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2.xml" ContentType="application/vnd.openxmlformats-officedocument.drawing+xml"/>
  <Override PartName="/xl/charts/chart10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10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1 - TDM\3 - Model Dev\1 - WF\2 - Sandbox\v9.0Beta\0 - CalibValid\3 - Distribution\"/>
    </mc:Choice>
  </mc:AlternateContent>
  <xr:revisionPtr revIDLastSave="0" documentId="13_ncr:1_{1DFC765D-40F9-4736-A951-DA0BAC64A38E}" xr6:coauthVersionLast="47" xr6:coauthVersionMax="47" xr10:uidLastSave="{00000000-0000-0000-0000-000000000000}"/>
  <bookViews>
    <workbookView xWindow="3510" yWindow="1005" windowWidth="24555" windowHeight="15195" tabRatio="855" xr2:uid="{00000000-000D-0000-FFFF-FFFF00000000}"/>
  </bookViews>
  <sheets>
    <sheet name="Validation" sheetId="189" r:id="rId1"/>
    <sheet name="Time" sheetId="160" r:id="rId2"/>
    <sheet name="Dist" sheetId="166" r:id="rId3"/>
    <sheet name="GenCost" sheetId="167" r:id="rId4"/>
    <sheet name="MODEL_DATA" sheetId="198" r:id="rId5"/>
    <sheet name="Obs_Time" sheetId="102" r:id="rId6"/>
    <sheet name="Obs_Dist" sheetId="196" r:id="rId7"/>
    <sheet name="Obs_GenCost" sheetId="197" r:id="rId8"/>
    <sheet name="OBSERVED_DATA" sheetId="187" r:id="rId9"/>
    <sheet name="Lookup" sheetId="200" r:id="rId10"/>
  </sheets>
  <definedNames>
    <definedName name="_xlnm._FilterDatabase" localSheetId="8" hidden="1">OBSERVED_DATA!$A$1:$F$6151</definedName>
  </definedNames>
  <calcPr calcId="191029"/>
</workbook>
</file>

<file path=xl/calcChain.xml><?xml version="1.0" encoding="utf-8"?>
<calcChain xmlns="http://schemas.openxmlformats.org/spreadsheetml/2006/main">
  <c r="GX36" i="189" l="1"/>
  <c r="GX22" i="189"/>
  <c r="GX8" i="189"/>
  <c r="GX3" i="189"/>
  <c r="GZ5" i="189" s="1"/>
  <c r="GF36" i="189"/>
  <c r="GF22" i="189"/>
  <c r="GF8" i="189"/>
  <c r="GF3" i="189"/>
  <c r="GH5" i="189" s="1"/>
  <c r="BC4" i="160"/>
  <c r="BD4" i="160" s="1"/>
  <c r="BD141" i="160" s="1"/>
  <c r="BA4" i="160"/>
  <c r="BB4" i="160" s="1"/>
  <c r="BC4" i="166"/>
  <c r="BD4" i="166" s="1"/>
  <c r="BA4" i="166"/>
  <c r="BD191" i="167"/>
  <c r="BB172" i="167"/>
  <c r="BD63" i="167"/>
  <c r="BC4" i="167"/>
  <c r="BD4" i="167" s="1"/>
  <c r="BD41" i="167" s="1"/>
  <c r="BA4" i="167"/>
  <c r="BB4" i="167" s="1"/>
  <c r="BB33" i="167" s="1"/>
  <c r="Y29" i="167"/>
  <c r="AB29" i="167" s="1"/>
  <c r="Y28" i="167"/>
  <c r="AB28" i="167" s="1"/>
  <c r="Y27" i="167"/>
  <c r="AB27" i="167" s="1"/>
  <c r="Y29" i="166"/>
  <c r="AB29" i="166" s="1"/>
  <c r="Y28" i="166"/>
  <c r="AB28" i="166" s="1"/>
  <c r="Y27" i="166"/>
  <c r="AB27" i="166" s="1"/>
  <c r="Y29" i="160"/>
  <c r="AB29" i="160" s="1"/>
  <c r="Y28" i="160"/>
  <c r="AB28" i="160" s="1"/>
  <c r="Y27" i="160"/>
  <c r="AB27" i="160" s="1"/>
  <c r="Y26" i="167"/>
  <c r="AB26" i="167" s="1"/>
  <c r="Y25" i="167"/>
  <c r="AB25" i="167" s="1"/>
  <c r="Y22" i="167"/>
  <c r="Y21" i="167"/>
  <c r="Y20" i="167"/>
  <c r="Y19" i="167"/>
  <c r="Y18" i="167"/>
  <c r="AB18" i="167" s="1"/>
  <c r="Y17" i="167"/>
  <c r="AB17" i="167" s="1"/>
  <c r="Y16" i="167"/>
  <c r="Y15" i="167"/>
  <c r="Y14" i="167"/>
  <c r="Y13" i="167"/>
  <c r="AB13" i="167" s="1"/>
  <c r="Y12" i="167"/>
  <c r="AB12" i="167" s="1"/>
  <c r="Y11" i="167"/>
  <c r="AB11" i="167" s="1"/>
  <c r="Y10" i="167"/>
  <c r="AB10" i="167" s="1"/>
  <c r="Y9" i="167"/>
  <c r="AB9" i="167" s="1"/>
  <c r="Y8" i="167"/>
  <c r="AB8" i="167" s="1"/>
  <c r="Y7" i="167"/>
  <c r="AB7" i="167" s="1"/>
  <c r="Y26" i="166"/>
  <c r="AB26" i="166" s="1"/>
  <c r="Y25" i="166"/>
  <c r="AB25" i="166" s="1"/>
  <c r="Y22" i="166"/>
  <c r="Y21" i="166"/>
  <c r="Y20" i="166"/>
  <c r="Y19" i="166"/>
  <c r="Y18" i="166"/>
  <c r="AB18" i="166" s="1"/>
  <c r="Y17" i="166"/>
  <c r="AB17" i="166" s="1"/>
  <c r="Y16" i="166"/>
  <c r="Y15" i="166"/>
  <c r="Y14" i="166"/>
  <c r="Y13" i="166"/>
  <c r="AB13" i="166" s="1"/>
  <c r="Y12" i="166"/>
  <c r="AB12" i="166" s="1"/>
  <c r="Y11" i="166"/>
  <c r="AB11" i="166" s="1"/>
  <c r="Y10" i="166"/>
  <c r="AB10" i="166" s="1"/>
  <c r="Y9" i="166"/>
  <c r="AB9" i="166" s="1"/>
  <c r="Y8" i="166"/>
  <c r="AB8" i="166" s="1"/>
  <c r="Y7" i="166"/>
  <c r="AB7" i="166" s="1"/>
  <c r="AY4" i="167"/>
  <c r="AW4" i="167"/>
  <c r="AX4" i="167" s="1"/>
  <c r="AU4" i="167"/>
  <c r="AV4" i="167" s="1"/>
  <c r="AS4" i="167"/>
  <c r="AQ4" i="167"/>
  <c r="AO4" i="167"/>
  <c r="AM4" i="167"/>
  <c r="AN4" i="167" s="1"/>
  <c r="AK4" i="167"/>
  <c r="AI4" i="167"/>
  <c r="AG4" i="167"/>
  <c r="AH4" i="167" s="1"/>
  <c r="AY4" i="166"/>
  <c r="AZ4" i="166" s="1"/>
  <c r="AW4" i="166"/>
  <c r="AU4" i="166"/>
  <c r="AS4" i="166"/>
  <c r="AT4" i="166" s="1"/>
  <c r="AQ4" i="166"/>
  <c r="AR4" i="166" s="1"/>
  <c r="AO4" i="166"/>
  <c r="AM4" i="166"/>
  <c r="AK4" i="166"/>
  <c r="AI4" i="166"/>
  <c r="AJ4" i="166" s="1"/>
  <c r="AG4" i="166"/>
  <c r="BN8" i="167"/>
  <c r="BM8" i="167"/>
  <c r="BL8" i="167"/>
  <c r="BK8" i="167"/>
  <c r="BJ8" i="167"/>
  <c r="BI8" i="167"/>
  <c r="BH8" i="167"/>
  <c r="BG8" i="167"/>
  <c r="BN8" i="166"/>
  <c r="BM8" i="166"/>
  <c r="BL8" i="166"/>
  <c r="BK8" i="166"/>
  <c r="BJ8" i="166"/>
  <c r="BI8" i="166"/>
  <c r="BH8" i="166"/>
  <c r="BG8" i="166"/>
  <c r="CL209" i="166"/>
  <c r="CL210" i="166" s="1"/>
  <c r="CM209" i="166" s="1"/>
  <c r="BG209" i="166" s="1"/>
  <c r="CL208" i="166"/>
  <c r="CL207" i="166"/>
  <c r="CL206" i="166"/>
  <c r="CL205" i="166"/>
  <c r="AF206" i="166" s="1"/>
  <c r="CL204" i="166"/>
  <c r="CL203" i="166"/>
  <c r="CL202" i="166"/>
  <c r="AF203" i="166" s="1"/>
  <c r="CL201" i="166"/>
  <c r="CL200" i="166"/>
  <c r="CL199" i="166"/>
  <c r="CL198" i="166"/>
  <c r="CL197" i="166"/>
  <c r="CL196" i="166"/>
  <c r="CL195" i="166"/>
  <c r="BF195" i="166" s="1"/>
  <c r="CL194" i="166"/>
  <c r="AF195" i="166" s="1"/>
  <c r="CL193" i="166"/>
  <c r="CL192" i="166"/>
  <c r="CL191" i="166"/>
  <c r="CL190" i="166"/>
  <c r="CL189" i="166"/>
  <c r="CL188" i="166"/>
  <c r="CL187" i="166"/>
  <c r="CL186" i="166"/>
  <c r="AF187" i="166" s="1"/>
  <c r="CL185" i="166"/>
  <c r="CL184" i="166"/>
  <c r="CL183" i="166"/>
  <c r="CL182" i="166"/>
  <c r="CL181" i="166"/>
  <c r="AF182" i="166" s="1"/>
  <c r="CL180" i="166"/>
  <c r="CL179" i="166"/>
  <c r="BF179" i="166" s="1"/>
  <c r="CL178" i="166"/>
  <c r="AF179" i="166" s="1"/>
  <c r="CL177" i="166"/>
  <c r="CM176" i="166" s="1"/>
  <c r="BG176" i="166" s="1"/>
  <c r="CL176" i="166"/>
  <c r="CL175" i="166"/>
  <c r="CL174" i="166"/>
  <c r="CL173" i="166"/>
  <c r="CL172" i="166"/>
  <c r="CL171" i="166"/>
  <c r="CL170" i="166"/>
  <c r="AF171" i="166" s="1"/>
  <c r="CL169" i="166"/>
  <c r="CL168" i="166"/>
  <c r="CL167" i="166"/>
  <c r="CL166" i="166"/>
  <c r="CL165" i="166"/>
  <c r="AF166" i="166" s="1"/>
  <c r="CL164" i="166"/>
  <c r="CL163" i="166"/>
  <c r="BF163" i="166" s="1"/>
  <c r="CL162" i="166"/>
  <c r="AF163" i="166" s="1"/>
  <c r="CL161" i="166"/>
  <c r="CL160" i="166"/>
  <c r="CL159" i="166"/>
  <c r="CL158" i="166"/>
  <c r="CL157" i="166"/>
  <c r="CL156" i="166"/>
  <c r="CL155" i="166"/>
  <c r="CL154" i="166"/>
  <c r="AF155" i="166" s="1"/>
  <c r="CL153" i="166"/>
  <c r="CL152" i="166"/>
  <c r="CL151" i="166"/>
  <c r="CL150" i="166"/>
  <c r="CL149" i="166"/>
  <c r="AF150" i="166" s="1"/>
  <c r="CL148" i="166"/>
  <c r="CL147" i="166"/>
  <c r="BF147" i="166" s="1"/>
  <c r="CL146" i="166"/>
  <c r="AF147" i="166" s="1"/>
  <c r="CL145" i="166"/>
  <c r="CL144" i="166"/>
  <c r="CL143" i="166"/>
  <c r="CL142" i="166"/>
  <c r="CL141" i="166"/>
  <c r="AF142" i="166" s="1"/>
  <c r="CL140" i="166"/>
  <c r="AF141" i="166" s="1"/>
  <c r="CL139" i="166"/>
  <c r="AF140" i="166" s="1"/>
  <c r="CL138" i="166"/>
  <c r="AF139" i="166" s="1"/>
  <c r="CL137" i="166"/>
  <c r="CL136" i="166"/>
  <c r="CL135" i="166"/>
  <c r="CL134" i="166"/>
  <c r="AF135" i="166" s="1"/>
  <c r="CL133" i="166"/>
  <c r="AF134" i="166" s="1"/>
  <c r="CL132" i="166"/>
  <c r="AF133" i="166" s="1"/>
  <c r="CL131" i="166"/>
  <c r="BF131" i="166" s="1"/>
  <c r="CL130" i="166"/>
  <c r="AF131" i="166" s="1"/>
  <c r="CL129" i="166"/>
  <c r="CL128" i="166"/>
  <c r="CL127" i="166"/>
  <c r="CL126" i="166"/>
  <c r="AF127" i="166" s="1"/>
  <c r="CL125" i="166"/>
  <c r="AF126" i="166" s="1"/>
  <c r="CL124" i="166"/>
  <c r="AF125" i="166" s="1"/>
  <c r="CL123" i="166"/>
  <c r="AF124" i="166" s="1"/>
  <c r="CL122" i="166"/>
  <c r="AF123" i="166" s="1"/>
  <c r="CL121" i="166"/>
  <c r="CL120" i="166"/>
  <c r="CL119" i="166"/>
  <c r="CL118" i="166"/>
  <c r="AF119" i="166" s="1"/>
  <c r="CL117" i="166"/>
  <c r="CL116" i="166"/>
  <c r="AF117" i="166" s="1"/>
  <c r="CL115" i="166"/>
  <c r="AF116" i="166" s="1"/>
  <c r="CL114" i="166"/>
  <c r="AF115" i="166" s="1"/>
  <c r="CL113" i="166"/>
  <c r="CL112" i="166"/>
  <c r="CL111" i="166"/>
  <c r="CL110" i="166"/>
  <c r="AF111" i="166" s="1"/>
  <c r="CL109" i="166"/>
  <c r="CL108" i="166"/>
  <c r="AF109" i="166" s="1"/>
  <c r="CL107" i="166"/>
  <c r="BF107" i="166" s="1"/>
  <c r="CL106" i="166"/>
  <c r="AF107" i="166" s="1"/>
  <c r="CL105" i="166"/>
  <c r="CL104" i="166"/>
  <c r="CL103" i="166"/>
  <c r="CL102" i="166"/>
  <c r="AF103" i="166" s="1"/>
  <c r="CL101" i="166"/>
  <c r="AF102" i="166" s="1"/>
  <c r="CL100" i="166"/>
  <c r="AF101" i="166" s="1"/>
  <c r="CL99" i="166"/>
  <c r="BF99" i="166" s="1"/>
  <c r="CL98" i="166"/>
  <c r="AF99" i="166" s="1"/>
  <c r="CL97" i="166"/>
  <c r="CL96" i="166"/>
  <c r="CL95" i="166"/>
  <c r="CL94" i="166"/>
  <c r="AF95" i="166" s="1"/>
  <c r="CL93" i="166"/>
  <c r="AF94" i="166" s="1"/>
  <c r="CL92" i="166"/>
  <c r="BF92" i="166" s="1"/>
  <c r="CL91" i="166"/>
  <c r="BF91" i="166" s="1"/>
  <c r="CL90" i="166"/>
  <c r="AF91" i="166" s="1"/>
  <c r="CL89" i="166"/>
  <c r="CL88" i="166"/>
  <c r="CL87" i="166"/>
  <c r="CL86" i="166"/>
  <c r="AF87" i="166" s="1"/>
  <c r="CL85" i="166"/>
  <c r="AF86" i="166" s="1"/>
  <c r="CL84" i="166"/>
  <c r="BF84" i="166" s="1"/>
  <c r="CL83" i="166"/>
  <c r="AF84" i="166" s="1"/>
  <c r="CL82" i="166"/>
  <c r="AF83" i="166" s="1"/>
  <c r="CL81" i="166"/>
  <c r="CL80" i="166"/>
  <c r="CL79" i="166"/>
  <c r="CL78" i="166"/>
  <c r="AF79" i="166" s="1"/>
  <c r="CL77" i="166"/>
  <c r="AF78" i="166" s="1"/>
  <c r="CL76" i="166"/>
  <c r="AF77" i="166" s="1"/>
  <c r="CL75" i="166"/>
  <c r="BF75" i="166" s="1"/>
  <c r="CL74" i="166"/>
  <c r="AF75" i="166" s="1"/>
  <c r="CL73" i="166"/>
  <c r="CL72" i="166"/>
  <c r="CL71" i="166"/>
  <c r="CL70" i="166"/>
  <c r="AF71" i="166" s="1"/>
  <c r="CL69" i="166"/>
  <c r="AF70" i="166" s="1"/>
  <c r="CL68" i="166"/>
  <c r="AF69" i="166" s="1"/>
  <c r="CL67" i="166"/>
  <c r="BF67" i="166" s="1"/>
  <c r="CL66" i="166"/>
  <c r="AF67" i="166" s="1"/>
  <c r="CL65" i="166"/>
  <c r="CL64" i="166"/>
  <c r="CL63" i="166"/>
  <c r="CL62" i="166"/>
  <c r="AF63" i="166" s="1"/>
  <c r="CL61" i="166"/>
  <c r="AF62" i="166" s="1"/>
  <c r="CL60" i="166"/>
  <c r="BF60" i="166" s="1"/>
  <c r="CL59" i="166"/>
  <c r="BF59" i="166" s="1"/>
  <c r="CL58" i="166"/>
  <c r="AF59" i="166" s="1"/>
  <c r="CL57" i="166"/>
  <c r="CL56" i="166"/>
  <c r="CL55" i="166"/>
  <c r="CL54" i="166"/>
  <c r="AF55" i="166" s="1"/>
  <c r="CL53" i="166"/>
  <c r="CL52" i="166"/>
  <c r="BF52" i="166" s="1"/>
  <c r="CL51" i="166"/>
  <c r="AF52" i="166" s="1"/>
  <c r="CL50" i="166"/>
  <c r="AF51" i="166" s="1"/>
  <c r="CL49" i="166"/>
  <c r="CL48" i="166"/>
  <c r="CL47" i="166"/>
  <c r="CL46" i="166"/>
  <c r="AF47" i="166" s="1"/>
  <c r="CL45" i="166"/>
  <c r="AF46" i="166" s="1"/>
  <c r="CL44" i="166"/>
  <c r="AF45" i="166" s="1"/>
  <c r="CL43" i="166"/>
  <c r="BF43" i="166" s="1"/>
  <c r="CL42" i="166"/>
  <c r="AF43" i="166" s="1"/>
  <c r="CL41" i="166"/>
  <c r="CM40" i="166" s="1"/>
  <c r="BG40" i="166" s="1"/>
  <c r="CL40" i="166"/>
  <c r="CL39" i="166"/>
  <c r="CL38" i="166"/>
  <c r="AF39" i="166" s="1"/>
  <c r="CL37" i="166"/>
  <c r="AF38" i="166" s="1"/>
  <c r="CL36" i="166"/>
  <c r="AF37" i="166" s="1"/>
  <c r="CL35" i="166"/>
  <c r="CL34" i="166"/>
  <c r="AF35" i="166" s="1"/>
  <c r="CL33" i="166"/>
  <c r="CL32" i="166"/>
  <c r="CL31" i="166"/>
  <c r="CL30" i="166"/>
  <c r="AF31" i="166" s="1"/>
  <c r="CL29" i="166"/>
  <c r="CL28" i="166"/>
  <c r="BF28" i="166" s="1"/>
  <c r="CL27" i="166"/>
  <c r="BF27" i="166" s="1"/>
  <c r="CL26" i="166"/>
  <c r="AF27" i="166" s="1"/>
  <c r="CL25" i="166"/>
  <c r="CM24" i="166" s="1"/>
  <c r="BG24" i="166" s="1"/>
  <c r="CL24" i="166"/>
  <c r="CL23" i="166"/>
  <c r="CL22" i="166"/>
  <c r="AF23" i="166" s="1"/>
  <c r="CL21" i="166"/>
  <c r="CL20" i="166"/>
  <c r="BF20" i="166" s="1"/>
  <c r="CL19" i="166"/>
  <c r="AF20" i="166" s="1"/>
  <c r="CL18" i="166"/>
  <c r="AF19" i="166" s="1"/>
  <c r="CL17" i="166"/>
  <c r="CL16" i="166"/>
  <c r="CL15" i="166"/>
  <c r="CL14" i="166"/>
  <c r="AF15" i="166" s="1"/>
  <c r="CL13" i="166"/>
  <c r="AF14" i="166" s="1"/>
  <c r="CL12" i="166"/>
  <c r="AF13" i="166" s="1"/>
  <c r="CL11" i="166"/>
  <c r="BF11" i="166" s="1"/>
  <c r="CL10" i="166"/>
  <c r="AF11" i="166" s="1"/>
  <c r="CL9" i="166"/>
  <c r="CL8" i="166"/>
  <c r="CL209" i="167"/>
  <c r="CL208" i="167"/>
  <c r="CL210" i="167" s="1"/>
  <c r="CL207" i="167"/>
  <c r="CL206" i="167"/>
  <c r="CL205" i="167"/>
  <c r="CL204" i="167"/>
  <c r="CL203" i="167"/>
  <c r="CL202" i="167"/>
  <c r="CL201" i="167"/>
  <c r="CL200" i="167"/>
  <c r="BF200" i="167" s="1"/>
  <c r="CL199" i="167"/>
  <c r="CL198" i="167"/>
  <c r="CL197" i="167"/>
  <c r="CL196" i="167"/>
  <c r="CL195" i="167"/>
  <c r="AF196" i="167" s="1"/>
  <c r="CL194" i="167"/>
  <c r="CL193" i="167"/>
  <c r="CL192" i="167"/>
  <c r="CL191" i="167"/>
  <c r="CL190" i="167"/>
  <c r="AF191" i="167" s="1"/>
  <c r="CL189" i="167"/>
  <c r="CL188" i="167"/>
  <c r="CL187" i="167"/>
  <c r="AF188" i="167" s="1"/>
  <c r="CL186" i="167"/>
  <c r="CL185" i="167"/>
  <c r="BF185" i="167" s="1"/>
  <c r="CL184" i="167"/>
  <c r="CL183" i="167"/>
  <c r="CL182" i="167"/>
  <c r="AF183" i="167" s="1"/>
  <c r="CL181" i="167"/>
  <c r="CL180" i="167"/>
  <c r="AF181" i="167" s="1"/>
  <c r="CL179" i="167"/>
  <c r="CL178" i="167"/>
  <c r="CL177" i="167"/>
  <c r="CL176" i="167"/>
  <c r="CL175" i="167"/>
  <c r="AF176" i="167" s="1"/>
  <c r="CL174" i="167"/>
  <c r="CL173" i="167"/>
  <c r="CL172" i="167"/>
  <c r="AF173" i="167" s="1"/>
  <c r="CL171" i="167"/>
  <c r="AF172" i="167" s="1"/>
  <c r="CL170" i="167"/>
  <c r="CL169" i="167"/>
  <c r="CL168" i="167"/>
  <c r="BF168" i="167" s="1"/>
  <c r="CL167" i="167"/>
  <c r="CL166" i="167"/>
  <c r="AF167" i="167" s="1"/>
  <c r="CL165" i="167"/>
  <c r="CL164" i="167"/>
  <c r="AF165" i="167" s="1"/>
  <c r="CL163" i="167"/>
  <c r="CM163" i="167" s="1"/>
  <c r="BG163" i="167" s="1"/>
  <c r="CL162" i="167"/>
  <c r="CL161" i="167"/>
  <c r="BF161" i="167" s="1"/>
  <c r="CL160" i="167"/>
  <c r="CL159" i="167"/>
  <c r="AF160" i="167" s="1"/>
  <c r="CL158" i="167"/>
  <c r="CL157" i="167"/>
  <c r="CL156" i="167"/>
  <c r="CL155" i="167"/>
  <c r="CL154" i="167"/>
  <c r="CL153" i="167"/>
  <c r="BF153" i="167" s="1"/>
  <c r="CL152" i="167"/>
  <c r="CL151" i="167"/>
  <c r="CL150" i="167"/>
  <c r="CL149" i="167"/>
  <c r="CL148" i="167"/>
  <c r="AF149" i="167" s="1"/>
  <c r="CL147" i="167"/>
  <c r="CM147" i="167" s="1"/>
  <c r="BG147" i="167" s="1"/>
  <c r="CL146" i="167"/>
  <c r="CL145" i="167"/>
  <c r="CL144" i="167"/>
  <c r="CL143" i="167"/>
  <c r="AF144" i="167" s="1"/>
  <c r="CL142" i="167"/>
  <c r="CL141" i="167"/>
  <c r="CL140" i="167"/>
  <c r="CL139" i="167"/>
  <c r="AF140" i="167" s="1"/>
  <c r="CL138" i="167"/>
  <c r="CL137" i="167"/>
  <c r="CL136" i="167"/>
  <c r="BF136" i="167" s="1"/>
  <c r="CL135" i="167"/>
  <c r="CL134" i="167"/>
  <c r="AF135" i="167" s="1"/>
  <c r="CL133" i="167"/>
  <c r="CL132" i="167"/>
  <c r="CL131" i="167"/>
  <c r="AF132" i="167" s="1"/>
  <c r="CL130" i="167"/>
  <c r="CL129" i="167"/>
  <c r="BF129" i="167" s="1"/>
  <c r="CL128" i="167"/>
  <c r="CL127" i="167"/>
  <c r="CL126" i="167"/>
  <c r="AF127" i="167" s="1"/>
  <c r="CL125" i="167"/>
  <c r="CL124" i="167"/>
  <c r="CL123" i="167"/>
  <c r="AF124" i="167" s="1"/>
  <c r="CL122" i="167"/>
  <c r="CL121" i="167"/>
  <c r="BF121" i="167" s="1"/>
  <c r="CL120" i="167"/>
  <c r="CM120" i="167" s="1"/>
  <c r="BG120" i="167" s="1"/>
  <c r="CL119" i="167"/>
  <c r="CL118" i="167"/>
  <c r="AF119" i="167" s="1"/>
  <c r="CL117" i="167"/>
  <c r="CL116" i="167"/>
  <c r="AF117" i="167" s="1"/>
  <c r="CL115" i="167"/>
  <c r="CL114" i="167"/>
  <c r="CL113" i="167"/>
  <c r="CL112" i="167"/>
  <c r="CM112" i="167" s="1"/>
  <c r="BG112" i="167" s="1"/>
  <c r="CL111" i="167"/>
  <c r="AF112" i="167" s="1"/>
  <c r="CL110" i="167"/>
  <c r="CL109" i="167"/>
  <c r="CL108" i="167"/>
  <c r="AF109" i="167" s="1"/>
  <c r="CL107" i="167"/>
  <c r="CL106" i="167"/>
  <c r="CL105" i="167"/>
  <c r="CL104" i="167"/>
  <c r="BF104" i="167" s="1"/>
  <c r="CL103" i="167"/>
  <c r="AF104" i="167" s="1"/>
  <c r="CL102" i="167"/>
  <c r="AF103" i="167" s="1"/>
  <c r="CL101" i="167"/>
  <c r="CL100" i="167"/>
  <c r="AF101" i="167" s="1"/>
  <c r="CL99" i="167"/>
  <c r="CL98" i="167"/>
  <c r="CL97" i="167"/>
  <c r="BF97" i="167" s="1"/>
  <c r="CL96" i="167"/>
  <c r="CL95" i="167"/>
  <c r="AF96" i="167" s="1"/>
  <c r="CL94" i="167"/>
  <c r="CL93" i="167"/>
  <c r="CL92" i="167"/>
  <c r="CL91" i="167"/>
  <c r="CL90" i="167"/>
  <c r="CL89" i="167"/>
  <c r="BF89" i="167" s="1"/>
  <c r="CL88" i="167"/>
  <c r="CL87" i="167"/>
  <c r="CL86" i="167"/>
  <c r="CL85" i="167"/>
  <c r="BF85" i="167" s="1"/>
  <c r="CL84" i="167"/>
  <c r="AF85" i="167" s="1"/>
  <c r="CL83" i="167"/>
  <c r="CM83" i="167" s="1"/>
  <c r="BG83" i="167" s="1"/>
  <c r="CL82" i="167"/>
  <c r="CL81" i="167"/>
  <c r="CL80" i="167"/>
  <c r="CL79" i="167"/>
  <c r="AF80" i="167" s="1"/>
  <c r="CL78" i="167"/>
  <c r="BF78" i="167" s="1"/>
  <c r="CL77" i="167"/>
  <c r="CL76" i="167"/>
  <c r="CL75" i="167"/>
  <c r="AF76" i="167" s="1"/>
  <c r="CL74" i="167"/>
  <c r="CL73" i="167"/>
  <c r="BF73" i="167" s="1"/>
  <c r="CL72" i="167"/>
  <c r="CL71" i="167"/>
  <c r="CL70" i="167"/>
  <c r="AF71" i="167" s="1"/>
  <c r="CL69" i="167"/>
  <c r="CL68" i="167"/>
  <c r="CL67" i="167"/>
  <c r="CM67" i="167" s="1"/>
  <c r="BG67" i="167" s="1"/>
  <c r="CL66" i="167"/>
  <c r="AF67" i="167" s="1"/>
  <c r="CL65" i="167"/>
  <c r="CL64" i="167"/>
  <c r="AF65" i="167" s="1"/>
  <c r="CL63" i="167"/>
  <c r="CL62" i="167"/>
  <c r="AF63" i="167" s="1"/>
  <c r="CL61" i="167"/>
  <c r="CL60" i="167"/>
  <c r="CL59" i="167"/>
  <c r="CM59" i="167" s="1"/>
  <c r="BG59" i="167" s="1"/>
  <c r="CL58" i="167"/>
  <c r="AF59" i="167" s="1"/>
  <c r="CL57" i="167"/>
  <c r="CL56" i="167"/>
  <c r="BF56" i="167" s="1"/>
  <c r="CL55" i="167"/>
  <c r="CL54" i="167"/>
  <c r="BF54" i="167" s="1"/>
  <c r="CL53" i="167"/>
  <c r="BF53" i="167" s="1"/>
  <c r="CL52" i="167"/>
  <c r="CL51" i="167"/>
  <c r="CM51" i="167" s="1"/>
  <c r="BG51" i="167" s="1"/>
  <c r="CL50" i="167"/>
  <c r="AF51" i="167" s="1"/>
  <c r="CL49" i="167"/>
  <c r="CL48" i="167"/>
  <c r="BF48" i="167" s="1"/>
  <c r="CL47" i="167"/>
  <c r="CL46" i="167"/>
  <c r="AF47" i="167" s="1"/>
  <c r="CL45" i="167"/>
  <c r="CL44" i="167"/>
  <c r="CL43" i="167"/>
  <c r="CL42" i="167"/>
  <c r="AF43" i="167" s="1"/>
  <c r="CL41" i="167"/>
  <c r="CL40" i="167"/>
  <c r="AF41" i="167" s="1"/>
  <c r="CL39" i="167"/>
  <c r="CL38" i="167"/>
  <c r="AF39" i="167" s="1"/>
  <c r="CL37" i="167"/>
  <c r="CL36" i="167"/>
  <c r="AF37" i="167" s="1"/>
  <c r="CL35" i="167"/>
  <c r="CL34" i="167"/>
  <c r="AF35" i="167" s="1"/>
  <c r="CL33" i="167"/>
  <c r="AF34" i="167" s="1"/>
  <c r="BD34" i="167" s="1"/>
  <c r="CL32" i="167"/>
  <c r="AF33" i="167" s="1"/>
  <c r="CL31" i="167"/>
  <c r="AF32" i="167" s="1"/>
  <c r="CL30" i="167"/>
  <c r="AF31" i="167" s="1"/>
  <c r="CL29" i="167"/>
  <c r="CL28" i="167"/>
  <c r="AF29" i="167" s="1"/>
  <c r="CL27" i="167"/>
  <c r="AF28" i="167" s="1"/>
  <c r="CL26" i="167"/>
  <c r="AF27" i="167" s="1"/>
  <c r="CL25" i="167"/>
  <c r="BF25" i="167" s="1"/>
  <c r="CL24" i="167"/>
  <c r="AF25" i="167" s="1"/>
  <c r="CL23" i="167"/>
  <c r="CL22" i="167"/>
  <c r="AF23" i="167" s="1"/>
  <c r="CL21" i="167"/>
  <c r="CL20" i="167"/>
  <c r="AF21" i="167" s="1"/>
  <c r="CL19" i="167"/>
  <c r="CL18" i="167"/>
  <c r="AF19" i="167" s="1"/>
  <c r="CL17" i="167"/>
  <c r="AF18" i="167" s="1"/>
  <c r="BD18" i="167" s="1"/>
  <c r="CL16" i="167"/>
  <c r="AF17" i="167" s="1"/>
  <c r="CL15" i="167"/>
  <c r="CL14" i="167"/>
  <c r="BF14" i="167" s="1"/>
  <c r="CL13" i="167"/>
  <c r="CL12" i="167"/>
  <c r="AF13" i="167" s="1"/>
  <c r="CL11" i="167"/>
  <c r="CL10" i="167"/>
  <c r="AF11" i="167" s="1"/>
  <c r="CL9" i="167"/>
  <c r="AF10" i="167" s="1"/>
  <c r="BD10" i="167" s="1"/>
  <c r="CL8" i="167"/>
  <c r="AF9" i="167" s="1"/>
  <c r="CT8" i="167"/>
  <c r="CS8" i="167"/>
  <c r="CR8" i="167"/>
  <c r="CQ8" i="167"/>
  <c r="CP8" i="167"/>
  <c r="CO8" i="167"/>
  <c r="CN8" i="167"/>
  <c r="CM8" i="167"/>
  <c r="CT8" i="166"/>
  <c r="CS8" i="166"/>
  <c r="CR8" i="166"/>
  <c r="CQ8" i="166"/>
  <c r="CP8" i="166"/>
  <c r="CO8" i="166"/>
  <c r="CN8" i="166"/>
  <c r="CM8" i="166"/>
  <c r="DL6" i="166"/>
  <c r="CF193" i="166" s="1"/>
  <c r="DH6" i="166"/>
  <c r="CB179" i="166" s="1"/>
  <c r="CR6" i="166"/>
  <c r="BL179" i="166" s="1"/>
  <c r="DZ409" i="166"/>
  <c r="DY409" i="166"/>
  <c r="DW409" i="166"/>
  <c r="DV409" i="166"/>
  <c r="DU409" i="166"/>
  <c r="DT409" i="166"/>
  <c r="DR409" i="166"/>
  <c r="DZ408" i="166"/>
  <c r="DY408" i="166"/>
  <c r="DW408" i="166"/>
  <c r="DV408" i="166"/>
  <c r="DU408" i="166"/>
  <c r="DT408" i="166"/>
  <c r="DR408" i="166"/>
  <c r="DZ407" i="166"/>
  <c r="DY407" i="166"/>
  <c r="DW407" i="166"/>
  <c r="DV407" i="166"/>
  <c r="DU407" i="166"/>
  <c r="DT407" i="166"/>
  <c r="DR407" i="166"/>
  <c r="DZ406" i="166"/>
  <c r="DY406" i="166"/>
  <c r="DW406" i="166"/>
  <c r="DV406" i="166"/>
  <c r="DU406" i="166"/>
  <c r="DT406" i="166"/>
  <c r="DR406" i="166"/>
  <c r="DZ405" i="166"/>
  <c r="DY405" i="166"/>
  <c r="DW405" i="166"/>
  <c r="DV405" i="166"/>
  <c r="DU405" i="166"/>
  <c r="DT405" i="166"/>
  <c r="DR405" i="166"/>
  <c r="DZ404" i="166"/>
  <c r="DY404" i="166"/>
  <c r="DW404" i="166"/>
  <c r="DV404" i="166"/>
  <c r="DU404" i="166"/>
  <c r="DT404" i="166"/>
  <c r="DR404" i="166"/>
  <c r="DZ403" i="166"/>
  <c r="DY403" i="166"/>
  <c r="DW403" i="166"/>
  <c r="DV403" i="166"/>
  <c r="DU403" i="166"/>
  <c r="DT403" i="166"/>
  <c r="DR403" i="166"/>
  <c r="DZ402" i="166"/>
  <c r="DY402" i="166"/>
  <c r="DW402" i="166"/>
  <c r="DV402" i="166"/>
  <c r="DU402" i="166"/>
  <c r="DT402" i="166"/>
  <c r="DR402" i="166"/>
  <c r="DZ401" i="166"/>
  <c r="DY401" i="166"/>
  <c r="DW401" i="166"/>
  <c r="DV401" i="166"/>
  <c r="DU401" i="166"/>
  <c r="DT401" i="166"/>
  <c r="DR401" i="166"/>
  <c r="DS401" i="166" s="1"/>
  <c r="DZ400" i="166"/>
  <c r="DY400" i="166"/>
  <c r="DW400" i="166"/>
  <c r="DV400" i="166"/>
  <c r="DU400" i="166"/>
  <c r="DT400" i="166"/>
  <c r="DR400" i="166"/>
  <c r="DZ399" i="166"/>
  <c r="DY399" i="166"/>
  <c r="DW399" i="166"/>
  <c r="DV399" i="166"/>
  <c r="DU399" i="166"/>
  <c r="DT399" i="166"/>
  <c r="DR399" i="166"/>
  <c r="DZ398" i="166"/>
  <c r="DY398" i="166"/>
  <c r="DW398" i="166"/>
  <c r="DV398" i="166"/>
  <c r="DU398" i="166"/>
  <c r="DT398" i="166"/>
  <c r="DR398" i="166"/>
  <c r="DZ397" i="166"/>
  <c r="DY397" i="166"/>
  <c r="DW397" i="166"/>
  <c r="DV397" i="166"/>
  <c r="DU397" i="166"/>
  <c r="DT397" i="166"/>
  <c r="DR397" i="166"/>
  <c r="DZ396" i="166"/>
  <c r="DY396" i="166"/>
  <c r="DW396" i="166"/>
  <c r="DV396" i="166"/>
  <c r="DU396" i="166"/>
  <c r="DT396" i="166"/>
  <c r="DR396" i="166"/>
  <c r="DZ395" i="166"/>
  <c r="DY395" i="166"/>
  <c r="DW395" i="166"/>
  <c r="DV395" i="166"/>
  <c r="DU395" i="166"/>
  <c r="DT395" i="166"/>
  <c r="DR395" i="166"/>
  <c r="DZ394" i="166"/>
  <c r="DY394" i="166"/>
  <c r="DW394" i="166"/>
  <c r="DV394" i="166"/>
  <c r="DU394" i="166"/>
  <c r="DT394" i="166"/>
  <c r="DR394" i="166"/>
  <c r="DZ393" i="166"/>
  <c r="DY393" i="166"/>
  <c r="DW393" i="166"/>
  <c r="DV393" i="166"/>
  <c r="DU393" i="166"/>
  <c r="DT393" i="166"/>
  <c r="DR393" i="166"/>
  <c r="DS393" i="166" s="1"/>
  <c r="DZ392" i="166"/>
  <c r="DY392" i="166"/>
  <c r="DW392" i="166"/>
  <c r="DV392" i="166"/>
  <c r="DU392" i="166"/>
  <c r="DT392" i="166"/>
  <c r="DR392" i="166"/>
  <c r="DZ391" i="166"/>
  <c r="DY391" i="166"/>
  <c r="DW391" i="166"/>
  <c r="DV391" i="166"/>
  <c r="DU391" i="166"/>
  <c r="DT391" i="166"/>
  <c r="DR391" i="166"/>
  <c r="DZ390" i="166"/>
  <c r="DY390" i="166"/>
  <c r="DW390" i="166"/>
  <c r="DV390" i="166"/>
  <c r="DU390" i="166"/>
  <c r="DT390" i="166"/>
  <c r="DR390" i="166"/>
  <c r="DZ389" i="166"/>
  <c r="DY389" i="166"/>
  <c r="DW389" i="166"/>
  <c r="DV389" i="166"/>
  <c r="DU389" i="166"/>
  <c r="DT389" i="166"/>
  <c r="DR389" i="166"/>
  <c r="DZ388" i="166"/>
  <c r="DY388" i="166"/>
  <c r="DW388" i="166"/>
  <c r="DV388" i="166"/>
  <c r="DU388" i="166"/>
  <c r="DT388" i="166"/>
  <c r="DR388" i="166"/>
  <c r="DZ387" i="166"/>
  <c r="DY387" i="166"/>
  <c r="DW387" i="166"/>
  <c r="DV387" i="166"/>
  <c r="DU387" i="166"/>
  <c r="DT387" i="166"/>
  <c r="DR387" i="166"/>
  <c r="DZ386" i="166"/>
  <c r="DY386" i="166"/>
  <c r="DW386" i="166"/>
  <c r="DV386" i="166"/>
  <c r="DU386" i="166"/>
  <c r="DT386" i="166"/>
  <c r="DR386" i="166"/>
  <c r="DZ385" i="166"/>
  <c r="DY385" i="166"/>
  <c r="DW385" i="166"/>
  <c r="DV385" i="166"/>
  <c r="DU385" i="166"/>
  <c r="DT385" i="166"/>
  <c r="DR385" i="166"/>
  <c r="DS385" i="166" s="1"/>
  <c r="DZ384" i="166"/>
  <c r="DY384" i="166"/>
  <c r="DW384" i="166"/>
  <c r="DV384" i="166"/>
  <c r="DU384" i="166"/>
  <c r="DT384" i="166"/>
  <c r="DR384" i="166"/>
  <c r="DZ383" i="166"/>
  <c r="DY383" i="166"/>
  <c r="DW383" i="166"/>
  <c r="DV383" i="166"/>
  <c r="DU383" i="166"/>
  <c r="DT383" i="166"/>
  <c r="DR383" i="166"/>
  <c r="DZ382" i="166"/>
  <c r="DY382" i="166"/>
  <c r="DW382" i="166"/>
  <c r="DV382" i="166"/>
  <c r="DU382" i="166"/>
  <c r="DT382" i="166"/>
  <c r="DR382" i="166"/>
  <c r="DZ381" i="166"/>
  <c r="DY381" i="166"/>
  <c r="DW381" i="166"/>
  <c r="DV381" i="166"/>
  <c r="DU381" i="166"/>
  <c r="DT381" i="166"/>
  <c r="DR381" i="166"/>
  <c r="DZ380" i="166"/>
  <c r="DY380" i="166"/>
  <c r="DW380" i="166"/>
  <c r="DV380" i="166"/>
  <c r="DU380" i="166"/>
  <c r="DT380" i="166"/>
  <c r="DR380" i="166"/>
  <c r="DZ379" i="166"/>
  <c r="DY379" i="166"/>
  <c r="DW379" i="166"/>
  <c r="DV379" i="166"/>
  <c r="DU379" i="166"/>
  <c r="DT379" i="166"/>
  <c r="DR379" i="166"/>
  <c r="DZ378" i="166"/>
  <c r="DY378" i="166"/>
  <c r="DW378" i="166"/>
  <c r="DV378" i="166"/>
  <c r="DU378" i="166"/>
  <c r="DT378" i="166"/>
  <c r="DR378" i="166"/>
  <c r="DZ377" i="166"/>
  <c r="DY377" i="166"/>
  <c r="DW377" i="166"/>
  <c r="DV377" i="166"/>
  <c r="DU377" i="166"/>
  <c r="DT377" i="166"/>
  <c r="DR377" i="166"/>
  <c r="DS377" i="166" s="1"/>
  <c r="DZ376" i="166"/>
  <c r="DY376" i="166"/>
  <c r="DW376" i="166"/>
  <c r="DV376" i="166"/>
  <c r="DU376" i="166"/>
  <c r="DT376" i="166"/>
  <c r="DR376" i="166"/>
  <c r="DZ375" i="166"/>
  <c r="DY375" i="166"/>
  <c r="DW375" i="166"/>
  <c r="DV375" i="166"/>
  <c r="DU375" i="166"/>
  <c r="DT375" i="166"/>
  <c r="DR375" i="166"/>
  <c r="DZ374" i="166"/>
  <c r="DY374" i="166"/>
  <c r="DW374" i="166"/>
  <c r="DV374" i="166"/>
  <c r="DU374" i="166"/>
  <c r="DT374" i="166"/>
  <c r="DR374" i="166"/>
  <c r="DS374" i="166" s="1"/>
  <c r="DZ373" i="166"/>
  <c r="DY373" i="166"/>
  <c r="DW373" i="166"/>
  <c r="DV373" i="166"/>
  <c r="DU373" i="166"/>
  <c r="DT373" i="166"/>
  <c r="DR373" i="166"/>
  <c r="DZ372" i="166"/>
  <c r="DY372" i="166"/>
  <c r="DW372" i="166"/>
  <c r="DV372" i="166"/>
  <c r="DU372" i="166"/>
  <c r="DT372" i="166"/>
  <c r="DR372" i="166"/>
  <c r="DZ371" i="166"/>
  <c r="DY371" i="166"/>
  <c r="DW371" i="166"/>
  <c r="DV371" i="166"/>
  <c r="DU371" i="166"/>
  <c r="DT371" i="166"/>
  <c r="DR371" i="166"/>
  <c r="DZ370" i="166"/>
  <c r="DY370" i="166"/>
  <c r="DW370" i="166"/>
  <c r="DV370" i="166"/>
  <c r="DU370" i="166"/>
  <c r="DT370" i="166"/>
  <c r="DR370" i="166"/>
  <c r="DZ369" i="166"/>
  <c r="DY369" i="166"/>
  <c r="DW369" i="166"/>
  <c r="DV369" i="166"/>
  <c r="DU369" i="166"/>
  <c r="DT369" i="166"/>
  <c r="DS369" i="166"/>
  <c r="DR369" i="166"/>
  <c r="DZ368" i="166"/>
  <c r="DY368" i="166"/>
  <c r="DW368" i="166"/>
  <c r="DV368" i="166"/>
  <c r="DU368" i="166"/>
  <c r="DT368" i="166"/>
  <c r="DS368" i="166"/>
  <c r="DR368" i="166"/>
  <c r="DZ367" i="166"/>
  <c r="DY367" i="166"/>
  <c r="DW367" i="166"/>
  <c r="DV367" i="166"/>
  <c r="DU367" i="166"/>
  <c r="DT367" i="166"/>
  <c r="DS367" i="166"/>
  <c r="DR367" i="166"/>
  <c r="DZ366" i="166"/>
  <c r="DY366" i="166"/>
  <c r="DW366" i="166"/>
  <c r="DV366" i="166"/>
  <c r="DU366" i="166"/>
  <c r="DT366" i="166"/>
  <c r="DS366" i="166"/>
  <c r="DR366" i="166"/>
  <c r="DZ365" i="166"/>
  <c r="DY365" i="166"/>
  <c r="DW365" i="166"/>
  <c r="DV365" i="166"/>
  <c r="DU365" i="166"/>
  <c r="DT365" i="166"/>
  <c r="DS365" i="166"/>
  <c r="DR365" i="166"/>
  <c r="DZ364" i="166"/>
  <c r="DY364" i="166"/>
  <c r="DW364" i="166"/>
  <c r="DV364" i="166"/>
  <c r="DU364" i="166"/>
  <c r="DT364" i="166"/>
  <c r="DS364" i="166"/>
  <c r="DR364" i="166"/>
  <c r="DZ363" i="166"/>
  <c r="DY363" i="166"/>
  <c r="DW363" i="166"/>
  <c r="DV363" i="166"/>
  <c r="DU363" i="166"/>
  <c r="DT363" i="166"/>
  <c r="DS363" i="166"/>
  <c r="DR363" i="166"/>
  <c r="DZ362" i="166"/>
  <c r="DY362" i="166"/>
  <c r="DW362" i="166"/>
  <c r="DV362" i="166"/>
  <c r="DU362" i="166"/>
  <c r="DT362" i="166"/>
  <c r="DS362" i="166"/>
  <c r="DR362" i="166"/>
  <c r="DZ361" i="166"/>
  <c r="DY361" i="166"/>
  <c r="DW361" i="166"/>
  <c r="DV361" i="166"/>
  <c r="DU361" i="166"/>
  <c r="DT361" i="166"/>
  <c r="DS361" i="166"/>
  <c r="DR361" i="166"/>
  <c r="DZ360" i="166"/>
  <c r="DY360" i="166"/>
  <c r="DW360" i="166"/>
  <c r="DV360" i="166"/>
  <c r="DU360" i="166"/>
  <c r="DT360" i="166"/>
  <c r="DS360" i="166"/>
  <c r="DR360" i="166"/>
  <c r="DZ359" i="166"/>
  <c r="DY359" i="166"/>
  <c r="DW359" i="166"/>
  <c r="DV359" i="166"/>
  <c r="DU359" i="166"/>
  <c r="DT359" i="166"/>
  <c r="DS359" i="166"/>
  <c r="DR359" i="166"/>
  <c r="DZ358" i="166"/>
  <c r="DY358" i="166"/>
  <c r="DW358" i="166"/>
  <c r="DV358" i="166"/>
  <c r="DU358" i="166"/>
  <c r="DT358" i="166"/>
  <c r="DS358" i="166"/>
  <c r="DR358" i="166"/>
  <c r="DZ357" i="166"/>
  <c r="DY357" i="166"/>
  <c r="DW357" i="166"/>
  <c r="DV357" i="166"/>
  <c r="DU357" i="166"/>
  <c r="DT357" i="166"/>
  <c r="DS357" i="166"/>
  <c r="DR357" i="166"/>
  <c r="DZ356" i="166"/>
  <c r="DY356" i="166"/>
  <c r="DW356" i="166"/>
  <c r="DV356" i="166"/>
  <c r="DU356" i="166"/>
  <c r="DT356" i="166"/>
  <c r="DS356" i="166"/>
  <c r="DR356" i="166"/>
  <c r="DZ355" i="166"/>
  <c r="DY355" i="166"/>
  <c r="DW355" i="166"/>
  <c r="DV355" i="166"/>
  <c r="DU355" i="166"/>
  <c r="DT355" i="166"/>
  <c r="DS355" i="166"/>
  <c r="DR355" i="166"/>
  <c r="DZ354" i="166"/>
  <c r="DY354" i="166"/>
  <c r="DW354" i="166"/>
  <c r="DV354" i="166"/>
  <c r="DU354" i="166"/>
  <c r="DT354" i="166"/>
  <c r="DS354" i="166"/>
  <c r="DR354" i="166"/>
  <c r="DZ353" i="166"/>
  <c r="DY353" i="166"/>
  <c r="DW353" i="166"/>
  <c r="DV353" i="166"/>
  <c r="DU353" i="166"/>
  <c r="DT353" i="166"/>
  <c r="DS353" i="166"/>
  <c r="DR353" i="166"/>
  <c r="DZ352" i="166"/>
  <c r="DY352" i="166"/>
  <c r="DW352" i="166"/>
  <c r="DV352" i="166"/>
  <c r="DU352" i="166"/>
  <c r="DT352" i="166"/>
  <c r="DS352" i="166"/>
  <c r="DR352" i="166"/>
  <c r="DZ351" i="166"/>
  <c r="DY351" i="166"/>
  <c r="DW351" i="166"/>
  <c r="DV351" i="166"/>
  <c r="DU351" i="166"/>
  <c r="DT351" i="166"/>
  <c r="DS351" i="166"/>
  <c r="DR351" i="166"/>
  <c r="DZ350" i="166"/>
  <c r="DY350" i="166"/>
  <c r="DW350" i="166"/>
  <c r="DV350" i="166"/>
  <c r="DU350" i="166"/>
  <c r="DT350" i="166"/>
  <c r="DS350" i="166"/>
  <c r="DR350" i="166"/>
  <c r="DZ349" i="166"/>
  <c r="DY349" i="166"/>
  <c r="DW349" i="166"/>
  <c r="DV349" i="166"/>
  <c r="DU349" i="166"/>
  <c r="DT349" i="166"/>
  <c r="DS349" i="166"/>
  <c r="DR349" i="166"/>
  <c r="DZ348" i="166"/>
  <c r="DY348" i="166"/>
  <c r="DW348" i="166"/>
  <c r="DV348" i="166"/>
  <c r="DU348" i="166"/>
  <c r="DT348" i="166"/>
  <c r="DS348" i="166"/>
  <c r="DR348" i="166"/>
  <c r="DZ347" i="166"/>
  <c r="DY347" i="166"/>
  <c r="DW347" i="166"/>
  <c r="DV347" i="166"/>
  <c r="DU347" i="166"/>
  <c r="DT347" i="166"/>
  <c r="DS347" i="166"/>
  <c r="DR347" i="166"/>
  <c r="DZ346" i="166"/>
  <c r="DY346" i="166"/>
  <c r="DW346" i="166"/>
  <c r="DV346" i="166"/>
  <c r="DU346" i="166"/>
  <c r="DT346" i="166"/>
  <c r="DS346" i="166"/>
  <c r="DR346" i="166"/>
  <c r="DZ345" i="166"/>
  <c r="DY345" i="166"/>
  <c r="DW345" i="166"/>
  <c r="DV345" i="166"/>
  <c r="DU345" i="166"/>
  <c r="DT345" i="166"/>
  <c r="DS345" i="166"/>
  <c r="DR345" i="166"/>
  <c r="DZ344" i="166"/>
  <c r="DY344" i="166"/>
  <c r="DW344" i="166"/>
  <c r="DV344" i="166"/>
  <c r="DU344" i="166"/>
  <c r="DT344" i="166"/>
  <c r="DS344" i="166"/>
  <c r="DR344" i="166"/>
  <c r="DZ343" i="166"/>
  <c r="DY343" i="166"/>
  <c r="DW343" i="166"/>
  <c r="DV343" i="166"/>
  <c r="DU343" i="166"/>
  <c r="DT343" i="166"/>
  <c r="DS343" i="166"/>
  <c r="DR343" i="166"/>
  <c r="DZ342" i="166"/>
  <c r="DY342" i="166"/>
  <c r="DW342" i="166"/>
  <c r="DV342" i="166"/>
  <c r="DU342" i="166"/>
  <c r="DT342" i="166"/>
  <c r="DS342" i="166"/>
  <c r="DR342" i="166"/>
  <c r="DZ341" i="166"/>
  <c r="DY341" i="166"/>
  <c r="DW341" i="166"/>
  <c r="DV341" i="166"/>
  <c r="DU341" i="166"/>
  <c r="DT341" i="166"/>
  <c r="DS341" i="166"/>
  <c r="DR341" i="166"/>
  <c r="DZ340" i="166"/>
  <c r="DY340" i="166"/>
  <c r="DW340" i="166"/>
  <c r="DV340" i="166"/>
  <c r="DU340" i="166"/>
  <c r="DT340" i="166"/>
  <c r="DS340" i="166"/>
  <c r="DR340" i="166"/>
  <c r="DZ339" i="166"/>
  <c r="DY339" i="166"/>
  <c r="DW339" i="166"/>
  <c r="DV339" i="166"/>
  <c r="DU339" i="166"/>
  <c r="DT339" i="166"/>
  <c r="DS339" i="166"/>
  <c r="DR339" i="166"/>
  <c r="DZ338" i="166"/>
  <c r="DY338" i="166"/>
  <c r="DW338" i="166"/>
  <c r="DV338" i="166"/>
  <c r="DU338" i="166"/>
  <c r="DT338" i="166"/>
  <c r="DS338" i="166"/>
  <c r="DR338" i="166"/>
  <c r="DZ337" i="166"/>
  <c r="DY337" i="166"/>
  <c r="DW337" i="166"/>
  <c r="DV337" i="166"/>
  <c r="DU337" i="166"/>
  <c r="DT337" i="166"/>
  <c r="DS337" i="166"/>
  <c r="DR337" i="166"/>
  <c r="DZ336" i="166"/>
  <c r="DY336" i="166"/>
  <c r="DW336" i="166"/>
  <c r="DV336" i="166"/>
  <c r="DU336" i="166"/>
  <c r="DT336" i="166"/>
  <c r="DS336" i="166"/>
  <c r="DR336" i="166"/>
  <c r="DZ335" i="166"/>
  <c r="DY335" i="166"/>
  <c r="DW335" i="166"/>
  <c r="DV335" i="166"/>
  <c r="DU335" i="166"/>
  <c r="DT335" i="166"/>
  <c r="DS335" i="166"/>
  <c r="DR335" i="166"/>
  <c r="DZ334" i="166"/>
  <c r="DY334" i="166"/>
  <c r="DW334" i="166"/>
  <c r="DV334" i="166"/>
  <c r="DU334" i="166"/>
  <c r="DT334" i="166"/>
  <c r="DS334" i="166"/>
  <c r="DR334" i="166"/>
  <c r="DZ333" i="166"/>
  <c r="DY333" i="166"/>
  <c r="DW333" i="166"/>
  <c r="DV333" i="166"/>
  <c r="DU333" i="166"/>
  <c r="DT333" i="166"/>
  <c r="DS333" i="166"/>
  <c r="DR333" i="166"/>
  <c r="DZ332" i="166"/>
  <c r="DY332" i="166"/>
  <c r="DW332" i="166"/>
  <c r="DV332" i="166"/>
  <c r="DU332" i="166"/>
  <c r="DT332" i="166"/>
  <c r="DS332" i="166"/>
  <c r="DR332" i="166"/>
  <c r="DZ331" i="166"/>
  <c r="DY331" i="166"/>
  <c r="DW331" i="166"/>
  <c r="DV331" i="166"/>
  <c r="DU331" i="166"/>
  <c r="DT331" i="166"/>
  <c r="DS331" i="166"/>
  <c r="DR331" i="166"/>
  <c r="DZ330" i="166"/>
  <c r="DY330" i="166"/>
  <c r="DW330" i="166"/>
  <c r="DV330" i="166"/>
  <c r="DU330" i="166"/>
  <c r="DT330" i="166"/>
  <c r="DS330" i="166"/>
  <c r="DR330" i="166"/>
  <c r="DZ329" i="166"/>
  <c r="DY329" i="166"/>
  <c r="DW329" i="166"/>
  <c r="DV329" i="166"/>
  <c r="DU329" i="166"/>
  <c r="DT329" i="166"/>
  <c r="DS329" i="166"/>
  <c r="DR329" i="166"/>
  <c r="DZ328" i="166"/>
  <c r="DY328" i="166"/>
  <c r="DW328" i="166"/>
  <c r="DV328" i="166"/>
  <c r="DU328" i="166"/>
  <c r="DT328" i="166"/>
  <c r="DS328" i="166"/>
  <c r="DR328" i="166"/>
  <c r="DZ327" i="166"/>
  <c r="DY327" i="166"/>
  <c r="DW327" i="166"/>
  <c r="DV327" i="166"/>
  <c r="DU327" i="166"/>
  <c r="DT327" i="166"/>
  <c r="DS327" i="166"/>
  <c r="DR327" i="166"/>
  <c r="DZ326" i="166"/>
  <c r="DY326" i="166"/>
  <c r="DW326" i="166"/>
  <c r="DV326" i="166"/>
  <c r="DU326" i="166"/>
  <c r="DT326" i="166"/>
  <c r="DS326" i="166"/>
  <c r="DR326" i="166"/>
  <c r="DZ325" i="166"/>
  <c r="DY325" i="166"/>
  <c r="DW325" i="166"/>
  <c r="DV325" i="166"/>
  <c r="DU325" i="166"/>
  <c r="DT325" i="166"/>
  <c r="DS325" i="166"/>
  <c r="DR325" i="166"/>
  <c r="DZ324" i="166"/>
  <c r="DY324" i="166"/>
  <c r="DW324" i="166"/>
  <c r="DV324" i="166"/>
  <c r="DU324" i="166"/>
  <c r="DT324" i="166"/>
  <c r="DS324" i="166"/>
  <c r="DR324" i="166"/>
  <c r="DZ323" i="166"/>
  <c r="DY323" i="166"/>
  <c r="DW323" i="166"/>
  <c r="DV323" i="166"/>
  <c r="DU323" i="166"/>
  <c r="DT323" i="166"/>
  <c r="DS323" i="166"/>
  <c r="DR323" i="166"/>
  <c r="DZ322" i="166"/>
  <c r="DY322" i="166"/>
  <c r="DW322" i="166"/>
  <c r="DV322" i="166"/>
  <c r="DU322" i="166"/>
  <c r="DT322" i="166"/>
  <c r="DS322" i="166"/>
  <c r="DR322" i="166"/>
  <c r="DZ321" i="166"/>
  <c r="DY321" i="166"/>
  <c r="DW321" i="166"/>
  <c r="DV321" i="166"/>
  <c r="DU321" i="166"/>
  <c r="DT321" i="166"/>
  <c r="DS321" i="166"/>
  <c r="DR321" i="166"/>
  <c r="DZ320" i="166"/>
  <c r="DY320" i="166"/>
  <c r="DW320" i="166"/>
  <c r="DV320" i="166"/>
  <c r="DU320" i="166"/>
  <c r="DT320" i="166"/>
  <c r="DS320" i="166"/>
  <c r="DR320" i="166"/>
  <c r="DZ319" i="166"/>
  <c r="DY319" i="166"/>
  <c r="DW319" i="166"/>
  <c r="DV319" i="166"/>
  <c r="DU319" i="166"/>
  <c r="DT319" i="166"/>
  <c r="DS319" i="166"/>
  <c r="DR319" i="166"/>
  <c r="DZ318" i="166"/>
  <c r="DY318" i="166"/>
  <c r="DW318" i="166"/>
  <c r="DV318" i="166"/>
  <c r="DU318" i="166"/>
  <c r="DT318" i="166"/>
  <c r="DS318" i="166"/>
  <c r="DR318" i="166"/>
  <c r="DZ317" i="166"/>
  <c r="DY317" i="166"/>
  <c r="DW317" i="166"/>
  <c r="DV317" i="166"/>
  <c r="DU317" i="166"/>
  <c r="DT317" i="166"/>
  <c r="DS317" i="166"/>
  <c r="DR317" i="166"/>
  <c r="DZ316" i="166"/>
  <c r="DY316" i="166"/>
  <c r="DW316" i="166"/>
  <c r="DV316" i="166"/>
  <c r="DU316" i="166"/>
  <c r="DT316" i="166"/>
  <c r="DS316" i="166"/>
  <c r="DR316" i="166"/>
  <c r="DZ315" i="166"/>
  <c r="DY315" i="166"/>
  <c r="DW315" i="166"/>
  <c r="DV315" i="166"/>
  <c r="DU315" i="166"/>
  <c r="DT315" i="166"/>
  <c r="DS315" i="166"/>
  <c r="DR315" i="166"/>
  <c r="DZ314" i="166"/>
  <c r="DY314" i="166"/>
  <c r="DW314" i="166"/>
  <c r="DV314" i="166"/>
  <c r="DU314" i="166"/>
  <c r="DT314" i="166"/>
  <c r="DS314" i="166"/>
  <c r="DR314" i="166"/>
  <c r="DZ313" i="166"/>
  <c r="DY313" i="166"/>
  <c r="DW313" i="166"/>
  <c r="DV313" i="166"/>
  <c r="DU313" i="166"/>
  <c r="DT313" i="166"/>
  <c r="DS313" i="166"/>
  <c r="DR313" i="166"/>
  <c r="DZ312" i="166"/>
  <c r="DY312" i="166"/>
  <c r="DW312" i="166"/>
  <c r="DV312" i="166"/>
  <c r="DU312" i="166"/>
  <c r="DT312" i="166"/>
  <c r="DS312" i="166"/>
  <c r="DR312" i="166"/>
  <c r="DZ311" i="166"/>
  <c r="DY311" i="166"/>
  <c r="DW311" i="166"/>
  <c r="DV311" i="166"/>
  <c r="DU311" i="166"/>
  <c r="DT311" i="166"/>
  <c r="DS311" i="166"/>
  <c r="DR311" i="166"/>
  <c r="DZ310" i="166"/>
  <c r="DY310" i="166"/>
  <c r="DW310" i="166"/>
  <c r="DV310" i="166"/>
  <c r="DU310" i="166"/>
  <c r="DT310" i="166"/>
  <c r="DS310" i="166"/>
  <c r="DR310" i="166"/>
  <c r="DZ309" i="166"/>
  <c r="DY309" i="166"/>
  <c r="DW309" i="166"/>
  <c r="DV309" i="166"/>
  <c r="DU309" i="166"/>
  <c r="DT309" i="166"/>
  <c r="DS309" i="166"/>
  <c r="DR309" i="166"/>
  <c r="DZ308" i="166"/>
  <c r="DY308" i="166"/>
  <c r="DW308" i="166"/>
  <c r="DV308" i="166"/>
  <c r="DU308" i="166"/>
  <c r="DT308" i="166"/>
  <c r="DS308" i="166"/>
  <c r="DR308" i="166"/>
  <c r="DZ307" i="166"/>
  <c r="DY307" i="166"/>
  <c r="DW307" i="166"/>
  <c r="DV307" i="166"/>
  <c r="DU307" i="166"/>
  <c r="DT307" i="166"/>
  <c r="DS307" i="166"/>
  <c r="DR307" i="166"/>
  <c r="DZ306" i="166"/>
  <c r="DY306" i="166"/>
  <c r="DW306" i="166"/>
  <c r="DV306" i="166"/>
  <c r="DU306" i="166"/>
  <c r="DT306" i="166"/>
  <c r="DS306" i="166"/>
  <c r="DR306" i="166"/>
  <c r="DZ305" i="166"/>
  <c r="DY305" i="166"/>
  <c r="DW305" i="166"/>
  <c r="DV305" i="166"/>
  <c r="DU305" i="166"/>
  <c r="DT305" i="166"/>
  <c r="DS305" i="166"/>
  <c r="DR305" i="166"/>
  <c r="DZ304" i="166"/>
  <c r="DY304" i="166"/>
  <c r="DW304" i="166"/>
  <c r="DV304" i="166"/>
  <c r="DU304" i="166"/>
  <c r="DT304" i="166"/>
  <c r="DS304" i="166"/>
  <c r="DR304" i="166"/>
  <c r="DZ303" i="166"/>
  <c r="DY303" i="166"/>
  <c r="DW303" i="166"/>
  <c r="DV303" i="166"/>
  <c r="DU303" i="166"/>
  <c r="DT303" i="166"/>
  <c r="DS303" i="166"/>
  <c r="DR303" i="166"/>
  <c r="DZ302" i="166"/>
  <c r="DY302" i="166"/>
  <c r="DW302" i="166"/>
  <c r="DV302" i="166"/>
  <c r="DU302" i="166"/>
  <c r="DT302" i="166"/>
  <c r="DS302" i="166"/>
  <c r="DR302" i="166"/>
  <c r="DZ301" i="166"/>
  <c r="DY301" i="166"/>
  <c r="DW301" i="166"/>
  <c r="DV301" i="166"/>
  <c r="DU301" i="166"/>
  <c r="DT301" i="166"/>
  <c r="DS301" i="166"/>
  <c r="DR301" i="166"/>
  <c r="DZ300" i="166"/>
  <c r="DY300" i="166"/>
  <c r="DW300" i="166"/>
  <c r="DV300" i="166"/>
  <c r="DU300" i="166"/>
  <c r="DT300" i="166"/>
  <c r="DS300" i="166"/>
  <c r="DR300" i="166"/>
  <c r="DZ299" i="166"/>
  <c r="DY299" i="166"/>
  <c r="DW299" i="166"/>
  <c r="DV299" i="166"/>
  <c r="DU299" i="166"/>
  <c r="DT299" i="166"/>
  <c r="DS299" i="166"/>
  <c r="DR299" i="166"/>
  <c r="DZ298" i="166"/>
  <c r="DY298" i="166"/>
  <c r="DW298" i="166"/>
  <c r="DV298" i="166"/>
  <c r="DU298" i="166"/>
  <c r="DT298" i="166"/>
  <c r="DS298" i="166"/>
  <c r="DR298" i="166"/>
  <c r="DZ297" i="166"/>
  <c r="DY297" i="166"/>
  <c r="DW297" i="166"/>
  <c r="DV297" i="166"/>
  <c r="DU297" i="166"/>
  <c r="DT297" i="166"/>
  <c r="DS297" i="166"/>
  <c r="DR297" i="166"/>
  <c r="DZ296" i="166"/>
  <c r="DY296" i="166"/>
  <c r="DW296" i="166"/>
  <c r="DV296" i="166"/>
  <c r="DU296" i="166"/>
  <c r="DT296" i="166"/>
  <c r="DS296" i="166"/>
  <c r="DR296" i="166"/>
  <c r="DZ295" i="166"/>
  <c r="DY295" i="166"/>
  <c r="DW295" i="166"/>
  <c r="DV295" i="166"/>
  <c r="DU295" i="166"/>
  <c r="DT295" i="166"/>
  <c r="DS295" i="166"/>
  <c r="DR295" i="166"/>
  <c r="DZ294" i="166"/>
  <c r="DY294" i="166"/>
  <c r="DW294" i="166"/>
  <c r="DV294" i="166"/>
  <c r="DU294" i="166"/>
  <c r="DT294" i="166"/>
  <c r="DS294" i="166"/>
  <c r="DR294" i="166"/>
  <c r="DZ293" i="166"/>
  <c r="DY293" i="166"/>
  <c r="DW293" i="166"/>
  <c r="DV293" i="166"/>
  <c r="DU293" i="166"/>
  <c r="DT293" i="166"/>
  <c r="DS293" i="166"/>
  <c r="DR293" i="166"/>
  <c r="DZ292" i="166"/>
  <c r="DY292" i="166"/>
  <c r="DW292" i="166"/>
  <c r="DV292" i="166"/>
  <c r="DU292" i="166"/>
  <c r="DT292" i="166"/>
  <c r="DS292" i="166"/>
  <c r="DR292" i="166"/>
  <c r="DZ291" i="166"/>
  <c r="DY291" i="166"/>
  <c r="DW291" i="166"/>
  <c r="DV291" i="166"/>
  <c r="DU291" i="166"/>
  <c r="DT291" i="166"/>
  <c r="DS291" i="166"/>
  <c r="DR291" i="166"/>
  <c r="DZ290" i="166"/>
  <c r="DY290" i="166"/>
  <c r="DW290" i="166"/>
  <c r="DV290" i="166"/>
  <c r="DU290" i="166"/>
  <c r="DT290" i="166"/>
  <c r="DS290" i="166"/>
  <c r="DR290" i="166"/>
  <c r="DZ289" i="166"/>
  <c r="DY289" i="166"/>
  <c r="DW289" i="166"/>
  <c r="DV289" i="166"/>
  <c r="DU289" i="166"/>
  <c r="DT289" i="166"/>
  <c r="DS289" i="166"/>
  <c r="DR289" i="166"/>
  <c r="DZ288" i="166"/>
  <c r="DY288" i="166"/>
  <c r="DW288" i="166"/>
  <c r="DV288" i="166"/>
  <c r="DU288" i="166"/>
  <c r="DT288" i="166"/>
  <c r="DS288" i="166"/>
  <c r="DR288" i="166"/>
  <c r="DZ287" i="166"/>
  <c r="DY287" i="166"/>
  <c r="DW287" i="166"/>
  <c r="DV287" i="166"/>
  <c r="DU287" i="166"/>
  <c r="DT287" i="166"/>
  <c r="DS287" i="166"/>
  <c r="DR287" i="166"/>
  <c r="DZ286" i="166"/>
  <c r="DY286" i="166"/>
  <c r="DW286" i="166"/>
  <c r="DV286" i="166"/>
  <c r="DU286" i="166"/>
  <c r="DT286" i="166"/>
  <c r="DS286" i="166"/>
  <c r="DR286" i="166"/>
  <c r="DZ285" i="166"/>
  <c r="DY285" i="166"/>
  <c r="DW285" i="166"/>
  <c r="DV285" i="166"/>
  <c r="DU285" i="166"/>
  <c r="DT285" i="166"/>
  <c r="DS285" i="166"/>
  <c r="DR285" i="166"/>
  <c r="DZ284" i="166"/>
  <c r="DY284" i="166"/>
  <c r="DW284" i="166"/>
  <c r="DV284" i="166"/>
  <c r="DU284" i="166"/>
  <c r="DT284" i="166"/>
  <c r="DS284" i="166"/>
  <c r="DR284" i="166"/>
  <c r="DZ283" i="166"/>
  <c r="DY283" i="166"/>
  <c r="DW283" i="166"/>
  <c r="DV283" i="166"/>
  <c r="DU283" i="166"/>
  <c r="DT283" i="166"/>
  <c r="DS283" i="166"/>
  <c r="DR283" i="166"/>
  <c r="DZ282" i="166"/>
  <c r="DY282" i="166"/>
  <c r="DW282" i="166"/>
  <c r="DV282" i="166"/>
  <c r="DU282" i="166"/>
  <c r="DT282" i="166"/>
  <c r="DS282" i="166"/>
  <c r="DR282" i="166"/>
  <c r="DZ281" i="166"/>
  <c r="DY281" i="166"/>
  <c r="DW281" i="166"/>
  <c r="DV281" i="166"/>
  <c r="DU281" i="166"/>
  <c r="DT281" i="166"/>
  <c r="DS281" i="166"/>
  <c r="DR281" i="166"/>
  <c r="DZ280" i="166"/>
  <c r="DY280" i="166"/>
  <c r="DW280" i="166"/>
  <c r="DV280" i="166"/>
  <c r="DU280" i="166"/>
  <c r="DT280" i="166"/>
  <c r="DS280" i="166"/>
  <c r="DR280" i="166"/>
  <c r="DZ279" i="166"/>
  <c r="DY279" i="166"/>
  <c r="DW279" i="166"/>
  <c r="DV279" i="166"/>
  <c r="DU279" i="166"/>
  <c r="DT279" i="166"/>
  <c r="DS279" i="166"/>
  <c r="DR279" i="166"/>
  <c r="DZ278" i="166"/>
  <c r="DY278" i="166"/>
  <c r="DW278" i="166"/>
  <c r="DV278" i="166"/>
  <c r="DU278" i="166"/>
  <c r="DT278" i="166"/>
  <c r="DS278" i="166"/>
  <c r="DR278" i="166"/>
  <c r="DZ277" i="166"/>
  <c r="DY277" i="166"/>
  <c r="DW277" i="166"/>
  <c r="DV277" i="166"/>
  <c r="DU277" i="166"/>
  <c r="DT277" i="166"/>
  <c r="DS277" i="166"/>
  <c r="DR277" i="166"/>
  <c r="DZ276" i="166"/>
  <c r="DY276" i="166"/>
  <c r="DW276" i="166"/>
  <c r="DV276" i="166"/>
  <c r="DU276" i="166"/>
  <c r="DT276" i="166"/>
  <c r="DS276" i="166"/>
  <c r="DR276" i="166"/>
  <c r="DZ275" i="166"/>
  <c r="DY275" i="166"/>
  <c r="DW275" i="166"/>
  <c r="DV275" i="166"/>
  <c r="DU275" i="166"/>
  <c r="DT275" i="166"/>
  <c r="DS275" i="166"/>
  <c r="DR275" i="166"/>
  <c r="DZ274" i="166"/>
  <c r="DY274" i="166"/>
  <c r="DW274" i="166"/>
  <c r="DV274" i="166"/>
  <c r="DU274" i="166"/>
  <c r="DT274" i="166"/>
  <c r="DS274" i="166"/>
  <c r="DR274" i="166"/>
  <c r="DZ273" i="166"/>
  <c r="DY273" i="166"/>
  <c r="DW273" i="166"/>
  <c r="DV273" i="166"/>
  <c r="DU273" i="166"/>
  <c r="DT273" i="166"/>
  <c r="DS273" i="166"/>
  <c r="DR273" i="166"/>
  <c r="DZ272" i="166"/>
  <c r="DY272" i="166"/>
  <c r="DW272" i="166"/>
  <c r="DV272" i="166"/>
  <c r="DU272" i="166"/>
  <c r="DT272" i="166"/>
  <c r="DS272" i="166"/>
  <c r="DR272" i="166"/>
  <c r="DZ271" i="166"/>
  <c r="DY271" i="166"/>
  <c r="DW271" i="166"/>
  <c r="DV271" i="166"/>
  <c r="DU271" i="166"/>
  <c r="DT271" i="166"/>
  <c r="DS271" i="166"/>
  <c r="DR271" i="166"/>
  <c r="DZ270" i="166"/>
  <c r="DY270" i="166"/>
  <c r="DW270" i="166"/>
  <c r="DV270" i="166"/>
  <c r="DU270" i="166"/>
  <c r="DT270" i="166"/>
  <c r="DS270" i="166"/>
  <c r="DR270" i="166"/>
  <c r="DZ269" i="166"/>
  <c r="DY269" i="166"/>
  <c r="DW269" i="166"/>
  <c r="DV269" i="166"/>
  <c r="DU269" i="166"/>
  <c r="DT269" i="166"/>
  <c r="DS269" i="166"/>
  <c r="DR269" i="166"/>
  <c r="DZ268" i="166"/>
  <c r="DY268" i="166"/>
  <c r="DW268" i="166"/>
  <c r="DV268" i="166"/>
  <c r="DU268" i="166"/>
  <c r="DT268" i="166"/>
  <c r="DS268" i="166"/>
  <c r="DR268" i="166"/>
  <c r="DZ267" i="166"/>
  <c r="DY267" i="166"/>
  <c r="DW267" i="166"/>
  <c r="DV267" i="166"/>
  <c r="DU267" i="166"/>
  <c r="DT267" i="166"/>
  <c r="DS267" i="166"/>
  <c r="DR267" i="166"/>
  <c r="DZ266" i="166"/>
  <c r="DY266" i="166"/>
  <c r="DW266" i="166"/>
  <c r="DV266" i="166"/>
  <c r="DU266" i="166"/>
  <c r="DT266" i="166"/>
  <c r="DS266" i="166"/>
  <c r="DR266" i="166"/>
  <c r="DZ265" i="166"/>
  <c r="DY265" i="166"/>
  <c r="DW265" i="166"/>
  <c r="DV265" i="166"/>
  <c r="DU265" i="166"/>
  <c r="DT265" i="166"/>
  <c r="DS265" i="166"/>
  <c r="DR265" i="166"/>
  <c r="DZ264" i="166"/>
  <c r="DY264" i="166"/>
  <c r="DW264" i="166"/>
  <c r="DV264" i="166"/>
  <c r="DU264" i="166"/>
  <c r="DT264" i="166"/>
  <c r="DS264" i="166"/>
  <c r="DR264" i="166"/>
  <c r="DZ263" i="166"/>
  <c r="DY263" i="166"/>
  <c r="DW263" i="166"/>
  <c r="DV263" i="166"/>
  <c r="DU263" i="166"/>
  <c r="DT263" i="166"/>
  <c r="DS263" i="166"/>
  <c r="DR263" i="166"/>
  <c r="DZ262" i="166"/>
  <c r="DY262" i="166"/>
  <c r="DW262" i="166"/>
  <c r="DV262" i="166"/>
  <c r="DU262" i="166"/>
  <c r="DT262" i="166"/>
  <c r="DS262" i="166"/>
  <c r="DR262" i="166"/>
  <c r="DZ261" i="166"/>
  <c r="DY261" i="166"/>
  <c r="DW261" i="166"/>
  <c r="DV261" i="166"/>
  <c r="DU261" i="166"/>
  <c r="DT261" i="166"/>
  <c r="DS261" i="166"/>
  <c r="DR261" i="166"/>
  <c r="DZ260" i="166"/>
  <c r="DY260" i="166"/>
  <c r="DW260" i="166"/>
  <c r="DV260" i="166"/>
  <c r="DU260" i="166"/>
  <c r="DT260" i="166"/>
  <c r="DS260" i="166"/>
  <c r="DR260" i="166"/>
  <c r="DZ259" i="166"/>
  <c r="DY259" i="166"/>
  <c r="DW259" i="166"/>
  <c r="DV259" i="166"/>
  <c r="DU259" i="166"/>
  <c r="DT259" i="166"/>
  <c r="DS259" i="166"/>
  <c r="DR259" i="166"/>
  <c r="DZ258" i="166"/>
  <c r="DY258" i="166"/>
  <c r="DW258" i="166"/>
  <c r="DV258" i="166"/>
  <c r="DU258" i="166"/>
  <c r="DT258" i="166"/>
  <c r="DS258" i="166"/>
  <c r="DR258" i="166"/>
  <c r="DZ257" i="166"/>
  <c r="DY257" i="166"/>
  <c r="DW257" i="166"/>
  <c r="DV257" i="166"/>
  <c r="DU257" i="166"/>
  <c r="DT257" i="166"/>
  <c r="DS257" i="166"/>
  <c r="DR257" i="166"/>
  <c r="DZ256" i="166"/>
  <c r="DY256" i="166"/>
  <c r="DW256" i="166"/>
  <c r="DV256" i="166"/>
  <c r="DU256" i="166"/>
  <c r="DT256" i="166"/>
  <c r="DS256" i="166"/>
  <c r="DR256" i="166"/>
  <c r="DZ255" i="166"/>
  <c r="DY255" i="166"/>
  <c r="DW255" i="166"/>
  <c r="DV255" i="166"/>
  <c r="DU255" i="166"/>
  <c r="DT255" i="166"/>
  <c r="DS255" i="166"/>
  <c r="DR255" i="166"/>
  <c r="DZ254" i="166"/>
  <c r="DY254" i="166"/>
  <c r="DW254" i="166"/>
  <c r="DV254" i="166"/>
  <c r="DU254" i="166"/>
  <c r="DT254" i="166"/>
  <c r="DS254" i="166"/>
  <c r="DR254" i="166"/>
  <c r="DZ253" i="166"/>
  <c r="DY253" i="166"/>
  <c r="DW253" i="166"/>
  <c r="DV253" i="166"/>
  <c r="DU253" i="166"/>
  <c r="DT253" i="166"/>
  <c r="DS253" i="166"/>
  <c r="DR253" i="166"/>
  <c r="DZ252" i="166"/>
  <c r="DY252" i="166"/>
  <c r="DW252" i="166"/>
  <c r="DV252" i="166"/>
  <c r="DU252" i="166"/>
  <c r="DT252" i="166"/>
  <c r="DS252" i="166"/>
  <c r="DR252" i="166"/>
  <c r="DZ251" i="166"/>
  <c r="DY251" i="166"/>
  <c r="DW251" i="166"/>
  <c r="DV251" i="166"/>
  <c r="DU251" i="166"/>
  <c r="DT251" i="166"/>
  <c r="DS251" i="166"/>
  <c r="DR251" i="166"/>
  <c r="DZ250" i="166"/>
  <c r="DY250" i="166"/>
  <c r="DW250" i="166"/>
  <c r="DV250" i="166"/>
  <c r="DU250" i="166"/>
  <c r="DT250" i="166"/>
  <c r="DS250" i="166"/>
  <c r="DR250" i="166"/>
  <c r="DZ249" i="166"/>
  <c r="DY249" i="166"/>
  <c r="DW249" i="166"/>
  <c r="DV249" i="166"/>
  <c r="DU249" i="166"/>
  <c r="DT249" i="166"/>
  <c r="DS249" i="166"/>
  <c r="DR249" i="166"/>
  <c r="DZ248" i="166"/>
  <c r="DY248" i="166"/>
  <c r="DW248" i="166"/>
  <c r="DV248" i="166"/>
  <c r="DU248" i="166"/>
  <c r="DT248" i="166"/>
  <c r="DS248" i="166"/>
  <c r="DR248" i="166"/>
  <c r="DZ247" i="166"/>
  <c r="DY247" i="166"/>
  <c r="DW247" i="166"/>
  <c r="DV247" i="166"/>
  <c r="DU247" i="166"/>
  <c r="DT247" i="166"/>
  <c r="DS247" i="166"/>
  <c r="DR247" i="166"/>
  <c r="DZ246" i="166"/>
  <c r="DY246" i="166"/>
  <c r="DW246" i="166"/>
  <c r="DV246" i="166"/>
  <c r="DU246" i="166"/>
  <c r="DT246" i="166"/>
  <c r="DS246" i="166"/>
  <c r="DR246" i="166"/>
  <c r="DZ245" i="166"/>
  <c r="DY245" i="166"/>
  <c r="DW245" i="166"/>
  <c r="DV245" i="166"/>
  <c r="DU245" i="166"/>
  <c r="DT245" i="166"/>
  <c r="DS245" i="166"/>
  <c r="DR245" i="166"/>
  <c r="DZ244" i="166"/>
  <c r="DY244" i="166"/>
  <c r="DW244" i="166"/>
  <c r="DV244" i="166"/>
  <c r="DU244" i="166"/>
  <c r="DT244" i="166"/>
  <c r="DS244" i="166"/>
  <c r="DR244" i="166"/>
  <c r="DZ243" i="166"/>
  <c r="DY243" i="166"/>
  <c r="DW243" i="166"/>
  <c r="DV243" i="166"/>
  <c r="DU243" i="166"/>
  <c r="DT243" i="166"/>
  <c r="DS243" i="166"/>
  <c r="DR243" i="166"/>
  <c r="DZ242" i="166"/>
  <c r="DY242" i="166"/>
  <c r="DW242" i="166"/>
  <c r="DV242" i="166"/>
  <c r="DU242" i="166"/>
  <c r="DT242" i="166"/>
  <c r="DS242" i="166"/>
  <c r="DR242" i="166"/>
  <c r="DZ241" i="166"/>
  <c r="DY241" i="166"/>
  <c r="DW241" i="166"/>
  <c r="DV241" i="166"/>
  <c r="DU241" i="166"/>
  <c r="DT241" i="166"/>
  <c r="DS241" i="166"/>
  <c r="DR241" i="166"/>
  <c r="DZ240" i="166"/>
  <c r="DY240" i="166"/>
  <c r="DW240" i="166"/>
  <c r="DV240" i="166"/>
  <c r="DU240" i="166"/>
  <c r="DT240" i="166"/>
  <c r="DS240" i="166"/>
  <c r="DR240" i="166"/>
  <c r="DZ239" i="166"/>
  <c r="DY239" i="166"/>
  <c r="DW239" i="166"/>
  <c r="DV239" i="166"/>
  <c r="DU239" i="166"/>
  <c r="DT239" i="166"/>
  <c r="DS239" i="166"/>
  <c r="DR239" i="166"/>
  <c r="DZ238" i="166"/>
  <c r="DY238" i="166"/>
  <c r="DW238" i="166"/>
  <c r="DV238" i="166"/>
  <c r="DU238" i="166"/>
  <c r="DT238" i="166"/>
  <c r="DS238" i="166"/>
  <c r="DR238" i="166"/>
  <c r="DZ237" i="166"/>
  <c r="DY237" i="166"/>
  <c r="DW237" i="166"/>
  <c r="DV237" i="166"/>
  <c r="DU237" i="166"/>
  <c r="DT237" i="166"/>
  <c r="DS237" i="166"/>
  <c r="DR237" i="166"/>
  <c r="DZ236" i="166"/>
  <c r="DY236" i="166"/>
  <c r="DW236" i="166"/>
  <c r="DV236" i="166"/>
  <c r="DU236" i="166"/>
  <c r="DT236" i="166"/>
  <c r="DS236" i="166"/>
  <c r="DR236" i="166"/>
  <c r="DZ235" i="166"/>
  <c r="DY235" i="166"/>
  <c r="DW235" i="166"/>
  <c r="DV235" i="166"/>
  <c r="DU235" i="166"/>
  <c r="DT235" i="166"/>
  <c r="DS235" i="166"/>
  <c r="DR235" i="166"/>
  <c r="DZ234" i="166"/>
  <c r="DY234" i="166"/>
  <c r="DW234" i="166"/>
  <c r="DV234" i="166"/>
  <c r="DU234" i="166"/>
  <c r="DT234" i="166"/>
  <c r="DS234" i="166"/>
  <c r="DR234" i="166"/>
  <c r="DZ233" i="166"/>
  <c r="DY233" i="166"/>
  <c r="DW233" i="166"/>
  <c r="DV233" i="166"/>
  <c r="DU233" i="166"/>
  <c r="DT233" i="166"/>
  <c r="DS233" i="166"/>
  <c r="DR233" i="166"/>
  <c r="DZ232" i="166"/>
  <c r="DY232" i="166"/>
  <c r="DW232" i="166"/>
  <c r="DV232" i="166"/>
  <c r="DU232" i="166"/>
  <c r="DT232" i="166"/>
  <c r="DS232" i="166"/>
  <c r="DR232" i="166"/>
  <c r="DZ231" i="166"/>
  <c r="DY231" i="166"/>
  <c r="DW231" i="166"/>
  <c r="DV231" i="166"/>
  <c r="DU231" i="166"/>
  <c r="DT231" i="166"/>
  <c r="DS231" i="166"/>
  <c r="DR231" i="166"/>
  <c r="DZ230" i="166"/>
  <c r="DY230" i="166"/>
  <c r="DW230" i="166"/>
  <c r="DV230" i="166"/>
  <c r="DU230" i="166"/>
  <c r="DT230" i="166"/>
  <c r="DS230" i="166"/>
  <c r="DR230" i="166"/>
  <c r="DZ229" i="166"/>
  <c r="DY229" i="166"/>
  <c r="DW229" i="166"/>
  <c r="DV229" i="166"/>
  <c r="DU229" i="166"/>
  <c r="DT229" i="166"/>
  <c r="DS229" i="166"/>
  <c r="DR229" i="166"/>
  <c r="DZ228" i="166"/>
  <c r="DY228" i="166"/>
  <c r="DW228" i="166"/>
  <c r="DV228" i="166"/>
  <c r="DU228" i="166"/>
  <c r="DT228" i="166"/>
  <c r="DS228" i="166"/>
  <c r="DR228" i="166"/>
  <c r="DZ227" i="166"/>
  <c r="DY227" i="166"/>
  <c r="DW227" i="166"/>
  <c r="DV227" i="166"/>
  <c r="DU227" i="166"/>
  <c r="DT227" i="166"/>
  <c r="DS227" i="166"/>
  <c r="DR227" i="166"/>
  <c r="DZ226" i="166"/>
  <c r="DY226" i="166"/>
  <c r="DW226" i="166"/>
  <c r="DV226" i="166"/>
  <c r="DU226" i="166"/>
  <c r="DT226" i="166"/>
  <c r="DS226" i="166"/>
  <c r="DR226" i="166"/>
  <c r="DZ225" i="166"/>
  <c r="DY225" i="166"/>
  <c r="DW225" i="166"/>
  <c r="DV225" i="166"/>
  <c r="DU225" i="166"/>
  <c r="DT225" i="166"/>
  <c r="DS225" i="166"/>
  <c r="DR225" i="166"/>
  <c r="DZ224" i="166"/>
  <c r="DY224" i="166"/>
  <c r="DW224" i="166"/>
  <c r="DV224" i="166"/>
  <c r="DU224" i="166"/>
  <c r="DT224" i="166"/>
  <c r="DS224" i="166"/>
  <c r="DR224" i="166"/>
  <c r="DZ223" i="166"/>
  <c r="DY223" i="166"/>
  <c r="DW223" i="166"/>
  <c r="DV223" i="166"/>
  <c r="DU223" i="166"/>
  <c r="DT223" i="166"/>
  <c r="DS223" i="166"/>
  <c r="DR223" i="166"/>
  <c r="DZ222" i="166"/>
  <c r="DY222" i="166"/>
  <c r="DW222" i="166"/>
  <c r="DV222" i="166"/>
  <c r="DU222" i="166"/>
  <c r="DT222" i="166"/>
  <c r="DS222" i="166"/>
  <c r="DR222" i="166"/>
  <c r="DZ221" i="166"/>
  <c r="DY221" i="166"/>
  <c r="DW221" i="166"/>
  <c r="DV221" i="166"/>
  <c r="DU221" i="166"/>
  <c r="DT221" i="166"/>
  <c r="DS221" i="166"/>
  <c r="DR221" i="166"/>
  <c r="DZ220" i="166"/>
  <c r="DY220" i="166"/>
  <c r="DW220" i="166"/>
  <c r="DV220" i="166"/>
  <c r="DU220" i="166"/>
  <c r="DT220" i="166"/>
  <c r="DS220" i="166"/>
  <c r="DR220" i="166"/>
  <c r="DZ219" i="166"/>
  <c r="DY219" i="166"/>
  <c r="DW219" i="166"/>
  <c r="DV219" i="166"/>
  <c r="DU219" i="166"/>
  <c r="DT219" i="166"/>
  <c r="DS219" i="166"/>
  <c r="DR219" i="166"/>
  <c r="DZ218" i="166"/>
  <c r="DY218" i="166"/>
  <c r="DW218" i="166"/>
  <c r="DV218" i="166"/>
  <c r="DU218" i="166"/>
  <c r="DT218" i="166"/>
  <c r="DS218" i="166"/>
  <c r="DR218" i="166"/>
  <c r="DZ217" i="166"/>
  <c r="DY217" i="166"/>
  <c r="DW217" i="166"/>
  <c r="DV217" i="166"/>
  <c r="DU217" i="166"/>
  <c r="DT217" i="166"/>
  <c r="DS217" i="166"/>
  <c r="DR217" i="166"/>
  <c r="DZ216" i="166"/>
  <c r="DY216" i="166"/>
  <c r="DW216" i="166"/>
  <c r="DV216" i="166"/>
  <c r="DU216" i="166"/>
  <c r="DT216" i="166"/>
  <c r="DS216" i="166"/>
  <c r="DR216" i="166"/>
  <c r="DZ215" i="166"/>
  <c r="DY215" i="166"/>
  <c r="DW215" i="166"/>
  <c r="DV215" i="166"/>
  <c r="DU215" i="166"/>
  <c r="DT215" i="166"/>
  <c r="DS215" i="166"/>
  <c r="DR215" i="166"/>
  <c r="DZ214" i="166"/>
  <c r="DY214" i="166"/>
  <c r="DW214" i="166"/>
  <c r="DV214" i="166"/>
  <c r="DU214" i="166"/>
  <c r="DT214" i="166"/>
  <c r="DS214" i="166"/>
  <c r="DR214" i="166"/>
  <c r="DZ213" i="166"/>
  <c r="DY213" i="166"/>
  <c r="DW213" i="166"/>
  <c r="DV213" i="166"/>
  <c r="DU213" i="166"/>
  <c r="DT213" i="166"/>
  <c r="DS213" i="166"/>
  <c r="DR213" i="166"/>
  <c r="DZ212" i="166"/>
  <c r="DY212" i="166"/>
  <c r="DW212" i="166"/>
  <c r="DV212" i="166"/>
  <c r="DU212" i="166"/>
  <c r="DT212" i="166"/>
  <c r="DS212" i="166"/>
  <c r="DR212" i="166"/>
  <c r="DZ211" i="166"/>
  <c r="DY211" i="166"/>
  <c r="DW211" i="166"/>
  <c r="DV211" i="166"/>
  <c r="DU211" i="166"/>
  <c r="DT211" i="166"/>
  <c r="DS211" i="166"/>
  <c r="DR211" i="166"/>
  <c r="DZ210" i="166"/>
  <c r="DY210" i="166"/>
  <c r="DW210" i="166"/>
  <c r="DV210" i="166"/>
  <c r="DU210" i="166"/>
  <c r="DT210" i="166"/>
  <c r="DS210" i="166"/>
  <c r="DR210" i="166"/>
  <c r="DZ3" i="167"/>
  <c r="BN3" i="167" s="1"/>
  <c r="DY3" i="167"/>
  <c r="BM3" i="167" s="1"/>
  <c r="DX3" i="167"/>
  <c r="CR3" i="167" s="1"/>
  <c r="DW3" i="167"/>
  <c r="CQ3" i="167" s="1"/>
  <c r="DV3" i="167"/>
  <c r="BJ3" i="167" s="1"/>
  <c r="DU3" i="167"/>
  <c r="DT3" i="167"/>
  <c r="CN3" i="167" s="1"/>
  <c r="DZ3" i="166"/>
  <c r="CT3" i="166" s="1"/>
  <c r="DY3" i="166"/>
  <c r="CS3" i="166" s="1"/>
  <c r="DX3" i="166"/>
  <c r="BL3" i="166" s="1"/>
  <c r="DW3" i="166"/>
  <c r="BK3" i="166" s="1"/>
  <c r="DV3" i="166"/>
  <c r="CP3" i="166" s="1"/>
  <c r="DU3" i="166"/>
  <c r="CO3" i="166" s="1"/>
  <c r="DT3" i="166"/>
  <c r="EB8" i="167"/>
  <c r="EC8" i="167"/>
  <c r="EC3" i="167" s="1"/>
  <c r="ED8" i="167"/>
  <c r="EE8" i="167"/>
  <c r="EE3" i="167" s="1"/>
  <c r="EF8" i="167"/>
  <c r="EG8" i="167"/>
  <c r="EG3" i="167" s="1"/>
  <c r="EH8" i="167"/>
  <c r="EH3" i="167" s="1"/>
  <c r="EI8" i="167"/>
  <c r="EJ8" i="167"/>
  <c r="EK8" i="167"/>
  <c r="EK3" i="167" s="1"/>
  <c r="EL8" i="167"/>
  <c r="EM8" i="167"/>
  <c r="EM3" i="167" s="1"/>
  <c r="EN8" i="167"/>
  <c r="EO8" i="167"/>
  <c r="EO3" i="167" s="1"/>
  <c r="EP8" i="167"/>
  <c r="EQ8" i="167"/>
  <c r="EQ3" i="167" s="1"/>
  <c r="ER8" i="167"/>
  <c r="ES8" i="167"/>
  <c r="ES3" i="167" s="1"/>
  <c r="ET8" i="167"/>
  <c r="EU8" i="167"/>
  <c r="EU3" i="167" s="1"/>
  <c r="EV8" i="167"/>
  <c r="EV3" i="167" s="1"/>
  <c r="EB8" i="166"/>
  <c r="EC8" i="166"/>
  <c r="ED8" i="166"/>
  <c r="EE8" i="166"/>
  <c r="EE3" i="166" s="1"/>
  <c r="EF8" i="166"/>
  <c r="EF3" i="166" s="1"/>
  <c r="EG8" i="166"/>
  <c r="EG3" i="166" s="1"/>
  <c r="EH8" i="166"/>
  <c r="EI8" i="166"/>
  <c r="EI3" i="166" s="1"/>
  <c r="EJ8" i="166"/>
  <c r="EK8" i="166"/>
  <c r="EL8" i="166"/>
  <c r="EM8" i="166"/>
  <c r="EM3" i="166" s="1"/>
  <c r="EN8" i="166"/>
  <c r="EN3" i="166" s="1"/>
  <c r="EO8" i="166"/>
  <c r="EO3" i="166" s="1"/>
  <c r="EP8" i="166"/>
  <c r="EQ8" i="166"/>
  <c r="EQ3" i="166" s="1"/>
  <c r="ER8" i="166"/>
  <c r="ES8" i="166"/>
  <c r="ET8" i="166"/>
  <c r="EU8" i="166"/>
  <c r="EU3" i="166" s="1"/>
  <c r="EV8" i="166"/>
  <c r="EV3" i="166" s="1"/>
  <c r="EB9" i="166"/>
  <c r="DR9" i="166" s="1"/>
  <c r="EC9" i="166"/>
  <c r="ED9" i="166"/>
  <c r="EE9" i="166"/>
  <c r="EF9" i="166"/>
  <c r="EG9" i="166"/>
  <c r="EH9" i="166"/>
  <c r="EI9" i="166"/>
  <c r="EJ9" i="166"/>
  <c r="EK9" i="166"/>
  <c r="EL9" i="166"/>
  <c r="EM9" i="166"/>
  <c r="EN9" i="166"/>
  <c r="EO9" i="166"/>
  <c r="EP9" i="166"/>
  <c r="EQ9" i="166"/>
  <c r="ER9" i="166"/>
  <c r="ES9" i="166"/>
  <c r="ET9" i="166"/>
  <c r="EU9" i="166"/>
  <c r="EV9" i="166"/>
  <c r="FN3" i="189"/>
  <c r="EV3" i="189"/>
  <c r="ED3" i="189"/>
  <c r="DL3" i="189"/>
  <c r="CT3" i="189"/>
  <c r="CB3" i="189"/>
  <c r="BJ3" i="189"/>
  <c r="AQ3" i="189"/>
  <c r="X3" i="189"/>
  <c r="BK8" i="160"/>
  <c r="BL8" i="160"/>
  <c r="BM8" i="160"/>
  <c r="BN8" i="160"/>
  <c r="Y8" i="160"/>
  <c r="Y9" i="160"/>
  <c r="Y10" i="160"/>
  <c r="Y11" i="160"/>
  <c r="Y12" i="160"/>
  <c r="Y13" i="160"/>
  <c r="Y14" i="160"/>
  <c r="Y15" i="160"/>
  <c r="Y16" i="160"/>
  <c r="Y17" i="160"/>
  <c r="Y18" i="160"/>
  <c r="Y19" i="160"/>
  <c r="Y20" i="160"/>
  <c r="Y21" i="160"/>
  <c r="Y22" i="160"/>
  <c r="Y25" i="160"/>
  <c r="Y26" i="160"/>
  <c r="Y7" i="160"/>
  <c r="AY4" i="160"/>
  <c r="AZ4" i="160" s="1"/>
  <c r="AW4" i="160"/>
  <c r="AX4" i="160" s="1"/>
  <c r="AU4" i="160"/>
  <c r="AV4" i="160" s="1"/>
  <c r="AS4" i="160"/>
  <c r="AT4" i="160" s="1"/>
  <c r="AQ4" i="160"/>
  <c r="AR4" i="160" s="1"/>
  <c r="AO4" i="160"/>
  <c r="AP4" i="160" s="1"/>
  <c r="AM4" i="160"/>
  <c r="AN4" i="160" s="1"/>
  <c r="AK4" i="160"/>
  <c r="AL4" i="160" s="1"/>
  <c r="AI4" i="160"/>
  <c r="AJ4" i="160" s="1"/>
  <c r="AG4" i="160"/>
  <c r="AH4" i="160" s="1"/>
  <c r="BJ8" i="160"/>
  <c r="BI8" i="160"/>
  <c r="BH8" i="160"/>
  <c r="BG8" i="160"/>
  <c r="CT8" i="160"/>
  <c r="CS8" i="160"/>
  <c r="CR8" i="160"/>
  <c r="CQ8" i="160"/>
  <c r="CP8" i="160"/>
  <c r="CO8" i="160"/>
  <c r="CN8" i="160"/>
  <c r="CM8" i="160"/>
  <c r="CL109" i="160"/>
  <c r="CL110" i="160"/>
  <c r="CL111" i="160"/>
  <c r="CL112" i="160"/>
  <c r="BF112" i="160" s="1"/>
  <c r="CL113" i="160"/>
  <c r="CL114" i="160"/>
  <c r="BF114" i="160" s="1"/>
  <c r="CL115" i="160"/>
  <c r="CL116" i="160"/>
  <c r="BF116" i="160" s="1"/>
  <c r="CL117" i="160"/>
  <c r="CL118" i="160"/>
  <c r="CL119" i="160"/>
  <c r="CL120" i="160"/>
  <c r="BF120" i="160" s="1"/>
  <c r="CL121" i="160"/>
  <c r="CL122" i="160"/>
  <c r="BF122" i="160" s="1"/>
  <c r="CL123" i="160"/>
  <c r="CL124" i="160"/>
  <c r="CL125" i="160"/>
  <c r="CL126" i="160"/>
  <c r="CL127" i="160"/>
  <c r="CL128" i="160"/>
  <c r="BF128" i="160" s="1"/>
  <c r="CL129" i="160"/>
  <c r="CL130" i="160"/>
  <c r="BF130" i="160" s="1"/>
  <c r="CL131" i="160"/>
  <c r="CL132" i="160"/>
  <c r="CL133" i="160"/>
  <c r="BF133" i="160" s="1"/>
  <c r="CL134" i="160"/>
  <c r="CL135" i="160"/>
  <c r="CL136" i="160"/>
  <c r="BF136" i="160" s="1"/>
  <c r="CL137" i="160"/>
  <c r="CL138" i="160"/>
  <c r="BF138" i="160" s="1"/>
  <c r="CL139" i="160"/>
  <c r="CL140" i="160"/>
  <c r="AF141" i="160" s="1"/>
  <c r="CL141" i="160"/>
  <c r="CL142" i="160"/>
  <c r="CL143" i="160"/>
  <c r="CL144" i="160"/>
  <c r="BF144" i="160" s="1"/>
  <c r="CL145" i="160"/>
  <c r="CL146" i="160"/>
  <c r="BF146" i="160" s="1"/>
  <c r="CL147" i="160"/>
  <c r="CL148" i="160"/>
  <c r="BF148" i="160" s="1"/>
  <c r="CL149" i="160"/>
  <c r="CL150" i="160"/>
  <c r="CL151" i="160"/>
  <c r="CL152" i="160"/>
  <c r="BF152" i="160" s="1"/>
  <c r="CL153" i="160"/>
  <c r="CL154" i="160"/>
  <c r="BF154" i="160" s="1"/>
  <c r="CL155" i="160"/>
  <c r="CL156" i="160"/>
  <c r="CL157" i="160"/>
  <c r="CL158" i="160"/>
  <c r="CL159" i="160"/>
  <c r="CL160" i="160"/>
  <c r="BF160" i="160" s="1"/>
  <c r="CL161" i="160"/>
  <c r="CL162" i="160"/>
  <c r="BF162" i="160" s="1"/>
  <c r="CL163" i="160"/>
  <c r="CL164" i="160"/>
  <c r="CL165" i="160"/>
  <c r="BF165" i="160" s="1"/>
  <c r="CL166" i="160"/>
  <c r="CL167" i="160"/>
  <c r="CL168" i="160"/>
  <c r="BF168" i="160" s="1"/>
  <c r="CL169" i="160"/>
  <c r="CL170" i="160"/>
  <c r="BF170" i="160" s="1"/>
  <c r="CL171" i="160"/>
  <c r="CL172" i="160"/>
  <c r="BF172" i="160" s="1"/>
  <c r="CL173" i="160"/>
  <c r="CL174" i="160"/>
  <c r="CL175" i="160"/>
  <c r="CL176" i="160"/>
  <c r="BF176" i="160" s="1"/>
  <c r="CL177" i="160"/>
  <c r="CL178" i="160"/>
  <c r="BF178" i="160" s="1"/>
  <c r="CL179" i="160"/>
  <c r="CL180" i="160"/>
  <c r="BF180" i="160" s="1"/>
  <c r="CL181" i="160"/>
  <c r="CL182" i="160"/>
  <c r="CL183" i="160"/>
  <c r="CL184" i="160"/>
  <c r="CL185" i="160"/>
  <c r="CL186" i="160"/>
  <c r="BF186" i="160" s="1"/>
  <c r="CL187" i="160"/>
  <c r="CL188" i="160"/>
  <c r="CL189" i="160"/>
  <c r="CL190" i="160"/>
  <c r="CL191" i="160"/>
  <c r="CL192" i="160"/>
  <c r="CL193" i="160"/>
  <c r="CL194" i="160"/>
  <c r="BF194" i="160" s="1"/>
  <c r="CL195" i="160"/>
  <c r="CL196" i="160"/>
  <c r="CL197" i="160"/>
  <c r="BF197" i="160" s="1"/>
  <c r="CL198" i="160"/>
  <c r="CL199" i="160"/>
  <c r="BF199" i="160" s="1"/>
  <c r="CL200" i="160"/>
  <c r="CL201" i="160"/>
  <c r="CL202" i="160"/>
  <c r="BF202" i="160" s="1"/>
  <c r="CL203" i="160"/>
  <c r="CL204" i="160"/>
  <c r="BF204" i="160" s="1"/>
  <c r="CL205" i="160"/>
  <c r="CL206" i="160"/>
  <c r="CL207" i="160"/>
  <c r="BF207" i="160" s="1"/>
  <c r="CL208" i="160"/>
  <c r="BF208" i="160" s="1"/>
  <c r="CL209" i="160"/>
  <c r="EB304" i="160"/>
  <c r="DR304" i="160" s="1"/>
  <c r="EC304" i="160"/>
  <c r="ED304" i="160"/>
  <c r="EE304" i="160"/>
  <c r="EF304" i="160"/>
  <c r="EG304" i="160"/>
  <c r="EH304" i="160"/>
  <c r="EI304" i="160"/>
  <c r="EJ304" i="160"/>
  <c r="EK304" i="160"/>
  <c r="EL304" i="160"/>
  <c r="EM304" i="160"/>
  <c r="EN304" i="160"/>
  <c r="EO304" i="160"/>
  <c r="EP304" i="160"/>
  <c r="EQ304" i="160"/>
  <c r="ER304" i="160"/>
  <c r="ES304" i="160"/>
  <c r="ET304" i="160"/>
  <c r="EU304" i="160"/>
  <c r="EV304" i="160"/>
  <c r="EB305" i="160"/>
  <c r="DR305" i="160" s="1"/>
  <c r="EC305" i="160"/>
  <c r="ED305" i="160"/>
  <c r="EE305" i="160"/>
  <c r="EF305" i="160"/>
  <c r="EG305" i="160"/>
  <c r="EH305" i="160"/>
  <c r="EI305" i="160"/>
  <c r="EJ305" i="160"/>
  <c r="EK305" i="160"/>
  <c r="EL305" i="160"/>
  <c r="EM305" i="160"/>
  <c r="EN305" i="160"/>
  <c r="EO305" i="160"/>
  <c r="EP305" i="160"/>
  <c r="EQ305" i="160"/>
  <c r="ER305" i="160"/>
  <c r="ES305" i="160"/>
  <c r="ET305" i="160"/>
  <c r="EU305" i="160"/>
  <c r="EV305" i="160"/>
  <c r="EB306" i="160"/>
  <c r="DR306" i="160" s="1"/>
  <c r="EC306" i="160"/>
  <c r="ED306" i="160"/>
  <c r="EE306" i="160"/>
  <c r="EF306" i="160"/>
  <c r="EG306" i="160"/>
  <c r="EH306" i="160"/>
  <c r="EI306" i="160"/>
  <c r="EJ306" i="160"/>
  <c r="EK306" i="160"/>
  <c r="EL306" i="160"/>
  <c r="EM306" i="160"/>
  <c r="EN306" i="160"/>
  <c r="EO306" i="160"/>
  <c r="EP306" i="160"/>
  <c r="EQ306" i="160"/>
  <c r="ER306" i="160"/>
  <c r="ES306" i="160"/>
  <c r="ET306" i="160"/>
  <c r="EU306" i="160"/>
  <c r="EV306" i="160"/>
  <c r="EB307" i="160"/>
  <c r="DR307" i="160" s="1"/>
  <c r="EC307" i="160"/>
  <c r="ED307" i="160"/>
  <c r="EE307" i="160"/>
  <c r="EF307" i="160"/>
  <c r="EG307" i="160"/>
  <c r="EH307" i="160"/>
  <c r="EI307" i="160"/>
  <c r="EJ307" i="160"/>
  <c r="EK307" i="160"/>
  <c r="EL307" i="160"/>
  <c r="EM307" i="160"/>
  <c r="EN307" i="160"/>
  <c r="EO307" i="160"/>
  <c r="EP307" i="160"/>
  <c r="EQ307" i="160"/>
  <c r="ER307" i="160"/>
  <c r="ES307" i="160"/>
  <c r="ET307" i="160"/>
  <c r="EU307" i="160"/>
  <c r="EV307" i="160"/>
  <c r="EB308" i="160"/>
  <c r="DR308" i="160" s="1"/>
  <c r="EC308" i="160"/>
  <c r="ED308" i="160"/>
  <c r="EE308" i="160"/>
  <c r="EF308" i="160"/>
  <c r="EG308" i="160"/>
  <c r="EH308" i="160"/>
  <c r="EI308" i="160"/>
  <c r="EJ308" i="160"/>
  <c r="EK308" i="160"/>
  <c r="EL308" i="160"/>
  <c r="EM308" i="160"/>
  <c r="EN308" i="160"/>
  <c r="EO308" i="160"/>
  <c r="EP308" i="160"/>
  <c r="EQ308" i="160"/>
  <c r="ER308" i="160"/>
  <c r="ES308" i="160"/>
  <c r="ET308" i="160"/>
  <c r="EU308" i="160"/>
  <c r="EV308" i="160"/>
  <c r="EB309" i="160"/>
  <c r="DR309" i="160" s="1"/>
  <c r="EC309" i="160"/>
  <c r="ED309" i="160"/>
  <c r="EE309" i="160"/>
  <c r="EF309" i="160"/>
  <c r="EG309" i="160"/>
  <c r="EH309" i="160"/>
  <c r="EI309" i="160"/>
  <c r="EJ309" i="160"/>
  <c r="EK309" i="160"/>
  <c r="EL309" i="160"/>
  <c r="EM309" i="160"/>
  <c r="EN309" i="160"/>
  <c r="EO309" i="160"/>
  <c r="EP309" i="160"/>
  <c r="EQ309" i="160"/>
  <c r="ER309" i="160"/>
  <c r="ES309" i="160"/>
  <c r="ET309" i="160"/>
  <c r="EU309" i="160"/>
  <c r="EV309" i="160"/>
  <c r="EB310" i="160"/>
  <c r="DR310" i="160" s="1"/>
  <c r="EC310" i="160"/>
  <c r="ED310" i="160"/>
  <c r="EE310" i="160"/>
  <c r="EF310" i="160"/>
  <c r="EG310" i="160"/>
  <c r="EH310" i="160"/>
  <c r="EI310" i="160"/>
  <c r="EJ310" i="160"/>
  <c r="EK310" i="160"/>
  <c r="EL310" i="160"/>
  <c r="EM310" i="160"/>
  <c r="EN310" i="160"/>
  <c r="EO310" i="160"/>
  <c r="EP310" i="160"/>
  <c r="EQ310" i="160"/>
  <c r="ER310" i="160"/>
  <c r="ES310" i="160"/>
  <c r="ET310" i="160"/>
  <c r="EU310" i="160"/>
  <c r="EV310" i="160"/>
  <c r="EB311" i="160"/>
  <c r="DR311" i="160" s="1"/>
  <c r="EC311" i="160"/>
  <c r="ED311" i="160"/>
  <c r="EE311" i="160"/>
  <c r="EF311" i="160"/>
  <c r="EG311" i="160"/>
  <c r="EH311" i="160"/>
  <c r="EI311" i="160"/>
  <c r="EJ311" i="160"/>
  <c r="EK311" i="160"/>
  <c r="EL311" i="160"/>
  <c r="EM311" i="160"/>
  <c r="EN311" i="160"/>
  <c r="EO311" i="160"/>
  <c r="EP311" i="160"/>
  <c r="EQ311" i="160"/>
  <c r="ER311" i="160"/>
  <c r="ES311" i="160"/>
  <c r="ET311" i="160"/>
  <c r="EU311" i="160"/>
  <c r="EV311" i="160"/>
  <c r="EB312" i="160"/>
  <c r="DR312" i="160" s="1"/>
  <c r="EC312" i="160"/>
  <c r="ED312" i="160"/>
  <c r="EE312" i="160"/>
  <c r="EF312" i="160"/>
  <c r="EG312" i="160"/>
  <c r="EH312" i="160"/>
  <c r="EI312" i="160"/>
  <c r="EJ312" i="160"/>
  <c r="EK312" i="160"/>
  <c r="EL312" i="160"/>
  <c r="EM312" i="160"/>
  <c r="EN312" i="160"/>
  <c r="EO312" i="160"/>
  <c r="EP312" i="160"/>
  <c r="EQ312" i="160"/>
  <c r="ER312" i="160"/>
  <c r="ES312" i="160"/>
  <c r="ET312" i="160"/>
  <c r="EU312" i="160"/>
  <c r="EV312" i="160"/>
  <c r="EB313" i="160"/>
  <c r="DR313" i="160" s="1"/>
  <c r="EC313" i="160"/>
  <c r="ED313" i="160"/>
  <c r="EE313" i="160"/>
  <c r="EF313" i="160"/>
  <c r="EG313" i="160"/>
  <c r="EH313" i="160"/>
  <c r="EI313" i="160"/>
  <c r="EJ313" i="160"/>
  <c r="EK313" i="160"/>
  <c r="EL313" i="160"/>
  <c r="EM313" i="160"/>
  <c r="EN313" i="160"/>
  <c r="EO313" i="160"/>
  <c r="EP313" i="160"/>
  <c r="EQ313" i="160"/>
  <c r="ER313" i="160"/>
  <c r="ES313" i="160"/>
  <c r="ET313" i="160"/>
  <c r="EU313" i="160"/>
  <c r="EV313" i="160"/>
  <c r="EB314" i="160"/>
  <c r="DR314" i="160" s="1"/>
  <c r="EC314" i="160"/>
  <c r="ED314" i="160"/>
  <c r="EE314" i="160"/>
  <c r="EF314" i="160"/>
  <c r="EG314" i="160"/>
  <c r="EH314" i="160"/>
  <c r="EI314" i="160"/>
  <c r="EJ314" i="160"/>
  <c r="EK314" i="160"/>
  <c r="EL314" i="160"/>
  <c r="EM314" i="160"/>
  <c r="EN314" i="160"/>
  <c r="EO314" i="160"/>
  <c r="EP314" i="160"/>
  <c r="EQ314" i="160"/>
  <c r="ER314" i="160"/>
  <c r="ES314" i="160"/>
  <c r="ET314" i="160"/>
  <c r="EU314" i="160"/>
  <c r="EV314" i="160"/>
  <c r="EB315" i="160"/>
  <c r="DR315" i="160" s="1"/>
  <c r="EC315" i="160"/>
  <c r="ED315" i="160"/>
  <c r="EE315" i="160"/>
  <c r="EF315" i="160"/>
  <c r="EG315" i="160"/>
  <c r="EH315" i="160"/>
  <c r="EI315" i="160"/>
  <c r="EJ315" i="160"/>
  <c r="EK315" i="160"/>
  <c r="EL315" i="160"/>
  <c r="EM315" i="160"/>
  <c r="EN315" i="160"/>
  <c r="EO315" i="160"/>
  <c r="EP315" i="160"/>
  <c r="EQ315" i="160"/>
  <c r="ER315" i="160"/>
  <c r="ES315" i="160"/>
  <c r="ET315" i="160"/>
  <c r="EU315" i="160"/>
  <c r="EV315" i="160"/>
  <c r="EB316" i="160"/>
  <c r="DR316" i="160" s="1"/>
  <c r="EC316" i="160"/>
  <c r="ED316" i="160"/>
  <c r="EE316" i="160"/>
  <c r="EF316" i="160"/>
  <c r="EG316" i="160"/>
  <c r="EH316" i="160"/>
  <c r="EI316" i="160"/>
  <c r="EJ316" i="160"/>
  <c r="EK316" i="160"/>
  <c r="EL316" i="160"/>
  <c r="EM316" i="160"/>
  <c r="EN316" i="160"/>
  <c r="EO316" i="160"/>
  <c r="EP316" i="160"/>
  <c r="EQ316" i="160"/>
  <c r="ER316" i="160"/>
  <c r="ES316" i="160"/>
  <c r="ET316" i="160"/>
  <c r="EU316" i="160"/>
  <c r="EV316" i="160"/>
  <c r="EB317" i="160"/>
  <c r="DR317" i="160" s="1"/>
  <c r="EC317" i="160"/>
  <c r="ED317" i="160"/>
  <c r="EE317" i="160"/>
  <c r="EF317" i="160"/>
  <c r="EG317" i="160"/>
  <c r="EH317" i="160"/>
  <c r="EI317" i="160"/>
  <c r="EJ317" i="160"/>
  <c r="EK317" i="160"/>
  <c r="EL317" i="160"/>
  <c r="EM317" i="160"/>
  <c r="EN317" i="160"/>
  <c r="EO317" i="160"/>
  <c r="EP317" i="160"/>
  <c r="EQ317" i="160"/>
  <c r="ER317" i="160"/>
  <c r="ES317" i="160"/>
  <c r="ET317" i="160"/>
  <c r="EU317" i="160"/>
  <c r="EV317" i="160"/>
  <c r="EB318" i="160"/>
  <c r="DR318" i="160" s="1"/>
  <c r="EC318" i="160"/>
  <c r="ED318" i="160"/>
  <c r="EE318" i="160"/>
  <c r="EF318" i="160"/>
  <c r="EG318" i="160"/>
  <c r="EH318" i="160"/>
  <c r="EI318" i="160"/>
  <c r="EJ318" i="160"/>
  <c r="EK318" i="160"/>
  <c r="EL318" i="160"/>
  <c r="EM318" i="160"/>
  <c r="EN318" i="160"/>
  <c r="EO318" i="160"/>
  <c r="EP318" i="160"/>
  <c r="EQ318" i="160"/>
  <c r="ER318" i="160"/>
  <c r="ES318" i="160"/>
  <c r="ET318" i="160"/>
  <c r="EU318" i="160"/>
  <c r="EV318" i="160"/>
  <c r="EB319" i="160"/>
  <c r="DR319" i="160" s="1"/>
  <c r="EC319" i="160"/>
  <c r="ED319" i="160"/>
  <c r="EE319" i="160"/>
  <c r="EF319" i="160"/>
  <c r="EG319" i="160"/>
  <c r="EH319" i="160"/>
  <c r="EI319" i="160"/>
  <c r="EJ319" i="160"/>
  <c r="EK319" i="160"/>
  <c r="EL319" i="160"/>
  <c r="EM319" i="160"/>
  <c r="EN319" i="160"/>
  <c r="EO319" i="160"/>
  <c r="EP319" i="160"/>
  <c r="EQ319" i="160"/>
  <c r="ER319" i="160"/>
  <c r="ES319" i="160"/>
  <c r="ET319" i="160"/>
  <c r="EU319" i="160"/>
  <c r="EV319" i="160"/>
  <c r="EB320" i="160"/>
  <c r="DR320" i="160" s="1"/>
  <c r="EC320" i="160"/>
  <c r="ED320" i="160"/>
  <c r="EE320" i="160"/>
  <c r="EF320" i="160"/>
  <c r="EG320" i="160"/>
  <c r="EH320" i="160"/>
  <c r="EI320" i="160"/>
  <c r="EJ320" i="160"/>
  <c r="EK320" i="160"/>
  <c r="EL320" i="160"/>
  <c r="EM320" i="160"/>
  <c r="EN320" i="160"/>
  <c r="EO320" i="160"/>
  <c r="EP320" i="160"/>
  <c r="EQ320" i="160"/>
  <c r="ER320" i="160"/>
  <c r="ES320" i="160"/>
  <c r="ET320" i="160"/>
  <c r="EU320" i="160"/>
  <c r="EV320" i="160"/>
  <c r="EB321" i="160"/>
  <c r="DR321" i="160" s="1"/>
  <c r="EC321" i="160"/>
  <c r="ED321" i="160"/>
  <c r="EE321" i="160"/>
  <c r="EF321" i="160"/>
  <c r="EG321" i="160"/>
  <c r="EH321" i="160"/>
  <c r="EI321" i="160"/>
  <c r="EJ321" i="160"/>
  <c r="EK321" i="160"/>
  <c r="EL321" i="160"/>
  <c r="EM321" i="160"/>
  <c r="EN321" i="160"/>
  <c r="EO321" i="160"/>
  <c r="EP321" i="160"/>
  <c r="EQ321" i="160"/>
  <c r="ER321" i="160"/>
  <c r="ES321" i="160"/>
  <c r="ET321" i="160"/>
  <c r="EU321" i="160"/>
  <c r="EV321" i="160"/>
  <c r="EB322" i="160"/>
  <c r="DR322" i="160" s="1"/>
  <c r="EC322" i="160"/>
  <c r="ED322" i="160"/>
  <c r="EE322" i="160"/>
  <c r="EF322" i="160"/>
  <c r="EG322" i="160"/>
  <c r="EH322" i="160"/>
  <c r="EI322" i="160"/>
  <c r="EJ322" i="160"/>
  <c r="EK322" i="160"/>
  <c r="EL322" i="160"/>
  <c r="EM322" i="160"/>
  <c r="EN322" i="160"/>
  <c r="EO322" i="160"/>
  <c r="EP322" i="160"/>
  <c r="EQ322" i="160"/>
  <c r="ER322" i="160"/>
  <c r="ES322" i="160"/>
  <c r="ET322" i="160"/>
  <c r="EU322" i="160"/>
  <c r="EV322" i="160"/>
  <c r="EB323" i="160"/>
  <c r="DR323" i="160" s="1"/>
  <c r="EC323" i="160"/>
  <c r="ED323" i="160"/>
  <c r="EE323" i="160"/>
  <c r="EF323" i="160"/>
  <c r="EG323" i="160"/>
  <c r="EH323" i="160"/>
  <c r="EI323" i="160"/>
  <c r="EJ323" i="160"/>
  <c r="EK323" i="160"/>
  <c r="EL323" i="160"/>
  <c r="EM323" i="160"/>
  <c r="EN323" i="160"/>
  <c r="EO323" i="160"/>
  <c r="EP323" i="160"/>
  <c r="EQ323" i="160"/>
  <c r="ER323" i="160"/>
  <c r="ES323" i="160"/>
  <c r="ET323" i="160"/>
  <c r="EU323" i="160"/>
  <c r="EV323" i="160"/>
  <c r="EB324" i="160"/>
  <c r="DR324" i="160" s="1"/>
  <c r="EC324" i="160"/>
  <c r="ED324" i="160"/>
  <c r="EE324" i="160"/>
  <c r="EF324" i="160"/>
  <c r="EG324" i="160"/>
  <c r="EH324" i="160"/>
  <c r="EI324" i="160"/>
  <c r="EJ324" i="160"/>
  <c r="EK324" i="160"/>
  <c r="EL324" i="160"/>
  <c r="EM324" i="160"/>
  <c r="EN324" i="160"/>
  <c r="EO324" i="160"/>
  <c r="EP324" i="160"/>
  <c r="EQ324" i="160"/>
  <c r="ER324" i="160"/>
  <c r="ES324" i="160"/>
  <c r="ET324" i="160"/>
  <c r="EU324" i="160"/>
  <c r="EV324" i="160"/>
  <c r="EB325" i="160"/>
  <c r="DR325" i="160" s="1"/>
  <c r="EC325" i="160"/>
  <c r="ED325" i="160"/>
  <c r="EE325" i="160"/>
  <c r="EF325" i="160"/>
  <c r="EG325" i="160"/>
  <c r="EH325" i="160"/>
  <c r="EI325" i="160"/>
  <c r="EJ325" i="160"/>
  <c r="EK325" i="160"/>
  <c r="EL325" i="160"/>
  <c r="EM325" i="160"/>
  <c r="EN325" i="160"/>
  <c r="EO325" i="160"/>
  <c r="EP325" i="160"/>
  <c r="EQ325" i="160"/>
  <c r="ER325" i="160"/>
  <c r="ES325" i="160"/>
  <c r="ET325" i="160"/>
  <c r="EU325" i="160"/>
  <c r="EV325" i="160"/>
  <c r="EB326" i="160"/>
  <c r="DR326" i="160" s="1"/>
  <c r="EC326" i="160"/>
  <c r="ED326" i="160"/>
  <c r="EE326" i="160"/>
  <c r="EF326" i="160"/>
  <c r="EG326" i="160"/>
  <c r="EH326" i="160"/>
  <c r="EI326" i="160"/>
  <c r="EJ326" i="160"/>
  <c r="EK326" i="160"/>
  <c r="EL326" i="160"/>
  <c r="EM326" i="160"/>
  <c r="EN326" i="160"/>
  <c r="EO326" i="160"/>
  <c r="EP326" i="160"/>
  <c r="EQ326" i="160"/>
  <c r="ER326" i="160"/>
  <c r="ES326" i="160"/>
  <c r="ET326" i="160"/>
  <c r="EU326" i="160"/>
  <c r="EV326" i="160"/>
  <c r="EB327" i="160"/>
  <c r="DR327" i="160" s="1"/>
  <c r="EC327" i="160"/>
  <c r="ED327" i="160"/>
  <c r="EE327" i="160"/>
  <c r="EF327" i="160"/>
  <c r="EG327" i="160"/>
  <c r="EH327" i="160"/>
  <c r="EI327" i="160"/>
  <c r="EJ327" i="160"/>
  <c r="EK327" i="160"/>
  <c r="EL327" i="160"/>
  <c r="EM327" i="160"/>
  <c r="EN327" i="160"/>
  <c r="EO327" i="160"/>
  <c r="EP327" i="160"/>
  <c r="EQ327" i="160"/>
  <c r="ER327" i="160"/>
  <c r="ES327" i="160"/>
  <c r="ET327" i="160"/>
  <c r="EU327" i="160"/>
  <c r="EV327" i="160"/>
  <c r="EB328" i="160"/>
  <c r="DR328" i="160" s="1"/>
  <c r="EC328" i="160"/>
  <c r="ED328" i="160"/>
  <c r="EE328" i="160"/>
  <c r="EF328" i="160"/>
  <c r="EG328" i="160"/>
  <c r="EH328" i="160"/>
  <c r="EI328" i="160"/>
  <c r="EJ328" i="160"/>
  <c r="EK328" i="160"/>
  <c r="EL328" i="160"/>
  <c r="EM328" i="160"/>
  <c r="EN328" i="160"/>
  <c r="EO328" i="160"/>
  <c r="EP328" i="160"/>
  <c r="EQ328" i="160"/>
  <c r="ER328" i="160"/>
  <c r="ES328" i="160"/>
  <c r="ET328" i="160"/>
  <c r="EU328" i="160"/>
  <c r="EV328" i="160"/>
  <c r="EB329" i="160"/>
  <c r="DR329" i="160" s="1"/>
  <c r="EC329" i="160"/>
  <c r="ED329" i="160"/>
  <c r="EE329" i="160"/>
  <c r="EF329" i="160"/>
  <c r="EG329" i="160"/>
  <c r="EH329" i="160"/>
  <c r="EI329" i="160"/>
  <c r="EJ329" i="160"/>
  <c r="EK329" i="160"/>
  <c r="EL329" i="160"/>
  <c r="EM329" i="160"/>
  <c r="EN329" i="160"/>
  <c r="EO329" i="160"/>
  <c r="EP329" i="160"/>
  <c r="EQ329" i="160"/>
  <c r="ER329" i="160"/>
  <c r="ES329" i="160"/>
  <c r="ET329" i="160"/>
  <c r="EU329" i="160"/>
  <c r="EV329" i="160"/>
  <c r="EB330" i="160"/>
  <c r="DR330" i="160" s="1"/>
  <c r="EC330" i="160"/>
  <c r="ED330" i="160"/>
  <c r="EE330" i="160"/>
  <c r="EF330" i="160"/>
  <c r="EG330" i="160"/>
  <c r="EH330" i="160"/>
  <c r="EI330" i="160"/>
  <c r="EJ330" i="160"/>
  <c r="EK330" i="160"/>
  <c r="EL330" i="160"/>
  <c r="EM330" i="160"/>
  <c r="EN330" i="160"/>
  <c r="EO330" i="160"/>
  <c r="EP330" i="160"/>
  <c r="EQ330" i="160"/>
  <c r="ER330" i="160"/>
  <c r="ES330" i="160"/>
  <c r="ET330" i="160"/>
  <c r="EU330" i="160"/>
  <c r="EV330" i="160"/>
  <c r="EB331" i="160"/>
  <c r="DR331" i="160" s="1"/>
  <c r="EC331" i="160"/>
  <c r="ED331" i="160"/>
  <c r="EE331" i="160"/>
  <c r="EF331" i="160"/>
  <c r="EG331" i="160"/>
  <c r="EH331" i="160"/>
  <c r="EI331" i="160"/>
  <c r="EJ331" i="160"/>
  <c r="EK331" i="160"/>
  <c r="EL331" i="160"/>
  <c r="EM331" i="160"/>
  <c r="EN331" i="160"/>
  <c r="EO331" i="160"/>
  <c r="EP331" i="160"/>
  <c r="EQ331" i="160"/>
  <c r="ER331" i="160"/>
  <c r="ES331" i="160"/>
  <c r="ET331" i="160"/>
  <c r="EU331" i="160"/>
  <c r="EV331" i="160"/>
  <c r="EB332" i="160"/>
  <c r="DR332" i="160" s="1"/>
  <c r="EC332" i="160"/>
  <c r="ED332" i="160"/>
  <c r="EE332" i="160"/>
  <c r="EF332" i="160"/>
  <c r="EG332" i="160"/>
  <c r="EH332" i="160"/>
  <c r="EI332" i="160"/>
  <c r="EJ332" i="160"/>
  <c r="EK332" i="160"/>
  <c r="EL332" i="160"/>
  <c r="EM332" i="160"/>
  <c r="EN332" i="160"/>
  <c r="EO332" i="160"/>
  <c r="EP332" i="160"/>
  <c r="EQ332" i="160"/>
  <c r="ER332" i="160"/>
  <c r="ES332" i="160"/>
  <c r="ET332" i="160"/>
  <c r="EU332" i="160"/>
  <c r="EV332" i="160"/>
  <c r="EB333" i="160"/>
  <c r="DR333" i="160" s="1"/>
  <c r="EC333" i="160"/>
  <c r="ED333" i="160"/>
  <c r="EE333" i="160"/>
  <c r="EF333" i="160"/>
  <c r="EG333" i="160"/>
  <c r="EH333" i="160"/>
  <c r="EI333" i="160"/>
  <c r="EJ333" i="160"/>
  <c r="EK333" i="160"/>
  <c r="EL333" i="160"/>
  <c r="EM333" i="160"/>
  <c r="EN333" i="160"/>
  <c r="EO333" i="160"/>
  <c r="EP333" i="160"/>
  <c r="EQ333" i="160"/>
  <c r="ER333" i="160"/>
  <c r="ES333" i="160"/>
  <c r="ET333" i="160"/>
  <c r="EU333" i="160"/>
  <c r="EV333" i="160"/>
  <c r="EB334" i="160"/>
  <c r="DR334" i="160" s="1"/>
  <c r="EC334" i="160"/>
  <c r="ED334" i="160"/>
  <c r="EE334" i="160"/>
  <c r="EF334" i="160"/>
  <c r="EG334" i="160"/>
  <c r="EH334" i="160"/>
  <c r="EI334" i="160"/>
  <c r="EJ334" i="160"/>
  <c r="EK334" i="160"/>
  <c r="EL334" i="160"/>
  <c r="EM334" i="160"/>
  <c r="EN334" i="160"/>
  <c r="EO334" i="160"/>
  <c r="EP334" i="160"/>
  <c r="EQ334" i="160"/>
  <c r="ER334" i="160"/>
  <c r="ES334" i="160"/>
  <c r="ET334" i="160"/>
  <c r="EU334" i="160"/>
  <c r="EV334" i="160"/>
  <c r="EB335" i="160"/>
  <c r="DR335" i="160" s="1"/>
  <c r="EC335" i="160"/>
  <c r="ED335" i="160"/>
  <c r="EE335" i="160"/>
  <c r="EF335" i="160"/>
  <c r="EG335" i="160"/>
  <c r="EH335" i="160"/>
  <c r="EI335" i="160"/>
  <c r="EJ335" i="160"/>
  <c r="EK335" i="160"/>
  <c r="EL335" i="160"/>
  <c r="EM335" i="160"/>
  <c r="EN335" i="160"/>
  <c r="EO335" i="160"/>
  <c r="EP335" i="160"/>
  <c r="EQ335" i="160"/>
  <c r="ER335" i="160"/>
  <c r="ES335" i="160"/>
  <c r="ET335" i="160"/>
  <c r="EU335" i="160"/>
  <c r="EV335" i="160"/>
  <c r="EB336" i="160"/>
  <c r="DR336" i="160" s="1"/>
  <c r="EC336" i="160"/>
  <c r="ED336" i="160"/>
  <c r="EE336" i="160"/>
  <c r="EF336" i="160"/>
  <c r="EG336" i="160"/>
  <c r="EH336" i="160"/>
  <c r="EI336" i="160"/>
  <c r="EJ336" i="160"/>
  <c r="EK336" i="160"/>
  <c r="EL336" i="160"/>
  <c r="EM336" i="160"/>
  <c r="EN336" i="160"/>
  <c r="EO336" i="160"/>
  <c r="EP336" i="160"/>
  <c r="EQ336" i="160"/>
  <c r="ER336" i="160"/>
  <c r="ES336" i="160"/>
  <c r="ET336" i="160"/>
  <c r="EU336" i="160"/>
  <c r="EV336" i="160"/>
  <c r="EB337" i="160"/>
  <c r="DR337" i="160" s="1"/>
  <c r="EC337" i="160"/>
  <c r="ED337" i="160"/>
  <c r="EE337" i="160"/>
  <c r="EF337" i="160"/>
  <c r="EG337" i="160"/>
  <c r="EH337" i="160"/>
  <c r="EI337" i="160"/>
  <c r="EJ337" i="160"/>
  <c r="EK337" i="160"/>
  <c r="EL337" i="160"/>
  <c r="EM337" i="160"/>
  <c r="EN337" i="160"/>
  <c r="EO337" i="160"/>
  <c r="EP337" i="160"/>
  <c r="EQ337" i="160"/>
  <c r="ER337" i="160"/>
  <c r="ES337" i="160"/>
  <c r="ET337" i="160"/>
  <c r="EU337" i="160"/>
  <c r="EV337" i="160"/>
  <c r="EB338" i="160"/>
  <c r="DR338" i="160" s="1"/>
  <c r="EC338" i="160"/>
  <c r="ED338" i="160"/>
  <c r="EE338" i="160"/>
  <c r="EF338" i="160"/>
  <c r="EG338" i="160"/>
  <c r="EH338" i="160"/>
  <c r="EI338" i="160"/>
  <c r="EJ338" i="160"/>
  <c r="EK338" i="160"/>
  <c r="EL338" i="160"/>
  <c r="EM338" i="160"/>
  <c r="EN338" i="160"/>
  <c r="EO338" i="160"/>
  <c r="EP338" i="160"/>
  <c r="EQ338" i="160"/>
  <c r="ER338" i="160"/>
  <c r="ES338" i="160"/>
  <c r="ET338" i="160"/>
  <c r="EU338" i="160"/>
  <c r="EV338" i="160"/>
  <c r="EB339" i="160"/>
  <c r="DR339" i="160" s="1"/>
  <c r="EC339" i="160"/>
  <c r="ED339" i="160"/>
  <c r="EE339" i="160"/>
  <c r="EF339" i="160"/>
  <c r="EG339" i="160"/>
  <c r="EH339" i="160"/>
  <c r="EI339" i="160"/>
  <c r="EJ339" i="160"/>
  <c r="EK339" i="160"/>
  <c r="EL339" i="160"/>
  <c r="EM339" i="160"/>
  <c r="EN339" i="160"/>
  <c r="EO339" i="160"/>
  <c r="EP339" i="160"/>
  <c r="EQ339" i="160"/>
  <c r="ER339" i="160"/>
  <c r="ES339" i="160"/>
  <c r="ET339" i="160"/>
  <c r="EU339" i="160"/>
  <c r="EV339" i="160"/>
  <c r="EB340" i="160"/>
  <c r="DR340" i="160" s="1"/>
  <c r="EC340" i="160"/>
  <c r="ED340" i="160"/>
  <c r="EE340" i="160"/>
  <c r="EF340" i="160"/>
  <c r="EG340" i="160"/>
  <c r="EH340" i="160"/>
  <c r="EI340" i="160"/>
  <c r="EJ340" i="160"/>
  <c r="EK340" i="160"/>
  <c r="EL340" i="160"/>
  <c r="EM340" i="160"/>
  <c r="EN340" i="160"/>
  <c r="EO340" i="160"/>
  <c r="EP340" i="160"/>
  <c r="EQ340" i="160"/>
  <c r="ER340" i="160"/>
  <c r="ES340" i="160"/>
  <c r="ET340" i="160"/>
  <c r="EU340" i="160"/>
  <c r="EV340" i="160"/>
  <c r="EB341" i="160"/>
  <c r="DR341" i="160" s="1"/>
  <c r="EC341" i="160"/>
  <c r="ED341" i="160"/>
  <c r="EE341" i="160"/>
  <c r="EF341" i="160"/>
  <c r="EG341" i="160"/>
  <c r="EH341" i="160"/>
  <c r="EI341" i="160"/>
  <c r="EJ341" i="160"/>
  <c r="EK341" i="160"/>
  <c r="EL341" i="160"/>
  <c r="EM341" i="160"/>
  <c r="EN341" i="160"/>
  <c r="EO341" i="160"/>
  <c r="EP341" i="160"/>
  <c r="EQ341" i="160"/>
  <c r="ER341" i="160"/>
  <c r="ES341" i="160"/>
  <c r="ET341" i="160"/>
  <c r="EU341" i="160"/>
  <c r="EV341" i="160"/>
  <c r="EB342" i="160"/>
  <c r="DR342" i="160" s="1"/>
  <c r="EC342" i="160"/>
  <c r="ED342" i="160"/>
  <c r="EE342" i="160"/>
  <c r="EF342" i="160"/>
  <c r="EG342" i="160"/>
  <c r="EH342" i="160"/>
  <c r="EI342" i="160"/>
  <c r="EJ342" i="160"/>
  <c r="EK342" i="160"/>
  <c r="EL342" i="160"/>
  <c r="EM342" i="160"/>
  <c r="EN342" i="160"/>
  <c r="EO342" i="160"/>
  <c r="EP342" i="160"/>
  <c r="EQ342" i="160"/>
  <c r="ER342" i="160"/>
  <c r="ES342" i="160"/>
  <c r="ET342" i="160"/>
  <c r="EU342" i="160"/>
  <c r="EV342" i="160"/>
  <c r="EB343" i="160"/>
  <c r="DR343" i="160" s="1"/>
  <c r="EC343" i="160"/>
  <c r="ED343" i="160"/>
  <c r="EE343" i="160"/>
  <c r="EF343" i="160"/>
  <c r="EG343" i="160"/>
  <c r="EH343" i="160"/>
  <c r="EI343" i="160"/>
  <c r="EJ343" i="160"/>
  <c r="EK343" i="160"/>
  <c r="EL343" i="160"/>
  <c r="EM343" i="160"/>
  <c r="EN343" i="160"/>
  <c r="EO343" i="160"/>
  <c r="EP343" i="160"/>
  <c r="EQ343" i="160"/>
  <c r="ER343" i="160"/>
  <c r="ES343" i="160"/>
  <c r="ET343" i="160"/>
  <c r="EU343" i="160"/>
  <c r="EV343" i="160"/>
  <c r="EB344" i="160"/>
  <c r="DR344" i="160" s="1"/>
  <c r="EC344" i="160"/>
  <c r="ED344" i="160"/>
  <c r="EE344" i="160"/>
  <c r="EF344" i="160"/>
  <c r="EG344" i="160"/>
  <c r="EH344" i="160"/>
  <c r="EI344" i="160"/>
  <c r="EJ344" i="160"/>
  <c r="EK344" i="160"/>
  <c r="EL344" i="160"/>
  <c r="EM344" i="160"/>
  <c r="EN344" i="160"/>
  <c r="EO344" i="160"/>
  <c r="EP344" i="160"/>
  <c r="EQ344" i="160"/>
  <c r="ER344" i="160"/>
  <c r="ES344" i="160"/>
  <c r="ET344" i="160"/>
  <c r="EU344" i="160"/>
  <c r="EV344" i="160"/>
  <c r="EB345" i="160"/>
  <c r="DR345" i="160" s="1"/>
  <c r="EC345" i="160"/>
  <c r="ED345" i="160"/>
  <c r="EE345" i="160"/>
  <c r="EF345" i="160"/>
  <c r="EG345" i="160"/>
  <c r="EH345" i="160"/>
  <c r="EI345" i="160"/>
  <c r="EJ345" i="160"/>
  <c r="EK345" i="160"/>
  <c r="EL345" i="160"/>
  <c r="EM345" i="160"/>
  <c r="EN345" i="160"/>
  <c r="EO345" i="160"/>
  <c r="EP345" i="160"/>
  <c r="EQ345" i="160"/>
  <c r="ER345" i="160"/>
  <c r="ES345" i="160"/>
  <c r="ET345" i="160"/>
  <c r="EU345" i="160"/>
  <c r="EV345" i="160"/>
  <c r="EB346" i="160"/>
  <c r="DR346" i="160" s="1"/>
  <c r="EC346" i="160"/>
  <c r="ED346" i="160"/>
  <c r="EE346" i="160"/>
  <c r="EF346" i="160"/>
  <c r="EG346" i="160"/>
  <c r="EH346" i="160"/>
  <c r="EI346" i="160"/>
  <c r="EJ346" i="160"/>
  <c r="EK346" i="160"/>
  <c r="EL346" i="160"/>
  <c r="EM346" i="160"/>
  <c r="EN346" i="160"/>
  <c r="EO346" i="160"/>
  <c r="EP346" i="160"/>
  <c r="EQ346" i="160"/>
  <c r="ER346" i="160"/>
  <c r="ES346" i="160"/>
  <c r="ET346" i="160"/>
  <c r="EU346" i="160"/>
  <c r="EV346" i="160"/>
  <c r="EB347" i="160"/>
  <c r="DR347" i="160" s="1"/>
  <c r="EC347" i="160"/>
  <c r="ED347" i="160"/>
  <c r="EE347" i="160"/>
  <c r="EF347" i="160"/>
  <c r="EG347" i="160"/>
  <c r="EH347" i="160"/>
  <c r="EI347" i="160"/>
  <c r="EJ347" i="160"/>
  <c r="EK347" i="160"/>
  <c r="EL347" i="160"/>
  <c r="EM347" i="160"/>
  <c r="EN347" i="160"/>
  <c r="EO347" i="160"/>
  <c r="EP347" i="160"/>
  <c r="EQ347" i="160"/>
  <c r="ER347" i="160"/>
  <c r="ES347" i="160"/>
  <c r="ET347" i="160"/>
  <c r="EU347" i="160"/>
  <c r="EV347" i="160"/>
  <c r="EB348" i="160"/>
  <c r="DR348" i="160" s="1"/>
  <c r="EC348" i="160"/>
  <c r="ED348" i="160"/>
  <c r="EE348" i="160"/>
  <c r="EF348" i="160"/>
  <c r="EG348" i="160"/>
  <c r="EH348" i="160"/>
  <c r="EI348" i="160"/>
  <c r="EJ348" i="160"/>
  <c r="EK348" i="160"/>
  <c r="EL348" i="160"/>
  <c r="EM348" i="160"/>
  <c r="EN348" i="160"/>
  <c r="EO348" i="160"/>
  <c r="EP348" i="160"/>
  <c r="EQ348" i="160"/>
  <c r="ER348" i="160"/>
  <c r="ES348" i="160"/>
  <c r="ET348" i="160"/>
  <c r="EU348" i="160"/>
  <c r="EV348" i="160"/>
  <c r="EB349" i="160"/>
  <c r="DR349" i="160" s="1"/>
  <c r="EC349" i="160"/>
  <c r="ED349" i="160"/>
  <c r="EE349" i="160"/>
  <c r="EF349" i="160"/>
  <c r="EG349" i="160"/>
  <c r="EH349" i="160"/>
  <c r="EI349" i="160"/>
  <c r="EJ349" i="160"/>
  <c r="EK349" i="160"/>
  <c r="EL349" i="160"/>
  <c r="EM349" i="160"/>
  <c r="EN349" i="160"/>
  <c r="EO349" i="160"/>
  <c r="EP349" i="160"/>
  <c r="EQ349" i="160"/>
  <c r="ER349" i="160"/>
  <c r="ES349" i="160"/>
  <c r="ET349" i="160"/>
  <c r="EU349" i="160"/>
  <c r="EV349" i="160"/>
  <c r="EB350" i="160"/>
  <c r="DR350" i="160" s="1"/>
  <c r="EC350" i="160"/>
  <c r="ED350" i="160"/>
  <c r="EE350" i="160"/>
  <c r="EF350" i="160"/>
  <c r="EG350" i="160"/>
  <c r="EH350" i="160"/>
  <c r="EI350" i="160"/>
  <c r="EJ350" i="160"/>
  <c r="EK350" i="160"/>
  <c r="EL350" i="160"/>
  <c r="EM350" i="160"/>
  <c r="EN350" i="160"/>
  <c r="EO350" i="160"/>
  <c r="EP350" i="160"/>
  <c r="EQ350" i="160"/>
  <c r="ER350" i="160"/>
  <c r="ES350" i="160"/>
  <c r="ET350" i="160"/>
  <c r="EU350" i="160"/>
  <c r="EV350" i="160"/>
  <c r="EB351" i="160"/>
  <c r="DR351" i="160" s="1"/>
  <c r="EC351" i="160"/>
  <c r="ED351" i="160"/>
  <c r="EE351" i="160"/>
  <c r="EF351" i="160"/>
  <c r="EG351" i="160"/>
  <c r="EH351" i="160"/>
  <c r="EI351" i="160"/>
  <c r="EJ351" i="160"/>
  <c r="EK351" i="160"/>
  <c r="EL351" i="160"/>
  <c r="EM351" i="160"/>
  <c r="EN351" i="160"/>
  <c r="EO351" i="160"/>
  <c r="EP351" i="160"/>
  <c r="EQ351" i="160"/>
  <c r="ER351" i="160"/>
  <c r="ES351" i="160"/>
  <c r="ET351" i="160"/>
  <c r="EU351" i="160"/>
  <c r="EV351" i="160"/>
  <c r="EB352" i="160"/>
  <c r="DR352" i="160" s="1"/>
  <c r="EC352" i="160"/>
  <c r="ED352" i="160"/>
  <c r="EE352" i="160"/>
  <c r="EF352" i="160"/>
  <c r="EG352" i="160"/>
  <c r="EH352" i="160"/>
  <c r="EI352" i="160"/>
  <c r="EJ352" i="160"/>
  <c r="EK352" i="160"/>
  <c r="EL352" i="160"/>
  <c r="EM352" i="160"/>
  <c r="EN352" i="160"/>
  <c r="EO352" i="160"/>
  <c r="EP352" i="160"/>
  <c r="EQ352" i="160"/>
  <c r="ER352" i="160"/>
  <c r="ES352" i="160"/>
  <c r="ET352" i="160"/>
  <c r="EU352" i="160"/>
  <c r="EV352" i="160"/>
  <c r="EB353" i="160"/>
  <c r="DR353" i="160" s="1"/>
  <c r="EC353" i="160"/>
  <c r="ED353" i="160"/>
  <c r="EE353" i="160"/>
  <c r="EF353" i="160"/>
  <c r="EG353" i="160"/>
  <c r="EH353" i="160"/>
  <c r="EI353" i="160"/>
  <c r="EJ353" i="160"/>
  <c r="EK353" i="160"/>
  <c r="EL353" i="160"/>
  <c r="EM353" i="160"/>
  <c r="EN353" i="160"/>
  <c r="EO353" i="160"/>
  <c r="EP353" i="160"/>
  <c r="EQ353" i="160"/>
  <c r="ER353" i="160"/>
  <c r="ES353" i="160"/>
  <c r="ET353" i="160"/>
  <c r="EU353" i="160"/>
  <c r="EV353" i="160"/>
  <c r="EB354" i="160"/>
  <c r="DR354" i="160" s="1"/>
  <c r="EC354" i="160"/>
  <c r="ED354" i="160"/>
  <c r="EE354" i="160"/>
  <c r="EF354" i="160"/>
  <c r="EG354" i="160"/>
  <c r="EH354" i="160"/>
  <c r="EI354" i="160"/>
  <c r="EJ354" i="160"/>
  <c r="EK354" i="160"/>
  <c r="EL354" i="160"/>
  <c r="EM354" i="160"/>
  <c r="EN354" i="160"/>
  <c r="EO354" i="160"/>
  <c r="EP354" i="160"/>
  <c r="EQ354" i="160"/>
  <c r="ER354" i="160"/>
  <c r="ES354" i="160"/>
  <c r="ET354" i="160"/>
  <c r="EU354" i="160"/>
  <c r="EV354" i="160"/>
  <c r="EB355" i="160"/>
  <c r="DR355" i="160" s="1"/>
  <c r="EC355" i="160"/>
  <c r="ED355" i="160"/>
  <c r="EE355" i="160"/>
  <c r="EF355" i="160"/>
  <c r="EG355" i="160"/>
  <c r="EH355" i="160"/>
  <c r="EI355" i="160"/>
  <c r="EJ355" i="160"/>
  <c r="EK355" i="160"/>
  <c r="EL355" i="160"/>
  <c r="EM355" i="160"/>
  <c r="EN355" i="160"/>
  <c r="EO355" i="160"/>
  <c r="EP355" i="160"/>
  <c r="EQ355" i="160"/>
  <c r="ER355" i="160"/>
  <c r="ES355" i="160"/>
  <c r="ET355" i="160"/>
  <c r="EU355" i="160"/>
  <c r="EV355" i="160"/>
  <c r="EB356" i="160"/>
  <c r="DR356" i="160" s="1"/>
  <c r="EC356" i="160"/>
  <c r="ED356" i="160"/>
  <c r="EE356" i="160"/>
  <c r="EF356" i="160"/>
  <c r="EG356" i="160"/>
  <c r="EH356" i="160"/>
  <c r="EI356" i="160"/>
  <c r="EJ356" i="160"/>
  <c r="EK356" i="160"/>
  <c r="EL356" i="160"/>
  <c r="EM356" i="160"/>
  <c r="EN356" i="160"/>
  <c r="EO356" i="160"/>
  <c r="EP356" i="160"/>
  <c r="EQ356" i="160"/>
  <c r="ER356" i="160"/>
  <c r="ES356" i="160"/>
  <c r="ET356" i="160"/>
  <c r="EU356" i="160"/>
  <c r="EV356" i="160"/>
  <c r="EB357" i="160"/>
  <c r="DR357" i="160" s="1"/>
  <c r="EC357" i="160"/>
  <c r="ED357" i="160"/>
  <c r="EE357" i="160"/>
  <c r="EF357" i="160"/>
  <c r="EG357" i="160"/>
  <c r="EH357" i="160"/>
  <c r="EI357" i="160"/>
  <c r="EJ357" i="160"/>
  <c r="EK357" i="160"/>
  <c r="EL357" i="160"/>
  <c r="EM357" i="160"/>
  <c r="EN357" i="160"/>
  <c r="EO357" i="160"/>
  <c r="EP357" i="160"/>
  <c r="EQ357" i="160"/>
  <c r="ER357" i="160"/>
  <c r="ES357" i="160"/>
  <c r="ET357" i="160"/>
  <c r="EU357" i="160"/>
  <c r="EV357" i="160"/>
  <c r="EB358" i="160"/>
  <c r="DR358" i="160" s="1"/>
  <c r="EC358" i="160"/>
  <c r="ED358" i="160"/>
  <c r="EE358" i="160"/>
  <c r="EF358" i="160"/>
  <c r="EG358" i="160"/>
  <c r="EH358" i="160"/>
  <c r="EI358" i="160"/>
  <c r="EJ358" i="160"/>
  <c r="EK358" i="160"/>
  <c r="EL358" i="160"/>
  <c r="EM358" i="160"/>
  <c r="EN358" i="160"/>
  <c r="EO358" i="160"/>
  <c r="EP358" i="160"/>
  <c r="EQ358" i="160"/>
  <c r="ER358" i="160"/>
  <c r="ES358" i="160"/>
  <c r="ET358" i="160"/>
  <c r="EU358" i="160"/>
  <c r="EV358" i="160"/>
  <c r="EB359" i="160"/>
  <c r="DR359" i="160" s="1"/>
  <c r="EC359" i="160"/>
  <c r="ED359" i="160"/>
  <c r="EE359" i="160"/>
  <c r="EF359" i="160"/>
  <c r="EG359" i="160"/>
  <c r="EH359" i="160"/>
  <c r="EI359" i="160"/>
  <c r="EJ359" i="160"/>
  <c r="EK359" i="160"/>
  <c r="EL359" i="160"/>
  <c r="EM359" i="160"/>
  <c r="EN359" i="160"/>
  <c r="EO359" i="160"/>
  <c r="EP359" i="160"/>
  <c r="EQ359" i="160"/>
  <c r="ER359" i="160"/>
  <c r="ES359" i="160"/>
  <c r="ET359" i="160"/>
  <c r="EU359" i="160"/>
  <c r="EV359" i="160"/>
  <c r="EB360" i="160"/>
  <c r="DR360" i="160" s="1"/>
  <c r="EC360" i="160"/>
  <c r="ED360" i="160"/>
  <c r="EE360" i="160"/>
  <c r="EF360" i="160"/>
  <c r="EG360" i="160"/>
  <c r="EH360" i="160"/>
  <c r="EI360" i="160"/>
  <c r="EJ360" i="160"/>
  <c r="EK360" i="160"/>
  <c r="EL360" i="160"/>
  <c r="EM360" i="160"/>
  <c r="EN360" i="160"/>
  <c r="EO360" i="160"/>
  <c r="EP360" i="160"/>
  <c r="EQ360" i="160"/>
  <c r="ER360" i="160"/>
  <c r="ES360" i="160"/>
  <c r="ET360" i="160"/>
  <c r="EU360" i="160"/>
  <c r="EV360" i="160"/>
  <c r="EB361" i="160"/>
  <c r="DR361" i="160" s="1"/>
  <c r="EC361" i="160"/>
  <c r="ED361" i="160"/>
  <c r="EE361" i="160"/>
  <c r="EF361" i="160"/>
  <c r="EG361" i="160"/>
  <c r="EH361" i="160"/>
  <c r="EI361" i="160"/>
  <c r="EJ361" i="160"/>
  <c r="EK361" i="160"/>
  <c r="EL361" i="160"/>
  <c r="EM361" i="160"/>
  <c r="EN361" i="160"/>
  <c r="EO361" i="160"/>
  <c r="EP361" i="160"/>
  <c r="EQ361" i="160"/>
  <c r="ER361" i="160"/>
  <c r="ES361" i="160"/>
  <c r="ET361" i="160"/>
  <c r="EU361" i="160"/>
  <c r="EV361" i="160"/>
  <c r="EB362" i="160"/>
  <c r="DR362" i="160" s="1"/>
  <c r="EC362" i="160"/>
  <c r="ED362" i="160"/>
  <c r="EE362" i="160"/>
  <c r="EF362" i="160"/>
  <c r="EG362" i="160"/>
  <c r="EH362" i="160"/>
  <c r="EI362" i="160"/>
  <c r="EJ362" i="160"/>
  <c r="EK362" i="160"/>
  <c r="EL362" i="160"/>
  <c r="EM362" i="160"/>
  <c r="EN362" i="160"/>
  <c r="EO362" i="160"/>
  <c r="EP362" i="160"/>
  <c r="EQ362" i="160"/>
  <c r="ER362" i="160"/>
  <c r="ES362" i="160"/>
  <c r="ET362" i="160"/>
  <c r="EU362" i="160"/>
  <c r="EV362" i="160"/>
  <c r="EB363" i="160"/>
  <c r="DR363" i="160" s="1"/>
  <c r="EC363" i="160"/>
  <c r="ED363" i="160"/>
  <c r="EE363" i="160"/>
  <c r="EF363" i="160"/>
  <c r="EG363" i="160"/>
  <c r="EH363" i="160"/>
  <c r="EI363" i="160"/>
  <c r="EJ363" i="160"/>
  <c r="EK363" i="160"/>
  <c r="EL363" i="160"/>
  <c r="EM363" i="160"/>
  <c r="EN363" i="160"/>
  <c r="EO363" i="160"/>
  <c r="EP363" i="160"/>
  <c r="EQ363" i="160"/>
  <c r="ER363" i="160"/>
  <c r="ES363" i="160"/>
  <c r="ET363" i="160"/>
  <c r="EU363" i="160"/>
  <c r="EV363" i="160"/>
  <c r="EB364" i="160"/>
  <c r="DR364" i="160" s="1"/>
  <c r="EC364" i="160"/>
  <c r="ED364" i="160"/>
  <c r="EE364" i="160"/>
  <c r="EF364" i="160"/>
  <c r="EG364" i="160"/>
  <c r="EH364" i="160"/>
  <c r="EI364" i="160"/>
  <c r="EJ364" i="160"/>
  <c r="EK364" i="160"/>
  <c r="EL364" i="160"/>
  <c r="EM364" i="160"/>
  <c r="EN364" i="160"/>
  <c r="EO364" i="160"/>
  <c r="EP364" i="160"/>
  <c r="EQ364" i="160"/>
  <c r="ER364" i="160"/>
  <c r="ES364" i="160"/>
  <c r="ET364" i="160"/>
  <c r="EU364" i="160"/>
  <c r="EV364" i="160"/>
  <c r="EB365" i="160"/>
  <c r="DR365" i="160" s="1"/>
  <c r="EC365" i="160"/>
  <c r="ED365" i="160"/>
  <c r="EE365" i="160"/>
  <c r="EF365" i="160"/>
  <c r="EG365" i="160"/>
  <c r="EH365" i="160"/>
  <c r="EI365" i="160"/>
  <c r="EJ365" i="160"/>
  <c r="EK365" i="160"/>
  <c r="EL365" i="160"/>
  <c r="EM365" i="160"/>
  <c r="EN365" i="160"/>
  <c r="EO365" i="160"/>
  <c r="EP365" i="160"/>
  <c r="EQ365" i="160"/>
  <c r="ER365" i="160"/>
  <c r="ES365" i="160"/>
  <c r="ET365" i="160"/>
  <c r="EU365" i="160"/>
  <c r="EV365" i="160"/>
  <c r="EB366" i="160"/>
  <c r="DR366" i="160" s="1"/>
  <c r="EC366" i="160"/>
  <c r="ED366" i="160"/>
  <c r="EE366" i="160"/>
  <c r="EF366" i="160"/>
  <c r="EG366" i="160"/>
  <c r="EH366" i="160"/>
  <c r="EI366" i="160"/>
  <c r="EJ366" i="160"/>
  <c r="EK366" i="160"/>
  <c r="EL366" i="160"/>
  <c r="EM366" i="160"/>
  <c r="EN366" i="160"/>
  <c r="EO366" i="160"/>
  <c r="EP366" i="160"/>
  <c r="EQ366" i="160"/>
  <c r="ER366" i="160"/>
  <c r="ES366" i="160"/>
  <c r="ET366" i="160"/>
  <c r="EU366" i="160"/>
  <c r="EV366" i="160"/>
  <c r="EB367" i="160"/>
  <c r="DR367" i="160" s="1"/>
  <c r="EC367" i="160"/>
  <c r="ED367" i="160"/>
  <c r="EE367" i="160"/>
  <c r="EF367" i="160"/>
  <c r="EG367" i="160"/>
  <c r="EH367" i="160"/>
  <c r="EI367" i="160"/>
  <c r="EJ367" i="160"/>
  <c r="EK367" i="160"/>
  <c r="EL367" i="160"/>
  <c r="EM367" i="160"/>
  <c r="EN367" i="160"/>
  <c r="EO367" i="160"/>
  <c r="EP367" i="160"/>
  <c r="EQ367" i="160"/>
  <c r="ER367" i="160"/>
  <c r="ES367" i="160"/>
  <c r="ET367" i="160"/>
  <c r="EU367" i="160"/>
  <c r="EV367" i="160"/>
  <c r="EB368" i="160"/>
  <c r="DR368" i="160" s="1"/>
  <c r="EC368" i="160"/>
  <c r="ED368" i="160"/>
  <c r="EE368" i="160"/>
  <c r="EF368" i="160"/>
  <c r="EG368" i="160"/>
  <c r="EH368" i="160"/>
  <c r="EI368" i="160"/>
  <c r="EJ368" i="160"/>
  <c r="EK368" i="160"/>
  <c r="EL368" i="160"/>
  <c r="EM368" i="160"/>
  <c r="EN368" i="160"/>
  <c r="EO368" i="160"/>
  <c r="EP368" i="160"/>
  <c r="EQ368" i="160"/>
  <c r="ER368" i="160"/>
  <c r="ES368" i="160"/>
  <c r="ET368" i="160"/>
  <c r="EU368" i="160"/>
  <c r="EV368" i="160"/>
  <c r="EB369" i="160"/>
  <c r="DR369" i="160" s="1"/>
  <c r="EC369" i="160"/>
  <c r="ED369" i="160"/>
  <c r="EE369" i="160"/>
  <c r="EF369" i="160"/>
  <c r="EG369" i="160"/>
  <c r="EH369" i="160"/>
  <c r="EI369" i="160"/>
  <c r="EJ369" i="160"/>
  <c r="EK369" i="160"/>
  <c r="EL369" i="160"/>
  <c r="EM369" i="160"/>
  <c r="EN369" i="160"/>
  <c r="EO369" i="160"/>
  <c r="EP369" i="160"/>
  <c r="EQ369" i="160"/>
  <c r="ER369" i="160"/>
  <c r="ES369" i="160"/>
  <c r="ET369" i="160"/>
  <c r="EU369" i="160"/>
  <c r="EV369" i="160"/>
  <c r="EB370" i="160"/>
  <c r="DR370" i="160" s="1"/>
  <c r="EC370" i="160"/>
  <c r="ED370" i="160"/>
  <c r="EE370" i="160"/>
  <c r="EF370" i="160"/>
  <c r="EG370" i="160"/>
  <c r="EH370" i="160"/>
  <c r="EI370" i="160"/>
  <c r="EJ370" i="160"/>
  <c r="EK370" i="160"/>
  <c r="EL370" i="160"/>
  <c r="EM370" i="160"/>
  <c r="EN370" i="160"/>
  <c r="EO370" i="160"/>
  <c r="EP370" i="160"/>
  <c r="EQ370" i="160"/>
  <c r="ER370" i="160"/>
  <c r="ES370" i="160"/>
  <c r="ET370" i="160"/>
  <c r="EU370" i="160"/>
  <c r="EV370" i="160"/>
  <c r="EB371" i="160"/>
  <c r="DR371" i="160" s="1"/>
  <c r="EC371" i="160"/>
  <c r="ED371" i="160"/>
  <c r="EE371" i="160"/>
  <c r="EF371" i="160"/>
  <c r="EG371" i="160"/>
  <c r="EH371" i="160"/>
  <c r="EI371" i="160"/>
  <c r="EJ371" i="160"/>
  <c r="EK371" i="160"/>
  <c r="EL371" i="160"/>
  <c r="EM371" i="160"/>
  <c r="EN371" i="160"/>
  <c r="EO371" i="160"/>
  <c r="EP371" i="160"/>
  <c r="EQ371" i="160"/>
  <c r="ER371" i="160"/>
  <c r="ES371" i="160"/>
  <c r="ET371" i="160"/>
  <c r="EU371" i="160"/>
  <c r="EV371" i="160"/>
  <c r="EB372" i="160"/>
  <c r="DR372" i="160" s="1"/>
  <c r="EC372" i="160"/>
  <c r="ED372" i="160"/>
  <c r="EE372" i="160"/>
  <c r="EF372" i="160"/>
  <c r="EG372" i="160"/>
  <c r="EH372" i="160"/>
  <c r="EI372" i="160"/>
  <c r="EJ372" i="160"/>
  <c r="EK372" i="160"/>
  <c r="EL372" i="160"/>
  <c r="EM372" i="160"/>
  <c r="EN372" i="160"/>
  <c r="EO372" i="160"/>
  <c r="EP372" i="160"/>
  <c r="EQ372" i="160"/>
  <c r="ER372" i="160"/>
  <c r="ES372" i="160"/>
  <c r="ET372" i="160"/>
  <c r="EU372" i="160"/>
  <c r="EV372" i="160"/>
  <c r="EB373" i="160"/>
  <c r="DR373" i="160" s="1"/>
  <c r="EC373" i="160"/>
  <c r="ED373" i="160"/>
  <c r="EE373" i="160"/>
  <c r="EF373" i="160"/>
  <c r="EG373" i="160"/>
  <c r="EH373" i="160"/>
  <c r="EI373" i="160"/>
  <c r="EJ373" i="160"/>
  <c r="EK373" i="160"/>
  <c r="EL373" i="160"/>
  <c r="EM373" i="160"/>
  <c r="EN373" i="160"/>
  <c r="EO373" i="160"/>
  <c r="EP373" i="160"/>
  <c r="EQ373" i="160"/>
  <c r="ER373" i="160"/>
  <c r="ES373" i="160"/>
  <c r="ET373" i="160"/>
  <c r="EU373" i="160"/>
  <c r="EV373" i="160"/>
  <c r="EB374" i="160"/>
  <c r="DR374" i="160" s="1"/>
  <c r="EC374" i="160"/>
  <c r="ED374" i="160"/>
  <c r="EE374" i="160"/>
  <c r="EF374" i="160"/>
  <c r="EG374" i="160"/>
  <c r="EH374" i="160"/>
  <c r="EI374" i="160"/>
  <c r="EJ374" i="160"/>
  <c r="EK374" i="160"/>
  <c r="EL374" i="160"/>
  <c r="EM374" i="160"/>
  <c r="EN374" i="160"/>
  <c r="EO374" i="160"/>
  <c r="EP374" i="160"/>
  <c r="EQ374" i="160"/>
  <c r="ER374" i="160"/>
  <c r="ES374" i="160"/>
  <c r="ET374" i="160"/>
  <c r="EU374" i="160"/>
  <c r="EV374" i="160"/>
  <c r="EB375" i="160"/>
  <c r="DR375" i="160" s="1"/>
  <c r="EC375" i="160"/>
  <c r="ED375" i="160"/>
  <c r="EE375" i="160"/>
  <c r="EF375" i="160"/>
  <c r="EG375" i="160"/>
  <c r="EH375" i="160"/>
  <c r="EI375" i="160"/>
  <c r="EJ375" i="160"/>
  <c r="EK375" i="160"/>
  <c r="EL375" i="160"/>
  <c r="EM375" i="160"/>
  <c r="EN375" i="160"/>
  <c r="EO375" i="160"/>
  <c r="EP375" i="160"/>
  <c r="EQ375" i="160"/>
  <c r="ER375" i="160"/>
  <c r="ES375" i="160"/>
  <c r="ET375" i="160"/>
  <c r="EU375" i="160"/>
  <c r="EV375" i="160"/>
  <c r="EB376" i="160"/>
  <c r="DR376" i="160" s="1"/>
  <c r="EC376" i="160"/>
  <c r="ED376" i="160"/>
  <c r="EE376" i="160"/>
  <c r="EF376" i="160"/>
  <c r="EG376" i="160"/>
  <c r="EH376" i="160"/>
  <c r="EI376" i="160"/>
  <c r="EJ376" i="160"/>
  <c r="EK376" i="160"/>
  <c r="EL376" i="160"/>
  <c r="EM376" i="160"/>
  <c r="EN376" i="160"/>
  <c r="EO376" i="160"/>
  <c r="EP376" i="160"/>
  <c r="EQ376" i="160"/>
  <c r="ER376" i="160"/>
  <c r="ES376" i="160"/>
  <c r="ET376" i="160"/>
  <c r="EU376" i="160"/>
  <c r="EV376" i="160"/>
  <c r="EB377" i="160"/>
  <c r="DR377" i="160" s="1"/>
  <c r="EC377" i="160"/>
  <c r="ED377" i="160"/>
  <c r="EE377" i="160"/>
  <c r="EF377" i="160"/>
  <c r="EG377" i="160"/>
  <c r="EH377" i="160"/>
  <c r="EI377" i="160"/>
  <c r="EJ377" i="160"/>
  <c r="EK377" i="160"/>
  <c r="EL377" i="160"/>
  <c r="EM377" i="160"/>
  <c r="EN377" i="160"/>
  <c r="EO377" i="160"/>
  <c r="EP377" i="160"/>
  <c r="EQ377" i="160"/>
  <c r="ER377" i="160"/>
  <c r="ES377" i="160"/>
  <c r="ET377" i="160"/>
  <c r="EU377" i="160"/>
  <c r="EV377" i="160"/>
  <c r="EB378" i="160"/>
  <c r="DR378" i="160" s="1"/>
  <c r="EC378" i="160"/>
  <c r="ED378" i="160"/>
  <c r="EE378" i="160"/>
  <c r="EF378" i="160"/>
  <c r="EG378" i="160"/>
  <c r="EH378" i="160"/>
  <c r="EI378" i="160"/>
  <c r="EJ378" i="160"/>
  <c r="EK378" i="160"/>
  <c r="EL378" i="160"/>
  <c r="EM378" i="160"/>
  <c r="EN378" i="160"/>
  <c r="EO378" i="160"/>
  <c r="EP378" i="160"/>
  <c r="EQ378" i="160"/>
  <c r="ER378" i="160"/>
  <c r="ES378" i="160"/>
  <c r="ET378" i="160"/>
  <c r="EU378" i="160"/>
  <c r="EV378" i="160"/>
  <c r="EB379" i="160"/>
  <c r="DR379" i="160" s="1"/>
  <c r="EC379" i="160"/>
  <c r="ED379" i="160"/>
  <c r="EE379" i="160"/>
  <c r="EF379" i="160"/>
  <c r="EG379" i="160"/>
  <c r="EH379" i="160"/>
  <c r="EI379" i="160"/>
  <c r="EJ379" i="160"/>
  <c r="EK379" i="160"/>
  <c r="EL379" i="160"/>
  <c r="EM379" i="160"/>
  <c r="EN379" i="160"/>
  <c r="EO379" i="160"/>
  <c r="EP379" i="160"/>
  <c r="EQ379" i="160"/>
  <c r="ER379" i="160"/>
  <c r="ES379" i="160"/>
  <c r="ET379" i="160"/>
  <c r="EU379" i="160"/>
  <c r="EV379" i="160"/>
  <c r="EB380" i="160"/>
  <c r="DR380" i="160" s="1"/>
  <c r="EC380" i="160"/>
  <c r="ED380" i="160"/>
  <c r="EE380" i="160"/>
  <c r="EF380" i="160"/>
  <c r="EG380" i="160"/>
  <c r="EH380" i="160"/>
  <c r="EI380" i="160"/>
  <c r="EJ380" i="160"/>
  <c r="EK380" i="160"/>
  <c r="EL380" i="160"/>
  <c r="EM380" i="160"/>
  <c r="EN380" i="160"/>
  <c r="EO380" i="160"/>
  <c r="EP380" i="160"/>
  <c r="EQ380" i="160"/>
  <c r="ER380" i="160"/>
  <c r="ES380" i="160"/>
  <c r="ET380" i="160"/>
  <c r="EU380" i="160"/>
  <c r="EV380" i="160"/>
  <c r="EB381" i="160"/>
  <c r="DR381" i="160" s="1"/>
  <c r="EC381" i="160"/>
  <c r="ED381" i="160"/>
  <c r="EE381" i="160"/>
  <c r="EF381" i="160"/>
  <c r="EG381" i="160"/>
  <c r="EH381" i="160"/>
  <c r="EI381" i="160"/>
  <c r="EJ381" i="160"/>
  <c r="EK381" i="160"/>
  <c r="EL381" i="160"/>
  <c r="EM381" i="160"/>
  <c r="EN381" i="160"/>
  <c r="EO381" i="160"/>
  <c r="EP381" i="160"/>
  <c r="EQ381" i="160"/>
  <c r="ER381" i="160"/>
  <c r="ES381" i="160"/>
  <c r="ET381" i="160"/>
  <c r="EU381" i="160"/>
  <c r="EV381" i="160"/>
  <c r="EB382" i="160"/>
  <c r="DR382" i="160" s="1"/>
  <c r="EC382" i="160"/>
  <c r="ED382" i="160"/>
  <c r="EE382" i="160"/>
  <c r="EF382" i="160"/>
  <c r="EG382" i="160"/>
  <c r="EH382" i="160"/>
  <c r="EI382" i="160"/>
  <c r="EJ382" i="160"/>
  <c r="EK382" i="160"/>
  <c r="EL382" i="160"/>
  <c r="EM382" i="160"/>
  <c r="EN382" i="160"/>
  <c r="EO382" i="160"/>
  <c r="EP382" i="160"/>
  <c r="EQ382" i="160"/>
  <c r="ER382" i="160"/>
  <c r="ES382" i="160"/>
  <c r="ET382" i="160"/>
  <c r="EU382" i="160"/>
  <c r="EV382" i="160"/>
  <c r="EB383" i="160"/>
  <c r="DR383" i="160" s="1"/>
  <c r="EC383" i="160"/>
  <c r="ED383" i="160"/>
  <c r="EE383" i="160"/>
  <c r="EF383" i="160"/>
  <c r="EG383" i="160"/>
  <c r="EH383" i="160"/>
  <c r="EI383" i="160"/>
  <c r="EJ383" i="160"/>
  <c r="EK383" i="160"/>
  <c r="EL383" i="160"/>
  <c r="EM383" i="160"/>
  <c r="EN383" i="160"/>
  <c r="EO383" i="160"/>
  <c r="EP383" i="160"/>
  <c r="EQ383" i="160"/>
  <c r="ER383" i="160"/>
  <c r="ES383" i="160"/>
  <c r="ET383" i="160"/>
  <c r="EU383" i="160"/>
  <c r="EV383" i="160"/>
  <c r="EB384" i="160"/>
  <c r="DR384" i="160" s="1"/>
  <c r="EC384" i="160"/>
  <c r="ED384" i="160"/>
  <c r="EE384" i="160"/>
  <c r="EF384" i="160"/>
  <c r="EG384" i="160"/>
  <c r="EH384" i="160"/>
  <c r="EI384" i="160"/>
  <c r="EJ384" i="160"/>
  <c r="EK384" i="160"/>
  <c r="EL384" i="160"/>
  <c r="EM384" i="160"/>
  <c r="EN384" i="160"/>
  <c r="EO384" i="160"/>
  <c r="EP384" i="160"/>
  <c r="EQ384" i="160"/>
  <c r="ER384" i="160"/>
  <c r="ES384" i="160"/>
  <c r="ET384" i="160"/>
  <c r="EU384" i="160"/>
  <c r="EV384" i="160"/>
  <c r="EB385" i="160"/>
  <c r="DR385" i="160" s="1"/>
  <c r="EC385" i="160"/>
  <c r="ED385" i="160"/>
  <c r="EE385" i="160"/>
  <c r="EF385" i="160"/>
  <c r="EG385" i="160"/>
  <c r="EH385" i="160"/>
  <c r="EI385" i="160"/>
  <c r="EJ385" i="160"/>
  <c r="EK385" i="160"/>
  <c r="EL385" i="160"/>
  <c r="EM385" i="160"/>
  <c r="EN385" i="160"/>
  <c r="EO385" i="160"/>
  <c r="EP385" i="160"/>
  <c r="EQ385" i="160"/>
  <c r="ER385" i="160"/>
  <c r="ES385" i="160"/>
  <c r="ET385" i="160"/>
  <c r="EU385" i="160"/>
  <c r="EV385" i="160"/>
  <c r="EB386" i="160"/>
  <c r="DR386" i="160" s="1"/>
  <c r="EC386" i="160"/>
  <c r="ED386" i="160"/>
  <c r="EE386" i="160"/>
  <c r="EF386" i="160"/>
  <c r="EG386" i="160"/>
  <c r="EH386" i="160"/>
  <c r="EI386" i="160"/>
  <c r="EJ386" i="160"/>
  <c r="EK386" i="160"/>
  <c r="EL386" i="160"/>
  <c r="EM386" i="160"/>
  <c r="EN386" i="160"/>
  <c r="EO386" i="160"/>
  <c r="EP386" i="160"/>
  <c r="EQ386" i="160"/>
  <c r="ER386" i="160"/>
  <c r="ES386" i="160"/>
  <c r="ET386" i="160"/>
  <c r="EU386" i="160"/>
  <c r="EV386" i="160"/>
  <c r="EB387" i="160"/>
  <c r="DR387" i="160" s="1"/>
  <c r="EC387" i="160"/>
  <c r="ED387" i="160"/>
  <c r="EE387" i="160"/>
  <c r="EF387" i="160"/>
  <c r="EG387" i="160"/>
  <c r="EH387" i="160"/>
  <c r="EI387" i="160"/>
  <c r="EJ387" i="160"/>
  <c r="EK387" i="160"/>
  <c r="EL387" i="160"/>
  <c r="EM387" i="160"/>
  <c r="EN387" i="160"/>
  <c r="EO387" i="160"/>
  <c r="EP387" i="160"/>
  <c r="EQ387" i="160"/>
  <c r="ER387" i="160"/>
  <c r="ES387" i="160"/>
  <c r="ET387" i="160"/>
  <c r="EU387" i="160"/>
  <c r="EV387" i="160"/>
  <c r="EB388" i="160"/>
  <c r="DR388" i="160" s="1"/>
  <c r="EC388" i="160"/>
  <c r="ED388" i="160"/>
  <c r="EE388" i="160"/>
  <c r="EF388" i="160"/>
  <c r="EG388" i="160"/>
  <c r="EH388" i="160"/>
  <c r="EI388" i="160"/>
  <c r="EJ388" i="160"/>
  <c r="EK388" i="160"/>
  <c r="EL388" i="160"/>
  <c r="EM388" i="160"/>
  <c r="EN388" i="160"/>
  <c r="EO388" i="160"/>
  <c r="EP388" i="160"/>
  <c r="EQ388" i="160"/>
  <c r="ER388" i="160"/>
  <c r="ES388" i="160"/>
  <c r="ET388" i="160"/>
  <c r="EU388" i="160"/>
  <c r="EV388" i="160"/>
  <c r="EB389" i="160"/>
  <c r="DR389" i="160" s="1"/>
  <c r="EC389" i="160"/>
  <c r="ED389" i="160"/>
  <c r="EE389" i="160"/>
  <c r="EF389" i="160"/>
  <c r="EG389" i="160"/>
  <c r="EH389" i="160"/>
  <c r="EI389" i="160"/>
  <c r="EJ389" i="160"/>
  <c r="EK389" i="160"/>
  <c r="EL389" i="160"/>
  <c r="EM389" i="160"/>
  <c r="EN389" i="160"/>
  <c r="EO389" i="160"/>
  <c r="EP389" i="160"/>
  <c r="EQ389" i="160"/>
  <c r="ER389" i="160"/>
  <c r="ES389" i="160"/>
  <c r="ET389" i="160"/>
  <c r="EU389" i="160"/>
  <c r="EV389" i="160"/>
  <c r="EB390" i="160"/>
  <c r="DR390" i="160" s="1"/>
  <c r="EC390" i="160"/>
  <c r="ED390" i="160"/>
  <c r="EE390" i="160"/>
  <c r="EF390" i="160"/>
  <c r="EG390" i="160"/>
  <c r="EH390" i="160"/>
  <c r="EI390" i="160"/>
  <c r="EJ390" i="160"/>
  <c r="EK390" i="160"/>
  <c r="EL390" i="160"/>
  <c r="EM390" i="160"/>
  <c r="EN390" i="160"/>
  <c r="EO390" i="160"/>
  <c r="EP390" i="160"/>
  <c r="EQ390" i="160"/>
  <c r="ER390" i="160"/>
  <c r="ES390" i="160"/>
  <c r="ET390" i="160"/>
  <c r="EU390" i="160"/>
  <c r="EV390" i="160"/>
  <c r="EB391" i="160"/>
  <c r="DR391" i="160" s="1"/>
  <c r="EC391" i="160"/>
  <c r="ED391" i="160"/>
  <c r="EE391" i="160"/>
  <c r="EF391" i="160"/>
  <c r="EG391" i="160"/>
  <c r="EH391" i="160"/>
  <c r="EI391" i="160"/>
  <c r="EJ391" i="160"/>
  <c r="EK391" i="160"/>
  <c r="EL391" i="160"/>
  <c r="EM391" i="160"/>
  <c r="EN391" i="160"/>
  <c r="EO391" i="160"/>
  <c r="EP391" i="160"/>
  <c r="EQ391" i="160"/>
  <c r="ER391" i="160"/>
  <c r="ES391" i="160"/>
  <c r="ET391" i="160"/>
  <c r="EU391" i="160"/>
  <c r="EV391" i="160"/>
  <c r="EB392" i="160"/>
  <c r="DR392" i="160" s="1"/>
  <c r="EC392" i="160"/>
  <c r="ED392" i="160"/>
  <c r="EE392" i="160"/>
  <c r="EF392" i="160"/>
  <c r="EG392" i="160"/>
  <c r="EH392" i="160"/>
  <c r="EI392" i="160"/>
  <c r="EJ392" i="160"/>
  <c r="EK392" i="160"/>
  <c r="EL392" i="160"/>
  <c r="EM392" i="160"/>
  <c r="EN392" i="160"/>
  <c r="EO392" i="160"/>
  <c r="EP392" i="160"/>
  <c r="EQ392" i="160"/>
  <c r="ER392" i="160"/>
  <c r="ES392" i="160"/>
  <c r="ET392" i="160"/>
  <c r="EU392" i="160"/>
  <c r="EV392" i="160"/>
  <c r="EB393" i="160"/>
  <c r="DR393" i="160" s="1"/>
  <c r="EC393" i="160"/>
  <c r="ED393" i="160"/>
  <c r="EE393" i="160"/>
  <c r="EF393" i="160"/>
  <c r="EG393" i="160"/>
  <c r="EH393" i="160"/>
  <c r="EI393" i="160"/>
  <c r="EJ393" i="160"/>
  <c r="EK393" i="160"/>
  <c r="EL393" i="160"/>
  <c r="EM393" i="160"/>
  <c r="EN393" i="160"/>
  <c r="EO393" i="160"/>
  <c r="EP393" i="160"/>
  <c r="EQ393" i="160"/>
  <c r="ER393" i="160"/>
  <c r="ES393" i="160"/>
  <c r="ET393" i="160"/>
  <c r="EU393" i="160"/>
  <c r="EV393" i="160"/>
  <c r="EB394" i="160"/>
  <c r="DR394" i="160" s="1"/>
  <c r="EC394" i="160"/>
  <c r="ED394" i="160"/>
  <c r="EE394" i="160"/>
  <c r="EF394" i="160"/>
  <c r="EG394" i="160"/>
  <c r="EH394" i="160"/>
  <c r="EI394" i="160"/>
  <c r="EJ394" i="160"/>
  <c r="EK394" i="160"/>
  <c r="EL394" i="160"/>
  <c r="EM394" i="160"/>
  <c r="EN394" i="160"/>
  <c r="EO394" i="160"/>
  <c r="EP394" i="160"/>
  <c r="EQ394" i="160"/>
  <c r="ER394" i="160"/>
  <c r="ES394" i="160"/>
  <c r="ET394" i="160"/>
  <c r="EU394" i="160"/>
  <c r="EV394" i="160"/>
  <c r="EB395" i="160"/>
  <c r="DR395" i="160" s="1"/>
  <c r="EC395" i="160"/>
  <c r="ED395" i="160"/>
  <c r="EE395" i="160"/>
  <c r="EF395" i="160"/>
  <c r="EG395" i="160"/>
  <c r="EH395" i="160"/>
  <c r="EI395" i="160"/>
  <c r="EJ395" i="160"/>
  <c r="EK395" i="160"/>
  <c r="EL395" i="160"/>
  <c r="EM395" i="160"/>
  <c r="EN395" i="160"/>
  <c r="EO395" i="160"/>
  <c r="EP395" i="160"/>
  <c r="EQ395" i="160"/>
  <c r="ER395" i="160"/>
  <c r="ES395" i="160"/>
  <c r="ET395" i="160"/>
  <c r="EU395" i="160"/>
  <c r="EV395" i="160"/>
  <c r="EB396" i="160"/>
  <c r="DR396" i="160" s="1"/>
  <c r="EC396" i="160"/>
  <c r="ED396" i="160"/>
  <c r="EE396" i="160"/>
  <c r="EF396" i="160"/>
  <c r="EG396" i="160"/>
  <c r="EH396" i="160"/>
  <c r="EI396" i="160"/>
  <c r="EJ396" i="160"/>
  <c r="EK396" i="160"/>
  <c r="EL396" i="160"/>
  <c r="EM396" i="160"/>
  <c r="EN396" i="160"/>
  <c r="EO396" i="160"/>
  <c r="EP396" i="160"/>
  <c r="EQ396" i="160"/>
  <c r="ER396" i="160"/>
  <c r="ES396" i="160"/>
  <c r="ET396" i="160"/>
  <c r="EU396" i="160"/>
  <c r="EV396" i="160"/>
  <c r="EB397" i="160"/>
  <c r="DR397" i="160" s="1"/>
  <c r="EC397" i="160"/>
  <c r="ED397" i="160"/>
  <c r="EE397" i="160"/>
  <c r="EF397" i="160"/>
  <c r="EG397" i="160"/>
  <c r="EH397" i="160"/>
  <c r="EI397" i="160"/>
  <c r="EJ397" i="160"/>
  <c r="EK397" i="160"/>
  <c r="EL397" i="160"/>
  <c r="EM397" i="160"/>
  <c r="EN397" i="160"/>
  <c r="EO397" i="160"/>
  <c r="EP397" i="160"/>
  <c r="EQ397" i="160"/>
  <c r="ER397" i="160"/>
  <c r="ES397" i="160"/>
  <c r="ET397" i="160"/>
  <c r="EU397" i="160"/>
  <c r="EV397" i="160"/>
  <c r="EB398" i="160"/>
  <c r="DR398" i="160" s="1"/>
  <c r="EC398" i="160"/>
  <c r="ED398" i="160"/>
  <c r="EE398" i="160"/>
  <c r="EF398" i="160"/>
  <c r="EG398" i="160"/>
  <c r="EH398" i="160"/>
  <c r="EI398" i="160"/>
  <c r="EJ398" i="160"/>
  <c r="EK398" i="160"/>
  <c r="EL398" i="160"/>
  <c r="EM398" i="160"/>
  <c r="EN398" i="160"/>
  <c r="EO398" i="160"/>
  <c r="EP398" i="160"/>
  <c r="EQ398" i="160"/>
  <c r="ER398" i="160"/>
  <c r="ES398" i="160"/>
  <c r="ET398" i="160"/>
  <c r="EU398" i="160"/>
  <c r="EV398" i="160"/>
  <c r="EB399" i="160"/>
  <c r="DR399" i="160" s="1"/>
  <c r="EC399" i="160"/>
  <c r="ED399" i="160"/>
  <c r="EE399" i="160"/>
  <c r="EF399" i="160"/>
  <c r="EG399" i="160"/>
  <c r="EH399" i="160"/>
  <c r="EI399" i="160"/>
  <c r="EJ399" i="160"/>
  <c r="EK399" i="160"/>
  <c r="EL399" i="160"/>
  <c r="EM399" i="160"/>
  <c r="EN399" i="160"/>
  <c r="EO399" i="160"/>
  <c r="EP399" i="160"/>
  <c r="EQ399" i="160"/>
  <c r="ER399" i="160"/>
  <c r="ES399" i="160"/>
  <c r="ET399" i="160"/>
  <c r="EU399" i="160"/>
  <c r="EV399" i="160"/>
  <c r="EB400" i="160"/>
  <c r="DR400" i="160" s="1"/>
  <c r="EC400" i="160"/>
  <c r="ED400" i="160"/>
  <c r="EE400" i="160"/>
  <c r="EF400" i="160"/>
  <c r="EG400" i="160"/>
  <c r="EH400" i="160"/>
  <c r="EI400" i="160"/>
  <c r="EJ400" i="160"/>
  <c r="EK400" i="160"/>
  <c r="EL400" i="160"/>
  <c r="EM400" i="160"/>
  <c r="EN400" i="160"/>
  <c r="EO400" i="160"/>
  <c r="EP400" i="160"/>
  <c r="EQ400" i="160"/>
  <c r="ER400" i="160"/>
  <c r="ES400" i="160"/>
  <c r="ET400" i="160"/>
  <c r="EU400" i="160"/>
  <c r="EV400" i="160"/>
  <c r="EB401" i="160"/>
  <c r="DR401" i="160" s="1"/>
  <c r="EC401" i="160"/>
  <c r="ED401" i="160"/>
  <c r="EE401" i="160"/>
  <c r="EF401" i="160"/>
  <c r="EG401" i="160"/>
  <c r="EH401" i="160"/>
  <c r="EI401" i="160"/>
  <c r="EJ401" i="160"/>
  <c r="EK401" i="160"/>
  <c r="EL401" i="160"/>
  <c r="EM401" i="160"/>
  <c r="EN401" i="160"/>
  <c r="EO401" i="160"/>
  <c r="EP401" i="160"/>
  <c r="EQ401" i="160"/>
  <c r="ER401" i="160"/>
  <c r="ES401" i="160"/>
  <c r="ET401" i="160"/>
  <c r="EU401" i="160"/>
  <c r="EV401" i="160"/>
  <c r="EB402" i="160"/>
  <c r="DR402" i="160" s="1"/>
  <c r="EC402" i="160"/>
  <c r="ED402" i="160"/>
  <c r="EE402" i="160"/>
  <c r="EF402" i="160"/>
  <c r="EG402" i="160"/>
  <c r="EH402" i="160"/>
  <c r="EI402" i="160"/>
  <c r="EJ402" i="160"/>
  <c r="EK402" i="160"/>
  <c r="EL402" i="160"/>
  <c r="EM402" i="160"/>
  <c r="EN402" i="160"/>
  <c r="EO402" i="160"/>
  <c r="EP402" i="160"/>
  <c r="EQ402" i="160"/>
  <c r="ER402" i="160"/>
  <c r="ES402" i="160"/>
  <c r="ET402" i="160"/>
  <c r="EU402" i="160"/>
  <c r="EV402" i="160"/>
  <c r="EB403" i="160"/>
  <c r="DR403" i="160" s="1"/>
  <c r="EC403" i="160"/>
  <c r="ED403" i="160"/>
  <c r="EE403" i="160"/>
  <c r="EF403" i="160"/>
  <c r="EG403" i="160"/>
  <c r="EH403" i="160"/>
  <c r="EI403" i="160"/>
  <c r="EJ403" i="160"/>
  <c r="EK403" i="160"/>
  <c r="EL403" i="160"/>
  <c r="EM403" i="160"/>
  <c r="EN403" i="160"/>
  <c r="EO403" i="160"/>
  <c r="EP403" i="160"/>
  <c r="EQ403" i="160"/>
  <c r="ER403" i="160"/>
  <c r="ES403" i="160"/>
  <c r="ET403" i="160"/>
  <c r="EU403" i="160"/>
  <c r="EV403" i="160"/>
  <c r="EB404" i="160"/>
  <c r="DR404" i="160" s="1"/>
  <c r="EC404" i="160"/>
  <c r="ED404" i="160"/>
  <c r="EE404" i="160"/>
  <c r="EF404" i="160"/>
  <c r="EG404" i="160"/>
  <c r="EH404" i="160"/>
  <c r="EI404" i="160"/>
  <c r="EJ404" i="160"/>
  <c r="EK404" i="160"/>
  <c r="EL404" i="160"/>
  <c r="EM404" i="160"/>
  <c r="EN404" i="160"/>
  <c r="EO404" i="160"/>
  <c r="EP404" i="160"/>
  <c r="EQ404" i="160"/>
  <c r="ER404" i="160"/>
  <c r="ES404" i="160"/>
  <c r="ET404" i="160"/>
  <c r="EU404" i="160"/>
  <c r="EV404" i="160"/>
  <c r="EB405" i="160"/>
  <c r="DR405" i="160" s="1"/>
  <c r="EC405" i="160"/>
  <c r="ED405" i="160"/>
  <c r="EE405" i="160"/>
  <c r="EF405" i="160"/>
  <c r="EG405" i="160"/>
  <c r="EH405" i="160"/>
  <c r="EI405" i="160"/>
  <c r="EJ405" i="160"/>
  <c r="EK405" i="160"/>
  <c r="EL405" i="160"/>
  <c r="EM405" i="160"/>
  <c r="EN405" i="160"/>
  <c r="EO405" i="160"/>
  <c r="EP405" i="160"/>
  <c r="EQ405" i="160"/>
  <c r="ER405" i="160"/>
  <c r="ES405" i="160"/>
  <c r="ET405" i="160"/>
  <c r="EU405" i="160"/>
  <c r="EV405" i="160"/>
  <c r="EB406" i="160"/>
  <c r="DR406" i="160" s="1"/>
  <c r="EC406" i="160"/>
  <c r="ED406" i="160"/>
  <c r="EE406" i="160"/>
  <c r="EF406" i="160"/>
  <c r="EG406" i="160"/>
  <c r="EH406" i="160"/>
  <c r="EI406" i="160"/>
  <c r="EJ406" i="160"/>
  <c r="EK406" i="160"/>
  <c r="EL406" i="160"/>
  <c r="EM406" i="160"/>
  <c r="EN406" i="160"/>
  <c r="EO406" i="160"/>
  <c r="EP406" i="160"/>
  <c r="EQ406" i="160"/>
  <c r="ER406" i="160"/>
  <c r="ES406" i="160"/>
  <c r="ET406" i="160"/>
  <c r="EU406" i="160"/>
  <c r="EV406" i="160"/>
  <c r="EB407" i="160"/>
  <c r="DR407" i="160" s="1"/>
  <c r="EC407" i="160"/>
  <c r="ED407" i="160"/>
  <c r="EE407" i="160"/>
  <c r="EF407" i="160"/>
  <c r="EG407" i="160"/>
  <c r="EH407" i="160"/>
  <c r="EI407" i="160"/>
  <c r="EJ407" i="160"/>
  <c r="EK407" i="160"/>
  <c r="EL407" i="160"/>
  <c r="EM407" i="160"/>
  <c r="EN407" i="160"/>
  <c r="EO407" i="160"/>
  <c r="EP407" i="160"/>
  <c r="EQ407" i="160"/>
  <c r="ER407" i="160"/>
  <c r="ES407" i="160"/>
  <c r="ET407" i="160"/>
  <c r="EU407" i="160"/>
  <c r="EV407" i="160"/>
  <c r="EB408" i="160"/>
  <c r="DR408" i="160" s="1"/>
  <c r="EC408" i="160"/>
  <c r="ED408" i="160"/>
  <c r="EE408" i="160"/>
  <c r="EF408" i="160"/>
  <c r="EG408" i="160"/>
  <c r="EH408" i="160"/>
  <c r="EI408" i="160"/>
  <c r="EJ408" i="160"/>
  <c r="EK408" i="160"/>
  <c r="EL408" i="160"/>
  <c r="EM408" i="160"/>
  <c r="EN408" i="160"/>
  <c r="EO408" i="160"/>
  <c r="EP408" i="160"/>
  <c r="EQ408" i="160"/>
  <c r="ER408" i="160"/>
  <c r="ES408" i="160"/>
  <c r="ET408" i="160"/>
  <c r="EU408" i="160"/>
  <c r="EV408" i="160"/>
  <c r="EB409" i="160"/>
  <c r="DR409" i="160" s="1"/>
  <c r="EC409" i="160"/>
  <c r="ED409" i="160"/>
  <c r="EE409" i="160"/>
  <c r="EF409" i="160"/>
  <c r="EG409" i="160"/>
  <c r="EH409" i="160"/>
  <c r="EI409" i="160"/>
  <c r="EJ409" i="160"/>
  <c r="EK409" i="160"/>
  <c r="EL409" i="160"/>
  <c r="EM409" i="160"/>
  <c r="EN409" i="160"/>
  <c r="EO409" i="160"/>
  <c r="EP409" i="160"/>
  <c r="EQ409" i="160"/>
  <c r="ER409" i="160"/>
  <c r="ES409" i="160"/>
  <c r="ET409" i="160"/>
  <c r="EU409" i="160"/>
  <c r="EV409" i="160"/>
  <c r="EB219" i="160"/>
  <c r="DR219" i="160" s="1"/>
  <c r="EC219" i="160"/>
  <c r="ED219" i="160"/>
  <c r="EE219" i="160"/>
  <c r="EF219" i="160"/>
  <c r="EG219" i="160"/>
  <c r="EH219" i="160"/>
  <c r="EI219" i="160"/>
  <c r="EJ219" i="160"/>
  <c r="EK219" i="160"/>
  <c r="EL219" i="160"/>
  <c r="EM219" i="160"/>
  <c r="EN219" i="160"/>
  <c r="EO219" i="160"/>
  <c r="EP219" i="160"/>
  <c r="EQ219" i="160"/>
  <c r="ER219" i="160"/>
  <c r="ES219" i="160"/>
  <c r="ET219" i="160"/>
  <c r="EU219" i="160"/>
  <c r="EV219" i="160"/>
  <c r="EB220" i="160"/>
  <c r="DR220" i="160" s="1"/>
  <c r="EC220" i="160"/>
  <c r="ED220" i="160"/>
  <c r="EE220" i="160"/>
  <c r="EF220" i="160"/>
  <c r="EG220" i="160"/>
  <c r="EH220" i="160"/>
  <c r="EI220" i="160"/>
  <c r="EJ220" i="160"/>
  <c r="EK220" i="160"/>
  <c r="EL220" i="160"/>
  <c r="EM220" i="160"/>
  <c r="EN220" i="160"/>
  <c r="EO220" i="160"/>
  <c r="EP220" i="160"/>
  <c r="EQ220" i="160"/>
  <c r="ER220" i="160"/>
  <c r="ES220" i="160"/>
  <c r="ET220" i="160"/>
  <c r="EU220" i="160"/>
  <c r="EV220" i="160"/>
  <c r="EB221" i="160"/>
  <c r="DR221" i="160" s="1"/>
  <c r="EC221" i="160"/>
  <c r="ED221" i="160"/>
  <c r="EE221" i="160"/>
  <c r="EF221" i="160"/>
  <c r="EG221" i="160"/>
  <c r="EH221" i="160"/>
  <c r="EI221" i="160"/>
  <c r="EJ221" i="160"/>
  <c r="EK221" i="160"/>
  <c r="EL221" i="160"/>
  <c r="EM221" i="160"/>
  <c r="EN221" i="160"/>
  <c r="EO221" i="160"/>
  <c r="EP221" i="160"/>
  <c r="EQ221" i="160"/>
  <c r="ER221" i="160"/>
  <c r="ES221" i="160"/>
  <c r="ET221" i="160"/>
  <c r="EU221" i="160"/>
  <c r="EV221" i="160"/>
  <c r="EB222" i="160"/>
  <c r="DR222" i="160" s="1"/>
  <c r="EC222" i="160"/>
  <c r="ED222" i="160"/>
  <c r="EE222" i="160"/>
  <c r="EF222" i="160"/>
  <c r="EG222" i="160"/>
  <c r="EH222" i="160"/>
  <c r="EI222" i="160"/>
  <c r="EJ222" i="160"/>
  <c r="EK222" i="160"/>
  <c r="EL222" i="160"/>
  <c r="EM222" i="160"/>
  <c r="EN222" i="160"/>
  <c r="EO222" i="160"/>
  <c r="EP222" i="160"/>
  <c r="EQ222" i="160"/>
  <c r="ER222" i="160"/>
  <c r="ES222" i="160"/>
  <c r="ET222" i="160"/>
  <c r="EU222" i="160"/>
  <c r="EV222" i="160"/>
  <c r="EB223" i="160"/>
  <c r="DR223" i="160" s="1"/>
  <c r="EC223" i="160"/>
  <c r="ED223" i="160"/>
  <c r="EE223" i="160"/>
  <c r="EF223" i="160"/>
  <c r="EG223" i="160"/>
  <c r="EH223" i="160"/>
  <c r="EI223" i="160"/>
  <c r="EJ223" i="160"/>
  <c r="EK223" i="160"/>
  <c r="EL223" i="160"/>
  <c r="EM223" i="160"/>
  <c r="EN223" i="160"/>
  <c r="EO223" i="160"/>
  <c r="EP223" i="160"/>
  <c r="EQ223" i="160"/>
  <c r="ER223" i="160"/>
  <c r="ES223" i="160"/>
  <c r="ET223" i="160"/>
  <c r="EU223" i="160"/>
  <c r="EV223" i="160"/>
  <c r="EB224" i="160"/>
  <c r="DR224" i="160" s="1"/>
  <c r="EC224" i="160"/>
  <c r="ED224" i="160"/>
  <c r="EE224" i="160"/>
  <c r="EF224" i="160"/>
  <c r="EG224" i="160"/>
  <c r="EH224" i="160"/>
  <c r="EI224" i="160"/>
  <c r="EJ224" i="160"/>
  <c r="EK224" i="160"/>
  <c r="EL224" i="160"/>
  <c r="EM224" i="160"/>
  <c r="EN224" i="160"/>
  <c r="EO224" i="160"/>
  <c r="EP224" i="160"/>
  <c r="EQ224" i="160"/>
  <c r="ER224" i="160"/>
  <c r="ES224" i="160"/>
  <c r="ET224" i="160"/>
  <c r="EU224" i="160"/>
  <c r="EV224" i="160"/>
  <c r="EB225" i="160"/>
  <c r="DR225" i="160" s="1"/>
  <c r="EC225" i="160"/>
  <c r="ED225" i="160"/>
  <c r="EE225" i="160"/>
  <c r="EF225" i="160"/>
  <c r="EG225" i="160"/>
  <c r="EH225" i="160"/>
  <c r="EI225" i="160"/>
  <c r="EJ225" i="160"/>
  <c r="EK225" i="160"/>
  <c r="EL225" i="160"/>
  <c r="EM225" i="160"/>
  <c r="EN225" i="160"/>
  <c r="EO225" i="160"/>
  <c r="EP225" i="160"/>
  <c r="EQ225" i="160"/>
  <c r="ER225" i="160"/>
  <c r="ES225" i="160"/>
  <c r="ET225" i="160"/>
  <c r="EU225" i="160"/>
  <c r="EV225" i="160"/>
  <c r="EB226" i="160"/>
  <c r="DR226" i="160" s="1"/>
  <c r="EC226" i="160"/>
  <c r="ED226" i="160"/>
  <c r="EE226" i="160"/>
  <c r="EF226" i="160"/>
  <c r="EG226" i="160"/>
  <c r="EH226" i="160"/>
  <c r="EI226" i="160"/>
  <c r="EJ226" i="160"/>
  <c r="EK226" i="160"/>
  <c r="EL226" i="160"/>
  <c r="EM226" i="160"/>
  <c r="EN226" i="160"/>
  <c r="EO226" i="160"/>
  <c r="EP226" i="160"/>
  <c r="EQ226" i="160"/>
  <c r="ER226" i="160"/>
  <c r="ES226" i="160"/>
  <c r="ET226" i="160"/>
  <c r="EU226" i="160"/>
  <c r="EV226" i="160"/>
  <c r="EB227" i="160"/>
  <c r="DR227" i="160" s="1"/>
  <c r="EC227" i="160"/>
  <c r="ED227" i="160"/>
  <c r="EE227" i="160"/>
  <c r="EF227" i="160"/>
  <c r="EG227" i="160"/>
  <c r="EH227" i="160"/>
  <c r="EI227" i="160"/>
  <c r="EJ227" i="160"/>
  <c r="EK227" i="160"/>
  <c r="EL227" i="160"/>
  <c r="EM227" i="160"/>
  <c r="EN227" i="160"/>
  <c r="EO227" i="160"/>
  <c r="EP227" i="160"/>
  <c r="EQ227" i="160"/>
  <c r="ER227" i="160"/>
  <c r="ES227" i="160"/>
  <c r="ET227" i="160"/>
  <c r="EU227" i="160"/>
  <c r="EV227" i="160"/>
  <c r="EB228" i="160"/>
  <c r="DR228" i="160" s="1"/>
  <c r="EC228" i="160"/>
  <c r="ED228" i="160"/>
  <c r="EE228" i="160"/>
  <c r="EF228" i="160"/>
  <c r="EG228" i="160"/>
  <c r="EH228" i="160"/>
  <c r="EI228" i="160"/>
  <c r="EJ228" i="160"/>
  <c r="EK228" i="160"/>
  <c r="EL228" i="160"/>
  <c r="EM228" i="160"/>
  <c r="EN228" i="160"/>
  <c r="EO228" i="160"/>
  <c r="EP228" i="160"/>
  <c r="EQ228" i="160"/>
  <c r="ER228" i="160"/>
  <c r="ES228" i="160"/>
  <c r="ET228" i="160"/>
  <c r="EU228" i="160"/>
  <c r="EV228" i="160"/>
  <c r="EB229" i="160"/>
  <c r="DR229" i="160" s="1"/>
  <c r="EC229" i="160"/>
  <c r="ED229" i="160"/>
  <c r="EE229" i="160"/>
  <c r="EF229" i="160"/>
  <c r="EG229" i="160"/>
  <c r="EH229" i="160"/>
  <c r="EI229" i="160"/>
  <c r="EJ229" i="160"/>
  <c r="EK229" i="160"/>
  <c r="EL229" i="160"/>
  <c r="EM229" i="160"/>
  <c r="EN229" i="160"/>
  <c r="EO229" i="160"/>
  <c r="EP229" i="160"/>
  <c r="EQ229" i="160"/>
  <c r="ER229" i="160"/>
  <c r="ES229" i="160"/>
  <c r="ET229" i="160"/>
  <c r="EU229" i="160"/>
  <c r="EV229" i="160"/>
  <c r="EB230" i="160"/>
  <c r="DR230" i="160" s="1"/>
  <c r="EC230" i="160"/>
  <c r="ED230" i="160"/>
  <c r="EE230" i="160"/>
  <c r="EF230" i="160"/>
  <c r="EG230" i="160"/>
  <c r="EH230" i="160"/>
  <c r="EI230" i="160"/>
  <c r="EJ230" i="160"/>
  <c r="EK230" i="160"/>
  <c r="EL230" i="160"/>
  <c r="EM230" i="160"/>
  <c r="EN230" i="160"/>
  <c r="EO230" i="160"/>
  <c r="EP230" i="160"/>
  <c r="EQ230" i="160"/>
  <c r="ER230" i="160"/>
  <c r="ES230" i="160"/>
  <c r="ET230" i="160"/>
  <c r="EU230" i="160"/>
  <c r="EV230" i="160"/>
  <c r="EB231" i="160"/>
  <c r="DR231" i="160" s="1"/>
  <c r="EC231" i="160"/>
  <c r="ED231" i="160"/>
  <c r="EE231" i="160"/>
  <c r="EF231" i="160"/>
  <c r="EG231" i="160"/>
  <c r="EH231" i="160"/>
  <c r="EI231" i="160"/>
  <c r="EJ231" i="160"/>
  <c r="EK231" i="160"/>
  <c r="EL231" i="160"/>
  <c r="EM231" i="160"/>
  <c r="EN231" i="160"/>
  <c r="EO231" i="160"/>
  <c r="EP231" i="160"/>
  <c r="EQ231" i="160"/>
  <c r="ER231" i="160"/>
  <c r="ES231" i="160"/>
  <c r="ET231" i="160"/>
  <c r="EU231" i="160"/>
  <c r="EV231" i="160"/>
  <c r="EB232" i="160"/>
  <c r="DR232" i="160" s="1"/>
  <c r="EC232" i="160"/>
  <c r="ED232" i="160"/>
  <c r="EE232" i="160"/>
  <c r="EF232" i="160"/>
  <c r="EG232" i="160"/>
  <c r="EH232" i="160"/>
  <c r="EI232" i="160"/>
  <c r="EJ232" i="160"/>
  <c r="EK232" i="160"/>
  <c r="EL232" i="160"/>
  <c r="EM232" i="160"/>
  <c r="EN232" i="160"/>
  <c r="EO232" i="160"/>
  <c r="EP232" i="160"/>
  <c r="EQ232" i="160"/>
  <c r="ER232" i="160"/>
  <c r="ES232" i="160"/>
  <c r="ET232" i="160"/>
  <c r="EU232" i="160"/>
  <c r="EV232" i="160"/>
  <c r="EB233" i="160"/>
  <c r="DR233" i="160" s="1"/>
  <c r="EC233" i="160"/>
  <c r="ED233" i="160"/>
  <c r="EE233" i="160"/>
  <c r="EF233" i="160"/>
  <c r="EG233" i="160"/>
  <c r="EH233" i="160"/>
  <c r="EI233" i="160"/>
  <c r="EJ233" i="160"/>
  <c r="EK233" i="160"/>
  <c r="EL233" i="160"/>
  <c r="EM233" i="160"/>
  <c r="EN233" i="160"/>
  <c r="EO233" i="160"/>
  <c r="EP233" i="160"/>
  <c r="EQ233" i="160"/>
  <c r="ER233" i="160"/>
  <c r="ES233" i="160"/>
  <c r="ET233" i="160"/>
  <c r="EU233" i="160"/>
  <c r="EV233" i="160"/>
  <c r="EB234" i="160"/>
  <c r="DR234" i="160" s="1"/>
  <c r="EC234" i="160"/>
  <c r="ED234" i="160"/>
  <c r="EE234" i="160"/>
  <c r="EF234" i="160"/>
  <c r="EG234" i="160"/>
  <c r="EH234" i="160"/>
  <c r="EI234" i="160"/>
  <c r="EJ234" i="160"/>
  <c r="EK234" i="160"/>
  <c r="EL234" i="160"/>
  <c r="EM234" i="160"/>
  <c r="EN234" i="160"/>
  <c r="EO234" i="160"/>
  <c r="EP234" i="160"/>
  <c r="EQ234" i="160"/>
  <c r="ER234" i="160"/>
  <c r="ES234" i="160"/>
  <c r="ET234" i="160"/>
  <c r="EU234" i="160"/>
  <c r="EV234" i="160"/>
  <c r="EB235" i="160"/>
  <c r="DR235" i="160" s="1"/>
  <c r="EC235" i="160"/>
  <c r="ED235" i="160"/>
  <c r="EE235" i="160"/>
  <c r="EF235" i="160"/>
  <c r="EG235" i="160"/>
  <c r="EH235" i="160"/>
  <c r="EI235" i="160"/>
  <c r="EJ235" i="160"/>
  <c r="EK235" i="160"/>
  <c r="EL235" i="160"/>
  <c r="EM235" i="160"/>
  <c r="EN235" i="160"/>
  <c r="EO235" i="160"/>
  <c r="EP235" i="160"/>
  <c r="EQ235" i="160"/>
  <c r="ER235" i="160"/>
  <c r="ES235" i="160"/>
  <c r="ET235" i="160"/>
  <c r="EU235" i="160"/>
  <c r="EV235" i="160"/>
  <c r="EB236" i="160"/>
  <c r="DR236" i="160" s="1"/>
  <c r="EC236" i="160"/>
  <c r="ED236" i="160"/>
  <c r="EE236" i="160"/>
  <c r="EF236" i="160"/>
  <c r="EG236" i="160"/>
  <c r="EH236" i="160"/>
  <c r="EI236" i="160"/>
  <c r="EJ236" i="160"/>
  <c r="EK236" i="160"/>
  <c r="EL236" i="160"/>
  <c r="EM236" i="160"/>
  <c r="EN236" i="160"/>
  <c r="EO236" i="160"/>
  <c r="EP236" i="160"/>
  <c r="EQ236" i="160"/>
  <c r="ER236" i="160"/>
  <c r="ES236" i="160"/>
  <c r="ET236" i="160"/>
  <c r="EU236" i="160"/>
  <c r="EV236" i="160"/>
  <c r="EB237" i="160"/>
  <c r="DR237" i="160" s="1"/>
  <c r="EC237" i="160"/>
  <c r="ED237" i="160"/>
  <c r="EE237" i="160"/>
  <c r="EF237" i="160"/>
  <c r="EG237" i="160"/>
  <c r="EH237" i="160"/>
  <c r="EI237" i="160"/>
  <c r="EJ237" i="160"/>
  <c r="EK237" i="160"/>
  <c r="EL237" i="160"/>
  <c r="EM237" i="160"/>
  <c r="EN237" i="160"/>
  <c r="EO237" i="160"/>
  <c r="EP237" i="160"/>
  <c r="EQ237" i="160"/>
  <c r="ER237" i="160"/>
  <c r="ES237" i="160"/>
  <c r="ET237" i="160"/>
  <c r="EU237" i="160"/>
  <c r="EV237" i="160"/>
  <c r="EB238" i="160"/>
  <c r="DR238" i="160" s="1"/>
  <c r="EC238" i="160"/>
  <c r="ED238" i="160"/>
  <c r="EE238" i="160"/>
  <c r="EF238" i="160"/>
  <c r="EG238" i="160"/>
  <c r="EH238" i="160"/>
  <c r="EI238" i="160"/>
  <c r="EJ238" i="160"/>
  <c r="EK238" i="160"/>
  <c r="EL238" i="160"/>
  <c r="EM238" i="160"/>
  <c r="EN238" i="160"/>
  <c r="EO238" i="160"/>
  <c r="EP238" i="160"/>
  <c r="EQ238" i="160"/>
  <c r="ER238" i="160"/>
  <c r="ES238" i="160"/>
  <c r="ET238" i="160"/>
  <c r="EU238" i="160"/>
  <c r="EV238" i="160"/>
  <c r="EB239" i="160"/>
  <c r="DR239" i="160" s="1"/>
  <c r="EC239" i="160"/>
  <c r="ED239" i="160"/>
  <c r="EE239" i="160"/>
  <c r="EF239" i="160"/>
  <c r="EG239" i="160"/>
  <c r="EH239" i="160"/>
  <c r="EI239" i="160"/>
  <c r="EJ239" i="160"/>
  <c r="EK239" i="160"/>
  <c r="EL239" i="160"/>
  <c r="EM239" i="160"/>
  <c r="EN239" i="160"/>
  <c r="EO239" i="160"/>
  <c r="EP239" i="160"/>
  <c r="EQ239" i="160"/>
  <c r="ER239" i="160"/>
  <c r="ES239" i="160"/>
  <c r="ET239" i="160"/>
  <c r="EU239" i="160"/>
  <c r="EV239" i="160"/>
  <c r="EB240" i="160"/>
  <c r="DR240" i="160" s="1"/>
  <c r="EC240" i="160"/>
  <c r="ED240" i="160"/>
  <c r="EE240" i="160"/>
  <c r="EF240" i="160"/>
  <c r="EG240" i="160"/>
  <c r="EH240" i="160"/>
  <c r="EI240" i="160"/>
  <c r="EJ240" i="160"/>
  <c r="EK240" i="160"/>
  <c r="EL240" i="160"/>
  <c r="EM240" i="160"/>
  <c r="EN240" i="160"/>
  <c r="EO240" i="160"/>
  <c r="EP240" i="160"/>
  <c r="EQ240" i="160"/>
  <c r="ER240" i="160"/>
  <c r="ES240" i="160"/>
  <c r="ET240" i="160"/>
  <c r="EU240" i="160"/>
  <c r="EV240" i="160"/>
  <c r="EB241" i="160"/>
  <c r="DR241" i="160" s="1"/>
  <c r="EC241" i="160"/>
  <c r="ED241" i="160"/>
  <c r="EE241" i="160"/>
  <c r="EF241" i="160"/>
  <c r="EG241" i="160"/>
  <c r="EH241" i="160"/>
  <c r="EI241" i="160"/>
  <c r="EJ241" i="160"/>
  <c r="EK241" i="160"/>
  <c r="EL241" i="160"/>
  <c r="EM241" i="160"/>
  <c r="EN241" i="160"/>
  <c r="EO241" i="160"/>
  <c r="EP241" i="160"/>
  <c r="EQ241" i="160"/>
  <c r="ER241" i="160"/>
  <c r="ES241" i="160"/>
  <c r="ET241" i="160"/>
  <c r="EU241" i="160"/>
  <c r="EV241" i="160"/>
  <c r="EB242" i="160"/>
  <c r="DR242" i="160" s="1"/>
  <c r="EC242" i="160"/>
  <c r="ED242" i="160"/>
  <c r="EE242" i="160"/>
  <c r="EF242" i="160"/>
  <c r="EG242" i="160"/>
  <c r="EH242" i="160"/>
  <c r="EI242" i="160"/>
  <c r="EJ242" i="160"/>
  <c r="EK242" i="160"/>
  <c r="EL242" i="160"/>
  <c r="EM242" i="160"/>
  <c r="EN242" i="160"/>
  <c r="EO242" i="160"/>
  <c r="EP242" i="160"/>
  <c r="EQ242" i="160"/>
  <c r="ER242" i="160"/>
  <c r="ES242" i="160"/>
  <c r="ET242" i="160"/>
  <c r="EU242" i="160"/>
  <c r="EV242" i="160"/>
  <c r="EB243" i="160"/>
  <c r="DR243" i="160" s="1"/>
  <c r="EC243" i="160"/>
  <c r="ED243" i="160"/>
  <c r="EE243" i="160"/>
  <c r="EF243" i="160"/>
  <c r="EG243" i="160"/>
  <c r="EH243" i="160"/>
  <c r="EI243" i="160"/>
  <c r="EJ243" i="160"/>
  <c r="EK243" i="160"/>
  <c r="EL243" i="160"/>
  <c r="EM243" i="160"/>
  <c r="EN243" i="160"/>
  <c r="EO243" i="160"/>
  <c r="EP243" i="160"/>
  <c r="EQ243" i="160"/>
  <c r="ER243" i="160"/>
  <c r="ES243" i="160"/>
  <c r="ET243" i="160"/>
  <c r="EU243" i="160"/>
  <c r="EV243" i="160"/>
  <c r="EB244" i="160"/>
  <c r="DR244" i="160" s="1"/>
  <c r="EC244" i="160"/>
  <c r="ED244" i="160"/>
  <c r="EE244" i="160"/>
  <c r="EF244" i="160"/>
  <c r="EG244" i="160"/>
  <c r="EH244" i="160"/>
  <c r="EI244" i="160"/>
  <c r="EJ244" i="160"/>
  <c r="EK244" i="160"/>
  <c r="EL244" i="160"/>
  <c r="EM244" i="160"/>
  <c r="EN244" i="160"/>
  <c r="EO244" i="160"/>
  <c r="EP244" i="160"/>
  <c r="EQ244" i="160"/>
  <c r="ER244" i="160"/>
  <c r="ES244" i="160"/>
  <c r="ET244" i="160"/>
  <c r="EU244" i="160"/>
  <c r="EV244" i="160"/>
  <c r="EB245" i="160"/>
  <c r="DR245" i="160" s="1"/>
  <c r="EC245" i="160"/>
  <c r="ED245" i="160"/>
  <c r="EE245" i="160"/>
  <c r="EF245" i="160"/>
  <c r="EG245" i="160"/>
  <c r="EH245" i="160"/>
  <c r="EI245" i="160"/>
  <c r="EJ245" i="160"/>
  <c r="EK245" i="160"/>
  <c r="EL245" i="160"/>
  <c r="EM245" i="160"/>
  <c r="EN245" i="160"/>
  <c r="EO245" i="160"/>
  <c r="EP245" i="160"/>
  <c r="EQ245" i="160"/>
  <c r="ER245" i="160"/>
  <c r="ES245" i="160"/>
  <c r="ET245" i="160"/>
  <c r="EU245" i="160"/>
  <c r="EV245" i="160"/>
  <c r="EB246" i="160"/>
  <c r="DR246" i="160" s="1"/>
  <c r="EC246" i="160"/>
  <c r="ED246" i="160"/>
  <c r="EE246" i="160"/>
  <c r="EF246" i="160"/>
  <c r="EG246" i="160"/>
  <c r="EH246" i="160"/>
  <c r="EI246" i="160"/>
  <c r="EJ246" i="160"/>
  <c r="EK246" i="160"/>
  <c r="EL246" i="160"/>
  <c r="EM246" i="160"/>
  <c r="EN246" i="160"/>
  <c r="EO246" i="160"/>
  <c r="EP246" i="160"/>
  <c r="EQ246" i="160"/>
  <c r="ER246" i="160"/>
  <c r="ES246" i="160"/>
  <c r="ET246" i="160"/>
  <c r="EU246" i="160"/>
  <c r="EV246" i="160"/>
  <c r="EB247" i="160"/>
  <c r="DR247" i="160" s="1"/>
  <c r="EC247" i="160"/>
  <c r="ED247" i="160"/>
  <c r="EE247" i="160"/>
  <c r="EF247" i="160"/>
  <c r="EG247" i="160"/>
  <c r="EH247" i="160"/>
  <c r="EI247" i="160"/>
  <c r="EJ247" i="160"/>
  <c r="EK247" i="160"/>
  <c r="EL247" i="160"/>
  <c r="EM247" i="160"/>
  <c r="EN247" i="160"/>
  <c r="EO247" i="160"/>
  <c r="EP247" i="160"/>
  <c r="EQ247" i="160"/>
  <c r="ER247" i="160"/>
  <c r="ES247" i="160"/>
  <c r="ET247" i="160"/>
  <c r="EU247" i="160"/>
  <c r="EV247" i="160"/>
  <c r="EB248" i="160"/>
  <c r="DR248" i="160" s="1"/>
  <c r="EC248" i="160"/>
  <c r="ED248" i="160"/>
  <c r="EE248" i="160"/>
  <c r="EF248" i="160"/>
  <c r="EG248" i="160"/>
  <c r="EH248" i="160"/>
  <c r="EI248" i="160"/>
  <c r="EJ248" i="160"/>
  <c r="EK248" i="160"/>
  <c r="EL248" i="160"/>
  <c r="EM248" i="160"/>
  <c r="EN248" i="160"/>
  <c r="EO248" i="160"/>
  <c r="EP248" i="160"/>
  <c r="EQ248" i="160"/>
  <c r="ER248" i="160"/>
  <c r="ES248" i="160"/>
  <c r="ET248" i="160"/>
  <c r="EU248" i="160"/>
  <c r="EV248" i="160"/>
  <c r="EB249" i="160"/>
  <c r="DR249" i="160" s="1"/>
  <c r="EC249" i="160"/>
  <c r="ED249" i="160"/>
  <c r="EE249" i="160"/>
  <c r="EF249" i="160"/>
  <c r="EG249" i="160"/>
  <c r="EH249" i="160"/>
  <c r="EI249" i="160"/>
  <c r="EJ249" i="160"/>
  <c r="EK249" i="160"/>
  <c r="EL249" i="160"/>
  <c r="EM249" i="160"/>
  <c r="EN249" i="160"/>
  <c r="EO249" i="160"/>
  <c r="EP249" i="160"/>
  <c r="EQ249" i="160"/>
  <c r="ER249" i="160"/>
  <c r="ES249" i="160"/>
  <c r="ET249" i="160"/>
  <c r="EU249" i="160"/>
  <c r="EV249" i="160"/>
  <c r="EB250" i="160"/>
  <c r="DR250" i="160" s="1"/>
  <c r="EC250" i="160"/>
  <c r="ED250" i="160"/>
  <c r="EE250" i="160"/>
  <c r="EF250" i="160"/>
  <c r="EG250" i="160"/>
  <c r="EH250" i="160"/>
  <c r="EI250" i="160"/>
  <c r="EJ250" i="160"/>
  <c r="EK250" i="160"/>
  <c r="EL250" i="160"/>
  <c r="EM250" i="160"/>
  <c r="EN250" i="160"/>
  <c r="EO250" i="160"/>
  <c r="EP250" i="160"/>
  <c r="EQ250" i="160"/>
  <c r="ER250" i="160"/>
  <c r="ES250" i="160"/>
  <c r="ET250" i="160"/>
  <c r="EU250" i="160"/>
  <c r="EV250" i="160"/>
  <c r="EB251" i="160"/>
  <c r="DR251" i="160" s="1"/>
  <c r="EC251" i="160"/>
  <c r="ED251" i="160"/>
  <c r="EE251" i="160"/>
  <c r="EF251" i="160"/>
  <c r="EG251" i="160"/>
  <c r="EH251" i="160"/>
  <c r="EI251" i="160"/>
  <c r="EJ251" i="160"/>
  <c r="EK251" i="160"/>
  <c r="EL251" i="160"/>
  <c r="EM251" i="160"/>
  <c r="EN251" i="160"/>
  <c r="EO251" i="160"/>
  <c r="EP251" i="160"/>
  <c r="EQ251" i="160"/>
  <c r="ER251" i="160"/>
  <c r="ES251" i="160"/>
  <c r="ET251" i="160"/>
  <c r="EU251" i="160"/>
  <c r="EV251" i="160"/>
  <c r="EB252" i="160"/>
  <c r="DR252" i="160" s="1"/>
  <c r="EC252" i="160"/>
  <c r="ED252" i="160"/>
  <c r="EE252" i="160"/>
  <c r="EF252" i="160"/>
  <c r="EG252" i="160"/>
  <c r="EH252" i="160"/>
  <c r="EI252" i="160"/>
  <c r="EJ252" i="160"/>
  <c r="EK252" i="160"/>
  <c r="EL252" i="160"/>
  <c r="EM252" i="160"/>
  <c r="EN252" i="160"/>
  <c r="EO252" i="160"/>
  <c r="EP252" i="160"/>
  <c r="EQ252" i="160"/>
  <c r="ER252" i="160"/>
  <c r="ES252" i="160"/>
  <c r="ET252" i="160"/>
  <c r="EU252" i="160"/>
  <c r="EV252" i="160"/>
  <c r="EB253" i="160"/>
  <c r="DR253" i="160" s="1"/>
  <c r="EC253" i="160"/>
  <c r="ED253" i="160"/>
  <c r="EE253" i="160"/>
  <c r="EF253" i="160"/>
  <c r="EG253" i="160"/>
  <c r="EH253" i="160"/>
  <c r="EI253" i="160"/>
  <c r="EJ253" i="160"/>
  <c r="EK253" i="160"/>
  <c r="EL253" i="160"/>
  <c r="EM253" i="160"/>
  <c r="EN253" i="160"/>
  <c r="EO253" i="160"/>
  <c r="EP253" i="160"/>
  <c r="EQ253" i="160"/>
  <c r="ER253" i="160"/>
  <c r="ES253" i="160"/>
  <c r="ET253" i="160"/>
  <c r="EU253" i="160"/>
  <c r="EV253" i="160"/>
  <c r="EB254" i="160"/>
  <c r="DR254" i="160" s="1"/>
  <c r="EC254" i="160"/>
  <c r="ED254" i="160"/>
  <c r="EE254" i="160"/>
  <c r="EF254" i="160"/>
  <c r="EG254" i="160"/>
  <c r="EH254" i="160"/>
  <c r="EI254" i="160"/>
  <c r="EJ254" i="160"/>
  <c r="EK254" i="160"/>
  <c r="EL254" i="160"/>
  <c r="EM254" i="160"/>
  <c r="EN254" i="160"/>
  <c r="EO254" i="160"/>
  <c r="EP254" i="160"/>
  <c r="EQ254" i="160"/>
  <c r="ER254" i="160"/>
  <c r="ES254" i="160"/>
  <c r="ET254" i="160"/>
  <c r="EU254" i="160"/>
  <c r="EV254" i="160"/>
  <c r="EB255" i="160"/>
  <c r="DR255" i="160" s="1"/>
  <c r="EC255" i="160"/>
  <c r="ED255" i="160"/>
  <c r="EE255" i="160"/>
  <c r="EF255" i="160"/>
  <c r="EG255" i="160"/>
  <c r="EH255" i="160"/>
  <c r="EI255" i="160"/>
  <c r="EJ255" i="160"/>
  <c r="EK255" i="160"/>
  <c r="EL255" i="160"/>
  <c r="EM255" i="160"/>
  <c r="EN255" i="160"/>
  <c r="EO255" i="160"/>
  <c r="EP255" i="160"/>
  <c r="EQ255" i="160"/>
  <c r="ER255" i="160"/>
  <c r="ES255" i="160"/>
  <c r="ET255" i="160"/>
  <c r="EU255" i="160"/>
  <c r="EV255" i="160"/>
  <c r="EB256" i="160"/>
  <c r="DR256" i="160" s="1"/>
  <c r="EC256" i="160"/>
  <c r="ED256" i="160"/>
  <c r="EE256" i="160"/>
  <c r="EF256" i="160"/>
  <c r="EG256" i="160"/>
  <c r="EH256" i="160"/>
  <c r="EI256" i="160"/>
  <c r="EJ256" i="160"/>
  <c r="EK256" i="160"/>
  <c r="EL256" i="160"/>
  <c r="EM256" i="160"/>
  <c r="EN256" i="160"/>
  <c r="EO256" i="160"/>
  <c r="EP256" i="160"/>
  <c r="EQ256" i="160"/>
  <c r="ER256" i="160"/>
  <c r="ES256" i="160"/>
  <c r="ET256" i="160"/>
  <c r="EU256" i="160"/>
  <c r="EV256" i="160"/>
  <c r="EB257" i="160"/>
  <c r="DR257" i="160" s="1"/>
  <c r="EC257" i="160"/>
  <c r="ED257" i="160"/>
  <c r="EE257" i="160"/>
  <c r="EF257" i="160"/>
  <c r="EG257" i="160"/>
  <c r="EH257" i="160"/>
  <c r="EI257" i="160"/>
  <c r="EJ257" i="160"/>
  <c r="EK257" i="160"/>
  <c r="EL257" i="160"/>
  <c r="EM257" i="160"/>
  <c r="EN257" i="160"/>
  <c r="EO257" i="160"/>
  <c r="EP257" i="160"/>
  <c r="EQ257" i="160"/>
  <c r="ER257" i="160"/>
  <c r="ES257" i="160"/>
  <c r="ET257" i="160"/>
  <c r="EU257" i="160"/>
  <c r="EV257" i="160"/>
  <c r="EB258" i="160"/>
  <c r="DR258" i="160" s="1"/>
  <c r="EC258" i="160"/>
  <c r="ED258" i="160"/>
  <c r="EE258" i="160"/>
  <c r="EF258" i="160"/>
  <c r="EG258" i="160"/>
  <c r="EH258" i="160"/>
  <c r="EI258" i="160"/>
  <c r="EJ258" i="160"/>
  <c r="EK258" i="160"/>
  <c r="EL258" i="160"/>
  <c r="EM258" i="160"/>
  <c r="EN258" i="160"/>
  <c r="EO258" i="160"/>
  <c r="EP258" i="160"/>
  <c r="EQ258" i="160"/>
  <c r="ER258" i="160"/>
  <c r="ES258" i="160"/>
  <c r="ET258" i="160"/>
  <c r="EU258" i="160"/>
  <c r="EV258" i="160"/>
  <c r="EB259" i="160"/>
  <c r="DR259" i="160" s="1"/>
  <c r="EC259" i="160"/>
  <c r="ED259" i="160"/>
  <c r="EE259" i="160"/>
  <c r="EF259" i="160"/>
  <c r="EG259" i="160"/>
  <c r="EH259" i="160"/>
  <c r="EI259" i="160"/>
  <c r="EJ259" i="160"/>
  <c r="EK259" i="160"/>
  <c r="EL259" i="160"/>
  <c r="EM259" i="160"/>
  <c r="EN259" i="160"/>
  <c r="EO259" i="160"/>
  <c r="EP259" i="160"/>
  <c r="EQ259" i="160"/>
  <c r="ER259" i="160"/>
  <c r="ES259" i="160"/>
  <c r="ET259" i="160"/>
  <c r="EU259" i="160"/>
  <c r="EV259" i="160"/>
  <c r="EB260" i="160"/>
  <c r="DR260" i="160" s="1"/>
  <c r="EC260" i="160"/>
  <c r="ED260" i="160"/>
  <c r="EE260" i="160"/>
  <c r="EF260" i="160"/>
  <c r="EG260" i="160"/>
  <c r="EH260" i="160"/>
  <c r="EI260" i="160"/>
  <c r="EJ260" i="160"/>
  <c r="EK260" i="160"/>
  <c r="EL260" i="160"/>
  <c r="EM260" i="160"/>
  <c r="EN260" i="160"/>
  <c r="EO260" i="160"/>
  <c r="EP260" i="160"/>
  <c r="EQ260" i="160"/>
  <c r="ER260" i="160"/>
  <c r="ES260" i="160"/>
  <c r="ET260" i="160"/>
  <c r="EU260" i="160"/>
  <c r="EV260" i="160"/>
  <c r="EB261" i="160"/>
  <c r="DR261" i="160" s="1"/>
  <c r="EC261" i="160"/>
  <c r="ED261" i="160"/>
  <c r="EE261" i="160"/>
  <c r="EF261" i="160"/>
  <c r="EG261" i="160"/>
  <c r="EH261" i="160"/>
  <c r="EI261" i="160"/>
  <c r="EJ261" i="160"/>
  <c r="EK261" i="160"/>
  <c r="EL261" i="160"/>
  <c r="EM261" i="160"/>
  <c r="EN261" i="160"/>
  <c r="EO261" i="160"/>
  <c r="EP261" i="160"/>
  <c r="EQ261" i="160"/>
  <c r="ER261" i="160"/>
  <c r="ES261" i="160"/>
  <c r="ET261" i="160"/>
  <c r="EU261" i="160"/>
  <c r="EV261" i="160"/>
  <c r="EB262" i="160"/>
  <c r="DR262" i="160" s="1"/>
  <c r="EC262" i="160"/>
  <c r="ED262" i="160"/>
  <c r="EE262" i="160"/>
  <c r="EF262" i="160"/>
  <c r="EG262" i="160"/>
  <c r="EH262" i="160"/>
  <c r="EI262" i="160"/>
  <c r="EJ262" i="160"/>
  <c r="EK262" i="160"/>
  <c r="EL262" i="160"/>
  <c r="EM262" i="160"/>
  <c r="EN262" i="160"/>
  <c r="EO262" i="160"/>
  <c r="EP262" i="160"/>
  <c r="EQ262" i="160"/>
  <c r="ER262" i="160"/>
  <c r="ES262" i="160"/>
  <c r="ET262" i="160"/>
  <c r="EU262" i="160"/>
  <c r="EV262" i="160"/>
  <c r="EB263" i="160"/>
  <c r="DR263" i="160" s="1"/>
  <c r="EC263" i="160"/>
  <c r="ED263" i="160"/>
  <c r="EE263" i="160"/>
  <c r="EF263" i="160"/>
  <c r="EG263" i="160"/>
  <c r="EH263" i="160"/>
  <c r="EI263" i="160"/>
  <c r="EJ263" i="160"/>
  <c r="EK263" i="160"/>
  <c r="EL263" i="160"/>
  <c r="EM263" i="160"/>
  <c r="EN263" i="160"/>
  <c r="EO263" i="160"/>
  <c r="EP263" i="160"/>
  <c r="EQ263" i="160"/>
  <c r="ER263" i="160"/>
  <c r="ES263" i="160"/>
  <c r="ET263" i="160"/>
  <c r="EU263" i="160"/>
  <c r="EV263" i="160"/>
  <c r="EB264" i="160"/>
  <c r="DR264" i="160" s="1"/>
  <c r="EC264" i="160"/>
  <c r="ED264" i="160"/>
  <c r="EE264" i="160"/>
  <c r="EF264" i="160"/>
  <c r="EG264" i="160"/>
  <c r="EH264" i="160"/>
  <c r="EI264" i="160"/>
  <c r="EJ264" i="160"/>
  <c r="EK264" i="160"/>
  <c r="EL264" i="160"/>
  <c r="EM264" i="160"/>
  <c r="EN264" i="160"/>
  <c r="EO264" i="160"/>
  <c r="EP264" i="160"/>
  <c r="EQ264" i="160"/>
  <c r="ER264" i="160"/>
  <c r="ES264" i="160"/>
  <c r="ET264" i="160"/>
  <c r="EU264" i="160"/>
  <c r="EV264" i="160"/>
  <c r="EB265" i="160"/>
  <c r="DR265" i="160" s="1"/>
  <c r="EC265" i="160"/>
  <c r="ED265" i="160"/>
  <c r="EE265" i="160"/>
  <c r="EF265" i="160"/>
  <c r="EG265" i="160"/>
  <c r="EH265" i="160"/>
  <c r="EI265" i="160"/>
  <c r="EJ265" i="160"/>
  <c r="EK265" i="160"/>
  <c r="EL265" i="160"/>
  <c r="EM265" i="160"/>
  <c r="EN265" i="160"/>
  <c r="EO265" i="160"/>
  <c r="EP265" i="160"/>
  <c r="EQ265" i="160"/>
  <c r="ER265" i="160"/>
  <c r="ES265" i="160"/>
  <c r="ET265" i="160"/>
  <c r="EU265" i="160"/>
  <c r="EV265" i="160"/>
  <c r="EB266" i="160"/>
  <c r="DR266" i="160" s="1"/>
  <c r="EC266" i="160"/>
  <c r="ED266" i="160"/>
  <c r="EE266" i="160"/>
  <c r="EF266" i="160"/>
  <c r="EG266" i="160"/>
  <c r="EH266" i="160"/>
  <c r="EI266" i="160"/>
  <c r="EJ266" i="160"/>
  <c r="EK266" i="160"/>
  <c r="EL266" i="160"/>
  <c r="EM266" i="160"/>
  <c r="EN266" i="160"/>
  <c r="EO266" i="160"/>
  <c r="EP266" i="160"/>
  <c r="EQ266" i="160"/>
  <c r="ER266" i="160"/>
  <c r="ES266" i="160"/>
  <c r="ET266" i="160"/>
  <c r="EU266" i="160"/>
  <c r="EV266" i="160"/>
  <c r="EB267" i="160"/>
  <c r="DR267" i="160" s="1"/>
  <c r="EC267" i="160"/>
  <c r="ED267" i="160"/>
  <c r="EE267" i="160"/>
  <c r="EF267" i="160"/>
  <c r="EG267" i="160"/>
  <c r="EH267" i="160"/>
  <c r="EI267" i="160"/>
  <c r="EJ267" i="160"/>
  <c r="EK267" i="160"/>
  <c r="EL267" i="160"/>
  <c r="EM267" i="160"/>
  <c r="EN267" i="160"/>
  <c r="EO267" i="160"/>
  <c r="EP267" i="160"/>
  <c r="EQ267" i="160"/>
  <c r="ER267" i="160"/>
  <c r="ES267" i="160"/>
  <c r="ET267" i="160"/>
  <c r="EU267" i="160"/>
  <c r="EV267" i="160"/>
  <c r="EB268" i="160"/>
  <c r="DR268" i="160" s="1"/>
  <c r="EC268" i="160"/>
  <c r="ED268" i="160"/>
  <c r="EE268" i="160"/>
  <c r="EF268" i="160"/>
  <c r="EG268" i="160"/>
  <c r="EH268" i="160"/>
  <c r="EI268" i="160"/>
  <c r="EJ268" i="160"/>
  <c r="EK268" i="160"/>
  <c r="EL268" i="160"/>
  <c r="EM268" i="160"/>
  <c r="EN268" i="160"/>
  <c r="EO268" i="160"/>
  <c r="EP268" i="160"/>
  <c r="EQ268" i="160"/>
  <c r="ER268" i="160"/>
  <c r="ES268" i="160"/>
  <c r="ET268" i="160"/>
  <c r="EU268" i="160"/>
  <c r="EV268" i="160"/>
  <c r="EB269" i="160"/>
  <c r="DR269" i="160" s="1"/>
  <c r="EC269" i="160"/>
  <c r="ED269" i="160"/>
  <c r="EE269" i="160"/>
  <c r="EF269" i="160"/>
  <c r="EG269" i="160"/>
  <c r="EH269" i="160"/>
  <c r="EI269" i="160"/>
  <c r="EJ269" i="160"/>
  <c r="EK269" i="160"/>
  <c r="EL269" i="160"/>
  <c r="EM269" i="160"/>
  <c r="EN269" i="160"/>
  <c r="EO269" i="160"/>
  <c r="EP269" i="160"/>
  <c r="EQ269" i="160"/>
  <c r="ER269" i="160"/>
  <c r="ES269" i="160"/>
  <c r="ET269" i="160"/>
  <c r="EU269" i="160"/>
  <c r="EV269" i="160"/>
  <c r="EB270" i="160"/>
  <c r="DR270" i="160" s="1"/>
  <c r="EC270" i="160"/>
  <c r="ED270" i="160"/>
  <c r="EE270" i="160"/>
  <c r="EF270" i="160"/>
  <c r="EG270" i="160"/>
  <c r="EH270" i="160"/>
  <c r="EI270" i="160"/>
  <c r="EJ270" i="160"/>
  <c r="EK270" i="160"/>
  <c r="EL270" i="160"/>
  <c r="EM270" i="160"/>
  <c r="EN270" i="160"/>
  <c r="EO270" i="160"/>
  <c r="EP270" i="160"/>
  <c r="EQ270" i="160"/>
  <c r="ER270" i="160"/>
  <c r="ES270" i="160"/>
  <c r="ET270" i="160"/>
  <c r="EU270" i="160"/>
  <c r="EV270" i="160"/>
  <c r="EB271" i="160"/>
  <c r="DR271" i="160" s="1"/>
  <c r="EC271" i="160"/>
  <c r="ED271" i="160"/>
  <c r="EE271" i="160"/>
  <c r="EF271" i="160"/>
  <c r="EG271" i="160"/>
  <c r="EH271" i="160"/>
  <c r="EI271" i="160"/>
  <c r="EJ271" i="160"/>
  <c r="EK271" i="160"/>
  <c r="EL271" i="160"/>
  <c r="EM271" i="160"/>
  <c r="EN271" i="160"/>
  <c r="EO271" i="160"/>
  <c r="EP271" i="160"/>
  <c r="EQ271" i="160"/>
  <c r="ER271" i="160"/>
  <c r="ES271" i="160"/>
  <c r="ET271" i="160"/>
  <c r="EU271" i="160"/>
  <c r="EV271" i="160"/>
  <c r="EB272" i="160"/>
  <c r="DR272" i="160" s="1"/>
  <c r="EC272" i="160"/>
  <c r="ED272" i="160"/>
  <c r="EE272" i="160"/>
  <c r="EF272" i="160"/>
  <c r="EG272" i="160"/>
  <c r="EH272" i="160"/>
  <c r="EI272" i="160"/>
  <c r="EJ272" i="160"/>
  <c r="EK272" i="160"/>
  <c r="EL272" i="160"/>
  <c r="EM272" i="160"/>
  <c r="EN272" i="160"/>
  <c r="EO272" i="160"/>
  <c r="EP272" i="160"/>
  <c r="EQ272" i="160"/>
  <c r="ER272" i="160"/>
  <c r="ES272" i="160"/>
  <c r="ET272" i="160"/>
  <c r="EU272" i="160"/>
  <c r="EV272" i="160"/>
  <c r="EB273" i="160"/>
  <c r="DR273" i="160" s="1"/>
  <c r="EC273" i="160"/>
  <c r="ED273" i="160"/>
  <c r="EE273" i="160"/>
  <c r="EF273" i="160"/>
  <c r="EG273" i="160"/>
  <c r="EH273" i="160"/>
  <c r="EI273" i="160"/>
  <c r="EJ273" i="160"/>
  <c r="EK273" i="160"/>
  <c r="EL273" i="160"/>
  <c r="EM273" i="160"/>
  <c r="EN273" i="160"/>
  <c r="EO273" i="160"/>
  <c r="EP273" i="160"/>
  <c r="EQ273" i="160"/>
  <c r="ER273" i="160"/>
  <c r="ES273" i="160"/>
  <c r="ET273" i="160"/>
  <c r="EU273" i="160"/>
  <c r="EV273" i="160"/>
  <c r="EB274" i="160"/>
  <c r="DR274" i="160" s="1"/>
  <c r="EC274" i="160"/>
  <c r="ED274" i="160"/>
  <c r="EE274" i="160"/>
  <c r="EF274" i="160"/>
  <c r="EG274" i="160"/>
  <c r="EH274" i="160"/>
  <c r="EI274" i="160"/>
  <c r="EJ274" i="160"/>
  <c r="EK274" i="160"/>
  <c r="EL274" i="160"/>
  <c r="EM274" i="160"/>
  <c r="EN274" i="160"/>
  <c r="EO274" i="160"/>
  <c r="EP274" i="160"/>
  <c r="EQ274" i="160"/>
  <c r="ER274" i="160"/>
  <c r="ES274" i="160"/>
  <c r="ET274" i="160"/>
  <c r="EU274" i="160"/>
  <c r="EV274" i="160"/>
  <c r="EB275" i="160"/>
  <c r="DR275" i="160" s="1"/>
  <c r="EC275" i="160"/>
  <c r="ED275" i="160"/>
  <c r="EE275" i="160"/>
  <c r="EF275" i="160"/>
  <c r="EG275" i="160"/>
  <c r="EH275" i="160"/>
  <c r="EI275" i="160"/>
  <c r="EJ275" i="160"/>
  <c r="EK275" i="160"/>
  <c r="EL275" i="160"/>
  <c r="EM275" i="160"/>
  <c r="EN275" i="160"/>
  <c r="EO275" i="160"/>
  <c r="EP275" i="160"/>
  <c r="EQ275" i="160"/>
  <c r="ER275" i="160"/>
  <c r="ES275" i="160"/>
  <c r="ET275" i="160"/>
  <c r="EU275" i="160"/>
  <c r="EV275" i="160"/>
  <c r="EB276" i="160"/>
  <c r="DR276" i="160" s="1"/>
  <c r="EC276" i="160"/>
  <c r="ED276" i="160"/>
  <c r="EE276" i="160"/>
  <c r="EF276" i="160"/>
  <c r="EG276" i="160"/>
  <c r="EH276" i="160"/>
  <c r="EI276" i="160"/>
  <c r="EJ276" i="160"/>
  <c r="EK276" i="160"/>
  <c r="EL276" i="160"/>
  <c r="EM276" i="160"/>
  <c r="EN276" i="160"/>
  <c r="EO276" i="160"/>
  <c r="EP276" i="160"/>
  <c r="EQ276" i="160"/>
  <c r="ER276" i="160"/>
  <c r="ES276" i="160"/>
  <c r="ET276" i="160"/>
  <c r="EU276" i="160"/>
  <c r="EV276" i="160"/>
  <c r="EB277" i="160"/>
  <c r="DR277" i="160" s="1"/>
  <c r="EC277" i="160"/>
  <c r="ED277" i="160"/>
  <c r="EE277" i="160"/>
  <c r="EF277" i="160"/>
  <c r="EG277" i="160"/>
  <c r="EH277" i="160"/>
  <c r="EI277" i="160"/>
  <c r="EJ277" i="160"/>
  <c r="EK277" i="160"/>
  <c r="EL277" i="160"/>
  <c r="EM277" i="160"/>
  <c r="EN277" i="160"/>
  <c r="EO277" i="160"/>
  <c r="EP277" i="160"/>
  <c r="EQ277" i="160"/>
  <c r="ER277" i="160"/>
  <c r="ES277" i="160"/>
  <c r="ET277" i="160"/>
  <c r="EU277" i="160"/>
  <c r="EV277" i="160"/>
  <c r="EB278" i="160"/>
  <c r="DR278" i="160" s="1"/>
  <c r="EC278" i="160"/>
  <c r="ED278" i="160"/>
  <c r="EE278" i="160"/>
  <c r="EF278" i="160"/>
  <c r="EG278" i="160"/>
  <c r="EH278" i="160"/>
  <c r="EI278" i="160"/>
  <c r="EJ278" i="160"/>
  <c r="EK278" i="160"/>
  <c r="EL278" i="160"/>
  <c r="EM278" i="160"/>
  <c r="EN278" i="160"/>
  <c r="EO278" i="160"/>
  <c r="EP278" i="160"/>
  <c r="EQ278" i="160"/>
  <c r="ER278" i="160"/>
  <c r="ES278" i="160"/>
  <c r="ET278" i="160"/>
  <c r="EU278" i="160"/>
  <c r="EV278" i="160"/>
  <c r="EB279" i="160"/>
  <c r="DR279" i="160" s="1"/>
  <c r="EC279" i="160"/>
  <c r="ED279" i="160"/>
  <c r="EE279" i="160"/>
  <c r="EF279" i="160"/>
  <c r="EG279" i="160"/>
  <c r="EH279" i="160"/>
  <c r="EI279" i="160"/>
  <c r="EJ279" i="160"/>
  <c r="EK279" i="160"/>
  <c r="EL279" i="160"/>
  <c r="EM279" i="160"/>
  <c r="EN279" i="160"/>
  <c r="EO279" i="160"/>
  <c r="EP279" i="160"/>
  <c r="EQ279" i="160"/>
  <c r="ER279" i="160"/>
  <c r="ES279" i="160"/>
  <c r="ET279" i="160"/>
  <c r="EU279" i="160"/>
  <c r="EV279" i="160"/>
  <c r="EB280" i="160"/>
  <c r="DR280" i="160" s="1"/>
  <c r="EC280" i="160"/>
  <c r="ED280" i="160"/>
  <c r="EE280" i="160"/>
  <c r="EF280" i="160"/>
  <c r="EG280" i="160"/>
  <c r="EH280" i="160"/>
  <c r="EI280" i="160"/>
  <c r="EJ280" i="160"/>
  <c r="EK280" i="160"/>
  <c r="EL280" i="160"/>
  <c r="EM280" i="160"/>
  <c r="EN280" i="160"/>
  <c r="EO280" i="160"/>
  <c r="EP280" i="160"/>
  <c r="EQ280" i="160"/>
  <c r="ER280" i="160"/>
  <c r="ES280" i="160"/>
  <c r="ET280" i="160"/>
  <c r="EU280" i="160"/>
  <c r="EV280" i="160"/>
  <c r="EB281" i="160"/>
  <c r="DR281" i="160" s="1"/>
  <c r="EC281" i="160"/>
  <c r="ED281" i="160"/>
  <c r="EE281" i="160"/>
  <c r="EF281" i="160"/>
  <c r="EG281" i="160"/>
  <c r="EH281" i="160"/>
  <c r="EI281" i="160"/>
  <c r="EJ281" i="160"/>
  <c r="EK281" i="160"/>
  <c r="EL281" i="160"/>
  <c r="EM281" i="160"/>
  <c r="EN281" i="160"/>
  <c r="EO281" i="160"/>
  <c r="EP281" i="160"/>
  <c r="EQ281" i="160"/>
  <c r="ER281" i="160"/>
  <c r="ES281" i="160"/>
  <c r="ET281" i="160"/>
  <c r="EU281" i="160"/>
  <c r="EV281" i="160"/>
  <c r="EB282" i="160"/>
  <c r="DR282" i="160" s="1"/>
  <c r="EC282" i="160"/>
  <c r="ED282" i="160"/>
  <c r="EE282" i="160"/>
  <c r="EF282" i="160"/>
  <c r="EG282" i="160"/>
  <c r="EH282" i="160"/>
  <c r="EI282" i="160"/>
  <c r="EJ282" i="160"/>
  <c r="EK282" i="160"/>
  <c r="EL282" i="160"/>
  <c r="EM282" i="160"/>
  <c r="EN282" i="160"/>
  <c r="EO282" i="160"/>
  <c r="EP282" i="160"/>
  <c r="EQ282" i="160"/>
  <c r="ER282" i="160"/>
  <c r="ES282" i="160"/>
  <c r="ET282" i="160"/>
  <c r="EU282" i="160"/>
  <c r="EV282" i="160"/>
  <c r="EB283" i="160"/>
  <c r="DR283" i="160" s="1"/>
  <c r="EC283" i="160"/>
  <c r="ED283" i="160"/>
  <c r="EE283" i="160"/>
  <c r="EF283" i="160"/>
  <c r="EG283" i="160"/>
  <c r="EH283" i="160"/>
  <c r="EI283" i="160"/>
  <c r="EJ283" i="160"/>
  <c r="EK283" i="160"/>
  <c r="EL283" i="160"/>
  <c r="EM283" i="160"/>
  <c r="EN283" i="160"/>
  <c r="EO283" i="160"/>
  <c r="EP283" i="160"/>
  <c r="EQ283" i="160"/>
  <c r="ER283" i="160"/>
  <c r="ES283" i="160"/>
  <c r="ET283" i="160"/>
  <c r="EU283" i="160"/>
  <c r="EV283" i="160"/>
  <c r="EB284" i="160"/>
  <c r="DR284" i="160" s="1"/>
  <c r="EC284" i="160"/>
  <c r="ED284" i="160"/>
  <c r="EE284" i="160"/>
  <c r="EF284" i="160"/>
  <c r="EG284" i="160"/>
  <c r="EH284" i="160"/>
  <c r="EI284" i="160"/>
  <c r="EJ284" i="160"/>
  <c r="EK284" i="160"/>
  <c r="EL284" i="160"/>
  <c r="EM284" i="160"/>
  <c r="EN284" i="160"/>
  <c r="EO284" i="160"/>
  <c r="EP284" i="160"/>
  <c r="EQ284" i="160"/>
  <c r="ER284" i="160"/>
  <c r="ES284" i="160"/>
  <c r="ET284" i="160"/>
  <c r="EU284" i="160"/>
  <c r="EV284" i="160"/>
  <c r="EB285" i="160"/>
  <c r="DR285" i="160" s="1"/>
  <c r="EC285" i="160"/>
  <c r="ED285" i="160"/>
  <c r="EE285" i="160"/>
  <c r="EF285" i="160"/>
  <c r="EG285" i="160"/>
  <c r="EH285" i="160"/>
  <c r="EI285" i="160"/>
  <c r="EJ285" i="160"/>
  <c r="EK285" i="160"/>
  <c r="EL285" i="160"/>
  <c r="EM285" i="160"/>
  <c r="EN285" i="160"/>
  <c r="EO285" i="160"/>
  <c r="EP285" i="160"/>
  <c r="EQ285" i="160"/>
  <c r="ER285" i="160"/>
  <c r="ES285" i="160"/>
  <c r="ET285" i="160"/>
  <c r="EU285" i="160"/>
  <c r="EV285" i="160"/>
  <c r="EB286" i="160"/>
  <c r="DR286" i="160" s="1"/>
  <c r="EC286" i="160"/>
  <c r="ED286" i="160"/>
  <c r="EE286" i="160"/>
  <c r="EF286" i="160"/>
  <c r="EG286" i="160"/>
  <c r="EH286" i="160"/>
  <c r="EI286" i="160"/>
  <c r="EJ286" i="160"/>
  <c r="EK286" i="160"/>
  <c r="EL286" i="160"/>
  <c r="EM286" i="160"/>
  <c r="EN286" i="160"/>
  <c r="EO286" i="160"/>
  <c r="EP286" i="160"/>
  <c r="EQ286" i="160"/>
  <c r="ER286" i="160"/>
  <c r="ES286" i="160"/>
  <c r="ET286" i="160"/>
  <c r="EU286" i="160"/>
  <c r="EV286" i="160"/>
  <c r="EB287" i="160"/>
  <c r="DR287" i="160" s="1"/>
  <c r="EC287" i="160"/>
  <c r="ED287" i="160"/>
  <c r="EE287" i="160"/>
  <c r="EF287" i="160"/>
  <c r="EG287" i="160"/>
  <c r="EH287" i="160"/>
  <c r="EI287" i="160"/>
  <c r="EJ287" i="160"/>
  <c r="EK287" i="160"/>
  <c r="EL287" i="160"/>
  <c r="EM287" i="160"/>
  <c r="EN287" i="160"/>
  <c r="EO287" i="160"/>
  <c r="EP287" i="160"/>
  <c r="EQ287" i="160"/>
  <c r="ER287" i="160"/>
  <c r="ES287" i="160"/>
  <c r="ET287" i="160"/>
  <c r="EU287" i="160"/>
  <c r="EV287" i="160"/>
  <c r="EB288" i="160"/>
  <c r="DR288" i="160" s="1"/>
  <c r="EC288" i="160"/>
  <c r="ED288" i="160"/>
  <c r="EE288" i="160"/>
  <c r="EF288" i="160"/>
  <c r="EG288" i="160"/>
  <c r="EH288" i="160"/>
  <c r="EI288" i="160"/>
  <c r="EJ288" i="160"/>
  <c r="EK288" i="160"/>
  <c r="EL288" i="160"/>
  <c r="EM288" i="160"/>
  <c r="EN288" i="160"/>
  <c r="EO288" i="160"/>
  <c r="EP288" i="160"/>
  <c r="EQ288" i="160"/>
  <c r="ER288" i="160"/>
  <c r="ES288" i="160"/>
  <c r="ET288" i="160"/>
  <c r="EU288" i="160"/>
  <c r="EV288" i="160"/>
  <c r="EB289" i="160"/>
  <c r="DR289" i="160" s="1"/>
  <c r="EC289" i="160"/>
  <c r="ED289" i="160"/>
  <c r="EE289" i="160"/>
  <c r="EF289" i="160"/>
  <c r="EG289" i="160"/>
  <c r="EH289" i="160"/>
  <c r="EI289" i="160"/>
  <c r="EJ289" i="160"/>
  <c r="EK289" i="160"/>
  <c r="EL289" i="160"/>
  <c r="EM289" i="160"/>
  <c r="EN289" i="160"/>
  <c r="EO289" i="160"/>
  <c r="EP289" i="160"/>
  <c r="EQ289" i="160"/>
  <c r="ER289" i="160"/>
  <c r="ES289" i="160"/>
  <c r="ET289" i="160"/>
  <c r="EU289" i="160"/>
  <c r="EV289" i="160"/>
  <c r="EB290" i="160"/>
  <c r="DR290" i="160" s="1"/>
  <c r="EC290" i="160"/>
  <c r="ED290" i="160"/>
  <c r="EE290" i="160"/>
  <c r="EF290" i="160"/>
  <c r="EG290" i="160"/>
  <c r="EH290" i="160"/>
  <c r="EI290" i="160"/>
  <c r="EJ290" i="160"/>
  <c r="EK290" i="160"/>
  <c r="EL290" i="160"/>
  <c r="EM290" i="160"/>
  <c r="EN290" i="160"/>
  <c r="EO290" i="160"/>
  <c r="EP290" i="160"/>
  <c r="EQ290" i="160"/>
  <c r="ER290" i="160"/>
  <c r="ES290" i="160"/>
  <c r="ET290" i="160"/>
  <c r="EU290" i="160"/>
  <c r="EV290" i="160"/>
  <c r="EB291" i="160"/>
  <c r="DR291" i="160" s="1"/>
  <c r="EC291" i="160"/>
  <c r="ED291" i="160"/>
  <c r="EE291" i="160"/>
  <c r="EF291" i="160"/>
  <c r="EG291" i="160"/>
  <c r="EH291" i="160"/>
  <c r="EI291" i="160"/>
  <c r="EJ291" i="160"/>
  <c r="EK291" i="160"/>
  <c r="EL291" i="160"/>
  <c r="EM291" i="160"/>
  <c r="EN291" i="160"/>
  <c r="EO291" i="160"/>
  <c r="EP291" i="160"/>
  <c r="EQ291" i="160"/>
  <c r="ER291" i="160"/>
  <c r="ES291" i="160"/>
  <c r="ET291" i="160"/>
  <c r="EU291" i="160"/>
  <c r="EV291" i="160"/>
  <c r="EB292" i="160"/>
  <c r="DR292" i="160" s="1"/>
  <c r="EC292" i="160"/>
  <c r="ED292" i="160"/>
  <c r="EE292" i="160"/>
  <c r="EF292" i="160"/>
  <c r="EG292" i="160"/>
  <c r="EH292" i="160"/>
  <c r="EI292" i="160"/>
  <c r="EJ292" i="160"/>
  <c r="EK292" i="160"/>
  <c r="EL292" i="160"/>
  <c r="EM292" i="160"/>
  <c r="EN292" i="160"/>
  <c r="EO292" i="160"/>
  <c r="EP292" i="160"/>
  <c r="EQ292" i="160"/>
  <c r="ER292" i="160"/>
  <c r="ES292" i="160"/>
  <c r="ET292" i="160"/>
  <c r="EU292" i="160"/>
  <c r="EV292" i="160"/>
  <c r="EB293" i="160"/>
  <c r="DR293" i="160" s="1"/>
  <c r="EC293" i="160"/>
  <c r="ED293" i="160"/>
  <c r="EE293" i="160"/>
  <c r="EF293" i="160"/>
  <c r="EG293" i="160"/>
  <c r="EH293" i="160"/>
  <c r="EI293" i="160"/>
  <c r="EJ293" i="160"/>
  <c r="EK293" i="160"/>
  <c r="EL293" i="160"/>
  <c r="EM293" i="160"/>
  <c r="EN293" i="160"/>
  <c r="EO293" i="160"/>
  <c r="EP293" i="160"/>
  <c r="EQ293" i="160"/>
  <c r="ER293" i="160"/>
  <c r="ES293" i="160"/>
  <c r="ET293" i="160"/>
  <c r="EU293" i="160"/>
  <c r="EV293" i="160"/>
  <c r="EB294" i="160"/>
  <c r="DR294" i="160" s="1"/>
  <c r="EC294" i="160"/>
  <c r="ED294" i="160"/>
  <c r="EE294" i="160"/>
  <c r="EF294" i="160"/>
  <c r="EG294" i="160"/>
  <c r="EH294" i="160"/>
  <c r="EI294" i="160"/>
  <c r="EJ294" i="160"/>
  <c r="EK294" i="160"/>
  <c r="EL294" i="160"/>
  <c r="EM294" i="160"/>
  <c r="EN294" i="160"/>
  <c r="EO294" i="160"/>
  <c r="EP294" i="160"/>
  <c r="EQ294" i="160"/>
  <c r="ER294" i="160"/>
  <c r="ES294" i="160"/>
  <c r="ET294" i="160"/>
  <c r="EU294" i="160"/>
  <c r="EV294" i="160"/>
  <c r="EB295" i="160"/>
  <c r="DR295" i="160" s="1"/>
  <c r="EC295" i="160"/>
  <c r="ED295" i="160"/>
  <c r="EE295" i="160"/>
  <c r="EF295" i="160"/>
  <c r="EG295" i="160"/>
  <c r="EH295" i="160"/>
  <c r="EI295" i="160"/>
  <c r="EJ295" i="160"/>
  <c r="EK295" i="160"/>
  <c r="EL295" i="160"/>
  <c r="EM295" i="160"/>
  <c r="EN295" i="160"/>
  <c r="EO295" i="160"/>
  <c r="EP295" i="160"/>
  <c r="EQ295" i="160"/>
  <c r="ER295" i="160"/>
  <c r="ES295" i="160"/>
  <c r="ET295" i="160"/>
  <c r="EU295" i="160"/>
  <c r="EV295" i="160"/>
  <c r="EB296" i="160"/>
  <c r="DR296" i="160" s="1"/>
  <c r="EC296" i="160"/>
  <c r="ED296" i="160"/>
  <c r="EE296" i="160"/>
  <c r="EF296" i="160"/>
  <c r="EG296" i="160"/>
  <c r="EH296" i="160"/>
  <c r="EI296" i="160"/>
  <c r="EJ296" i="160"/>
  <c r="EK296" i="160"/>
  <c r="EL296" i="160"/>
  <c r="EM296" i="160"/>
  <c r="EN296" i="160"/>
  <c r="EO296" i="160"/>
  <c r="EP296" i="160"/>
  <c r="EQ296" i="160"/>
  <c r="ER296" i="160"/>
  <c r="ES296" i="160"/>
  <c r="ET296" i="160"/>
  <c r="EU296" i="160"/>
  <c r="EV296" i="160"/>
  <c r="EB297" i="160"/>
  <c r="DR297" i="160" s="1"/>
  <c r="EC297" i="160"/>
  <c r="ED297" i="160"/>
  <c r="EE297" i="160"/>
  <c r="EF297" i="160"/>
  <c r="EG297" i="160"/>
  <c r="EH297" i="160"/>
  <c r="EI297" i="160"/>
  <c r="EJ297" i="160"/>
  <c r="EK297" i="160"/>
  <c r="EL297" i="160"/>
  <c r="EM297" i="160"/>
  <c r="EN297" i="160"/>
  <c r="EO297" i="160"/>
  <c r="EP297" i="160"/>
  <c r="EQ297" i="160"/>
  <c r="ER297" i="160"/>
  <c r="ES297" i="160"/>
  <c r="ET297" i="160"/>
  <c r="EU297" i="160"/>
  <c r="EV297" i="160"/>
  <c r="EB298" i="160"/>
  <c r="DR298" i="160" s="1"/>
  <c r="EC298" i="160"/>
  <c r="ED298" i="160"/>
  <c r="EE298" i="160"/>
  <c r="EF298" i="160"/>
  <c r="EG298" i="160"/>
  <c r="EH298" i="160"/>
  <c r="EI298" i="160"/>
  <c r="EJ298" i="160"/>
  <c r="EK298" i="160"/>
  <c r="EL298" i="160"/>
  <c r="EM298" i="160"/>
  <c r="EN298" i="160"/>
  <c r="EO298" i="160"/>
  <c r="EP298" i="160"/>
  <c r="EQ298" i="160"/>
  <c r="ER298" i="160"/>
  <c r="ES298" i="160"/>
  <c r="ET298" i="160"/>
  <c r="EU298" i="160"/>
  <c r="EV298" i="160"/>
  <c r="EB299" i="160"/>
  <c r="DR299" i="160" s="1"/>
  <c r="EC299" i="160"/>
  <c r="ED299" i="160"/>
  <c r="EE299" i="160"/>
  <c r="EF299" i="160"/>
  <c r="EG299" i="160"/>
  <c r="EH299" i="160"/>
  <c r="EI299" i="160"/>
  <c r="EJ299" i="160"/>
  <c r="EK299" i="160"/>
  <c r="EL299" i="160"/>
  <c r="EM299" i="160"/>
  <c r="EN299" i="160"/>
  <c r="EO299" i="160"/>
  <c r="EP299" i="160"/>
  <c r="EQ299" i="160"/>
  <c r="ER299" i="160"/>
  <c r="ES299" i="160"/>
  <c r="ET299" i="160"/>
  <c r="EU299" i="160"/>
  <c r="EV299" i="160"/>
  <c r="EB300" i="160"/>
  <c r="DR300" i="160" s="1"/>
  <c r="EC300" i="160"/>
  <c r="ED300" i="160"/>
  <c r="EE300" i="160"/>
  <c r="EF300" i="160"/>
  <c r="EG300" i="160"/>
  <c r="EH300" i="160"/>
  <c r="EI300" i="160"/>
  <c r="EJ300" i="160"/>
  <c r="EK300" i="160"/>
  <c r="EL300" i="160"/>
  <c r="EM300" i="160"/>
  <c r="EN300" i="160"/>
  <c r="EO300" i="160"/>
  <c r="EP300" i="160"/>
  <c r="EQ300" i="160"/>
  <c r="ER300" i="160"/>
  <c r="ES300" i="160"/>
  <c r="ET300" i="160"/>
  <c r="EU300" i="160"/>
  <c r="EV300" i="160"/>
  <c r="EB301" i="160"/>
  <c r="DR301" i="160" s="1"/>
  <c r="EC301" i="160"/>
  <c r="ED301" i="160"/>
  <c r="EE301" i="160"/>
  <c r="EF301" i="160"/>
  <c r="EG301" i="160"/>
  <c r="EH301" i="160"/>
  <c r="EI301" i="160"/>
  <c r="EJ301" i="160"/>
  <c r="EK301" i="160"/>
  <c r="EL301" i="160"/>
  <c r="EM301" i="160"/>
  <c r="EN301" i="160"/>
  <c r="EO301" i="160"/>
  <c r="EP301" i="160"/>
  <c r="EQ301" i="160"/>
  <c r="ER301" i="160"/>
  <c r="ES301" i="160"/>
  <c r="ET301" i="160"/>
  <c r="EU301" i="160"/>
  <c r="EV301" i="160"/>
  <c r="EB302" i="160"/>
  <c r="DR302" i="160" s="1"/>
  <c r="EC302" i="160"/>
  <c r="ED302" i="160"/>
  <c r="EE302" i="160"/>
  <c r="EF302" i="160"/>
  <c r="EG302" i="160"/>
  <c r="EH302" i="160"/>
  <c r="EI302" i="160"/>
  <c r="EJ302" i="160"/>
  <c r="EK302" i="160"/>
  <c r="EL302" i="160"/>
  <c r="EM302" i="160"/>
  <c r="EN302" i="160"/>
  <c r="EO302" i="160"/>
  <c r="EP302" i="160"/>
  <c r="EQ302" i="160"/>
  <c r="ER302" i="160"/>
  <c r="ES302" i="160"/>
  <c r="ET302" i="160"/>
  <c r="EU302" i="160"/>
  <c r="EV302" i="160"/>
  <c r="EB303" i="160"/>
  <c r="DR303" i="160" s="1"/>
  <c r="EC303" i="160"/>
  <c r="ED303" i="160"/>
  <c r="EE303" i="160"/>
  <c r="EF303" i="160"/>
  <c r="EG303" i="160"/>
  <c r="EH303" i="160"/>
  <c r="EI303" i="160"/>
  <c r="EJ303" i="160"/>
  <c r="EK303" i="160"/>
  <c r="EL303" i="160"/>
  <c r="EM303" i="160"/>
  <c r="EN303" i="160"/>
  <c r="EO303" i="160"/>
  <c r="EP303" i="160"/>
  <c r="EQ303" i="160"/>
  <c r="ER303" i="160"/>
  <c r="ES303" i="160"/>
  <c r="ET303" i="160"/>
  <c r="EU303" i="160"/>
  <c r="EV303" i="160"/>
  <c r="EB210" i="160"/>
  <c r="DR210" i="160" s="1"/>
  <c r="EC210" i="160"/>
  <c r="ED210" i="160"/>
  <c r="EE210" i="160"/>
  <c r="EF210" i="160"/>
  <c r="EG210" i="160"/>
  <c r="EH210" i="160"/>
  <c r="EI210" i="160"/>
  <c r="EJ210" i="160"/>
  <c r="EK210" i="160"/>
  <c r="EL210" i="160"/>
  <c r="EM210" i="160"/>
  <c r="EN210" i="160"/>
  <c r="EO210" i="160"/>
  <c r="EP210" i="160"/>
  <c r="EQ210" i="160"/>
  <c r="ER210" i="160"/>
  <c r="ES210" i="160"/>
  <c r="ET210" i="160"/>
  <c r="EU210" i="160"/>
  <c r="EV210" i="160"/>
  <c r="EB211" i="160"/>
  <c r="DR211" i="160" s="1"/>
  <c r="EC211" i="160"/>
  <c r="ED211" i="160"/>
  <c r="EE211" i="160"/>
  <c r="EF211" i="160"/>
  <c r="EG211" i="160"/>
  <c r="EH211" i="160"/>
  <c r="EI211" i="160"/>
  <c r="EJ211" i="160"/>
  <c r="EK211" i="160"/>
  <c r="EL211" i="160"/>
  <c r="EM211" i="160"/>
  <c r="EN211" i="160"/>
  <c r="EO211" i="160"/>
  <c r="EP211" i="160"/>
  <c r="EQ211" i="160"/>
  <c r="ER211" i="160"/>
  <c r="ES211" i="160"/>
  <c r="ET211" i="160"/>
  <c r="EU211" i="160"/>
  <c r="EV211" i="160"/>
  <c r="EB212" i="160"/>
  <c r="DR212" i="160" s="1"/>
  <c r="EC212" i="160"/>
  <c r="ED212" i="160"/>
  <c r="EE212" i="160"/>
  <c r="EF212" i="160"/>
  <c r="EG212" i="160"/>
  <c r="EH212" i="160"/>
  <c r="EI212" i="160"/>
  <c r="EJ212" i="160"/>
  <c r="EK212" i="160"/>
  <c r="EL212" i="160"/>
  <c r="EM212" i="160"/>
  <c r="EN212" i="160"/>
  <c r="EO212" i="160"/>
  <c r="EP212" i="160"/>
  <c r="EQ212" i="160"/>
  <c r="ER212" i="160"/>
  <c r="ES212" i="160"/>
  <c r="ET212" i="160"/>
  <c r="EU212" i="160"/>
  <c r="EV212" i="160"/>
  <c r="EB213" i="160"/>
  <c r="DR213" i="160" s="1"/>
  <c r="EC213" i="160"/>
  <c r="ED213" i="160"/>
  <c r="EE213" i="160"/>
  <c r="EF213" i="160"/>
  <c r="EG213" i="160"/>
  <c r="EH213" i="160"/>
  <c r="EI213" i="160"/>
  <c r="EJ213" i="160"/>
  <c r="EK213" i="160"/>
  <c r="EL213" i="160"/>
  <c r="EM213" i="160"/>
  <c r="EN213" i="160"/>
  <c r="EO213" i="160"/>
  <c r="EP213" i="160"/>
  <c r="EQ213" i="160"/>
  <c r="ER213" i="160"/>
  <c r="ES213" i="160"/>
  <c r="ET213" i="160"/>
  <c r="EU213" i="160"/>
  <c r="EV213" i="160"/>
  <c r="EB214" i="160"/>
  <c r="DR214" i="160" s="1"/>
  <c r="EC214" i="160"/>
  <c r="ED214" i="160"/>
  <c r="EE214" i="160"/>
  <c r="EF214" i="160"/>
  <c r="EG214" i="160"/>
  <c r="EH214" i="160"/>
  <c r="EI214" i="160"/>
  <c r="EJ214" i="160"/>
  <c r="EK214" i="160"/>
  <c r="EL214" i="160"/>
  <c r="EM214" i="160"/>
  <c r="EN214" i="160"/>
  <c r="EO214" i="160"/>
  <c r="EP214" i="160"/>
  <c r="EQ214" i="160"/>
  <c r="ER214" i="160"/>
  <c r="ES214" i="160"/>
  <c r="ET214" i="160"/>
  <c r="EU214" i="160"/>
  <c r="EV214" i="160"/>
  <c r="EB215" i="160"/>
  <c r="DR215" i="160" s="1"/>
  <c r="EC215" i="160"/>
  <c r="ED215" i="160"/>
  <c r="EE215" i="160"/>
  <c r="EF215" i="160"/>
  <c r="EG215" i="160"/>
  <c r="EH215" i="160"/>
  <c r="EI215" i="160"/>
  <c r="EJ215" i="160"/>
  <c r="EK215" i="160"/>
  <c r="EL215" i="160"/>
  <c r="EM215" i="160"/>
  <c r="EN215" i="160"/>
  <c r="EO215" i="160"/>
  <c r="EP215" i="160"/>
  <c r="EQ215" i="160"/>
  <c r="ER215" i="160"/>
  <c r="ES215" i="160"/>
  <c r="ET215" i="160"/>
  <c r="EU215" i="160"/>
  <c r="EV215" i="160"/>
  <c r="EB216" i="160"/>
  <c r="DR216" i="160" s="1"/>
  <c r="EC216" i="160"/>
  <c r="ED216" i="160"/>
  <c r="EE216" i="160"/>
  <c r="EF216" i="160"/>
  <c r="EG216" i="160"/>
  <c r="EH216" i="160"/>
  <c r="EI216" i="160"/>
  <c r="EJ216" i="160"/>
  <c r="EK216" i="160"/>
  <c r="EL216" i="160"/>
  <c r="EM216" i="160"/>
  <c r="EN216" i="160"/>
  <c r="EO216" i="160"/>
  <c r="EP216" i="160"/>
  <c r="EQ216" i="160"/>
  <c r="ER216" i="160"/>
  <c r="ES216" i="160"/>
  <c r="ET216" i="160"/>
  <c r="EU216" i="160"/>
  <c r="EV216" i="160"/>
  <c r="EB217" i="160"/>
  <c r="DR217" i="160" s="1"/>
  <c r="EC217" i="160"/>
  <c r="ED217" i="160"/>
  <c r="EE217" i="160"/>
  <c r="EF217" i="160"/>
  <c r="EG217" i="160"/>
  <c r="EH217" i="160"/>
  <c r="EI217" i="160"/>
  <c r="EJ217" i="160"/>
  <c r="EK217" i="160"/>
  <c r="EL217" i="160"/>
  <c r="EM217" i="160"/>
  <c r="EN217" i="160"/>
  <c r="EO217" i="160"/>
  <c r="EP217" i="160"/>
  <c r="EQ217" i="160"/>
  <c r="ER217" i="160"/>
  <c r="ES217" i="160"/>
  <c r="ET217" i="160"/>
  <c r="EU217" i="160"/>
  <c r="EV217" i="160"/>
  <c r="EB218" i="160"/>
  <c r="DR218" i="160" s="1"/>
  <c r="EC218" i="160"/>
  <c r="ED218" i="160"/>
  <c r="EE218" i="160"/>
  <c r="EF218" i="160"/>
  <c r="EG218" i="160"/>
  <c r="EH218" i="160"/>
  <c r="EI218" i="160"/>
  <c r="EJ218" i="160"/>
  <c r="EK218" i="160"/>
  <c r="EL218" i="160"/>
  <c r="EM218" i="160"/>
  <c r="EN218" i="160"/>
  <c r="EO218" i="160"/>
  <c r="EP218" i="160"/>
  <c r="EQ218" i="160"/>
  <c r="ER218" i="160"/>
  <c r="ES218" i="160"/>
  <c r="ET218" i="160"/>
  <c r="EU218" i="160"/>
  <c r="EV218" i="160"/>
  <c r="EM10" i="160"/>
  <c r="EM11" i="160"/>
  <c r="EM12" i="160"/>
  <c r="EM13" i="160"/>
  <c r="EM14" i="160"/>
  <c r="EM15" i="160"/>
  <c r="EM16" i="160"/>
  <c r="EM17" i="160"/>
  <c r="EM18" i="160"/>
  <c r="EM19" i="160"/>
  <c r="EM20" i="160"/>
  <c r="EM21" i="160"/>
  <c r="EM22" i="160"/>
  <c r="EM23" i="160"/>
  <c r="EM24" i="160"/>
  <c r="EM25" i="160"/>
  <c r="EM26" i="160"/>
  <c r="EM27" i="160"/>
  <c r="EM28" i="160"/>
  <c r="EM29" i="160"/>
  <c r="EM30" i="160"/>
  <c r="EM31" i="160"/>
  <c r="EM32" i="160"/>
  <c r="EM33" i="160"/>
  <c r="EM34" i="160"/>
  <c r="EM35" i="160"/>
  <c r="EM36" i="160"/>
  <c r="EM37" i="160"/>
  <c r="EM38" i="160"/>
  <c r="EM39" i="160"/>
  <c r="EM40" i="160"/>
  <c r="EM41" i="160"/>
  <c r="EM42" i="160"/>
  <c r="EM43" i="160"/>
  <c r="EM44" i="160"/>
  <c r="EM45" i="160"/>
  <c r="EM46" i="160"/>
  <c r="EM47" i="160"/>
  <c r="EM48" i="160"/>
  <c r="EM49" i="160"/>
  <c r="EM50" i="160"/>
  <c r="EM51" i="160"/>
  <c r="EM52" i="160"/>
  <c r="EM53" i="160"/>
  <c r="EM54" i="160"/>
  <c r="EM55" i="160"/>
  <c r="EM56" i="160"/>
  <c r="EM57" i="160"/>
  <c r="EM58" i="160"/>
  <c r="EM59" i="160"/>
  <c r="EM60" i="160"/>
  <c r="EM61" i="160"/>
  <c r="EM62" i="160"/>
  <c r="EM63" i="160"/>
  <c r="EM64" i="160"/>
  <c r="EM65" i="160"/>
  <c r="EM66" i="160"/>
  <c r="EM67" i="160"/>
  <c r="EM68" i="160"/>
  <c r="EM69" i="160"/>
  <c r="EM70" i="160"/>
  <c r="EM71" i="160"/>
  <c r="EM72" i="160"/>
  <c r="EM73" i="160"/>
  <c r="EM74" i="160"/>
  <c r="EM75" i="160"/>
  <c r="EM76" i="160"/>
  <c r="EM77" i="160"/>
  <c r="EM78" i="160"/>
  <c r="EM79" i="160"/>
  <c r="EM80" i="160"/>
  <c r="EM81" i="160"/>
  <c r="EM82" i="160"/>
  <c r="EM83" i="160"/>
  <c r="EM84" i="160"/>
  <c r="EM85" i="160"/>
  <c r="EM86" i="160"/>
  <c r="EM87" i="160"/>
  <c r="EM88" i="160"/>
  <c r="EM89" i="160"/>
  <c r="EM90" i="160"/>
  <c r="EM91" i="160"/>
  <c r="EM92" i="160"/>
  <c r="EM93" i="160"/>
  <c r="EM94" i="160"/>
  <c r="EM95" i="160"/>
  <c r="EM96" i="160"/>
  <c r="EM97" i="160"/>
  <c r="EM98" i="160"/>
  <c r="EM99" i="160"/>
  <c r="EM100" i="160"/>
  <c r="EM101" i="160"/>
  <c r="EM102" i="160"/>
  <c r="EM103" i="160"/>
  <c r="EM104" i="160"/>
  <c r="EM105" i="160"/>
  <c r="EM106" i="160"/>
  <c r="EM107" i="160"/>
  <c r="EM108" i="160"/>
  <c r="EM109" i="160"/>
  <c r="EM110" i="160"/>
  <c r="EM111" i="160"/>
  <c r="EM112" i="160"/>
  <c r="EM113" i="160"/>
  <c r="EM114" i="160"/>
  <c r="EM115" i="160"/>
  <c r="EM116" i="160"/>
  <c r="EM117" i="160"/>
  <c r="EM118" i="160"/>
  <c r="EM119" i="160"/>
  <c r="EM120" i="160"/>
  <c r="EM121" i="160"/>
  <c r="EM122" i="160"/>
  <c r="EM123" i="160"/>
  <c r="EM124" i="160"/>
  <c r="EM125" i="160"/>
  <c r="EM126" i="160"/>
  <c r="EM127" i="160"/>
  <c r="EM128" i="160"/>
  <c r="EM129" i="160"/>
  <c r="EM130" i="160"/>
  <c r="EM131" i="160"/>
  <c r="EM132" i="160"/>
  <c r="EM133" i="160"/>
  <c r="EM134" i="160"/>
  <c r="EM135" i="160"/>
  <c r="EM136" i="160"/>
  <c r="EM137" i="160"/>
  <c r="EM138" i="160"/>
  <c r="EM139" i="160"/>
  <c r="EM140" i="160"/>
  <c r="EM141" i="160"/>
  <c r="EM142" i="160"/>
  <c r="EM143" i="160"/>
  <c r="EM144" i="160"/>
  <c r="EM145" i="160"/>
  <c r="EM146" i="160"/>
  <c r="EM147" i="160"/>
  <c r="EM148" i="160"/>
  <c r="EM149" i="160"/>
  <c r="EM150" i="160"/>
  <c r="EM151" i="160"/>
  <c r="EM152" i="160"/>
  <c r="EM153" i="160"/>
  <c r="EM154" i="160"/>
  <c r="EM155" i="160"/>
  <c r="EM156" i="160"/>
  <c r="EM157" i="160"/>
  <c r="EM158" i="160"/>
  <c r="EM159" i="160"/>
  <c r="EM160" i="160"/>
  <c r="EM161" i="160"/>
  <c r="EM162" i="160"/>
  <c r="EM163" i="160"/>
  <c r="EM164" i="160"/>
  <c r="EM165" i="160"/>
  <c r="EM166" i="160"/>
  <c r="EM167" i="160"/>
  <c r="EM168" i="160"/>
  <c r="EM169" i="160"/>
  <c r="EM170" i="160"/>
  <c r="EM171" i="160"/>
  <c r="EM172" i="160"/>
  <c r="EM173" i="160"/>
  <c r="EM174" i="160"/>
  <c r="EM175" i="160"/>
  <c r="EM176" i="160"/>
  <c r="EM177" i="160"/>
  <c r="EM178" i="160"/>
  <c r="EM179" i="160"/>
  <c r="EM180" i="160"/>
  <c r="EM181" i="160"/>
  <c r="EM182" i="160"/>
  <c r="EM183" i="160"/>
  <c r="EM184" i="160"/>
  <c r="EM185" i="160"/>
  <c r="EM186" i="160"/>
  <c r="EM187" i="160"/>
  <c r="EM188" i="160"/>
  <c r="EM189" i="160"/>
  <c r="EM190" i="160"/>
  <c r="EM191" i="160"/>
  <c r="EM192" i="160"/>
  <c r="EM193" i="160"/>
  <c r="EM194" i="160"/>
  <c r="EM195" i="160"/>
  <c r="EM196" i="160"/>
  <c r="EM197" i="160"/>
  <c r="EM198" i="160"/>
  <c r="EM199" i="160"/>
  <c r="EM200" i="160"/>
  <c r="EM201" i="160"/>
  <c r="EM202" i="160"/>
  <c r="EM203" i="160"/>
  <c r="EM204" i="160"/>
  <c r="EM205" i="160"/>
  <c r="EM206" i="160"/>
  <c r="EM207" i="160"/>
  <c r="EM208" i="160"/>
  <c r="EM209" i="160"/>
  <c r="EN10" i="160"/>
  <c r="EN11" i="160"/>
  <c r="EN12" i="160"/>
  <c r="EN13" i="160"/>
  <c r="EN14" i="160"/>
  <c r="EN15" i="160"/>
  <c r="EN16" i="160"/>
  <c r="EN17" i="160"/>
  <c r="EN18" i="160"/>
  <c r="EN19" i="160"/>
  <c r="EN20" i="160"/>
  <c r="EN21" i="160"/>
  <c r="EN22" i="160"/>
  <c r="EN23" i="160"/>
  <c r="EN24" i="160"/>
  <c r="EN25" i="160"/>
  <c r="EN26" i="160"/>
  <c r="EN27" i="160"/>
  <c r="EN28" i="160"/>
  <c r="EN29" i="160"/>
  <c r="EN30" i="160"/>
  <c r="EN31" i="160"/>
  <c r="EN32" i="160"/>
  <c r="EN33" i="160"/>
  <c r="EN34" i="160"/>
  <c r="EN35" i="160"/>
  <c r="EN36" i="160"/>
  <c r="EN37" i="160"/>
  <c r="EN38" i="160"/>
  <c r="EN39" i="160"/>
  <c r="EN40" i="160"/>
  <c r="EN41" i="160"/>
  <c r="EN42" i="160"/>
  <c r="EN43" i="160"/>
  <c r="EN44" i="160"/>
  <c r="EN45" i="160"/>
  <c r="EN46" i="160"/>
  <c r="EN47" i="160"/>
  <c r="EN48" i="160"/>
  <c r="EN49" i="160"/>
  <c r="EN50" i="160"/>
  <c r="EN51" i="160"/>
  <c r="EN52" i="160"/>
  <c r="EN53" i="160"/>
  <c r="EN54" i="160"/>
  <c r="EN55" i="160"/>
  <c r="EN56" i="160"/>
  <c r="EN57" i="160"/>
  <c r="EN58" i="160"/>
  <c r="EN59" i="160"/>
  <c r="EN60" i="160"/>
  <c r="EN61" i="160"/>
  <c r="EN62" i="160"/>
  <c r="EN63" i="160"/>
  <c r="EN64" i="160"/>
  <c r="EN65" i="160"/>
  <c r="EN66" i="160"/>
  <c r="EN67" i="160"/>
  <c r="EN68" i="160"/>
  <c r="EN69" i="160"/>
  <c r="EN70" i="160"/>
  <c r="EN71" i="160"/>
  <c r="EN72" i="160"/>
  <c r="EN73" i="160"/>
  <c r="EN74" i="160"/>
  <c r="EN75" i="160"/>
  <c r="EN76" i="160"/>
  <c r="EN77" i="160"/>
  <c r="EN78" i="160"/>
  <c r="EN79" i="160"/>
  <c r="EN80" i="160"/>
  <c r="EN81" i="160"/>
  <c r="EN82" i="160"/>
  <c r="EN83" i="160"/>
  <c r="EN84" i="160"/>
  <c r="EN85" i="160"/>
  <c r="EN86" i="160"/>
  <c r="EN87" i="160"/>
  <c r="EN88" i="160"/>
  <c r="EN89" i="160"/>
  <c r="EN90" i="160"/>
  <c r="EN91" i="160"/>
  <c r="EN92" i="160"/>
  <c r="EN93" i="160"/>
  <c r="EN94" i="160"/>
  <c r="EN95" i="160"/>
  <c r="EN96" i="160"/>
  <c r="EN97" i="160"/>
  <c r="EN98" i="160"/>
  <c r="EN99" i="160"/>
  <c r="EN100" i="160"/>
  <c r="EN101" i="160"/>
  <c r="EN102" i="160"/>
  <c r="EN103" i="160"/>
  <c r="EN104" i="160"/>
  <c r="EN105" i="160"/>
  <c r="EN106" i="160"/>
  <c r="EN107" i="160"/>
  <c r="EN108" i="160"/>
  <c r="EN109" i="160"/>
  <c r="EN110" i="160"/>
  <c r="EN111" i="160"/>
  <c r="EN112" i="160"/>
  <c r="EN113" i="160"/>
  <c r="EN114" i="160"/>
  <c r="EN115" i="160"/>
  <c r="EN116" i="160"/>
  <c r="EN117" i="160"/>
  <c r="EN118" i="160"/>
  <c r="EN119" i="160"/>
  <c r="EN120" i="160"/>
  <c r="EN121" i="160"/>
  <c r="EN122" i="160"/>
  <c r="EN123" i="160"/>
  <c r="EN124" i="160"/>
  <c r="EN125" i="160"/>
  <c r="EN126" i="160"/>
  <c r="EN127" i="160"/>
  <c r="EN128" i="160"/>
  <c r="EN129" i="160"/>
  <c r="EN130" i="160"/>
  <c r="EN131" i="160"/>
  <c r="EN132" i="160"/>
  <c r="EN133" i="160"/>
  <c r="EN134" i="160"/>
  <c r="EN135" i="160"/>
  <c r="EN136" i="160"/>
  <c r="EN137" i="160"/>
  <c r="EN138" i="160"/>
  <c r="EN139" i="160"/>
  <c r="EN140" i="160"/>
  <c r="EN141" i="160"/>
  <c r="EN142" i="160"/>
  <c r="EN143" i="160"/>
  <c r="EN144" i="160"/>
  <c r="EN145" i="160"/>
  <c r="EN146" i="160"/>
  <c r="EN147" i="160"/>
  <c r="EN148" i="160"/>
  <c r="EN149" i="160"/>
  <c r="EN150" i="160"/>
  <c r="EN151" i="160"/>
  <c r="EN152" i="160"/>
  <c r="EN153" i="160"/>
  <c r="EN154" i="160"/>
  <c r="EN155" i="160"/>
  <c r="EN156" i="160"/>
  <c r="EN157" i="160"/>
  <c r="EN158" i="160"/>
  <c r="EN159" i="160"/>
  <c r="EN160" i="160"/>
  <c r="EN161" i="160"/>
  <c r="EN162" i="160"/>
  <c r="EN163" i="160"/>
  <c r="EN164" i="160"/>
  <c r="EN165" i="160"/>
  <c r="EN166" i="160"/>
  <c r="EN167" i="160"/>
  <c r="EN168" i="160"/>
  <c r="EN169" i="160"/>
  <c r="EN170" i="160"/>
  <c r="EN171" i="160"/>
  <c r="EN172" i="160"/>
  <c r="EN173" i="160"/>
  <c r="EN174" i="160"/>
  <c r="EN175" i="160"/>
  <c r="EN176" i="160"/>
  <c r="EN177" i="160"/>
  <c r="EN178" i="160"/>
  <c r="EN179" i="160"/>
  <c r="EN180" i="160"/>
  <c r="EN181" i="160"/>
  <c r="EN182" i="160"/>
  <c r="EN183" i="160"/>
  <c r="EN184" i="160"/>
  <c r="EN185" i="160"/>
  <c r="EN186" i="160"/>
  <c r="EN187" i="160"/>
  <c r="EN188" i="160"/>
  <c r="EN189" i="160"/>
  <c r="EN190" i="160"/>
  <c r="EN191" i="160"/>
  <c r="EN192" i="160"/>
  <c r="EN193" i="160"/>
  <c r="EN194" i="160"/>
  <c r="EN195" i="160"/>
  <c r="EN196" i="160"/>
  <c r="EN197" i="160"/>
  <c r="EN198" i="160"/>
  <c r="EN199" i="160"/>
  <c r="EN200" i="160"/>
  <c r="EN201" i="160"/>
  <c r="EN202" i="160"/>
  <c r="EN203" i="160"/>
  <c r="EN204" i="160"/>
  <c r="EN205" i="160"/>
  <c r="EN206" i="160"/>
  <c r="EN207" i="160"/>
  <c r="EN208" i="160"/>
  <c r="EN209" i="160"/>
  <c r="EM9" i="160"/>
  <c r="EN9" i="160"/>
  <c r="EQ209" i="160"/>
  <c r="EQ208" i="160"/>
  <c r="EQ207" i="160"/>
  <c r="EQ206" i="160"/>
  <c r="EQ205" i="160"/>
  <c r="EQ204" i="160"/>
  <c r="EQ203" i="160"/>
  <c r="EQ202" i="160"/>
  <c r="EQ201" i="160"/>
  <c r="EQ200" i="160"/>
  <c r="EQ199" i="160"/>
  <c r="EQ198" i="160"/>
  <c r="EQ197" i="160"/>
  <c r="EQ196" i="160"/>
  <c r="EQ195" i="160"/>
  <c r="EQ194" i="160"/>
  <c r="EQ193" i="160"/>
  <c r="EQ192" i="160"/>
  <c r="EQ191" i="160"/>
  <c r="EQ190" i="160"/>
  <c r="EQ189" i="160"/>
  <c r="EQ188" i="160"/>
  <c r="EQ187" i="160"/>
  <c r="EQ186" i="160"/>
  <c r="EQ185" i="160"/>
  <c r="EQ184" i="160"/>
  <c r="EQ183" i="160"/>
  <c r="EQ182" i="160"/>
  <c r="EQ181" i="160"/>
  <c r="EQ180" i="160"/>
  <c r="EQ179" i="160"/>
  <c r="EQ178" i="160"/>
  <c r="EQ177" i="160"/>
  <c r="EQ176" i="160"/>
  <c r="EQ175" i="160"/>
  <c r="EQ174" i="160"/>
  <c r="EQ173" i="160"/>
  <c r="EQ172" i="160"/>
  <c r="EQ171" i="160"/>
  <c r="EQ170" i="160"/>
  <c r="EQ169" i="160"/>
  <c r="EQ168" i="160"/>
  <c r="EQ167" i="160"/>
  <c r="EQ166" i="160"/>
  <c r="EQ165" i="160"/>
  <c r="EQ164" i="160"/>
  <c r="EQ163" i="160"/>
  <c r="EQ162" i="160"/>
  <c r="EQ161" i="160"/>
  <c r="EQ160" i="160"/>
  <c r="EQ159" i="160"/>
  <c r="EQ158" i="160"/>
  <c r="EQ157" i="160"/>
  <c r="EQ156" i="160"/>
  <c r="EQ155" i="160"/>
  <c r="EQ154" i="160"/>
  <c r="EQ153" i="160"/>
  <c r="EQ152" i="160"/>
  <c r="EQ151" i="160"/>
  <c r="EQ150" i="160"/>
  <c r="EQ149" i="160"/>
  <c r="EQ148" i="160"/>
  <c r="EQ147" i="160"/>
  <c r="EQ146" i="160"/>
  <c r="EQ145" i="160"/>
  <c r="EQ144" i="160"/>
  <c r="EQ143" i="160"/>
  <c r="EQ142" i="160"/>
  <c r="EQ141" i="160"/>
  <c r="EQ140" i="160"/>
  <c r="EQ139" i="160"/>
  <c r="EQ138" i="160"/>
  <c r="EQ137" i="160"/>
  <c r="EQ136" i="160"/>
  <c r="EQ135" i="160"/>
  <c r="EQ134" i="160"/>
  <c r="EQ133" i="160"/>
  <c r="EQ132" i="160"/>
  <c r="EQ131" i="160"/>
  <c r="EQ130" i="160"/>
  <c r="EQ129" i="160"/>
  <c r="EQ128" i="160"/>
  <c r="EQ127" i="160"/>
  <c r="EQ126" i="160"/>
  <c r="EQ125" i="160"/>
  <c r="EQ124" i="160"/>
  <c r="EQ123" i="160"/>
  <c r="EQ122" i="160"/>
  <c r="EQ121" i="160"/>
  <c r="EQ120" i="160"/>
  <c r="EQ119" i="160"/>
  <c r="EQ118" i="160"/>
  <c r="EQ117" i="160"/>
  <c r="EQ116" i="160"/>
  <c r="EQ115" i="160"/>
  <c r="EQ114" i="160"/>
  <c r="EQ113" i="160"/>
  <c r="EQ112" i="160"/>
  <c r="EQ111" i="160"/>
  <c r="EQ110" i="160"/>
  <c r="EQ109" i="160"/>
  <c r="EQ108" i="160"/>
  <c r="EQ107" i="160"/>
  <c r="EQ106" i="160"/>
  <c r="EQ105" i="160"/>
  <c r="EQ104" i="160"/>
  <c r="EQ103" i="160"/>
  <c r="EQ102" i="160"/>
  <c r="EQ101" i="160"/>
  <c r="EQ100" i="160"/>
  <c r="EQ99" i="160"/>
  <c r="EQ98" i="160"/>
  <c r="EQ97" i="160"/>
  <c r="EQ96" i="160"/>
  <c r="EQ95" i="160"/>
  <c r="EQ94" i="160"/>
  <c r="EQ93" i="160"/>
  <c r="EQ92" i="160"/>
  <c r="EQ91" i="160"/>
  <c r="EQ90" i="160"/>
  <c r="EQ89" i="160"/>
  <c r="EQ88" i="160"/>
  <c r="EQ87" i="160"/>
  <c r="EQ86" i="160"/>
  <c r="EQ85" i="160"/>
  <c r="EQ84" i="160"/>
  <c r="EQ83" i="160"/>
  <c r="EQ82" i="160"/>
  <c r="EQ81" i="160"/>
  <c r="EQ80" i="160"/>
  <c r="EQ79" i="160"/>
  <c r="EQ78" i="160"/>
  <c r="EQ77" i="160"/>
  <c r="EQ76" i="160"/>
  <c r="EQ75" i="160"/>
  <c r="EQ74" i="160"/>
  <c r="EQ73" i="160"/>
  <c r="EQ72" i="160"/>
  <c r="EQ71" i="160"/>
  <c r="EQ70" i="160"/>
  <c r="EQ69" i="160"/>
  <c r="EQ68" i="160"/>
  <c r="EQ67" i="160"/>
  <c r="EQ66" i="160"/>
  <c r="EQ65" i="160"/>
  <c r="EQ64" i="160"/>
  <c r="EQ63" i="160"/>
  <c r="EQ62" i="160"/>
  <c r="EQ61" i="160"/>
  <c r="EQ60" i="160"/>
  <c r="EQ59" i="160"/>
  <c r="EQ58" i="160"/>
  <c r="EQ57" i="160"/>
  <c r="EQ56" i="160"/>
  <c r="EQ55" i="160"/>
  <c r="EQ54" i="160"/>
  <c r="EQ53" i="160"/>
  <c r="EQ52" i="160"/>
  <c r="EQ51" i="160"/>
  <c r="EQ50" i="160"/>
  <c r="EQ49" i="160"/>
  <c r="EQ48" i="160"/>
  <c r="EQ47" i="160"/>
  <c r="EQ46" i="160"/>
  <c r="EQ45" i="160"/>
  <c r="EQ44" i="160"/>
  <c r="EQ43" i="160"/>
  <c r="EQ42" i="160"/>
  <c r="EQ41" i="160"/>
  <c r="EQ40" i="160"/>
  <c r="EQ39" i="160"/>
  <c r="EQ38" i="160"/>
  <c r="EQ37" i="160"/>
  <c r="EQ36" i="160"/>
  <c r="EQ35" i="160"/>
  <c r="EQ34" i="160"/>
  <c r="EQ33" i="160"/>
  <c r="EQ32" i="160"/>
  <c r="EQ31" i="160"/>
  <c r="EQ30" i="160"/>
  <c r="EQ29" i="160"/>
  <c r="EQ28" i="160"/>
  <c r="EQ27" i="160"/>
  <c r="EQ26" i="160"/>
  <c r="EQ25" i="160"/>
  <c r="EQ24" i="160"/>
  <c r="EQ23" i="160"/>
  <c r="EQ22" i="160"/>
  <c r="EQ21" i="160"/>
  <c r="EQ20" i="160"/>
  <c r="EQ19" i="160"/>
  <c r="EQ18" i="160"/>
  <c r="EQ17" i="160"/>
  <c r="EQ16" i="160"/>
  <c r="EQ15" i="160"/>
  <c r="EQ14" i="160"/>
  <c r="EQ13" i="160"/>
  <c r="EQ12" i="160"/>
  <c r="EQ11" i="160"/>
  <c r="EQ10" i="160"/>
  <c r="EQ9" i="160"/>
  <c r="ER10" i="160"/>
  <c r="ER11" i="160"/>
  <c r="ER12" i="160"/>
  <c r="ER13" i="160"/>
  <c r="ER14" i="160"/>
  <c r="ER15" i="160"/>
  <c r="ER16" i="160"/>
  <c r="ER17" i="160"/>
  <c r="ER18" i="160"/>
  <c r="ER19" i="160"/>
  <c r="ER20" i="160"/>
  <c r="ER21" i="160"/>
  <c r="ER22" i="160"/>
  <c r="ER23" i="160"/>
  <c r="ER24" i="160"/>
  <c r="ER25" i="160"/>
  <c r="ER26" i="160"/>
  <c r="ER27" i="160"/>
  <c r="ER28" i="160"/>
  <c r="ER29" i="160"/>
  <c r="ER30" i="160"/>
  <c r="ER31" i="160"/>
  <c r="ER32" i="160"/>
  <c r="ER33" i="160"/>
  <c r="ER34" i="160"/>
  <c r="ER35" i="160"/>
  <c r="ER36" i="160"/>
  <c r="ER37" i="160"/>
  <c r="ER38" i="160"/>
  <c r="ER39" i="160"/>
  <c r="ER40" i="160"/>
  <c r="ER41" i="160"/>
  <c r="ER42" i="160"/>
  <c r="ER43" i="160"/>
  <c r="ER44" i="160"/>
  <c r="ER45" i="160"/>
  <c r="ER46" i="160"/>
  <c r="ER47" i="160"/>
  <c r="ER48" i="160"/>
  <c r="ER49" i="160"/>
  <c r="ER50" i="160"/>
  <c r="ER51" i="160"/>
  <c r="ER52" i="160"/>
  <c r="ER53" i="160"/>
  <c r="ER54" i="160"/>
  <c r="ER55" i="160"/>
  <c r="ER56" i="160"/>
  <c r="ER57" i="160"/>
  <c r="ER58" i="160"/>
  <c r="ER59" i="160"/>
  <c r="ER60" i="160"/>
  <c r="ER61" i="160"/>
  <c r="ER62" i="160"/>
  <c r="ER63" i="160"/>
  <c r="ER64" i="160"/>
  <c r="ER65" i="160"/>
  <c r="ER66" i="160"/>
  <c r="ER67" i="160"/>
  <c r="ER68" i="160"/>
  <c r="ER69" i="160"/>
  <c r="ER70" i="160"/>
  <c r="ER71" i="160"/>
  <c r="ER72" i="160"/>
  <c r="ER73" i="160"/>
  <c r="ER74" i="160"/>
  <c r="ER75" i="160"/>
  <c r="ER76" i="160"/>
  <c r="ER77" i="160"/>
  <c r="ER78" i="160"/>
  <c r="ER79" i="160"/>
  <c r="ER80" i="160"/>
  <c r="ER81" i="160"/>
  <c r="ER82" i="160"/>
  <c r="ER83" i="160"/>
  <c r="ER84" i="160"/>
  <c r="ER85" i="160"/>
  <c r="ER86" i="160"/>
  <c r="ER87" i="160"/>
  <c r="ER88" i="160"/>
  <c r="ER89" i="160"/>
  <c r="ER90" i="160"/>
  <c r="ER91" i="160"/>
  <c r="ER92" i="160"/>
  <c r="ER93" i="160"/>
  <c r="ER94" i="160"/>
  <c r="ER95" i="160"/>
  <c r="ER96" i="160"/>
  <c r="ER97" i="160"/>
  <c r="ER98" i="160"/>
  <c r="ER99" i="160"/>
  <c r="ER100" i="160"/>
  <c r="ER101" i="160"/>
  <c r="ER102" i="160"/>
  <c r="ER103" i="160"/>
  <c r="ER104" i="160"/>
  <c r="ER105" i="160"/>
  <c r="ER106" i="160"/>
  <c r="ER107" i="160"/>
  <c r="ER108" i="160"/>
  <c r="ER109" i="160"/>
  <c r="ER110" i="160"/>
  <c r="ER111" i="160"/>
  <c r="ER112" i="160"/>
  <c r="ER113" i="160"/>
  <c r="ER114" i="160"/>
  <c r="ER115" i="160"/>
  <c r="ER116" i="160"/>
  <c r="ER117" i="160"/>
  <c r="ER118" i="160"/>
  <c r="ER119" i="160"/>
  <c r="ER120" i="160"/>
  <c r="ER121" i="160"/>
  <c r="ER122" i="160"/>
  <c r="ER123" i="160"/>
  <c r="ER124" i="160"/>
  <c r="ER125" i="160"/>
  <c r="ER126" i="160"/>
  <c r="ER127" i="160"/>
  <c r="ER128" i="160"/>
  <c r="ER129" i="160"/>
  <c r="ER130" i="160"/>
  <c r="ER131" i="160"/>
  <c r="ER132" i="160"/>
  <c r="ER133" i="160"/>
  <c r="ER134" i="160"/>
  <c r="ER135" i="160"/>
  <c r="ER136" i="160"/>
  <c r="ER137" i="160"/>
  <c r="ER138" i="160"/>
  <c r="ER139" i="160"/>
  <c r="ER140" i="160"/>
  <c r="ER141" i="160"/>
  <c r="ER142" i="160"/>
  <c r="ER143" i="160"/>
  <c r="ER144" i="160"/>
  <c r="ER145" i="160"/>
  <c r="ER146" i="160"/>
  <c r="ER147" i="160"/>
  <c r="ER148" i="160"/>
  <c r="ER149" i="160"/>
  <c r="ER150" i="160"/>
  <c r="ER151" i="160"/>
  <c r="ER152" i="160"/>
  <c r="ER153" i="160"/>
  <c r="ER154" i="160"/>
  <c r="ER155" i="160"/>
  <c r="ER156" i="160"/>
  <c r="ER157" i="160"/>
  <c r="ER158" i="160"/>
  <c r="ER159" i="160"/>
  <c r="ER160" i="160"/>
  <c r="ER161" i="160"/>
  <c r="ER162" i="160"/>
  <c r="ER163" i="160"/>
  <c r="ER164" i="160"/>
  <c r="ER165" i="160"/>
  <c r="ER166" i="160"/>
  <c r="ER167" i="160"/>
  <c r="ER168" i="160"/>
  <c r="ER169" i="160"/>
  <c r="ER170" i="160"/>
  <c r="ER171" i="160"/>
  <c r="ER172" i="160"/>
  <c r="ER173" i="160"/>
  <c r="ER174" i="160"/>
  <c r="ER175" i="160"/>
  <c r="ER176" i="160"/>
  <c r="ER177" i="160"/>
  <c r="ER178" i="160"/>
  <c r="ER179" i="160"/>
  <c r="ER180" i="160"/>
  <c r="ER181" i="160"/>
  <c r="ER182" i="160"/>
  <c r="ER183" i="160"/>
  <c r="ER184" i="160"/>
  <c r="ER185" i="160"/>
  <c r="ER186" i="160"/>
  <c r="ER187" i="160"/>
  <c r="ER188" i="160"/>
  <c r="ER189" i="160"/>
  <c r="ER190" i="160"/>
  <c r="ER191" i="160"/>
  <c r="ER192" i="160"/>
  <c r="ER193" i="160"/>
  <c r="ER194" i="160"/>
  <c r="ER195" i="160"/>
  <c r="ER196" i="160"/>
  <c r="ER197" i="160"/>
  <c r="ER198" i="160"/>
  <c r="ER199" i="160"/>
  <c r="ER200" i="160"/>
  <c r="ER201" i="160"/>
  <c r="ER202" i="160"/>
  <c r="ER203" i="160"/>
  <c r="ER204" i="160"/>
  <c r="ER205" i="160"/>
  <c r="ER206" i="160"/>
  <c r="ER207" i="160"/>
  <c r="ER208" i="160"/>
  <c r="ER209" i="160"/>
  <c r="ER9" i="160"/>
  <c r="ES9" i="160"/>
  <c r="ES10" i="160"/>
  <c r="ES11" i="160"/>
  <c r="ES12" i="160"/>
  <c r="ES13" i="160"/>
  <c r="ES14" i="160"/>
  <c r="ES15" i="160"/>
  <c r="ES16" i="160"/>
  <c r="ES17" i="160"/>
  <c r="ES18" i="160"/>
  <c r="ES19" i="160"/>
  <c r="ES20" i="160"/>
  <c r="ES21" i="160"/>
  <c r="ES22" i="160"/>
  <c r="ES23" i="160"/>
  <c r="ES24" i="160"/>
  <c r="ES25" i="160"/>
  <c r="ES26" i="160"/>
  <c r="ES27" i="160"/>
  <c r="ES28" i="160"/>
  <c r="ES29" i="160"/>
  <c r="ES30" i="160"/>
  <c r="ES31" i="160"/>
  <c r="ES32" i="160"/>
  <c r="ES33" i="160"/>
  <c r="ES34" i="160"/>
  <c r="ES35" i="160"/>
  <c r="ES36" i="160"/>
  <c r="ES37" i="160"/>
  <c r="ES38" i="160"/>
  <c r="ES39" i="160"/>
  <c r="ES40" i="160"/>
  <c r="ES41" i="160"/>
  <c r="ES42" i="160"/>
  <c r="ES43" i="160"/>
  <c r="ES44" i="160"/>
  <c r="ES45" i="160"/>
  <c r="ES46" i="160"/>
  <c r="ES47" i="160"/>
  <c r="ES48" i="160"/>
  <c r="ES49" i="160"/>
  <c r="ES50" i="160"/>
  <c r="ES51" i="160"/>
  <c r="ES52" i="160"/>
  <c r="ES53" i="160"/>
  <c r="ES54" i="160"/>
  <c r="ES55" i="160"/>
  <c r="ES56" i="160"/>
  <c r="ES57" i="160"/>
  <c r="ES58" i="160"/>
  <c r="ES59" i="160"/>
  <c r="ES60" i="160"/>
  <c r="ES61" i="160"/>
  <c r="ES62" i="160"/>
  <c r="ES63" i="160"/>
  <c r="ES64" i="160"/>
  <c r="ES65" i="160"/>
  <c r="ES66" i="160"/>
  <c r="ES67" i="160"/>
  <c r="ES68" i="160"/>
  <c r="ES69" i="160"/>
  <c r="ES70" i="160"/>
  <c r="ES71" i="160"/>
  <c r="ES72" i="160"/>
  <c r="ES73" i="160"/>
  <c r="ES74" i="160"/>
  <c r="ES75" i="160"/>
  <c r="ES76" i="160"/>
  <c r="ES77" i="160"/>
  <c r="ES78" i="160"/>
  <c r="ES79" i="160"/>
  <c r="ES80" i="160"/>
  <c r="ES81" i="160"/>
  <c r="ES82" i="160"/>
  <c r="ES83" i="160"/>
  <c r="ES84" i="160"/>
  <c r="ES85" i="160"/>
  <c r="ES86" i="160"/>
  <c r="ES87" i="160"/>
  <c r="ES88" i="160"/>
  <c r="ES89" i="160"/>
  <c r="ES90" i="160"/>
  <c r="ES91" i="160"/>
  <c r="ES92" i="160"/>
  <c r="ES93" i="160"/>
  <c r="ES94" i="160"/>
  <c r="ES95" i="160"/>
  <c r="ES96" i="160"/>
  <c r="ES97" i="160"/>
  <c r="ES98" i="160"/>
  <c r="ES99" i="160"/>
  <c r="ES100" i="160"/>
  <c r="ES101" i="160"/>
  <c r="ES102" i="160"/>
  <c r="ES103" i="160"/>
  <c r="ES104" i="160"/>
  <c r="ES105" i="160"/>
  <c r="ES106" i="160"/>
  <c r="ES107" i="160"/>
  <c r="ES108" i="160"/>
  <c r="ES109" i="160"/>
  <c r="ES110" i="160"/>
  <c r="ES111" i="160"/>
  <c r="ES112" i="160"/>
  <c r="ES113" i="160"/>
  <c r="ES114" i="160"/>
  <c r="ES115" i="160"/>
  <c r="ES116" i="160"/>
  <c r="ES117" i="160"/>
  <c r="ES118" i="160"/>
  <c r="ES119" i="160"/>
  <c r="ES120" i="160"/>
  <c r="ES121" i="160"/>
  <c r="ES122" i="160"/>
  <c r="ES123" i="160"/>
  <c r="ES124" i="160"/>
  <c r="ES125" i="160"/>
  <c r="ES126" i="160"/>
  <c r="ES127" i="160"/>
  <c r="ES128" i="160"/>
  <c r="ES129" i="160"/>
  <c r="ES130" i="160"/>
  <c r="ES131" i="160"/>
  <c r="ES132" i="160"/>
  <c r="ES133" i="160"/>
  <c r="ES134" i="160"/>
  <c r="ES135" i="160"/>
  <c r="ES136" i="160"/>
  <c r="ES137" i="160"/>
  <c r="ES138" i="160"/>
  <c r="ES139" i="160"/>
  <c r="ES140" i="160"/>
  <c r="ES141" i="160"/>
  <c r="ES142" i="160"/>
  <c r="ES143" i="160"/>
  <c r="ES144" i="160"/>
  <c r="ES145" i="160"/>
  <c r="ES146" i="160"/>
  <c r="ES147" i="160"/>
  <c r="ES148" i="160"/>
  <c r="ES149" i="160"/>
  <c r="ES150" i="160"/>
  <c r="ES151" i="160"/>
  <c r="ES152" i="160"/>
  <c r="ES153" i="160"/>
  <c r="ES154" i="160"/>
  <c r="ES155" i="160"/>
  <c r="ES156" i="160"/>
  <c r="ES157" i="160"/>
  <c r="ES158" i="160"/>
  <c r="ES159" i="160"/>
  <c r="ES160" i="160"/>
  <c r="ES161" i="160"/>
  <c r="ES162" i="160"/>
  <c r="ES163" i="160"/>
  <c r="ES164" i="160"/>
  <c r="ES165" i="160"/>
  <c r="ES166" i="160"/>
  <c r="ES167" i="160"/>
  <c r="ES168" i="160"/>
  <c r="ES169" i="160"/>
  <c r="ES170" i="160"/>
  <c r="ES171" i="160"/>
  <c r="ES172" i="160"/>
  <c r="ES173" i="160"/>
  <c r="ES174" i="160"/>
  <c r="ES175" i="160"/>
  <c r="ES176" i="160"/>
  <c r="ES177" i="160"/>
  <c r="ES178" i="160"/>
  <c r="ES179" i="160"/>
  <c r="ES180" i="160"/>
  <c r="ES181" i="160"/>
  <c r="ES182" i="160"/>
  <c r="ES183" i="160"/>
  <c r="ES184" i="160"/>
  <c r="ES185" i="160"/>
  <c r="ES186" i="160"/>
  <c r="ES187" i="160"/>
  <c r="ES188" i="160"/>
  <c r="ES189" i="160"/>
  <c r="ES190" i="160"/>
  <c r="ES191" i="160"/>
  <c r="ES192" i="160"/>
  <c r="ES193" i="160"/>
  <c r="ES194" i="160"/>
  <c r="ES195" i="160"/>
  <c r="ES196" i="160"/>
  <c r="ES197" i="160"/>
  <c r="ES198" i="160"/>
  <c r="ES199" i="160"/>
  <c r="ES200" i="160"/>
  <c r="ES201" i="160"/>
  <c r="ES202" i="160"/>
  <c r="ES203" i="160"/>
  <c r="ES204" i="160"/>
  <c r="ES205" i="160"/>
  <c r="ES206" i="160"/>
  <c r="ES207" i="160"/>
  <c r="ES208" i="160"/>
  <c r="ES209" i="160"/>
  <c r="DX3" i="160"/>
  <c r="BL3" i="160" s="1"/>
  <c r="DZ3" i="160"/>
  <c r="BN3" i="160" s="1"/>
  <c r="DY3" i="160"/>
  <c r="BM3" i="160" s="1"/>
  <c r="DW3" i="160"/>
  <c r="BK3" i="160" s="1"/>
  <c r="DT3" i="160"/>
  <c r="DV3" i="160"/>
  <c r="BJ3" i="160" s="1"/>
  <c r="DU3" i="160"/>
  <c r="BI3" i="160" s="1"/>
  <c r="T10" i="197"/>
  <c r="S10" i="197"/>
  <c r="R10" i="197"/>
  <c r="Q10" i="197"/>
  <c r="P10" i="197"/>
  <c r="P209" i="197" s="1"/>
  <c r="O10" i="197"/>
  <c r="O198" i="197" s="1"/>
  <c r="N10" i="197"/>
  <c r="M10" i="197"/>
  <c r="L10" i="197"/>
  <c r="K10" i="197"/>
  <c r="J10" i="197"/>
  <c r="I10" i="197"/>
  <c r="H10" i="197"/>
  <c r="G10" i="197"/>
  <c r="G206" i="197" s="1"/>
  <c r="F10" i="197"/>
  <c r="E10" i="197"/>
  <c r="D10" i="197"/>
  <c r="T10" i="196"/>
  <c r="S10" i="196"/>
  <c r="R10" i="196"/>
  <c r="Q10" i="196"/>
  <c r="P10" i="196"/>
  <c r="O10" i="196"/>
  <c r="N10" i="196"/>
  <c r="M10" i="196"/>
  <c r="L10" i="196"/>
  <c r="K10" i="196"/>
  <c r="J10" i="196"/>
  <c r="I10" i="196"/>
  <c r="H10" i="196"/>
  <c r="G10" i="196"/>
  <c r="F10" i="196"/>
  <c r="E10" i="196"/>
  <c r="D10" i="196"/>
  <c r="E3" i="102"/>
  <c r="E3" i="196" s="1"/>
  <c r="F3" i="102"/>
  <c r="G3" i="102"/>
  <c r="H3" i="102"/>
  <c r="V13" i="102" s="1"/>
  <c r="V13" i="197" s="1"/>
  <c r="I3" i="102"/>
  <c r="V14" i="102" s="1"/>
  <c r="V14" i="196" s="1"/>
  <c r="J3" i="102"/>
  <c r="K3" i="102"/>
  <c r="L3" i="102"/>
  <c r="V17" i="102" s="1"/>
  <c r="M3" i="102"/>
  <c r="M3" i="196" s="1"/>
  <c r="N3" i="102"/>
  <c r="O3" i="102"/>
  <c r="P3" i="102"/>
  <c r="V21" i="102" s="1"/>
  <c r="Q3" i="102"/>
  <c r="R3" i="102"/>
  <c r="V23" i="102" s="1"/>
  <c r="V23" i="196" s="1"/>
  <c r="S3" i="102"/>
  <c r="V24" i="102" s="1"/>
  <c r="T3" i="102"/>
  <c r="V25" i="102" s="1"/>
  <c r="D3" i="102"/>
  <c r="D3" i="196" s="1"/>
  <c r="B12" i="197"/>
  <c r="C12" i="197"/>
  <c r="B13" i="197"/>
  <c r="C13" i="197"/>
  <c r="B14" i="197"/>
  <c r="C14" i="197"/>
  <c r="B15" i="197"/>
  <c r="C15" i="197"/>
  <c r="B16" i="197"/>
  <c r="C16" i="197"/>
  <c r="B17" i="197"/>
  <c r="C17" i="197"/>
  <c r="B18" i="197"/>
  <c r="C18" i="197"/>
  <c r="B19" i="197"/>
  <c r="C19" i="197"/>
  <c r="B20" i="197"/>
  <c r="C20" i="197"/>
  <c r="B21" i="197"/>
  <c r="C21" i="197"/>
  <c r="B22" i="197"/>
  <c r="C22" i="197"/>
  <c r="B23" i="197"/>
  <c r="C23" i="197"/>
  <c r="B24" i="197"/>
  <c r="C24" i="197"/>
  <c r="B25" i="197"/>
  <c r="C25" i="197"/>
  <c r="B26" i="197"/>
  <c r="C26" i="197"/>
  <c r="B27" i="197"/>
  <c r="C27" i="197"/>
  <c r="B28" i="197"/>
  <c r="C28" i="197"/>
  <c r="B29" i="197"/>
  <c r="C29" i="197"/>
  <c r="B30" i="197"/>
  <c r="C30" i="197"/>
  <c r="B31" i="197"/>
  <c r="C31" i="197"/>
  <c r="B32" i="197"/>
  <c r="C32" i="197"/>
  <c r="B33" i="197"/>
  <c r="C33" i="197"/>
  <c r="B34" i="197"/>
  <c r="C34" i="197"/>
  <c r="B35" i="197"/>
  <c r="C35" i="197"/>
  <c r="B36" i="197"/>
  <c r="C36" i="197"/>
  <c r="B37" i="197"/>
  <c r="C37" i="197"/>
  <c r="B38" i="197"/>
  <c r="C38" i="197"/>
  <c r="B39" i="197"/>
  <c r="C39" i="197"/>
  <c r="B40" i="197"/>
  <c r="C40" i="197"/>
  <c r="B41" i="197"/>
  <c r="C41" i="197"/>
  <c r="B42" i="197"/>
  <c r="C42" i="197"/>
  <c r="B43" i="197"/>
  <c r="C43" i="197"/>
  <c r="B44" i="197"/>
  <c r="C44" i="197"/>
  <c r="B45" i="197"/>
  <c r="C45" i="197"/>
  <c r="B46" i="197"/>
  <c r="C46" i="197"/>
  <c r="B47" i="197"/>
  <c r="C47" i="197"/>
  <c r="B48" i="197"/>
  <c r="C48" i="197"/>
  <c r="B49" i="197"/>
  <c r="C49" i="197"/>
  <c r="B50" i="197"/>
  <c r="C50" i="197"/>
  <c r="B51" i="197"/>
  <c r="C51" i="197"/>
  <c r="B52" i="197"/>
  <c r="S52" i="197" s="1"/>
  <c r="C52" i="197"/>
  <c r="B53" i="197"/>
  <c r="C53" i="197"/>
  <c r="B54" i="197"/>
  <c r="C54" i="197"/>
  <c r="B55" i="197"/>
  <c r="C55" i="197"/>
  <c r="B56" i="197"/>
  <c r="C56" i="197"/>
  <c r="B57" i="197"/>
  <c r="C57" i="197"/>
  <c r="B58" i="197"/>
  <c r="C58" i="197"/>
  <c r="B59" i="197"/>
  <c r="C59" i="197"/>
  <c r="B60" i="197"/>
  <c r="R60" i="197" s="1"/>
  <c r="C60" i="197"/>
  <c r="B61" i="197"/>
  <c r="C61" i="197"/>
  <c r="B62" i="197"/>
  <c r="C62" i="197"/>
  <c r="B63" i="197"/>
  <c r="C63" i="197"/>
  <c r="B64" i="197"/>
  <c r="N64" i="197" s="1"/>
  <c r="C64" i="197"/>
  <c r="B65" i="197"/>
  <c r="C65" i="197"/>
  <c r="B66" i="197"/>
  <c r="C66" i="197"/>
  <c r="B67" i="197"/>
  <c r="C67" i="197"/>
  <c r="B68" i="197"/>
  <c r="R68" i="197" s="1"/>
  <c r="C68" i="197"/>
  <c r="B69" i="197"/>
  <c r="C69" i="197"/>
  <c r="B70" i="197"/>
  <c r="C70" i="197"/>
  <c r="B71" i="197"/>
  <c r="C71" i="197"/>
  <c r="B72" i="197"/>
  <c r="C72" i="197"/>
  <c r="B73" i="197"/>
  <c r="C73" i="197"/>
  <c r="B74" i="197"/>
  <c r="C74" i="197"/>
  <c r="B75" i="197"/>
  <c r="C75" i="197"/>
  <c r="B76" i="197"/>
  <c r="S76" i="197" s="1"/>
  <c r="C76" i="197"/>
  <c r="B77" i="197"/>
  <c r="C77" i="197"/>
  <c r="B78" i="197"/>
  <c r="C78" i="197"/>
  <c r="B79" i="197"/>
  <c r="C79" i="197"/>
  <c r="B80" i="197"/>
  <c r="N80" i="197" s="1"/>
  <c r="C80" i="197"/>
  <c r="B81" i="197"/>
  <c r="C81" i="197"/>
  <c r="B82" i="197"/>
  <c r="C82" i="197"/>
  <c r="B83" i="197"/>
  <c r="C83" i="197"/>
  <c r="B84" i="197"/>
  <c r="R84" i="197" s="1"/>
  <c r="C84" i="197"/>
  <c r="B85" i="197"/>
  <c r="C85" i="197"/>
  <c r="B86" i="197"/>
  <c r="C86" i="197"/>
  <c r="B87" i="197"/>
  <c r="C87" i="197"/>
  <c r="B88" i="197"/>
  <c r="C88" i="197"/>
  <c r="B89" i="197"/>
  <c r="C89" i="197"/>
  <c r="B90" i="197"/>
  <c r="C90" i="197"/>
  <c r="B91" i="197"/>
  <c r="C91" i="197"/>
  <c r="B92" i="197"/>
  <c r="S92" i="197" s="1"/>
  <c r="C92" i="197"/>
  <c r="B93" i="197"/>
  <c r="C93" i="197"/>
  <c r="B94" i="197"/>
  <c r="C94" i="197"/>
  <c r="B95" i="197"/>
  <c r="C95" i="197"/>
  <c r="B96" i="197"/>
  <c r="N96" i="197" s="1"/>
  <c r="C96" i="197"/>
  <c r="B97" i="197"/>
  <c r="C97" i="197"/>
  <c r="B98" i="197"/>
  <c r="C98" i="197"/>
  <c r="B99" i="197"/>
  <c r="C99" i="197"/>
  <c r="B100" i="197"/>
  <c r="R100" i="197" s="1"/>
  <c r="C100" i="197"/>
  <c r="B101" i="197"/>
  <c r="C101" i="197"/>
  <c r="B102" i="197"/>
  <c r="C102" i="197"/>
  <c r="B103" i="197"/>
  <c r="C103" i="197"/>
  <c r="B104" i="197"/>
  <c r="C104" i="197"/>
  <c r="B105" i="197"/>
  <c r="C105" i="197"/>
  <c r="B106" i="197"/>
  <c r="C106" i="197"/>
  <c r="B107" i="197"/>
  <c r="C107" i="197"/>
  <c r="B108" i="197"/>
  <c r="S108" i="197" s="1"/>
  <c r="C108" i="197"/>
  <c r="B109" i="197"/>
  <c r="C109" i="197"/>
  <c r="B110" i="197"/>
  <c r="C110" i="197"/>
  <c r="B111" i="197"/>
  <c r="C111" i="197"/>
  <c r="B112" i="197"/>
  <c r="N112" i="197" s="1"/>
  <c r="C112" i="197"/>
  <c r="B113" i="197"/>
  <c r="C113" i="197"/>
  <c r="B114" i="197"/>
  <c r="C114" i="197"/>
  <c r="B115" i="197"/>
  <c r="C115" i="197"/>
  <c r="B116" i="197"/>
  <c r="R116" i="197" s="1"/>
  <c r="C116" i="197"/>
  <c r="B117" i="197"/>
  <c r="C117" i="197"/>
  <c r="B118" i="197"/>
  <c r="C118" i="197"/>
  <c r="B119" i="197"/>
  <c r="C119" i="197"/>
  <c r="B120" i="197"/>
  <c r="C120" i="197"/>
  <c r="B121" i="197"/>
  <c r="C121" i="197"/>
  <c r="B122" i="197"/>
  <c r="C122" i="197"/>
  <c r="B123" i="197"/>
  <c r="C123" i="197"/>
  <c r="B124" i="197"/>
  <c r="S124" i="197" s="1"/>
  <c r="C124" i="197"/>
  <c r="B125" i="197"/>
  <c r="C125" i="197"/>
  <c r="B126" i="197"/>
  <c r="C126" i="197"/>
  <c r="B127" i="197"/>
  <c r="C127" i="197"/>
  <c r="B128" i="197"/>
  <c r="P128" i="197" s="1"/>
  <c r="C128" i="197"/>
  <c r="B129" i="197"/>
  <c r="C129" i="197"/>
  <c r="B130" i="197"/>
  <c r="C130" i="197"/>
  <c r="B131" i="197"/>
  <c r="C131" i="197"/>
  <c r="B132" i="197"/>
  <c r="C132" i="197"/>
  <c r="B133" i="197"/>
  <c r="C133" i="197"/>
  <c r="B134" i="197"/>
  <c r="C134" i="197"/>
  <c r="B135" i="197"/>
  <c r="C135" i="197"/>
  <c r="B136" i="197"/>
  <c r="T136" i="197" s="1"/>
  <c r="C136" i="197"/>
  <c r="B137" i="197"/>
  <c r="C137" i="197"/>
  <c r="B138" i="197"/>
  <c r="C138" i="197"/>
  <c r="B139" i="197"/>
  <c r="C139" i="197"/>
  <c r="B140" i="197"/>
  <c r="R140" i="197" s="1"/>
  <c r="C140" i="197"/>
  <c r="B141" i="197"/>
  <c r="C141" i="197"/>
  <c r="B142" i="197"/>
  <c r="C142" i="197"/>
  <c r="B143" i="197"/>
  <c r="C143" i="197"/>
  <c r="B144" i="197"/>
  <c r="O144" i="197" s="1"/>
  <c r="C144" i="197"/>
  <c r="B145" i="197"/>
  <c r="C145" i="197"/>
  <c r="B146" i="197"/>
  <c r="C146" i="197"/>
  <c r="B147" i="197"/>
  <c r="C147" i="197"/>
  <c r="B148" i="197"/>
  <c r="L148" i="197" s="1"/>
  <c r="C148" i="197"/>
  <c r="B149" i="197"/>
  <c r="C149" i="197"/>
  <c r="B150" i="197"/>
  <c r="C150" i="197"/>
  <c r="B151" i="197"/>
  <c r="C151" i="197"/>
  <c r="B152" i="197"/>
  <c r="S152" i="197" s="1"/>
  <c r="C152" i="197"/>
  <c r="B153" i="197"/>
  <c r="C153" i="197"/>
  <c r="B154" i="197"/>
  <c r="C154" i="197"/>
  <c r="B155" i="197"/>
  <c r="C155" i="197"/>
  <c r="B156" i="197"/>
  <c r="Q156" i="197" s="1"/>
  <c r="C156" i="197"/>
  <c r="B157" i="197"/>
  <c r="C157" i="197"/>
  <c r="B158" i="197"/>
  <c r="C158" i="197"/>
  <c r="B159" i="197"/>
  <c r="C159" i="197"/>
  <c r="B160" i="197"/>
  <c r="N160" i="197" s="1"/>
  <c r="C160" i="197"/>
  <c r="B161" i="197"/>
  <c r="C161" i="197"/>
  <c r="B162" i="197"/>
  <c r="C162" i="197"/>
  <c r="B163" i="197"/>
  <c r="C163" i="197"/>
  <c r="B164" i="197"/>
  <c r="T164" i="197" s="1"/>
  <c r="C164" i="197"/>
  <c r="B165" i="197"/>
  <c r="C165" i="197"/>
  <c r="B166" i="197"/>
  <c r="C166" i="197"/>
  <c r="B167" i="197"/>
  <c r="C167" i="197"/>
  <c r="B168" i="197"/>
  <c r="R168" i="197" s="1"/>
  <c r="C168" i="197"/>
  <c r="B169" i="197"/>
  <c r="C169" i="197"/>
  <c r="B170" i="197"/>
  <c r="C170" i="197"/>
  <c r="B171" i="197"/>
  <c r="C171" i="197"/>
  <c r="B172" i="197"/>
  <c r="P172" i="197" s="1"/>
  <c r="C172" i="197"/>
  <c r="B173" i="197"/>
  <c r="C173" i="197"/>
  <c r="B174" i="197"/>
  <c r="C174" i="197"/>
  <c r="B175" i="197"/>
  <c r="C175" i="197"/>
  <c r="B176" i="197"/>
  <c r="C176" i="197"/>
  <c r="B177" i="197"/>
  <c r="C177" i="197"/>
  <c r="B178" i="197"/>
  <c r="C178" i="197"/>
  <c r="B179" i="197"/>
  <c r="C179" i="197"/>
  <c r="B180" i="197"/>
  <c r="R180" i="197" s="1"/>
  <c r="C180" i="197"/>
  <c r="B181" i="197"/>
  <c r="C181" i="197"/>
  <c r="B182" i="197"/>
  <c r="C182" i="197"/>
  <c r="B183" i="197"/>
  <c r="C183" i="197"/>
  <c r="B184" i="197"/>
  <c r="Q184" i="197" s="1"/>
  <c r="C184" i="197"/>
  <c r="B185" i="197"/>
  <c r="C185" i="197"/>
  <c r="B186" i="197"/>
  <c r="C186" i="197"/>
  <c r="B187" i="197"/>
  <c r="C187" i="197"/>
  <c r="B188" i="197"/>
  <c r="N188" i="197" s="1"/>
  <c r="C188" i="197"/>
  <c r="B189" i="197"/>
  <c r="C189" i="197"/>
  <c r="B190" i="197"/>
  <c r="C190" i="197"/>
  <c r="B191" i="197"/>
  <c r="C191" i="197"/>
  <c r="B192" i="197"/>
  <c r="L192" i="197" s="1"/>
  <c r="C192" i="197"/>
  <c r="B193" i="197"/>
  <c r="C193" i="197"/>
  <c r="B194" i="197"/>
  <c r="C194" i="197"/>
  <c r="B195" i="197"/>
  <c r="C195" i="197"/>
  <c r="B196" i="197"/>
  <c r="L196" i="197" s="1"/>
  <c r="C196" i="197"/>
  <c r="B197" i="197"/>
  <c r="C197" i="197"/>
  <c r="B198" i="197"/>
  <c r="C198" i="197"/>
  <c r="B199" i="197"/>
  <c r="C199" i="197"/>
  <c r="B200" i="197"/>
  <c r="C200" i="197"/>
  <c r="B201" i="197"/>
  <c r="C201" i="197"/>
  <c r="B202" i="197"/>
  <c r="C202" i="197"/>
  <c r="B203" i="197"/>
  <c r="C203" i="197"/>
  <c r="B204" i="197"/>
  <c r="I204" i="197" s="1"/>
  <c r="C204" i="197"/>
  <c r="B205" i="197"/>
  <c r="C205" i="197"/>
  <c r="B206" i="197"/>
  <c r="C206" i="197"/>
  <c r="B207" i="197"/>
  <c r="K207" i="197" s="1"/>
  <c r="C207" i="197"/>
  <c r="B208" i="197"/>
  <c r="C208" i="197"/>
  <c r="B209" i="197"/>
  <c r="C209" i="197"/>
  <c r="B210" i="197"/>
  <c r="R210" i="197" s="1"/>
  <c r="C210" i="197"/>
  <c r="B211" i="197"/>
  <c r="C211" i="197"/>
  <c r="C11" i="197"/>
  <c r="B11" i="197"/>
  <c r="C10" i="197"/>
  <c r="B12" i="196"/>
  <c r="C12" i="196"/>
  <c r="B13" i="196"/>
  <c r="C13" i="196"/>
  <c r="B14" i="196"/>
  <c r="C14" i="196"/>
  <c r="B15" i="196"/>
  <c r="C15" i="196"/>
  <c r="B16" i="196"/>
  <c r="C16" i="196"/>
  <c r="B17" i="196"/>
  <c r="C17" i="196"/>
  <c r="B18" i="196"/>
  <c r="C18" i="196"/>
  <c r="B19" i="196"/>
  <c r="C19" i="196"/>
  <c r="B20" i="196"/>
  <c r="C20" i="196"/>
  <c r="B21" i="196"/>
  <c r="C21" i="196"/>
  <c r="B22" i="196"/>
  <c r="C22" i="196"/>
  <c r="B23" i="196"/>
  <c r="C23" i="196"/>
  <c r="B24" i="196"/>
  <c r="C24" i="196"/>
  <c r="B25" i="196"/>
  <c r="C25" i="196"/>
  <c r="B26" i="196"/>
  <c r="C26" i="196"/>
  <c r="B27" i="196"/>
  <c r="C27" i="196"/>
  <c r="B28" i="196"/>
  <c r="C28" i="196"/>
  <c r="B29" i="196"/>
  <c r="C29" i="196"/>
  <c r="B30" i="196"/>
  <c r="C30" i="196"/>
  <c r="B31" i="196"/>
  <c r="C31" i="196"/>
  <c r="B32" i="196"/>
  <c r="C32" i="196"/>
  <c r="B33" i="196"/>
  <c r="C33" i="196"/>
  <c r="B34" i="196"/>
  <c r="C34" i="196"/>
  <c r="B35" i="196"/>
  <c r="C35" i="196"/>
  <c r="B36" i="196"/>
  <c r="C36" i="196"/>
  <c r="B37" i="196"/>
  <c r="C37" i="196"/>
  <c r="B38" i="196"/>
  <c r="C38" i="196"/>
  <c r="B39" i="196"/>
  <c r="C39" i="196"/>
  <c r="B40" i="196"/>
  <c r="C40" i="196"/>
  <c r="B41" i="196"/>
  <c r="C41" i="196"/>
  <c r="B42" i="196"/>
  <c r="C42" i="196"/>
  <c r="B43" i="196"/>
  <c r="C43" i="196"/>
  <c r="B44" i="196"/>
  <c r="C44" i="196"/>
  <c r="B45" i="196"/>
  <c r="C45" i="196"/>
  <c r="B46" i="196"/>
  <c r="C46" i="196"/>
  <c r="B47" i="196"/>
  <c r="C47" i="196"/>
  <c r="B48" i="196"/>
  <c r="C48" i="196"/>
  <c r="B49" i="196"/>
  <c r="C49" i="196"/>
  <c r="B50" i="196"/>
  <c r="C50" i="196"/>
  <c r="B51" i="196"/>
  <c r="C51" i="196"/>
  <c r="B52" i="196"/>
  <c r="C52" i="196"/>
  <c r="B53" i="196"/>
  <c r="C53" i="196"/>
  <c r="B54" i="196"/>
  <c r="C54" i="196"/>
  <c r="B55" i="196"/>
  <c r="C55" i="196"/>
  <c r="B56" i="196"/>
  <c r="C56" i="196"/>
  <c r="B57" i="196"/>
  <c r="C57" i="196"/>
  <c r="B58" i="196"/>
  <c r="C58" i="196"/>
  <c r="B59" i="196"/>
  <c r="C59" i="196"/>
  <c r="B60" i="196"/>
  <c r="C60" i="196"/>
  <c r="B61" i="196"/>
  <c r="C61" i="196"/>
  <c r="B62" i="196"/>
  <c r="C62" i="196"/>
  <c r="B63" i="196"/>
  <c r="C63" i="196"/>
  <c r="B64" i="196"/>
  <c r="C64" i="196"/>
  <c r="B65" i="196"/>
  <c r="C65" i="196"/>
  <c r="B66" i="196"/>
  <c r="C66" i="196"/>
  <c r="B67" i="196"/>
  <c r="C67" i="196"/>
  <c r="B68" i="196"/>
  <c r="C68" i="196"/>
  <c r="B69" i="196"/>
  <c r="C69" i="196"/>
  <c r="B70" i="196"/>
  <c r="C70" i="196"/>
  <c r="B71" i="196"/>
  <c r="C71" i="196"/>
  <c r="B72" i="196"/>
  <c r="C72" i="196"/>
  <c r="B73" i="196"/>
  <c r="C73" i="196"/>
  <c r="B74" i="196"/>
  <c r="C74" i="196"/>
  <c r="B75" i="196"/>
  <c r="C75" i="196"/>
  <c r="B76" i="196"/>
  <c r="C76" i="196"/>
  <c r="B77" i="196"/>
  <c r="C77" i="196"/>
  <c r="B78" i="196"/>
  <c r="C78" i="196"/>
  <c r="B79" i="196"/>
  <c r="C79" i="196"/>
  <c r="B80" i="196"/>
  <c r="C80" i="196"/>
  <c r="B81" i="196"/>
  <c r="C81" i="196"/>
  <c r="B82" i="196"/>
  <c r="C82" i="196"/>
  <c r="B83" i="196"/>
  <c r="C83" i="196"/>
  <c r="B84" i="196"/>
  <c r="C84" i="196"/>
  <c r="B85" i="196"/>
  <c r="C85" i="196"/>
  <c r="B86" i="196"/>
  <c r="C86" i="196"/>
  <c r="B87" i="196"/>
  <c r="C87" i="196"/>
  <c r="B88" i="196"/>
  <c r="C88" i="196"/>
  <c r="B89" i="196"/>
  <c r="C89" i="196"/>
  <c r="B90" i="196"/>
  <c r="C90" i="196"/>
  <c r="B91" i="196"/>
  <c r="C91" i="196"/>
  <c r="B92" i="196"/>
  <c r="C92" i="196"/>
  <c r="B93" i="196"/>
  <c r="C93" i="196"/>
  <c r="B94" i="196"/>
  <c r="C94" i="196"/>
  <c r="B95" i="196"/>
  <c r="C95" i="196"/>
  <c r="B96" i="196"/>
  <c r="C96" i="196"/>
  <c r="B97" i="196"/>
  <c r="C97" i="196"/>
  <c r="B98" i="196"/>
  <c r="C98" i="196"/>
  <c r="B99" i="196"/>
  <c r="C99" i="196"/>
  <c r="B100" i="196"/>
  <c r="C100" i="196"/>
  <c r="B101" i="196"/>
  <c r="C101" i="196"/>
  <c r="B102" i="196"/>
  <c r="C102" i="196"/>
  <c r="B103" i="196"/>
  <c r="C103" i="196"/>
  <c r="B104" i="196"/>
  <c r="C104" i="196"/>
  <c r="B105" i="196"/>
  <c r="C105" i="196"/>
  <c r="B106" i="196"/>
  <c r="C106" i="196"/>
  <c r="B107" i="196"/>
  <c r="C107" i="196"/>
  <c r="B108" i="196"/>
  <c r="C108" i="196"/>
  <c r="B109" i="196"/>
  <c r="C109" i="196"/>
  <c r="B110" i="196"/>
  <c r="C110" i="196"/>
  <c r="B111" i="196"/>
  <c r="C111" i="196"/>
  <c r="B112" i="196"/>
  <c r="C112" i="196"/>
  <c r="B113" i="196"/>
  <c r="C113" i="196"/>
  <c r="B114" i="196"/>
  <c r="C114" i="196"/>
  <c r="B115" i="196"/>
  <c r="C115" i="196"/>
  <c r="B116" i="196"/>
  <c r="C116" i="196"/>
  <c r="B117" i="196"/>
  <c r="C117" i="196"/>
  <c r="B118" i="196"/>
  <c r="C118" i="196"/>
  <c r="B119" i="196"/>
  <c r="C119" i="196"/>
  <c r="B120" i="196"/>
  <c r="C120" i="196"/>
  <c r="B121" i="196"/>
  <c r="C121" i="196"/>
  <c r="B122" i="196"/>
  <c r="C122" i="196"/>
  <c r="B123" i="196"/>
  <c r="C123" i="196"/>
  <c r="B124" i="196"/>
  <c r="C124" i="196"/>
  <c r="B125" i="196"/>
  <c r="C125" i="196"/>
  <c r="B126" i="196"/>
  <c r="C126" i="196"/>
  <c r="B127" i="196"/>
  <c r="C127" i="196"/>
  <c r="B128" i="196"/>
  <c r="C128" i="196"/>
  <c r="B129" i="196"/>
  <c r="C129" i="196"/>
  <c r="B130" i="196"/>
  <c r="C130" i="196"/>
  <c r="B131" i="196"/>
  <c r="C131" i="196"/>
  <c r="B132" i="196"/>
  <c r="C132" i="196"/>
  <c r="B133" i="196"/>
  <c r="C133" i="196"/>
  <c r="B134" i="196"/>
  <c r="C134" i="196"/>
  <c r="B135" i="196"/>
  <c r="C135" i="196"/>
  <c r="B136" i="196"/>
  <c r="C136" i="196"/>
  <c r="B137" i="196"/>
  <c r="C137" i="196"/>
  <c r="B138" i="196"/>
  <c r="C138" i="196"/>
  <c r="B139" i="196"/>
  <c r="C139" i="196"/>
  <c r="B140" i="196"/>
  <c r="C140" i="196"/>
  <c r="B141" i="196"/>
  <c r="C141" i="196"/>
  <c r="B142" i="196"/>
  <c r="C142" i="196"/>
  <c r="B143" i="196"/>
  <c r="C143" i="196"/>
  <c r="B144" i="196"/>
  <c r="C144" i="196"/>
  <c r="B145" i="196"/>
  <c r="C145" i="196"/>
  <c r="B146" i="196"/>
  <c r="C146" i="196"/>
  <c r="B147" i="196"/>
  <c r="C147" i="196"/>
  <c r="B148" i="196"/>
  <c r="C148" i="196"/>
  <c r="B149" i="196"/>
  <c r="C149" i="196"/>
  <c r="B150" i="196"/>
  <c r="C150" i="196"/>
  <c r="B151" i="196"/>
  <c r="C151" i="196"/>
  <c r="B152" i="196"/>
  <c r="C152" i="196"/>
  <c r="B153" i="196"/>
  <c r="C153" i="196"/>
  <c r="B154" i="196"/>
  <c r="C154" i="196"/>
  <c r="B155" i="196"/>
  <c r="C155" i="196"/>
  <c r="B156" i="196"/>
  <c r="C156" i="196"/>
  <c r="B157" i="196"/>
  <c r="C157" i="196"/>
  <c r="B158" i="196"/>
  <c r="C158" i="196"/>
  <c r="B159" i="196"/>
  <c r="C159" i="196"/>
  <c r="B160" i="196"/>
  <c r="C160" i="196"/>
  <c r="B161" i="196"/>
  <c r="C161" i="196"/>
  <c r="B162" i="196"/>
  <c r="C162" i="196"/>
  <c r="B163" i="196"/>
  <c r="C163" i="196"/>
  <c r="B164" i="196"/>
  <c r="C164" i="196"/>
  <c r="B165" i="196"/>
  <c r="C165" i="196"/>
  <c r="B166" i="196"/>
  <c r="C166" i="196"/>
  <c r="B167" i="196"/>
  <c r="C167" i="196"/>
  <c r="B168" i="196"/>
  <c r="C168" i="196"/>
  <c r="B169" i="196"/>
  <c r="C169" i="196"/>
  <c r="B170" i="196"/>
  <c r="C170" i="196"/>
  <c r="B171" i="196"/>
  <c r="C171" i="196"/>
  <c r="B172" i="196"/>
  <c r="C172" i="196"/>
  <c r="B173" i="196"/>
  <c r="C173" i="196"/>
  <c r="B174" i="196"/>
  <c r="C174" i="196"/>
  <c r="B175" i="196"/>
  <c r="C175" i="196"/>
  <c r="B176" i="196"/>
  <c r="C176" i="196"/>
  <c r="B177" i="196"/>
  <c r="C177" i="196"/>
  <c r="B178" i="196"/>
  <c r="C178" i="196"/>
  <c r="B179" i="196"/>
  <c r="C179" i="196"/>
  <c r="B180" i="196"/>
  <c r="C180" i="196"/>
  <c r="B181" i="196"/>
  <c r="C181" i="196"/>
  <c r="B182" i="196"/>
  <c r="C182" i="196"/>
  <c r="B183" i="196"/>
  <c r="C183" i="196"/>
  <c r="B184" i="196"/>
  <c r="C184" i="196"/>
  <c r="B185" i="196"/>
  <c r="C185" i="196"/>
  <c r="B186" i="196"/>
  <c r="C186" i="196"/>
  <c r="B187" i="196"/>
  <c r="C187" i="196"/>
  <c r="B188" i="196"/>
  <c r="C188" i="196"/>
  <c r="B189" i="196"/>
  <c r="C189" i="196"/>
  <c r="B190" i="196"/>
  <c r="C190" i="196"/>
  <c r="B191" i="196"/>
  <c r="C191" i="196"/>
  <c r="B192" i="196"/>
  <c r="C192" i="196"/>
  <c r="B193" i="196"/>
  <c r="C193" i="196"/>
  <c r="B194" i="196"/>
  <c r="C194" i="196"/>
  <c r="B195" i="196"/>
  <c r="C195" i="196"/>
  <c r="B196" i="196"/>
  <c r="C196" i="196"/>
  <c r="B197" i="196"/>
  <c r="C197" i="196"/>
  <c r="B198" i="196"/>
  <c r="C198" i="196"/>
  <c r="B199" i="196"/>
  <c r="C199" i="196"/>
  <c r="B200" i="196"/>
  <c r="C200" i="196"/>
  <c r="B201" i="196"/>
  <c r="C201" i="196"/>
  <c r="B202" i="196"/>
  <c r="C202" i="196"/>
  <c r="B203" i="196"/>
  <c r="C203" i="196"/>
  <c r="B204" i="196"/>
  <c r="C204" i="196"/>
  <c r="B205" i="196"/>
  <c r="C205" i="196"/>
  <c r="B206" i="196"/>
  <c r="C206" i="196"/>
  <c r="B207" i="196"/>
  <c r="C207" i="196"/>
  <c r="B208" i="196"/>
  <c r="C208" i="196"/>
  <c r="B209" i="196"/>
  <c r="C209" i="196"/>
  <c r="B210" i="196"/>
  <c r="C210" i="196"/>
  <c r="B211" i="196"/>
  <c r="C211" i="196"/>
  <c r="C11" i="196"/>
  <c r="B11" i="196"/>
  <c r="C10" i="196"/>
  <c r="EV409" i="167"/>
  <c r="EU409" i="167"/>
  <c r="ET409" i="167"/>
  <c r="ES409" i="167"/>
  <c r="ER409" i="167"/>
  <c r="EQ409" i="167"/>
  <c r="EP409" i="167"/>
  <c r="EO409" i="167"/>
  <c r="DY409" i="167" s="1"/>
  <c r="EN409" i="167"/>
  <c r="EM409" i="167"/>
  <c r="EL409" i="167"/>
  <c r="EK409" i="167"/>
  <c r="EJ409" i="167"/>
  <c r="EI409" i="167"/>
  <c r="EH409" i="167"/>
  <c r="DV409" i="167" s="1"/>
  <c r="EG409" i="167"/>
  <c r="EF409" i="167"/>
  <c r="EE409" i="167"/>
  <c r="ED409" i="167"/>
  <c r="EC409" i="167"/>
  <c r="EB409" i="167"/>
  <c r="DR409" i="167" s="1"/>
  <c r="EV408" i="167"/>
  <c r="EU408" i="167"/>
  <c r="ET408" i="167"/>
  <c r="ES408" i="167"/>
  <c r="ER408" i="167"/>
  <c r="EQ408" i="167"/>
  <c r="EP408" i="167"/>
  <c r="EO408" i="167"/>
  <c r="EN408" i="167"/>
  <c r="EM408" i="167"/>
  <c r="EL408" i="167"/>
  <c r="EK408" i="167"/>
  <c r="EJ408" i="167"/>
  <c r="EI408" i="167"/>
  <c r="EH408" i="167"/>
  <c r="EG408" i="167"/>
  <c r="EF408" i="167"/>
  <c r="EE408" i="167"/>
  <c r="ED408" i="167"/>
  <c r="EC408" i="167"/>
  <c r="EB408" i="167"/>
  <c r="DR408" i="167" s="1"/>
  <c r="DS408" i="167" s="1"/>
  <c r="EV407" i="167"/>
  <c r="EU407" i="167"/>
  <c r="ET407" i="167"/>
  <c r="ES407" i="167"/>
  <c r="ER407" i="167"/>
  <c r="EQ407" i="167"/>
  <c r="EP407" i="167"/>
  <c r="EO407" i="167"/>
  <c r="EN407" i="167"/>
  <c r="EM407" i="167"/>
  <c r="EL407" i="167"/>
  <c r="EK407" i="167"/>
  <c r="EJ407" i="167"/>
  <c r="EI407" i="167"/>
  <c r="EH407" i="167"/>
  <c r="EG407" i="167"/>
  <c r="EF407" i="167"/>
  <c r="EE407" i="167"/>
  <c r="ED407" i="167"/>
  <c r="EC407" i="167"/>
  <c r="EB407" i="167"/>
  <c r="DR407" i="167" s="1"/>
  <c r="EV406" i="167"/>
  <c r="EU406" i="167"/>
  <c r="ET406" i="167"/>
  <c r="ES406" i="167"/>
  <c r="ER406" i="167"/>
  <c r="EQ406" i="167"/>
  <c r="EP406" i="167"/>
  <c r="EO406" i="167"/>
  <c r="EN406" i="167"/>
  <c r="EM406" i="167"/>
  <c r="EL406" i="167"/>
  <c r="EK406" i="167"/>
  <c r="EJ406" i="167"/>
  <c r="EI406" i="167"/>
  <c r="EH406" i="167"/>
  <c r="EG406" i="167"/>
  <c r="EF406" i="167"/>
  <c r="EE406" i="167"/>
  <c r="ED406" i="167"/>
  <c r="EC406" i="167"/>
  <c r="EB406" i="167"/>
  <c r="DR406" i="167" s="1"/>
  <c r="EV405" i="167"/>
  <c r="EU405" i="167"/>
  <c r="ET405" i="167"/>
  <c r="ES405" i="167"/>
  <c r="ER405" i="167"/>
  <c r="EQ405" i="167"/>
  <c r="EP405" i="167"/>
  <c r="EO405" i="167"/>
  <c r="EN405" i="167"/>
  <c r="EM405" i="167"/>
  <c r="EL405" i="167"/>
  <c r="EK405" i="167"/>
  <c r="EJ405" i="167"/>
  <c r="EI405" i="167"/>
  <c r="EH405" i="167"/>
  <c r="EG405" i="167"/>
  <c r="EF405" i="167"/>
  <c r="EE405" i="167"/>
  <c r="ED405" i="167"/>
  <c r="EC405" i="167"/>
  <c r="EB405" i="167"/>
  <c r="DR405" i="167" s="1"/>
  <c r="DS405" i="167" s="1"/>
  <c r="EV404" i="167"/>
  <c r="EU404" i="167"/>
  <c r="ET404" i="167"/>
  <c r="ES404" i="167"/>
  <c r="ER404" i="167"/>
  <c r="EQ404" i="167"/>
  <c r="EP404" i="167"/>
  <c r="EO404" i="167"/>
  <c r="EN404" i="167"/>
  <c r="EM404" i="167"/>
  <c r="EL404" i="167"/>
  <c r="EK404" i="167"/>
  <c r="EJ404" i="167"/>
  <c r="EI404" i="167"/>
  <c r="EH404" i="167"/>
  <c r="EG404" i="167"/>
  <c r="EF404" i="167"/>
  <c r="EE404" i="167"/>
  <c r="ED404" i="167"/>
  <c r="EC404" i="167"/>
  <c r="EB404" i="167"/>
  <c r="DR404" i="167" s="1"/>
  <c r="EV403" i="167"/>
  <c r="EU403" i="167"/>
  <c r="ET403" i="167"/>
  <c r="ES403" i="167"/>
  <c r="ER403" i="167"/>
  <c r="EQ403" i="167"/>
  <c r="EP403" i="167"/>
  <c r="EO403" i="167"/>
  <c r="EN403" i="167"/>
  <c r="EM403" i="167"/>
  <c r="EL403" i="167"/>
  <c r="EK403" i="167"/>
  <c r="EJ403" i="167"/>
  <c r="EI403" i="167"/>
  <c r="EH403" i="167"/>
  <c r="EG403" i="167"/>
  <c r="EF403" i="167"/>
  <c r="EE403" i="167"/>
  <c r="ED403" i="167"/>
  <c r="EC403" i="167"/>
  <c r="EB403" i="167"/>
  <c r="DR403" i="167" s="1"/>
  <c r="EV402" i="167"/>
  <c r="EU402" i="167"/>
  <c r="ET402" i="167"/>
  <c r="ES402" i="167"/>
  <c r="ER402" i="167"/>
  <c r="EQ402" i="167"/>
  <c r="EP402" i="167"/>
  <c r="EO402" i="167"/>
  <c r="EN402" i="167"/>
  <c r="EM402" i="167"/>
  <c r="EL402" i="167"/>
  <c r="EK402" i="167"/>
  <c r="EJ402" i="167"/>
  <c r="EI402" i="167"/>
  <c r="EH402" i="167"/>
  <c r="EG402" i="167"/>
  <c r="EF402" i="167"/>
  <c r="EE402" i="167"/>
  <c r="ED402" i="167"/>
  <c r="EC402" i="167"/>
  <c r="EB402" i="167"/>
  <c r="DR402" i="167" s="1"/>
  <c r="EV401" i="167"/>
  <c r="EU401" i="167"/>
  <c r="ET401" i="167"/>
  <c r="ES401" i="167"/>
  <c r="ER401" i="167"/>
  <c r="EQ401" i="167"/>
  <c r="EP401" i="167"/>
  <c r="EO401" i="167"/>
  <c r="DY401" i="167" s="1"/>
  <c r="EN401" i="167"/>
  <c r="EM401" i="167"/>
  <c r="EL401" i="167"/>
  <c r="EK401" i="167"/>
  <c r="EJ401" i="167"/>
  <c r="EI401" i="167"/>
  <c r="EH401" i="167"/>
  <c r="EG401" i="167"/>
  <c r="EF401" i="167"/>
  <c r="EE401" i="167"/>
  <c r="ED401" i="167"/>
  <c r="EC401" i="167"/>
  <c r="EB401" i="167"/>
  <c r="DR401" i="167" s="1"/>
  <c r="EV400" i="167"/>
  <c r="EU400" i="167"/>
  <c r="ET400" i="167"/>
  <c r="ES400" i="167"/>
  <c r="ER400" i="167"/>
  <c r="EQ400" i="167"/>
  <c r="EP400" i="167"/>
  <c r="EO400" i="167"/>
  <c r="EN400" i="167"/>
  <c r="EM400" i="167"/>
  <c r="EL400" i="167"/>
  <c r="EK400" i="167"/>
  <c r="EJ400" i="167"/>
  <c r="EI400" i="167"/>
  <c r="EH400" i="167"/>
  <c r="EG400" i="167"/>
  <c r="EF400" i="167"/>
  <c r="EE400" i="167"/>
  <c r="ED400" i="167"/>
  <c r="EC400" i="167"/>
  <c r="EB400" i="167"/>
  <c r="DR400" i="167" s="1"/>
  <c r="EV399" i="167"/>
  <c r="EU399" i="167"/>
  <c r="ET399" i="167"/>
  <c r="ES399" i="167"/>
  <c r="ER399" i="167"/>
  <c r="EQ399" i="167"/>
  <c r="EP399" i="167"/>
  <c r="EO399" i="167"/>
  <c r="EN399" i="167"/>
  <c r="EM399" i="167"/>
  <c r="EL399" i="167"/>
  <c r="EK399" i="167"/>
  <c r="EJ399" i="167"/>
  <c r="EI399" i="167"/>
  <c r="EH399" i="167"/>
  <c r="EG399" i="167"/>
  <c r="EF399" i="167"/>
  <c r="EE399" i="167"/>
  <c r="ED399" i="167"/>
  <c r="EC399" i="167"/>
  <c r="EB399" i="167"/>
  <c r="DR399" i="167" s="1"/>
  <c r="EV398" i="167"/>
  <c r="EU398" i="167"/>
  <c r="ET398" i="167"/>
  <c r="ES398" i="167"/>
  <c r="ER398" i="167"/>
  <c r="EQ398" i="167"/>
  <c r="EP398" i="167"/>
  <c r="EO398" i="167"/>
  <c r="EN398" i="167"/>
  <c r="EM398" i="167"/>
  <c r="EL398" i="167"/>
  <c r="EK398" i="167"/>
  <c r="EJ398" i="167"/>
  <c r="EI398" i="167"/>
  <c r="EH398" i="167"/>
  <c r="EG398" i="167"/>
  <c r="EF398" i="167"/>
  <c r="EE398" i="167"/>
  <c r="ED398" i="167"/>
  <c r="EC398" i="167"/>
  <c r="EB398" i="167"/>
  <c r="DR398" i="167" s="1"/>
  <c r="EV397" i="167"/>
  <c r="EU397" i="167"/>
  <c r="ET397" i="167"/>
  <c r="ES397" i="167"/>
  <c r="ER397" i="167"/>
  <c r="EQ397" i="167"/>
  <c r="EP397" i="167"/>
  <c r="EO397" i="167"/>
  <c r="EN397" i="167"/>
  <c r="EM397" i="167"/>
  <c r="EL397" i="167"/>
  <c r="EK397" i="167"/>
  <c r="EJ397" i="167"/>
  <c r="EI397" i="167"/>
  <c r="EH397" i="167"/>
  <c r="EG397" i="167"/>
  <c r="EF397" i="167"/>
  <c r="EE397" i="167"/>
  <c r="ED397" i="167"/>
  <c r="DU397" i="167" s="1"/>
  <c r="EC397" i="167"/>
  <c r="EB397" i="167"/>
  <c r="DR397" i="167" s="1"/>
  <c r="DS397" i="167" s="1"/>
  <c r="EV396" i="167"/>
  <c r="EU396" i="167"/>
  <c r="ET396" i="167"/>
  <c r="ES396" i="167"/>
  <c r="ER396" i="167"/>
  <c r="EQ396" i="167"/>
  <c r="EP396" i="167"/>
  <c r="EO396" i="167"/>
  <c r="EN396" i="167"/>
  <c r="EM396" i="167"/>
  <c r="EL396" i="167"/>
  <c r="EK396" i="167"/>
  <c r="EJ396" i="167"/>
  <c r="EI396" i="167"/>
  <c r="EH396" i="167"/>
  <c r="EG396" i="167"/>
  <c r="EF396" i="167"/>
  <c r="EE396" i="167"/>
  <c r="ED396" i="167"/>
  <c r="EC396" i="167"/>
  <c r="EB396" i="167"/>
  <c r="DR396" i="167" s="1"/>
  <c r="EV395" i="167"/>
  <c r="EU395" i="167"/>
  <c r="ET395" i="167"/>
  <c r="ES395" i="167"/>
  <c r="ER395" i="167"/>
  <c r="EQ395" i="167"/>
  <c r="EP395" i="167"/>
  <c r="EO395" i="167"/>
  <c r="EN395" i="167"/>
  <c r="EM395" i="167"/>
  <c r="EL395" i="167"/>
  <c r="EK395" i="167"/>
  <c r="EJ395" i="167"/>
  <c r="EI395" i="167"/>
  <c r="EH395" i="167"/>
  <c r="EG395" i="167"/>
  <c r="EF395" i="167"/>
  <c r="EE395" i="167"/>
  <c r="ED395" i="167"/>
  <c r="EC395" i="167"/>
  <c r="EB395" i="167"/>
  <c r="DR395" i="167" s="1"/>
  <c r="EV394" i="167"/>
  <c r="EU394" i="167"/>
  <c r="ET394" i="167"/>
  <c r="ES394" i="167"/>
  <c r="ER394" i="167"/>
  <c r="EQ394" i="167"/>
  <c r="EP394" i="167"/>
  <c r="EO394" i="167"/>
  <c r="EN394" i="167"/>
  <c r="EM394" i="167"/>
  <c r="EL394" i="167"/>
  <c r="EK394" i="167"/>
  <c r="EJ394" i="167"/>
  <c r="EI394" i="167"/>
  <c r="EH394" i="167"/>
  <c r="EG394" i="167"/>
  <c r="EF394" i="167"/>
  <c r="EE394" i="167"/>
  <c r="ED394" i="167"/>
  <c r="EC394" i="167"/>
  <c r="EB394" i="167"/>
  <c r="DR394" i="167" s="1"/>
  <c r="EV393" i="167"/>
  <c r="EU393" i="167"/>
  <c r="ET393" i="167"/>
  <c r="ES393" i="167"/>
  <c r="ER393" i="167"/>
  <c r="EQ393" i="167"/>
  <c r="EP393" i="167"/>
  <c r="EO393" i="167"/>
  <c r="DY393" i="167" s="1"/>
  <c r="EN393" i="167"/>
  <c r="EM393" i="167"/>
  <c r="EL393" i="167"/>
  <c r="EK393" i="167"/>
  <c r="EJ393" i="167"/>
  <c r="EI393" i="167"/>
  <c r="EH393" i="167"/>
  <c r="EG393" i="167"/>
  <c r="EF393" i="167"/>
  <c r="EE393" i="167"/>
  <c r="ED393" i="167"/>
  <c r="EC393" i="167"/>
  <c r="EB393" i="167"/>
  <c r="DR393" i="167" s="1"/>
  <c r="EV392" i="167"/>
  <c r="EU392" i="167"/>
  <c r="ET392" i="167"/>
  <c r="ES392" i="167"/>
  <c r="ER392" i="167"/>
  <c r="EQ392" i="167"/>
  <c r="EP392" i="167"/>
  <c r="EO392" i="167"/>
  <c r="EN392" i="167"/>
  <c r="EM392" i="167"/>
  <c r="EL392" i="167"/>
  <c r="EK392" i="167"/>
  <c r="EJ392" i="167"/>
  <c r="EI392" i="167"/>
  <c r="EH392" i="167"/>
  <c r="EG392" i="167"/>
  <c r="EF392" i="167"/>
  <c r="EE392" i="167"/>
  <c r="ED392" i="167"/>
  <c r="EC392" i="167"/>
  <c r="EB392" i="167"/>
  <c r="DR392" i="167" s="1"/>
  <c r="EV391" i="167"/>
  <c r="EU391" i="167"/>
  <c r="ET391" i="167"/>
  <c r="ES391" i="167"/>
  <c r="ER391" i="167"/>
  <c r="EQ391" i="167"/>
  <c r="EP391" i="167"/>
  <c r="EO391" i="167"/>
  <c r="EN391" i="167"/>
  <c r="EM391" i="167"/>
  <c r="EL391" i="167"/>
  <c r="EK391" i="167"/>
  <c r="EJ391" i="167"/>
  <c r="EI391" i="167"/>
  <c r="EH391" i="167"/>
  <c r="EG391" i="167"/>
  <c r="EF391" i="167"/>
  <c r="EE391" i="167"/>
  <c r="ED391" i="167"/>
  <c r="EC391" i="167"/>
  <c r="EB391" i="167"/>
  <c r="DR391" i="167" s="1"/>
  <c r="EV390" i="167"/>
  <c r="EU390" i="167"/>
  <c r="ET390" i="167"/>
  <c r="ES390" i="167"/>
  <c r="ER390" i="167"/>
  <c r="EQ390" i="167"/>
  <c r="EP390" i="167"/>
  <c r="EO390" i="167"/>
  <c r="EN390" i="167"/>
  <c r="EM390" i="167"/>
  <c r="EL390" i="167"/>
  <c r="EK390" i="167"/>
  <c r="EJ390" i="167"/>
  <c r="EI390" i="167"/>
  <c r="EH390" i="167"/>
  <c r="EG390" i="167"/>
  <c r="EF390" i="167"/>
  <c r="EE390" i="167"/>
  <c r="ED390" i="167"/>
  <c r="EC390" i="167"/>
  <c r="EB390" i="167"/>
  <c r="DR390" i="167" s="1"/>
  <c r="EV389" i="167"/>
  <c r="EU389" i="167"/>
  <c r="ET389" i="167"/>
  <c r="ES389" i="167"/>
  <c r="ER389" i="167"/>
  <c r="EQ389" i="167"/>
  <c r="EP389" i="167"/>
  <c r="EO389" i="167"/>
  <c r="EN389" i="167"/>
  <c r="EM389" i="167"/>
  <c r="EL389" i="167"/>
  <c r="EK389" i="167"/>
  <c r="EJ389" i="167"/>
  <c r="EI389" i="167"/>
  <c r="EH389" i="167"/>
  <c r="EG389" i="167"/>
  <c r="EF389" i="167"/>
  <c r="EE389" i="167"/>
  <c r="ED389" i="167"/>
  <c r="EC389" i="167"/>
  <c r="EB389" i="167"/>
  <c r="DR389" i="167" s="1"/>
  <c r="EV388" i="167"/>
  <c r="EU388" i="167"/>
  <c r="ET388" i="167"/>
  <c r="ES388" i="167"/>
  <c r="ER388" i="167"/>
  <c r="EQ388" i="167"/>
  <c r="EP388" i="167"/>
  <c r="EO388" i="167"/>
  <c r="EN388" i="167"/>
  <c r="EM388" i="167"/>
  <c r="EL388" i="167"/>
  <c r="EK388" i="167"/>
  <c r="EJ388" i="167"/>
  <c r="EI388" i="167"/>
  <c r="EH388" i="167"/>
  <c r="EG388" i="167"/>
  <c r="EF388" i="167"/>
  <c r="EE388" i="167"/>
  <c r="ED388" i="167"/>
  <c r="EC388" i="167"/>
  <c r="EB388" i="167"/>
  <c r="DR388" i="167" s="1"/>
  <c r="EV387" i="167"/>
  <c r="EU387" i="167"/>
  <c r="ET387" i="167"/>
  <c r="ES387" i="167"/>
  <c r="ER387" i="167"/>
  <c r="EQ387" i="167"/>
  <c r="EP387" i="167"/>
  <c r="EO387" i="167"/>
  <c r="EN387" i="167"/>
  <c r="EM387" i="167"/>
  <c r="EL387" i="167"/>
  <c r="EK387" i="167"/>
  <c r="EJ387" i="167"/>
  <c r="EI387" i="167"/>
  <c r="EH387" i="167"/>
  <c r="EG387" i="167"/>
  <c r="EF387" i="167"/>
  <c r="EE387" i="167"/>
  <c r="ED387" i="167"/>
  <c r="EC387" i="167"/>
  <c r="EB387" i="167"/>
  <c r="DR387" i="167" s="1"/>
  <c r="EV386" i="167"/>
  <c r="EU386" i="167"/>
  <c r="ET386" i="167"/>
  <c r="ES386" i="167"/>
  <c r="ER386" i="167"/>
  <c r="EQ386" i="167"/>
  <c r="EP386" i="167"/>
  <c r="EO386" i="167"/>
  <c r="EN386" i="167"/>
  <c r="EM386" i="167"/>
  <c r="EL386" i="167"/>
  <c r="EK386" i="167"/>
  <c r="EJ386" i="167"/>
  <c r="EI386" i="167"/>
  <c r="EH386" i="167"/>
  <c r="EG386" i="167"/>
  <c r="EF386" i="167"/>
  <c r="EE386" i="167"/>
  <c r="ED386" i="167"/>
  <c r="EC386" i="167"/>
  <c r="EB386" i="167"/>
  <c r="DR386" i="167" s="1"/>
  <c r="EV385" i="167"/>
  <c r="EU385" i="167"/>
  <c r="ET385" i="167"/>
  <c r="ES385" i="167"/>
  <c r="ER385" i="167"/>
  <c r="EQ385" i="167"/>
  <c r="EP385" i="167"/>
  <c r="EO385" i="167"/>
  <c r="DY385" i="167" s="1"/>
  <c r="EN385" i="167"/>
  <c r="EM385" i="167"/>
  <c r="EL385" i="167"/>
  <c r="EK385" i="167"/>
  <c r="EJ385" i="167"/>
  <c r="EI385" i="167"/>
  <c r="EH385" i="167"/>
  <c r="EG385" i="167"/>
  <c r="EF385" i="167"/>
  <c r="EE385" i="167"/>
  <c r="ED385" i="167"/>
  <c r="EC385" i="167"/>
  <c r="EB385" i="167"/>
  <c r="DR385" i="167" s="1"/>
  <c r="EV384" i="167"/>
  <c r="EU384" i="167"/>
  <c r="ET384" i="167"/>
  <c r="ES384" i="167"/>
  <c r="ER384" i="167"/>
  <c r="EQ384" i="167"/>
  <c r="EP384" i="167"/>
  <c r="EO384" i="167"/>
  <c r="EN384" i="167"/>
  <c r="EM384" i="167"/>
  <c r="EL384" i="167"/>
  <c r="EK384" i="167"/>
  <c r="EJ384" i="167"/>
  <c r="EI384" i="167"/>
  <c r="EH384" i="167"/>
  <c r="EG384" i="167"/>
  <c r="EF384" i="167"/>
  <c r="EE384" i="167"/>
  <c r="ED384" i="167"/>
  <c r="EC384" i="167"/>
  <c r="EB384" i="167"/>
  <c r="DR384" i="167" s="1"/>
  <c r="EV383" i="167"/>
  <c r="EU383" i="167"/>
  <c r="ET383" i="167"/>
  <c r="ES383" i="167"/>
  <c r="ER383" i="167"/>
  <c r="EQ383" i="167"/>
  <c r="EP383" i="167"/>
  <c r="EO383" i="167"/>
  <c r="EN383" i="167"/>
  <c r="EM383" i="167"/>
  <c r="EL383" i="167"/>
  <c r="EK383" i="167"/>
  <c r="EJ383" i="167"/>
  <c r="EI383" i="167"/>
  <c r="EH383" i="167"/>
  <c r="EG383" i="167"/>
  <c r="EF383" i="167"/>
  <c r="EE383" i="167"/>
  <c r="ED383" i="167"/>
  <c r="EC383" i="167"/>
  <c r="EB383" i="167"/>
  <c r="DR383" i="167" s="1"/>
  <c r="EV382" i="167"/>
  <c r="EU382" i="167"/>
  <c r="ET382" i="167"/>
  <c r="ES382" i="167"/>
  <c r="ER382" i="167"/>
  <c r="EQ382" i="167"/>
  <c r="EP382" i="167"/>
  <c r="EO382" i="167"/>
  <c r="EN382" i="167"/>
  <c r="EM382" i="167"/>
  <c r="EL382" i="167"/>
  <c r="EK382" i="167"/>
  <c r="EJ382" i="167"/>
  <c r="EI382" i="167"/>
  <c r="EH382" i="167"/>
  <c r="EG382" i="167"/>
  <c r="EF382" i="167"/>
  <c r="EE382" i="167"/>
  <c r="ED382" i="167"/>
  <c r="EC382" i="167"/>
  <c r="EB382" i="167"/>
  <c r="DR382" i="167" s="1"/>
  <c r="EV381" i="167"/>
  <c r="EU381" i="167"/>
  <c r="ET381" i="167"/>
  <c r="ES381" i="167"/>
  <c r="ER381" i="167"/>
  <c r="EQ381" i="167"/>
  <c r="EP381" i="167"/>
  <c r="EO381" i="167"/>
  <c r="EN381" i="167"/>
  <c r="EM381" i="167"/>
  <c r="EL381" i="167"/>
  <c r="EK381" i="167"/>
  <c r="EJ381" i="167"/>
  <c r="EI381" i="167"/>
  <c r="EH381" i="167"/>
  <c r="EG381" i="167"/>
  <c r="EF381" i="167"/>
  <c r="EE381" i="167"/>
  <c r="ED381" i="167"/>
  <c r="DU381" i="167" s="1"/>
  <c r="EC381" i="167"/>
  <c r="EB381" i="167"/>
  <c r="DR381" i="167" s="1"/>
  <c r="DS381" i="167" s="1"/>
  <c r="EV380" i="167"/>
  <c r="EU380" i="167"/>
  <c r="ET380" i="167"/>
  <c r="ES380" i="167"/>
  <c r="ER380" i="167"/>
  <c r="EQ380" i="167"/>
  <c r="EP380" i="167"/>
  <c r="EO380" i="167"/>
  <c r="EN380" i="167"/>
  <c r="EM380" i="167"/>
  <c r="EL380" i="167"/>
  <c r="EK380" i="167"/>
  <c r="EJ380" i="167"/>
  <c r="EI380" i="167"/>
  <c r="EH380" i="167"/>
  <c r="EG380" i="167"/>
  <c r="EF380" i="167"/>
  <c r="EE380" i="167"/>
  <c r="ED380" i="167"/>
  <c r="EC380" i="167"/>
  <c r="EB380" i="167"/>
  <c r="DR380" i="167" s="1"/>
  <c r="EV379" i="167"/>
  <c r="EU379" i="167"/>
  <c r="ET379" i="167"/>
  <c r="ES379" i="167"/>
  <c r="ER379" i="167"/>
  <c r="EQ379" i="167"/>
  <c r="EP379" i="167"/>
  <c r="EO379" i="167"/>
  <c r="EN379" i="167"/>
  <c r="EM379" i="167"/>
  <c r="EL379" i="167"/>
  <c r="EK379" i="167"/>
  <c r="EJ379" i="167"/>
  <c r="EI379" i="167"/>
  <c r="EH379" i="167"/>
  <c r="EG379" i="167"/>
  <c r="EF379" i="167"/>
  <c r="EE379" i="167"/>
  <c r="ED379" i="167"/>
  <c r="EC379" i="167"/>
  <c r="EB379" i="167"/>
  <c r="DR379" i="167" s="1"/>
  <c r="EV378" i="167"/>
  <c r="EU378" i="167"/>
  <c r="ET378" i="167"/>
  <c r="ES378" i="167"/>
  <c r="ER378" i="167"/>
  <c r="EQ378" i="167"/>
  <c r="EP378" i="167"/>
  <c r="EO378" i="167"/>
  <c r="EN378" i="167"/>
  <c r="EM378" i="167"/>
  <c r="EL378" i="167"/>
  <c r="EK378" i="167"/>
  <c r="EJ378" i="167"/>
  <c r="EI378" i="167"/>
  <c r="EH378" i="167"/>
  <c r="EG378" i="167"/>
  <c r="EF378" i="167"/>
  <c r="EE378" i="167"/>
  <c r="ED378" i="167"/>
  <c r="EC378" i="167"/>
  <c r="EB378" i="167"/>
  <c r="DR378" i="167" s="1"/>
  <c r="EV377" i="167"/>
  <c r="EU377" i="167"/>
  <c r="ET377" i="167"/>
  <c r="ES377" i="167"/>
  <c r="ER377" i="167"/>
  <c r="EQ377" i="167"/>
  <c r="EP377" i="167"/>
  <c r="EO377" i="167"/>
  <c r="DY377" i="167" s="1"/>
  <c r="EN377" i="167"/>
  <c r="EM377" i="167"/>
  <c r="EL377" i="167"/>
  <c r="EK377" i="167"/>
  <c r="EJ377" i="167"/>
  <c r="EI377" i="167"/>
  <c r="EH377" i="167"/>
  <c r="EG377" i="167"/>
  <c r="EF377" i="167"/>
  <c r="EE377" i="167"/>
  <c r="ED377" i="167"/>
  <c r="EC377" i="167"/>
  <c r="EB377" i="167"/>
  <c r="DR377" i="167" s="1"/>
  <c r="EV376" i="167"/>
  <c r="EU376" i="167"/>
  <c r="ET376" i="167"/>
  <c r="ES376" i="167"/>
  <c r="ER376" i="167"/>
  <c r="EQ376" i="167"/>
  <c r="EP376" i="167"/>
  <c r="EO376" i="167"/>
  <c r="EN376" i="167"/>
  <c r="EM376" i="167"/>
  <c r="EL376" i="167"/>
  <c r="EK376" i="167"/>
  <c r="EJ376" i="167"/>
  <c r="EI376" i="167"/>
  <c r="EH376" i="167"/>
  <c r="EG376" i="167"/>
  <c r="EF376" i="167"/>
  <c r="EE376" i="167"/>
  <c r="ED376" i="167"/>
  <c r="EC376" i="167"/>
  <c r="EB376" i="167"/>
  <c r="DR376" i="167" s="1"/>
  <c r="EV375" i="167"/>
  <c r="EU375" i="167"/>
  <c r="ET375" i="167"/>
  <c r="ES375" i="167"/>
  <c r="ER375" i="167"/>
  <c r="EQ375" i="167"/>
  <c r="EP375" i="167"/>
  <c r="EO375" i="167"/>
  <c r="EN375" i="167"/>
  <c r="EM375" i="167"/>
  <c r="EL375" i="167"/>
  <c r="EK375" i="167"/>
  <c r="EJ375" i="167"/>
  <c r="EI375" i="167"/>
  <c r="EH375" i="167"/>
  <c r="EG375" i="167"/>
  <c r="EF375" i="167"/>
  <c r="EE375" i="167"/>
  <c r="ED375" i="167"/>
  <c r="EC375" i="167"/>
  <c r="EB375" i="167"/>
  <c r="DR375" i="167" s="1"/>
  <c r="EV374" i="167"/>
  <c r="EU374" i="167"/>
  <c r="ET374" i="167"/>
  <c r="ES374" i="167"/>
  <c r="ER374" i="167"/>
  <c r="EQ374" i="167"/>
  <c r="EP374" i="167"/>
  <c r="EO374" i="167"/>
  <c r="EN374" i="167"/>
  <c r="EM374" i="167"/>
  <c r="EL374" i="167"/>
  <c r="EK374" i="167"/>
  <c r="EJ374" i="167"/>
  <c r="EI374" i="167"/>
  <c r="EH374" i="167"/>
  <c r="EG374" i="167"/>
  <c r="EF374" i="167"/>
  <c r="EE374" i="167"/>
  <c r="ED374" i="167"/>
  <c r="EC374" i="167"/>
  <c r="EB374" i="167"/>
  <c r="DR374" i="167" s="1"/>
  <c r="EV373" i="167"/>
  <c r="EU373" i="167"/>
  <c r="ET373" i="167"/>
  <c r="ES373" i="167"/>
  <c r="ER373" i="167"/>
  <c r="EQ373" i="167"/>
  <c r="EP373" i="167"/>
  <c r="EO373" i="167"/>
  <c r="EN373" i="167"/>
  <c r="EM373" i="167"/>
  <c r="EL373" i="167"/>
  <c r="EK373" i="167"/>
  <c r="EJ373" i="167"/>
  <c r="EI373" i="167"/>
  <c r="EH373" i="167"/>
  <c r="EG373" i="167"/>
  <c r="EF373" i="167"/>
  <c r="EE373" i="167"/>
  <c r="ED373" i="167"/>
  <c r="DU373" i="167" s="1"/>
  <c r="EC373" i="167"/>
  <c r="EB373" i="167"/>
  <c r="DR373" i="167" s="1"/>
  <c r="DS373" i="167" s="1"/>
  <c r="EV372" i="167"/>
  <c r="EU372" i="167"/>
  <c r="ET372" i="167"/>
  <c r="ES372" i="167"/>
  <c r="ER372" i="167"/>
  <c r="EQ372" i="167"/>
  <c r="EP372" i="167"/>
  <c r="EO372" i="167"/>
  <c r="EN372" i="167"/>
  <c r="EM372" i="167"/>
  <c r="EL372" i="167"/>
  <c r="EK372" i="167"/>
  <c r="EJ372" i="167"/>
  <c r="EI372" i="167"/>
  <c r="EH372" i="167"/>
  <c r="EG372" i="167"/>
  <c r="EF372" i="167"/>
  <c r="EE372" i="167"/>
  <c r="ED372" i="167"/>
  <c r="EC372" i="167"/>
  <c r="EB372" i="167"/>
  <c r="DR372" i="167" s="1"/>
  <c r="EV371" i="167"/>
  <c r="EU371" i="167"/>
  <c r="ET371" i="167"/>
  <c r="ES371" i="167"/>
  <c r="ER371" i="167"/>
  <c r="EQ371" i="167"/>
  <c r="EP371" i="167"/>
  <c r="EO371" i="167"/>
  <c r="EN371" i="167"/>
  <c r="EM371" i="167"/>
  <c r="DW371" i="167" s="1"/>
  <c r="EL371" i="167"/>
  <c r="EK371" i="167"/>
  <c r="EJ371" i="167"/>
  <c r="EI371" i="167"/>
  <c r="EH371" i="167"/>
  <c r="EG371" i="167"/>
  <c r="EF371" i="167"/>
  <c r="EE371" i="167"/>
  <c r="ED371" i="167"/>
  <c r="EC371" i="167"/>
  <c r="EB371" i="167"/>
  <c r="DR371" i="167" s="1"/>
  <c r="EV370" i="167"/>
  <c r="EU370" i="167"/>
  <c r="ET370" i="167"/>
  <c r="ES370" i="167"/>
  <c r="ER370" i="167"/>
  <c r="EQ370" i="167"/>
  <c r="EP370" i="167"/>
  <c r="EO370" i="167"/>
  <c r="EN370" i="167"/>
  <c r="EM370" i="167"/>
  <c r="EL370" i="167"/>
  <c r="EK370" i="167"/>
  <c r="EJ370" i="167"/>
  <c r="EI370" i="167"/>
  <c r="EH370" i="167"/>
  <c r="EG370" i="167"/>
  <c r="EF370" i="167"/>
  <c r="EE370" i="167"/>
  <c r="ED370" i="167"/>
  <c r="EC370" i="167"/>
  <c r="EB370" i="167"/>
  <c r="DR370" i="167" s="1"/>
  <c r="EV369" i="167"/>
  <c r="EU369" i="167"/>
  <c r="ET369" i="167"/>
  <c r="ES369" i="167"/>
  <c r="ER369" i="167"/>
  <c r="EQ369" i="167"/>
  <c r="EP369" i="167"/>
  <c r="EO369" i="167"/>
  <c r="DY369" i="167" s="1"/>
  <c r="EN369" i="167"/>
  <c r="EM369" i="167"/>
  <c r="EL369" i="167"/>
  <c r="EK369" i="167"/>
  <c r="EJ369" i="167"/>
  <c r="EI369" i="167"/>
  <c r="EH369" i="167"/>
  <c r="EG369" i="167"/>
  <c r="EF369" i="167"/>
  <c r="EE369" i="167"/>
  <c r="ED369" i="167"/>
  <c r="EC369" i="167"/>
  <c r="EB369" i="167"/>
  <c r="DR369" i="167" s="1"/>
  <c r="EV368" i="167"/>
  <c r="EU368" i="167"/>
  <c r="ET368" i="167"/>
  <c r="ES368" i="167"/>
  <c r="ER368" i="167"/>
  <c r="EQ368" i="167"/>
  <c r="EP368" i="167"/>
  <c r="EO368" i="167"/>
  <c r="EN368" i="167"/>
  <c r="EM368" i="167"/>
  <c r="EL368" i="167"/>
  <c r="EK368" i="167"/>
  <c r="EJ368" i="167"/>
  <c r="EI368" i="167"/>
  <c r="EH368" i="167"/>
  <c r="EG368" i="167"/>
  <c r="EF368" i="167"/>
  <c r="EE368" i="167"/>
  <c r="ED368" i="167"/>
  <c r="EC368" i="167"/>
  <c r="EB368" i="167"/>
  <c r="DR368" i="167" s="1"/>
  <c r="EV367" i="167"/>
  <c r="EU367" i="167"/>
  <c r="ET367" i="167"/>
  <c r="ES367" i="167"/>
  <c r="ER367" i="167"/>
  <c r="EQ367" i="167"/>
  <c r="EP367" i="167"/>
  <c r="EO367" i="167"/>
  <c r="EN367" i="167"/>
  <c r="EM367" i="167"/>
  <c r="EL367" i="167"/>
  <c r="EK367" i="167"/>
  <c r="EJ367" i="167"/>
  <c r="EI367" i="167"/>
  <c r="EH367" i="167"/>
  <c r="EG367" i="167"/>
  <c r="EF367" i="167"/>
  <c r="EE367" i="167"/>
  <c r="ED367" i="167"/>
  <c r="EC367" i="167"/>
  <c r="EB367" i="167"/>
  <c r="DR367" i="167" s="1"/>
  <c r="EV366" i="167"/>
  <c r="EU366" i="167"/>
  <c r="ET366" i="167"/>
  <c r="ES366" i="167"/>
  <c r="ER366" i="167"/>
  <c r="EQ366" i="167"/>
  <c r="EP366" i="167"/>
  <c r="EO366" i="167"/>
  <c r="EN366" i="167"/>
  <c r="EM366" i="167"/>
  <c r="EL366" i="167"/>
  <c r="EK366" i="167"/>
  <c r="EJ366" i="167"/>
  <c r="EI366" i="167"/>
  <c r="EH366" i="167"/>
  <c r="EG366" i="167"/>
  <c r="EF366" i="167"/>
  <c r="EE366" i="167"/>
  <c r="ED366" i="167"/>
  <c r="EC366" i="167"/>
  <c r="EB366" i="167"/>
  <c r="DR366" i="167" s="1"/>
  <c r="EV365" i="167"/>
  <c r="EU365" i="167"/>
  <c r="ET365" i="167"/>
  <c r="ES365" i="167"/>
  <c r="ER365" i="167"/>
  <c r="EQ365" i="167"/>
  <c r="EP365" i="167"/>
  <c r="EO365" i="167"/>
  <c r="EN365" i="167"/>
  <c r="EM365" i="167"/>
  <c r="EL365" i="167"/>
  <c r="EK365" i="167"/>
  <c r="EJ365" i="167"/>
  <c r="EI365" i="167"/>
  <c r="EH365" i="167"/>
  <c r="EG365" i="167"/>
  <c r="EF365" i="167"/>
  <c r="EE365" i="167"/>
  <c r="ED365" i="167"/>
  <c r="DU365" i="167" s="1"/>
  <c r="EC365" i="167"/>
  <c r="EB365" i="167"/>
  <c r="DR365" i="167" s="1"/>
  <c r="DS365" i="167" s="1"/>
  <c r="EV364" i="167"/>
  <c r="EU364" i="167"/>
  <c r="ET364" i="167"/>
  <c r="ES364" i="167"/>
  <c r="ER364" i="167"/>
  <c r="EQ364" i="167"/>
  <c r="EP364" i="167"/>
  <c r="EO364" i="167"/>
  <c r="EN364" i="167"/>
  <c r="EM364" i="167"/>
  <c r="EL364" i="167"/>
  <c r="EK364" i="167"/>
  <c r="EJ364" i="167"/>
  <c r="EI364" i="167"/>
  <c r="EH364" i="167"/>
  <c r="EG364" i="167"/>
  <c r="EF364" i="167"/>
  <c r="EE364" i="167"/>
  <c r="ED364" i="167"/>
  <c r="EC364" i="167"/>
  <c r="EB364" i="167"/>
  <c r="DR364" i="167" s="1"/>
  <c r="EV363" i="167"/>
  <c r="EU363" i="167"/>
  <c r="ET363" i="167"/>
  <c r="ES363" i="167"/>
  <c r="ER363" i="167"/>
  <c r="EQ363" i="167"/>
  <c r="EP363" i="167"/>
  <c r="EO363" i="167"/>
  <c r="EN363" i="167"/>
  <c r="EM363" i="167"/>
  <c r="EL363" i="167"/>
  <c r="EK363" i="167"/>
  <c r="EJ363" i="167"/>
  <c r="EI363" i="167"/>
  <c r="EH363" i="167"/>
  <c r="EG363" i="167"/>
  <c r="EF363" i="167"/>
  <c r="EE363" i="167"/>
  <c r="ED363" i="167"/>
  <c r="EC363" i="167"/>
  <c r="EB363" i="167"/>
  <c r="DR363" i="167" s="1"/>
  <c r="EV362" i="167"/>
  <c r="EU362" i="167"/>
  <c r="ET362" i="167"/>
  <c r="ES362" i="167"/>
  <c r="ER362" i="167"/>
  <c r="EQ362" i="167"/>
  <c r="EP362" i="167"/>
  <c r="EO362" i="167"/>
  <c r="EN362" i="167"/>
  <c r="EM362" i="167"/>
  <c r="EL362" i="167"/>
  <c r="EK362" i="167"/>
  <c r="EJ362" i="167"/>
  <c r="EI362" i="167"/>
  <c r="EH362" i="167"/>
  <c r="EG362" i="167"/>
  <c r="EF362" i="167"/>
  <c r="EE362" i="167"/>
  <c r="ED362" i="167"/>
  <c r="EC362" i="167"/>
  <c r="EB362" i="167"/>
  <c r="DR362" i="167" s="1"/>
  <c r="EV361" i="167"/>
  <c r="EU361" i="167"/>
  <c r="ET361" i="167"/>
  <c r="ES361" i="167"/>
  <c r="ER361" i="167"/>
  <c r="EQ361" i="167"/>
  <c r="EP361" i="167"/>
  <c r="EO361" i="167"/>
  <c r="DY361" i="167" s="1"/>
  <c r="EN361" i="167"/>
  <c r="EM361" i="167"/>
  <c r="EL361" i="167"/>
  <c r="EK361" i="167"/>
  <c r="EJ361" i="167"/>
  <c r="EI361" i="167"/>
  <c r="EH361" i="167"/>
  <c r="EG361" i="167"/>
  <c r="EF361" i="167"/>
  <c r="EE361" i="167"/>
  <c r="ED361" i="167"/>
  <c r="EC361" i="167"/>
  <c r="EB361" i="167"/>
  <c r="DR361" i="167" s="1"/>
  <c r="EV360" i="167"/>
  <c r="EU360" i="167"/>
  <c r="ET360" i="167"/>
  <c r="ES360" i="167"/>
  <c r="ER360" i="167"/>
  <c r="EQ360" i="167"/>
  <c r="EP360" i="167"/>
  <c r="EO360" i="167"/>
  <c r="EN360" i="167"/>
  <c r="EM360" i="167"/>
  <c r="EL360" i="167"/>
  <c r="EK360" i="167"/>
  <c r="EJ360" i="167"/>
  <c r="EI360" i="167"/>
  <c r="EH360" i="167"/>
  <c r="EG360" i="167"/>
  <c r="EF360" i="167"/>
  <c r="EE360" i="167"/>
  <c r="ED360" i="167"/>
  <c r="EC360" i="167"/>
  <c r="EB360" i="167"/>
  <c r="DR360" i="167" s="1"/>
  <c r="EV359" i="167"/>
  <c r="EU359" i="167"/>
  <c r="ET359" i="167"/>
  <c r="ES359" i="167"/>
  <c r="ER359" i="167"/>
  <c r="EQ359" i="167"/>
  <c r="EP359" i="167"/>
  <c r="EO359" i="167"/>
  <c r="EN359" i="167"/>
  <c r="EM359" i="167"/>
  <c r="EL359" i="167"/>
  <c r="EK359" i="167"/>
  <c r="EJ359" i="167"/>
  <c r="EI359" i="167"/>
  <c r="EH359" i="167"/>
  <c r="EG359" i="167"/>
  <c r="EF359" i="167"/>
  <c r="EE359" i="167"/>
  <c r="ED359" i="167"/>
  <c r="EC359" i="167"/>
  <c r="EB359" i="167"/>
  <c r="DR359" i="167" s="1"/>
  <c r="EV358" i="167"/>
  <c r="EU358" i="167"/>
  <c r="ET358" i="167"/>
  <c r="ES358" i="167"/>
  <c r="ER358" i="167"/>
  <c r="EQ358" i="167"/>
  <c r="EP358" i="167"/>
  <c r="EO358" i="167"/>
  <c r="EN358" i="167"/>
  <c r="EM358" i="167"/>
  <c r="EL358" i="167"/>
  <c r="EK358" i="167"/>
  <c r="EJ358" i="167"/>
  <c r="EI358" i="167"/>
  <c r="EH358" i="167"/>
  <c r="EG358" i="167"/>
  <c r="EF358" i="167"/>
  <c r="EE358" i="167"/>
  <c r="ED358" i="167"/>
  <c r="EC358" i="167"/>
  <c r="EB358" i="167"/>
  <c r="DR358" i="167" s="1"/>
  <c r="EV357" i="167"/>
  <c r="EU357" i="167"/>
  <c r="ET357" i="167"/>
  <c r="ES357" i="167"/>
  <c r="ER357" i="167"/>
  <c r="EQ357" i="167"/>
  <c r="EP357" i="167"/>
  <c r="EO357" i="167"/>
  <c r="EN357" i="167"/>
  <c r="EM357" i="167"/>
  <c r="EL357" i="167"/>
  <c r="EK357" i="167"/>
  <c r="EJ357" i="167"/>
  <c r="EI357" i="167"/>
  <c r="EH357" i="167"/>
  <c r="EG357" i="167"/>
  <c r="EF357" i="167"/>
  <c r="EE357" i="167"/>
  <c r="ED357" i="167"/>
  <c r="EC357" i="167"/>
  <c r="EB357" i="167"/>
  <c r="DR357" i="167" s="1"/>
  <c r="DS357" i="167" s="1"/>
  <c r="EV356" i="167"/>
  <c r="EU356" i="167"/>
  <c r="ET356" i="167"/>
  <c r="ES356" i="167"/>
  <c r="ER356" i="167"/>
  <c r="EQ356" i="167"/>
  <c r="EP356" i="167"/>
  <c r="EO356" i="167"/>
  <c r="EN356" i="167"/>
  <c r="EM356" i="167"/>
  <c r="EL356" i="167"/>
  <c r="EK356" i="167"/>
  <c r="EJ356" i="167"/>
  <c r="EI356" i="167"/>
  <c r="EH356" i="167"/>
  <c r="EG356" i="167"/>
  <c r="EF356" i="167"/>
  <c r="EE356" i="167"/>
  <c r="ED356" i="167"/>
  <c r="EC356" i="167"/>
  <c r="EB356" i="167"/>
  <c r="DR356" i="167" s="1"/>
  <c r="EV355" i="167"/>
  <c r="EU355" i="167"/>
  <c r="ET355" i="167"/>
  <c r="ES355" i="167"/>
  <c r="ER355" i="167"/>
  <c r="EQ355" i="167"/>
  <c r="EP355" i="167"/>
  <c r="EO355" i="167"/>
  <c r="EN355" i="167"/>
  <c r="EM355" i="167"/>
  <c r="EL355" i="167"/>
  <c r="EK355" i="167"/>
  <c r="EJ355" i="167"/>
  <c r="EI355" i="167"/>
  <c r="EH355" i="167"/>
  <c r="EG355" i="167"/>
  <c r="EF355" i="167"/>
  <c r="EE355" i="167"/>
  <c r="ED355" i="167"/>
  <c r="EC355" i="167"/>
  <c r="EB355" i="167"/>
  <c r="DR355" i="167" s="1"/>
  <c r="EV354" i="167"/>
  <c r="EU354" i="167"/>
  <c r="ET354" i="167"/>
  <c r="ES354" i="167"/>
  <c r="ER354" i="167"/>
  <c r="EQ354" i="167"/>
  <c r="EP354" i="167"/>
  <c r="EO354" i="167"/>
  <c r="EN354" i="167"/>
  <c r="EM354" i="167"/>
  <c r="EL354" i="167"/>
  <c r="EK354" i="167"/>
  <c r="EJ354" i="167"/>
  <c r="EI354" i="167"/>
  <c r="EH354" i="167"/>
  <c r="EG354" i="167"/>
  <c r="EF354" i="167"/>
  <c r="EE354" i="167"/>
  <c r="ED354" i="167"/>
  <c r="EC354" i="167"/>
  <c r="EB354" i="167"/>
  <c r="DR354" i="167" s="1"/>
  <c r="EV353" i="167"/>
  <c r="EU353" i="167"/>
  <c r="ET353" i="167"/>
  <c r="ES353" i="167"/>
  <c r="ER353" i="167"/>
  <c r="EQ353" i="167"/>
  <c r="EP353" i="167"/>
  <c r="EO353" i="167"/>
  <c r="EN353" i="167"/>
  <c r="EM353" i="167"/>
  <c r="EL353" i="167"/>
  <c r="EK353" i="167"/>
  <c r="EJ353" i="167"/>
  <c r="EI353" i="167"/>
  <c r="EH353" i="167"/>
  <c r="DV353" i="167" s="1"/>
  <c r="EG353" i="167"/>
  <c r="EF353" i="167"/>
  <c r="EE353" i="167"/>
  <c r="ED353" i="167"/>
  <c r="EC353" i="167"/>
  <c r="EB353" i="167"/>
  <c r="DR353" i="167" s="1"/>
  <c r="EV352" i="167"/>
  <c r="EU352" i="167"/>
  <c r="ET352" i="167"/>
  <c r="ES352" i="167"/>
  <c r="ER352" i="167"/>
  <c r="EQ352" i="167"/>
  <c r="EP352" i="167"/>
  <c r="EO352" i="167"/>
  <c r="EN352" i="167"/>
  <c r="EM352" i="167"/>
  <c r="EL352" i="167"/>
  <c r="EK352" i="167"/>
  <c r="EJ352" i="167"/>
  <c r="EI352" i="167"/>
  <c r="EH352" i="167"/>
  <c r="EG352" i="167"/>
  <c r="EF352" i="167"/>
  <c r="EE352" i="167"/>
  <c r="ED352" i="167"/>
  <c r="EC352" i="167"/>
  <c r="EB352" i="167"/>
  <c r="DR352" i="167" s="1"/>
  <c r="EV351" i="167"/>
  <c r="EU351" i="167"/>
  <c r="ET351" i="167"/>
  <c r="ES351" i="167"/>
  <c r="ER351" i="167"/>
  <c r="EQ351" i="167"/>
  <c r="EP351" i="167"/>
  <c r="EO351" i="167"/>
  <c r="EN351" i="167"/>
  <c r="EM351" i="167"/>
  <c r="EL351" i="167"/>
  <c r="EK351" i="167"/>
  <c r="EJ351" i="167"/>
  <c r="EI351" i="167"/>
  <c r="EH351" i="167"/>
  <c r="EG351" i="167"/>
  <c r="EF351" i="167"/>
  <c r="EE351" i="167"/>
  <c r="ED351" i="167"/>
  <c r="EC351" i="167"/>
  <c r="EB351" i="167"/>
  <c r="DR351" i="167" s="1"/>
  <c r="EV350" i="167"/>
  <c r="EU350" i="167"/>
  <c r="ET350" i="167"/>
  <c r="ES350" i="167"/>
  <c r="ER350" i="167"/>
  <c r="EQ350" i="167"/>
  <c r="EP350" i="167"/>
  <c r="EO350" i="167"/>
  <c r="EN350" i="167"/>
  <c r="EM350" i="167"/>
  <c r="EL350" i="167"/>
  <c r="EK350" i="167"/>
  <c r="EJ350" i="167"/>
  <c r="EI350" i="167"/>
  <c r="EH350" i="167"/>
  <c r="EG350" i="167"/>
  <c r="EF350" i="167"/>
  <c r="EE350" i="167"/>
  <c r="ED350" i="167"/>
  <c r="EC350" i="167"/>
  <c r="EB350" i="167"/>
  <c r="DR350" i="167" s="1"/>
  <c r="EV349" i="167"/>
  <c r="EU349" i="167"/>
  <c r="ET349" i="167"/>
  <c r="ES349" i="167"/>
  <c r="ER349" i="167"/>
  <c r="EQ349" i="167"/>
  <c r="EP349" i="167"/>
  <c r="EO349" i="167"/>
  <c r="EN349" i="167"/>
  <c r="EM349" i="167"/>
  <c r="EL349" i="167"/>
  <c r="EK349" i="167"/>
  <c r="EJ349" i="167"/>
  <c r="EI349" i="167"/>
  <c r="EH349" i="167"/>
  <c r="EG349" i="167"/>
  <c r="EF349" i="167"/>
  <c r="EE349" i="167"/>
  <c r="ED349" i="167"/>
  <c r="DU349" i="167" s="1"/>
  <c r="EC349" i="167"/>
  <c r="EB349" i="167"/>
  <c r="DR349" i="167" s="1"/>
  <c r="EV348" i="167"/>
  <c r="EU348" i="167"/>
  <c r="ET348" i="167"/>
  <c r="ES348" i="167"/>
  <c r="ER348" i="167"/>
  <c r="EQ348" i="167"/>
  <c r="EP348" i="167"/>
  <c r="EO348" i="167"/>
  <c r="EN348" i="167"/>
  <c r="EM348" i="167"/>
  <c r="EL348" i="167"/>
  <c r="EK348" i="167"/>
  <c r="EJ348" i="167"/>
  <c r="EI348" i="167"/>
  <c r="EH348" i="167"/>
  <c r="EG348" i="167"/>
  <c r="EF348" i="167"/>
  <c r="EE348" i="167"/>
  <c r="ED348" i="167"/>
  <c r="EC348" i="167"/>
  <c r="EB348" i="167"/>
  <c r="DR348" i="167" s="1"/>
  <c r="EV347" i="167"/>
  <c r="EU347" i="167"/>
  <c r="ET347" i="167"/>
  <c r="ES347" i="167"/>
  <c r="ER347" i="167"/>
  <c r="EQ347" i="167"/>
  <c r="EP347" i="167"/>
  <c r="EO347" i="167"/>
  <c r="EN347" i="167"/>
  <c r="EM347" i="167"/>
  <c r="EL347" i="167"/>
  <c r="EK347" i="167"/>
  <c r="EJ347" i="167"/>
  <c r="EI347" i="167"/>
  <c r="EH347" i="167"/>
  <c r="EG347" i="167"/>
  <c r="EF347" i="167"/>
  <c r="EE347" i="167"/>
  <c r="ED347" i="167"/>
  <c r="EC347" i="167"/>
  <c r="EB347" i="167"/>
  <c r="DR347" i="167" s="1"/>
  <c r="EV346" i="167"/>
  <c r="EU346" i="167"/>
  <c r="ET346" i="167"/>
  <c r="ES346" i="167"/>
  <c r="ER346" i="167"/>
  <c r="EQ346" i="167"/>
  <c r="EP346" i="167"/>
  <c r="EO346" i="167"/>
  <c r="EN346" i="167"/>
  <c r="EM346" i="167"/>
  <c r="EL346" i="167"/>
  <c r="EK346" i="167"/>
  <c r="EJ346" i="167"/>
  <c r="EI346" i="167"/>
  <c r="EH346" i="167"/>
  <c r="EG346" i="167"/>
  <c r="EF346" i="167"/>
  <c r="EE346" i="167"/>
  <c r="ED346" i="167"/>
  <c r="EC346" i="167"/>
  <c r="EB346" i="167"/>
  <c r="DR346" i="167" s="1"/>
  <c r="EV345" i="167"/>
  <c r="EU345" i="167"/>
  <c r="ET345" i="167"/>
  <c r="ES345" i="167"/>
  <c r="ER345" i="167"/>
  <c r="EQ345" i="167"/>
  <c r="EP345" i="167"/>
  <c r="EO345" i="167"/>
  <c r="EN345" i="167"/>
  <c r="EM345" i="167"/>
  <c r="EL345" i="167"/>
  <c r="EK345" i="167"/>
  <c r="EJ345" i="167"/>
  <c r="EI345" i="167"/>
  <c r="EH345" i="167"/>
  <c r="EG345" i="167"/>
  <c r="EF345" i="167"/>
  <c r="EE345" i="167"/>
  <c r="ED345" i="167"/>
  <c r="EC345" i="167"/>
  <c r="EB345" i="167"/>
  <c r="DR345" i="167" s="1"/>
  <c r="EV344" i="167"/>
  <c r="EU344" i="167"/>
  <c r="ET344" i="167"/>
  <c r="ES344" i="167"/>
  <c r="ER344" i="167"/>
  <c r="EQ344" i="167"/>
  <c r="EP344" i="167"/>
  <c r="EO344" i="167"/>
  <c r="EN344" i="167"/>
  <c r="EM344" i="167"/>
  <c r="EL344" i="167"/>
  <c r="EK344" i="167"/>
  <c r="EJ344" i="167"/>
  <c r="EI344" i="167"/>
  <c r="EH344" i="167"/>
  <c r="EG344" i="167"/>
  <c r="EF344" i="167"/>
  <c r="EE344" i="167"/>
  <c r="ED344" i="167"/>
  <c r="EC344" i="167"/>
  <c r="EB344" i="167"/>
  <c r="DR344" i="167" s="1"/>
  <c r="EV343" i="167"/>
  <c r="EU343" i="167"/>
  <c r="ET343" i="167"/>
  <c r="ES343" i="167"/>
  <c r="ER343" i="167"/>
  <c r="EQ343" i="167"/>
  <c r="EP343" i="167"/>
  <c r="EO343" i="167"/>
  <c r="EN343" i="167"/>
  <c r="EM343" i="167"/>
  <c r="EL343" i="167"/>
  <c r="EK343" i="167"/>
  <c r="EJ343" i="167"/>
  <c r="EI343" i="167"/>
  <c r="EH343" i="167"/>
  <c r="EG343" i="167"/>
  <c r="EF343" i="167"/>
  <c r="EE343" i="167"/>
  <c r="ED343" i="167"/>
  <c r="EC343" i="167"/>
  <c r="EB343" i="167"/>
  <c r="DR343" i="167" s="1"/>
  <c r="EV342" i="167"/>
  <c r="EU342" i="167"/>
  <c r="ET342" i="167"/>
  <c r="ES342" i="167"/>
  <c r="ER342" i="167"/>
  <c r="EQ342" i="167"/>
  <c r="EP342" i="167"/>
  <c r="EO342" i="167"/>
  <c r="EN342" i="167"/>
  <c r="EM342" i="167"/>
  <c r="EL342" i="167"/>
  <c r="EK342" i="167"/>
  <c r="EJ342" i="167"/>
  <c r="EI342" i="167"/>
  <c r="EH342" i="167"/>
  <c r="EG342" i="167"/>
  <c r="EF342" i="167"/>
  <c r="EE342" i="167"/>
  <c r="ED342" i="167"/>
  <c r="EC342" i="167"/>
  <c r="EB342" i="167"/>
  <c r="DR342" i="167" s="1"/>
  <c r="EV341" i="167"/>
  <c r="EU341" i="167"/>
  <c r="ET341" i="167"/>
  <c r="ES341" i="167"/>
  <c r="ER341" i="167"/>
  <c r="EQ341" i="167"/>
  <c r="EP341" i="167"/>
  <c r="EO341" i="167"/>
  <c r="EN341" i="167"/>
  <c r="EM341" i="167"/>
  <c r="EL341" i="167"/>
  <c r="EK341" i="167"/>
  <c r="EJ341" i="167"/>
  <c r="EI341" i="167"/>
  <c r="EH341" i="167"/>
  <c r="EG341" i="167"/>
  <c r="EF341" i="167"/>
  <c r="EE341" i="167"/>
  <c r="ED341" i="167"/>
  <c r="DU341" i="167" s="1"/>
  <c r="EC341" i="167"/>
  <c r="EB341" i="167"/>
  <c r="DR341" i="167" s="1"/>
  <c r="EV340" i="167"/>
  <c r="EU340" i="167"/>
  <c r="ET340" i="167"/>
  <c r="ES340" i="167"/>
  <c r="ER340" i="167"/>
  <c r="EQ340" i="167"/>
  <c r="EP340" i="167"/>
  <c r="EO340" i="167"/>
  <c r="EN340" i="167"/>
  <c r="EM340" i="167"/>
  <c r="EL340" i="167"/>
  <c r="EK340" i="167"/>
  <c r="EJ340" i="167"/>
  <c r="EI340" i="167"/>
  <c r="EH340" i="167"/>
  <c r="EG340" i="167"/>
  <c r="EF340" i="167"/>
  <c r="EE340" i="167"/>
  <c r="ED340" i="167"/>
  <c r="EC340" i="167"/>
  <c r="EB340" i="167"/>
  <c r="DR340" i="167" s="1"/>
  <c r="EV339" i="167"/>
  <c r="EU339" i="167"/>
  <c r="ET339" i="167"/>
  <c r="ES339" i="167"/>
  <c r="ER339" i="167"/>
  <c r="EQ339" i="167"/>
  <c r="EP339" i="167"/>
  <c r="EO339" i="167"/>
  <c r="EN339" i="167"/>
  <c r="EM339" i="167"/>
  <c r="EL339" i="167"/>
  <c r="EK339" i="167"/>
  <c r="EJ339" i="167"/>
  <c r="EI339" i="167"/>
  <c r="EH339" i="167"/>
  <c r="EG339" i="167"/>
  <c r="EF339" i="167"/>
  <c r="EE339" i="167"/>
  <c r="ED339" i="167"/>
  <c r="EC339" i="167"/>
  <c r="EB339" i="167"/>
  <c r="DR339" i="167" s="1"/>
  <c r="EV338" i="167"/>
  <c r="EU338" i="167"/>
  <c r="ET338" i="167"/>
  <c r="ES338" i="167"/>
  <c r="ER338" i="167"/>
  <c r="EQ338" i="167"/>
  <c r="EP338" i="167"/>
  <c r="EO338" i="167"/>
  <c r="EN338" i="167"/>
  <c r="EM338" i="167"/>
  <c r="EL338" i="167"/>
  <c r="EK338" i="167"/>
  <c r="EJ338" i="167"/>
  <c r="EI338" i="167"/>
  <c r="EH338" i="167"/>
  <c r="EG338" i="167"/>
  <c r="EF338" i="167"/>
  <c r="EE338" i="167"/>
  <c r="ED338" i="167"/>
  <c r="EC338" i="167"/>
  <c r="EB338" i="167"/>
  <c r="DR338" i="167" s="1"/>
  <c r="EV337" i="167"/>
  <c r="EU337" i="167"/>
  <c r="ET337" i="167"/>
  <c r="ES337" i="167"/>
  <c r="ER337" i="167"/>
  <c r="EQ337" i="167"/>
  <c r="EP337" i="167"/>
  <c r="EO337" i="167"/>
  <c r="EN337" i="167"/>
  <c r="EM337" i="167"/>
  <c r="EL337" i="167"/>
  <c r="EK337" i="167"/>
  <c r="EJ337" i="167"/>
  <c r="EI337" i="167"/>
  <c r="EH337" i="167"/>
  <c r="EG337" i="167"/>
  <c r="EF337" i="167"/>
  <c r="EE337" i="167"/>
  <c r="ED337" i="167"/>
  <c r="EC337" i="167"/>
  <c r="EB337" i="167"/>
  <c r="DR337" i="167" s="1"/>
  <c r="EV336" i="167"/>
  <c r="EU336" i="167"/>
  <c r="ET336" i="167"/>
  <c r="ES336" i="167"/>
  <c r="ER336" i="167"/>
  <c r="EQ336" i="167"/>
  <c r="EP336" i="167"/>
  <c r="EO336" i="167"/>
  <c r="EN336" i="167"/>
  <c r="EM336" i="167"/>
  <c r="EL336" i="167"/>
  <c r="EK336" i="167"/>
  <c r="EJ336" i="167"/>
  <c r="EI336" i="167"/>
  <c r="EH336" i="167"/>
  <c r="EG336" i="167"/>
  <c r="EF336" i="167"/>
  <c r="EE336" i="167"/>
  <c r="ED336" i="167"/>
  <c r="EC336" i="167"/>
  <c r="EB336" i="167"/>
  <c r="DR336" i="167" s="1"/>
  <c r="EV335" i="167"/>
  <c r="EU335" i="167"/>
  <c r="ET335" i="167"/>
  <c r="ES335" i="167"/>
  <c r="ER335" i="167"/>
  <c r="EQ335" i="167"/>
  <c r="EP335" i="167"/>
  <c r="EO335" i="167"/>
  <c r="EN335" i="167"/>
  <c r="EM335" i="167"/>
  <c r="EL335" i="167"/>
  <c r="EK335" i="167"/>
  <c r="EJ335" i="167"/>
  <c r="EI335" i="167"/>
  <c r="EH335" i="167"/>
  <c r="EG335" i="167"/>
  <c r="EF335" i="167"/>
  <c r="EE335" i="167"/>
  <c r="ED335" i="167"/>
  <c r="EC335" i="167"/>
  <c r="EB335" i="167"/>
  <c r="DR335" i="167" s="1"/>
  <c r="EV334" i="167"/>
  <c r="EU334" i="167"/>
  <c r="ET334" i="167"/>
  <c r="ES334" i="167"/>
  <c r="ER334" i="167"/>
  <c r="EQ334" i="167"/>
  <c r="EP334" i="167"/>
  <c r="EO334" i="167"/>
  <c r="EN334" i="167"/>
  <c r="EM334" i="167"/>
  <c r="EL334" i="167"/>
  <c r="EK334" i="167"/>
  <c r="EJ334" i="167"/>
  <c r="EI334" i="167"/>
  <c r="EH334" i="167"/>
  <c r="EG334" i="167"/>
  <c r="EF334" i="167"/>
  <c r="EE334" i="167"/>
  <c r="ED334" i="167"/>
  <c r="EC334" i="167"/>
  <c r="EB334" i="167"/>
  <c r="DR334" i="167" s="1"/>
  <c r="EV333" i="167"/>
  <c r="EU333" i="167"/>
  <c r="ET333" i="167"/>
  <c r="ES333" i="167"/>
  <c r="ER333" i="167"/>
  <c r="EQ333" i="167"/>
  <c r="EP333" i="167"/>
  <c r="EO333" i="167"/>
  <c r="EN333" i="167"/>
  <c r="EM333" i="167"/>
  <c r="EL333" i="167"/>
  <c r="EK333" i="167"/>
  <c r="EJ333" i="167"/>
  <c r="EI333" i="167"/>
  <c r="EH333" i="167"/>
  <c r="EG333" i="167"/>
  <c r="EF333" i="167"/>
  <c r="EE333" i="167"/>
  <c r="ED333" i="167"/>
  <c r="DU333" i="167" s="1"/>
  <c r="EC333" i="167"/>
  <c r="EB333" i="167"/>
  <c r="DR333" i="167" s="1"/>
  <c r="EV332" i="167"/>
  <c r="EU332" i="167"/>
  <c r="ET332" i="167"/>
  <c r="ES332" i="167"/>
  <c r="ER332" i="167"/>
  <c r="EQ332" i="167"/>
  <c r="EP332" i="167"/>
  <c r="EO332" i="167"/>
  <c r="EN332" i="167"/>
  <c r="EM332" i="167"/>
  <c r="EL332" i="167"/>
  <c r="EK332" i="167"/>
  <c r="EJ332" i="167"/>
  <c r="EI332" i="167"/>
  <c r="EH332" i="167"/>
  <c r="EG332" i="167"/>
  <c r="EF332" i="167"/>
  <c r="EE332" i="167"/>
  <c r="ED332" i="167"/>
  <c r="EC332" i="167"/>
  <c r="EB332" i="167"/>
  <c r="DR332" i="167" s="1"/>
  <c r="EV331" i="167"/>
  <c r="EU331" i="167"/>
  <c r="ET331" i="167"/>
  <c r="ES331" i="167"/>
  <c r="ER331" i="167"/>
  <c r="EQ331" i="167"/>
  <c r="EP331" i="167"/>
  <c r="EO331" i="167"/>
  <c r="EN331" i="167"/>
  <c r="EM331" i="167"/>
  <c r="EL331" i="167"/>
  <c r="EK331" i="167"/>
  <c r="EJ331" i="167"/>
  <c r="EI331" i="167"/>
  <c r="EH331" i="167"/>
  <c r="EG331" i="167"/>
  <c r="EF331" i="167"/>
  <c r="EE331" i="167"/>
  <c r="ED331" i="167"/>
  <c r="EC331" i="167"/>
  <c r="EB331" i="167"/>
  <c r="DR331" i="167" s="1"/>
  <c r="EV330" i="167"/>
  <c r="EU330" i="167"/>
  <c r="ET330" i="167"/>
  <c r="ES330" i="167"/>
  <c r="ER330" i="167"/>
  <c r="EQ330" i="167"/>
  <c r="EP330" i="167"/>
  <c r="EO330" i="167"/>
  <c r="EN330" i="167"/>
  <c r="EM330" i="167"/>
  <c r="EL330" i="167"/>
  <c r="EK330" i="167"/>
  <c r="EJ330" i="167"/>
  <c r="EI330" i="167"/>
  <c r="EH330" i="167"/>
  <c r="EG330" i="167"/>
  <c r="EF330" i="167"/>
  <c r="EE330" i="167"/>
  <c r="ED330" i="167"/>
  <c r="EC330" i="167"/>
  <c r="EB330" i="167"/>
  <c r="DR330" i="167" s="1"/>
  <c r="EV329" i="167"/>
  <c r="EU329" i="167"/>
  <c r="ET329" i="167"/>
  <c r="ES329" i="167"/>
  <c r="ER329" i="167"/>
  <c r="EQ329" i="167"/>
  <c r="EP329" i="167"/>
  <c r="EO329" i="167"/>
  <c r="EN329" i="167"/>
  <c r="EM329" i="167"/>
  <c r="EL329" i="167"/>
  <c r="EK329" i="167"/>
  <c r="EJ329" i="167"/>
  <c r="EI329" i="167"/>
  <c r="EH329" i="167"/>
  <c r="EG329" i="167"/>
  <c r="EF329" i="167"/>
  <c r="EE329" i="167"/>
  <c r="ED329" i="167"/>
  <c r="EC329" i="167"/>
  <c r="EB329" i="167"/>
  <c r="DR329" i="167" s="1"/>
  <c r="EV328" i="167"/>
  <c r="EU328" i="167"/>
  <c r="ET328" i="167"/>
  <c r="ES328" i="167"/>
  <c r="ER328" i="167"/>
  <c r="EQ328" i="167"/>
  <c r="EP328" i="167"/>
  <c r="EO328" i="167"/>
  <c r="EN328" i="167"/>
  <c r="EM328" i="167"/>
  <c r="EL328" i="167"/>
  <c r="EK328" i="167"/>
  <c r="EJ328" i="167"/>
  <c r="EI328" i="167"/>
  <c r="EH328" i="167"/>
  <c r="EG328" i="167"/>
  <c r="EF328" i="167"/>
  <c r="EE328" i="167"/>
  <c r="ED328" i="167"/>
  <c r="EC328" i="167"/>
  <c r="EB328" i="167"/>
  <c r="DR328" i="167" s="1"/>
  <c r="EV327" i="167"/>
  <c r="EU327" i="167"/>
  <c r="ET327" i="167"/>
  <c r="ES327" i="167"/>
  <c r="ER327" i="167"/>
  <c r="EQ327" i="167"/>
  <c r="EP327" i="167"/>
  <c r="EO327" i="167"/>
  <c r="EN327" i="167"/>
  <c r="EM327" i="167"/>
  <c r="EL327" i="167"/>
  <c r="EK327" i="167"/>
  <c r="EJ327" i="167"/>
  <c r="EI327" i="167"/>
  <c r="EH327" i="167"/>
  <c r="EG327" i="167"/>
  <c r="EF327" i="167"/>
  <c r="EE327" i="167"/>
  <c r="ED327" i="167"/>
  <c r="EC327" i="167"/>
  <c r="EB327" i="167"/>
  <c r="DR327" i="167" s="1"/>
  <c r="EV326" i="167"/>
  <c r="EU326" i="167"/>
  <c r="ET326" i="167"/>
  <c r="ES326" i="167"/>
  <c r="ER326" i="167"/>
  <c r="EQ326" i="167"/>
  <c r="EP326" i="167"/>
  <c r="EO326" i="167"/>
  <c r="EN326" i="167"/>
  <c r="EM326" i="167"/>
  <c r="EL326" i="167"/>
  <c r="EK326" i="167"/>
  <c r="EJ326" i="167"/>
  <c r="EI326" i="167"/>
  <c r="EH326" i="167"/>
  <c r="EG326" i="167"/>
  <c r="EF326" i="167"/>
  <c r="EE326" i="167"/>
  <c r="ED326" i="167"/>
  <c r="EC326" i="167"/>
  <c r="EB326" i="167"/>
  <c r="DR326" i="167" s="1"/>
  <c r="EV325" i="167"/>
  <c r="EU325" i="167"/>
  <c r="ET325" i="167"/>
  <c r="ES325" i="167"/>
  <c r="ER325" i="167"/>
  <c r="EQ325" i="167"/>
  <c r="EP325" i="167"/>
  <c r="EO325" i="167"/>
  <c r="EN325" i="167"/>
  <c r="EM325" i="167"/>
  <c r="EL325" i="167"/>
  <c r="EK325" i="167"/>
  <c r="EJ325" i="167"/>
  <c r="EI325" i="167"/>
  <c r="EH325" i="167"/>
  <c r="EG325" i="167"/>
  <c r="EF325" i="167"/>
  <c r="EE325" i="167"/>
  <c r="ED325" i="167"/>
  <c r="EC325" i="167"/>
  <c r="EB325" i="167"/>
  <c r="DR325" i="167" s="1"/>
  <c r="EV324" i="167"/>
  <c r="EU324" i="167"/>
  <c r="ET324" i="167"/>
  <c r="ES324" i="167"/>
  <c r="ER324" i="167"/>
  <c r="EQ324" i="167"/>
  <c r="EP324" i="167"/>
  <c r="EO324" i="167"/>
  <c r="EN324" i="167"/>
  <c r="EM324" i="167"/>
  <c r="EL324" i="167"/>
  <c r="EK324" i="167"/>
  <c r="EJ324" i="167"/>
  <c r="EI324" i="167"/>
  <c r="EH324" i="167"/>
  <c r="EG324" i="167"/>
  <c r="EF324" i="167"/>
  <c r="EE324" i="167"/>
  <c r="ED324" i="167"/>
  <c r="EC324" i="167"/>
  <c r="EB324" i="167"/>
  <c r="DR324" i="167" s="1"/>
  <c r="EV323" i="167"/>
  <c r="EU323" i="167"/>
  <c r="ET323" i="167"/>
  <c r="ES323" i="167"/>
  <c r="ER323" i="167"/>
  <c r="EQ323" i="167"/>
  <c r="EP323" i="167"/>
  <c r="EO323" i="167"/>
  <c r="EN323" i="167"/>
  <c r="EM323" i="167"/>
  <c r="EL323" i="167"/>
  <c r="EK323" i="167"/>
  <c r="EJ323" i="167"/>
  <c r="EI323" i="167"/>
  <c r="EH323" i="167"/>
  <c r="EG323" i="167"/>
  <c r="EF323" i="167"/>
  <c r="EE323" i="167"/>
  <c r="ED323" i="167"/>
  <c r="EC323" i="167"/>
  <c r="EB323" i="167"/>
  <c r="DR323" i="167" s="1"/>
  <c r="EV322" i="167"/>
  <c r="EU322" i="167"/>
  <c r="ET322" i="167"/>
  <c r="ES322" i="167"/>
  <c r="ER322" i="167"/>
  <c r="EQ322" i="167"/>
  <c r="EP322" i="167"/>
  <c r="EO322" i="167"/>
  <c r="EN322" i="167"/>
  <c r="EM322" i="167"/>
  <c r="EL322" i="167"/>
  <c r="EK322" i="167"/>
  <c r="EJ322" i="167"/>
  <c r="EI322" i="167"/>
  <c r="EH322" i="167"/>
  <c r="EG322" i="167"/>
  <c r="EF322" i="167"/>
  <c r="EE322" i="167"/>
  <c r="ED322" i="167"/>
  <c r="EC322" i="167"/>
  <c r="EB322" i="167"/>
  <c r="DR322" i="167" s="1"/>
  <c r="EV321" i="167"/>
  <c r="EU321" i="167"/>
  <c r="ET321" i="167"/>
  <c r="ES321" i="167"/>
  <c r="ER321" i="167"/>
  <c r="EQ321" i="167"/>
  <c r="EP321" i="167"/>
  <c r="EO321" i="167"/>
  <c r="EN321" i="167"/>
  <c r="EM321" i="167"/>
  <c r="EL321" i="167"/>
  <c r="EK321" i="167"/>
  <c r="EJ321" i="167"/>
  <c r="EI321" i="167"/>
  <c r="EH321" i="167"/>
  <c r="EG321" i="167"/>
  <c r="EF321" i="167"/>
  <c r="EE321" i="167"/>
  <c r="ED321" i="167"/>
  <c r="EC321" i="167"/>
  <c r="EB321" i="167"/>
  <c r="DR321" i="167" s="1"/>
  <c r="EV320" i="167"/>
  <c r="EU320" i="167"/>
  <c r="ET320" i="167"/>
  <c r="ES320" i="167"/>
  <c r="ER320" i="167"/>
  <c r="EQ320" i="167"/>
  <c r="EP320" i="167"/>
  <c r="EO320" i="167"/>
  <c r="EN320" i="167"/>
  <c r="EM320" i="167"/>
  <c r="EL320" i="167"/>
  <c r="EK320" i="167"/>
  <c r="EJ320" i="167"/>
  <c r="EI320" i="167"/>
  <c r="EH320" i="167"/>
  <c r="EG320" i="167"/>
  <c r="EF320" i="167"/>
  <c r="EE320" i="167"/>
  <c r="ED320" i="167"/>
  <c r="EC320" i="167"/>
  <c r="EB320" i="167"/>
  <c r="DR320" i="167" s="1"/>
  <c r="EV319" i="167"/>
  <c r="EU319" i="167"/>
  <c r="ET319" i="167"/>
  <c r="ES319" i="167"/>
  <c r="ER319" i="167"/>
  <c r="EQ319" i="167"/>
  <c r="EP319" i="167"/>
  <c r="EO319" i="167"/>
  <c r="EN319" i="167"/>
  <c r="EM319" i="167"/>
  <c r="EL319" i="167"/>
  <c r="EK319" i="167"/>
  <c r="EJ319" i="167"/>
  <c r="EI319" i="167"/>
  <c r="EH319" i="167"/>
  <c r="EG319" i="167"/>
  <c r="EF319" i="167"/>
  <c r="EE319" i="167"/>
  <c r="ED319" i="167"/>
  <c r="EC319" i="167"/>
  <c r="EB319" i="167"/>
  <c r="DR319" i="167" s="1"/>
  <c r="EV318" i="167"/>
  <c r="EU318" i="167"/>
  <c r="ET318" i="167"/>
  <c r="ES318" i="167"/>
  <c r="ER318" i="167"/>
  <c r="EQ318" i="167"/>
  <c r="EP318" i="167"/>
  <c r="EO318" i="167"/>
  <c r="EN318" i="167"/>
  <c r="EM318" i="167"/>
  <c r="EL318" i="167"/>
  <c r="EK318" i="167"/>
  <c r="EJ318" i="167"/>
  <c r="EI318" i="167"/>
  <c r="EH318" i="167"/>
  <c r="EG318" i="167"/>
  <c r="EF318" i="167"/>
  <c r="EE318" i="167"/>
  <c r="ED318" i="167"/>
  <c r="EC318" i="167"/>
  <c r="EB318" i="167"/>
  <c r="DR318" i="167" s="1"/>
  <c r="EV317" i="167"/>
  <c r="EU317" i="167"/>
  <c r="ET317" i="167"/>
  <c r="ES317" i="167"/>
  <c r="ER317" i="167"/>
  <c r="EQ317" i="167"/>
  <c r="EP317" i="167"/>
  <c r="EO317" i="167"/>
  <c r="EN317" i="167"/>
  <c r="EM317" i="167"/>
  <c r="EL317" i="167"/>
  <c r="EK317" i="167"/>
  <c r="EJ317" i="167"/>
  <c r="EI317" i="167"/>
  <c r="EH317" i="167"/>
  <c r="EG317" i="167"/>
  <c r="EF317" i="167"/>
  <c r="EE317" i="167"/>
  <c r="ED317" i="167"/>
  <c r="DU317" i="167" s="1"/>
  <c r="EC317" i="167"/>
  <c r="EB317" i="167"/>
  <c r="DR317" i="167" s="1"/>
  <c r="EV316" i="167"/>
  <c r="EU316" i="167"/>
  <c r="ET316" i="167"/>
  <c r="ES316" i="167"/>
  <c r="ER316" i="167"/>
  <c r="EQ316" i="167"/>
  <c r="EP316" i="167"/>
  <c r="EO316" i="167"/>
  <c r="EN316" i="167"/>
  <c r="EM316" i="167"/>
  <c r="EL316" i="167"/>
  <c r="EK316" i="167"/>
  <c r="EJ316" i="167"/>
  <c r="EI316" i="167"/>
  <c r="EH316" i="167"/>
  <c r="EG316" i="167"/>
  <c r="EF316" i="167"/>
  <c r="EE316" i="167"/>
  <c r="ED316" i="167"/>
  <c r="EC316" i="167"/>
  <c r="EB316" i="167"/>
  <c r="DR316" i="167" s="1"/>
  <c r="EV315" i="167"/>
  <c r="EU315" i="167"/>
  <c r="ET315" i="167"/>
  <c r="ES315" i="167"/>
  <c r="ER315" i="167"/>
  <c r="EQ315" i="167"/>
  <c r="EP315" i="167"/>
  <c r="EO315" i="167"/>
  <c r="EN315" i="167"/>
  <c r="EM315" i="167"/>
  <c r="EL315" i="167"/>
  <c r="EK315" i="167"/>
  <c r="EJ315" i="167"/>
  <c r="EI315" i="167"/>
  <c r="EH315" i="167"/>
  <c r="EG315" i="167"/>
  <c r="EF315" i="167"/>
  <c r="EE315" i="167"/>
  <c r="ED315" i="167"/>
  <c r="EC315" i="167"/>
  <c r="EB315" i="167"/>
  <c r="DR315" i="167" s="1"/>
  <c r="EV314" i="167"/>
  <c r="EU314" i="167"/>
  <c r="ET314" i="167"/>
  <c r="ES314" i="167"/>
  <c r="ER314" i="167"/>
  <c r="EQ314" i="167"/>
  <c r="EP314" i="167"/>
  <c r="EO314" i="167"/>
  <c r="EN314" i="167"/>
  <c r="EM314" i="167"/>
  <c r="EL314" i="167"/>
  <c r="EK314" i="167"/>
  <c r="EJ314" i="167"/>
  <c r="EI314" i="167"/>
  <c r="EH314" i="167"/>
  <c r="EG314" i="167"/>
  <c r="EF314" i="167"/>
  <c r="EE314" i="167"/>
  <c r="ED314" i="167"/>
  <c r="EC314" i="167"/>
  <c r="EB314" i="167"/>
  <c r="DR314" i="167" s="1"/>
  <c r="EV313" i="167"/>
  <c r="EU313" i="167"/>
  <c r="ET313" i="167"/>
  <c r="ES313" i="167"/>
  <c r="ER313" i="167"/>
  <c r="EQ313" i="167"/>
  <c r="EP313" i="167"/>
  <c r="EO313" i="167"/>
  <c r="EN313" i="167"/>
  <c r="EM313" i="167"/>
  <c r="EL313" i="167"/>
  <c r="EK313" i="167"/>
  <c r="EJ313" i="167"/>
  <c r="EI313" i="167"/>
  <c r="EH313" i="167"/>
  <c r="EG313" i="167"/>
  <c r="EF313" i="167"/>
  <c r="EE313" i="167"/>
  <c r="ED313" i="167"/>
  <c r="EC313" i="167"/>
  <c r="EB313" i="167"/>
  <c r="DR313" i="167" s="1"/>
  <c r="EV312" i="167"/>
  <c r="EU312" i="167"/>
  <c r="ET312" i="167"/>
  <c r="ES312" i="167"/>
  <c r="ER312" i="167"/>
  <c r="EQ312" i="167"/>
  <c r="EP312" i="167"/>
  <c r="EO312" i="167"/>
  <c r="EN312" i="167"/>
  <c r="EM312" i="167"/>
  <c r="EL312" i="167"/>
  <c r="EK312" i="167"/>
  <c r="EJ312" i="167"/>
  <c r="EI312" i="167"/>
  <c r="EH312" i="167"/>
  <c r="EG312" i="167"/>
  <c r="EF312" i="167"/>
  <c r="EE312" i="167"/>
  <c r="ED312" i="167"/>
  <c r="EC312" i="167"/>
  <c r="EB312" i="167"/>
  <c r="DR312" i="167" s="1"/>
  <c r="EV311" i="167"/>
  <c r="EU311" i="167"/>
  <c r="ET311" i="167"/>
  <c r="ES311" i="167"/>
  <c r="ER311" i="167"/>
  <c r="EQ311" i="167"/>
  <c r="EP311" i="167"/>
  <c r="EO311" i="167"/>
  <c r="EN311" i="167"/>
  <c r="EM311" i="167"/>
  <c r="EL311" i="167"/>
  <c r="EK311" i="167"/>
  <c r="EJ311" i="167"/>
  <c r="EI311" i="167"/>
  <c r="EH311" i="167"/>
  <c r="EG311" i="167"/>
  <c r="EF311" i="167"/>
  <c r="EE311" i="167"/>
  <c r="ED311" i="167"/>
  <c r="EC311" i="167"/>
  <c r="EB311" i="167"/>
  <c r="DR311" i="167" s="1"/>
  <c r="EV310" i="167"/>
  <c r="EU310" i="167"/>
  <c r="ET310" i="167"/>
  <c r="ES310" i="167"/>
  <c r="ER310" i="167"/>
  <c r="EQ310" i="167"/>
  <c r="EP310" i="167"/>
  <c r="EO310" i="167"/>
  <c r="EN310" i="167"/>
  <c r="EM310" i="167"/>
  <c r="EL310" i="167"/>
  <c r="EK310" i="167"/>
  <c r="EJ310" i="167"/>
  <c r="EI310" i="167"/>
  <c r="EH310" i="167"/>
  <c r="EG310" i="167"/>
  <c r="EF310" i="167"/>
  <c r="EE310" i="167"/>
  <c r="ED310" i="167"/>
  <c r="EC310" i="167"/>
  <c r="EB310" i="167"/>
  <c r="DR310" i="167" s="1"/>
  <c r="EV309" i="167"/>
  <c r="EU309" i="167"/>
  <c r="ET309" i="167"/>
  <c r="ES309" i="167"/>
  <c r="ER309" i="167"/>
  <c r="EQ309" i="167"/>
  <c r="EP309" i="167"/>
  <c r="EO309" i="167"/>
  <c r="EN309" i="167"/>
  <c r="EM309" i="167"/>
  <c r="EL309" i="167"/>
  <c r="EK309" i="167"/>
  <c r="EJ309" i="167"/>
  <c r="EI309" i="167"/>
  <c r="EH309" i="167"/>
  <c r="EG309" i="167"/>
  <c r="EF309" i="167"/>
  <c r="EE309" i="167"/>
  <c r="ED309" i="167"/>
  <c r="DU309" i="167" s="1"/>
  <c r="EC309" i="167"/>
  <c r="EB309" i="167"/>
  <c r="DR309" i="167" s="1"/>
  <c r="EV308" i="167"/>
  <c r="EU308" i="167"/>
  <c r="ET308" i="167"/>
  <c r="ES308" i="167"/>
  <c r="ER308" i="167"/>
  <c r="EQ308" i="167"/>
  <c r="EP308" i="167"/>
  <c r="EO308" i="167"/>
  <c r="EN308" i="167"/>
  <c r="EM308" i="167"/>
  <c r="EL308" i="167"/>
  <c r="EK308" i="167"/>
  <c r="EJ308" i="167"/>
  <c r="EI308" i="167"/>
  <c r="EH308" i="167"/>
  <c r="EG308" i="167"/>
  <c r="EF308" i="167"/>
  <c r="EE308" i="167"/>
  <c r="ED308" i="167"/>
  <c r="EC308" i="167"/>
  <c r="EB308" i="167"/>
  <c r="DR308" i="167" s="1"/>
  <c r="EV307" i="167"/>
  <c r="EU307" i="167"/>
  <c r="ET307" i="167"/>
  <c r="ES307" i="167"/>
  <c r="ER307" i="167"/>
  <c r="EQ307" i="167"/>
  <c r="EP307" i="167"/>
  <c r="EO307" i="167"/>
  <c r="EN307" i="167"/>
  <c r="EM307" i="167"/>
  <c r="EL307" i="167"/>
  <c r="EK307" i="167"/>
  <c r="EJ307" i="167"/>
  <c r="EI307" i="167"/>
  <c r="EH307" i="167"/>
  <c r="EG307" i="167"/>
  <c r="EF307" i="167"/>
  <c r="EE307" i="167"/>
  <c r="ED307" i="167"/>
  <c r="EC307" i="167"/>
  <c r="EB307" i="167"/>
  <c r="DR307" i="167" s="1"/>
  <c r="EV306" i="167"/>
  <c r="EU306" i="167"/>
  <c r="ET306" i="167"/>
  <c r="ES306" i="167"/>
  <c r="ER306" i="167"/>
  <c r="EQ306" i="167"/>
  <c r="EP306" i="167"/>
  <c r="EO306" i="167"/>
  <c r="EN306" i="167"/>
  <c r="EM306" i="167"/>
  <c r="EL306" i="167"/>
  <c r="EK306" i="167"/>
  <c r="EJ306" i="167"/>
  <c r="EI306" i="167"/>
  <c r="EH306" i="167"/>
  <c r="EG306" i="167"/>
  <c r="EF306" i="167"/>
  <c r="EE306" i="167"/>
  <c r="ED306" i="167"/>
  <c r="EC306" i="167"/>
  <c r="EB306" i="167"/>
  <c r="DR306" i="167" s="1"/>
  <c r="EV305" i="167"/>
  <c r="EU305" i="167"/>
  <c r="ET305" i="167"/>
  <c r="ES305" i="167"/>
  <c r="ER305" i="167"/>
  <c r="EQ305" i="167"/>
  <c r="EP305" i="167"/>
  <c r="EO305" i="167"/>
  <c r="EN305" i="167"/>
  <c r="EM305" i="167"/>
  <c r="EL305" i="167"/>
  <c r="EK305" i="167"/>
  <c r="EJ305" i="167"/>
  <c r="EI305" i="167"/>
  <c r="EH305" i="167"/>
  <c r="DV305" i="167" s="1"/>
  <c r="EG305" i="167"/>
  <c r="EF305" i="167"/>
  <c r="EE305" i="167"/>
  <c r="ED305" i="167"/>
  <c r="EC305" i="167"/>
  <c r="EB305" i="167"/>
  <c r="DR305" i="167" s="1"/>
  <c r="EV304" i="167"/>
  <c r="EU304" i="167"/>
  <c r="ET304" i="167"/>
  <c r="ES304" i="167"/>
  <c r="ER304" i="167"/>
  <c r="EQ304" i="167"/>
  <c r="EP304" i="167"/>
  <c r="EO304" i="167"/>
  <c r="EN304" i="167"/>
  <c r="EM304" i="167"/>
  <c r="EL304" i="167"/>
  <c r="EK304" i="167"/>
  <c r="EJ304" i="167"/>
  <c r="EI304" i="167"/>
  <c r="EH304" i="167"/>
  <c r="EG304" i="167"/>
  <c r="EF304" i="167"/>
  <c r="EE304" i="167"/>
  <c r="ED304" i="167"/>
  <c r="EC304" i="167"/>
  <c r="EB304" i="167"/>
  <c r="DR304" i="167" s="1"/>
  <c r="EV303" i="167"/>
  <c r="EU303" i="167"/>
  <c r="ET303" i="167"/>
  <c r="ES303" i="167"/>
  <c r="ER303" i="167"/>
  <c r="EQ303" i="167"/>
  <c r="EP303" i="167"/>
  <c r="EO303" i="167"/>
  <c r="EN303" i="167"/>
  <c r="EM303" i="167"/>
  <c r="EL303" i="167"/>
  <c r="EK303" i="167"/>
  <c r="EJ303" i="167"/>
  <c r="EI303" i="167"/>
  <c r="EH303" i="167"/>
  <c r="EG303" i="167"/>
  <c r="EF303" i="167"/>
  <c r="EE303" i="167"/>
  <c r="ED303" i="167"/>
  <c r="EC303" i="167"/>
  <c r="EB303" i="167"/>
  <c r="DR303" i="167" s="1"/>
  <c r="EV302" i="167"/>
  <c r="EU302" i="167"/>
  <c r="ET302" i="167"/>
  <c r="ES302" i="167"/>
  <c r="ER302" i="167"/>
  <c r="EQ302" i="167"/>
  <c r="EP302" i="167"/>
  <c r="EO302" i="167"/>
  <c r="EN302" i="167"/>
  <c r="EM302" i="167"/>
  <c r="EL302" i="167"/>
  <c r="EK302" i="167"/>
  <c r="EJ302" i="167"/>
  <c r="EI302" i="167"/>
  <c r="EH302" i="167"/>
  <c r="EG302" i="167"/>
  <c r="EF302" i="167"/>
  <c r="EE302" i="167"/>
  <c r="ED302" i="167"/>
  <c r="EC302" i="167"/>
  <c r="EB302" i="167"/>
  <c r="DR302" i="167" s="1"/>
  <c r="EV301" i="167"/>
  <c r="EU301" i="167"/>
  <c r="ET301" i="167"/>
  <c r="ES301" i="167"/>
  <c r="ER301" i="167"/>
  <c r="EQ301" i="167"/>
  <c r="EP301" i="167"/>
  <c r="EO301" i="167"/>
  <c r="EN301" i="167"/>
  <c r="EM301" i="167"/>
  <c r="EL301" i="167"/>
  <c r="EK301" i="167"/>
  <c r="EJ301" i="167"/>
  <c r="EI301" i="167"/>
  <c r="EH301" i="167"/>
  <c r="EG301" i="167"/>
  <c r="EF301" i="167"/>
  <c r="EE301" i="167"/>
  <c r="ED301" i="167"/>
  <c r="EC301" i="167"/>
  <c r="EB301" i="167"/>
  <c r="DR301" i="167" s="1"/>
  <c r="EV300" i="167"/>
  <c r="EU300" i="167"/>
  <c r="ET300" i="167"/>
  <c r="ES300" i="167"/>
  <c r="ER300" i="167"/>
  <c r="EQ300" i="167"/>
  <c r="EP300" i="167"/>
  <c r="EO300" i="167"/>
  <c r="EN300" i="167"/>
  <c r="EM300" i="167"/>
  <c r="EL300" i="167"/>
  <c r="EK300" i="167"/>
  <c r="EJ300" i="167"/>
  <c r="EI300" i="167"/>
  <c r="EH300" i="167"/>
  <c r="EG300" i="167"/>
  <c r="EF300" i="167"/>
  <c r="EE300" i="167"/>
  <c r="ED300" i="167"/>
  <c r="EC300" i="167"/>
  <c r="EB300" i="167"/>
  <c r="DR300" i="167" s="1"/>
  <c r="EV299" i="167"/>
  <c r="EU299" i="167"/>
  <c r="ET299" i="167"/>
  <c r="ES299" i="167"/>
  <c r="ER299" i="167"/>
  <c r="EQ299" i="167"/>
  <c r="EP299" i="167"/>
  <c r="EO299" i="167"/>
  <c r="EN299" i="167"/>
  <c r="EM299" i="167"/>
  <c r="EL299" i="167"/>
  <c r="EK299" i="167"/>
  <c r="EJ299" i="167"/>
  <c r="EI299" i="167"/>
  <c r="EH299" i="167"/>
  <c r="EG299" i="167"/>
  <c r="EF299" i="167"/>
  <c r="EE299" i="167"/>
  <c r="ED299" i="167"/>
  <c r="EC299" i="167"/>
  <c r="EB299" i="167"/>
  <c r="DR299" i="167" s="1"/>
  <c r="EV298" i="167"/>
  <c r="EU298" i="167"/>
  <c r="ET298" i="167"/>
  <c r="ES298" i="167"/>
  <c r="ER298" i="167"/>
  <c r="EQ298" i="167"/>
  <c r="EP298" i="167"/>
  <c r="EO298" i="167"/>
  <c r="EN298" i="167"/>
  <c r="EM298" i="167"/>
  <c r="EL298" i="167"/>
  <c r="EK298" i="167"/>
  <c r="EJ298" i="167"/>
  <c r="EI298" i="167"/>
  <c r="EH298" i="167"/>
  <c r="EG298" i="167"/>
  <c r="EF298" i="167"/>
  <c r="EE298" i="167"/>
  <c r="ED298" i="167"/>
  <c r="EC298" i="167"/>
  <c r="EB298" i="167"/>
  <c r="DR298" i="167" s="1"/>
  <c r="EV297" i="167"/>
  <c r="EU297" i="167"/>
  <c r="ET297" i="167"/>
  <c r="ES297" i="167"/>
  <c r="ER297" i="167"/>
  <c r="EQ297" i="167"/>
  <c r="EP297" i="167"/>
  <c r="EO297" i="167"/>
  <c r="EN297" i="167"/>
  <c r="EM297" i="167"/>
  <c r="EL297" i="167"/>
  <c r="EK297" i="167"/>
  <c r="EJ297" i="167"/>
  <c r="EI297" i="167"/>
  <c r="EH297" i="167"/>
  <c r="EG297" i="167"/>
  <c r="EF297" i="167"/>
  <c r="EE297" i="167"/>
  <c r="ED297" i="167"/>
  <c r="EC297" i="167"/>
  <c r="EB297" i="167"/>
  <c r="DR297" i="167" s="1"/>
  <c r="EV296" i="167"/>
  <c r="EU296" i="167"/>
  <c r="ET296" i="167"/>
  <c r="ES296" i="167"/>
  <c r="ER296" i="167"/>
  <c r="EQ296" i="167"/>
  <c r="EP296" i="167"/>
  <c r="EO296" i="167"/>
  <c r="EN296" i="167"/>
  <c r="EM296" i="167"/>
  <c r="EL296" i="167"/>
  <c r="EK296" i="167"/>
  <c r="EJ296" i="167"/>
  <c r="EI296" i="167"/>
  <c r="EH296" i="167"/>
  <c r="EG296" i="167"/>
  <c r="EF296" i="167"/>
  <c r="EE296" i="167"/>
  <c r="ED296" i="167"/>
  <c r="EC296" i="167"/>
  <c r="EB296" i="167"/>
  <c r="DR296" i="167" s="1"/>
  <c r="EV295" i="167"/>
  <c r="EU295" i="167"/>
  <c r="ET295" i="167"/>
  <c r="ES295" i="167"/>
  <c r="ER295" i="167"/>
  <c r="EQ295" i="167"/>
  <c r="EP295" i="167"/>
  <c r="EO295" i="167"/>
  <c r="EN295" i="167"/>
  <c r="EM295" i="167"/>
  <c r="EL295" i="167"/>
  <c r="EK295" i="167"/>
  <c r="EJ295" i="167"/>
  <c r="EI295" i="167"/>
  <c r="EH295" i="167"/>
  <c r="EG295" i="167"/>
  <c r="EF295" i="167"/>
  <c r="EE295" i="167"/>
  <c r="ED295" i="167"/>
  <c r="EC295" i="167"/>
  <c r="EB295" i="167"/>
  <c r="DR295" i="167" s="1"/>
  <c r="EV294" i="167"/>
  <c r="EU294" i="167"/>
  <c r="ET294" i="167"/>
  <c r="ES294" i="167"/>
  <c r="ER294" i="167"/>
  <c r="EQ294" i="167"/>
  <c r="EP294" i="167"/>
  <c r="EO294" i="167"/>
  <c r="EN294" i="167"/>
  <c r="EM294" i="167"/>
  <c r="EL294" i="167"/>
  <c r="EK294" i="167"/>
  <c r="EJ294" i="167"/>
  <c r="EI294" i="167"/>
  <c r="EH294" i="167"/>
  <c r="EG294" i="167"/>
  <c r="EF294" i="167"/>
  <c r="EE294" i="167"/>
  <c r="ED294" i="167"/>
  <c r="EC294" i="167"/>
  <c r="EB294" i="167"/>
  <c r="DR294" i="167" s="1"/>
  <c r="EV293" i="167"/>
  <c r="EU293" i="167"/>
  <c r="ET293" i="167"/>
  <c r="ES293" i="167"/>
  <c r="ER293" i="167"/>
  <c r="EQ293" i="167"/>
  <c r="EP293" i="167"/>
  <c r="EO293" i="167"/>
  <c r="EN293" i="167"/>
  <c r="EM293" i="167"/>
  <c r="EL293" i="167"/>
  <c r="EK293" i="167"/>
  <c r="EJ293" i="167"/>
  <c r="EI293" i="167"/>
  <c r="EH293" i="167"/>
  <c r="EG293" i="167"/>
  <c r="EF293" i="167"/>
  <c r="EE293" i="167"/>
  <c r="ED293" i="167"/>
  <c r="EC293" i="167"/>
  <c r="EB293" i="167"/>
  <c r="DR293" i="167" s="1"/>
  <c r="EV292" i="167"/>
  <c r="EU292" i="167"/>
  <c r="ET292" i="167"/>
  <c r="ES292" i="167"/>
  <c r="ER292" i="167"/>
  <c r="EQ292" i="167"/>
  <c r="EP292" i="167"/>
  <c r="EO292" i="167"/>
  <c r="EN292" i="167"/>
  <c r="EM292" i="167"/>
  <c r="EL292" i="167"/>
  <c r="EK292" i="167"/>
  <c r="EJ292" i="167"/>
  <c r="EI292" i="167"/>
  <c r="EH292" i="167"/>
  <c r="EG292" i="167"/>
  <c r="EF292" i="167"/>
  <c r="EE292" i="167"/>
  <c r="ED292" i="167"/>
  <c r="EC292" i="167"/>
  <c r="EB292" i="167"/>
  <c r="DR292" i="167" s="1"/>
  <c r="EV291" i="167"/>
  <c r="EU291" i="167"/>
  <c r="ET291" i="167"/>
  <c r="ES291" i="167"/>
  <c r="ER291" i="167"/>
  <c r="EQ291" i="167"/>
  <c r="EP291" i="167"/>
  <c r="EO291" i="167"/>
  <c r="EN291" i="167"/>
  <c r="EM291" i="167"/>
  <c r="EL291" i="167"/>
  <c r="EK291" i="167"/>
  <c r="EJ291" i="167"/>
  <c r="EI291" i="167"/>
  <c r="EH291" i="167"/>
  <c r="EG291" i="167"/>
  <c r="EF291" i="167"/>
  <c r="EE291" i="167"/>
  <c r="ED291" i="167"/>
  <c r="EC291" i="167"/>
  <c r="EB291" i="167"/>
  <c r="DR291" i="167" s="1"/>
  <c r="EV290" i="167"/>
  <c r="EU290" i="167"/>
  <c r="ET290" i="167"/>
  <c r="ES290" i="167"/>
  <c r="ER290" i="167"/>
  <c r="EQ290" i="167"/>
  <c r="EP290" i="167"/>
  <c r="EO290" i="167"/>
  <c r="EN290" i="167"/>
  <c r="EM290" i="167"/>
  <c r="EL290" i="167"/>
  <c r="EK290" i="167"/>
  <c r="EJ290" i="167"/>
  <c r="EI290" i="167"/>
  <c r="EH290" i="167"/>
  <c r="EG290" i="167"/>
  <c r="EF290" i="167"/>
  <c r="EE290" i="167"/>
  <c r="ED290" i="167"/>
  <c r="EC290" i="167"/>
  <c r="EB290" i="167"/>
  <c r="DR290" i="167" s="1"/>
  <c r="EV289" i="167"/>
  <c r="EU289" i="167"/>
  <c r="ET289" i="167"/>
  <c r="ES289" i="167"/>
  <c r="ER289" i="167"/>
  <c r="EQ289" i="167"/>
  <c r="EP289" i="167"/>
  <c r="EO289" i="167"/>
  <c r="EN289" i="167"/>
  <c r="EM289" i="167"/>
  <c r="EL289" i="167"/>
  <c r="EK289" i="167"/>
  <c r="EJ289" i="167"/>
  <c r="EI289" i="167"/>
  <c r="EH289" i="167"/>
  <c r="EG289" i="167"/>
  <c r="EF289" i="167"/>
  <c r="EE289" i="167"/>
  <c r="ED289" i="167"/>
  <c r="EC289" i="167"/>
  <c r="EB289" i="167"/>
  <c r="DR289" i="167" s="1"/>
  <c r="EV288" i="167"/>
  <c r="EU288" i="167"/>
  <c r="ET288" i="167"/>
  <c r="ES288" i="167"/>
  <c r="ER288" i="167"/>
  <c r="EQ288" i="167"/>
  <c r="EP288" i="167"/>
  <c r="EO288" i="167"/>
  <c r="EN288" i="167"/>
  <c r="EM288" i="167"/>
  <c r="EL288" i="167"/>
  <c r="EK288" i="167"/>
  <c r="EJ288" i="167"/>
  <c r="EI288" i="167"/>
  <c r="EH288" i="167"/>
  <c r="EG288" i="167"/>
  <c r="EF288" i="167"/>
  <c r="EE288" i="167"/>
  <c r="ED288" i="167"/>
  <c r="EC288" i="167"/>
  <c r="EB288" i="167"/>
  <c r="DR288" i="167" s="1"/>
  <c r="EV287" i="167"/>
  <c r="EU287" i="167"/>
  <c r="ET287" i="167"/>
  <c r="ES287" i="167"/>
  <c r="ER287" i="167"/>
  <c r="EQ287" i="167"/>
  <c r="EP287" i="167"/>
  <c r="EO287" i="167"/>
  <c r="EN287" i="167"/>
  <c r="EM287" i="167"/>
  <c r="EL287" i="167"/>
  <c r="EK287" i="167"/>
  <c r="EJ287" i="167"/>
  <c r="EI287" i="167"/>
  <c r="EH287" i="167"/>
  <c r="EG287" i="167"/>
  <c r="EF287" i="167"/>
  <c r="EE287" i="167"/>
  <c r="ED287" i="167"/>
  <c r="EC287" i="167"/>
  <c r="EB287" i="167"/>
  <c r="DR287" i="167" s="1"/>
  <c r="EV286" i="167"/>
  <c r="EU286" i="167"/>
  <c r="ET286" i="167"/>
  <c r="ES286" i="167"/>
  <c r="ER286" i="167"/>
  <c r="EQ286" i="167"/>
  <c r="EP286" i="167"/>
  <c r="EO286" i="167"/>
  <c r="EN286" i="167"/>
  <c r="EM286" i="167"/>
  <c r="EL286" i="167"/>
  <c r="EK286" i="167"/>
  <c r="EJ286" i="167"/>
  <c r="EI286" i="167"/>
  <c r="EH286" i="167"/>
  <c r="EG286" i="167"/>
  <c r="EF286" i="167"/>
  <c r="EE286" i="167"/>
  <c r="ED286" i="167"/>
  <c r="EC286" i="167"/>
  <c r="EB286" i="167"/>
  <c r="DR286" i="167" s="1"/>
  <c r="EV285" i="167"/>
  <c r="EU285" i="167"/>
  <c r="ET285" i="167"/>
  <c r="ES285" i="167"/>
  <c r="ER285" i="167"/>
  <c r="EQ285" i="167"/>
  <c r="EP285" i="167"/>
  <c r="EO285" i="167"/>
  <c r="EN285" i="167"/>
  <c r="EM285" i="167"/>
  <c r="EL285" i="167"/>
  <c r="EK285" i="167"/>
  <c r="EJ285" i="167"/>
  <c r="EI285" i="167"/>
  <c r="EH285" i="167"/>
  <c r="EG285" i="167"/>
  <c r="EF285" i="167"/>
  <c r="EE285" i="167"/>
  <c r="ED285" i="167"/>
  <c r="DU285" i="167" s="1"/>
  <c r="EC285" i="167"/>
  <c r="EB285" i="167"/>
  <c r="DR285" i="167" s="1"/>
  <c r="EV284" i="167"/>
  <c r="EU284" i="167"/>
  <c r="ET284" i="167"/>
  <c r="ES284" i="167"/>
  <c r="ER284" i="167"/>
  <c r="EQ284" i="167"/>
  <c r="EP284" i="167"/>
  <c r="EO284" i="167"/>
  <c r="EN284" i="167"/>
  <c r="EM284" i="167"/>
  <c r="EL284" i="167"/>
  <c r="EK284" i="167"/>
  <c r="EJ284" i="167"/>
  <c r="EI284" i="167"/>
  <c r="EH284" i="167"/>
  <c r="EG284" i="167"/>
  <c r="EF284" i="167"/>
  <c r="EE284" i="167"/>
  <c r="ED284" i="167"/>
  <c r="EC284" i="167"/>
  <c r="EB284" i="167"/>
  <c r="DR284" i="167" s="1"/>
  <c r="EV283" i="167"/>
  <c r="EU283" i="167"/>
  <c r="ET283" i="167"/>
  <c r="ES283" i="167"/>
  <c r="ER283" i="167"/>
  <c r="EQ283" i="167"/>
  <c r="EP283" i="167"/>
  <c r="EO283" i="167"/>
  <c r="EN283" i="167"/>
  <c r="EM283" i="167"/>
  <c r="EL283" i="167"/>
  <c r="EK283" i="167"/>
  <c r="EJ283" i="167"/>
  <c r="EI283" i="167"/>
  <c r="EH283" i="167"/>
  <c r="EG283" i="167"/>
  <c r="EF283" i="167"/>
  <c r="EE283" i="167"/>
  <c r="ED283" i="167"/>
  <c r="EC283" i="167"/>
  <c r="EB283" i="167"/>
  <c r="DR283" i="167" s="1"/>
  <c r="EV282" i="167"/>
  <c r="EU282" i="167"/>
  <c r="ET282" i="167"/>
  <c r="ES282" i="167"/>
  <c r="ER282" i="167"/>
  <c r="EQ282" i="167"/>
  <c r="EP282" i="167"/>
  <c r="EO282" i="167"/>
  <c r="EN282" i="167"/>
  <c r="EM282" i="167"/>
  <c r="EL282" i="167"/>
  <c r="EK282" i="167"/>
  <c r="EJ282" i="167"/>
  <c r="EI282" i="167"/>
  <c r="EH282" i="167"/>
  <c r="EG282" i="167"/>
  <c r="EF282" i="167"/>
  <c r="EE282" i="167"/>
  <c r="ED282" i="167"/>
  <c r="EC282" i="167"/>
  <c r="EB282" i="167"/>
  <c r="DR282" i="167" s="1"/>
  <c r="EV281" i="167"/>
  <c r="EU281" i="167"/>
  <c r="ET281" i="167"/>
  <c r="ES281" i="167"/>
  <c r="ER281" i="167"/>
  <c r="EQ281" i="167"/>
  <c r="EP281" i="167"/>
  <c r="EO281" i="167"/>
  <c r="EN281" i="167"/>
  <c r="EM281" i="167"/>
  <c r="EL281" i="167"/>
  <c r="EK281" i="167"/>
  <c r="EJ281" i="167"/>
  <c r="EI281" i="167"/>
  <c r="EH281" i="167"/>
  <c r="EG281" i="167"/>
  <c r="EF281" i="167"/>
  <c r="EE281" i="167"/>
  <c r="ED281" i="167"/>
  <c r="EC281" i="167"/>
  <c r="EB281" i="167"/>
  <c r="DR281" i="167" s="1"/>
  <c r="EV280" i="167"/>
  <c r="EU280" i="167"/>
  <c r="ET280" i="167"/>
  <c r="ES280" i="167"/>
  <c r="ER280" i="167"/>
  <c r="EQ280" i="167"/>
  <c r="EP280" i="167"/>
  <c r="EO280" i="167"/>
  <c r="EN280" i="167"/>
  <c r="EM280" i="167"/>
  <c r="EL280" i="167"/>
  <c r="EK280" i="167"/>
  <c r="EJ280" i="167"/>
  <c r="EI280" i="167"/>
  <c r="EH280" i="167"/>
  <c r="EG280" i="167"/>
  <c r="EF280" i="167"/>
  <c r="EE280" i="167"/>
  <c r="ED280" i="167"/>
  <c r="EC280" i="167"/>
  <c r="EB280" i="167"/>
  <c r="DR280" i="167" s="1"/>
  <c r="EV279" i="167"/>
  <c r="EU279" i="167"/>
  <c r="ET279" i="167"/>
  <c r="ES279" i="167"/>
  <c r="ER279" i="167"/>
  <c r="EQ279" i="167"/>
  <c r="EP279" i="167"/>
  <c r="EO279" i="167"/>
  <c r="EN279" i="167"/>
  <c r="EM279" i="167"/>
  <c r="EL279" i="167"/>
  <c r="EK279" i="167"/>
  <c r="EJ279" i="167"/>
  <c r="EI279" i="167"/>
  <c r="EH279" i="167"/>
  <c r="EG279" i="167"/>
  <c r="EF279" i="167"/>
  <c r="EE279" i="167"/>
  <c r="ED279" i="167"/>
  <c r="EC279" i="167"/>
  <c r="EB279" i="167"/>
  <c r="DR279" i="167" s="1"/>
  <c r="EV278" i="167"/>
  <c r="EU278" i="167"/>
  <c r="ET278" i="167"/>
  <c r="ES278" i="167"/>
  <c r="ER278" i="167"/>
  <c r="EQ278" i="167"/>
  <c r="EP278" i="167"/>
  <c r="EO278" i="167"/>
  <c r="EN278" i="167"/>
  <c r="EM278" i="167"/>
  <c r="EL278" i="167"/>
  <c r="EK278" i="167"/>
  <c r="EJ278" i="167"/>
  <c r="EI278" i="167"/>
  <c r="EH278" i="167"/>
  <c r="EG278" i="167"/>
  <c r="EF278" i="167"/>
  <c r="EE278" i="167"/>
  <c r="ED278" i="167"/>
  <c r="EC278" i="167"/>
  <c r="EB278" i="167"/>
  <c r="DR278" i="167" s="1"/>
  <c r="EV277" i="167"/>
  <c r="EU277" i="167"/>
  <c r="ET277" i="167"/>
  <c r="ES277" i="167"/>
  <c r="ER277" i="167"/>
  <c r="EQ277" i="167"/>
  <c r="EP277" i="167"/>
  <c r="EO277" i="167"/>
  <c r="EN277" i="167"/>
  <c r="EM277" i="167"/>
  <c r="EL277" i="167"/>
  <c r="EK277" i="167"/>
  <c r="EJ277" i="167"/>
  <c r="EI277" i="167"/>
  <c r="EH277" i="167"/>
  <c r="EG277" i="167"/>
  <c r="EF277" i="167"/>
  <c r="EE277" i="167"/>
  <c r="ED277" i="167"/>
  <c r="DU277" i="167" s="1"/>
  <c r="EC277" i="167"/>
  <c r="EB277" i="167"/>
  <c r="DR277" i="167" s="1"/>
  <c r="EV276" i="167"/>
  <c r="EU276" i="167"/>
  <c r="ET276" i="167"/>
  <c r="ES276" i="167"/>
  <c r="ER276" i="167"/>
  <c r="EQ276" i="167"/>
  <c r="EP276" i="167"/>
  <c r="EO276" i="167"/>
  <c r="EN276" i="167"/>
  <c r="EM276" i="167"/>
  <c r="EL276" i="167"/>
  <c r="EK276" i="167"/>
  <c r="EJ276" i="167"/>
  <c r="EI276" i="167"/>
  <c r="EH276" i="167"/>
  <c r="EG276" i="167"/>
  <c r="EF276" i="167"/>
  <c r="EE276" i="167"/>
  <c r="ED276" i="167"/>
  <c r="EC276" i="167"/>
  <c r="EB276" i="167"/>
  <c r="DR276" i="167" s="1"/>
  <c r="EV275" i="167"/>
  <c r="EU275" i="167"/>
  <c r="ET275" i="167"/>
  <c r="ES275" i="167"/>
  <c r="ER275" i="167"/>
  <c r="EQ275" i="167"/>
  <c r="EP275" i="167"/>
  <c r="EO275" i="167"/>
  <c r="EN275" i="167"/>
  <c r="EM275" i="167"/>
  <c r="EL275" i="167"/>
  <c r="EK275" i="167"/>
  <c r="EJ275" i="167"/>
  <c r="EI275" i="167"/>
  <c r="EH275" i="167"/>
  <c r="EG275" i="167"/>
  <c r="EF275" i="167"/>
  <c r="EE275" i="167"/>
  <c r="ED275" i="167"/>
  <c r="EC275" i="167"/>
  <c r="EB275" i="167"/>
  <c r="DR275" i="167" s="1"/>
  <c r="EV274" i="167"/>
  <c r="EU274" i="167"/>
  <c r="ET274" i="167"/>
  <c r="ES274" i="167"/>
  <c r="ER274" i="167"/>
  <c r="EQ274" i="167"/>
  <c r="EP274" i="167"/>
  <c r="EO274" i="167"/>
  <c r="EN274" i="167"/>
  <c r="EM274" i="167"/>
  <c r="EL274" i="167"/>
  <c r="EK274" i="167"/>
  <c r="EJ274" i="167"/>
  <c r="EI274" i="167"/>
  <c r="EH274" i="167"/>
  <c r="EG274" i="167"/>
  <c r="EF274" i="167"/>
  <c r="EE274" i="167"/>
  <c r="ED274" i="167"/>
  <c r="EC274" i="167"/>
  <c r="EB274" i="167"/>
  <c r="DR274" i="167" s="1"/>
  <c r="EV273" i="167"/>
  <c r="EU273" i="167"/>
  <c r="ET273" i="167"/>
  <c r="ES273" i="167"/>
  <c r="ER273" i="167"/>
  <c r="EQ273" i="167"/>
  <c r="EP273" i="167"/>
  <c r="EO273" i="167"/>
  <c r="EN273" i="167"/>
  <c r="EM273" i="167"/>
  <c r="EL273" i="167"/>
  <c r="EK273" i="167"/>
  <c r="EJ273" i="167"/>
  <c r="EI273" i="167"/>
  <c r="EH273" i="167"/>
  <c r="EG273" i="167"/>
  <c r="EF273" i="167"/>
  <c r="EE273" i="167"/>
  <c r="ED273" i="167"/>
  <c r="EC273" i="167"/>
  <c r="EB273" i="167"/>
  <c r="DR273" i="167" s="1"/>
  <c r="EV272" i="167"/>
  <c r="EU272" i="167"/>
  <c r="ET272" i="167"/>
  <c r="ES272" i="167"/>
  <c r="ER272" i="167"/>
  <c r="EQ272" i="167"/>
  <c r="EP272" i="167"/>
  <c r="EO272" i="167"/>
  <c r="EN272" i="167"/>
  <c r="EM272" i="167"/>
  <c r="EL272" i="167"/>
  <c r="EK272" i="167"/>
  <c r="EJ272" i="167"/>
  <c r="EI272" i="167"/>
  <c r="EH272" i="167"/>
  <c r="EG272" i="167"/>
  <c r="EF272" i="167"/>
  <c r="EE272" i="167"/>
  <c r="ED272" i="167"/>
  <c r="EC272" i="167"/>
  <c r="EB272" i="167"/>
  <c r="DR272" i="167" s="1"/>
  <c r="EV271" i="167"/>
  <c r="EU271" i="167"/>
  <c r="ET271" i="167"/>
  <c r="ES271" i="167"/>
  <c r="ER271" i="167"/>
  <c r="EQ271" i="167"/>
  <c r="EP271" i="167"/>
  <c r="EO271" i="167"/>
  <c r="EN271" i="167"/>
  <c r="EM271" i="167"/>
  <c r="EL271" i="167"/>
  <c r="EK271" i="167"/>
  <c r="EJ271" i="167"/>
  <c r="EI271" i="167"/>
  <c r="EH271" i="167"/>
  <c r="EG271" i="167"/>
  <c r="EF271" i="167"/>
  <c r="EE271" i="167"/>
  <c r="ED271" i="167"/>
  <c r="EC271" i="167"/>
  <c r="EB271" i="167"/>
  <c r="DR271" i="167" s="1"/>
  <c r="EV270" i="167"/>
  <c r="EU270" i="167"/>
  <c r="ET270" i="167"/>
  <c r="ES270" i="167"/>
  <c r="ER270" i="167"/>
  <c r="EQ270" i="167"/>
  <c r="EP270" i="167"/>
  <c r="EO270" i="167"/>
  <c r="EN270" i="167"/>
  <c r="EM270" i="167"/>
  <c r="EL270" i="167"/>
  <c r="EK270" i="167"/>
  <c r="EJ270" i="167"/>
  <c r="EI270" i="167"/>
  <c r="EH270" i="167"/>
  <c r="EG270" i="167"/>
  <c r="EF270" i="167"/>
  <c r="EE270" i="167"/>
  <c r="ED270" i="167"/>
  <c r="EC270" i="167"/>
  <c r="EB270" i="167"/>
  <c r="DR270" i="167" s="1"/>
  <c r="EV269" i="167"/>
  <c r="EU269" i="167"/>
  <c r="ET269" i="167"/>
  <c r="ES269" i="167"/>
  <c r="ER269" i="167"/>
  <c r="EQ269" i="167"/>
  <c r="EP269" i="167"/>
  <c r="EO269" i="167"/>
  <c r="EN269" i="167"/>
  <c r="EM269" i="167"/>
  <c r="EL269" i="167"/>
  <c r="EK269" i="167"/>
  <c r="EJ269" i="167"/>
  <c r="EI269" i="167"/>
  <c r="EH269" i="167"/>
  <c r="EG269" i="167"/>
  <c r="EF269" i="167"/>
  <c r="EE269" i="167"/>
  <c r="ED269" i="167"/>
  <c r="EC269" i="167"/>
  <c r="EB269" i="167"/>
  <c r="DR269" i="167" s="1"/>
  <c r="EV268" i="167"/>
  <c r="EU268" i="167"/>
  <c r="ET268" i="167"/>
  <c r="ES268" i="167"/>
  <c r="ER268" i="167"/>
  <c r="EQ268" i="167"/>
  <c r="EP268" i="167"/>
  <c r="EO268" i="167"/>
  <c r="EN268" i="167"/>
  <c r="EM268" i="167"/>
  <c r="EL268" i="167"/>
  <c r="EK268" i="167"/>
  <c r="EJ268" i="167"/>
  <c r="EI268" i="167"/>
  <c r="EH268" i="167"/>
  <c r="EG268" i="167"/>
  <c r="EF268" i="167"/>
  <c r="EE268" i="167"/>
  <c r="ED268" i="167"/>
  <c r="EC268" i="167"/>
  <c r="EB268" i="167"/>
  <c r="DR268" i="167" s="1"/>
  <c r="EV267" i="167"/>
  <c r="EU267" i="167"/>
  <c r="ET267" i="167"/>
  <c r="ES267" i="167"/>
  <c r="ER267" i="167"/>
  <c r="EQ267" i="167"/>
  <c r="EP267" i="167"/>
  <c r="EO267" i="167"/>
  <c r="EN267" i="167"/>
  <c r="EM267" i="167"/>
  <c r="EL267" i="167"/>
  <c r="EK267" i="167"/>
  <c r="EJ267" i="167"/>
  <c r="EI267" i="167"/>
  <c r="EH267" i="167"/>
  <c r="EG267" i="167"/>
  <c r="EF267" i="167"/>
  <c r="EE267" i="167"/>
  <c r="ED267" i="167"/>
  <c r="EC267" i="167"/>
  <c r="EB267" i="167"/>
  <c r="DR267" i="167" s="1"/>
  <c r="EV266" i="167"/>
  <c r="EU266" i="167"/>
  <c r="ET266" i="167"/>
  <c r="ES266" i="167"/>
  <c r="ER266" i="167"/>
  <c r="EQ266" i="167"/>
  <c r="EP266" i="167"/>
  <c r="EO266" i="167"/>
  <c r="EN266" i="167"/>
  <c r="EM266" i="167"/>
  <c r="EL266" i="167"/>
  <c r="EK266" i="167"/>
  <c r="EJ266" i="167"/>
  <c r="EI266" i="167"/>
  <c r="EH266" i="167"/>
  <c r="EG266" i="167"/>
  <c r="EF266" i="167"/>
  <c r="EE266" i="167"/>
  <c r="ED266" i="167"/>
  <c r="EC266" i="167"/>
  <c r="EB266" i="167"/>
  <c r="DR266" i="167" s="1"/>
  <c r="EV265" i="167"/>
  <c r="EU265" i="167"/>
  <c r="ET265" i="167"/>
  <c r="ES265" i="167"/>
  <c r="ER265" i="167"/>
  <c r="EQ265" i="167"/>
  <c r="EP265" i="167"/>
  <c r="EO265" i="167"/>
  <c r="EN265" i="167"/>
  <c r="EM265" i="167"/>
  <c r="EL265" i="167"/>
  <c r="EK265" i="167"/>
  <c r="EJ265" i="167"/>
  <c r="EI265" i="167"/>
  <c r="EH265" i="167"/>
  <c r="EG265" i="167"/>
  <c r="EF265" i="167"/>
  <c r="EE265" i="167"/>
  <c r="ED265" i="167"/>
  <c r="EC265" i="167"/>
  <c r="EB265" i="167"/>
  <c r="DR265" i="167" s="1"/>
  <c r="EV264" i="167"/>
  <c r="EU264" i="167"/>
  <c r="ET264" i="167"/>
  <c r="ES264" i="167"/>
  <c r="ER264" i="167"/>
  <c r="EQ264" i="167"/>
  <c r="EP264" i="167"/>
  <c r="EO264" i="167"/>
  <c r="EN264" i="167"/>
  <c r="EM264" i="167"/>
  <c r="EL264" i="167"/>
  <c r="EK264" i="167"/>
  <c r="EJ264" i="167"/>
  <c r="EI264" i="167"/>
  <c r="EH264" i="167"/>
  <c r="EG264" i="167"/>
  <c r="EF264" i="167"/>
  <c r="EE264" i="167"/>
  <c r="ED264" i="167"/>
  <c r="EC264" i="167"/>
  <c r="EB264" i="167"/>
  <c r="DR264" i="167" s="1"/>
  <c r="EV263" i="167"/>
  <c r="EU263" i="167"/>
  <c r="ET263" i="167"/>
  <c r="ES263" i="167"/>
  <c r="ER263" i="167"/>
  <c r="EQ263" i="167"/>
  <c r="EP263" i="167"/>
  <c r="EO263" i="167"/>
  <c r="EN263" i="167"/>
  <c r="EM263" i="167"/>
  <c r="EL263" i="167"/>
  <c r="EK263" i="167"/>
  <c r="EJ263" i="167"/>
  <c r="EI263" i="167"/>
  <c r="EH263" i="167"/>
  <c r="EG263" i="167"/>
  <c r="EF263" i="167"/>
  <c r="EE263" i="167"/>
  <c r="ED263" i="167"/>
  <c r="EC263" i="167"/>
  <c r="EB263" i="167"/>
  <c r="DR263" i="167" s="1"/>
  <c r="EV262" i="167"/>
  <c r="EU262" i="167"/>
  <c r="ET262" i="167"/>
  <c r="ES262" i="167"/>
  <c r="ER262" i="167"/>
  <c r="EQ262" i="167"/>
  <c r="EP262" i="167"/>
  <c r="EO262" i="167"/>
  <c r="EN262" i="167"/>
  <c r="EM262" i="167"/>
  <c r="EL262" i="167"/>
  <c r="EK262" i="167"/>
  <c r="EJ262" i="167"/>
  <c r="EI262" i="167"/>
  <c r="EH262" i="167"/>
  <c r="EG262" i="167"/>
  <c r="EF262" i="167"/>
  <c r="EE262" i="167"/>
  <c r="ED262" i="167"/>
  <c r="EC262" i="167"/>
  <c r="EB262" i="167"/>
  <c r="DR262" i="167" s="1"/>
  <c r="EV261" i="167"/>
  <c r="EU261" i="167"/>
  <c r="ET261" i="167"/>
  <c r="ES261" i="167"/>
  <c r="ER261" i="167"/>
  <c r="EQ261" i="167"/>
  <c r="EP261" i="167"/>
  <c r="EO261" i="167"/>
  <c r="EN261" i="167"/>
  <c r="EM261" i="167"/>
  <c r="EL261" i="167"/>
  <c r="EK261" i="167"/>
  <c r="EJ261" i="167"/>
  <c r="EI261" i="167"/>
  <c r="EH261" i="167"/>
  <c r="EG261" i="167"/>
  <c r="EF261" i="167"/>
  <c r="EE261" i="167"/>
  <c r="ED261" i="167"/>
  <c r="EC261" i="167"/>
  <c r="EB261" i="167"/>
  <c r="DR261" i="167" s="1"/>
  <c r="EV260" i="167"/>
  <c r="EU260" i="167"/>
  <c r="ET260" i="167"/>
  <c r="ES260" i="167"/>
  <c r="ER260" i="167"/>
  <c r="EQ260" i="167"/>
  <c r="EP260" i="167"/>
  <c r="EO260" i="167"/>
  <c r="EN260" i="167"/>
  <c r="EM260" i="167"/>
  <c r="EL260" i="167"/>
  <c r="EK260" i="167"/>
  <c r="EJ260" i="167"/>
  <c r="EI260" i="167"/>
  <c r="EH260" i="167"/>
  <c r="EG260" i="167"/>
  <c r="EF260" i="167"/>
  <c r="EE260" i="167"/>
  <c r="ED260" i="167"/>
  <c r="EC260" i="167"/>
  <c r="EB260" i="167"/>
  <c r="DR260" i="167" s="1"/>
  <c r="EV259" i="167"/>
  <c r="EU259" i="167"/>
  <c r="ET259" i="167"/>
  <c r="ES259" i="167"/>
  <c r="ER259" i="167"/>
  <c r="EQ259" i="167"/>
  <c r="EP259" i="167"/>
  <c r="EO259" i="167"/>
  <c r="EN259" i="167"/>
  <c r="EM259" i="167"/>
  <c r="EL259" i="167"/>
  <c r="EK259" i="167"/>
  <c r="EJ259" i="167"/>
  <c r="EI259" i="167"/>
  <c r="EH259" i="167"/>
  <c r="EG259" i="167"/>
  <c r="EF259" i="167"/>
  <c r="EE259" i="167"/>
  <c r="ED259" i="167"/>
  <c r="EC259" i="167"/>
  <c r="EB259" i="167"/>
  <c r="DR259" i="167" s="1"/>
  <c r="EV258" i="167"/>
  <c r="EU258" i="167"/>
  <c r="ET258" i="167"/>
  <c r="ES258" i="167"/>
  <c r="ER258" i="167"/>
  <c r="EQ258" i="167"/>
  <c r="EP258" i="167"/>
  <c r="EO258" i="167"/>
  <c r="EN258" i="167"/>
  <c r="EM258" i="167"/>
  <c r="EL258" i="167"/>
  <c r="EK258" i="167"/>
  <c r="EJ258" i="167"/>
  <c r="EI258" i="167"/>
  <c r="EH258" i="167"/>
  <c r="EG258" i="167"/>
  <c r="EF258" i="167"/>
  <c r="EE258" i="167"/>
  <c r="ED258" i="167"/>
  <c r="EC258" i="167"/>
  <c r="EB258" i="167"/>
  <c r="DR258" i="167" s="1"/>
  <c r="EV257" i="167"/>
  <c r="EU257" i="167"/>
  <c r="ET257" i="167"/>
  <c r="ES257" i="167"/>
  <c r="ER257" i="167"/>
  <c r="EQ257" i="167"/>
  <c r="EP257" i="167"/>
  <c r="EO257" i="167"/>
  <c r="EN257" i="167"/>
  <c r="EM257" i="167"/>
  <c r="EL257" i="167"/>
  <c r="EK257" i="167"/>
  <c r="EJ257" i="167"/>
  <c r="EI257" i="167"/>
  <c r="EH257" i="167"/>
  <c r="EG257" i="167"/>
  <c r="EF257" i="167"/>
  <c r="EE257" i="167"/>
  <c r="ED257" i="167"/>
  <c r="EC257" i="167"/>
  <c r="EB257" i="167"/>
  <c r="DR257" i="167" s="1"/>
  <c r="EV256" i="167"/>
  <c r="EU256" i="167"/>
  <c r="ET256" i="167"/>
  <c r="ES256" i="167"/>
  <c r="ER256" i="167"/>
  <c r="EQ256" i="167"/>
  <c r="EP256" i="167"/>
  <c r="EO256" i="167"/>
  <c r="EN256" i="167"/>
  <c r="EM256" i="167"/>
  <c r="EL256" i="167"/>
  <c r="EK256" i="167"/>
  <c r="EJ256" i="167"/>
  <c r="EI256" i="167"/>
  <c r="EH256" i="167"/>
  <c r="EG256" i="167"/>
  <c r="EF256" i="167"/>
  <c r="EE256" i="167"/>
  <c r="ED256" i="167"/>
  <c r="EC256" i="167"/>
  <c r="EB256" i="167"/>
  <c r="DR256" i="167" s="1"/>
  <c r="EV255" i="167"/>
  <c r="EU255" i="167"/>
  <c r="ET255" i="167"/>
  <c r="ES255" i="167"/>
  <c r="ER255" i="167"/>
  <c r="EQ255" i="167"/>
  <c r="EP255" i="167"/>
  <c r="EO255" i="167"/>
  <c r="EN255" i="167"/>
  <c r="EM255" i="167"/>
  <c r="EL255" i="167"/>
  <c r="EK255" i="167"/>
  <c r="EJ255" i="167"/>
  <c r="EI255" i="167"/>
  <c r="EH255" i="167"/>
  <c r="EG255" i="167"/>
  <c r="EF255" i="167"/>
  <c r="EE255" i="167"/>
  <c r="ED255" i="167"/>
  <c r="EC255" i="167"/>
  <c r="EB255" i="167"/>
  <c r="DR255" i="167" s="1"/>
  <c r="EV254" i="167"/>
  <c r="EU254" i="167"/>
  <c r="ET254" i="167"/>
  <c r="ES254" i="167"/>
  <c r="ER254" i="167"/>
  <c r="EQ254" i="167"/>
  <c r="EP254" i="167"/>
  <c r="EO254" i="167"/>
  <c r="EN254" i="167"/>
  <c r="EM254" i="167"/>
  <c r="EL254" i="167"/>
  <c r="EK254" i="167"/>
  <c r="EJ254" i="167"/>
  <c r="EI254" i="167"/>
  <c r="EH254" i="167"/>
  <c r="EG254" i="167"/>
  <c r="EF254" i="167"/>
  <c r="EE254" i="167"/>
  <c r="ED254" i="167"/>
  <c r="EC254" i="167"/>
  <c r="EB254" i="167"/>
  <c r="DR254" i="167" s="1"/>
  <c r="EV253" i="167"/>
  <c r="EU253" i="167"/>
  <c r="ET253" i="167"/>
  <c r="ES253" i="167"/>
  <c r="ER253" i="167"/>
  <c r="EQ253" i="167"/>
  <c r="EP253" i="167"/>
  <c r="EO253" i="167"/>
  <c r="EN253" i="167"/>
  <c r="EM253" i="167"/>
  <c r="EL253" i="167"/>
  <c r="EK253" i="167"/>
  <c r="EJ253" i="167"/>
  <c r="EI253" i="167"/>
  <c r="EH253" i="167"/>
  <c r="EG253" i="167"/>
  <c r="EF253" i="167"/>
  <c r="EE253" i="167"/>
  <c r="ED253" i="167"/>
  <c r="EC253" i="167"/>
  <c r="EB253" i="167"/>
  <c r="DR253" i="167" s="1"/>
  <c r="EV252" i="167"/>
  <c r="EU252" i="167"/>
  <c r="ET252" i="167"/>
  <c r="ES252" i="167"/>
  <c r="ER252" i="167"/>
  <c r="EQ252" i="167"/>
  <c r="EP252" i="167"/>
  <c r="EO252" i="167"/>
  <c r="EN252" i="167"/>
  <c r="EM252" i="167"/>
  <c r="EL252" i="167"/>
  <c r="EK252" i="167"/>
  <c r="EJ252" i="167"/>
  <c r="EI252" i="167"/>
  <c r="EH252" i="167"/>
  <c r="EG252" i="167"/>
  <c r="EF252" i="167"/>
  <c r="EE252" i="167"/>
  <c r="ED252" i="167"/>
  <c r="EC252" i="167"/>
  <c r="EB252" i="167"/>
  <c r="DR252" i="167" s="1"/>
  <c r="EV251" i="167"/>
  <c r="EU251" i="167"/>
  <c r="ET251" i="167"/>
  <c r="ES251" i="167"/>
  <c r="ER251" i="167"/>
  <c r="EQ251" i="167"/>
  <c r="EP251" i="167"/>
  <c r="EO251" i="167"/>
  <c r="EN251" i="167"/>
  <c r="EM251" i="167"/>
  <c r="EL251" i="167"/>
  <c r="EK251" i="167"/>
  <c r="EJ251" i="167"/>
  <c r="EI251" i="167"/>
  <c r="EH251" i="167"/>
  <c r="EG251" i="167"/>
  <c r="EF251" i="167"/>
  <c r="EE251" i="167"/>
  <c r="ED251" i="167"/>
  <c r="EC251" i="167"/>
  <c r="EB251" i="167"/>
  <c r="DR251" i="167" s="1"/>
  <c r="EV250" i="167"/>
  <c r="EU250" i="167"/>
  <c r="ET250" i="167"/>
  <c r="ES250" i="167"/>
  <c r="ER250" i="167"/>
  <c r="EQ250" i="167"/>
  <c r="EP250" i="167"/>
  <c r="EO250" i="167"/>
  <c r="EN250" i="167"/>
  <c r="EM250" i="167"/>
  <c r="EL250" i="167"/>
  <c r="EK250" i="167"/>
  <c r="EJ250" i="167"/>
  <c r="EI250" i="167"/>
  <c r="EH250" i="167"/>
  <c r="EG250" i="167"/>
  <c r="EF250" i="167"/>
  <c r="EE250" i="167"/>
  <c r="ED250" i="167"/>
  <c r="EC250" i="167"/>
  <c r="EB250" i="167"/>
  <c r="DR250" i="167" s="1"/>
  <c r="EV249" i="167"/>
  <c r="EU249" i="167"/>
  <c r="ET249" i="167"/>
  <c r="ES249" i="167"/>
  <c r="ER249" i="167"/>
  <c r="EQ249" i="167"/>
  <c r="EP249" i="167"/>
  <c r="EO249" i="167"/>
  <c r="EN249" i="167"/>
  <c r="EM249" i="167"/>
  <c r="EL249" i="167"/>
  <c r="EK249" i="167"/>
  <c r="EJ249" i="167"/>
  <c r="EI249" i="167"/>
  <c r="EH249" i="167"/>
  <c r="EG249" i="167"/>
  <c r="EF249" i="167"/>
  <c r="EE249" i="167"/>
  <c r="ED249" i="167"/>
  <c r="EC249" i="167"/>
  <c r="EB249" i="167"/>
  <c r="DR249" i="167" s="1"/>
  <c r="EV248" i="167"/>
  <c r="EU248" i="167"/>
  <c r="ET248" i="167"/>
  <c r="ES248" i="167"/>
  <c r="ER248" i="167"/>
  <c r="EQ248" i="167"/>
  <c r="EP248" i="167"/>
  <c r="EO248" i="167"/>
  <c r="EN248" i="167"/>
  <c r="EM248" i="167"/>
  <c r="EL248" i="167"/>
  <c r="EK248" i="167"/>
  <c r="EJ248" i="167"/>
  <c r="EI248" i="167"/>
  <c r="EH248" i="167"/>
  <c r="EG248" i="167"/>
  <c r="EF248" i="167"/>
  <c r="EE248" i="167"/>
  <c r="ED248" i="167"/>
  <c r="EC248" i="167"/>
  <c r="EB248" i="167"/>
  <c r="DR248" i="167" s="1"/>
  <c r="EV247" i="167"/>
  <c r="EU247" i="167"/>
  <c r="ET247" i="167"/>
  <c r="ES247" i="167"/>
  <c r="ER247" i="167"/>
  <c r="EQ247" i="167"/>
  <c r="EP247" i="167"/>
  <c r="EO247" i="167"/>
  <c r="EN247" i="167"/>
  <c r="EM247" i="167"/>
  <c r="EL247" i="167"/>
  <c r="EK247" i="167"/>
  <c r="EJ247" i="167"/>
  <c r="EI247" i="167"/>
  <c r="EH247" i="167"/>
  <c r="EG247" i="167"/>
  <c r="EF247" i="167"/>
  <c r="EE247" i="167"/>
  <c r="ED247" i="167"/>
  <c r="EC247" i="167"/>
  <c r="EB247" i="167"/>
  <c r="DR247" i="167" s="1"/>
  <c r="EV246" i="167"/>
  <c r="EU246" i="167"/>
  <c r="ET246" i="167"/>
  <c r="ES246" i="167"/>
  <c r="ER246" i="167"/>
  <c r="EQ246" i="167"/>
  <c r="EP246" i="167"/>
  <c r="EO246" i="167"/>
  <c r="EN246" i="167"/>
  <c r="EM246" i="167"/>
  <c r="EL246" i="167"/>
  <c r="EK246" i="167"/>
  <c r="EJ246" i="167"/>
  <c r="EI246" i="167"/>
  <c r="EH246" i="167"/>
  <c r="EG246" i="167"/>
  <c r="EF246" i="167"/>
  <c r="EE246" i="167"/>
  <c r="ED246" i="167"/>
  <c r="EC246" i="167"/>
  <c r="EB246" i="167"/>
  <c r="DR246" i="167" s="1"/>
  <c r="EV245" i="167"/>
  <c r="EU245" i="167"/>
  <c r="ET245" i="167"/>
  <c r="ES245" i="167"/>
  <c r="ER245" i="167"/>
  <c r="EQ245" i="167"/>
  <c r="EP245" i="167"/>
  <c r="EO245" i="167"/>
  <c r="EN245" i="167"/>
  <c r="EM245" i="167"/>
  <c r="EL245" i="167"/>
  <c r="EK245" i="167"/>
  <c r="EJ245" i="167"/>
  <c r="EI245" i="167"/>
  <c r="EH245" i="167"/>
  <c r="EG245" i="167"/>
  <c r="EF245" i="167"/>
  <c r="EE245" i="167"/>
  <c r="ED245" i="167"/>
  <c r="EC245" i="167"/>
  <c r="EB245" i="167"/>
  <c r="DR245" i="167" s="1"/>
  <c r="EV244" i="167"/>
  <c r="EU244" i="167"/>
  <c r="ET244" i="167"/>
  <c r="ES244" i="167"/>
  <c r="ER244" i="167"/>
  <c r="EQ244" i="167"/>
  <c r="EP244" i="167"/>
  <c r="EO244" i="167"/>
  <c r="EN244" i="167"/>
  <c r="EM244" i="167"/>
  <c r="EL244" i="167"/>
  <c r="EK244" i="167"/>
  <c r="EJ244" i="167"/>
  <c r="EI244" i="167"/>
  <c r="EH244" i="167"/>
  <c r="EG244" i="167"/>
  <c r="EF244" i="167"/>
  <c r="EE244" i="167"/>
  <c r="ED244" i="167"/>
  <c r="EC244" i="167"/>
  <c r="EB244" i="167"/>
  <c r="DR244" i="167" s="1"/>
  <c r="EV243" i="167"/>
  <c r="EU243" i="167"/>
  <c r="ET243" i="167"/>
  <c r="ES243" i="167"/>
  <c r="ER243" i="167"/>
  <c r="EQ243" i="167"/>
  <c r="EP243" i="167"/>
  <c r="EO243" i="167"/>
  <c r="EN243" i="167"/>
  <c r="EM243" i="167"/>
  <c r="EL243" i="167"/>
  <c r="EK243" i="167"/>
  <c r="EJ243" i="167"/>
  <c r="EI243" i="167"/>
  <c r="EH243" i="167"/>
  <c r="EG243" i="167"/>
  <c r="EF243" i="167"/>
  <c r="EE243" i="167"/>
  <c r="ED243" i="167"/>
  <c r="EC243" i="167"/>
  <c r="EB243" i="167"/>
  <c r="DR243" i="167" s="1"/>
  <c r="EV242" i="167"/>
  <c r="EU242" i="167"/>
  <c r="ET242" i="167"/>
  <c r="ES242" i="167"/>
  <c r="ER242" i="167"/>
  <c r="EQ242" i="167"/>
  <c r="EP242" i="167"/>
  <c r="EO242" i="167"/>
  <c r="EN242" i="167"/>
  <c r="EM242" i="167"/>
  <c r="EL242" i="167"/>
  <c r="EK242" i="167"/>
  <c r="EJ242" i="167"/>
  <c r="EI242" i="167"/>
  <c r="EH242" i="167"/>
  <c r="EG242" i="167"/>
  <c r="EF242" i="167"/>
  <c r="EE242" i="167"/>
  <c r="ED242" i="167"/>
  <c r="EC242" i="167"/>
  <c r="EB242" i="167"/>
  <c r="DR242" i="167" s="1"/>
  <c r="EV241" i="167"/>
  <c r="EU241" i="167"/>
  <c r="ET241" i="167"/>
  <c r="ES241" i="167"/>
  <c r="ER241" i="167"/>
  <c r="EQ241" i="167"/>
  <c r="EP241" i="167"/>
  <c r="EO241" i="167"/>
  <c r="EN241" i="167"/>
  <c r="EM241" i="167"/>
  <c r="EL241" i="167"/>
  <c r="EK241" i="167"/>
  <c r="EJ241" i="167"/>
  <c r="EI241" i="167"/>
  <c r="EH241" i="167"/>
  <c r="EG241" i="167"/>
  <c r="EF241" i="167"/>
  <c r="EE241" i="167"/>
  <c r="ED241" i="167"/>
  <c r="EC241" i="167"/>
  <c r="EB241" i="167"/>
  <c r="DR241" i="167" s="1"/>
  <c r="EV240" i="167"/>
  <c r="EU240" i="167"/>
  <c r="ET240" i="167"/>
  <c r="ES240" i="167"/>
  <c r="ER240" i="167"/>
  <c r="EQ240" i="167"/>
  <c r="EP240" i="167"/>
  <c r="EO240" i="167"/>
  <c r="EN240" i="167"/>
  <c r="EM240" i="167"/>
  <c r="EL240" i="167"/>
  <c r="EK240" i="167"/>
  <c r="EJ240" i="167"/>
  <c r="EI240" i="167"/>
  <c r="EH240" i="167"/>
  <c r="EG240" i="167"/>
  <c r="EF240" i="167"/>
  <c r="EE240" i="167"/>
  <c r="ED240" i="167"/>
  <c r="EC240" i="167"/>
  <c r="EB240" i="167"/>
  <c r="DR240" i="167" s="1"/>
  <c r="EV239" i="167"/>
  <c r="EU239" i="167"/>
  <c r="ET239" i="167"/>
  <c r="ES239" i="167"/>
  <c r="ER239" i="167"/>
  <c r="EQ239" i="167"/>
  <c r="EP239" i="167"/>
  <c r="EO239" i="167"/>
  <c r="EN239" i="167"/>
  <c r="EM239" i="167"/>
  <c r="EL239" i="167"/>
  <c r="EK239" i="167"/>
  <c r="EJ239" i="167"/>
  <c r="EI239" i="167"/>
  <c r="EH239" i="167"/>
  <c r="EG239" i="167"/>
  <c r="EF239" i="167"/>
  <c r="EE239" i="167"/>
  <c r="ED239" i="167"/>
  <c r="EC239" i="167"/>
  <c r="EB239" i="167"/>
  <c r="DR239" i="167" s="1"/>
  <c r="EV238" i="167"/>
  <c r="EU238" i="167"/>
  <c r="ET238" i="167"/>
  <c r="ES238" i="167"/>
  <c r="ER238" i="167"/>
  <c r="EQ238" i="167"/>
  <c r="EP238" i="167"/>
  <c r="EO238" i="167"/>
  <c r="EN238" i="167"/>
  <c r="EM238" i="167"/>
  <c r="EL238" i="167"/>
  <c r="EK238" i="167"/>
  <c r="EJ238" i="167"/>
  <c r="EI238" i="167"/>
  <c r="EH238" i="167"/>
  <c r="EG238" i="167"/>
  <c r="EF238" i="167"/>
  <c r="EE238" i="167"/>
  <c r="ED238" i="167"/>
  <c r="EC238" i="167"/>
  <c r="EB238" i="167"/>
  <c r="DR238" i="167" s="1"/>
  <c r="EV237" i="167"/>
  <c r="EU237" i="167"/>
  <c r="ET237" i="167"/>
  <c r="ES237" i="167"/>
  <c r="ER237" i="167"/>
  <c r="EQ237" i="167"/>
  <c r="EP237" i="167"/>
  <c r="EO237" i="167"/>
  <c r="EN237" i="167"/>
  <c r="EM237" i="167"/>
  <c r="EL237" i="167"/>
  <c r="EK237" i="167"/>
  <c r="EJ237" i="167"/>
  <c r="EI237" i="167"/>
  <c r="EH237" i="167"/>
  <c r="EG237" i="167"/>
  <c r="EF237" i="167"/>
  <c r="EE237" i="167"/>
  <c r="ED237" i="167"/>
  <c r="EC237" i="167"/>
  <c r="EB237" i="167"/>
  <c r="DR237" i="167" s="1"/>
  <c r="EV236" i="167"/>
  <c r="EU236" i="167"/>
  <c r="ET236" i="167"/>
  <c r="ES236" i="167"/>
  <c r="ER236" i="167"/>
  <c r="EQ236" i="167"/>
  <c r="EP236" i="167"/>
  <c r="EO236" i="167"/>
  <c r="EN236" i="167"/>
  <c r="EM236" i="167"/>
  <c r="EL236" i="167"/>
  <c r="EK236" i="167"/>
  <c r="EJ236" i="167"/>
  <c r="EI236" i="167"/>
  <c r="EH236" i="167"/>
  <c r="EG236" i="167"/>
  <c r="EF236" i="167"/>
  <c r="EE236" i="167"/>
  <c r="ED236" i="167"/>
  <c r="EC236" i="167"/>
  <c r="EB236" i="167"/>
  <c r="DR236" i="167" s="1"/>
  <c r="EV235" i="167"/>
  <c r="EU235" i="167"/>
  <c r="ET235" i="167"/>
  <c r="ES235" i="167"/>
  <c r="ER235" i="167"/>
  <c r="EQ235" i="167"/>
  <c r="EP235" i="167"/>
  <c r="EO235" i="167"/>
  <c r="EN235" i="167"/>
  <c r="EM235" i="167"/>
  <c r="EL235" i="167"/>
  <c r="EK235" i="167"/>
  <c r="EJ235" i="167"/>
  <c r="EI235" i="167"/>
  <c r="EH235" i="167"/>
  <c r="EG235" i="167"/>
  <c r="EF235" i="167"/>
  <c r="EE235" i="167"/>
  <c r="ED235" i="167"/>
  <c r="EC235" i="167"/>
  <c r="EB235" i="167"/>
  <c r="DR235" i="167" s="1"/>
  <c r="EV234" i="167"/>
  <c r="EU234" i="167"/>
  <c r="ET234" i="167"/>
  <c r="ES234" i="167"/>
  <c r="ER234" i="167"/>
  <c r="EQ234" i="167"/>
  <c r="EP234" i="167"/>
  <c r="EO234" i="167"/>
  <c r="EN234" i="167"/>
  <c r="EM234" i="167"/>
  <c r="EL234" i="167"/>
  <c r="EK234" i="167"/>
  <c r="EJ234" i="167"/>
  <c r="EI234" i="167"/>
  <c r="EH234" i="167"/>
  <c r="EG234" i="167"/>
  <c r="EF234" i="167"/>
  <c r="EE234" i="167"/>
  <c r="ED234" i="167"/>
  <c r="EC234" i="167"/>
  <c r="EB234" i="167"/>
  <c r="DR234" i="167" s="1"/>
  <c r="EV233" i="167"/>
  <c r="EU233" i="167"/>
  <c r="ET233" i="167"/>
  <c r="ES233" i="167"/>
  <c r="ER233" i="167"/>
  <c r="EQ233" i="167"/>
  <c r="EP233" i="167"/>
  <c r="EO233" i="167"/>
  <c r="EN233" i="167"/>
  <c r="EM233" i="167"/>
  <c r="EL233" i="167"/>
  <c r="EK233" i="167"/>
  <c r="EJ233" i="167"/>
  <c r="EI233" i="167"/>
  <c r="EH233" i="167"/>
  <c r="EG233" i="167"/>
  <c r="EF233" i="167"/>
  <c r="EE233" i="167"/>
  <c r="ED233" i="167"/>
  <c r="EC233" i="167"/>
  <c r="EB233" i="167"/>
  <c r="DR233" i="167" s="1"/>
  <c r="EV232" i="167"/>
  <c r="EU232" i="167"/>
  <c r="ET232" i="167"/>
  <c r="ES232" i="167"/>
  <c r="ER232" i="167"/>
  <c r="EQ232" i="167"/>
  <c r="EP232" i="167"/>
  <c r="EO232" i="167"/>
  <c r="EN232" i="167"/>
  <c r="EM232" i="167"/>
  <c r="EL232" i="167"/>
  <c r="EK232" i="167"/>
  <c r="EJ232" i="167"/>
  <c r="EI232" i="167"/>
  <c r="EH232" i="167"/>
  <c r="EG232" i="167"/>
  <c r="EF232" i="167"/>
  <c r="EE232" i="167"/>
  <c r="ED232" i="167"/>
  <c r="EC232" i="167"/>
  <c r="EB232" i="167"/>
  <c r="DR232" i="167" s="1"/>
  <c r="EV231" i="167"/>
  <c r="EU231" i="167"/>
  <c r="ET231" i="167"/>
  <c r="ES231" i="167"/>
  <c r="ER231" i="167"/>
  <c r="EQ231" i="167"/>
  <c r="EP231" i="167"/>
  <c r="EO231" i="167"/>
  <c r="EN231" i="167"/>
  <c r="EM231" i="167"/>
  <c r="EL231" i="167"/>
  <c r="EK231" i="167"/>
  <c r="EJ231" i="167"/>
  <c r="EI231" i="167"/>
  <c r="EH231" i="167"/>
  <c r="EG231" i="167"/>
  <c r="EF231" i="167"/>
  <c r="EE231" i="167"/>
  <c r="ED231" i="167"/>
  <c r="EC231" i="167"/>
  <c r="EB231" i="167"/>
  <c r="DR231" i="167" s="1"/>
  <c r="EV230" i="167"/>
  <c r="EU230" i="167"/>
  <c r="ET230" i="167"/>
  <c r="ES230" i="167"/>
  <c r="ER230" i="167"/>
  <c r="EQ230" i="167"/>
  <c r="EP230" i="167"/>
  <c r="EO230" i="167"/>
  <c r="EN230" i="167"/>
  <c r="EM230" i="167"/>
  <c r="EL230" i="167"/>
  <c r="EK230" i="167"/>
  <c r="EJ230" i="167"/>
  <c r="EI230" i="167"/>
  <c r="EH230" i="167"/>
  <c r="EG230" i="167"/>
  <c r="EF230" i="167"/>
  <c r="EE230" i="167"/>
  <c r="ED230" i="167"/>
  <c r="EC230" i="167"/>
  <c r="EB230" i="167"/>
  <c r="DR230" i="167" s="1"/>
  <c r="EV229" i="167"/>
  <c r="EU229" i="167"/>
  <c r="ET229" i="167"/>
  <c r="ES229" i="167"/>
  <c r="ER229" i="167"/>
  <c r="EQ229" i="167"/>
  <c r="EP229" i="167"/>
  <c r="EO229" i="167"/>
  <c r="EN229" i="167"/>
  <c r="EM229" i="167"/>
  <c r="EL229" i="167"/>
  <c r="EK229" i="167"/>
  <c r="EJ229" i="167"/>
  <c r="EI229" i="167"/>
  <c r="EH229" i="167"/>
  <c r="EG229" i="167"/>
  <c r="EF229" i="167"/>
  <c r="EE229" i="167"/>
  <c r="ED229" i="167"/>
  <c r="EC229" i="167"/>
  <c r="EB229" i="167"/>
  <c r="DR229" i="167" s="1"/>
  <c r="EV228" i="167"/>
  <c r="EU228" i="167"/>
  <c r="ET228" i="167"/>
  <c r="ES228" i="167"/>
  <c r="ER228" i="167"/>
  <c r="EQ228" i="167"/>
  <c r="EP228" i="167"/>
  <c r="EO228" i="167"/>
  <c r="EN228" i="167"/>
  <c r="EM228" i="167"/>
  <c r="EL228" i="167"/>
  <c r="EK228" i="167"/>
  <c r="EJ228" i="167"/>
  <c r="EI228" i="167"/>
  <c r="EH228" i="167"/>
  <c r="EG228" i="167"/>
  <c r="EF228" i="167"/>
  <c r="EE228" i="167"/>
  <c r="ED228" i="167"/>
  <c r="EC228" i="167"/>
  <c r="EB228" i="167"/>
  <c r="DR228" i="167" s="1"/>
  <c r="EV227" i="167"/>
  <c r="EU227" i="167"/>
  <c r="ET227" i="167"/>
  <c r="ES227" i="167"/>
  <c r="ER227" i="167"/>
  <c r="EQ227" i="167"/>
  <c r="EP227" i="167"/>
  <c r="EO227" i="167"/>
  <c r="EN227" i="167"/>
  <c r="EM227" i="167"/>
  <c r="EL227" i="167"/>
  <c r="EK227" i="167"/>
  <c r="EJ227" i="167"/>
  <c r="EI227" i="167"/>
  <c r="EH227" i="167"/>
  <c r="EG227" i="167"/>
  <c r="EF227" i="167"/>
  <c r="EE227" i="167"/>
  <c r="ED227" i="167"/>
  <c r="EC227" i="167"/>
  <c r="EB227" i="167"/>
  <c r="DR227" i="167" s="1"/>
  <c r="EV226" i="167"/>
  <c r="EU226" i="167"/>
  <c r="ET226" i="167"/>
  <c r="ES226" i="167"/>
  <c r="ER226" i="167"/>
  <c r="EQ226" i="167"/>
  <c r="EP226" i="167"/>
  <c r="EO226" i="167"/>
  <c r="EN226" i="167"/>
  <c r="EM226" i="167"/>
  <c r="EL226" i="167"/>
  <c r="EK226" i="167"/>
  <c r="EJ226" i="167"/>
  <c r="EI226" i="167"/>
  <c r="EH226" i="167"/>
  <c r="EG226" i="167"/>
  <c r="EF226" i="167"/>
  <c r="EE226" i="167"/>
  <c r="ED226" i="167"/>
  <c r="EC226" i="167"/>
  <c r="EB226" i="167"/>
  <c r="DR226" i="167" s="1"/>
  <c r="EV225" i="167"/>
  <c r="EU225" i="167"/>
  <c r="ET225" i="167"/>
  <c r="ES225" i="167"/>
  <c r="ER225" i="167"/>
  <c r="EQ225" i="167"/>
  <c r="EP225" i="167"/>
  <c r="EO225" i="167"/>
  <c r="EN225" i="167"/>
  <c r="EM225" i="167"/>
  <c r="EL225" i="167"/>
  <c r="EK225" i="167"/>
  <c r="EJ225" i="167"/>
  <c r="EI225" i="167"/>
  <c r="EH225" i="167"/>
  <c r="EG225" i="167"/>
  <c r="EF225" i="167"/>
  <c r="EE225" i="167"/>
  <c r="ED225" i="167"/>
  <c r="EC225" i="167"/>
  <c r="EB225" i="167"/>
  <c r="DR225" i="167" s="1"/>
  <c r="EV224" i="167"/>
  <c r="EU224" i="167"/>
  <c r="ET224" i="167"/>
  <c r="ES224" i="167"/>
  <c r="ER224" i="167"/>
  <c r="EQ224" i="167"/>
  <c r="EP224" i="167"/>
  <c r="EO224" i="167"/>
  <c r="EN224" i="167"/>
  <c r="EM224" i="167"/>
  <c r="EL224" i="167"/>
  <c r="EK224" i="167"/>
  <c r="EJ224" i="167"/>
  <c r="EI224" i="167"/>
  <c r="EH224" i="167"/>
  <c r="EG224" i="167"/>
  <c r="EF224" i="167"/>
  <c r="EE224" i="167"/>
  <c r="ED224" i="167"/>
  <c r="EC224" i="167"/>
  <c r="EB224" i="167"/>
  <c r="DR224" i="167" s="1"/>
  <c r="EV223" i="167"/>
  <c r="EU223" i="167"/>
  <c r="ET223" i="167"/>
  <c r="ES223" i="167"/>
  <c r="ER223" i="167"/>
  <c r="EQ223" i="167"/>
  <c r="EP223" i="167"/>
  <c r="EO223" i="167"/>
  <c r="EN223" i="167"/>
  <c r="EM223" i="167"/>
  <c r="EL223" i="167"/>
  <c r="EK223" i="167"/>
  <c r="EJ223" i="167"/>
  <c r="EI223" i="167"/>
  <c r="EH223" i="167"/>
  <c r="EG223" i="167"/>
  <c r="EF223" i="167"/>
  <c r="EE223" i="167"/>
  <c r="ED223" i="167"/>
  <c r="EC223" i="167"/>
  <c r="EB223" i="167"/>
  <c r="DR223" i="167" s="1"/>
  <c r="EV222" i="167"/>
  <c r="EU222" i="167"/>
  <c r="ET222" i="167"/>
  <c r="ES222" i="167"/>
  <c r="ER222" i="167"/>
  <c r="EQ222" i="167"/>
  <c r="EP222" i="167"/>
  <c r="EO222" i="167"/>
  <c r="EN222" i="167"/>
  <c r="EM222" i="167"/>
  <c r="EL222" i="167"/>
  <c r="EK222" i="167"/>
  <c r="EJ222" i="167"/>
  <c r="EI222" i="167"/>
  <c r="EH222" i="167"/>
  <c r="EG222" i="167"/>
  <c r="EF222" i="167"/>
  <c r="EE222" i="167"/>
  <c r="ED222" i="167"/>
  <c r="EC222" i="167"/>
  <c r="EB222" i="167"/>
  <c r="DR222" i="167" s="1"/>
  <c r="EV221" i="167"/>
  <c r="EU221" i="167"/>
  <c r="ET221" i="167"/>
  <c r="ES221" i="167"/>
  <c r="ER221" i="167"/>
  <c r="EQ221" i="167"/>
  <c r="EP221" i="167"/>
  <c r="EO221" i="167"/>
  <c r="EN221" i="167"/>
  <c r="EM221" i="167"/>
  <c r="EL221" i="167"/>
  <c r="EK221" i="167"/>
  <c r="EJ221" i="167"/>
  <c r="EI221" i="167"/>
  <c r="EH221" i="167"/>
  <c r="EG221" i="167"/>
  <c r="EF221" i="167"/>
  <c r="EE221" i="167"/>
  <c r="ED221" i="167"/>
  <c r="EC221" i="167"/>
  <c r="EB221" i="167"/>
  <c r="DR221" i="167" s="1"/>
  <c r="EV220" i="167"/>
  <c r="EU220" i="167"/>
  <c r="ET220" i="167"/>
  <c r="ES220" i="167"/>
  <c r="ER220" i="167"/>
  <c r="EQ220" i="167"/>
  <c r="EP220" i="167"/>
  <c r="EO220" i="167"/>
  <c r="EN220" i="167"/>
  <c r="EM220" i="167"/>
  <c r="EL220" i="167"/>
  <c r="EK220" i="167"/>
  <c r="EJ220" i="167"/>
  <c r="EI220" i="167"/>
  <c r="EH220" i="167"/>
  <c r="EG220" i="167"/>
  <c r="EF220" i="167"/>
  <c r="EE220" i="167"/>
  <c r="ED220" i="167"/>
  <c r="EC220" i="167"/>
  <c r="EB220" i="167"/>
  <c r="DR220" i="167" s="1"/>
  <c r="EV219" i="167"/>
  <c r="EU219" i="167"/>
  <c r="ET219" i="167"/>
  <c r="ES219" i="167"/>
  <c r="ER219" i="167"/>
  <c r="EQ219" i="167"/>
  <c r="EP219" i="167"/>
  <c r="EO219" i="167"/>
  <c r="EN219" i="167"/>
  <c r="EM219" i="167"/>
  <c r="EL219" i="167"/>
  <c r="EK219" i="167"/>
  <c r="EJ219" i="167"/>
  <c r="EI219" i="167"/>
  <c r="EH219" i="167"/>
  <c r="EG219" i="167"/>
  <c r="EF219" i="167"/>
  <c r="EE219" i="167"/>
  <c r="ED219" i="167"/>
  <c r="EC219" i="167"/>
  <c r="EB219" i="167"/>
  <c r="DR219" i="167" s="1"/>
  <c r="EV218" i="167"/>
  <c r="EU218" i="167"/>
  <c r="ET218" i="167"/>
  <c r="ES218" i="167"/>
  <c r="ER218" i="167"/>
  <c r="EQ218" i="167"/>
  <c r="EP218" i="167"/>
  <c r="EO218" i="167"/>
  <c r="EN218" i="167"/>
  <c r="EM218" i="167"/>
  <c r="EL218" i="167"/>
  <c r="EK218" i="167"/>
  <c r="EJ218" i="167"/>
  <c r="EI218" i="167"/>
  <c r="EH218" i="167"/>
  <c r="EG218" i="167"/>
  <c r="EF218" i="167"/>
  <c r="EE218" i="167"/>
  <c r="ED218" i="167"/>
  <c r="EC218" i="167"/>
  <c r="EB218" i="167"/>
  <c r="DR218" i="167" s="1"/>
  <c r="EV217" i="167"/>
  <c r="EU217" i="167"/>
  <c r="ET217" i="167"/>
  <c r="ES217" i="167"/>
  <c r="ER217" i="167"/>
  <c r="EQ217" i="167"/>
  <c r="EP217" i="167"/>
  <c r="EO217" i="167"/>
  <c r="EN217" i="167"/>
  <c r="EM217" i="167"/>
  <c r="EL217" i="167"/>
  <c r="EK217" i="167"/>
  <c r="EJ217" i="167"/>
  <c r="EI217" i="167"/>
  <c r="EH217" i="167"/>
  <c r="EG217" i="167"/>
  <c r="EF217" i="167"/>
  <c r="EE217" i="167"/>
  <c r="ED217" i="167"/>
  <c r="EC217" i="167"/>
  <c r="EB217" i="167"/>
  <c r="DR217" i="167" s="1"/>
  <c r="EV216" i="167"/>
  <c r="EU216" i="167"/>
  <c r="ET216" i="167"/>
  <c r="ES216" i="167"/>
  <c r="ER216" i="167"/>
  <c r="EQ216" i="167"/>
  <c r="EP216" i="167"/>
  <c r="EO216" i="167"/>
  <c r="EN216" i="167"/>
  <c r="EM216" i="167"/>
  <c r="EL216" i="167"/>
  <c r="EK216" i="167"/>
  <c r="EJ216" i="167"/>
  <c r="EI216" i="167"/>
  <c r="EH216" i="167"/>
  <c r="EG216" i="167"/>
  <c r="EF216" i="167"/>
  <c r="EE216" i="167"/>
  <c r="ED216" i="167"/>
  <c r="EC216" i="167"/>
  <c r="EB216" i="167"/>
  <c r="DR216" i="167" s="1"/>
  <c r="EV215" i="167"/>
  <c r="EU215" i="167"/>
  <c r="ET215" i="167"/>
  <c r="ES215" i="167"/>
  <c r="ER215" i="167"/>
  <c r="EQ215" i="167"/>
  <c r="EP215" i="167"/>
  <c r="EO215" i="167"/>
  <c r="EN215" i="167"/>
  <c r="EM215" i="167"/>
  <c r="EL215" i="167"/>
  <c r="EK215" i="167"/>
  <c r="EJ215" i="167"/>
  <c r="EI215" i="167"/>
  <c r="EH215" i="167"/>
  <c r="EG215" i="167"/>
  <c r="EF215" i="167"/>
  <c r="EE215" i="167"/>
  <c r="ED215" i="167"/>
  <c r="EC215" i="167"/>
  <c r="EB215" i="167"/>
  <c r="DR215" i="167" s="1"/>
  <c r="EV214" i="167"/>
  <c r="EU214" i="167"/>
  <c r="ET214" i="167"/>
  <c r="ES214" i="167"/>
  <c r="ER214" i="167"/>
  <c r="EQ214" i="167"/>
  <c r="EP214" i="167"/>
  <c r="EO214" i="167"/>
  <c r="EN214" i="167"/>
  <c r="EM214" i="167"/>
  <c r="EL214" i="167"/>
  <c r="EK214" i="167"/>
  <c r="EJ214" i="167"/>
  <c r="EI214" i="167"/>
  <c r="EH214" i="167"/>
  <c r="EG214" i="167"/>
  <c r="EF214" i="167"/>
  <c r="EE214" i="167"/>
  <c r="ED214" i="167"/>
  <c r="EC214" i="167"/>
  <c r="EB214" i="167"/>
  <c r="DR214" i="167" s="1"/>
  <c r="EV213" i="167"/>
  <c r="EU213" i="167"/>
  <c r="ET213" i="167"/>
  <c r="ES213" i="167"/>
  <c r="ER213" i="167"/>
  <c r="EQ213" i="167"/>
  <c r="EP213" i="167"/>
  <c r="EO213" i="167"/>
  <c r="EN213" i="167"/>
  <c r="EM213" i="167"/>
  <c r="EL213" i="167"/>
  <c r="EK213" i="167"/>
  <c r="EJ213" i="167"/>
  <c r="EI213" i="167"/>
  <c r="EH213" i="167"/>
  <c r="EG213" i="167"/>
  <c r="EF213" i="167"/>
  <c r="EE213" i="167"/>
  <c r="ED213" i="167"/>
  <c r="EC213" i="167"/>
  <c r="EB213" i="167"/>
  <c r="DR213" i="167" s="1"/>
  <c r="EV212" i="167"/>
  <c r="EU212" i="167"/>
  <c r="ET212" i="167"/>
  <c r="ES212" i="167"/>
  <c r="ER212" i="167"/>
  <c r="EQ212" i="167"/>
  <c r="EP212" i="167"/>
  <c r="EO212" i="167"/>
  <c r="EN212" i="167"/>
  <c r="EM212" i="167"/>
  <c r="EL212" i="167"/>
  <c r="EK212" i="167"/>
  <c r="EJ212" i="167"/>
  <c r="EI212" i="167"/>
  <c r="EH212" i="167"/>
  <c r="EG212" i="167"/>
  <c r="EF212" i="167"/>
  <c r="EE212" i="167"/>
  <c r="ED212" i="167"/>
  <c r="EC212" i="167"/>
  <c r="EB212" i="167"/>
  <c r="DR212" i="167" s="1"/>
  <c r="EV211" i="167"/>
  <c r="EU211" i="167"/>
  <c r="ET211" i="167"/>
  <c r="ES211" i="167"/>
  <c r="ER211" i="167"/>
  <c r="EQ211" i="167"/>
  <c r="EP211" i="167"/>
  <c r="EO211" i="167"/>
  <c r="EN211" i="167"/>
  <c r="EM211" i="167"/>
  <c r="EL211" i="167"/>
  <c r="EK211" i="167"/>
  <c r="EJ211" i="167"/>
  <c r="EI211" i="167"/>
  <c r="EH211" i="167"/>
  <c r="EG211" i="167"/>
  <c r="EF211" i="167"/>
  <c r="EE211" i="167"/>
  <c r="ED211" i="167"/>
  <c r="EC211" i="167"/>
  <c r="EB211" i="167"/>
  <c r="DR211" i="167" s="1"/>
  <c r="EV210" i="167"/>
  <c r="EU210" i="167"/>
  <c r="ET210" i="167"/>
  <c r="ES210" i="167"/>
  <c r="ER210" i="167"/>
  <c r="EQ210" i="167"/>
  <c r="EP210" i="167"/>
  <c r="EO210" i="167"/>
  <c r="EN210" i="167"/>
  <c r="EM210" i="167"/>
  <c r="EL210" i="167"/>
  <c r="EK210" i="167"/>
  <c r="EJ210" i="167"/>
  <c r="EI210" i="167"/>
  <c r="EH210" i="167"/>
  <c r="EG210" i="167"/>
  <c r="EF210" i="167"/>
  <c r="EE210" i="167"/>
  <c r="ED210" i="167"/>
  <c r="EC210" i="167"/>
  <c r="EB210" i="167"/>
  <c r="DR210" i="167" s="1"/>
  <c r="EV209" i="167"/>
  <c r="EU209" i="167"/>
  <c r="ET209" i="167"/>
  <c r="ES209" i="167"/>
  <c r="ER209" i="167"/>
  <c r="EQ209" i="167"/>
  <c r="EP209" i="167"/>
  <c r="EO209" i="167"/>
  <c r="EN209" i="167"/>
  <c r="EM209" i="167"/>
  <c r="EL209" i="167"/>
  <c r="EK209" i="167"/>
  <c r="EJ209" i="167"/>
  <c r="EI209" i="167"/>
  <c r="EH209" i="167"/>
  <c r="EG209" i="167"/>
  <c r="EF209" i="167"/>
  <c r="EE209" i="167"/>
  <c r="ED209" i="167"/>
  <c r="EC209" i="167"/>
  <c r="EB209" i="167"/>
  <c r="DR209" i="167" s="1"/>
  <c r="EV208" i="167"/>
  <c r="EU208" i="167"/>
  <c r="ET208" i="167"/>
  <c r="ES208" i="167"/>
  <c r="ER208" i="167"/>
  <c r="EQ208" i="167"/>
  <c r="EP208" i="167"/>
  <c r="EO208" i="167"/>
  <c r="EN208" i="167"/>
  <c r="EM208" i="167"/>
  <c r="EL208" i="167"/>
  <c r="EK208" i="167"/>
  <c r="EJ208" i="167"/>
  <c r="EI208" i="167"/>
  <c r="EH208" i="167"/>
  <c r="EG208" i="167"/>
  <c r="EF208" i="167"/>
  <c r="EE208" i="167"/>
  <c r="ED208" i="167"/>
  <c r="EC208" i="167"/>
  <c r="EB208" i="167"/>
  <c r="DR208" i="167" s="1"/>
  <c r="EV207" i="167"/>
  <c r="EU207" i="167"/>
  <c r="ET207" i="167"/>
  <c r="ES207" i="167"/>
  <c r="ER207" i="167"/>
  <c r="EQ207" i="167"/>
  <c r="EP207" i="167"/>
  <c r="EO207" i="167"/>
  <c r="EN207" i="167"/>
  <c r="EM207" i="167"/>
  <c r="EL207" i="167"/>
  <c r="EK207" i="167"/>
  <c r="EJ207" i="167"/>
  <c r="EI207" i="167"/>
  <c r="EH207" i="167"/>
  <c r="EG207" i="167"/>
  <c r="EF207" i="167"/>
  <c r="EE207" i="167"/>
  <c r="ED207" i="167"/>
  <c r="EC207" i="167"/>
  <c r="EB207" i="167"/>
  <c r="DR207" i="167" s="1"/>
  <c r="EV206" i="167"/>
  <c r="EU206" i="167"/>
  <c r="ET206" i="167"/>
  <c r="ES206" i="167"/>
  <c r="ER206" i="167"/>
  <c r="EQ206" i="167"/>
  <c r="EP206" i="167"/>
  <c r="EO206" i="167"/>
  <c r="EN206" i="167"/>
  <c r="EM206" i="167"/>
  <c r="EL206" i="167"/>
  <c r="EK206" i="167"/>
  <c r="EJ206" i="167"/>
  <c r="EI206" i="167"/>
  <c r="EH206" i="167"/>
  <c r="EG206" i="167"/>
  <c r="EF206" i="167"/>
  <c r="EE206" i="167"/>
  <c r="ED206" i="167"/>
  <c r="EC206" i="167"/>
  <c r="EB206" i="167"/>
  <c r="DR206" i="167" s="1"/>
  <c r="EV205" i="167"/>
  <c r="EU205" i="167"/>
  <c r="ET205" i="167"/>
  <c r="ES205" i="167"/>
  <c r="ER205" i="167"/>
  <c r="EQ205" i="167"/>
  <c r="EP205" i="167"/>
  <c r="EO205" i="167"/>
  <c r="EN205" i="167"/>
  <c r="EM205" i="167"/>
  <c r="EL205" i="167"/>
  <c r="EK205" i="167"/>
  <c r="EJ205" i="167"/>
  <c r="EI205" i="167"/>
  <c r="EH205" i="167"/>
  <c r="EG205" i="167"/>
  <c r="EF205" i="167"/>
  <c r="EE205" i="167"/>
  <c r="ED205" i="167"/>
  <c r="EC205" i="167"/>
  <c r="EB205" i="167"/>
  <c r="DR205" i="167" s="1"/>
  <c r="EV204" i="167"/>
  <c r="EU204" i="167"/>
  <c r="ET204" i="167"/>
  <c r="ES204" i="167"/>
  <c r="ER204" i="167"/>
  <c r="EQ204" i="167"/>
  <c r="EP204" i="167"/>
  <c r="EO204" i="167"/>
  <c r="EN204" i="167"/>
  <c r="EM204" i="167"/>
  <c r="EL204" i="167"/>
  <c r="EK204" i="167"/>
  <c r="EJ204" i="167"/>
  <c r="EI204" i="167"/>
  <c r="EH204" i="167"/>
  <c r="EG204" i="167"/>
  <c r="EF204" i="167"/>
  <c r="EE204" i="167"/>
  <c r="ED204" i="167"/>
  <c r="EC204" i="167"/>
  <c r="EB204" i="167"/>
  <c r="DR204" i="167" s="1"/>
  <c r="EV203" i="167"/>
  <c r="EU203" i="167"/>
  <c r="ET203" i="167"/>
  <c r="ES203" i="167"/>
  <c r="ER203" i="167"/>
  <c r="EQ203" i="167"/>
  <c r="EP203" i="167"/>
  <c r="EO203" i="167"/>
  <c r="EN203" i="167"/>
  <c r="EM203" i="167"/>
  <c r="EL203" i="167"/>
  <c r="EK203" i="167"/>
  <c r="EJ203" i="167"/>
  <c r="EI203" i="167"/>
  <c r="EH203" i="167"/>
  <c r="EG203" i="167"/>
  <c r="EF203" i="167"/>
  <c r="EE203" i="167"/>
  <c r="ED203" i="167"/>
  <c r="EC203" i="167"/>
  <c r="EB203" i="167"/>
  <c r="DR203" i="167" s="1"/>
  <c r="EV202" i="167"/>
  <c r="EU202" i="167"/>
  <c r="ET202" i="167"/>
  <c r="ES202" i="167"/>
  <c r="ER202" i="167"/>
  <c r="EQ202" i="167"/>
  <c r="EP202" i="167"/>
  <c r="EO202" i="167"/>
  <c r="EN202" i="167"/>
  <c r="EM202" i="167"/>
  <c r="EL202" i="167"/>
  <c r="EK202" i="167"/>
  <c r="EJ202" i="167"/>
  <c r="EI202" i="167"/>
  <c r="EH202" i="167"/>
  <c r="EG202" i="167"/>
  <c r="EF202" i="167"/>
  <c r="EE202" i="167"/>
  <c r="ED202" i="167"/>
  <c r="EC202" i="167"/>
  <c r="EB202" i="167"/>
  <c r="DR202" i="167" s="1"/>
  <c r="EV201" i="167"/>
  <c r="EU201" i="167"/>
  <c r="ET201" i="167"/>
  <c r="ES201" i="167"/>
  <c r="ER201" i="167"/>
  <c r="EQ201" i="167"/>
  <c r="EP201" i="167"/>
  <c r="EO201" i="167"/>
  <c r="EN201" i="167"/>
  <c r="EM201" i="167"/>
  <c r="EL201" i="167"/>
  <c r="EK201" i="167"/>
  <c r="EJ201" i="167"/>
  <c r="EI201" i="167"/>
  <c r="EH201" i="167"/>
  <c r="EG201" i="167"/>
  <c r="EF201" i="167"/>
  <c r="EE201" i="167"/>
  <c r="ED201" i="167"/>
  <c r="EC201" i="167"/>
  <c r="EB201" i="167"/>
  <c r="DR201" i="167" s="1"/>
  <c r="EV200" i="167"/>
  <c r="EU200" i="167"/>
  <c r="ET200" i="167"/>
  <c r="ES200" i="167"/>
  <c r="ER200" i="167"/>
  <c r="EQ200" i="167"/>
  <c r="EP200" i="167"/>
  <c r="EO200" i="167"/>
  <c r="EN200" i="167"/>
  <c r="EM200" i="167"/>
  <c r="EL200" i="167"/>
  <c r="EK200" i="167"/>
  <c r="EJ200" i="167"/>
  <c r="EI200" i="167"/>
  <c r="EH200" i="167"/>
  <c r="EG200" i="167"/>
  <c r="EF200" i="167"/>
  <c r="EE200" i="167"/>
  <c r="ED200" i="167"/>
  <c r="EC200" i="167"/>
  <c r="EB200" i="167"/>
  <c r="DR200" i="167" s="1"/>
  <c r="EV199" i="167"/>
  <c r="EU199" i="167"/>
  <c r="ET199" i="167"/>
  <c r="ES199" i="167"/>
  <c r="ER199" i="167"/>
  <c r="EQ199" i="167"/>
  <c r="EP199" i="167"/>
  <c r="EO199" i="167"/>
  <c r="EN199" i="167"/>
  <c r="EM199" i="167"/>
  <c r="EL199" i="167"/>
  <c r="EK199" i="167"/>
  <c r="EJ199" i="167"/>
  <c r="EI199" i="167"/>
  <c r="EH199" i="167"/>
  <c r="EG199" i="167"/>
  <c r="EF199" i="167"/>
  <c r="EE199" i="167"/>
  <c r="ED199" i="167"/>
  <c r="EC199" i="167"/>
  <c r="EB199" i="167"/>
  <c r="DR199" i="167" s="1"/>
  <c r="EV198" i="167"/>
  <c r="EU198" i="167"/>
  <c r="ET198" i="167"/>
  <c r="ES198" i="167"/>
  <c r="ER198" i="167"/>
  <c r="EQ198" i="167"/>
  <c r="EP198" i="167"/>
  <c r="EO198" i="167"/>
  <c r="EN198" i="167"/>
  <c r="EM198" i="167"/>
  <c r="EL198" i="167"/>
  <c r="EK198" i="167"/>
  <c r="EJ198" i="167"/>
  <c r="EI198" i="167"/>
  <c r="EH198" i="167"/>
  <c r="EG198" i="167"/>
  <c r="EF198" i="167"/>
  <c r="EE198" i="167"/>
  <c r="ED198" i="167"/>
  <c r="EC198" i="167"/>
  <c r="EB198" i="167"/>
  <c r="DR198" i="167" s="1"/>
  <c r="EV197" i="167"/>
  <c r="EU197" i="167"/>
  <c r="ET197" i="167"/>
  <c r="ES197" i="167"/>
  <c r="ER197" i="167"/>
  <c r="EQ197" i="167"/>
  <c r="EP197" i="167"/>
  <c r="EO197" i="167"/>
  <c r="EN197" i="167"/>
  <c r="EM197" i="167"/>
  <c r="EL197" i="167"/>
  <c r="EK197" i="167"/>
  <c r="EJ197" i="167"/>
  <c r="EI197" i="167"/>
  <c r="EH197" i="167"/>
  <c r="EG197" i="167"/>
  <c r="EF197" i="167"/>
  <c r="EE197" i="167"/>
  <c r="ED197" i="167"/>
  <c r="EC197" i="167"/>
  <c r="EB197" i="167"/>
  <c r="DR197" i="167" s="1"/>
  <c r="EV196" i="167"/>
  <c r="EU196" i="167"/>
  <c r="ET196" i="167"/>
  <c r="ES196" i="167"/>
  <c r="ER196" i="167"/>
  <c r="EQ196" i="167"/>
  <c r="EP196" i="167"/>
  <c r="EO196" i="167"/>
  <c r="EN196" i="167"/>
  <c r="EM196" i="167"/>
  <c r="EL196" i="167"/>
  <c r="EK196" i="167"/>
  <c r="EJ196" i="167"/>
  <c r="EI196" i="167"/>
  <c r="EH196" i="167"/>
  <c r="EG196" i="167"/>
  <c r="EF196" i="167"/>
  <c r="EE196" i="167"/>
  <c r="ED196" i="167"/>
  <c r="EC196" i="167"/>
  <c r="EB196" i="167"/>
  <c r="DR196" i="167" s="1"/>
  <c r="EV195" i="167"/>
  <c r="EU195" i="167"/>
  <c r="ET195" i="167"/>
  <c r="ES195" i="167"/>
  <c r="ER195" i="167"/>
  <c r="EQ195" i="167"/>
  <c r="EP195" i="167"/>
  <c r="EO195" i="167"/>
  <c r="EN195" i="167"/>
  <c r="EM195" i="167"/>
  <c r="EL195" i="167"/>
  <c r="EK195" i="167"/>
  <c r="EJ195" i="167"/>
  <c r="EI195" i="167"/>
  <c r="EH195" i="167"/>
  <c r="EG195" i="167"/>
  <c r="EF195" i="167"/>
  <c r="EE195" i="167"/>
  <c r="ED195" i="167"/>
  <c r="EC195" i="167"/>
  <c r="EB195" i="167"/>
  <c r="DR195" i="167" s="1"/>
  <c r="EV194" i="167"/>
  <c r="EU194" i="167"/>
  <c r="ET194" i="167"/>
  <c r="ES194" i="167"/>
  <c r="ER194" i="167"/>
  <c r="EQ194" i="167"/>
  <c r="EP194" i="167"/>
  <c r="EO194" i="167"/>
  <c r="EN194" i="167"/>
  <c r="EM194" i="167"/>
  <c r="EL194" i="167"/>
  <c r="EK194" i="167"/>
  <c r="EJ194" i="167"/>
  <c r="EI194" i="167"/>
  <c r="EH194" i="167"/>
  <c r="EG194" i="167"/>
  <c r="EF194" i="167"/>
  <c r="EE194" i="167"/>
  <c r="ED194" i="167"/>
  <c r="EC194" i="167"/>
  <c r="EB194" i="167"/>
  <c r="DR194" i="167" s="1"/>
  <c r="EV193" i="167"/>
  <c r="EU193" i="167"/>
  <c r="ET193" i="167"/>
  <c r="ES193" i="167"/>
  <c r="ER193" i="167"/>
  <c r="EQ193" i="167"/>
  <c r="EP193" i="167"/>
  <c r="EO193" i="167"/>
  <c r="EN193" i="167"/>
  <c r="EM193" i="167"/>
  <c r="EL193" i="167"/>
  <c r="EK193" i="167"/>
  <c r="EJ193" i="167"/>
  <c r="EI193" i="167"/>
  <c r="EH193" i="167"/>
  <c r="EG193" i="167"/>
  <c r="EF193" i="167"/>
  <c r="EE193" i="167"/>
  <c r="ED193" i="167"/>
  <c r="EC193" i="167"/>
  <c r="EB193" i="167"/>
  <c r="DR193" i="167" s="1"/>
  <c r="EV192" i="167"/>
  <c r="EU192" i="167"/>
  <c r="ET192" i="167"/>
  <c r="ES192" i="167"/>
  <c r="ER192" i="167"/>
  <c r="EQ192" i="167"/>
  <c r="EP192" i="167"/>
  <c r="EO192" i="167"/>
  <c r="EN192" i="167"/>
  <c r="EM192" i="167"/>
  <c r="EL192" i="167"/>
  <c r="EK192" i="167"/>
  <c r="EJ192" i="167"/>
  <c r="EI192" i="167"/>
  <c r="EH192" i="167"/>
  <c r="EG192" i="167"/>
  <c r="EF192" i="167"/>
  <c r="EE192" i="167"/>
  <c r="ED192" i="167"/>
  <c r="EC192" i="167"/>
  <c r="EB192" i="167"/>
  <c r="DR192" i="167" s="1"/>
  <c r="EV191" i="167"/>
  <c r="EU191" i="167"/>
  <c r="ET191" i="167"/>
  <c r="ES191" i="167"/>
  <c r="ER191" i="167"/>
  <c r="EQ191" i="167"/>
  <c r="EP191" i="167"/>
  <c r="EO191" i="167"/>
  <c r="EN191" i="167"/>
  <c r="EM191" i="167"/>
  <c r="EL191" i="167"/>
  <c r="EK191" i="167"/>
  <c r="EJ191" i="167"/>
  <c r="EI191" i="167"/>
  <c r="EH191" i="167"/>
  <c r="EG191" i="167"/>
  <c r="EF191" i="167"/>
  <c r="EE191" i="167"/>
  <c r="ED191" i="167"/>
  <c r="EC191" i="167"/>
  <c r="EB191" i="167"/>
  <c r="DR191" i="167" s="1"/>
  <c r="EV190" i="167"/>
  <c r="EU190" i="167"/>
  <c r="ET190" i="167"/>
  <c r="ES190" i="167"/>
  <c r="ER190" i="167"/>
  <c r="EQ190" i="167"/>
  <c r="EP190" i="167"/>
  <c r="EO190" i="167"/>
  <c r="EN190" i="167"/>
  <c r="EM190" i="167"/>
  <c r="EL190" i="167"/>
  <c r="EK190" i="167"/>
  <c r="EJ190" i="167"/>
  <c r="EI190" i="167"/>
  <c r="EH190" i="167"/>
  <c r="EG190" i="167"/>
  <c r="EF190" i="167"/>
  <c r="EE190" i="167"/>
  <c r="ED190" i="167"/>
  <c r="EC190" i="167"/>
  <c r="EB190" i="167"/>
  <c r="DR190" i="167" s="1"/>
  <c r="EV189" i="167"/>
  <c r="EU189" i="167"/>
  <c r="ET189" i="167"/>
  <c r="ES189" i="167"/>
  <c r="ER189" i="167"/>
  <c r="EQ189" i="167"/>
  <c r="EP189" i="167"/>
  <c r="EO189" i="167"/>
  <c r="EN189" i="167"/>
  <c r="EM189" i="167"/>
  <c r="EL189" i="167"/>
  <c r="EK189" i="167"/>
  <c r="EJ189" i="167"/>
  <c r="EI189" i="167"/>
  <c r="EH189" i="167"/>
  <c r="EG189" i="167"/>
  <c r="EF189" i="167"/>
  <c r="EE189" i="167"/>
  <c r="ED189" i="167"/>
  <c r="EC189" i="167"/>
  <c r="EB189" i="167"/>
  <c r="DR189" i="167" s="1"/>
  <c r="EV188" i="167"/>
  <c r="EU188" i="167"/>
  <c r="ET188" i="167"/>
  <c r="ES188" i="167"/>
  <c r="ER188" i="167"/>
  <c r="EQ188" i="167"/>
  <c r="EP188" i="167"/>
  <c r="EO188" i="167"/>
  <c r="EN188" i="167"/>
  <c r="EM188" i="167"/>
  <c r="EL188" i="167"/>
  <c r="EK188" i="167"/>
  <c r="EJ188" i="167"/>
  <c r="EI188" i="167"/>
  <c r="EH188" i="167"/>
  <c r="EG188" i="167"/>
  <c r="EF188" i="167"/>
  <c r="EE188" i="167"/>
  <c r="ED188" i="167"/>
  <c r="EC188" i="167"/>
  <c r="EB188" i="167"/>
  <c r="DR188" i="167" s="1"/>
  <c r="EV187" i="167"/>
  <c r="EU187" i="167"/>
  <c r="ET187" i="167"/>
  <c r="ES187" i="167"/>
  <c r="ER187" i="167"/>
  <c r="EQ187" i="167"/>
  <c r="EP187" i="167"/>
  <c r="EO187" i="167"/>
  <c r="EN187" i="167"/>
  <c r="EM187" i="167"/>
  <c r="EL187" i="167"/>
  <c r="EK187" i="167"/>
  <c r="EJ187" i="167"/>
  <c r="EI187" i="167"/>
  <c r="EH187" i="167"/>
  <c r="EG187" i="167"/>
  <c r="EF187" i="167"/>
  <c r="EE187" i="167"/>
  <c r="ED187" i="167"/>
  <c r="EC187" i="167"/>
  <c r="EB187" i="167"/>
  <c r="DR187" i="167" s="1"/>
  <c r="EV186" i="167"/>
  <c r="EU186" i="167"/>
  <c r="ET186" i="167"/>
  <c r="ES186" i="167"/>
  <c r="ER186" i="167"/>
  <c r="EQ186" i="167"/>
  <c r="EP186" i="167"/>
  <c r="EO186" i="167"/>
  <c r="EN186" i="167"/>
  <c r="EM186" i="167"/>
  <c r="EL186" i="167"/>
  <c r="EK186" i="167"/>
  <c r="EJ186" i="167"/>
  <c r="EI186" i="167"/>
  <c r="EH186" i="167"/>
  <c r="EG186" i="167"/>
  <c r="EF186" i="167"/>
  <c r="EE186" i="167"/>
  <c r="ED186" i="167"/>
  <c r="EC186" i="167"/>
  <c r="EB186" i="167"/>
  <c r="DR186" i="167" s="1"/>
  <c r="EV185" i="167"/>
  <c r="EU185" i="167"/>
  <c r="ET185" i="167"/>
  <c r="ES185" i="167"/>
  <c r="ER185" i="167"/>
  <c r="EQ185" i="167"/>
  <c r="EP185" i="167"/>
  <c r="EO185" i="167"/>
  <c r="EN185" i="167"/>
  <c r="EM185" i="167"/>
  <c r="EL185" i="167"/>
  <c r="EK185" i="167"/>
  <c r="EJ185" i="167"/>
  <c r="EI185" i="167"/>
  <c r="EH185" i="167"/>
  <c r="EG185" i="167"/>
  <c r="EF185" i="167"/>
  <c r="EE185" i="167"/>
  <c r="ED185" i="167"/>
  <c r="EC185" i="167"/>
  <c r="EB185" i="167"/>
  <c r="DR185" i="167" s="1"/>
  <c r="EV184" i="167"/>
  <c r="EU184" i="167"/>
  <c r="ET184" i="167"/>
  <c r="ES184" i="167"/>
  <c r="ER184" i="167"/>
  <c r="EQ184" i="167"/>
  <c r="EP184" i="167"/>
  <c r="EO184" i="167"/>
  <c r="EN184" i="167"/>
  <c r="EM184" i="167"/>
  <c r="EL184" i="167"/>
  <c r="EK184" i="167"/>
  <c r="EJ184" i="167"/>
  <c r="EI184" i="167"/>
  <c r="EH184" i="167"/>
  <c r="EG184" i="167"/>
  <c r="EF184" i="167"/>
  <c r="EE184" i="167"/>
  <c r="ED184" i="167"/>
  <c r="EC184" i="167"/>
  <c r="EB184" i="167"/>
  <c r="DR184" i="167" s="1"/>
  <c r="EV183" i="167"/>
  <c r="EU183" i="167"/>
  <c r="ET183" i="167"/>
  <c r="ES183" i="167"/>
  <c r="ER183" i="167"/>
  <c r="EQ183" i="167"/>
  <c r="EP183" i="167"/>
  <c r="EO183" i="167"/>
  <c r="EN183" i="167"/>
  <c r="EM183" i="167"/>
  <c r="EL183" i="167"/>
  <c r="EK183" i="167"/>
  <c r="EJ183" i="167"/>
  <c r="EI183" i="167"/>
  <c r="EH183" i="167"/>
  <c r="EG183" i="167"/>
  <c r="EF183" i="167"/>
  <c r="EE183" i="167"/>
  <c r="ED183" i="167"/>
  <c r="EC183" i="167"/>
  <c r="EB183" i="167"/>
  <c r="DR183" i="167" s="1"/>
  <c r="EV182" i="167"/>
  <c r="EU182" i="167"/>
  <c r="ET182" i="167"/>
  <c r="ES182" i="167"/>
  <c r="ER182" i="167"/>
  <c r="EQ182" i="167"/>
  <c r="EP182" i="167"/>
  <c r="EO182" i="167"/>
  <c r="EN182" i="167"/>
  <c r="EM182" i="167"/>
  <c r="EL182" i="167"/>
  <c r="EK182" i="167"/>
  <c r="EJ182" i="167"/>
  <c r="EI182" i="167"/>
  <c r="EH182" i="167"/>
  <c r="EG182" i="167"/>
  <c r="EF182" i="167"/>
  <c r="EE182" i="167"/>
  <c r="ED182" i="167"/>
  <c r="EC182" i="167"/>
  <c r="EB182" i="167"/>
  <c r="DR182" i="167" s="1"/>
  <c r="EV181" i="167"/>
  <c r="EU181" i="167"/>
  <c r="ET181" i="167"/>
  <c r="ES181" i="167"/>
  <c r="ER181" i="167"/>
  <c r="EQ181" i="167"/>
  <c r="EP181" i="167"/>
  <c r="EO181" i="167"/>
  <c r="EN181" i="167"/>
  <c r="EM181" i="167"/>
  <c r="EL181" i="167"/>
  <c r="EK181" i="167"/>
  <c r="EJ181" i="167"/>
  <c r="EI181" i="167"/>
  <c r="EH181" i="167"/>
  <c r="EG181" i="167"/>
  <c r="EF181" i="167"/>
  <c r="EE181" i="167"/>
  <c r="ED181" i="167"/>
  <c r="EC181" i="167"/>
  <c r="EB181" i="167"/>
  <c r="DR181" i="167" s="1"/>
  <c r="EV180" i="167"/>
  <c r="EU180" i="167"/>
  <c r="ET180" i="167"/>
  <c r="ES180" i="167"/>
  <c r="ER180" i="167"/>
  <c r="EQ180" i="167"/>
  <c r="EP180" i="167"/>
  <c r="EO180" i="167"/>
  <c r="EN180" i="167"/>
  <c r="EM180" i="167"/>
  <c r="EL180" i="167"/>
  <c r="EK180" i="167"/>
  <c r="EJ180" i="167"/>
  <c r="EI180" i="167"/>
  <c r="EH180" i="167"/>
  <c r="EG180" i="167"/>
  <c r="EF180" i="167"/>
  <c r="EE180" i="167"/>
  <c r="ED180" i="167"/>
  <c r="EC180" i="167"/>
  <c r="EB180" i="167"/>
  <c r="DR180" i="167" s="1"/>
  <c r="EV179" i="167"/>
  <c r="EU179" i="167"/>
  <c r="ET179" i="167"/>
  <c r="ES179" i="167"/>
  <c r="ER179" i="167"/>
  <c r="EQ179" i="167"/>
  <c r="EP179" i="167"/>
  <c r="EO179" i="167"/>
  <c r="EN179" i="167"/>
  <c r="EM179" i="167"/>
  <c r="EL179" i="167"/>
  <c r="EK179" i="167"/>
  <c r="EJ179" i="167"/>
  <c r="EI179" i="167"/>
  <c r="EH179" i="167"/>
  <c r="EG179" i="167"/>
  <c r="EF179" i="167"/>
  <c r="EE179" i="167"/>
  <c r="ED179" i="167"/>
  <c r="EC179" i="167"/>
  <c r="EB179" i="167"/>
  <c r="DR179" i="167" s="1"/>
  <c r="EV178" i="167"/>
  <c r="EU178" i="167"/>
  <c r="ET178" i="167"/>
  <c r="ES178" i="167"/>
  <c r="ER178" i="167"/>
  <c r="EQ178" i="167"/>
  <c r="EP178" i="167"/>
  <c r="EO178" i="167"/>
  <c r="EN178" i="167"/>
  <c r="EM178" i="167"/>
  <c r="EL178" i="167"/>
  <c r="EK178" i="167"/>
  <c r="EJ178" i="167"/>
  <c r="EI178" i="167"/>
  <c r="EH178" i="167"/>
  <c r="EG178" i="167"/>
  <c r="EF178" i="167"/>
  <c r="EE178" i="167"/>
  <c r="ED178" i="167"/>
  <c r="EC178" i="167"/>
  <c r="EB178" i="167"/>
  <c r="DR178" i="167" s="1"/>
  <c r="EV177" i="167"/>
  <c r="EU177" i="167"/>
  <c r="ET177" i="167"/>
  <c r="ES177" i="167"/>
  <c r="ER177" i="167"/>
  <c r="EQ177" i="167"/>
  <c r="EP177" i="167"/>
  <c r="EO177" i="167"/>
  <c r="EN177" i="167"/>
  <c r="EM177" i="167"/>
  <c r="EL177" i="167"/>
  <c r="EK177" i="167"/>
  <c r="EJ177" i="167"/>
  <c r="EI177" i="167"/>
  <c r="EH177" i="167"/>
  <c r="EG177" i="167"/>
  <c r="EF177" i="167"/>
  <c r="EE177" i="167"/>
  <c r="ED177" i="167"/>
  <c r="EC177" i="167"/>
  <c r="EB177" i="167"/>
  <c r="DR177" i="167" s="1"/>
  <c r="EV176" i="167"/>
  <c r="EU176" i="167"/>
  <c r="ET176" i="167"/>
  <c r="ES176" i="167"/>
  <c r="ER176" i="167"/>
  <c r="EQ176" i="167"/>
  <c r="EP176" i="167"/>
  <c r="EO176" i="167"/>
  <c r="EN176" i="167"/>
  <c r="EM176" i="167"/>
  <c r="EL176" i="167"/>
  <c r="EK176" i="167"/>
  <c r="EJ176" i="167"/>
  <c r="EI176" i="167"/>
  <c r="EH176" i="167"/>
  <c r="EG176" i="167"/>
  <c r="EF176" i="167"/>
  <c r="EE176" i="167"/>
  <c r="ED176" i="167"/>
  <c r="EC176" i="167"/>
  <c r="EB176" i="167"/>
  <c r="DR176" i="167" s="1"/>
  <c r="EV175" i="167"/>
  <c r="EU175" i="167"/>
  <c r="ET175" i="167"/>
  <c r="ES175" i="167"/>
  <c r="ER175" i="167"/>
  <c r="EQ175" i="167"/>
  <c r="EP175" i="167"/>
  <c r="EO175" i="167"/>
  <c r="EN175" i="167"/>
  <c r="EM175" i="167"/>
  <c r="EL175" i="167"/>
  <c r="EK175" i="167"/>
  <c r="EJ175" i="167"/>
  <c r="EI175" i="167"/>
  <c r="EH175" i="167"/>
  <c r="EG175" i="167"/>
  <c r="EF175" i="167"/>
  <c r="EE175" i="167"/>
  <c r="ED175" i="167"/>
  <c r="EC175" i="167"/>
  <c r="EB175" i="167"/>
  <c r="DR175" i="167" s="1"/>
  <c r="EV174" i="167"/>
  <c r="EU174" i="167"/>
  <c r="ET174" i="167"/>
  <c r="ES174" i="167"/>
  <c r="ER174" i="167"/>
  <c r="EQ174" i="167"/>
  <c r="EP174" i="167"/>
  <c r="EO174" i="167"/>
  <c r="EN174" i="167"/>
  <c r="EM174" i="167"/>
  <c r="EL174" i="167"/>
  <c r="EK174" i="167"/>
  <c r="EJ174" i="167"/>
  <c r="EI174" i="167"/>
  <c r="EH174" i="167"/>
  <c r="EG174" i="167"/>
  <c r="EF174" i="167"/>
  <c r="EE174" i="167"/>
  <c r="ED174" i="167"/>
  <c r="EC174" i="167"/>
  <c r="EB174" i="167"/>
  <c r="DR174" i="167" s="1"/>
  <c r="EV173" i="167"/>
  <c r="EU173" i="167"/>
  <c r="ET173" i="167"/>
  <c r="ES173" i="167"/>
  <c r="ER173" i="167"/>
  <c r="EQ173" i="167"/>
  <c r="EP173" i="167"/>
  <c r="EO173" i="167"/>
  <c r="EN173" i="167"/>
  <c r="EM173" i="167"/>
  <c r="EL173" i="167"/>
  <c r="EK173" i="167"/>
  <c r="EJ173" i="167"/>
  <c r="EI173" i="167"/>
  <c r="EH173" i="167"/>
  <c r="EG173" i="167"/>
  <c r="EF173" i="167"/>
  <c r="EE173" i="167"/>
  <c r="ED173" i="167"/>
  <c r="EC173" i="167"/>
  <c r="EB173" i="167"/>
  <c r="DR173" i="167" s="1"/>
  <c r="EV172" i="167"/>
  <c r="EU172" i="167"/>
  <c r="ET172" i="167"/>
  <c r="ES172" i="167"/>
  <c r="ER172" i="167"/>
  <c r="EQ172" i="167"/>
  <c r="EP172" i="167"/>
  <c r="EO172" i="167"/>
  <c r="EN172" i="167"/>
  <c r="EM172" i="167"/>
  <c r="EL172" i="167"/>
  <c r="EK172" i="167"/>
  <c r="EJ172" i="167"/>
  <c r="EI172" i="167"/>
  <c r="EH172" i="167"/>
  <c r="EG172" i="167"/>
  <c r="EF172" i="167"/>
  <c r="EE172" i="167"/>
  <c r="ED172" i="167"/>
  <c r="EC172" i="167"/>
  <c r="EB172" i="167"/>
  <c r="DR172" i="167" s="1"/>
  <c r="EV171" i="167"/>
  <c r="EU171" i="167"/>
  <c r="ET171" i="167"/>
  <c r="ES171" i="167"/>
  <c r="ER171" i="167"/>
  <c r="EQ171" i="167"/>
  <c r="EP171" i="167"/>
  <c r="EO171" i="167"/>
  <c r="EN171" i="167"/>
  <c r="EM171" i="167"/>
  <c r="EL171" i="167"/>
  <c r="EK171" i="167"/>
  <c r="EJ171" i="167"/>
  <c r="EI171" i="167"/>
  <c r="EH171" i="167"/>
  <c r="EG171" i="167"/>
  <c r="EF171" i="167"/>
  <c r="EE171" i="167"/>
  <c r="ED171" i="167"/>
  <c r="EC171" i="167"/>
  <c r="EB171" i="167"/>
  <c r="DR171" i="167" s="1"/>
  <c r="EV170" i="167"/>
  <c r="EU170" i="167"/>
  <c r="ET170" i="167"/>
  <c r="ES170" i="167"/>
  <c r="ER170" i="167"/>
  <c r="EQ170" i="167"/>
  <c r="EP170" i="167"/>
  <c r="EO170" i="167"/>
  <c r="EN170" i="167"/>
  <c r="EM170" i="167"/>
  <c r="EL170" i="167"/>
  <c r="EK170" i="167"/>
  <c r="EJ170" i="167"/>
  <c r="EI170" i="167"/>
  <c r="EH170" i="167"/>
  <c r="EG170" i="167"/>
  <c r="EF170" i="167"/>
  <c r="EE170" i="167"/>
  <c r="ED170" i="167"/>
  <c r="EC170" i="167"/>
  <c r="EB170" i="167"/>
  <c r="DR170" i="167" s="1"/>
  <c r="EV169" i="167"/>
  <c r="EU169" i="167"/>
  <c r="ET169" i="167"/>
  <c r="ES169" i="167"/>
  <c r="ER169" i="167"/>
  <c r="EQ169" i="167"/>
  <c r="EP169" i="167"/>
  <c r="EO169" i="167"/>
  <c r="EN169" i="167"/>
  <c r="EM169" i="167"/>
  <c r="EL169" i="167"/>
  <c r="EK169" i="167"/>
  <c r="EJ169" i="167"/>
  <c r="EI169" i="167"/>
  <c r="EH169" i="167"/>
  <c r="EG169" i="167"/>
  <c r="EF169" i="167"/>
  <c r="EE169" i="167"/>
  <c r="ED169" i="167"/>
  <c r="EC169" i="167"/>
  <c r="EB169" i="167"/>
  <c r="DR169" i="167" s="1"/>
  <c r="EV168" i="167"/>
  <c r="EU168" i="167"/>
  <c r="ET168" i="167"/>
  <c r="ES168" i="167"/>
  <c r="ER168" i="167"/>
  <c r="EQ168" i="167"/>
  <c r="EP168" i="167"/>
  <c r="EO168" i="167"/>
  <c r="EN168" i="167"/>
  <c r="EM168" i="167"/>
  <c r="EL168" i="167"/>
  <c r="EK168" i="167"/>
  <c r="EJ168" i="167"/>
  <c r="EI168" i="167"/>
  <c r="EH168" i="167"/>
  <c r="EG168" i="167"/>
  <c r="EF168" i="167"/>
  <c r="EE168" i="167"/>
  <c r="ED168" i="167"/>
  <c r="EC168" i="167"/>
  <c r="EB168" i="167"/>
  <c r="DR168" i="167" s="1"/>
  <c r="EV167" i="167"/>
  <c r="EU167" i="167"/>
  <c r="ET167" i="167"/>
  <c r="ES167" i="167"/>
  <c r="ER167" i="167"/>
  <c r="EQ167" i="167"/>
  <c r="EP167" i="167"/>
  <c r="EO167" i="167"/>
  <c r="EN167" i="167"/>
  <c r="EM167" i="167"/>
  <c r="EL167" i="167"/>
  <c r="EK167" i="167"/>
  <c r="EJ167" i="167"/>
  <c r="EI167" i="167"/>
  <c r="EH167" i="167"/>
  <c r="EG167" i="167"/>
  <c r="EF167" i="167"/>
  <c r="EE167" i="167"/>
  <c r="ED167" i="167"/>
  <c r="EC167" i="167"/>
  <c r="EB167" i="167"/>
  <c r="DR167" i="167" s="1"/>
  <c r="EV166" i="167"/>
  <c r="EU166" i="167"/>
  <c r="ET166" i="167"/>
  <c r="ES166" i="167"/>
  <c r="ER166" i="167"/>
  <c r="EQ166" i="167"/>
  <c r="EP166" i="167"/>
  <c r="EO166" i="167"/>
  <c r="EN166" i="167"/>
  <c r="EM166" i="167"/>
  <c r="EL166" i="167"/>
  <c r="EK166" i="167"/>
  <c r="EJ166" i="167"/>
  <c r="EI166" i="167"/>
  <c r="EH166" i="167"/>
  <c r="EG166" i="167"/>
  <c r="EF166" i="167"/>
  <c r="EE166" i="167"/>
  <c r="ED166" i="167"/>
  <c r="EC166" i="167"/>
  <c r="EB166" i="167"/>
  <c r="DR166" i="167" s="1"/>
  <c r="EV165" i="167"/>
  <c r="EU165" i="167"/>
  <c r="ET165" i="167"/>
  <c r="ES165" i="167"/>
  <c r="ER165" i="167"/>
  <c r="EQ165" i="167"/>
  <c r="EP165" i="167"/>
  <c r="EO165" i="167"/>
  <c r="EN165" i="167"/>
  <c r="EM165" i="167"/>
  <c r="EL165" i="167"/>
  <c r="EK165" i="167"/>
  <c r="EJ165" i="167"/>
  <c r="EI165" i="167"/>
  <c r="EH165" i="167"/>
  <c r="EG165" i="167"/>
  <c r="EF165" i="167"/>
  <c r="EE165" i="167"/>
  <c r="ED165" i="167"/>
  <c r="EC165" i="167"/>
  <c r="EB165" i="167"/>
  <c r="DR165" i="167" s="1"/>
  <c r="EV164" i="167"/>
  <c r="EU164" i="167"/>
  <c r="ET164" i="167"/>
  <c r="ES164" i="167"/>
  <c r="ER164" i="167"/>
  <c r="EQ164" i="167"/>
  <c r="EP164" i="167"/>
  <c r="EO164" i="167"/>
  <c r="EN164" i="167"/>
  <c r="EM164" i="167"/>
  <c r="EL164" i="167"/>
  <c r="EK164" i="167"/>
  <c r="EJ164" i="167"/>
  <c r="EI164" i="167"/>
  <c r="EH164" i="167"/>
  <c r="EG164" i="167"/>
  <c r="EF164" i="167"/>
  <c r="EE164" i="167"/>
  <c r="ED164" i="167"/>
  <c r="EC164" i="167"/>
  <c r="EB164" i="167"/>
  <c r="DR164" i="167" s="1"/>
  <c r="EV163" i="167"/>
  <c r="EU163" i="167"/>
  <c r="ET163" i="167"/>
  <c r="ES163" i="167"/>
  <c r="ER163" i="167"/>
  <c r="EQ163" i="167"/>
  <c r="EP163" i="167"/>
  <c r="EO163" i="167"/>
  <c r="EN163" i="167"/>
  <c r="EM163" i="167"/>
  <c r="EL163" i="167"/>
  <c r="EK163" i="167"/>
  <c r="EJ163" i="167"/>
  <c r="EI163" i="167"/>
  <c r="EH163" i="167"/>
  <c r="EG163" i="167"/>
  <c r="EF163" i="167"/>
  <c r="EE163" i="167"/>
  <c r="ED163" i="167"/>
  <c r="EC163" i="167"/>
  <c r="EB163" i="167"/>
  <c r="DR163" i="167" s="1"/>
  <c r="EV162" i="167"/>
  <c r="EU162" i="167"/>
  <c r="ET162" i="167"/>
  <c r="ES162" i="167"/>
  <c r="ER162" i="167"/>
  <c r="EQ162" i="167"/>
  <c r="EP162" i="167"/>
  <c r="EO162" i="167"/>
  <c r="EN162" i="167"/>
  <c r="EM162" i="167"/>
  <c r="EL162" i="167"/>
  <c r="EK162" i="167"/>
  <c r="EJ162" i="167"/>
  <c r="EI162" i="167"/>
  <c r="EH162" i="167"/>
  <c r="EG162" i="167"/>
  <c r="EF162" i="167"/>
  <c r="EE162" i="167"/>
  <c r="ED162" i="167"/>
  <c r="EC162" i="167"/>
  <c r="EB162" i="167"/>
  <c r="DR162" i="167" s="1"/>
  <c r="EV161" i="167"/>
  <c r="EU161" i="167"/>
  <c r="ET161" i="167"/>
  <c r="ES161" i="167"/>
  <c r="ER161" i="167"/>
  <c r="EQ161" i="167"/>
  <c r="EP161" i="167"/>
  <c r="EO161" i="167"/>
  <c r="EN161" i="167"/>
  <c r="EM161" i="167"/>
  <c r="EL161" i="167"/>
  <c r="EK161" i="167"/>
  <c r="EJ161" i="167"/>
  <c r="EI161" i="167"/>
  <c r="EH161" i="167"/>
  <c r="EG161" i="167"/>
  <c r="EF161" i="167"/>
  <c r="EE161" i="167"/>
  <c r="ED161" i="167"/>
  <c r="EC161" i="167"/>
  <c r="EB161" i="167"/>
  <c r="DR161" i="167" s="1"/>
  <c r="EV160" i="167"/>
  <c r="EU160" i="167"/>
  <c r="ET160" i="167"/>
  <c r="ES160" i="167"/>
  <c r="ER160" i="167"/>
  <c r="EQ160" i="167"/>
  <c r="EP160" i="167"/>
  <c r="EO160" i="167"/>
  <c r="EN160" i="167"/>
  <c r="EM160" i="167"/>
  <c r="EL160" i="167"/>
  <c r="EK160" i="167"/>
  <c r="EJ160" i="167"/>
  <c r="EI160" i="167"/>
  <c r="EH160" i="167"/>
  <c r="EG160" i="167"/>
  <c r="EF160" i="167"/>
  <c r="EE160" i="167"/>
  <c r="ED160" i="167"/>
  <c r="EC160" i="167"/>
  <c r="EB160" i="167"/>
  <c r="DR160" i="167" s="1"/>
  <c r="EV159" i="167"/>
  <c r="EU159" i="167"/>
  <c r="ET159" i="167"/>
  <c r="ES159" i="167"/>
  <c r="ER159" i="167"/>
  <c r="EQ159" i="167"/>
  <c r="EP159" i="167"/>
  <c r="EO159" i="167"/>
  <c r="EN159" i="167"/>
  <c r="EM159" i="167"/>
  <c r="EL159" i="167"/>
  <c r="EK159" i="167"/>
  <c r="EJ159" i="167"/>
  <c r="EI159" i="167"/>
  <c r="EH159" i="167"/>
  <c r="EG159" i="167"/>
  <c r="EF159" i="167"/>
  <c r="EE159" i="167"/>
  <c r="ED159" i="167"/>
  <c r="EC159" i="167"/>
  <c r="EB159" i="167"/>
  <c r="DR159" i="167" s="1"/>
  <c r="EV158" i="167"/>
  <c r="EU158" i="167"/>
  <c r="ET158" i="167"/>
  <c r="ES158" i="167"/>
  <c r="ER158" i="167"/>
  <c r="EQ158" i="167"/>
  <c r="EP158" i="167"/>
  <c r="EO158" i="167"/>
  <c r="EN158" i="167"/>
  <c r="EM158" i="167"/>
  <c r="EL158" i="167"/>
  <c r="EK158" i="167"/>
  <c r="EJ158" i="167"/>
  <c r="EI158" i="167"/>
  <c r="EH158" i="167"/>
  <c r="EG158" i="167"/>
  <c r="EF158" i="167"/>
  <c r="EE158" i="167"/>
  <c r="ED158" i="167"/>
  <c r="EC158" i="167"/>
  <c r="EB158" i="167"/>
  <c r="DR158" i="167" s="1"/>
  <c r="EV157" i="167"/>
  <c r="EU157" i="167"/>
  <c r="ET157" i="167"/>
  <c r="ES157" i="167"/>
  <c r="ER157" i="167"/>
  <c r="EQ157" i="167"/>
  <c r="EP157" i="167"/>
  <c r="EO157" i="167"/>
  <c r="EN157" i="167"/>
  <c r="EM157" i="167"/>
  <c r="EL157" i="167"/>
  <c r="EK157" i="167"/>
  <c r="EJ157" i="167"/>
  <c r="EI157" i="167"/>
  <c r="EH157" i="167"/>
  <c r="EG157" i="167"/>
  <c r="EF157" i="167"/>
  <c r="EE157" i="167"/>
  <c r="ED157" i="167"/>
  <c r="EC157" i="167"/>
  <c r="EB157" i="167"/>
  <c r="DR157" i="167" s="1"/>
  <c r="EV156" i="167"/>
  <c r="EU156" i="167"/>
  <c r="ET156" i="167"/>
  <c r="ES156" i="167"/>
  <c r="ER156" i="167"/>
  <c r="EQ156" i="167"/>
  <c r="EP156" i="167"/>
  <c r="EO156" i="167"/>
  <c r="EN156" i="167"/>
  <c r="EM156" i="167"/>
  <c r="EL156" i="167"/>
  <c r="EK156" i="167"/>
  <c r="EJ156" i="167"/>
  <c r="EI156" i="167"/>
  <c r="EH156" i="167"/>
  <c r="EG156" i="167"/>
  <c r="EF156" i="167"/>
  <c r="EE156" i="167"/>
  <c r="ED156" i="167"/>
  <c r="EC156" i="167"/>
  <c r="EB156" i="167"/>
  <c r="DR156" i="167" s="1"/>
  <c r="EV155" i="167"/>
  <c r="EU155" i="167"/>
  <c r="ET155" i="167"/>
  <c r="ES155" i="167"/>
  <c r="ER155" i="167"/>
  <c r="EQ155" i="167"/>
  <c r="EP155" i="167"/>
  <c r="EO155" i="167"/>
  <c r="EN155" i="167"/>
  <c r="EM155" i="167"/>
  <c r="EL155" i="167"/>
  <c r="EK155" i="167"/>
  <c r="EJ155" i="167"/>
  <c r="EI155" i="167"/>
  <c r="EH155" i="167"/>
  <c r="EG155" i="167"/>
  <c r="EF155" i="167"/>
  <c r="EE155" i="167"/>
  <c r="ED155" i="167"/>
  <c r="EC155" i="167"/>
  <c r="EB155" i="167"/>
  <c r="DR155" i="167" s="1"/>
  <c r="EV154" i="167"/>
  <c r="EU154" i="167"/>
  <c r="ET154" i="167"/>
  <c r="ES154" i="167"/>
  <c r="ER154" i="167"/>
  <c r="EQ154" i="167"/>
  <c r="EP154" i="167"/>
  <c r="EO154" i="167"/>
  <c r="EN154" i="167"/>
  <c r="EM154" i="167"/>
  <c r="EL154" i="167"/>
  <c r="EK154" i="167"/>
  <c r="EJ154" i="167"/>
  <c r="EI154" i="167"/>
  <c r="EH154" i="167"/>
  <c r="EG154" i="167"/>
  <c r="EF154" i="167"/>
  <c r="EE154" i="167"/>
  <c r="ED154" i="167"/>
  <c r="EC154" i="167"/>
  <c r="EB154" i="167"/>
  <c r="DR154" i="167" s="1"/>
  <c r="EV153" i="167"/>
  <c r="EU153" i="167"/>
  <c r="ET153" i="167"/>
  <c r="ES153" i="167"/>
  <c r="ER153" i="167"/>
  <c r="EQ153" i="167"/>
  <c r="EP153" i="167"/>
  <c r="EO153" i="167"/>
  <c r="EN153" i="167"/>
  <c r="EM153" i="167"/>
  <c r="EL153" i="167"/>
  <c r="EK153" i="167"/>
  <c r="EJ153" i="167"/>
  <c r="EI153" i="167"/>
  <c r="EH153" i="167"/>
  <c r="EG153" i="167"/>
  <c r="EF153" i="167"/>
  <c r="EE153" i="167"/>
  <c r="ED153" i="167"/>
  <c r="EC153" i="167"/>
  <c r="EB153" i="167"/>
  <c r="DR153" i="167" s="1"/>
  <c r="EV152" i="167"/>
  <c r="EU152" i="167"/>
  <c r="ET152" i="167"/>
  <c r="ES152" i="167"/>
  <c r="ER152" i="167"/>
  <c r="EQ152" i="167"/>
  <c r="EP152" i="167"/>
  <c r="EO152" i="167"/>
  <c r="EN152" i="167"/>
  <c r="EM152" i="167"/>
  <c r="EL152" i="167"/>
  <c r="EK152" i="167"/>
  <c r="EJ152" i="167"/>
  <c r="EI152" i="167"/>
  <c r="EH152" i="167"/>
  <c r="EG152" i="167"/>
  <c r="EF152" i="167"/>
  <c r="EE152" i="167"/>
  <c r="ED152" i="167"/>
  <c r="EC152" i="167"/>
  <c r="EB152" i="167"/>
  <c r="DR152" i="167" s="1"/>
  <c r="EV151" i="167"/>
  <c r="EU151" i="167"/>
  <c r="ET151" i="167"/>
  <c r="ES151" i="167"/>
  <c r="ER151" i="167"/>
  <c r="EQ151" i="167"/>
  <c r="EP151" i="167"/>
  <c r="EO151" i="167"/>
  <c r="EN151" i="167"/>
  <c r="EM151" i="167"/>
  <c r="EL151" i="167"/>
  <c r="EK151" i="167"/>
  <c r="EJ151" i="167"/>
  <c r="EI151" i="167"/>
  <c r="EH151" i="167"/>
  <c r="EG151" i="167"/>
  <c r="EF151" i="167"/>
  <c r="EE151" i="167"/>
  <c r="ED151" i="167"/>
  <c r="EC151" i="167"/>
  <c r="EB151" i="167"/>
  <c r="DR151" i="167" s="1"/>
  <c r="EV150" i="167"/>
  <c r="EU150" i="167"/>
  <c r="ET150" i="167"/>
  <c r="ES150" i="167"/>
  <c r="ER150" i="167"/>
  <c r="EQ150" i="167"/>
  <c r="EP150" i="167"/>
  <c r="EO150" i="167"/>
  <c r="EN150" i="167"/>
  <c r="EM150" i="167"/>
  <c r="EL150" i="167"/>
  <c r="EK150" i="167"/>
  <c r="EJ150" i="167"/>
  <c r="EI150" i="167"/>
  <c r="EH150" i="167"/>
  <c r="EG150" i="167"/>
  <c r="EF150" i="167"/>
  <c r="EE150" i="167"/>
  <c r="ED150" i="167"/>
  <c r="EC150" i="167"/>
  <c r="EB150" i="167"/>
  <c r="DR150" i="167" s="1"/>
  <c r="EV149" i="167"/>
  <c r="EU149" i="167"/>
  <c r="ET149" i="167"/>
  <c r="ES149" i="167"/>
  <c r="ER149" i="167"/>
  <c r="EQ149" i="167"/>
  <c r="EP149" i="167"/>
  <c r="EO149" i="167"/>
  <c r="EN149" i="167"/>
  <c r="EM149" i="167"/>
  <c r="EL149" i="167"/>
  <c r="EK149" i="167"/>
  <c r="EJ149" i="167"/>
  <c r="EI149" i="167"/>
  <c r="EH149" i="167"/>
  <c r="EG149" i="167"/>
  <c r="EF149" i="167"/>
  <c r="EE149" i="167"/>
  <c r="ED149" i="167"/>
  <c r="EC149" i="167"/>
  <c r="EB149" i="167"/>
  <c r="DR149" i="167" s="1"/>
  <c r="EV148" i="167"/>
  <c r="EU148" i="167"/>
  <c r="ET148" i="167"/>
  <c r="ES148" i="167"/>
  <c r="ER148" i="167"/>
  <c r="EQ148" i="167"/>
  <c r="EP148" i="167"/>
  <c r="EO148" i="167"/>
  <c r="EN148" i="167"/>
  <c r="EM148" i="167"/>
  <c r="EL148" i="167"/>
  <c r="EK148" i="167"/>
  <c r="EJ148" i="167"/>
  <c r="EI148" i="167"/>
  <c r="EH148" i="167"/>
  <c r="EG148" i="167"/>
  <c r="EF148" i="167"/>
  <c r="EE148" i="167"/>
  <c r="ED148" i="167"/>
  <c r="EC148" i="167"/>
  <c r="EB148" i="167"/>
  <c r="DR148" i="167" s="1"/>
  <c r="EV147" i="167"/>
  <c r="EU147" i="167"/>
  <c r="ET147" i="167"/>
  <c r="ES147" i="167"/>
  <c r="ER147" i="167"/>
  <c r="EQ147" i="167"/>
  <c r="EP147" i="167"/>
  <c r="EO147" i="167"/>
  <c r="EN147" i="167"/>
  <c r="EM147" i="167"/>
  <c r="EL147" i="167"/>
  <c r="EK147" i="167"/>
  <c r="EJ147" i="167"/>
  <c r="EI147" i="167"/>
  <c r="EH147" i="167"/>
  <c r="EG147" i="167"/>
  <c r="EF147" i="167"/>
  <c r="EE147" i="167"/>
  <c r="ED147" i="167"/>
  <c r="EC147" i="167"/>
  <c r="EB147" i="167"/>
  <c r="DR147" i="167" s="1"/>
  <c r="EV146" i="167"/>
  <c r="EU146" i="167"/>
  <c r="ET146" i="167"/>
  <c r="ES146" i="167"/>
  <c r="ER146" i="167"/>
  <c r="EQ146" i="167"/>
  <c r="EP146" i="167"/>
  <c r="EO146" i="167"/>
  <c r="EN146" i="167"/>
  <c r="EM146" i="167"/>
  <c r="EL146" i="167"/>
  <c r="EK146" i="167"/>
  <c r="EJ146" i="167"/>
  <c r="EI146" i="167"/>
  <c r="EH146" i="167"/>
  <c r="EG146" i="167"/>
  <c r="EF146" i="167"/>
  <c r="EE146" i="167"/>
  <c r="ED146" i="167"/>
  <c r="EC146" i="167"/>
  <c r="EB146" i="167"/>
  <c r="DR146" i="167" s="1"/>
  <c r="EV145" i="167"/>
  <c r="EU145" i="167"/>
  <c r="ET145" i="167"/>
  <c r="ES145" i="167"/>
  <c r="ER145" i="167"/>
  <c r="EQ145" i="167"/>
  <c r="EP145" i="167"/>
  <c r="EO145" i="167"/>
  <c r="EN145" i="167"/>
  <c r="EM145" i="167"/>
  <c r="EL145" i="167"/>
  <c r="EK145" i="167"/>
  <c r="EJ145" i="167"/>
  <c r="EI145" i="167"/>
  <c r="EH145" i="167"/>
  <c r="EG145" i="167"/>
  <c r="EF145" i="167"/>
  <c r="EE145" i="167"/>
  <c r="ED145" i="167"/>
  <c r="EC145" i="167"/>
  <c r="EB145" i="167"/>
  <c r="DR145" i="167" s="1"/>
  <c r="EV144" i="167"/>
  <c r="EU144" i="167"/>
  <c r="ET144" i="167"/>
  <c r="ES144" i="167"/>
  <c r="ER144" i="167"/>
  <c r="EQ144" i="167"/>
  <c r="EP144" i="167"/>
  <c r="EO144" i="167"/>
  <c r="EN144" i="167"/>
  <c r="EM144" i="167"/>
  <c r="EL144" i="167"/>
  <c r="EK144" i="167"/>
  <c r="EJ144" i="167"/>
  <c r="EI144" i="167"/>
  <c r="EH144" i="167"/>
  <c r="EG144" i="167"/>
  <c r="EF144" i="167"/>
  <c r="EE144" i="167"/>
  <c r="ED144" i="167"/>
  <c r="EC144" i="167"/>
  <c r="EB144" i="167"/>
  <c r="DR144" i="167" s="1"/>
  <c r="EV143" i="167"/>
  <c r="EU143" i="167"/>
  <c r="ET143" i="167"/>
  <c r="ES143" i="167"/>
  <c r="ER143" i="167"/>
  <c r="EQ143" i="167"/>
  <c r="EP143" i="167"/>
  <c r="EO143" i="167"/>
  <c r="EN143" i="167"/>
  <c r="EM143" i="167"/>
  <c r="EL143" i="167"/>
  <c r="EK143" i="167"/>
  <c r="EJ143" i="167"/>
  <c r="EI143" i="167"/>
  <c r="EH143" i="167"/>
  <c r="EG143" i="167"/>
  <c r="EF143" i="167"/>
  <c r="EE143" i="167"/>
  <c r="ED143" i="167"/>
  <c r="EC143" i="167"/>
  <c r="EB143" i="167"/>
  <c r="DR143" i="167" s="1"/>
  <c r="EV142" i="167"/>
  <c r="EU142" i="167"/>
  <c r="ET142" i="167"/>
  <c r="ES142" i="167"/>
  <c r="ER142" i="167"/>
  <c r="EQ142" i="167"/>
  <c r="EP142" i="167"/>
  <c r="EO142" i="167"/>
  <c r="EN142" i="167"/>
  <c r="EM142" i="167"/>
  <c r="EL142" i="167"/>
  <c r="EK142" i="167"/>
  <c r="EJ142" i="167"/>
  <c r="EI142" i="167"/>
  <c r="EH142" i="167"/>
  <c r="EG142" i="167"/>
  <c r="EF142" i="167"/>
  <c r="EE142" i="167"/>
  <c r="ED142" i="167"/>
  <c r="EC142" i="167"/>
  <c r="EB142" i="167"/>
  <c r="DR142" i="167" s="1"/>
  <c r="EV141" i="167"/>
  <c r="EU141" i="167"/>
  <c r="ET141" i="167"/>
  <c r="ES141" i="167"/>
  <c r="ER141" i="167"/>
  <c r="EQ141" i="167"/>
  <c r="EP141" i="167"/>
  <c r="EO141" i="167"/>
  <c r="EN141" i="167"/>
  <c r="EM141" i="167"/>
  <c r="EL141" i="167"/>
  <c r="EK141" i="167"/>
  <c r="EJ141" i="167"/>
  <c r="EI141" i="167"/>
  <c r="EH141" i="167"/>
  <c r="EG141" i="167"/>
  <c r="EF141" i="167"/>
  <c r="EE141" i="167"/>
  <c r="ED141" i="167"/>
  <c r="EC141" i="167"/>
  <c r="EB141" i="167"/>
  <c r="DR141" i="167" s="1"/>
  <c r="EV140" i="167"/>
  <c r="EU140" i="167"/>
  <c r="ET140" i="167"/>
  <c r="ES140" i="167"/>
  <c r="ER140" i="167"/>
  <c r="EQ140" i="167"/>
  <c r="EP140" i="167"/>
  <c r="EO140" i="167"/>
  <c r="EN140" i="167"/>
  <c r="EM140" i="167"/>
  <c r="EL140" i="167"/>
  <c r="EK140" i="167"/>
  <c r="EJ140" i="167"/>
  <c r="EI140" i="167"/>
  <c r="EH140" i="167"/>
  <c r="EG140" i="167"/>
  <c r="EF140" i="167"/>
  <c r="EE140" i="167"/>
  <c r="ED140" i="167"/>
  <c r="EC140" i="167"/>
  <c r="EB140" i="167"/>
  <c r="DR140" i="167" s="1"/>
  <c r="EV139" i="167"/>
  <c r="EU139" i="167"/>
  <c r="ET139" i="167"/>
  <c r="ES139" i="167"/>
  <c r="ER139" i="167"/>
  <c r="EQ139" i="167"/>
  <c r="EP139" i="167"/>
  <c r="EO139" i="167"/>
  <c r="EN139" i="167"/>
  <c r="EM139" i="167"/>
  <c r="EL139" i="167"/>
  <c r="EK139" i="167"/>
  <c r="EJ139" i="167"/>
  <c r="EI139" i="167"/>
  <c r="EH139" i="167"/>
  <c r="EG139" i="167"/>
  <c r="EF139" i="167"/>
  <c r="EE139" i="167"/>
  <c r="ED139" i="167"/>
  <c r="EC139" i="167"/>
  <c r="EB139" i="167"/>
  <c r="DR139" i="167" s="1"/>
  <c r="EV138" i="167"/>
  <c r="EU138" i="167"/>
  <c r="ET138" i="167"/>
  <c r="ES138" i="167"/>
  <c r="ER138" i="167"/>
  <c r="EQ138" i="167"/>
  <c r="EP138" i="167"/>
  <c r="EO138" i="167"/>
  <c r="EN138" i="167"/>
  <c r="EM138" i="167"/>
  <c r="EL138" i="167"/>
  <c r="EK138" i="167"/>
  <c r="EJ138" i="167"/>
  <c r="EI138" i="167"/>
  <c r="EH138" i="167"/>
  <c r="EG138" i="167"/>
  <c r="EF138" i="167"/>
  <c r="EE138" i="167"/>
  <c r="ED138" i="167"/>
  <c r="EC138" i="167"/>
  <c r="EB138" i="167"/>
  <c r="DR138" i="167" s="1"/>
  <c r="EV137" i="167"/>
  <c r="EU137" i="167"/>
  <c r="ET137" i="167"/>
  <c r="ES137" i="167"/>
  <c r="ER137" i="167"/>
  <c r="EQ137" i="167"/>
  <c r="EP137" i="167"/>
  <c r="EO137" i="167"/>
  <c r="EN137" i="167"/>
  <c r="EM137" i="167"/>
  <c r="EL137" i="167"/>
  <c r="EK137" i="167"/>
  <c r="EJ137" i="167"/>
  <c r="EI137" i="167"/>
  <c r="EH137" i="167"/>
  <c r="EG137" i="167"/>
  <c r="EF137" i="167"/>
  <c r="EE137" i="167"/>
  <c r="ED137" i="167"/>
  <c r="EC137" i="167"/>
  <c r="EB137" i="167"/>
  <c r="DR137" i="167" s="1"/>
  <c r="EV136" i="167"/>
  <c r="EU136" i="167"/>
  <c r="ET136" i="167"/>
  <c r="ES136" i="167"/>
  <c r="ER136" i="167"/>
  <c r="EQ136" i="167"/>
  <c r="EP136" i="167"/>
  <c r="EO136" i="167"/>
  <c r="EN136" i="167"/>
  <c r="EM136" i="167"/>
  <c r="EL136" i="167"/>
  <c r="EK136" i="167"/>
  <c r="EJ136" i="167"/>
  <c r="EI136" i="167"/>
  <c r="EH136" i="167"/>
  <c r="EG136" i="167"/>
  <c r="EF136" i="167"/>
  <c r="EE136" i="167"/>
  <c r="ED136" i="167"/>
  <c r="EC136" i="167"/>
  <c r="EB136" i="167"/>
  <c r="DR136" i="167" s="1"/>
  <c r="EV135" i="167"/>
  <c r="EU135" i="167"/>
  <c r="ET135" i="167"/>
  <c r="ES135" i="167"/>
  <c r="ER135" i="167"/>
  <c r="EQ135" i="167"/>
  <c r="EP135" i="167"/>
  <c r="EO135" i="167"/>
  <c r="EN135" i="167"/>
  <c r="EM135" i="167"/>
  <c r="EL135" i="167"/>
  <c r="EK135" i="167"/>
  <c r="EJ135" i="167"/>
  <c r="EI135" i="167"/>
  <c r="EH135" i="167"/>
  <c r="EG135" i="167"/>
  <c r="EF135" i="167"/>
  <c r="EE135" i="167"/>
  <c r="ED135" i="167"/>
  <c r="EC135" i="167"/>
  <c r="EB135" i="167"/>
  <c r="DR135" i="167" s="1"/>
  <c r="EV134" i="167"/>
  <c r="EU134" i="167"/>
  <c r="ET134" i="167"/>
  <c r="ES134" i="167"/>
  <c r="ER134" i="167"/>
  <c r="EQ134" i="167"/>
  <c r="EP134" i="167"/>
  <c r="EO134" i="167"/>
  <c r="EN134" i="167"/>
  <c r="EM134" i="167"/>
  <c r="EL134" i="167"/>
  <c r="EK134" i="167"/>
  <c r="EJ134" i="167"/>
  <c r="EI134" i="167"/>
  <c r="EH134" i="167"/>
  <c r="EG134" i="167"/>
  <c r="EF134" i="167"/>
  <c r="EE134" i="167"/>
  <c r="ED134" i="167"/>
  <c r="EC134" i="167"/>
  <c r="EB134" i="167"/>
  <c r="DR134" i="167" s="1"/>
  <c r="EV133" i="167"/>
  <c r="EU133" i="167"/>
  <c r="ET133" i="167"/>
  <c r="ES133" i="167"/>
  <c r="ER133" i="167"/>
  <c r="EQ133" i="167"/>
  <c r="EP133" i="167"/>
  <c r="EO133" i="167"/>
  <c r="EN133" i="167"/>
  <c r="EM133" i="167"/>
  <c r="EL133" i="167"/>
  <c r="EK133" i="167"/>
  <c r="EJ133" i="167"/>
  <c r="EI133" i="167"/>
  <c r="EH133" i="167"/>
  <c r="EG133" i="167"/>
  <c r="EF133" i="167"/>
  <c r="EE133" i="167"/>
  <c r="ED133" i="167"/>
  <c r="EC133" i="167"/>
  <c r="EB133" i="167"/>
  <c r="DR133" i="167" s="1"/>
  <c r="DS133" i="167" s="1"/>
  <c r="EV132" i="167"/>
  <c r="EU132" i="167"/>
  <c r="ET132" i="167"/>
  <c r="ES132" i="167"/>
  <c r="ER132" i="167"/>
  <c r="EQ132" i="167"/>
  <c r="EP132" i="167"/>
  <c r="EO132" i="167"/>
  <c r="EN132" i="167"/>
  <c r="EM132" i="167"/>
  <c r="EL132" i="167"/>
  <c r="EK132" i="167"/>
  <c r="EJ132" i="167"/>
  <c r="EI132" i="167"/>
  <c r="EH132" i="167"/>
  <c r="EG132" i="167"/>
  <c r="EF132" i="167"/>
  <c r="EE132" i="167"/>
  <c r="ED132" i="167"/>
  <c r="EC132" i="167"/>
  <c r="EB132" i="167"/>
  <c r="DR132" i="167" s="1"/>
  <c r="EV131" i="167"/>
  <c r="EU131" i="167"/>
  <c r="ET131" i="167"/>
  <c r="ES131" i="167"/>
  <c r="ER131" i="167"/>
  <c r="EQ131" i="167"/>
  <c r="EP131" i="167"/>
  <c r="EO131" i="167"/>
  <c r="EN131" i="167"/>
  <c r="EM131" i="167"/>
  <c r="EL131" i="167"/>
  <c r="EK131" i="167"/>
  <c r="EJ131" i="167"/>
  <c r="EI131" i="167"/>
  <c r="EH131" i="167"/>
  <c r="EG131" i="167"/>
  <c r="EF131" i="167"/>
  <c r="EE131" i="167"/>
  <c r="ED131" i="167"/>
  <c r="EC131" i="167"/>
  <c r="EB131" i="167"/>
  <c r="DR131" i="167" s="1"/>
  <c r="EV130" i="167"/>
  <c r="EU130" i="167"/>
  <c r="ET130" i="167"/>
  <c r="ES130" i="167"/>
  <c r="ER130" i="167"/>
  <c r="EQ130" i="167"/>
  <c r="EP130" i="167"/>
  <c r="EO130" i="167"/>
  <c r="EN130" i="167"/>
  <c r="EM130" i="167"/>
  <c r="EL130" i="167"/>
  <c r="EK130" i="167"/>
  <c r="EJ130" i="167"/>
  <c r="EI130" i="167"/>
  <c r="EH130" i="167"/>
  <c r="EG130" i="167"/>
  <c r="EF130" i="167"/>
  <c r="EE130" i="167"/>
  <c r="ED130" i="167"/>
  <c r="EC130" i="167"/>
  <c r="EB130" i="167"/>
  <c r="DR130" i="167" s="1"/>
  <c r="EV129" i="167"/>
  <c r="EU129" i="167"/>
  <c r="ET129" i="167"/>
  <c r="ES129" i="167"/>
  <c r="ER129" i="167"/>
  <c r="EQ129" i="167"/>
  <c r="EP129" i="167"/>
  <c r="EO129" i="167"/>
  <c r="EN129" i="167"/>
  <c r="EM129" i="167"/>
  <c r="EL129" i="167"/>
  <c r="EK129" i="167"/>
  <c r="EJ129" i="167"/>
  <c r="EI129" i="167"/>
  <c r="EH129" i="167"/>
  <c r="EG129" i="167"/>
  <c r="EF129" i="167"/>
  <c r="EE129" i="167"/>
  <c r="ED129" i="167"/>
  <c r="EC129" i="167"/>
  <c r="EB129" i="167"/>
  <c r="DR129" i="167" s="1"/>
  <c r="EV128" i="167"/>
  <c r="EU128" i="167"/>
  <c r="ET128" i="167"/>
  <c r="ES128" i="167"/>
  <c r="ER128" i="167"/>
  <c r="EQ128" i="167"/>
  <c r="EP128" i="167"/>
  <c r="EO128" i="167"/>
  <c r="EN128" i="167"/>
  <c r="EM128" i="167"/>
  <c r="EL128" i="167"/>
  <c r="EK128" i="167"/>
  <c r="EJ128" i="167"/>
  <c r="EI128" i="167"/>
  <c r="EH128" i="167"/>
  <c r="EG128" i="167"/>
  <c r="EF128" i="167"/>
  <c r="EE128" i="167"/>
  <c r="ED128" i="167"/>
  <c r="EC128" i="167"/>
  <c r="EB128" i="167"/>
  <c r="DR128" i="167" s="1"/>
  <c r="EV127" i="167"/>
  <c r="EU127" i="167"/>
  <c r="ET127" i="167"/>
  <c r="ES127" i="167"/>
  <c r="ER127" i="167"/>
  <c r="EQ127" i="167"/>
  <c r="EP127" i="167"/>
  <c r="EO127" i="167"/>
  <c r="EN127" i="167"/>
  <c r="EM127" i="167"/>
  <c r="EL127" i="167"/>
  <c r="EK127" i="167"/>
  <c r="EJ127" i="167"/>
  <c r="EI127" i="167"/>
  <c r="EH127" i="167"/>
  <c r="EG127" i="167"/>
  <c r="EF127" i="167"/>
  <c r="EE127" i="167"/>
  <c r="ED127" i="167"/>
  <c r="EC127" i="167"/>
  <c r="EB127" i="167"/>
  <c r="DR127" i="167" s="1"/>
  <c r="EV126" i="167"/>
  <c r="EU126" i="167"/>
  <c r="ET126" i="167"/>
  <c r="ES126" i="167"/>
  <c r="ER126" i="167"/>
  <c r="EQ126" i="167"/>
  <c r="EP126" i="167"/>
  <c r="EO126" i="167"/>
  <c r="EN126" i="167"/>
  <c r="EM126" i="167"/>
  <c r="EL126" i="167"/>
  <c r="EK126" i="167"/>
  <c r="EJ126" i="167"/>
  <c r="EI126" i="167"/>
  <c r="EH126" i="167"/>
  <c r="EG126" i="167"/>
  <c r="EF126" i="167"/>
  <c r="EE126" i="167"/>
  <c r="ED126" i="167"/>
  <c r="EC126" i="167"/>
  <c r="EB126" i="167"/>
  <c r="DR126" i="167" s="1"/>
  <c r="EV125" i="167"/>
  <c r="EU125" i="167"/>
  <c r="ET125" i="167"/>
  <c r="ES125" i="167"/>
  <c r="ER125" i="167"/>
  <c r="EQ125" i="167"/>
  <c r="EP125" i="167"/>
  <c r="EO125" i="167"/>
  <c r="EN125" i="167"/>
  <c r="EM125" i="167"/>
  <c r="EL125" i="167"/>
  <c r="EK125" i="167"/>
  <c r="EJ125" i="167"/>
  <c r="EI125" i="167"/>
  <c r="EH125" i="167"/>
  <c r="EG125" i="167"/>
  <c r="EF125" i="167"/>
  <c r="EE125" i="167"/>
  <c r="ED125" i="167"/>
  <c r="EC125" i="167"/>
  <c r="EB125" i="167"/>
  <c r="DR125" i="167" s="1"/>
  <c r="DS125" i="167" s="1"/>
  <c r="EV124" i="167"/>
  <c r="EU124" i="167"/>
  <c r="ET124" i="167"/>
  <c r="ES124" i="167"/>
  <c r="ER124" i="167"/>
  <c r="EQ124" i="167"/>
  <c r="EP124" i="167"/>
  <c r="EO124" i="167"/>
  <c r="EN124" i="167"/>
  <c r="EM124" i="167"/>
  <c r="EL124" i="167"/>
  <c r="EK124" i="167"/>
  <c r="EJ124" i="167"/>
  <c r="EI124" i="167"/>
  <c r="EH124" i="167"/>
  <c r="EG124" i="167"/>
  <c r="EF124" i="167"/>
  <c r="EE124" i="167"/>
  <c r="ED124" i="167"/>
  <c r="EC124" i="167"/>
  <c r="EB124" i="167"/>
  <c r="DR124" i="167" s="1"/>
  <c r="EV123" i="167"/>
  <c r="EU123" i="167"/>
  <c r="ET123" i="167"/>
  <c r="ES123" i="167"/>
  <c r="ER123" i="167"/>
  <c r="EQ123" i="167"/>
  <c r="EP123" i="167"/>
  <c r="EO123" i="167"/>
  <c r="EN123" i="167"/>
  <c r="EM123" i="167"/>
  <c r="EL123" i="167"/>
  <c r="EK123" i="167"/>
  <c r="EJ123" i="167"/>
  <c r="EI123" i="167"/>
  <c r="EH123" i="167"/>
  <c r="EG123" i="167"/>
  <c r="EF123" i="167"/>
  <c r="EE123" i="167"/>
  <c r="ED123" i="167"/>
  <c r="EC123" i="167"/>
  <c r="EB123" i="167"/>
  <c r="DR123" i="167" s="1"/>
  <c r="EV122" i="167"/>
  <c r="EU122" i="167"/>
  <c r="ET122" i="167"/>
  <c r="ES122" i="167"/>
  <c r="ER122" i="167"/>
  <c r="EQ122" i="167"/>
  <c r="EP122" i="167"/>
  <c r="EO122" i="167"/>
  <c r="EN122" i="167"/>
  <c r="EM122" i="167"/>
  <c r="EL122" i="167"/>
  <c r="EK122" i="167"/>
  <c r="EJ122" i="167"/>
  <c r="EI122" i="167"/>
  <c r="EH122" i="167"/>
  <c r="EG122" i="167"/>
  <c r="EF122" i="167"/>
  <c r="EE122" i="167"/>
  <c r="ED122" i="167"/>
  <c r="EC122" i="167"/>
  <c r="EB122" i="167"/>
  <c r="DR122" i="167" s="1"/>
  <c r="EV121" i="167"/>
  <c r="EU121" i="167"/>
  <c r="ET121" i="167"/>
  <c r="ES121" i="167"/>
  <c r="ER121" i="167"/>
  <c r="EQ121" i="167"/>
  <c r="EP121" i="167"/>
  <c r="EO121" i="167"/>
  <c r="EN121" i="167"/>
  <c r="EM121" i="167"/>
  <c r="EL121" i="167"/>
  <c r="EK121" i="167"/>
  <c r="EJ121" i="167"/>
  <c r="EI121" i="167"/>
  <c r="EH121" i="167"/>
  <c r="EG121" i="167"/>
  <c r="EF121" i="167"/>
  <c r="EE121" i="167"/>
  <c r="ED121" i="167"/>
  <c r="EC121" i="167"/>
  <c r="EB121" i="167"/>
  <c r="DR121" i="167" s="1"/>
  <c r="EV120" i="167"/>
  <c r="EU120" i="167"/>
  <c r="ET120" i="167"/>
  <c r="ES120" i="167"/>
  <c r="ER120" i="167"/>
  <c r="EQ120" i="167"/>
  <c r="EP120" i="167"/>
  <c r="EO120" i="167"/>
  <c r="EN120" i="167"/>
  <c r="EM120" i="167"/>
  <c r="EL120" i="167"/>
  <c r="EK120" i="167"/>
  <c r="EJ120" i="167"/>
  <c r="EI120" i="167"/>
  <c r="EH120" i="167"/>
  <c r="EG120" i="167"/>
  <c r="EF120" i="167"/>
  <c r="EE120" i="167"/>
  <c r="ED120" i="167"/>
  <c r="EC120" i="167"/>
  <c r="EB120" i="167"/>
  <c r="DR120" i="167" s="1"/>
  <c r="EV119" i="167"/>
  <c r="EU119" i="167"/>
  <c r="ET119" i="167"/>
  <c r="ES119" i="167"/>
  <c r="ER119" i="167"/>
  <c r="EQ119" i="167"/>
  <c r="EP119" i="167"/>
  <c r="EO119" i="167"/>
  <c r="EN119" i="167"/>
  <c r="EM119" i="167"/>
  <c r="EL119" i="167"/>
  <c r="EK119" i="167"/>
  <c r="EJ119" i="167"/>
  <c r="EI119" i="167"/>
  <c r="EH119" i="167"/>
  <c r="EG119" i="167"/>
  <c r="EF119" i="167"/>
  <c r="EE119" i="167"/>
  <c r="ED119" i="167"/>
  <c r="EC119" i="167"/>
  <c r="EB119" i="167"/>
  <c r="DR119" i="167" s="1"/>
  <c r="EV118" i="167"/>
  <c r="EU118" i="167"/>
  <c r="ET118" i="167"/>
  <c r="ES118" i="167"/>
  <c r="ER118" i="167"/>
  <c r="EQ118" i="167"/>
  <c r="EP118" i="167"/>
  <c r="EO118" i="167"/>
  <c r="EN118" i="167"/>
  <c r="EM118" i="167"/>
  <c r="EL118" i="167"/>
  <c r="EK118" i="167"/>
  <c r="EJ118" i="167"/>
  <c r="EI118" i="167"/>
  <c r="EH118" i="167"/>
  <c r="EG118" i="167"/>
  <c r="EF118" i="167"/>
  <c r="EE118" i="167"/>
  <c r="ED118" i="167"/>
  <c r="EC118" i="167"/>
  <c r="EB118" i="167"/>
  <c r="DR118" i="167" s="1"/>
  <c r="EV117" i="167"/>
  <c r="EU117" i="167"/>
  <c r="ET117" i="167"/>
  <c r="ES117" i="167"/>
  <c r="ER117" i="167"/>
  <c r="EQ117" i="167"/>
  <c r="EP117" i="167"/>
  <c r="EO117" i="167"/>
  <c r="EN117" i="167"/>
  <c r="EM117" i="167"/>
  <c r="EL117" i="167"/>
  <c r="EK117" i="167"/>
  <c r="EJ117" i="167"/>
  <c r="EI117" i="167"/>
  <c r="EH117" i="167"/>
  <c r="EG117" i="167"/>
  <c r="EF117" i="167"/>
  <c r="EE117" i="167"/>
  <c r="ED117" i="167"/>
  <c r="EC117" i="167"/>
  <c r="EB117" i="167"/>
  <c r="DR117" i="167" s="1"/>
  <c r="DS117" i="167" s="1"/>
  <c r="EV116" i="167"/>
  <c r="EU116" i="167"/>
  <c r="ET116" i="167"/>
  <c r="ES116" i="167"/>
  <c r="ER116" i="167"/>
  <c r="EQ116" i="167"/>
  <c r="EP116" i="167"/>
  <c r="EO116" i="167"/>
  <c r="EN116" i="167"/>
  <c r="EM116" i="167"/>
  <c r="EL116" i="167"/>
  <c r="EK116" i="167"/>
  <c r="EJ116" i="167"/>
  <c r="EI116" i="167"/>
  <c r="EH116" i="167"/>
  <c r="EG116" i="167"/>
  <c r="EF116" i="167"/>
  <c r="EE116" i="167"/>
  <c r="ED116" i="167"/>
  <c r="EC116" i="167"/>
  <c r="EB116" i="167"/>
  <c r="DR116" i="167" s="1"/>
  <c r="EV115" i="167"/>
  <c r="EU115" i="167"/>
  <c r="ET115" i="167"/>
  <c r="ES115" i="167"/>
  <c r="ER115" i="167"/>
  <c r="EQ115" i="167"/>
  <c r="EP115" i="167"/>
  <c r="EO115" i="167"/>
  <c r="EN115" i="167"/>
  <c r="EM115" i="167"/>
  <c r="EL115" i="167"/>
  <c r="EK115" i="167"/>
  <c r="EJ115" i="167"/>
  <c r="EI115" i="167"/>
  <c r="EH115" i="167"/>
  <c r="EG115" i="167"/>
  <c r="EF115" i="167"/>
  <c r="EE115" i="167"/>
  <c r="ED115" i="167"/>
  <c r="EC115" i="167"/>
  <c r="EB115" i="167"/>
  <c r="DR115" i="167" s="1"/>
  <c r="EV114" i="167"/>
  <c r="EU114" i="167"/>
  <c r="ET114" i="167"/>
  <c r="ES114" i="167"/>
  <c r="ER114" i="167"/>
  <c r="EQ114" i="167"/>
  <c r="EP114" i="167"/>
  <c r="EO114" i="167"/>
  <c r="EN114" i="167"/>
  <c r="EM114" i="167"/>
  <c r="EL114" i="167"/>
  <c r="EK114" i="167"/>
  <c r="EJ114" i="167"/>
  <c r="EI114" i="167"/>
  <c r="EH114" i="167"/>
  <c r="EG114" i="167"/>
  <c r="EF114" i="167"/>
  <c r="EE114" i="167"/>
  <c r="ED114" i="167"/>
  <c r="EC114" i="167"/>
  <c r="EB114" i="167"/>
  <c r="DR114" i="167" s="1"/>
  <c r="EV113" i="167"/>
  <c r="EU113" i="167"/>
  <c r="ET113" i="167"/>
  <c r="ES113" i="167"/>
  <c r="ER113" i="167"/>
  <c r="EQ113" i="167"/>
  <c r="EP113" i="167"/>
  <c r="EO113" i="167"/>
  <c r="EN113" i="167"/>
  <c r="EM113" i="167"/>
  <c r="EL113" i="167"/>
  <c r="EK113" i="167"/>
  <c r="EJ113" i="167"/>
  <c r="EI113" i="167"/>
  <c r="EH113" i="167"/>
  <c r="EG113" i="167"/>
  <c r="EF113" i="167"/>
  <c r="EE113" i="167"/>
  <c r="ED113" i="167"/>
  <c r="EC113" i="167"/>
  <c r="EB113" i="167"/>
  <c r="DR113" i="167" s="1"/>
  <c r="EV112" i="167"/>
  <c r="EU112" i="167"/>
  <c r="ET112" i="167"/>
  <c r="ES112" i="167"/>
  <c r="ER112" i="167"/>
  <c r="EQ112" i="167"/>
  <c r="EP112" i="167"/>
  <c r="EO112" i="167"/>
  <c r="EN112" i="167"/>
  <c r="EM112" i="167"/>
  <c r="EL112" i="167"/>
  <c r="EK112" i="167"/>
  <c r="EJ112" i="167"/>
  <c r="EI112" i="167"/>
  <c r="EH112" i="167"/>
  <c r="EG112" i="167"/>
  <c r="EF112" i="167"/>
  <c r="EE112" i="167"/>
  <c r="ED112" i="167"/>
  <c r="EC112" i="167"/>
  <c r="EB112" i="167"/>
  <c r="DR112" i="167" s="1"/>
  <c r="EV111" i="167"/>
  <c r="EU111" i="167"/>
  <c r="ET111" i="167"/>
  <c r="ES111" i="167"/>
  <c r="ER111" i="167"/>
  <c r="EQ111" i="167"/>
  <c r="EP111" i="167"/>
  <c r="EO111" i="167"/>
  <c r="EN111" i="167"/>
  <c r="EM111" i="167"/>
  <c r="EL111" i="167"/>
  <c r="EK111" i="167"/>
  <c r="EJ111" i="167"/>
  <c r="EI111" i="167"/>
  <c r="EH111" i="167"/>
  <c r="EG111" i="167"/>
  <c r="EF111" i="167"/>
  <c r="EE111" i="167"/>
  <c r="ED111" i="167"/>
  <c r="EC111" i="167"/>
  <c r="EB111" i="167"/>
  <c r="DR111" i="167" s="1"/>
  <c r="EV110" i="167"/>
  <c r="EU110" i="167"/>
  <c r="ET110" i="167"/>
  <c r="ES110" i="167"/>
  <c r="ER110" i="167"/>
  <c r="EQ110" i="167"/>
  <c r="EP110" i="167"/>
  <c r="EO110" i="167"/>
  <c r="EN110" i="167"/>
  <c r="EM110" i="167"/>
  <c r="EL110" i="167"/>
  <c r="EK110" i="167"/>
  <c r="EJ110" i="167"/>
  <c r="EI110" i="167"/>
  <c r="EH110" i="167"/>
  <c r="EG110" i="167"/>
  <c r="EF110" i="167"/>
  <c r="EE110" i="167"/>
  <c r="ED110" i="167"/>
  <c r="EC110" i="167"/>
  <c r="EB110" i="167"/>
  <c r="DR110" i="167" s="1"/>
  <c r="EV109" i="167"/>
  <c r="EU109" i="167"/>
  <c r="ET109" i="167"/>
  <c r="ES109" i="167"/>
  <c r="ER109" i="167"/>
  <c r="EQ109" i="167"/>
  <c r="EP109" i="167"/>
  <c r="EO109" i="167"/>
  <c r="EN109" i="167"/>
  <c r="EM109" i="167"/>
  <c r="EL109" i="167"/>
  <c r="EK109" i="167"/>
  <c r="EJ109" i="167"/>
  <c r="EI109" i="167"/>
  <c r="EH109" i="167"/>
  <c r="EG109" i="167"/>
  <c r="EF109" i="167"/>
  <c r="EE109" i="167"/>
  <c r="ED109" i="167"/>
  <c r="EC109" i="167"/>
  <c r="EB109" i="167"/>
  <c r="DR109" i="167" s="1"/>
  <c r="EV108" i="167"/>
  <c r="EU108" i="167"/>
  <c r="ET108" i="167"/>
  <c r="ES108" i="167"/>
  <c r="ER108" i="167"/>
  <c r="EQ108" i="167"/>
  <c r="EP108" i="167"/>
  <c r="EO108" i="167"/>
  <c r="EN108" i="167"/>
  <c r="EM108" i="167"/>
  <c r="EL108" i="167"/>
  <c r="EK108" i="167"/>
  <c r="EJ108" i="167"/>
  <c r="EI108" i="167"/>
  <c r="EH108" i="167"/>
  <c r="EG108" i="167"/>
  <c r="EF108" i="167"/>
  <c r="EE108" i="167"/>
  <c r="ED108" i="167"/>
  <c r="EC108" i="167"/>
  <c r="EB108" i="167"/>
  <c r="DR108" i="167" s="1"/>
  <c r="EV107" i="167"/>
  <c r="EU107" i="167"/>
  <c r="ET107" i="167"/>
  <c r="ES107" i="167"/>
  <c r="ER107" i="167"/>
  <c r="EQ107" i="167"/>
  <c r="EP107" i="167"/>
  <c r="EO107" i="167"/>
  <c r="EN107" i="167"/>
  <c r="EM107" i="167"/>
  <c r="EL107" i="167"/>
  <c r="EK107" i="167"/>
  <c r="EJ107" i="167"/>
  <c r="EI107" i="167"/>
  <c r="EH107" i="167"/>
  <c r="EG107" i="167"/>
  <c r="EF107" i="167"/>
  <c r="EE107" i="167"/>
  <c r="ED107" i="167"/>
  <c r="EC107" i="167"/>
  <c r="EB107" i="167"/>
  <c r="DR107" i="167" s="1"/>
  <c r="EV106" i="167"/>
  <c r="EU106" i="167"/>
  <c r="ET106" i="167"/>
  <c r="ES106" i="167"/>
  <c r="ER106" i="167"/>
  <c r="EQ106" i="167"/>
  <c r="EP106" i="167"/>
  <c r="EO106" i="167"/>
  <c r="EN106" i="167"/>
  <c r="EM106" i="167"/>
  <c r="EL106" i="167"/>
  <c r="EK106" i="167"/>
  <c r="EJ106" i="167"/>
  <c r="EI106" i="167"/>
  <c r="EH106" i="167"/>
  <c r="EG106" i="167"/>
  <c r="EF106" i="167"/>
  <c r="EE106" i="167"/>
  <c r="ED106" i="167"/>
  <c r="EC106" i="167"/>
  <c r="EB106" i="167"/>
  <c r="DR106" i="167" s="1"/>
  <c r="EV105" i="167"/>
  <c r="EU105" i="167"/>
  <c r="ET105" i="167"/>
  <c r="ES105" i="167"/>
  <c r="ER105" i="167"/>
  <c r="EQ105" i="167"/>
  <c r="EP105" i="167"/>
  <c r="EO105" i="167"/>
  <c r="EN105" i="167"/>
  <c r="EM105" i="167"/>
  <c r="EL105" i="167"/>
  <c r="EK105" i="167"/>
  <c r="EJ105" i="167"/>
  <c r="EI105" i="167"/>
  <c r="EH105" i="167"/>
  <c r="EG105" i="167"/>
  <c r="EF105" i="167"/>
  <c r="EE105" i="167"/>
  <c r="ED105" i="167"/>
  <c r="EC105" i="167"/>
  <c r="EB105" i="167"/>
  <c r="DR105" i="167" s="1"/>
  <c r="EV104" i="167"/>
  <c r="EU104" i="167"/>
  <c r="ET104" i="167"/>
  <c r="ES104" i="167"/>
  <c r="ER104" i="167"/>
  <c r="EQ104" i="167"/>
  <c r="EP104" i="167"/>
  <c r="EO104" i="167"/>
  <c r="EN104" i="167"/>
  <c r="EM104" i="167"/>
  <c r="EL104" i="167"/>
  <c r="EK104" i="167"/>
  <c r="EJ104" i="167"/>
  <c r="EI104" i="167"/>
  <c r="EH104" i="167"/>
  <c r="EG104" i="167"/>
  <c r="EF104" i="167"/>
  <c r="EE104" i="167"/>
  <c r="ED104" i="167"/>
  <c r="EC104" i="167"/>
  <c r="EB104" i="167"/>
  <c r="DR104" i="167" s="1"/>
  <c r="EV103" i="167"/>
  <c r="EU103" i="167"/>
  <c r="ET103" i="167"/>
  <c r="ES103" i="167"/>
  <c r="ER103" i="167"/>
  <c r="EQ103" i="167"/>
  <c r="EP103" i="167"/>
  <c r="EO103" i="167"/>
  <c r="EN103" i="167"/>
  <c r="EM103" i="167"/>
  <c r="EL103" i="167"/>
  <c r="EK103" i="167"/>
  <c r="EJ103" i="167"/>
  <c r="EI103" i="167"/>
  <c r="EH103" i="167"/>
  <c r="EG103" i="167"/>
  <c r="EF103" i="167"/>
  <c r="EE103" i="167"/>
  <c r="ED103" i="167"/>
  <c r="EC103" i="167"/>
  <c r="EB103" i="167"/>
  <c r="DR103" i="167" s="1"/>
  <c r="EV102" i="167"/>
  <c r="EU102" i="167"/>
  <c r="ET102" i="167"/>
  <c r="ES102" i="167"/>
  <c r="ER102" i="167"/>
  <c r="EQ102" i="167"/>
  <c r="EP102" i="167"/>
  <c r="EO102" i="167"/>
  <c r="EN102" i="167"/>
  <c r="EM102" i="167"/>
  <c r="EL102" i="167"/>
  <c r="EK102" i="167"/>
  <c r="EJ102" i="167"/>
  <c r="EI102" i="167"/>
  <c r="EH102" i="167"/>
  <c r="EG102" i="167"/>
  <c r="EF102" i="167"/>
  <c r="EE102" i="167"/>
  <c r="ED102" i="167"/>
  <c r="EC102" i="167"/>
  <c r="EB102" i="167"/>
  <c r="DR102" i="167" s="1"/>
  <c r="EV101" i="167"/>
  <c r="EU101" i="167"/>
  <c r="ET101" i="167"/>
  <c r="ES101" i="167"/>
  <c r="ER101" i="167"/>
  <c r="EQ101" i="167"/>
  <c r="EP101" i="167"/>
  <c r="EO101" i="167"/>
  <c r="EN101" i="167"/>
  <c r="EM101" i="167"/>
  <c r="EL101" i="167"/>
  <c r="EK101" i="167"/>
  <c r="EJ101" i="167"/>
  <c r="EI101" i="167"/>
  <c r="EH101" i="167"/>
  <c r="EG101" i="167"/>
  <c r="EF101" i="167"/>
  <c r="EE101" i="167"/>
  <c r="ED101" i="167"/>
  <c r="EC101" i="167"/>
  <c r="EB101" i="167"/>
  <c r="DR101" i="167" s="1"/>
  <c r="EV100" i="167"/>
  <c r="EU100" i="167"/>
  <c r="ET100" i="167"/>
  <c r="ES100" i="167"/>
  <c r="ER100" i="167"/>
  <c r="EQ100" i="167"/>
  <c r="EP100" i="167"/>
  <c r="EO100" i="167"/>
  <c r="EN100" i="167"/>
  <c r="EM100" i="167"/>
  <c r="EL100" i="167"/>
  <c r="EK100" i="167"/>
  <c r="EJ100" i="167"/>
  <c r="EI100" i="167"/>
  <c r="EH100" i="167"/>
  <c r="EG100" i="167"/>
  <c r="EF100" i="167"/>
  <c r="EE100" i="167"/>
  <c r="ED100" i="167"/>
  <c r="EC100" i="167"/>
  <c r="EB100" i="167"/>
  <c r="DR100" i="167" s="1"/>
  <c r="EV99" i="167"/>
  <c r="EU99" i="167"/>
  <c r="ET99" i="167"/>
  <c r="ES99" i="167"/>
  <c r="ER99" i="167"/>
  <c r="EQ99" i="167"/>
  <c r="EP99" i="167"/>
  <c r="EO99" i="167"/>
  <c r="EN99" i="167"/>
  <c r="EM99" i="167"/>
  <c r="EL99" i="167"/>
  <c r="EK99" i="167"/>
  <c r="EJ99" i="167"/>
  <c r="EI99" i="167"/>
  <c r="EH99" i="167"/>
  <c r="EG99" i="167"/>
  <c r="EF99" i="167"/>
  <c r="EE99" i="167"/>
  <c r="ED99" i="167"/>
  <c r="EC99" i="167"/>
  <c r="EB99" i="167"/>
  <c r="DR99" i="167" s="1"/>
  <c r="EV98" i="167"/>
  <c r="EU98" i="167"/>
  <c r="ET98" i="167"/>
  <c r="ES98" i="167"/>
  <c r="ER98" i="167"/>
  <c r="EQ98" i="167"/>
  <c r="EP98" i="167"/>
  <c r="EO98" i="167"/>
  <c r="EN98" i="167"/>
  <c r="EM98" i="167"/>
  <c r="EL98" i="167"/>
  <c r="EK98" i="167"/>
  <c r="EJ98" i="167"/>
  <c r="EI98" i="167"/>
  <c r="EH98" i="167"/>
  <c r="EG98" i="167"/>
  <c r="EF98" i="167"/>
  <c r="EE98" i="167"/>
  <c r="ED98" i="167"/>
  <c r="EC98" i="167"/>
  <c r="EB98" i="167"/>
  <c r="DR98" i="167" s="1"/>
  <c r="EV97" i="167"/>
  <c r="EU97" i="167"/>
  <c r="ET97" i="167"/>
  <c r="ES97" i="167"/>
  <c r="ER97" i="167"/>
  <c r="EQ97" i="167"/>
  <c r="EP97" i="167"/>
  <c r="EO97" i="167"/>
  <c r="EN97" i="167"/>
  <c r="EM97" i="167"/>
  <c r="EL97" i="167"/>
  <c r="EK97" i="167"/>
  <c r="EJ97" i="167"/>
  <c r="EI97" i="167"/>
  <c r="EH97" i="167"/>
  <c r="EG97" i="167"/>
  <c r="EF97" i="167"/>
  <c r="EE97" i="167"/>
  <c r="ED97" i="167"/>
  <c r="EC97" i="167"/>
  <c r="EB97" i="167"/>
  <c r="DR97" i="167" s="1"/>
  <c r="EV96" i="167"/>
  <c r="EU96" i="167"/>
  <c r="ET96" i="167"/>
  <c r="ES96" i="167"/>
  <c r="ER96" i="167"/>
  <c r="EQ96" i="167"/>
  <c r="EP96" i="167"/>
  <c r="EO96" i="167"/>
  <c r="EN96" i="167"/>
  <c r="EM96" i="167"/>
  <c r="EL96" i="167"/>
  <c r="EK96" i="167"/>
  <c r="EJ96" i="167"/>
  <c r="EI96" i="167"/>
  <c r="EH96" i="167"/>
  <c r="EG96" i="167"/>
  <c r="EF96" i="167"/>
  <c r="EE96" i="167"/>
  <c r="ED96" i="167"/>
  <c r="EC96" i="167"/>
  <c r="EB96" i="167"/>
  <c r="DR96" i="167" s="1"/>
  <c r="EV95" i="167"/>
  <c r="EU95" i="167"/>
  <c r="ET95" i="167"/>
  <c r="ES95" i="167"/>
  <c r="ER95" i="167"/>
  <c r="EQ95" i="167"/>
  <c r="EP95" i="167"/>
  <c r="EO95" i="167"/>
  <c r="EN95" i="167"/>
  <c r="EM95" i="167"/>
  <c r="EL95" i="167"/>
  <c r="EK95" i="167"/>
  <c r="EJ95" i="167"/>
  <c r="EI95" i="167"/>
  <c r="EH95" i="167"/>
  <c r="EG95" i="167"/>
  <c r="EF95" i="167"/>
  <c r="EE95" i="167"/>
  <c r="ED95" i="167"/>
  <c r="EC95" i="167"/>
  <c r="EB95" i="167"/>
  <c r="DR95" i="167" s="1"/>
  <c r="EV94" i="167"/>
  <c r="EU94" i="167"/>
  <c r="ET94" i="167"/>
  <c r="ES94" i="167"/>
  <c r="ER94" i="167"/>
  <c r="EQ94" i="167"/>
  <c r="EP94" i="167"/>
  <c r="EO94" i="167"/>
  <c r="EN94" i="167"/>
  <c r="EM94" i="167"/>
  <c r="EL94" i="167"/>
  <c r="EK94" i="167"/>
  <c r="EJ94" i="167"/>
  <c r="EI94" i="167"/>
  <c r="EH94" i="167"/>
  <c r="EG94" i="167"/>
  <c r="EF94" i="167"/>
  <c r="EE94" i="167"/>
  <c r="ED94" i="167"/>
  <c r="EC94" i="167"/>
  <c r="EB94" i="167"/>
  <c r="DR94" i="167" s="1"/>
  <c r="EV93" i="167"/>
  <c r="EU93" i="167"/>
  <c r="ET93" i="167"/>
  <c r="ES93" i="167"/>
  <c r="ER93" i="167"/>
  <c r="EQ93" i="167"/>
  <c r="EP93" i="167"/>
  <c r="EO93" i="167"/>
  <c r="EN93" i="167"/>
  <c r="EM93" i="167"/>
  <c r="EL93" i="167"/>
  <c r="EK93" i="167"/>
  <c r="EJ93" i="167"/>
  <c r="EI93" i="167"/>
  <c r="EH93" i="167"/>
  <c r="EG93" i="167"/>
  <c r="EF93" i="167"/>
  <c r="EE93" i="167"/>
  <c r="ED93" i="167"/>
  <c r="EC93" i="167"/>
  <c r="EB93" i="167"/>
  <c r="DR93" i="167" s="1"/>
  <c r="EV92" i="167"/>
  <c r="EU92" i="167"/>
  <c r="ET92" i="167"/>
  <c r="ES92" i="167"/>
  <c r="ER92" i="167"/>
  <c r="EQ92" i="167"/>
  <c r="EP92" i="167"/>
  <c r="EO92" i="167"/>
  <c r="EN92" i="167"/>
  <c r="EM92" i="167"/>
  <c r="EL92" i="167"/>
  <c r="EK92" i="167"/>
  <c r="EJ92" i="167"/>
  <c r="EI92" i="167"/>
  <c r="EH92" i="167"/>
  <c r="EG92" i="167"/>
  <c r="EF92" i="167"/>
  <c r="EE92" i="167"/>
  <c r="ED92" i="167"/>
  <c r="EC92" i="167"/>
  <c r="EB92" i="167"/>
  <c r="DR92" i="167" s="1"/>
  <c r="EV91" i="167"/>
  <c r="EU91" i="167"/>
  <c r="ET91" i="167"/>
  <c r="ES91" i="167"/>
  <c r="ER91" i="167"/>
  <c r="EQ91" i="167"/>
  <c r="EP91" i="167"/>
  <c r="EO91" i="167"/>
  <c r="EN91" i="167"/>
  <c r="EM91" i="167"/>
  <c r="EL91" i="167"/>
  <c r="EK91" i="167"/>
  <c r="EJ91" i="167"/>
  <c r="EI91" i="167"/>
  <c r="EH91" i="167"/>
  <c r="EG91" i="167"/>
  <c r="EF91" i="167"/>
  <c r="EE91" i="167"/>
  <c r="ED91" i="167"/>
  <c r="EC91" i="167"/>
  <c r="EB91" i="167"/>
  <c r="DR91" i="167" s="1"/>
  <c r="EV90" i="167"/>
  <c r="EU90" i="167"/>
  <c r="ET90" i="167"/>
  <c r="ES90" i="167"/>
  <c r="ER90" i="167"/>
  <c r="EQ90" i="167"/>
  <c r="EP90" i="167"/>
  <c r="EO90" i="167"/>
  <c r="EN90" i="167"/>
  <c r="EM90" i="167"/>
  <c r="EL90" i="167"/>
  <c r="EK90" i="167"/>
  <c r="EJ90" i="167"/>
  <c r="EI90" i="167"/>
  <c r="EH90" i="167"/>
  <c r="EG90" i="167"/>
  <c r="EF90" i="167"/>
  <c r="EE90" i="167"/>
  <c r="ED90" i="167"/>
  <c r="EC90" i="167"/>
  <c r="EB90" i="167"/>
  <c r="DR90" i="167" s="1"/>
  <c r="EV89" i="167"/>
  <c r="EU89" i="167"/>
  <c r="ET89" i="167"/>
  <c r="ES89" i="167"/>
  <c r="ER89" i="167"/>
  <c r="EQ89" i="167"/>
  <c r="EP89" i="167"/>
  <c r="EO89" i="167"/>
  <c r="EN89" i="167"/>
  <c r="EM89" i="167"/>
  <c r="EL89" i="167"/>
  <c r="EK89" i="167"/>
  <c r="EJ89" i="167"/>
  <c r="EI89" i="167"/>
  <c r="EH89" i="167"/>
  <c r="EG89" i="167"/>
  <c r="EF89" i="167"/>
  <c r="EE89" i="167"/>
  <c r="ED89" i="167"/>
  <c r="EC89" i="167"/>
  <c r="EB89" i="167"/>
  <c r="DR89" i="167" s="1"/>
  <c r="EV88" i="167"/>
  <c r="EU88" i="167"/>
  <c r="ET88" i="167"/>
  <c r="ES88" i="167"/>
  <c r="ER88" i="167"/>
  <c r="EQ88" i="167"/>
  <c r="EP88" i="167"/>
  <c r="EO88" i="167"/>
  <c r="EN88" i="167"/>
  <c r="EM88" i="167"/>
  <c r="EL88" i="167"/>
  <c r="EK88" i="167"/>
  <c r="EJ88" i="167"/>
  <c r="EI88" i="167"/>
  <c r="EH88" i="167"/>
  <c r="EG88" i="167"/>
  <c r="EF88" i="167"/>
  <c r="EE88" i="167"/>
  <c r="ED88" i="167"/>
  <c r="EC88" i="167"/>
  <c r="EB88" i="167"/>
  <c r="DR88" i="167" s="1"/>
  <c r="EV87" i="167"/>
  <c r="EU87" i="167"/>
  <c r="ET87" i="167"/>
  <c r="ES87" i="167"/>
  <c r="ER87" i="167"/>
  <c r="EQ87" i="167"/>
  <c r="EP87" i="167"/>
  <c r="EO87" i="167"/>
  <c r="EN87" i="167"/>
  <c r="EM87" i="167"/>
  <c r="EL87" i="167"/>
  <c r="EK87" i="167"/>
  <c r="EJ87" i="167"/>
  <c r="EI87" i="167"/>
  <c r="EH87" i="167"/>
  <c r="EG87" i="167"/>
  <c r="EF87" i="167"/>
  <c r="EE87" i="167"/>
  <c r="ED87" i="167"/>
  <c r="EC87" i="167"/>
  <c r="EB87" i="167"/>
  <c r="DR87" i="167" s="1"/>
  <c r="EV86" i="167"/>
  <c r="EU86" i="167"/>
  <c r="ET86" i="167"/>
  <c r="ES86" i="167"/>
  <c r="ER86" i="167"/>
  <c r="EQ86" i="167"/>
  <c r="EP86" i="167"/>
  <c r="EO86" i="167"/>
  <c r="EN86" i="167"/>
  <c r="EM86" i="167"/>
  <c r="EL86" i="167"/>
  <c r="EK86" i="167"/>
  <c r="EJ86" i="167"/>
  <c r="EI86" i="167"/>
  <c r="EH86" i="167"/>
  <c r="EG86" i="167"/>
  <c r="EF86" i="167"/>
  <c r="EE86" i="167"/>
  <c r="ED86" i="167"/>
  <c r="EC86" i="167"/>
  <c r="EB86" i="167"/>
  <c r="DR86" i="167" s="1"/>
  <c r="EV85" i="167"/>
  <c r="EU85" i="167"/>
  <c r="ET85" i="167"/>
  <c r="ES85" i="167"/>
  <c r="ER85" i="167"/>
  <c r="EQ85" i="167"/>
  <c r="EP85" i="167"/>
  <c r="EO85" i="167"/>
  <c r="EN85" i="167"/>
  <c r="EM85" i="167"/>
  <c r="EL85" i="167"/>
  <c r="EK85" i="167"/>
  <c r="EJ85" i="167"/>
  <c r="EI85" i="167"/>
  <c r="EH85" i="167"/>
  <c r="EG85" i="167"/>
  <c r="EF85" i="167"/>
  <c r="EE85" i="167"/>
  <c r="ED85" i="167"/>
  <c r="EC85" i="167"/>
  <c r="EB85" i="167"/>
  <c r="DR85" i="167" s="1"/>
  <c r="EV84" i="167"/>
  <c r="EU84" i="167"/>
  <c r="ET84" i="167"/>
  <c r="ES84" i="167"/>
  <c r="ER84" i="167"/>
  <c r="EQ84" i="167"/>
  <c r="EP84" i="167"/>
  <c r="EO84" i="167"/>
  <c r="EN84" i="167"/>
  <c r="EM84" i="167"/>
  <c r="EL84" i="167"/>
  <c r="EK84" i="167"/>
  <c r="EJ84" i="167"/>
  <c r="EI84" i="167"/>
  <c r="EH84" i="167"/>
  <c r="EG84" i="167"/>
  <c r="EF84" i="167"/>
  <c r="EE84" i="167"/>
  <c r="ED84" i="167"/>
  <c r="EC84" i="167"/>
  <c r="EB84" i="167"/>
  <c r="DR84" i="167" s="1"/>
  <c r="EV83" i="167"/>
  <c r="EU83" i="167"/>
  <c r="ET83" i="167"/>
  <c r="ES83" i="167"/>
  <c r="ER83" i="167"/>
  <c r="EQ83" i="167"/>
  <c r="EP83" i="167"/>
  <c r="EO83" i="167"/>
  <c r="EN83" i="167"/>
  <c r="EM83" i="167"/>
  <c r="EL83" i="167"/>
  <c r="EK83" i="167"/>
  <c r="EJ83" i="167"/>
  <c r="EI83" i="167"/>
  <c r="EH83" i="167"/>
  <c r="EG83" i="167"/>
  <c r="EF83" i="167"/>
  <c r="EE83" i="167"/>
  <c r="ED83" i="167"/>
  <c r="EC83" i="167"/>
  <c r="EB83" i="167"/>
  <c r="DR83" i="167" s="1"/>
  <c r="EV82" i="167"/>
  <c r="EU82" i="167"/>
  <c r="ET82" i="167"/>
  <c r="ES82" i="167"/>
  <c r="ER82" i="167"/>
  <c r="EQ82" i="167"/>
  <c r="EP82" i="167"/>
  <c r="EO82" i="167"/>
  <c r="EN82" i="167"/>
  <c r="EM82" i="167"/>
  <c r="EL82" i="167"/>
  <c r="EK82" i="167"/>
  <c r="EJ82" i="167"/>
  <c r="EI82" i="167"/>
  <c r="EH82" i="167"/>
  <c r="EG82" i="167"/>
  <c r="EF82" i="167"/>
  <c r="EE82" i="167"/>
  <c r="ED82" i="167"/>
  <c r="EC82" i="167"/>
  <c r="EB82" i="167"/>
  <c r="DR82" i="167" s="1"/>
  <c r="EV81" i="167"/>
  <c r="EU81" i="167"/>
  <c r="ET81" i="167"/>
  <c r="ES81" i="167"/>
  <c r="ER81" i="167"/>
  <c r="EQ81" i="167"/>
  <c r="EP81" i="167"/>
  <c r="EO81" i="167"/>
  <c r="EN81" i="167"/>
  <c r="EM81" i="167"/>
  <c r="EL81" i="167"/>
  <c r="EK81" i="167"/>
  <c r="EJ81" i="167"/>
  <c r="EI81" i="167"/>
  <c r="EH81" i="167"/>
  <c r="EG81" i="167"/>
  <c r="EF81" i="167"/>
  <c r="EE81" i="167"/>
  <c r="ED81" i="167"/>
  <c r="EC81" i="167"/>
  <c r="EB81" i="167"/>
  <c r="DR81" i="167" s="1"/>
  <c r="EV80" i="167"/>
  <c r="EU80" i="167"/>
  <c r="ET80" i="167"/>
  <c r="ES80" i="167"/>
  <c r="ER80" i="167"/>
  <c r="EQ80" i="167"/>
  <c r="EP80" i="167"/>
  <c r="EO80" i="167"/>
  <c r="EN80" i="167"/>
  <c r="EM80" i="167"/>
  <c r="EL80" i="167"/>
  <c r="EK80" i="167"/>
  <c r="EJ80" i="167"/>
  <c r="EI80" i="167"/>
  <c r="EH80" i="167"/>
  <c r="EG80" i="167"/>
  <c r="EF80" i="167"/>
  <c r="EE80" i="167"/>
  <c r="ED80" i="167"/>
  <c r="EC80" i="167"/>
  <c r="EB80" i="167"/>
  <c r="DR80" i="167" s="1"/>
  <c r="EV79" i="167"/>
  <c r="EU79" i="167"/>
  <c r="ET79" i="167"/>
  <c r="ES79" i="167"/>
  <c r="ER79" i="167"/>
  <c r="EQ79" i="167"/>
  <c r="EP79" i="167"/>
  <c r="EO79" i="167"/>
  <c r="EN79" i="167"/>
  <c r="EM79" i="167"/>
  <c r="EL79" i="167"/>
  <c r="EK79" i="167"/>
  <c r="EJ79" i="167"/>
  <c r="EI79" i="167"/>
  <c r="EH79" i="167"/>
  <c r="EG79" i="167"/>
  <c r="EF79" i="167"/>
  <c r="EE79" i="167"/>
  <c r="ED79" i="167"/>
  <c r="EC79" i="167"/>
  <c r="EB79" i="167"/>
  <c r="DR79" i="167" s="1"/>
  <c r="EV78" i="167"/>
  <c r="EU78" i="167"/>
  <c r="ET78" i="167"/>
  <c r="ES78" i="167"/>
  <c r="ER78" i="167"/>
  <c r="EQ78" i="167"/>
  <c r="EP78" i="167"/>
  <c r="EO78" i="167"/>
  <c r="EN78" i="167"/>
  <c r="EM78" i="167"/>
  <c r="EL78" i="167"/>
  <c r="EK78" i="167"/>
  <c r="EJ78" i="167"/>
  <c r="EI78" i="167"/>
  <c r="EH78" i="167"/>
  <c r="EG78" i="167"/>
  <c r="EF78" i="167"/>
  <c r="EE78" i="167"/>
  <c r="ED78" i="167"/>
  <c r="EC78" i="167"/>
  <c r="EB78" i="167"/>
  <c r="DR78" i="167" s="1"/>
  <c r="EV77" i="167"/>
  <c r="EU77" i="167"/>
  <c r="ET77" i="167"/>
  <c r="ES77" i="167"/>
  <c r="ER77" i="167"/>
  <c r="EQ77" i="167"/>
  <c r="EP77" i="167"/>
  <c r="EO77" i="167"/>
  <c r="EN77" i="167"/>
  <c r="EM77" i="167"/>
  <c r="EL77" i="167"/>
  <c r="EK77" i="167"/>
  <c r="EJ77" i="167"/>
  <c r="EI77" i="167"/>
  <c r="EH77" i="167"/>
  <c r="EG77" i="167"/>
  <c r="EF77" i="167"/>
  <c r="EE77" i="167"/>
  <c r="ED77" i="167"/>
  <c r="EC77" i="167"/>
  <c r="EB77" i="167"/>
  <c r="DR77" i="167" s="1"/>
  <c r="EV76" i="167"/>
  <c r="EU76" i="167"/>
  <c r="ET76" i="167"/>
  <c r="ES76" i="167"/>
  <c r="ER76" i="167"/>
  <c r="EQ76" i="167"/>
  <c r="EP76" i="167"/>
  <c r="EO76" i="167"/>
  <c r="EN76" i="167"/>
  <c r="EM76" i="167"/>
  <c r="EL76" i="167"/>
  <c r="EK76" i="167"/>
  <c r="EJ76" i="167"/>
  <c r="EI76" i="167"/>
  <c r="EH76" i="167"/>
  <c r="EG76" i="167"/>
  <c r="EF76" i="167"/>
  <c r="EE76" i="167"/>
  <c r="ED76" i="167"/>
  <c r="EC76" i="167"/>
  <c r="EB76" i="167"/>
  <c r="DR76" i="167" s="1"/>
  <c r="EV75" i="167"/>
  <c r="EU75" i="167"/>
  <c r="ET75" i="167"/>
  <c r="ES75" i="167"/>
  <c r="ER75" i="167"/>
  <c r="EQ75" i="167"/>
  <c r="EP75" i="167"/>
  <c r="EO75" i="167"/>
  <c r="EN75" i="167"/>
  <c r="EM75" i="167"/>
  <c r="EL75" i="167"/>
  <c r="EK75" i="167"/>
  <c r="EJ75" i="167"/>
  <c r="EI75" i="167"/>
  <c r="EH75" i="167"/>
  <c r="EG75" i="167"/>
  <c r="EF75" i="167"/>
  <c r="EE75" i="167"/>
  <c r="ED75" i="167"/>
  <c r="EC75" i="167"/>
  <c r="EB75" i="167"/>
  <c r="DR75" i="167" s="1"/>
  <c r="EV74" i="167"/>
  <c r="EU74" i="167"/>
  <c r="ET74" i="167"/>
  <c r="ES74" i="167"/>
  <c r="ER74" i="167"/>
  <c r="EQ74" i="167"/>
  <c r="EP74" i="167"/>
  <c r="EO74" i="167"/>
  <c r="EN74" i="167"/>
  <c r="EM74" i="167"/>
  <c r="EL74" i="167"/>
  <c r="EK74" i="167"/>
  <c r="EJ74" i="167"/>
  <c r="EI74" i="167"/>
  <c r="EH74" i="167"/>
  <c r="EG74" i="167"/>
  <c r="EF74" i="167"/>
  <c r="EE74" i="167"/>
  <c r="ED74" i="167"/>
  <c r="EC74" i="167"/>
  <c r="EB74" i="167"/>
  <c r="DR74" i="167" s="1"/>
  <c r="EV73" i="167"/>
  <c r="EU73" i="167"/>
  <c r="ET73" i="167"/>
  <c r="ES73" i="167"/>
  <c r="ER73" i="167"/>
  <c r="EQ73" i="167"/>
  <c r="EP73" i="167"/>
  <c r="EO73" i="167"/>
  <c r="EN73" i="167"/>
  <c r="EM73" i="167"/>
  <c r="EL73" i="167"/>
  <c r="EK73" i="167"/>
  <c r="EJ73" i="167"/>
  <c r="EI73" i="167"/>
  <c r="EH73" i="167"/>
  <c r="EG73" i="167"/>
  <c r="EF73" i="167"/>
  <c r="EE73" i="167"/>
  <c r="ED73" i="167"/>
  <c r="EC73" i="167"/>
  <c r="EB73" i="167"/>
  <c r="DR73" i="167" s="1"/>
  <c r="EV72" i="167"/>
  <c r="EU72" i="167"/>
  <c r="ET72" i="167"/>
  <c r="ES72" i="167"/>
  <c r="ER72" i="167"/>
  <c r="EQ72" i="167"/>
  <c r="EP72" i="167"/>
  <c r="EO72" i="167"/>
  <c r="EN72" i="167"/>
  <c r="EM72" i="167"/>
  <c r="EL72" i="167"/>
  <c r="EK72" i="167"/>
  <c r="EJ72" i="167"/>
  <c r="EI72" i="167"/>
  <c r="EH72" i="167"/>
  <c r="EG72" i="167"/>
  <c r="EF72" i="167"/>
  <c r="EE72" i="167"/>
  <c r="ED72" i="167"/>
  <c r="EC72" i="167"/>
  <c r="EB72" i="167"/>
  <c r="DR72" i="167" s="1"/>
  <c r="EV71" i="167"/>
  <c r="EU71" i="167"/>
  <c r="ET71" i="167"/>
  <c r="ES71" i="167"/>
  <c r="ER71" i="167"/>
  <c r="EQ71" i="167"/>
  <c r="EP71" i="167"/>
  <c r="EO71" i="167"/>
  <c r="EN71" i="167"/>
  <c r="EM71" i="167"/>
  <c r="EL71" i="167"/>
  <c r="EK71" i="167"/>
  <c r="EJ71" i="167"/>
  <c r="EI71" i="167"/>
  <c r="EH71" i="167"/>
  <c r="EG71" i="167"/>
  <c r="EF71" i="167"/>
  <c r="EE71" i="167"/>
  <c r="ED71" i="167"/>
  <c r="EC71" i="167"/>
  <c r="EB71" i="167"/>
  <c r="DR71" i="167" s="1"/>
  <c r="EV70" i="167"/>
  <c r="EU70" i="167"/>
  <c r="ET70" i="167"/>
  <c r="ES70" i="167"/>
  <c r="ER70" i="167"/>
  <c r="EQ70" i="167"/>
  <c r="EP70" i="167"/>
  <c r="EO70" i="167"/>
  <c r="EN70" i="167"/>
  <c r="EM70" i="167"/>
  <c r="EL70" i="167"/>
  <c r="EK70" i="167"/>
  <c r="EJ70" i="167"/>
  <c r="EI70" i="167"/>
  <c r="EH70" i="167"/>
  <c r="EG70" i="167"/>
  <c r="EF70" i="167"/>
  <c r="EE70" i="167"/>
  <c r="ED70" i="167"/>
  <c r="EC70" i="167"/>
  <c r="EB70" i="167"/>
  <c r="DR70" i="167" s="1"/>
  <c r="EV69" i="167"/>
  <c r="EU69" i="167"/>
  <c r="ET69" i="167"/>
  <c r="ES69" i="167"/>
  <c r="ER69" i="167"/>
  <c r="EQ69" i="167"/>
  <c r="EP69" i="167"/>
  <c r="EO69" i="167"/>
  <c r="EN69" i="167"/>
  <c r="EM69" i="167"/>
  <c r="EL69" i="167"/>
  <c r="EK69" i="167"/>
  <c r="EJ69" i="167"/>
  <c r="EI69" i="167"/>
  <c r="EH69" i="167"/>
  <c r="EG69" i="167"/>
  <c r="EF69" i="167"/>
  <c r="EE69" i="167"/>
  <c r="ED69" i="167"/>
  <c r="EC69" i="167"/>
  <c r="EB69" i="167"/>
  <c r="DR69" i="167" s="1"/>
  <c r="EV68" i="167"/>
  <c r="EU68" i="167"/>
  <c r="ET68" i="167"/>
  <c r="ES68" i="167"/>
  <c r="ER68" i="167"/>
  <c r="EQ68" i="167"/>
  <c r="EP68" i="167"/>
  <c r="EO68" i="167"/>
  <c r="EN68" i="167"/>
  <c r="EM68" i="167"/>
  <c r="EL68" i="167"/>
  <c r="EK68" i="167"/>
  <c r="EJ68" i="167"/>
  <c r="EI68" i="167"/>
  <c r="EH68" i="167"/>
  <c r="EG68" i="167"/>
  <c r="EF68" i="167"/>
  <c r="EE68" i="167"/>
  <c r="ED68" i="167"/>
  <c r="EC68" i="167"/>
  <c r="EB68" i="167"/>
  <c r="DR68" i="167" s="1"/>
  <c r="EV67" i="167"/>
  <c r="EU67" i="167"/>
  <c r="ET67" i="167"/>
  <c r="ES67" i="167"/>
  <c r="ER67" i="167"/>
  <c r="EQ67" i="167"/>
  <c r="EP67" i="167"/>
  <c r="EO67" i="167"/>
  <c r="EN67" i="167"/>
  <c r="EM67" i="167"/>
  <c r="EL67" i="167"/>
  <c r="EK67" i="167"/>
  <c r="EJ67" i="167"/>
  <c r="EI67" i="167"/>
  <c r="EH67" i="167"/>
  <c r="EG67" i="167"/>
  <c r="EF67" i="167"/>
  <c r="EE67" i="167"/>
  <c r="ED67" i="167"/>
  <c r="EC67" i="167"/>
  <c r="EB67" i="167"/>
  <c r="DR67" i="167" s="1"/>
  <c r="EV66" i="167"/>
  <c r="EU66" i="167"/>
  <c r="ET66" i="167"/>
  <c r="ES66" i="167"/>
  <c r="ER66" i="167"/>
  <c r="EQ66" i="167"/>
  <c r="EP66" i="167"/>
  <c r="EO66" i="167"/>
  <c r="EN66" i="167"/>
  <c r="EM66" i="167"/>
  <c r="EL66" i="167"/>
  <c r="EK66" i="167"/>
  <c r="EJ66" i="167"/>
  <c r="EI66" i="167"/>
  <c r="EH66" i="167"/>
  <c r="EG66" i="167"/>
  <c r="EF66" i="167"/>
  <c r="EE66" i="167"/>
  <c r="ED66" i="167"/>
  <c r="EC66" i="167"/>
  <c r="EB66" i="167"/>
  <c r="DR66" i="167" s="1"/>
  <c r="EV65" i="167"/>
  <c r="EU65" i="167"/>
  <c r="ET65" i="167"/>
  <c r="ES65" i="167"/>
  <c r="ER65" i="167"/>
  <c r="EQ65" i="167"/>
  <c r="EP65" i="167"/>
  <c r="EO65" i="167"/>
  <c r="EN65" i="167"/>
  <c r="EM65" i="167"/>
  <c r="EL65" i="167"/>
  <c r="EK65" i="167"/>
  <c r="EJ65" i="167"/>
  <c r="EI65" i="167"/>
  <c r="EH65" i="167"/>
  <c r="DV65" i="167" s="1"/>
  <c r="EG65" i="167"/>
  <c r="EF65" i="167"/>
  <c r="EE65" i="167"/>
  <c r="ED65" i="167"/>
  <c r="EC65" i="167"/>
  <c r="EB65" i="167"/>
  <c r="DR65" i="167" s="1"/>
  <c r="EV64" i="167"/>
  <c r="EU64" i="167"/>
  <c r="ET64" i="167"/>
  <c r="ES64" i="167"/>
  <c r="ER64" i="167"/>
  <c r="EQ64" i="167"/>
  <c r="EP64" i="167"/>
  <c r="EO64" i="167"/>
  <c r="EN64" i="167"/>
  <c r="EM64" i="167"/>
  <c r="EL64" i="167"/>
  <c r="EK64" i="167"/>
  <c r="EJ64" i="167"/>
  <c r="EI64" i="167"/>
  <c r="EH64" i="167"/>
  <c r="EG64" i="167"/>
  <c r="EF64" i="167"/>
  <c r="EE64" i="167"/>
  <c r="ED64" i="167"/>
  <c r="EC64" i="167"/>
  <c r="EB64" i="167"/>
  <c r="DR64" i="167" s="1"/>
  <c r="EV63" i="167"/>
  <c r="EU63" i="167"/>
  <c r="ET63" i="167"/>
  <c r="ES63" i="167"/>
  <c r="ER63" i="167"/>
  <c r="EQ63" i="167"/>
  <c r="EP63" i="167"/>
  <c r="EO63" i="167"/>
  <c r="EN63" i="167"/>
  <c r="EM63" i="167"/>
  <c r="EL63" i="167"/>
  <c r="EK63" i="167"/>
  <c r="EJ63" i="167"/>
  <c r="EI63" i="167"/>
  <c r="EH63" i="167"/>
  <c r="EG63" i="167"/>
  <c r="EF63" i="167"/>
  <c r="EE63" i="167"/>
  <c r="ED63" i="167"/>
  <c r="EC63" i="167"/>
  <c r="EB63" i="167"/>
  <c r="DR63" i="167" s="1"/>
  <c r="EV62" i="167"/>
  <c r="EU62" i="167"/>
  <c r="ET62" i="167"/>
  <c r="ES62" i="167"/>
  <c r="ER62" i="167"/>
  <c r="EQ62" i="167"/>
  <c r="EP62" i="167"/>
  <c r="EO62" i="167"/>
  <c r="EN62" i="167"/>
  <c r="EM62" i="167"/>
  <c r="EL62" i="167"/>
  <c r="EK62" i="167"/>
  <c r="EJ62" i="167"/>
  <c r="EI62" i="167"/>
  <c r="EH62" i="167"/>
  <c r="EG62" i="167"/>
  <c r="EF62" i="167"/>
  <c r="EE62" i="167"/>
  <c r="ED62" i="167"/>
  <c r="EC62" i="167"/>
  <c r="EB62" i="167"/>
  <c r="DR62" i="167" s="1"/>
  <c r="EV61" i="167"/>
  <c r="EU61" i="167"/>
  <c r="ET61" i="167"/>
  <c r="ES61" i="167"/>
  <c r="ER61" i="167"/>
  <c r="EQ61" i="167"/>
  <c r="EP61" i="167"/>
  <c r="EO61" i="167"/>
  <c r="EN61" i="167"/>
  <c r="EM61" i="167"/>
  <c r="EL61" i="167"/>
  <c r="EK61" i="167"/>
  <c r="EJ61" i="167"/>
  <c r="EI61" i="167"/>
  <c r="EH61" i="167"/>
  <c r="EG61" i="167"/>
  <c r="EF61" i="167"/>
  <c r="EE61" i="167"/>
  <c r="ED61" i="167"/>
  <c r="DU61" i="167" s="1"/>
  <c r="EC61" i="167"/>
  <c r="EB61" i="167"/>
  <c r="DR61" i="167" s="1"/>
  <c r="EV60" i="167"/>
  <c r="EU60" i="167"/>
  <c r="ET60" i="167"/>
  <c r="ES60" i="167"/>
  <c r="ER60" i="167"/>
  <c r="EQ60" i="167"/>
  <c r="EP60" i="167"/>
  <c r="EO60" i="167"/>
  <c r="EN60" i="167"/>
  <c r="EM60" i="167"/>
  <c r="EL60" i="167"/>
  <c r="EK60" i="167"/>
  <c r="EJ60" i="167"/>
  <c r="EI60" i="167"/>
  <c r="EH60" i="167"/>
  <c r="EG60" i="167"/>
  <c r="EF60" i="167"/>
  <c r="EE60" i="167"/>
  <c r="ED60" i="167"/>
  <c r="EC60" i="167"/>
  <c r="EB60" i="167"/>
  <c r="DR60" i="167" s="1"/>
  <c r="EV59" i="167"/>
  <c r="EU59" i="167"/>
  <c r="ET59" i="167"/>
  <c r="ES59" i="167"/>
  <c r="ER59" i="167"/>
  <c r="EQ59" i="167"/>
  <c r="EP59" i="167"/>
  <c r="EO59" i="167"/>
  <c r="EN59" i="167"/>
  <c r="EM59" i="167"/>
  <c r="EL59" i="167"/>
  <c r="EK59" i="167"/>
  <c r="EJ59" i="167"/>
  <c r="EI59" i="167"/>
  <c r="EH59" i="167"/>
  <c r="EG59" i="167"/>
  <c r="EF59" i="167"/>
  <c r="EE59" i="167"/>
  <c r="ED59" i="167"/>
  <c r="EC59" i="167"/>
  <c r="EB59" i="167"/>
  <c r="DR59" i="167" s="1"/>
  <c r="EV58" i="167"/>
  <c r="EU58" i="167"/>
  <c r="ET58" i="167"/>
  <c r="ES58" i="167"/>
  <c r="ER58" i="167"/>
  <c r="EQ58" i="167"/>
  <c r="EP58" i="167"/>
  <c r="EO58" i="167"/>
  <c r="EN58" i="167"/>
  <c r="EM58" i="167"/>
  <c r="EL58" i="167"/>
  <c r="EK58" i="167"/>
  <c r="EJ58" i="167"/>
  <c r="EI58" i="167"/>
  <c r="EH58" i="167"/>
  <c r="EG58" i="167"/>
  <c r="EF58" i="167"/>
  <c r="EE58" i="167"/>
  <c r="ED58" i="167"/>
  <c r="EC58" i="167"/>
  <c r="EB58" i="167"/>
  <c r="DR58" i="167" s="1"/>
  <c r="EV57" i="167"/>
  <c r="EU57" i="167"/>
  <c r="ET57" i="167"/>
  <c r="ES57" i="167"/>
  <c r="ER57" i="167"/>
  <c r="EQ57" i="167"/>
  <c r="EP57" i="167"/>
  <c r="EO57" i="167"/>
  <c r="EN57" i="167"/>
  <c r="EM57" i="167"/>
  <c r="EL57" i="167"/>
  <c r="EK57" i="167"/>
  <c r="EJ57" i="167"/>
  <c r="EI57" i="167"/>
  <c r="EH57" i="167"/>
  <c r="EG57" i="167"/>
  <c r="EF57" i="167"/>
  <c r="EE57" i="167"/>
  <c r="ED57" i="167"/>
  <c r="EC57" i="167"/>
  <c r="EB57" i="167"/>
  <c r="DR57" i="167" s="1"/>
  <c r="EV56" i="167"/>
  <c r="EU56" i="167"/>
  <c r="ET56" i="167"/>
  <c r="ES56" i="167"/>
  <c r="ER56" i="167"/>
  <c r="EQ56" i="167"/>
  <c r="EP56" i="167"/>
  <c r="EO56" i="167"/>
  <c r="EN56" i="167"/>
  <c r="EM56" i="167"/>
  <c r="EL56" i="167"/>
  <c r="EK56" i="167"/>
  <c r="EJ56" i="167"/>
  <c r="EI56" i="167"/>
  <c r="EH56" i="167"/>
  <c r="EG56" i="167"/>
  <c r="EF56" i="167"/>
  <c r="EE56" i="167"/>
  <c r="ED56" i="167"/>
  <c r="EC56" i="167"/>
  <c r="EB56" i="167"/>
  <c r="DR56" i="167" s="1"/>
  <c r="EV55" i="167"/>
  <c r="EU55" i="167"/>
  <c r="ET55" i="167"/>
  <c r="ES55" i="167"/>
  <c r="ER55" i="167"/>
  <c r="EQ55" i="167"/>
  <c r="EP55" i="167"/>
  <c r="EO55" i="167"/>
  <c r="EN55" i="167"/>
  <c r="EM55" i="167"/>
  <c r="EL55" i="167"/>
  <c r="EK55" i="167"/>
  <c r="EJ55" i="167"/>
  <c r="EI55" i="167"/>
  <c r="EH55" i="167"/>
  <c r="EG55" i="167"/>
  <c r="EF55" i="167"/>
  <c r="EE55" i="167"/>
  <c r="ED55" i="167"/>
  <c r="EC55" i="167"/>
  <c r="EB55" i="167"/>
  <c r="DR55" i="167" s="1"/>
  <c r="EV54" i="167"/>
  <c r="EU54" i="167"/>
  <c r="ET54" i="167"/>
  <c r="ES54" i="167"/>
  <c r="ER54" i="167"/>
  <c r="EQ54" i="167"/>
  <c r="EP54" i="167"/>
  <c r="EO54" i="167"/>
  <c r="EN54" i="167"/>
  <c r="EM54" i="167"/>
  <c r="EL54" i="167"/>
  <c r="EK54" i="167"/>
  <c r="EJ54" i="167"/>
  <c r="EI54" i="167"/>
  <c r="EH54" i="167"/>
  <c r="EG54" i="167"/>
  <c r="EF54" i="167"/>
  <c r="EE54" i="167"/>
  <c r="ED54" i="167"/>
  <c r="EC54" i="167"/>
  <c r="EB54" i="167"/>
  <c r="DR54" i="167" s="1"/>
  <c r="EV53" i="167"/>
  <c r="EU53" i="167"/>
  <c r="ET53" i="167"/>
  <c r="ES53" i="167"/>
  <c r="ER53" i="167"/>
  <c r="EQ53" i="167"/>
  <c r="EP53" i="167"/>
  <c r="EO53" i="167"/>
  <c r="EN53" i="167"/>
  <c r="EM53" i="167"/>
  <c r="EL53" i="167"/>
  <c r="EK53" i="167"/>
  <c r="EJ53" i="167"/>
  <c r="EI53" i="167"/>
  <c r="EH53" i="167"/>
  <c r="EG53" i="167"/>
  <c r="EF53" i="167"/>
  <c r="EE53" i="167"/>
  <c r="ED53" i="167"/>
  <c r="EC53" i="167"/>
  <c r="EB53" i="167"/>
  <c r="DR53" i="167" s="1"/>
  <c r="EV52" i="167"/>
  <c r="EU52" i="167"/>
  <c r="ET52" i="167"/>
  <c r="ES52" i="167"/>
  <c r="ER52" i="167"/>
  <c r="EQ52" i="167"/>
  <c r="EP52" i="167"/>
  <c r="EO52" i="167"/>
  <c r="EN52" i="167"/>
  <c r="EM52" i="167"/>
  <c r="EL52" i="167"/>
  <c r="EK52" i="167"/>
  <c r="EJ52" i="167"/>
  <c r="EI52" i="167"/>
  <c r="EH52" i="167"/>
  <c r="EG52" i="167"/>
  <c r="EF52" i="167"/>
  <c r="EE52" i="167"/>
  <c r="ED52" i="167"/>
  <c r="EC52" i="167"/>
  <c r="EB52" i="167"/>
  <c r="DR52" i="167" s="1"/>
  <c r="EV51" i="167"/>
  <c r="EU51" i="167"/>
  <c r="ET51" i="167"/>
  <c r="ES51" i="167"/>
  <c r="ER51" i="167"/>
  <c r="EQ51" i="167"/>
  <c r="EP51" i="167"/>
  <c r="EO51" i="167"/>
  <c r="EN51" i="167"/>
  <c r="EM51" i="167"/>
  <c r="EL51" i="167"/>
  <c r="EK51" i="167"/>
  <c r="EJ51" i="167"/>
  <c r="EI51" i="167"/>
  <c r="EH51" i="167"/>
  <c r="EG51" i="167"/>
  <c r="EF51" i="167"/>
  <c r="EE51" i="167"/>
  <c r="ED51" i="167"/>
  <c r="EC51" i="167"/>
  <c r="EB51" i="167"/>
  <c r="DR51" i="167" s="1"/>
  <c r="EV50" i="167"/>
  <c r="EU50" i="167"/>
  <c r="ET50" i="167"/>
  <c r="ES50" i="167"/>
  <c r="ER50" i="167"/>
  <c r="EQ50" i="167"/>
  <c r="EP50" i="167"/>
  <c r="EO50" i="167"/>
  <c r="EN50" i="167"/>
  <c r="EM50" i="167"/>
  <c r="EL50" i="167"/>
  <c r="EK50" i="167"/>
  <c r="EJ50" i="167"/>
  <c r="EI50" i="167"/>
  <c r="EH50" i="167"/>
  <c r="EG50" i="167"/>
  <c r="EF50" i="167"/>
  <c r="EE50" i="167"/>
  <c r="ED50" i="167"/>
  <c r="EC50" i="167"/>
  <c r="EB50" i="167"/>
  <c r="DR50" i="167" s="1"/>
  <c r="EV49" i="167"/>
  <c r="EU49" i="167"/>
  <c r="ET49" i="167"/>
  <c r="ES49" i="167"/>
  <c r="ER49" i="167"/>
  <c r="EQ49" i="167"/>
  <c r="EP49" i="167"/>
  <c r="EO49" i="167"/>
  <c r="EN49" i="167"/>
  <c r="EM49" i="167"/>
  <c r="EL49" i="167"/>
  <c r="EK49" i="167"/>
  <c r="EJ49" i="167"/>
  <c r="EI49" i="167"/>
  <c r="EH49" i="167"/>
  <c r="EG49" i="167"/>
  <c r="EF49" i="167"/>
  <c r="EE49" i="167"/>
  <c r="ED49" i="167"/>
  <c r="EC49" i="167"/>
  <c r="EB49" i="167"/>
  <c r="DR49" i="167" s="1"/>
  <c r="EV48" i="167"/>
  <c r="EU48" i="167"/>
  <c r="ET48" i="167"/>
  <c r="ES48" i="167"/>
  <c r="ER48" i="167"/>
  <c r="EQ48" i="167"/>
  <c r="EP48" i="167"/>
  <c r="EO48" i="167"/>
  <c r="EN48" i="167"/>
  <c r="EM48" i="167"/>
  <c r="EL48" i="167"/>
  <c r="EK48" i="167"/>
  <c r="EJ48" i="167"/>
  <c r="EI48" i="167"/>
  <c r="EH48" i="167"/>
  <c r="EG48" i="167"/>
  <c r="EF48" i="167"/>
  <c r="EE48" i="167"/>
  <c r="ED48" i="167"/>
  <c r="EC48" i="167"/>
  <c r="EB48" i="167"/>
  <c r="DR48" i="167" s="1"/>
  <c r="EV47" i="167"/>
  <c r="EU47" i="167"/>
  <c r="ET47" i="167"/>
  <c r="ES47" i="167"/>
  <c r="ER47" i="167"/>
  <c r="EQ47" i="167"/>
  <c r="EP47" i="167"/>
  <c r="EO47" i="167"/>
  <c r="EN47" i="167"/>
  <c r="EM47" i="167"/>
  <c r="EL47" i="167"/>
  <c r="EK47" i="167"/>
  <c r="EJ47" i="167"/>
  <c r="EI47" i="167"/>
  <c r="EH47" i="167"/>
  <c r="EG47" i="167"/>
  <c r="EF47" i="167"/>
  <c r="EE47" i="167"/>
  <c r="ED47" i="167"/>
  <c r="EC47" i="167"/>
  <c r="EB47" i="167"/>
  <c r="DR47" i="167" s="1"/>
  <c r="EV46" i="167"/>
  <c r="EU46" i="167"/>
  <c r="ET46" i="167"/>
  <c r="ES46" i="167"/>
  <c r="ER46" i="167"/>
  <c r="EQ46" i="167"/>
  <c r="EP46" i="167"/>
  <c r="EO46" i="167"/>
  <c r="EN46" i="167"/>
  <c r="EM46" i="167"/>
  <c r="EL46" i="167"/>
  <c r="EK46" i="167"/>
  <c r="EJ46" i="167"/>
  <c r="EI46" i="167"/>
  <c r="EH46" i="167"/>
  <c r="EG46" i="167"/>
  <c r="EF46" i="167"/>
  <c r="EE46" i="167"/>
  <c r="ED46" i="167"/>
  <c r="EC46" i="167"/>
  <c r="EB46" i="167"/>
  <c r="DR46" i="167" s="1"/>
  <c r="EV45" i="167"/>
  <c r="EU45" i="167"/>
  <c r="ET45" i="167"/>
  <c r="ES45" i="167"/>
  <c r="ER45" i="167"/>
  <c r="EQ45" i="167"/>
  <c r="EP45" i="167"/>
  <c r="EO45" i="167"/>
  <c r="EN45" i="167"/>
  <c r="EM45" i="167"/>
  <c r="EL45" i="167"/>
  <c r="EK45" i="167"/>
  <c r="EJ45" i="167"/>
  <c r="EI45" i="167"/>
  <c r="EH45" i="167"/>
  <c r="EG45" i="167"/>
  <c r="EF45" i="167"/>
  <c r="EE45" i="167"/>
  <c r="ED45" i="167"/>
  <c r="EC45" i="167"/>
  <c r="EB45" i="167"/>
  <c r="DR45" i="167" s="1"/>
  <c r="EV44" i="167"/>
  <c r="EU44" i="167"/>
  <c r="ET44" i="167"/>
  <c r="ES44" i="167"/>
  <c r="ER44" i="167"/>
  <c r="EQ44" i="167"/>
  <c r="EP44" i="167"/>
  <c r="EO44" i="167"/>
  <c r="EN44" i="167"/>
  <c r="EM44" i="167"/>
  <c r="EL44" i="167"/>
  <c r="EK44" i="167"/>
  <c r="EJ44" i="167"/>
  <c r="EI44" i="167"/>
  <c r="EH44" i="167"/>
  <c r="EG44" i="167"/>
  <c r="EF44" i="167"/>
  <c r="EE44" i="167"/>
  <c r="ED44" i="167"/>
  <c r="EC44" i="167"/>
  <c r="EB44" i="167"/>
  <c r="DR44" i="167" s="1"/>
  <c r="EV43" i="167"/>
  <c r="EU43" i="167"/>
  <c r="ET43" i="167"/>
  <c r="ES43" i="167"/>
  <c r="ER43" i="167"/>
  <c r="EQ43" i="167"/>
  <c r="EP43" i="167"/>
  <c r="EO43" i="167"/>
  <c r="EN43" i="167"/>
  <c r="EM43" i="167"/>
  <c r="EL43" i="167"/>
  <c r="EK43" i="167"/>
  <c r="EJ43" i="167"/>
  <c r="EI43" i="167"/>
  <c r="EH43" i="167"/>
  <c r="EG43" i="167"/>
  <c r="EF43" i="167"/>
  <c r="EE43" i="167"/>
  <c r="ED43" i="167"/>
  <c r="EC43" i="167"/>
  <c r="EB43" i="167"/>
  <c r="DR43" i="167" s="1"/>
  <c r="EV42" i="167"/>
  <c r="EU42" i="167"/>
  <c r="ET42" i="167"/>
  <c r="ES42" i="167"/>
  <c r="ER42" i="167"/>
  <c r="EQ42" i="167"/>
  <c r="EP42" i="167"/>
  <c r="EO42" i="167"/>
  <c r="EN42" i="167"/>
  <c r="EM42" i="167"/>
  <c r="EL42" i="167"/>
  <c r="EK42" i="167"/>
  <c r="EJ42" i="167"/>
  <c r="EI42" i="167"/>
  <c r="EH42" i="167"/>
  <c r="EG42" i="167"/>
  <c r="EF42" i="167"/>
  <c r="EE42" i="167"/>
  <c r="ED42" i="167"/>
  <c r="EC42" i="167"/>
  <c r="EB42" i="167"/>
  <c r="DR42" i="167" s="1"/>
  <c r="EV41" i="167"/>
  <c r="EU41" i="167"/>
  <c r="ET41" i="167"/>
  <c r="ES41" i="167"/>
  <c r="ER41" i="167"/>
  <c r="EQ41" i="167"/>
  <c r="EP41" i="167"/>
  <c r="EO41" i="167"/>
  <c r="EN41" i="167"/>
  <c r="EM41" i="167"/>
  <c r="EL41" i="167"/>
  <c r="EK41" i="167"/>
  <c r="EJ41" i="167"/>
  <c r="EI41" i="167"/>
  <c r="EH41" i="167"/>
  <c r="DV41" i="167" s="1"/>
  <c r="EG41" i="167"/>
  <c r="EF41" i="167"/>
  <c r="EE41" i="167"/>
  <c r="ED41" i="167"/>
  <c r="EC41" i="167"/>
  <c r="EB41" i="167"/>
  <c r="DR41" i="167" s="1"/>
  <c r="EV40" i="167"/>
  <c r="EU40" i="167"/>
  <c r="ET40" i="167"/>
  <c r="ES40" i="167"/>
  <c r="ER40" i="167"/>
  <c r="EQ40" i="167"/>
  <c r="EP40" i="167"/>
  <c r="EO40" i="167"/>
  <c r="EN40" i="167"/>
  <c r="EM40" i="167"/>
  <c r="EL40" i="167"/>
  <c r="EK40" i="167"/>
  <c r="EJ40" i="167"/>
  <c r="EI40" i="167"/>
  <c r="EH40" i="167"/>
  <c r="EG40" i="167"/>
  <c r="EF40" i="167"/>
  <c r="EE40" i="167"/>
  <c r="ED40" i="167"/>
  <c r="EC40" i="167"/>
  <c r="EB40" i="167"/>
  <c r="DR40" i="167" s="1"/>
  <c r="EV39" i="167"/>
  <c r="EU39" i="167"/>
  <c r="ET39" i="167"/>
  <c r="ES39" i="167"/>
  <c r="ER39" i="167"/>
  <c r="EQ39" i="167"/>
  <c r="EP39" i="167"/>
  <c r="EO39" i="167"/>
  <c r="EN39" i="167"/>
  <c r="EM39" i="167"/>
  <c r="EL39" i="167"/>
  <c r="EK39" i="167"/>
  <c r="EJ39" i="167"/>
  <c r="EI39" i="167"/>
  <c r="EH39" i="167"/>
  <c r="EG39" i="167"/>
  <c r="EF39" i="167"/>
  <c r="EE39" i="167"/>
  <c r="ED39" i="167"/>
  <c r="EC39" i="167"/>
  <c r="EB39" i="167"/>
  <c r="DR39" i="167" s="1"/>
  <c r="EV38" i="167"/>
  <c r="EU38" i="167"/>
  <c r="ET38" i="167"/>
  <c r="ES38" i="167"/>
  <c r="ER38" i="167"/>
  <c r="EQ38" i="167"/>
  <c r="EP38" i="167"/>
  <c r="EO38" i="167"/>
  <c r="EN38" i="167"/>
  <c r="EM38" i="167"/>
  <c r="EL38" i="167"/>
  <c r="EK38" i="167"/>
  <c r="EJ38" i="167"/>
  <c r="EI38" i="167"/>
  <c r="EH38" i="167"/>
  <c r="EG38" i="167"/>
  <c r="EF38" i="167"/>
  <c r="EE38" i="167"/>
  <c r="ED38" i="167"/>
  <c r="EC38" i="167"/>
  <c r="EB38" i="167"/>
  <c r="DR38" i="167" s="1"/>
  <c r="EV37" i="167"/>
  <c r="EU37" i="167"/>
  <c r="ET37" i="167"/>
  <c r="ES37" i="167"/>
  <c r="ER37" i="167"/>
  <c r="EQ37" i="167"/>
  <c r="EP37" i="167"/>
  <c r="EO37" i="167"/>
  <c r="EN37" i="167"/>
  <c r="EM37" i="167"/>
  <c r="EL37" i="167"/>
  <c r="EK37" i="167"/>
  <c r="EJ37" i="167"/>
  <c r="EI37" i="167"/>
  <c r="EH37" i="167"/>
  <c r="EG37" i="167"/>
  <c r="EF37" i="167"/>
  <c r="EE37" i="167"/>
  <c r="ED37" i="167"/>
  <c r="EC37" i="167"/>
  <c r="EB37" i="167"/>
  <c r="DR37" i="167" s="1"/>
  <c r="EV36" i="167"/>
  <c r="EU36" i="167"/>
  <c r="ET36" i="167"/>
  <c r="ES36" i="167"/>
  <c r="ER36" i="167"/>
  <c r="EQ36" i="167"/>
  <c r="EP36" i="167"/>
  <c r="EO36" i="167"/>
  <c r="EN36" i="167"/>
  <c r="EM36" i="167"/>
  <c r="EL36" i="167"/>
  <c r="EK36" i="167"/>
  <c r="EJ36" i="167"/>
  <c r="EI36" i="167"/>
  <c r="EH36" i="167"/>
  <c r="EG36" i="167"/>
  <c r="EF36" i="167"/>
  <c r="EE36" i="167"/>
  <c r="ED36" i="167"/>
  <c r="EC36" i="167"/>
  <c r="EB36" i="167"/>
  <c r="DR36" i="167" s="1"/>
  <c r="EV35" i="167"/>
  <c r="EU35" i="167"/>
  <c r="ET35" i="167"/>
  <c r="ES35" i="167"/>
  <c r="ER35" i="167"/>
  <c r="EQ35" i="167"/>
  <c r="EP35" i="167"/>
  <c r="EO35" i="167"/>
  <c r="EN35" i="167"/>
  <c r="EM35" i="167"/>
  <c r="EL35" i="167"/>
  <c r="EK35" i="167"/>
  <c r="EJ35" i="167"/>
  <c r="EI35" i="167"/>
  <c r="EH35" i="167"/>
  <c r="EG35" i="167"/>
  <c r="EF35" i="167"/>
  <c r="EE35" i="167"/>
  <c r="ED35" i="167"/>
  <c r="EC35" i="167"/>
  <c r="EB35" i="167"/>
  <c r="DR35" i="167" s="1"/>
  <c r="EV34" i="167"/>
  <c r="EU34" i="167"/>
  <c r="ET34" i="167"/>
  <c r="ES34" i="167"/>
  <c r="ER34" i="167"/>
  <c r="EQ34" i="167"/>
  <c r="EP34" i="167"/>
  <c r="EO34" i="167"/>
  <c r="EN34" i="167"/>
  <c r="EM34" i="167"/>
  <c r="EL34" i="167"/>
  <c r="EK34" i="167"/>
  <c r="EJ34" i="167"/>
  <c r="EI34" i="167"/>
  <c r="EH34" i="167"/>
  <c r="EG34" i="167"/>
  <c r="EF34" i="167"/>
  <c r="EE34" i="167"/>
  <c r="ED34" i="167"/>
  <c r="EC34" i="167"/>
  <c r="EB34" i="167"/>
  <c r="DR34" i="167" s="1"/>
  <c r="EV33" i="167"/>
  <c r="EU33" i="167"/>
  <c r="ET33" i="167"/>
  <c r="ES33" i="167"/>
  <c r="ER33" i="167"/>
  <c r="EQ33" i="167"/>
  <c r="EP33" i="167"/>
  <c r="EO33" i="167"/>
  <c r="EN33" i="167"/>
  <c r="EM33" i="167"/>
  <c r="EL33" i="167"/>
  <c r="EK33" i="167"/>
  <c r="EJ33" i="167"/>
  <c r="EI33" i="167"/>
  <c r="EH33" i="167"/>
  <c r="EG33" i="167"/>
  <c r="EF33" i="167"/>
  <c r="EE33" i="167"/>
  <c r="ED33" i="167"/>
  <c r="EC33" i="167"/>
  <c r="EB33" i="167"/>
  <c r="DR33" i="167" s="1"/>
  <c r="EV32" i="167"/>
  <c r="EU32" i="167"/>
  <c r="ET32" i="167"/>
  <c r="ES32" i="167"/>
  <c r="ER32" i="167"/>
  <c r="EQ32" i="167"/>
  <c r="EP32" i="167"/>
  <c r="EO32" i="167"/>
  <c r="EN32" i="167"/>
  <c r="EM32" i="167"/>
  <c r="EL32" i="167"/>
  <c r="EK32" i="167"/>
  <c r="EJ32" i="167"/>
  <c r="EI32" i="167"/>
  <c r="EH32" i="167"/>
  <c r="EG32" i="167"/>
  <c r="EF32" i="167"/>
  <c r="EE32" i="167"/>
  <c r="ED32" i="167"/>
  <c r="EC32" i="167"/>
  <c r="EB32" i="167"/>
  <c r="DR32" i="167" s="1"/>
  <c r="EV31" i="167"/>
  <c r="EU31" i="167"/>
  <c r="ET31" i="167"/>
  <c r="ES31" i="167"/>
  <c r="ER31" i="167"/>
  <c r="EQ31" i="167"/>
  <c r="EP31" i="167"/>
  <c r="EO31" i="167"/>
  <c r="EN31" i="167"/>
  <c r="EM31" i="167"/>
  <c r="EL31" i="167"/>
  <c r="EK31" i="167"/>
  <c r="EJ31" i="167"/>
  <c r="EI31" i="167"/>
  <c r="EH31" i="167"/>
  <c r="EG31" i="167"/>
  <c r="EF31" i="167"/>
  <c r="EE31" i="167"/>
  <c r="ED31" i="167"/>
  <c r="EC31" i="167"/>
  <c r="EB31" i="167"/>
  <c r="DR31" i="167" s="1"/>
  <c r="EV30" i="167"/>
  <c r="EU30" i="167"/>
  <c r="ET30" i="167"/>
  <c r="ES30" i="167"/>
  <c r="ER30" i="167"/>
  <c r="EQ30" i="167"/>
  <c r="EP30" i="167"/>
  <c r="EO30" i="167"/>
  <c r="EN30" i="167"/>
  <c r="EM30" i="167"/>
  <c r="EL30" i="167"/>
  <c r="EK30" i="167"/>
  <c r="EJ30" i="167"/>
  <c r="EI30" i="167"/>
  <c r="EH30" i="167"/>
  <c r="EG30" i="167"/>
  <c r="EF30" i="167"/>
  <c r="EE30" i="167"/>
  <c r="ED30" i="167"/>
  <c r="EC30" i="167"/>
  <c r="EB30" i="167"/>
  <c r="DR30" i="167" s="1"/>
  <c r="EV29" i="167"/>
  <c r="EU29" i="167"/>
  <c r="ET29" i="167"/>
  <c r="ES29" i="167"/>
  <c r="ER29" i="167"/>
  <c r="EQ29" i="167"/>
  <c r="EP29" i="167"/>
  <c r="EO29" i="167"/>
  <c r="EN29" i="167"/>
  <c r="EM29" i="167"/>
  <c r="EL29" i="167"/>
  <c r="EK29" i="167"/>
  <c r="EJ29" i="167"/>
  <c r="EI29" i="167"/>
  <c r="EH29" i="167"/>
  <c r="EG29" i="167"/>
  <c r="EF29" i="167"/>
  <c r="EE29" i="167"/>
  <c r="ED29" i="167"/>
  <c r="DU29" i="167" s="1"/>
  <c r="EC29" i="167"/>
  <c r="EB29" i="167"/>
  <c r="DR29" i="167" s="1"/>
  <c r="EV28" i="167"/>
  <c r="EU28" i="167"/>
  <c r="ET28" i="167"/>
  <c r="ES28" i="167"/>
  <c r="ER28" i="167"/>
  <c r="EQ28" i="167"/>
  <c r="EP28" i="167"/>
  <c r="EO28" i="167"/>
  <c r="EN28" i="167"/>
  <c r="EM28" i="167"/>
  <c r="EL28" i="167"/>
  <c r="EK28" i="167"/>
  <c r="EJ28" i="167"/>
  <c r="EI28" i="167"/>
  <c r="EH28" i="167"/>
  <c r="EG28" i="167"/>
  <c r="EF28" i="167"/>
  <c r="EE28" i="167"/>
  <c r="ED28" i="167"/>
  <c r="EC28" i="167"/>
  <c r="EB28" i="167"/>
  <c r="DR28" i="167" s="1"/>
  <c r="EV27" i="167"/>
  <c r="EU27" i="167"/>
  <c r="ET27" i="167"/>
  <c r="ES27" i="167"/>
  <c r="ER27" i="167"/>
  <c r="EQ27" i="167"/>
  <c r="EP27" i="167"/>
  <c r="EO27" i="167"/>
  <c r="EN27" i="167"/>
  <c r="EM27" i="167"/>
  <c r="EL27" i="167"/>
  <c r="EK27" i="167"/>
  <c r="EJ27" i="167"/>
  <c r="EI27" i="167"/>
  <c r="EH27" i="167"/>
  <c r="EG27" i="167"/>
  <c r="EF27" i="167"/>
  <c r="EE27" i="167"/>
  <c r="ED27" i="167"/>
  <c r="EC27" i="167"/>
  <c r="EB27" i="167"/>
  <c r="DR27" i="167" s="1"/>
  <c r="EV26" i="167"/>
  <c r="EU26" i="167"/>
  <c r="ET26" i="167"/>
  <c r="ES26" i="167"/>
  <c r="ER26" i="167"/>
  <c r="EQ26" i="167"/>
  <c r="EP26" i="167"/>
  <c r="EO26" i="167"/>
  <c r="EN26" i="167"/>
  <c r="EM26" i="167"/>
  <c r="EL26" i="167"/>
  <c r="EK26" i="167"/>
  <c r="EJ26" i="167"/>
  <c r="EI26" i="167"/>
  <c r="EH26" i="167"/>
  <c r="EG26" i="167"/>
  <c r="EF26" i="167"/>
  <c r="EE26" i="167"/>
  <c r="ED26" i="167"/>
  <c r="EC26" i="167"/>
  <c r="EB26" i="167"/>
  <c r="DR26" i="167" s="1"/>
  <c r="EV25" i="167"/>
  <c r="EU25" i="167"/>
  <c r="ET25" i="167"/>
  <c r="ES25" i="167"/>
  <c r="ER25" i="167"/>
  <c r="EQ25" i="167"/>
  <c r="EP25" i="167"/>
  <c r="EO25" i="167"/>
  <c r="EN25" i="167"/>
  <c r="EM25" i="167"/>
  <c r="EL25" i="167"/>
  <c r="EK25" i="167"/>
  <c r="EJ25" i="167"/>
  <c r="EI25" i="167"/>
  <c r="EH25" i="167"/>
  <c r="DV25" i="167" s="1"/>
  <c r="EG25" i="167"/>
  <c r="EF25" i="167"/>
  <c r="EE25" i="167"/>
  <c r="ED25" i="167"/>
  <c r="EC25" i="167"/>
  <c r="EB25" i="167"/>
  <c r="DR25" i="167" s="1"/>
  <c r="DL6" i="167" s="1"/>
  <c r="CF65" i="167" s="1"/>
  <c r="EV24" i="167"/>
  <c r="EU24" i="167"/>
  <c r="ET24" i="167"/>
  <c r="ES24" i="167"/>
  <c r="ER24" i="167"/>
  <c r="EQ24" i="167"/>
  <c r="EP24" i="167"/>
  <c r="EO24" i="167"/>
  <c r="EN24" i="167"/>
  <c r="EM24" i="167"/>
  <c r="EL24" i="167"/>
  <c r="EK24" i="167"/>
  <c r="EJ24" i="167"/>
  <c r="EI24" i="167"/>
  <c r="EH24" i="167"/>
  <c r="EG24" i="167"/>
  <c r="EF24" i="167"/>
  <c r="EE24" i="167"/>
  <c r="ED24" i="167"/>
  <c r="EC24" i="167"/>
  <c r="EB24" i="167"/>
  <c r="DR24" i="167" s="1"/>
  <c r="EV23" i="167"/>
  <c r="EU23" i="167"/>
  <c r="ET23" i="167"/>
  <c r="ES23" i="167"/>
  <c r="ER23" i="167"/>
  <c r="EQ23" i="167"/>
  <c r="EP23" i="167"/>
  <c r="EO23" i="167"/>
  <c r="EN23" i="167"/>
  <c r="EM23" i="167"/>
  <c r="EL23" i="167"/>
  <c r="EK23" i="167"/>
  <c r="EJ23" i="167"/>
  <c r="EI23" i="167"/>
  <c r="EH23" i="167"/>
  <c r="EG23" i="167"/>
  <c r="EF23" i="167"/>
  <c r="EE23" i="167"/>
  <c r="ED23" i="167"/>
  <c r="EC23" i="167"/>
  <c r="EB23" i="167"/>
  <c r="DR23" i="167" s="1"/>
  <c r="EV22" i="167"/>
  <c r="EU22" i="167"/>
  <c r="ET22" i="167"/>
  <c r="ES22" i="167"/>
  <c r="ER22" i="167"/>
  <c r="EQ22" i="167"/>
  <c r="EP22" i="167"/>
  <c r="EO22" i="167"/>
  <c r="EN22" i="167"/>
  <c r="EM22" i="167"/>
  <c r="EL22" i="167"/>
  <c r="EK22" i="167"/>
  <c r="EJ22" i="167"/>
  <c r="EI22" i="167"/>
  <c r="EH22" i="167"/>
  <c r="EG22" i="167"/>
  <c r="EF22" i="167"/>
  <c r="EE22" i="167"/>
  <c r="ED22" i="167"/>
  <c r="EC22" i="167"/>
  <c r="EB22" i="167"/>
  <c r="DR22" i="167" s="1"/>
  <c r="EV21" i="167"/>
  <c r="EU21" i="167"/>
  <c r="ET21" i="167"/>
  <c r="ES21" i="167"/>
  <c r="ER21" i="167"/>
  <c r="EQ21" i="167"/>
  <c r="EP21" i="167"/>
  <c r="EO21" i="167"/>
  <c r="EN21" i="167"/>
  <c r="EM21" i="167"/>
  <c r="EL21" i="167"/>
  <c r="EK21" i="167"/>
  <c r="EJ21" i="167"/>
  <c r="EI21" i="167"/>
  <c r="EH21" i="167"/>
  <c r="EG21" i="167"/>
  <c r="EF21" i="167"/>
  <c r="EE21" i="167"/>
  <c r="ED21" i="167"/>
  <c r="EC21" i="167"/>
  <c r="EB21" i="167"/>
  <c r="DR21" i="167" s="1"/>
  <c r="EV20" i="167"/>
  <c r="EU20" i="167"/>
  <c r="ET20" i="167"/>
  <c r="ES20" i="167"/>
  <c r="ER20" i="167"/>
  <c r="EQ20" i="167"/>
  <c r="EP20" i="167"/>
  <c r="EO20" i="167"/>
  <c r="EN20" i="167"/>
  <c r="EM20" i="167"/>
  <c r="EL20" i="167"/>
  <c r="EK20" i="167"/>
  <c r="EJ20" i="167"/>
  <c r="EI20" i="167"/>
  <c r="EH20" i="167"/>
  <c r="EG20" i="167"/>
  <c r="EF20" i="167"/>
  <c r="EE20" i="167"/>
  <c r="ED20" i="167"/>
  <c r="EC20" i="167"/>
  <c r="EB20" i="167"/>
  <c r="DR20" i="167" s="1"/>
  <c r="EV19" i="167"/>
  <c r="EU19" i="167"/>
  <c r="ET19" i="167"/>
  <c r="ES19" i="167"/>
  <c r="ER19" i="167"/>
  <c r="EQ19" i="167"/>
  <c r="EP19" i="167"/>
  <c r="EO19" i="167"/>
  <c r="EN19" i="167"/>
  <c r="EM19" i="167"/>
  <c r="EL19" i="167"/>
  <c r="EK19" i="167"/>
  <c r="EJ19" i="167"/>
  <c r="EI19" i="167"/>
  <c r="EH19" i="167"/>
  <c r="EG19" i="167"/>
  <c r="EF19" i="167"/>
  <c r="EE19" i="167"/>
  <c r="ED19" i="167"/>
  <c r="EC19" i="167"/>
  <c r="EB19" i="167"/>
  <c r="DR19" i="167" s="1"/>
  <c r="EV18" i="167"/>
  <c r="EU18" i="167"/>
  <c r="ET18" i="167"/>
  <c r="ES18" i="167"/>
  <c r="ER18" i="167"/>
  <c r="EQ18" i="167"/>
  <c r="EP18" i="167"/>
  <c r="EO18" i="167"/>
  <c r="EN18" i="167"/>
  <c r="EM18" i="167"/>
  <c r="EL18" i="167"/>
  <c r="EK18" i="167"/>
  <c r="EJ18" i="167"/>
  <c r="EI18" i="167"/>
  <c r="EH18" i="167"/>
  <c r="EG18" i="167"/>
  <c r="EF18" i="167"/>
  <c r="EE18" i="167"/>
  <c r="ED18" i="167"/>
  <c r="EC18" i="167"/>
  <c r="EB18" i="167"/>
  <c r="DR18" i="167" s="1"/>
  <c r="EV17" i="167"/>
  <c r="EU17" i="167"/>
  <c r="ET17" i="167"/>
  <c r="ES17" i="167"/>
  <c r="ER17" i="167"/>
  <c r="EQ17" i="167"/>
  <c r="EP17" i="167"/>
  <c r="EO17" i="167"/>
  <c r="EN17" i="167"/>
  <c r="EM17" i="167"/>
  <c r="EL17" i="167"/>
  <c r="EK17" i="167"/>
  <c r="EJ17" i="167"/>
  <c r="EI17" i="167"/>
  <c r="EH17" i="167"/>
  <c r="DV17" i="167" s="1"/>
  <c r="EG17" i="167"/>
  <c r="EF17" i="167"/>
  <c r="EE17" i="167"/>
  <c r="ED17" i="167"/>
  <c r="EC17" i="167"/>
  <c r="EB17" i="167"/>
  <c r="DR17" i="167" s="1"/>
  <c r="EV16" i="167"/>
  <c r="EU16" i="167"/>
  <c r="ET16" i="167"/>
  <c r="ES16" i="167"/>
  <c r="ER16" i="167"/>
  <c r="EQ16" i="167"/>
  <c r="EP16" i="167"/>
  <c r="EO16" i="167"/>
  <c r="EN16" i="167"/>
  <c r="EM16" i="167"/>
  <c r="EL16" i="167"/>
  <c r="EK16" i="167"/>
  <c r="EJ16" i="167"/>
  <c r="EI16" i="167"/>
  <c r="EH16" i="167"/>
  <c r="EG16" i="167"/>
  <c r="EF16" i="167"/>
  <c r="EE16" i="167"/>
  <c r="ED16" i="167"/>
  <c r="EC16" i="167"/>
  <c r="EB16" i="167"/>
  <c r="DR16" i="167" s="1"/>
  <c r="EV15" i="167"/>
  <c r="EU15" i="167"/>
  <c r="ET15" i="167"/>
  <c r="ES15" i="167"/>
  <c r="ER15" i="167"/>
  <c r="EQ15" i="167"/>
  <c r="EP15" i="167"/>
  <c r="EO15" i="167"/>
  <c r="DY15" i="167" s="1"/>
  <c r="EN15" i="167"/>
  <c r="EM15" i="167"/>
  <c r="EL15" i="167"/>
  <c r="EK15" i="167"/>
  <c r="EJ15" i="167"/>
  <c r="EI15" i="167"/>
  <c r="EH15" i="167"/>
  <c r="EG15" i="167"/>
  <c r="EF15" i="167"/>
  <c r="EE15" i="167"/>
  <c r="ED15" i="167"/>
  <c r="EC15" i="167"/>
  <c r="EB15" i="167"/>
  <c r="DR15" i="167" s="1"/>
  <c r="EV14" i="167"/>
  <c r="EU14" i="167"/>
  <c r="ET14" i="167"/>
  <c r="ES14" i="167"/>
  <c r="ER14" i="167"/>
  <c r="EQ14" i="167"/>
  <c r="EP14" i="167"/>
  <c r="EO14" i="167"/>
  <c r="EN14" i="167"/>
  <c r="EM14" i="167"/>
  <c r="EL14" i="167"/>
  <c r="EK14" i="167"/>
  <c r="EJ14" i="167"/>
  <c r="EI14" i="167"/>
  <c r="EH14" i="167"/>
  <c r="EG14" i="167"/>
  <c r="EF14" i="167"/>
  <c r="EE14" i="167"/>
  <c r="ED14" i="167"/>
  <c r="EC14" i="167"/>
  <c r="EB14" i="167"/>
  <c r="DR14" i="167" s="1"/>
  <c r="EV13" i="167"/>
  <c r="EU13" i="167"/>
  <c r="ET13" i="167"/>
  <c r="ES13" i="167"/>
  <c r="ER13" i="167"/>
  <c r="EQ13" i="167"/>
  <c r="EP13" i="167"/>
  <c r="EO13" i="167"/>
  <c r="EN13" i="167"/>
  <c r="EM13" i="167"/>
  <c r="EL13" i="167"/>
  <c r="EK13" i="167"/>
  <c r="EJ13" i="167"/>
  <c r="EI13" i="167"/>
  <c r="EH13" i="167"/>
  <c r="EG13" i="167"/>
  <c r="EF13" i="167"/>
  <c r="EE13" i="167"/>
  <c r="ED13" i="167"/>
  <c r="EC13" i="167"/>
  <c r="EB13" i="167"/>
  <c r="DR13" i="167" s="1"/>
  <c r="EV12" i="167"/>
  <c r="EU12" i="167"/>
  <c r="ET12" i="167"/>
  <c r="ES12" i="167"/>
  <c r="ER12" i="167"/>
  <c r="EQ12" i="167"/>
  <c r="EP12" i="167"/>
  <c r="EO12" i="167"/>
  <c r="EN12" i="167"/>
  <c r="EM12" i="167"/>
  <c r="EL12" i="167"/>
  <c r="EK12" i="167"/>
  <c r="EJ12" i="167"/>
  <c r="EI12" i="167"/>
  <c r="EH12" i="167"/>
  <c r="EG12" i="167"/>
  <c r="EF12" i="167"/>
  <c r="EE12" i="167"/>
  <c r="ED12" i="167"/>
  <c r="EC12" i="167"/>
  <c r="EB12" i="167"/>
  <c r="DR12" i="167" s="1"/>
  <c r="EV11" i="167"/>
  <c r="EU11" i="167"/>
  <c r="ET11" i="167"/>
  <c r="ES11" i="167"/>
  <c r="ER11" i="167"/>
  <c r="EQ11" i="167"/>
  <c r="EP11" i="167"/>
  <c r="EO11" i="167"/>
  <c r="EN11" i="167"/>
  <c r="EM11" i="167"/>
  <c r="EL11" i="167"/>
  <c r="EK11" i="167"/>
  <c r="EJ11" i="167"/>
  <c r="EI11" i="167"/>
  <c r="EH11" i="167"/>
  <c r="EG11" i="167"/>
  <c r="EF11" i="167"/>
  <c r="EE11" i="167"/>
  <c r="ED11" i="167"/>
  <c r="EC11" i="167"/>
  <c r="EB11" i="167"/>
  <c r="DR11" i="167" s="1"/>
  <c r="EV10" i="167"/>
  <c r="EU10" i="167"/>
  <c r="ET10" i="167"/>
  <c r="ES10" i="167"/>
  <c r="ER10" i="167"/>
  <c r="EQ10" i="167"/>
  <c r="EP10" i="167"/>
  <c r="DZ10" i="167" s="1"/>
  <c r="EO10" i="167"/>
  <c r="EN10" i="167"/>
  <c r="EM10" i="167"/>
  <c r="EL10" i="167"/>
  <c r="EK10" i="167"/>
  <c r="EJ10" i="167"/>
  <c r="EI10" i="167"/>
  <c r="EH10" i="167"/>
  <c r="EG10" i="167"/>
  <c r="EF10" i="167"/>
  <c r="EE10" i="167"/>
  <c r="ED10" i="167"/>
  <c r="EC10" i="167"/>
  <c r="EB10" i="167"/>
  <c r="DR10" i="167" s="1"/>
  <c r="EV9" i="167"/>
  <c r="EU9" i="167"/>
  <c r="ET9" i="167"/>
  <c r="ES9" i="167"/>
  <c r="ER9" i="167"/>
  <c r="EQ9" i="167"/>
  <c r="EP9" i="167"/>
  <c r="EO9" i="167"/>
  <c r="EN9" i="167"/>
  <c r="EM9" i="167"/>
  <c r="DW9" i="167" s="1"/>
  <c r="EL9" i="167"/>
  <c r="EK9" i="167"/>
  <c r="EJ9" i="167"/>
  <c r="EI9" i="167"/>
  <c r="EH9" i="167"/>
  <c r="EG9" i="167"/>
  <c r="EF9" i="167"/>
  <c r="EE9" i="167"/>
  <c r="ED9" i="167"/>
  <c r="EC9" i="167"/>
  <c r="EB9" i="167"/>
  <c r="DR9" i="167" s="1"/>
  <c r="EV209" i="166"/>
  <c r="EU209" i="166"/>
  <c r="ET209" i="166"/>
  <c r="ES209" i="166"/>
  <c r="ER209" i="166"/>
  <c r="EQ209" i="166"/>
  <c r="EP209" i="166"/>
  <c r="DZ209" i="166" s="1"/>
  <c r="EO209" i="166"/>
  <c r="EN209" i="166"/>
  <c r="EM209" i="166"/>
  <c r="EL209" i="166"/>
  <c r="EK209" i="166"/>
  <c r="EJ209" i="166"/>
  <c r="EI209" i="166"/>
  <c r="EH209" i="166"/>
  <c r="EG209" i="166"/>
  <c r="EF209" i="166"/>
  <c r="EE209" i="166"/>
  <c r="ED209" i="166"/>
  <c r="EC209" i="166"/>
  <c r="EB209" i="166"/>
  <c r="DR209" i="166" s="1"/>
  <c r="DS209" i="166" s="1"/>
  <c r="EV208" i="166"/>
  <c r="EU208" i="166"/>
  <c r="ET208" i="166"/>
  <c r="ES208" i="166"/>
  <c r="ER208" i="166"/>
  <c r="EQ208" i="166"/>
  <c r="EP208" i="166"/>
  <c r="EO208" i="166"/>
  <c r="EN208" i="166"/>
  <c r="EM208" i="166"/>
  <c r="DW208" i="166" s="1"/>
  <c r="EL208" i="166"/>
  <c r="EK208" i="166"/>
  <c r="EJ208" i="166"/>
  <c r="EI208" i="166"/>
  <c r="EH208" i="166"/>
  <c r="DV208" i="166" s="1"/>
  <c r="EG208" i="166"/>
  <c r="EF208" i="166"/>
  <c r="EE208" i="166"/>
  <c r="ED208" i="166"/>
  <c r="EC208" i="166"/>
  <c r="EB208" i="166"/>
  <c r="DR208" i="166" s="1"/>
  <c r="EV207" i="166"/>
  <c r="EU207" i="166"/>
  <c r="ET207" i="166"/>
  <c r="ES207" i="166"/>
  <c r="ER207" i="166"/>
  <c r="EQ207" i="166"/>
  <c r="EP207" i="166"/>
  <c r="EO207" i="166"/>
  <c r="EN207" i="166"/>
  <c r="EM207" i="166"/>
  <c r="EL207" i="166"/>
  <c r="EK207" i="166"/>
  <c r="EJ207" i="166"/>
  <c r="EI207" i="166"/>
  <c r="EH207" i="166"/>
  <c r="EG207" i="166"/>
  <c r="EF207" i="166"/>
  <c r="EE207" i="166"/>
  <c r="ED207" i="166"/>
  <c r="EC207" i="166"/>
  <c r="EB207" i="166"/>
  <c r="DR207" i="166" s="1"/>
  <c r="DS207" i="166" s="1"/>
  <c r="EV206" i="166"/>
  <c r="EU206" i="166"/>
  <c r="ET206" i="166"/>
  <c r="ES206" i="166"/>
  <c r="ER206" i="166"/>
  <c r="EQ206" i="166"/>
  <c r="EP206" i="166"/>
  <c r="EO206" i="166"/>
  <c r="DY206" i="166" s="1"/>
  <c r="EN206" i="166"/>
  <c r="EM206" i="166"/>
  <c r="EL206" i="166"/>
  <c r="EK206" i="166"/>
  <c r="EJ206" i="166"/>
  <c r="EI206" i="166"/>
  <c r="EH206" i="166"/>
  <c r="EG206" i="166"/>
  <c r="EF206" i="166"/>
  <c r="EE206" i="166"/>
  <c r="ED206" i="166"/>
  <c r="EC206" i="166"/>
  <c r="EB206" i="166"/>
  <c r="DR206" i="166" s="1"/>
  <c r="EV205" i="166"/>
  <c r="EU205" i="166"/>
  <c r="ET205" i="166"/>
  <c r="ES205" i="166"/>
  <c r="ER205" i="166"/>
  <c r="EQ205" i="166"/>
  <c r="EP205" i="166"/>
  <c r="EO205" i="166"/>
  <c r="EN205" i="166"/>
  <c r="EM205" i="166"/>
  <c r="EL205" i="166"/>
  <c r="EK205" i="166"/>
  <c r="EJ205" i="166"/>
  <c r="EI205" i="166"/>
  <c r="EH205" i="166"/>
  <c r="EG205" i="166"/>
  <c r="EF205" i="166"/>
  <c r="EE205" i="166"/>
  <c r="ED205" i="166"/>
  <c r="EC205" i="166"/>
  <c r="EB205" i="166"/>
  <c r="DR205" i="166" s="1"/>
  <c r="EV204" i="166"/>
  <c r="EU204" i="166"/>
  <c r="ET204" i="166"/>
  <c r="ES204" i="166"/>
  <c r="ER204" i="166"/>
  <c r="EQ204" i="166"/>
  <c r="EP204" i="166"/>
  <c r="EO204" i="166"/>
  <c r="EN204" i="166"/>
  <c r="EM204" i="166"/>
  <c r="EL204" i="166"/>
  <c r="EK204" i="166"/>
  <c r="EJ204" i="166"/>
  <c r="EI204" i="166"/>
  <c r="EH204" i="166"/>
  <c r="EG204" i="166"/>
  <c r="EF204" i="166"/>
  <c r="EE204" i="166"/>
  <c r="ED204" i="166"/>
  <c r="DU204" i="166" s="1"/>
  <c r="EC204" i="166"/>
  <c r="EB204" i="166"/>
  <c r="DR204" i="166" s="1"/>
  <c r="EV203" i="166"/>
  <c r="EU203" i="166"/>
  <c r="ET203" i="166"/>
  <c r="ES203" i="166"/>
  <c r="ER203" i="166"/>
  <c r="EQ203" i="166"/>
  <c r="EP203" i="166"/>
  <c r="EO203" i="166"/>
  <c r="EN203" i="166"/>
  <c r="EM203" i="166"/>
  <c r="EL203" i="166"/>
  <c r="EK203" i="166"/>
  <c r="EJ203" i="166"/>
  <c r="EI203" i="166"/>
  <c r="EH203" i="166"/>
  <c r="EG203" i="166"/>
  <c r="EF203" i="166"/>
  <c r="EE203" i="166"/>
  <c r="ED203" i="166"/>
  <c r="EC203" i="166"/>
  <c r="EB203" i="166"/>
  <c r="DR203" i="166" s="1"/>
  <c r="EV202" i="166"/>
  <c r="EU202" i="166"/>
  <c r="ET202" i="166"/>
  <c r="ES202" i="166"/>
  <c r="ER202" i="166"/>
  <c r="EQ202" i="166"/>
  <c r="EP202" i="166"/>
  <c r="EO202" i="166"/>
  <c r="EN202" i="166"/>
  <c r="EM202" i="166"/>
  <c r="EL202" i="166"/>
  <c r="EK202" i="166"/>
  <c r="EJ202" i="166"/>
  <c r="EI202" i="166"/>
  <c r="EH202" i="166"/>
  <c r="EG202" i="166"/>
  <c r="EF202" i="166"/>
  <c r="EE202" i="166"/>
  <c r="ED202" i="166"/>
  <c r="EC202" i="166"/>
  <c r="EB202" i="166"/>
  <c r="DR202" i="166" s="1"/>
  <c r="DS202" i="166" s="1"/>
  <c r="EV201" i="166"/>
  <c r="EU201" i="166"/>
  <c r="ET201" i="166"/>
  <c r="ES201" i="166"/>
  <c r="ER201" i="166"/>
  <c r="EQ201" i="166"/>
  <c r="EP201" i="166"/>
  <c r="DZ201" i="166" s="1"/>
  <c r="EO201" i="166"/>
  <c r="EN201" i="166"/>
  <c r="EM201" i="166"/>
  <c r="EL201" i="166"/>
  <c r="EK201" i="166"/>
  <c r="EJ201" i="166"/>
  <c r="EI201" i="166"/>
  <c r="EH201" i="166"/>
  <c r="EG201" i="166"/>
  <c r="EF201" i="166"/>
  <c r="EE201" i="166"/>
  <c r="ED201" i="166"/>
  <c r="EC201" i="166"/>
  <c r="EB201" i="166"/>
  <c r="DR201" i="166" s="1"/>
  <c r="EV200" i="166"/>
  <c r="EU200" i="166"/>
  <c r="ET200" i="166"/>
  <c r="ES200" i="166"/>
  <c r="ER200" i="166"/>
  <c r="EQ200" i="166"/>
  <c r="EP200" i="166"/>
  <c r="EO200" i="166"/>
  <c r="EN200" i="166"/>
  <c r="EM200" i="166"/>
  <c r="DW200" i="166" s="1"/>
  <c r="EL200" i="166"/>
  <c r="EK200" i="166"/>
  <c r="EJ200" i="166"/>
  <c r="EI200" i="166"/>
  <c r="EH200" i="166"/>
  <c r="DV200" i="166" s="1"/>
  <c r="EG200" i="166"/>
  <c r="EF200" i="166"/>
  <c r="EE200" i="166"/>
  <c r="ED200" i="166"/>
  <c r="EC200" i="166"/>
  <c r="EB200" i="166"/>
  <c r="DR200" i="166" s="1"/>
  <c r="EV199" i="166"/>
  <c r="EU199" i="166"/>
  <c r="ET199" i="166"/>
  <c r="ES199" i="166"/>
  <c r="ER199" i="166"/>
  <c r="EQ199" i="166"/>
  <c r="EP199" i="166"/>
  <c r="EO199" i="166"/>
  <c r="EN199" i="166"/>
  <c r="EM199" i="166"/>
  <c r="EL199" i="166"/>
  <c r="EK199" i="166"/>
  <c r="EJ199" i="166"/>
  <c r="EI199" i="166"/>
  <c r="EH199" i="166"/>
  <c r="EG199" i="166"/>
  <c r="EF199" i="166"/>
  <c r="EE199" i="166"/>
  <c r="ED199" i="166"/>
  <c r="EC199" i="166"/>
  <c r="EB199" i="166"/>
  <c r="DR199" i="166" s="1"/>
  <c r="DS199" i="166" s="1"/>
  <c r="EV198" i="166"/>
  <c r="EU198" i="166"/>
  <c r="ET198" i="166"/>
  <c r="ES198" i="166"/>
  <c r="ER198" i="166"/>
  <c r="EQ198" i="166"/>
  <c r="EP198" i="166"/>
  <c r="EO198" i="166"/>
  <c r="DY198" i="166" s="1"/>
  <c r="EN198" i="166"/>
  <c r="EM198" i="166"/>
  <c r="EL198" i="166"/>
  <c r="EK198" i="166"/>
  <c r="EJ198" i="166"/>
  <c r="EI198" i="166"/>
  <c r="EH198" i="166"/>
  <c r="EG198" i="166"/>
  <c r="EF198" i="166"/>
  <c r="EE198" i="166"/>
  <c r="ED198" i="166"/>
  <c r="EC198" i="166"/>
  <c r="EB198" i="166"/>
  <c r="DR198" i="166" s="1"/>
  <c r="EV197" i="166"/>
  <c r="EU197" i="166"/>
  <c r="ET197" i="166"/>
  <c r="ES197" i="166"/>
  <c r="ER197" i="166"/>
  <c r="EQ197" i="166"/>
  <c r="EP197" i="166"/>
  <c r="EO197" i="166"/>
  <c r="EN197" i="166"/>
  <c r="EM197" i="166"/>
  <c r="EL197" i="166"/>
  <c r="EK197" i="166"/>
  <c r="EJ197" i="166"/>
  <c r="EI197" i="166"/>
  <c r="EH197" i="166"/>
  <c r="EG197" i="166"/>
  <c r="EF197" i="166"/>
  <c r="EE197" i="166"/>
  <c r="ED197" i="166"/>
  <c r="EC197" i="166"/>
  <c r="EB197" i="166"/>
  <c r="DR197" i="166" s="1"/>
  <c r="EV196" i="166"/>
  <c r="EU196" i="166"/>
  <c r="ET196" i="166"/>
  <c r="ES196" i="166"/>
  <c r="ER196" i="166"/>
  <c r="EQ196" i="166"/>
  <c r="EP196" i="166"/>
  <c r="EO196" i="166"/>
  <c r="EN196" i="166"/>
  <c r="EM196" i="166"/>
  <c r="EL196" i="166"/>
  <c r="EK196" i="166"/>
  <c r="EJ196" i="166"/>
  <c r="EI196" i="166"/>
  <c r="EH196" i="166"/>
  <c r="EG196" i="166"/>
  <c r="EF196" i="166"/>
  <c r="EE196" i="166"/>
  <c r="ED196" i="166"/>
  <c r="DU196" i="166" s="1"/>
  <c r="EC196" i="166"/>
  <c r="EB196" i="166"/>
  <c r="DR196" i="166" s="1"/>
  <c r="EV195" i="166"/>
  <c r="EU195" i="166"/>
  <c r="ET195" i="166"/>
  <c r="ES195" i="166"/>
  <c r="ER195" i="166"/>
  <c r="EQ195" i="166"/>
  <c r="EP195" i="166"/>
  <c r="EO195" i="166"/>
  <c r="DY195" i="166" s="1"/>
  <c r="EN195" i="166"/>
  <c r="EM195" i="166"/>
  <c r="EL195" i="166"/>
  <c r="EK195" i="166"/>
  <c r="EJ195" i="166"/>
  <c r="EI195" i="166"/>
  <c r="EH195" i="166"/>
  <c r="EG195" i="166"/>
  <c r="EF195" i="166"/>
  <c r="EE195" i="166"/>
  <c r="ED195" i="166"/>
  <c r="EC195" i="166"/>
  <c r="EB195" i="166"/>
  <c r="DR195" i="166" s="1"/>
  <c r="EV194" i="166"/>
  <c r="EU194" i="166"/>
  <c r="ET194" i="166"/>
  <c r="ES194" i="166"/>
  <c r="ER194" i="166"/>
  <c r="EQ194" i="166"/>
  <c r="EP194" i="166"/>
  <c r="EO194" i="166"/>
  <c r="EN194" i="166"/>
  <c r="EM194" i="166"/>
  <c r="EL194" i="166"/>
  <c r="EK194" i="166"/>
  <c r="EJ194" i="166"/>
  <c r="EI194" i="166"/>
  <c r="EH194" i="166"/>
  <c r="EG194" i="166"/>
  <c r="EF194" i="166"/>
  <c r="EE194" i="166"/>
  <c r="ED194" i="166"/>
  <c r="EC194" i="166"/>
  <c r="EB194" i="166"/>
  <c r="DR194" i="166" s="1"/>
  <c r="DS194" i="166" s="1"/>
  <c r="EV193" i="166"/>
  <c r="EU193" i="166"/>
  <c r="ET193" i="166"/>
  <c r="ES193" i="166"/>
  <c r="ER193" i="166"/>
  <c r="EQ193" i="166"/>
  <c r="EP193" i="166"/>
  <c r="EO193" i="166"/>
  <c r="EN193" i="166"/>
  <c r="EM193" i="166"/>
  <c r="EL193" i="166"/>
  <c r="EK193" i="166"/>
  <c r="EJ193" i="166"/>
  <c r="EI193" i="166"/>
  <c r="EH193" i="166"/>
  <c r="EG193" i="166"/>
  <c r="EF193" i="166"/>
  <c r="EE193" i="166"/>
  <c r="ED193" i="166"/>
  <c r="EC193" i="166"/>
  <c r="EB193" i="166"/>
  <c r="DR193" i="166" s="1"/>
  <c r="EV192" i="166"/>
  <c r="EU192" i="166"/>
  <c r="ET192" i="166"/>
  <c r="ES192" i="166"/>
  <c r="ER192" i="166"/>
  <c r="EQ192" i="166"/>
  <c r="EP192" i="166"/>
  <c r="EO192" i="166"/>
  <c r="EN192" i="166"/>
  <c r="EM192" i="166"/>
  <c r="DW192" i="166" s="1"/>
  <c r="EL192" i="166"/>
  <c r="EK192" i="166"/>
  <c r="EJ192" i="166"/>
  <c r="EI192" i="166"/>
  <c r="EH192" i="166"/>
  <c r="DV192" i="166" s="1"/>
  <c r="EG192" i="166"/>
  <c r="EF192" i="166"/>
  <c r="EE192" i="166"/>
  <c r="ED192" i="166"/>
  <c r="EC192" i="166"/>
  <c r="EB192" i="166"/>
  <c r="DR192" i="166" s="1"/>
  <c r="EV191" i="166"/>
  <c r="EU191" i="166"/>
  <c r="ET191" i="166"/>
  <c r="ES191" i="166"/>
  <c r="ER191" i="166"/>
  <c r="EQ191" i="166"/>
  <c r="EP191" i="166"/>
  <c r="EO191" i="166"/>
  <c r="EN191" i="166"/>
  <c r="EM191" i="166"/>
  <c r="EL191" i="166"/>
  <c r="EK191" i="166"/>
  <c r="EJ191" i="166"/>
  <c r="EI191" i="166"/>
  <c r="EH191" i="166"/>
  <c r="EG191" i="166"/>
  <c r="EF191" i="166"/>
  <c r="EE191" i="166"/>
  <c r="ED191" i="166"/>
  <c r="EC191" i="166"/>
  <c r="EB191" i="166"/>
  <c r="DR191" i="166" s="1"/>
  <c r="DS191" i="166" s="1"/>
  <c r="EV190" i="166"/>
  <c r="EU190" i="166"/>
  <c r="ET190" i="166"/>
  <c r="ES190" i="166"/>
  <c r="ER190" i="166"/>
  <c r="EQ190" i="166"/>
  <c r="EP190" i="166"/>
  <c r="EO190" i="166"/>
  <c r="DY190" i="166" s="1"/>
  <c r="EN190" i="166"/>
  <c r="EM190" i="166"/>
  <c r="EL190" i="166"/>
  <c r="EK190" i="166"/>
  <c r="EJ190" i="166"/>
  <c r="EI190" i="166"/>
  <c r="EH190" i="166"/>
  <c r="EG190" i="166"/>
  <c r="EF190" i="166"/>
  <c r="EE190" i="166"/>
  <c r="ED190" i="166"/>
  <c r="EC190" i="166"/>
  <c r="EB190" i="166"/>
  <c r="DR190" i="166" s="1"/>
  <c r="EV189" i="166"/>
  <c r="EU189" i="166"/>
  <c r="ET189" i="166"/>
  <c r="ES189" i="166"/>
  <c r="ER189" i="166"/>
  <c r="EQ189" i="166"/>
  <c r="EP189" i="166"/>
  <c r="EO189" i="166"/>
  <c r="EN189" i="166"/>
  <c r="EM189" i="166"/>
  <c r="EL189" i="166"/>
  <c r="EK189" i="166"/>
  <c r="EJ189" i="166"/>
  <c r="EI189" i="166"/>
  <c r="EH189" i="166"/>
  <c r="EG189" i="166"/>
  <c r="EF189" i="166"/>
  <c r="EE189" i="166"/>
  <c r="ED189" i="166"/>
  <c r="EC189" i="166"/>
  <c r="EB189" i="166"/>
  <c r="DR189" i="166" s="1"/>
  <c r="EV188" i="166"/>
  <c r="EU188" i="166"/>
  <c r="ET188" i="166"/>
  <c r="ES188" i="166"/>
  <c r="ER188" i="166"/>
  <c r="EQ188" i="166"/>
  <c r="EP188" i="166"/>
  <c r="EO188" i="166"/>
  <c r="EN188" i="166"/>
  <c r="EM188" i="166"/>
  <c r="EL188" i="166"/>
  <c r="EK188" i="166"/>
  <c r="EJ188" i="166"/>
  <c r="EI188" i="166"/>
  <c r="EH188" i="166"/>
  <c r="EG188" i="166"/>
  <c r="EF188" i="166"/>
  <c r="EE188" i="166"/>
  <c r="ED188" i="166"/>
  <c r="DU188" i="166" s="1"/>
  <c r="EC188" i="166"/>
  <c r="EB188" i="166"/>
  <c r="DR188" i="166" s="1"/>
  <c r="EV187" i="166"/>
  <c r="EU187" i="166"/>
  <c r="ET187" i="166"/>
  <c r="ES187" i="166"/>
  <c r="ER187" i="166"/>
  <c r="EQ187" i="166"/>
  <c r="EP187" i="166"/>
  <c r="EO187" i="166"/>
  <c r="DY187" i="166" s="1"/>
  <c r="EN187" i="166"/>
  <c r="EM187" i="166"/>
  <c r="EL187" i="166"/>
  <c r="EK187" i="166"/>
  <c r="EJ187" i="166"/>
  <c r="EI187" i="166"/>
  <c r="EH187" i="166"/>
  <c r="EG187" i="166"/>
  <c r="EF187" i="166"/>
  <c r="EE187" i="166"/>
  <c r="ED187" i="166"/>
  <c r="EC187" i="166"/>
  <c r="EB187" i="166"/>
  <c r="DR187" i="166" s="1"/>
  <c r="EV186" i="166"/>
  <c r="EU186" i="166"/>
  <c r="ET186" i="166"/>
  <c r="ES186" i="166"/>
  <c r="ER186" i="166"/>
  <c r="EQ186" i="166"/>
  <c r="EP186" i="166"/>
  <c r="EO186" i="166"/>
  <c r="EN186" i="166"/>
  <c r="EM186" i="166"/>
  <c r="EL186" i="166"/>
  <c r="EK186" i="166"/>
  <c r="EJ186" i="166"/>
  <c r="EI186" i="166"/>
  <c r="EH186" i="166"/>
  <c r="EG186" i="166"/>
  <c r="EF186" i="166"/>
  <c r="EE186" i="166"/>
  <c r="ED186" i="166"/>
  <c r="EC186" i="166"/>
  <c r="EB186" i="166"/>
  <c r="DR186" i="166" s="1"/>
  <c r="DS186" i="166" s="1"/>
  <c r="EV185" i="166"/>
  <c r="EU185" i="166"/>
  <c r="ET185" i="166"/>
  <c r="ES185" i="166"/>
  <c r="ER185" i="166"/>
  <c r="EQ185" i="166"/>
  <c r="EP185" i="166"/>
  <c r="EO185" i="166"/>
  <c r="EN185" i="166"/>
  <c r="EM185" i="166"/>
  <c r="EL185" i="166"/>
  <c r="EK185" i="166"/>
  <c r="EJ185" i="166"/>
  <c r="EI185" i="166"/>
  <c r="EH185" i="166"/>
  <c r="EG185" i="166"/>
  <c r="EF185" i="166"/>
  <c r="EE185" i="166"/>
  <c r="ED185" i="166"/>
  <c r="EC185" i="166"/>
  <c r="EB185" i="166"/>
  <c r="DR185" i="166" s="1"/>
  <c r="EV184" i="166"/>
  <c r="EU184" i="166"/>
  <c r="ET184" i="166"/>
  <c r="ES184" i="166"/>
  <c r="ER184" i="166"/>
  <c r="EQ184" i="166"/>
  <c r="EP184" i="166"/>
  <c r="EO184" i="166"/>
  <c r="EN184" i="166"/>
  <c r="EM184" i="166"/>
  <c r="DW184" i="166" s="1"/>
  <c r="EL184" i="166"/>
  <c r="EK184" i="166"/>
  <c r="EJ184" i="166"/>
  <c r="EI184" i="166"/>
  <c r="EH184" i="166"/>
  <c r="DV184" i="166" s="1"/>
  <c r="EG184" i="166"/>
  <c r="EF184" i="166"/>
  <c r="EE184" i="166"/>
  <c r="ED184" i="166"/>
  <c r="EC184" i="166"/>
  <c r="EB184" i="166"/>
  <c r="DR184" i="166" s="1"/>
  <c r="EV183" i="166"/>
  <c r="EU183" i="166"/>
  <c r="ET183" i="166"/>
  <c r="ES183" i="166"/>
  <c r="ER183" i="166"/>
  <c r="EQ183" i="166"/>
  <c r="EP183" i="166"/>
  <c r="EO183" i="166"/>
  <c r="EN183" i="166"/>
  <c r="EM183" i="166"/>
  <c r="EL183" i="166"/>
  <c r="EK183" i="166"/>
  <c r="EJ183" i="166"/>
  <c r="EI183" i="166"/>
  <c r="EH183" i="166"/>
  <c r="EG183" i="166"/>
  <c r="EF183" i="166"/>
  <c r="EE183" i="166"/>
  <c r="ED183" i="166"/>
  <c r="EC183" i="166"/>
  <c r="EB183" i="166"/>
  <c r="DR183" i="166" s="1"/>
  <c r="DS183" i="166" s="1"/>
  <c r="EV182" i="166"/>
  <c r="EU182" i="166"/>
  <c r="ET182" i="166"/>
  <c r="ES182" i="166"/>
  <c r="ER182" i="166"/>
  <c r="EQ182" i="166"/>
  <c r="EP182" i="166"/>
  <c r="EO182" i="166"/>
  <c r="DY182" i="166" s="1"/>
  <c r="EN182" i="166"/>
  <c r="EM182" i="166"/>
  <c r="EL182" i="166"/>
  <c r="EK182" i="166"/>
  <c r="EJ182" i="166"/>
  <c r="EI182" i="166"/>
  <c r="EH182" i="166"/>
  <c r="EG182" i="166"/>
  <c r="EF182" i="166"/>
  <c r="EE182" i="166"/>
  <c r="ED182" i="166"/>
  <c r="EC182" i="166"/>
  <c r="EB182" i="166"/>
  <c r="DR182" i="166" s="1"/>
  <c r="EV181" i="166"/>
  <c r="EU181" i="166"/>
  <c r="ET181" i="166"/>
  <c r="ES181" i="166"/>
  <c r="ER181" i="166"/>
  <c r="EQ181" i="166"/>
  <c r="EP181" i="166"/>
  <c r="EO181" i="166"/>
  <c r="EN181" i="166"/>
  <c r="EM181" i="166"/>
  <c r="EL181" i="166"/>
  <c r="EK181" i="166"/>
  <c r="EJ181" i="166"/>
  <c r="EI181" i="166"/>
  <c r="EH181" i="166"/>
  <c r="EG181" i="166"/>
  <c r="EF181" i="166"/>
  <c r="EE181" i="166"/>
  <c r="ED181" i="166"/>
  <c r="EC181" i="166"/>
  <c r="EB181" i="166"/>
  <c r="DR181" i="166" s="1"/>
  <c r="EV180" i="166"/>
  <c r="EU180" i="166"/>
  <c r="ET180" i="166"/>
  <c r="ES180" i="166"/>
  <c r="ER180" i="166"/>
  <c r="EQ180" i="166"/>
  <c r="EP180" i="166"/>
  <c r="EO180" i="166"/>
  <c r="EN180" i="166"/>
  <c r="EM180" i="166"/>
  <c r="EL180" i="166"/>
  <c r="EK180" i="166"/>
  <c r="EJ180" i="166"/>
  <c r="EI180" i="166"/>
  <c r="EH180" i="166"/>
  <c r="EG180" i="166"/>
  <c r="EF180" i="166"/>
  <c r="EE180" i="166"/>
  <c r="ED180" i="166"/>
  <c r="EC180" i="166"/>
  <c r="EB180" i="166"/>
  <c r="DR180" i="166" s="1"/>
  <c r="EV179" i="166"/>
  <c r="EU179" i="166"/>
  <c r="ET179" i="166"/>
  <c r="ES179" i="166"/>
  <c r="ER179" i="166"/>
  <c r="EQ179" i="166"/>
  <c r="EP179" i="166"/>
  <c r="EO179" i="166"/>
  <c r="DY179" i="166" s="1"/>
  <c r="EN179" i="166"/>
  <c r="EM179" i="166"/>
  <c r="EL179" i="166"/>
  <c r="EK179" i="166"/>
  <c r="EJ179" i="166"/>
  <c r="EI179" i="166"/>
  <c r="EH179" i="166"/>
  <c r="EG179" i="166"/>
  <c r="EF179" i="166"/>
  <c r="EE179" i="166"/>
  <c r="ED179" i="166"/>
  <c r="EC179" i="166"/>
  <c r="EB179" i="166"/>
  <c r="DR179" i="166" s="1"/>
  <c r="EV178" i="166"/>
  <c r="EU178" i="166"/>
  <c r="ET178" i="166"/>
  <c r="ES178" i="166"/>
  <c r="ER178" i="166"/>
  <c r="EQ178" i="166"/>
  <c r="EP178" i="166"/>
  <c r="EO178" i="166"/>
  <c r="EN178" i="166"/>
  <c r="EM178" i="166"/>
  <c r="EL178" i="166"/>
  <c r="EK178" i="166"/>
  <c r="EJ178" i="166"/>
  <c r="EI178" i="166"/>
  <c r="EH178" i="166"/>
  <c r="EG178" i="166"/>
  <c r="EF178" i="166"/>
  <c r="EE178" i="166"/>
  <c r="ED178" i="166"/>
  <c r="EC178" i="166"/>
  <c r="EB178" i="166"/>
  <c r="DR178" i="166" s="1"/>
  <c r="DS178" i="166" s="1"/>
  <c r="EV177" i="166"/>
  <c r="EU177" i="166"/>
  <c r="ET177" i="166"/>
  <c r="ES177" i="166"/>
  <c r="ER177" i="166"/>
  <c r="EQ177" i="166"/>
  <c r="EP177" i="166"/>
  <c r="DZ177" i="166" s="1"/>
  <c r="EO177" i="166"/>
  <c r="EN177" i="166"/>
  <c r="EM177" i="166"/>
  <c r="EL177" i="166"/>
  <c r="EK177" i="166"/>
  <c r="EJ177" i="166"/>
  <c r="EI177" i="166"/>
  <c r="EH177" i="166"/>
  <c r="EG177" i="166"/>
  <c r="EF177" i="166"/>
  <c r="EE177" i="166"/>
  <c r="ED177" i="166"/>
  <c r="EC177" i="166"/>
  <c r="EB177" i="166"/>
  <c r="DR177" i="166" s="1"/>
  <c r="EV176" i="166"/>
  <c r="EU176" i="166"/>
  <c r="ET176" i="166"/>
  <c r="ES176" i="166"/>
  <c r="ER176" i="166"/>
  <c r="EQ176" i="166"/>
  <c r="EP176" i="166"/>
  <c r="EO176" i="166"/>
  <c r="EN176" i="166"/>
  <c r="EM176" i="166"/>
  <c r="DW176" i="166" s="1"/>
  <c r="EL176" i="166"/>
  <c r="EK176" i="166"/>
  <c r="EJ176" i="166"/>
  <c r="EI176" i="166"/>
  <c r="EH176" i="166"/>
  <c r="EG176" i="166"/>
  <c r="EF176" i="166"/>
  <c r="EE176" i="166"/>
  <c r="ED176" i="166"/>
  <c r="EC176" i="166"/>
  <c r="EB176" i="166"/>
  <c r="DR176" i="166" s="1"/>
  <c r="EV175" i="166"/>
  <c r="EU175" i="166"/>
  <c r="ET175" i="166"/>
  <c r="ES175" i="166"/>
  <c r="ER175" i="166"/>
  <c r="EQ175" i="166"/>
  <c r="EP175" i="166"/>
  <c r="EO175" i="166"/>
  <c r="EN175" i="166"/>
  <c r="EM175" i="166"/>
  <c r="EL175" i="166"/>
  <c r="EK175" i="166"/>
  <c r="EJ175" i="166"/>
  <c r="EI175" i="166"/>
  <c r="EH175" i="166"/>
  <c r="EG175" i="166"/>
  <c r="EF175" i="166"/>
  <c r="EE175" i="166"/>
  <c r="ED175" i="166"/>
  <c r="EC175" i="166"/>
  <c r="EB175" i="166"/>
  <c r="DR175" i="166" s="1"/>
  <c r="DS175" i="166" s="1"/>
  <c r="EV174" i="166"/>
  <c r="EU174" i="166"/>
  <c r="ET174" i="166"/>
  <c r="ES174" i="166"/>
  <c r="ER174" i="166"/>
  <c r="EQ174" i="166"/>
  <c r="EP174" i="166"/>
  <c r="DZ174" i="166" s="1"/>
  <c r="EO174" i="166"/>
  <c r="DY174" i="166" s="1"/>
  <c r="EN174" i="166"/>
  <c r="EM174" i="166"/>
  <c r="EL174" i="166"/>
  <c r="EK174" i="166"/>
  <c r="EJ174" i="166"/>
  <c r="EI174" i="166"/>
  <c r="EH174" i="166"/>
  <c r="EG174" i="166"/>
  <c r="EF174" i="166"/>
  <c r="EE174" i="166"/>
  <c r="ED174" i="166"/>
  <c r="EC174" i="166"/>
  <c r="EB174" i="166"/>
  <c r="DR174" i="166" s="1"/>
  <c r="EV173" i="166"/>
  <c r="EU173" i="166"/>
  <c r="ET173" i="166"/>
  <c r="ES173" i="166"/>
  <c r="ER173" i="166"/>
  <c r="EQ173" i="166"/>
  <c r="EP173" i="166"/>
  <c r="EO173" i="166"/>
  <c r="EN173" i="166"/>
  <c r="EM173" i="166"/>
  <c r="DW173" i="166" s="1"/>
  <c r="EL173" i="166"/>
  <c r="EK173" i="166"/>
  <c r="EJ173" i="166"/>
  <c r="EI173" i="166"/>
  <c r="EH173" i="166"/>
  <c r="EG173" i="166"/>
  <c r="EF173" i="166"/>
  <c r="EE173" i="166"/>
  <c r="ED173" i="166"/>
  <c r="EC173" i="166"/>
  <c r="EB173" i="166"/>
  <c r="DR173" i="166" s="1"/>
  <c r="EV172" i="166"/>
  <c r="EU172" i="166"/>
  <c r="ET172" i="166"/>
  <c r="ES172" i="166"/>
  <c r="ER172" i="166"/>
  <c r="EQ172" i="166"/>
  <c r="EP172" i="166"/>
  <c r="EO172" i="166"/>
  <c r="EN172" i="166"/>
  <c r="EM172" i="166"/>
  <c r="EL172" i="166"/>
  <c r="EK172" i="166"/>
  <c r="EJ172" i="166"/>
  <c r="EI172" i="166"/>
  <c r="EH172" i="166"/>
  <c r="EG172" i="166"/>
  <c r="EF172" i="166"/>
  <c r="EE172" i="166"/>
  <c r="ED172" i="166"/>
  <c r="EC172" i="166"/>
  <c r="EB172" i="166"/>
  <c r="DR172" i="166" s="1"/>
  <c r="EV171" i="166"/>
  <c r="EU171" i="166"/>
  <c r="ET171" i="166"/>
  <c r="ES171" i="166"/>
  <c r="ER171" i="166"/>
  <c r="EQ171" i="166"/>
  <c r="EP171" i="166"/>
  <c r="EO171" i="166"/>
  <c r="DY171" i="166" s="1"/>
  <c r="EN171" i="166"/>
  <c r="EM171" i="166"/>
  <c r="EL171" i="166"/>
  <c r="EK171" i="166"/>
  <c r="EJ171" i="166"/>
  <c r="EI171" i="166"/>
  <c r="EH171" i="166"/>
  <c r="EG171" i="166"/>
  <c r="EF171" i="166"/>
  <c r="EE171" i="166"/>
  <c r="ED171" i="166"/>
  <c r="EC171" i="166"/>
  <c r="EB171" i="166"/>
  <c r="DR171" i="166" s="1"/>
  <c r="EV170" i="166"/>
  <c r="EU170" i="166"/>
  <c r="ET170" i="166"/>
  <c r="ES170" i="166"/>
  <c r="ER170" i="166"/>
  <c r="EQ170" i="166"/>
  <c r="EP170" i="166"/>
  <c r="EO170" i="166"/>
  <c r="EN170" i="166"/>
  <c r="EM170" i="166"/>
  <c r="EL170" i="166"/>
  <c r="EK170" i="166"/>
  <c r="EJ170" i="166"/>
  <c r="EI170" i="166"/>
  <c r="EH170" i="166"/>
  <c r="EG170" i="166"/>
  <c r="EF170" i="166"/>
  <c r="EE170" i="166"/>
  <c r="ED170" i="166"/>
  <c r="EC170" i="166"/>
  <c r="EB170" i="166"/>
  <c r="DR170" i="166" s="1"/>
  <c r="DS170" i="166" s="1"/>
  <c r="EV169" i="166"/>
  <c r="EU169" i="166"/>
  <c r="ET169" i="166"/>
  <c r="ES169" i="166"/>
  <c r="ER169" i="166"/>
  <c r="EQ169" i="166"/>
  <c r="EP169" i="166"/>
  <c r="DZ169" i="166" s="1"/>
  <c r="EO169" i="166"/>
  <c r="EN169" i="166"/>
  <c r="EM169" i="166"/>
  <c r="EL169" i="166"/>
  <c r="EK169" i="166"/>
  <c r="EJ169" i="166"/>
  <c r="EI169" i="166"/>
  <c r="EH169" i="166"/>
  <c r="EG169" i="166"/>
  <c r="EF169" i="166"/>
  <c r="EE169" i="166"/>
  <c r="ED169" i="166"/>
  <c r="EC169" i="166"/>
  <c r="EB169" i="166"/>
  <c r="DR169" i="166" s="1"/>
  <c r="EV168" i="166"/>
  <c r="EU168" i="166"/>
  <c r="ET168" i="166"/>
  <c r="ES168" i="166"/>
  <c r="ER168" i="166"/>
  <c r="EQ168" i="166"/>
  <c r="EP168" i="166"/>
  <c r="EO168" i="166"/>
  <c r="EN168" i="166"/>
  <c r="EM168" i="166"/>
  <c r="DW168" i="166" s="1"/>
  <c r="EL168" i="166"/>
  <c r="EK168" i="166"/>
  <c r="EJ168" i="166"/>
  <c r="EI168" i="166"/>
  <c r="EH168" i="166"/>
  <c r="DV168" i="166" s="1"/>
  <c r="EG168" i="166"/>
  <c r="EF168" i="166"/>
  <c r="EE168" i="166"/>
  <c r="ED168" i="166"/>
  <c r="EC168" i="166"/>
  <c r="EB168" i="166"/>
  <c r="DR168" i="166" s="1"/>
  <c r="EV167" i="166"/>
  <c r="EU167" i="166"/>
  <c r="ET167" i="166"/>
  <c r="ES167" i="166"/>
  <c r="ER167" i="166"/>
  <c r="EQ167" i="166"/>
  <c r="EP167" i="166"/>
  <c r="EO167" i="166"/>
  <c r="EN167" i="166"/>
  <c r="EM167" i="166"/>
  <c r="EL167" i="166"/>
  <c r="EK167" i="166"/>
  <c r="EJ167" i="166"/>
  <c r="EI167" i="166"/>
  <c r="EH167" i="166"/>
  <c r="EG167" i="166"/>
  <c r="EF167" i="166"/>
  <c r="EE167" i="166"/>
  <c r="ED167" i="166"/>
  <c r="EC167" i="166"/>
  <c r="EB167" i="166"/>
  <c r="DR167" i="166" s="1"/>
  <c r="DS167" i="166" s="1"/>
  <c r="EV166" i="166"/>
  <c r="EU166" i="166"/>
  <c r="ET166" i="166"/>
  <c r="ES166" i="166"/>
  <c r="ER166" i="166"/>
  <c r="EQ166" i="166"/>
  <c r="EP166" i="166"/>
  <c r="EO166" i="166"/>
  <c r="DY166" i="166" s="1"/>
  <c r="EN166" i="166"/>
  <c r="EM166" i="166"/>
  <c r="EL166" i="166"/>
  <c r="EK166" i="166"/>
  <c r="EJ166" i="166"/>
  <c r="EI166" i="166"/>
  <c r="EH166" i="166"/>
  <c r="EG166" i="166"/>
  <c r="EF166" i="166"/>
  <c r="EE166" i="166"/>
  <c r="ED166" i="166"/>
  <c r="EC166" i="166"/>
  <c r="EB166" i="166"/>
  <c r="DR166" i="166" s="1"/>
  <c r="EV165" i="166"/>
  <c r="EU165" i="166"/>
  <c r="ET165" i="166"/>
  <c r="ES165" i="166"/>
  <c r="ER165" i="166"/>
  <c r="EQ165" i="166"/>
  <c r="EP165" i="166"/>
  <c r="EO165" i="166"/>
  <c r="EN165" i="166"/>
  <c r="EM165" i="166"/>
  <c r="EL165" i="166"/>
  <c r="EK165" i="166"/>
  <c r="EJ165" i="166"/>
  <c r="EI165" i="166"/>
  <c r="EH165" i="166"/>
  <c r="EG165" i="166"/>
  <c r="EF165" i="166"/>
  <c r="EE165" i="166"/>
  <c r="ED165" i="166"/>
  <c r="EC165" i="166"/>
  <c r="EB165" i="166"/>
  <c r="DR165" i="166" s="1"/>
  <c r="EV164" i="166"/>
  <c r="EU164" i="166"/>
  <c r="ET164" i="166"/>
  <c r="ES164" i="166"/>
  <c r="ER164" i="166"/>
  <c r="EQ164" i="166"/>
  <c r="EP164" i="166"/>
  <c r="EO164" i="166"/>
  <c r="EN164" i="166"/>
  <c r="EM164" i="166"/>
  <c r="EL164" i="166"/>
  <c r="EK164" i="166"/>
  <c r="EJ164" i="166"/>
  <c r="EI164" i="166"/>
  <c r="EH164" i="166"/>
  <c r="EG164" i="166"/>
  <c r="EF164" i="166"/>
  <c r="EE164" i="166"/>
  <c r="ED164" i="166"/>
  <c r="EC164" i="166"/>
  <c r="EB164" i="166"/>
  <c r="DR164" i="166" s="1"/>
  <c r="EV163" i="166"/>
  <c r="EU163" i="166"/>
  <c r="ET163" i="166"/>
  <c r="ES163" i="166"/>
  <c r="ER163" i="166"/>
  <c r="EQ163" i="166"/>
  <c r="EP163" i="166"/>
  <c r="EO163" i="166"/>
  <c r="DY163" i="166" s="1"/>
  <c r="EN163" i="166"/>
  <c r="EM163" i="166"/>
  <c r="EL163" i="166"/>
  <c r="EK163" i="166"/>
  <c r="EJ163" i="166"/>
  <c r="EI163" i="166"/>
  <c r="EH163" i="166"/>
  <c r="EG163" i="166"/>
  <c r="EF163" i="166"/>
  <c r="EE163" i="166"/>
  <c r="ED163" i="166"/>
  <c r="EC163" i="166"/>
  <c r="EB163" i="166"/>
  <c r="DR163" i="166" s="1"/>
  <c r="EV162" i="166"/>
  <c r="EU162" i="166"/>
  <c r="ET162" i="166"/>
  <c r="ES162" i="166"/>
  <c r="ER162" i="166"/>
  <c r="EQ162" i="166"/>
  <c r="EP162" i="166"/>
  <c r="EO162" i="166"/>
  <c r="EN162" i="166"/>
  <c r="EM162" i="166"/>
  <c r="EL162" i="166"/>
  <c r="EK162" i="166"/>
  <c r="EJ162" i="166"/>
  <c r="EI162" i="166"/>
  <c r="EH162" i="166"/>
  <c r="EG162" i="166"/>
  <c r="EF162" i="166"/>
  <c r="EE162" i="166"/>
  <c r="ED162" i="166"/>
  <c r="EC162" i="166"/>
  <c r="EB162" i="166"/>
  <c r="DR162" i="166" s="1"/>
  <c r="DS162" i="166" s="1"/>
  <c r="EV161" i="166"/>
  <c r="EU161" i="166"/>
  <c r="ET161" i="166"/>
  <c r="ES161" i="166"/>
  <c r="ER161" i="166"/>
  <c r="EQ161" i="166"/>
  <c r="EP161" i="166"/>
  <c r="EO161" i="166"/>
  <c r="EN161" i="166"/>
  <c r="EM161" i="166"/>
  <c r="EL161" i="166"/>
  <c r="EK161" i="166"/>
  <c r="EJ161" i="166"/>
  <c r="EI161" i="166"/>
  <c r="EH161" i="166"/>
  <c r="EG161" i="166"/>
  <c r="EF161" i="166"/>
  <c r="EE161" i="166"/>
  <c r="ED161" i="166"/>
  <c r="EC161" i="166"/>
  <c r="EB161" i="166"/>
  <c r="DR161" i="166" s="1"/>
  <c r="EV160" i="166"/>
  <c r="EU160" i="166"/>
  <c r="ET160" i="166"/>
  <c r="ES160" i="166"/>
  <c r="ER160" i="166"/>
  <c r="EQ160" i="166"/>
  <c r="EP160" i="166"/>
  <c r="EO160" i="166"/>
  <c r="EN160" i="166"/>
  <c r="EM160" i="166"/>
  <c r="DW160" i="166" s="1"/>
  <c r="EL160" i="166"/>
  <c r="EK160" i="166"/>
  <c r="EJ160" i="166"/>
  <c r="EI160" i="166"/>
  <c r="EH160" i="166"/>
  <c r="DV160" i="166" s="1"/>
  <c r="EG160" i="166"/>
  <c r="EF160" i="166"/>
  <c r="EE160" i="166"/>
  <c r="ED160" i="166"/>
  <c r="EC160" i="166"/>
  <c r="EB160" i="166"/>
  <c r="DR160" i="166" s="1"/>
  <c r="EV159" i="166"/>
  <c r="EU159" i="166"/>
  <c r="ET159" i="166"/>
  <c r="ES159" i="166"/>
  <c r="ER159" i="166"/>
  <c r="EQ159" i="166"/>
  <c r="EP159" i="166"/>
  <c r="EO159" i="166"/>
  <c r="EN159" i="166"/>
  <c r="EM159" i="166"/>
  <c r="EL159" i="166"/>
  <c r="EK159" i="166"/>
  <c r="EJ159" i="166"/>
  <c r="EI159" i="166"/>
  <c r="EH159" i="166"/>
  <c r="EG159" i="166"/>
  <c r="EF159" i="166"/>
  <c r="EE159" i="166"/>
  <c r="ED159" i="166"/>
  <c r="EC159" i="166"/>
  <c r="EB159" i="166"/>
  <c r="DR159" i="166" s="1"/>
  <c r="DS159" i="166" s="1"/>
  <c r="EV158" i="166"/>
  <c r="EU158" i="166"/>
  <c r="ET158" i="166"/>
  <c r="ES158" i="166"/>
  <c r="ER158" i="166"/>
  <c r="EQ158" i="166"/>
  <c r="EP158" i="166"/>
  <c r="DZ158" i="166" s="1"/>
  <c r="EO158" i="166"/>
  <c r="DY158" i="166" s="1"/>
  <c r="EN158" i="166"/>
  <c r="EM158" i="166"/>
  <c r="EL158" i="166"/>
  <c r="EK158" i="166"/>
  <c r="EJ158" i="166"/>
  <c r="EI158" i="166"/>
  <c r="EH158" i="166"/>
  <c r="EG158" i="166"/>
  <c r="EF158" i="166"/>
  <c r="EE158" i="166"/>
  <c r="ED158" i="166"/>
  <c r="EC158" i="166"/>
  <c r="EB158" i="166"/>
  <c r="DR158" i="166" s="1"/>
  <c r="EV157" i="166"/>
  <c r="EU157" i="166"/>
  <c r="ET157" i="166"/>
  <c r="ES157" i="166"/>
  <c r="ER157" i="166"/>
  <c r="EQ157" i="166"/>
  <c r="EP157" i="166"/>
  <c r="EO157" i="166"/>
  <c r="EN157" i="166"/>
  <c r="EM157" i="166"/>
  <c r="DW157" i="166" s="1"/>
  <c r="EL157" i="166"/>
  <c r="EK157" i="166"/>
  <c r="EJ157" i="166"/>
  <c r="EI157" i="166"/>
  <c r="EH157" i="166"/>
  <c r="EG157" i="166"/>
  <c r="EF157" i="166"/>
  <c r="EE157" i="166"/>
  <c r="ED157" i="166"/>
  <c r="EC157" i="166"/>
  <c r="EB157" i="166"/>
  <c r="DR157" i="166" s="1"/>
  <c r="EV156" i="166"/>
  <c r="EU156" i="166"/>
  <c r="ET156" i="166"/>
  <c r="ES156" i="166"/>
  <c r="ER156" i="166"/>
  <c r="EQ156" i="166"/>
  <c r="EP156" i="166"/>
  <c r="EO156" i="166"/>
  <c r="EN156" i="166"/>
  <c r="EM156" i="166"/>
  <c r="EL156" i="166"/>
  <c r="EK156" i="166"/>
  <c r="EJ156" i="166"/>
  <c r="EI156" i="166"/>
  <c r="EH156" i="166"/>
  <c r="EG156" i="166"/>
  <c r="EF156" i="166"/>
  <c r="EE156" i="166"/>
  <c r="ED156" i="166"/>
  <c r="DU156" i="166" s="1"/>
  <c r="EC156" i="166"/>
  <c r="EB156" i="166"/>
  <c r="DR156" i="166" s="1"/>
  <c r="EV155" i="166"/>
  <c r="EU155" i="166"/>
  <c r="ET155" i="166"/>
  <c r="ES155" i="166"/>
  <c r="ER155" i="166"/>
  <c r="EQ155" i="166"/>
  <c r="EP155" i="166"/>
  <c r="EO155" i="166"/>
  <c r="DY155" i="166" s="1"/>
  <c r="EN155" i="166"/>
  <c r="EM155" i="166"/>
  <c r="EL155" i="166"/>
  <c r="EK155" i="166"/>
  <c r="EJ155" i="166"/>
  <c r="EI155" i="166"/>
  <c r="EH155" i="166"/>
  <c r="EG155" i="166"/>
  <c r="EF155" i="166"/>
  <c r="EE155" i="166"/>
  <c r="ED155" i="166"/>
  <c r="EC155" i="166"/>
  <c r="EB155" i="166"/>
  <c r="DR155" i="166" s="1"/>
  <c r="EV154" i="166"/>
  <c r="EU154" i="166"/>
  <c r="ET154" i="166"/>
  <c r="ES154" i="166"/>
  <c r="ER154" i="166"/>
  <c r="EQ154" i="166"/>
  <c r="EP154" i="166"/>
  <c r="EO154" i="166"/>
  <c r="EN154" i="166"/>
  <c r="EM154" i="166"/>
  <c r="EL154" i="166"/>
  <c r="EK154" i="166"/>
  <c r="EJ154" i="166"/>
  <c r="EI154" i="166"/>
  <c r="EH154" i="166"/>
  <c r="EG154" i="166"/>
  <c r="EF154" i="166"/>
  <c r="EE154" i="166"/>
  <c r="ED154" i="166"/>
  <c r="EC154" i="166"/>
  <c r="EB154" i="166"/>
  <c r="DR154" i="166" s="1"/>
  <c r="DS154" i="166" s="1"/>
  <c r="EV153" i="166"/>
  <c r="EU153" i="166"/>
  <c r="ET153" i="166"/>
  <c r="ES153" i="166"/>
  <c r="ER153" i="166"/>
  <c r="EQ153" i="166"/>
  <c r="EP153" i="166"/>
  <c r="EO153" i="166"/>
  <c r="EN153" i="166"/>
  <c r="EM153" i="166"/>
  <c r="EL153" i="166"/>
  <c r="EK153" i="166"/>
  <c r="EJ153" i="166"/>
  <c r="EI153" i="166"/>
  <c r="EH153" i="166"/>
  <c r="EG153" i="166"/>
  <c r="EF153" i="166"/>
  <c r="EE153" i="166"/>
  <c r="ED153" i="166"/>
  <c r="EC153" i="166"/>
  <c r="EB153" i="166"/>
  <c r="DR153" i="166" s="1"/>
  <c r="EV152" i="166"/>
  <c r="EU152" i="166"/>
  <c r="ET152" i="166"/>
  <c r="ES152" i="166"/>
  <c r="ER152" i="166"/>
  <c r="EQ152" i="166"/>
  <c r="EP152" i="166"/>
  <c r="EO152" i="166"/>
  <c r="EN152" i="166"/>
  <c r="EM152" i="166"/>
  <c r="DW152" i="166" s="1"/>
  <c r="EL152" i="166"/>
  <c r="EK152" i="166"/>
  <c r="EJ152" i="166"/>
  <c r="EI152" i="166"/>
  <c r="EH152" i="166"/>
  <c r="EG152" i="166"/>
  <c r="EF152" i="166"/>
  <c r="EE152" i="166"/>
  <c r="ED152" i="166"/>
  <c r="EC152" i="166"/>
  <c r="EB152" i="166"/>
  <c r="DR152" i="166" s="1"/>
  <c r="EV151" i="166"/>
  <c r="EU151" i="166"/>
  <c r="ET151" i="166"/>
  <c r="ES151" i="166"/>
  <c r="ER151" i="166"/>
  <c r="EQ151" i="166"/>
  <c r="EP151" i="166"/>
  <c r="EO151" i="166"/>
  <c r="EN151" i="166"/>
  <c r="EM151" i="166"/>
  <c r="EL151" i="166"/>
  <c r="EK151" i="166"/>
  <c r="EJ151" i="166"/>
  <c r="EI151" i="166"/>
  <c r="EH151" i="166"/>
  <c r="EG151" i="166"/>
  <c r="EF151" i="166"/>
  <c r="EE151" i="166"/>
  <c r="ED151" i="166"/>
  <c r="EC151" i="166"/>
  <c r="EB151" i="166"/>
  <c r="DR151" i="166" s="1"/>
  <c r="DS151" i="166" s="1"/>
  <c r="EV150" i="166"/>
  <c r="EU150" i="166"/>
  <c r="ET150" i="166"/>
  <c r="ES150" i="166"/>
  <c r="ER150" i="166"/>
  <c r="EQ150" i="166"/>
  <c r="EP150" i="166"/>
  <c r="EO150" i="166"/>
  <c r="DY150" i="166" s="1"/>
  <c r="EN150" i="166"/>
  <c r="EM150" i="166"/>
  <c r="EL150" i="166"/>
  <c r="EK150" i="166"/>
  <c r="EJ150" i="166"/>
  <c r="EI150" i="166"/>
  <c r="EH150" i="166"/>
  <c r="EG150" i="166"/>
  <c r="EF150" i="166"/>
  <c r="EE150" i="166"/>
  <c r="ED150" i="166"/>
  <c r="EC150" i="166"/>
  <c r="EB150" i="166"/>
  <c r="DR150" i="166" s="1"/>
  <c r="EV149" i="166"/>
  <c r="EU149" i="166"/>
  <c r="ET149" i="166"/>
  <c r="ES149" i="166"/>
  <c r="ER149" i="166"/>
  <c r="EQ149" i="166"/>
  <c r="EP149" i="166"/>
  <c r="EO149" i="166"/>
  <c r="EN149" i="166"/>
  <c r="EM149" i="166"/>
  <c r="EL149" i="166"/>
  <c r="EK149" i="166"/>
  <c r="EJ149" i="166"/>
  <c r="EI149" i="166"/>
  <c r="EH149" i="166"/>
  <c r="EG149" i="166"/>
  <c r="EF149" i="166"/>
  <c r="EE149" i="166"/>
  <c r="ED149" i="166"/>
  <c r="EC149" i="166"/>
  <c r="EB149" i="166"/>
  <c r="DR149" i="166" s="1"/>
  <c r="EV148" i="166"/>
  <c r="EU148" i="166"/>
  <c r="ET148" i="166"/>
  <c r="ES148" i="166"/>
  <c r="ER148" i="166"/>
  <c r="EQ148" i="166"/>
  <c r="EP148" i="166"/>
  <c r="EO148" i="166"/>
  <c r="EN148" i="166"/>
  <c r="EM148" i="166"/>
  <c r="EL148" i="166"/>
  <c r="EK148" i="166"/>
  <c r="EJ148" i="166"/>
  <c r="EI148" i="166"/>
  <c r="EH148" i="166"/>
  <c r="EG148" i="166"/>
  <c r="EF148" i="166"/>
  <c r="EE148" i="166"/>
  <c r="ED148" i="166"/>
  <c r="EC148" i="166"/>
  <c r="EB148" i="166"/>
  <c r="DR148" i="166" s="1"/>
  <c r="EV147" i="166"/>
  <c r="EU147" i="166"/>
  <c r="ET147" i="166"/>
  <c r="ES147" i="166"/>
  <c r="ER147" i="166"/>
  <c r="EQ147" i="166"/>
  <c r="EP147" i="166"/>
  <c r="EO147" i="166"/>
  <c r="EN147" i="166"/>
  <c r="EM147" i="166"/>
  <c r="EL147" i="166"/>
  <c r="EK147" i="166"/>
  <c r="EJ147" i="166"/>
  <c r="EI147" i="166"/>
  <c r="EH147" i="166"/>
  <c r="EG147" i="166"/>
  <c r="EF147" i="166"/>
  <c r="EE147" i="166"/>
  <c r="ED147" i="166"/>
  <c r="EC147" i="166"/>
  <c r="EB147" i="166"/>
  <c r="DR147" i="166" s="1"/>
  <c r="EV146" i="166"/>
  <c r="EU146" i="166"/>
  <c r="ET146" i="166"/>
  <c r="ES146" i="166"/>
  <c r="ER146" i="166"/>
  <c r="EQ146" i="166"/>
  <c r="EP146" i="166"/>
  <c r="EO146" i="166"/>
  <c r="EN146" i="166"/>
  <c r="EM146" i="166"/>
  <c r="EL146" i="166"/>
  <c r="EK146" i="166"/>
  <c r="EJ146" i="166"/>
  <c r="EI146" i="166"/>
  <c r="EH146" i="166"/>
  <c r="EG146" i="166"/>
  <c r="EF146" i="166"/>
  <c r="EE146" i="166"/>
  <c r="ED146" i="166"/>
  <c r="EC146" i="166"/>
  <c r="EB146" i="166"/>
  <c r="DR146" i="166" s="1"/>
  <c r="DS146" i="166" s="1"/>
  <c r="EV145" i="166"/>
  <c r="EU145" i="166"/>
  <c r="ET145" i="166"/>
  <c r="ES145" i="166"/>
  <c r="ER145" i="166"/>
  <c r="EQ145" i="166"/>
  <c r="EP145" i="166"/>
  <c r="DZ145" i="166" s="1"/>
  <c r="EO145" i="166"/>
  <c r="EN145" i="166"/>
  <c r="EM145" i="166"/>
  <c r="EL145" i="166"/>
  <c r="EK145" i="166"/>
  <c r="EJ145" i="166"/>
  <c r="EI145" i="166"/>
  <c r="EH145" i="166"/>
  <c r="EG145" i="166"/>
  <c r="EF145" i="166"/>
  <c r="EE145" i="166"/>
  <c r="ED145" i="166"/>
  <c r="EC145" i="166"/>
  <c r="EB145" i="166"/>
  <c r="DR145" i="166" s="1"/>
  <c r="EV144" i="166"/>
  <c r="EU144" i="166"/>
  <c r="ET144" i="166"/>
  <c r="ES144" i="166"/>
  <c r="ER144" i="166"/>
  <c r="EQ144" i="166"/>
  <c r="EP144" i="166"/>
  <c r="EO144" i="166"/>
  <c r="EN144" i="166"/>
  <c r="EM144" i="166"/>
  <c r="DW144" i="166" s="1"/>
  <c r="EL144" i="166"/>
  <c r="EK144" i="166"/>
  <c r="EJ144" i="166"/>
  <c r="EI144" i="166"/>
  <c r="EH144" i="166"/>
  <c r="DV144" i="166" s="1"/>
  <c r="EG144" i="166"/>
  <c r="EF144" i="166"/>
  <c r="EE144" i="166"/>
  <c r="ED144" i="166"/>
  <c r="EC144" i="166"/>
  <c r="EB144" i="166"/>
  <c r="DR144" i="166" s="1"/>
  <c r="EV143" i="166"/>
  <c r="EU143" i="166"/>
  <c r="ET143" i="166"/>
  <c r="ES143" i="166"/>
  <c r="ER143" i="166"/>
  <c r="EQ143" i="166"/>
  <c r="EP143" i="166"/>
  <c r="EO143" i="166"/>
  <c r="EN143" i="166"/>
  <c r="EM143" i="166"/>
  <c r="EL143" i="166"/>
  <c r="EK143" i="166"/>
  <c r="EJ143" i="166"/>
  <c r="EI143" i="166"/>
  <c r="EH143" i="166"/>
  <c r="EG143" i="166"/>
  <c r="EF143" i="166"/>
  <c r="EE143" i="166"/>
  <c r="ED143" i="166"/>
  <c r="EC143" i="166"/>
  <c r="EB143" i="166"/>
  <c r="DR143" i="166" s="1"/>
  <c r="DS143" i="166" s="1"/>
  <c r="EV142" i="166"/>
  <c r="EU142" i="166"/>
  <c r="ET142" i="166"/>
  <c r="ES142" i="166"/>
  <c r="ER142" i="166"/>
  <c r="EQ142" i="166"/>
  <c r="EP142" i="166"/>
  <c r="EO142" i="166"/>
  <c r="DY142" i="166" s="1"/>
  <c r="EN142" i="166"/>
  <c r="EM142" i="166"/>
  <c r="EL142" i="166"/>
  <c r="EK142" i="166"/>
  <c r="EJ142" i="166"/>
  <c r="EI142" i="166"/>
  <c r="EH142" i="166"/>
  <c r="EG142" i="166"/>
  <c r="EF142" i="166"/>
  <c r="EE142" i="166"/>
  <c r="ED142" i="166"/>
  <c r="EC142" i="166"/>
  <c r="EB142" i="166"/>
  <c r="DR142" i="166" s="1"/>
  <c r="EV141" i="166"/>
  <c r="EU141" i="166"/>
  <c r="ET141" i="166"/>
  <c r="ES141" i="166"/>
  <c r="ER141" i="166"/>
  <c r="EQ141" i="166"/>
  <c r="EP141" i="166"/>
  <c r="EO141" i="166"/>
  <c r="EN141" i="166"/>
  <c r="EM141" i="166"/>
  <c r="EL141" i="166"/>
  <c r="EK141" i="166"/>
  <c r="EJ141" i="166"/>
  <c r="EI141" i="166"/>
  <c r="EH141" i="166"/>
  <c r="EG141" i="166"/>
  <c r="EF141" i="166"/>
  <c r="EE141" i="166"/>
  <c r="ED141" i="166"/>
  <c r="EC141" i="166"/>
  <c r="EB141" i="166"/>
  <c r="DR141" i="166" s="1"/>
  <c r="EV140" i="166"/>
  <c r="EU140" i="166"/>
  <c r="ET140" i="166"/>
  <c r="ES140" i="166"/>
  <c r="ER140" i="166"/>
  <c r="EQ140" i="166"/>
  <c r="EP140" i="166"/>
  <c r="EO140" i="166"/>
  <c r="EN140" i="166"/>
  <c r="EM140" i="166"/>
  <c r="EL140" i="166"/>
  <c r="EK140" i="166"/>
  <c r="EJ140" i="166"/>
  <c r="EI140" i="166"/>
  <c r="EH140" i="166"/>
  <c r="EG140" i="166"/>
  <c r="EF140" i="166"/>
  <c r="EE140" i="166"/>
  <c r="ED140" i="166"/>
  <c r="DU140" i="166" s="1"/>
  <c r="EC140" i="166"/>
  <c r="EB140" i="166"/>
  <c r="DR140" i="166" s="1"/>
  <c r="EV139" i="166"/>
  <c r="EU139" i="166"/>
  <c r="ET139" i="166"/>
  <c r="ES139" i="166"/>
  <c r="ER139" i="166"/>
  <c r="EQ139" i="166"/>
  <c r="EP139" i="166"/>
  <c r="EO139" i="166"/>
  <c r="EN139" i="166"/>
  <c r="EM139" i="166"/>
  <c r="EL139" i="166"/>
  <c r="EK139" i="166"/>
  <c r="EJ139" i="166"/>
  <c r="EI139" i="166"/>
  <c r="EH139" i="166"/>
  <c r="EG139" i="166"/>
  <c r="EF139" i="166"/>
  <c r="EE139" i="166"/>
  <c r="ED139" i="166"/>
  <c r="EC139" i="166"/>
  <c r="EB139" i="166"/>
  <c r="DR139" i="166" s="1"/>
  <c r="EV138" i="166"/>
  <c r="EU138" i="166"/>
  <c r="ET138" i="166"/>
  <c r="ES138" i="166"/>
  <c r="ER138" i="166"/>
  <c r="EQ138" i="166"/>
  <c r="EP138" i="166"/>
  <c r="EO138" i="166"/>
  <c r="EN138" i="166"/>
  <c r="EM138" i="166"/>
  <c r="EL138" i="166"/>
  <c r="EK138" i="166"/>
  <c r="EJ138" i="166"/>
  <c r="EI138" i="166"/>
  <c r="EH138" i="166"/>
  <c r="EG138" i="166"/>
  <c r="EF138" i="166"/>
  <c r="EE138" i="166"/>
  <c r="ED138" i="166"/>
  <c r="EC138" i="166"/>
  <c r="EB138" i="166"/>
  <c r="DR138" i="166" s="1"/>
  <c r="DS138" i="166" s="1"/>
  <c r="EV137" i="166"/>
  <c r="EU137" i="166"/>
  <c r="ET137" i="166"/>
  <c r="ES137" i="166"/>
  <c r="ER137" i="166"/>
  <c r="EQ137" i="166"/>
  <c r="EP137" i="166"/>
  <c r="DZ137" i="166" s="1"/>
  <c r="EO137" i="166"/>
  <c r="EN137" i="166"/>
  <c r="EM137" i="166"/>
  <c r="EL137" i="166"/>
  <c r="EK137" i="166"/>
  <c r="EJ137" i="166"/>
  <c r="EI137" i="166"/>
  <c r="EH137" i="166"/>
  <c r="EG137" i="166"/>
  <c r="EF137" i="166"/>
  <c r="EE137" i="166"/>
  <c r="ED137" i="166"/>
  <c r="EC137" i="166"/>
  <c r="EB137" i="166"/>
  <c r="DR137" i="166" s="1"/>
  <c r="EV136" i="166"/>
  <c r="EU136" i="166"/>
  <c r="ET136" i="166"/>
  <c r="ES136" i="166"/>
  <c r="ER136" i="166"/>
  <c r="EQ136" i="166"/>
  <c r="EP136" i="166"/>
  <c r="EO136" i="166"/>
  <c r="EN136" i="166"/>
  <c r="EM136" i="166"/>
  <c r="DW136" i="166" s="1"/>
  <c r="EL136" i="166"/>
  <c r="EK136" i="166"/>
  <c r="EJ136" i="166"/>
  <c r="EI136" i="166"/>
  <c r="EH136" i="166"/>
  <c r="DV136" i="166" s="1"/>
  <c r="EG136" i="166"/>
  <c r="EF136" i="166"/>
  <c r="EE136" i="166"/>
  <c r="ED136" i="166"/>
  <c r="EC136" i="166"/>
  <c r="EB136" i="166"/>
  <c r="DR136" i="166" s="1"/>
  <c r="EV135" i="166"/>
  <c r="EU135" i="166"/>
  <c r="ET135" i="166"/>
  <c r="ES135" i="166"/>
  <c r="ER135" i="166"/>
  <c r="EQ135" i="166"/>
  <c r="EP135" i="166"/>
  <c r="EO135" i="166"/>
  <c r="EN135" i="166"/>
  <c r="EM135" i="166"/>
  <c r="EL135" i="166"/>
  <c r="EK135" i="166"/>
  <c r="EJ135" i="166"/>
  <c r="EI135" i="166"/>
  <c r="EH135" i="166"/>
  <c r="EG135" i="166"/>
  <c r="EF135" i="166"/>
  <c r="EE135" i="166"/>
  <c r="ED135" i="166"/>
  <c r="EC135" i="166"/>
  <c r="EB135" i="166"/>
  <c r="DR135" i="166" s="1"/>
  <c r="DS135" i="166" s="1"/>
  <c r="EV134" i="166"/>
  <c r="EU134" i="166"/>
  <c r="ET134" i="166"/>
  <c r="ES134" i="166"/>
  <c r="ER134" i="166"/>
  <c r="EQ134" i="166"/>
  <c r="EP134" i="166"/>
  <c r="EO134" i="166"/>
  <c r="EN134" i="166"/>
  <c r="EM134" i="166"/>
  <c r="EL134" i="166"/>
  <c r="EK134" i="166"/>
  <c r="EJ134" i="166"/>
  <c r="EI134" i="166"/>
  <c r="EH134" i="166"/>
  <c r="EG134" i="166"/>
  <c r="EF134" i="166"/>
  <c r="EE134" i="166"/>
  <c r="ED134" i="166"/>
  <c r="EC134" i="166"/>
  <c r="EB134" i="166"/>
  <c r="DR134" i="166" s="1"/>
  <c r="EV133" i="166"/>
  <c r="EU133" i="166"/>
  <c r="ET133" i="166"/>
  <c r="ES133" i="166"/>
  <c r="ER133" i="166"/>
  <c r="EQ133" i="166"/>
  <c r="EP133" i="166"/>
  <c r="EO133" i="166"/>
  <c r="EN133" i="166"/>
  <c r="EM133" i="166"/>
  <c r="EL133" i="166"/>
  <c r="EK133" i="166"/>
  <c r="EJ133" i="166"/>
  <c r="EI133" i="166"/>
  <c r="EH133" i="166"/>
  <c r="EG133" i="166"/>
  <c r="EF133" i="166"/>
  <c r="EE133" i="166"/>
  <c r="ED133" i="166"/>
  <c r="EC133" i="166"/>
  <c r="EB133" i="166"/>
  <c r="DR133" i="166" s="1"/>
  <c r="EV132" i="166"/>
  <c r="EU132" i="166"/>
  <c r="ET132" i="166"/>
  <c r="ES132" i="166"/>
  <c r="ER132" i="166"/>
  <c r="EQ132" i="166"/>
  <c r="EP132" i="166"/>
  <c r="EO132" i="166"/>
  <c r="EN132" i="166"/>
  <c r="EM132" i="166"/>
  <c r="EL132" i="166"/>
  <c r="EK132" i="166"/>
  <c r="EJ132" i="166"/>
  <c r="EI132" i="166"/>
  <c r="EH132" i="166"/>
  <c r="EG132" i="166"/>
  <c r="EF132" i="166"/>
  <c r="EE132" i="166"/>
  <c r="ED132" i="166"/>
  <c r="EC132" i="166"/>
  <c r="EB132" i="166"/>
  <c r="DR132" i="166" s="1"/>
  <c r="EV131" i="166"/>
  <c r="EU131" i="166"/>
  <c r="ET131" i="166"/>
  <c r="ES131" i="166"/>
  <c r="ER131" i="166"/>
  <c r="EQ131" i="166"/>
  <c r="EP131" i="166"/>
  <c r="EO131" i="166"/>
  <c r="EN131" i="166"/>
  <c r="EM131" i="166"/>
  <c r="EL131" i="166"/>
  <c r="EK131" i="166"/>
  <c r="EJ131" i="166"/>
  <c r="EI131" i="166"/>
  <c r="EH131" i="166"/>
  <c r="EG131" i="166"/>
  <c r="EF131" i="166"/>
  <c r="EE131" i="166"/>
  <c r="ED131" i="166"/>
  <c r="EC131" i="166"/>
  <c r="EB131" i="166"/>
  <c r="DR131" i="166" s="1"/>
  <c r="EV130" i="166"/>
  <c r="EU130" i="166"/>
  <c r="ET130" i="166"/>
  <c r="ES130" i="166"/>
  <c r="ER130" i="166"/>
  <c r="EQ130" i="166"/>
  <c r="EP130" i="166"/>
  <c r="EO130" i="166"/>
  <c r="EN130" i="166"/>
  <c r="EM130" i="166"/>
  <c r="EL130" i="166"/>
  <c r="EK130" i="166"/>
  <c r="EJ130" i="166"/>
  <c r="EI130" i="166"/>
  <c r="EH130" i="166"/>
  <c r="EG130" i="166"/>
  <c r="EF130" i="166"/>
  <c r="EE130" i="166"/>
  <c r="ED130" i="166"/>
  <c r="EC130" i="166"/>
  <c r="EB130" i="166"/>
  <c r="DR130" i="166" s="1"/>
  <c r="EV129" i="166"/>
  <c r="EU129" i="166"/>
  <c r="ET129" i="166"/>
  <c r="ES129" i="166"/>
  <c r="ER129" i="166"/>
  <c r="EQ129" i="166"/>
  <c r="EP129" i="166"/>
  <c r="EO129" i="166"/>
  <c r="EN129" i="166"/>
  <c r="EM129" i="166"/>
  <c r="EL129" i="166"/>
  <c r="EK129" i="166"/>
  <c r="EJ129" i="166"/>
  <c r="EI129" i="166"/>
  <c r="EH129" i="166"/>
  <c r="EG129" i="166"/>
  <c r="EF129" i="166"/>
  <c r="EE129" i="166"/>
  <c r="ED129" i="166"/>
  <c r="EC129" i="166"/>
  <c r="EB129" i="166"/>
  <c r="DR129" i="166" s="1"/>
  <c r="EV128" i="166"/>
  <c r="EU128" i="166"/>
  <c r="ET128" i="166"/>
  <c r="ES128" i="166"/>
  <c r="ER128" i="166"/>
  <c r="EQ128" i="166"/>
  <c r="EP128" i="166"/>
  <c r="EO128" i="166"/>
  <c r="EN128" i="166"/>
  <c r="EM128" i="166"/>
  <c r="EL128" i="166"/>
  <c r="EK128" i="166"/>
  <c r="EJ128" i="166"/>
  <c r="EI128" i="166"/>
  <c r="EH128" i="166"/>
  <c r="EG128" i="166"/>
  <c r="EF128" i="166"/>
  <c r="EE128" i="166"/>
  <c r="ED128" i="166"/>
  <c r="EC128" i="166"/>
  <c r="EB128" i="166"/>
  <c r="DR128" i="166" s="1"/>
  <c r="EV127" i="166"/>
  <c r="EU127" i="166"/>
  <c r="ET127" i="166"/>
  <c r="ES127" i="166"/>
  <c r="ER127" i="166"/>
  <c r="EQ127" i="166"/>
  <c r="EP127" i="166"/>
  <c r="EO127" i="166"/>
  <c r="EN127" i="166"/>
  <c r="EM127" i="166"/>
  <c r="EL127" i="166"/>
  <c r="EK127" i="166"/>
  <c r="EJ127" i="166"/>
  <c r="EI127" i="166"/>
  <c r="EH127" i="166"/>
  <c r="EG127" i="166"/>
  <c r="EF127" i="166"/>
  <c r="EE127" i="166"/>
  <c r="ED127" i="166"/>
  <c r="EC127" i="166"/>
  <c r="EB127" i="166"/>
  <c r="DR127" i="166" s="1"/>
  <c r="EV126" i="166"/>
  <c r="EU126" i="166"/>
  <c r="ET126" i="166"/>
  <c r="ES126" i="166"/>
  <c r="ER126" i="166"/>
  <c r="EQ126" i="166"/>
  <c r="EP126" i="166"/>
  <c r="EO126" i="166"/>
  <c r="EN126" i="166"/>
  <c r="EM126" i="166"/>
  <c r="EL126" i="166"/>
  <c r="EK126" i="166"/>
  <c r="EJ126" i="166"/>
  <c r="EI126" i="166"/>
  <c r="EH126" i="166"/>
  <c r="EG126" i="166"/>
  <c r="EF126" i="166"/>
  <c r="EE126" i="166"/>
  <c r="ED126" i="166"/>
  <c r="EC126" i="166"/>
  <c r="EB126" i="166"/>
  <c r="DR126" i="166" s="1"/>
  <c r="EV125" i="166"/>
  <c r="EU125" i="166"/>
  <c r="ET125" i="166"/>
  <c r="ES125" i="166"/>
  <c r="ER125" i="166"/>
  <c r="EQ125" i="166"/>
  <c r="EP125" i="166"/>
  <c r="EO125" i="166"/>
  <c r="EN125" i="166"/>
  <c r="EM125" i="166"/>
  <c r="EL125" i="166"/>
  <c r="EK125" i="166"/>
  <c r="EJ125" i="166"/>
  <c r="EI125" i="166"/>
  <c r="EH125" i="166"/>
  <c r="EG125" i="166"/>
  <c r="EF125" i="166"/>
  <c r="EE125" i="166"/>
  <c r="ED125" i="166"/>
  <c r="EC125" i="166"/>
  <c r="EB125" i="166"/>
  <c r="DR125" i="166" s="1"/>
  <c r="EV124" i="166"/>
  <c r="EU124" i="166"/>
  <c r="ET124" i="166"/>
  <c r="ES124" i="166"/>
  <c r="ER124" i="166"/>
  <c r="EQ124" i="166"/>
  <c r="EP124" i="166"/>
  <c r="EO124" i="166"/>
  <c r="EN124" i="166"/>
  <c r="EM124" i="166"/>
  <c r="EL124" i="166"/>
  <c r="EK124" i="166"/>
  <c r="EJ124" i="166"/>
  <c r="EI124" i="166"/>
  <c r="EH124" i="166"/>
  <c r="EG124" i="166"/>
  <c r="EF124" i="166"/>
  <c r="EE124" i="166"/>
  <c r="ED124" i="166"/>
  <c r="EC124" i="166"/>
  <c r="EB124" i="166"/>
  <c r="DR124" i="166" s="1"/>
  <c r="EV123" i="166"/>
  <c r="EU123" i="166"/>
  <c r="ET123" i="166"/>
  <c r="ES123" i="166"/>
  <c r="ER123" i="166"/>
  <c r="EQ123" i="166"/>
  <c r="EP123" i="166"/>
  <c r="EO123" i="166"/>
  <c r="EN123" i="166"/>
  <c r="EM123" i="166"/>
  <c r="EL123" i="166"/>
  <c r="EK123" i="166"/>
  <c r="EJ123" i="166"/>
  <c r="EI123" i="166"/>
  <c r="EH123" i="166"/>
  <c r="EG123" i="166"/>
  <c r="EF123" i="166"/>
  <c r="EE123" i="166"/>
  <c r="ED123" i="166"/>
  <c r="EC123" i="166"/>
  <c r="EB123" i="166"/>
  <c r="DR123" i="166" s="1"/>
  <c r="EV122" i="166"/>
  <c r="EU122" i="166"/>
  <c r="ET122" i="166"/>
  <c r="ES122" i="166"/>
  <c r="ER122" i="166"/>
  <c r="EQ122" i="166"/>
  <c r="EP122" i="166"/>
  <c r="EO122" i="166"/>
  <c r="EN122" i="166"/>
  <c r="EM122" i="166"/>
  <c r="EL122" i="166"/>
  <c r="EK122" i="166"/>
  <c r="EJ122" i="166"/>
  <c r="EI122" i="166"/>
  <c r="EH122" i="166"/>
  <c r="EG122" i="166"/>
  <c r="EF122" i="166"/>
  <c r="EE122" i="166"/>
  <c r="ED122" i="166"/>
  <c r="EC122" i="166"/>
  <c r="EB122" i="166"/>
  <c r="DR122" i="166" s="1"/>
  <c r="EV121" i="166"/>
  <c r="EU121" i="166"/>
  <c r="ET121" i="166"/>
  <c r="ES121" i="166"/>
  <c r="ER121" i="166"/>
  <c r="EQ121" i="166"/>
  <c r="EP121" i="166"/>
  <c r="EO121" i="166"/>
  <c r="EN121" i="166"/>
  <c r="EM121" i="166"/>
  <c r="EL121" i="166"/>
  <c r="EK121" i="166"/>
  <c r="EJ121" i="166"/>
  <c r="EI121" i="166"/>
  <c r="EH121" i="166"/>
  <c r="EG121" i="166"/>
  <c r="EF121" i="166"/>
  <c r="EE121" i="166"/>
  <c r="ED121" i="166"/>
  <c r="EC121" i="166"/>
  <c r="EB121" i="166"/>
  <c r="DR121" i="166" s="1"/>
  <c r="EV120" i="166"/>
  <c r="EU120" i="166"/>
  <c r="ET120" i="166"/>
  <c r="ES120" i="166"/>
  <c r="ER120" i="166"/>
  <c r="EQ120" i="166"/>
  <c r="EP120" i="166"/>
  <c r="EO120" i="166"/>
  <c r="EN120" i="166"/>
  <c r="EM120" i="166"/>
  <c r="EL120" i="166"/>
  <c r="EK120" i="166"/>
  <c r="EJ120" i="166"/>
  <c r="EI120" i="166"/>
  <c r="EH120" i="166"/>
  <c r="EG120" i="166"/>
  <c r="EF120" i="166"/>
  <c r="EE120" i="166"/>
  <c r="ED120" i="166"/>
  <c r="EC120" i="166"/>
  <c r="EB120" i="166"/>
  <c r="DR120" i="166" s="1"/>
  <c r="EV119" i="166"/>
  <c r="EU119" i="166"/>
  <c r="ET119" i="166"/>
  <c r="ES119" i="166"/>
  <c r="ER119" i="166"/>
  <c r="EQ119" i="166"/>
  <c r="EP119" i="166"/>
  <c r="EO119" i="166"/>
  <c r="EN119" i="166"/>
  <c r="EM119" i="166"/>
  <c r="EL119" i="166"/>
  <c r="EK119" i="166"/>
  <c r="EJ119" i="166"/>
  <c r="EI119" i="166"/>
  <c r="EH119" i="166"/>
  <c r="EG119" i="166"/>
  <c r="EF119" i="166"/>
  <c r="EE119" i="166"/>
  <c r="ED119" i="166"/>
  <c r="EC119" i="166"/>
  <c r="EB119" i="166"/>
  <c r="DR119" i="166" s="1"/>
  <c r="EV118" i="166"/>
  <c r="EU118" i="166"/>
  <c r="ET118" i="166"/>
  <c r="ES118" i="166"/>
  <c r="ER118" i="166"/>
  <c r="EQ118" i="166"/>
  <c r="EP118" i="166"/>
  <c r="EO118" i="166"/>
  <c r="EN118" i="166"/>
  <c r="EM118" i="166"/>
  <c r="EL118" i="166"/>
  <c r="EK118" i="166"/>
  <c r="EJ118" i="166"/>
  <c r="EI118" i="166"/>
  <c r="EH118" i="166"/>
  <c r="EG118" i="166"/>
  <c r="EF118" i="166"/>
  <c r="EE118" i="166"/>
  <c r="ED118" i="166"/>
  <c r="EC118" i="166"/>
  <c r="EB118" i="166"/>
  <c r="DR118" i="166" s="1"/>
  <c r="EV117" i="166"/>
  <c r="EU117" i="166"/>
  <c r="ET117" i="166"/>
  <c r="ES117" i="166"/>
  <c r="ER117" i="166"/>
  <c r="EQ117" i="166"/>
  <c r="EP117" i="166"/>
  <c r="EO117" i="166"/>
  <c r="EN117" i="166"/>
  <c r="EM117" i="166"/>
  <c r="EL117" i="166"/>
  <c r="EK117" i="166"/>
  <c r="EJ117" i="166"/>
  <c r="EI117" i="166"/>
  <c r="EH117" i="166"/>
  <c r="EG117" i="166"/>
  <c r="EF117" i="166"/>
  <c r="EE117" i="166"/>
  <c r="ED117" i="166"/>
  <c r="EC117" i="166"/>
  <c r="EB117" i="166"/>
  <c r="DR117" i="166" s="1"/>
  <c r="EV116" i="166"/>
  <c r="EU116" i="166"/>
  <c r="ET116" i="166"/>
  <c r="ES116" i="166"/>
  <c r="ER116" i="166"/>
  <c r="EQ116" i="166"/>
  <c r="EP116" i="166"/>
  <c r="EO116" i="166"/>
  <c r="EN116" i="166"/>
  <c r="EM116" i="166"/>
  <c r="EL116" i="166"/>
  <c r="EK116" i="166"/>
  <c r="EJ116" i="166"/>
  <c r="EI116" i="166"/>
  <c r="EH116" i="166"/>
  <c r="EG116" i="166"/>
  <c r="EF116" i="166"/>
  <c r="EE116" i="166"/>
  <c r="ED116" i="166"/>
  <c r="EC116" i="166"/>
  <c r="EB116" i="166"/>
  <c r="DR116" i="166" s="1"/>
  <c r="EV115" i="166"/>
  <c r="EU115" i="166"/>
  <c r="ET115" i="166"/>
  <c r="ES115" i="166"/>
  <c r="ER115" i="166"/>
  <c r="EQ115" i="166"/>
  <c r="EP115" i="166"/>
  <c r="EO115" i="166"/>
  <c r="EN115" i="166"/>
  <c r="EM115" i="166"/>
  <c r="EL115" i="166"/>
  <c r="EK115" i="166"/>
  <c r="EJ115" i="166"/>
  <c r="EI115" i="166"/>
  <c r="EH115" i="166"/>
  <c r="EG115" i="166"/>
  <c r="EF115" i="166"/>
  <c r="EE115" i="166"/>
  <c r="ED115" i="166"/>
  <c r="EC115" i="166"/>
  <c r="EB115" i="166"/>
  <c r="DR115" i="166" s="1"/>
  <c r="EV114" i="166"/>
  <c r="EU114" i="166"/>
  <c r="ET114" i="166"/>
  <c r="ES114" i="166"/>
  <c r="ER114" i="166"/>
  <c r="EQ114" i="166"/>
  <c r="EP114" i="166"/>
  <c r="EO114" i="166"/>
  <c r="EN114" i="166"/>
  <c r="EM114" i="166"/>
  <c r="EL114" i="166"/>
  <c r="EK114" i="166"/>
  <c r="EJ114" i="166"/>
  <c r="EI114" i="166"/>
  <c r="EH114" i="166"/>
  <c r="EG114" i="166"/>
  <c r="EF114" i="166"/>
  <c r="EE114" i="166"/>
  <c r="ED114" i="166"/>
  <c r="EC114" i="166"/>
  <c r="EB114" i="166"/>
  <c r="DR114" i="166" s="1"/>
  <c r="EV113" i="166"/>
  <c r="EU113" i="166"/>
  <c r="ET113" i="166"/>
  <c r="ES113" i="166"/>
  <c r="ER113" i="166"/>
  <c r="EQ113" i="166"/>
  <c r="EP113" i="166"/>
  <c r="EO113" i="166"/>
  <c r="EN113" i="166"/>
  <c r="EM113" i="166"/>
  <c r="EL113" i="166"/>
  <c r="EK113" i="166"/>
  <c r="EJ113" i="166"/>
  <c r="EI113" i="166"/>
  <c r="EH113" i="166"/>
  <c r="EG113" i="166"/>
  <c r="EF113" i="166"/>
  <c r="EE113" i="166"/>
  <c r="ED113" i="166"/>
  <c r="EC113" i="166"/>
  <c r="EB113" i="166"/>
  <c r="DR113" i="166" s="1"/>
  <c r="EV112" i="166"/>
  <c r="EU112" i="166"/>
  <c r="ET112" i="166"/>
  <c r="ES112" i="166"/>
  <c r="ER112" i="166"/>
  <c r="EQ112" i="166"/>
  <c r="EP112" i="166"/>
  <c r="EO112" i="166"/>
  <c r="EN112" i="166"/>
  <c r="EM112" i="166"/>
  <c r="EL112" i="166"/>
  <c r="EK112" i="166"/>
  <c r="EJ112" i="166"/>
  <c r="EI112" i="166"/>
  <c r="EH112" i="166"/>
  <c r="EG112" i="166"/>
  <c r="EF112" i="166"/>
  <c r="EE112" i="166"/>
  <c r="ED112" i="166"/>
  <c r="EC112" i="166"/>
  <c r="EB112" i="166"/>
  <c r="DR112" i="166" s="1"/>
  <c r="EV111" i="166"/>
  <c r="EU111" i="166"/>
  <c r="ET111" i="166"/>
  <c r="ES111" i="166"/>
  <c r="ER111" i="166"/>
  <c r="EQ111" i="166"/>
  <c r="EP111" i="166"/>
  <c r="EO111" i="166"/>
  <c r="EN111" i="166"/>
  <c r="EM111" i="166"/>
  <c r="EL111" i="166"/>
  <c r="EK111" i="166"/>
  <c r="EJ111" i="166"/>
  <c r="EI111" i="166"/>
  <c r="EH111" i="166"/>
  <c r="EG111" i="166"/>
  <c r="EF111" i="166"/>
  <c r="EE111" i="166"/>
  <c r="ED111" i="166"/>
  <c r="EC111" i="166"/>
  <c r="EB111" i="166"/>
  <c r="DR111" i="166" s="1"/>
  <c r="EV110" i="166"/>
  <c r="EU110" i="166"/>
  <c r="ET110" i="166"/>
  <c r="ES110" i="166"/>
  <c r="ER110" i="166"/>
  <c r="EQ110" i="166"/>
  <c r="EP110" i="166"/>
  <c r="EO110" i="166"/>
  <c r="EN110" i="166"/>
  <c r="EM110" i="166"/>
  <c r="EL110" i="166"/>
  <c r="EK110" i="166"/>
  <c r="EJ110" i="166"/>
  <c r="EI110" i="166"/>
  <c r="EH110" i="166"/>
  <c r="EG110" i="166"/>
  <c r="EF110" i="166"/>
  <c r="EE110" i="166"/>
  <c r="ED110" i="166"/>
  <c r="EC110" i="166"/>
  <c r="EB110" i="166"/>
  <c r="DR110" i="166" s="1"/>
  <c r="EV109" i="166"/>
  <c r="EU109" i="166"/>
  <c r="ET109" i="166"/>
  <c r="ES109" i="166"/>
  <c r="ER109" i="166"/>
  <c r="EQ109" i="166"/>
  <c r="EP109" i="166"/>
  <c r="EO109" i="166"/>
  <c r="EN109" i="166"/>
  <c r="EM109" i="166"/>
  <c r="EL109" i="166"/>
  <c r="EK109" i="166"/>
  <c r="EJ109" i="166"/>
  <c r="EI109" i="166"/>
  <c r="EH109" i="166"/>
  <c r="EG109" i="166"/>
  <c r="EF109" i="166"/>
  <c r="EE109" i="166"/>
  <c r="ED109" i="166"/>
  <c r="EC109" i="166"/>
  <c r="EB109" i="166"/>
  <c r="DR109" i="166" s="1"/>
  <c r="EV108" i="166"/>
  <c r="EU108" i="166"/>
  <c r="ET108" i="166"/>
  <c r="ES108" i="166"/>
  <c r="ER108" i="166"/>
  <c r="EQ108" i="166"/>
  <c r="EP108" i="166"/>
  <c r="EO108" i="166"/>
  <c r="EN108" i="166"/>
  <c r="EM108" i="166"/>
  <c r="EL108" i="166"/>
  <c r="EK108" i="166"/>
  <c r="EJ108" i="166"/>
  <c r="EI108" i="166"/>
  <c r="EH108" i="166"/>
  <c r="EG108" i="166"/>
  <c r="EF108" i="166"/>
  <c r="EE108" i="166"/>
  <c r="ED108" i="166"/>
  <c r="EC108" i="166"/>
  <c r="EB108" i="166"/>
  <c r="DR108" i="166" s="1"/>
  <c r="EV107" i="166"/>
  <c r="EU107" i="166"/>
  <c r="ET107" i="166"/>
  <c r="ES107" i="166"/>
  <c r="ER107" i="166"/>
  <c r="EQ107" i="166"/>
  <c r="EP107" i="166"/>
  <c r="EO107" i="166"/>
  <c r="EN107" i="166"/>
  <c r="EM107" i="166"/>
  <c r="EL107" i="166"/>
  <c r="EK107" i="166"/>
  <c r="EJ107" i="166"/>
  <c r="EI107" i="166"/>
  <c r="EH107" i="166"/>
  <c r="EG107" i="166"/>
  <c r="EF107" i="166"/>
  <c r="EE107" i="166"/>
  <c r="ED107" i="166"/>
  <c r="EC107" i="166"/>
  <c r="EB107" i="166"/>
  <c r="DR107" i="166" s="1"/>
  <c r="EV106" i="166"/>
  <c r="EU106" i="166"/>
  <c r="ET106" i="166"/>
  <c r="ES106" i="166"/>
  <c r="ER106" i="166"/>
  <c r="EQ106" i="166"/>
  <c r="EP106" i="166"/>
  <c r="EO106" i="166"/>
  <c r="EN106" i="166"/>
  <c r="EM106" i="166"/>
  <c r="EL106" i="166"/>
  <c r="EK106" i="166"/>
  <c r="EJ106" i="166"/>
  <c r="EI106" i="166"/>
  <c r="EH106" i="166"/>
  <c r="EG106" i="166"/>
  <c r="EF106" i="166"/>
  <c r="EE106" i="166"/>
  <c r="ED106" i="166"/>
  <c r="EC106" i="166"/>
  <c r="EB106" i="166"/>
  <c r="DR106" i="166" s="1"/>
  <c r="EV105" i="166"/>
  <c r="EU105" i="166"/>
  <c r="ET105" i="166"/>
  <c r="ES105" i="166"/>
  <c r="ER105" i="166"/>
  <c r="EQ105" i="166"/>
  <c r="EP105" i="166"/>
  <c r="EO105" i="166"/>
  <c r="EN105" i="166"/>
  <c r="EM105" i="166"/>
  <c r="EL105" i="166"/>
  <c r="EK105" i="166"/>
  <c r="EJ105" i="166"/>
  <c r="EI105" i="166"/>
  <c r="EH105" i="166"/>
  <c r="EG105" i="166"/>
  <c r="EF105" i="166"/>
  <c r="EE105" i="166"/>
  <c r="ED105" i="166"/>
  <c r="EC105" i="166"/>
  <c r="EB105" i="166"/>
  <c r="DR105" i="166" s="1"/>
  <c r="EV104" i="166"/>
  <c r="EU104" i="166"/>
  <c r="ET104" i="166"/>
  <c r="ES104" i="166"/>
  <c r="ER104" i="166"/>
  <c r="EQ104" i="166"/>
  <c r="EP104" i="166"/>
  <c r="EO104" i="166"/>
  <c r="EN104" i="166"/>
  <c r="EM104" i="166"/>
  <c r="EL104" i="166"/>
  <c r="EK104" i="166"/>
  <c r="EJ104" i="166"/>
  <c r="EI104" i="166"/>
  <c r="EH104" i="166"/>
  <c r="EG104" i="166"/>
  <c r="EF104" i="166"/>
  <c r="EE104" i="166"/>
  <c r="ED104" i="166"/>
  <c r="EC104" i="166"/>
  <c r="EB104" i="166"/>
  <c r="DR104" i="166" s="1"/>
  <c r="EV103" i="166"/>
  <c r="EU103" i="166"/>
  <c r="ET103" i="166"/>
  <c r="ES103" i="166"/>
  <c r="ER103" i="166"/>
  <c r="EQ103" i="166"/>
  <c r="EP103" i="166"/>
  <c r="EO103" i="166"/>
  <c r="EN103" i="166"/>
  <c r="EM103" i="166"/>
  <c r="EL103" i="166"/>
  <c r="EK103" i="166"/>
  <c r="EJ103" i="166"/>
  <c r="EI103" i="166"/>
  <c r="EH103" i="166"/>
  <c r="EG103" i="166"/>
  <c r="EF103" i="166"/>
  <c r="EE103" i="166"/>
  <c r="ED103" i="166"/>
  <c r="EC103" i="166"/>
  <c r="EB103" i="166"/>
  <c r="DR103" i="166" s="1"/>
  <c r="EV102" i="166"/>
  <c r="EU102" i="166"/>
  <c r="ET102" i="166"/>
  <c r="ES102" i="166"/>
  <c r="ER102" i="166"/>
  <c r="EQ102" i="166"/>
  <c r="EP102" i="166"/>
  <c r="EO102" i="166"/>
  <c r="EN102" i="166"/>
  <c r="EM102" i="166"/>
  <c r="EL102" i="166"/>
  <c r="EK102" i="166"/>
  <c r="EJ102" i="166"/>
  <c r="EI102" i="166"/>
  <c r="EH102" i="166"/>
  <c r="EG102" i="166"/>
  <c r="EF102" i="166"/>
  <c r="EE102" i="166"/>
  <c r="ED102" i="166"/>
  <c r="EC102" i="166"/>
  <c r="EB102" i="166"/>
  <c r="DR102" i="166" s="1"/>
  <c r="EV101" i="166"/>
  <c r="EU101" i="166"/>
  <c r="ET101" i="166"/>
  <c r="ES101" i="166"/>
  <c r="ER101" i="166"/>
  <c r="EQ101" i="166"/>
  <c r="EP101" i="166"/>
  <c r="EO101" i="166"/>
  <c r="EN101" i="166"/>
  <c r="EM101" i="166"/>
  <c r="EL101" i="166"/>
  <c r="EK101" i="166"/>
  <c r="EJ101" i="166"/>
  <c r="EI101" i="166"/>
  <c r="EH101" i="166"/>
  <c r="EG101" i="166"/>
  <c r="EF101" i="166"/>
  <c r="EE101" i="166"/>
  <c r="ED101" i="166"/>
  <c r="EC101" i="166"/>
  <c r="EB101" i="166"/>
  <c r="DR101" i="166" s="1"/>
  <c r="EV100" i="166"/>
  <c r="EU100" i="166"/>
  <c r="ET100" i="166"/>
  <c r="ES100" i="166"/>
  <c r="ER100" i="166"/>
  <c r="EQ100" i="166"/>
  <c r="EP100" i="166"/>
  <c r="EO100" i="166"/>
  <c r="EN100" i="166"/>
  <c r="EM100" i="166"/>
  <c r="EL100" i="166"/>
  <c r="EK100" i="166"/>
  <c r="EJ100" i="166"/>
  <c r="EI100" i="166"/>
  <c r="EH100" i="166"/>
  <c r="EG100" i="166"/>
  <c r="EF100" i="166"/>
  <c r="EE100" i="166"/>
  <c r="ED100" i="166"/>
  <c r="EC100" i="166"/>
  <c r="EB100" i="166"/>
  <c r="DR100" i="166" s="1"/>
  <c r="EV99" i="166"/>
  <c r="EU99" i="166"/>
  <c r="ET99" i="166"/>
  <c r="ES99" i="166"/>
  <c r="ER99" i="166"/>
  <c r="EQ99" i="166"/>
  <c r="EP99" i="166"/>
  <c r="EO99" i="166"/>
  <c r="EN99" i="166"/>
  <c r="EM99" i="166"/>
  <c r="EL99" i="166"/>
  <c r="EK99" i="166"/>
  <c r="EJ99" i="166"/>
  <c r="EI99" i="166"/>
  <c r="EH99" i="166"/>
  <c r="EG99" i="166"/>
  <c r="EF99" i="166"/>
  <c r="EE99" i="166"/>
  <c r="ED99" i="166"/>
  <c r="EC99" i="166"/>
  <c r="EB99" i="166"/>
  <c r="DR99" i="166" s="1"/>
  <c r="EV98" i="166"/>
  <c r="EU98" i="166"/>
  <c r="ET98" i="166"/>
  <c r="ES98" i="166"/>
  <c r="ER98" i="166"/>
  <c r="EQ98" i="166"/>
  <c r="EP98" i="166"/>
  <c r="EO98" i="166"/>
  <c r="EN98" i="166"/>
  <c r="EM98" i="166"/>
  <c r="EL98" i="166"/>
  <c r="EK98" i="166"/>
  <c r="EJ98" i="166"/>
  <c r="EI98" i="166"/>
  <c r="EH98" i="166"/>
  <c r="EG98" i="166"/>
  <c r="EF98" i="166"/>
  <c r="EE98" i="166"/>
  <c r="ED98" i="166"/>
  <c r="EC98" i="166"/>
  <c r="EB98" i="166"/>
  <c r="DR98" i="166" s="1"/>
  <c r="EV97" i="166"/>
  <c r="EU97" i="166"/>
  <c r="ET97" i="166"/>
  <c r="ES97" i="166"/>
  <c r="ER97" i="166"/>
  <c r="EQ97" i="166"/>
  <c r="EP97" i="166"/>
  <c r="EO97" i="166"/>
  <c r="EN97" i="166"/>
  <c r="EM97" i="166"/>
  <c r="EL97" i="166"/>
  <c r="EK97" i="166"/>
  <c r="EJ97" i="166"/>
  <c r="EI97" i="166"/>
  <c r="EH97" i="166"/>
  <c r="EG97" i="166"/>
  <c r="EF97" i="166"/>
  <c r="EE97" i="166"/>
  <c r="ED97" i="166"/>
  <c r="EC97" i="166"/>
  <c r="EB97" i="166"/>
  <c r="DR97" i="166" s="1"/>
  <c r="EV96" i="166"/>
  <c r="EU96" i="166"/>
  <c r="ET96" i="166"/>
  <c r="ES96" i="166"/>
  <c r="ER96" i="166"/>
  <c r="EQ96" i="166"/>
  <c r="EP96" i="166"/>
  <c r="EO96" i="166"/>
  <c r="EN96" i="166"/>
  <c r="EM96" i="166"/>
  <c r="EL96" i="166"/>
  <c r="EK96" i="166"/>
  <c r="EJ96" i="166"/>
  <c r="EI96" i="166"/>
  <c r="EH96" i="166"/>
  <c r="EG96" i="166"/>
  <c r="EF96" i="166"/>
  <c r="EE96" i="166"/>
  <c r="ED96" i="166"/>
  <c r="EC96" i="166"/>
  <c r="EB96" i="166"/>
  <c r="DR96" i="166" s="1"/>
  <c r="EV95" i="166"/>
  <c r="EU95" i="166"/>
  <c r="ET95" i="166"/>
  <c r="ES95" i="166"/>
  <c r="ER95" i="166"/>
  <c r="EQ95" i="166"/>
  <c r="EP95" i="166"/>
  <c r="EO95" i="166"/>
  <c r="EN95" i="166"/>
  <c r="EM95" i="166"/>
  <c r="EL95" i="166"/>
  <c r="EK95" i="166"/>
  <c r="EJ95" i="166"/>
  <c r="EI95" i="166"/>
  <c r="EH95" i="166"/>
  <c r="EG95" i="166"/>
  <c r="EF95" i="166"/>
  <c r="EE95" i="166"/>
  <c r="ED95" i="166"/>
  <c r="EC95" i="166"/>
  <c r="EB95" i="166"/>
  <c r="DR95" i="166" s="1"/>
  <c r="EV94" i="166"/>
  <c r="EU94" i="166"/>
  <c r="ET94" i="166"/>
  <c r="ES94" i="166"/>
  <c r="ER94" i="166"/>
  <c r="EQ94" i="166"/>
  <c r="EP94" i="166"/>
  <c r="EO94" i="166"/>
  <c r="EN94" i="166"/>
  <c r="EM94" i="166"/>
  <c r="EL94" i="166"/>
  <c r="EK94" i="166"/>
  <c r="EJ94" i="166"/>
  <c r="EI94" i="166"/>
  <c r="EH94" i="166"/>
  <c r="EG94" i="166"/>
  <c r="EF94" i="166"/>
  <c r="EE94" i="166"/>
  <c r="ED94" i="166"/>
  <c r="EC94" i="166"/>
  <c r="EB94" i="166"/>
  <c r="DR94" i="166" s="1"/>
  <c r="EV93" i="166"/>
  <c r="EU93" i="166"/>
  <c r="ET93" i="166"/>
  <c r="ES93" i="166"/>
  <c r="ER93" i="166"/>
  <c r="EQ93" i="166"/>
  <c r="EP93" i="166"/>
  <c r="EO93" i="166"/>
  <c r="EN93" i="166"/>
  <c r="EM93" i="166"/>
  <c r="EL93" i="166"/>
  <c r="EK93" i="166"/>
  <c r="EJ93" i="166"/>
  <c r="EI93" i="166"/>
  <c r="EH93" i="166"/>
  <c r="EG93" i="166"/>
  <c r="EF93" i="166"/>
  <c r="EE93" i="166"/>
  <c r="ED93" i="166"/>
  <c r="EC93" i="166"/>
  <c r="EB93" i="166"/>
  <c r="DR93" i="166" s="1"/>
  <c r="EV92" i="166"/>
  <c r="EU92" i="166"/>
  <c r="ET92" i="166"/>
  <c r="ES92" i="166"/>
  <c r="ER92" i="166"/>
  <c r="EQ92" i="166"/>
  <c r="EP92" i="166"/>
  <c r="EO92" i="166"/>
  <c r="EN92" i="166"/>
  <c r="EM92" i="166"/>
  <c r="EL92" i="166"/>
  <c r="EK92" i="166"/>
  <c r="EJ92" i="166"/>
  <c r="EI92" i="166"/>
  <c r="EH92" i="166"/>
  <c r="EG92" i="166"/>
  <c r="EF92" i="166"/>
  <c r="EE92" i="166"/>
  <c r="ED92" i="166"/>
  <c r="EC92" i="166"/>
  <c r="EB92" i="166"/>
  <c r="DR92" i="166" s="1"/>
  <c r="EV91" i="166"/>
  <c r="EU91" i="166"/>
  <c r="ET91" i="166"/>
  <c r="ES91" i="166"/>
  <c r="ER91" i="166"/>
  <c r="EQ91" i="166"/>
  <c r="EP91" i="166"/>
  <c r="EO91" i="166"/>
  <c r="EN91" i="166"/>
  <c r="EM91" i="166"/>
  <c r="EL91" i="166"/>
  <c r="EK91" i="166"/>
  <c r="EJ91" i="166"/>
  <c r="EI91" i="166"/>
  <c r="EH91" i="166"/>
  <c r="EG91" i="166"/>
  <c r="EF91" i="166"/>
  <c r="EE91" i="166"/>
  <c r="ED91" i="166"/>
  <c r="EC91" i="166"/>
  <c r="EB91" i="166"/>
  <c r="DR91" i="166" s="1"/>
  <c r="EV90" i="166"/>
  <c r="EU90" i="166"/>
  <c r="ET90" i="166"/>
  <c r="ES90" i="166"/>
  <c r="ER90" i="166"/>
  <c r="EQ90" i="166"/>
  <c r="EP90" i="166"/>
  <c r="EO90" i="166"/>
  <c r="EN90" i="166"/>
  <c r="EM90" i="166"/>
  <c r="EL90" i="166"/>
  <c r="EK90" i="166"/>
  <c r="EJ90" i="166"/>
  <c r="EI90" i="166"/>
  <c r="EH90" i="166"/>
  <c r="EG90" i="166"/>
  <c r="EF90" i="166"/>
  <c r="EE90" i="166"/>
  <c r="ED90" i="166"/>
  <c r="EC90" i="166"/>
  <c r="EB90" i="166"/>
  <c r="DR90" i="166" s="1"/>
  <c r="EV89" i="166"/>
  <c r="EU89" i="166"/>
  <c r="ET89" i="166"/>
  <c r="ES89" i="166"/>
  <c r="ER89" i="166"/>
  <c r="EQ89" i="166"/>
  <c r="EP89" i="166"/>
  <c r="EO89" i="166"/>
  <c r="EN89" i="166"/>
  <c r="EM89" i="166"/>
  <c r="EL89" i="166"/>
  <c r="EK89" i="166"/>
  <c r="EJ89" i="166"/>
  <c r="EI89" i="166"/>
  <c r="EH89" i="166"/>
  <c r="EG89" i="166"/>
  <c r="EF89" i="166"/>
  <c r="EE89" i="166"/>
  <c r="ED89" i="166"/>
  <c r="EC89" i="166"/>
  <c r="EB89" i="166"/>
  <c r="DR89" i="166" s="1"/>
  <c r="EV88" i="166"/>
  <c r="EU88" i="166"/>
  <c r="ET88" i="166"/>
  <c r="ES88" i="166"/>
  <c r="ER88" i="166"/>
  <c r="EQ88" i="166"/>
  <c r="EP88" i="166"/>
  <c r="EO88" i="166"/>
  <c r="EN88" i="166"/>
  <c r="EM88" i="166"/>
  <c r="EL88" i="166"/>
  <c r="EK88" i="166"/>
  <c r="EJ88" i="166"/>
  <c r="EI88" i="166"/>
  <c r="EH88" i="166"/>
  <c r="EG88" i="166"/>
  <c r="EF88" i="166"/>
  <c r="EE88" i="166"/>
  <c r="ED88" i="166"/>
  <c r="EC88" i="166"/>
  <c r="EB88" i="166"/>
  <c r="DR88" i="166" s="1"/>
  <c r="EV87" i="166"/>
  <c r="EU87" i="166"/>
  <c r="ET87" i="166"/>
  <c r="ES87" i="166"/>
  <c r="ER87" i="166"/>
  <c r="EQ87" i="166"/>
  <c r="EP87" i="166"/>
  <c r="EO87" i="166"/>
  <c r="EN87" i="166"/>
  <c r="EM87" i="166"/>
  <c r="EL87" i="166"/>
  <c r="EK87" i="166"/>
  <c r="EJ87" i="166"/>
  <c r="EI87" i="166"/>
  <c r="EH87" i="166"/>
  <c r="EG87" i="166"/>
  <c r="EF87" i="166"/>
  <c r="EE87" i="166"/>
  <c r="ED87" i="166"/>
  <c r="EC87" i="166"/>
  <c r="EB87" i="166"/>
  <c r="DR87" i="166" s="1"/>
  <c r="EV86" i="166"/>
  <c r="EU86" i="166"/>
  <c r="ET86" i="166"/>
  <c r="ES86" i="166"/>
  <c r="ER86" i="166"/>
  <c r="EQ86" i="166"/>
  <c r="EP86" i="166"/>
  <c r="EO86" i="166"/>
  <c r="EN86" i="166"/>
  <c r="EM86" i="166"/>
  <c r="EL86" i="166"/>
  <c r="EK86" i="166"/>
  <c r="EJ86" i="166"/>
  <c r="EI86" i="166"/>
  <c r="EH86" i="166"/>
  <c r="EG86" i="166"/>
  <c r="EF86" i="166"/>
  <c r="EE86" i="166"/>
  <c r="ED86" i="166"/>
  <c r="EC86" i="166"/>
  <c r="EB86" i="166"/>
  <c r="DR86" i="166" s="1"/>
  <c r="EV85" i="166"/>
  <c r="EU85" i="166"/>
  <c r="ET85" i="166"/>
  <c r="ES85" i="166"/>
  <c r="ER85" i="166"/>
  <c r="EQ85" i="166"/>
  <c r="EP85" i="166"/>
  <c r="EO85" i="166"/>
  <c r="EN85" i="166"/>
  <c r="EM85" i="166"/>
  <c r="EL85" i="166"/>
  <c r="EK85" i="166"/>
  <c r="EJ85" i="166"/>
  <c r="EI85" i="166"/>
  <c r="EH85" i="166"/>
  <c r="EG85" i="166"/>
  <c r="EF85" i="166"/>
  <c r="EE85" i="166"/>
  <c r="ED85" i="166"/>
  <c r="EC85" i="166"/>
  <c r="EB85" i="166"/>
  <c r="DR85" i="166" s="1"/>
  <c r="EV84" i="166"/>
  <c r="EU84" i="166"/>
  <c r="ET84" i="166"/>
  <c r="ES84" i="166"/>
  <c r="ER84" i="166"/>
  <c r="EQ84" i="166"/>
  <c r="EP84" i="166"/>
  <c r="EO84" i="166"/>
  <c r="EN84" i="166"/>
  <c r="EM84" i="166"/>
  <c r="EL84" i="166"/>
  <c r="EK84" i="166"/>
  <c r="EJ84" i="166"/>
  <c r="EI84" i="166"/>
  <c r="EH84" i="166"/>
  <c r="EG84" i="166"/>
  <c r="EF84" i="166"/>
  <c r="EE84" i="166"/>
  <c r="ED84" i="166"/>
  <c r="EC84" i="166"/>
  <c r="EB84" i="166"/>
  <c r="DR84" i="166" s="1"/>
  <c r="EV83" i="166"/>
  <c r="EU83" i="166"/>
  <c r="ET83" i="166"/>
  <c r="ES83" i="166"/>
  <c r="ER83" i="166"/>
  <c r="EQ83" i="166"/>
  <c r="EP83" i="166"/>
  <c r="EO83" i="166"/>
  <c r="EN83" i="166"/>
  <c r="EM83" i="166"/>
  <c r="EL83" i="166"/>
  <c r="EK83" i="166"/>
  <c r="EJ83" i="166"/>
  <c r="EI83" i="166"/>
  <c r="EH83" i="166"/>
  <c r="EG83" i="166"/>
  <c r="EF83" i="166"/>
  <c r="EE83" i="166"/>
  <c r="ED83" i="166"/>
  <c r="EC83" i="166"/>
  <c r="EB83" i="166"/>
  <c r="DR83" i="166" s="1"/>
  <c r="EV82" i="166"/>
  <c r="EU82" i="166"/>
  <c r="ET82" i="166"/>
  <c r="ES82" i="166"/>
  <c r="ER82" i="166"/>
  <c r="EQ82" i="166"/>
  <c r="EP82" i="166"/>
  <c r="EO82" i="166"/>
  <c r="EN82" i="166"/>
  <c r="EM82" i="166"/>
  <c r="EL82" i="166"/>
  <c r="EK82" i="166"/>
  <c r="EJ82" i="166"/>
  <c r="EI82" i="166"/>
  <c r="EH82" i="166"/>
  <c r="EG82" i="166"/>
  <c r="EF82" i="166"/>
  <c r="EE82" i="166"/>
  <c r="ED82" i="166"/>
  <c r="EC82" i="166"/>
  <c r="EB82" i="166"/>
  <c r="DR82" i="166" s="1"/>
  <c r="EV81" i="166"/>
  <c r="EU81" i="166"/>
  <c r="ET81" i="166"/>
  <c r="ES81" i="166"/>
  <c r="ER81" i="166"/>
  <c r="EQ81" i="166"/>
  <c r="EP81" i="166"/>
  <c r="EO81" i="166"/>
  <c r="EN81" i="166"/>
  <c r="EM81" i="166"/>
  <c r="EL81" i="166"/>
  <c r="EK81" i="166"/>
  <c r="EJ81" i="166"/>
  <c r="EI81" i="166"/>
  <c r="EH81" i="166"/>
  <c r="EG81" i="166"/>
  <c r="EF81" i="166"/>
  <c r="EE81" i="166"/>
  <c r="ED81" i="166"/>
  <c r="EC81" i="166"/>
  <c r="EB81" i="166"/>
  <c r="DR81" i="166" s="1"/>
  <c r="EV80" i="166"/>
  <c r="EU80" i="166"/>
  <c r="ET80" i="166"/>
  <c r="ES80" i="166"/>
  <c r="ER80" i="166"/>
  <c r="EQ80" i="166"/>
  <c r="EP80" i="166"/>
  <c r="EO80" i="166"/>
  <c r="EN80" i="166"/>
  <c r="EM80" i="166"/>
  <c r="EL80" i="166"/>
  <c r="EK80" i="166"/>
  <c r="EJ80" i="166"/>
  <c r="EI80" i="166"/>
  <c r="EH80" i="166"/>
  <c r="EG80" i="166"/>
  <c r="EF80" i="166"/>
  <c r="EE80" i="166"/>
  <c r="ED80" i="166"/>
  <c r="EC80" i="166"/>
  <c r="EB80" i="166"/>
  <c r="DR80" i="166" s="1"/>
  <c r="EV79" i="166"/>
  <c r="EU79" i="166"/>
  <c r="ET79" i="166"/>
  <c r="ES79" i="166"/>
  <c r="ER79" i="166"/>
  <c r="EQ79" i="166"/>
  <c r="EP79" i="166"/>
  <c r="EO79" i="166"/>
  <c r="EN79" i="166"/>
  <c r="EM79" i="166"/>
  <c r="EL79" i="166"/>
  <c r="EK79" i="166"/>
  <c r="EJ79" i="166"/>
  <c r="EI79" i="166"/>
  <c r="EH79" i="166"/>
  <c r="EG79" i="166"/>
  <c r="EF79" i="166"/>
  <c r="EE79" i="166"/>
  <c r="ED79" i="166"/>
  <c r="EC79" i="166"/>
  <c r="EB79" i="166"/>
  <c r="DR79" i="166" s="1"/>
  <c r="EV78" i="166"/>
  <c r="EU78" i="166"/>
  <c r="ET78" i="166"/>
  <c r="ES78" i="166"/>
  <c r="ER78" i="166"/>
  <c r="EQ78" i="166"/>
  <c r="EP78" i="166"/>
  <c r="EO78" i="166"/>
  <c r="EN78" i="166"/>
  <c r="EM78" i="166"/>
  <c r="EL78" i="166"/>
  <c r="EK78" i="166"/>
  <c r="EJ78" i="166"/>
  <c r="EI78" i="166"/>
  <c r="EH78" i="166"/>
  <c r="EG78" i="166"/>
  <c r="EF78" i="166"/>
  <c r="EE78" i="166"/>
  <c r="ED78" i="166"/>
  <c r="EC78" i="166"/>
  <c r="EB78" i="166"/>
  <c r="DR78" i="166" s="1"/>
  <c r="EV77" i="166"/>
  <c r="EU77" i="166"/>
  <c r="ET77" i="166"/>
  <c r="ES77" i="166"/>
  <c r="ER77" i="166"/>
  <c r="EQ77" i="166"/>
  <c r="EP77" i="166"/>
  <c r="EO77" i="166"/>
  <c r="EN77" i="166"/>
  <c r="EM77" i="166"/>
  <c r="EL77" i="166"/>
  <c r="EK77" i="166"/>
  <c r="EJ77" i="166"/>
  <c r="EI77" i="166"/>
  <c r="EH77" i="166"/>
  <c r="EG77" i="166"/>
  <c r="EF77" i="166"/>
  <c r="EE77" i="166"/>
  <c r="ED77" i="166"/>
  <c r="EC77" i="166"/>
  <c r="EB77" i="166"/>
  <c r="DR77" i="166" s="1"/>
  <c r="EV76" i="166"/>
  <c r="EU76" i="166"/>
  <c r="ET76" i="166"/>
  <c r="ES76" i="166"/>
  <c r="ER76" i="166"/>
  <c r="EQ76" i="166"/>
  <c r="EP76" i="166"/>
  <c r="EO76" i="166"/>
  <c r="EN76" i="166"/>
  <c r="EM76" i="166"/>
  <c r="EL76" i="166"/>
  <c r="EK76" i="166"/>
  <c r="EJ76" i="166"/>
  <c r="EI76" i="166"/>
  <c r="EH76" i="166"/>
  <c r="EG76" i="166"/>
  <c r="EF76" i="166"/>
  <c r="EE76" i="166"/>
  <c r="ED76" i="166"/>
  <c r="EC76" i="166"/>
  <c r="EB76" i="166"/>
  <c r="DR76" i="166" s="1"/>
  <c r="EV75" i="166"/>
  <c r="EU75" i="166"/>
  <c r="ET75" i="166"/>
  <c r="ES75" i="166"/>
  <c r="ER75" i="166"/>
  <c r="EQ75" i="166"/>
  <c r="EP75" i="166"/>
  <c r="EO75" i="166"/>
  <c r="EN75" i="166"/>
  <c r="EM75" i="166"/>
  <c r="EL75" i="166"/>
  <c r="EK75" i="166"/>
  <c r="EJ75" i="166"/>
  <c r="EI75" i="166"/>
  <c r="EH75" i="166"/>
  <c r="EG75" i="166"/>
  <c r="EF75" i="166"/>
  <c r="EE75" i="166"/>
  <c r="ED75" i="166"/>
  <c r="EC75" i="166"/>
  <c r="EB75" i="166"/>
  <c r="DR75" i="166" s="1"/>
  <c r="EV74" i="166"/>
  <c r="EU74" i="166"/>
  <c r="ET74" i="166"/>
  <c r="ES74" i="166"/>
  <c r="ER74" i="166"/>
  <c r="EQ74" i="166"/>
  <c r="EP74" i="166"/>
  <c r="EO74" i="166"/>
  <c r="EN74" i="166"/>
  <c r="EM74" i="166"/>
  <c r="EL74" i="166"/>
  <c r="EK74" i="166"/>
  <c r="EJ74" i="166"/>
  <c r="EI74" i="166"/>
  <c r="EH74" i="166"/>
  <c r="EG74" i="166"/>
  <c r="EF74" i="166"/>
  <c r="EE74" i="166"/>
  <c r="ED74" i="166"/>
  <c r="EC74" i="166"/>
  <c r="EB74" i="166"/>
  <c r="DR74" i="166" s="1"/>
  <c r="EV73" i="166"/>
  <c r="EU73" i="166"/>
  <c r="ET73" i="166"/>
  <c r="ES73" i="166"/>
  <c r="ER73" i="166"/>
  <c r="EQ73" i="166"/>
  <c r="EP73" i="166"/>
  <c r="EO73" i="166"/>
  <c r="EN73" i="166"/>
  <c r="EM73" i="166"/>
  <c r="EL73" i="166"/>
  <c r="EK73" i="166"/>
  <c r="EJ73" i="166"/>
  <c r="EI73" i="166"/>
  <c r="EH73" i="166"/>
  <c r="EG73" i="166"/>
  <c r="EF73" i="166"/>
  <c r="EE73" i="166"/>
  <c r="ED73" i="166"/>
  <c r="EC73" i="166"/>
  <c r="EB73" i="166"/>
  <c r="DR73" i="166" s="1"/>
  <c r="EV72" i="166"/>
  <c r="EU72" i="166"/>
  <c r="ET72" i="166"/>
  <c r="ES72" i="166"/>
  <c r="ER72" i="166"/>
  <c r="EQ72" i="166"/>
  <c r="EP72" i="166"/>
  <c r="EO72" i="166"/>
  <c r="EN72" i="166"/>
  <c r="EM72" i="166"/>
  <c r="EL72" i="166"/>
  <c r="EK72" i="166"/>
  <c r="EJ72" i="166"/>
  <c r="EI72" i="166"/>
  <c r="EH72" i="166"/>
  <c r="EG72" i="166"/>
  <c r="EF72" i="166"/>
  <c r="EE72" i="166"/>
  <c r="ED72" i="166"/>
  <c r="EC72" i="166"/>
  <c r="EB72" i="166"/>
  <c r="DR72" i="166" s="1"/>
  <c r="EV71" i="166"/>
  <c r="EU71" i="166"/>
  <c r="ET71" i="166"/>
  <c r="ES71" i="166"/>
  <c r="ER71" i="166"/>
  <c r="EQ71" i="166"/>
  <c r="EP71" i="166"/>
  <c r="EO71" i="166"/>
  <c r="EN71" i="166"/>
  <c r="EM71" i="166"/>
  <c r="EL71" i="166"/>
  <c r="EK71" i="166"/>
  <c r="EJ71" i="166"/>
  <c r="EI71" i="166"/>
  <c r="EH71" i="166"/>
  <c r="EG71" i="166"/>
  <c r="EF71" i="166"/>
  <c r="EE71" i="166"/>
  <c r="ED71" i="166"/>
  <c r="EC71" i="166"/>
  <c r="EB71" i="166"/>
  <c r="DR71" i="166" s="1"/>
  <c r="EV70" i="166"/>
  <c r="EU70" i="166"/>
  <c r="ET70" i="166"/>
  <c r="ES70" i="166"/>
  <c r="ER70" i="166"/>
  <c r="EQ70" i="166"/>
  <c r="EP70" i="166"/>
  <c r="EO70" i="166"/>
  <c r="EN70" i="166"/>
  <c r="EM70" i="166"/>
  <c r="EL70" i="166"/>
  <c r="EK70" i="166"/>
  <c r="EJ70" i="166"/>
  <c r="EI70" i="166"/>
  <c r="EH70" i="166"/>
  <c r="EG70" i="166"/>
  <c r="EF70" i="166"/>
  <c r="EE70" i="166"/>
  <c r="ED70" i="166"/>
  <c r="EC70" i="166"/>
  <c r="EB70" i="166"/>
  <c r="DR70" i="166" s="1"/>
  <c r="EV69" i="166"/>
  <c r="EU69" i="166"/>
  <c r="ET69" i="166"/>
  <c r="ES69" i="166"/>
  <c r="ER69" i="166"/>
  <c r="EQ69" i="166"/>
  <c r="EP69" i="166"/>
  <c r="EO69" i="166"/>
  <c r="EN69" i="166"/>
  <c r="EM69" i="166"/>
  <c r="EL69" i="166"/>
  <c r="EK69" i="166"/>
  <c r="EJ69" i="166"/>
  <c r="EI69" i="166"/>
  <c r="EH69" i="166"/>
  <c r="EG69" i="166"/>
  <c r="EF69" i="166"/>
  <c r="EE69" i="166"/>
  <c r="ED69" i="166"/>
  <c r="EC69" i="166"/>
  <c r="EB69" i="166"/>
  <c r="DR69" i="166" s="1"/>
  <c r="EV68" i="166"/>
  <c r="EU68" i="166"/>
  <c r="ET68" i="166"/>
  <c r="ES68" i="166"/>
  <c r="ER68" i="166"/>
  <c r="EQ68" i="166"/>
  <c r="EP68" i="166"/>
  <c r="EO68" i="166"/>
  <c r="EN68" i="166"/>
  <c r="EM68" i="166"/>
  <c r="EL68" i="166"/>
  <c r="EK68" i="166"/>
  <c r="EJ68" i="166"/>
  <c r="EI68" i="166"/>
  <c r="EH68" i="166"/>
  <c r="EG68" i="166"/>
  <c r="EF68" i="166"/>
  <c r="EE68" i="166"/>
  <c r="ED68" i="166"/>
  <c r="EC68" i="166"/>
  <c r="EB68" i="166"/>
  <c r="DR68" i="166" s="1"/>
  <c r="EV67" i="166"/>
  <c r="EU67" i="166"/>
  <c r="ET67" i="166"/>
  <c r="ES67" i="166"/>
  <c r="ER67" i="166"/>
  <c r="EQ67" i="166"/>
  <c r="EP67" i="166"/>
  <c r="EO67" i="166"/>
  <c r="EN67" i="166"/>
  <c r="EM67" i="166"/>
  <c r="EL67" i="166"/>
  <c r="EK67" i="166"/>
  <c r="EJ67" i="166"/>
  <c r="EI67" i="166"/>
  <c r="EH67" i="166"/>
  <c r="EG67" i="166"/>
  <c r="EF67" i="166"/>
  <c r="EE67" i="166"/>
  <c r="ED67" i="166"/>
  <c r="EC67" i="166"/>
  <c r="EB67" i="166"/>
  <c r="DR67" i="166" s="1"/>
  <c r="EV66" i="166"/>
  <c r="EU66" i="166"/>
  <c r="ET66" i="166"/>
  <c r="ES66" i="166"/>
  <c r="ER66" i="166"/>
  <c r="EQ66" i="166"/>
  <c r="EP66" i="166"/>
  <c r="EO66" i="166"/>
  <c r="EN66" i="166"/>
  <c r="EM66" i="166"/>
  <c r="EL66" i="166"/>
  <c r="EK66" i="166"/>
  <c r="EJ66" i="166"/>
  <c r="EI66" i="166"/>
  <c r="EH66" i="166"/>
  <c r="EG66" i="166"/>
  <c r="EF66" i="166"/>
  <c r="EE66" i="166"/>
  <c r="ED66" i="166"/>
  <c r="EC66" i="166"/>
  <c r="EB66" i="166"/>
  <c r="DR66" i="166" s="1"/>
  <c r="EV65" i="166"/>
  <c r="EU65" i="166"/>
  <c r="ET65" i="166"/>
  <c r="ES65" i="166"/>
  <c r="ER65" i="166"/>
  <c r="EQ65" i="166"/>
  <c r="EP65" i="166"/>
  <c r="EO65" i="166"/>
  <c r="EN65" i="166"/>
  <c r="EM65" i="166"/>
  <c r="EL65" i="166"/>
  <c r="EK65" i="166"/>
  <c r="EJ65" i="166"/>
  <c r="EI65" i="166"/>
  <c r="EH65" i="166"/>
  <c r="EG65" i="166"/>
  <c r="EF65" i="166"/>
  <c r="EE65" i="166"/>
  <c r="ED65" i="166"/>
  <c r="EC65" i="166"/>
  <c r="EB65" i="166"/>
  <c r="DR65" i="166" s="1"/>
  <c r="EV64" i="166"/>
  <c r="EU64" i="166"/>
  <c r="ET64" i="166"/>
  <c r="ES64" i="166"/>
  <c r="ER64" i="166"/>
  <c r="EQ64" i="166"/>
  <c r="EP64" i="166"/>
  <c r="EO64" i="166"/>
  <c r="EN64" i="166"/>
  <c r="EM64" i="166"/>
  <c r="EL64" i="166"/>
  <c r="EK64" i="166"/>
  <c r="EJ64" i="166"/>
  <c r="EI64" i="166"/>
  <c r="EH64" i="166"/>
  <c r="EG64" i="166"/>
  <c r="EF64" i="166"/>
  <c r="EE64" i="166"/>
  <c r="ED64" i="166"/>
  <c r="EC64" i="166"/>
  <c r="EB64" i="166"/>
  <c r="DR64" i="166" s="1"/>
  <c r="EV63" i="166"/>
  <c r="EU63" i="166"/>
  <c r="ET63" i="166"/>
  <c r="ES63" i="166"/>
  <c r="ER63" i="166"/>
  <c r="EQ63" i="166"/>
  <c r="EP63" i="166"/>
  <c r="EO63" i="166"/>
  <c r="EN63" i="166"/>
  <c r="EM63" i="166"/>
  <c r="EL63" i="166"/>
  <c r="EK63" i="166"/>
  <c r="EJ63" i="166"/>
  <c r="EI63" i="166"/>
  <c r="EH63" i="166"/>
  <c r="EG63" i="166"/>
  <c r="EF63" i="166"/>
  <c r="EE63" i="166"/>
  <c r="ED63" i="166"/>
  <c r="EC63" i="166"/>
  <c r="EB63" i="166"/>
  <c r="DR63" i="166" s="1"/>
  <c r="EV62" i="166"/>
  <c r="EU62" i="166"/>
  <c r="ET62" i="166"/>
  <c r="ES62" i="166"/>
  <c r="ER62" i="166"/>
  <c r="EQ62" i="166"/>
  <c r="EP62" i="166"/>
  <c r="EO62" i="166"/>
  <c r="EN62" i="166"/>
  <c r="EM62" i="166"/>
  <c r="EL62" i="166"/>
  <c r="EK62" i="166"/>
  <c r="EJ62" i="166"/>
  <c r="EI62" i="166"/>
  <c r="EH62" i="166"/>
  <c r="EG62" i="166"/>
  <c r="EF62" i="166"/>
  <c r="EE62" i="166"/>
  <c r="ED62" i="166"/>
  <c r="EC62" i="166"/>
  <c r="EB62" i="166"/>
  <c r="DR62" i="166" s="1"/>
  <c r="EV61" i="166"/>
  <c r="EU61" i="166"/>
  <c r="ET61" i="166"/>
  <c r="ES61" i="166"/>
  <c r="ER61" i="166"/>
  <c r="EQ61" i="166"/>
  <c r="EP61" i="166"/>
  <c r="EO61" i="166"/>
  <c r="EN61" i="166"/>
  <c r="EM61" i="166"/>
  <c r="EL61" i="166"/>
  <c r="EK61" i="166"/>
  <c r="EJ61" i="166"/>
  <c r="EI61" i="166"/>
  <c r="EH61" i="166"/>
  <c r="EG61" i="166"/>
  <c r="EF61" i="166"/>
  <c r="EE61" i="166"/>
  <c r="ED61" i="166"/>
  <c r="EC61" i="166"/>
  <c r="EB61" i="166"/>
  <c r="DR61" i="166" s="1"/>
  <c r="EV60" i="166"/>
  <c r="EU60" i="166"/>
  <c r="ET60" i="166"/>
  <c r="ES60" i="166"/>
  <c r="ER60" i="166"/>
  <c r="EQ60" i="166"/>
  <c r="EP60" i="166"/>
  <c r="EO60" i="166"/>
  <c r="EN60" i="166"/>
  <c r="EM60" i="166"/>
  <c r="EL60" i="166"/>
  <c r="EK60" i="166"/>
  <c r="EJ60" i="166"/>
  <c r="EI60" i="166"/>
  <c r="EH60" i="166"/>
  <c r="EG60" i="166"/>
  <c r="EF60" i="166"/>
  <c r="EE60" i="166"/>
  <c r="ED60" i="166"/>
  <c r="EC60" i="166"/>
  <c r="EB60" i="166"/>
  <c r="DR60" i="166" s="1"/>
  <c r="EV59" i="166"/>
  <c r="EU59" i="166"/>
  <c r="ET59" i="166"/>
  <c r="ES59" i="166"/>
  <c r="ER59" i="166"/>
  <c r="EQ59" i="166"/>
  <c r="EP59" i="166"/>
  <c r="EO59" i="166"/>
  <c r="EN59" i="166"/>
  <c r="EM59" i="166"/>
  <c r="EL59" i="166"/>
  <c r="EK59" i="166"/>
  <c r="EJ59" i="166"/>
  <c r="EI59" i="166"/>
  <c r="EH59" i="166"/>
  <c r="EG59" i="166"/>
  <c r="EF59" i="166"/>
  <c r="EE59" i="166"/>
  <c r="ED59" i="166"/>
  <c r="EC59" i="166"/>
  <c r="EB59" i="166"/>
  <c r="DR59" i="166" s="1"/>
  <c r="EV58" i="166"/>
  <c r="EU58" i="166"/>
  <c r="ET58" i="166"/>
  <c r="ES58" i="166"/>
  <c r="ER58" i="166"/>
  <c r="EQ58" i="166"/>
  <c r="EP58" i="166"/>
  <c r="EO58" i="166"/>
  <c r="EN58" i="166"/>
  <c r="EM58" i="166"/>
  <c r="EL58" i="166"/>
  <c r="EK58" i="166"/>
  <c r="EJ58" i="166"/>
  <c r="EI58" i="166"/>
  <c r="EH58" i="166"/>
  <c r="EG58" i="166"/>
  <c r="EF58" i="166"/>
  <c r="EE58" i="166"/>
  <c r="ED58" i="166"/>
  <c r="EC58" i="166"/>
  <c r="EB58" i="166"/>
  <c r="DR58" i="166" s="1"/>
  <c r="EV57" i="166"/>
  <c r="EU57" i="166"/>
  <c r="ET57" i="166"/>
  <c r="ES57" i="166"/>
  <c r="ER57" i="166"/>
  <c r="EQ57" i="166"/>
  <c r="EP57" i="166"/>
  <c r="EO57" i="166"/>
  <c r="EN57" i="166"/>
  <c r="EM57" i="166"/>
  <c r="EL57" i="166"/>
  <c r="EK57" i="166"/>
  <c r="EJ57" i="166"/>
  <c r="EI57" i="166"/>
  <c r="EH57" i="166"/>
  <c r="EG57" i="166"/>
  <c r="EF57" i="166"/>
  <c r="EE57" i="166"/>
  <c r="ED57" i="166"/>
  <c r="EC57" i="166"/>
  <c r="EB57" i="166"/>
  <c r="DR57" i="166" s="1"/>
  <c r="EV56" i="166"/>
  <c r="EU56" i="166"/>
  <c r="ET56" i="166"/>
  <c r="ES56" i="166"/>
  <c r="ER56" i="166"/>
  <c r="EQ56" i="166"/>
  <c r="EP56" i="166"/>
  <c r="EO56" i="166"/>
  <c r="EN56" i="166"/>
  <c r="EM56" i="166"/>
  <c r="EL56" i="166"/>
  <c r="EK56" i="166"/>
  <c r="EJ56" i="166"/>
  <c r="EI56" i="166"/>
  <c r="EH56" i="166"/>
  <c r="EG56" i="166"/>
  <c r="EF56" i="166"/>
  <c r="EE56" i="166"/>
  <c r="ED56" i="166"/>
  <c r="EC56" i="166"/>
  <c r="EB56" i="166"/>
  <c r="DR56" i="166" s="1"/>
  <c r="EV55" i="166"/>
  <c r="EU55" i="166"/>
  <c r="ET55" i="166"/>
  <c r="ES55" i="166"/>
  <c r="ER55" i="166"/>
  <c r="EQ55" i="166"/>
  <c r="EP55" i="166"/>
  <c r="EO55" i="166"/>
  <c r="EN55" i="166"/>
  <c r="EM55" i="166"/>
  <c r="EL55" i="166"/>
  <c r="EK55" i="166"/>
  <c r="EJ55" i="166"/>
  <c r="EI55" i="166"/>
  <c r="EH55" i="166"/>
  <c r="EG55" i="166"/>
  <c r="EF55" i="166"/>
  <c r="EE55" i="166"/>
  <c r="ED55" i="166"/>
  <c r="EC55" i="166"/>
  <c r="EB55" i="166"/>
  <c r="DR55" i="166" s="1"/>
  <c r="EV54" i="166"/>
  <c r="EU54" i="166"/>
  <c r="ET54" i="166"/>
  <c r="ES54" i="166"/>
  <c r="ER54" i="166"/>
  <c r="EQ54" i="166"/>
  <c r="EP54" i="166"/>
  <c r="EO54" i="166"/>
  <c r="EN54" i="166"/>
  <c r="EM54" i="166"/>
  <c r="EL54" i="166"/>
  <c r="EK54" i="166"/>
  <c r="EJ54" i="166"/>
  <c r="EI54" i="166"/>
  <c r="EH54" i="166"/>
  <c r="EG54" i="166"/>
  <c r="EF54" i="166"/>
  <c r="EE54" i="166"/>
  <c r="ED54" i="166"/>
  <c r="EC54" i="166"/>
  <c r="EB54" i="166"/>
  <c r="DR54" i="166" s="1"/>
  <c r="EV53" i="166"/>
  <c r="EU53" i="166"/>
  <c r="ET53" i="166"/>
  <c r="ES53" i="166"/>
  <c r="ER53" i="166"/>
  <c r="EQ53" i="166"/>
  <c r="EP53" i="166"/>
  <c r="EO53" i="166"/>
  <c r="EN53" i="166"/>
  <c r="EM53" i="166"/>
  <c r="EL53" i="166"/>
  <c r="EK53" i="166"/>
  <c r="EJ53" i="166"/>
  <c r="EI53" i="166"/>
  <c r="EH53" i="166"/>
  <c r="EG53" i="166"/>
  <c r="EF53" i="166"/>
  <c r="EE53" i="166"/>
  <c r="ED53" i="166"/>
  <c r="EC53" i="166"/>
  <c r="EB53" i="166"/>
  <c r="DR53" i="166" s="1"/>
  <c r="EV52" i="166"/>
  <c r="EU52" i="166"/>
  <c r="ET52" i="166"/>
  <c r="ES52" i="166"/>
  <c r="ER52" i="166"/>
  <c r="EQ52" i="166"/>
  <c r="EP52" i="166"/>
  <c r="EO52" i="166"/>
  <c r="EN52" i="166"/>
  <c r="EM52" i="166"/>
  <c r="EL52" i="166"/>
  <c r="EK52" i="166"/>
  <c r="EJ52" i="166"/>
  <c r="EI52" i="166"/>
  <c r="EH52" i="166"/>
  <c r="EG52" i="166"/>
  <c r="EF52" i="166"/>
  <c r="EE52" i="166"/>
  <c r="ED52" i="166"/>
  <c r="EC52" i="166"/>
  <c r="EB52" i="166"/>
  <c r="DR52" i="166" s="1"/>
  <c r="EV51" i="166"/>
  <c r="EU51" i="166"/>
  <c r="ET51" i="166"/>
  <c r="ES51" i="166"/>
  <c r="ER51" i="166"/>
  <c r="EQ51" i="166"/>
  <c r="EP51" i="166"/>
  <c r="EO51" i="166"/>
  <c r="EN51" i="166"/>
  <c r="EM51" i="166"/>
  <c r="EL51" i="166"/>
  <c r="EK51" i="166"/>
  <c r="EJ51" i="166"/>
  <c r="EI51" i="166"/>
  <c r="EH51" i="166"/>
  <c r="EG51" i="166"/>
  <c r="EF51" i="166"/>
  <c r="EE51" i="166"/>
  <c r="ED51" i="166"/>
  <c r="EC51" i="166"/>
  <c r="EB51" i="166"/>
  <c r="DR51" i="166" s="1"/>
  <c r="EV50" i="166"/>
  <c r="EU50" i="166"/>
  <c r="ET50" i="166"/>
  <c r="ES50" i="166"/>
  <c r="ER50" i="166"/>
  <c r="EQ50" i="166"/>
  <c r="EP50" i="166"/>
  <c r="EO50" i="166"/>
  <c r="EN50" i="166"/>
  <c r="EM50" i="166"/>
  <c r="EL50" i="166"/>
  <c r="EK50" i="166"/>
  <c r="EJ50" i="166"/>
  <c r="EI50" i="166"/>
  <c r="EH50" i="166"/>
  <c r="EG50" i="166"/>
  <c r="EF50" i="166"/>
  <c r="EE50" i="166"/>
  <c r="ED50" i="166"/>
  <c r="EC50" i="166"/>
  <c r="EB50" i="166"/>
  <c r="DR50" i="166" s="1"/>
  <c r="EV49" i="166"/>
  <c r="EU49" i="166"/>
  <c r="ET49" i="166"/>
  <c r="ES49" i="166"/>
  <c r="ER49" i="166"/>
  <c r="EQ49" i="166"/>
  <c r="EP49" i="166"/>
  <c r="EO49" i="166"/>
  <c r="EN49" i="166"/>
  <c r="EM49" i="166"/>
  <c r="EL49" i="166"/>
  <c r="EK49" i="166"/>
  <c r="EJ49" i="166"/>
  <c r="EI49" i="166"/>
  <c r="EH49" i="166"/>
  <c r="EG49" i="166"/>
  <c r="EF49" i="166"/>
  <c r="EE49" i="166"/>
  <c r="ED49" i="166"/>
  <c r="EC49" i="166"/>
  <c r="EB49" i="166"/>
  <c r="DR49" i="166" s="1"/>
  <c r="EV48" i="166"/>
  <c r="EU48" i="166"/>
  <c r="ET48" i="166"/>
  <c r="ES48" i="166"/>
  <c r="ER48" i="166"/>
  <c r="EQ48" i="166"/>
  <c r="EP48" i="166"/>
  <c r="EO48" i="166"/>
  <c r="EN48" i="166"/>
  <c r="EM48" i="166"/>
  <c r="EL48" i="166"/>
  <c r="EK48" i="166"/>
  <c r="EJ48" i="166"/>
  <c r="EI48" i="166"/>
  <c r="EH48" i="166"/>
  <c r="EG48" i="166"/>
  <c r="EF48" i="166"/>
  <c r="EE48" i="166"/>
  <c r="ED48" i="166"/>
  <c r="EC48" i="166"/>
  <c r="EB48" i="166"/>
  <c r="DR48" i="166" s="1"/>
  <c r="EV47" i="166"/>
  <c r="EU47" i="166"/>
  <c r="ET47" i="166"/>
  <c r="ES47" i="166"/>
  <c r="ER47" i="166"/>
  <c r="EQ47" i="166"/>
  <c r="EP47" i="166"/>
  <c r="EO47" i="166"/>
  <c r="EN47" i="166"/>
  <c r="EM47" i="166"/>
  <c r="EL47" i="166"/>
  <c r="EK47" i="166"/>
  <c r="EJ47" i="166"/>
  <c r="EI47" i="166"/>
  <c r="EH47" i="166"/>
  <c r="EG47" i="166"/>
  <c r="EF47" i="166"/>
  <c r="EE47" i="166"/>
  <c r="ED47" i="166"/>
  <c r="EC47" i="166"/>
  <c r="EB47" i="166"/>
  <c r="DR47" i="166" s="1"/>
  <c r="EV46" i="166"/>
  <c r="EU46" i="166"/>
  <c r="ET46" i="166"/>
  <c r="ES46" i="166"/>
  <c r="ER46" i="166"/>
  <c r="EQ46" i="166"/>
  <c r="EP46" i="166"/>
  <c r="EO46" i="166"/>
  <c r="EN46" i="166"/>
  <c r="EM46" i="166"/>
  <c r="EL46" i="166"/>
  <c r="EK46" i="166"/>
  <c r="EJ46" i="166"/>
  <c r="EI46" i="166"/>
  <c r="EH46" i="166"/>
  <c r="EG46" i="166"/>
  <c r="EF46" i="166"/>
  <c r="EE46" i="166"/>
  <c r="ED46" i="166"/>
  <c r="EC46" i="166"/>
  <c r="EB46" i="166"/>
  <c r="DR46" i="166" s="1"/>
  <c r="EV45" i="166"/>
  <c r="EU45" i="166"/>
  <c r="ET45" i="166"/>
  <c r="ES45" i="166"/>
  <c r="ER45" i="166"/>
  <c r="EQ45" i="166"/>
  <c r="EP45" i="166"/>
  <c r="EO45" i="166"/>
  <c r="EN45" i="166"/>
  <c r="EM45" i="166"/>
  <c r="EL45" i="166"/>
  <c r="EK45" i="166"/>
  <c r="EJ45" i="166"/>
  <c r="EI45" i="166"/>
  <c r="EH45" i="166"/>
  <c r="EG45" i="166"/>
  <c r="EF45" i="166"/>
  <c r="EE45" i="166"/>
  <c r="ED45" i="166"/>
  <c r="EC45" i="166"/>
  <c r="EB45" i="166"/>
  <c r="DR45" i="166" s="1"/>
  <c r="EV44" i="166"/>
  <c r="EU44" i="166"/>
  <c r="ET44" i="166"/>
  <c r="ES44" i="166"/>
  <c r="ER44" i="166"/>
  <c r="EQ44" i="166"/>
  <c r="EP44" i="166"/>
  <c r="EO44" i="166"/>
  <c r="EN44" i="166"/>
  <c r="EM44" i="166"/>
  <c r="EL44" i="166"/>
  <c r="EK44" i="166"/>
  <c r="EJ44" i="166"/>
  <c r="EI44" i="166"/>
  <c r="EH44" i="166"/>
  <c r="EG44" i="166"/>
  <c r="EF44" i="166"/>
  <c r="EE44" i="166"/>
  <c r="ED44" i="166"/>
  <c r="EC44" i="166"/>
  <c r="EB44" i="166"/>
  <c r="DR44" i="166" s="1"/>
  <c r="EV43" i="166"/>
  <c r="EU43" i="166"/>
  <c r="ET43" i="166"/>
  <c r="ES43" i="166"/>
  <c r="ER43" i="166"/>
  <c r="EQ43" i="166"/>
  <c r="EP43" i="166"/>
  <c r="EO43" i="166"/>
  <c r="EN43" i="166"/>
  <c r="EM43" i="166"/>
  <c r="EL43" i="166"/>
  <c r="EK43" i="166"/>
  <c r="EJ43" i="166"/>
  <c r="EI43" i="166"/>
  <c r="EH43" i="166"/>
  <c r="EG43" i="166"/>
  <c r="EF43" i="166"/>
  <c r="EE43" i="166"/>
  <c r="ED43" i="166"/>
  <c r="EC43" i="166"/>
  <c r="EB43" i="166"/>
  <c r="DR43" i="166" s="1"/>
  <c r="EV42" i="166"/>
  <c r="EU42" i="166"/>
  <c r="ET42" i="166"/>
  <c r="ES42" i="166"/>
  <c r="ER42" i="166"/>
  <c r="EQ42" i="166"/>
  <c r="EP42" i="166"/>
  <c r="EO42" i="166"/>
  <c r="EN42" i="166"/>
  <c r="EM42" i="166"/>
  <c r="EL42" i="166"/>
  <c r="EK42" i="166"/>
  <c r="EJ42" i="166"/>
  <c r="EI42" i="166"/>
  <c r="EH42" i="166"/>
  <c r="EG42" i="166"/>
  <c r="EF42" i="166"/>
  <c r="EE42" i="166"/>
  <c r="ED42" i="166"/>
  <c r="EC42" i="166"/>
  <c r="EB42" i="166"/>
  <c r="DR42" i="166" s="1"/>
  <c r="EV41" i="166"/>
  <c r="EU41" i="166"/>
  <c r="ET41" i="166"/>
  <c r="ES41" i="166"/>
  <c r="ER41" i="166"/>
  <c r="EQ41" i="166"/>
  <c r="EP41" i="166"/>
  <c r="EO41" i="166"/>
  <c r="EN41" i="166"/>
  <c r="EM41" i="166"/>
  <c r="EL41" i="166"/>
  <c r="EK41" i="166"/>
  <c r="EJ41" i="166"/>
  <c r="EI41" i="166"/>
  <c r="EH41" i="166"/>
  <c r="EG41" i="166"/>
  <c r="EF41" i="166"/>
  <c r="EE41" i="166"/>
  <c r="ED41" i="166"/>
  <c r="EC41" i="166"/>
  <c r="EB41" i="166"/>
  <c r="DR41" i="166" s="1"/>
  <c r="EV40" i="166"/>
  <c r="EU40" i="166"/>
  <c r="ET40" i="166"/>
  <c r="ES40" i="166"/>
  <c r="ER40" i="166"/>
  <c r="EQ40" i="166"/>
  <c r="EP40" i="166"/>
  <c r="EO40" i="166"/>
  <c r="EN40" i="166"/>
  <c r="EM40" i="166"/>
  <c r="EL40" i="166"/>
  <c r="EK40" i="166"/>
  <c r="EJ40" i="166"/>
  <c r="EI40" i="166"/>
  <c r="EH40" i="166"/>
  <c r="EG40" i="166"/>
  <c r="EF40" i="166"/>
  <c r="EE40" i="166"/>
  <c r="ED40" i="166"/>
  <c r="EC40" i="166"/>
  <c r="EB40" i="166"/>
  <c r="DR40" i="166" s="1"/>
  <c r="EV39" i="166"/>
  <c r="EU39" i="166"/>
  <c r="ET39" i="166"/>
  <c r="ES39" i="166"/>
  <c r="ER39" i="166"/>
  <c r="EQ39" i="166"/>
  <c r="EP39" i="166"/>
  <c r="EO39" i="166"/>
  <c r="EN39" i="166"/>
  <c r="EM39" i="166"/>
  <c r="EL39" i="166"/>
  <c r="EK39" i="166"/>
  <c r="EJ39" i="166"/>
  <c r="EI39" i="166"/>
  <c r="EH39" i="166"/>
  <c r="EG39" i="166"/>
  <c r="EF39" i="166"/>
  <c r="EE39" i="166"/>
  <c r="ED39" i="166"/>
  <c r="EC39" i="166"/>
  <c r="EB39" i="166"/>
  <c r="DR39" i="166" s="1"/>
  <c r="EV38" i="166"/>
  <c r="EU38" i="166"/>
  <c r="ET38" i="166"/>
  <c r="ES38" i="166"/>
  <c r="ER38" i="166"/>
  <c r="EQ38" i="166"/>
  <c r="EP38" i="166"/>
  <c r="EO38" i="166"/>
  <c r="EN38" i="166"/>
  <c r="EM38" i="166"/>
  <c r="EL38" i="166"/>
  <c r="EK38" i="166"/>
  <c r="EJ38" i="166"/>
  <c r="EI38" i="166"/>
  <c r="EH38" i="166"/>
  <c r="EG38" i="166"/>
  <c r="EF38" i="166"/>
  <c r="EE38" i="166"/>
  <c r="ED38" i="166"/>
  <c r="EC38" i="166"/>
  <c r="EB38" i="166"/>
  <c r="DR38" i="166" s="1"/>
  <c r="EV37" i="166"/>
  <c r="EU37" i="166"/>
  <c r="ET37" i="166"/>
  <c r="ES37" i="166"/>
  <c r="ER37" i="166"/>
  <c r="EQ37" i="166"/>
  <c r="EP37" i="166"/>
  <c r="EO37" i="166"/>
  <c r="EN37" i="166"/>
  <c r="EM37" i="166"/>
  <c r="EL37" i="166"/>
  <c r="EK37" i="166"/>
  <c r="EJ37" i="166"/>
  <c r="EI37" i="166"/>
  <c r="EH37" i="166"/>
  <c r="EG37" i="166"/>
  <c r="EF37" i="166"/>
  <c r="EE37" i="166"/>
  <c r="ED37" i="166"/>
  <c r="EC37" i="166"/>
  <c r="EB37" i="166"/>
  <c r="DR37" i="166" s="1"/>
  <c r="EV36" i="166"/>
  <c r="EU36" i="166"/>
  <c r="ET36" i="166"/>
  <c r="ES36" i="166"/>
  <c r="ER36" i="166"/>
  <c r="EQ36" i="166"/>
  <c r="EP36" i="166"/>
  <c r="EO36" i="166"/>
  <c r="EN36" i="166"/>
  <c r="EM36" i="166"/>
  <c r="EL36" i="166"/>
  <c r="EK36" i="166"/>
  <c r="EJ36" i="166"/>
  <c r="EI36" i="166"/>
  <c r="EH36" i="166"/>
  <c r="EG36" i="166"/>
  <c r="EF36" i="166"/>
  <c r="EE36" i="166"/>
  <c r="ED36" i="166"/>
  <c r="EC36" i="166"/>
  <c r="EB36" i="166"/>
  <c r="DR36" i="166" s="1"/>
  <c r="EV35" i="166"/>
  <c r="EU35" i="166"/>
  <c r="ET35" i="166"/>
  <c r="ES35" i="166"/>
  <c r="ER35" i="166"/>
  <c r="EQ35" i="166"/>
  <c r="EP35" i="166"/>
  <c r="EO35" i="166"/>
  <c r="EN35" i="166"/>
  <c r="EM35" i="166"/>
  <c r="EL35" i="166"/>
  <c r="EK35" i="166"/>
  <c r="EJ35" i="166"/>
  <c r="EI35" i="166"/>
  <c r="EH35" i="166"/>
  <c r="EG35" i="166"/>
  <c r="EF35" i="166"/>
  <c r="EE35" i="166"/>
  <c r="ED35" i="166"/>
  <c r="EC35" i="166"/>
  <c r="EB35" i="166"/>
  <c r="DR35" i="166" s="1"/>
  <c r="EV34" i="166"/>
  <c r="EU34" i="166"/>
  <c r="ET34" i="166"/>
  <c r="ES34" i="166"/>
  <c r="ER34" i="166"/>
  <c r="EQ34" i="166"/>
  <c r="EP34" i="166"/>
  <c r="EO34" i="166"/>
  <c r="EN34" i="166"/>
  <c r="EM34" i="166"/>
  <c r="EL34" i="166"/>
  <c r="EK34" i="166"/>
  <c r="EJ34" i="166"/>
  <c r="EI34" i="166"/>
  <c r="EH34" i="166"/>
  <c r="EG34" i="166"/>
  <c r="EF34" i="166"/>
  <c r="EE34" i="166"/>
  <c r="ED34" i="166"/>
  <c r="EC34" i="166"/>
  <c r="EB34" i="166"/>
  <c r="DR34" i="166" s="1"/>
  <c r="EV33" i="166"/>
  <c r="EU33" i="166"/>
  <c r="ET33" i="166"/>
  <c r="ES33" i="166"/>
  <c r="ER33" i="166"/>
  <c r="EQ33" i="166"/>
  <c r="EP33" i="166"/>
  <c r="EO33" i="166"/>
  <c r="EN33" i="166"/>
  <c r="EM33" i="166"/>
  <c r="EL33" i="166"/>
  <c r="EK33" i="166"/>
  <c r="EJ33" i="166"/>
  <c r="EI33" i="166"/>
  <c r="EH33" i="166"/>
  <c r="EG33" i="166"/>
  <c r="EF33" i="166"/>
  <c r="EE33" i="166"/>
  <c r="ED33" i="166"/>
  <c r="EC33" i="166"/>
  <c r="EB33" i="166"/>
  <c r="DR33" i="166" s="1"/>
  <c r="EV32" i="166"/>
  <c r="EU32" i="166"/>
  <c r="ET32" i="166"/>
  <c r="ES32" i="166"/>
  <c r="ER32" i="166"/>
  <c r="EQ32" i="166"/>
  <c r="EP32" i="166"/>
  <c r="EO32" i="166"/>
  <c r="EN32" i="166"/>
  <c r="EM32" i="166"/>
  <c r="EL32" i="166"/>
  <c r="EK32" i="166"/>
  <c r="EJ32" i="166"/>
  <c r="EI32" i="166"/>
  <c r="EH32" i="166"/>
  <c r="EG32" i="166"/>
  <c r="EF32" i="166"/>
  <c r="EE32" i="166"/>
  <c r="ED32" i="166"/>
  <c r="EC32" i="166"/>
  <c r="EB32" i="166"/>
  <c r="DR32" i="166" s="1"/>
  <c r="EV31" i="166"/>
  <c r="EU31" i="166"/>
  <c r="ET31" i="166"/>
  <c r="ES31" i="166"/>
  <c r="ER31" i="166"/>
  <c r="EQ31" i="166"/>
  <c r="EP31" i="166"/>
  <c r="EO31" i="166"/>
  <c r="EN31" i="166"/>
  <c r="EM31" i="166"/>
  <c r="EL31" i="166"/>
  <c r="EK31" i="166"/>
  <c r="EJ31" i="166"/>
  <c r="EI31" i="166"/>
  <c r="EH31" i="166"/>
  <c r="EG31" i="166"/>
  <c r="EF31" i="166"/>
  <c r="EE31" i="166"/>
  <c r="ED31" i="166"/>
  <c r="EC31" i="166"/>
  <c r="EB31" i="166"/>
  <c r="DR31" i="166" s="1"/>
  <c r="EV30" i="166"/>
  <c r="EU30" i="166"/>
  <c r="ET30" i="166"/>
  <c r="ES30" i="166"/>
  <c r="ER30" i="166"/>
  <c r="EQ30" i="166"/>
  <c r="EP30" i="166"/>
  <c r="EO30" i="166"/>
  <c r="EN30" i="166"/>
  <c r="EM30" i="166"/>
  <c r="EL30" i="166"/>
  <c r="EK30" i="166"/>
  <c r="EJ30" i="166"/>
  <c r="EI30" i="166"/>
  <c r="EH30" i="166"/>
  <c r="EG30" i="166"/>
  <c r="EF30" i="166"/>
  <c r="EE30" i="166"/>
  <c r="ED30" i="166"/>
  <c r="EC30" i="166"/>
  <c r="EB30" i="166"/>
  <c r="DR30" i="166" s="1"/>
  <c r="EV29" i="166"/>
  <c r="EU29" i="166"/>
  <c r="ET29" i="166"/>
  <c r="ES29" i="166"/>
  <c r="ER29" i="166"/>
  <c r="EQ29" i="166"/>
  <c r="EP29" i="166"/>
  <c r="EO29" i="166"/>
  <c r="EN29" i="166"/>
  <c r="EM29" i="166"/>
  <c r="EL29" i="166"/>
  <c r="EK29" i="166"/>
  <c r="EJ29" i="166"/>
  <c r="EI29" i="166"/>
  <c r="EH29" i="166"/>
  <c r="EG29" i="166"/>
  <c r="EF29" i="166"/>
  <c r="EE29" i="166"/>
  <c r="ED29" i="166"/>
  <c r="EC29" i="166"/>
  <c r="EB29" i="166"/>
  <c r="DR29" i="166" s="1"/>
  <c r="EV28" i="166"/>
  <c r="EU28" i="166"/>
  <c r="ET28" i="166"/>
  <c r="ES28" i="166"/>
  <c r="ER28" i="166"/>
  <c r="EQ28" i="166"/>
  <c r="EP28" i="166"/>
  <c r="EO28" i="166"/>
  <c r="EN28" i="166"/>
  <c r="EM28" i="166"/>
  <c r="EL28" i="166"/>
  <c r="EK28" i="166"/>
  <c r="EJ28" i="166"/>
  <c r="EI28" i="166"/>
  <c r="EH28" i="166"/>
  <c r="EG28" i="166"/>
  <c r="EF28" i="166"/>
  <c r="EE28" i="166"/>
  <c r="ED28" i="166"/>
  <c r="EC28" i="166"/>
  <c r="EB28" i="166"/>
  <c r="DR28" i="166" s="1"/>
  <c r="EV27" i="166"/>
  <c r="EU27" i="166"/>
  <c r="ET27" i="166"/>
  <c r="ES27" i="166"/>
  <c r="ER27" i="166"/>
  <c r="EQ27" i="166"/>
  <c r="EP27" i="166"/>
  <c r="EO27" i="166"/>
  <c r="EN27" i="166"/>
  <c r="EM27" i="166"/>
  <c r="EL27" i="166"/>
  <c r="EK27" i="166"/>
  <c r="EJ27" i="166"/>
  <c r="EI27" i="166"/>
  <c r="EH27" i="166"/>
  <c r="EG27" i="166"/>
  <c r="EF27" i="166"/>
  <c r="EE27" i="166"/>
  <c r="ED27" i="166"/>
  <c r="EC27" i="166"/>
  <c r="EB27" i="166"/>
  <c r="DR27" i="166" s="1"/>
  <c r="EV26" i="166"/>
  <c r="EU26" i="166"/>
  <c r="ET26" i="166"/>
  <c r="ES26" i="166"/>
  <c r="ER26" i="166"/>
  <c r="EQ26" i="166"/>
  <c r="EP26" i="166"/>
  <c r="EO26" i="166"/>
  <c r="EN26" i="166"/>
  <c r="EM26" i="166"/>
  <c r="EL26" i="166"/>
  <c r="EK26" i="166"/>
  <c r="EJ26" i="166"/>
  <c r="EI26" i="166"/>
  <c r="EH26" i="166"/>
  <c r="EG26" i="166"/>
  <c r="EF26" i="166"/>
  <c r="EE26" i="166"/>
  <c r="ED26" i="166"/>
  <c r="EC26" i="166"/>
  <c r="EB26" i="166"/>
  <c r="DR26" i="166" s="1"/>
  <c r="EV25" i="166"/>
  <c r="EU25" i="166"/>
  <c r="ET25" i="166"/>
  <c r="ES25" i="166"/>
  <c r="ER25" i="166"/>
  <c r="EQ25" i="166"/>
  <c r="EP25" i="166"/>
  <c r="EO25" i="166"/>
  <c r="EN25" i="166"/>
  <c r="EM25" i="166"/>
  <c r="EL25" i="166"/>
  <c r="EK25" i="166"/>
  <c r="EJ25" i="166"/>
  <c r="EI25" i="166"/>
  <c r="EH25" i="166"/>
  <c r="EG25" i="166"/>
  <c r="EF25" i="166"/>
  <c r="EE25" i="166"/>
  <c r="ED25" i="166"/>
  <c r="EC25" i="166"/>
  <c r="EB25" i="166"/>
  <c r="DR25" i="166" s="1"/>
  <c r="EV24" i="166"/>
  <c r="EU24" i="166"/>
  <c r="ET24" i="166"/>
  <c r="ES24" i="166"/>
  <c r="ER24" i="166"/>
  <c r="EQ24" i="166"/>
  <c r="EP24" i="166"/>
  <c r="EO24" i="166"/>
  <c r="EN24" i="166"/>
  <c r="EM24" i="166"/>
  <c r="EL24" i="166"/>
  <c r="EK24" i="166"/>
  <c r="EJ24" i="166"/>
  <c r="EI24" i="166"/>
  <c r="EH24" i="166"/>
  <c r="EG24" i="166"/>
  <c r="EF24" i="166"/>
  <c r="EE24" i="166"/>
  <c r="ED24" i="166"/>
  <c r="EC24" i="166"/>
  <c r="EB24" i="166"/>
  <c r="DR24" i="166" s="1"/>
  <c r="EV23" i="166"/>
  <c r="EU23" i="166"/>
  <c r="ET23" i="166"/>
  <c r="ES23" i="166"/>
  <c r="ER23" i="166"/>
  <c r="EQ23" i="166"/>
  <c r="EP23" i="166"/>
  <c r="EO23" i="166"/>
  <c r="EN23" i="166"/>
  <c r="EM23" i="166"/>
  <c r="EL23" i="166"/>
  <c r="EK23" i="166"/>
  <c r="EJ23" i="166"/>
  <c r="EI23" i="166"/>
  <c r="EH23" i="166"/>
  <c r="EG23" i="166"/>
  <c r="EF23" i="166"/>
  <c r="EE23" i="166"/>
  <c r="ED23" i="166"/>
  <c r="EC23" i="166"/>
  <c r="EB23" i="166"/>
  <c r="DR23" i="166" s="1"/>
  <c r="EV22" i="166"/>
  <c r="EU22" i="166"/>
  <c r="ET22" i="166"/>
  <c r="ES22" i="166"/>
  <c r="ER22" i="166"/>
  <c r="EQ22" i="166"/>
  <c r="EP22" i="166"/>
  <c r="EO22" i="166"/>
  <c r="EN22" i="166"/>
  <c r="EM22" i="166"/>
  <c r="EL22" i="166"/>
  <c r="EK22" i="166"/>
  <c r="EJ22" i="166"/>
  <c r="EI22" i="166"/>
  <c r="EH22" i="166"/>
  <c r="EG22" i="166"/>
  <c r="EF22" i="166"/>
  <c r="EE22" i="166"/>
  <c r="ED22" i="166"/>
  <c r="EC22" i="166"/>
  <c r="EB22" i="166"/>
  <c r="DR22" i="166" s="1"/>
  <c r="EV21" i="166"/>
  <c r="EU21" i="166"/>
  <c r="ET21" i="166"/>
  <c r="ES21" i="166"/>
  <c r="ER21" i="166"/>
  <c r="EQ21" i="166"/>
  <c r="EP21" i="166"/>
  <c r="EO21" i="166"/>
  <c r="EN21" i="166"/>
  <c r="EM21" i="166"/>
  <c r="EL21" i="166"/>
  <c r="EK21" i="166"/>
  <c r="EJ21" i="166"/>
  <c r="EI21" i="166"/>
  <c r="EH21" i="166"/>
  <c r="EG21" i="166"/>
  <c r="EF21" i="166"/>
  <c r="EE21" i="166"/>
  <c r="ED21" i="166"/>
  <c r="EC21" i="166"/>
  <c r="EB21" i="166"/>
  <c r="DR21" i="166" s="1"/>
  <c r="EV20" i="166"/>
  <c r="EU20" i="166"/>
  <c r="ET20" i="166"/>
  <c r="ES20" i="166"/>
  <c r="ER20" i="166"/>
  <c r="EQ20" i="166"/>
  <c r="EP20" i="166"/>
  <c r="EO20" i="166"/>
  <c r="EN20" i="166"/>
  <c r="EM20" i="166"/>
  <c r="EL20" i="166"/>
  <c r="EK20" i="166"/>
  <c r="EJ20" i="166"/>
  <c r="EI20" i="166"/>
  <c r="EH20" i="166"/>
  <c r="EG20" i="166"/>
  <c r="EF20" i="166"/>
  <c r="EE20" i="166"/>
  <c r="ED20" i="166"/>
  <c r="EC20" i="166"/>
  <c r="EB20" i="166"/>
  <c r="DR20" i="166" s="1"/>
  <c r="EV19" i="166"/>
  <c r="EU19" i="166"/>
  <c r="ET19" i="166"/>
  <c r="ES19" i="166"/>
  <c r="ER19" i="166"/>
  <c r="EQ19" i="166"/>
  <c r="EP19" i="166"/>
  <c r="EO19" i="166"/>
  <c r="EN19" i="166"/>
  <c r="EM19" i="166"/>
  <c r="EL19" i="166"/>
  <c r="EK19" i="166"/>
  <c r="EJ19" i="166"/>
  <c r="EI19" i="166"/>
  <c r="EH19" i="166"/>
  <c r="EG19" i="166"/>
  <c r="EF19" i="166"/>
  <c r="EE19" i="166"/>
  <c r="ED19" i="166"/>
  <c r="EC19" i="166"/>
  <c r="EB19" i="166"/>
  <c r="DR19" i="166" s="1"/>
  <c r="EV18" i="166"/>
  <c r="EU18" i="166"/>
  <c r="ET18" i="166"/>
  <c r="ES18" i="166"/>
  <c r="ER18" i="166"/>
  <c r="EQ18" i="166"/>
  <c r="EP18" i="166"/>
  <c r="EO18" i="166"/>
  <c r="EN18" i="166"/>
  <c r="EM18" i="166"/>
  <c r="EL18" i="166"/>
  <c r="EK18" i="166"/>
  <c r="EJ18" i="166"/>
  <c r="EI18" i="166"/>
  <c r="EH18" i="166"/>
  <c r="EG18" i="166"/>
  <c r="EF18" i="166"/>
  <c r="EE18" i="166"/>
  <c r="ED18" i="166"/>
  <c r="EC18" i="166"/>
  <c r="EB18" i="166"/>
  <c r="DR18" i="166" s="1"/>
  <c r="EV17" i="166"/>
  <c r="EU17" i="166"/>
  <c r="ET17" i="166"/>
  <c r="ES17" i="166"/>
  <c r="ER17" i="166"/>
  <c r="EQ17" i="166"/>
  <c r="EP17" i="166"/>
  <c r="EO17" i="166"/>
  <c r="EN17" i="166"/>
  <c r="EM17" i="166"/>
  <c r="EL17" i="166"/>
  <c r="EK17" i="166"/>
  <c r="EJ17" i="166"/>
  <c r="EI17" i="166"/>
  <c r="EH17" i="166"/>
  <c r="EG17" i="166"/>
  <c r="EF17" i="166"/>
  <c r="EE17" i="166"/>
  <c r="ED17" i="166"/>
  <c r="EC17" i="166"/>
  <c r="EB17" i="166"/>
  <c r="DR17" i="166" s="1"/>
  <c r="EV16" i="166"/>
  <c r="EU16" i="166"/>
  <c r="ET16" i="166"/>
  <c r="ES16" i="166"/>
  <c r="ER16" i="166"/>
  <c r="EQ16" i="166"/>
  <c r="EP16" i="166"/>
  <c r="EO16" i="166"/>
  <c r="EN16" i="166"/>
  <c r="EM16" i="166"/>
  <c r="EL16" i="166"/>
  <c r="EK16" i="166"/>
  <c r="EJ16" i="166"/>
  <c r="EI16" i="166"/>
  <c r="EH16" i="166"/>
  <c r="EG16" i="166"/>
  <c r="EF16" i="166"/>
  <c r="EE16" i="166"/>
  <c r="ED16" i="166"/>
  <c r="EC16" i="166"/>
  <c r="EB16" i="166"/>
  <c r="DR16" i="166" s="1"/>
  <c r="EV15" i="166"/>
  <c r="EU15" i="166"/>
  <c r="ET15" i="166"/>
  <c r="ES15" i="166"/>
  <c r="ER15" i="166"/>
  <c r="EQ15" i="166"/>
  <c r="EP15" i="166"/>
  <c r="EO15" i="166"/>
  <c r="EN15" i="166"/>
  <c r="EM15" i="166"/>
  <c r="EL15" i="166"/>
  <c r="EK15" i="166"/>
  <c r="EJ15" i="166"/>
  <c r="EI15" i="166"/>
  <c r="EH15" i="166"/>
  <c r="EG15" i="166"/>
  <c r="EF15" i="166"/>
  <c r="EE15" i="166"/>
  <c r="ED15" i="166"/>
  <c r="EC15" i="166"/>
  <c r="EB15" i="166"/>
  <c r="DR15" i="166" s="1"/>
  <c r="EV14" i="166"/>
  <c r="EU14" i="166"/>
  <c r="ET14" i="166"/>
  <c r="ES14" i="166"/>
  <c r="ER14" i="166"/>
  <c r="EQ14" i="166"/>
  <c r="EP14" i="166"/>
  <c r="EO14" i="166"/>
  <c r="EN14" i="166"/>
  <c r="EM14" i="166"/>
  <c r="EL14" i="166"/>
  <c r="EK14" i="166"/>
  <c r="EJ14" i="166"/>
  <c r="EI14" i="166"/>
  <c r="EH14" i="166"/>
  <c r="EG14" i="166"/>
  <c r="EF14" i="166"/>
  <c r="EE14" i="166"/>
  <c r="ED14" i="166"/>
  <c r="EC14" i="166"/>
  <c r="EB14" i="166"/>
  <c r="DR14" i="166" s="1"/>
  <c r="EV13" i="166"/>
  <c r="EU13" i="166"/>
  <c r="ET13" i="166"/>
  <c r="ES13" i="166"/>
  <c r="ER13" i="166"/>
  <c r="EQ13" i="166"/>
  <c r="EP13" i="166"/>
  <c r="EO13" i="166"/>
  <c r="EN13" i="166"/>
  <c r="EM13" i="166"/>
  <c r="EL13" i="166"/>
  <c r="EK13" i="166"/>
  <c r="EJ13" i="166"/>
  <c r="EI13" i="166"/>
  <c r="EH13" i="166"/>
  <c r="EG13" i="166"/>
  <c r="EF13" i="166"/>
  <c r="EE13" i="166"/>
  <c r="ED13" i="166"/>
  <c r="EC13" i="166"/>
  <c r="EB13" i="166"/>
  <c r="DR13" i="166" s="1"/>
  <c r="EV12" i="166"/>
  <c r="EU12" i="166"/>
  <c r="ET12" i="166"/>
  <c r="ES12" i="166"/>
  <c r="ER12" i="166"/>
  <c r="EQ12" i="166"/>
  <c r="EP12" i="166"/>
  <c r="EO12" i="166"/>
  <c r="EN12" i="166"/>
  <c r="EM12" i="166"/>
  <c r="EL12" i="166"/>
  <c r="EK12" i="166"/>
  <c r="EJ12" i="166"/>
  <c r="EI12" i="166"/>
  <c r="EH12" i="166"/>
  <c r="EG12" i="166"/>
  <c r="EF12" i="166"/>
  <c r="EE12" i="166"/>
  <c r="ED12" i="166"/>
  <c r="EC12" i="166"/>
  <c r="EB12" i="166"/>
  <c r="DR12" i="166" s="1"/>
  <c r="EV11" i="166"/>
  <c r="EU11" i="166"/>
  <c r="ET11" i="166"/>
  <c r="ES11" i="166"/>
  <c r="ER11" i="166"/>
  <c r="EQ11" i="166"/>
  <c r="EP11" i="166"/>
  <c r="EO11" i="166"/>
  <c r="EN11" i="166"/>
  <c r="EM11" i="166"/>
  <c r="EL11" i="166"/>
  <c r="EK11" i="166"/>
  <c r="EJ11" i="166"/>
  <c r="EI11" i="166"/>
  <c r="EH11" i="166"/>
  <c r="EG11" i="166"/>
  <c r="EF11" i="166"/>
  <c r="EE11" i="166"/>
  <c r="ED11" i="166"/>
  <c r="EC11" i="166"/>
  <c r="EB11" i="166"/>
  <c r="DR11" i="166" s="1"/>
  <c r="EV10" i="166"/>
  <c r="EU10" i="166"/>
  <c r="ET10" i="166"/>
  <c r="ES10" i="166"/>
  <c r="ER10" i="166"/>
  <c r="EQ10" i="166"/>
  <c r="EP10" i="166"/>
  <c r="EO10" i="166"/>
  <c r="EN10" i="166"/>
  <c r="EM10" i="166"/>
  <c r="EL10" i="166"/>
  <c r="EK10" i="166"/>
  <c r="EJ10" i="166"/>
  <c r="EI10" i="166"/>
  <c r="EH10" i="166"/>
  <c r="EG10" i="166"/>
  <c r="EF10" i="166"/>
  <c r="EE10" i="166"/>
  <c r="ED10" i="166"/>
  <c r="EC10" i="166"/>
  <c r="EB10" i="166"/>
  <c r="DR10" i="166" s="1"/>
  <c r="EV209" i="160"/>
  <c r="EU209" i="160"/>
  <c r="ET209" i="160"/>
  <c r="EP209" i="160"/>
  <c r="EO209" i="160"/>
  <c r="EL209" i="160"/>
  <c r="EK209" i="160"/>
  <c r="EJ209" i="160"/>
  <c r="EI209" i="160"/>
  <c r="EH209" i="160"/>
  <c r="EG209" i="160"/>
  <c r="EF209" i="160"/>
  <c r="EE209" i="160"/>
  <c r="ED209" i="160"/>
  <c r="EC209" i="160"/>
  <c r="EB209" i="160"/>
  <c r="EV208" i="160"/>
  <c r="EU208" i="160"/>
  <c r="ET208" i="160"/>
  <c r="EP208" i="160"/>
  <c r="EO208" i="160"/>
  <c r="EL208" i="160"/>
  <c r="EK208" i="160"/>
  <c r="EJ208" i="160"/>
  <c r="EI208" i="160"/>
  <c r="EH208" i="160"/>
  <c r="EG208" i="160"/>
  <c r="EF208" i="160"/>
  <c r="EE208" i="160"/>
  <c r="ED208" i="160"/>
  <c r="EC208" i="160"/>
  <c r="EB208" i="160"/>
  <c r="EV207" i="160"/>
  <c r="EU207" i="160"/>
  <c r="ET207" i="160"/>
  <c r="EP207" i="160"/>
  <c r="EO207" i="160"/>
  <c r="EL207" i="160"/>
  <c r="EK207" i="160"/>
  <c r="EJ207" i="160"/>
  <c r="EI207" i="160"/>
  <c r="EH207" i="160"/>
  <c r="EG207" i="160"/>
  <c r="EF207" i="160"/>
  <c r="EE207" i="160"/>
  <c r="ED207" i="160"/>
  <c r="EC207" i="160"/>
  <c r="EB207" i="160"/>
  <c r="EV206" i="160"/>
  <c r="EU206" i="160"/>
  <c r="ET206" i="160"/>
  <c r="EP206" i="160"/>
  <c r="EO206" i="160"/>
  <c r="EL206" i="160"/>
  <c r="EK206" i="160"/>
  <c r="EJ206" i="160"/>
  <c r="EI206" i="160"/>
  <c r="EH206" i="160"/>
  <c r="EG206" i="160"/>
  <c r="EF206" i="160"/>
  <c r="EE206" i="160"/>
  <c r="ED206" i="160"/>
  <c r="EC206" i="160"/>
  <c r="EB206" i="160"/>
  <c r="EV205" i="160"/>
  <c r="EU205" i="160"/>
  <c r="ET205" i="160"/>
  <c r="EP205" i="160"/>
  <c r="EO205" i="160"/>
  <c r="EL205" i="160"/>
  <c r="EK205" i="160"/>
  <c r="EJ205" i="160"/>
  <c r="EI205" i="160"/>
  <c r="EH205" i="160"/>
  <c r="EG205" i="160"/>
  <c r="EF205" i="160"/>
  <c r="EE205" i="160"/>
  <c r="ED205" i="160"/>
  <c r="EC205" i="160"/>
  <c r="EB205" i="160"/>
  <c r="EV204" i="160"/>
  <c r="EU204" i="160"/>
  <c r="ET204" i="160"/>
  <c r="EP204" i="160"/>
  <c r="EO204" i="160"/>
  <c r="EL204" i="160"/>
  <c r="EK204" i="160"/>
  <c r="EJ204" i="160"/>
  <c r="EI204" i="160"/>
  <c r="EH204" i="160"/>
  <c r="EG204" i="160"/>
  <c r="EF204" i="160"/>
  <c r="EE204" i="160"/>
  <c r="ED204" i="160"/>
  <c r="EC204" i="160"/>
  <c r="EB204" i="160"/>
  <c r="EV203" i="160"/>
  <c r="EU203" i="160"/>
  <c r="ET203" i="160"/>
  <c r="EP203" i="160"/>
  <c r="EO203" i="160"/>
  <c r="EL203" i="160"/>
  <c r="EK203" i="160"/>
  <c r="EJ203" i="160"/>
  <c r="EI203" i="160"/>
  <c r="EH203" i="160"/>
  <c r="EG203" i="160"/>
  <c r="EF203" i="160"/>
  <c r="EE203" i="160"/>
  <c r="ED203" i="160"/>
  <c r="EC203" i="160"/>
  <c r="EB203" i="160"/>
  <c r="EV202" i="160"/>
  <c r="EU202" i="160"/>
  <c r="ET202" i="160"/>
  <c r="EP202" i="160"/>
  <c r="EO202" i="160"/>
  <c r="EL202" i="160"/>
  <c r="EK202" i="160"/>
  <c r="EJ202" i="160"/>
  <c r="EI202" i="160"/>
  <c r="EH202" i="160"/>
  <c r="EG202" i="160"/>
  <c r="EF202" i="160"/>
  <c r="EE202" i="160"/>
  <c r="ED202" i="160"/>
  <c r="EC202" i="160"/>
  <c r="EB202" i="160"/>
  <c r="EV201" i="160"/>
  <c r="EU201" i="160"/>
  <c r="ET201" i="160"/>
  <c r="EP201" i="160"/>
  <c r="EO201" i="160"/>
  <c r="EL201" i="160"/>
  <c r="EK201" i="160"/>
  <c r="EJ201" i="160"/>
  <c r="EI201" i="160"/>
  <c r="EH201" i="160"/>
  <c r="EG201" i="160"/>
  <c r="EF201" i="160"/>
  <c r="EE201" i="160"/>
  <c r="ED201" i="160"/>
  <c r="EC201" i="160"/>
  <c r="EB201" i="160"/>
  <c r="EV200" i="160"/>
  <c r="EU200" i="160"/>
  <c r="ET200" i="160"/>
  <c r="EP200" i="160"/>
  <c r="EO200" i="160"/>
  <c r="EL200" i="160"/>
  <c r="EK200" i="160"/>
  <c r="EJ200" i="160"/>
  <c r="EI200" i="160"/>
  <c r="EH200" i="160"/>
  <c r="EG200" i="160"/>
  <c r="EF200" i="160"/>
  <c r="EE200" i="160"/>
  <c r="ED200" i="160"/>
  <c r="EC200" i="160"/>
  <c r="EB200" i="160"/>
  <c r="EV199" i="160"/>
  <c r="EU199" i="160"/>
  <c r="ET199" i="160"/>
  <c r="EP199" i="160"/>
  <c r="EO199" i="160"/>
  <c r="EL199" i="160"/>
  <c r="EK199" i="160"/>
  <c r="EJ199" i="160"/>
  <c r="EI199" i="160"/>
  <c r="EH199" i="160"/>
  <c r="EG199" i="160"/>
  <c r="EF199" i="160"/>
  <c r="EE199" i="160"/>
  <c r="ED199" i="160"/>
  <c r="EC199" i="160"/>
  <c r="EB199" i="160"/>
  <c r="EV198" i="160"/>
  <c r="EU198" i="160"/>
  <c r="ET198" i="160"/>
  <c r="EP198" i="160"/>
  <c r="EO198" i="160"/>
  <c r="EL198" i="160"/>
  <c r="EK198" i="160"/>
  <c r="EJ198" i="160"/>
  <c r="EI198" i="160"/>
  <c r="EH198" i="160"/>
  <c r="EG198" i="160"/>
  <c r="EF198" i="160"/>
  <c r="EE198" i="160"/>
  <c r="ED198" i="160"/>
  <c r="EC198" i="160"/>
  <c r="EB198" i="160"/>
  <c r="EV197" i="160"/>
  <c r="EU197" i="160"/>
  <c r="ET197" i="160"/>
  <c r="EP197" i="160"/>
  <c r="EO197" i="160"/>
  <c r="EL197" i="160"/>
  <c r="EK197" i="160"/>
  <c r="EJ197" i="160"/>
  <c r="EI197" i="160"/>
  <c r="EH197" i="160"/>
  <c r="EG197" i="160"/>
  <c r="EF197" i="160"/>
  <c r="EE197" i="160"/>
  <c r="ED197" i="160"/>
  <c r="EC197" i="160"/>
  <c r="EB197" i="160"/>
  <c r="EV196" i="160"/>
  <c r="EU196" i="160"/>
  <c r="ET196" i="160"/>
  <c r="EP196" i="160"/>
  <c r="EO196" i="160"/>
  <c r="EL196" i="160"/>
  <c r="EK196" i="160"/>
  <c r="EJ196" i="160"/>
  <c r="EI196" i="160"/>
  <c r="EH196" i="160"/>
  <c r="EG196" i="160"/>
  <c r="EF196" i="160"/>
  <c r="EE196" i="160"/>
  <c r="ED196" i="160"/>
  <c r="EC196" i="160"/>
  <c r="EB196" i="160"/>
  <c r="EV195" i="160"/>
  <c r="EU195" i="160"/>
  <c r="ET195" i="160"/>
  <c r="EP195" i="160"/>
  <c r="EO195" i="160"/>
  <c r="EL195" i="160"/>
  <c r="EK195" i="160"/>
  <c r="EJ195" i="160"/>
  <c r="EI195" i="160"/>
  <c r="EH195" i="160"/>
  <c r="EG195" i="160"/>
  <c r="EF195" i="160"/>
  <c r="EE195" i="160"/>
  <c r="ED195" i="160"/>
  <c r="EC195" i="160"/>
  <c r="EB195" i="160"/>
  <c r="EV194" i="160"/>
  <c r="EU194" i="160"/>
  <c r="ET194" i="160"/>
  <c r="EP194" i="160"/>
  <c r="EO194" i="160"/>
  <c r="EL194" i="160"/>
  <c r="EK194" i="160"/>
  <c r="EJ194" i="160"/>
  <c r="EI194" i="160"/>
  <c r="EH194" i="160"/>
  <c r="EG194" i="160"/>
  <c r="EF194" i="160"/>
  <c r="EE194" i="160"/>
  <c r="ED194" i="160"/>
  <c r="EC194" i="160"/>
  <c r="EB194" i="160"/>
  <c r="EV193" i="160"/>
  <c r="EU193" i="160"/>
  <c r="ET193" i="160"/>
  <c r="EP193" i="160"/>
  <c r="EO193" i="160"/>
  <c r="EL193" i="160"/>
  <c r="EK193" i="160"/>
  <c r="EJ193" i="160"/>
  <c r="EI193" i="160"/>
  <c r="EH193" i="160"/>
  <c r="EG193" i="160"/>
  <c r="EF193" i="160"/>
  <c r="EE193" i="160"/>
  <c r="ED193" i="160"/>
  <c r="EC193" i="160"/>
  <c r="EB193" i="160"/>
  <c r="EV192" i="160"/>
  <c r="EU192" i="160"/>
  <c r="ET192" i="160"/>
  <c r="EP192" i="160"/>
  <c r="EO192" i="160"/>
  <c r="EL192" i="160"/>
  <c r="EK192" i="160"/>
  <c r="EJ192" i="160"/>
  <c r="EI192" i="160"/>
  <c r="EH192" i="160"/>
  <c r="EG192" i="160"/>
  <c r="EF192" i="160"/>
  <c r="EE192" i="160"/>
  <c r="ED192" i="160"/>
  <c r="EC192" i="160"/>
  <c r="EB192" i="160"/>
  <c r="EV191" i="160"/>
  <c r="EU191" i="160"/>
  <c r="ET191" i="160"/>
  <c r="EP191" i="160"/>
  <c r="EO191" i="160"/>
  <c r="EL191" i="160"/>
  <c r="EK191" i="160"/>
  <c r="EJ191" i="160"/>
  <c r="EI191" i="160"/>
  <c r="EH191" i="160"/>
  <c r="EG191" i="160"/>
  <c r="EF191" i="160"/>
  <c r="EE191" i="160"/>
  <c r="ED191" i="160"/>
  <c r="EC191" i="160"/>
  <c r="EB191" i="160"/>
  <c r="EV190" i="160"/>
  <c r="EU190" i="160"/>
  <c r="ET190" i="160"/>
  <c r="EP190" i="160"/>
  <c r="EO190" i="160"/>
  <c r="EL190" i="160"/>
  <c r="EK190" i="160"/>
  <c r="EJ190" i="160"/>
  <c r="EI190" i="160"/>
  <c r="EH190" i="160"/>
  <c r="EG190" i="160"/>
  <c r="EF190" i="160"/>
  <c r="EE190" i="160"/>
  <c r="ED190" i="160"/>
  <c r="EC190" i="160"/>
  <c r="EB190" i="160"/>
  <c r="EV189" i="160"/>
  <c r="EU189" i="160"/>
  <c r="ET189" i="160"/>
  <c r="EP189" i="160"/>
  <c r="EO189" i="160"/>
  <c r="EL189" i="160"/>
  <c r="EK189" i="160"/>
  <c r="EJ189" i="160"/>
  <c r="EI189" i="160"/>
  <c r="EH189" i="160"/>
  <c r="EG189" i="160"/>
  <c r="EF189" i="160"/>
  <c r="EE189" i="160"/>
  <c r="ED189" i="160"/>
  <c r="EC189" i="160"/>
  <c r="EB189" i="160"/>
  <c r="EV188" i="160"/>
  <c r="EU188" i="160"/>
  <c r="ET188" i="160"/>
  <c r="EP188" i="160"/>
  <c r="EO188" i="160"/>
  <c r="EL188" i="160"/>
  <c r="EK188" i="160"/>
  <c r="EJ188" i="160"/>
  <c r="EI188" i="160"/>
  <c r="EH188" i="160"/>
  <c r="EG188" i="160"/>
  <c r="EF188" i="160"/>
  <c r="EE188" i="160"/>
  <c r="ED188" i="160"/>
  <c r="EC188" i="160"/>
  <c r="EB188" i="160"/>
  <c r="EV187" i="160"/>
  <c r="EU187" i="160"/>
  <c r="ET187" i="160"/>
  <c r="EP187" i="160"/>
  <c r="EO187" i="160"/>
  <c r="EL187" i="160"/>
  <c r="EK187" i="160"/>
  <c r="EJ187" i="160"/>
  <c r="EI187" i="160"/>
  <c r="EH187" i="160"/>
  <c r="EG187" i="160"/>
  <c r="EF187" i="160"/>
  <c r="EE187" i="160"/>
  <c r="ED187" i="160"/>
  <c r="EC187" i="160"/>
  <c r="EB187" i="160"/>
  <c r="EV186" i="160"/>
  <c r="EU186" i="160"/>
  <c r="ET186" i="160"/>
  <c r="EP186" i="160"/>
  <c r="EO186" i="160"/>
  <c r="EL186" i="160"/>
  <c r="EK186" i="160"/>
  <c r="EJ186" i="160"/>
  <c r="EI186" i="160"/>
  <c r="EH186" i="160"/>
  <c r="EG186" i="160"/>
  <c r="EF186" i="160"/>
  <c r="EE186" i="160"/>
  <c r="ED186" i="160"/>
  <c r="EC186" i="160"/>
  <c r="EB186" i="160"/>
  <c r="EV185" i="160"/>
  <c r="EU185" i="160"/>
  <c r="ET185" i="160"/>
  <c r="EP185" i="160"/>
  <c r="EO185" i="160"/>
  <c r="EL185" i="160"/>
  <c r="EK185" i="160"/>
  <c r="EJ185" i="160"/>
  <c r="EI185" i="160"/>
  <c r="EH185" i="160"/>
  <c r="EG185" i="160"/>
  <c r="EF185" i="160"/>
  <c r="EE185" i="160"/>
  <c r="ED185" i="160"/>
  <c r="EC185" i="160"/>
  <c r="EB185" i="160"/>
  <c r="EV184" i="160"/>
  <c r="EU184" i="160"/>
  <c r="ET184" i="160"/>
  <c r="EP184" i="160"/>
  <c r="EO184" i="160"/>
  <c r="EL184" i="160"/>
  <c r="EK184" i="160"/>
  <c r="EJ184" i="160"/>
  <c r="EI184" i="160"/>
  <c r="EH184" i="160"/>
  <c r="EG184" i="160"/>
  <c r="EF184" i="160"/>
  <c r="EE184" i="160"/>
  <c r="ED184" i="160"/>
  <c r="EC184" i="160"/>
  <c r="EB184" i="160"/>
  <c r="EV183" i="160"/>
  <c r="EU183" i="160"/>
  <c r="ET183" i="160"/>
  <c r="EP183" i="160"/>
  <c r="EO183" i="160"/>
  <c r="EL183" i="160"/>
  <c r="EK183" i="160"/>
  <c r="EJ183" i="160"/>
  <c r="EI183" i="160"/>
  <c r="EH183" i="160"/>
  <c r="EG183" i="160"/>
  <c r="EF183" i="160"/>
  <c r="EE183" i="160"/>
  <c r="ED183" i="160"/>
  <c r="EC183" i="160"/>
  <c r="EB183" i="160"/>
  <c r="EV182" i="160"/>
  <c r="EU182" i="160"/>
  <c r="ET182" i="160"/>
  <c r="EP182" i="160"/>
  <c r="EO182" i="160"/>
  <c r="EL182" i="160"/>
  <c r="EK182" i="160"/>
  <c r="EJ182" i="160"/>
  <c r="EI182" i="160"/>
  <c r="EH182" i="160"/>
  <c r="EG182" i="160"/>
  <c r="EF182" i="160"/>
  <c r="EE182" i="160"/>
  <c r="ED182" i="160"/>
  <c r="EC182" i="160"/>
  <c r="EB182" i="160"/>
  <c r="EV181" i="160"/>
  <c r="EU181" i="160"/>
  <c r="ET181" i="160"/>
  <c r="EP181" i="160"/>
  <c r="EO181" i="160"/>
  <c r="EL181" i="160"/>
  <c r="EK181" i="160"/>
  <c r="EJ181" i="160"/>
  <c r="EI181" i="160"/>
  <c r="EH181" i="160"/>
  <c r="EG181" i="160"/>
  <c r="EF181" i="160"/>
  <c r="EE181" i="160"/>
  <c r="ED181" i="160"/>
  <c r="EC181" i="160"/>
  <c r="EB181" i="160"/>
  <c r="EV180" i="160"/>
  <c r="EU180" i="160"/>
  <c r="ET180" i="160"/>
  <c r="EP180" i="160"/>
  <c r="EO180" i="160"/>
  <c r="EL180" i="160"/>
  <c r="EK180" i="160"/>
  <c r="EJ180" i="160"/>
  <c r="EI180" i="160"/>
  <c r="EH180" i="160"/>
  <c r="EG180" i="160"/>
  <c r="EF180" i="160"/>
  <c r="EE180" i="160"/>
  <c r="ED180" i="160"/>
  <c r="EC180" i="160"/>
  <c r="EB180" i="160"/>
  <c r="EV179" i="160"/>
  <c r="EU179" i="160"/>
  <c r="ET179" i="160"/>
  <c r="EP179" i="160"/>
  <c r="EO179" i="160"/>
  <c r="EL179" i="160"/>
  <c r="EK179" i="160"/>
  <c r="EJ179" i="160"/>
  <c r="EI179" i="160"/>
  <c r="EH179" i="160"/>
  <c r="EG179" i="160"/>
  <c r="EF179" i="160"/>
  <c r="EE179" i="160"/>
  <c r="ED179" i="160"/>
  <c r="EC179" i="160"/>
  <c r="EB179" i="160"/>
  <c r="EV178" i="160"/>
  <c r="EU178" i="160"/>
  <c r="ET178" i="160"/>
  <c r="EP178" i="160"/>
  <c r="EO178" i="160"/>
  <c r="EL178" i="160"/>
  <c r="EK178" i="160"/>
  <c r="EJ178" i="160"/>
  <c r="EI178" i="160"/>
  <c r="EH178" i="160"/>
  <c r="EG178" i="160"/>
  <c r="EF178" i="160"/>
  <c r="EE178" i="160"/>
  <c r="ED178" i="160"/>
  <c r="EC178" i="160"/>
  <c r="EB178" i="160"/>
  <c r="EV177" i="160"/>
  <c r="EU177" i="160"/>
  <c r="ET177" i="160"/>
  <c r="EP177" i="160"/>
  <c r="EO177" i="160"/>
  <c r="EL177" i="160"/>
  <c r="EK177" i="160"/>
  <c r="EJ177" i="160"/>
  <c r="EI177" i="160"/>
  <c r="EH177" i="160"/>
  <c r="EG177" i="160"/>
  <c r="EF177" i="160"/>
  <c r="EE177" i="160"/>
  <c r="ED177" i="160"/>
  <c r="EC177" i="160"/>
  <c r="EB177" i="160"/>
  <c r="EV176" i="160"/>
  <c r="EU176" i="160"/>
  <c r="ET176" i="160"/>
  <c r="EP176" i="160"/>
  <c r="EO176" i="160"/>
  <c r="EL176" i="160"/>
  <c r="EK176" i="160"/>
  <c r="EJ176" i="160"/>
  <c r="EI176" i="160"/>
  <c r="EH176" i="160"/>
  <c r="EG176" i="160"/>
  <c r="EF176" i="160"/>
  <c r="EE176" i="160"/>
  <c r="ED176" i="160"/>
  <c r="EC176" i="160"/>
  <c r="EB176" i="160"/>
  <c r="EV175" i="160"/>
  <c r="EU175" i="160"/>
  <c r="ET175" i="160"/>
  <c r="EP175" i="160"/>
  <c r="EO175" i="160"/>
  <c r="EL175" i="160"/>
  <c r="EK175" i="160"/>
  <c r="EJ175" i="160"/>
  <c r="EI175" i="160"/>
  <c r="EH175" i="160"/>
  <c r="EG175" i="160"/>
  <c r="EF175" i="160"/>
  <c r="EE175" i="160"/>
  <c r="ED175" i="160"/>
  <c r="EC175" i="160"/>
  <c r="EB175" i="160"/>
  <c r="EV174" i="160"/>
  <c r="EU174" i="160"/>
  <c r="ET174" i="160"/>
  <c r="EP174" i="160"/>
  <c r="EO174" i="160"/>
  <c r="EL174" i="160"/>
  <c r="EK174" i="160"/>
  <c r="EJ174" i="160"/>
  <c r="EI174" i="160"/>
  <c r="EH174" i="160"/>
  <c r="EG174" i="160"/>
  <c r="EF174" i="160"/>
  <c r="EE174" i="160"/>
  <c r="ED174" i="160"/>
  <c r="EC174" i="160"/>
  <c r="EB174" i="160"/>
  <c r="EV173" i="160"/>
  <c r="EU173" i="160"/>
  <c r="ET173" i="160"/>
  <c r="EP173" i="160"/>
  <c r="EO173" i="160"/>
  <c r="EL173" i="160"/>
  <c r="EK173" i="160"/>
  <c r="EJ173" i="160"/>
  <c r="EI173" i="160"/>
  <c r="EH173" i="160"/>
  <c r="EG173" i="160"/>
  <c r="EF173" i="160"/>
  <c r="EE173" i="160"/>
  <c r="ED173" i="160"/>
  <c r="EC173" i="160"/>
  <c r="EB173" i="160"/>
  <c r="EV172" i="160"/>
  <c r="EU172" i="160"/>
  <c r="ET172" i="160"/>
  <c r="EP172" i="160"/>
  <c r="EO172" i="160"/>
  <c r="EL172" i="160"/>
  <c r="EK172" i="160"/>
  <c r="EJ172" i="160"/>
  <c r="EI172" i="160"/>
  <c r="EH172" i="160"/>
  <c r="EG172" i="160"/>
  <c r="EF172" i="160"/>
  <c r="EE172" i="160"/>
  <c r="ED172" i="160"/>
  <c r="EC172" i="160"/>
  <c r="EB172" i="160"/>
  <c r="EV171" i="160"/>
  <c r="EU171" i="160"/>
  <c r="ET171" i="160"/>
  <c r="EP171" i="160"/>
  <c r="EO171" i="160"/>
  <c r="EL171" i="160"/>
  <c r="EK171" i="160"/>
  <c r="EJ171" i="160"/>
  <c r="EI171" i="160"/>
  <c r="EH171" i="160"/>
  <c r="EG171" i="160"/>
  <c r="EF171" i="160"/>
  <c r="EE171" i="160"/>
  <c r="ED171" i="160"/>
  <c r="EC171" i="160"/>
  <c r="EB171" i="160"/>
  <c r="EV170" i="160"/>
  <c r="EU170" i="160"/>
  <c r="ET170" i="160"/>
  <c r="EP170" i="160"/>
  <c r="EO170" i="160"/>
  <c r="EL170" i="160"/>
  <c r="EK170" i="160"/>
  <c r="EJ170" i="160"/>
  <c r="EI170" i="160"/>
  <c r="EH170" i="160"/>
  <c r="EG170" i="160"/>
  <c r="EF170" i="160"/>
  <c r="EE170" i="160"/>
  <c r="ED170" i="160"/>
  <c r="EC170" i="160"/>
  <c r="EB170" i="160"/>
  <c r="EV169" i="160"/>
  <c r="EU169" i="160"/>
  <c r="ET169" i="160"/>
  <c r="EP169" i="160"/>
  <c r="EO169" i="160"/>
  <c r="EL169" i="160"/>
  <c r="EK169" i="160"/>
  <c r="EJ169" i="160"/>
  <c r="EI169" i="160"/>
  <c r="EH169" i="160"/>
  <c r="EG169" i="160"/>
  <c r="EF169" i="160"/>
  <c r="EE169" i="160"/>
  <c r="ED169" i="160"/>
  <c r="EC169" i="160"/>
  <c r="EB169" i="160"/>
  <c r="EV168" i="160"/>
  <c r="EU168" i="160"/>
  <c r="ET168" i="160"/>
  <c r="EP168" i="160"/>
  <c r="EO168" i="160"/>
  <c r="EL168" i="160"/>
  <c r="EK168" i="160"/>
  <c r="EJ168" i="160"/>
  <c r="EI168" i="160"/>
  <c r="EH168" i="160"/>
  <c r="EG168" i="160"/>
  <c r="EF168" i="160"/>
  <c r="EE168" i="160"/>
  <c r="ED168" i="160"/>
  <c r="EC168" i="160"/>
  <c r="EB168" i="160"/>
  <c r="EV167" i="160"/>
  <c r="EU167" i="160"/>
  <c r="ET167" i="160"/>
  <c r="EP167" i="160"/>
  <c r="EO167" i="160"/>
  <c r="EL167" i="160"/>
  <c r="EK167" i="160"/>
  <c r="EJ167" i="160"/>
  <c r="EI167" i="160"/>
  <c r="EH167" i="160"/>
  <c r="EG167" i="160"/>
  <c r="EF167" i="160"/>
  <c r="EE167" i="160"/>
  <c r="ED167" i="160"/>
  <c r="EC167" i="160"/>
  <c r="EB167" i="160"/>
  <c r="EV166" i="160"/>
  <c r="EU166" i="160"/>
  <c r="ET166" i="160"/>
  <c r="EP166" i="160"/>
  <c r="EO166" i="160"/>
  <c r="EL166" i="160"/>
  <c r="EK166" i="160"/>
  <c r="EJ166" i="160"/>
  <c r="EI166" i="160"/>
  <c r="EH166" i="160"/>
  <c r="EG166" i="160"/>
  <c r="EF166" i="160"/>
  <c r="EE166" i="160"/>
  <c r="ED166" i="160"/>
  <c r="EC166" i="160"/>
  <c r="EB166" i="160"/>
  <c r="EV165" i="160"/>
  <c r="EU165" i="160"/>
  <c r="ET165" i="160"/>
  <c r="EP165" i="160"/>
  <c r="EO165" i="160"/>
  <c r="EL165" i="160"/>
  <c r="EK165" i="160"/>
  <c r="EJ165" i="160"/>
  <c r="EI165" i="160"/>
  <c r="EH165" i="160"/>
  <c r="EG165" i="160"/>
  <c r="EF165" i="160"/>
  <c r="EE165" i="160"/>
  <c r="ED165" i="160"/>
  <c r="EC165" i="160"/>
  <c r="EB165" i="160"/>
  <c r="EV164" i="160"/>
  <c r="EU164" i="160"/>
  <c r="ET164" i="160"/>
  <c r="EP164" i="160"/>
  <c r="EO164" i="160"/>
  <c r="EL164" i="160"/>
  <c r="EK164" i="160"/>
  <c r="EJ164" i="160"/>
  <c r="EI164" i="160"/>
  <c r="EH164" i="160"/>
  <c r="EG164" i="160"/>
  <c r="EF164" i="160"/>
  <c r="EE164" i="160"/>
  <c r="ED164" i="160"/>
  <c r="EC164" i="160"/>
  <c r="EB164" i="160"/>
  <c r="EV163" i="160"/>
  <c r="EU163" i="160"/>
  <c r="ET163" i="160"/>
  <c r="EP163" i="160"/>
  <c r="EO163" i="160"/>
  <c r="EL163" i="160"/>
  <c r="EK163" i="160"/>
  <c r="EJ163" i="160"/>
  <c r="EI163" i="160"/>
  <c r="EH163" i="160"/>
  <c r="EG163" i="160"/>
  <c r="EF163" i="160"/>
  <c r="EE163" i="160"/>
  <c r="ED163" i="160"/>
  <c r="EC163" i="160"/>
  <c r="EB163" i="160"/>
  <c r="EV162" i="160"/>
  <c r="EU162" i="160"/>
  <c r="ET162" i="160"/>
  <c r="EP162" i="160"/>
  <c r="EO162" i="160"/>
  <c r="EL162" i="160"/>
  <c r="EK162" i="160"/>
  <c r="EJ162" i="160"/>
  <c r="EI162" i="160"/>
  <c r="EH162" i="160"/>
  <c r="EG162" i="160"/>
  <c r="EF162" i="160"/>
  <c r="EE162" i="160"/>
  <c r="ED162" i="160"/>
  <c r="EC162" i="160"/>
  <c r="EB162" i="160"/>
  <c r="EV161" i="160"/>
  <c r="EU161" i="160"/>
  <c r="ET161" i="160"/>
  <c r="EP161" i="160"/>
  <c r="EO161" i="160"/>
  <c r="EL161" i="160"/>
  <c r="EK161" i="160"/>
  <c r="EJ161" i="160"/>
  <c r="EI161" i="160"/>
  <c r="EH161" i="160"/>
  <c r="EG161" i="160"/>
  <c r="EF161" i="160"/>
  <c r="EE161" i="160"/>
  <c r="ED161" i="160"/>
  <c r="EC161" i="160"/>
  <c r="EB161" i="160"/>
  <c r="EV160" i="160"/>
  <c r="EU160" i="160"/>
  <c r="ET160" i="160"/>
  <c r="EP160" i="160"/>
  <c r="EO160" i="160"/>
  <c r="EL160" i="160"/>
  <c r="EK160" i="160"/>
  <c r="EJ160" i="160"/>
  <c r="EI160" i="160"/>
  <c r="EH160" i="160"/>
  <c r="EG160" i="160"/>
  <c r="EF160" i="160"/>
  <c r="EE160" i="160"/>
  <c r="ED160" i="160"/>
  <c r="EC160" i="160"/>
  <c r="EB160" i="160"/>
  <c r="EV159" i="160"/>
  <c r="EU159" i="160"/>
  <c r="ET159" i="160"/>
  <c r="EP159" i="160"/>
  <c r="EO159" i="160"/>
  <c r="EL159" i="160"/>
  <c r="EK159" i="160"/>
  <c r="EJ159" i="160"/>
  <c r="EI159" i="160"/>
  <c r="EH159" i="160"/>
  <c r="EG159" i="160"/>
  <c r="EF159" i="160"/>
  <c r="EE159" i="160"/>
  <c r="ED159" i="160"/>
  <c r="EC159" i="160"/>
  <c r="EB159" i="160"/>
  <c r="EV158" i="160"/>
  <c r="EU158" i="160"/>
  <c r="ET158" i="160"/>
  <c r="EP158" i="160"/>
  <c r="EO158" i="160"/>
  <c r="EL158" i="160"/>
  <c r="EK158" i="160"/>
  <c r="EJ158" i="160"/>
  <c r="EI158" i="160"/>
  <c r="EH158" i="160"/>
  <c r="EG158" i="160"/>
  <c r="EF158" i="160"/>
  <c r="EE158" i="160"/>
  <c r="ED158" i="160"/>
  <c r="EC158" i="160"/>
  <c r="EB158" i="160"/>
  <c r="EV157" i="160"/>
  <c r="EU157" i="160"/>
  <c r="ET157" i="160"/>
  <c r="EP157" i="160"/>
  <c r="EO157" i="160"/>
  <c r="EL157" i="160"/>
  <c r="EK157" i="160"/>
  <c r="EJ157" i="160"/>
  <c r="EI157" i="160"/>
  <c r="EH157" i="160"/>
  <c r="EG157" i="160"/>
  <c r="EF157" i="160"/>
  <c r="EE157" i="160"/>
  <c r="ED157" i="160"/>
  <c r="EC157" i="160"/>
  <c r="EB157" i="160"/>
  <c r="EV156" i="160"/>
  <c r="EU156" i="160"/>
  <c r="ET156" i="160"/>
  <c r="EP156" i="160"/>
  <c r="EO156" i="160"/>
  <c r="EL156" i="160"/>
  <c r="EK156" i="160"/>
  <c r="EJ156" i="160"/>
  <c r="EI156" i="160"/>
  <c r="EH156" i="160"/>
  <c r="EG156" i="160"/>
  <c r="EF156" i="160"/>
  <c r="EE156" i="160"/>
  <c r="ED156" i="160"/>
  <c r="EC156" i="160"/>
  <c r="EB156" i="160"/>
  <c r="EV155" i="160"/>
  <c r="EU155" i="160"/>
  <c r="ET155" i="160"/>
  <c r="EP155" i="160"/>
  <c r="EO155" i="160"/>
  <c r="EL155" i="160"/>
  <c r="EK155" i="160"/>
  <c r="EJ155" i="160"/>
  <c r="EI155" i="160"/>
  <c r="EH155" i="160"/>
  <c r="EG155" i="160"/>
  <c r="EF155" i="160"/>
  <c r="EE155" i="160"/>
  <c r="ED155" i="160"/>
  <c r="EC155" i="160"/>
  <c r="EB155" i="160"/>
  <c r="EV154" i="160"/>
  <c r="EU154" i="160"/>
  <c r="ET154" i="160"/>
  <c r="EP154" i="160"/>
  <c r="EO154" i="160"/>
  <c r="EL154" i="160"/>
  <c r="EK154" i="160"/>
  <c r="EJ154" i="160"/>
  <c r="EI154" i="160"/>
  <c r="EH154" i="160"/>
  <c r="EG154" i="160"/>
  <c r="EF154" i="160"/>
  <c r="EE154" i="160"/>
  <c r="ED154" i="160"/>
  <c r="EC154" i="160"/>
  <c r="EB154" i="160"/>
  <c r="EV153" i="160"/>
  <c r="EU153" i="160"/>
  <c r="ET153" i="160"/>
  <c r="EP153" i="160"/>
  <c r="EO153" i="160"/>
  <c r="EL153" i="160"/>
  <c r="EK153" i="160"/>
  <c r="EJ153" i="160"/>
  <c r="EI153" i="160"/>
  <c r="EH153" i="160"/>
  <c r="EG153" i="160"/>
  <c r="EF153" i="160"/>
  <c r="EE153" i="160"/>
  <c r="ED153" i="160"/>
  <c r="EC153" i="160"/>
  <c r="EB153" i="160"/>
  <c r="EV152" i="160"/>
  <c r="EU152" i="160"/>
  <c r="ET152" i="160"/>
  <c r="EP152" i="160"/>
  <c r="EO152" i="160"/>
  <c r="EL152" i="160"/>
  <c r="EK152" i="160"/>
  <c r="EJ152" i="160"/>
  <c r="EI152" i="160"/>
  <c r="EH152" i="160"/>
  <c r="EG152" i="160"/>
  <c r="EF152" i="160"/>
  <c r="EE152" i="160"/>
  <c r="ED152" i="160"/>
  <c r="EC152" i="160"/>
  <c r="EB152" i="160"/>
  <c r="EV151" i="160"/>
  <c r="EU151" i="160"/>
  <c r="ET151" i="160"/>
  <c r="EP151" i="160"/>
  <c r="EO151" i="160"/>
  <c r="EL151" i="160"/>
  <c r="EK151" i="160"/>
  <c r="EJ151" i="160"/>
  <c r="EI151" i="160"/>
  <c r="EH151" i="160"/>
  <c r="EG151" i="160"/>
  <c r="EF151" i="160"/>
  <c r="EE151" i="160"/>
  <c r="ED151" i="160"/>
  <c r="EC151" i="160"/>
  <c r="EB151" i="160"/>
  <c r="EV150" i="160"/>
  <c r="EU150" i="160"/>
  <c r="ET150" i="160"/>
  <c r="EP150" i="160"/>
  <c r="EO150" i="160"/>
  <c r="EL150" i="160"/>
  <c r="EK150" i="160"/>
  <c r="EJ150" i="160"/>
  <c r="EI150" i="160"/>
  <c r="EH150" i="160"/>
  <c r="EG150" i="160"/>
  <c r="EF150" i="160"/>
  <c r="EE150" i="160"/>
  <c r="ED150" i="160"/>
  <c r="EC150" i="160"/>
  <c r="EB150" i="160"/>
  <c r="EV149" i="160"/>
  <c r="EU149" i="160"/>
  <c r="ET149" i="160"/>
  <c r="EP149" i="160"/>
  <c r="EO149" i="160"/>
  <c r="EL149" i="160"/>
  <c r="EK149" i="160"/>
  <c r="EJ149" i="160"/>
  <c r="EI149" i="160"/>
  <c r="EH149" i="160"/>
  <c r="EG149" i="160"/>
  <c r="EF149" i="160"/>
  <c r="EE149" i="160"/>
  <c r="ED149" i="160"/>
  <c r="EC149" i="160"/>
  <c r="EB149" i="160"/>
  <c r="EV148" i="160"/>
  <c r="EU148" i="160"/>
  <c r="ET148" i="160"/>
  <c r="EP148" i="160"/>
  <c r="EO148" i="160"/>
  <c r="EL148" i="160"/>
  <c r="EK148" i="160"/>
  <c r="EJ148" i="160"/>
  <c r="EI148" i="160"/>
  <c r="EH148" i="160"/>
  <c r="EG148" i="160"/>
  <c r="EF148" i="160"/>
  <c r="EE148" i="160"/>
  <c r="ED148" i="160"/>
  <c r="EC148" i="160"/>
  <c r="EB148" i="160"/>
  <c r="EV147" i="160"/>
  <c r="EU147" i="160"/>
  <c r="ET147" i="160"/>
  <c r="EP147" i="160"/>
  <c r="EO147" i="160"/>
  <c r="EL147" i="160"/>
  <c r="EK147" i="160"/>
  <c r="EJ147" i="160"/>
  <c r="EI147" i="160"/>
  <c r="EH147" i="160"/>
  <c r="EG147" i="160"/>
  <c r="EF147" i="160"/>
  <c r="EE147" i="160"/>
  <c r="ED147" i="160"/>
  <c r="EC147" i="160"/>
  <c r="EB147" i="160"/>
  <c r="EV146" i="160"/>
  <c r="EU146" i="160"/>
  <c r="ET146" i="160"/>
  <c r="EP146" i="160"/>
  <c r="EO146" i="160"/>
  <c r="EL146" i="160"/>
  <c r="EK146" i="160"/>
  <c r="EJ146" i="160"/>
  <c r="EI146" i="160"/>
  <c r="EH146" i="160"/>
  <c r="EG146" i="160"/>
  <c r="EF146" i="160"/>
  <c r="EE146" i="160"/>
  <c r="ED146" i="160"/>
  <c r="EC146" i="160"/>
  <c r="EB146" i="160"/>
  <c r="EV145" i="160"/>
  <c r="EU145" i="160"/>
  <c r="ET145" i="160"/>
  <c r="EP145" i="160"/>
  <c r="EO145" i="160"/>
  <c r="EL145" i="160"/>
  <c r="EK145" i="160"/>
  <c r="EJ145" i="160"/>
  <c r="EI145" i="160"/>
  <c r="EH145" i="160"/>
  <c r="EG145" i="160"/>
  <c r="EF145" i="160"/>
  <c r="EE145" i="160"/>
  <c r="ED145" i="160"/>
  <c r="EC145" i="160"/>
  <c r="EB145" i="160"/>
  <c r="EV144" i="160"/>
  <c r="EU144" i="160"/>
  <c r="ET144" i="160"/>
  <c r="EP144" i="160"/>
  <c r="EO144" i="160"/>
  <c r="EL144" i="160"/>
  <c r="EK144" i="160"/>
  <c r="EJ144" i="160"/>
  <c r="EI144" i="160"/>
  <c r="EH144" i="160"/>
  <c r="EG144" i="160"/>
  <c r="EF144" i="160"/>
  <c r="EE144" i="160"/>
  <c r="ED144" i="160"/>
  <c r="EC144" i="160"/>
  <c r="EB144" i="160"/>
  <c r="EV143" i="160"/>
  <c r="EU143" i="160"/>
  <c r="ET143" i="160"/>
  <c r="EP143" i="160"/>
  <c r="EO143" i="160"/>
  <c r="EL143" i="160"/>
  <c r="EK143" i="160"/>
  <c r="EJ143" i="160"/>
  <c r="EI143" i="160"/>
  <c r="EH143" i="160"/>
  <c r="EG143" i="160"/>
  <c r="EF143" i="160"/>
  <c r="EE143" i="160"/>
  <c r="ED143" i="160"/>
  <c r="EC143" i="160"/>
  <c r="EB143" i="160"/>
  <c r="EV142" i="160"/>
  <c r="EU142" i="160"/>
  <c r="ET142" i="160"/>
  <c r="EP142" i="160"/>
  <c r="EO142" i="160"/>
  <c r="EL142" i="160"/>
  <c r="EK142" i="160"/>
  <c r="EJ142" i="160"/>
  <c r="EI142" i="160"/>
  <c r="EH142" i="160"/>
  <c r="EG142" i="160"/>
  <c r="EF142" i="160"/>
  <c r="EE142" i="160"/>
  <c r="ED142" i="160"/>
  <c r="EC142" i="160"/>
  <c r="EB142" i="160"/>
  <c r="EV141" i="160"/>
  <c r="EU141" i="160"/>
  <c r="ET141" i="160"/>
  <c r="EP141" i="160"/>
  <c r="EO141" i="160"/>
  <c r="EL141" i="160"/>
  <c r="EK141" i="160"/>
  <c r="EJ141" i="160"/>
  <c r="EI141" i="160"/>
  <c r="EH141" i="160"/>
  <c r="EG141" i="160"/>
  <c r="EF141" i="160"/>
  <c r="EE141" i="160"/>
  <c r="ED141" i="160"/>
  <c r="EC141" i="160"/>
  <c r="EB141" i="160"/>
  <c r="EV140" i="160"/>
  <c r="EU140" i="160"/>
  <c r="ET140" i="160"/>
  <c r="EP140" i="160"/>
  <c r="EO140" i="160"/>
  <c r="EL140" i="160"/>
  <c r="EK140" i="160"/>
  <c r="EJ140" i="160"/>
  <c r="EI140" i="160"/>
  <c r="EH140" i="160"/>
  <c r="EG140" i="160"/>
  <c r="EF140" i="160"/>
  <c r="EE140" i="160"/>
  <c r="ED140" i="160"/>
  <c r="EC140" i="160"/>
  <c r="EB140" i="160"/>
  <c r="EV139" i="160"/>
  <c r="EU139" i="160"/>
  <c r="ET139" i="160"/>
  <c r="EP139" i="160"/>
  <c r="EO139" i="160"/>
  <c r="EL139" i="160"/>
  <c r="EK139" i="160"/>
  <c r="EJ139" i="160"/>
  <c r="EI139" i="160"/>
  <c r="EH139" i="160"/>
  <c r="EG139" i="160"/>
  <c r="EF139" i="160"/>
  <c r="EE139" i="160"/>
  <c r="ED139" i="160"/>
  <c r="EC139" i="160"/>
  <c r="EB139" i="160"/>
  <c r="EV138" i="160"/>
  <c r="EU138" i="160"/>
  <c r="ET138" i="160"/>
  <c r="EP138" i="160"/>
  <c r="EO138" i="160"/>
  <c r="EL138" i="160"/>
  <c r="EK138" i="160"/>
  <c r="EJ138" i="160"/>
  <c r="EI138" i="160"/>
  <c r="EH138" i="160"/>
  <c r="EG138" i="160"/>
  <c r="EF138" i="160"/>
  <c r="EE138" i="160"/>
  <c r="ED138" i="160"/>
  <c r="EC138" i="160"/>
  <c r="EB138" i="160"/>
  <c r="EV137" i="160"/>
  <c r="EU137" i="160"/>
  <c r="ET137" i="160"/>
  <c r="EP137" i="160"/>
  <c r="EO137" i="160"/>
  <c r="EL137" i="160"/>
  <c r="EK137" i="160"/>
  <c r="EJ137" i="160"/>
  <c r="EI137" i="160"/>
  <c r="EH137" i="160"/>
  <c r="EG137" i="160"/>
  <c r="EF137" i="160"/>
  <c r="EE137" i="160"/>
  <c r="ED137" i="160"/>
  <c r="EC137" i="160"/>
  <c r="EB137" i="160"/>
  <c r="EV136" i="160"/>
  <c r="EU136" i="160"/>
  <c r="ET136" i="160"/>
  <c r="EP136" i="160"/>
  <c r="EO136" i="160"/>
  <c r="EL136" i="160"/>
  <c r="EK136" i="160"/>
  <c r="EJ136" i="160"/>
  <c r="EI136" i="160"/>
  <c r="EH136" i="160"/>
  <c r="EG136" i="160"/>
  <c r="EF136" i="160"/>
  <c r="EE136" i="160"/>
  <c r="ED136" i="160"/>
  <c r="EC136" i="160"/>
  <c r="EB136" i="160"/>
  <c r="EV135" i="160"/>
  <c r="EU135" i="160"/>
  <c r="ET135" i="160"/>
  <c r="EP135" i="160"/>
  <c r="EO135" i="160"/>
  <c r="EL135" i="160"/>
  <c r="EK135" i="160"/>
  <c r="EJ135" i="160"/>
  <c r="EI135" i="160"/>
  <c r="EH135" i="160"/>
  <c r="EG135" i="160"/>
  <c r="EF135" i="160"/>
  <c r="EE135" i="160"/>
  <c r="ED135" i="160"/>
  <c r="EC135" i="160"/>
  <c r="EB135" i="160"/>
  <c r="EV134" i="160"/>
  <c r="EU134" i="160"/>
  <c r="ET134" i="160"/>
  <c r="EP134" i="160"/>
  <c r="EO134" i="160"/>
  <c r="EL134" i="160"/>
  <c r="EK134" i="160"/>
  <c r="EJ134" i="160"/>
  <c r="EI134" i="160"/>
  <c r="EH134" i="160"/>
  <c r="EG134" i="160"/>
  <c r="EF134" i="160"/>
  <c r="EE134" i="160"/>
  <c r="ED134" i="160"/>
  <c r="EC134" i="160"/>
  <c r="EB134" i="160"/>
  <c r="EV133" i="160"/>
  <c r="EU133" i="160"/>
  <c r="ET133" i="160"/>
  <c r="EP133" i="160"/>
  <c r="EO133" i="160"/>
  <c r="EL133" i="160"/>
  <c r="EK133" i="160"/>
  <c r="EJ133" i="160"/>
  <c r="EI133" i="160"/>
  <c r="EH133" i="160"/>
  <c r="EG133" i="160"/>
  <c r="EF133" i="160"/>
  <c r="EE133" i="160"/>
  <c r="ED133" i="160"/>
  <c r="EC133" i="160"/>
  <c r="EB133" i="160"/>
  <c r="EV132" i="160"/>
  <c r="EU132" i="160"/>
  <c r="ET132" i="160"/>
  <c r="EP132" i="160"/>
  <c r="EO132" i="160"/>
  <c r="EL132" i="160"/>
  <c r="EK132" i="160"/>
  <c r="EJ132" i="160"/>
  <c r="EI132" i="160"/>
  <c r="EH132" i="160"/>
  <c r="EG132" i="160"/>
  <c r="EF132" i="160"/>
  <c r="EE132" i="160"/>
  <c r="ED132" i="160"/>
  <c r="EC132" i="160"/>
  <c r="EB132" i="160"/>
  <c r="EV131" i="160"/>
  <c r="EU131" i="160"/>
  <c r="ET131" i="160"/>
  <c r="EP131" i="160"/>
  <c r="EO131" i="160"/>
  <c r="EL131" i="160"/>
  <c r="EK131" i="160"/>
  <c r="EJ131" i="160"/>
  <c r="EI131" i="160"/>
  <c r="EH131" i="160"/>
  <c r="EG131" i="160"/>
  <c r="EF131" i="160"/>
  <c r="EE131" i="160"/>
  <c r="ED131" i="160"/>
  <c r="EC131" i="160"/>
  <c r="EB131" i="160"/>
  <c r="EV130" i="160"/>
  <c r="EU130" i="160"/>
  <c r="ET130" i="160"/>
  <c r="EP130" i="160"/>
  <c r="EO130" i="160"/>
  <c r="EL130" i="160"/>
  <c r="EK130" i="160"/>
  <c r="EJ130" i="160"/>
  <c r="EI130" i="160"/>
  <c r="EH130" i="160"/>
  <c r="EG130" i="160"/>
  <c r="EF130" i="160"/>
  <c r="EE130" i="160"/>
  <c r="ED130" i="160"/>
  <c r="EC130" i="160"/>
  <c r="EB130" i="160"/>
  <c r="EV129" i="160"/>
  <c r="EU129" i="160"/>
  <c r="ET129" i="160"/>
  <c r="EP129" i="160"/>
  <c r="EO129" i="160"/>
  <c r="EL129" i="160"/>
  <c r="EK129" i="160"/>
  <c r="EJ129" i="160"/>
  <c r="EI129" i="160"/>
  <c r="EH129" i="160"/>
  <c r="EG129" i="160"/>
  <c r="EF129" i="160"/>
  <c r="EE129" i="160"/>
  <c r="ED129" i="160"/>
  <c r="EC129" i="160"/>
  <c r="EB129" i="160"/>
  <c r="EV128" i="160"/>
  <c r="EU128" i="160"/>
  <c r="ET128" i="160"/>
  <c r="EP128" i="160"/>
  <c r="EO128" i="160"/>
  <c r="EL128" i="160"/>
  <c r="EK128" i="160"/>
  <c r="EJ128" i="160"/>
  <c r="EI128" i="160"/>
  <c r="EH128" i="160"/>
  <c r="EG128" i="160"/>
  <c r="EF128" i="160"/>
  <c r="EE128" i="160"/>
  <c r="ED128" i="160"/>
  <c r="EC128" i="160"/>
  <c r="EB128" i="160"/>
  <c r="EV127" i="160"/>
  <c r="EU127" i="160"/>
  <c r="ET127" i="160"/>
  <c r="EP127" i="160"/>
  <c r="EO127" i="160"/>
  <c r="EL127" i="160"/>
  <c r="EK127" i="160"/>
  <c r="EJ127" i="160"/>
  <c r="EI127" i="160"/>
  <c r="EH127" i="160"/>
  <c r="EG127" i="160"/>
  <c r="EF127" i="160"/>
  <c r="EE127" i="160"/>
  <c r="ED127" i="160"/>
  <c r="EC127" i="160"/>
  <c r="EB127" i="160"/>
  <c r="EV126" i="160"/>
  <c r="EU126" i="160"/>
  <c r="ET126" i="160"/>
  <c r="EP126" i="160"/>
  <c r="EO126" i="160"/>
  <c r="EL126" i="160"/>
  <c r="EK126" i="160"/>
  <c r="EJ126" i="160"/>
  <c r="EI126" i="160"/>
  <c r="EH126" i="160"/>
  <c r="EG126" i="160"/>
  <c r="EF126" i="160"/>
  <c r="EE126" i="160"/>
  <c r="ED126" i="160"/>
  <c r="EC126" i="160"/>
  <c r="EB126" i="160"/>
  <c r="EV125" i="160"/>
  <c r="EU125" i="160"/>
  <c r="ET125" i="160"/>
  <c r="EP125" i="160"/>
  <c r="EO125" i="160"/>
  <c r="EL125" i="160"/>
  <c r="EK125" i="160"/>
  <c r="EJ125" i="160"/>
  <c r="EI125" i="160"/>
  <c r="EH125" i="160"/>
  <c r="EG125" i="160"/>
  <c r="EF125" i="160"/>
  <c r="EE125" i="160"/>
  <c r="ED125" i="160"/>
  <c r="EC125" i="160"/>
  <c r="EB125" i="160"/>
  <c r="EV124" i="160"/>
  <c r="EU124" i="160"/>
  <c r="ET124" i="160"/>
  <c r="EP124" i="160"/>
  <c r="EO124" i="160"/>
  <c r="EL124" i="160"/>
  <c r="EK124" i="160"/>
  <c r="EJ124" i="160"/>
  <c r="EI124" i="160"/>
  <c r="EH124" i="160"/>
  <c r="EG124" i="160"/>
  <c r="EF124" i="160"/>
  <c r="EE124" i="160"/>
  <c r="ED124" i="160"/>
  <c r="EC124" i="160"/>
  <c r="EB124" i="160"/>
  <c r="EV123" i="160"/>
  <c r="EU123" i="160"/>
  <c r="ET123" i="160"/>
  <c r="EP123" i="160"/>
  <c r="EO123" i="160"/>
  <c r="EL123" i="160"/>
  <c r="EK123" i="160"/>
  <c r="EJ123" i="160"/>
  <c r="EI123" i="160"/>
  <c r="EH123" i="160"/>
  <c r="EG123" i="160"/>
  <c r="EF123" i="160"/>
  <c r="EE123" i="160"/>
  <c r="ED123" i="160"/>
  <c r="EC123" i="160"/>
  <c r="EB123" i="160"/>
  <c r="EV122" i="160"/>
  <c r="EU122" i="160"/>
  <c r="ET122" i="160"/>
  <c r="EP122" i="160"/>
  <c r="EO122" i="160"/>
  <c r="EL122" i="160"/>
  <c r="EK122" i="160"/>
  <c r="EJ122" i="160"/>
  <c r="EI122" i="160"/>
  <c r="EH122" i="160"/>
  <c r="EG122" i="160"/>
  <c r="EF122" i="160"/>
  <c r="EE122" i="160"/>
  <c r="ED122" i="160"/>
  <c r="EC122" i="160"/>
  <c r="EB122" i="160"/>
  <c r="EV121" i="160"/>
  <c r="EU121" i="160"/>
  <c r="ET121" i="160"/>
  <c r="EP121" i="160"/>
  <c r="EO121" i="160"/>
  <c r="EL121" i="160"/>
  <c r="EK121" i="160"/>
  <c r="EJ121" i="160"/>
  <c r="EI121" i="160"/>
  <c r="EH121" i="160"/>
  <c r="EG121" i="160"/>
  <c r="EF121" i="160"/>
  <c r="EE121" i="160"/>
  <c r="ED121" i="160"/>
  <c r="EC121" i="160"/>
  <c r="EB121" i="160"/>
  <c r="EV120" i="160"/>
  <c r="EU120" i="160"/>
  <c r="ET120" i="160"/>
  <c r="EP120" i="160"/>
  <c r="EO120" i="160"/>
  <c r="EL120" i="160"/>
  <c r="EK120" i="160"/>
  <c r="EJ120" i="160"/>
  <c r="EI120" i="160"/>
  <c r="EH120" i="160"/>
  <c r="EG120" i="160"/>
  <c r="EF120" i="160"/>
  <c r="EE120" i="160"/>
  <c r="ED120" i="160"/>
  <c r="EC120" i="160"/>
  <c r="EB120" i="160"/>
  <c r="EV119" i="160"/>
  <c r="EU119" i="160"/>
  <c r="ET119" i="160"/>
  <c r="EP119" i="160"/>
  <c r="EO119" i="160"/>
  <c r="EL119" i="160"/>
  <c r="EK119" i="160"/>
  <c r="EJ119" i="160"/>
  <c r="EI119" i="160"/>
  <c r="EH119" i="160"/>
  <c r="EG119" i="160"/>
  <c r="EF119" i="160"/>
  <c r="EE119" i="160"/>
  <c r="ED119" i="160"/>
  <c r="EC119" i="160"/>
  <c r="EB119" i="160"/>
  <c r="EV118" i="160"/>
  <c r="EU118" i="160"/>
  <c r="ET118" i="160"/>
  <c r="EP118" i="160"/>
  <c r="EO118" i="160"/>
  <c r="EL118" i="160"/>
  <c r="EK118" i="160"/>
  <c r="EJ118" i="160"/>
  <c r="EI118" i="160"/>
  <c r="EH118" i="160"/>
  <c r="EG118" i="160"/>
  <c r="EF118" i="160"/>
  <c r="EE118" i="160"/>
  <c r="ED118" i="160"/>
  <c r="EC118" i="160"/>
  <c r="EB118" i="160"/>
  <c r="EV117" i="160"/>
  <c r="EU117" i="160"/>
  <c r="ET117" i="160"/>
  <c r="EP117" i="160"/>
  <c r="EO117" i="160"/>
  <c r="EL117" i="160"/>
  <c r="EK117" i="160"/>
  <c r="EJ117" i="160"/>
  <c r="EI117" i="160"/>
  <c r="EH117" i="160"/>
  <c r="EG117" i="160"/>
  <c r="EF117" i="160"/>
  <c r="EE117" i="160"/>
  <c r="ED117" i="160"/>
  <c r="EC117" i="160"/>
  <c r="EB117" i="160"/>
  <c r="EV116" i="160"/>
  <c r="EU116" i="160"/>
  <c r="ET116" i="160"/>
  <c r="EP116" i="160"/>
  <c r="EO116" i="160"/>
  <c r="EL116" i="160"/>
  <c r="EK116" i="160"/>
  <c r="EJ116" i="160"/>
  <c r="EI116" i="160"/>
  <c r="EH116" i="160"/>
  <c r="EG116" i="160"/>
  <c r="EF116" i="160"/>
  <c r="EE116" i="160"/>
  <c r="ED116" i="160"/>
  <c r="EC116" i="160"/>
  <c r="EB116" i="160"/>
  <c r="EV115" i="160"/>
  <c r="EU115" i="160"/>
  <c r="ET115" i="160"/>
  <c r="EP115" i="160"/>
  <c r="EO115" i="160"/>
  <c r="EL115" i="160"/>
  <c r="EK115" i="160"/>
  <c r="EJ115" i="160"/>
  <c r="EI115" i="160"/>
  <c r="EH115" i="160"/>
  <c r="EG115" i="160"/>
  <c r="EF115" i="160"/>
  <c r="EE115" i="160"/>
  <c r="ED115" i="160"/>
  <c r="EC115" i="160"/>
  <c r="EB115" i="160"/>
  <c r="EV114" i="160"/>
  <c r="EU114" i="160"/>
  <c r="ET114" i="160"/>
  <c r="EP114" i="160"/>
  <c r="EO114" i="160"/>
  <c r="EL114" i="160"/>
  <c r="EK114" i="160"/>
  <c r="EJ114" i="160"/>
  <c r="EI114" i="160"/>
  <c r="EH114" i="160"/>
  <c r="EG114" i="160"/>
  <c r="EF114" i="160"/>
  <c r="EE114" i="160"/>
  <c r="ED114" i="160"/>
  <c r="EC114" i="160"/>
  <c r="EB114" i="160"/>
  <c r="EV113" i="160"/>
  <c r="EU113" i="160"/>
  <c r="ET113" i="160"/>
  <c r="EP113" i="160"/>
  <c r="EO113" i="160"/>
  <c r="EL113" i="160"/>
  <c r="EK113" i="160"/>
  <c r="EJ113" i="160"/>
  <c r="EI113" i="160"/>
  <c r="EH113" i="160"/>
  <c r="EG113" i="160"/>
  <c r="EF113" i="160"/>
  <c r="EE113" i="160"/>
  <c r="ED113" i="160"/>
  <c r="EC113" i="160"/>
  <c r="EB113" i="160"/>
  <c r="EV112" i="160"/>
  <c r="EU112" i="160"/>
  <c r="ET112" i="160"/>
  <c r="EP112" i="160"/>
  <c r="EO112" i="160"/>
  <c r="EL112" i="160"/>
  <c r="EK112" i="160"/>
  <c r="EJ112" i="160"/>
  <c r="EI112" i="160"/>
  <c r="EH112" i="160"/>
  <c r="EG112" i="160"/>
  <c r="EF112" i="160"/>
  <c r="EE112" i="160"/>
  <c r="ED112" i="160"/>
  <c r="EC112" i="160"/>
  <c r="EB112" i="160"/>
  <c r="EV111" i="160"/>
  <c r="EU111" i="160"/>
  <c r="ET111" i="160"/>
  <c r="EP111" i="160"/>
  <c r="EO111" i="160"/>
  <c r="EL111" i="160"/>
  <c r="EK111" i="160"/>
  <c r="EJ111" i="160"/>
  <c r="EI111" i="160"/>
  <c r="EH111" i="160"/>
  <c r="EG111" i="160"/>
  <c r="EF111" i="160"/>
  <c r="EE111" i="160"/>
  <c r="ED111" i="160"/>
  <c r="EC111" i="160"/>
  <c r="EB111" i="160"/>
  <c r="EV110" i="160"/>
  <c r="EU110" i="160"/>
  <c r="ET110" i="160"/>
  <c r="EP110" i="160"/>
  <c r="EO110" i="160"/>
  <c r="EL110" i="160"/>
  <c r="EK110" i="160"/>
  <c r="EJ110" i="160"/>
  <c r="EI110" i="160"/>
  <c r="EH110" i="160"/>
  <c r="EG110" i="160"/>
  <c r="EF110" i="160"/>
  <c r="EE110" i="160"/>
  <c r="ED110" i="160"/>
  <c r="EC110" i="160"/>
  <c r="EB110" i="160"/>
  <c r="EV109" i="160"/>
  <c r="EU109" i="160"/>
  <c r="ET109" i="160"/>
  <c r="EP109" i="160"/>
  <c r="EO109" i="160"/>
  <c r="EL109" i="160"/>
  <c r="EK109" i="160"/>
  <c r="EJ109" i="160"/>
  <c r="EI109" i="160"/>
  <c r="EH109" i="160"/>
  <c r="EG109" i="160"/>
  <c r="EF109" i="160"/>
  <c r="EE109" i="160"/>
  <c r="ED109" i="160"/>
  <c r="EC109" i="160"/>
  <c r="EB109" i="160"/>
  <c r="EV108" i="160"/>
  <c r="EU108" i="160"/>
  <c r="ET108" i="160"/>
  <c r="EP108" i="160"/>
  <c r="EO108" i="160"/>
  <c r="EL108" i="160"/>
  <c r="EK108" i="160"/>
  <c r="EJ108" i="160"/>
  <c r="EI108" i="160"/>
  <c r="EH108" i="160"/>
  <c r="EG108" i="160"/>
  <c r="EF108" i="160"/>
  <c r="EE108" i="160"/>
  <c r="ED108" i="160"/>
  <c r="EC108" i="160"/>
  <c r="EB108" i="160"/>
  <c r="EV107" i="160"/>
  <c r="EU107" i="160"/>
  <c r="ET107" i="160"/>
  <c r="EP107" i="160"/>
  <c r="EO107" i="160"/>
  <c r="EL107" i="160"/>
  <c r="EK107" i="160"/>
  <c r="EJ107" i="160"/>
  <c r="EI107" i="160"/>
  <c r="EH107" i="160"/>
  <c r="EG107" i="160"/>
  <c r="EF107" i="160"/>
  <c r="EE107" i="160"/>
  <c r="ED107" i="160"/>
  <c r="EC107" i="160"/>
  <c r="EB107" i="160"/>
  <c r="EV106" i="160"/>
  <c r="EU106" i="160"/>
  <c r="ET106" i="160"/>
  <c r="EP106" i="160"/>
  <c r="EO106" i="160"/>
  <c r="EL106" i="160"/>
  <c r="EK106" i="160"/>
  <c r="EJ106" i="160"/>
  <c r="EI106" i="160"/>
  <c r="EH106" i="160"/>
  <c r="EG106" i="160"/>
  <c r="EF106" i="160"/>
  <c r="EE106" i="160"/>
  <c r="ED106" i="160"/>
  <c r="EC106" i="160"/>
  <c r="EB106" i="160"/>
  <c r="EV105" i="160"/>
  <c r="EU105" i="160"/>
  <c r="ET105" i="160"/>
  <c r="EP105" i="160"/>
  <c r="EO105" i="160"/>
  <c r="EL105" i="160"/>
  <c r="EK105" i="160"/>
  <c r="EJ105" i="160"/>
  <c r="EI105" i="160"/>
  <c r="EH105" i="160"/>
  <c r="EG105" i="160"/>
  <c r="EF105" i="160"/>
  <c r="EE105" i="160"/>
  <c r="ED105" i="160"/>
  <c r="EC105" i="160"/>
  <c r="EB105" i="160"/>
  <c r="EV104" i="160"/>
  <c r="EU104" i="160"/>
  <c r="ET104" i="160"/>
  <c r="EP104" i="160"/>
  <c r="EO104" i="160"/>
  <c r="EL104" i="160"/>
  <c r="EK104" i="160"/>
  <c r="EJ104" i="160"/>
  <c r="EI104" i="160"/>
  <c r="EH104" i="160"/>
  <c r="EG104" i="160"/>
  <c r="EF104" i="160"/>
  <c r="EE104" i="160"/>
  <c r="ED104" i="160"/>
  <c r="EC104" i="160"/>
  <c r="EB104" i="160"/>
  <c r="EV103" i="160"/>
  <c r="EU103" i="160"/>
  <c r="ET103" i="160"/>
  <c r="EP103" i="160"/>
  <c r="EO103" i="160"/>
  <c r="EL103" i="160"/>
  <c r="EK103" i="160"/>
  <c r="EJ103" i="160"/>
  <c r="EI103" i="160"/>
  <c r="EH103" i="160"/>
  <c r="EG103" i="160"/>
  <c r="EF103" i="160"/>
  <c r="EE103" i="160"/>
  <c r="ED103" i="160"/>
  <c r="EC103" i="160"/>
  <c r="EB103" i="160"/>
  <c r="EV102" i="160"/>
  <c r="EU102" i="160"/>
  <c r="ET102" i="160"/>
  <c r="EP102" i="160"/>
  <c r="EO102" i="160"/>
  <c r="EL102" i="160"/>
  <c r="EK102" i="160"/>
  <c r="EJ102" i="160"/>
  <c r="EI102" i="160"/>
  <c r="EH102" i="160"/>
  <c r="EG102" i="160"/>
  <c r="EF102" i="160"/>
  <c r="EE102" i="160"/>
  <c r="ED102" i="160"/>
  <c r="EC102" i="160"/>
  <c r="EB102" i="160"/>
  <c r="EV101" i="160"/>
  <c r="EU101" i="160"/>
  <c r="ET101" i="160"/>
  <c r="EP101" i="160"/>
  <c r="EO101" i="160"/>
  <c r="EL101" i="160"/>
  <c r="EK101" i="160"/>
  <c r="EJ101" i="160"/>
  <c r="EI101" i="160"/>
  <c r="EH101" i="160"/>
  <c r="EG101" i="160"/>
  <c r="EF101" i="160"/>
  <c r="EE101" i="160"/>
  <c r="ED101" i="160"/>
  <c r="EC101" i="160"/>
  <c r="EB101" i="160"/>
  <c r="EV100" i="160"/>
  <c r="EU100" i="160"/>
  <c r="ET100" i="160"/>
  <c r="EP100" i="160"/>
  <c r="EO100" i="160"/>
  <c r="EL100" i="160"/>
  <c r="EK100" i="160"/>
  <c r="EJ100" i="160"/>
  <c r="EI100" i="160"/>
  <c r="EH100" i="160"/>
  <c r="EG100" i="160"/>
  <c r="EF100" i="160"/>
  <c r="EE100" i="160"/>
  <c r="ED100" i="160"/>
  <c r="EC100" i="160"/>
  <c r="EB100" i="160"/>
  <c r="EV99" i="160"/>
  <c r="EU99" i="160"/>
  <c r="ET99" i="160"/>
  <c r="EP99" i="160"/>
  <c r="EO99" i="160"/>
  <c r="EL99" i="160"/>
  <c r="EK99" i="160"/>
  <c r="EJ99" i="160"/>
  <c r="EI99" i="160"/>
  <c r="EH99" i="160"/>
  <c r="EG99" i="160"/>
  <c r="EF99" i="160"/>
  <c r="EE99" i="160"/>
  <c r="ED99" i="160"/>
  <c r="EC99" i="160"/>
  <c r="EB99" i="160"/>
  <c r="EV98" i="160"/>
  <c r="EU98" i="160"/>
  <c r="ET98" i="160"/>
  <c r="EP98" i="160"/>
  <c r="EO98" i="160"/>
  <c r="EL98" i="160"/>
  <c r="EK98" i="160"/>
  <c r="EJ98" i="160"/>
  <c r="EI98" i="160"/>
  <c r="EH98" i="160"/>
  <c r="EG98" i="160"/>
  <c r="EF98" i="160"/>
  <c r="EE98" i="160"/>
  <c r="ED98" i="160"/>
  <c r="EC98" i="160"/>
  <c r="EB98" i="160"/>
  <c r="EV97" i="160"/>
  <c r="EU97" i="160"/>
  <c r="ET97" i="160"/>
  <c r="EP97" i="160"/>
  <c r="EO97" i="160"/>
  <c r="EL97" i="160"/>
  <c r="EK97" i="160"/>
  <c r="EJ97" i="160"/>
  <c r="EI97" i="160"/>
  <c r="EH97" i="160"/>
  <c r="EG97" i="160"/>
  <c r="EF97" i="160"/>
  <c r="EE97" i="160"/>
  <c r="ED97" i="160"/>
  <c r="EC97" i="160"/>
  <c r="EB97" i="160"/>
  <c r="EV96" i="160"/>
  <c r="EU96" i="160"/>
  <c r="ET96" i="160"/>
  <c r="EP96" i="160"/>
  <c r="EO96" i="160"/>
  <c r="EL96" i="160"/>
  <c r="EK96" i="160"/>
  <c r="EJ96" i="160"/>
  <c r="EI96" i="160"/>
  <c r="EH96" i="160"/>
  <c r="EG96" i="160"/>
  <c r="EF96" i="160"/>
  <c r="EE96" i="160"/>
  <c r="ED96" i="160"/>
  <c r="EC96" i="160"/>
  <c r="EB96" i="160"/>
  <c r="EV95" i="160"/>
  <c r="EU95" i="160"/>
  <c r="ET95" i="160"/>
  <c r="EP95" i="160"/>
  <c r="EO95" i="160"/>
  <c r="EL95" i="160"/>
  <c r="EK95" i="160"/>
  <c r="EJ95" i="160"/>
  <c r="EI95" i="160"/>
  <c r="EH95" i="160"/>
  <c r="EG95" i="160"/>
  <c r="EF95" i="160"/>
  <c r="EE95" i="160"/>
  <c r="ED95" i="160"/>
  <c r="EC95" i="160"/>
  <c r="EB95" i="160"/>
  <c r="EV94" i="160"/>
  <c r="EU94" i="160"/>
  <c r="ET94" i="160"/>
  <c r="EP94" i="160"/>
  <c r="EO94" i="160"/>
  <c r="EL94" i="160"/>
  <c r="EK94" i="160"/>
  <c r="EJ94" i="160"/>
  <c r="EI94" i="160"/>
  <c r="EH94" i="160"/>
  <c r="EG94" i="160"/>
  <c r="EF94" i="160"/>
  <c r="EE94" i="160"/>
  <c r="ED94" i="160"/>
  <c r="EC94" i="160"/>
  <c r="EB94" i="160"/>
  <c r="EV93" i="160"/>
  <c r="EU93" i="160"/>
  <c r="ET93" i="160"/>
  <c r="EP93" i="160"/>
  <c r="EO93" i="160"/>
  <c r="EL93" i="160"/>
  <c r="EK93" i="160"/>
  <c r="EJ93" i="160"/>
  <c r="EI93" i="160"/>
  <c r="EH93" i="160"/>
  <c r="EG93" i="160"/>
  <c r="EF93" i="160"/>
  <c r="EE93" i="160"/>
  <c r="ED93" i="160"/>
  <c r="EC93" i="160"/>
  <c r="EB93" i="160"/>
  <c r="EV92" i="160"/>
  <c r="EU92" i="160"/>
  <c r="ET92" i="160"/>
  <c r="EP92" i="160"/>
  <c r="EO92" i="160"/>
  <c r="EL92" i="160"/>
  <c r="EK92" i="160"/>
  <c r="EJ92" i="160"/>
  <c r="EI92" i="160"/>
  <c r="EH92" i="160"/>
  <c r="EG92" i="160"/>
  <c r="EF92" i="160"/>
  <c r="EE92" i="160"/>
  <c r="ED92" i="160"/>
  <c r="EC92" i="160"/>
  <c r="EB92" i="160"/>
  <c r="EV91" i="160"/>
  <c r="EU91" i="160"/>
  <c r="ET91" i="160"/>
  <c r="EP91" i="160"/>
  <c r="EO91" i="160"/>
  <c r="EL91" i="160"/>
  <c r="EK91" i="160"/>
  <c r="EJ91" i="160"/>
  <c r="EI91" i="160"/>
  <c r="EH91" i="160"/>
  <c r="EG91" i="160"/>
  <c r="EF91" i="160"/>
  <c r="EE91" i="160"/>
  <c r="ED91" i="160"/>
  <c r="EC91" i="160"/>
  <c r="EB91" i="160"/>
  <c r="EV90" i="160"/>
  <c r="EU90" i="160"/>
  <c r="ET90" i="160"/>
  <c r="EP90" i="160"/>
  <c r="EO90" i="160"/>
  <c r="EL90" i="160"/>
  <c r="EK90" i="160"/>
  <c r="EJ90" i="160"/>
  <c r="EI90" i="160"/>
  <c r="EH90" i="160"/>
  <c r="EG90" i="160"/>
  <c r="EF90" i="160"/>
  <c r="EE90" i="160"/>
  <c r="ED90" i="160"/>
  <c r="EC90" i="160"/>
  <c r="EB90" i="160"/>
  <c r="EV89" i="160"/>
  <c r="EU89" i="160"/>
  <c r="ET89" i="160"/>
  <c r="EP89" i="160"/>
  <c r="EO89" i="160"/>
  <c r="EL89" i="160"/>
  <c r="EK89" i="160"/>
  <c r="EJ89" i="160"/>
  <c r="EI89" i="160"/>
  <c r="EH89" i="160"/>
  <c r="EG89" i="160"/>
  <c r="EF89" i="160"/>
  <c r="EE89" i="160"/>
  <c r="ED89" i="160"/>
  <c r="EC89" i="160"/>
  <c r="EB89" i="160"/>
  <c r="EV88" i="160"/>
  <c r="EU88" i="160"/>
  <c r="ET88" i="160"/>
  <c r="EP88" i="160"/>
  <c r="EO88" i="160"/>
  <c r="EL88" i="160"/>
  <c r="EK88" i="160"/>
  <c r="EJ88" i="160"/>
  <c r="EI88" i="160"/>
  <c r="EH88" i="160"/>
  <c r="EG88" i="160"/>
  <c r="EF88" i="160"/>
  <c r="EE88" i="160"/>
  <c r="ED88" i="160"/>
  <c r="EC88" i="160"/>
  <c r="EB88" i="160"/>
  <c r="EV87" i="160"/>
  <c r="EU87" i="160"/>
  <c r="ET87" i="160"/>
  <c r="EP87" i="160"/>
  <c r="EO87" i="160"/>
  <c r="EL87" i="160"/>
  <c r="EK87" i="160"/>
  <c r="EJ87" i="160"/>
  <c r="EI87" i="160"/>
  <c r="EH87" i="160"/>
  <c r="EG87" i="160"/>
  <c r="EF87" i="160"/>
  <c r="EE87" i="160"/>
  <c r="ED87" i="160"/>
  <c r="EC87" i="160"/>
  <c r="EB87" i="160"/>
  <c r="EV86" i="160"/>
  <c r="EU86" i="160"/>
  <c r="ET86" i="160"/>
  <c r="EP86" i="160"/>
  <c r="EO86" i="160"/>
  <c r="EL86" i="160"/>
  <c r="EK86" i="160"/>
  <c r="EJ86" i="160"/>
  <c r="EI86" i="160"/>
  <c r="EH86" i="160"/>
  <c r="EG86" i="160"/>
  <c r="EF86" i="160"/>
  <c r="EE86" i="160"/>
  <c r="ED86" i="160"/>
  <c r="EC86" i="160"/>
  <c r="EB86" i="160"/>
  <c r="EV85" i="160"/>
  <c r="EU85" i="160"/>
  <c r="ET85" i="160"/>
  <c r="EP85" i="160"/>
  <c r="EO85" i="160"/>
  <c r="EL85" i="160"/>
  <c r="EK85" i="160"/>
  <c r="EJ85" i="160"/>
  <c r="EI85" i="160"/>
  <c r="EH85" i="160"/>
  <c r="EG85" i="160"/>
  <c r="EF85" i="160"/>
  <c r="EE85" i="160"/>
  <c r="ED85" i="160"/>
  <c r="EC85" i="160"/>
  <c r="EB85" i="160"/>
  <c r="EV84" i="160"/>
  <c r="EU84" i="160"/>
  <c r="ET84" i="160"/>
  <c r="EP84" i="160"/>
  <c r="EO84" i="160"/>
  <c r="EL84" i="160"/>
  <c r="EK84" i="160"/>
  <c r="EJ84" i="160"/>
  <c r="EI84" i="160"/>
  <c r="EH84" i="160"/>
  <c r="EG84" i="160"/>
  <c r="EF84" i="160"/>
  <c r="EE84" i="160"/>
  <c r="ED84" i="160"/>
  <c r="EC84" i="160"/>
  <c r="EB84" i="160"/>
  <c r="EV83" i="160"/>
  <c r="EU83" i="160"/>
  <c r="ET83" i="160"/>
  <c r="EP83" i="160"/>
  <c r="EO83" i="160"/>
  <c r="EL83" i="160"/>
  <c r="EK83" i="160"/>
  <c r="EJ83" i="160"/>
  <c r="EI83" i="160"/>
  <c r="EH83" i="160"/>
  <c r="EG83" i="160"/>
  <c r="EF83" i="160"/>
  <c r="EE83" i="160"/>
  <c r="ED83" i="160"/>
  <c r="EC83" i="160"/>
  <c r="EB83" i="160"/>
  <c r="EV82" i="160"/>
  <c r="EU82" i="160"/>
  <c r="ET82" i="160"/>
  <c r="EP82" i="160"/>
  <c r="EO82" i="160"/>
  <c r="EL82" i="160"/>
  <c r="EK82" i="160"/>
  <c r="EJ82" i="160"/>
  <c r="EI82" i="160"/>
  <c r="EH82" i="160"/>
  <c r="EG82" i="160"/>
  <c r="EF82" i="160"/>
  <c r="EE82" i="160"/>
  <c r="ED82" i="160"/>
  <c r="EC82" i="160"/>
  <c r="EB82" i="160"/>
  <c r="EV81" i="160"/>
  <c r="EU81" i="160"/>
  <c r="ET81" i="160"/>
  <c r="EP81" i="160"/>
  <c r="EO81" i="160"/>
  <c r="EL81" i="160"/>
  <c r="EK81" i="160"/>
  <c r="EJ81" i="160"/>
  <c r="EI81" i="160"/>
  <c r="EH81" i="160"/>
  <c r="EG81" i="160"/>
  <c r="EF81" i="160"/>
  <c r="EE81" i="160"/>
  <c r="ED81" i="160"/>
  <c r="EC81" i="160"/>
  <c r="EB81" i="160"/>
  <c r="EV80" i="160"/>
  <c r="EU80" i="160"/>
  <c r="ET80" i="160"/>
  <c r="EP80" i="160"/>
  <c r="EO80" i="160"/>
  <c r="EL80" i="160"/>
  <c r="EK80" i="160"/>
  <c r="EJ80" i="160"/>
  <c r="EI80" i="160"/>
  <c r="EH80" i="160"/>
  <c r="EG80" i="160"/>
  <c r="EF80" i="160"/>
  <c r="EE80" i="160"/>
  <c r="ED80" i="160"/>
  <c r="EC80" i="160"/>
  <c r="EB80" i="160"/>
  <c r="EV79" i="160"/>
  <c r="EU79" i="160"/>
  <c r="ET79" i="160"/>
  <c r="EP79" i="160"/>
  <c r="EO79" i="160"/>
  <c r="EL79" i="160"/>
  <c r="EK79" i="160"/>
  <c r="EJ79" i="160"/>
  <c r="EI79" i="160"/>
  <c r="EH79" i="160"/>
  <c r="EG79" i="160"/>
  <c r="EF79" i="160"/>
  <c r="EE79" i="160"/>
  <c r="ED79" i="160"/>
  <c r="EC79" i="160"/>
  <c r="EB79" i="160"/>
  <c r="EV78" i="160"/>
  <c r="EU78" i="160"/>
  <c r="ET78" i="160"/>
  <c r="EP78" i="160"/>
  <c r="EO78" i="160"/>
  <c r="EL78" i="160"/>
  <c r="EK78" i="160"/>
  <c r="EJ78" i="160"/>
  <c r="EI78" i="160"/>
  <c r="EH78" i="160"/>
  <c r="EG78" i="160"/>
  <c r="EF78" i="160"/>
  <c r="EE78" i="160"/>
  <c r="ED78" i="160"/>
  <c r="EC78" i="160"/>
  <c r="EB78" i="160"/>
  <c r="EV77" i="160"/>
  <c r="EU77" i="160"/>
  <c r="ET77" i="160"/>
  <c r="EP77" i="160"/>
  <c r="EO77" i="160"/>
  <c r="EL77" i="160"/>
  <c r="EK77" i="160"/>
  <c r="EJ77" i="160"/>
  <c r="EI77" i="160"/>
  <c r="EH77" i="160"/>
  <c r="EG77" i="160"/>
  <c r="EF77" i="160"/>
  <c r="EE77" i="160"/>
  <c r="ED77" i="160"/>
  <c r="EC77" i="160"/>
  <c r="EB77" i="160"/>
  <c r="EV76" i="160"/>
  <c r="EU76" i="160"/>
  <c r="ET76" i="160"/>
  <c r="EP76" i="160"/>
  <c r="EO76" i="160"/>
  <c r="EL76" i="160"/>
  <c r="EK76" i="160"/>
  <c r="EJ76" i="160"/>
  <c r="EI76" i="160"/>
  <c r="EH76" i="160"/>
  <c r="EG76" i="160"/>
  <c r="EF76" i="160"/>
  <c r="EE76" i="160"/>
  <c r="ED76" i="160"/>
  <c r="EC76" i="160"/>
  <c r="EB76" i="160"/>
  <c r="EV75" i="160"/>
  <c r="EU75" i="160"/>
  <c r="ET75" i="160"/>
  <c r="EP75" i="160"/>
  <c r="EO75" i="160"/>
  <c r="EL75" i="160"/>
  <c r="EK75" i="160"/>
  <c r="EJ75" i="160"/>
  <c r="EI75" i="160"/>
  <c r="EH75" i="160"/>
  <c r="EG75" i="160"/>
  <c r="EF75" i="160"/>
  <c r="EE75" i="160"/>
  <c r="ED75" i="160"/>
  <c r="EC75" i="160"/>
  <c r="EB75" i="160"/>
  <c r="EV74" i="160"/>
  <c r="EU74" i="160"/>
  <c r="ET74" i="160"/>
  <c r="EP74" i="160"/>
  <c r="EO74" i="160"/>
  <c r="EL74" i="160"/>
  <c r="EK74" i="160"/>
  <c r="EJ74" i="160"/>
  <c r="EI74" i="160"/>
  <c r="EH74" i="160"/>
  <c r="EG74" i="160"/>
  <c r="EF74" i="160"/>
  <c r="EE74" i="160"/>
  <c r="ED74" i="160"/>
  <c r="EC74" i="160"/>
  <c r="EB74" i="160"/>
  <c r="EV73" i="160"/>
  <c r="EU73" i="160"/>
  <c r="ET73" i="160"/>
  <c r="EP73" i="160"/>
  <c r="EO73" i="160"/>
  <c r="EL73" i="160"/>
  <c r="EK73" i="160"/>
  <c r="EJ73" i="160"/>
  <c r="EI73" i="160"/>
  <c r="EH73" i="160"/>
  <c r="EG73" i="160"/>
  <c r="EF73" i="160"/>
  <c r="EE73" i="160"/>
  <c r="ED73" i="160"/>
  <c r="EC73" i="160"/>
  <c r="EB73" i="160"/>
  <c r="EV72" i="160"/>
  <c r="EU72" i="160"/>
  <c r="ET72" i="160"/>
  <c r="EP72" i="160"/>
  <c r="EO72" i="160"/>
  <c r="EL72" i="160"/>
  <c r="EK72" i="160"/>
  <c r="EJ72" i="160"/>
  <c r="EI72" i="160"/>
  <c r="EH72" i="160"/>
  <c r="EG72" i="160"/>
  <c r="EF72" i="160"/>
  <c r="EE72" i="160"/>
  <c r="ED72" i="160"/>
  <c r="EC72" i="160"/>
  <c r="EB72" i="160"/>
  <c r="EV71" i="160"/>
  <c r="EU71" i="160"/>
  <c r="ET71" i="160"/>
  <c r="EP71" i="160"/>
  <c r="EO71" i="160"/>
  <c r="EL71" i="160"/>
  <c r="EK71" i="160"/>
  <c r="EJ71" i="160"/>
  <c r="EI71" i="160"/>
  <c r="EH71" i="160"/>
  <c r="EG71" i="160"/>
  <c r="EF71" i="160"/>
  <c r="EE71" i="160"/>
  <c r="ED71" i="160"/>
  <c r="EC71" i="160"/>
  <c r="EB71" i="160"/>
  <c r="EV70" i="160"/>
  <c r="EU70" i="160"/>
  <c r="ET70" i="160"/>
  <c r="EP70" i="160"/>
  <c r="EO70" i="160"/>
  <c r="EL70" i="160"/>
  <c r="EK70" i="160"/>
  <c r="EJ70" i="160"/>
  <c r="EI70" i="160"/>
  <c r="EH70" i="160"/>
  <c r="EG70" i="160"/>
  <c r="EF70" i="160"/>
  <c r="EE70" i="160"/>
  <c r="ED70" i="160"/>
  <c r="EC70" i="160"/>
  <c r="EB70" i="160"/>
  <c r="EV69" i="160"/>
  <c r="EU69" i="160"/>
  <c r="ET69" i="160"/>
  <c r="EP69" i="160"/>
  <c r="EO69" i="160"/>
  <c r="EL69" i="160"/>
  <c r="EK69" i="160"/>
  <c r="EJ69" i="160"/>
  <c r="EI69" i="160"/>
  <c r="EH69" i="160"/>
  <c r="EG69" i="160"/>
  <c r="EF69" i="160"/>
  <c r="EE69" i="160"/>
  <c r="ED69" i="160"/>
  <c r="EC69" i="160"/>
  <c r="EB69" i="160"/>
  <c r="EV68" i="160"/>
  <c r="EU68" i="160"/>
  <c r="ET68" i="160"/>
  <c r="EP68" i="160"/>
  <c r="EO68" i="160"/>
  <c r="EL68" i="160"/>
  <c r="EK68" i="160"/>
  <c r="EJ68" i="160"/>
  <c r="EI68" i="160"/>
  <c r="EH68" i="160"/>
  <c r="EG68" i="160"/>
  <c r="EF68" i="160"/>
  <c r="EE68" i="160"/>
  <c r="ED68" i="160"/>
  <c r="EC68" i="160"/>
  <c r="EB68" i="160"/>
  <c r="EV67" i="160"/>
  <c r="EU67" i="160"/>
  <c r="ET67" i="160"/>
  <c r="EP67" i="160"/>
  <c r="EO67" i="160"/>
  <c r="EL67" i="160"/>
  <c r="EK67" i="160"/>
  <c r="EJ67" i="160"/>
  <c r="EI67" i="160"/>
  <c r="EH67" i="160"/>
  <c r="EG67" i="160"/>
  <c r="EF67" i="160"/>
  <c r="EE67" i="160"/>
  <c r="ED67" i="160"/>
  <c r="EC67" i="160"/>
  <c r="EB67" i="160"/>
  <c r="EV66" i="160"/>
  <c r="EU66" i="160"/>
  <c r="ET66" i="160"/>
  <c r="EP66" i="160"/>
  <c r="EO66" i="160"/>
  <c r="EL66" i="160"/>
  <c r="EK66" i="160"/>
  <c r="EJ66" i="160"/>
  <c r="EI66" i="160"/>
  <c r="EH66" i="160"/>
  <c r="EG66" i="160"/>
  <c r="EF66" i="160"/>
  <c r="EE66" i="160"/>
  <c r="ED66" i="160"/>
  <c r="EC66" i="160"/>
  <c r="EB66" i="160"/>
  <c r="EV65" i="160"/>
  <c r="EU65" i="160"/>
  <c r="ET65" i="160"/>
  <c r="EP65" i="160"/>
  <c r="EO65" i="160"/>
  <c r="EL65" i="160"/>
  <c r="EK65" i="160"/>
  <c r="EJ65" i="160"/>
  <c r="EI65" i="160"/>
  <c r="EH65" i="160"/>
  <c r="EG65" i="160"/>
  <c r="EF65" i="160"/>
  <c r="EE65" i="160"/>
  <c r="ED65" i="160"/>
  <c r="EC65" i="160"/>
  <c r="EB65" i="160"/>
  <c r="EV64" i="160"/>
  <c r="EU64" i="160"/>
  <c r="ET64" i="160"/>
  <c r="EP64" i="160"/>
  <c r="EO64" i="160"/>
  <c r="EL64" i="160"/>
  <c r="EK64" i="160"/>
  <c r="EJ64" i="160"/>
  <c r="EI64" i="160"/>
  <c r="EH64" i="160"/>
  <c r="EG64" i="160"/>
  <c r="EF64" i="160"/>
  <c r="EE64" i="160"/>
  <c r="ED64" i="160"/>
  <c r="EC64" i="160"/>
  <c r="EB64" i="160"/>
  <c r="EV63" i="160"/>
  <c r="EU63" i="160"/>
  <c r="ET63" i="160"/>
  <c r="EP63" i="160"/>
  <c r="EO63" i="160"/>
  <c r="EL63" i="160"/>
  <c r="EK63" i="160"/>
  <c r="EJ63" i="160"/>
  <c r="EI63" i="160"/>
  <c r="EH63" i="160"/>
  <c r="EG63" i="160"/>
  <c r="EF63" i="160"/>
  <c r="EE63" i="160"/>
  <c r="ED63" i="160"/>
  <c r="EC63" i="160"/>
  <c r="EB63" i="160"/>
  <c r="EV62" i="160"/>
  <c r="EU62" i="160"/>
  <c r="ET62" i="160"/>
  <c r="EP62" i="160"/>
  <c r="EO62" i="160"/>
  <c r="EL62" i="160"/>
  <c r="EK62" i="160"/>
  <c r="EJ62" i="160"/>
  <c r="EI62" i="160"/>
  <c r="EH62" i="160"/>
  <c r="EG62" i="160"/>
  <c r="EF62" i="160"/>
  <c r="EE62" i="160"/>
  <c r="ED62" i="160"/>
  <c r="EC62" i="160"/>
  <c r="EB62" i="160"/>
  <c r="EV61" i="160"/>
  <c r="EU61" i="160"/>
  <c r="ET61" i="160"/>
  <c r="EP61" i="160"/>
  <c r="EO61" i="160"/>
  <c r="EL61" i="160"/>
  <c r="EK61" i="160"/>
  <c r="EJ61" i="160"/>
  <c r="EI61" i="160"/>
  <c r="EH61" i="160"/>
  <c r="EG61" i="160"/>
  <c r="EF61" i="160"/>
  <c r="EE61" i="160"/>
  <c r="ED61" i="160"/>
  <c r="EC61" i="160"/>
  <c r="EB61" i="160"/>
  <c r="EV60" i="160"/>
  <c r="EU60" i="160"/>
  <c r="ET60" i="160"/>
  <c r="EP60" i="160"/>
  <c r="EO60" i="160"/>
  <c r="EL60" i="160"/>
  <c r="EK60" i="160"/>
  <c r="EJ60" i="160"/>
  <c r="EI60" i="160"/>
  <c r="EH60" i="160"/>
  <c r="EG60" i="160"/>
  <c r="EF60" i="160"/>
  <c r="EE60" i="160"/>
  <c r="ED60" i="160"/>
  <c r="EC60" i="160"/>
  <c r="EB60" i="160"/>
  <c r="EV59" i="160"/>
  <c r="EU59" i="160"/>
  <c r="ET59" i="160"/>
  <c r="EP59" i="160"/>
  <c r="EO59" i="160"/>
  <c r="EL59" i="160"/>
  <c r="EK59" i="160"/>
  <c r="EJ59" i="160"/>
  <c r="EI59" i="160"/>
  <c r="EH59" i="160"/>
  <c r="EG59" i="160"/>
  <c r="EF59" i="160"/>
  <c r="EE59" i="160"/>
  <c r="ED59" i="160"/>
  <c r="EC59" i="160"/>
  <c r="EB59" i="160"/>
  <c r="EV58" i="160"/>
  <c r="EU58" i="160"/>
  <c r="ET58" i="160"/>
  <c r="EP58" i="160"/>
  <c r="EO58" i="160"/>
  <c r="EL58" i="160"/>
  <c r="EK58" i="160"/>
  <c r="EJ58" i="160"/>
  <c r="EI58" i="160"/>
  <c r="EH58" i="160"/>
  <c r="EG58" i="160"/>
  <c r="EF58" i="160"/>
  <c r="EE58" i="160"/>
  <c r="ED58" i="160"/>
  <c r="EC58" i="160"/>
  <c r="EB58" i="160"/>
  <c r="EV57" i="160"/>
  <c r="EU57" i="160"/>
  <c r="ET57" i="160"/>
  <c r="EP57" i="160"/>
  <c r="EO57" i="160"/>
  <c r="EL57" i="160"/>
  <c r="EK57" i="160"/>
  <c r="EJ57" i="160"/>
  <c r="EI57" i="160"/>
  <c r="EH57" i="160"/>
  <c r="EG57" i="160"/>
  <c r="EF57" i="160"/>
  <c r="EE57" i="160"/>
  <c r="ED57" i="160"/>
  <c r="EC57" i="160"/>
  <c r="EB57" i="160"/>
  <c r="EV56" i="160"/>
  <c r="EU56" i="160"/>
  <c r="ET56" i="160"/>
  <c r="EP56" i="160"/>
  <c r="EO56" i="160"/>
  <c r="EL56" i="160"/>
  <c r="EK56" i="160"/>
  <c r="EJ56" i="160"/>
  <c r="EI56" i="160"/>
  <c r="EH56" i="160"/>
  <c r="EG56" i="160"/>
  <c r="EF56" i="160"/>
  <c r="EE56" i="160"/>
  <c r="ED56" i="160"/>
  <c r="EC56" i="160"/>
  <c r="EB56" i="160"/>
  <c r="EV55" i="160"/>
  <c r="EU55" i="160"/>
  <c r="ET55" i="160"/>
  <c r="EP55" i="160"/>
  <c r="EO55" i="160"/>
  <c r="EL55" i="160"/>
  <c r="EK55" i="160"/>
  <c r="EJ55" i="160"/>
  <c r="EI55" i="160"/>
  <c r="EH55" i="160"/>
  <c r="EG55" i="160"/>
  <c r="EF55" i="160"/>
  <c r="EE55" i="160"/>
  <c r="ED55" i="160"/>
  <c r="EC55" i="160"/>
  <c r="EB55" i="160"/>
  <c r="EV54" i="160"/>
  <c r="EU54" i="160"/>
  <c r="ET54" i="160"/>
  <c r="EP54" i="160"/>
  <c r="EO54" i="160"/>
  <c r="EL54" i="160"/>
  <c r="EK54" i="160"/>
  <c r="EJ54" i="160"/>
  <c r="EI54" i="160"/>
  <c r="EH54" i="160"/>
  <c r="EG54" i="160"/>
  <c r="EF54" i="160"/>
  <c r="EE54" i="160"/>
  <c r="ED54" i="160"/>
  <c r="EC54" i="160"/>
  <c r="EB54" i="160"/>
  <c r="EV53" i="160"/>
  <c r="EU53" i="160"/>
  <c r="ET53" i="160"/>
  <c r="EP53" i="160"/>
  <c r="EO53" i="160"/>
  <c r="EL53" i="160"/>
  <c r="EK53" i="160"/>
  <c r="EJ53" i="160"/>
  <c r="EI53" i="160"/>
  <c r="EH53" i="160"/>
  <c r="EG53" i="160"/>
  <c r="EF53" i="160"/>
  <c r="EE53" i="160"/>
  <c r="ED53" i="160"/>
  <c r="EC53" i="160"/>
  <c r="EB53" i="160"/>
  <c r="EV52" i="160"/>
  <c r="EU52" i="160"/>
  <c r="ET52" i="160"/>
  <c r="EP52" i="160"/>
  <c r="EO52" i="160"/>
  <c r="EL52" i="160"/>
  <c r="EK52" i="160"/>
  <c r="EJ52" i="160"/>
  <c r="EI52" i="160"/>
  <c r="EH52" i="160"/>
  <c r="EG52" i="160"/>
  <c r="EF52" i="160"/>
  <c r="EE52" i="160"/>
  <c r="ED52" i="160"/>
  <c r="EC52" i="160"/>
  <c r="EB52" i="160"/>
  <c r="EV51" i="160"/>
  <c r="EU51" i="160"/>
  <c r="ET51" i="160"/>
  <c r="EP51" i="160"/>
  <c r="EO51" i="160"/>
  <c r="EL51" i="160"/>
  <c r="EK51" i="160"/>
  <c r="EJ51" i="160"/>
  <c r="EI51" i="160"/>
  <c r="EH51" i="160"/>
  <c r="EG51" i="160"/>
  <c r="EF51" i="160"/>
  <c r="EE51" i="160"/>
  <c r="ED51" i="160"/>
  <c r="EC51" i="160"/>
  <c r="EB51" i="160"/>
  <c r="EV50" i="160"/>
  <c r="EU50" i="160"/>
  <c r="ET50" i="160"/>
  <c r="EP50" i="160"/>
  <c r="EO50" i="160"/>
  <c r="EL50" i="160"/>
  <c r="EK50" i="160"/>
  <c r="EJ50" i="160"/>
  <c r="EI50" i="160"/>
  <c r="EH50" i="160"/>
  <c r="EG50" i="160"/>
  <c r="EF50" i="160"/>
  <c r="EE50" i="160"/>
  <c r="ED50" i="160"/>
  <c r="EC50" i="160"/>
  <c r="EB50" i="160"/>
  <c r="EV49" i="160"/>
  <c r="EU49" i="160"/>
  <c r="ET49" i="160"/>
  <c r="EP49" i="160"/>
  <c r="EO49" i="160"/>
  <c r="EL49" i="160"/>
  <c r="EK49" i="160"/>
  <c r="EJ49" i="160"/>
  <c r="EI49" i="160"/>
  <c r="EH49" i="160"/>
  <c r="EG49" i="160"/>
  <c r="EF49" i="160"/>
  <c r="EE49" i="160"/>
  <c r="ED49" i="160"/>
  <c r="EC49" i="160"/>
  <c r="EB49" i="160"/>
  <c r="EV48" i="160"/>
  <c r="EU48" i="160"/>
  <c r="ET48" i="160"/>
  <c r="EP48" i="160"/>
  <c r="EO48" i="160"/>
  <c r="EL48" i="160"/>
  <c r="EK48" i="160"/>
  <c r="EJ48" i="160"/>
  <c r="EI48" i="160"/>
  <c r="EH48" i="160"/>
  <c r="EG48" i="160"/>
  <c r="EF48" i="160"/>
  <c r="EE48" i="160"/>
  <c r="ED48" i="160"/>
  <c r="EC48" i="160"/>
  <c r="EB48" i="160"/>
  <c r="EV47" i="160"/>
  <c r="EU47" i="160"/>
  <c r="ET47" i="160"/>
  <c r="EP47" i="160"/>
  <c r="EO47" i="160"/>
  <c r="EL47" i="160"/>
  <c r="EK47" i="160"/>
  <c r="EJ47" i="160"/>
  <c r="EI47" i="160"/>
  <c r="EH47" i="160"/>
  <c r="EG47" i="160"/>
  <c r="EF47" i="160"/>
  <c r="EE47" i="160"/>
  <c r="ED47" i="160"/>
  <c r="EC47" i="160"/>
  <c r="EB47" i="160"/>
  <c r="EV46" i="160"/>
  <c r="EU46" i="160"/>
  <c r="ET46" i="160"/>
  <c r="EP46" i="160"/>
  <c r="EO46" i="160"/>
  <c r="EL46" i="160"/>
  <c r="EK46" i="160"/>
  <c r="EJ46" i="160"/>
  <c r="EI46" i="160"/>
  <c r="EH46" i="160"/>
  <c r="EG46" i="160"/>
  <c r="EF46" i="160"/>
  <c r="EE46" i="160"/>
  <c r="ED46" i="160"/>
  <c r="EC46" i="160"/>
  <c r="EB46" i="160"/>
  <c r="EV45" i="160"/>
  <c r="EU45" i="160"/>
  <c r="ET45" i="160"/>
  <c r="EP45" i="160"/>
  <c r="EO45" i="160"/>
  <c r="EL45" i="160"/>
  <c r="EK45" i="160"/>
  <c r="EJ45" i="160"/>
  <c r="EI45" i="160"/>
  <c r="EH45" i="160"/>
  <c r="EG45" i="160"/>
  <c r="EF45" i="160"/>
  <c r="EE45" i="160"/>
  <c r="ED45" i="160"/>
  <c r="EC45" i="160"/>
  <c r="EB45" i="160"/>
  <c r="EV44" i="160"/>
  <c r="EU44" i="160"/>
  <c r="ET44" i="160"/>
  <c r="EP44" i="160"/>
  <c r="EO44" i="160"/>
  <c r="EL44" i="160"/>
  <c r="EK44" i="160"/>
  <c r="EJ44" i="160"/>
  <c r="EI44" i="160"/>
  <c r="EH44" i="160"/>
  <c r="EG44" i="160"/>
  <c r="EF44" i="160"/>
  <c r="EE44" i="160"/>
  <c r="ED44" i="160"/>
  <c r="EC44" i="160"/>
  <c r="EB44" i="160"/>
  <c r="EV43" i="160"/>
  <c r="EU43" i="160"/>
  <c r="ET43" i="160"/>
  <c r="EP43" i="160"/>
  <c r="EO43" i="160"/>
  <c r="EL43" i="160"/>
  <c r="EK43" i="160"/>
  <c r="EJ43" i="160"/>
  <c r="EI43" i="160"/>
  <c r="EH43" i="160"/>
  <c r="EG43" i="160"/>
  <c r="EF43" i="160"/>
  <c r="EE43" i="160"/>
  <c r="ED43" i="160"/>
  <c r="EC43" i="160"/>
  <c r="EB43" i="160"/>
  <c r="EV42" i="160"/>
  <c r="EU42" i="160"/>
  <c r="ET42" i="160"/>
  <c r="EP42" i="160"/>
  <c r="EO42" i="160"/>
  <c r="EL42" i="160"/>
  <c r="EK42" i="160"/>
  <c r="EJ42" i="160"/>
  <c r="EI42" i="160"/>
  <c r="EH42" i="160"/>
  <c r="EG42" i="160"/>
  <c r="EF42" i="160"/>
  <c r="EE42" i="160"/>
  <c r="ED42" i="160"/>
  <c r="EC42" i="160"/>
  <c r="EB42" i="160"/>
  <c r="EV41" i="160"/>
  <c r="EU41" i="160"/>
  <c r="ET41" i="160"/>
  <c r="EP41" i="160"/>
  <c r="EO41" i="160"/>
  <c r="EL41" i="160"/>
  <c r="EK41" i="160"/>
  <c r="EJ41" i="160"/>
  <c r="EI41" i="160"/>
  <c r="EH41" i="160"/>
  <c r="EG41" i="160"/>
  <c r="EF41" i="160"/>
  <c r="EE41" i="160"/>
  <c r="ED41" i="160"/>
  <c r="EC41" i="160"/>
  <c r="EB41" i="160"/>
  <c r="EV40" i="160"/>
  <c r="EU40" i="160"/>
  <c r="ET40" i="160"/>
  <c r="EP40" i="160"/>
  <c r="EO40" i="160"/>
  <c r="EL40" i="160"/>
  <c r="EK40" i="160"/>
  <c r="EJ40" i="160"/>
  <c r="EI40" i="160"/>
  <c r="EH40" i="160"/>
  <c r="EG40" i="160"/>
  <c r="EF40" i="160"/>
  <c r="EE40" i="160"/>
  <c r="ED40" i="160"/>
  <c r="EC40" i="160"/>
  <c r="EB40" i="160"/>
  <c r="EV39" i="160"/>
  <c r="EU39" i="160"/>
  <c r="ET39" i="160"/>
  <c r="EP39" i="160"/>
  <c r="EO39" i="160"/>
  <c r="EL39" i="160"/>
  <c r="EK39" i="160"/>
  <c r="EJ39" i="160"/>
  <c r="EI39" i="160"/>
  <c r="EH39" i="160"/>
  <c r="EG39" i="160"/>
  <c r="EF39" i="160"/>
  <c r="EE39" i="160"/>
  <c r="ED39" i="160"/>
  <c r="EC39" i="160"/>
  <c r="EB39" i="160"/>
  <c r="EV38" i="160"/>
  <c r="EU38" i="160"/>
  <c r="ET38" i="160"/>
  <c r="EP38" i="160"/>
  <c r="EO38" i="160"/>
  <c r="EL38" i="160"/>
  <c r="EK38" i="160"/>
  <c r="EJ38" i="160"/>
  <c r="EI38" i="160"/>
  <c r="EH38" i="160"/>
  <c r="EG38" i="160"/>
  <c r="EF38" i="160"/>
  <c r="EE38" i="160"/>
  <c r="ED38" i="160"/>
  <c r="EC38" i="160"/>
  <c r="EB38" i="160"/>
  <c r="EV37" i="160"/>
  <c r="EU37" i="160"/>
  <c r="ET37" i="160"/>
  <c r="EP37" i="160"/>
  <c r="EO37" i="160"/>
  <c r="EL37" i="160"/>
  <c r="EK37" i="160"/>
  <c r="EJ37" i="160"/>
  <c r="EI37" i="160"/>
  <c r="EH37" i="160"/>
  <c r="EG37" i="160"/>
  <c r="EF37" i="160"/>
  <c r="EE37" i="160"/>
  <c r="ED37" i="160"/>
  <c r="EC37" i="160"/>
  <c r="EB37" i="160"/>
  <c r="EV36" i="160"/>
  <c r="EU36" i="160"/>
  <c r="ET36" i="160"/>
  <c r="EP36" i="160"/>
  <c r="EO36" i="160"/>
  <c r="EL36" i="160"/>
  <c r="EK36" i="160"/>
  <c r="EJ36" i="160"/>
  <c r="EI36" i="160"/>
  <c r="EH36" i="160"/>
  <c r="EG36" i="160"/>
  <c r="EF36" i="160"/>
  <c r="EE36" i="160"/>
  <c r="ED36" i="160"/>
  <c r="EC36" i="160"/>
  <c r="EB36" i="160"/>
  <c r="EV35" i="160"/>
  <c r="EU35" i="160"/>
  <c r="ET35" i="160"/>
  <c r="EP35" i="160"/>
  <c r="EO35" i="160"/>
  <c r="EL35" i="160"/>
  <c r="EK35" i="160"/>
  <c r="EJ35" i="160"/>
  <c r="EI35" i="160"/>
  <c r="EH35" i="160"/>
  <c r="EG35" i="160"/>
  <c r="EF35" i="160"/>
  <c r="EE35" i="160"/>
  <c r="ED35" i="160"/>
  <c r="EC35" i="160"/>
  <c r="EB35" i="160"/>
  <c r="EV34" i="160"/>
  <c r="EU34" i="160"/>
  <c r="ET34" i="160"/>
  <c r="EP34" i="160"/>
  <c r="EO34" i="160"/>
  <c r="EL34" i="160"/>
  <c r="EK34" i="160"/>
  <c r="EJ34" i="160"/>
  <c r="EI34" i="160"/>
  <c r="EH34" i="160"/>
  <c r="EG34" i="160"/>
  <c r="EF34" i="160"/>
  <c r="EE34" i="160"/>
  <c r="ED34" i="160"/>
  <c r="EC34" i="160"/>
  <c r="EB34" i="160"/>
  <c r="EV33" i="160"/>
  <c r="EU33" i="160"/>
  <c r="ET33" i="160"/>
  <c r="EP33" i="160"/>
  <c r="EO33" i="160"/>
  <c r="EL33" i="160"/>
  <c r="EK33" i="160"/>
  <c r="EJ33" i="160"/>
  <c r="EI33" i="160"/>
  <c r="EH33" i="160"/>
  <c r="EG33" i="160"/>
  <c r="EF33" i="160"/>
  <c r="EE33" i="160"/>
  <c r="ED33" i="160"/>
  <c r="EC33" i="160"/>
  <c r="EB33" i="160"/>
  <c r="EV32" i="160"/>
  <c r="EU32" i="160"/>
  <c r="ET32" i="160"/>
  <c r="EP32" i="160"/>
  <c r="EO32" i="160"/>
  <c r="EL32" i="160"/>
  <c r="EK32" i="160"/>
  <c r="EJ32" i="160"/>
  <c r="EI32" i="160"/>
  <c r="EH32" i="160"/>
  <c r="EG32" i="160"/>
  <c r="EF32" i="160"/>
  <c r="EE32" i="160"/>
  <c r="ED32" i="160"/>
  <c r="EC32" i="160"/>
  <c r="EB32" i="160"/>
  <c r="EV31" i="160"/>
  <c r="EU31" i="160"/>
  <c r="ET31" i="160"/>
  <c r="EP31" i="160"/>
  <c r="EO31" i="160"/>
  <c r="EL31" i="160"/>
  <c r="EK31" i="160"/>
  <c r="EJ31" i="160"/>
  <c r="EI31" i="160"/>
  <c r="EH31" i="160"/>
  <c r="EG31" i="160"/>
  <c r="EF31" i="160"/>
  <c r="EE31" i="160"/>
  <c r="ED31" i="160"/>
  <c r="EC31" i="160"/>
  <c r="EB31" i="160"/>
  <c r="EV30" i="160"/>
  <c r="EU30" i="160"/>
  <c r="ET30" i="160"/>
  <c r="EP30" i="160"/>
  <c r="EO30" i="160"/>
  <c r="EL30" i="160"/>
  <c r="EK30" i="160"/>
  <c r="EJ30" i="160"/>
  <c r="EI30" i="160"/>
  <c r="EH30" i="160"/>
  <c r="EG30" i="160"/>
  <c r="EF30" i="160"/>
  <c r="EE30" i="160"/>
  <c r="ED30" i="160"/>
  <c r="EC30" i="160"/>
  <c r="EB30" i="160"/>
  <c r="EV29" i="160"/>
  <c r="EU29" i="160"/>
  <c r="ET29" i="160"/>
  <c r="EP29" i="160"/>
  <c r="EO29" i="160"/>
  <c r="EL29" i="160"/>
  <c r="EK29" i="160"/>
  <c r="EJ29" i="160"/>
  <c r="EI29" i="160"/>
  <c r="EH29" i="160"/>
  <c r="EG29" i="160"/>
  <c r="EF29" i="160"/>
  <c r="EE29" i="160"/>
  <c r="ED29" i="160"/>
  <c r="EC29" i="160"/>
  <c r="EB29" i="160"/>
  <c r="EV28" i="160"/>
  <c r="EU28" i="160"/>
  <c r="ET28" i="160"/>
  <c r="EP28" i="160"/>
  <c r="EO28" i="160"/>
  <c r="EL28" i="160"/>
  <c r="EK28" i="160"/>
  <c r="EJ28" i="160"/>
  <c r="EI28" i="160"/>
  <c r="EH28" i="160"/>
  <c r="EG28" i="160"/>
  <c r="EF28" i="160"/>
  <c r="EE28" i="160"/>
  <c r="ED28" i="160"/>
  <c r="EC28" i="160"/>
  <c r="EB28" i="160"/>
  <c r="EV27" i="160"/>
  <c r="EU27" i="160"/>
  <c r="ET27" i="160"/>
  <c r="EP27" i="160"/>
  <c r="EO27" i="160"/>
  <c r="EL27" i="160"/>
  <c r="EK27" i="160"/>
  <c r="EJ27" i="160"/>
  <c r="EI27" i="160"/>
  <c r="EH27" i="160"/>
  <c r="EG27" i="160"/>
  <c r="EF27" i="160"/>
  <c r="EE27" i="160"/>
  <c r="ED27" i="160"/>
  <c r="EC27" i="160"/>
  <c r="EB27" i="160"/>
  <c r="EV26" i="160"/>
  <c r="EU26" i="160"/>
  <c r="ET26" i="160"/>
  <c r="EP26" i="160"/>
  <c r="EO26" i="160"/>
  <c r="EL26" i="160"/>
  <c r="EK26" i="160"/>
  <c r="EJ26" i="160"/>
  <c r="EI26" i="160"/>
  <c r="EH26" i="160"/>
  <c r="EG26" i="160"/>
  <c r="EF26" i="160"/>
  <c r="EE26" i="160"/>
  <c r="ED26" i="160"/>
  <c r="EC26" i="160"/>
  <c r="EB26" i="160"/>
  <c r="EV25" i="160"/>
  <c r="EU25" i="160"/>
  <c r="ET25" i="160"/>
  <c r="EP25" i="160"/>
  <c r="EO25" i="160"/>
  <c r="EL25" i="160"/>
  <c r="EK25" i="160"/>
  <c r="EJ25" i="160"/>
  <c r="EI25" i="160"/>
  <c r="EH25" i="160"/>
  <c r="EG25" i="160"/>
  <c r="EF25" i="160"/>
  <c r="EE25" i="160"/>
  <c r="ED25" i="160"/>
  <c r="EC25" i="160"/>
  <c r="EB25" i="160"/>
  <c r="EV24" i="160"/>
  <c r="EU24" i="160"/>
  <c r="ET24" i="160"/>
  <c r="EP24" i="160"/>
  <c r="EO24" i="160"/>
  <c r="EL24" i="160"/>
  <c r="EK24" i="160"/>
  <c r="EJ24" i="160"/>
  <c r="EI24" i="160"/>
  <c r="EH24" i="160"/>
  <c r="EG24" i="160"/>
  <c r="EF24" i="160"/>
  <c r="EE24" i="160"/>
  <c r="ED24" i="160"/>
  <c r="EC24" i="160"/>
  <c r="EB24" i="160"/>
  <c r="EV23" i="160"/>
  <c r="EU23" i="160"/>
  <c r="ET23" i="160"/>
  <c r="EP23" i="160"/>
  <c r="EO23" i="160"/>
  <c r="EL23" i="160"/>
  <c r="EK23" i="160"/>
  <c r="EJ23" i="160"/>
  <c r="EI23" i="160"/>
  <c r="EH23" i="160"/>
  <c r="EG23" i="160"/>
  <c r="EF23" i="160"/>
  <c r="EE23" i="160"/>
  <c r="ED23" i="160"/>
  <c r="EC23" i="160"/>
  <c r="EB23" i="160"/>
  <c r="EV22" i="160"/>
  <c r="EU22" i="160"/>
  <c r="ET22" i="160"/>
  <c r="EP22" i="160"/>
  <c r="EO22" i="160"/>
  <c r="EL22" i="160"/>
  <c r="EK22" i="160"/>
  <c r="EJ22" i="160"/>
  <c r="EI22" i="160"/>
  <c r="EH22" i="160"/>
  <c r="EG22" i="160"/>
  <c r="EF22" i="160"/>
  <c r="EE22" i="160"/>
  <c r="ED22" i="160"/>
  <c r="EC22" i="160"/>
  <c r="EB22" i="160"/>
  <c r="EV21" i="160"/>
  <c r="EU21" i="160"/>
  <c r="ET21" i="160"/>
  <c r="EP21" i="160"/>
  <c r="EO21" i="160"/>
  <c r="EL21" i="160"/>
  <c r="EK21" i="160"/>
  <c r="EJ21" i="160"/>
  <c r="EI21" i="160"/>
  <c r="EH21" i="160"/>
  <c r="EG21" i="160"/>
  <c r="EF21" i="160"/>
  <c r="EE21" i="160"/>
  <c r="ED21" i="160"/>
  <c r="EC21" i="160"/>
  <c r="EB21" i="160"/>
  <c r="EV20" i="160"/>
  <c r="EU20" i="160"/>
  <c r="ET20" i="160"/>
  <c r="EP20" i="160"/>
  <c r="EO20" i="160"/>
  <c r="EL20" i="160"/>
  <c r="EK20" i="160"/>
  <c r="EJ20" i="160"/>
  <c r="EI20" i="160"/>
  <c r="EH20" i="160"/>
  <c r="EG20" i="160"/>
  <c r="EF20" i="160"/>
  <c r="EE20" i="160"/>
  <c r="ED20" i="160"/>
  <c r="EC20" i="160"/>
  <c r="EB20" i="160"/>
  <c r="EV19" i="160"/>
  <c r="EU19" i="160"/>
  <c r="ET19" i="160"/>
  <c r="EP19" i="160"/>
  <c r="EO19" i="160"/>
  <c r="EL19" i="160"/>
  <c r="EK19" i="160"/>
  <c r="EJ19" i="160"/>
  <c r="EI19" i="160"/>
  <c r="EH19" i="160"/>
  <c r="EG19" i="160"/>
  <c r="EF19" i="160"/>
  <c r="EE19" i="160"/>
  <c r="ED19" i="160"/>
  <c r="EC19" i="160"/>
  <c r="EB19" i="160"/>
  <c r="EV18" i="160"/>
  <c r="EU18" i="160"/>
  <c r="ET18" i="160"/>
  <c r="EP18" i="160"/>
  <c r="EO18" i="160"/>
  <c r="EL18" i="160"/>
  <c r="EK18" i="160"/>
  <c r="EJ18" i="160"/>
  <c r="EI18" i="160"/>
  <c r="EH18" i="160"/>
  <c r="EG18" i="160"/>
  <c r="EF18" i="160"/>
  <c r="EE18" i="160"/>
  <c r="ED18" i="160"/>
  <c r="EC18" i="160"/>
  <c r="EB18" i="160"/>
  <c r="EV17" i="160"/>
  <c r="EU17" i="160"/>
  <c r="ET17" i="160"/>
  <c r="EP17" i="160"/>
  <c r="EO17" i="160"/>
  <c r="EL17" i="160"/>
  <c r="EK17" i="160"/>
  <c r="EJ17" i="160"/>
  <c r="EI17" i="160"/>
  <c r="EH17" i="160"/>
  <c r="EG17" i="160"/>
  <c r="EF17" i="160"/>
  <c r="EE17" i="160"/>
  <c r="ED17" i="160"/>
  <c r="EC17" i="160"/>
  <c r="EB17" i="160"/>
  <c r="EV16" i="160"/>
  <c r="EU16" i="160"/>
  <c r="ET16" i="160"/>
  <c r="EP16" i="160"/>
  <c r="EO16" i="160"/>
  <c r="EL16" i="160"/>
  <c r="EK16" i="160"/>
  <c r="EJ16" i="160"/>
  <c r="EI16" i="160"/>
  <c r="EH16" i="160"/>
  <c r="EG16" i="160"/>
  <c r="EF16" i="160"/>
  <c r="EE16" i="160"/>
  <c r="ED16" i="160"/>
  <c r="EC16" i="160"/>
  <c r="EB16" i="160"/>
  <c r="EV15" i="160"/>
  <c r="EU15" i="160"/>
  <c r="ET15" i="160"/>
  <c r="EP15" i="160"/>
  <c r="EO15" i="160"/>
  <c r="EL15" i="160"/>
  <c r="EK15" i="160"/>
  <c r="EJ15" i="160"/>
  <c r="EI15" i="160"/>
  <c r="EH15" i="160"/>
  <c r="EG15" i="160"/>
  <c r="EF15" i="160"/>
  <c r="EE15" i="160"/>
  <c r="ED15" i="160"/>
  <c r="EC15" i="160"/>
  <c r="EB15" i="160"/>
  <c r="EV14" i="160"/>
  <c r="EU14" i="160"/>
  <c r="ET14" i="160"/>
  <c r="EP14" i="160"/>
  <c r="EO14" i="160"/>
  <c r="EL14" i="160"/>
  <c r="EK14" i="160"/>
  <c r="EJ14" i="160"/>
  <c r="EI14" i="160"/>
  <c r="EH14" i="160"/>
  <c r="EG14" i="160"/>
  <c r="EF14" i="160"/>
  <c r="EE14" i="160"/>
  <c r="ED14" i="160"/>
  <c r="EC14" i="160"/>
  <c r="EB14" i="160"/>
  <c r="EV13" i="160"/>
  <c r="EU13" i="160"/>
  <c r="ET13" i="160"/>
  <c r="EP13" i="160"/>
  <c r="EO13" i="160"/>
  <c r="EL13" i="160"/>
  <c r="EK13" i="160"/>
  <c r="EJ13" i="160"/>
  <c r="EI13" i="160"/>
  <c r="EH13" i="160"/>
  <c r="EG13" i="160"/>
  <c r="EF13" i="160"/>
  <c r="EE13" i="160"/>
  <c r="ED13" i="160"/>
  <c r="EC13" i="160"/>
  <c r="EB13" i="160"/>
  <c r="EV12" i="160"/>
  <c r="EU12" i="160"/>
  <c r="ET12" i="160"/>
  <c r="EP12" i="160"/>
  <c r="EO12" i="160"/>
  <c r="EL12" i="160"/>
  <c r="EK12" i="160"/>
  <c r="EJ12" i="160"/>
  <c r="EI12" i="160"/>
  <c r="EH12" i="160"/>
  <c r="EG12" i="160"/>
  <c r="EF12" i="160"/>
  <c r="EE12" i="160"/>
  <c r="ED12" i="160"/>
  <c r="EC12" i="160"/>
  <c r="EB12" i="160"/>
  <c r="EV11" i="160"/>
  <c r="EU11" i="160"/>
  <c r="ET11" i="160"/>
  <c r="EP11" i="160"/>
  <c r="EO11" i="160"/>
  <c r="EL11" i="160"/>
  <c r="EK11" i="160"/>
  <c r="EJ11" i="160"/>
  <c r="EI11" i="160"/>
  <c r="EH11" i="160"/>
  <c r="EG11" i="160"/>
  <c r="EF11" i="160"/>
  <c r="EE11" i="160"/>
  <c r="ED11" i="160"/>
  <c r="EC11" i="160"/>
  <c r="EB11" i="160"/>
  <c r="EV10" i="160"/>
  <c r="EU10" i="160"/>
  <c r="ET10" i="160"/>
  <c r="EP10" i="160"/>
  <c r="EO10" i="160"/>
  <c r="EL10" i="160"/>
  <c r="EK10" i="160"/>
  <c r="EJ10" i="160"/>
  <c r="EI10" i="160"/>
  <c r="EH10" i="160"/>
  <c r="EG10" i="160"/>
  <c r="EF10" i="160"/>
  <c r="EE10" i="160"/>
  <c r="ED10" i="160"/>
  <c r="EC10" i="160"/>
  <c r="EB10" i="160"/>
  <c r="EV9" i="160"/>
  <c r="EU9" i="160"/>
  <c r="ET9" i="160"/>
  <c r="EP9" i="160"/>
  <c r="EO9" i="160"/>
  <c r="EL9" i="160"/>
  <c r="EK9" i="160"/>
  <c r="EJ9" i="160"/>
  <c r="EI9" i="160"/>
  <c r="EH9" i="160"/>
  <c r="EG9" i="160"/>
  <c r="EF9" i="160"/>
  <c r="EE9" i="160"/>
  <c r="ED9" i="160"/>
  <c r="EC9" i="160"/>
  <c r="EB9" i="160"/>
  <c r="EV8" i="160"/>
  <c r="EU8" i="160"/>
  <c r="ET8" i="160"/>
  <c r="ES8" i="160"/>
  <c r="ER8" i="160"/>
  <c r="CF8" i="160" s="1"/>
  <c r="EQ8" i="160"/>
  <c r="EP8" i="160"/>
  <c r="EO8" i="160"/>
  <c r="EN8" i="160"/>
  <c r="CB8" i="160" s="1"/>
  <c r="EM8" i="160"/>
  <c r="EL8" i="160"/>
  <c r="EK8" i="160"/>
  <c r="EJ8" i="160"/>
  <c r="EI8" i="160"/>
  <c r="EH8" i="160"/>
  <c r="EG8" i="160"/>
  <c r="EF8" i="160"/>
  <c r="EE8" i="160"/>
  <c r="ED8" i="160"/>
  <c r="EC8" i="160"/>
  <c r="EB8" i="160"/>
  <c r="W25" i="197"/>
  <c r="W24" i="197"/>
  <c r="W23" i="197"/>
  <c r="W22" i="197"/>
  <c r="W21" i="197"/>
  <c r="W20" i="197"/>
  <c r="W19" i="197"/>
  <c r="W18" i="197"/>
  <c r="W17" i="197"/>
  <c r="W16" i="197"/>
  <c r="W15" i="197"/>
  <c r="W14" i="197"/>
  <c r="W13" i="197"/>
  <c r="W12" i="197"/>
  <c r="W11" i="197"/>
  <c r="W10" i="197"/>
  <c r="S3" i="197"/>
  <c r="W25" i="196"/>
  <c r="W24" i="196"/>
  <c r="W23" i="196"/>
  <c r="W22" i="196"/>
  <c r="W21" i="196"/>
  <c r="W20" i="196"/>
  <c r="W19" i="196"/>
  <c r="W18" i="196"/>
  <c r="W17" i="196"/>
  <c r="W16" i="196"/>
  <c r="W15" i="196"/>
  <c r="W14" i="196"/>
  <c r="W13" i="196"/>
  <c r="W12" i="196"/>
  <c r="W11" i="196"/>
  <c r="W10" i="196"/>
  <c r="D5" i="196"/>
  <c r="D5" i="197"/>
  <c r="D5" i="102"/>
  <c r="D6" i="102"/>
  <c r="D4" i="102" s="1"/>
  <c r="S209" i="197"/>
  <c r="Q209" i="197"/>
  <c r="K209" i="197"/>
  <c r="I209" i="197"/>
  <c r="H209" i="197"/>
  <c r="G209" i="197"/>
  <c r="T206" i="197"/>
  <c r="S206" i="197"/>
  <c r="R206" i="197"/>
  <c r="Q206" i="197"/>
  <c r="L206" i="197"/>
  <c r="K206" i="197"/>
  <c r="J206" i="197"/>
  <c r="I206" i="197"/>
  <c r="T205" i="197"/>
  <c r="S205" i="197"/>
  <c r="R205" i="197"/>
  <c r="Q205" i="197"/>
  <c r="P205" i="197"/>
  <c r="O205" i="197"/>
  <c r="L205" i="197"/>
  <c r="K205" i="197"/>
  <c r="J205" i="197"/>
  <c r="I205" i="197"/>
  <c r="H205" i="197"/>
  <c r="T202" i="197"/>
  <c r="S202" i="197"/>
  <c r="R202" i="197"/>
  <c r="Q202" i="197"/>
  <c r="L202" i="197"/>
  <c r="K202" i="197"/>
  <c r="J202" i="197"/>
  <c r="I202" i="197"/>
  <c r="G202" i="197"/>
  <c r="T201" i="197"/>
  <c r="S201" i="197"/>
  <c r="R201" i="197"/>
  <c r="Q201" i="197"/>
  <c r="P201" i="197"/>
  <c r="L201" i="197"/>
  <c r="K201" i="197"/>
  <c r="J201" i="197"/>
  <c r="I201" i="197"/>
  <c r="H201" i="197"/>
  <c r="T198" i="197"/>
  <c r="S198" i="197"/>
  <c r="R198" i="197"/>
  <c r="Q198" i="197"/>
  <c r="P198" i="197"/>
  <c r="L198" i="197"/>
  <c r="K198" i="197"/>
  <c r="J198" i="197"/>
  <c r="I198" i="197"/>
  <c r="H198" i="197"/>
  <c r="G198" i="197"/>
  <c r="T197" i="197"/>
  <c r="S197" i="197"/>
  <c r="R197" i="197"/>
  <c r="Q197" i="197"/>
  <c r="P197" i="197"/>
  <c r="L197" i="197"/>
  <c r="K197" i="197"/>
  <c r="J197" i="197"/>
  <c r="I197" i="197"/>
  <c r="H197" i="197"/>
  <c r="R195" i="197"/>
  <c r="T194" i="197"/>
  <c r="S194" i="197"/>
  <c r="R194" i="197"/>
  <c r="Q194" i="197"/>
  <c r="P194" i="197"/>
  <c r="L194" i="197"/>
  <c r="K194" i="197"/>
  <c r="J194" i="197"/>
  <c r="I194" i="197"/>
  <c r="H194" i="197"/>
  <c r="E194" i="197"/>
  <c r="T193" i="197"/>
  <c r="S193" i="197"/>
  <c r="R193" i="197"/>
  <c r="Q193" i="197"/>
  <c r="P193" i="197"/>
  <c r="L193" i="197"/>
  <c r="K193" i="197"/>
  <c r="J193" i="197"/>
  <c r="I193" i="197"/>
  <c r="H193" i="197"/>
  <c r="G193" i="197"/>
  <c r="O191" i="197"/>
  <c r="N191" i="197"/>
  <c r="T190" i="197"/>
  <c r="S190" i="197"/>
  <c r="R190" i="197"/>
  <c r="Q190" i="197"/>
  <c r="P190" i="197"/>
  <c r="O190" i="197"/>
  <c r="N190" i="197"/>
  <c r="L190" i="197"/>
  <c r="K190" i="197"/>
  <c r="J190" i="197"/>
  <c r="I190" i="197"/>
  <c r="H190" i="197"/>
  <c r="T189" i="197"/>
  <c r="S189" i="197"/>
  <c r="R189" i="197"/>
  <c r="Q189" i="197"/>
  <c r="P189" i="197"/>
  <c r="L189" i="197"/>
  <c r="K189" i="197"/>
  <c r="J189" i="197"/>
  <c r="I189" i="197"/>
  <c r="H189" i="197"/>
  <c r="T187" i="197"/>
  <c r="K187" i="197"/>
  <c r="J187" i="197"/>
  <c r="T186" i="197"/>
  <c r="S186" i="197"/>
  <c r="R186" i="197"/>
  <c r="Q186" i="197"/>
  <c r="P186" i="197"/>
  <c r="L186" i="197"/>
  <c r="K186" i="197"/>
  <c r="J186" i="197"/>
  <c r="I186" i="197"/>
  <c r="H186" i="197"/>
  <c r="G186" i="197"/>
  <c r="T185" i="197"/>
  <c r="S185" i="197"/>
  <c r="R185" i="197"/>
  <c r="Q185" i="197"/>
  <c r="P185" i="197"/>
  <c r="O185" i="197"/>
  <c r="L185" i="197"/>
  <c r="K185" i="197"/>
  <c r="J185" i="197"/>
  <c r="I185" i="197"/>
  <c r="H185" i="197"/>
  <c r="G185" i="197"/>
  <c r="Q183" i="197"/>
  <c r="O183" i="197"/>
  <c r="T182" i="197"/>
  <c r="S182" i="197"/>
  <c r="R182" i="197"/>
  <c r="Q182" i="197"/>
  <c r="P182" i="197"/>
  <c r="O182" i="197"/>
  <c r="L182" i="197"/>
  <c r="K182" i="197"/>
  <c r="J182" i="197"/>
  <c r="I182" i="197"/>
  <c r="H182" i="197"/>
  <c r="G182" i="197"/>
  <c r="T181" i="197"/>
  <c r="S181" i="197"/>
  <c r="R181" i="197"/>
  <c r="Q181" i="197"/>
  <c r="P181" i="197"/>
  <c r="O181" i="197"/>
  <c r="L181" i="197"/>
  <c r="K181" i="197"/>
  <c r="J181" i="197"/>
  <c r="I181" i="197"/>
  <c r="H181" i="197"/>
  <c r="G181" i="197"/>
  <c r="T179" i="197"/>
  <c r="K179" i="197"/>
  <c r="J179" i="197"/>
  <c r="T178" i="197"/>
  <c r="S178" i="197"/>
  <c r="R178" i="197"/>
  <c r="Q178" i="197"/>
  <c r="P178" i="197"/>
  <c r="O178" i="197"/>
  <c r="L178" i="197"/>
  <c r="K178" i="197"/>
  <c r="J178" i="197"/>
  <c r="I178" i="197"/>
  <c r="H178" i="197"/>
  <c r="T177" i="197"/>
  <c r="S177" i="197"/>
  <c r="R177" i="197"/>
  <c r="Q177" i="197"/>
  <c r="P177" i="197"/>
  <c r="O177" i="197"/>
  <c r="L177" i="197"/>
  <c r="K177" i="197"/>
  <c r="J177" i="197"/>
  <c r="I177" i="197"/>
  <c r="H177" i="197"/>
  <c r="G177" i="197"/>
  <c r="Q175" i="197"/>
  <c r="O175" i="197"/>
  <c r="E175" i="197"/>
  <c r="T174" i="197"/>
  <c r="S174" i="197"/>
  <c r="R174" i="197"/>
  <c r="Q174" i="197"/>
  <c r="P174" i="197"/>
  <c r="O174" i="197"/>
  <c r="L174" i="197"/>
  <c r="K174" i="197"/>
  <c r="J174" i="197"/>
  <c r="I174" i="197"/>
  <c r="H174" i="197"/>
  <c r="G174" i="197"/>
  <c r="T173" i="197"/>
  <c r="S173" i="197"/>
  <c r="R173" i="197"/>
  <c r="Q173" i="197"/>
  <c r="P173" i="197"/>
  <c r="O173" i="197"/>
  <c r="L173" i="197"/>
  <c r="K173" i="197"/>
  <c r="J173" i="197"/>
  <c r="I173" i="197"/>
  <c r="H173" i="197"/>
  <c r="G173" i="197"/>
  <c r="L171" i="197"/>
  <c r="K171" i="197"/>
  <c r="T170" i="197"/>
  <c r="S170" i="197"/>
  <c r="R170" i="197"/>
  <c r="Q170" i="197"/>
  <c r="P170" i="197"/>
  <c r="O170" i="197"/>
  <c r="L170" i="197"/>
  <c r="K170" i="197"/>
  <c r="J170" i="197"/>
  <c r="I170" i="197"/>
  <c r="H170" i="197"/>
  <c r="G170" i="197"/>
  <c r="T169" i="197"/>
  <c r="S169" i="197"/>
  <c r="R169" i="197"/>
  <c r="Q169" i="197"/>
  <c r="P169" i="197"/>
  <c r="O169" i="197"/>
  <c r="L169" i="197"/>
  <c r="K169" i="197"/>
  <c r="J169" i="197"/>
  <c r="I169" i="197"/>
  <c r="H169" i="197"/>
  <c r="G169" i="197"/>
  <c r="S167" i="197"/>
  <c r="R167" i="197"/>
  <c r="Q167" i="197"/>
  <c r="I167" i="197"/>
  <c r="G167" i="197"/>
  <c r="T166" i="197"/>
  <c r="S166" i="197"/>
  <c r="R166" i="197"/>
  <c r="Q166" i="197"/>
  <c r="P166" i="197"/>
  <c r="O166" i="197"/>
  <c r="N166" i="197"/>
  <c r="L166" i="197"/>
  <c r="K166" i="197"/>
  <c r="J166" i="197"/>
  <c r="I166" i="197"/>
  <c r="H166" i="197"/>
  <c r="G166" i="197"/>
  <c r="F166" i="197"/>
  <c r="T165" i="197"/>
  <c r="S165" i="197"/>
  <c r="R165" i="197"/>
  <c r="Q165" i="197"/>
  <c r="P165" i="197"/>
  <c r="O165" i="197"/>
  <c r="N165" i="197"/>
  <c r="L165" i="197"/>
  <c r="K165" i="197"/>
  <c r="J165" i="197"/>
  <c r="I165" i="197"/>
  <c r="H165" i="197"/>
  <c r="G165" i="197"/>
  <c r="F165" i="197"/>
  <c r="K163" i="197"/>
  <c r="G163" i="197"/>
  <c r="T162" i="197"/>
  <c r="S162" i="197"/>
  <c r="R162" i="197"/>
  <c r="Q162" i="197"/>
  <c r="P162" i="197"/>
  <c r="O162" i="197"/>
  <c r="L162" i="197"/>
  <c r="K162" i="197"/>
  <c r="J162" i="197"/>
  <c r="I162" i="197"/>
  <c r="H162" i="197"/>
  <c r="T161" i="197"/>
  <c r="S161" i="197"/>
  <c r="R161" i="197"/>
  <c r="Q161" i="197"/>
  <c r="P161" i="197"/>
  <c r="O161" i="197"/>
  <c r="L161" i="197"/>
  <c r="K161" i="197"/>
  <c r="J161" i="197"/>
  <c r="I161" i="197"/>
  <c r="H161" i="197"/>
  <c r="G161" i="197"/>
  <c r="T159" i="197"/>
  <c r="R159" i="197"/>
  <c r="Q159" i="197"/>
  <c r="M159" i="197"/>
  <c r="I159" i="197"/>
  <c r="G159" i="197"/>
  <c r="T158" i="197"/>
  <c r="S158" i="197"/>
  <c r="R158" i="197"/>
  <c r="Q158" i="197"/>
  <c r="P158" i="197"/>
  <c r="L158" i="197"/>
  <c r="K158" i="197"/>
  <c r="J158" i="197"/>
  <c r="I158" i="197"/>
  <c r="H158" i="197"/>
  <c r="G158" i="197"/>
  <c r="T157" i="197"/>
  <c r="S157" i="197"/>
  <c r="R157" i="197"/>
  <c r="Q157" i="197"/>
  <c r="P157" i="197"/>
  <c r="O157" i="197"/>
  <c r="L157" i="197"/>
  <c r="K157" i="197"/>
  <c r="J157" i="197"/>
  <c r="I157" i="197"/>
  <c r="H157" i="197"/>
  <c r="G157" i="197"/>
  <c r="S155" i="197"/>
  <c r="L155" i="197"/>
  <c r="I155" i="197"/>
  <c r="T154" i="197"/>
  <c r="S154" i="197"/>
  <c r="R154" i="197"/>
  <c r="Q154" i="197"/>
  <c r="P154" i="197"/>
  <c r="O154" i="197"/>
  <c r="L154" i="197"/>
  <c r="K154" i="197"/>
  <c r="J154" i="197"/>
  <c r="I154" i="197"/>
  <c r="H154" i="197"/>
  <c r="G154" i="197"/>
  <c r="T153" i="197"/>
  <c r="S153" i="197"/>
  <c r="R153" i="197"/>
  <c r="Q153" i="197"/>
  <c r="P153" i="197"/>
  <c r="O153" i="197"/>
  <c r="L153" i="197"/>
  <c r="K153" i="197"/>
  <c r="J153" i="197"/>
  <c r="I153" i="197"/>
  <c r="H153" i="197"/>
  <c r="G153" i="197"/>
  <c r="T151" i="197"/>
  <c r="S151" i="197"/>
  <c r="R151" i="197"/>
  <c r="J151" i="197"/>
  <c r="I151" i="197"/>
  <c r="G151" i="197"/>
  <c r="T150" i="197"/>
  <c r="S150" i="197"/>
  <c r="R150" i="197"/>
  <c r="Q150" i="197"/>
  <c r="P150" i="197"/>
  <c r="O150" i="197"/>
  <c r="L150" i="197"/>
  <c r="K150" i="197"/>
  <c r="J150" i="197"/>
  <c r="I150" i="197"/>
  <c r="H150" i="197"/>
  <c r="G150" i="197"/>
  <c r="T149" i="197"/>
  <c r="S149" i="197"/>
  <c r="R149" i="197"/>
  <c r="Q149" i="197"/>
  <c r="P149" i="197"/>
  <c r="O149" i="197"/>
  <c r="M149" i="197"/>
  <c r="L149" i="197"/>
  <c r="K149" i="197"/>
  <c r="J149" i="197"/>
  <c r="I149" i="197"/>
  <c r="H149" i="197"/>
  <c r="G149" i="197"/>
  <c r="S147" i="197"/>
  <c r="O147" i="197"/>
  <c r="I147" i="197"/>
  <c r="T146" i="197"/>
  <c r="S146" i="197"/>
  <c r="R146" i="197"/>
  <c r="Q146" i="197"/>
  <c r="P146" i="197"/>
  <c r="O146" i="197"/>
  <c r="L146" i="197"/>
  <c r="K146" i="197"/>
  <c r="J146" i="197"/>
  <c r="I146" i="197"/>
  <c r="H146" i="197"/>
  <c r="G146" i="197"/>
  <c r="T145" i="197"/>
  <c r="S145" i="197"/>
  <c r="R145" i="197"/>
  <c r="Q145" i="197"/>
  <c r="P145" i="197"/>
  <c r="O145" i="197"/>
  <c r="L145" i="197"/>
  <c r="K145" i="197"/>
  <c r="J145" i="197"/>
  <c r="I145" i="197"/>
  <c r="H145" i="197"/>
  <c r="G145" i="197"/>
  <c r="T143" i="197"/>
  <c r="R143" i="197"/>
  <c r="K143" i="197"/>
  <c r="I143" i="197"/>
  <c r="G143" i="197"/>
  <c r="T142" i="197"/>
  <c r="S142" i="197"/>
  <c r="R142" i="197"/>
  <c r="Q142" i="197"/>
  <c r="P142" i="197"/>
  <c r="O142" i="197"/>
  <c r="L142" i="197"/>
  <c r="K142" i="197"/>
  <c r="J142" i="197"/>
  <c r="I142" i="197"/>
  <c r="H142" i="197"/>
  <c r="T141" i="197"/>
  <c r="S141" i="197"/>
  <c r="R141" i="197"/>
  <c r="Q141" i="197"/>
  <c r="P141" i="197"/>
  <c r="O141" i="197"/>
  <c r="L141" i="197"/>
  <c r="K141" i="197"/>
  <c r="J141" i="197"/>
  <c r="I141" i="197"/>
  <c r="H141" i="197"/>
  <c r="G141" i="197"/>
  <c r="T139" i="197"/>
  <c r="O139" i="197"/>
  <c r="J139" i="197"/>
  <c r="T138" i="197"/>
  <c r="S138" i="197"/>
  <c r="R138" i="197"/>
  <c r="Q138" i="197"/>
  <c r="P138" i="197"/>
  <c r="O138" i="197"/>
  <c r="L138" i="197"/>
  <c r="K138" i="197"/>
  <c r="J138" i="197"/>
  <c r="I138" i="197"/>
  <c r="H138" i="197"/>
  <c r="G138" i="197"/>
  <c r="T137" i="197"/>
  <c r="S137" i="197"/>
  <c r="R137" i="197"/>
  <c r="Q137" i="197"/>
  <c r="P137" i="197"/>
  <c r="O137" i="197"/>
  <c r="L137" i="197"/>
  <c r="K137" i="197"/>
  <c r="J137" i="197"/>
  <c r="I137" i="197"/>
  <c r="H137" i="197"/>
  <c r="G137" i="197"/>
  <c r="T135" i="197"/>
  <c r="S135" i="197"/>
  <c r="O135" i="197"/>
  <c r="K135" i="197"/>
  <c r="J135" i="197"/>
  <c r="I135" i="197"/>
  <c r="T134" i="197"/>
  <c r="S134" i="197"/>
  <c r="R134" i="197"/>
  <c r="Q134" i="197"/>
  <c r="P134" i="197"/>
  <c r="O134" i="197"/>
  <c r="L134" i="197"/>
  <c r="K134" i="197"/>
  <c r="J134" i="197"/>
  <c r="I134" i="197"/>
  <c r="H134" i="197"/>
  <c r="G134" i="197"/>
  <c r="T133" i="197"/>
  <c r="S133" i="197"/>
  <c r="R133" i="197"/>
  <c r="Q133" i="197"/>
  <c r="P133" i="197"/>
  <c r="O133" i="197"/>
  <c r="L133" i="197"/>
  <c r="K133" i="197"/>
  <c r="J133" i="197"/>
  <c r="I133" i="197"/>
  <c r="H133" i="197"/>
  <c r="G133" i="197"/>
  <c r="T131" i="197"/>
  <c r="Q131" i="197"/>
  <c r="J131" i="197"/>
  <c r="T130" i="197"/>
  <c r="S130" i="197"/>
  <c r="R130" i="197"/>
  <c r="Q130" i="197"/>
  <c r="P130" i="197"/>
  <c r="O130" i="197"/>
  <c r="M130" i="197"/>
  <c r="L130" i="197"/>
  <c r="K130" i="197"/>
  <c r="J130" i="197"/>
  <c r="I130" i="197"/>
  <c r="H130" i="197"/>
  <c r="G130" i="197"/>
  <c r="T129" i="197"/>
  <c r="S129" i="197"/>
  <c r="R129" i="197"/>
  <c r="Q129" i="197"/>
  <c r="P129" i="197"/>
  <c r="O129" i="197"/>
  <c r="L129" i="197"/>
  <c r="K129" i="197"/>
  <c r="J129" i="197"/>
  <c r="I129" i="197"/>
  <c r="H129" i="197"/>
  <c r="G129" i="197"/>
  <c r="T127" i="197"/>
  <c r="O127" i="197"/>
  <c r="L127" i="197"/>
  <c r="K127" i="197"/>
  <c r="I127" i="197"/>
  <c r="T126" i="197"/>
  <c r="S126" i="197"/>
  <c r="R126" i="197"/>
  <c r="Q126" i="197"/>
  <c r="P126" i="197"/>
  <c r="O126" i="197"/>
  <c r="L126" i="197"/>
  <c r="K126" i="197"/>
  <c r="J126" i="197"/>
  <c r="I126" i="197"/>
  <c r="H126" i="197"/>
  <c r="G126" i="197"/>
  <c r="T125" i="197"/>
  <c r="S125" i="197"/>
  <c r="R125" i="197"/>
  <c r="Q125" i="197"/>
  <c r="P125" i="197"/>
  <c r="O125" i="197"/>
  <c r="L125" i="197"/>
  <c r="K125" i="197"/>
  <c r="J125" i="197"/>
  <c r="I125" i="197"/>
  <c r="H125" i="197"/>
  <c r="G125" i="197"/>
  <c r="R123" i="197"/>
  <c r="Q123" i="197"/>
  <c r="O123" i="197"/>
  <c r="L123" i="197"/>
  <c r="I123" i="197"/>
  <c r="G123" i="197"/>
  <c r="T122" i="197"/>
  <c r="S122" i="197"/>
  <c r="R122" i="197"/>
  <c r="Q122" i="197"/>
  <c r="P122" i="197"/>
  <c r="O122" i="197"/>
  <c r="L122" i="197"/>
  <c r="K122" i="197"/>
  <c r="J122" i="197"/>
  <c r="I122" i="197"/>
  <c r="H122" i="197"/>
  <c r="G122" i="197"/>
  <c r="T121" i="197"/>
  <c r="S121" i="197"/>
  <c r="R121" i="197"/>
  <c r="Q121" i="197"/>
  <c r="P121" i="197"/>
  <c r="O121" i="197"/>
  <c r="L121" i="197"/>
  <c r="K121" i="197"/>
  <c r="J121" i="197"/>
  <c r="I121" i="197"/>
  <c r="H121" i="197"/>
  <c r="G121" i="197"/>
  <c r="S119" i="197"/>
  <c r="O119" i="197"/>
  <c r="J119" i="197"/>
  <c r="T118" i="197"/>
  <c r="S118" i="197"/>
  <c r="R118" i="197"/>
  <c r="Q118" i="197"/>
  <c r="P118" i="197"/>
  <c r="O118" i="197"/>
  <c r="L118" i="197"/>
  <c r="K118" i="197"/>
  <c r="J118" i="197"/>
  <c r="I118" i="197"/>
  <c r="H118" i="197"/>
  <c r="G118" i="197"/>
  <c r="T117" i="197"/>
  <c r="S117" i="197"/>
  <c r="R117" i="197"/>
  <c r="Q117" i="197"/>
  <c r="P117" i="197"/>
  <c r="O117" i="197"/>
  <c r="L117" i="197"/>
  <c r="K117" i="197"/>
  <c r="J117" i="197"/>
  <c r="I117" i="197"/>
  <c r="H117" i="197"/>
  <c r="T115" i="197"/>
  <c r="Q115" i="197"/>
  <c r="L115" i="197"/>
  <c r="K115" i="197"/>
  <c r="G115" i="197"/>
  <c r="T114" i="197"/>
  <c r="S114" i="197"/>
  <c r="R114" i="197"/>
  <c r="Q114" i="197"/>
  <c r="P114" i="197"/>
  <c r="O114" i="197"/>
  <c r="L114" i="197"/>
  <c r="K114" i="197"/>
  <c r="J114" i="197"/>
  <c r="I114" i="197"/>
  <c r="H114" i="197"/>
  <c r="G114" i="197"/>
  <c r="T113" i="197"/>
  <c r="S113" i="197"/>
  <c r="R113" i="197"/>
  <c r="Q113" i="197"/>
  <c r="P113" i="197"/>
  <c r="O113" i="197"/>
  <c r="L113" i="197"/>
  <c r="K113" i="197"/>
  <c r="J113" i="197"/>
  <c r="I113" i="197"/>
  <c r="H113" i="197"/>
  <c r="G113" i="197"/>
  <c r="T111" i="197"/>
  <c r="S111" i="197"/>
  <c r="R111" i="197"/>
  <c r="K111" i="197"/>
  <c r="J111" i="197"/>
  <c r="I111" i="197"/>
  <c r="T110" i="197"/>
  <c r="S110" i="197"/>
  <c r="R110" i="197"/>
  <c r="Q110" i="197"/>
  <c r="P110" i="197"/>
  <c r="O110" i="197"/>
  <c r="L110" i="197"/>
  <c r="K110" i="197"/>
  <c r="J110" i="197"/>
  <c r="I110" i="197"/>
  <c r="H110" i="197"/>
  <c r="G110" i="197"/>
  <c r="T109" i="197"/>
  <c r="S109" i="197"/>
  <c r="R109" i="197"/>
  <c r="Q109" i="197"/>
  <c r="P109" i="197"/>
  <c r="O109" i="197"/>
  <c r="L109" i="197"/>
  <c r="K109" i="197"/>
  <c r="J109" i="197"/>
  <c r="I109" i="197"/>
  <c r="H109" i="197"/>
  <c r="G109" i="197"/>
  <c r="R107" i="197"/>
  <c r="Q107" i="197"/>
  <c r="O107" i="197"/>
  <c r="L107" i="197"/>
  <c r="I107" i="197"/>
  <c r="G107" i="197"/>
  <c r="T106" i="197"/>
  <c r="S106" i="197"/>
  <c r="R106" i="197"/>
  <c r="Q106" i="197"/>
  <c r="P106" i="197"/>
  <c r="O106" i="197"/>
  <c r="L106" i="197"/>
  <c r="K106" i="197"/>
  <c r="J106" i="197"/>
  <c r="I106" i="197"/>
  <c r="H106" i="197"/>
  <c r="G106" i="197"/>
  <c r="T105" i="197"/>
  <c r="S105" i="197"/>
  <c r="R105" i="197"/>
  <c r="Q105" i="197"/>
  <c r="P105" i="197"/>
  <c r="O105" i="197"/>
  <c r="L105" i="197"/>
  <c r="K105" i="197"/>
  <c r="J105" i="197"/>
  <c r="I105" i="197"/>
  <c r="H105" i="197"/>
  <c r="G105" i="197"/>
  <c r="S103" i="197"/>
  <c r="O103" i="197"/>
  <c r="J103" i="197"/>
  <c r="T102" i="197"/>
  <c r="S102" i="197"/>
  <c r="R102" i="197"/>
  <c r="Q102" i="197"/>
  <c r="P102" i="197"/>
  <c r="O102" i="197"/>
  <c r="M102" i="197"/>
  <c r="L102" i="197"/>
  <c r="K102" i="197"/>
  <c r="J102" i="197"/>
  <c r="I102" i="197"/>
  <c r="H102" i="197"/>
  <c r="G102" i="197"/>
  <c r="T101" i="197"/>
  <c r="S101" i="197"/>
  <c r="R101" i="197"/>
  <c r="Q101" i="197"/>
  <c r="P101" i="197"/>
  <c r="O101" i="197"/>
  <c r="L101" i="197"/>
  <c r="K101" i="197"/>
  <c r="J101" i="197"/>
  <c r="I101" i="197"/>
  <c r="H101" i="197"/>
  <c r="G101" i="197"/>
  <c r="T99" i="197"/>
  <c r="Q99" i="197"/>
  <c r="M99" i="197"/>
  <c r="L99" i="197"/>
  <c r="K99" i="197"/>
  <c r="G99" i="197"/>
  <c r="T98" i="197"/>
  <c r="S98" i="197"/>
  <c r="R98" i="197"/>
  <c r="Q98" i="197"/>
  <c r="P98" i="197"/>
  <c r="O98" i="197"/>
  <c r="L98" i="197"/>
  <c r="K98" i="197"/>
  <c r="J98" i="197"/>
  <c r="I98" i="197"/>
  <c r="H98" i="197"/>
  <c r="G98" i="197"/>
  <c r="T97" i="197"/>
  <c r="S97" i="197"/>
  <c r="R97" i="197"/>
  <c r="Q97" i="197"/>
  <c r="P97" i="197"/>
  <c r="O97" i="197"/>
  <c r="L97" i="197"/>
  <c r="K97" i="197"/>
  <c r="J97" i="197"/>
  <c r="I97" i="197"/>
  <c r="H97" i="197"/>
  <c r="G97" i="197"/>
  <c r="T95" i="197"/>
  <c r="S95" i="197"/>
  <c r="R95" i="197"/>
  <c r="N95" i="197"/>
  <c r="K95" i="197"/>
  <c r="J95" i="197"/>
  <c r="I95" i="197"/>
  <c r="T94" i="197"/>
  <c r="S94" i="197"/>
  <c r="R94" i="197"/>
  <c r="Q94" i="197"/>
  <c r="P94" i="197"/>
  <c r="L94" i="197"/>
  <c r="K94" i="197"/>
  <c r="J94" i="197"/>
  <c r="I94" i="197"/>
  <c r="H94" i="197"/>
  <c r="G94" i="197"/>
  <c r="T93" i="197"/>
  <c r="S93" i="197"/>
  <c r="R93" i="197"/>
  <c r="Q93" i="197"/>
  <c r="P93" i="197"/>
  <c r="O93" i="197"/>
  <c r="L93" i="197"/>
  <c r="K93" i="197"/>
  <c r="J93" i="197"/>
  <c r="I93" i="197"/>
  <c r="H93" i="197"/>
  <c r="G93" i="197"/>
  <c r="R91" i="197"/>
  <c r="Q91" i="197"/>
  <c r="O91" i="197"/>
  <c r="L91" i="197"/>
  <c r="I91" i="197"/>
  <c r="T90" i="197"/>
  <c r="S90" i="197"/>
  <c r="R90" i="197"/>
  <c r="Q90" i="197"/>
  <c r="P90" i="197"/>
  <c r="O90" i="197"/>
  <c r="N90" i="197"/>
  <c r="L90" i="197"/>
  <c r="K90" i="197"/>
  <c r="J90" i="197"/>
  <c r="I90" i="197"/>
  <c r="H90" i="197"/>
  <c r="G90" i="197"/>
  <c r="T89" i="197"/>
  <c r="S89" i="197"/>
  <c r="R89" i="197"/>
  <c r="Q89" i="197"/>
  <c r="P89" i="197"/>
  <c r="O89" i="197"/>
  <c r="L89" i="197"/>
  <c r="K89" i="197"/>
  <c r="J89" i="197"/>
  <c r="I89" i="197"/>
  <c r="H89" i="197"/>
  <c r="G89" i="197"/>
  <c r="L88" i="197"/>
  <c r="T87" i="197"/>
  <c r="Q87" i="197"/>
  <c r="O87" i="197"/>
  <c r="K87" i="197"/>
  <c r="G87" i="197"/>
  <c r="T86" i="197"/>
  <c r="S86" i="197"/>
  <c r="R86" i="197"/>
  <c r="Q86" i="197"/>
  <c r="P86" i="197"/>
  <c r="O86" i="197"/>
  <c r="L86" i="197"/>
  <c r="K86" i="197"/>
  <c r="J86" i="197"/>
  <c r="I86" i="197"/>
  <c r="H86" i="197"/>
  <c r="G86" i="197"/>
  <c r="T85" i="197"/>
  <c r="S85" i="197"/>
  <c r="R85" i="197"/>
  <c r="Q85" i="197"/>
  <c r="P85" i="197"/>
  <c r="O85" i="197"/>
  <c r="L85" i="197"/>
  <c r="K85" i="197"/>
  <c r="J85" i="197"/>
  <c r="I85" i="197"/>
  <c r="H85" i="197"/>
  <c r="G85" i="197"/>
  <c r="S84" i="197"/>
  <c r="K84" i="197"/>
  <c r="T83" i="197"/>
  <c r="Q83" i="197"/>
  <c r="O83" i="197"/>
  <c r="K83" i="197"/>
  <c r="G83" i="197"/>
  <c r="T82" i="197"/>
  <c r="S82" i="197"/>
  <c r="R82" i="197"/>
  <c r="Q82" i="197"/>
  <c r="P82" i="197"/>
  <c r="O82" i="197"/>
  <c r="L82" i="197"/>
  <c r="K82" i="197"/>
  <c r="J82" i="197"/>
  <c r="I82" i="197"/>
  <c r="H82" i="197"/>
  <c r="G82" i="197"/>
  <c r="T81" i="197"/>
  <c r="S81" i="197"/>
  <c r="R81" i="197"/>
  <c r="Q81" i="197"/>
  <c r="P81" i="197"/>
  <c r="L81" i="197"/>
  <c r="K81" i="197"/>
  <c r="J81" i="197"/>
  <c r="I81" i="197"/>
  <c r="H81" i="197"/>
  <c r="G81" i="197"/>
  <c r="E81" i="197"/>
  <c r="S79" i="197"/>
  <c r="O79" i="197"/>
  <c r="J79" i="197"/>
  <c r="T78" i="197"/>
  <c r="S78" i="197"/>
  <c r="R78" i="197"/>
  <c r="Q78" i="197"/>
  <c r="P78" i="197"/>
  <c r="L78" i="197"/>
  <c r="K78" i="197"/>
  <c r="J78" i="197"/>
  <c r="I78" i="197"/>
  <c r="H78" i="197"/>
  <c r="G78" i="197"/>
  <c r="T77" i="197"/>
  <c r="S77" i="197"/>
  <c r="R77" i="197"/>
  <c r="Q77" i="197"/>
  <c r="P77" i="197"/>
  <c r="O77" i="197"/>
  <c r="L77" i="197"/>
  <c r="K77" i="197"/>
  <c r="J77" i="197"/>
  <c r="I77" i="197"/>
  <c r="H77" i="197"/>
  <c r="G77" i="197"/>
  <c r="Q76" i="197"/>
  <c r="L76" i="197"/>
  <c r="G76" i="197"/>
  <c r="T75" i="197"/>
  <c r="Q75" i="197"/>
  <c r="K75" i="197"/>
  <c r="G75" i="197"/>
  <c r="T74" i="197"/>
  <c r="S74" i="197"/>
  <c r="R74" i="197"/>
  <c r="Q74" i="197"/>
  <c r="P74" i="197"/>
  <c r="L74" i="197"/>
  <c r="K74" i="197"/>
  <c r="J74" i="197"/>
  <c r="I74" i="197"/>
  <c r="H74" i="197"/>
  <c r="G74" i="197"/>
  <c r="T73" i="197"/>
  <c r="S73" i="197"/>
  <c r="R73" i="197"/>
  <c r="Q73" i="197"/>
  <c r="P73" i="197"/>
  <c r="O73" i="197"/>
  <c r="L73" i="197"/>
  <c r="K73" i="197"/>
  <c r="J73" i="197"/>
  <c r="I73" i="197"/>
  <c r="H73" i="197"/>
  <c r="G73" i="197"/>
  <c r="Q72" i="197"/>
  <c r="P72" i="197"/>
  <c r="T71" i="197"/>
  <c r="Q71" i="197"/>
  <c r="O71" i="197"/>
  <c r="K71" i="197"/>
  <c r="G71" i="197"/>
  <c r="T70" i="197"/>
  <c r="S70" i="197"/>
  <c r="R70" i="197"/>
  <c r="Q70" i="197"/>
  <c r="P70" i="197"/>
  <c r="O70" i="197"/>
  <c r="L70" i="197"/>
  <c r="K70" i="197"/>
  <c r="J70" i="197"/>
  <c r="I70" i="197"/>
  <c r="H70" i="197"/>
  <c r="G70" i="197"/>
  <c r="T69" i="197"/>
  <c r="S69" i="197"/>
  <c r="R69" i="197"/>
  <c r="Q69" i="197"/>
  <c r="P69" i="197"/>
  <c r="O69" i="197"/>
  <c r="L69" i="197"/>
  <c r="K69" i="197"/>
  <c r="J69" i="197"/>
  <c r="I69" i="197"/>
  <c r="H69" i="197"/>
  <c r="G69" i="197"/>
  <c r="J68" i="197"/>
  <c r="G68" i="197"/>
  <c r="T67" i="197"/>
  <c r="Q67" i="197"/>
  <c r="O67" i="197"/>
  <c r="N67" i="197"/>
  <c r="K67" i="197"/>
  <c r="G67" i="197"/>
  <c r="T66" i="197"/>
  <c r="S66" i="197"/>
  <c r="R66" i="197"/>
  <c r="Q66" i="197"/>
  <c r="P66" i="197"/>
  <c r="O66" i="197"/>
  <c r="L66" i="197"/>
  <c r="K66" i="197"/>
  <c r="J66" i="197"/>
  <c r="I66" i="197"/>
  <c r="H66" i="197"/>
  <c r="G66" i="197"/>
  <c r="T65" i="197"/>
  <c r="S65" i="197"/>
  <c r="R65" i="197"/>
  <c r="Q65" i="197"/>
  <c r="P65" i="197"/>
  <c r="O65" i="197"/>
  <c r="L65" i="197"/>
  <c r="K65" i="197"/>
  <c r="J65" i="197"/>
  <c r="I65" i="197"/>
  <c r="H65" i="197"/>
  <c r="G65" i="197"/>
  <c r="P64" i="197"/>
  <c r="O64" i="197"/>
  <c r="L64" i="197"/>
  <c r="G64" i="197"/>
  <c r="S63" i="197"/>
  <c r="R63" i="197"/>
  <c r="Q63" i="197"/>
  <c r="J63" i="197"/>
  <c r="I63" i="197"/>
  <c r="G63" i="197"/>
  <c r="T62" i="197"/>
  <c r="S62" i="197"/>
  <c r="R62" i="197"/>
  <c r="Q62" i="197"/>
  <c r="P62" i="197"/>
  <c r="O62" i="197"/>
  <c r="L62" i="197"/>
  <c r="K62" i="197"/>
  <c r="J62" i="197"/>
  <c r="I62" i="197"/>
  <c r="H62" i="197"/>
  <c r="G62" i="197"/>
  <c r="T61" i="197"/>
  <c r="S61" i="197"/>
  <c r="R61" i="197"/>
  <c r="Q61" i="197"/>
  <c r="P61" i="197"/>
  <c r="O61" i="197"/>
  <c r="L61" i="197"/>
  <c r="K61" i="197"/>
  <c r="J61" i="197"/>
  <c r="I61" i="197"/>
  <c r="H61" i="197"/>
  <c r="G61" i="197"/>
  <c r="T60" i="197"/>
  <c r="S60" i="197"/>
  <c r="Q60" i="197"/>
  <c r="L60" i="197"/>
  <c r="K60" i="197"/>
  <c r="J60" i="197"/>
  <c r="G60" i="197"/>
  <c r="R59" i="197"/>
  <c r="Q59" i="197"/>
  <c r="O59" i="197"/>
  <c r="L59" i="197"/>
  <c r="I59" i="197"/>
  <c r="T58" i="197"/>
  <c r="S58" i="197"/>
  <c r="R58" i="197"/>
  <c r="Q58" i="197"/>
  <c r="P58" i="197"/>
  <c r="O58" i="197"/>
  <c r="L58" i="197"/>
  <c r="K58" i="197"/>
  <c r="J58" i="197"/>
  <c r="I58" i="197"/>
  <c r="H58" i="197"/>
  <c r="G58" i="197"/>
  <c r="T57" i="197"/>
  <c r="S57" i="197"/>
  <c r="R57" i="197"/>
  <c r="Q57" i="197"/>
  <c r="P57" i="197"/>
  <c r="O57" i="197"/>
  <c r="L57" i="197"/>
  <c r="K57" i="197"/>
  <c r="J57" i="197"/>
  <c r="I57" i="197"/>
  <c r="H57" i="197"/>
  <c r="S56" i="197"/>
  <c r="Q56" i="197"/>
  <c r="P56" i="197"/>
  <c r="O56" i="197"/>
  <c r="L56" i="197"/>
  <c r="J56" i="197"/>
  <c r="H56" i="197"/>
  <c r="T55" i="197"/>
  <c r="Q55" i="197"/>
  <c r="O55" i="197"/>
  <c r="K55" i="197"/>
  <c r="H55" i="197"/>
  <c r="G55" i="197"/>
  <c r="T54" i="197"/>
  <c r="S54" i="197"/>
  <c r="R54" i="197"/>
  <c r="Q54" i="197"/>
  <c r="P54" i="197"/>
  <c r="O54" i="197"/>
  <c r="L54" i="197"/>
  <c r="K54" i="197"/>
  <c r="J54" i="197"/>
  <c r="I54" i="197"/>
  <c r="H54" i="197"/>
  <c r="G54" i="197"/>
  <c r="T53" i="197"/>
  <c r="S53" i="197"/>
  <c r="R53" i="197"/>
  <c r="Q53" i="197"/>
  <c r="P53" i="197"/>
  <c r="L53" i="197"/>
  <c r="K53" i="197"/>
  <c r="J53" i="197"/>
  <c r="I53" i="197"/>
  <c r="H53" i="197"/>
  <c r="G53" i="197"/>
  <c r="T52" i="197"/>
  <c r="R52" i="197"/>
  <c r="P52" i="197"/>
  <c r="L52" i="197"/>
  <c r="K52" i="197"/>
  <c r="I52" i="197"/>
  <c r="G52" i="197"/>
  <c r="S51" i="197"/>
  <c r="P51" i="197"/>
  <c r="K51" i="197"/>
  <c r="H51" i="197"/>
  <c r="G51" i="197"/>
  <c r="F51" i="197"/>
  <c r="T50" i="197"/>
  <c r="S50" i="197"/>
  <c r="R50" i="197"/>
  <c r="Q50" i="197"/>
  <c r="P50" i="197"/>
  <c r="O50" i="197"/>
  <c r="N50" i="197"/>
  <c r="M50" i="197"/>
  <c r="L50" i="197"/>
  <c r="K50" i="197"/>
  <c r="J50" i="197"/>
  <c r="I50" i="197"/>
  <c r="H50" i="197"/>
  <c r="G50" i="197"/>
  <c r="F50" i="197"/>
  <c r="E50" i="197"/>
  <c r="T49" i="197"/>
  <c r="S49" i="197"/>
  <c r="R49" i="197"/>
  <c r="Q49" i="197"/>
  <c r="P49" i="197"/>
  <c r="O49" i="197"/>
  <c r="N49" i="197"/>
  <c r="M49" i="197"/>
  <c r="L49" i="197"/>
  <c r="K49" i="197"/>
  <c r="J49" i="197"/>
  <c r="I49" i="197"/>
  <c r="H49" i="197"/>
  <c r="G49" i="197"/>
  <c r="F49" i="197"/>
  <c r="E49" i="197"/>
  <c r="T48" i="197"/>
  <c r="S48" i="197"/>
  <c r="R48" i="197"/>
  <c r="P48" i="197"/>
  <c r="N48" i="197"/>
  <c r="L48" i="197"/>
  <c r="K48" i="197"/>
  <c r="J48" i="197"/>
  <c r="H48" i="197"/>
  <c r="R47" i="197"/>
  <c r="Q47" i="197"/>
  <c r="P47" i="197"/>
  <c r="J47" i="197"/>
  <c r="I47" i="197"/>
  <c r="H47" i="197"/>
  <c r="T46" i="197"/>
  <c r="S46" i="197"/>
  <c r="R46" i="197"/>
  <c r="Q46" i="197"/>
  <c r="P46" i="197"/>
  <c r="O46" i="197"/>
  <c r="N46" i="197"/>
  <c r="L46" i="197"/>
  <c r="K46" i="197"/>
  <c r="J46" i="197"/>
  <c r="I46" i="197"/>
  <c r="H46" i="197"/>
  <c r="T45" i="197"/>
  <c r="S45" i="197"/>
  <c r="R45" i="197"/>
  <c r="Q45" i="197"/>
  <c r="P45" i="197"/>
  <c r="O45" i="197"/>
  <c r="N45" i="197"/>
  <c r="L45" i="197"/>
  <c r="K45" i="197"/>
  <c r="J45" i="197"/>
  <c r="I45" i="197"/>
  <c r="H45" i="197"/>
  <c r="G45" i="197"/>
  <c r="T44" i="197"/>
  <c r="S44" i="197"/>
  <c r="R44" i="197"/>
  <c r="P44" i="197"/>
  <c r="L44" i="197"/>
  <c r="K44" i="197"/>
  <c r="J44" i="197"/>
  <c r="H44" i="197"/>
  <c r="F44" i="197"/>
  <c r="E44" i="197"/>
  <c r="T43" i="197"/>
  <c r="Q43" i="197"/>
  <c r="L43" i="197"/>
  <c r="I43" i="197"/>
  <c r="T42" i="197"/>
  <c r="S42" i="197"/>
  <c r="R42" i="197"/>
  <c r="Q42" i="197"/>
  <c r="P42" i="197"/>
  <c r="O42" i="197"/>
  <c r="L42" i="197"/>
  <c r="K42" i="197"/>
  <c r="J42" i="197"/>
  <c r="I42" i="197"/>
  <c r="H42" i="197"/>
  <c r="G42" i="197"/>
  <c r="T41" i="197"/>
  <c r="S41" i="197"/>
  <c r="R41" i="197"/>
  <c r="Q41" i="197"/>
  <c r="P41" i="197"/>
  <c r="O41" i="197"/>
  <c r="L41" i="197"/>
  <c r="K41" i="197"/>
  <c r="J41" i="197"/>
  <c r="I41" i="197"/>
  <c r="H41" i="197"/>
  <c r="G41" i="197"/>
  <c r="T40" i="197"/>
  <c r="S40" i="197"/>
  <c r="R40" i="197"/>
  <c r="Q40" i="197"/>
  <c r="P40" i="197"/>
  <c r="L40" i="197"/>
  <c r="K40" i="197"/>
  <c r="J40" i="197"/>
  <c r="I40" i="197"/>
  <c r="H40" i="197"/>
  <c r="T39" i="197"/>
  <c r="S39" i="197"/>
  <c r="R39" i="197"/>
  <c r="O39" i="197"/>
  <c r="L39" i="197"/>
  <c r="K39" i="197"/>
  <c r="J39" i="197"/>
  <c r="G39" i="197"/>
  <c r="T38" i="197"/>
  <c r="S38" i="197"/>
  <c r="R38" i="197"/>
  <c r="Q38" i="197"/>
  <c r="P38" i="197"/>
  <c r="O38" i="197"/>
  <c r="L38" i="197"/>
  <c r="K38" i="197"/>
  <c r="J38" i="197"/>
  <c r="I38" i="197"/>
  <c r="H38" i="197"/>
  <c r="G38" i="197"/>
  <c r="T37" i="197"/>
  <c r="S37" i="197"/>
  <c r="R37" i="197"/>
  <c r="Q37" i="197"/>
  <c r="P37" i="197"/>
  <c r="O37" i="197"/>
  <c r="L37" i="197"/>
  <c r="K37" i="197"/>
  <c r="J37" i="197"/>
  <c r="I37" i="197"/>
  <c r="H37" i="197"/>
  <c r="G37" i="197"/>
  <c r="T36" i="197"/>
  <c r="S36" i="197"/>
  <c r="R36" i="197"/>
  <c r="Q36" i="197"/>
  <c r="P36" i="197"/>
  <c r="L36" i="197"/>
  <c r="K36" i="197"/>
  <c r="J36" i="197"/>
  <c r="I36" i="197"/>
  <c r="H36" i="197"/>
  <c r="F36" i="197"/>
  <c r="R35" i="197"/>
  <c r="Q35" i="197"/>
  <c r="P35" i="197"/>
  <c r="J35" i="197"/>
  <c r="I35" i="197"/>
  <c r="H35" i="197"/>
  <c r="T34" i="197"/>
  <c r="S34" i="197"/>
  <c r="R34" i="197"/>
  <c r="Q34" i="197"/>
  <c r="P34" i="197"/>
  <c r="O34" i="197"/>
  <c r="L34" i="197"/>
  <c r="K34" i="197"/>
  <c r="J34" i="197"/>
  <c r="I34" i="197"/>
  <c r="H34" i="197"/>
  <c r="G34" i="197"/>
  <c r="T33" i="197"/>
  <c r="S33" i="197"/>
  <c r="R33" i="197"/>
  <c r="Q33" i="197"/>
  <c r="P33" i="197"/>
  <c r="L33" i="197"/>
  <c r="K33" i="197"/>
  <c r="J33" i="197"/>
  <c r="I33" i="197"/>
  <c r="H33" i="197"/>
  <c r="G33" i="197"/>
  <c r="F33" i="197"/>
  <c r="T32" i="197"/>
  <c r="S32" i="197"/>
  <c r="R32" i="197"/>
  <c r="Q32" i="197"/>
  <c r="P32" i="197"/>
  <c r="L32" i="197"/>
  <c r="K32" i="197"/>
  <c r="J32" i="197"/>
  <c r="I32" i="197"/>
  <c r="H32" i="197"/>
  <c r="F32" i="197"/>
  <c r="S31" i="197"/>
  <c r="P31" i="197"/>
  <c r="O31" i="197"/>
  <c r="K31" i="197"/>
  <c r="H31" i="197"/>
  <c r="F31" i="197"/>
  <c r="T30" i="197"/>
  <c r="S30" i="197"/>
  <c r="R30" i="197"/>
  <c r="Q30" i="197"/>
  <c r="P30" i="197"/>
  <c r="O30" i="197"/>
  <c r="L30" i="197"/>
  <c r="K30" i="197"/>
  <c r="J30" i="197"/>
  <c r="I30" i="197"/>
  <c r="H30" i="197"/>
  <c r="G30" i="197"/>
  <c r="T29" i="197"/>
  <c r="S29" i="197"/>
  <c r="R29" i="197"/>
  <c r="Q29" i="197"/>
  <c r="P29" i="197"/>
  <c r="O29" i="197"/>
  <c r="L29" i="197"/>
  <c r="K29" i="197"/>
  <c r="J29" i="197"/>
  <c r="I29" i="197"/>
  <c r="H29" i="197"/>
  <c r="G29" i="197"/>
  <c r="T28" i="197"/>
  <c r="S28" i="197"/>
  <c r="R28" i="197"/>
  <c r="Q28" i="197"/>
  <c r="P28" i="197"/>
  <c r="O28" i="197"/>
  <c r="L28" i="197"/>
  <c r="K28" i="197"/>
  <c r="J28" i="197"/>
  <c r="I28" i="197"/>
  <c r="H28" i="197"/>
  <c r="G28" i="197"/>
  <c r="S27" i="197"/>
  <c r="P27" i="197"/>
  <c r="K27" i="197"/>
  <c r="H27" i="197"/>
  <c r="G27" i="197"/>
  <c r="F27" i="197"/>
  <c r="T26" i="197"/>
  <c r="S26" i="197"/>
  <c r="R26" i="197"/>
  <c r="Q26" i="197"/>
  <c r="P26" i="197"/>
  <c r="O26" i="197"/>
  <c r="L26" i="197"/>
  <c r="K26" i="197"/>
  <c r="J26" i="197"/>
  <c r="I26" i="197"/>
  <c r="H26" i="197"/>
  <c r="T25" i="197"/>
  <c r="S25" i="197"/>
  <c r="R25" i="197"/>
  <c r="Q25" i="197"/>
  <c r="P25" i="197"/>
  <c r="O25" i="197"/>
  <c r="L25" i="197"/>
  <c r="K25" i="197"/>
  <c r="J25" i="197"/>
  <c r="I25" i="197"/>
  <c r="H25" i="197"/>
  <c r="G25" i="197"/>
  <c r="T24" i="197"/>
  <c r="S24" i="197"/>
  <c r="R24" i="197"/>
  <c r="Q24" i="197"/>
  <c r="P24" i="197"/>
  <c r="O24" i="197"/>
  <c r="N24" i="197"/>
  <c r="L24" i="197"/>
  <c r="K24" i="197"/>
  <c r="J24" i="197"/>
  <c r="I24" i="197"/>
  <c r="H24" i="197"/>
  <c r="G24" i="197"/>
  <c r="F24" i="197"/>
  <c r="S23" i="197"/>
  <c r="P23" i="197"/>
  <c r="O23" i="197"/>
  <c r="K23" i="197"/>
  <c r="H23" i="197"/>
  <c r="T22" i="197"/>
  <c r="S22" i="197"/>
  <c r="R22" i="197"/>
  <c r="Q22" i="197"/>
  <c r="P22" i="197"/>
  <c r="O22" i="197"/>
  <c r="L22" i="197"/>
  <c r="K22" i="197"/>
  <c r="J22" i="197"/>
  <c r="I22" i="197"/>
  <c r="H22" i="197"/>
  <c r="G22" i="197"/>
  <c r="F22" i="197"/>
  <c r="T21" i="197"/>
  <c r="S21" i="197"/>
  <c r="R21" i="197"/>
  <c r="Q21" i="197"/>
  <c r="P21" i="197"/>
  <c r="O21" i="197"/>
  <c r="L21" i="197"/>
  <c r="K21" i="197"/>
  <c r="J21" i="197"/>
  <c r="I21" i="197"/>
  <c r="H21" i="197"/>
  <c r="G21" i="197"/>
  <c r="T20" i="197"/>
  <c r="S20" i="197"/>
  <c r="R20" i="197"/>
  <c r="Q20" i="197"/>
  <c r="P20" i="197"/>
  <c r="O20" i="197"/>
  <c r="L20" i="197"/>
  <c r="K20" i="197"/>
  <c r="J20" i="197"/>
  <c r="I20" i="197"/>
  <c r="H20" i="197"/>
  <c r="G20" i="197"/>
  <c r="S19" i="197"/>
  <c r="P19" i="197"/>
  <c r="N19" i="197"/>
  <c r="K19" i="197"/>
  <c r="H19" i="197"/>
  <c r="G19" i="197"/>
  <c r="T18" i="197"/>
  <c r="S18" i="197"/>
  <c r="R18" i="197"/>
  <c r="Q18" i="197"/>
  <c r="P18" i="197"/>
  <c r="O18" i="197"/>
  <c r="L18" i="197"/>
  <c r="K18" i="197"/>
  <c r="J18" i="197"/>
  <c r="I18" i="197"/>
  <c r="H18" i="197"/>
  <c r="T17" i="197"/>
  <c r="S17" i="197"/>
  <c r="R17" i="197"/>
  <c r="Q17" i="197"/>
  <c r="P17" i="197"/>
  <c r="O17" i="197"/>
  <c r="L17" i="197"/>
  <c r="K17" i="197"/>
  <c r="J17" i="197"/>
  <c r="I17" i="197"/>
  <c r="H17" i="197"/>
  <c r="G17" i="197"/>
  <c r="T16" i="197"/>
  <c r="S16" i="197"/>
  <c r="R16" i="197"/>
  <c r="Q16" i="197"/>
  <c r="P16" i="197"/>
  <c r="O16" i="197"/>
  <c r="L16" i="197"/>
  <c r="K16" i="197"/>
  <c r="J16" i="197"/>
  <c r="I16" i="197"/>
  <c r="H16" i="197"/>
  <c r="S15" i="197"/>
  <c r="P15" i="197"/>
  <c r="O15" i="197"/>
  <c r="K15" i="197"/>
  <c r="H15" i="197"/>
  <c r="G15" i="197"/>
  <c r="T14" i="197"/>
  <c r="S14" i="197"/>
  <c r="R14" i="197"/>
  <c r="Q14" i="197"/>
  <c r="P14" i="197"/>
  <c r="O14" i="197"/>
  <c r="L14" i="197"/>
  <c r="K14" i="197"/>
  <c r="J14" i="197"/>
  <c r="I14" i="197"/>
  <c r="H14" i="197"/>
  <c r="G14" i="197"/>
  <c r="T13" i="197"/>
  <c r="S13" i="197"/>
  <c r="R13" i="197"/>
  <c r="Q13" i="197"/>
  <c r="P13" i="197"/>
  <c r="L13" i="197"/>
  <c r="K13" i="197"/>
  <c r="J13" i="197"/>
  <c r="I13" i="197"/>
  <c r="H13" i="197"/>
  <c r="G13" i="197"/>
  <c r="T12" i="197"/>
  <c r="S12" i="197"/>
  <c r="R12" i="197"/>
  <c r="Q12" i="197"/>
  <c r="P12" i="197"/>
  <c r="O12" i="197"/>
  <c r="L12" i="197"/>
  <c r="K12" i="197"/>
  <c r="J12" i="197"/>
  <c r="I12" i="197"/>
  <c r="H12" i="197"/>
  <c r="G12" i="197"/>
  <c r="T11" i="197"/>
  <c r="S11" i="197"/>
  <c r="R11" i="197"/>
  <c r="Q11" i="197"/>
  <c r="P11" i="197"/>
  <c r="L11" i="197"/>
  <c r="K11" i="197"/>
  <c r="J11" i="197"/>
  <c r="I11" i="197"/>
  <c r="H11" i="197"/>
  <c r="G11" i="197"/>
  <c r="DS136" i="167" l="1"/>
  <c r="DS144" i="167"/>
  <c r="DS152" i="167"/>
  <c r="DS160" i="167"/>
  <c r="DS168" i="167"/>
  <c r="DS176" i="167"/>
  <c r="DS376" i="167"/>
  <c r="DS384" i="167"/>
  <c r="DS392" i="167"/>
  <c r="DU398" i="167"/>
  <c r="DS400" i="167"/>
  <c r="DU406" i="167"/>
  <c r="DS396" i="167"/>
  <c r="DS164" i="166"/>
  <c r="DS172" i="166"/>
  <c r="DS180" i="166"/>
  <c r="DS188" i="166"/>
  <c r="DS196" i="166"/>
  <c r="DS204" i="166"/>
  <c r="DZ9" i="166"/>
  <c r="DZ163" i="166"/>
  <c r="DY168" i="166"/>
  <c r="DW170" i="166"/>
  <c r="DY176" i="166"/>
  <c r="DW178" i="166"/>
  <c r="DY184" i="166"/>
  <c r="DY192" i="166"/>
  <c r="DW194" i="166"/>
  <c r="DZ195" i="166"/>
  <c r="DY200" i="166"/>
  <c r="DW202" i="166"/>
  <c r="DY208" i="166"/>
  <c r="DY9" i="166"/>
  <c r="DU166" i="166"/>
  <c r="DV170" i="166"/>
  <c r="DU174" i="166"/>
  <c r="DV178" i="166"/>
  <c r="DU182" i="166"/>
  <c r="DU198" i="166"/>
  <c r="DV202" i="166"/>
  <c r="DU206" i="166"/>
  <c r="DV9" i="167"/>
  <c r="DV33" i="167"/>
  <c r="DV49" i="167"/>
  <c r="DV57" i="167"/>
  <c r="DS184" i="167"/>
  <c r="DS192" i="167"/>
  <c r="DS200" i="167"/>
  <c r="DS208" i="167"/>
  <c r="DS216" i="167"/>
  <c r="DS224" i="167"/>
  <c r="DS232" i="167"/>
  <c r="DS240" i="167"/>
  <c r="DS248" i="167"/>
  <c r="DS320" i="167"/>
  <c r="DS328" i="167"/>
  <c r="DS360" i="167"/>
  <c r="DS368" i="167"/>
  <c r="DY345" i="167"/>
  <c r="DW347" i="167"/>
  <c r="DY353" i="167"/>
  <c r="DU21" i="167"/>
  <c r="DV273" i="167"/>
  <c r="DV385" i="167"/>
  <c r="DU389" i="167"/>
  <c r="DS348" i="167"/>
  <c r="DS356" i="167"/>
  <c r="DS364" i="167"/>
  <c r="DS372" i="167"/>
  <c r="DS388" i="167"/>
  <c r="DY384" i="167"/>
  <c r="DY392" i="167"/>
  <c r="DU180" i="166"/>
  <c r="GZ4" i="189"/>
  <c r="GZ6" i="189"/>
  <c r="GH4" i="189"/>
  <c r="GH6" i="189"/>
  <c r="BD127" i="167"/>
  <c r="BD20" i="166"/>
  <c r="BB11" i="167"/>
  <c r="BB19" i="167"/>
  <c r="BB27" i="167"/>
  <c r="BB35" i="167"/>
  <c r="EX4" i="189"/>
  <c r="BB141" i="160"/>
  <c r="BD14" i="166"/>
  <c r="BD38" i="166"/>
  <c r="BD135" i="166"/>
  <c r="BD119" i="166"/>
  <c r="BD103" i="166"/>
  <c r="BD87" i="166"/>
  <c r="BD71" i="166"/>
  <c r="BD55" i="166"/>
  <c r="BD134" i="166"/>
  <c r="BD102" i="166"/>
  <c r="BD86" i="166"/>
  <c r="BD70" i="166"/>
  <c r="BD141" i="166"/>
  <c r="BD124" i="166"/>
  <c r="BB99" i="166"/>
  <c r="BB35" i="166"/>
  <c r="BD140" i="166"/>
  <c r="BD51" i="166"/>
  <c r="BD67" i="166"/>
  <c r="BD83" i="166"/>
  <c r="BD99" i="166"/>
  <c r="BD115" i="166"/>
  <c r="BD131" i="166"/>
  <c r="BD147" i="166"/>
  <c r="BD163" i="166"/>
  <c r="BD179" i="166"/>
  <c r="BD195" i="166"/>
  <c r="CM34" i="166"/>
  <c r="BG34" i="166" s="1"/>
  <c r="BB109" i="166"/>
  <c r="CM203" i="166"/>
  <c r="BG203" i="166" s="1"/>
  <c r="BD11" i="166"/>
  <c r="BD13" i="166"/>
  <c r="BD15" i="166"/>
  <c r="BD19" i="166"/>
  <c r="BD23" i="166"/>
  <c r="BD27" i="166"/>
  <c r="BD31" i="166"/>
  <c r="BD35" i="166"/>
  <c r="BD37" i="166"/>
  <c r="BD39" i="166"/>
  <c r="BD45" i="166"/>
  <c r="BD77" i="166"/>
  <c r="BD109" i="166"/>
  <c r="BD125" i="166"/>
  <c r="CM50" i="166"/>
  <c r="BG50" i="166" s="1"/>
  <c r="BD142" i="166"/>
  <c r="BD150" i="166"/>
  <c r="BD166" i="166"/>
  <c r="BD182" i="166"/>
  <c r="BD206" i="166"/>
  <c r="DS373" i="166"/>
  <c r="DS381" i="166"/>
  <c r="DS389" i="166"/>
  <c r="DS397" i="166"/>
  <c r="DS405" i="166"/>
  <c r="BB4" i="166"/>
  <c r="BB123" i="166" s="1"/>
  <c r="BD52" i="166"/>
  <c r="BD84" i="166"/>
  <c r="BD116" i="166"/>
  <c r="BD43" i="166"/>
  <c r="BD46" i="166"/>
  <c r="BD59" i="166"/>
  <c r="BD62" i="166"/>
  <c r="BD75" i="166"/>
  <c r="BD78" i="166"/>
  <c r="BD91" i="166"/>
  <c r="BD94" i="166"/>
  <c r="BD107" i="166"/>
  <c r="BD123" i="166"/>
  <c r="BD126" i="166"/>
  <c r="BD139" i="166"/>
  <c r="BD155" i="166"/>
  <c r="BD171" i="166"/>
  <c r="BD187" i="166"/>
  <c r="BD203" i="166"/>
  <c r="DS371" i="166"/>
  <c r="DS379" i="166"/>
  <c r="DS387" i="166"/>
  <c r="DS395" i="166"/>
  <c r="DS403" i="166"/>
  <c r="BD69" i="166"/>
  <c r="BD101" i="166"/>
  <c r="BD117" i="166"/>
  <c r="BD133" i="166"/>
  <c r="CM193" i="166"/>
  <c r="BG193" i="166" s="1"/>
  <c r="BD47" i="166"/>
  <c r="BD63" i="166"/>
  <c r="BD79" i="166"/>
  <c r="BD95" i="166"/>
  <c r="BD111" i="166"/>
  <c r="BD127" i="166"/>
  <c r="BD11" i="167"/>
  <c r="BD19" i="167"/>
  <c r="BD27" i="167"/>
  <c r="BD35" i="167"/>
  <c r="BB43" i="167"/>
  <c r="BD43" i="167"/>
  <c r="BB51" i="167"/>
  <c r="BD51" i="167"/>
  <c r="BB59" i="167"/>
  <c r="BD59" i="167"/>
  <c r="BB67" i="167"/>
  <c r="BD67" i="167"/>
  <c r="DS256" i="167"/>
  <c r="AF12" i="167"/>
  <c r="CM11" i="167"/>
  <c r="BG11" i="167" s="1"/>
  <c r="AF20" i="167"/>
  <c r="CM19" i="167"/>
  <c r="BG19" i="167" s="1"/>
  <c r="BD28" i="167"/>
  <c r="BB28" i="167"/>
  <c r="AF36" i="167"/>
  <c r="CM35" i="167"/>
  <c r="BG35" i="167" s="1"/>
  <c r="BD76" i="167"/>
  <c r="AF108" i="167"/>
  <c r="CM107" i="167"/>
  <c r="BG107" i="167" s="1"/>
  <c r="BD124" i="167"/>
  <c r="BD132" i="167"/>
  <c r="BB132" i="167"/>
  <c r="BD140" i="167"/>
  <c r="BD172" i="167"/>
  <c r="BD188" i="167"/>
  <c r="BD196" i="167"/>
  <c r="BB196" i="167"/>
  <c r="BB13" i="167"/>
  <c r="BB21" i="167"/>
  <c r="BB29" i="167"/>
  <c r="BB37" i="167"/>
  <c r="BD47" i="167"/>
  <c r="BB124" i="167"/>
  <c r="BB188" i="167"/>
  <c r="DS141" i="167"/>
  <c r="DS149" i="167"/>
  <c r="DS157" i="167"/>
  <c r="DS165" i="167"/>
  <c r="DS173" i="167"/>
  <c r="DS181" i="167"/>
  <c r="DS253" i="167"/>
  <c r="DS261" i="167"/>
  <c r="DS269" i="167"/>
  <c r="DS277" i="167"/>
  <c r="DS285" i="167"/>
  <c r="DS293" i="167"/>
  <c r="DS301" i="167"/>
  <c r="DS309" i="167"/>
  <c r="DS317" i="167"/>
  <c r="DS325" i="167"/>
  <c r="DS333" i="167"/>
  <c r="DS341" i="167"/>
  <c r="DY113" i="167"/>
  <c r="DW115" i="167"/>
  <c r="DZ116" i="167"/>
  <c r="DY121" i="167"/>
  <c r="DW123" i="167"/>
  <c r="DZ124" i="167"/>
  <c r="DY129" i="167"/>
  <c r="DW131" i="167"/>
  <c r="DY137" i="167"/>
  <c r="DY145" i="167"/>
  <c r="DW147" i="167"/>
  <c r="DY153" i="167"/>
  <c r="DW155" i="167"/>
  <c r="DY161" i="167"/>
  <c r="DY169" i="167"/>
  <c r="DY177" i="167"/>
  <c r="DW179" i="167"/>
  <c r="DY185" i="167"/>
  <c r="DY193" i="167"/>
  <c r="DW195" i="167"/>
  <c r="DY201" i="167"/>
  <c r="DW203" i="167"/>
  <c r="DY209" i="167"/>
  <c r="DY217" i="167"/>
  <c r="DW219" i="167"/>
  <c r="DZ220" i="167"/>
  <c r="DY225" i="167"/>
  <c r="DW227" i="167"/>
  <c r="DZ228" i="167"/>
  <c r="DY233" i="167"/>
  <c r="DW235" i="167"/>
  <c r="DY241" i="167"/>
  <c r="DY249" i="167"/>
  <c r="BB23" i="167"/>
  <c r="BB31" i="167"/>
  <c r="BB39" i="167"/>
  <c r="BB76" i="167"/>
  <c r="BB140" i="167"/>
  <c r="DS292" i="167"/>
  <c r="DS300" i="167"/>
  <c r="DS316" i="167"/>
  <c r="DS324" i="167"/>
  <c r="DS332" i="167"/>
  <c r="DS340" i="167"/>
  <c r="BD32" i="167"/>
  <c r="BB80" i="167"/>
  <c r="BB96" i="167"/>
  <c r="BB112" i="167"/>
  <c r="BB144" i="167"/>
  <c r="BB160" i="167"/>
  <c r="BB176" i="167"/>
  <c r="BB17" i="167"/>
  <c r="BB25" i="167"/>
  <c r="DV115" i="167"/>
  <c r="BD65" i="167"/>
  <c r="BB85" i="167"/>
  <c r="BB101" i="167"/>
  <c r="BB109" i="167"/>
  <c r="BB117" i="167"/>
  <c r="BB149" i="167"/>
  <c r="BB165" i="167"/>
  <c r="BB173" i="167"/>
  <c r="BB181" i="167"/>
  <c r="BD13" i="167"/>
  <c r="BD17" i="167"/>
  <c r="BD21" i="167"/>
  <c r="BD23" i="167"/>
  <c r="BD25" i="167"/>
  <c r="BD29" i="167"/>
  <c r="BD31" i="167"/>
  <c r="BD33" i="167"/>
  <c r="BD37" i="167"/>
  <c r="BD39" i="167"/>
  <c r="BD109" i="167"/>
  <c r="BD173" i="167"/>
  <c r="DV345" i="167"/>
  <c r="DU357" i="167"/>
  <c r="DV393" i="167"/>
  <c r="BB47" i="167"/>
  <c r="BB63" i="167"/>
  <c r="BB71" i="167"/>
  <c r="BB103" i="167"/>
  <c r="BB119" i="167"/>
  <c r="BB127" i="167"/>
  <c r="BB135" i="167"/>
  <c r="BB167" i="167"/>
  <c r="BB183" i="167"/>
  <c r="BB191" i="167"/>
  <c r="BB10" i="167"/>
  <c r="BB18" i="167"/>
  <c r="BB32" i="167"/>
  <c r="BB34" i="167"/>
  <c r="BD71" i="167"/>
  <c r="BD103" i="167"/>
  <c r="BD119" i="167"/>
  <c r="BD135" i="167"/>
  <c r="BD167" i="167"/>
  <c r="BD183" i="167"/>
  <c r="BD80" i="167"/>
  <c r="BD96" i="167"/>
  <c r="BD104" i="167"/>
  <c r="BD112" i="167"/>
  <c r="BD144" i="167"/>
  <c r="BD160" i="167"/>
  <c r="BD176" i="167"/>
  <c r="DY352" i="167"/>
  <c r="DU359" i="167"/>
  <c r="BB41" i="167"/>
  <c r="BB65" i="167"/>
  <c r="BB104" i="167"/>
  <c r="BD85" i="167"/>
  <c r="BD101" i="167"/>
  <c r="BD117" i="167"/>
  <c r="BD149" i="167"/>
  <c r="BD165" i="167"/>
  <c r="BD181" i="167"/>
  <c r="DU69" i="167"/>
  <c r="DV73" i="167"/>
  <c r="DS370" i="166"/>
  <c r="DS386" i="166"/>
  <c r="DW181" i="166"/>
  <c r="DS41" i="166"/>
  <c r="DS49" i="166"/>
  <c r="DS57" i="166"/>
  <c r="DS65" i="166"/>
  <c r="DS73" i="166"/>
  <c r="DS81" i="166"/>
  <c r="DS89" i="166"/>
  <c r="DS97" i="166"/>
  <c r="DS105" i="166"/>
  <c r="DS121" i="166"/>
  <c r="DS129" i="166"/>
  <c r="DS137" i="166"/>
  <c r="DS145" i="166"/>
  <c r="DS153" i="166"/>
  <c r="DS161" i="166"/>
  <c r="DS169" i="166"/>
  <c r="DS177" i="166"/>
  <c r="DS185" i="166"/>
  <c r="DS193" i="166"/>
  <c r="DS201" i="166"/>
  <c r="DW135" i="166"/>
  <c r="DY141" i="166"/>
  <c r="DY149" i="166"/>
  <c r="DW151" i="166"/>
  <c r="DY157" i="166"/>
  <c r="DY165" i="166"/>
  <c r="DY173" i="166"/>
  <c r="CS91" i="166" s="1"/>
  <c r="DW175" i="166"/>
  <c r="DY181" i="166"/>
  <c r="DY189" i="166"/>
  <c r="DW191" i="166"/>
  <c r="DY197" i="166"/>
  <c r="DY205" i="166"/>
  <c r="DW207" i="166"/>
  <c r="DZ208" i="166"/>
  <c r="CM124" i="166"/>
  <c r="BG124" i="166" s="1"/>
  <c r="DU11" i="166"/>
  <c r="DV15" i="166"/>
  <c r="DU19" i="166"/>
  <c r="DV23" i="166"/>
  <c r="DU27" i="166"/>
  <c r="DV31" i="166"/>
  <c r="DU35" i="166"/>
  <c r="CO22" i="166" s="1"/>
  <c r="DV39" i="166"/>
  <c r="DU43" i="166"/>
  <c r="DV47" i="166"/>
  <c r="DU51" i="166"/>
  <c r="DV55" i="166"/>
  <c r="DU59" i="166"/>
  <c r="DV63" i="166"/>
  <c r="DU67" i="166"/>
  <c r="CO38" i="166" s="1"/>
  <c r="DV135" i="166"/>
  <c r="DV143" i="166"/>
  <c r="DV175" i="166"/>
  <c r="DV207" i="166"/>
  <c r="DS372" i="166"/>
  <c r="AZ14" i="166"/>
  <c r="AF22" i="166"/>
  <c r="CM20" i="166"/>
  <c r="BG20" i="166" s="1"/>
  <c r="AF30" i="166"/>
  <c r="CM28" i="166"/>
  <c r="BG28" i="166" s="1"/>
  <c r="AF54" i="166"/>
  <c r="CM52" i="166"/>
  <c r="BG52" i="166" s="1"/>
  <c r="AF110" i="166"/>
  <c r="CM108" i="166"/>
  <c r="BG108" i="166" s="1"/>
  <c r="AF118" i="166"/>
  <c r="BF117" i="166"/>
  <c r="AF158" i="166"/>
  <c r="CM156" i="166"/>
  <c r="BG156" i="166" s="1"/>
  <c r="AF174" i="166"/>
  <c r="CM172" i="166"/>
  <c r="BG172" i="166" s="1"/>
  <c r="AF190" i="166"/>
  <c r="CM188" i="166"/>
  <c r="BG188" i="166" s="1"/>
  <c r="AF198" i="166"/>
  <c r="CM197" i="166"/>
  <c r="BG197" i="166" s="1"/>
  <c r="CM196" i="166"/>
  <c r="BG196" i="166" s="1"/>
  <c r="DZ10" i="166"/>
  <c r="DY15" i="166"/>
  <c r="DW17" i="166"/>
  <c r="DZ18" i="166"/>
  <c r="DY23" i="166"/>
  <c r="DW25" i="166"/>
  <c r="DZ26" i="166"/>
  <c r="DY31" i="166"/>
  <c r="DW33" i="166"/>
  <c r="DZ34" i="166"/>
  <c r="DY39" i="166"/>
  <c r="DW41" i="166"/>
  <c r="DZ42" i="166"/>
  <c r="DY47" i="166"/>
  <c r="DW49" i="166"/>
  <c r="DZ50" i="166"/>
  <c r="DY55" i="166"/>
  <c r="DW57" i="166"/>
  <c r="DZ58" i="166"/>
  <c r="DY63" i="166"/>
  <c r="DW65" i="166"/>
  <c r="DS376" i="166"/>
  <c r="DS400" i="166"/>
  <c r="DS408" i="166"/>
  <c r="CM157" i="166"/>
  <c r="BG157" i="166" s="1"/>
  <c r="CM174" i="166"/>
  <c r="BG174" i="166" s="1"/>
  <c r="CM189" i="166"/>
  <c r="BG189" i="166" s="1"/>
  <c r="CM205" i="166"/>
  <c r="BG205" i="166" s="1"/>
  <c r="DZ136" i="166"/>
  <c r="DV152" i="166"/>
  <c r="DZ66" i="166"/>
  <c r="DY71" i="166"/>
  <c r="DW73" i="166"/>
  <c r="DZ74" i="166"/>
  <c r="DY79" i="166"/>
  <c r="DW81" i="166"/>
  <c r="DZ82" i="166"/>
  <c r="DY87" i="166"/>
  <c r="DW89" i="166"/>
  <c r="DZ90" i="166"/>
  <c r="DY95" i="166"/>
  <c r="DW97" i="166"/>
  <c r="DZ98" i="166"/>
  <c r="DY103" i="166"/>
  <c r="DW105" i="166"/>
  <c r="DY111" i="166"/>
  <c r="DW113" i="166"/>
  <c r="DY119" i="166"/>
  <c r="DW121" i="166"/>
  <c r="DZ122" i="166"/>
  <c r="DY127" i="166"/>
  <c r="DW129" i="166"/>
  <c r="DZ130" i="166"/>
  <c r="DY135" i="166"/>
  <c r="DY143" i="166"/>
  <c r="DW145" i="166"/>
  <c r="DZ146" i="166"/>
  <c r="DY151" i="166"/>
  <c r="DY175" i="166"/>
  <c r="DY199" i="166"/>
  <c r="DW201" i="166"/>
  <c r="CQ105" i="166" s="1"/>
  <c r="DY207" i="166"/>
  <c r="DW209" i="166"/>
  <c r="CQ109" i="166" s="1"/>
  <c r="DV71" i="166"/>
  <c r="DU75" i="166"/>
  <c r="DV79" i="166"/>
  <c r="DV87" i="166"/>
  <c r="DV95" i="166"/>
  <c r="DV103" i="166"/>
  <c r="DV111" i="166"/>
  <c r="BF50" i="166"/>
  <c r="CM35" i="166"/>
  <c r="BG35" i="166" s="1"/>
  <c r="DU141" i="166"/>
  <c r="DV145" i="166"/>
  <c r="DU149" i="166"/>
  <c r="DU165" i="166"/>
  <c r="DV177" i="166"/>
  <c r="DU181" i="166"/>
  <c r="CO95" i="166" s="1"/>
  <c r="DU197" i="166"/>
  <c r="CO103" i="166" s="1"/>
  <c r="DV201" i="166"/>
  <c r="DU205" i="166"/>
  <c r="DV209" i="166"/>
  <c r="DS13" i="167"/>
  <c r="DS77" i="167"/>
  <c r="DS85" i="167"/>
  <c r="DS93" i="167"/>
  <c r="DS101" i="167"/>
  <c r="DS109" i="167"/>
  <c r="DS189" i="167"/>
  <c r="DS197" i="167"/>
  <c r="DS205" i="167"/>
  <c r="DS213" i="167"/>
  <c r="DS221" i="167"/>
  <c r="DS229" i="167"/>
  <c r="DS237" i="167"/>
  <c r="DS245" i="167"/>
  <c r="DY9" i="167"/>
  <c r="DW11" i="167"/>
  <c r="DZ12" i="167"/>
  <c r="DY17" i="167"/>
  <c r="DY25" i="167"/>
  <c r="DZ28" i="167"/>
  <c r="DY33" i="167"/>
  <c r="DW35" i="167"/>
  <c r="DY41" i="167"/>
  <c r="DW43" i="167"/>
  <c r="DY49" i="167"/>
  <c r="DW51" i="167"/>
  <c r="DY57" i="167"/>
  <c r="DW59" i="167"/>
  <c r="DZ60" i="167"/>
  <c r="DY65" i="167"/>
  <c r="DW67" i="167"/>
  <c r="DY73" i="167"/>
  <c r="DY81" i="167"/>
  <c r="DW83" i="167"/>
  <c r="DZ84" i="167"/>
  <c r="DY89" i="167"/>
  <c r="DW91" i="167"/>
  <c r="DZ92" i="167"/>
  <c r="DY97" i="167"/>
  <c r="DV11" i="167"/>
  <c r="DV19" i="167"/>
  <c r="DU23" i="167"/>
  <c r="DV27" i="167"/>
  <c r="DU31" i="167"/>
  <c r="DV35" i="167"/>
  <c r="DU39" i="167"/>
  <c r="DV43" i="167"/>
  <c r="DU47" i="167"/>
  <c r="DV51" i="167"/>
  <c r="DU55" i="167"/>
  <c r="DV59" i="167"/>
  <c r="DV67" i="167"/>
  <c r="DU79" i="167"/>
  <c r="DV83" i="167"/>
  <c r="DU87" i="167"/>
  <c r="DV91" i="167"/>
  <c r="DU95" i="167"/>
  <c r="DV99" i="167"/>
  <c r="DV107" i="167"/>
  <c r="DU111" i="167"/>
  <c r="EX6" i="189"/>
  <c r="EX5" i="189"/>
  <c r="Z6" i="189"/>
  <c r="DS21" i="167"/>
  <c r="DV135" i="167"/>
  <c r="DU139" i="167"/>
  <c r="DV143" i="167"/>
  <c r="DV159" i="167"/>
  <c r="DU163" i="167"/>
  <c r="DV167" i="167"/>
  <c r="DV175" i="167"/>
  <c r="DV183" i="167"/>
  <c r="DU187" i="167"/>
  <c r="DV191" i="167"/>
  <c r="DU195" i="167"/>
  <c r="DV199" i="167"/>
  <c r="DU227" i="167"/>
  <c r="DU235" i="167"/>
  <c r="DV239" i="167"/>
  <c r="DU243" i="167"/>
  <c r="DV247" i="167"/>
  <c r="DU251" i="167"/>
  <c r="DV255" i="167"/>
  <c r="DU259" i="167"/>
  <c r="DZ271" i="167"/>
  <c r="DY276" i="167"/>
  <c r="DW278" i="167"/>
  <c r="DZ279" i="167"/>
  <c r="DY284" i="167"/>
  <c r="DW286" i="167"/>
  <c r="DZ287" i="167"/>
  <c r="DY292" i="167"/>
  <c r="DY300" i="167"/>
  <c r="DW302" i="167"/>
  <c r="DZ303" i="167"/>
  <c r="DY308" i="167"/>
  <c r="DW310" i="167"/>
  <c r="DY316" i="167"/>
  <c r="DW318" i="167"/>
  <c r="DY324" i="167"/>
  <c r="DW326" i="167"/>
  <c r="DY332" i="167"/>
  <c r="DY340" i="167"/>
  <c r="DW342" i="167"/>
  <c r="DY348" i="167"/>
  <c r="DY356" i="167"/>
  <c r="DY364" i="167"/>
  <c r="DW366" i="167"/>
  <c r="DZ367" i="167"/>
  <c r="DY372" i="167"/>
  <c r="DW374" i="167"/>
  <c r="DZ375" i="167"/>
  <c r="DY380" i="167"/>
  <c r="DY388" i="167"/>
  <c r="DY396" i="167"/>
  <c r="DY404" i="167"/>
  <c r="DV337" i="167"/>
  <c r="DU242" i="167"/>
  <c r="DV254" i="167"/>
  <c r="DV262" i="167"/>
  <c r="DU266" i="167"/>
  <c r="DV294" i="167"/>
  <c r="DU298" i="167"/>
  <c r="DV302" i="167"/>
  <c r="DU306" i="167"/>
  <c r="DU314" i="167"/>
  <c r="DU322" i="167"/>
  <c r="DV326" i="167"/>
  <c r="DU330" i="167"/>
  <c r="DU338" i="167"/>
  <c r="DU370" i="167"/>
  <c r="DU378" i="167"/>
  <c r="DU402" i="167"/>
  <c r="DV21" i="167"/>
  <c r="DV29" i="167"/>
  <c r="DV37" i="167"/>
  <c r="DV45" i="167"/>
  <c r="DU49" i="167"/>
  <c r="DV53" i="167"/>
  <c r="DU57" i="167"/>
  <c r="DV61" i="167"/>
  <c r="DV69" i="167"/>
  <c r="DU73" i="167"/>
  <c r="DV77" i="167"/>
  <c r="DU81" i="167"/>
  <c r="DV85" i="167"/>
  <c r="DV93" i="167"/>
  <c r="DU97" i="167"/>
  <c r="DV101" i="167"/>
  <c r="DU105" i="167"/>
  <c r="DV109" i="167"/>
  <c r="DU113" i="167"/>
  <c r="DV117" i="167"/>
  <c r="DV125" i="167"/>
  <c r="CM47" i="167"/>
  <c r="BG47" i="167" s="1"/>
  <c r="CM63" i="167"/>
  <c r="BG63" i="167" s="1"/>
  <c r="BF108" i="167"/>
  <c r="DV15" i="167"/>
  <c r="DU19" i="167"/>
  <c r="DV23" i="167"/>
  <c r="DS29" i="167"/>
  <c r="DS37" i="167"/>
  <c r="DV39" i="167"/>
  <c r="DS45" i="167"/>
  <c r="DV47" i="167"/>
  <c r="DS53" i="167"/>
  <c r="DS61" i="167"/>
  <c r="DV63" i="167"/>
  <c r="DS69" i="167"/>
  <c r="DV71" i="167"/>
  <c r="DU99" i="167"/>
  <c r="DV103" i="167"/>
  <c r="DV12" i="167"/>
  <c r="DV28" i="167"/>
  <c r="DV36" i="167"/>
  <c r="DV44" i="167"/>
  <c r="DV52" i="167"/>
  <c r="DV60" i="167"/>
  <c r="DV68" i="167"/>
  <c r="DV84" i="167"/>
  <c r="DV281" i="167"/>
  <c r="DV289" i="167"/>
  <c r="DU293" i="167"/>
  <c r="DV313" i="167"/>
  <c r="DV321" i="167"/>
  <c r="DU325" i="167"/>
  <c r="DV361" i="167"/>
  <c r="DV377" i="167"/>
  <c r="DS404" i="167"/>
  <c r="DU119" i="167"/>
  <c r="DV123" i="167"/>
  <c r="DV131" i="167"/>
  <c r="DV147" i="167"/>
  <c r="DV155" i="167"/>
  <c r="DV179" i="167"/>
  <c r="DV195" i="167"/>
  <c r="DV203" i="167"/>
  <c r="DV211" i="167"/>
  <c r="DU215" i="167"/>
  <c r="DV219" i="167"/>
  <c r="DU223" i="167"/>
  <c r="DV227" i="167"/>
  <c r="DU231" i="167"/>
  <c r="DY296" i="167"/>
  <c r="DY312" i="167"/>
  <c r="DY320" i="167"/>
  <c r="DY336" i="167"/>
  <c r="DY360" i="167"/>
  <c r="DY368" i="167"/>
  <c r="DY400" i="167"/>
  <c r="DY408" i="167"/>
  <c r="BF11" i="167"/>
  <c r="AF154" i="167"/>
  <c r="DV10" i="167"/>
  <c r="DT11" i="167"/>
  <c r="DV20" i="167"/>
  <c r="DV76" i="167"/>
  <c r="DV92" i="167"/>
  <c r="DS12" i="167"/>
  <c r="DS20" i="167"/>
  <c r="DS28" i="167"/>
  <c r="DS36" i="167"/>
  <c r="DS44" i="167"/>
  <c r="DS52" i="167"/>
  <c r="DS60" i="167"/>
  <c r="DS68" i="167"/>
  <c r="DS76" i="167"/>
  <c r="DS84" i="167"/>
  <c r="DS92" i="167"/>
  <c r="DS100" i="167"/>
  <c r="DS108" i="167"/>
  <c r="DS116" i="167"/>
  <c r="DS124" i="167"/>
  <c r="DS132" i="167"/>
  <c r="DS148" i="167"/>
  <c r="DS156" i="167"/>
  <c r="DS164" i="167"/>
  <c r="DS172" i="167"/>
  <c r="DS180" i="167"/>
  <c r="DW10" i="167"/>
  <c r="DZ11" i="167"/>
  <c r="DY16" i="167"/>
  <c r="DZ19" i="167"/>
  <c r="DY24" i="167"/>
  <c r="DZ27" i="167"/>
  <c r="DY32" i="167"/>
  <c r="DW34" i="167"/>
  <c r="DZ35" i="167"/>
  <c r="DY40" i="167"/>
  <c r="DZ43" i="167"/>
  <c r="DY48" i="167"/>
  <c r="DZ51" i="167"/>
  <c r="DY56" i="167"/>
  <c r="DW58" i="167"/>
  <c r="DZ59" i="167"/>
  <c r="DY64" i="167"/>
  <c r="DW66" i="167"/>
  <c r="DZ67" i="167"/>
  <c r="DY72" i="167"/>
  <c r="DZ75" i="167"/>
  <c r="DY13" i="167"/>
  <c r="DS14" i="167"/>
  <c r="DW15" i="167"/>
  <c r="DZ16" i="167"/>
  <c r="DY10" i="167"/>
  <c r="DV13" i="167"/>
  <c r="DZ13" i="167"/>
  <c r="DT14" i="167"/>
  <c r="DU17" i="167"/>
  <c r="DY18" i="167"/>
  <c r="DW20" i="167"/>
  <c r="DZ21" i="167"/>
  <c r="DT22" i="167"/>
  <c r="DY26" i="167"/>
  <c r="DW28" i="167"/>
  <c r="DZ29" i="167"/>
  <c r="DT30" i="167"/>
  <c r="DY34" i="167"/>
  <c r="DZ37" i="167"/>
  <c r="DT38" i="167"/>
  <c r="DY42" i="167"/>
  <c r="DW44" i="167"/>
  <c r="DZ45" i="167"/>
  <c r="DT46" i="167"/>
  <c r="DY50" i="167"/>
  <c r="DZ53" i="167"/>
  <c r="DT54" i="167"/>
  <c r="DY58" i="167"/>
  <c r="DW60" i="167"/>
  <c r="DZ61" i="167"/>
  <c r="DT62" i="167"/>
  <c r="DY66" i="167"/>
  <c r="DW68" i="167"/>
  <c r="DZ69" i="167"/>
  <c r="DT70" i="167"/>
  <c r="DY74" i="167"/>
  <c r="DW76" i="167"/>
  <c r="DZ77" i="167"/>
  <c r="DW17" i="167"/>
  <c r="DV18" i="167"/>
  <c r="DZ18" i="167"/>
  <c r="DY23" i="167"/>
  <c r="DS24" i="167"/>
  <c r="DW25" i="167"/>
  <c r="DV26" i="167"/>
  <c r="DZ26" i="167"/>
  <c r="DT27" i="167"/>
  <c r="DY31" i="167"/>
  <c r="DS32" i="167"/>
  <c r="DW33" i="167"/>
  <c r="DV34" i="167"/>
  <c r="DZ34" i="167"/>
  <c r="DT35" i="167"/>
  <c r="DY39" i="167"/>
  <c r="DS40" i="167"/>
  <c r="DW41" i="167"/>
  <c r="DV42" i="167"/>
  <c r="DZ42" i="167"/>
  <c r="DY47" i="167"/>
  <c r="DS48" i="167"/>
  <c r="DW49" i="167"/>
  <c r="DV50" i="167"/>
  <c r="DZ50" i="167"/>
  <c r="DY55" i="167"/>
  <c r="DS56" i="167"/>
  <c r="DW57" i="167"/>
  <c r="DV58" i="167"/>
  <c r="DZ58" i="167"/>
  <c r="DU62" i="167"/>
  <c r="DY63" i="167"/>
  <c r="DS64" i="167"/>
  <c r="DW65" i="167"/>
  <c r="DV66" i="167"/>
  <c r="DZ66" i="167"/>
  <c r="DT67" i="167"/>
  <c r="DY71" i="167"/>
  <c r="DS72" i="167"/>
  <c r="DV74" i="167"/>
  <c r="DZ74" i="167"/>
  <c r="DY79" i="167"/>
  <c r="DS80" i="167"/>
  <c r="DW81" i="167"/>
  <c r="DZ82" i="167"/>
  <c r="DT83" i="167"/>
  <c r="DS88" i="167"/>
  <c r="DW89" i="167"/>
  <c r="DV90" i="167"/>
  <c r="DZ90" i="167"/>
  <c r="DY95" i="167"/>
  <c r="DS96" i="167"/>
  <c r="DW97" i="167"/>
  <c r="DZ98" i="167"/>
  <c r="DY103" i="167"/>
  <c r="DS104" i="167"/>
  <c r="DY111" i="167"/>
  <c r="DS112" i="167"/>
  <c r="DW113" i="167"/>
  <c r="DZ114" i="167"/>
  <c r="DY119" i="167"/>
  <c r="DS120" i="167"/>
  <c r="DW121" i="167"/>
  <c r="DV122" i="167"/>
  <c r="DZ122" i="167"/>
  <c r="DY127" i="167"/>
  <c r="DS128" i="167"/>
  <c r="DW129" i="167"/>
  <c r="DV130" i="167"/>
  <c r="DZ130" i="167"/>
  <c r="DT131" i="167"/>
  <c r="DY135" i="167"/>
  <c r="DW137" i="167"/>
  <c r="DV138" i="167"/>
  <c r="DZ138" i="167"/>
  <c r="DY143" i="167"/>
  <c r="DW145" i="167"/>
  <c r="DV146" i="167"/>
  <c r="DZ146" i="167"/>
  <c r="DY151" i="167"/>
  <c r="DW153" i="167"/>
  <c r="DV154" i="167"/>
  <c r="DZ154" i="167"/>
  <c r="DY159" i="167"/>
  <c r="DW161" i="167"/>
  <c r="DS188" i="167"/>
  <c r="DS196" i="167"/>
  <c r="DS204" i="167"/>
  <c r="DY80" i="167"/>
  <c r="DZ83" i="167"/>
  <c r="DY88" i="167"/>
  <c r="DW90" i="167"/>
  <c r="DZ91" i="167"/>
  <c r="DY96" i="167"/>
  <c r="DW98" i="167"/>
  <c r="DY104" i="167"/>
  <c r="DW106" i="167"/>
  <c r="DY112" i="167"/>
  <c r="DS113" i="167"/>
  <c r="DW114" i="167"/>
  <c r="DZ115" i="167"/>
  <c r="DY120" i="167"/>
  <c r="DS121" i="167"/>
  <c r="DW122" i="167"/>
  <c r="DZ123" i="167"/>
  <c r="DY128" i="167"/>
  <c r="DS129" i="167"/>
  <c r="DW130" i="167"/>
  <c r="DY21" i="167"/>
  <c r="DS22" i="167"/>
  <c r="DW23" i="167"/>
  <c r="DY29" i="167"/>
  <c r="DS30" i="167"/>
  <c r="DY37" i="167"/>
  <c r="DS38" i="167"/>
  <c r="DW39" i="167"/>
  <c r="DY45" i="167"/>
  <c r="DS46" i="167"/>
  <c r="DW47" i="167"/>
  <c r="DZ48" i="167"/>
  <c r="DY53" i="167"/>
  <c r="DS54" i="167"/>
  <c r="DY61" i="167"/>
  <c r="DS62" i="167"/>
  <c r="DW63" i="167"/>
  <c r="DZ64" i="167"/>
  <c r="DY69" i="167"/>
  <c r="DS70" i="167"/>
  <c r="DW71" i="167"/>
  <c r="DZ72" i="167"/>
  <c r="DY77" i="167"/>
  <c r="DS78" i="167"/>
  <c r="DW79" i="167"/>
  <c r="DY85" i="167"/>
  <c r="DS86" i="167"/>
  <c r="DY93" i="167"/>
  <c r="DS94" i="167"/>
  <c r="DW95" i="167"/>
  <c r="DZ96" i="167"/>
  <c r="DY101" i="167"/>
  <c r="DS102" i="167"/>
  <c r="DW103" i="167"/>
  <c r="DZ104" i="167"/>
  <c r="DT78" i="167"/>
  <c r="DZ85" i="167"/>
  <c r="DT86" i="167"/>
  <c r="DY90" i="167"/>
  <c r="DW92" i="167"/>
  <c r="DZ93" i="167"/>
  <c r="DY98" i="167"/>
  <c r="DW100" i="167"/>
  <c r="DZ101" i="167"/>
  <c r="DY106" i="167"/>
  <c r="DW108" i="167"/>
  <c r="DY114" i="167"/>
  <c r="DS115" i="167"/>
  <c r="DY122" i="167"/>
  <c r="DS123" i="167"/>
  <c r="DW124" i="167"/>
  <c r="DY130" i="167"/>
  <c r="DS131" i="167"/>
  <c r="DY138" i="167"/>
  <c r="DY146" i="167"/>
  <c r="DY154" i="167"/>
  <c r="DV263" i="167"/>
  <c r="DU267" i="167"/>
  <c r="DV271" i="167"/>
  <c r="DU275" i="167"/>
  <c r="DV279" i="167"/>
  <c r="DU283" i="167"/>
  <c r="DV287" i="167"/>
  <c r="DU291" i="167"/>
  <c r="DW294" i="167"/>
  <c r="DU299" i="167"/>
  <c r="DV303" i="167"/>
  <c r="DU307" i="167"/>
  <c r="DV311" i="167"/>
  <c r="DZ311" i="167"/>
  <c r="DU315" i="167"/>
  <c r="DV319" i="167"/>
  <c r="DU323" i="167"/>
  <c r="DV327" i="167"/>
  <c r="DZ327" i="167"/>
  <c r="DU331" i="167"/>
  <c r="DW334" i="167"/>
  <c r="DV335" i="167"/>
  <c r="DU339" i="167"/>
  <c r="DU363" i="167"/>
  <c r="DV367" i="167"/>
  <c r="DU371" i="167"/>
  <c r="DU379" i="167"/>
  <c r="DU387" i="167"/>
  <c r="DS389" i="167"/>
  <c r="DU395" i="167"/>
  <c r="DU403" i="167"/>
  <c r="BL3" i="167"/>
  <c r="CM38" i="167"/>
  <c r="BG38" i="167" s="1"/>
  <c r="CM134" i="167"/>
  <c r="BG134" i="167" s="1"/>
  <c r="DY136" i="167"/>
  <c r="DS137" i="167"/>
  <c r="DY144" i="167"/>
  <c r="DS145" i="167"/>
  <c r="DW146" i="167"/>
  <c r="DZ147" i="167"/>
  <c r="DY152" i="167"/>
  <c r="DS153" i="167"/>
  <c r="DW154" i="167"/>
  <c r="DY160" i="167"/>
  <c r="DS161" i="167"/>
  <c r="DW162" i="167"/>
  <c r="DY168" i="167"/>
  <c r="DS169" i="167"/>
  <c r="DW170" i="167"/>
  <c r="DY176" i="167"/>
  <c r="DS177" i="167"/>
  <c r="DY184" i="167"/>
  <c r="DS185" i="167"/>
  <c r="DW186" i="167"/>
  <c r="DY192" i="167"/>
  <c r="DS193" i="167"/>
  <c r="DW194" i="167"/>
  <c r="DY200" i="167"/>
  <c r="DS201" i="167"/>
  <c r="DW202" i="167"/>
  <c r="DS273" i="167"/>
  <c r="DS281" i="167"/>
  <c r="DS289" i="167"/>
  <c r="DS297" i="167"/>
  <c r="DS305" i="167"/>
  <c r="DS321" i="167"/>
  <c r="DS329" i="167"/>
  <c r="DS337" i="167"/>
  <c r="DS345" i="167"/>
  <c r="DS353" i="167"/>
  <c r="DS361" i="167"/>
  <c r="DS369" i="167"/>
  <c r="DS377" i="167"/>
  <c r="DS385" i="167"/>
  <c r="DS393" i="167"/>
  <c r="DS401" i="167"/>
  <c r="CM61" i="167"/>
  <c r="BG61" i="167" s="1"/>
  <c r="BF180" i="167"/>
  <c r="DY133" i="167"/>
  <c r="DS134" i="167"/>
  <c r="DW135" i="167"/>
  <c r="DY141" i="167"/>
  <c r="DS142" i="167"/>
  <c r="DW143" i="167"/>
  <c r="DY149" i="167"/>
  <c r="DS150" i="167"/>
  <c r="DY157" i="167"/>
  <c r="DS158" i="167"/>
  <c r="DW159" i="167"/>
  <c r="DZ160" i="167"/>
  <c r="DY165" i="167"/>
  <c r="DS166" i="167"/>
  <c r="DW167" i="167"/>
  <c r="DY173" i="167"/>
  <c r="DS174" i="167"/>
  <c r="DW175" i="167"/>
  <c r="DZ176" i="167"/>
  <c r="DY181" i="167"/>
  <c r="DS182" i="167"/>
  <c r="DW183" i="167"/>
  <c r="DY189" i="167"/>
  <c r="DS190" i="167"/>
  <c r="DW191" i="167"/>
  <c r="DZ192" i="167"/>
  <c r="DY197" i="167"/>
  <c r="DS198" i="167"/>
  <c r="DW199" i="167"/>
  <c r="DW271" i="167"/>
  <c r="DZ272" i="167"/>
  <c r="DY277" i="167"/>
  <c r="DW279" i="167"/>
  <c r="DZ280" i="167"/>
  <c r="DY285" i="167"/>
  <c r="DS286" i="167"/>
  <c r="DW287" i="167"/>
  <c r="DZ288" i="167"/>
  <c r="DY293" i="167"/>
  <c r="DS294" i="167"/>
  <c r="DW295" i="167"/>
  <c r="DZ296" i="167"/>
  <c r="DY301" i="167"/>
  <c r="DS302" i="167"/>
  <c r="DW303" i="167"/>
  <c r="DZ304" i="167"/>
  <c r="DY309" i="167"/>
  <c r="DS310" i="167"/>
  <c r="DW311" i="167"/>
  <c r="DY317" i="167"/>
  <c r="DS318" i="167"/>
  <c r="DW319" i="167"/>
  <c r="DZ320" i="167"/>
  <c r="DY325" i="167"/>
  <c r="DS326" i="167"/>
  <c r="DW327" i="167"/>
  <c r="DZ328" i="167"/>
  <c r="DY333" i="167"/>
  <c r="DS334" i="167"/>
  <c r="DW335" i="167"/>
  <c r="DY341" i="167"/>
  <c r="DS342" i="167"/>
  <c r="DY349" i="167"/>
  <c r="DS350" i="167"/>
  <c r="DW351" i="167"/>
  <c r="DY357" i="167"/>
  <c r="DS358" i="167"/>
  <c r="DY365" i="167"/>
  <c r="DS366" i="167"/>
  <c r="DW367" i="167"/>
  <c r="DZ368" i="167"/>
  <c r="DY373" i="167"/>
  <c r="DS374" i="167"/>
  <c r="DY381" i="167"/>
  <c r="DS382" i="167"/>
  <c r="DY389" i="167"/>
  <c r="DS390" i="167"/>
  <c r="DW391" i="167"/>
  <c r="DY397" i="167"/>
  <c r="DW399" i="167"/>
  <c r="DY405" i="167"/>
  <c r="DS406" i="167"/>
  <c r="DW407" i="167"/>
  <c r="DZ408" i="167"/>
  <c r="DY162" i="167"/>
  <c r="DY170" i="167"/>
  <c r="DY178" i="167"/>
  <c r="DY186" i="167"/>
  <c r="DY194" i="167"/>
  <c r="DY226" i="167"/>
  <c r="DY234" i="167"/>
  <c r="DY242" i="167"/>
  <c r="DY274" i="167"/>
  <c r="DS275" i="167"/>
  <c r="DY282" i="167"/>
  <c r="DS283" i="167"/>
  <c r="DY290" i="167"/>
  <c r="DS291" i="167"/>
  <c r="DY298" i="167"/>
  <c r="DS299" i="167"/>
  <c r="DY306" i="167"/>
  <c r="DS307" i="167"/>
  <c r="DS315" i="167"/>
  <c r="DS323" i="167"/>
  <c r="DY330" i="167"/>
  <c r="DS331" i="167"/>
  <c r="DS339" i="167"/>
  <c r="DY346" i="167"/>
  <c r="DS347" i="167"/>
  <c r="DY354" i="167"/>
  <c r="DS355" i="167"/>
  <c r="DY362" i="167"/>
  <c r="DS363" i="167"/>
  <c r="DY370" i="167"/>
  <c r="DS371" i="167"/>
  <c r="DS379" i="167"/>
  <c r="DS387" i="167"/>
  <c r="DS395" i="167"/>
  <c r="DS403" i="167"/>
  <c r="CP3" i="167"/>
  <c r="DY167" i="167"/>
  <c r="DW169" i="167"/>
  <c r="DV170" i="167"/>
  <c r="DZ170" i="167"/>
  <c r="DY175" i="167"/>
  <c r="DW177" i="167"/>
  <c r="DV178" i="167"/>
  <c r="DY183" i="167"/>
  <c r="DW185" i="167"/>
  <c r="DZ186" i="167"/>
  <c r="DY191" i="167"/>
  <c r="DW193" i="167"/>
  <c r="DV194" i="167"/>
  <c r="DZ194" i="167"/>
  <c r="DY199" i="167"/>
  <c r="DW201" i="167"/>
  <c r="DZ202" i="167"/>
  <c r="DY207" i="167"/>
  <c r="DW209" i="167"/>
  <c r="DZ210" i="167"/>
  <c r="DY215" i="167"/>
  <c r="DY351" i="167"/>
  <c r="DY367" i="167"/>
  <c r="DW369" i="167"/>
  <c r="DZ370" i="167"/>
  <c r="DY375" i="167"/>
  <c r="DY383" i="167"/>
  <c r="DW385" i="167"/>
  <c r="DY391" i="167"/>
  <c r="DW393" i="167"/>
  <c r="DY399" i="167"/>
  <c r="DW401" i="167"/>
  <c r="DY407" i="167"/>
  <c r="DW409" i="167"/>
  <c r="CM101" i="167"/>
  <c r="BG101" i="167" s="1"/>
  <c r="BF103" i="167"/>
  <c r="DS16" i="167"/>
  <c r="DT19" i="167"/>
  <c r="DT43" i="167"/>
  <c r="DT51" i="167"/>
  <c r="DT59" i="167"/>
  <c r="DT75" i="167"/>
  <c r="DV202" i="167"/>
  <c r="DV55" i="167"/>
  <c r="DV79" i="167"/>
  <c r="DV95" i="167"/>
  <c r="DU147" i="167"/>
  <c r="DV151" i="167"/>
  <c r="DU179" i="167"/>
  <c r="DU203" i="167"/>
  <c r="DV207" i="167"/>
  <c r="CM94" i="167"/>
  <c r="BG94" i="167" s="1"/>
  <c r="BF175" i="167"/>
  <c r="DZ20" i="167"/>
  <c r="DZ36" i="167"/>
  <c r="DZ44" i="167"/>
  <c r="DZ52" i="167"/>
  <c r="DZ68" i="167"/>
  <c r="DZ76" i="167"/>
  <c r="DZ100" i="167"/>
  <c r="DS138" i="167"/>
  <c r="DS146" i="167"/>
  <c r="DZ148" i="167"/>
  <c r="DS154" i="167"/>
  <c r="DS162" i="167"/>
  <c r="DS170" i="167"/>
  <c r="DS178" i="167"/>
  <c r="DS186" i="167"/>
  <c r="DS194" i="167"/>
  <c r="DS202" i="167"/>
  <c r="DS210" i="167"/>
  <c r="DY134" i="167"/>
  <c r="DW136" i="167"/>
  <c r="DZ137" i="167"/>
  <c r="DY142" i="167"/>
  <c r="DW144" i="167"/>
  <c r="DZ145" i="167"/>
  <c r="DY150" i="167"/>
  <c r="DW152" i="167"/>
  <c r="DZ153" i="167"/>
  <c r="DY158" i="167"/>
  <c r="DW160" i="167"/>
  <c r="DZ161" i="167"/>
  <c r="DY166" i="167"/>
  <c r="DW168" i="167"/>
  <c r="DZ169" i="167"/>
  <c r="DY174" i="167"/>
  <c r="DW176" i="167"/>
  <c r="DZ177" i="167"/>
  <c r="DY182" i="167"/>
  <c r="DW184" i="167"/>
  <c r="DZ185" i="167"/>
  <c r="DY190" i="167"/>
  <c r="DW192" i="167"/>
  <c r="DZ193" i="167"/>
  <c r="DY198" i="167"/>
  <c r="DW200" i="167"/>
  <c r="DZ201" i="167"/>
  <c r="DY206" i="167"/>
  <c r="DS140" i="167"/>
  <c r="DV75" i="167"/>
  <c r="DZ99" i="167"/>
  <c r="DU103" i="167"/>
  <c r="DW138" i="167"/>
  <c r="DU167" i="167"/>
  <c r="DV171" i="167"/>
  <c r="DU175" i="167"/>
  <c r="DU183" i="167"/>
  <c r="DU191" i="167"/>
  <c r="DU199" i="167"/>
  <c r="DZ203" i="167"/>
  <c r="AF16" i="167"/>
  <c r="CM15" i="167"/>
  <c r="BG15" i="167" s="1"/>
  <c r="BF15" i="167"/>
  <c r="AF24" i="167"/>
  <c r="BF23" i="167"/>
  <c r="CM23" i="167"/>
  <c r="BG23" i="167" s="1"/>
  <c r="AF168" i="167"/>
  <c r="BF167" i="167"/>
  <c r="DZ40" i="167"/>
  <c r="DZ56" i="167"/>
  <c r="DZ80" i="167"/>
  <c r="DV136" i="167"/>
  <c r="DZ136" i="167"/>
  <c r="DU140" i="167"/>
  <c r="DV144" i="167"/>
  <c r="DZ144" i="167"/>
  <c r="DW151" i="167"/>
  <c r="DV160" i="167"/>
  <c r="DU164" i="167"/>
  <c r="DV168" i="167"/>
  <c r="DZ168" i="167"/>
  <c r="DU172" i="167"/>
  <c r="DV176" i="167"/>
  <c r="DU188" i="167"/>
  <c r="DV192" i="167"/>
  <c r="DY205" i="167"/>
  <c r="BF31" i="167"/>
  <c r="DU214" i="167"/>
  <c r="DW217" i="167"/>
  <c r="DV218" i="167"/>
  <c r="DZ218" i="167"/>
  <c r="DU222" i="167"/>
  <c r="DY223" i="167"/>
  <c r="DW225" i="167"/>
  <c r="DY231" i="167"/>
  <c r="DW233" i="167"/>
  <c r="DZ234" i="167"/>
  <c r="DY239" i="167"/>
  <c r="DW241" i="167"/>
  <c r="DZ242" i="167"/>
  <c r="DY247" i="167"/>
  <c r="DW249" i="167"/>
  <c r="DZ250" i="167"/>
  <c r="DY255" i="167"/>
  <c r="DW257" i="167"/>
  <c r="DZ258" i="167"/>
  <c r="DV402" i="167"/>
  <c r="BF32" i="167"/>
  <c r="AF201" i="167"/>
  <c r="DU211" i="167"/>
  <c r="DV231" i="167"/>
  <c r="DV295" i="167"/>
  <c r="DV343" i="167"/>
  <c r="DU347" i="167"/>
  <c r="DS349" i="167"/>
  <c r="DV375" i="167"/>
  <c r="DV383" i="167"/>
  <c r="DW390" i="167"/>
  <c r="DV391" i="167"/>
  <c r="DV399" i="167"/>
  <c r="CM56" i="167"/>
  <c r="BG56" i="167" s="1"/>
  <c r="CM104" i="167"/>
  <c r="BG104" i="167" s="1"/>
  <c r="BF35" i="167"/>
  <c r="BF126" i="167"/>
  <c r="BF190" i="167"/>
  <c r="DS218" i="167"/>
  <c r="DS226" i="167"/>
  <c r="DS234" i="167"/>
  <c r="DS242" i="167"/>
  <c r="DS250" i="167"/>
  <c r="DS338" i="167"/>
  <c r="DS346" i="167"/>
  <c r="DZ348" i="167"/>
  <c r="DS354" i="167"/>
  <c r="DW355" i="167"/>
  <c r="DS362" i="167"/>
  <c r="DW363" i="167"/>
  <c r="DS370" i="167"/>
  <c r="DS378" i="167"/>
  <c r="DS386" i="167"/>
  <c r="DS394" i="167"/>
  <c r="DS402" i="167"/>
  <c r="BF16" i="167"/>
  <c r="BF131" i="167"/>
  <c r="BF195" i="167"/>
  <c r="AF15" i="167"/>
  <c r="DW208" i="167"/>
  <c r="DZ209" i="167"/>
  <c r="DY214" i="167"/>
  <c r="DW216" i="167"/>
  <c r="DZ217" i="167"/>
  <c r="DY222" i="167"/>
  <c r="DW224" i="167"/>
  <c r="DZ225" i="167"/>
  <c r="DY230" i="167"/>
  <c r="DW232" i="167"/>
  <c r="DZ233" i="167"/>
  <c r="DY238" i="167"/>
  <c r="DW240" i="167"/>
  <c r="DZ241" i="167"/>
  <c r="DY246" i="167"/>
  <c r="DW248" i="167"/>
  <c r="DZ249" i="167"/>
  <c r="DY254" i="167"/>
  <c r="DW256" i="167"/>
  <c r="DZ257" i="167"/>
  <c r="DY262" i="167"/>
  <c r="DW264" i="167"/>
  <c r="DY270" i="167"/>
  <c r="DW272" i="167"/>
  <c r="DZ273" i="167"/>
  <c r="DY278" i="167"/>
  <c r="DW280" i="167"/>
  <c r="DZ281" i="167"/>
  <c r="DY286" i="167"/>
  <c r="DW288" i="167"/>
  <c r="DZ289" i="167"/>
  <c r="DY294" i="167"/>
  <c r="DW296" i="167"/>
  <c r="DY302" i="167"/>
  <c r="DW304" i="167"/>
  <c r="DZ305" i="167"/>
  <c r="DY310" i="167"/>
  <c r="DW312" i="167"/>
  <c r="DZ313" i="167"/>
  <c r="DY318" i="167"/>
  <c r="DW320" i="167"/>
  <c r="DZ321" i="167"/>
  <c r="DY326" i="167"/>
  <c r="DW328" i="167"/>
  <c r="DZ329" i="167"/>
  <c r="DY334" i="167"/>
  <c r="DW336" i="167"/>
  <c r="DZ337" i="167"/>
  <c r="DY342" i="167"/>
  <c r="DW344" i="167"/>
  <c r="DZ345" i="167"/>
  <c r="DY350" i="167"/>
  <c r="DW352" i="167"/>
  <c r="DZ353" i="167"/>
  <c r="DY358" i="167"/>
  <c r="DW360" i="167"/>
  <c r="DZ361" i="167"/>
  <c r="DY366" i="167"/>
  <c r="DW368" i="167"/>
  <c r="DV369" i="167"/>
  <c r="DZ369" i="167"/>
  <c r="DY374" i="167"/>
  <c r="DW376" i="167"/>
  <c r="DZ377" i="167"/>
  <c r="DY382" i="167"/>
  <c r="DW384" i="167"/>
  <c r="DZ385" i="167"/>
  <c r="DY390" i="167"/>
  <c r="DW392" i="167"/>
  <c r="DZ393" i="167"/>
  <c r="DY398" i="167"/>
  <c r="DW400" i="167"/>
  <c r="DV401" i="167"/>
  <c r="DZ401" i="167"/>
  <c r="DY406" i="167"/>
  <c r="DW408" i="167"/>
  <c r="DZ409" i="167"/>
  <c r="CD6" i="189"/>
  <c r="BF19" i="167"/>
  <c r="BF38" i="167"/>
  <c r="BF134" i="167"/>
  <c r="AF49" i="167"/>
  <c r="DS212" i="167"/>
  <c r="DS220" i="167"/>
  <c r="DS228" i="167"/>
  <c r="DS236" i="167"/>
  <c r="DS252" i="167"/>
  <c r="DV278" i="167"/>
  <c r="DS308" i="167"/>
  <c r="DV310" i="167"/>
  <c r="DV318" i="167"/>
  <c r="DV334" i="167"/>
  <c r="DV342" i="167"/>
  <c r="DU346" i="167"/>
  <c r="DV366" i="167"/>
  <c r="DV374" i="167"/>
  <c r="DS380" i="167"/>
  <c r="CV6" i="189"/>
  <c r="BF139" i="167"/>
  <c r="AF55" i="167"/>
  <c r="DY208" i="167"/>
  <c r="DS209" i="167"/>
  <c r="DY216" i="167"/>
  <c r="DS217" i="167"/>
  <c r="DW218" i="167"/>
  <c r="DZ219" i="167"/>
  <c r="DY224" i="167"/>
  <c r="DS225" i="167"/>
  <c r="DW226" i="167"/>
  <c r="DY232" i="167"/>
  <c r="DS233" i="167"/>
  <c r="DY240" i="167"/>
  <c r="DS241" i="167"/>
  <c r="DY248" i="167"/>
  <c r="DS249" i="167"/>
  <c r="DS257" i="167"/>
  <c r="DS265" i="167"/>
  <c r="DY288" i="167"/>
  <c r="DS313" i="167"/>
  <c r="DU351" i="167"/>
  <c r="DW354" i="167"/>
  <c r="DV363" i="167"/>
  <c r="DW394" i="167"/>
  <c r="DV395" i="167"/>
  <c r="DU399" i="167"/>
  <c r="BF24" i="167"/>
  <c r="AF74" i="167"/>
  <c r="DW207" i="167"/>
  <c r="DV208" i="167"/>
  <c r="DZ208" i="167"/>
  <c r="DY213" i="167"/>
  <c r="DY221" i="167"/>
  <c r="DY229" i="167"/>
  <c r="DU236" i="167"/>
  <c r="DY237" i="167"/>
  <c r="DS238" i="167"/>
  <c r="DW239" i="167"/>
  <c r="DV240" i="167"/>
  <c r="DZ240" i="167"/>
  <c r="DU244" i="167"/>
  <c r="DY245" i="167"/>
  <c r="DS246" i="167"/>
  <c r="DW247" i="167"/>
  <c r="DV248" i="167"/>
  <c r="DY253" i="167"/>
  <c r="DW255" i="167"/>
  <c r="DZ256" i="167"/>
  <c r="DY261" i="167"/>
  <c r="DW263" i="167"/>
  <c r="DZ264" i="167"/>
  <c r="DY269" i="167"/>
  <c r="DZ312" i="167"/>
  <c r="DV320" i="167"/>
  <c r="DU324" i="167"/>
  <c r="DV328" i="167"/>
  <c r="DV336" i="167"/>
  <c r="DZ336" i="167"/>
  <c r="DU340" i="167"/>
  <c r="DV344" i="167"/>
  <c r="DU356" i="167"/>
  <c r="DV368" i="167"/>
  <c r="DW375" i="167"/>
  <c r="DU380" i="167"/>
  <c r="DW383" i="167"/>
  <c r="DU388" i="167"/>
  <c r="DV392" i="167"/>
  <c r="DU396" i="167"/>
  <c r="DV400" i="167"/>
  <c r="DU404" i="167"/>
  <c r="DV408" i="167"/>
  <c r="BK3" i="167"/>
  <c r="BF27" i="167"/>
  <c r="BF172" i="167"/>
  <c r="AF105" i="167"/>
  <c r="CF115" i="167"/>
  <c r="CF120" i="167"/>
  <c r="AN74" i="167"/>
  <c r="AX74" i="167"/>
  <c r="AV74" i="167"/>
  <c r="DU11" i="167"/>
  <c r="DY12" i="167"/>
  <c r="DW14" i="167"/>
  <c r="DZ15" i="167"/>
  <c r="DT16" i="167"/>
  <c r="DY20" i="167"/>
  <c r="DW22" i="167"/>
  <c r="DZ23" i="167"/>
  <c r="DT24" i="167"/>
  <c r="DU27" i="167"/>
  <c r="DY28" i="167"/>
  <c r="DW30" i="167"/>
  <c r="DV31" i="167"/>
  <c r="DZ31" i="167"/>
  <c r="DT32" i="167"/>
  <c r="DU35" i="167"/>
  <c r="DY36" i="167"/>
  <c r="DW38" i="167"/>
  <c r="DZ39" i="167"/>
  <c r="DT40" i="167"/>
  <c r="DU43" i="167"/>
  <c r="DY44" i="167"/>
  <c r="DW46" i="167"/>
  <c r="DZ47" i="167"/>
  <c r="DT48" i="167"/>
  <c r="DU51" i="167"/>
  <c r="DY52" i="167"/>
  <c r="DW54" i="167"/>
  <c r="DZ55" i="167"/>
  <c r="DT56" i="167"/>
  <c r="DU59" i="167"/>
  <c r="DY60" i="167"/>
  <c r="DW62" i="167"/>
  <c r="DZ63" i="167"/>
  <c r="DT64" i="167"/>
  <c r="DU67" i="167"/>
  <c r="DY68" i="167"/>
  <c r="DW70" i="167"/>
  <c r="DZ71" i="167"/>
  <c r="DT72" i="167"/>
  <c r="DU75" i="167"/>
  <c r="DY76" i="167"/>
  <c r="DW78" i="167"/>
  <c r="DZ79" i="167"/>
  <c r="DT80" i="167"/>
  <c r="DU83" i="167"/>
  <c r="DY84" i="167"/>
  <c r="DW86" i="167"/>
  <c r="DV87" i="167"/>
  <c r="DZ87" i="167"/>
  <c r="DY92" i="167"/>
  <c r="DW94" i="167"/>
  <c r="DZ95" i="167"/>
  <c r="DT96" i="167"/>
  <c r="DY100" i="167"/>
  <c r="DW102" i="167"/>
  <c r="DZ103" i="167"/>
  <c r="DU107" i="167"/>
  <c r="DY108" i="167"/>
  <c r="DW110" i="167"/>
  <c r="DV111" i="167"/>
  <c r="DU115" i="167"/>
  <c r="DY116" i="167"/>
  <c r="DV119" i="167"/>
  <c r="DY124" i="167"/>
  <c r="DW126" i="167"/>
  <c r="DV127" i="167"/>
  <c r="DZ127" i="167"/>
  <c r="DT128" i="167"/>
  <c r="DU131" i="167"/>
  <c r="DY132" i="167"/>
  <c r="AN34" i="167"/>
  <c r="AH34" i="167"/>
  <c r="AX34" i="167"/>
  <c r="AV34" i="167"/>
  <c r="CF27" i="167"/>
  <c r="CF35" i="167"/>
  <c r="DS10" i="167"/>
  <c r="DT13" i="167"/>
  <c r="DS18" i="167"/>
  <c r="DT21" i="167"/>
  <c r="DS26" i="167"/>
  <c r="DT29" i="167"/>
  <c r="DU32" i="167"/>
  <c r="DS34" i="167"/>
  <c r="DT37" i="167"/>
  <c r="DS42" i="167"/>
  <c r="DT45" i="167"/>
  <c r="DU48" i="167"/>
  <c r="DS50" i="167"/>
  <c r="DT53" i="167"/>
  <c r="DS58" i="167"/>
  <c r="DT61" i="167"/>
  <c r="DS66" i="167"/>
  <c r="DT69" i="167"/>
  <c r="DS74" i="167"/>
  <c r="DT77" i="167"/>
  <c r="DS82" i="167"/>
  <c r="DT85" i="167"/>
  <c r="DS90" i="167"/>
  <c r="DT93" i="167"/>
  <c r="DS98" i="167"/>
  <c r="DS106" i="167"/>
  <c r="DS114" i="167"/>
  <c r="DS122" i="167"/>
  <c r="DV124" i="167"/>
  <c r="DS130" i="167"/>
  <c r="DV132" i="167"/>
  <c r="CF19" i="167"/>
  <c r="CF161" i="167"/>
  <c r="AN154" i="167"/>
  <c r="AV154" i="167"/>
  <c r="AH154" i="167"/>
  <c r="AX154" i="167"/>
  <c r="CO3" i="167"/>
  <c r="BI3" i="167"/>
  <c r="AH10" i="167"/>
  <c r="AX10" i="167"/>
  <c r="AV10" i="167"/>
  <c r="AN10" i="167"/>
  <c r="DZ9" i="167"/>
  <c r="DT10" i="167"/>
  <c r="DU13" i="167"/>
  <c r="DY14" i="167"/>
  <c r="DS15" i="167"/>
  <c r="DW16" i="167"/>
  <c r="DZ17" i="167"/>
  <c r="DT18" i="167"/>
  <c r="DY22" i="167"/>
  <c r="DS23" i="167"/>
  <c r="DW24" i="167"/>
  <c r="DZ25" i="167"/>
  <c r="DT26" i="167"/>
  <c r="DY30" i="167"/>
  <c r="DS31" i="167"/>
  <c r="DW32" i="167"/>
  <c r="DZ33" i="167"/>
  <c r="DT34" i="167"/>
  <c r="DY38" i="167"/>
  <c r="DS39" i="167"/>
  <c r="DW40" i="167"/>
  <c r="DZ41" i="167"/>
  <c r="DT42" i="167"/>
  <c r="DU45" i="167"/>
  <c r="DY46" i="167"/>
  <c r="DS47" i="167"/>
  <c r="DW48" i="167"/>
  <c r="DZ49" i="167"/>
  <c r="DT50" i="167"/>
  <c r="DU53" i="167"/>
  <c r="DY54" i="167"/>
  <c r="DS55" i="167"/>
  <c r="DW56" i="167"/>
  <c r="DZ57" i="167"/>
  <c r="DT58" i="167"/>
  <c r="DY62" i="167"/>
  <c r="DS63" i="167"/>
  <c r="DW64" i="167"/>
  <c r="DZ65" i="167"/>
  <c r="DT66" i="167"/>
  <c r="DY70" i="167"/>
  <c r="DS71" i="167"/>
  <c r="DW72" i="167"/>
  <c r="DZ73" i="167"/>
  <c r="DT74" i="167"/>
  <c r="DU77" i="167"/>
  <c r="DY78" i="167"/>
  <c r="DS79" i="167"/>
  <c r="DZ81" i="167"/>
  <c r="DT82" i="167"/>
  <c r="DY86" i="167"/>
  <c r="DW88" i="167"/>
  <c r="DV89" i="167"/>
  <c r="DZ89" i="167"/>
  <c r="DT90" i="167"/>
  <c r="DU93" i="167"/>
  <c r="DY94" i="167"/>
  <c r="DW96" i="167"/>
  <c r="DV97" i="167"/>
  <c r="DZ97" i="167"/>
  <c r="DT98" i="167"/>
  <c r="DU101" i="167"/>
  <c r="DY102" i="167"/>
  <c r="DS103" i="167"/>
  <c r="DW104" i="167"/>
  <c r="DV105" i="167"/>
  <c r="DZ105" i="167"/>
  <c r="DU109" i="167"/>
  <c r="DY110" i="167"/>
  <c r="DS111" i="167"/>
  <c r="DW112" i="167"/>
  <c r="DV113" i="167"/>
  <c r="DZ113" i="167"/>
  <c r="DU117" i="167"/>
  <c r="DY118" i="167"/>
  <c r="DS119" i="167"/>
  <c r="DW120" i="167"/>
  <c r="DV121" i="167"/>
  <c r="DZ121" i="167"/>
  <c r="DU125" i="167"/>
  <c r="DY126" i="167"/>
  <c r="DS127" i="167"/>
  <c r="DW128" i="167"/>
  <c r="DV129" i="167"/>
  <c r="DZ129" i="167"/>
  <c r="DT130" i="167"/>
  <c r="CF11" i="167"/>
  <c r="AX33" i="167"/>
  <c r="AH33" i="167"/>
  <c r="AN33" i="167"/>
  <c r="AV33" i="167"/>
  <c r="DU10" i="167"/>
  <c r="DY11" i="167"/>
  <c r="DW13" i="167"/>
  <c r="DV14" i="167"/>
  <c r="DZ14" i="167"/>
  <c r="DT15" i="167"/>
  <c r="DY19" i="167"/>
  <c r="DV22" i="167"/>
  <c r="DZ22" i="167"/>
  <c r="DT23" i="167"/>
  <c r="DU26" i="167"/>
  <c r="DY27" i="167"/>
  <c r="DW29" i="167"/>
  <c r="DV30" i="167"/>
  <c r="DZ30" i="167"/>
  <c r="DT31" i="167"/>
  <c r="DY35" i="167"/>
  <c r="DW37" i="167"/>
  <c r="DV38" i="167"/>
  <c r="DZ38" i="167"/>
  <c r="DT39" i="167"/>
  <c r="DU42" i="167"/>
  <c r="DY43" i="167"/>
  <c r="DW45" i="167"/>
  <c r="DV46" i="167"/>
  <c r="DZ46" i="167"/>
  <c r="DT47" i="167"/>
  <c r="DY51" i="167"/>
  <c r="DW53" i="167"/>
  <c r="DV54" i="167"/>
  <c r="DZ54" i="167"/>
  <c r="DT55" i="167"/>
  <c r="DU58" i="167"/>
  <c r="DY59" i="167"/>
  <c r="DW61" i="167"/>
  <c r="DV62" i="167"/>
  <c r="DZ62" i="167"/>
  <c r="DT63" i="167"/>
  <c r="DY67" i="167"/>
  <c r="DW69" i="167"/>
  <c r="DV70" i="167"/>
  <c r="DZ70" i="167"/>
  <c r="DT71" i="167"/>
  <c r="DY75" i="167"/>
  <c r="DW77" i="167"/>
  <c r="DZ78" i="167"/>
  <c r="DT79" i="167"/>
  <c r="DU82" i="167"/>
  <c r="DY83" i="167"/>
  <c r="DW85" i="167"/>
  <c r="DV86" i="167"/>
  <c r="DZ86" i="167"/>
  <c r="DT87" i="167"/>
  <c r="DU90" i="167"/>
  <c r="DY91" i="167"/>
  <c r="DW93" i="167"/>
  <c r="DZ94" i="167"/>
  <c r="DY99" i="167"/>
  <c r="DW101" i="167"/>
  <c r="DV102" i="167"/>
  <c r="DZ102" i="167"/>
  <c r="DY107" i="167"/>
  <c r="DW109" i="167"/>
  <c r="DY115" i="167"/>
  <c r="DW125" i="167"/>
  <c r="DV126" i="167"/>
  <c r="DY131" i="167"/>
  <c r="DV134" i="167"/>
  <c r="DU138" i="167"/>
  <c r="DY139" i="167"/>
  <c r="DU146" i="167"/>
  <c r="DY147" i="167"/>
  <c r="DW149" i="167"/>
  <c r="DV150" i="167"/>
  <c r="DZ150" i="167"/>
  <c r="DU154" i="167"/>
  <c r="DY155" i="167"/>
  <c r="DW157" i="167"/>
  <c r="DV158" i="167"/>
  <c r="DZ158" i="167"/>
  <c r="DU162" i="167"/>
  <c r="DY163" i="167"/>
  <c r="DW165" i="167"/>
  <c r="DV166" i="167"/>
  <c r="DZ166" i="167"/>
  <c r="DT167" i="167"/>
  <c r="DU170" i="167"/>
  <c r="DY171" i="167"/>
  <c r="DU178" i="167"/>
  <c r="DY179" i="167"/>
  <c r="DW181" i="167"/>
  <c r="DV182" i="167"/>
  <c r="DZ182" i="167"/>
  <c r="DT12" i="167"/>
  <c r="DT20" i="167"/>
  <c r="CF206" i="167"/>
  <c r="CF198" i="167"/>
  <c r="CF190" i="167"/>
  <c r="CF182" i="167"/>
  <c r="CF174" i="167"/>
  <c r="CF166" i="167"/>
  <c r="CF158" i="167"/>
  <c r="CF150" i="167"/>
  <c r="CF142" i="167"/>
  <c r="CF134" i="167"/>
  <c r="CF126" i="167"/>
  <c r="CF118" i="167"/>
  <c r="CF110" i="167"/>
  <c r="CF102" i="167"/>
  <c r="CF94" i="167"/>
  <c r="CF86" i="167"/>
  <c r="CF78" i="167"/>
  <c r="CF70" i="167"/>
  <c r="CF204" i="167"/>
  <c r="CF196" i="167"/>
  <c r="CF188" i="167"/>
  <c r="CF180" i="167"/>
  <c r="CF172" i="167"/>
  <c r="CF164" i="167"/>
  <c r="CF156" i="167"/>
  <c r="CF148" i="167"/>
  <c r="CF140" i="167"/>
  <c r="CF132" i="167"/>
  <c r="CF124" i="167"/>
  <c r="CF116" i="167"/>
  <c r="CF108" i="167"/>
  <c r="CF100" i="167"/>
  <c r="CF92" i="167"/>
  <c r="CF84" i="167"/>
  <c r="CF76" i="167"/>
  <c r="CF68" i="167"/>
  <c r="CF207" i="167"/>
  <c r="CF199" i="167"/>
  <c r="CF202" i="167"/>
  <c r="CF205" i="167"/>
  <c r="CF197" i="167"/>
  <c r="CF189" i="167"/>
  <c r="CF181" i="167"/>
  <c r="CF173" i="167"/>
  <c r="CF165" i="167"/>
  <c r="CF157" i="167"/>
  <c r="CF149" i="167"/>
  <c r="CF141" i="167"/>
  <c r="CF133" i="167"/>
  <c r="CF125" i="167"/>
  <c r="CF117" i="167"/>
  <c r="CF109" i="167"/>
  <c r="CF101" i="167"/>
  <c r="CF93" i="167"/>
  <c r="CF85" i="167"/>
  <c r="CF77" i="167"/>
  <c r="CF69" i="167"/>
  <c r="CF193" i="167"/>
  <c r="CF175" i="167"/>
  <c r="CF170" i="167"/>
  <c r="CF152" i="167"/>
  <c r="CF147" i="167"/>
  <c r="CF129" i="167"/>
  <c r="CF111" i="167"/>
  <c r="CF106" i="167"/>
  <c r="CF88" i="167"/>
  <c r="CF83" i="167"/>
  <c r="CF61" i="167"/>
  <c r="CF53" i="167"/>
  <c r="CF45" i="167"/>
  <c r="CF37" i="167"/>
  <c r="CF203" i="167"/>
  <c r="CF185" i="167"/>
  <c r="CF167" i="167"/>
  <c r="CF162" i="167"/>
  <c r="CF144" i="167"/>
  <c r="CF139" i="167"/>
  <c r="CF121" i="167"/>
  <c r="CF103" i="167"/>
  <c r="CF98" i="167"/>
  <c r="CF80" i="167"/>
  <c r="CF75" i="167"/>
  <c r="CF64" i="167"/>
  <c r="CF56" i="167"/>
  <c r="CF48" i="167"/>
  <c r="CF40" i="167"/>
  <c r="CF195" i="167"/>
  <c r="CF177" i="167"/>
  <c r="CF159" i="167"/>
  <c r="CF154" i="167"/>
  <c r="CF136" i="167"/>
  <c r="CF131" i="167"/>
  <c r="CF113" i="167"/>
  <c r="CF95" i="167"/>
  <c r="CF90" i="167"/>
  <c r="CF72" i="167"/>
  <c r="CF67" i="167"/>
  <c r="CF59" i="167"/>
  <c r="CF51" i="167"/>
  <c r="CF43" i="167"/>
  <c r="CF209" i="167"/>
  <c r="CF200" i="167"/>
  <c r="CF191" i="167"/>
  <c r="CF186" i="167"/>
  <c r="CF168" i="167"/>
  <c r="CF163" i="167"/>
  <c r="CF145" i="167"/>
  <c r="CF127" i="167"/>
  <c r="CF122" i="167"/>
  <c r="CF104" i="167"/>
  <c r="CF99" i="167"/>
  <c r="CF81" i="167"/>
  <c r="CF63" i="167"/>
  <c r="CF55" i="167"/>
  <c r="CF47" i="167"/>
  <c r="CF208" i="167"/>
  <c r="CF176" i="167"/>
  <c r="CF171" i="167"/>
  <c r="CF135" i="167"/>
  <c r="CF130" i="167"/>
  <c r="CF89" i="167"/>
  <c r="CF52" i="167"/>
  <c r="CF30" i="167"/>
  <c r="CF22" i="167"/>
  <c r="CF14" i="167"/>
  <c r="CF160" i="167"/>
  <c r="CF155" i="167"/>
  <c r="CF119" i="167"/>
  <c r="CF114" i="167"/>
  <c r="CF73" i="167"/>
  <c r="CF58" i="167"/>
  <c r="CF42" i="167"/>
  <c r="CF39" i="167"/>
  <c r="CF33" i="167"/>
  <c r="CF25" i="167"/>
  <c r="CF17" i="167"/>
  <c r="CF9" i="167"/>
  <c r="CF169" i="167"/>
  <c r="CF128" i="167"/>
  <c r="CF123" i="167"/>
  <c r="CF87" i="167"/>
  <c r="CF82" i="167"/>
  <c r="CF54" i="167"/>
  <c r="CF36" i="167"/>
  <c r="CF28" i="167"/>
  <c r="CF20" i="167"/>
  <c r="CF12" i="167"/>
  <c r="CF184" i="167"/>
  <c r="CF179" i="167"/>
  <c r="CF143" i="167"/>
  <c r="CF138" i="167"/>
  <c r="CF97" i="167"/>
  <c r="CF57" i="167"/>
  <c r="CF41" i="167"/>
  <c r="CF38" i="167"/>
  <c r="CF31" i="167"/>
  <c r="CF23" i="167"/>
  <c r="CF15" i="167"/>
  <c r="CF194" i="167"/>
  <c r="CF153" i="167"/>
  <c r="CF112" i="167"/>
  <c r="CF107" i="167"/>
  <c r="CF71" i="167"/>
  <c r="CF60" i="167"/>
  <c r="CF44" i="167"/>
  <c r="CF34" i="167"/>
  <c r="CF26" i="167"/>
  <c r="CF18" i="167"/>
  <c r="CF10" i="167"/>
  <c r="CF201" i="167"/>
  <c r="CF183" i="167"/>
  <c r="CF178" i="167"/>
  <c r="CF137" i="167"/>
  <c r="CF96" i="167"/>
  <c r="CF91" i="167"/>
  <c r="CF66" i="167"/>
  <c r="CF50" i="167"/>
  <c r="CF29" i="167"/>
  <c r="CF21" i="167"/>
  <c r="CF13" i="167"/>
  <c r="CF192" i="167"/>
  <c r="CF187" i="167"/>
  <c r="CF151" i="167"/>
  <c r="CF146" i="167"/>
  <c r="CF105" i="167"/>
  <c r="CF62" i="167"/>
  <c r="CF46" i="167"/>
  <c r="CF32" i="167"/>
  <c r="CF24" i="167"/>
  <c r="CF16" i="167"/>
  <c r="DT28" i="167"/>
  <c r="DT36" i="167"/>
  <c r="DT44" i="167"/>
  <c r="DT92" i="167"/>
  <c r="AF14" i="167"/>
  <c r="BF13" i="167"/>
  <c r="CM12" i="167"/>
  <c r="BG12" i="167" s="1"/>
  <c r="AF22" i="167"/>
  <c r="BF21" i="167"/>
  <c r="CM20" i="167"/>
  <c r="BG20" i="167" s="1"/>
  <c r="AF30" i="167"/>
  <c r="BF29" i="167"/>
  <c r="AF38" i="167"/>
  <c r="BF37" i="167"/>
  <c r="AF46" i="167"/>
  <c r="BF45" i="167"/>
  <c r="AF54" i="167"/>
  <c r="CM53" i="167"/>
  <c r="BG53" i="167" s="1"/>
  <c r="CM52" i="167"/>
  <c r="BG52" i="167" s="1"/>
  <c r="AF62" i="167"/>
  <c r="CM60" i="167"/>
  <c r="BG60" i="167" s="1"/>
  <c r="BF61" i="167"/>
  <c r="AF70" i="167"/>
  <c r="BF69" i="167"/>
  <c r="AF78" i="167"/>
  <c r="BF77" i="167"/>
  <c r="AF86" i="167"/>
  <c r="CM85" i="167"/>
  <c r="BG85" i="167" s="1"/>
  <c r="CM84" i="167"/>
  <c r="BG84" i="167" s="1"/>
  <c r="AF94" i="167"/>
  <c r="CM93" i="167"/>
  <c r="BG93" i="167" s="1"/>
  <c r="BF93" i="167"/>
  <c r="AF102" i="167"/>
  <c r="BF101" i="167"/>
  <c r="AF110" i="167"/>
  <c r="BF109" i="167"/>
  <c r="CM109" i="167"/>
  <c r="BG109" i="167" s="1"/>
  <c r="CM108" i="167"/>
  <c r="BG108" i="167" s="1"/>
  <c r="AF118" i="167"/>
  <c r="BF117" i="167"/>
  <c r="CM117" i="167"/>
  <c r="BG117" i="167" s="1"/>
  <c r="CM116" i="167"/>
  <c r="BG116" i="167" s="1"/>
  <c r="AF126" i="167"/>
  <c r="BF125" i="167"/>
  <c r="CM125" i="167"/>
  <c r="BG125" i="167" s="1"/>
  <c r="CM124" i="167"/>
  <c r="BG124" i="167" s="1"/>
  <c r="AF134" i="167"/>
  <c r="BF133" i="167"/>
  <c r="CM133" i="167"/>
  <c r="BG133" i="167" s="1"/>
  <c r="AF142" i="167"/>
  <c r="BF141" i="167"/>
  <c r="CM141" i="167"/>
  <c r="BG141" i="167" s="1"/>
  <c r="CM140" i="167"/>
  <c r="BG140" i="167" s="1"/>
  <c r="AF150" i="167"/>
  <c r="BF149" i="167"/>
  <c r="AF158" i="167"/>
  <c r="BF157" i="167"/>
  <c r="AF166" i="167"/>
  <c r="BF165" i="167"/>
  <c r="AF174" i="167"/>
  <c r="BF173" i="167"/>
  <c r="AF182" i="167"/>
  <c r="BF181" i="167"/>
  <c r="CM180" i="167"/>
  <c r="BG180" i="167" s="1"/>
  <c r="AF190" i="167"/>
  <c r="BF189" i="167"/>
  <c r="AF198" i="167"/>
  <c r="BF197" i="167"/>
  <c r="AF206" i="167"/>
  <c r="BF205" i="167"/>
  <c r="CF74" i="167"/>
  <c r="AV15" i="167"/>
  <c r="AH15" i="167"/>
  <c r="AX15" i="167"/>
  <c r="AN15" i="167"/>
  <c r="DT52" i="167"/>
  <c r="DT60" i="167"/>
  <c r="DT68" i="167"/>
  <c r="DT76" i="167"/>
  <c r="DT84" i="167"/>
  <c r="DT9" i="167"/>
  <c r="DU12" i="167"/>
  <c r="DV16" i="167"/>
  <c r="DT17" i="167"/>
  <c r="DV24" i="167"/>
  <c r="DZ24" i="167"/>
  <c r="DT25" i="167"/>
  <c r="DW31" i="167"/>
  <c r="DV32" i="167"/>
  <c r="DZ32" i="167"/>
  <c r="DT33" i="167"/>
  <c r="DU36" i="167"/>
  <c r="DV40" i="167"/>
  <c r="DT41" i="167"/>
  <c r="DU44" i="167"/>
  <c r="DV48" i="167"/>
  <c r="DT49" i="167"/>
  <c r="DV56" i="167"/>
  <c r="DT57" i="167"/>
  <c r="DV64" i="167"/>
  <c r="DT65" i="167"/>
  <c r="DV72" i="167"/>
  <c r="DT73" i="167"/>
  <c r="DU76" i="167"/>
  <c r="DT81" i="167"/>
  <c r="DU84" i="167"/>
  <c r="DV88" i="167"/>
  <c r="DZ88" i="167"/>
  <c r="DV96" i="167"/>
  <c r="DT97" i="167"/>
  <c r="DV104" i="167"/>
  <c r="DU108" i="167"/>
  <c r="DY109" i="167"/>
  <c r="DS110" i="167"/>
  <c r="DW111" i="167"/>
  <c r="DV112" i="167"/>
  <c r="DZ112" i="167"/>
  <c r="DY117" i="167"/>
  <c r="DS118" i="167"/>
  <c r="DU124" i="167"/>
  <c r="DY125" i="167"/>
  <c r="DS126" i="167"/>
  <c r="DW127" i="167"/>
  <c r="DV128" i="167"/>
  <c r="DZ128" i="167"/>
  <c r="AX71" i="167"/>
  <c r="AH71" i="167"/>
  <c r="AV71" i="167"/>
  <c r="AN71" i="167"/>
  <c r="CF49" i="167"/>
  <c r="CF79" i="167"/>
  <c r="DW134" i="167"/>
  <c r="DZ135" i="167"/>
  <c r="DY140" i="167"/>
  <c r="DW142" i="167"/>
  <c r="DZ143" i="167"/>
  <c r="DT144" i="167"/>
  <c r="DY148" i="167"/>
  <c r="DW150" i="167"/>
  <c r="DZ151" i="167"/>
  <c r="DT152" i="167"/>
  <c r="DY156" i="167"/>
  <c r="DW158" i="167"/>
  <c r="DZ159" i="167"/>
  <c r="DY164" i="167"/>
  <c r="DW166" i="167"/>
  <c r="DZ167" i="167"/>
  <c r="DT168" i="167"/>
  <c r="DY172" i="167"/>
  <c r="DW174" i="167"/>
  <c r="DY180" i="167"/>
  <c r="DW182" i="167"/>
  <c r="DZ183" i="167"/>
  <c r="DT184" i="167"/>
  <c r="DY188" i="167"/>
  <c r="DW190" i="167"/>
  <c r="DZ191" i="167"/>
  <c r="DY196" i="167"/>
  <c r="DW198" i="167"/>
  <c r="DZ199" i="167"/>
  <c r="DY204" i="167"/>
  <c r="DW206" i="167"/>
  <c r="DZ207" i="167"/>
  <c r="DY212" i="167"/>
  <c r="DW214" i="167"/>
  <c r="DY220" i="167"/>
  <c r="DY228" i="167"/>
  <c r="DW230" i="167"/>
  <c r="DZ231" i="167"/>
  <c r="DY236" i="167"/>
  <c r="DW238" i="167"/>
  <c r="DZ239" i="167"/>
  <c r="DT240" i="167"/>
  <c r="DY244" i="167"/>
  <c r="DW246" i="167"/>
  <c r="DZ247" i="167"/>
  <c r="DT248" i="167"/>
  <c r="DY252" i="167"/>
  <c r="DW254" i="167"/>
  <c r="DZ255" i="167"/>
  <c r="DY260" i="167"/>
  <c r="DW262" i="167"/>
  <c r="DZ263" i="167"/>
  <c r="DY268" i="167"/>
  <c r="DW270" i="167"/>
  <c r="DZ295" i="167"/>
  <c r="DZ319" i="167"/>
  <c r="DW350" i="167"/>
  <c r="DV351" i="167"/>
  <c r="DW358" i="167"/>
  <c r="DW382" i="167"/>
  <c r="DZ383" i="167"/>
  <c r="DZ391" i="167"/>
  <c r="DW406" i="167"/>
  <c r="DV407" i="167"/>
  <c r="DZ407" i="167"/>
  <c r="AV23" i="167"/>
  <c r="AX23" i="167"/>
  <c r="AN23" i="167"/>
  <c r="AH23" i="167"/>
  <c r="AV31" i="167"/>
  <c r="AX31" i="167"/>
  <c r="AN31" i="167"/>
  <c r="AH31" i="167"/>
  <c r="AV39" i="167"/>
  <c r="AN39" i="167"/>
  <c r="AH39" i="167"/>
  <c r="AX39" i="167"/>
  <c r="AV47" i="167"/>
  <c r="AH47" i="167"/>
  <c r="AX47" i="167"/>
  <c r="AX63" i="167"/>
  <c r="AH63" i="167"/>
  <c r="AV63" i="167"/>
  <c r="AN63" i="167"/>
  <c r="AF87" i="167"/>
  <c r="BF86" i="167"/>
  <c r="AF95" i="167"/>
  <c r="BF94" i="167"/>
  <c r="AV103" i="167"/>
  <c r="AN103" i="167"/>
  <c r="AH103" i="167"/>
  <c r="AX103" i="167"/>
  <c r="AF111" i="167"/>
  <c r="BF110" i="167"/>
  <c r="AV119" i="167"/>
  <c r="AX119" i="167"/>
  <c r="AH119" i="167"/>
  <c r="AN119" i="167"/>
  <c r="AV127" i="167"/>
  <c r="AH127" i="167"/>
  <c r="AX127" i="167"/>
  <c r="AN127" i="167"/>
  <c r="AX135" i="167"/>
  <c r="AH135" i="167"/>
  <c r="AV135" i="167"/>
  <c r="AN135" i="167"/>
  <c r="AF143" i="167"/>
  <c r="BF142" i="167"/>
  <c r="AF151" i="167"/>
  <c r="BF150" i="167"/>
  <c r="AF159" i="167"/>
  <c r="BF158" i="167"/>
  <c r="AN167" i="167"/>
  <c r="AX167" i="167"/>
  <c r="AV167" i="167"/>
  <c r="AH167" i="167"/>
  <c r="AF175" i="167"/>
  <c r="BF174" i="167"/>
  <c r="AN183" i="167"/>
  <c r="AX183" i="167"/>
  <c r="AV183" i="167"/>
  <c r="AH183" i="167"/>
  <c r="AN191" i="167"/>
  <c r="AV191" i="167"/>
  <c r="AH191" i="167"/>
  <c r="AX191" i="167"/>
  <c r="AF199" i="167"/>
  <c r="BF198" i="167"/>
  <c r="AF207" i="167"/>
  <c r="BF206" i="167"/>
  <c r="BH3" i="167"/>
  <c r="BF8" i="167"/>
  <c r="BF12" i="167"/>
  <c r="BF20" i="167"/>
  <c r="BF28" i="167"/>
  <c r="BF36" i="167"/>
  <c r="BF50" i="167"/>
  <c r="BF66" i="167"/>
  <c r="BF70" i="167"/>
  <c r="BF75" i="167"/>
  <c r="BF111" i="167"/>
  <c r="BF116" i="167"/>
  <c r="AF26" i="167"/>
  <c r="AF79" i="167"/>
  <c r="AF162" i="167"/>
  <c r="DZ132" i="167"/>
  <c r="DW139" i="167"/>
  <c r="DV148" i="167"/>
  <c r="DU152" i="167"/>
  <c r="DV156" i="167"/>
  <c r="DZ156" i="167"/>
  <c r="DW171" i="167"/>
  <c r="DV172" i="167"/>
  <c r="DV188" i="167"/>
  <c r="DV196" i="167"/>
  <c r="DZ196" i="167"/>
  <c r="DZ204" i="167"/>
  <c r="DW211" i="167"/>
  <c r="DZ212" i="167"/>
  <c r="DV220" i="167"/>
  <c r="DV228" i="167"/>
  <c r="DV236" i="167"/>
  <c r="DZ236" i="167"/>
  <c r="DU240" i="167"/>
  <c r="DV356" i="167"/>
  <c r="DZ356" i="167"/>
  <c r="DU360" i="167"/>
  <c r="DV364" i="167"/>
  <c r="DZ364" i="167"/>
  <c r="DU368" i="167"/>
  <c r="DV372" i="167"/>
  <c r="DZ372" i="167"/>
  <c r="DW379" i="167"/>
  <c r="DW387" i="167"/>
  <c r="DU392" i="167"/>
  <c r="DW395" i="167"/>
  <c r="DZ396" i="167"/>
  <c r="DW403" i="167"/>
  <c r="DU408" i="167"/>
  <c r="AX16" i="167"/>
  <c r="AH16" i="167"/>
  <c r="AN16" i="167"/>
  <c r="AV16" i="167"/>
  <c r="AV24" i="167"/>
  <c r="AX32" i="167"/>
  <c r="AH32" i="167"/>
  <c r="AV32" i="167"/>
  <c r="AN32" i="167"/>
  <c r="AF40" i="167"/>
  <c r="BF39" i="167"/>
  <c r="AF48" i="167"/>
  <c r="BF47" i="167"/>
  <c r="AF56" i="167"/>
  <c r="BF55" i="167"/>
  <c r="AF64" i="167"/>
  <c r="BF63" i="167"/>
  <c r="AF72" i="167"/>
  <c r="BF71" i="167"/>
  <c r="AX80" i="167"/>
  <c r="AH80" i="167"/>
  <c r="AV80" i="167"/>
  <c r="AN80" i="167"/>
  <c r="AF88" i="167"/>
  <c r="BF87" i="167"/>
  <c r="AV96" i="167"/>
  <c r="AN96" i="167"/>
  <c r="AH96" i="167"/>
  <c r="AX96" i="167"/>
  <c r="AN104" i="167"/>
  <c r="AH104" i="167"/>
  <c r="AX104" i="167"/>
  <c r="AV104" i="167"/>
  <c r="AN112" i="167"/>
  <c r="AX112" i="167"/>
  <c r="AV112" i="167"/>
  <c r="AH112" i="167"/>
  <c r="AF120" i="167"/>
  <c r="BF119" i="167"/>
  <c r="AF128" i="167"/>
  <c r="BF127" i="167"/>
  <c r="AF136" i="167"/>
  <c r="BF135" i="167"/>
  <c r="AV144" i="167"/>
  <c r="AN144" i="167"/>
  <c r="AX144" i="167"/>
  <c r="AH144" i="167"/>
  <c r="AF152" i="167"/>
  <c r="BF151" i="167"/>
  <c r="AX160" i="167"/>
  <c r="AH160" i="167"/>
  <c r="AV160" i="167"/>
  <c r="AN160" i="167"/>
  <c r="AX176" i="167"/>
  <c r="AH176" i="167"/>
  <c r="AV176" i="167"/>
  <c r="AN176" i="167"/>
  <c r="AF184" i="167"/>
  <c r="BF183" i="167"/>
  <c r="AF192" i="167"/>
  <c r="BF191" i="167"/>
  <c r="AF200" i="167"/>
  <c r="BF199" i="167"/>
  <c r="AF208" i="167"/>
  <c r="BF207" i="167"/>
  <c r="BF9" i="167"/>
  <c r="BF17" i="167"/>
  <c r="BF33" i="167"/>
  <c r="BF102" i="167"/>
  <c r="BF107" i="167"/>
  <c r="BF143" i="167"/>
  <c r="BF148" i="167"/>
  <c r="AF90" i="167"/>
  <c r="AF169" i="167"/>
  <c r="DU133" i="167"/>
  <c r="DS135" i="167"/>
  <c r="DV137" i="167"/>
  <c r="DT138" i="167"/>
  <c r="DU141" i="167"/>
  <c r="DS143" i="167"/>
  <c r="DV145" i="167"/>
  <c r="DT146" i="167"/>
  <c r="DU149" i="167"/>
  <c r="DS151" i="167"/>
  <c r="DV153" i="167"/>
  <c r="DT154" i="167"/>
  <c r="DU157" i="167"/>
  <c r="DS159" i="167"/>
  <c r="DV161" i="167"/>
  <c r="DT162" i="167"/>
  <c r="DU165" i="167"/>
  <c r="DS167" i="167"/>
  <c r="DV169" i="167"/>
  <c r="DT170" i="167"/>
  <c r="DU173" i="167"/>
  <c r="DS175" i="167"/>
  <c r="DV177" i="167"/>
  <c r="DU181" i="167"/>
  <c r="DS183" i="167"/>
  <c r="DV185" i="167"/>
  <c r="DU189" i="167"/>
  <c r="DS191" i="167"/>
  <c r="DV193" i="167"/>
  <c r="DU197" i="167"/>
  <c r="DS199" i="167"/>
  <c r="DV201" i="167"/>
  <c r="DU205" i="167"/>
  <c r="DS207" i="167"/>
  <c r="DV209" i="167"/>
  <c r="DT210" i="167"/>
  <c r="DU213" i="167"/>
  <c r="DS215" i="167"/>
  <c r="DV217" i="167"/>
  <c r="DT218" i="167"/>
  <c r="DU221" i="167"/>
  <c r="DS223" i="167"/>
  <c r="DV225" i="167"/>
  <c r="DT226" i="167"/>
  <c r="DU229" i="167"/>
  <c r="DS231" i="167"/>
  <c r="DV233" i="167"/>
  <c r="DT234" i="167"/>
  <c r="DU237" i="167"/>
  <c r="DS239" i="167"/>
  <c r="DV241" i="167"/>
  <c r="DT242" i="167"/>
  <c r="DU245" i="167"/>
  <c r="DS247" i="167"/>
  <c r="DV249" i="167"/>
  <c r="DT250" i="167"/>
  <c r="DU253" i="167"/>
  <c r="DS255" i="167"/>
  <c r="DV257" i="167"/>
  <c r="DT258" i="167"/>
  <c r="DU261" i="167"/>
  <c r="DS263" i="167"/>
  <c r="DV265" i="167"/>
  <c r="DZ265" i="167"/>
  <c r="DT266" i="167"/>
  <c r="DU269" i="167"/>
  <c r="DS271" i="167"/>
  <c r="DT274" i="167"/>
  <c r="DS279" i="167"/>
  <c r="DT282" i="167"/>
  <c r="DS287" i="167"/>
  <c r="DS295" i="167"/>
  <c r="DV297" i="167"/>
  <c r="DZ297" i="167"/>
  <c r="DU301" i="167"/>
  <c r="DS303" i="167"/>
  <c r="DS311" i="167"/>
  <c r="DS319" i="167"/>
  <c r="DS327" i="167"/>
  <c r="DV329" i="167"/>
  <c r="DS335" i="167"/>
  <c r="DT338" i="167"/>
  <c r="DS343" i="167"/>
  <c r="DT346" i="167"/>
  <c r="DS351" i="167"/>
  <c r="DT354" i="167"/>
  <c r="DS359" i="167"/>
  <c r="DS367" i="167"/>
  <c r="DT370" i="167"/>
  <c r="DS375" i="167"/>
  <c r="DT378" i="167"/>
  <c r="DS383" i="167"/>
  <c r="DS391" i="167"/>
  <c r="DS399" i="167"/>
  <c r="DT402" i="167"/>
  <c r="DS407" i="167"/>
  <c r="CS3" i="167"/>
  <c r="CM16" i="167"/>
  <c r="BG16" i="167" s="1"/>
  <c r="AX17" i="167"/>
  <c r="AH17" i="167"/>
  <c r="AN17" i="167"/>
  <c r="AV17" i="167"/>
  <c r="AX25" i="167"/>
  <c r="AH25" i="167"/>
  <c r="AN25" i="167"/>
  <c r="AV25" i="167"/>
  <c r="AX41" i="167"/>
  <c r="AH41" i="167"/>
  <c r="AN41" i="167"/>
  <c r="AV41" i="167"/>
  <c r="AN65" i="167"/>
  <c r="AV65" i="167"/>
  <c r="AH65" i="167"/>
  <c r="AX65" i="167"/>
  <c r="BF72" i="167"/>
  <c r="AF73" i="167"/>
  <c r="BF80" i="167"/>
  <c r="AF81" i="167"/>
  <c r="BF88" i="167"/>
  <c r="AF89" i="167"/>
  <c r="BF96" i="167"/>
  <c r="AF97" i="167"/>
  <c r="BF112" i="167"/>
  <c r="AF113" i="167"/>
  <c r="BF120" i="167"/>
  <c r="AF121" i="167"/>
  <c r="BF128" i="167"/>
  <c r="AF129" i="167"/>
  <c r="BF144" i="167"/>
  <c r="AF145" i="167"/>
  <c r="BF152" i="167"/>
  <c r="AF153" i="167"/>
  <c r="BF160" i="167"/>
  <c r="AF161" i="167"/>
  <c r="BF176" i="167"/>
  <c r="AF177" i="167"/>
  <c r="BF184" i="167"/>
  <c r="AF185" i="167"/>
  <c r="BF192" i="167"/>
  <c r="AF193" i="167"/>
  <c r="AF209" i="167"/>
  <c r="BF208" i="167"/>
  <c r="BF22" i="167"/>
  <c r="BF30" i="167"/>
  <c r="BF64" i="167"/>
  <c r="BF118" i="167"/>
  <c r="BF123" i="167"/>
  <c r="BF159" i="167"/>
  <c r="BF164" i="167"/>
  <c r="AF98" i="167"/>
  <c r="AF186" i="167"/>
  <c r="DU186" i="167"/>
  <c r="DY187" i="167"/>
  <c r="DU194" i="167"/>
  <c r="DY195" i="167"/>
  <c r="DW197" i="167"/>
  <c r="DV198" i="167"/>
  <c r="DY203" i="167"/>
  <c r="DW205" i="167"/>
  <c r="DY211" i="167"/>
  <c r="DY219" i="167"/>
  <c r="DY227" i="167"/>
  <c r="DW229" i="167"/>
  <c r="DV230" i="167"/>
  <c r="DY235" i="167"/>
  <c r="DY243" i="167"/>
  <c r="DY251" i="167"/>
  <c r="DZ254" i="167"/>
  <c r="DY259" i="167"/>
  <c r="DW261" i="167"/>
  <c r="DZ262" i="167"/>
  <c r="DY267" i="167"/>
  <c r="DW269" i="167"/>
  <c r="DZ270" i="167"/>
  <c r="DY275" i="167"/>
  <c r="DW277" i="167"/>
  <c r="DZ278" i="167"/>
  <c r="DY283" i="167"/>
  <c r="DW285" i="167"/>
  <c r="DZ286" i="167"/>
  <c r="DY291" i="167"/>
  <c r="DW293" i="167"/>
  <c r="DZ294" i="167"/>
  <c r="DY299" i="167"/>
  <c r="DW301" i="167"/>
  <c r="DZ302" i="167"/>
  <c r="DY307" i="167"/>
  <c r="DW309" i="167"/>
  <c r="DZ310" i="167"/>
  <c r="DY315" i="167"/>
  <c r="DW317" i="167"/>
  <c r="DZ318" i="167"/>
  <c r="DY323" i="167"/>
  <c r="DW325" i="167"/>
  <c r="DZ326" i="167"/>
  <c r="DY331" i="167"/>
  <c r="DW333" i="167"/>
  <c r="DZ334" i="167"/>
  <c r="DY339" i="167"/>
  <c r="DW341" i="167"/>
  <c r="DZ342" i="167"/>
  <c r="DY347" i="167"/>
  <c r="DW349" i="167"/>
  <c r="DZ350" i="167"/>
  <c r="DY355" i="167"/>
  <c r="DW357" i="167"/>
  <c r="DZ358" i="167"/>
  <c r="DY363" i="167"/>
  <c r="DW365" i="167"/>
  <c r="DZ366" i="167"/>
  <c r="DY371" i="167"/>
  <c r="DY379" i="167"/>
  <c r="DY387" i="167"/>
  <c r="DW389" i="167"/>
  <c r="DZ390" i="167"/>
  <c r="DY395" i="167"/>
  <c r="DW397" i="167"/>
  <c r="DY403" i="167"/>
  <c r="DV406" i="167"/>
  <c r="CT3" i="167"/>
  <c r="AX18" i="167"/>
  <c r="AV18" i="167"/>
  <c r="AN18" i="167"/>
  <c r="AH18" i="167"/>
  <c r="BF41" i="167"/>
  <c r="AF42" i="167"/>
  <c r="BF49" i="167"/>
  <c r="AF50" i="167"/>
  <c r="BF57" i="167"/>
  <c r="AF58" i="167"/>
  <c r="AF66" i="167"/>
  <c r="BF65" i="167"/>
  <c r="BF81" i="167"/>
  <c r="AF82" i="167"/>
  <c r="BF105" i="167"/>
  <c r="AF106" i="167"/>
  <c r="BF113" i="167"/>
  <c r="AF114" i="167"/>
  <c r="BF137" i="167"/>
  <c r="AF138" i="167"/>
  <c r="BF145" i="167"/>
  <c r="AF146" i="167"/>
  <c r="BF169" i="167"/>
  <c r="AF170" i="167"/>
  <c r="BF177" i="167"/>
  <c r="AF178" i="167"/>
  <c r="BF193" i="167"/>
  <c r="AF194" i="167"/>
  <c r="BF201" i="167"/>
  <c r="AF202" i="167"/>
  <c r="AF210" i="167"/>
  <c r="BF209" i="167"/>
  <c r="AX49" i="167"/>
  <c r="AH49" i="167"/>
  <c r="AN49" i="167"/>
  <c r="AV49" i="167"/>
  <c r="AN105" i="167"/>
  <c r="AX201" i="167"/>
  <c r="AH201" i="167"/>
  <c r="AV201" i="167"/>
  <c r="AN201" i="167"/>
  <c r="DY328" i="167"/>
  <c r="DU335" i="167"/>
  <c r="DV339" i="167"/>
  <c r="DY344" i="167"/>
  <c r="DV355" i="167"/>
  <c r="DW362" i="167"/>
  <c r="DZ363" i="167"/>
  <c r="DW386" i="167"/>
  <c r="DV387" i="167"/>
  <c r="DZ395" i="167"/>
  <c r="DW402" i="167"/>
  <c r="DV403" i="167"/>
  <c r="AV11" i="167"/>
  <c r="AN11" i="167"/>
  <c r="AH11" i="167"/>
  <c r="AX11" i="167"/>
  <c r="AV19" i="167"/>
  <c r="AH19" i="167"/>
  <c r="AX19" i="167"/>
  <c r="AN19" i="167"/>
  <c r="AV27" i="167"/>
  <c r="AX27" i="167"/>
  <c r="AN27" i="167"/>
  <c r="AH27" i="167"/>
  <c r="AV35" i="167"/>
  <c r="AN35" i="167"/>
  <c r="AH35" i="167"/>
  <c r="AX35" i="167"/>
  <c r="AV43" i="167"/>
  <c r="AN43" i="167"/>
  <c r="AH43" i="167"/>
  <c r="AX43" i="167"/>
  <c r="AV51" i="167"/>
  <c r="AH51" i="167"/>
  <c r="AX51" i="167"/>
  <c r="AN51" i="167"/>
  <c r="AV59" i="167"/>
  <c r="AX59" i="167"/>
  <c r="AN59" i="167"/>
  <c r="AH59" i="167"/>
  <c r="AX67" i="167"/>
  <c r="AH67" i="167"/>
  <c r="AV67" i="167"/>
  <c r="AN67" i="167"/>
  <c r="BF74" i="167"/>
  <c r="AF75" i="167"/>
  <c r="BF82" i="167"/>
  <c r="AF83" i="167"/>
  <c r="BF90" i="167"/>
  <c r="AF91" i="167"/>
  <c r="BF98" i="167"/>
  <c r="AF99" i="167"/>
  <c r="BF106" i="167"/>
  <c r="AF107" i="167"/>
  <c r="BF114" i="167"/>
  <c r="AF115" i="167"/>
  <c r="BF122" i="167"/>
  <c r="AF123" i="167"/>
  <c r="BF130" i="167"/>
  <c r="AF131" i="167"/>
  <c r="BF138" i="167"/>
  <c r="AF139" i="167"/>
  <c r="BF146" i="167"/>
  <c r="AF147" i="167"/>
  <c r="BF154" i="167"/>
  <c r="AF155" i="167"/>
  <c r="BF162" i="167"/>
  <c r="AF163" i="167"/>
  <c r="BF170" i="167"/>
  <c r="AF171" i="167"/>
  <c r="BF178" i="167"/>
  <c r="AF179" i="167"/>
  <c r="BF186" i="167"/>
  <c r="AF187" i="167"/>
  <c r="BF194" i="167"/>
  <c r="AF195" i="167"/>
  <c r="BF202" i="167"/>
  <c r="AF203" i="167"/>
  <c r="BF42" i="167"/>
  <c r="BF58" i="167"/>
  <c r="AV55" i="167"/>
  <c r="AF122" i="167"/>
  <c r="DT145" i="167"/>
  <c r="DU148" i="167"/>
  <c r="DV152" i="167"/>
  <c r="DS206" i="167"/>
  <c r="DS214" i="167"/>
  <c r="DS222" i="167"/>
  <c r="DS230" i="167"/>
  <c r="DZ248" i="167"/>
  <c r="DS254" i="167"/>
  <c r="DW343" i="167"/>
  <c r="DZ344" i="167"/>
  <c r="DV360" i="167"/>
  <c r="DV376" i="167"/>
  <c r="DZ376" i="167"/>
  <c r="DV384" i="167"/>
  <c r="DZ392" i="167"/>
  <c r="DS398" i="167"/>
  <c r="DT409" i="167"/>
  <c r="AX12" i="167"/>
  <c r="AH12" i="167"/>
  <c r="AN12" i="167"/>
  <c r="AV12" i="167"/>
  <c r="AX20" i="167"/>
  <c r="AH20" i="167"/>
  <c r="AN20" i="167"/>
  <c r="AV20" i="167"/>
  <c r="AX28" i="167"/>
  <c r="AH28" i="167"/>
  <c r="AV28" i="167"/>
  <c r="AN28" i="167"/>
  <c r="AX36" i="167"/>
  <c r="AH36" i="167"/>
  <c r="AV36" i="167"/>
  <c r="AN36" i="167"/>
  <c r="AF44" i="167"/>
  <c r="BF43" i="167"/>
  <c r="AF52" i="167"/>
  <c r="BF51" i="167"/>
  <c r="AF60" i="167"/>
  <c r="BF59" i="167"/>
  <c r="AF68" i="167"/>
  <c r="BF67" i="167"/>
  <c r="AX76" i="167"/>
  <c r="AH76" i="167"/>
  <c r="AV76" i="167"/>
  <c r="AN76" i="167"/>
  <c r="AF84" i="167"/>
  <c r="BF83" i="167"/>
  <c r="AF92" i="167"/>
  <c r="BF91" i="167"/>
  <c r="AF100" i="167"/>
  <c r="BF99" i="167"/>
  <c r="AX108" i="167"/>
  <c r="AV108" i="167"/>
  <c r="AH108" i="167"/>
  <c r="AN108" i="167"/>
  <c r="AF116" i="167"/>
  <c r="BF115" i="167"/>
  <c r="AN124" i="167"/>
  <c r="AH124" i="167"/>
  <c r="AX124" i="167"/>
  <c r="AV124" i="167"/>
  <c r="AX132" i="167"/>
  <c r="AV132" i="167"/>
  <c r="AN132" i="167"/>
  <c r="AH132" i="167"/>
  <c r="AN140" i="167"/>
  <c r="AH140" i="167"/>
  <c r="AX140" i="167"/>
  <c r="AV140" i="167"/>
  <c r="AF148" i="167"/>
  <c r="BF147" i="167"/>
  <c r="AF156" i="167"/>
  <c r="BF155" i="167"/>
  <c r="AF164" i="167"/>
  <c r="BF163" i="167"/>
  <c r="AX172" i="167"/>
  <c r="AH172" i="167"/>
  <c r="AV172" i="167"/>
  <c r="AN172" i="167"/>
  <c r="AF180" i="167"/>
  <c r="BF179" i="167"/>
  <c r="AX188" i="167"/>
  <c r="AH188" i="167"/>
  <c r="AV188" i="167"/>
  <c r="AN188" i="167"/>
  <c r="AX196" i="167"/>
  <c r="AH196" i="167"/>
  <c r="AV196" i="167"/>
  <c r="AN196" i="167"/>
  <c r="AF204" i="167"/>
  <c r="BF203" i="167"/>
  <c r="BF46" i="167"/>
  <c r="BF62" i="167"/>
  <c r="BF79" i="167"/>
  <c r="BF84" i="167"/>
  <c r="BF166" i="167"/>
  <c r="BF171" i="167"/>
  <c r="AF57" i="167"/>
  <c r="AF130" i="167"/>
  <c r="DW132" i="167"/>
  <c r="DV133" i="167"/>
  <c r="DZ133" i="167"/>
  <c r="DS139" i="167"/>
  <c r="DV141" i="167"/>
  <c r="DS147" i="167"/>
  <c r="DW148" i="167"/>
  <c r="DV149" i="167"/>
  <c r="DZ149" i="167"/>
  <c r="DU153" i="167"/>
  <c r="DS155" i="167"/>
  <c r="DW156" i="167"/>
  <c r="DV157" i="167"/>
  <c r="DZ157" i="167"/>
  <c r="DS163" i="167"/>
  <c r="DV165" i="167"/>
  <c r="DS171" i="167"/>
  <c r="DW172" i="167"/>
  <c r="DV173" i="167"/>
  <c r="DS179" i="167"/>
  <c r="DV181" i="167"/>
  <c r="DU185" i="167"/>
  <c r="DS187" i="167"/>
  <c r="DW188" i="167"/>
  <c r="DV189" i="167"/>
  <c r="DZ189" i="167"/>
  <c r="DU193" i="167"/>
  <c r="DS195" i="167"/>
  <c r="DW196" i="167"/>
  <c r="DV197" i="167"/>
  <c r="DY202" i="167"/>
  <c r="DS203" i="167"/>
  <c r="DW204" i="167"/>
  <c r="DV205" i="167"/>
  <c r="DU209" i="167"/>
  <c r="DY210" i="167"/>
  <c r="DS211" i="167"/>
  <c r="DY218" i="167"/>
  <c r="DS219" i="167"/>
  <c r="DV221" i="167"/>
  <c r="DU225" i="167"/>
  <c r="DS227" i="167"/>
  <c r="DV229" i="167"/>
  <c r="DS235" i="167"/>
  <c r="DU241" i="167"/>
  <c r="DS243" i="167"/>
  <c r="DY250" i="167"/>
  <c r="DS251" i="167"/>
  <c r="DV253" i="167"/>
  <c r="DU257" i="167"/>
  <c r="DS259" i="167"/>
  <c r="DV261" i="167"/>
  <c r="DU265" i="167"/>
  <c r="DS267" i="167"/>
  <c r="DV269" i="167"/>
  <c r="DU273" i="167"/>
  <c r="DV277" i="167"/>
  <c r="DU281" i="167"/>
  <c r="DV285" i="167"/>
  <c r="DU289" i="167"/>
  <c r="DV293" i="167"/>
  <c r="DU297" i="167"/>
  <c r="DW300" i="167"/>
  <c r="DV301" i="167"/>
  <c r="DU305" i="167"/>
  <c r="DW308" i="167"/>
  <c r="DV309" i="167"/>
  <c r="DU313" i="167"/>
  <c r="DY314" i="167"/>
  <c r="DW316" i="167"/>
  <c r="DV317" i="167"/>
  <c r="DZ317" i="167"/>
  <c r="DU321" i="167"/>
  <c r="DY322" i="167"/>
  <c r="DV325" i="167"/>
  <c r="DU329" i="167"/>
  <c r="DV333" i="167"/>
  <c r="DU337" i="167"/>
  <c r="DY338" i="167"/>
  <c r="DV341" i="167"/>
  <c r="DU345" i="167"/>
  <c r="DV349" i="167"/>
  <c r="DU353" i="167"/>
  <c r="DV357" i="167"/>
  <c r="DU361" i="167"/>
  <c r="DW364" i="167"/>
  <c r="DV365" i="167"/>
  <c r="DU369" i="167"/>
  <c r="DW372" i="167"/>
  <c r="DV373" i="167"/>
  <c r="DU377" i="167"/>
  <c r="DY378" i="167"/>
  <c r="DV381" i="167"/>
  <c r="DU385" i="167"/>
  <c r="DY386" i="167"/>
  <c r="DV389" i="167"/>
  <c r="DY402" i="167"/>
  <c r="AX13" i="167"/>
  <c r="AH13" i="167"/>
  <c r="AN13" i="167"/>
  <c r="AV13" i="167"/>
  <c r="AX21" i="167"/>
  <c r="AH21" i="167"/>
  <c r="AN21" i="167"/>
  <c r="AV21" i="167"/>
  <c r="AX29" i="167"/>
  <c r="AH29" i="167"/>
  <c r="AN29" i="167"/>
  <c r="AV29" i="167"/>
  <c r="AX37" i="167"/>
  <c r="AH37" i="167"/>
  <c r="AN37" i="167"/>
  <c r="AV37" i="167"/>
  <c r="AF45" i="167"/>
  <c r="BF44" i="167"/>
  <c r="AF53" i="167"/>
  <c r="BF52" i="167"/>
  <c r="AF61" i="167"/>
  <c r="BF60" i="167"/>
  <c r="AF69" i="167"/>
  <c r="BF68" i="167"/>
  <c r="AF77" i="167"/>
  <c r="BF76" i="167"/>
  <c r="AN85" i="167"/>
  <c r="AH85" i="167"/>
  <c r="AX85" i="167"/>
  <c r="AV85" i="167"/>
  <c r="AF93" i="167"/>
  <c r="BF92" i="167"/>
  <c r="AX101" i="167"/>
  <c r="AV101" i="167"/>
  <c r="AN101" i="167"/>
  <c r="AH101" i="167"/>
  <c r="AN109" i="167"/>
  <c r="AV109" i="167"/>
  <c r="AH109" i="167"/>
  <c r="AX109" i="167"/>
  <c r="AN117" i="167"/>
  <c r="AH117" i="167"/>
  <c r="AX117" i="167"/>
  <c r="AV117" i="167"/>
  <c r="AF125" i="167"/>
  <c r="BF124" i="167"/>
  <c r="AF133" i="167"/>
  <c r="BF132" i="167"/>
  <c r="AF141" i="167"/>
  <c r="BF140" i="167"/>
  <c r="AX149" i="167"/>
  <c r="AH149" i="167"/>
  <c r="AV149" i="167"/>
  <c r="AN149" i="167"/>
  <c r="AF157" i="167"/>
  <c r="BF156" i="167"/>
  <c r="AX165" i="167"/>
  <c r="AH165" i="167"/>
  <c r="AV165" i="167"/>
  <c r="AN165" i="167"/>
  <c r="AX173" i="167"/>
  <c r="AH173" i="167"/>
  <c r="AV173" i="167"/>
  <c r="AN173" i="167"/>
  <c r="AX181" i="167"/>
  <c r="AH181" i="167"/>
  <c r="AV181" i="167"/>
  <c r="AN181" i="167"/>
  <c r="AF189" i="167"/>
  <c r="BF188" i="167"/>
  <c r="AF197" i="167"/>
  <c r="BF196" i="167"/>
  <c r="AF205" i="167"/>
  <c r="BF204" i="167"/>
  <c r="BF10" i="167"/>
  <c r="BF18" i="167"/>
  <c r="BF26" i="167"/>
  <c r="BF34" i="167"/>
  <c r="BF40" i="167"/>
  <c r="BF95" i="167"/>
  <c r="BF100" i="167"/>
  <c r="BF182" i="167"/>
  <c r="BF187" i="167"/>
  <c r="AF137" i="167"/>
  <c r="AN47" i="167"/>
  <c r="DN6" i="189"/>
  <c r="DY13" i="166"/>
  <c r="DW15" i="166"/>
  <c r="DZ16" i="166"/>
  <c r="DY21" i="166"/>
  <c r="DW23" i="166"/>
  <c r="DZ24" i="166"/>
  <c r="CT16" i="166" s="1"/>
  <c r="DY29" i="166"/>
  <c r="CS19" i="166" s="1"/>
  <c r="DW31" i="166"/>
  <c r="DZ32" i="166"/>
  <c r="DY37" i="166"/>
  <c r="DW39" i="166"/>
  <c r="DZ40" i="166"/>
  <c r="DY45" i="166"/>
  <c r="DW47" i="166"/>
  <c r="DZ48" i="166"/>
  <c r="CT28" i="166" s="1"/>
  <c r="DY53" i="166"/>
  <c r="DW55" i="166"/>
  <c r="DZ56" i="166"/>
  <c r="DY61" i="166"/>
  <c r="DW63" i="166"/>
  <c r="DZ64" i="166"/>
  <c r="DY69" i="166"/>
  <c r="CS39" i="166" s="1"/>
  <c r="DW71" i="166"/>
  <c r="DZ72" i="166"/>
  <c r="DY77" i="166"/>
  <c r="DW79" i="166"/>
  <c r="DY85" i="166"/>
  <c r="DW87" i="166"/>
  <c r="DZ88" i="166"/>
  <c r="DY93" i="166"/>
  <c r="CS51" i="166" s="1"/>
  <c r="DW95" i="166"/>
  <c r="CQ52" i="166" s="1"/>
  <c r="DZ96" i="166"/>
  <c r="DY101" i="166"/>
  <c r="DW103" i="166"/>
  <c r="DZ104" i="166"/>
  <c r="DY109" i="166"/>
  <c r="DW111" i="166"/>
  <c r="DY117" i="166"/>
  <c r="DY125" i="166"/>
  <c r="CS67" i="166" s="1"/>
  <c r="DY133" i="166"/>
  <c r="DS375" i="166"/>
  <c r="DS383" i="166"/>
  <c r="DS391" i="166"/>
  <c r="DS399" i="166"/>
  <c r="DS407" i="166"/>
  <c r="CM13" i="166"/>
  <c r="BG13" i="166" s="1"/>
  <c r="CF57" i="166"/>
  <c r="BF125" i="166"/>
  <c r="DS83" i="166"/>
  <c r="DS91" i="166"/>
  <c r="DS99" i="166"/>
  <c r="DS107" i="166"/>
  <c r="CM53" i="166"/>
  <c r="BG53" i="166" s="1"/>
  <c r="CF70" i="166"/>
  <c r="BF133" i="166"/>
  <c r="CM21" i="166"/>
  <c r="BG21" i="166" s="1"/>
  <c r="CM61" i="166"/>
  <c r="BG61" i="166" s="1"/>
  <c r="CF78" i="166"/>
  <c r="BF141" i="166"/>
  <c r="DY12" i="166"/>
  <c r="DW14" i="166"/>
  <c r="DZ15" i="166"/>
  <c r="CT12" i="166" s="1"/>
  <c r="DY20" i="166"/>
  <c r="DW22" i="166"/>
  <c r="DZ23" i="166"/>
  <c r="DY28" i="166"/>
  <c r="DW30" i="166"/>
  <c r="DZ31" i="166"/>
  <c r="DY36" i="166"/>
  <c r="DW38" i="166"/>
  <c r="DZ39" i="166"/>
  <c r="CT24" i="166" s="1"/>
  <c r="DY44" i="166"/>
  <c r="DW46" i="166"/>
  <c r="DZ47" i="166"/>
  <c r="DY52" i="166"/>
  <c r="DW54" i="166"/>
  <c r="DZ55" i="166"/>
  <c r="DY60" i="166"/>
  <c r="DW62" i="166"/>
  <c r="CQ35" i="166" s="1"/>
  <c r="DZ63" i="166"/>
  <c r="DY68" i="166"/>
  <c r="DW70" i="166"/>
  <c r="DZ71" i="166"/>
  <c r="DY76" i="166"/>
  <c r="DW78" i="166"/>
  <c r="DZ79" i="166"/>
  <c r="DY84" i="166"/>
  <c r="CS46" i="166" s="1"/>
  <c r="DW86" i="166"/>
  <c r="DZ87" i="166"/>
  <c r="DY92" i="166"/>
  <c r="DW94" i="166"/>
  <c r="DZ95" i="166"/>
  <c r="DY100" i="166"/>
  <c r="DW102" i="166"/>
  <c r="DZ103" i="166"/>
  <c r="DY108" i="166"/>
  <c r="DW110" i="166"/>
  <c r="DZ111" i="166"/>
  <c r="DY116" i="166"/>
  <c r="DW118" i="166"/>
  <c r="DZ119" i="166"/>
  <c r="DY124" i="166"/>
  <c r="DY132" i="166"/>
  <c r="CS70" i="166" s="1"/>
  <c r="DW134" i="166"/>
  <c r="DY140" i="166"/>
  <c r="DW142" i="166"/>
  <c r="DZ143" i="166"/>
  <c r="DY148" i="166"/>
  <c r="DW150" i="166"/>
  <c r="DY156" i="166"/>
  <c r="DW158" i="166"/>
  <c r="CQ83" i="166" s="1"/>
  <c r="DV159" i="166"/>
  <c r="CP84" i="166" s="1"/>
  <c r="DZ159" i="166"/>
  <c r="CM69" i="166"/>
  <c r="BG69" i="166" s="1"/>
  <c r="CB86" i="166"/>
  <c r="BF170" i="166"/>
  <c r="CM85" i="166"/>
  <c r="BG85" i="166" s="1"/>
  <c r="BF21" i="166"/>
  <c r="CB94" i="166"/>
  <c r="BF197" i="166"/>
  <c r="DU13" i="166"/>
  <c r="DV17" i="166"/>
  <c r="DU21" i="166"/>
  <c r="DV25" i="166"/>
  <c r="DU29" i="166"/>
  <c r="DV33" i="166"/>
  <c r="DU37" i="166"/>
  <c r="DU45" i="166"/>
  <c r="DV49" i="166"/>
  <c r="DU53" i="166"/>
  <c r="DV57" i="166"/>
  <c r="DU61" i="166"/>
  <c r="DV65" i="166"/>
  <c r="DU69" i="166"/>
  <c r="DV73" i="166"/>
  <c r="DU77" i="166"/>
  <c r="DV81" i="166"/>
  <c r="DU85" i="166"/>
  <c r="DV89" i="166"/>
  <c r="DU93" i="166"/>
  <c r="DV97" i="166"/>
  <c r="DV105" i="166"/>
  <c r="DU109" i="166"/>
  <c r="DU125" i="166"/>
  <c r="CM37" i="166"/>
  <c r="BG37" i="166" s="1"/>
  <c r="CB27" i="166"/>
  <c r="CB102" i="166"/>
  <c r="DW197" i="166"/>
  <c r="DZ198" i="166"/>
  <c r="CM45" i="166"/>
  <c r="BG45" i="166" s="1"/>
  <c r="CM109" i="166"/>
  <c r="BG109" i="166" s="1"/>
  <c r="CB35" i="166"/>
  <c r="AF28" i="166"/>
  <c r="AR28" i="166" s="1"/>
  <c r="DV64" i="166"/>
  <c r="DV72" i="166"/>
  <c r="DV80" i="166"/>
  <c r="DV88" i="166"/>
  <c r="DV96" i="166"/>
  <c r="DV112" i="166"/>
  <c r="CP60" i="166" s="1"/>
  <c r="DV120" i="166"/>
  <c r="DV128" i="166"/>
  <c r="DU132" i="166"/>
  <c r="DS13" i="166"/>
  <c r="DT16" i="166"/>
  <c r="DS21" i="166"/>
  <c r="DT24" i="166"/>
  <c r="DS29" i="166"/>
  <c r="DT32" i="166"/>
  <c r="CN20" i="166" s="1"/>
  <c r="DS37" i="166"/>
  <c r="DT40" i="166"/>
  <c r="DS45" i="166"/>
  <c r="DT48" i="166"/>
  <c r="DS53" i="166"/>
  <c r="DT56" i="166"/>
  <c r="DS61" i="166"/>
  <c r="DT64" i="166"/>
  <c r="DS69" i="166"/>
  <c r="DT72" i="166"/>
  <c r="DW11" i="166"/>
  <c r="DZ12" i="166"/>
  <c r="DY17" i="166"/>
  <c r="DW19" i="166"/>
  <c r="DZ20" i="166"/>
  <c r="CT14" i="166" s="1"/>
  <c r="DY25" i="166"/>
  <c r="DW27" i="166"/>
  <c r="DZ28" i="166"/>
  <c r="DY33" i="166"/>
  <c r="DW35" i="166"/>
  <c r="DZ36" i="166"/>
  <c r="DY14" i="166"/>
  <c r="DV11" i="166"/>
  <c r="CP10" i="166" s="1"/>
  <c r="DU15" i="166"/>
  <c r="DS17" i="166"/>
  <c r="DV19" i="166"/>
  <c r="DU23" i="166"/>
  <c r="DS25" i="166"/>
  <c r="DV27" i="166"/>
  <c r="DU31" i="166"/>
  <c r="DS33" i="166"/>
  <c r="DV35" i="166"/>
  <c r="DU39" i="166"/>
  <c r="BL43" i="166"/>
  <c r="BL64" i="166"/>
  <c r="DS382" i="166"/>
  <c r="DS390" i="166"/>
  <c r="DS398" i="166"/>
  <c r="DS406" i="166"/>
  <c r="BM3" i="166"/>
  <c r="CB14" i="166"/>
  <c r="BF29" i="166"/>
  <c r="BF37" i="166"/>
  <c r="CB43" i="166"/>
  <c r="BL51" i="166"/>
  <c r="BF58" i="166"/>
  <c r="CF65" i="166"/>
  <c r="BL72" i="166"/>
  <c r="BL80" i="166"/>
  <c r="CF86" i="166"/>
  <c r="CF94" i="166"/>
  <c r="CF102" i="166"/>
  <c r="CB110" i="166"/>
  <c r="CB118" i="166"/>
  <c r="CB126" i="166"/>
  <c r="CB134" i="166"/>
  <c r="BL144" i="166"/>
  <c r="BL171" i="166"/>
  <c r="BF202" i="166"/>
  <c r="AF53" i="166"/>
  <c r="DV186" i="166"/>
  <c r="DU190" i="166"/>
  <c r="DZ202" i="166"/>
  <c r="BN3" i="166"/>
  <c r="CF14" i="166"/>
  <c r="CB22" i="166"/>
  <c r="CB30" i="166"/>
  <c r="BF45" i="166"/>
  <c r="CB51" i="166"/>
  <c r="BL59" i="166"/>
  <c r="BF66" i="166"/>
  <c r="CF73" i="166"/>
  <c r="CF81" i="166"/>
  <c r="BL88" i="166"/>
  <c r="BL96" i="166"/>
  <c r="BL104" i="166"/>
  <c r="CF110" i="166"/>
  <c r="CF118" i="166"/>
  <c r="CF126" i="166"/>
  <c r="CF134" i="166"/>
  <c r="CF145" i="166"/>
  <c r="BL176" i="166"/>
  <c r="BL203" i="166"/>
  <c r="AF60" i="166"/>
  <c r="DS77" i="166"/>
  <c r="DT80" i="166"/>
  <c r="DS85" i="166"/>
  <c r="DT88" i="166"/>
  <c r="DS93" i="166"/>
  <c r="DS101" i="166"/>
  <c r="DT104" i="166"/>
  <c r="DS109" i="166"/>
  <c r="DS117" i="166"/>
  <c r="DS125" i="166"/>
  <c r="DS133" i="166"/>
  <c r="DS141" i="166"/>
  <c r="DS149" i="166"/>
  <c r="DS157" i="166"/>
  <c r="DS165" i="166"/>
  <c r="DS173" i="166"/>
  <c r="DS181" i="166"/>
  <c r="DS189" i="166"/>
  <c r="DV191" i="166"/>
  <c r="CP100" i="166" s="1"/>
  <c r="DS197" i="166"/>
  <c r="DS205" i="166"/>
  <c r="DS380" i="166"/>
  <c r="DS388" i="166"/>
  <c r="DS396" i="166"/>
  <c r="DS404" i="166"/>
  <c r="CF9" i="166"/>
  <c r="BL16" i="166"/>
  <c r="CF22" i="166"/>
  <c r="CF30" i="166"/>
  <c r="CB38" i="166"/>
  <c r="BF53" i="166"/>
  <c r="CB59" i="166"/>
  <c r="BL67" i="166"/>
  <c r="BF74" i="166"/>
  <c r="BF82" i="166"/>
  <c r="CF89" i="166"/>
  <c r="CF97" i="166"/>
  <c r="CF105" i="166"/>
  <c r="BL112" i="166"/>
  <c r="BL120" i="166"/>
  <c r="BL128" i="166"/>
  <c r="BL136" i="166"/>
  <c r="CF150" i="166"/>
  <c r="CF177" i="166"/>
  <c r="BL208" i="166"/>
  <c r="AF85" i="166"/>
  <c r="DY41" i="166"/>
  <c r="DW43" i="166"/>
  <c r="DZ44" i="166"/>
  <c r="DY49" i="166"/>
  <c r="DW51" i="166"/>
  <c r="DY57" i="166"/>
  <c r="DS58" i="166"/>
  <c r="DW59" i="166"/>
  <c r="DZ60" i="166"/>
  <c r="DY65" i="166"/>
  <c r="DS66" i="166"/>
  <c r="DW67" i="166"/>
  <c r="DZ68" i="166"/>
  <c r="CT38" i="166" s="1"/>
  <c r="DY73" i="166"/>
  <c r="DS74" i="166"/>
  <c r="DW75" i="166"/>
  <c r="DZ76" i="166"/>
  <c r="DY81" i="166"/>
  <c r="DS82" i="166"/>
  <c r="DW83" i="166"/>
  <c r="DZ84" i="166"/>
  <c r="CT46" i="166" s="1"/>
  <c r="DY89" i="166"/>
  <c r="CS49" i="166" s="1"/>
  <c r="DS90" i="166"/>
  <c r="DW91" i="166"/>
  <c r="DZ92" i="166"/>
  <c r="DY97" i="166"/>
  <c r="DS98" i="166"/>
  <c r="DW99" i="166"/>
  <c r="DZ100" i="166"/>
  <c r="DY105" i="166"/>
  <c r="DW107" i="166"/>
  <c r="DZ108" i="166"/>
  <c r="DY113" i="166"/>
  <c r="DS114" i="166"/>
  <c r="DW115" i="166"/>
  <c r="DY121" i="166"/>
  <c r="DS122" i="166"/>
  <c r="DW123" i="166"/>
  <c r="DZ124" i="166"/>
  <c r="DY129" i="166"/>
  <c r="DS130" i="166"/>
  <c r="DY137" i="166"/>
  <c r="DW139" i="166"/>
  <c r="DZ140" i="166"/>
  <c r="DY145" i="166"/>
  <c r="CS77" i="166" s="1"/>
  <c r="DW147" i="166"/>
  <c r="DZ148" i="166"/>
  <c r="DY153" i="166"/>
  <c r="DW155" i="166"/>
  <c r="DY161" i="166"/>
  <c r="DW163" i="166"/>
  <c r="DZ164" i="166"/>
  <c r="DY169" i="166"/>
  <c r="DW171" i="166"/>
  <c r="CQ90" i="166" s="1"/>
  <c r="DY177" i="166"/>
  <c r="DY185" i="166"/>
  <c r="DY193" i="166"/>
  <c r="DW195" i="166"/>
  <c r="DZ196" i="166"/>
  <c r="DY209" i="166"/>
  <c r="AR54" i="166"/>
  <c r="BF10" i="166"/>
  <c r="CF17" i="166"/>
  <c r="BL24" i="166"/>
  <c r="BL32" i="166"/>
  <c r="CF38" i="166"/>
  <c r="CB46" i="166"/>
  <c r="BF61" i="166"/>
  <c r="CB67" i="166"/>
  <c r="BL75" i="166"/>
  <c r="BL83" i="166"/>
  <c r="BF90" i="166"/>
  <c r="BF98" i="166"/>
  <c r="BF106" i="166"/>
  <c r="CF113" i="166"/>
  <c r="CF121" i="166"/>
  <c r="CF129" i="166"/>
  <c r="CF137" i="166"/>
  <c r="CF182" i="166"/>
  <c r="CF209" i="166"/>
  <c r="AF92" i="166"/>
  <c r="DW16" i="166"/>
  <c r="DZ17" i="166"/>
  <c r="DY22" i="166"/>
  <c r="DW24" i="166"/>
  <c r="CQ16" i="166" s="1"/>
  <c r="DZ25" i="166"/>
  <c r="DY30" i="166"/>
  <c r="DW32" i="166"/>
  <c r="DZ33" i="166"/>
  <c r="DY38" i="166"/>
  <c r="DW40" i="166"/>
  <c r="DV41" i="166"/>
  <c r="DZ41" i="166"/>
  <c r="DY46" i="166"/>
  <c r="DW48" i="166"/>
  <c r="DZ49" i="166"/>
  <c r="DY54" i="166"/>
  <c r="DW56" i="166"/>
  <c r="DZ57" i="166"/>
  <c r="DY62" i="166"/>
  <c r="CS35" i="166" s="1"/>
  <c r="DW64" i="166"/>
  <c r="CQ36" i="166" s="1"/>
  <c r="DZ65" i="166"/>
  <c r="DY70" i="166"/>
  <c r="DW72" i="166"/>
  <c r="DZ73" i="166"/>
  <c r="DY78" i="166"/>
  <c r="DW80" i="166"/>
  <c r="DZ81" i="166"/>
  <c r="DY86" i="166"/>
  <c r="DS87" i="166"/>
  <c r="DW88" i="166"/>
  <c r="DZ89" i="166"/>
  <c r="DY94" i="166"/>
  <c r="DS95" i="166"/>
  <c r="DW96" i="166"/>
  <c r="DZ97" i="166"/>
  <c r="DY102" i="166"/>
  <c r="DS103" i="166"/>
  <c r="DW104" i="166"/>
  <c r="DZ105" i="166"/>
  <c r="DY110" i="166"/>
  <c r="DS111" i="166"/>
  <c r="DW112" i="166"/>
  <c r="DY118" i="166"/>
  <c r="DS119" i="166"/>
  <c r="DW120" i="166"/>
  <c r="DY126" i="166"/>
  <c r="DS127" i="166"/>
  <c r="DW128" i="166"/>
  <c r="DZ129" i="166"/>
  <c r="DY134" i="166"/>
  <c r="DV169" i="166"/>
  <c r="DV9" i="166"/>
  <c r="CP9" i="166" s="1"/>
  <c r="DS378" i="166"/>
  <c r="DS394" i="166"/>
  <c r="DS402" i="166"/>
  <c r="CQ3" i="166"/>
  <c r="BL11" i="166"/>
  <c r="BF18" i="166"/>
  <c r="CF25" i="166"/>
  <c r="CF33" i="166"/>
  <c r="BL40" i="166"/>
  <c r="CF46" i="166"/>
  <c r="CB54" i="166"/>
  <c r="BF69" i="166"/>
  <c r="CB75" i="166"/>
  <c r="CB83" i="166"/>
  <c r="BL91" i="166"/>
  <c r="BL99" i="166"/>
  <c r="BL107" i="166"/>
  <c r="BF114" i="166"/>
  <c r="BF122" i="166"/>
  <c r="BF130" i="166"/>
  <c r="BF138" i="166"/>
  <c r="CB158" i="166"/>
  <c r="AF132" i="166"/>
  <c r="CR3" i="166"/>
  <c r="CB11" i="166"/>
  <c r="BL19" i="166"/>
  <c r="BF26" i="166"/>
  <c r="BF34" i="166"/>
  <c r="CF41" i="166"/>
  <c r="BL48" i="166"/>
  <c r="CF54" i="166"/>
  <c r="CB62" i="166"/>
  <c r="BF77" i="166"/>
  <c r="BF85" i="166"/>
  <c r="CB91" i="166"/>
  <c r="CB99" i="166"/>
  <c r="CB107" i="166"/>
  <c r="BL115" i="166"/>
  <c r="BL123" i="166"/>
  <c r="BL131" i="166"/>
  <c r="BL139" i="166"/>
  <c r="CB163" i="166"/>
  <c r="CB190" i="166"/>
  <c r="AF196" i="166"/>
  <c r="DV43" i="166"/>
  <c r="DU47" i="166"/>
  <c r="DV51" i="166"/>
  <c r="DU55" i="166"/>
  <c r="DV59" i="166"/>
  <c r="CP34" i="166" s="1"/>
  <c r="DU63" i="166"/>
  <c r="DV67" i="166"/>
  <c r="DU71" i="166"/>
  <c r="DV75" i="166"/>
  <c r="DV83" i="166"/>
  <c r="DV91" i="166"/>
  <c r="DV99" i="166"/>
  <c r="DV107" i="166"/>
  <c r="DU111" i="166"/>
  <c r="DS113" i="166"/>
  <c r="DV115" i="166"/>
  <c r="DV123" i="166"/>
  <c r="DU127" i="166"/>
  <c r="DV131" i="166"/>
  <c r="DU135" i="166"/>
  <c r="CO72" i="166" s="1"/>
  <c r="DV139" i="166"/>
  <c r="CP74" i="166" s="1"/>
  <c r="DV147" i="166"/>
  <c r="DV163" i="166"/>
  <c r="DV171" i="166"/>
  <c r="DU175" i="166"/>
  <c r="DU183" i="166"/>
  <c r="DW186" i="166"/>
  <c r="DV187" i="166"/>
  <c r="DZ187" i="166"/>
  <c r="DU191" i="166"/>
  <c r="DU199" i="166"/>
  <c r="DV203" i="166"/>
  <c r="DZ203" i="166"/>
  <c r="DU207" i="166"/>
  <c r="DS384" i="166"/>
  <c r="DS392" i="166"/>
  <c r="BF13" i="166"/>
  <c r="CB19" i="166"/>
  <c r="BL27" i="166"/>
  <c r="BL35" i="166"/>
  <c r="BF42" i="166"/>
  <c r="CF49" i="166"/>
  <c r="BL56" i="166"/>
  <c r="CF62" i="166"/>
  <c r="CB70" i="166"/>
  <c r="CB78" i="166"/>
  <c r="BF93" i="166"/>
  <c r="BF101" i="166"/>
  <c r="BF109" i="166"/>
  <c r="CB115" i="166"/>
  <c r="CB123" i="166"/>
  <c r="CB131" i="166"/>
  <c r="CB139" i="166"/>
  <c r="BF165" i="166"/>
  <c r="CB195" i="166"/>
  <c r="AF21" i="166"/>
  <c r="DW10" i="166"/>
  <c r="DZ11" i="166"/>
  <c r="DT12" i="166"/>
  <c r="CN10" i="166" s="1"/>
  <c r="DY16" i="166"/>
  <c r="CS12" i="166" s="1"/>
  <c r="DW18" i="166"/>
  <c r="CQ13" i="166" s="1"/>
  <c r="DZ19" i="166"/>
  <c r="DT20" i="166"/>
  <c r="DY24" i="166"/>
  <c r="DW26" i="166"/>
  <c r="DZ27" i="166"/>
  <c r="DT28" i="166"/>
  <c r="DY32" i="166"/>
  <c r="CS20" i="166" s="1"/>
  <c r="DW34" i="166"/>
  <c r="CQ21" i="166" s="1"/>
  <c r="DZ35" i="166"/>
  <c r="DT36" i="166"/>
  <c r="DY40" i="166"/>
  <c r="DW42" i="166"/>
  <c r="DZ43" i="166"/>
  <c r="DT44" i="166"/>
  <c r="CN26" i="166" s="1"/>
  <c r="DY48" i="166"/>
  <c r="DW50" i="166"/>
  <c r="DZ51" i="166"/>
  <c r="DT52" i="166"/>
  <c r="DY56" i="166"/>
  <c r="DW58" i="166"/>
  <c r="CQ33" i="166" s="1"/>
  <c r="DZ59" i="166"/>
  <c r="DT60" i="166"/>
  <c r="DY64" i="166"/>
  <c r="DW66" i="166"/>
  <c r="DZ67" i="166"/>
  <c r="DT68" i="166"/>
  <c r="DY72" i="166"/>
  <c r="DW74" i="166"/>
  <c r="DZ75" i="166"/>
  <c r="DT76" i="166"/>
  <c r="DY80" i="166"/>
  <c r="DW82" i="166"/>
  <c r="DZ83" i="166"/>
  <c r="DY88" i="166"/>
  <c r="DW90" i="166"/>
  <c r="DZ91" i="166"/>
  <c r="DY96" i="166"/>
  <c r="DW98" i="166"/>
  <c r="DZ99" i="166"/>
  <c r="CT54" i="166" s="1"/>
  <c r="AF16" i="166"/>
  <c r="BF15" i="166"/>
  <c r="AF24" i="166"/>
  <c r="BF23" i="166"/>
  <c r="AF32" i="166"/>
  <c r="BF31" i="166"/>
  <c r="AF40" i="166"/>
  <c r="BF39" i="166"/>
  <c r="CM39" i="166"/>
  <c r="BG39" i="166" s="1"/>
  <c r="AF48" i="166"/>
  <c r="CM47" i="166"/>
  <c r="BG47" i="166" s="1"/>
  <c r="CM46" i="166"/>
  <c r="BG46" i="166" s="1"/>
  <c r="BF47" i="166"/>
  <c r="AF56" i="166"/>
  <c r="BF55" i="166"/>
  <c r="CM55" i="166"/>
  <c r="BG55" i="166" s="1"/>
  <c r="AF64" i="166"/>
  <c r="CM63" i="166"/>
  <c r="BG63" i="166" s="1"/>
  <c r="BF63" i="166"/>
  <c r="AF72" i="166"/>
  <c r="BF71" i="166"/>
  <c r="CM71" i="166"/>
  <c r="BG71" i="166" s="1"/>
  <c r="AF80" i="166"/>
  <c r="BF79" i="166"/>
  <c r="CM79" i="166"/>
  <c r="BG79" i="166" s="1"/>
  <c r="AF88" i="166"/>
  <c r="CM87" i="166"/>
  <c r="BG87" i="166" s="1"/>
  <c r="BF87" i="166"/>
  <c r="AF96" i="166"/>
  <c r="CM95" i="166"/>
  <c r="BG95" i="166" s="1"/>
  <c r="BF95" i="166"/>
  <c r="AF104" i="166"/>
  <c r="BF103" i="166"/>
  <c r="AF112" i="166"/>
  <c r="CM111" i="166"/>
  <c r="BG111" i="166" s="1"/>
  <c r="BF111" i="166"/>
  <c r="CM119" i="166"/>
  <c r="BG119" i="166" s="1"/>
  <c r="CM118" i="166"/>
  <c r="BG118" i="166" s="1"/>
  <c r="BF119" i="166"/>
  <c r="AF120" i="166"/>
  <c r="AF128" i="166"/>
  <c r="BF127" i="166"/>
  <c r="CM126" i="166"/>
  <c r="BG126" i="166" s="1"/>
  <c r="AF136" i="166"/>
  <c r="BF135" i="166"/>
  <c r="CM135" i="166"/>
  <c r="BG135" i="166" s="1"/>
  <c r="AF144" i="166"/>
  <c r="BF143" i="166"/>
  <c r="CM143" i="166"/>
  <c r="BG143" i="166" s="1"/>
  <c r="BF151" i="166"/>
  <c r="AF152" i="166"/>
  <c r="AF160" i="166"/>
  <c r="BF159" i="166"/>
  <c r="CM159" i="166"/>
  <c r="BG159" i="166" s="1"/>
  <c r="BF167" i="166"/>
  <c r="AF168" i="166"/>
  <c r="AF176" i="166"/>
  <c r="BF175" i="166"/>
  <c r="BF183" i="166"/>
  <c r="AF184" i="166"/>
  <c r="AF192" i="166"/>
  <c r="BF191" i="166"/>
  <c r="BF199" i="166"/>
  <c r="CM199" i="166"/>
  <c r="BG199" i="166" s="1"/>
  <c r="CM198" i="166"/>
  <c r="BG198" i="166" s="1"/>
  <c r="AF200" i="166"/>
  <c r="AF208" i="166"/>
  <c r="BF207" i="166"/>
  <c r="CM38" i="166"/>
  <c r="BG38" i="166" s="1"/>
  <c r="AT92" i="166"/>
  <c r="AR92" i="166"/>
  <c r="AJ92" i="166"/>
  <c r="AZ92" i="166"/>
  <c r="DS10" i="166"/>
  <c r="DV12" i="166"/>
  <c r="DT13" i="166"/>
  <c r="DU16" i="166"/>
  <c r="DS18" i="166"/>
  <c r="DV20" i="166"/>
  <c r="CP14" i="166" s="1"/>
  <c r="DT21" i="166"/>
  <c r="CN15" i="166" s="1"/>
  <c r="DU24" i="166"/>
  <c r="CO16" i="166" s="1"/>
  <c r="DS26" i="166"/>
  <c r="DV28" i="166"/>
  <c r="DT29" i="166"/>
  <c r="DU32" i="166"/>
  <c r="DS34" i="166"/>
  <c r="DV36" i="166"/>
  <c r="DT37" i="166"/>
  <c r="DU40" i="166"/>
  <c r="CO24" i="166" s="1"/>
  <c r="DS42" i="166"/>
  <c r="DV44" i="166"/>
  <c r="DT45" i="166"/>
  <c r="DU48" i="166"/>
  <c r="DS50" i="166"/>
  <c r="DV52" i="166"/>
  <c r="DZ52" i="166"/>
  <c r="DT53" i="166"/>
  <c r="CN31" i="166" s="1"/>
  <c r="DU56" i="166"/>
  <c r="DV60" i="166"/>
  <c r="DT61" i="166"/>
  <c r="DU64" i="166"/>
  <c r="DV68" i="166"/>
  <c r="DT69" i="166"/>
  <c r="DU72" i="166"/>
  <c r="CO40" i="166" s="1"/>
  <c r="DV76" i="166"/>
  <c r="CP42" i="166" s="1"/>
  <c r="DT77" i="166"/>
  <c r="DU80" i="166"/>
  <c r="DV84" i="166"/>
  <c r="DT85" i="166"/>
  <c r="DU88" i="166"/>
  <c r="DV92" i="166"/>
  <c r="DT93" i="166"/>
  <c r="DU96" i="166"/>
  <c r="DV100" i="166"/>
  <c r="DU104" i="166"/>
  <c r="DS106" i="166"/>
  <c r="DV108" i="166"/>
  <c r="DT109" i="166"/>
  <c r="DU112" i="166"/>
  <c r="CO60" i="166" s="1"/>
  <c r="DV116" i="166"/>
  <c r="CP62" i="166" s="1"/>
  <c r="DZ116" i="166"/>
  <c r="DT117" i="166"/>
  <c r="DU120" i="166"/>
  <c r="DV124" i="166"/>
  <c r="DT125" i="166"/>
  <c r="DU128" i="166"/>
  <c r="DW131" i="166"/>
  <c r="DV132" i="166"/>
  <c r="DZ132" i="166"/>
  <c r="CT70" i="166" s="1"/>
  <c r="DU136" i="166"/>
  <c r="DV140" i="166"/>
  <c r="DU144" i="166"/>
  <c r="DV148" i="166"/>
  <c r="DT149" i="166"/>
  <c r="DU152" i="166"/>
  <c r="DV156" i="166"/>
  <c r="DU160" i="166"/>
  <c r="AF9" i="166"/>
  <c r="BF8" i="166"/>
  <c r="AF17" i="166"/>
  <c r="BF16" i="166"/>
  <c r="AF25" i="166"/>
  <c r="BF24" i="166"/>
  <c r="AF33" i="166"/>
  <c r="BF32" i="166"/>
  <c r="AF41" i="166"/>
  <c r="BF40" i="166"/>
  <c r="AF49" i="166"/>
  <c r="BF48" i="166"/>
  <c r="CM48" i="166"/>
  <c r="BG48" i="166" s="1"/>
  <c r="AF57" i="166"/>
  <c r="BF56" i="166"/>
  <c r="CM56" i="166"/>
  <c r="BG56" i="166" s="1"/>
  <c r="AF65" i="166"/>
  <c r="BF64" i="166"/>
  <c r="CM64" i="166"/>
  <c r="BG64" i="166" s="1"/>
  <c r="AF73" i="166"/>
  <c r="BF72" i="166"/>
  <c r="AF81" i="166"/>
  <c r="BF80" i="166"/>
  <c r="CM80" i="166"/>
  <c r="BG80" i="166" s="1"/>
  <c r="AF89" i="166"/>
  <c r="BF88" i="166"/>
  <c r="CM88" i="166"/>
  <c r="BG88" i="166" s="1"/>
  <c r="AF97" i="166"/>
  <c r="BF96" i="166"/>
  <c r="AF105" i="166"/>
  <c r="BF104" i="166"/>
  <c r="AF113" i="166"/>
  <c r="BF112" i="166"/>
  <c r="AF121" i="166"/>
  <c r="BF120" i="166"/>
  <c r="CM120" i="166"/>
  <c r="BG120" i="166" s="1"/>
  <c r="AF129" i="166"/>
  <c r="BF128" i="166"/>
  <c r="AF137" i="166"/>
  <c r="BF136" i="166"/>
  <c r="AF145" i="166"/>
  <c r="BF144" i="166"/>
  <c r="AF153" i="166"/>
  <c r="BF152" i="166"/>
  <c r="AF161" i="166"/>
  <c r="BF160" i="166"/>
  <c r="AF169" i="166"/>
  <c r="BF168" i="166"/>
  <c r="AF177" i="166"/>
  <c r="BF176" i="166"/>
  <c r="AF185" i="166"/>
  <c r="BF184" i="166"/>
  <c r="CM184" i="166"/>
  <c r="BG184" i="166" s="1"/>
  <c r="AF193" i="166"/>
  <c r="BF192" i="166"/>
  <c r="CM192" i="166"/>
  <c r="BG192" i="166" s="1"/>
  <c r="AF201" i="166"/>
  <c r="BF200" i="166"/>
  <c r="CM200" i="166"/>
  <c r="BG200" i="166" s="1"/>
  <c r="AF209" i="166"/>
  <c r="BF208" i="166"/>
  <c r="DT50" i="166"/>
  <c r="DT58" i="166"/>
  <c r="CN33" i="166" s="1"/>
  <c r="DT74" i="166"/>
  <c r="CN41" i="166" s="1"/>
  <c r="AF10" i="166"/>
  <c r="BF9" i="166"/>
  <c r="AF18" i="166"/>
  <c r="BF17" i="166"/>
  <c r="AF26" i="166"/>
  <c r="BF25" i="166"/>
  <c r="CM25" i="166"/>
  <c r="BG25" i="166" s="1"/>
  <c r="AF34" i="166"/>
  <c r="CM33" i="166"/>
  <c r="BG33" i="166" s="1"/>
  <c r="BF33" i="166"/>
  <c r="AF42" i="166"/>
  <c r="BF41" i="166"/>
  <c r="AF50" i="166"/>
  <c r="BF49" i="166"/>
  <c r="AF58" i="166"/>
  <c r="BF57" i="166"/>
  <c r="AF66" i="166"/>
  <c r="BF65" i="166"/>
  <c r="AF74" i="166"/>
  <c r="BF73" i="166"/>
  <c r="AF82" i="166"/>
  <c r="BF81" i="166"/>
  <c r="AF90" i="166"/>
  <c r="BF89" i="166"/>
  <c r="AF98" i="166"/>
  <c r="BF97" i="166"/>
  <c r="AF106" i="166"/>
  <c r="BF105" i="166"/>
  <c r="AF114" i="166"/>
  <c r="BF113" i="166"/>
  <c r="AF122" i="166"/>
  <c r="BF121" i="166"/>
  <c r="AF130" i="166"/>
  <c r="BF129" i="166"/>
  <c r="AF138" i="166"/>
  <c r="BF137" i="166"/>
  <c r="AF146" i="166"/>
  <c r="BF145" i="166"/>
  <c r="CM145" i="166"/>
  <c r="BG145" i="166" s="1"/>
  <c r="BF153" i="166"/>
  <c r="AF154" i="166"/>
  <c r="AF162" i="166"/>
  <c r="BF161" i="166"/>
  <c r="BF169" i="166"/>
  <c r="AF170" i="166"/>
  <c r="AF178" i="166"/>
  <c r="BF177" i="166"/>
  <c r="BF185" i="166"/>
  <c r="AF186" i="166"/>
  <c r="CM185" i="166"/>
  <c r="BG185" i="166" s="1"/>
  <c r="AF194" i="166"/>
  <c r="BF193" i="166"/>
  <c r="BF201" i="166"/>
  <c r="AF202" i="166"/>
  <c r="CM201" i="166"/>
  <c r="BG201" i="166" s="1"/>
  <c r="AF210" i="166"/>
  <c r="BF209" i="166"/>
  <c r="AZ132" i="166"/>
  <c r="AJ132" i="166"/>
  <c r="AT132" i="166"/>
  <c r="AR132" i="166"/>
  <c r="DT10" i="166"/>
  <c r="DT18" i="166"/>
  <c r="DT26" i="166"/>
  <c r="DT34" i="166"/>
  <c r="DT42" i="166"/>
  <c r="DT66" i="166"/>
  <c r="DT90" i="166"/>
  <c r="DU10" i="166"/>
  <c r="DY11" i="166"/>
  <c r="DS12" i="166"/>
  <c r="DW13" i="166"/>
  <c r="CQ11" i="166" s="1"/>
  <c r="DV14" i="166"/>
  <c r="DZ14" i="166"/>
  <c r="DT15" i="166"/>
  <c r="DU18" i="166"/>
  <c r="DY19" i="166"/>
  <c r="DS20" i="166"/>
  <c r="DW21" i="166"/>
  <c r="DV22" i="166"/>
  <c r="CP15" i="166" s="1"/>
  <c r="DZ22" i="166"/>
  <c r="DT23" i="166"/>
  <c r="DU26" i="166"/>
  <c r="DY27" i="166"/>
  <c r="DS28" i="166"/>
  <c r="DW29" i="166"/>
  <c r="DV30" i="166"/>
  <c r="DZ30" i="166"/>
  <c r="DT31" i="166"/>
  <c r="DU34" i="166"/>
  <c r="DY35" i="166"/>
  <c r="DS36" i="166"/>
  <c r="DW37" i="166"/>
  <c r="DV38" i="166"/>
  <c r="DZ38" i="166"/>
  <c r="DT39" i="166"/>
  <c r="CN24" i="166" s="1"/>
  <c r="DU42" i="166"/>
  <c r="DY43" i="166"/>
  <c r="DS44" i="166"/>
  <c r="DW45" i="166"/>
  <c r="DV46" i="166"/>
  <c r="DZ46" i="166"/>
  <c r="DT47" i="166"/>
  <c r="DU50" i="166"/>
  <c r="DY51" i="166"/>
  <c r="DS52" i="166"/>
  <c r="DW53" i="166"/>
  <c r="DV54" i="166"/>
  <c r="DZ54" i="166"/>
  <c r="DT55" i="166"/>
  <c r="DU58" i="166"/>
  <c r="CO33" i="166" s="1"/>
  <c r="DY59" i="166"/>
  <c r="DS60" i="166"/>
  <c r="DW61" i="166"/>
  <c r="DV62" i="166"/>
  <c r="DZ62" i="166"/>
  <c r="DT63" i="166"/>
  <c r="DU66" i="166"/>
  <c r="DY67" i="166"/>
  <c r="CS38" i="166" s="1"/>
  <c r="DS68" i="166"/>
  <c r="DW69" i="166"/>
  <c r="DV70" i="166"/>
  <c r="DZ70" i="166"/>
  <c r="DT71" i="166"/>
  <c r="DU74" i="166"/>
  <c r="DY75" i="166"/>
  <c r="DS76" i="166"/>
  <c r="DW77" i="166"/>
  <c r="CQ43" i="166" s="1"/>
  <c r="DV78" i="166"/>
  <c r="DT79" i="166"/>
  <c r="DY83" i="166"/>
  <c r="DS84" i="166"/>
  <c r="DW85" i="166"/>
  <c r="DV86" i="166"/>
  <c r="DZ86" i="166"/>
  <c r="DU90" i="166"/>
  <c r="DY91" i="166"/>
  <c r="DS92" i="166"/>
  <c r="DW93" i="166"/>
  <c r="DV94" i="166"/>
  <c r="DZ94" i="166"/>
  <c r="DU98" i="166"/>
  <c r="DY99" i="166"/>
  <c r="CS54" i="166" s="1"/>
  <c r="DS100" i="166"/>
  <c r="DV102" i="166"/>
  <c r="DU106" i="166"/>
  <c r="DY107" i="166"/>
  <c r="DS108" i="166"/>
  <c r="DW109" i="166"/>
  <c r="DV110" i="166"/>
  <c r="DZ110" i="166"/>
  <c r="DT111" i="166"/>
  <c r="DU114" i="166"/>
  <c r="DY115" i="166"/>
  <c r="DS116" i="166"/>
  <c r="DW117" i="166"/>
  <c r="CQ63" i="166" s="1"/>
  <c r="DV118" i="166"/>
  <c r="DU122" i="166"/>
  <c r="DY123" i="166"/>
  <c r="CS66" i="166" s="1"/>
  <c r="DS124" i="166"/>
  <c r="DY131" i="166"/>
  <c r="DS132" i="166"/>
  <c r="DW133" i="166"/>
  <c r="DV134" i="166"/>
  <c r="DZ134" i="166"/>
  <c r="DU138" i="166"/>
  <c r="DY139" i="166"/>
  <c r="DS140" i="166"/>
  <c r="DW141" i="166"/>
  <c r="DV142" i="166"/>
  <c r="DY147" i="166"/>
  <c r="DS148" i="166"/>
  <c r="DW149" i="166"/>
  <c r="DV150" i="166"/>
  <c r="DZ150" i="166"/>
  <c r="CT79" i="166" s="1"/>
  <c r="DU154" i="166"/>
  <c r="DS156" i="166"/>
  <c r="DV158" i="166"/>
  <c r="DV166" i="166"/>
  <c r="DU170" i="166"/>
  <c r="DV174" i="166"/>
  <c r="DT175" i="166"/>
  <c r="DU178" i="166"/>
  <c r="DV182" i="166"/>
  <c r="DV198" i="166"/>
  <c r="DY203" i="166"/>
  <c r="CM72" i="166"/>
  <c r="BG72" i="166" s="1"/>
  <c r="AT21" i="166"/>
  <c r="AR21" i="166"/>
  <c r="AJ21" i="166"/>
  <c r="AZ21" i="166"/>
  <c r="DZ107" i="166"/>
  <c r="DY120" i="166"/>
  <c r="DY128" i="166"/>
  <c r="DW130" i="166"/>
  <c r="DZ131" i="166"/>
  <c r="DY136" i="166"/>
  <c r="DY144" i="166"/>
  <c r="DW146" i="166"/>
  <c r="CQ77" i="166" s="1"/>
  <c r="DY152" i="166"/>
  <c r="DW162" i="166"/>
  <c r="CN3" i="166"/>
  <c r="BH3" i="166"/>
  <c r="AT20" i="166"/>
  <c r="AZ20" i="166"/>
  <c r="AR20" i="166"/>
  <c r="AT52" i="166"/>
  <c r="AR52" i="166"/>
  <c r="AJ52" i="166"/>
  <c r="AZ52" i="166"/>
  <c r="AT84" i="166"/>
  <c r="AR84" i="166"/>
  <c r="AJ84" i="166"/>
  <c r="AZ84" i="166"/>
  <c r="AJ28" i="166"/>
  <c r="AT28" i="166"/>
  <c r="AZ196" i="166"/>
  <c r="AJ196" i="166"/>
  <c r="AT196" i="166"/>
  <c r="AR196" i="166"/>
  <c r="DT108" i="166"/>
  <c r="DU12" i="166"/>
  <c r="DS14" i="166"/>
  <c r="DV16" i="166"/>
  <c r="DT17" i="166"/>
  <c r="DU20" i="166"/>
  <c r="DS22" i="166"/>
  <c r="DV24" i="166"/>
  <c r="DT25" i="166"/>
  <c r="DU28" i="166"/>
  <c r="DS30" i="166"/>
  <c r="DV32" i="166"/>
  <c r="DT33" i="166"/>
  <c r="DU36" i="166"/>
  <c r="DS38" i="166"/>
  <c r="DV40" i="166"/>
  <c r="DT41" i="166"/>
  <c r="DU44" i="166"/>
  <c r="CO26" i="166" s="1"/>
  <c r="DS46" i="166"/>
  <c r="DV48" i="166"/>
  <c r="DT49" i="166"/>
  <c r="DU52" i="166"/>
  <c r="DS54" i="166"/>
  <c r="DV56" i="166"/>
  <c r="DT57" i="166"/>
  <c r="DU60" i="166"/>
  <c r="DS62" i="166"/>
  <c r="DT65" i="166"/>
  <c r="DU68" i="166"/>
  <c r="DS70" i="166"/>
  <c r="DT73" i="166"/>
  <c r="DS78" i="166"/>
  <c r="DT81" i="166"/>
  <c r="DS86" i="166"/>
  <c r="DS94" i="166"/>
  <c r="DU100" i="166"/>
  <c r="DS102" i="166"/>
  <c r="DV104" i="166"/>
  <c r="DU108" i="166"/>
  <c r="DS110" i="166"/>
  <c r="DS118" i="166"/>
  <c r="DS126" i="166"/>
  <c r="DS134" i="166"/>
  <c r="DS142" i="166"/>
  <c r="DW143" i="166"/>
  <c r="DS150" i="166"/>
  <c r="DS158" i="166"/>
  <c r="DW159" i="166"/>
  <c r="AT13" i="166"/>
  <c r="AR13" i="166"/>
  <c r="AJ13" i="166"/>
  <c r="AZ13" i="166"/>
  <c r="AJ37" i="166"/>
  <c r="AZ37" i="166"/>
  <c r="AT37" i="166"/>
  <c r="AR37" i="166"/>
  <c r="AZ45" i="166"/>
  <c r="AJ45" i="166"/>
  <c r="AT45" i="166"/>
  <c r="AR45" i="166"/>
  <c r="AZ69" i="166"/>
  <c r="AJ69" i="166"/>
  <c r="AT69" i="166"/>
  <c r="AR69" i="166"/>
  <c r="AZ77" i="166"/>
  <c r="AJ77" i="166"/>
  <c r="AT77" i="166"/>
  <c r="AR77" i="166"/>
  <c r="AZ101" i="166"/>
  <c r="AJ101" i="166"/>
  <c r="AT101" i="166"/>
  <c r="AR101" i="166"/>
  <c r="AZ53" i="166"/>
  <c r="AJ53" i="166"/>
  <c r="AT53" i="166"/>
  <c r="AR53" i="166"/>
  <c r="DY10" i="166"/>
  <c r="DW12" i="166"/>
  <c r="DV13" i="166"/>
  <c r="DZ13" i="166"/>
  <c r="DT14" i="166"/>
  <c r="DU17" i="166"/>
  <c r="DY18" i="166"/>
  <c r="DW20" i="166"/>
  <c r="DV21" i="166"/>
  <c r="DZ21" i="166"/>
  <c r="DT22" i="166"/>
  <c r="DU25" i="166"/>
  <c r="DY26" i="166"/>
  <c r="DW28" i="166"/>
  <c r="DV29" i="166"/>
  <c r="CP19" i="166" s="1"/>
  <c r="DZ29" i="166"/>
  <c r="DT30" i="166"/>
  <c r="DU33" i="166"/>
  <c r="DY34" i="166"/>
  <c r="DW36" i="166"/>
  <c r="DV37" i="166"/>
  <c r="DZ37" i="166"/>
  <c r="DT38" i="166"/>
  <c r="DU41" i="166"/>
  <c r="DY42" i="166"/>
  <c r="DW44" i="166"/>
  <c r="DV45" i="166"/>
  <c r="DZ45" i="166"/>
  <c r="DT46" i="166"/>
  <c r="DU49" i="166"/>
  <c r="DY50" i="166"/>
  <c r="CS29" i="166" s="1"/>
  <c r="DW52" i="166"/>
  <c r="DV53" i="166"/>
  <c r="DZ53" i="166"/>
  <c r="DT54" i="166"/>
  <c r="DU57" i="166"/>
  <c r="DY58" i="166"/>
  <c r="DW60" i="166"/>
  <c r="CQ34" i="166" s="1"/>
  <c r="DV61" i="166"/>
  <c r="DZ61" i="166"/>
  <c r="DT62" i="166"/>
  <c r="DU65" i="166"/>
  <c r="DY66" i="166"/>
  <c r="DW68" i="166"/>
  <c r="DV69" i="166"/>
  <c r="DZ69" i="166"/>
  <c r="DT70" i="166"/>
  <c r="DY74" i="166"/>
  <c r="DW76" i="166"/>
  <c r="DV77" i="166"/>
  <c r="DZ77" i="166"/>
  <c r="DT78" i="166"/>
  <c r="DY82" i="166"/>
  <c r="DV85" i="166"/>
  <c r="DZ85" i="166"/>
  <c r="CT47" i="166" s="1"/>
  <c r="DT86" i="166"/>
  <c r="DY90" i="166"/>
  <c r="DW92" i="166"/>
  <c r="DV93" i="166"/>
  <c r="DZ93" i="166"/>
  <c r="DY98" i="166"/>
  <c r="DW100" i="166"/>
  <c r="DY106" i="166"/>
  <c r="DW108" i="166"/>
  <c r="DV109" i="166"/>
  <c r="DZ109" i="166"/>
  <c r="DY114" i="166"/>
  <c r="DS115" i="166"/>
  <c r="DY122" i="166"/>
  <c r="DS123" i="166"/>
  <c r="DW124" i="166"/>
  <c r="DZ125" i="166"/>
  <c r="DY130" i="166"/>
  <c r="DS131" i="166"/>
  <c r="DY138" i="166"/>
  <c r="DS139" i="166"/>
  <c r="DY146" i="166"/>
  <c r="DS147" i="166"/>
  <c r="DW148" i="166"/>
  <c r="DV149" i="166"/>
  <c r="DZ149" i="166"/>
  <c r="DT150" i="166"/>
  <c r="DY154" i="166"/>
  <c r="DS155" i="166"/>
  <c r="DY162" i="166"/>
  <c r="DS163" i="166"/>
  <c r="CM96" i="166"/>
  <c r="BG96" i="166" s="1"/>
  <c r="AR110" i="166"/>
  <c r="AZ110" i="166"/>
  <c r="AJ110" i="166"/>
  <c r="AT110" i="166"/>
  <c r="AR118" i="166"/>
  <c r="AZ118" i="166"/>
  <c r="AJ118" i="166"/>
  <c r="AT118" i="166"/>
  <c r="AT60" i="166"/>
  <c r="AR60" i="166"/>
  <c r="AJ60" i="166"/>
  <c r="AZ60" i="166"/>
  <c r="DY104" i="166"/>
  <c r="DW106" i="166"/>
  <c r="DY112" i="166"/>
  <c r="CS60" i="166" s="1"/>
  <c r="DY160" i="166"/>
  <c r="DV10" i="166"/>
  <c r="DT11" i="166"/>
  <c r="DU14" i="166"/>
  <c r="DS16" i="166"/>
  <c r="DV18" i="166"/>
  <c r="DT19" i="166"/>
  <c r="DU22" i="166"/>
  <c r="CO15" i="166" s="1"/>
  <c r="DS24" i="166"/>
  <c r="DV26" i="166"/>
  <c r="DT27" i="166"/>
  <c r="DU30" i="166"/>
  <c r="DS32" i="166"/>
  <c r="DV34" i="166"/>
  <c r="DT35" i="166"/>
  <c r="DU38" i="166"/>
  <c r="DS40" i="166"/>
  <c r="DV42" i="166"/>
  <c r="DT43" i="166"/>
  <c r="DU46" i="166"/>
  <c r="DS48" i="166"/>
  <c r="DV50" i="166"/>
  <c r="DT51" i="166"/>
  <c r="DU54" i="166"/>
  <c r="CO31" i="166" s="1"/>
  <c r="DS56" i="166"/>
  <c r="DV58" i="166"/>
  <c r="DT59" i="166"/>
  <c r="DU62" i="166"/>
  <c r="DS64" i="166"/>
  <c r="DV66" i="166"/>
  <c r="DT67" i="166"/>
  <c r="DU70" i="166"/>
  <c r="DS72" i="166"/>
  <c r="DV74" i="166"/>
  <c r="DT75" i="166"/>
  <c r="DU78" i="166"/>
  <c r="DS80" i="166"/>
  <c r="DV82" i="166"/>
  <c r="DS88" i="166"/>
  <c r="DV90" i="166"/>
  <c r="DU94" i="166"/>
  <c r="CO51" i="166" s="1"/>
  <c r="DS96" i="166"/>
  <c r="DV98" i="166"/>
  <c r="DS104" i="166"/>
  <c r="DV106" i="166"/>
  <c r="DS112" i="166"/>
  <c r="DV114" i="166"/>
  <c r="DU118" i="166"/>
  <c r="DS120" i="166"/>
  <c r="DV122" i="166"/>
  <c r="DU126" i="166"/>
  <c r="DS128" i="166"/>
  <c r="DV130" i="166"/>
  <c r="DS136" i="166"/>
  <c r="DU142" i="166"/>
  <c r="DS144" i="166"/>
  <c r="DV146" i="166"/>
  <c r="DU150" i="166"/>
  <c r="DS152" i="166"/>
  <c r="DW153" i="166"/>
  <c r="DV154" i="166"/>
  <c r="DZ154" i="166"/>
  <c r="DT155" i="166"/>
  <c r="DU158" i="166"/>
  <c r="DY159" i="166"/>
  <c r="CS84" i="166" s="1"/>
  <c r="DS160" i="166"/>
  <c r="DW161" i="166"/>
  <c r="DV162" i="166"/>
  <c r="DZ162" i="166"/>
  <c r="DY167" i="166"/>
  <c r="DS168" i="166"/>
  <c r="DW169" i="166"/>
  <c r="CQ89" i="166" s="1"/>
  <c r="DZ170" i="166"/>
  <c r="CT89" i="166" s="1"/>
  <c r="DS176" i="166"/>
  <c r="DW177" i="166"/>
  <c r="DZ178" i="166"/>
  <c r="DY183" i="166"/>
  <c r="DS184" i="166"/>
  <c r="DW185" i="166"/>
  <c r="DZ186" i="166"/>
  <c r="DY191" i="166"/>
  <c r="CS100" i="166" s="1"/>
  <c r="DS192" i="166"/>
  <c r="DW193" i="166"/>
  <c r="DZ194" i="166"/>
  <c r="DS200" i="166"/>
  <c r="DS208" i="166"/>
  <c r="CM105" i="166"/>
  <c r="BG105" i="166" s="1"/>
  <c r="AZ85" i="166"/>
  <c r="AJ85" i="166"/>
  <c r="AT85" i="166"/>
  <c r="AR85" i="166"/>
  <c r="AJ20" i="166"/>
  <c r="CF11" i="166"/>
  <c r="BL13" i="166"/>
  <c r="CB16" i="166"/>
  <c r="CF19" i="166"/>
  <c r="BL21" i="166"/>
  <c r="CB24" i="166"/>
  <c r="CF27" i="166"/>
  <c r="BL29" i="166"/>
  <c r="CB32" i="166"/>
  <c r="CF35" i="166"/>
  <c r="BL37" i="166"/>
  <c r="CB40" i="166"/>
  <c r="CF43" i="166"/>
  <c r="BL45" i="166"/>
  <c r="CB48" i="166"/>
  <c r="CF51" i="166"/>
  <c r="BL53" i="166"/>
  <c r="CB56" i="166"/>
  <c r="CF59" i="166"/>
  <c r="BL61" i="166"/>
  <c r="CB64" i="166"/>
  <c r="CF67" i="166"/>
  <c r="BL69" i="166"/>
  <c r="CB72" i="166"/>
  <c r="CF75" i="166"/>
  <c r="BL77" i="166"/>
  <c r="CB80" i="166"/>
  <c r="CF83" i="166"/>
  <c r="BL85" i="166"/>
  <c r="CB88" i="166"/>
  <c r="CF91" i="166"/>
  <c r="BL93" i="166"/>
  <c r="CB96" i="166"/>
  <c r="CF99" i="166"/>
  <c r="BL101" i="166"/>
  <c r="CB104" i="166"/>
  <c r="CF107" i="166"/>
  <c r="BL109" i="166"/>
  <c r="CB112" i="166"/>
  <c r="CF115" i="166"/>
  <c r="BL117" i="166"/>
  <c r="CB120" i="166"/>
  <c r="CF123" i="166"/>
  <c r="BL125" i="166"/>
  <c r="CB128" i="166"/>
  <c r="CF131" i="166"/>
  <c r="BL133" i="166"/>
  <c r="CB136" i="166"/>
  <c r="CF139" i="166"/>
  <c r="BL141" i="166"/>
  <c r="BF146" i="166"/>
  <c r="BL152" i="166"/>
  <c r="CF158" i="166"/>
  <c r="CB171" i="166"/>
  <c r="BF178" i="166"/>
  <c r="BL184" i="166"/>
  <c r="CF190" i="166"/>
  <c r="CB203" i="166"/>
  <c r="AF29" i="166"/>
  <c r="AF61" i="166"/>
  <c r="AF93" i="166"/>
  <c r="DS166" i="166"/>
  <c r="DW167" i="166"/>
  <c r="DS174" i="166"/>
  <c r="DV176" i="166"/>
  <c r="DS182" i="166"/>
  <c r="DW183" i="166"/>
  <c r="DS190" i="166"/>
  <c r="DS198" i="166"/>
  <c r="DS206" i="166"/>
  <c r="DT209" i="166"/>
  <c r="AZ11" i="166"/>
  <c r="AJ11" i="166"/>
  <c r="AT11" i="166"/>
  <c r="AR11" i="166"/>
  <c r="AZ19" i="166"/>
  <c r="AJ19" i="166"/>
  <c r="AT19" i="166"/>
  <c r="AR19" i="166"/>
  <c r="AR27" i="166"/>
  <c r="AZ27" i="166"/>
  <c r="AJ27" i="166"/>
  <c r="AR35" i="166"/>
  <c r="AZ35" i="166"/>
  <c r="AJ35" i="166"/>
  <c r="AT35" i="166"/>
  <c r="AR43" i="166"/>
  <c r="AJ43" i="166"/>
  <c r="AZ43" i="166"/>
  <c r="AT43" i="166"/>
  <c r="AR51" i="166"/>
  <c r="AJ51" i="166"/>
  <c r="AZ51" i="166"/>
  <c r="AT51" i="166"/>
  <c r="AR59" i="166"/>
  <c r="AJ59" i="166"/>
  <c r="AZ59" i="166"/>
  <c r="AR67" i="166"/>
  <c r="AJ67" i="166"/>
  <c r="AZ67" i="166"/>
  <c r="AT67" i="166"/>
  <c r="AR75" i="166"/>
  <c r="AZ75" i="166"/>
  <c r="AJ75" i="166"/>
  <c r="AT75" i="166"/>
  <c r="AR83" i="166"/>
  <c r="AZ83" i="166"/>
  <c r="AJ83" i="166"/>
  <c r="AT83" i="166"/>
  <c r="AR91" i="166"/>
  <c r="AZ91" i="166"/>
  <c r="AJ91" i="166"/>
  <c r="AT91" i="166"/>
  <c r="AR99" i="166"/>
  <c r="AZ99" i="166"/>
  <c r="AJ99" i="166"/>
  <c r="AT99" i="166"/>
  <c r="AJ107" i="166"/>
  <c r="AZ107" i="166"/>
  <c r="AT107" i="166"/>
  <c r="AR107" i="166"/>
  <c r="AJ115" i="166"/>
  <c r="AZ115" i="166"/>
  <c r="AT115" i="166"/>
  <c r="AR115" i="166"/>
  <c r="AJ123" i="166"/>
  <c r="AZ123" i="166"/>
  <c r="AT123" i="166"/>
  <c r="AR123" i="166"/>
  <c r="AJ131" i="166"/>
  <c r="AZ131" i="166"/>
  <c r="AT131" i="166"/>
  <c r="AR131" i="166"/>
  <c r="AJ139" i="166"/>
  <c r="AZ139" i="166"/>
  <c r="AT139" i="166"/>
  <c r="AR139" i="166"/>
  <c r="AR147" i="166"/>
  <c r="AZ147" i="166"/>
  <c r="AT147" i="166"/>
  <c r="AJ147" i="166"/>
  <c r="AJ155" i="166"/>
  <c r="AZ155" i="166"/>
  <c r="AT155" i="166"/>
  <c r="AR155" i="166"/>
  <c r="AJ163" i="166"/>
  <c r="AZ163" i="166"/>
  <c r="AR163" i="166"/>
  <c r="AT163" i="166"/>
  <c r="AZ171" i="166"/>
  <c r="AJ171" i="166"/>
  <c r="AT171" i="166"/>
  <c r="AR171" i="166"/>
  <c r="AZ179" i="166"/>
  <c r="AJ179" i="166"/>
  <c r="AR179" i="166"/>
  <c r="AT179" i="166"/>
  <c r="AZ187" i="166"/>
  <c r="AJ187" i="166"/>
  <c r="AT187" i="166"/>
  <c r="AR187" i="166"/>
  <c r="AZ195" i="166"/>
  <c r="AJ195" i="166"/>
  <c r="AR195" i="166"/>
  <c r="AT195" i="166"/>
  <c r="AZ203" i="166"/>
  <c r="AJ203" i="166"/>
  <c r="AT203" i="166"/>
  <c r="AR203" i="166"/>
  <c r="BL10" i="166"/>
  <c r="BF12" i="166"/>
  <c r="CB13" i="166"/>
  <c r="CF16" i="166"/>
  <c r="BL18" i="166"/>
  <c r="CB21" i="166"/>
  <c r="CF24" i="166"/>
  <c r="BL26" i="166"/>
  <c r="CB29" i="166"/>
  <c r="CF32" i="166"/>
  <c r="BL34" i="166"/>
  <c r="BF36" i="166"/>
  <c r="CB37" i="166"/>
  <c r="CF40" i="166"/>
  <c r="BL42" i="166"/>
  <c r="BF44" i="166"/>
  <c r="CB45" i="166"/>
  <c r="CF48" i="166"/>
  <c r="BL50" i="166"/>
  <c r="CB53" i="166"/>
  <c r="CF56" i="166"/>
  <c r="BL58" i="166"/>
  <c r="CB61" i="166"/>
  <c r="CF64" i="166"/>
  <c r="BL66" i="166"/>
  <c r="BF68" i="166"/>
  <c r="CB69" i="166"/>
  <c r="CF72" i="166"/>
  <c r="BL74" i="166"/>
  <c r="BF76" i="166"/>
  <c r="CB77" i="166"/>
  <c r="CF80" i="166"/>
  <c r="BL82" i="166"/>
  <c r="CB85" i="166"/>
  <c r="CF88" i="166"/>
  <c r="BL90" i="166"/>
  <c r="CB93" i="166"/>
  <c r="CF96" i="166"/>
  <c r="BL98" i="166"/>
  <c r="BF100" i="166"/>
  <c r="CB101" i="166"/>
  <c r="CF104" i="166"/>
  <c r="BL106" i="166"/>
  <c r="BF108" i="166"/>
  <c r="CB109" i="166"/>
  <c r="CF112" i="166"/>
  <c r="BL114" i="166"/>
  <c r="BF116" i="166"/>
  <c r="CB117" i="166"/>
  <c r="CF120" i="166"/>
  <c r="BL122" i="166"/>
  <c r="BF124" i="166"/>
  <c r="CB125" i="166"/>
  <c r="CF128" i="166"/>
  <c r="BL130" i="166"/>
  <c r="BF132" i="166"/>
  <c r="CB133" i="166"/>
  <c r="CF136" i="166"/>
  <c r="BL138" i="166"/>
  <c r="BF140" i="166"/>
  <c r="CB141" i="166"/>
  <c r="BL147" i="166"/>
  <c r="CF153" i="166"/>
  <c r="CB166" i="166"/>
  <c r="BF173" i="166"/>
  <c r="CF185" i="166"/>
  <c r="CB198" i="166"/>
  <c r="BF205" i="166"/>
  <c r="AF36" i="166"/>
  <c r="AF68" i="166"/>
  <c r="AF100" i="166"/>
  <c r="AF148" i="166"/>
  <c r="AT59" i="166"/>
  <c r="DW164" i="166"/>
  <c r="DV165" i="166"/>
  <c r="CP87" i="166" s="1"/>
  <c r="DY170" i="166"/>
  <c r="DS171" i="166"/>
  <c r="DW172" i="166"/>
  <c r="DV173" i="166"/>
  <c r="DZ173" i="166"/>
  <c r="DY178" i="166"/>
  <c r="DS179" i="166"/>
  <c r="DY186" i="166"/>
  <c r="CS97" i="166" s="1"/>
  <c r="DS187" i="166"/>
  <c r="DW188" i="166"/>
  <c r="DZ189" i="166"/>
  <c r="DY194" i="166"/>
  <c r="DS195" i="166"/>
  <c r="DW196" i="166"/>
  <c r="DV197" i="166"/>
  <c r="DZ197" i="166"/>
  <c r="CT103" i="166" s="1"/>
  <c r="DS203" i="166"/>
  <c r="DW9" i="166"/>
  <c r="DU9" i="166"/>
  <c r="BL206" i="166"/>
  <c r="BL198" i="166"/>
  <c r="BL190" i="166"/>
  <c r="BL182" i="166"/>
  <c r="BL174" i="166"/>
  <c r="BL166" i="166"/>
  <c r="BL158" i="166"/>
  <c r="BL150" i="166"/>
  <c r="BL142" i="166"/>
  <c r="BL209" i="166"/>
  <c r="BL201" i="166"/>
  <c r="BL193" i="166"/>
  <c r="BL185" i="166"/>
  <c r="BL177" i="166"/>
  <c r="BL169" i="166"/>
  <c r="BL161" i="166"/>
  <c r="BL153" i="166"/>
  <c r="BL145" i="166"/>
  <c r="BL204" i="166"/>
  <c r="BL196" i="166"/>
  <c r="BL188" i="166"/>
  <c r="BL180" i="166"/>
  <c r="BL172" i="166"/>
  <c r="BL164" i="166"/>
  <c r="BL156" i="166"/>
  <c r="BL148" i="166"/>
  <c r="BL207" i="166"/>
  <c r="BL199" i="166"/>
  <c r="BL191" i="166"/>
  <c r="BL183" i="166"/>
  <c r="BL175" i="166"/>
  <c r="BL167" i="166"/>
  <c r="BL159" i="166"/>
  <c r="BL151" i="166"/>
  <c r="BL143" i="166"/>
  <c r="BL202" i="166"/>
  <c r="BL194" i="166"/>
  <c r="BL186" i="166"/>
  <c r="BL178" i="166"/>
  <c r="BL170" i="166"/>
  <c r="BL162" i="166"/>
  <c r="BL154" i="166"/>
  <c r="BL146" i="166"/>
  <c r="BL205" i="166"/>
  <c r="BL197" i="166"/>
  <c r="BL189" i="166"/>
  <c r="BL181" i="166"/>
  <c r="BL173" i="166"/>
  <c r="BL165" i="166"/>
  <c r="BL157" i="166"/>
  <c r="BL149" i="166"/>
  <c r="AZ116" i="166"/>
  <c r="AJ116" i="166"/>
  <c r="AT116" i="166"/>
  <c r="AR116" i="166"/>
  <c r="AZ124" i="166"/>
  <c r="AJ124" i="166"/>
  <c r="AT124" i="166"/>
  <c r="AR124" i="166"/>
  <c r="AZ140" i="166"/>
  <c r="AJ140" i="166"/>
  <c r="AT140" i="166"/>
  <c r="AR140" i="166"/>
  <c r="BF155" i="166"/>
  <c r="AF156" i="166"/>
  <c r="BF171" i="166"/>
  <c r="AF172" i="166"/>
  <c r="BF187" i="166"/>
  <c r="AF188" i="166"/>
  <c r="BF203" i="166"/>
  <c r="AF204" i="166"/>
  <c r="BI3" i="166"/>
  <c r="CB10" i="166"/>
  <c r="CF13" i="166"/>
  <c r="BL15" i="166"/>
  <c r="CB18" i="166"/>
  <c r="CF21" i="166"/>
  <c r="BL23" i="166"/>
  <c r="CB26" i="166"/>
  <c r="CF29" i="166"/>
  <c r="BL31" i="166"/>
  <c r="CB34" i="166"/>
  <c r="CF37" i="166"/>
  <c r="BL39" i="166"/>
  <c r="CB42" i="166"/>
  <c r="CF45" i="166"/>
  <c r="BL47" i="166"/>
  <c r="CB50" i="166"/>
  <c r="CF53" i="166"/>
  <c r="BL55" i="166"/>
  <c r="CB58" i="166"/>
  <c r="CF61" i="166"/>
  <c r="BL63" i="166"/>
  <c r="CB66" i="166"/>
  <c r="CF69" i="166"/>
  <c r="BL71" i="166"/>
  <c r="CB74" i="166"/>
  <c r="CF77" i="166"/>
  <c r="BL79" i="166"/>
  <c r="CB82" i="166"/>
  <c r="CF85" i="166"/>
  <c r="BL87" i="166"/>
  <c r="CB90" i="166"/>
  <c r="CF93" i="166"/>
  <c r="BL95" i="166"/>
  <c r="CB98" i="166"/>
  <c r="CF101" i="166"/>
  <c r="BL103" i="166"/>
  <c r="CB106" i="166"/>
  <c r="CF109" i="166"/>
  <c r="BL111" i="166"/>
  <c r="CB114" i="166"/>
  <c r="CF117" i="166"/>
  <c r="BL119" i="166"/>
  <c r="CB122" i="166"/>
  <c r="CF125" i="166"/>
  <c r="BL127" i="166"/>
  <c r="CB130" i="166"/>
  <c r="CF133" i="166"/>
  <c r="BL135" i="166"/>
  <c r="CB138" i="166"/>
  <c r="CB147" i="166"/>
  <c r="BF154" i="166"/>
  <c r="BL160" i="166"/>
  <c r="CF166" i="166"/>
  <c r="BF186" i="166"/>
  <c r="BL192" i="166"/>
  <c r="CF198" i="166"/>
  <c r="CB209" i="166"/>
  <c r="CB201" i="166"/>
  <c r="CB193" i="166"/>
  <c r="CB185" i="166"/>
  <c r="CB177" i="166"/>
  <c r="CB169" i="166"/>
  <c r="CB161" i="166"/>
  <c r="CB153" i="166"/>
  <c r="CB145" i="166"/>
  <c r="CB204" i="166"/>
  <c r="CB196" i="166"/>
  <c r="CB188" i="166"/>
  <c r="CB180" i="166"/>
  <c r="CB172" i="166"/>
  <c r="CB164" i="166"/>
  <c r="CB156" i="166"/>
  <c r="CB148" i="166"/>
  <c r="CB207" i="166"/>
  <c r="CB199" i="166"/>
  <c r="CB191" i="166"/>
  <c r="CB183" i="166"/>
  <c r="CB175" i="166"/>
  <c r="CB167" i="166"/>
  <c r="CB159" i="166"/>
  <c r="CB151" i="166"/>
  <c r="CB143" i="166"/>
  <c r="CB202" i="166"/>
  <c r="CB194" i="166"/>
  <c r="CB186" i="166"/>
  <c r="CB178" i="166"/>
  <c r="CB170" i="166"/>
  <c r="CB162" i="166"/>
  <c r="CB154" i="166"/>
  <c r="CB146" i="166"/>
  <c r="CB205" i="166"/>
  <c r="CB197" i="166"/>
  <c r="CB189" i="166"/>
  <c r="CB181" i="166"/>
  <c r="CB173" i="166"/>
  <c r="CB165" i="166"/>
  <c r="CB157" i="166"/>
  <c r="CB149" i="166"/>
  <c r="CB208" i="166"/>
  <c r="CB200" i="166"/>
  <c r="CB192" i="166"/>
  <c r="CB184" i="166"/>
  <c r="CB176" i="166"/>
  <c r="CB168" i="166"/>
  <c r="CB160" i="166"/>
  <c r="CB152" i="166"/>
  <c r="CB144" i="166"/>
  <c r="AT109" i="166"/>
  <c r="AR109" i="166"/>
  <c r="AZ109" i="166"/>
  <c r="AJ109" i="166"/>
  <c r="AT117" i="166"/>
  <c r="AR117" i="166"/>
  <c r="AZ117" i="166"/>
  <c r="AJ117" i="166"/>
  <c r="AT125" i="166"/>
  <c r="AR125" i="166"/>
  <c r="AZ125" i="166"/>
  <c r="AJ125" i="166"/>
  <c r="AT133" i="166"/>
  <c r="AR133" i="166"/>
  <c r="AZ133" i="166"/>
  <c r="AJ133" i="166"/>
  <c r="AT141" i="166"/>
  <c r="AR141" i="166"/>
  <c r="AZ141" i="166"/>
  <c r="AJ141" i="166"/>
  <c r="AF149" i="166"/>
  <c r="BF148" i="166"/>
  <c r="AF157" i="166"/>
  <c r="BF156" i="166"/>
  <c r="AF165" i="166"/>
  <c r="BF164" i="166"/>
  <c r="AF173" i="166"/>
  <c r="BF172" i="166"/>
  <c r="AF181" i="166"/>
  <c r="BF180" i="166"/>
  <c r="AF189" i="166"/>
  <c r="BF188" i="166"/>
  <c r="AF197" i="166"/>
  <c r="BF196" i="166"/>
  <c r="AF205" i="166"/>
  <c r="BF204" i="166"/>
  <c r="BJ3" i="166"/>
  <c r="CF10" i="166"/>
  <c r="BL12" i="166"/>
  <c r="BF14" i="166"/>
  <c r="CB15" i="166"/>
  <c r="CF18" i="166"/>
  <c r="BL20" i="166"/>
  <c r="BF22" i="166"/>
  <c r="CB23" i="166"/>
  <c r="CF26" i="166"/>
  <c r="BL28" i="166"/>
  <c r="BF30" i="166"/>
  <c r="CB31" i="166"/>
  <c r="CF34" i="166"/>
  <c r="BL36" i="166"/>
  <c r="BF38" i="166"/>
  <c r="CB39" i="166"/>
  <c r="CF42" i="166"/>
  <c r="BL44" i="166"/>
  <c r="BF46" i="166"/>
  <c r="CB47" i="166"/>
  <c r="CF50" i="166"/>
  <c r="BL52" i="166"/>
  <c r="BF54" i="166"/>
  <c r="CB55" i="166"/>
  <c r="CF58" i="166"/>
  <c r="BL60" i="166"/>
  <c r="BF62" i="166"/>
  <c r="CB63" i="166"/>
  <c r="CF66" i="166"/>
  <c r="BL68" i="166"/>
  <c r="BF70" i="166"/>
  <c r="CB71" i="166"/>
  <c r="CF74" i="166"/>
  <c r="BL76" i="166"/>
  <c r="BF78" i="166"/>
  <c r="CB79" i="166"/>
  <c r="CF82" i="166"/>
  <c r="BL84" i="166"/>
  <c r="BF86" i="166"/>
  <c r="CB87" i="166"/>
  <c r="CF90" i="166"/>
  <c r="BL92" i="166"/>
  <c r="BF94" i="166"/>
  <c r="CB95" i="166"/>
  <c r="CF98" i="166"/>
  <c r="BL100" i="166"/>
  <c r="BF102" i="166"/>
  <c r="CB103" i="166"/>
  <c r="CF106" i="166"/>
  <c r="BL108" i="166"/>
  <c r="BF110" i="166"/>
  <c r="CB111" i="166"/>
  <c r="CF114" i="166"/>
  <c r="BL116" i="166"/>
  <c r="BF118" i="166"/>
  <c r="CB119" i="166"/>
  <c r="CF122" i="166"/>
  <c r="BL124" i="166"/>
  <c r="BF126" i="166"/>
  <c r="CB127" i="166"/>
  <c r="CF130" i="166"/>
  <c r="BL132" i="166"/>
  <c r="BF134" i="166"/>
  <c r="CB135" i="166"/>
  <c r="CF138" i="166"/>
  <c r="BL140" i="166"/>
  <c r="CB142" i="166"/>
  <c r="BF149" i="166"/>
  <c r="BL155" i="166"/>
  <c r="CF161" i="166"/>
  <c r="CB174" i="166"/>
  <c r="BF181" i="166"/>
  <c r="BL187" i="166"/>
  <c r="CB206" i="166"/>
  <c r="AF12" i="166"/>
  <c r="AF44" i="166"/>
  <c r="AF76" i="166"/>
  <c r="AF108" i="166"/>
  <c r="AF164" i="166"/>
  <c r="DY164" i="166"/>
  <c r="DY172" i="166"/>
  <c r="DW174" i="166"/>
  <c r="DZ175" i="166"/>
  <c r="DY180" i="166"/>
  <c r="DW182" i="166"/>
  <c r="CQ95" i="166" s="1"/>
  <c r="DY188" i="166"/>
  <c r="CS98" i="166" s="1"/>
  <c r="DW190" i="166"/>
  <c r="DZ191" i="166"/>
  <c r="DY196" i="166"/>
  <c r="DY204" i="166"/>
  <c r="DT9" i="166"/>
  <c r="DR410" i="166"/>
  <c r="CF204" i="166"/>
  <c r="CF196" i="166"/>
  <c r="CF188" i="166"/>
  <c r="CF180" i="166"/>
  <c r="CF172" i="166"/>
  <c r="CF164" i="166"/>
  <c r="CF156" i="166"/>
  <c r="CF148" i="166"/>
  <c r="CF207" i="166"/>
  <c r="CF199" i="166"/>
  <c r="CF191" i="166"/>
  <c r="CF183" i="166"/>
  <c r="CF175" i="166"/>
  <c r="CF167" i="166"/>
  <c r="CF159" i="166"/>
  <c r="CF151" i="166"/>
  <c r="CF143" i="166"/>
  <c r="CF202" i="166"/>
  <c r="CF194" i="166"/>
  <c r="CF186" i="166"/>
  <c r="CF178" i="166"/>
  <c r="CF170" i="166"/>
  <c r="CF162" i="166"/>
  <c r="CF154" i="166"/>
  <c r="CF146" i="166"/>
  <c r="CF205" i="166"/>
  <c r="CF197" i="166"/>
  <c r="CF189" i="166"/>
  <c r="CF181" i="166"/>
  <c r="CF173" i="166"/>
  <c r="CF165" i="166"/>
  <c r="CF157" i="166"/>
  <c r="CF149" i="166"/>
  <c r="CF141" i="166"/>
  <c r="CF208" i="166"/>
  <c r="CF200" i="166"/>
  <c r="CF192" i="166"/>
  <c r="CF184" i="166"/>
  <c r="CF176" i="166"/>
  <c r="CF168" i="166"/>
  <c r="CF160" i="166"/>
  <c r="CF152" i="166"/>
  <c r="CF144" i="166"/>
  <c r="CF203" i="166"/>
  <c r="CF195" i="166"/>
  <c r="CF187" i="166"/>
  <c r="CF179" i="166"/>
  <c r="CF171" i="166"/>
  <c r="CF163" i="166"/>
  <c r="CF155" i="166"/>
  <c r="CF147" i="166"/>
  <c r="AT14" i="166"/>
  <c r="AR14" i="166"/>
  <c r="AJ14" i="166"/>
  <c r="AT22" i="166"/>
  <c r="AR22" i="166"/>
  <c r="AZ22" i="166"/>
  <c r="AJ22" i="166"/>
  <c r="AT30" i="166"/>
  <c r="AR30" i="166"/>
  <c r="AZ30" i="166"/>
  <c r="AZ38" i="166"/>
  <c r="AJ38" i="166"/>
  <c r="AT38" i="166"/>
  <c r="AR38" i="166"/>
  <c r="AZ46" i="166"/>
  <c r="AJ46" i="166"/>
  <c r="AT46" i="166"/>
  <c r="AR46" i="166"/>
  <c r="AZ54" i="166"/>
  <c r="AJ54" i="166"/>
  <c r="AT54" i="166"/>
  <c r="AZ62" i="166"/>
  <c r="AJ62" i="166"/>
  <c r="AT62" i="166"/>
  <c r="AR62" i="166"/>
  <c r="AZ70" i="166"/>
  <c r="AJ70" i="166"/>
  <c r="AT70" i="166"/>
  <c r="AR70" i="166"/>
  <c r="AT78" i="166"/>
  <c r="AJ78" i="166"/>
  <c r="AR78" i="166"/>
  <c r="AZ78" i="166"/>
  <c r="AT86" i="166"/>
  <c r="AJ86" i="166"/>
  <c r="AZ86" i="166"/>
  <c r="AR86" i="166"/>
  <c r="AT94" i="166"/>
  <c r="AJ94" i="166"/>
  <c r="AR94" i="166"/>
  <c r="AZ94" i="166"/>
  <c r="AT102" i="166"/>
  <c r="AJ102" i="166"/>
  <c r="AZ102" i="166"/>
  <c r="AR102" i="166"/>
  <c r="AR126" i="166"/>
  <c r="AZ126" i="166"/>
  <c r="AJ126" i="166"/>
  <c r="AT126" i="166"/>
  <c r="AR134" i="166"/>
  <c r="AZ134" i="166"/>
  <c r="AJ134" i="166"/>
  <c r="AT134" i="166"/>
  <c r="AR142" i="166"/>
  <c r="AZ142" i="166"/>
  <c r="AJ142" i="166"/>
  <c r="AT142" i="166"/>
  <c r="AT150" i="166"/>
  <c r="AR150" i="166"/>
  <c r="AJ150" i="166"/>
  <c r="AZ150" i="166"/>
  <c r="AT158" i="166"/>
  <c r="AR158" i="166"/>
  <c r="AJ158" i="166"/>
  <c r="AZ158" i="166"/>
  <c r="AT166" i="166"/>
  <c r="AR166" i="166"/>
  <c r="AJ166" i="166"/>
  <c r="AZ166" i="166"/>
  <c r="AT174" i="166"/>
  <c r="AR174" i="166"/>
  <c r="AZ174" i="166"/>
  <c r="AJ174" i="166"/>
  <c r="AT182" i="166"/>
  <c r="AR182" i="166"/>
  <c r="AZ182" i="166"/>
  <c r="AJ182" i="166"/>
  <c r="AT190" i="166"/>
  <c r="AR190" i="166"/>
  <c r="AZ190" i="166"/>
  <c r="AJ190" i="166"/>
  <c r="AT198" i="166"/>
  <c r="AR198" i="166"/>
  <c r="AJ198" i="166"/>
  <c r="AZ198" i="166"/>
  <c r="AT206" i="166"/>
  <c r="AR206" i="166"/>
  <c r="AZ206" i="166"/>
  <c r="AJ206" i="166"/>
  <c r="BL9" i="166"/>
  <c r="CB12" i="166"/>
  <c r="CF15" i="166"/>
  <c r="BL17" i="166"/>
  <c r="BF19" i="166"/>
  <c r="CB20" i="166"/>
  <c r="CF23" i="166"/>
  <c r="BL25" i="166"/>
  <c r="CB28" i="166"/>
  <c r="CF31" i="166"/>
  <c r="BL33" i="166"/>
  <c r="BF35" i="166"/>
  <c r="CB36" i="166"/>
  <c r="CF39" i="166"/>
  <c r="BL41" i="166"/>
  <c r="CB44" i="166"/>
  <c r="CF47" i="166"/>
  <c r="BL49" i="166"/>
  <c r="BF51" i="166"/>
  <c r="CB52" i="166"/>
  <c r="CF55" i="166"/>
  <c r="BL57" i="166"/>
  <c r="CB60" i="166"/>
  <c r="CF63" i="166"/>
  <c r="BL65" i="166"/>
  <c r="CB68" i="166"/>
  <c r="CF71" i="166"/>
  <c r="BL73" i="166"/>
  <c r="CB76" i="166"/>
  <c r="CF79" i="166"/>
  <c r="BL81" i="166"/>
  <c r="BF83" i="166"/>
  <c r="CB84" i="166"/>
  <c r="CF87" i="166"/>
  <c r="BL89" i="166"/>
  <c r="CB92" i="166"/>
  <c r="CF95" i="166"/>
  <c r="BL97" i="166"/>
  <c r="CB100" i="166"/>
  <c r="CF103" i="166"/>
  <c r="BL105" i="166"/>
  <c r="CB108" i="166"/>
  <c r="CF111" i="166"/>
  <c r="BL113" i="166"/>
  <c r="BF115" i="166"/>
  <c r="CB116" i="166"/>
  <c r="CF119" i="166"/>
  <c r="BL121" i="166"/>
  <c r="BF123" i="166"/>
  <c r="CB124" i="166"/>
  <c r="CF127" i="166"/>
  <c r="BL129" i="166"/>
  <c r="CB132" i="166"/>
  <c r="CF135" i="166"/>
  <c r="BL137" i="166"/>
  <c r="BF139" i="166"/>
  <c r="CB140" i="166"/>
  <c r="CF142" i="166"/>
  <c r="CB155" i="166"/>
  <c r="BF162" i="166"/>
  <c r="BL168" i="166"/>
  <c r="CF174" i="166"/>
  <c r="CB187" i="166"/>
  <c r="BF194" i="166"/>
  <c r="BL200" i="166"/>
  <c r="CF206" i="166"/>
  <c r="AT27" i="166"/>
  <c r="DV164" i="166"/>
  <c r="DU168" i="166"/>
  <c r="DV172" i="166"/>
  <c r="CP90" i="166" s="1"/>
  <c r="DZ172" i="166"/>
  <c r="DU176" i="166"/>
  <c r="DW179" i="166"/>
  <c r="DV180" i="166"/>
  <c r="DZ180" i="166"/>
  <c r="DU184" i="166"/>
  <c r="DW187" i="166"/>
  <c r="CQ98" i="166" s="1"/>
  <c r="DV188" i="166"/>
  <c r="DZ188" i="166"/>
  <c r="DT189" i="166"/>
  <c r="DU192" i="166"/>
  <c r="DV196" i="166"/>
  <c r="DT197" i="166"/>
  <c r="DU200" i="166"/>
  <c r="DY201" i="166"/>
  <c r="DW203" i="166"/>
  <c r="DV204" i="166"/>
  <c r="AZ15" i="166"/>
  <c r="AJ15" i="166"/>
  <c r="AT15" i="166"/>
  <c r="AR15" i="166"/>
  <c r="AR23" i="166"/>
  <c r="AZ23" i="166"/>
  <c r="AJ23" i="166"/>
  <c r="AT23" i="166"/>
  <c r="AR31" i="166"/>
  <c r="AZ31" i="166"/>
  <c r="AJ31" i="166"/>
  <c r="AT31" i="166"/>
  <c r="AJ39" i="166"/>
  <c r="AZ39" i="166"/>
  <c r="AT39" i="166"/>
  <c r="AR39" i="166"/>
  <c r="AR47" i="166"/>
  <c r="AZ47" i="166"/>
  <c r="AT47" i="166"/>
  <c r="AJ47" i="166"/>
  <c r="AR55" i="166"/>
  <c r="AZ55" i="166"/>
  <c r="AT55" i="166"/>
  <c r="AJ55" i="166"/>
  <c r="AR63" i="166"/>
  <c r="AZ63" i="166"/>
  <c r="AT63" i="166"/>
  <c r="AJ63" i="166"/>
  <c r="AZ71" i="166"/>
  <c r="AR71" i="166"/>
  <c r="AT71" i="166"/>
  <c r="AJ71" i="166"/>
  <c r="AR79" i="166"/>
  <c r="AZ79" i="166"/>
  <c r="AJ79" i="166"/>
  <c r="AT79" i="166"/>
  <c r="AR87" i="166"/>
  <c r="AZ87" i="166"/>
  <c r="AJ87" i="166"/>
  <c r="AT87" i="166"/>
  <c r="AR95" i="166"/>
  <c r="AZ95" i="166"/>
  <c r="AJ95" i="166"/>
  <c r="AT95" i="166"/>
  <c r="AR103" i="166"/>
  <c r="AZ103" i="166"/>
  <c r="AJ103" i="166"/>
  <c r="AT103" i="166"/>
  <c r="AZ111" i="166"/>
  <c r="AT111" i="166"/>
  <c r="AJ111" i="166"/>
  <c r="AR111" i="166"/>
  <c r="AZ119" i="166"/>
  <c r="AT119" i="166"/>
  <c r="AJ119" i="166"/>
  <c r="AR119" i="166"/>
  <c r="AZ127" i="166"/>
  <c r="AT127" i="166"/>
  <c r="AJ127" i="166"/>
  <c r="AR127" i="166"/>
  <c r="AZ135" i="166"/>
  <c r="AT135" i="166"/>
  <c r="AJ135" i="166"/>
  <c r="AR135" i="166"/>
  <c r="AF143" i="166"/>
  <c r="BF142" i="166"/>
  <c r="AF151" i="166"/>
  <c r="BF150" i="166"/>
  <c r="AF159" i="166"/>
  <c r="BF158" i="166"/>
  <c r="AF167" i="166"/>
  <c r="BF166" i="166"/>
  <c r="AF175" i="166"/>
  <c r="BF174" i="166"/>
  <c r="AF183" i="166"/>
  <c r="BF182" i="166"/>
  <c r="AF191" i="166"/>
  <c r="BF190" i="166"/>
  <c r="AF199" i="166"/>
  <c r="BF198" i="166"/>
  <c r="AF207" i="166"/>
  <c r="BF206" i="166"/>
  <c r="CB9" i="166"/>
  <c r="CF12" i="166"/>
  <c r="BL14" i="166"/>
  <c r="CB17" i="166"/>
  <c r="CF20" i="166"/>
  <c r="BL22" i="166"/>
  <c r="CB25" i="166"/>
  <c r="CF28" i="166"/>
  <c r="BL30" i="166"/>
  <c r="CB33" i="166"/>
  <c r="CF36" i="166"/>
  <c r="BL38" i="166"/>
  <c r="CB41" i="166"/>
  <c r="CF44" i="166"/>
  <c r="BL46" i="166"/>
  <c r="CB49" i="166"/>
  <c r="CF52" i="166"/>
  <c r="BL54" i="166"/>
  <c r="CB57" i="166"/>
  <c r="CF60" i="166"/>
  <c r="BL62" i="166"/>
  <c r="CB65" i="166"/>
  <c r="CF68" i="166"/>
  <c r="BL70" i="166"/>
  <c r="CB73" i="166"/>
  <c r="CF76" i="166"/>
  <c r="BL78" i="166"/>
  <c r="CB81" i="166"/>
  <c r="CF84" i="166"/>
  <c r="BL86" i="166"/>
  <c r="CB89" i="166"/>
  <c r="CF92" i="166"/>
  <c r="BL94" i="166"/>
  <c r="CB97" i="166"/>
  <c r="CF100" i="166"/>
  <c r="BL102" i="166"/>
  <c r="CB105" i="166"/>
  <c r="CF108" i="166"/>
  <c r="BL110" i="166"/>
  <c r="CB113" i="166"/>
  <c r="CF116" i="166"/>
  <c r="BL118" i="166"/>
  <c r="CB121" i="166"/>
  <c r="CF124" i="166"/>
  <c r="BL126" i="166"/>
  <c r="CB129" i="166"/>
  <c r="CF132" i="166"/>
  <c r="BL134" i="166"/>
  <c r="CB137" i="166"/>
  <c r="CF140" i="166"/>
  <c r="CB150" i="166"/>
  <c r="BF157" i="166"/>
  <c r="BL163" i="166"/>
  <c r="CF169" i="166"/>
  <c r="CB182" i="166"/>
  <c r="BF189" i="166"/>
  <c r="BL195" i="166"/>
  <c r="CF201" i="166"/>
  <c r="AF180" i="166"/>
  <c r="AJ30" i="166"/>
  <c r="DY22" i="160"/>
  <c r="DY30" i="160"/>
  <c r="DY38" i="160"/>
  <c r="DY46" i="160"/>
  <c r="Z5" i="189"/>
  <c r="EF6" i="189"/>
  <c r="BL5" i="189"/>
  <c r="BL6" i="189"/>
  <c r="DN5" i="189"/>
  <c r="CD5" i="189"/>
  <c r="FP5" i="189"/>
  <c r="EF5" i="189"/>
  <c r="AS6" i="189"/>
  <c r="FP6" i="189"/>
  <c r="AS5" i="189"/>
  <c r="CV5" i="189"/>
  <c r="DS9" i="167"/>
  <c r="DS17" i="167"/>
  <c r="DS25" i="167"/>
  <c r="DS33" i="167"/>
  <c r="DS41" i="167"/>
  <c r="DS49" i="167"/>
  <c r="DS57" i="167"/>
  <c r="DS65" i="167"/>
  <c r="DS73" i="167"/>
  <c r="DS81" i="167"/>
  <c r="DS89" i="167"/>
  <c r="DS97" i="167"/>
  <c r="DS105" i="167"/>
  <c r="CJ3" i="167"/>
  <c r="DP3" i="167"/>
  <c r="DS11" i="167"/>
  <c r="DS19" i="167"/>
  <c r="DS27" i="167"/>
  <c r="DS35" i="167"/>
  <c r="DS43" i="167"/>
  <c r="DS51" i="167"/>
  <c r="DS59" i="167"/>
  <c r="DS67" i="167"/>
  <c r="DS75" i="167"/>
  <c r="DS83" i="167"/>
  <c r="DS91" i="167"/>
  <c r="DS99" i="167"/>
  <c r="DS107" i="167"/>
  <c r="CE3" i="167"/>
  <c r="DK3" i="167"/>
  <c r="DS87" i="167"/>
  <c r="DS95" i="167"/>
  <c r="BV3" i="167"/>
  <c r="DB3" i="167"/>
  <c r="DU14" i="167"/>
  <c r="DU22" i="167"/>
  <c r="DU30" i="167"/>
  <c r="DU38" i="167"/>
  <c r="DU46" i="167"/>
  <c r="DU54" i="167"/>
  <c r="DU70" i="167"/>
  <c r="DW73" i="167"/>
  <c r="DU78" i="167"/>
  <c r="DV82" i="167"/>
  <c r="DU86" i="167"/>
  <c r="DY87" i="167"/>
  <c r="DT91" i="167"/>
  <c r="DU94" i="167"/>
  <c r="DV98" i="167"/>
  <c r="DT99" i="167"/>
  <c r="DU102" i="167"/>
  <c r="DW105" i="167"/>
  <c r="DV106" i="167"/>
  <c r="DZ106" i="167"/>
  <c r="DT107" i="167"/>
  <c r="DU110" i="167"/>
  <c r="DV114" i="167"/>
  <c r="DT115" i="167"/>
  <c r="DU118" i="167"/>
  <c r="DT123" i="167"/>
  <c r="DU126" i="167"/>
  <c r="DU134" i="167"/>
  <c r="DT139" i="167"/>
  <c r="DU142" i="167"/>
  <c r="DT147" i="167"/>
  <c r="DU150" i="167"/>
  <c r="DT155" i="167"/>
  <c r="DU158" i="167"/>
  <c r="DV162" i="167"/>
  <c r="DZ162" i="167"/>
  <c r="DT163" i="167"/>
  <c r="DU166" i="167"/>
  <c r="DT171" i="167"/>
  <c r="DU174" i="167"/>
  <c r="DZ178" i="167"/>
  <c r="DT179" i="167"/>
  <c r="DU182" i="167"/>
  <c r="DV186" i="167"/>
  <c r="DT187" i="167"/>
  <c r="DU190" i="167"/>
  <c r="DT195" i="167"/>
  <c r="DU198" i="167"/>
  <c r="DT203" i="167"/>
  <c r="DU206" i="167"/>
  <c r="DV210" i="167"/>
  <c r="DT211" i="167"/>
  <c r="DT219" i="167"/>
  <c r="DV226" i="167"/>
  <c r="DZ226" i="167"/>
  <c r="DT227" i="167"/>
  <c r="DU230" i="167"/>
  <c r="DV234" i="167"/>
  <c r="DT235" i="167"/>
  <c r="DU238" i="167"/>
  <c r="DV242" i="167"/>
  <c r="DT243" i="167"/>
  <c r="DU246" i="167"/>
  <c r="DV250" i="167"/>
  <c r="DT251" i="167"/>
  <c r="DU254" i="167"/>
  <c r="DV258" i="167"/>
  <c r="DT259" i="167"/>
  <c r="DU262" i="167"/>
  <c r="DY263" i="167"/>
  <c r="DS264" i="167"/>
  <c r="DW265" i="167"/>
  <c r="DV266" i="167"/>
  <c r="DZ266" i="167"/>
  <c r="DT267" i="167"/>
  <c r="DU270" i="167"/>
  <c r="DY271" i="167"/>
  <c r="DS272" i="167"/>
  <c r="DW273" i="167"/>
  <c r="DV274" i="167"/>
  <c r="DZ274" i="167"/>
  <c r="DT275" i="167"/>
  <c r="DU278" i="167"/>
  <c r="DY279" i="167"/>
  <c r="DS280" i="167"/>
  <c r="DW281" i="167"/>
  <c r="DV282" i="167"/>
  <c r="DZ282" i="167"/>
  <c r="DT283" i="167"/>
  <c r="DU286" i="167"/>
  <c r="DY287" i="167"/>
  <c r="DS288" i="167"/>
  <c r="DW289" i="167"/>
  <c r="DV290" i="167"/>
  <c r="DZ290" i="167"/>
  <c r="DT291" i="167"/>
  <c r="DU294" i="167"/>
  <c r="DY295" i="167"/>
  <c r="DS296" i="167"/>
  <c r="DW297" i="167"/>
  <c r="DV298" i="167"/>
  <c r="DZ298" i="167"/>
  <c r="DT299" i="167"/>
  <c r="DU302" i="167"/>
  <c r="DY303" i="167"/>
  <c r="DS304" i="167"/>
  <c r="DW305" i="167"/>
  <c r="DV306" i="167"/>
  <c r="DZ306" i="167"/>
  <c r="DT307" i="167"/>
  <c r="DU310" i="167"/>
  <c r="DY311" i="167"/>
  <c r="DS312" i="167"/>
  <c r="DW313" i="167"/>
  <c r="DV314" i="167"/>
  <c r="DZ314" i="167"/>
  <c r="DT315" i="167"/>
  <c r="DU318" i="167"/>
  <c r="DY319" i="167"/>
  <c r="DW321" i="167"/>
  <c r="DV322" i="167"/>
  <c r="DZ322" i="167"/>
  <c r="DT323" i="167"/>
  <c r="DU326" i="167"/>
  <c r="DY327" i="167"/>
  <c r="DW329" i="167"/>
  <c r="DV330" i="167"/>
  <c r="DZ330" i="167"/>
  <c r="DT331" i="167"/>
  <c r="DU334" i="167"/>
  <c r="DY335" i="167"/>
  <c r="DS336" i="167"/>
  <c r="DW337" i="167"/>
  <c r="DV338" i="167"/>
  <c r="DZ338" i="167"/>
  <c r="DT339" i="167"/>
  <c r="DU342" i="167"/>
  <c r="DY343" i="167"/>
  <c r="DS344" i="167"/>
  <c r="DW345" i="167"/>
  <c r="DV346" i="167"/>
  <c r="DZ346" i="167"/>
  <c r="DT347" i="167"/>
  <c r="DU350" i="167"/>
  <c r="DS352" i="167"/>
  <c r="DW353" i="167"/>
  <c r="DV354" i="167"/>
  <c r="DZ354" i="167"/>
  <c r="DT355" i="167"/>
  <c r="DU358" i="167"/>
  <c r="DY359" i="167"/>
  <c r="DW361" i="167"/>
  <c r="DV362" i="167"/>
  <c r="DZ362" i="167"/>
  <c r="DT363" i="167"/>
  <c r="DU366" i="167"/>
  <c r="DV370" i="167"/>
  <c r="DT371" i="167"/>
  <c r="DU374" i="167"/>
  <c r="DW377" i="167"/>
  <c r="DV378" i="167"/>
  <c r="DZ378" i="167"/>
  <c r="DT379" i="167"/>
  <c r="DU382" i="167"/>
  <c r="DV386" i="167"/>
  <c r="DZ386" i="167"/>
  <c r="DT387" i="167"/>
  <c r="DU390" i="167"/>
  <c r="DV394" i="167"/>
  <c r="DZ394" i="167"/>
  <c r="DT395" i="167"/>
  <c r="DZ402" i="167"/>
  <c r="DT403" i="167"/>
  <c r="CG8" i="167"/>
  <c r="DM8" i="167"/>
  <c r="BY8" i="167"/>
  <c r="DE8" i="167"/>
  <c r="BQ8" i="167"/>
  <c r="CW8" i="167"/>
  <c r="BU3" i="167"/>
  <c r="DA3" i="167"/>
  <c r="DT88" i="167"/>
  <c r="DU91" i="167"/>
  <c r="DT104" i="167"/>
  <c r="DZ111" i="167"/>
  <c r="DT112" i="167"/>
  <c r="DW118" i="167"/>
  <c r="DZ119" i="167"/>
  <c r="DT120" i="167"/>
  <c r="DU123" i="167"/>
  <c r="DT136" i="167"/>
  <c r="DU155" i="167"/>
  <c r="DT160" i="167"/>
  <c r="DU171" i="167"/>
  <c r="DZ175" i="167"/>
  <c r="DT176" i="167"/>
  <c r="DT192" i="167"/>
  <c r="DT200" i="167"/>
  <c r="DT208" i="167"/>
  <c r="DV215" i="167"/>
  <c r="DZ215" i="167"/>
  <c r="DT216" i="167"/>
  <c r="DU219" i="167"/>
  <c r="DW222" i="167"/>
  <c r="DV223" i="167"/>
  <c r="DZ223" i="167"/>
  <c r="DT224" i="167"/>
  <c r="DT232" i="167"/>
  <c r="DT256" i="167"/>
  <c r="DT264" i="167"/>
  <c r="DT272" i="167"/>
  <c r="DT280" i="167"/>
  <c r="DT288" i="167"/>
  <c r="DT296" i="167"/>
  <c r="DT304" i="167"/>
  <c r="DT312" i="167"/>
  <c r="DT320" i="167"/>
  <c r="DT328" i="167"/>
  <c r="DZ335" i="167"/>
  <c r="DT336" i="167"/>
  <c r="DZ343" i="167"/>
  <c r="DT344" i="167"/>
  <c r="DZ351" i="167"/>
  <c r="DT352" i="167"/>
  <c r="DU355" i="167"/>
  <c r="DV359" i="167"/>
  <c r="DZ359" i="167"/>
  <c r="DT360" i="167"/>
  <c r="DT368" i="167"/>
  <c r="DT376" i="167"/>
  <c r="DT384" i="167"/>
  <c r="DT392" i="167"/>
  <c r="DW398" i="167"/>
  <c r="DZ399" i="167"/>
  <c r="DT400" i="167"/>
  <c r="DT408" i="167"/>
  <c r="CF8" i="167"/>
  <c r="DL8" i="167"/>
  <c r="ER3" i="167"/>
  <c r="BX8" i="167"/>
  <c r="DD8" i="167"/>
  <c r="EJ3" i="167"/>
  <c r="CG3" i="167"/>
  <c r="DM3" i="167"/>
  <c r="DU16" i="167"/>
  <c r="DW19" i="167"/>
  <c r="DU24" i="167"/>
  <c r="DW27" i="167"/>
  <c r="DU40" i="167"/>
  <c r="DU56" i="167"/>
  <c r="DU64" i="167"/>
  <c r="DU72" i="167"/>
  <c r="DW75" i="167"/>
  <c r="DU80" i="167"/>
  <c r="DU88" i="167"/>
  <c r="DU96" i="167"/>
  <c r="DW99" i="167"/>
  <c r="DV100" i="167"/>
  <c r="DT101" i="167"/>
  <c r="DU104" i="167"/>
  <c r="DY105" i="167"/>
  <c r="DW107" i="167"/>
  <c r="DV108" i="167"/>
  <c r="DZ108" i="167"/>
  <c r="DT109" i="167"/>
  <c r="DU112" i="167"/>
  <c r="DV116" i="167"/>
  <c r="DT117" i="167"/>
  <c r="DU120" i="167"/>
  <c r="DT125" i="167"/>
  <c r="DU128" i="167"/>
  <c r="DT133" i="167"/>
  <c r="DU136" i="167"/>
  <c r="DV140" i="167"/>
  <c r="DZ140" i="167"/>
  <c r="DT141" i="167"/>
  <c r="DU144" i="167"/>
  <c r="DT149" i="167"/>
  <c r="DT157" i="167"/>
  <c r="DU160" i="167"/>
  <c r="DW163" i="167"/>
  <c r="DV164" i="167"/>
  <c r="DZ164" i="167"/>
  <c r="DT165" i="167"/>
  <c r="DU168" i="167"/>
  <c r="DZ172" i="167"/>
  <c r="DT173" i="167"/>
  <c r="DU176" i="167"/>
  <c r="DV180" i="167"/>
  <c r="DZ180" i="167"/>
  <c r="DT181" i="167"/>
  <c r="DU184" i="167"/>
  <c r="DW187" i="167"/>
  <c r="DZ188" i="167"/>
  <c r="DT189" i="167"/>
  <c r="DU192" i="167"/>
  <c r="DT197" i="167"/>
  <c r="DU200" i="167"/>
  <c r="DV204" i="167"/>
  <c r="DT205" i="167"/>
  <c r="DU208" i="167"/>
  <c r="DV212" i="167"/>
  <c r="DT213" i="167"/>
  <c r="DU216" i="167"/>
  <c r="DT221" i="167"/>
  <c r="DU224" i="167"/>
  <c r="DT229" i="167"/>
  <c r="DU232" i="167"/>
  <c r="DT237" i="167"/>
  <c r="DW243" i="167"/>
  <c r="DV244" i="167"/>
  <c r="DZ244" i="167"/>
  <c r="DT245" i="167"/>
  <c r="DU248" i="167"/>
  <c r="DW251" i="167"/>
  <c r="DV252" i="167"/>
  <c r="DZ252" i="167"/>
  <c r="DT253" i="167"/>
  <c r="DU256" i="167"/>
  <c r="DY257" i="167"/>
  <c r="DS258" i="167"/>
  <c r="DW259" i="167"/>
  <c r="DV260" i="167"/>
  <c r="DZ260" i="167"/>
  <c r="DT261" i="167"/>
  <c r="DU264" i="167"/>
  <c r="DY265" i="167"/>
  <c r="DS266" i="167"/>
  <c r="DW267" i="167"/>
  <c r="DV268" i="167"/>
  <c r="DZ268" i="167"/>
  <c r="DT269" i="167"/>
  <c r="DU272" i="167"/>
  <c r="DY273" i="167"/>
  <c r="DS274" i="167"/>
  <c r="DW275" i="167"/>
  <c r="DV276" i="167"/>
  <c r="DZ276" i="167"/>
  <c r="DT277" i="167"/>
  <c r="DU280" i="167"/>
  <c r="DY281" i="167"/>
  <c r="DS282" i="167"/>
  <c r="DW283" i="167"/>
  <c r="DV284" i="167"/>
  <c r="DZ284" i="167"/>
  <c r="DT285" i="167"/>
  <c r="DU288" i="167"/>
  <c r="DY289" i="167"/>
  <c r="DS290" i="167"/>
  <c r="DW291" i="167"/>
  <c r="DV292" i="167"/>
  <c r="DZ292" i="167"/>
  <c r="DT293" i="167"/>
  <c r="DU296" i="167"/>
  <c r="DY297" i="167"/>
  <c r="DS298" i="167"/>
  <c r="DW299" i="167"/>
  <c r="DV300" i="167"/>
  <c r="DZ300" i="167"/>
  <c r="DT301" i="167"/>
  <c r="DU304" i="167"/>
  <c r="DY305" i="167"/>
  <c r="DS306" i="167"/>
  <c r="DW307" i="167"/>
  <c r="DV308" i="167"/>
  <c r="DZ308" i="167"/>
  <c r="DT309" i="167"/>
  <c r="DU312" i="167"/>
  <c r="DY313" i="167"/>
  <c r="DS314" i="167"/>
  <c r="DW315" i="167"/>
  <c r="DV316" i="167"/>
  <c r="DZ316" i="167"/>
  <c r="DT317" i="167"/>
  <c r="DU320" i="167"/>
  <c r="DY321" i="167"/>
  <c r="DS322" i="167"/>
  <c r="DW323" i="167"/>
  <c r="DV324" i="167"/>
  <c r="DZ324" i="167"/>
  <c r="DT325" i="167"/>
  <c r="DU328" i="167"/>
  <c r="DY329" i="167"/>
  <c r="DS330" i="167"/>
  <c r="DW331" i="167"/>
  <c r="DV332" i="167"/>
  <c r="DZ332" i="167"/>
  <c r="DT333" i="167"/>
  <c r="DU336" i="167"/>
  <c r="DY337" i="167"/>
  <c r="DW339" i="167"/>
  <c r="DV340" i="167"/>
  <c r="DZ340" i="167"/>
  <c r="DT341" i="167"/>
  <c r="DU344" i="167"/>
  <c r="DV348" i="167"/>
  <c r="DT349" i="167"/>
  <c r="DU352" i="167"/>
  <c r="DT357" i="167"/>
  <c r="DT365" i="167"/>
  <c r="DT373" i="167"/>
  <c r="DU376" i="167"/>
  <c r="DV380" i="167"/>
  <c r="DZ380" i="167"/>
  <c r="DT381" i="167"/>
  <c r="DU384" i="167"/>
  <c r="DV388" i="167"/>
  <c r="DZ388" i="167"/>
  <c r="DT389" i="167"/>
  <c r="DV396" i="167"/>
  <c r="DT397" i="167"/>
  <c r="DU400" i="167"/>
  <c r="DV404" i="167"/>
  <c r="DZ404" i="167"/>
  <c r="DT405" i="167"/>
  <c r="CE8" i="167"/>
  <c r="DK8" i="167"/>
  <c r="BW8" i="167"/>
  <c r="DC8" i="167"/>
  <c r="EI3" i="167"/>
  <c r="CI3" i="167"/>
  <c r="DO3" i="167"/>
  <c r="DU37" i="167"/>
  <c r="DW80" i="167"/>
  <c r="DV81" i="167"/>
  <c r="DU85" i="167"/>
  <c r="DT106" i="167"/>
  <c r="DT114" i="167"/>
  <c r="DT122" i="167"/>
  <c r="DT178" i="167"/>
  <c r="DT186" i="167"/>
  <c r="DT194" i="167"/>
  <c r="DT202" i="167"/>
  <c r="DT290" i="167"/>
  <c r="DT298" i="167"/>
  <c r="DT306" i="167"/>
  <c r="DT314" i="167"/>
  <c r="DT322" i="167"/>
  <c r="DT330" i="167"/>
  <c r="DT362" i="167"/>
  <c r="DT386" i="167"/>
  <c r="DT394" i="167"/>
  <c r="DU405" i="167"/>
  <c r="CD8" i="167"/>
  <c r="DJ8" i="167"/>
  <c r="BV8" i="167"/>
  <c r="DB8" i="167"/>
  <c r="BY3" i="167"/>
  <c r="DE3" i="167"/>
  <c r="DU18" i="167"/>
  <c r="DW21" i="167"/>
  <c r="DU34" i="167"/>
  <c r="DU50" i="167"/>
  <c r="DU66" i="167"/>
  <c r="DU74" i="167"/>
  <c r="DV78" i="167"/>
  <c r="DV94" i="167"/>
  <c r="DT95" i="167"/>
  <c r="DU98" i="167"/>
  <c r="DT103" i="167"/>
  <c r="DU106" i="167"/>
  <c r="DV110" i="167"/>
  <c r="DZ110" i="167"/>
  <c r="DT111" i="167"/>
  <c r="DU114" i="167"/>
  <c r="DW117" i="167"/>
  <c r="DV118" i="167"/>
  <c r="DZ118" i="167"/>
  <c r="DT119" i="167"/>
  <c r="DU122" i="167"/>
  <c r="DY123" i="167"/>
  <c r="DZ126" i="167"/>
  <c r="DT127" i="167"/>
  <c r="DU130" i="167"/>
  <c r="DW133" i="167"/>
  <c r="DZ134" i="167"/>
  <c r="DT135" i="167"/>
  <c r="DW141" i="167"/>
  <c r="DV142" i="167"/>
  <c r="DZ142" i="167"/>
  <c r="DT143" i="167"/>
  <c r="DT151" i="167"/>
  <c r="DT159" i="167"/>
  <c r="DW173" i="167"/>
  <c r="DV174" i="167"/>
  <c r="DZ174" i="167"/>
  <c r="DT175" i="167"/>
  <c r="DT183" i="167"/>
  <c r="DW189" i="167"/>
  <c r="DV190" i="167"/>
  <c r="DZ190" i="167"/>
  <c r="DT191" i="167"/>
  <c r="DZ198" i="167"/>
  <c r="DT199" i="167"/>
  <c r="DU202" i="167"/>
  <c r="DV206" i="167"/>
  <c r="DZ206" i="167"/>
  <c r="DT207" i="167"/>
  <c r="DU210" i="167"/>
  <c r="DW213" i="167"/>
  <c r="DV214" i="167"/>
  <c r="DZ214" i="167"/>
  <c r="DT215" i="167"/>
  <c r="DU218" i="167"/>
  <c r="DW221" i="167"/>
  <c r="DV222" i="167"/>
  <c r="DZ222" i="167"/>
  <c r="DT223" i="167"/>
  <c r="DU226" i="167"/>
  <c r="DZ230" i="167"/>
  <c r="DT231" i="167"/>
  <c r="DU234" i="167"/>
  <c r="DW237" i="167"/>
  <c r="DV238" i="167"/>
  <c r="DZ238" i="167"/>
  <c r="DT239" i="167"/>
  <c r="DS244" i="167"/>
  <c r="DW245" i="167"/>
  <c r="DV246" i="167"/>
  <c r="DZ246" i="167"/>
  <c r="DT247" i="167"/>
  <c r="DU250" i="167"/>
  <c r="DW253" i="167"/>
  <c r="DT255" i="167"/>
  <c r="DU258" i="167"/>
  <c r="DS260" i="167"/>
  <c r="DT263" i="167"/>
  <c r="DS268" i="167"/>
  <c r="DV270" i="167"/>
  <c r="DT271" i="167"/>
  <c r="DU274" i="167"/>
  <c r="DS276" i="167"/>
  <c r="DT279" i="167"/>
  <c r="DU282" i="167"/>
  <c r="DS284" i="167"/>
  <c r="DV286" i="167"/>
  <c r="DT287" i="167"/>
  <c r="DU290" i="167"/>
  <c r="DT295" i="167"/>
  <c r="DT303" i="167"/>
  <c r="DT311" i="167"/>
  <c r="DT319" i="167"/>
  <c r="DT327" i="167"/>
  <c r="DT335" i="167"/>
  <c r="DT343" i="167"/>
  <c r="DV350" i="167"/>
  <c r="DT351" i="167"/>
  <c r="DU354" i="167"/>
  <c r="DV358" i="167"/>
  <c r="DT359" i="167"/>
  <c r="DU362" i="167"/>
  <c r="DT367" i="167"/>
  <c r="DW373" i="167"/>
  <c r="DZ374" i="167"/>
  <c r="DT375" i="167"/>
  <c r="DW381" i="167"/>
  <c r="DV382" i="167"/>
  <c r="DZ382" i="167"/>
  <c r="DT383" i="167"/>
  <c r="DU386" i="167"/>
  <c r="DV390" i="167"/>
  <c r="DT391" i="167"/>
  <c r="DU394" i="167"/>
  <c r="DV398" i="167"/>
  <c r="DZ398" i="167"/>
  <c r="DT399" i="167"/>
  <c r="DW405" i="167"/>
  <c r="DZ406" i="167"/>
  <c r="DT407" i="167"/>
  <c r="CA3" i="167"/>
  <c r="DG3" i="167"/>
  <c r="DU15" i="167"/>
  <c r="DW18" i="167"/>
  <c r="DW26" i="167"/>
  <c r="DW42" i="167"/>
  <c r="DW50" i="167"/>
  <c r="DU63" i="167"/>
  <c r="DU71" i="167"/>
  <c r="DW74" i="167"/>
  <c r="DW82" i="167"/>
  <c r="DT100" i="167"/>
  <c r="DZ107" i="167"/>
  <c r="DT108" i="167"/>
  <c r="DT116" i="167"/>
  <c r="DT124" i="167"/>
  <c r="DU127" i="167"/>
  <c r="DZ131" i="167"/>
  <c r="DT132" i="167"/>
  <c r="DU135" i="167"/>
  <c r="DV139" i="167"/>
  <c r="DZ139" i="167"/>
  <c r="DT140" i="167"/>
  <c r="DU143" i="167"/>
  <c r="DT148" i="167"/>
  <c r="DU151" i="167"/>
  <c r="DZ155" i="167"/>
  <c r="DT156" i="167"/>
  <c r="DU159" i="167"/>
  <c r="DV163" i="167"/>
  <c r="DZ163" i="167"/>
  <c r="DT164" i="167"/>
  <c r="DZ171" i="167"/>
  <c r="DT172" i="167"/>
  <c r="DW178" i="167"/>
  <c r="DZ179" i="167"/>
  <c r="DT180" i="167"/>
  <c r="DV187" i="167"/>
  <c r="DZ187" i="167"/>
  <c r="DT188" i="167"/>
  <c r="DZ195" i="167"/>
  <c r="DT196" i="167"/>
  <c r="DT204" i="167"/>
  <c r="DU207" i="167"/>
  <c r="DW210" i="167"/>
  <c r="DZ211" i="167"/>
  <c r="DT212" i="167"/>
  <c r="DT220" i="167"/>
  <c r="DZ227" i="167"/>
  <c r="DT228" i="167"/>
  <c r="DW234" i="167"/>
  <c r="DV235" i="167"/>
  <c r="DZ235" i="167"/>
  <c r="DT236" i="167"/>
  <c r="DU239" i="167"/>
  <c r="DW242" i="167"/>
  <c r="DV243" i="167"/>
  <c r="DZ243" i="167"/>
  <c r="DT244" i="167"/>
  <c r="DU247" i="167"/>
  <c r="DW250" i="167"/>
  <c r="DV251" i="167"/>
  <c r="DZ251" i="167"/>
  <c r="DT252" i="167"/>
  <c r="DU255" i="167"/>
  <c r="DY256" i="167"/>
  <c r="DW258" i="167"/>
  <c r="DV259" i="167"/>
  <c r="DZ259" i="167"/>
  <c r="DT260" i="167"/>
  <c r="DU263" i="167"/>
  <c r="DY264" i="167"/>
  <c r="DW266" i="167"/>
  <c r="DV267" i="167"/>
  <c r="DZ267" i="167"/>
  <c r="DT268" i="167"/>
  <c r="DU271" i="167"/>
  <c r="DY272" i="167"/>
  <c r="DW274" i="167"/>
  <c r="DV275" i="167"/>
  <c r="DZ275" i="167"/>
  <c r="DT276" i="167"/>
  <c r="DU279" i="167"/>
  <c r="DY280" i="167"/>
  <c r="DW282" i="167"/>
  <c r="DV283" i="167"/>
  <c r="DZ283" i="167"/>
  <c r="DT284" i="167"/>
  <c r="DU287" i="167"/>
  <c r="DW290" i="167"/>
  <c r="DV291" i="167"/>
  <c r="DZ291" i="167"/>
  <c r="DT292" i="167"/>
  <c r="DU295" i="167"/>
  <c r="DW298" i="167"/>
  <c r="DV299" i="167"/>
  <c r="DZ299" i="167"/>
  <c r="DT300" i="167"/>
  <c r="DU303" i="167"/>
  <c r="DY304" i="167"/>
  <c r="DW306" i="167"/>
  <c r="DV307" i="167"/>
  <c r="DZ307" i="167"/>
  <c r="DT308" i="167"/>
  <c r="DU311" i="167"/>
  <c r="DW314" i="167"/>
  <c r="DV315" i="167"/>
  <c r="DZ315" i="167"/>
  <c r="DT316" i="167"/>
  <c r="DU319" i="167"/>
  <c r="DW322" i="167"/>
  <c r="DV323" i="167"/>
  <c r="DZ323" i="167"/>
  <c r="DT324" i="167"/>
  <c r="DU327" i="167"/>
  <c r="DW330" i="167"/>
  <c r="DV331" i="167"/>
  <c r="DZ331" i="167"/>
  <c r="DT332" i="167"/>
  <c r="DW338" i="167"/>
  <c r="DZ339" i="167"/>
  <c r="DT340" i="167"/>
  <c r="DU343" i="167"/>
  <c r="DW346" i="167"/>
  <c r="DV347" i="167"/>
  <c r="DZ347" i="167"/>
  <c r="DT348" i="167"/>
  <c r="DZ355" i="167"/>
  <c r="DT356" i="167"/>
  <c r="DT364" i="167"/>
  <c r="DU367" i="167"/>
  <c r="DW370" i="167"/>
  <c r="DV371" i="167"/>
  <c r="DZ371" i="167"/>
  <c r="DT372" i="167"/>
  <c r="DU375" i="167"/>
  <c r="DY376" i="167"/>
  <c r="DW378" i="167"/>
  <c r="DV379" i="167"/>
  <c r="DZ379" i="167"/>
  <c r="DT380" i="167"/>
  <c r="DU383" i="167"/>
  <c r="DZ387" i="167"/>
  <c r="DT388" i="167"/>
  <c r="DU391" i="167"/>
  <c r="DT396" i="167"/>
  <c r="DZ403" i="167"/>
  <c r="DT404" i="167"/>
  <c r="DU407" i="167"/>
  <c r="DR410" i="167"/>
  <c r="DS409" i="167" s="1"/>
  <c r="CJ8" i="167"/>
  <c r="DP8" i="167"/>
  <c r="CB8" i="167"/>
  <c r="DH8" i="167"/>
  <c r="BT8" i="167"/>
  <c r="CZ8" i="167"/>
  <c r="BQ3" i="167"/>
  <c r="CW3" i="167"/>
  <c r="EN3" i="167"/>
  <c r="DU20" i="167"/>
  <c r="DU28" i="167"/>
  <c r="DU52" i="167"/>
  <c r="DW55" i="167"/>
  <c r="DU60" i="167"/>
  <c r="DU68" i="167"/>
  <c r="DV80" i="167"/>
  <c r="DW87" i="167"/>
  <c r="DT89" i="167"/>
  <c r="DU92" i="167"/>
  <c r="DU100" i="167"/>
  <c r="DT105" i="167"/>
  <c r="DT113" i="167"/>
  <c r="DU116" i="167"/>
  <c r="DW119" i="167"/>
  <c r="DV120" i="167"/>
  <c r="DZ120" i="167"/>
  <c r="DT121" i="167"/>
  <c r="DT129" i="167"/>
  <c r="DU132" i="167"/>
  <c r="DT137" i="167"/>
  <c r="DZ152" i="167"/>
  <c r="DT153" i="167"/>
  <c r="DU156" i="167"/>
  <c r="DT161" i="167"/>
  <c r="DT169" i="167"/>
  <c r="DT177" i="167"/>
  <c r="DU180" i="167"/>
  <c r="DV184" i="167"/>
  <c r="DZ184" i="167"/>
  <c r="DT185" i="167"/>
  <c r="DT193" i="167"/>
  <c r="DU196" i="167"/>
  <c r="DV200" i="167"/>
  <c r="DZ200" i="167"/>
  <c r="DT201" i="167"/>
  <c r="DU204" i="167"/>
  <c r="DT209" i="167"/>
  <c r="DU212" i="167"/>
  <c r="DW215" i="167"/>
  <c r="DV216" i="167"/>
  <c r="DZ216" i="167"/>
  <c r="DT217" i="167"/>
  <c r="DU220" i="167"/>
  <c r="DW223" i="167"/>
  <c r="DV224" i="167"/>
  <c r="DZ224" i="167"/>
  <c r="DT225" i="167"/>
  <c r="DU228" i="167"/>
  <c r="DW231" i="167"/>
  <c r="DV232" i="167"/>
  <c r="DZ232" i="167"/>
  <c r="DT233" i="167"/>
  <c r="DT241" i="167"/>
  <c r="DT249" i="167"/>
  <c r="DU252" i="167"/>
  <c r="DV256" i="167"/>
  <c r="DT257" i="167"/>
  <c r="DU260" i="167"/>
  <c r="DS262" i="167"/>
  <c r="DV264" i="167"/>
  <c r="DT265" i="167"/>
  <c r="DU268" i="167"/>
  <c r="DS270" i="167"/>
  <c r="DV272" i="167"/>
  <c r="DT273" i="167"/>
  <c r="DU276" i="167"/>
  <c r="DS278" i="167"/>
  <c r="DV280" i="167"/>
  <c r="DT281" i="167"/>
  <c r="DU284" i="167"/>
  <c r="DV288" i="167"/>
  <c r="DT289" i="167"/>
  <c r="DU292" i="167"/>
  <c r="DV296" i="167"/>
  <c r="DT297" i="167"/>
  <c r="DU300" i="167"/>
  <c r="DV304" i="167"/>
  <c r="DT305" i="167"/>
  <c r="DU308" i="167"/>
  <c r="DV312" i="167"/>
  <c r="DT313" i="167"/>
  <c r="DU316" i="167"/>
  <c r="DT321" i="167"/>
  <c r="DT329" i="167"/>
  <c r="DU332" i="167"/>
  <c r="DT337" i="167"/>
  <c r="DT345" i="167"/>
  <c r="DU348" i="167"/>
  <c r="DV352" i="167"/>
  <c r="DZ352" i="167"/>
  <c r="DT353" i="167"/>
  <c r="DW359" i="167"/>
  <c r="DZ360" i="167"/>
  <c r="DT361" i="167"/>
  <c r="DU364" i="167"/>
  <c r="DT369" i="167"/>
  <c r="DU372" i="167"/>
  <c r="DT377" i="167"/>
  <c r="DZ384" i="167"/>
  <c r="DT385" i="167"/>
  <c r="DT393" i="167"/>
  <c r="DZ400" i="167"/>
  <c r="DT401" i="167"/>
  <c r="BS3" i="167"/>
  <c r="CY3" i="167"/>
  <c r="DI3" i="167"/>
  <c r="CC3" i="167"/>
  <c r="DU9" i="167"/>
  <c r="DW12" i="167"/>
  <c r="DU25" i="167"/>
  <c r="DU33" i="167"/>
  <c r="DW36" i="167"/>
  <c r="DU41" i="167"/>
  <c r="DW52" i="167"/>
  <c r="DU65" i="167"/>
  <c r="DY82" i="167"/>
  <c r="DW84" i="167"/>
  <c r="DU89" i="167"/>
  <c r="DT94" i="167"/>
  <c r="DT102" i="167"/>
  <c r="DZ109" i="167"/>
  <c r="DT110" i="167"/>
  <c r="DW116" i="167"/>
  <c r="DZ117" i="167"/>
  <c r="DT118" i="167"/>
  <c r="DU121" i="167"/>
  <c r="DZ125" i="167"/>
  <c r="DT126" i="167"/>
  <c r="DU129" i="167"/>
  <c r="DT134" i="167"/>
  <c r="DU137" i="167"/>
  <c r="DW140" i="167"/>
  <c r="DZ141" i="167"/>
  <c r="DT142" i="167"/>
  <c r="DU145" i="167"/>
  <c r="DT150" i="167"/>
  <c r="DT158" i="167"/>
  <c r="DU161" i="167"/>
  <c r="DW164" i="167"/>
  <c r="DZ165" i="167"/>
  <c r="DT166" i="167"/>
  <c r="DU169" i="167"/>
  <c r="DZ173" i="167"/>
  <c r="DT174" i="167"/>
  <c r="DU177" i="167"/>
  <c r="DW180" i="167"/>
  <c r="DZ181" i="167"/>
  <c r="DT182" i="167"/>
  <c r="DT190" i="167"/>
  <c r="DZ197" i="167"/>
  <c r="DT198" i="167"/>
  <c r="DU201" i="167"/>
  <c r="DZ205" i="167"/>
  <c r="DT206" i="167"/>
  <c r="DW212" i="167"/>
  <c r="DV213" i="167"/>
  <c r="DZ213" i="167"/>
  <c r="DT214" i="167"/>
  <c r="DU217" i="167"/>
  <c r="DW220" i="167"/>
  <c r="DZ221" i="167"/>
  <c r="DT222" i="167"/>
  <c r="DW228" i="167"/>
  <c r="DZ229" i="167"/>
  <c r="DT230" i="167"/>
  <c r="DU233" i="167"/>
  <c r="DW236" i="167"/>
  <c r="DV237" i="167"/>
  <c r="DZ237" i="167"/>
  <c r="DT238" i="167"/>
  <c r="DW244" i="167"/>
  <c r="DV245" i="167"/>
  <c r="DZ245" i="167"/>
  <c r="DT246" i="167"/>
  <c r="DU249" i="167"/>
  <c r="DW252" i="167"/>
  <c r="DZ253" i="167"/>
  <c r="DT254" i="167"/>
  <c r="DY258" i="167"/>
  <c r="DW260" i="167"/>
  <c r="DZ261" i="167"/>
  <c r="DT262" i="167"/>
  <c r="DY266" i="167"/>
  <c r="DW268" i="167"/>
  <c r="DZ269" i="167"/>
  <c r="DT270" i="167"/>
  <c r="DW276" i="167"/>
  <c r="DZ277" i="167"/>
  <c r="DT278" i="167"/>
  <c r="DW284" i="167"/>
  <c r="DZ285" i="167"/>
  <c r="DT286" i="167"/>
  <c r="DW292" i="167"/>
  <c r="DZ293" i="167"/>
  <c r="DT294" i="167"/>
  <c r="DZ301" i="167"/>
  <c r="DT302" i="167"/>
  <c r="DZ309" i="167"/>
  <c r="DT310" i="167"/>
  <c r="DT318" i="167"/>
  <c r="DW324" i="167"/>
  <c r="DZ325" i="167"/>
  <c r="DT326" i="167"/>
  <c r="DW332" i="167"/>
  <c r="DZ333" i="167"/>
  <c r="DT334" i="167"/>
  <c r="DW340" i="167"/>
  <c r="DZ341" i="167"/>
  <c r="DT342" i="167"/>
  <c r="DW348" i="167"/>
  <c r="DZ349" i="167"/>
  <c r="DT350" i="167"/>
  <c r="DW356" i="167"/>
  <c r="DZ357" i="167"/>
  <c r="DT358" i="167"/>
  <c r="DZ365" i="167"/>
  <c r="DT366" i="167"/>
  <c r="DZ373" i="167"/>
  <c r="DT374" i="167"/>
  <c r="DW380" i="167"/>
  <c r="DZ381" i="167"/>
  <c r="DT382" i="167"/>
  <c r="DW388" i="167"/>
  <c r="DZ389" i="167"/>
  <c r="DT390" i="167"/>
  <c r="DU393" i="167"/>
  <c r="DY394" i="167"/>
  <c r="DW396" i="167"/>
  <c r="DV397" i="167"/>
  <c r="DZ397" i="167"/>
  <c r="DT398" i="167"/>
  <c r="DU401" i="167"/>
  <c r="DW404" i="167"/>
  <c r="DV405" i="167"/>
  <c r="DZ405" i="167"/>
  <c r="DT406" i="167"/>
  <c r="DU409" i="167"/>
  <c r="CH8" i="167"/>
  <c r="DN8" i="167"/>
  <c r="ET3" i="167"/>
  <c r="BZ8" i="167"/>
  <c r="DF8" i="167"/>
  <c r="EL3" i="167"/>
  <c r="BR8" i="167"/>
  <c r="CX8" i="167"/>
  <c r="ED3" i="167"/>
  <c r="EF3" i="167"/>
  <c r="EP3" i="167"/>
  <c r="CC8" i="167"/>
  <c r="DI8" i="167"/>
  <c r="BU8" i="167"/>
  <c r="DA8" i="167"/>
  <c r="CI8" i="167"/>
  <c r="DO8" i="167"/>
  <c r="CA8" i="167"/>
  <c r="DG8" i="167"/>
  <c r="BS8" i="167"/>
  <c r="CY8" i="167"/>
  <c r="DS15" i="166"/>
  <c r="DS23" i="166"/>
  <c r="DS31" i="166"/>
  <c r="DS39" i="166"/>
  <c r="DS47" i="166"/>
  <c r="DS55" i="166"/>
  <c r="DS63" i="166"/>
  <c r="DS71" i="166"/>
  <c r="DS79" i="166"/>
  <c r="CZ189" i="166"/>
  <c r="CY142" i="166"/>
  <c r="DE88" i="166"/>
  <c r="DN49" i="166"/>
  <c r="DB201" i="166"/>
  <c r="DE161" i="166"/>
  <c r="CN126" i="166"/>
  <c r="DE92" i="166"/>
  <c r="DP55" i="166"/>
  <c r="CX33" i="166"/>
  <c r="CS13" i="166"/>
  <c r="DP185" i="166"/>
  <c r="CZ149" i="166"/>
  <c r="DN113" i="166"/>
  <c r="DI52" i="166"/>
  <c r="DF23" i="166"/>
  <c r="DE199" i="166"/>
  <c r="CT173" i="166"/>
  <c r="CT143" i="166"/>
  <c r="CX118" i="166"/>
  <c r="CW96" i="166"/>
  <c r="DP84" i="166"/>
  <c r="DB72" i="166"/>
  <c r="DF63" i="166"/>
  <c r="CY54" i="166"/>
  <c r="DB45" i="166"/>
  <c r="CW23" i="166"/>
  <c r="DF14" i="166"/>
  <c r="DF201" i="166"/>
  <c r="DB196" i="166"/>
  <c r="DG185" i="166"/>
  <c r="CQ172" i="166"/>
  <c r="CT156" i="166"/>
  <c r="DJ143" i="166"/>
  <c r="CS126" i="166"/>
  <c r="CS118" i="166"/>
  <c r="DI85" i="166"/>
  <c r="CW60" i="166"/>
  <c r="CZ48" i="166"/>
  <c r="DO39" i="166"/>
  <c r="DO30" i="166"/>
  <c r="DD201" i="166"/>
  <c r="DA193" i="166"/>
  <c r="DO185" i="166"/>
  <c r="CP172" i="166"/>
  <c r="DK156" i="166"/>
  <c r="DE145" i="166"/>
  <c r="DG143" i="166"/>
  <c r="DI126" i="166"/>
  <c r="DA125" i="166"/>
  <c r="DG118" i="166"/>
  <c r="DO116" i="166"/>
  <c r="DB107" i="166"/>
  <c r="CP105" i="166"/>
  <c r="DD88" i="166"/>
  <c r="DF87" i="166"/>
  <c r="DA73" i="166"/>
  <c r="CW72" i="166"/>
  <c r="DJ64" i="166"/>
  <c r="DF57" i="166"/>
  <c r="DD55" i="166"/>
  <c r="CX52" i="166"/>
  <c r="CT49" i="166"/>
  <c r="DN47" i="166"/>
  <c r="DA41" i="166"/>
  <c r="DN39" i="166"/>
  <c r="DA38" i="166"/>
  <c r="DD33" i="166"/>
  <c r="DI32" i="166"/>
  <c r="DP29" i="166"/>
  <c r="DK29" i="166"/>
  <c r="DO25" i="166"/>
  <c r="CX25" i="166"/>
  <c r="CY24" i="166"/>
  <c r="DN22" i="166"/>
  <c r="DB22" i="166"/>
  <c r="DJ21" i="166"/>
  <c r="CY20" i="166"/>
  <c r="DI17" i="166"/>
  <c r="DF16" i="166"/>
  <c r="DN14" i="166"/>
  <c r="DB14" i="166"/>
  <c r="CO14" i="166"/>
  <c r="DJ13" i="166"/>
  <c r="DM208" i="166"/>
  <c r="DA206" i="166"/>
  <c r="DC205" i="166"/>
  <c r="CY202" i="166"/>
  <c r="DC201" i="166"/>
  <c r="CO201" i="166"/>
  <c r="CQ199" i="166"/>
  <c r="DD198" i="166"/>
  <c r="DN197" i="166"/>
  <c r="CZ197" i="166"/>
  <c r="DG197" i="166"/>
  <c r="DM193" i="166"/>
  <c r="CZ193" i="166"/>
  <c r="DN189" i="166"/>
  <c r="DA189" i="166"/>
  <c r="DB188" i="166"/>
  <c r="CO187" i="166"/>
  <c r="CZ185" i="166"/>
  <c r="DJ184" i="166"/>
  <c r="DK177" i="166"/>
  <c r="CX176" i="166"/>
  <c r="DJ174" i="166"/>
  <c r="DE173" i="166"/>
  <c r="DP172" i="166"/>
  <c r="DC172" i="166"/>
  <c r="CN172" i="166"/>
  <c r="DE168" i="166"/>
  <c r="CY164" i="166"/>
  <c r="DI161" i="166"/>
  <c r="CP161" i="166"/>
  <c r="DN159" i="166"/>
  <c r="CX158" i="166"/>
  <c r="DJ156" i="166"/>
  <c r="CP156" i="166"/>
  <c r="DM150" i="166"/>
  <c r="DE149" i="166"/>
  <c r="CQ147" i="166"/>
  <c r="DB145" i="166"/>
  <c r="DN144" i="166"/>
  <c r="CT144" i="166"/>
  <c r="DF143" i="166"/>
  <c r="DC140" i="166"/>
  <c r="DK133" i="166"/>
  <c r="DK132" i="166"/>
  <c r="DO130" i="166"/>
  <c r="DG126" i="166"/>
  <c r="CP126" i="166"/>
  <c r="DG124" i="166"/>
  <c r="DM120" i="166"/>
  <c r="CT120" i="166"/>
  <c r="DI119" i="166"/>
  <c r="CO119" i="166"/>
  <c r="DF118" i="166"/>
  <c r="CO118" i="166"/>
  <c r="CY116" i="166"/>
  <c r="CP112" i="166"/>
  <c r="CX111" i="166"/>
  <c r="DO109" i="166"/>
  <c r="DC108" i="166"/>
  <c r="DN106" i="166"/>
  <c r="DD105" i="166"/>
  <c r="DI100" i="166"/>
  <c r="DD95" i="166"/>
  <c r="DF95" i="166"/>
  <c r="DP88" i="166"/>
  <c r="DC88" i="166"/>
  <c r="DB87" i="166"/>
  <c r="DJ86" i="166"/>
  <c r="DA85" i="166"/>
  <c r="DB79" i="166"/>
  <c r="DJ78" i="166"/>
  <c r="DE76" i="166"/>
  <c r="CX73" i="166"/>
  <c r="DJ72" i="166"/>
  <c r="DI71" i="166"/>
  <c r="DF64" i="166"/>
  <c r="CS64" i="166"/>
  <c r="DI63" i="166"/>
  <c r="DP60" i="166"/>
  <c r="DC57" i="166"/>
  <c r="DB56" i="166"/>
  <c r="DC55" i="166"/>
  <c r="DM53" i="166"/>
  <c r="DM52" i="166"/>
  <c r="CW52" i="166"/>
  <c r="DM49" i="166"/>
  <c r="CT48" i="166"/>
  <c r="DM47" i="166"/>
  <c r="DJ46" i="166"/>
  <c r="DM45" i="166"/>
  <c r="DB44" i="166"/>
  <c r="CX41" i="166"/>
  <c r="DJ40" i="166"/>
  <c r="DM39" i="166"/>
  <c r="CX38" i="166"/>
  <c r="DB33" i="166"/>
  <c r="DD32" i="166"/>
  <c r="DN30" i="166"/>
  <c r="CZ30" i="166"/>
  <c r="DJ29" i="166"/>
  <c r="DO28" i="166"/>
  <c r="DN25" i="166"/>
  <c r="CW25" i="166"/>
  <c r="DM22" i="166"/>
  <c r="DA22" i="166"/>
  <c r="CN22" i="166"/>
  <c r="DF21" i="166"/>
  <c r="CT21" i="166"/>
  <c r="CX20" i="166"/>
  <c r="DB17" i="166"/>
  <c r="CX16" i="166"/>
  <c r="DM14" i="166"/>
  <c r="DA14" i="166"/>
  <c r="CN14" i="166"/>
  <c r="DF13" i="166"/>
  <c r="CT13" i="166"/>
  <c r="DB12" i="166"/>
  <c r="DM205" i="166"/>
  <c r="DM201" i="166"/>
  <c r="DF199" i="166"/>
  <c r="DD197" i="166"/>
  <c r="CS193" i="166"/>
  <c r="DI189" i="166"/>
  <c r="CP188" i="166"/>
  <c r="DF179" i="166"/>
  <c r="DK173" i="166"/>
  <c r="DE169" i="166"/>
  <c r="DC161" i="166"/>
  <c r="CW151" i="166"/>
  <c r="CO145" i="166"/>
  <c r="CY133" i="166"/>
  <c r="DB120" i="166"/>
  <c r="DK118" i="166"/>
  <c r="DP112" i="166"/>
  <c r="DO108" i="166"/>
  <c r="DA96" i="166"/>
  <c r="DI87" i="166"/>
  <c r="DM80" i="166"/>
  <c r="DC72" i="166"/>
  <c r="DB70" i="166"/>
  <c r="DF56" i="166"/>
  <c r="DA48" i="166"/>
  <c r="DF47" i="166"/>
  <c r="DF44" i="166"/>
  <c r="DJ38" i="166"/>
  <c r="DI31" i="166"/>
  <c r="DG28" i="166"/>
  <c r="CQ22" i="166"/>
  <c r="DF19" i="166"/>
  <c r="DB9" i="166"/>
  <c r="DI205" i="166"/>
  <c r="DJ201" i="166"/>
  <c r="DB199" i="166"/>
  <c r="CS197" i="166"/>
  <c r="CO193" i="166"/>
  <c r="DD189" i="166"/>
  <c r="DD177" i="166"/>
  <c r="CW173" i="166"/>
  <c r="CS169" i="166"/>
  <c r="CW161" i="166"/>
  <c r="DP156" i="166"/>
  <c r="CY150" i="166"/>
  <c r="DK141" i="166"/>
  <c r="CN133" i="166"/>
  <c r="DM125" i="166"/>
  <c r="CP120" i="166"/>
  <c r="CZ118" i="166"/>
  <c r="DF112" i="166"/>
  <c r="DG108" i="166"/>
  <c r="CW91" i="166"/>
  <c r="DJ80" i="166"/>
  <c r="DA72" i="166"/>
  <c r="DO63" i="166"/>
  <c r="DF60" i="166"/>
  <c r="CW56" i="166"/>
  <c r="DG54" i="166"/>
  <c r="DN50" i="166"/>
  <c r="CP48" i="166"/>
  <c r="CY46" i="166"/>
  <c r="DN41" i="166"/>
  <c r="DP39" i="166"/>
  <c r="DB37" i="166"/>
  <c r="CX31" i="166"/>
  <c r="DC28" i="166"/>
  <c r="DN24" i="166"/>
  <c r="DO21" i="166"/>
  <c r="DM17" i="166"/>
  <c r="CX205" i="166"/>
  <c r="CZ201" i="166"/>
  <c r="CP197" i="166"/>
  <c r="CS189" i="166"/>
  <c r="DN185" i="166"/>
  <c r="CT177" i="166"/>
  <c r="CS173" i="166"/>
  <c r="CX167" i="166"/>
  <c r="DF160" i="166"/>
  <c r="DD156" i="166"/>
  <c r="CP150" i="166"/>
  <c r="DI144" i="166"/>
  <c r="CW141" i="166"/>
  <c r="CY132" i="166"/>
  <c r="CZ125" i="166"/>
  <c r="CW118" i="166"/>
  <c r="DJ111" i="166"/>
  <c r="DM103" i="166"/>
  <c r="DM88" i="166"/>
  <c r="CZ80" i="166"/>
  <c r="DM77" i="166"/>
  <c r="DM65" i="166"/>
  <c r="DC63" i="166"/>
  <c r="CX60" i="166"/>
  <c r="CS56" i="166"/>
  <c r="CP46" i="166"/>
  <c r="DF41" i="166"/>
  <c r="DD39" i="166"/>
  <c r="DI30" i="166"/>
  <c r="DM21" i="166"/>
  <c r="DO13" i="166"/>
  <c r="CS205" i="166"/>
  <c r="CS201" i="166"/>
  <c r="DI199" i="166"/>
  <c r="DE192" i="166"/>
  <c r="CP189" i="166"/>
  <c r="DI185" i="166"/>
  <c r="DM176" i="166"/>
  <c r="DM172" i="166"/>
  <c r="DK166" i="166"/>
  <c r="CX160" i="166"/>
  <c r="CX156" i="166"/>
  <c r="DO148" i="166"/>
  <c r="DA144" i="166"/>
  <c r="CN140" i="166"/>
  <c r="CQ132" i="166"/>
  <c r="CT124" i="166"/>
  <c r="DO119" i="166"/>
  <c r="DC111" i="166"/>
  <c r="DF101" i="166"/>
  <c r="DO95" i="166"/>
  <c r="DJ88" i="166"/>
  <c r="CX77" i="166"/>
  <c r="DC65" i="166"/>
  <c r="CZ63" i="166"/>
  <c r="DN57" i="166"/>
  <c r="CZ53" i="166"/>
  <c r="DD49" i="166"/>
  <c r="DP47" i="166"/>
  <c r="DB39" i="166"/>
  <c r="DC30" i="166"/>
  <c r="DF28" i="166"/>
  <c r="DE23" i="166"/>
  <c r="DC21" i="166"/>
  <c r="DO17" i="166"/>
  <c r="DM13" i="166"/>
  <c r="CZ209" i="166"/>
  <c r="DJ198" i="166"/>
  <c r="CZ196" i="166"/>
  <c r="CW192" i="166"/>
  <c r="CT185" i="166"/>
  <c r="DD176" i="166"/>
  <c r="DJ172" i="166"/>
  <c r="DN164" i="166"/>
  <c r="CZ159" i="166"/>
  <c r="CY148" i="166"/>
  <c r="DO143" i="166"/>
  <c r="DN135" i="166"/>
  <c r="DP126" i="166"/>
  <c r="DA119" i="166"/>
  <c r="DK117" i="166"/>
  <c r="CO111" i="166"/>
  <c r="DK97" i="166"/>
  <c r="DK95" i="166"/>
  <c r="CZ88" i="166"/>
  <c r="CX86" i="166"/>
  <c r="DM73" i="166"/>
  <c r="DP71" i="166"/>
  <c r="DO64" i="166"/>
  <c r="DK57" i="166"/>
  <c r="DN55" i="166"/>
  <c r="DB49" i="166"/>
  <c r="DD47" i="166"/>
  <c r="DF45" i="166"/>
  <c r="DN40" i="166"/>
  <c r="DP33" i="166"/>
  <c r="CP30" i="166"/>
  <c r="DO26" i="166"/>
  <c r="DA21" i="166"/>
  <c r="DB15" i="166"/>
  <c r="DC13" i="166"/>
  <c r="DF204" i="166"/>
  <c r="DN200" i="166"/>
  <c r="CQ198" i="166"/>
  <c r="DM188" i="166"/>
  <c r="CN185" i="166"/>
  <c r="CY172" i="166"/>
  <c r="DK164" i="166"/>
  <c r="CX159" i="166"/>
  <c r="DP153" i="166"/>
  <c r="DO145" i="166"/>
  <c r="DK143" i="166"/>
  <c r="DM126" i="166"/>
  <c r="CZ121" i="166"/>
  <c r="CX119" i="166"/>
  <c r="CW117" i="166"/>
  <c r="DN105" i="166"/>
  <c r="DC97" i="166"/>
  <c r="DK85" i="166"/>
  <c r="DO79" i="166"/>
  <c r="DC73" i="166"/>
  <c r="DB71" i="166"/>
  <c r="DM64" i="166"/>
  <c r="DI62" i="166"/>
  <c r="DK55" i="166"/>
  <c r="DO49" i="166"/>
  <c r="DB47" i="166"/>
  <c r="DA45" i="166"/>
  <c r="DC40" i="166"/>
  <c r="DG33" i="166"/>
  <c r="CN30" i="166"/>
  <c r="DF25" i="166"/>
  <c r="DG22" i="166"/>
  <c r="CT15" i="166"/>
  <c r="DA13" i="166"/>
  <c r="CS208" i="166"/>
  <c r="CT204" i="166"/>
  <c r="DB200" i="166"/>
  <c r="DI193" i="166"/>
  <c r="DJ190" i="166"/>
  <c r="DJ188" i="166"/>
  <c r="DF175" i="166"/>
  <c r="CT172" i="166"/>
  <c r="DE163" i="166"/>
  <c r="CX153" i="166"/>
  <c r="DJ145" i="166"/>
  <c r="CW143" i="166"/>
  <c r="DG134" i="166"/>
  <c r="DA126" i="166"/>
  <c r="CS121" i="166"/>
  <c r="DA115" i="166"/>
  <c r="DK110" i="166"/>
  <c r="DJ105" i="166"/>
  <c r="DN96" i="166"/>
  <c r="DK79" i="166"/>
  <c r="DP72" i="166"/>
  <c r="CY71" i="166"/>
  <c r="DB64" i="166"/>
  <c r="DF61" i="166"/>
  <c r="CP57" i="166"/>
  <c r="CY55" i="166"/>
  <c r="DF52" i="166"/>
  <c r="DO48" i="166"/>
  <c r="CN47" i="166"/>
  <c r="DA40" i="166"/>
  <c r="DF39" i="166"/>
  <c r="CT33" i="166"/>
  <c r="DC29" i="166"/>
  <c r="DC25" i="166"/>
  <c r="DD22" i="166"/>
  <c r="DG14" i="166"/>
  <c r="DG207" i="166"/>
  <c r="DI197" i="166"/>
  <c r="DD193" i="166"/>
  <c r="CQ190" i="166"/>
  <c r="CS188" i="166"/>
  <c r="CW162" i="166"/>
  <c r="CS157" i="166"/>
  <c r="DB151" i="166"/>
  <c r="CX145" i="166"/>
  <c r="CS143" i="166"/>
  <c r="DB134" i="166"/>
  <c r="CX126" i="166"/>
  <c r="DE120" i="166"/>
  <c r="DP118" i="166"/>
  <c r="DO113" i="166"/>
  <c r="CX105" i="166"/>
  <c r="DJ96" i="166"/>
  <c r="DO87" i="166"/>
  <c r="DN81" i="166"/>
  <c r="DN72" i="166"/>
  <c r="CZ64" i="166"/>
  <c r="CX61" i="166"/>
  <c r="DK56" i="166"/>
  <c r="DB52" i="166"/>
  <c r="DD48" i="166"/>
  <c r="DO45" i="166"/>
  <c r="CT29" i="166"/>
  <c r="CP25" i="166"/>
  <c r="CT22" i="166"/>
  <c r="DD14" i="166"/>
  <c r="DS9" i="166"/>
  <c r="DI3" i="166"/>
  <c r="CC3" i="166"/>
  <c r="DA3" i="166"/>
  <c r="BU3" i="166"/>
  <c r="CJ3" i="166"/>
  <c r="DP3" i="166"/>
  <c r="CB3" i="166"/>
  <c r="DH3" i="166"/>
  <c r="BT3" i="166"/>
  <c r="CZ3" i="166"/>
  <c r="DS11" i="166"/>
  <c r="DS19" i="166"/>
  <c r="DS27" i="166"/>
  <c r="DS35" i="166"/>
  <c r="DS43" i="166"/>
  <c r="DS51" i="166"/>
  <c r="DS59" i="166"/>
  <c r="DS67" i="166"/>
  <c r="DS75" i="166"/>
  <c r="DU73" i="166"/>
  <c r="CO41" i="166" s="1"/>
  <c r="DU81" i="166"/>
  <c r="DW84" i="166"/>
  <c r="DU89" i="166"/>
  <c r="DT94" i="166"/>
  <c r="DU97" i="166"/>
  <c r="DV101" i="166"/>
  <c r="CP55" i="166" s="1"/>
  <c r="DZ101" i="166"/>
  <c r="DT102" i="166"/>
  <c r="DU105" i="166"/>
  <c r="CO57" i="166" s="1"/>
  <c r="DT110" i="166"/>
  <c r="DU113" i="166"/>
  <c r="DW116" i="166"/>
  <c r="CQ62" i="166" s="1"/>
  <c r="DV117" i="166"/>
  <c r="DZ117" i="166"/>
  <c r="DT118" i="166"/>
  <c r="CN63" i="166" s="1"/>
  <c r="DU121" i="166"/>
  <c r="DV125" i="166"/>
  <c r="DT126" i="166"/>
  <c r="DU129" i="166"/>
  <c r="DW132" i="166"/>
  <c r="DV133" i="166"/>
  <c r="DZ133" i="166"/>
  <c r="CT71" i="166" s="1"/>
  <c r="DT134" i="166"/>
  <c r="DU137" i="166"/>
  <c r="DW140" i="166"/>
  <c r="CQ74" i="166" s="1"/>
  <c r="DV141" i="166"/>
  <c r="CP75" i="166" s="1"/>
  <c r="DZ141" i="166"/>
  <c r="DT142" i="166"/>
  <c r="DU145" i="166"/>
  <c r="DU153" i="166"/>
  <c r="DW156" i="166"/>
  <c r="CQ82" i="166" s="1"/>
  <c r="DV157" i="166"/>
  <c r="CP83" i="166" s="1"/>
  <c r="DZ157" i="166"/>
  <c r="CT83" i="166" s="1"/>
  <c r="DT158" i="166"/>
  <c r="DU161" i="166"/>
  <c r="DZ165" i="166"/>
  <c r="DT166" i="166"/>
  <c r="DU169" i="166"/>
  <c r="CO89" i="166" s="1"/>
  <c r="DT174" i="166"/>
  <c r="DU177" i="166"/>
  <c r="DW180" i="166"/>
  <c r="CQ94" i="166" s="1"/>
  <c r="DV181" i="166"/>
  <c r="DZ181" i="166"/>
  <c r="DT182" i="166"/>
  <c r="DU185" i="166"/>
  <c r="DV189" i="166"/>
  <c r="DT190" i="166"/>
  <c r="DU193" i="166"/>
  <c r="DT198" i="166"/>
  <c r="CN103" i="166" s="1"/>
  <c r="DU201" i="166"/>
  <c r="DY202" i="166"/>
  <c r="DW204" i="166"/>
  <c r="DV205" i="166"/>
  <c r="DZ205" i="166"/>
  <c r="DT206" i="166"/>
  <c r="DU209" i="166"/>
  <c r="CO109" i="166" s="1"/>
  <c r="CH8" i="166"/>
  <c r="DN8" i="166"/>
  <c r="BZ8" i="166"/>
  <c r="DF8" i="166"/>
  <c r="BR8" i="166"/>
  <c r="CX8" i="166"/>
  <c r="ED3" i="166"/>
  <c r="EL3" i="166"/>
  <c r="ET3" i="166"/>
  <c r="DT83" i="166"/>
  <c r="DU86" i="166"/>
  <c r="CO47" i="166" s="1"/>
  <c r="DT91" i="166"/>
  <c r="DT99" i="166"/>
  <c r="DU102" i="166"/>
  <c r="DZ106" i="166"/>
  <c r="CT57" i="166" s="1"/>
  <c r="DT107" i="166"/>
  <c r="CN58" i="166" s="1"/>
  <c r="DU110" i="166"/>
  <c r="DZ114" i="166"/>
  <c r="DT115" i="166"/>
  <c r="DT123" i="166"/>
  <c r="DT131" i="166"/>
  <c r="DU134" i="166"/>
  <c r="DW137" i="166"/>
  <c r="DV138" i="166"/>
  <c r="DZ138" i="166"/>
  <c r="CT73" i="166" s="1"/>
  <c r="DT139" i="166"/>
  <c r="DT147" i="166"/>
  <c r="DT163" i="166"/>
  <c r="DT171" i="166"/>
  <c r="DT179" i="166"/>
  <c r="DT187" i="166"/>
  <c r="DV194" i="166"/>
  <c r="DT195" i="166"/>
  <c r="DT203" i="166"/>
  <c r="CG8" i="166"/>
  <c r="DM8" i="166"/>
  <c r="BY8" i="166"/>
  <c r="DE8" i="166"/>
  <c r="BQ8" i="166"/>
  <c r="CW8" i="166"/>
  <c r="BS3" i="166"/>
  <c r="CY3" i="166"/>
  <c r="DG3" i="166"/>
  <c r="CA3" i="166"/>
  <c r="DO3" i="166"/>
  <c r="CI3" i="166"/>
  <c r="DU83" i="166"/>
  <c r="DU91" i="166"/>
  <c r="DT96" i="166"/>
  <c r="DU99" i="166"/>
  <c r="CO54" i="166" s="1"/>
  <c r="DU107" i="166"/>
  <c r="DT112" i="166"/>
  <c r="DU115" i="166"/>
  <c r="DV119" i="166"/>
  <c r="DT120" i="166"/>
  <c r="DU123" i="166"/>
  <c r="CO66" i="166" s="1"/>
  <c r="DW126" i="166"/>
  <c r="CQ67" i="166" s="1"/>
  <c r="DV127" i="166"/>
  <c r="CP68" i="166" s="1"/>
  <c r="DZ127" i="166"/>
  <c r="DT128" i="166"/>
  <c r="DU131" i="166"/>
  <c r="DZ135" i="166"/>
  <c r="CT72" i="166" s="1"/>
  <c r="DT136" i="166"/>
  <c r="DU139" i="166"/>
  <c r="CO74" i="166" s="1"/>
  <c r="DT144" i="166"/>
  <c r="DU147" i="166"/>
  <c r="DV151" i="166"/>
  <c r="DZ151" i="166"/>
  <c r="DT152" i="166"/>
  <c r="DU155" i="166"/>
  <c r="CO82" i="166" s="1"/>
  <c r="DT160" i="166"/>
  <c r="DU163" i="166"/>
  <c r="DW166" i="166"/>
  <c r="DV167" i="166"/>
  <c r="CP88" i="166" s="1"/>
  <c r="DZ167" i="166"/>
  <c r="DT168" i="166"/>
  <c r="DU171" i="166"/>
  <c r="DT176" i="166"/>
  <c r="DU179" i="166"/>
  <c r="CO94" i="166" s="1"/>
  <c r="DV183" i="166"/>
  <c r="CP96" i="166" s="1"/>
  <c r="DZ183" i="166"/>
  <c r="DT184" i="166"/>
  <c r="DU187" i="166"/>
  <c r="DT192" i="166"/>
  <c r="DU195" i="166"/>
  <c r="DW198" i="166"/>
  <c r="CQ103" i="166" s="1"/>
  <c r="DV199" i="166"/>
  <c r="CP104" i="166" s="1"/>
  <c r="DZ199" i="166"/>
  <c r="DT200" i="166"/>
  <c r="CN104" i="166" s="1"/>
  <c r="DU203" i="166"/>
  <c r="CO106" i="166" s="1"/>
  <c r="DW206" i="166"/>
  <c r="DZ207" i="166"/>
  <c r="DT208" i="166"/>
  <c r="CF8" i="166"/>
  <c r="DL8" i="166"/>
  <c r="BX8" i="166"/>
  <c r="DD8" i="166"/>
  <c r="DT101" i="166"/>
  <c r="DT133" i="166"/>
  <c r="DT141" i="166"/>
  <c r="CN75" i="166" s="1"/>
  <c r="DZ156" i="166"/>
  <c r="DT157" i="166"/>
  <c r="DT165" i="166"/>
  <c r="DT173" i="166"/>
  <c r="DT181" i="166"/>
  <c r="DZ204" i="166"/>
  <c r="CT106" i="166" s="1"/>
  <c r="DT205" i="166"/>
  <c r="DU208" i="166"/>
  <c r="CO108" i="166" s="1"/>
  <c r="CE8" i="166"/>
  <c r="DK8" i="166"/>
  <c r="BW8" i="166"/>
  <c r="DC8" i="166"/>
  <c r="DT82" i="166"/>
  <c r="DT98" i="166"/>
  <c r="DU101" i="166"/>
  <c r="DT106" i="166"/>
  <c r="DV113" i="166"/>
  <c r="DZ113" i="166"/>
  <c r="DT114" i="166"/>
  <c r="DU117" i="166"/>
  <c r="DV121" i="166"/>
  <c r="CP65" i="166" s="1"/>
  <c r="DZ121" i="166"/>
  <c r="CT65" i="166" s="1"/>
  <c r="DT122" i="166"/>
  <c r="DV129" i="166"/>
  <c r="CP69" i="166" s="1"/>
  <c r="DT130" i="166"/>
  <c r="DU133" i="166"/>
  <c r="CO71" i="166" s="1"/>
  <c r="DV137" i="166"/>
  <c r="DT138" i="166"/>
  <c r="DT146" i="166"/>
  <c r="DV153" i="166"/>
  <c r="CP81" i="166" s="1"/>
  <c r="DZ153" i="166"/>
  <c r="DT154" i="166"/>
  <c r="DU157" i="166"/>
  <c r="DV161" i="166"/>
  <c r="CP85" i="166" s="1"/>
  <c r="DZ161" i="166"/>
  <c r="CT85" i="166" s="1"/>
  <c r="DT162" i="166"/>
  <c r="DT170" i="166"/>
  <c r="DU173" i="166"/>
  <c r="CO91" i="166" s="1"/>
  <c r="DT178" i="166"/>
  <c r="DV185" i="166"/>
  <c r="CP97" i="166" s="1"/>
  <c r="DZ185" i="166"/>
  <c r="DT186" i="166"/>
  <c r="DU189" i="166"/>
  <c r="DV193" i="166"/>
  <c r="DZ193" i="166"/>
  <c r="CT101" i="166" s="1"/>
  <c r="DT194" i="166"/>
  <c r="DT202" i="166"/>
  <c r="CD8" i="166"/>
  <c r="DJ8" i="166"/>
  <c r="BV8" i="166"/>
  <c r="DB8" i="166"/>
  <c r="EH3" i="166"/>
  <c r="EP3" i="166"/>
  <c r="DZ78" i="166"/>
  <c r="CT43" i="166" s="1"/>
  <c r="DU82" i="166"/>
  <c r="DT87" i="166"/>
  <c r="DT95" i="166"/>
  <c r="DW101" i="166"/>
  <c r="DZ102" i="166"/>
  <c r="DT103" i="166"/>
  <c r="DZ118" i="166"/>
  <c r="DT119" i="166"/>
  <c r="DW125" i="166"/>
  <c r="DV126" i="166"/>
  <c r="DZ126" i="166"/>
  <c r="DT127" i="166"/>
  <c r="DU130" i="166"/>
  <c r="DT135" i="166"/>
  <c r="DZ142" i="166"/>
  <c r="CT75" i="166" s="1"/>
  <c r="DT143" i="166"/>
  <c r="DU146" i="166"/>
  <c r="DT151" i="166"/>
  <c r="DT159" i="166"/>
  <c r="DU162" i="166"/>
  <c r="DW165" i="166"/>
  <c r="DZ166" i="166"/>
  <c r="DT167" i="166"/>
  <c r="DZ182" i="166"/>
  <c r="DT183" i="166"/>
  <c r="DU186" i="166"/>
  <c r="DW189" i="166"/>
  <c r="DV190" i="166"/>
  <c r="DZ190" i="166"/>
  <c r="CT99" i="166" s="1"/>
  <c r="DT191" i="166"/>
  <c r="DU194" i="166"/>
  <c r="DT199" i="166"/>
  <c r="DU202" i="166"/>
  <c r="DW205" i="166"/>
  <c r="DV206" i="166"/>
  <c r="DZ206" i="166"/>
  <c r="DT207" i="166"/>
  <c r="CN108" i="166" s="1"/>
  <c r="CC8" i="166"/>
  <c r="DI8" i="166"/>
  <c r="BU8" i="166"/>
  <c r="DA8" i="166"/>
  <c r="BW3" i="166"/>
  <c r="DC3" i="166"/>
  <c r="CE3" i="166"/>
  <c r="DK3" i="166"/>
  <c r="DU79" i="166"/>
  <c r="CO44" i="166" s="1"/>
  <c r="DT84" i="166"/>
  <c r="DU87" i="166"/>
  <c r="CO48" i="166" s="1"/>
  <c r="DT92" i="166"/>
  <c r="DU95" i="166"/>
  <c r="DT100" i="166"/>
  <c r="DU103" i="166"/>
  <c r="CO56" i="166" s="1"/>
  <c r="DW114" i="166"/>
  <c r="DZ115" i="166"/>
  <c r="DT116" i="166"/>
  <c r="DU119" i="166"/>
  <c r="CO64" i="166" s="1"/>
  <c r="DW122" i="166"/>
  <c r="DZ123" i="166"/>
  <c r="DT124" i="166"/>
  <c r="DT132" i="166"/>
  <c r="CN70" i="166" s="1"/>
  <c r="DW138" i="166"/>
  <c r="DZ139" i="166"/>
  <c r="CT74" i="166" s="1"/>
  <c r="DT140" i="166"/>
  <c r="DU143" i="166"/>
  <c r="CO76" i="166" s="1"/>
  <c r="DZ147" i="166"/>
  <c r="DT148" i="166"/>
  <c r="DU151" i="166"/>
  <c r="DW154" i="166"/>
  <c r="CQ81" i="166" s="1"/>
  <c r="DV155" i="166"/>
  <c r="DZ155" i="166"/>
  <c r="DT156" i="166"/>
  <c r="CN82" i="166" s="1"/>
  <c r="DU159" i="166"/>
  <c r="DT164" i="166"/>
  <c r="DU167" i="166"/>
  <c r="DZ171" i="166"/>
  <c r="DT172" i="166"/>
  <c r="CN90" i="166" s="1"/>
  <c r="DV179" i="166"/>
  <c r="CP94" i="166" s="1"/>
  <c r="DZ179" i="166"/>
  <c r="CT94" i="166" s="1"/>
  <c r="DT180" i="166"/>
  <c r="DT188" i="166"/>
  <c r="DV195" i="166"/>
  <c r="DT196" i="166"/>
  <c r="DT204" i="166"/>
  <c r="CJ8" i="166"/>
  <c r="DP8" i="166"/>
  <c r="CB8" i="166"/>
  <c r="DH8" i="166"/>
  <c r="BT8" i="166"/>
  <c r="CZ8" i="166"/>
  <c r="EJ3" i="166"/>
  <c r="ER3" i="166"/>
  <c r="DU76" i="166"/>
  <c r="DZ80" i="166"/>
  <c r="DU84" i="166"/>
  <c r="DT89" i="166"/>
  <c r="CN49" i="166" s="1"/>
  <c r="DU92" i="166"/>
  <c r="DT97" i="166"/>
  <c r="DT105" i="166"/>
  <c r="DZ112" i="166"/>
  <c r="CT60" i="166" s="1"/>
  <c r="DT113" i="166"/>
  <c r="DU116" i="166"/>
  <c r="CO62" i="166" s="1"/>
  <c r="DW119" i="166"/>
  <c r="DZ120" i="166"/>
  <c r="CT64" i="166" s="1"/>
  <c r="DT121" i="166"/>
  <c r="DU124" i="166"/>
  <c r="DW127" i="166"/>
  <c r="CQ68" i="166" s="1"/>
  <c r="DZ128" i="166"/>
  <c r="DT129" i="166"/>
  <c r="CN69" i="166" s="1"/>
  <c r="DT137" i="166"/>
  <c r="DZ144" i="166"/>
  <c r="CT76" i="166" s="1"/>
  <c r="DT145" i="166"/>
  <c r="CN77" i="166" s="1"/>
  <c r="DU148" i="166"/>
  <c r="DZ152" i="166"/>
  <c r="DT153" i="166"/>
  <c r="DZ160" i="166"/>
  <c r="DT161" i="166"/>
  <c r="DU164" i="166"/>
  <c r="DZ168" i="166"/>
  <c r="DT169" i="166"/>
  <c r="CN89" i="166" s="1"/>
  <c r="DU172" i="166"/>
  <c r="DZ176" i="166"/>
  <c r="CT92" i="166" s="1"/>
  <c r="DT177" i="166"/>
  <c r="DZ184" i="166"/>
  <c r="DT185" i="166"/>
  <c r="CN97" i="166" s="1"/>
  <c r="DZ192" i="166"/>
  <c r="DT193" i="166"/>
  <c r="DW199" i="166"/>
  <c r="CQ104" i="166" s="1"/>
  <c r="DZ200" i="166"/>
  <c r="DT201" i="166"/>
  <c r="CN105" i="166" s="1"/>
  <c r="CI8" i="166"/>
  <c r="DO8" i="166"/>
  <c r="CA8" i="166"/>
  <c r="DG8" i="166"/>
  <c r="BS8" i="166"/>
  <c r="CY8" i="166"/>
  <c r="EC3" i="166"/>
  <c r="EK3" i="166"/>
  <c r="ES3" i="166"/>
  <c r="DF10" i="166"/>
  <c r="DP18" i="166"/>
  <c r="DP27" i="166"/>
  <c r="CX51" i="166"/>
  <c r="DP59" i="166"/>
  <c r="DP66" i="166"/>
  <c r="DB74" i="166"/>
  <c r="DF83" i="166"/>
  <c r="DN90" i="166"/>
  <c r="CY99" i="166"/>
  <c r="DP107" i="166"/>
  <c r="CS115" i="166"/>
  <c r="CX123" i="166"/>
  <c r="CW130" i="166"/>
  <c r="CZ139" i="166"/>
  <c r="DK147" i="166"/>
  <c r="CW155" i="166"/>
  <c r="CX163" i="166"/>
  <c r="DE171" i="166"/>
  <c r="CP179" i="166"/>
  <c r="DK187" i="166"/>
  <c r="DE195" i="166"/>
  <c r="DE203" i="166"/>
  <c r="DY16" i="160"/>
  <c r="DY24" i="160"/>
  <c r="DY32" i="160"/>
  <c r="DY40" i="160"/>
  <c r="DY48" i="160"/>
  <c r="DY56" i="160"/>
  <c r="DY64" i="160"/>
  <c r="DY72" i="160"/>
  <c r="DY80" i="160"/>
  <c r="DY88" i="160"/>
  <c r="DY96" i="160"/>
  <c r="DY104" i="160"/>
  <c r="DY112" i="160"/>
  <c r="DY120" i="160"/>
  <c r="DY128" i="160"/>
  <c r="DY136" i="160"/>
  <c r="DY144" i="160"/>
  <c r="DY152" i="160"/>
  <c r="DY160" i="160"/>
  <c r="DY168" i="160"/>
  <c r="DY176" i="160"/>
  <c r="DY184" i="160"/>
  <c r="DY192" i="160"/>
  <c r="DY200" i="160"/>
  <c r="DY208" i="160"/>
  <c r="AJ4" i="167"/>
  <c r="AJ37" i="167" s="1"/>
  <c r="AT4" i="167"/>
  <c r="AT39" i="167" s="1"/>
  <c r="AL4" i="167"/>
  <c r="AL34" i="167" s="1"/>
  <c r="AP4" i="167"/>
  <c r="AP20" i="167" s="1"/>
  <c r="AR4" i="167"/>
  <c r="AZ4" i="167"/>
  <c r="AZ49" i="167" s="1"/>
  <c r="AL4" i="166"/>
  <c r="AX4" i="166"/>
  <c r="AN4" i="166"/>
  <c r="AN60" i="166" s="1"/>
  <c r="AP4" i="166"/>
  <c r="AH4" i="166"/>
  <c r="AV4" i="166"/>
  <c r="AV75" i="166" s="1"/>
  <c r="DI10" i="166"/>
  <c r="CX19" i="166"/>
  <c r="DC26" i="166"/>
  <c r="CQ27" i="166"/>
  <c r="CW42" i="166"/>
  <c r="CW43" i="166"/>
  <c r="DG50" i="166"/>
  <c r="DE51" i="166"/>
  <c r="DI58" i="166"/>
  <c r="CY59" i="166"/>
  <c r="CP66" i="166"/>
  <c r="DE74" i="166"/>
  <c r="CM91" i="166"/>
  <c r="BG91" i="166" s="1"/>
  <c r="CX98" i="166"/>
  <c r="DO99" i="166"/>
  <c r="DM106" i="166"/>
  <c r="DA107" i="166"/>
  <c r="CS114" i="166"/>
  <c r="CW115" i="166"/>
  <c r="CY122" i="166"/>
  <c r="DC123" i="166"/>
  <c r="CZ130" i="166"/>
  <c r="CM146" i="166"/>
  <c r="BG146" i="166" s="1"/>
  <c r="DC146" i="166"/>
  <c r="CN147" i="166"/>
  <c r="DM147" i="166"/>
  <c r="CY155" i="166"/>
  <c r="CQ162" i="166"/>
  <c r="DJ162" i="166"/>
  <c r="CY163" i="166"/>
  <c r="DI170" i="166"/>
  <c r="DI171" i="166"/>
  <c r="CP178" i="166"/>
  <c r="DF178" i="166"/>
  <c r="DD179" i="166"/>
  <c r="CO186" i="166"/>
  <c r="CZ187" i="166"/>
  <c r="DN187" i="166"/>
  <c r="CT202" i="166"/>
  <c r="DI203" i="166"/>
  <c r="DF203" i="166"/>
  <c r="CT10" i="166"/>
  <c r="DM10" i="166"/>
  <c r="DI26" i="166"/>
  <c r="DA27" i="166"/>
  <c r="DE42" i="166"/>
  <c r="DG43" i="166"/>
  <c r="CQ50" i="166"/>
  <c r="DO50" i="166"/>
  <c r="DI51" i="166"/>
  <c r="DO58" i="166"/>
  <c r="DD59" i="166"/>
  <c r="CX66" i="166"/>
  <c r="CZ67" i="166"/>
  <c r="DO74" i="166"/>
  <c r="DN74" i="166"/>
  <c r="DG82" i="166"/>
  <c r="CY91" i="166"/>
  <c r="DE98" i="166"/>
  <c r="DA106" i="166"/>
  <c r="DI107" i="166"/>
  <c r="DC107" i="166"/>
  <c r="DB114" i="166"/>
  <c r="DG115" i="166"/>
  <c r="DM122" i="166"/>
  <c r="DF123" i="166"/>
  <c r="DG131" i="166"/>
  <c r="CO146" i="166"/>
  <c r="DE146" i="166"/>
  <c r="CT147" i="166"/>
  <c r="DB154" i="166"/>
  <c r="CX162" i="166"/>
  <c r="DP162" i="166"/>
  <c r="DF163" i="166"/>
  <c r="DK170" i="166"/>
  <c r="CX178" i="166"/>
  <c r="DJ178" i="166"/>
  <c r="DI179" i="166"/>
  <c r="CX186" i="166"/>
  <c r="CQ187" i="166"/>
  <c r="CP194" i="166"/>
  <c r="CZ202" i="166"/>
  <c r="CN203" i="166"/>
  <c r="DO203" i="166"/>
  <c r="CY10" i="166"/>
  <c r="DP10" i="166"/>
  <c r="CP26" i="166"/>
  <c r="DK26" i="166"/>
  <c r="DB27" i="166"/>
  <c r="DD34" i="166"/>
  <c r="DF42" i="166"/>
  <c r="DI43" i="166"/>
  <c r="CT50" i="166"/>
  <c r="DO51" i="166"/>
  <c r="DK51" i="166"/>
  <c r="CX58" i="166"/>
  <c r="DP58" i="166"/>
  <c r="DF59" i="166"/>
  <c r="CY66" i="166"/>
  <c r="DI67" i="166"/>
  <c r="CM74" i="166"/>
  <c r="BG74" i="166" s="1"/>
  <c r="DP74" i="166"/>
  <c r="DF91" i="166"/>
  <c r="DG98" i="166"/>
  <c r="DB106" i="166"/>
  <c r="CM107" i="166"/>
  <c r="BG107" i="166" s="1"/>
  <c r="DF107" i="166"/>
  <c r="DF114" i="166"/>
  <c r="DN115" i="166"/>
  <c r="CM123" i="166"/>
  <c r="BG123" i="166" s="1"/>
  <c r="DG123" i="166"/>
  <c r="CP138" i="166"/>
  <c r="CP146" i="166"/>
  <c r="DF146" i="166"/>
  <c r="CW147" i="166"/>
  <c r="CQ154" i="166"/>
  <c r="CZ162" i="166"/>
  <c r="CN163" i="166"/>
  <c r="DG163" i="166"/>
  <c r="DB170" i="166"/>
  <c r="CM171" i="166"/>
  <c r="BG171" i="166" s="1"/>
  <c r="CY178" i="166"/>
  <c r="DK178" i="166"/>
  <c r="CZ186" i="166"/>
  <c r="CW187" i="166"/>
  <c r="CQ194" i="166"/>
  <c r="DD202" i="166"/>
  <c r="CQ203" i="166"/>
  <c r="CZ10" i="166"/>
  <c r="CO11" i="166"/>
  <c r="CS18" i="166"/>
  <c r="DM26" i="166"/>
  <c r="DF27" i="166"/>
  <c r="DG35" i="166"/>
  <c r="DI42" i="166"/>
  <c r="CX50" i="166"/>
  <c r="CY58" i="166"/>
  <c r="DI59" i="166"/>
  <c r="DG66" i="166"/>
  <c r="DP67" i="166"/>
  <c r="CX82" i="166"/>
  <c r="DI91" i="166"/>
  <c r="DN98" i="166"/>
  <c r="DD106" i="166"/>
  <c r="DG107" i="166"/>
  <c r="DK114" i="166"/>
  <c r="CN123" i="166"/>
  <c r="DI123" i="166"/>
  <c r="CW138" i="166"/>
  <c r="CS146" i="166"/>
  <c r="DM146" i="166"/>
  <c r="CX147" i="166"/>
  <c r="DD154" i="166"/>
  <c r="DC162" i="166"/>
  <c r="CO163" i="166"/>
  <c r="DJ163" i="166"/>
  <c r="CM170" i="166"/>
  <c r="BG170" i="166" s="1"/>
  <c r="CT171" i="166"/>
  <c r="DO178" i="166"/>
  <c r="CZ178" i="166"/>
  <c r="DM178" i="166"/>
  <c r="DF186" i="166"/>
  <c r="CY187" i="166"/>
  <c r="DK194" i="166"/>
  <c r="DO202" i="166"/>
  <c r="DF202" i="166"/>
  <c r="CT203" i="166"/>
  <c r="DB10" i="166"/>
  <c r="CZ11" i="166"/>
  <c r="CT18" i="166"/>
  <c r="CT26" i="166"/>
  <c r="DI27" i="166"/>
  <c r="DG27" i="166"/>
  <c r="DO42" i="166"/>
  <c r="DN42" i="166"/>
  <c r="CY50" i="166"/>
  <c r="DB58" i="166"/>
  <c r="CS59" i="166"/>
  <c r="DK59" i="166"/>
  <c r="DI66" i="166"/>
  <c r="CZ75" i="166"/>
  <c r="DN82" i="166"/>
  <c r="CM99" i="166"/>
  <c r="BG99" i="166" s="1"/>
  <c r="DE106" i="166"/>
  <c r="CP107" i="166"/>
  <c r="DM107" i="166"/>
  <c r="DP114" i="166"/>
  <c r="CS123" i="166"/>
  <c r="DI138" i="166"/>
  <c r="CY146" i="166"/>
  <c r="DN146" i="166"/>
  <c r="DA147" i="166"/>
  <c r="DO154" i="166"/>
  <c r="CM162" i="166"/>
  <c r="BG162" i="166" s="1"/>
  <c r="DE162" i="166"/>
  <c r="CP163" i="166"/>
  <c r="DN163" i="166"/>
  <c r="CN170" i="166"/>
  <c r="CX171" i="166"/>
  <c r="CM178" i="166"/>
  <c r="BG178" i="166" s="1"/>
  <c r="DA178" i="166"/>
  <c r="DP178" i="166"/>
  <c r="DG186" i="166"/>
  <c r="DG187" i="166"/>
  <c r="DB195" i="166"/>
  <c r="CM202" i="166"/>
  <c r="BG202" i="166" s="1"/>
  <c r="DG202" i="166"/>
  <c r="CZ203" i="166"/>
  <c r="CM10" i="166"/>
  <c r="BG10" i="166" s="1"/>
  <c r="DD10" i="166"/>
  <c r="DG11" i="166"/>
  <c r="DF18" i="166"/>
  <c r="CZ26" i="166"/>
  <c r="CN27" i="166"/>
  <c r="DO27" i="166"/>
  <c r="CM43" i="166"/>
  <c r="BG43" i="166" s="1"/>
  <c r="DD50" i="166"/>
  <c r="CW51" i="166"/>
  <c r="DE58" i="166"/>
  <c r="CT59" i="166"/>
  <c r="DO59" i="166"/>
  <c r="DO66" i="166"/>
  <c r="CY74" i="166"/>
  <c r="DF75" i="166"/>
  <c r="CM83" i="166"/>
  <c r="BG83" i="166" s="1"/>
  <c r="DB90" i="166"/>
  <c r="CW99" i="166"/>
  <c r="DG106" i="166"/>
  <c r="CS107" i="166"/>
  <c r="DO107" i="166"/>
  <c r="DO115" i="166"/>
  <c r="DA122" i="166"/>
  <c r="CW123" i="166"/>
  <c r="DA139" i="166"/>
  <c r="CZ146" i="166"/>
  <c r="DO146" i="166"/>
  <c r="DG147" i="166"/>
  <c r="DF155" i="166"/>
  <c r="CN162" i="166"/>
  <c r="DG162" i="166"/>
  <c r="CT163" i="166"/>
  <c r="DP163" i="166"/>
  <c r="CO170" i="166"/>
  <c r="DC171" i="166"/>
  <c r="CN178" i="166"/>
  <c r="DB178" i="166"/>
  <c r="CM179" i="166"/>
  <c r="BG179" i="166" s="1"/>
  <c r="DI186" i="166"/>
  <c r="DI187" i="166"/>
  <c r="CP202" i="166"/>
  <c r="DJ202" i="166"/>
  <c r="DB203" i="166"/>
  <c r="DA26" i="166"/>
  <c r="CQ42" i="166"/>
  <c r="DF50" i="166"/>
  <c r="CM58" i="166"/>
  <c r="BG58" i="166" s="1"/>
  <c r="DG58" i="166"/>
  <c r="CW59" i="166"/>
  <c r="DB66" i="166"/>
  <c r="CS106" i="166"/>
  <c r="DJ106" i="166"/>
  <c r="CW107" i="166"/>
  <c r="CP114" i="166"/>
  <c r="CS122" i="166"/>
  <c r="DA146" i="166"/>
  <c r="DP146" i="166"/>
  <c r="CO162" i="166"/>
  <c r="DI162" i="166"/>
  <c r="CX170" i="166"/>
  <c r="CO178" i="166"/>
  <c r="DC178" i="166"/>
  <c r="CM186" i="166"/>
  <c r="BG186" i="166" s="1"/>
  <c r="DK186" i="166"/>
  <c r="CQ202" i="166"/>
  <c r="DK202" i="166"/>
  <c r="CM73" i="167"/>
  <c r="BG73" i="167" s="1"/>
  <c r="CM170" i="167"/>
  <c r="BG170" i="167" s="1"/>
  <c r="CM42" i="167"/>
  <c r="BG42" i="167" s="1"/>
  <c r="CM122" i="167"/>
  <c r="BG122" i="167" s="1"/>
  <c r="CM130" i="167"/>
  <c r="BG130" i="167" s="1"/>
  <c r="CM9" i="167"/>
  <c r="BG9" i="167" s="1"/>
  <c r="CM10" i="167"/>
  <c r="BG10" i="167" s="1"/>
  <c r="CM25" i="167"/>
  <c r="BG25" i="167" s="1"/>
  <c r="CM65" i="167"/>
  <c r="BG65" i="167" s="1"/>
  <c r="CM129" i="167"/>
  <c r="BG129" i="167" s="1"/>
  <c r="CM138" i="167"/>
  <c r="BG138" i="167" s="1"/>
  <c r="CM186" i="167"/>
  <c r="BG186" i="167" s="1"/>
  <c r="CM17" i="167"/>
  <c r="BG17" i="167" s="1"/>
  <c r="CM18" i="167"/>
  <c r="BG18" i="167" s="1"/>
  <c r="CM90" i="167"/>
  <c r="BG90" i="167" s="1"/>
  <c r="CM113" i="167"/>
  <c r="BG113" i="167" s="1"/>
  <c r="CM121" i="167"/>
  <c r="BG121" i="167" s="1"/>
  <c r="CM194" i="167"/>
  <c r="BG194" i="167" s="1"/>
  <c r="CM57" i="167"/>
  <c r="BG57" i="167" s="1"/>
  <c r="CM82" i="167"/>
  <c r="BG82" i="167" s="1"/>
  <c r="CM148" i="167"/>
  <c r="BG148" i="167" s="1"/>
  <c r="CM110" i="167"/>
  <c r="BG110" i="167" s="1"/>
  <c r="CM55" i="167"/>
  <c r="BG55" i="167" s="1"/>
  <c r="CM62" i="167"/>
  <c r="BG62" i="167" s="1"/>
  <c r="CM71" i="167"/>
  <c r="BG71" i="167" s="1"/>
  <c r="CM118" i="167"/>
  <c r="BG118" i="167" s="1"/>
  <c r="CM119" i="167"/>
  <c r="BG119" i="167" s="1"/>
  <c r="CM150" i="167"/>
  <c r="BG150" i="167" s="1"/>
  <c r="CM157" i="167"/>
  <c r="BG157" i="167" s="1"/>
  <c r="CM182" i="167"/>
  <c r="BG182" i="167" s="1"/>
  <c r="CM183" i="167"/>
  <c r="BG183" i="167" s="1"/>
  <c r="CM79" i="167"/>
  <c r="BG79" i="167" s="1"/>
  <c r="CM102" i="167"/>
  <c r="BG102" i="167" s="1"/>
  <c r="CM159" i="167"/>
  <c r="BG159" i="167" s="1"/>
  <c r="CM54" i="167"/>
  <c r="BG54" i="167" s="1"/>
  <c r="CM167" i="167"/>
  <c r="BG167" i="167" s="1"/>
  <c r="CM126" i="167"/>
  <c r="BG126" i="167" s="1"/>
  <c r="CM166" i="167"/>
  <c r="BG166" i="167" s="1"/>
  <c r="CM190" i="167"/>
  <c r="BG190" i="167" s="1"/>
  <c r="CM198" i="167"/>
  <c r="BG198" i="167" s="1"/>
  <c r="CM206" i="167"/>
  <c r="BG206" i="167" s="1"/>
  <c r="CM86" i="167"/>
  <c r="BG86" i="167" s="1"/>
  <c r="CM175" i="167"/>
  <c r="BG175" i="167" s="1"/>
  <c r="CM137" i="167"/>
  <c r="BG137" i="167" s="1"/>
  <c r="CM152" i="167"/>
  <c r="BG152" i="167" s="1"/>
  <c r="CM136" i="167"/>
  <c r="BG136" i="167" s="1"/>
  <c r="CM168" i="167"/>
  <c r="BG168" i="167" s="1"/>
  <c r="CM161" i="167"/>
  <c r="BG161" i="167" s="1"/>
  <c r="CM176" i="167"/>
  <c r="BG176" i="167" s="1"/>
  <c r="CM27" i="167"/>
  <c r="BG27" i="167" s="1"/>
  <c r="CM29" i="167"/>
  <c r="BG29" i="167" s="1"/>
  <c r="CM31" i="167"/>
  <c r="BG31" i="167" s="1"/>
  <c r="CM33" i="167"/>
  <c r="BG33" i="167" s="1"/>
  <c r="CM77" i="167"/>
  <c r="BG77" i="167" s="1"/>
  <c r="CM14" i="167"/>
  <c r="BG14" i="167" s="1"/>
  <c r="CM22" i="167"/>
  <c r="BG22" i="167" s="1"/>
  <c r="CM43" i="167"/>
  <c r="BG43" i="167" s="1"/>
  <c r="CM58" i="167"/>
  <c r="BG58" i="167" s="1"/>
  <c r="CM64" i="167"/>
  <c r="BG64" i="167" s="1"/>
  <c r="CM70" i="167"/>
  <c r="BG70" i="167" s="1"/>
  <c r="CM13" i="167"/>
  <c r="BG13" i="167" s="1"/>
  <c r="CM21" i="167"/>
  <c r="BG21" i="167" s="1"/>
  <c r="CM24" i="167"/>
  <c r="BG24" i="167" s="1"/>
  <c r="CM26" i="167"/>
  <c r="BG26" i="167" s="1"/>
  <c r="CM37" i="167"/>
  <c r="BG37" i="167" s="1"/>
  <c r="CM39" i="167"/>
  <c r="BG39" i="167" s="1"/>
  <c r="CM48" i="167"/>
  <c r="BG48" i="167" s="1"/>
  <c r="CM50" i="167"/>
  <c r="BG50" i="167" s="1"/>
  <c r="CM49" i="167"/>
  <c r="BG49" i="167" s="1"/>
  <c r="CM68" i="167"/>
  <c r="BG68" i="167" s="1"/>
  <c r="CM75" i="167"/>
  <c r="BG75" i="167" s="1"/>
  <c r="CM28" i="167"/>
  <c r="BG28" i="167" s="1"/>
  <c r="CM44" i="167"/>
  <c r="BG44" i="167" s="1"/>
  <c r="CM30" i="167"/>
  <c r="BG30" i="167" s="1"/>
  <c r="CM32" i="167"/>
  <c r="BG32" i="167" s="1"/>
  <c r="CM34" i="167"/>
  <c r="BG34" i="167" s="1"/>
  <c r="CM40" i="167"/>
  <c r="BG40" i="167" s="1"/>
  <c r="CM46" i="167"/>
  <c r="BG46" i="167" s="1"/>
  <c r="CM36" i="167"/>
  <c r="BG36" i="167" s="1"/>
  <c r="CM41" i="167"/>
  <c r="BG41" i="167" s="1"/>
  <c r="CM45" i="167"/>
  <c r="BG45" i="167" s="1"/>
  <c r="CM69" i="167"/>
  <c r="BG69" i="167" s="1"/>
  <c r="CM76" i="167"/>
  <c r="BG76" i="167" s="1"/>
  <c r="CM74" i="167"/>
  <c r="BG74" i="167" s="1"/>
  <c r="CM78" i="167"/>
  <c r="BG78" i="167" s="1"/>
  <c r="CM80" i="167"/>
  <c r="BG80" i="167" s="1"/>
  <c r="CM81" i="167"/>
  <c r="BG81" i="167" s="1"/>
  <c r="CM88" i="167"/>
  <c r="BG88" i="167" s="1"/>
  <c r="CM99" i="167"/>
  <c r="BG99" i="167" s="1"/>
  <c r="CM89" i="167"/>
  <c r="BG89" i="167" s="1"/>
  <c r="CM92" i="167"/>
  <c r="BG92" i="167" s="1"/>
  <c r="CM91" i="167"/>
  <c r="BG91" i="167" s="1"/>
  <c r="CM97" i="167"/>
  <c r="BG97" i="167" s="1"/>
  <c r="CM98" i="167"/>
  <c r="BG98" i="167" s="1"/>
  <c r="CM100" i="167"/>
  <c r="BG100" i="167" s="1"/>
  <c r="CM106" i="167"/>
  <c r="BG106" i="167" s="1"/>
  <c r="CM87" i="167"/>
  <c r="BG87" i="167" s="1"/>
  <c r="CM66" i="167"/>
  <c r="BG66" i="167" s="1"/>
  <c r="CM72" i="167"/>
  <c r="BG72" i="167" s="1"/>
  <c r="CM96" i="167"/>
  <c r="BG96" i="167" s="1"/>
  <c r="CM105" i="167"/>
  <c r="BG105" i="167" s="1"/>
  <c r="CM127" i="167"/>
  <c r="BG127" i="167" s="1"/>
  <c r="CM128" i="167"/>
  <c r="BG128" i="167" s="1"/>
  <c r="CM103" i="167"/>
  <c r="BG103" i="167" s="1"/>
  <c r="CM95" i="167"/>
  <c r="BG95" i="167" s="1"/>
  <c r="CM123" i="167"/>
  <c r="BG123" i="167" s="1"/>
  <c r="CM145" i="167"/>
  <c r="BG145" i="167" s="1"/>
  <c r="CM115" i="167"/>
  <c r="BG115" i="167" s="1"/>
  <c r="CM114" i="167"/>
  <c r="BG114" i="167" s="1"/>
  <c r="CM132" i="167"/>
  <c r="BG132" i="167" s="1"/>
  <c r="CM146" i="167"/>
  <c r="BG146" i="167" s="1"/>
  <c r="CM155" i="167"/>
  <c r="BG155" i="167" s="1"/>
  <c r="CM143" i="167"/>
  <c r="BG143" i="167" s="1"/>
  <c r="CM144" i="167"/>
  <c r="BG144" i="167" s="1"/>
  <c r="CM111" i="167"/>
  <c r="BG111" i="167" s="1"/>
  <c r="CM135" i="167"/>
  <c r="BG135" i="167" s="1"/>
  <c r="CM142" i="167"/>
  <c r="BG142" i="167" s="1"/>
  <c r="CM139" i="167"/>
  <c r="BG139" i="167" s="1"/>
  <c r="CM131" i="167"/>
  <c r="BG131" i="167" s="1"/>
  <c r="CM156" i="167"/>
  <c r="BG156" i="167" s="1"/>
  <c r="CM164" i="167"/>
  <c r="BG164" i="167" s="1"/>
  <c r="CM160" i="167"/>
  <c r="BG160" i="167" s="1"/>
  <c r="CM165" i="167"/>
  <c r="BG165" i="167" s="1"/>
  <c r="CM162" i="167"/>
  <c r="BG162" i="167" s="1"/>
  <c r="CM174" i="167"/>
  <c r="BG174" i="167" s="1"/>
  <c r="CM153" i="167"/>
  <c r="BG153" i="167" s="1"/>
  <c r="CM149" i="167"/>
  <c r="BG149" i="167" s="1"/>
  <c r="CM151" i="167"/>
  <c r="BG151" i="167" s="1"/>
  <c r="CM173" i="167"/>
  <c r="BG173" i="167" s="1"/>
  <c r="CM171" i="167"/>
  <c r="BG171" i="167" s="1"/>
  <c r="CM172" i="167"/>
  <c r="BG172" i="167" s="1"/>
  <c r="CM154" i="167"/>
  <c r="BG154" i="167" s="1"/>
  <c r="CM158" i="167"/>
  <c r="BG158" i="167" s="1"/>
  <c r="CM178" i="167"/>
  <c r="BG178" i="167" s="1"/>
  <c r="CM179" i="167"/>
  <c r="BG179" i="167" s="1"/>
  <c r="CM177" i="167"/>
  <c r="BG177" i="167" s="1"/>
  <c r="CM181" i="167"/>
  <c r="BG181" i="167" s="1"/>
  <c r="CM187" i="167"/>
  <c r="BG187" i="167" s="1"/>
  <c r="CM184" i="167"/>
  <c r="BG184" i="167" s="1"/>
  <c r="CM169" i="167"/>
  <c r="BG169" i="167" s="1"/>
  <c r="CM192" i="167"/>
  <c r="BG192" i="167" s="1"/>
  <c r="CM196" i="167"/>
  <c r="BG196" i="167" s="1"/>
  <c r="CM191" i="167"/>
  <c r="BG191" i="167" s="1"/>
  <c r="CM188" i="167"/>
  <c r="BG188" i="167" s="1"/>
  <c r="CM195" i="167"/>
  <c r="BG195" i="167" s="1"/>
  <c r="CM202" i="167"/>
  <c r="BG202" i="167" s="1"/>
  <c r="CM199" i="167"/>
  <c r="BG199" i="167" s="1"/>
  <c r="CM207" i="167"/>
  <c r="BG207" i="167" s="1"/>
  <c r="CM203" i="167"/>
  <c r="BG203" i="167" s="1"/>
  <c r="CM200" i="167"/>
  <c r="BG200" i="167" s="1"/>
  <c r="CM204" i="167"/>
  <c r="BG204" i="167" s="1"/>
  <c r="CM208" i="167"/>
  <c r="BG208" i="167" s="1"/>
  <c r="CM185" i="167"/>
  <c r="BG185" i="167" s="1"/>
  <c r="CM189" i="167"/>
  <c r="BG189" i="167" s="1"/>
  <c r="CM193" i="167"/>
  <c r="BG193" i="167" s="1"/>
  <c r="CM197" i="167"/>
  <c r="BG197" i="167" s="1"/>
  <c r="CM201" i="167"/>
  <c r="BG201" i="167" s="1"/>
  <c r="CM205" i="167"/>
  <c r="BG205" i="167" s="1"/>
  <c r="CM209" i="167"/>
  <c r="BG209" i="167" s="1"/>
  <c r="CS9" i="166"/>
  <c r="DJ9" i="166"/>
  <c r="CX11" i="166"/>
  <c r="DO11" i="166"/>
  <c r="DJ16" i="166"/>
  <c r="DA16" i="166"/>
  <c r="CP16" i="166"/>
  <c r="DP16" i="166"/>
  <c r="DE16" i="166"/>
  <c r="DO15" i="166"/>
  <c r="DD15" i="166"/>
  <c r="DM16" i="166"/>
  <c r="DB16" i="166"/>
  <c r="DI16" i="166"/>
  <c r="CY16" i="166"/>
  <c r="CM16" i="166"/>
  <c r="BG16" i="166" s="1"/>
  <c r="DD16" i="166"/>
  <c r="CZ35" i="166"/>
  <c r="CZ36" i="166"/>
  <c r="DM94" i="166"/>
  <c r="DC94" i="166"/>
  <c r="CS94" i="166"/>
  <c r="DF94" i="166"/>
  <c r="CW94" i="166"/>
  <c r="DP93" i="166"/>
  <c r="DD93" i="166"/>
  <c r="CS93" i="166"/>
  <c r="DP94" i="166"/>
  <c r="DE94" i="166"/>
  <c r="DN93" i="166"/>
  <c r="DC93" i="166"/>
  <c r="CQ93" i="166"/>
  <c r="DO94" i="166"/>
  <c r="DD94" i="166"/>
  <c r="DM93" i="166"/>
  <c r="DB93" i="166"/>
  <c r="CP93" i="166"/>
  <c r="DK94" i="166"/>
  <c r="DA94" i="166"/>
  <c r="DJ93" i="166"/>
  <c r="CZ93" i="166"/>
  <c r="DI94" i="166"/>
  <c r="CY94" i="166"/>
  <c r="CM94" i="166"/>
  <c r="BG94" i="166" s="1"/>
  <c r="DG93" i="166"/>
  <c r="CX93" i="166"/>
  <c r="CT93" i="166"/>
  <c r="DJ94" i="166"/>
  <c r="DK93" i="166"/>
  <c r="DG94" i="166"/>
  <c r="DI93" i="166"/>
  <c r="DB94" i="166"/>
  <c r="DF93" i="166"/>
  <c r="CZ94" i="166"/>
  <c r="DA93" i="166"/>
  <c r="DM9" i="166"/>
  <c r="DJ12" i="166"/>
  <c r="DA12" i="166"/>
  <c r="DK12" i="166"/>
  <c r="CZ12" i="166"/>
  <c r="CN12" i="166"/>
  <c r="DF12" i="166"/>
  <c r="CW12" i="166"/>
  <c r="DO12" i="166"/>
  <c r="DD12" i="166"/>
  <c r="DC12" i="166"/>
  <c r="DM19" i="166"/>
  <c r="DC19" i="166"/>
  <c r="DI19" i="166"/>
  <c r="CY19" i="166"/>
  <c r="CM19" i="166"/>
  <c r="BG19" i="166" s="1"/>
  <c r="DG18" i="166"/>
  <c r="CX18" i="166"/>
  <c r="DP19" i="166"/>
  <c r="DE19" i="166"/>
  <c r="DN18" i="166"/>
  <c r="DC18" i="166"/>
  <c r="DO19" i="166"/>
  <c r="DD19" i="166"/>
  <c r="DM18" i="166"/>
  <c r="DB18" i="166"/>
  <c r="CP18" i="166"/>
  <c r="DN19" i="166"/>
  <c r="DB19" i="166"/>
  <c r="DK18" i="166"/>
  <c r="DA18" i="166"/>
  <c r="DG19" i="166"/>
  <c r="DE34" i="166"/>
  <c r="DD35" i="166"/>
  <c r="DA36" i="166"/>
  <c r="CX94" i="166"/>
  <c r="CX9" i="166"/>
  <c r="DO9" i="166"/>
  <c r="DA11" i="166"/>
  <c r="CM12" i="166"/>
  <c r="BG12" i="166" s="1"/>
  <c r="DE12" i="166"/>
  <c r="CM15" i="166"/>
  <c r="BG15" i="166" s="1"/>
  <c r="DE15" i="166"/>
  <c r="DG16" i="166"/>
  <c r="CY18" i="166"/>
  <c r="CN19" i="166"/>
  <c r="DJ19" i="166"/>
  <c r="DB20" i="166"/>
  <c r="DK23" i="166"/>
  <c r="DF24" i="166"/>
  <c r="DK32" i="166"/>
  <c r="DB32" i="166"/>
  <c r="CQ32" i="166"/>
  <c r="DJ32" i="166"/>
  <c r="DA32" i="166"/>
  <c r="CP32" i="166"/>
  <c r="DN32" i="166"/>
  <c r="CZ32" i="166"/>
  <c r="CM32" i="166"/>
  <c r="BG32" i="166" s="1"/>
  <c r="DF31" i="166"/>
  <c r="CQ31" i="166"/>
  <c r="DG32" i="166"/>
  <c r="CW32" i="166"/>
  <c r="DF32" i="166"/>
  <c r="CT32" i="166"/>
  <c r="DK31" i="166"/>
  <c r="CZ31" i="166"/>
  <c r="CM31" i="166"/>
  <c r="BG31" i="166" s="1"/>
  <c r="DE32" i="166"/>
  <c r="DM32" i="166"/>
  <c r="DG34" i="166"/>
  <c r="DF35" i="166"/>
  <c r="DE36" i="166"/>
  <c r="DN94" i="166"/>
  <c r="CZ9" i="166"/>
  <c r="DP9" i="166"/>
  <c r="DM11" i="166"/>
  <c r="DC11" i="166"/>
  <c r="CS11" i="166"/>
  <c r="DI11" i="166"/>
  <c r="CY11" i="166"/>
  <c r="CM11" i="166"/>
  <c r="BG11" i="166" s="1"/>
  <c r="DG10" i="166"/>
  <c r="CX10" i="166"/>
  <c r="DP11" i="166"/>
  <c r="DE11" i="166"/>
  <c r="CT11" i="166"/>
  <c r="DN10" i="166"/>
  <c r="DC10" i="166"/>
  <c r="CQ10" i="166"/>
  <c r="DN11" i="166"/>
  <c r="DB11" i="166"/>
  <c r="DK10" i="166"/>
  <c r="DA10" i="166"/>
  <c r="DD11" i="166"/>
  <c r="DG12" i="166"/>
  <c r="DF15" i="166"/>
  <c r="DK16" i="166"/>
  <c r="CX17" i="166"/>
  <c r="CZ18" i="166"/>
  <c r="CO19" i="166"/>
  <c r="DK19" i="166"/>
  <c r="DO23" i="166"/>
  <c r="CW31" i="166"/>
  <c r="DO32" i="166"/>
  <c r="DI34" i="166"/>
  <c r="DF36" i="166"/>
  <c r="DA37" i="166"/>
  <c r="CZ38" i="166"/>
  <c r="DE43" i="166"/>
  <c r="DM70" i="166"/>
  <c r="DC70" i="166"/>
  <c r="DF70" i="166"/>
  <c r="CW70" i="166"/>
  <c r="DP69" i="166"/>
  <c r="DD69" i="166"/>
  <c r="CS69" i="166"/>
  <c r="DP70" i="166"/>
  <c r="DE70" i="166"/>
  <c r="DN69" i="166"/>
  <c r="DC69" i="166"/>
  <c r="CQ69" i="166"/>
  <c r="DK70" i="166"/>
  <c r="DA70" i="166"/>
  <c r="CO70" i="166"/>
  <c r="DJ69" i="166"/>
  <c r="CZ69" i="166"/>
  <c r="DG70" i="166"/>
  <c r="DB69" i="166"/>
  <c r="DD70" i="166"/>
  <c r="CM70" i="166"/>
  <c r="BG70" i="166" s="1"/>
  <c r="DA69" i="166"/>
  <c r="CZ70" i="166"/>
  <c r="DM69" i="166"/>
  <c r="CX69" i="166"/>
  <c r="DO70" i="166"/>
  <c r="CY70" i="166"/>
  <c r="DK69" i="166"/>
  <c r="CT69" i="166"/>
  <c r="DN70" i="166"/>
  <c r="CX70" i="166"/>
  <c r="DI69" i="166"/>
  <c r="DJ70" i="166"/>
  <c r="DG69" i="166"/>
  <c r="DG84" i="166"/>
  <c r="CY84" i="166"/>
  <c r="DO84" i="166"/>
  <c r="DD84" i="166"/>
  <c r="DN83" i="166"/>
  <c r="DC83" i="166"/>
  <c r="DN84" i="166"/>
  <c r="DC84" i="166"/>
  <c r="CQ84" i="166"/>
  <c r="DM84" i="166"/>
  <c r="DB84" i="166"/>
  <c r="DK83" i="166"/>
  <c r="CZ83" i="166"/>
  <c r="DJ84" i="166"/>
  <c r="CZ84" i="166"/>
  <c r="CM84" i="166"/>
  <c r="BG84" i="166" s="1"/>
  <c r="DF84" i="166"/>
  <c r="CW84" i="166"/>
  <c r="DP83" i="166"/>
  <c r="DE83" i="166"/>
  <c r="DK84" i="166"/>
  <c r="DO83" i="166"/>
  <c r="DI84" i="166"/>
  <c r="DI83" i="166"/>
  <c r="DA84" i="166"/>
  <c r="DD83" i="166"/>
  <c r="CX84" i="166"/>
  <c r="CY83" i="166"/>
  <c r="CT84" i="166"/>
  <c r="CW83" i="166"/>
  <c r="CS83" i="166"/>
  <c r="CM101" i="166"/>
  <c r="BG101" i="166" s="1"/>
  <c r="CN11" i="166"/>
  <c r="DF11" i="166"/>
  <c r="CQ12" i="166"/>
  <c r="DI12" i="166"/>
  <c r="DI15" i="166"/>
  <c r="CW16" i="166"/>
  <c r="DN16" i="166"/>
  <c r="DD18" i="166"/>
  <c r="CW19" i="166"/>
  <c r="DJ20" i="166"/>
  <c r="DA20" i="166"/>
  <c r="DK20" i="166"/>
  <c r="CZ20" i="166"/>
  <c r="DF20" i="166"/>
  <c r="CW20" i="166"/>
  <c r="DP20" i="166"/>
  <c r="DE20" i="166"/>
  <c r="CT20" i="166"/>
  <c r="DO20" i="166"/>
  <c r="DD20" i="166"/>
  <c r="DG20" i="166"/>
  <c r="DK24" i="166"/>
  <c r="DB24" i="166"/>
  <c r="CQ24" i="166"/>
  <c r="DJ24" i="166"/>
  <c r="DA24" i="166"/>
  <c r="CP24" i="166"/>
  <c r="DI24" i="166"/>
  <c r="CX24" i="166"/>
  <c r="DP23" i="166"/>
  <c r="DD23" i="166"/>
  <c r="CQ23" i="166"/>
  <c r="DE24" i="166"/>
  <c r="DP24" i="166"/>
  <c r="DD24" i="166"/>
  <c r="DI23" i="166"/>
  <c r="CY23" i="166"/>
  <c r="CM23" i="166"/>
  <c r="BG23" i="166" s="1"/>
  <c r="DO24" i="166"/>
  <c r="DC24" i="166"/>
  <c r="DM24" i="166"/>
  <c r="DJ35" i="166"/>
  <c r="DA35" i="166"/>
  <c r="DN35" i="166"/>
  <c r="DC35" i="166"/>
  <c r="DM35" i="166"/>
  <c r="DB35" i="166"/>
  <c r="CO35" i="166"/>
  <c r="DE35" i="166"/>
  <c r="CN35" i="166"/>
  <c r="DF34" i="166"/>
  <c r="DO35" i="166"/>
  <c r="CY35" i="166"/>
  <c r="DK35" i="166"/>
  <c r="CX35" i="166"/>
  <c r="DO34" i="166"/>
  <c r="CY34" i="166"/>
  <c r="DI35" i="166"/>
  <c r="CW35" i="166"/>
  <c r="DN34" i="166"/>
  <c r="CX34" i="166"/>
  <c r="DP35" i="166"/>
  <c r="CP70" i="166"/>
  <c r="DG76" i="166"/>
  <c r="CY76" i="166"/>
  <c r="DO76" i="166"/>
  <c r="DD76" i="166"/>
  <c r="DN75" i="166"/>
  <c r="DC75" i="166"/>
  <c r="CQ75" i="166"/>
  <c r="DN76" i="166"/>
  <c r="DC76" i="166"/>
  <c r="CQ76" i="166"/>
  <c r="DJ76" i="166"/>
  <c r="CZ76" i="166"/>
  <c r="CM76" i="166"/>
  <c r="BG76" i="166" s="1"/>
  <c r="DI76" i="166"/>
  <c r="DE75" i="166"/>
  <c r="CM75" i="166"/>
  <c r="BG75" i="166" s="1"/>
  <c r="DF76" i="166"/>
  <c r="DD75" i="166"/>
  <c r="DB76" i="166"/>
  <c r="DP75" i="166"/>
  <c r="CY75" i="166"/>
  <c r="DA76" i="166"/>
  <c r="DO75" i="166"/>
  <c r="CW75" i="166"/>
  <c r="DP76" i="166"/>
  <c r="CX76" i="166"/>
  <c r="DK75" i="166"/>
  <c r="DM76" i="166"/>
  <c r="CW76" i="166"/>
  <c r="DI75" i="166"/>
  <c r="CS75" i="166"/>
  <c r="DE84" i="166"/>
  <c r="DG9" i="166"/>
  <c r="CY9" i="166"/>
  <c r="DF9" i="166"/>
  <c r="CW9" i="166"/>
  <c r="DN9" i="166"/>
  <c r="DC9" i="166"/>
  <c r="CQ9" i="166"/>
  <c r="DK9" i="166"/>
  <c r="DA9" i="166"/>
  <c r="CO9" i="166"/>
  <c r="DD9" i="166"/>
  <c r="DG36" i="166"/>
  <c r="CY36" i="166"/>
  <c r="DO36" i="166"/>
  <c r="DD36" i="166"/>
  <c r="CS36" i="166"/>
  <c r="DN36" i="166"/>
  <c r="DC36" i="166"/>
  <c r="DB36" i="166"/>
  <c r="CM36" i="166"/>
  <c r="BG36" i="166" s="1"/>
  <c r="DK36" i="166"/>
  <c r="CX36" i="166"/>
  <c r="DJ36" i="166"/>
  <c r="CW36" i="166"/>
  <c r="DI36" i="166"/>
  <c r="DP36" i="166"/>
  <c r="DP102" i="166"/>
  <c r="DM102" i="166"/>
  <c r="DC102" i="166"/>
  <c r="CS102" i="166"/>
  <c r="DF102" i="166"/>
  <c r="CW102" i="166"/>
  <c r="DP101" i="166"/>
  <c r="DD101" i="166"/>
  <c r="CS101" i="166"/>
  <c r="DE102" i="166"/>
  <c r="CT102" i="166"/>
  <c r="DN101" i="166"/>
  <c r="DC101" i="166"/>
  <c r="CQ101" i="166"/>
  <c r="DO102" i="166"/>
  <c r="DD102" i="166"/>
  <c r="CQ102" i="166"/>
  <c r="DM101" i="166"/>
  <c r="DB101" i="166"/>
  <c r="CP101" i="166"/>
  <c r="DK102" i="166"/>
  <c r="DA102" i="166"/>
  <c r="CO102" i="166"/>
  <c r="DJ101" i="166"/>
  <c r="CZ101" i="166"/>
  <c r="DI102" i="166"/>
  <c r="CY102" i="166"/>
  <c r="CM102" i="166"/>
  <c r="BG102" i="166" s="1"/>
  <c r="DG101" i="166"/>
  <c r="CX101" i="166"/>
  <c r="DJ102" i="166"/>
  <c r="DK101" i="166"/>
  <c r="DG102" i="166"/>
  <c r="DI101" i="166"/>
  <c r="CZ102" i="166"/>
  <c r="DA101" i="166"/>
  <c r="CX102" i="166"/>
  <c r="CY101" i="166"/>
  <c r="CP102" i="166"/>
  <c r="CM9" i="166"/>
  <c r="BG9" i="166" s="1"/>
  <c r="DE9" i="166"/>
  <c r="DJ11" i="166"/>
  <c r="CX12" i="166"/>
  <c r="DN12" i="166"/>
  <c r="CW15" i="166"/>
  <c r="DN15" i="166"/>
  <c r="CZ16" i="166"/>
  <c r="DG17" i="166"/>
  <c r="CY17" i="166"/>
  <c r="CN17" i="166"/>
  <c r="DF17" i="166"/>
  <c r="CW17" i="166"/>
  <c r="DN17" i="166"/>
  <c r="DC17" i="166"/>
  <c r="CQ17" i="166"/>
  <c r="DK17" i="166"/>
  <c r="DA17" i="166"/>
  <c r="CO17" i="166"/>
  <c r="DD17" i="166"/>
  <c r="CM18" i="166"/>
  <c r="BG18" i="166" s="1"/>
  <c r="DI18" i="166"/>
  <c r="CZ19" i="166"/>
  <c r="CO20" i="166"/>
  <c r="DM20" i="166"/>
  <c r="DA23" i="166"/>
  <c r="DE31" i="166"/>
  <c r="CY32" i="166"/>
  <c r="CT34" i="166"/>
  <c r="CO36" i="166"/>
  <c r="DK37" i="166"/>
  <c r="DG44" i="166"/>
  <c r="CY44" i="166"/>
  <c r="CN44" i="166"/>
  <c r="DO44" i="166"/>
  <c r="DD44" i="166"/>
  <c r="CS44" i="166"/>
  <c r="DN44" i="166"/>
  <c r="DC44" i="166"/>
  <c r="CQ44" i="166"/>
  <c r="DE44" i="166"/>
  <c r="DF43" i="166"/>
  <c r="CS43" i="166"/>
  <c r="DM44" i="166"/>
  <c r="CZ44" i="166"/>
  <c r="DK44" i="166"/>
  <c r="CX44" i="166"/>
  <c r="DO43" i="166"/>
  <c r="CY43" i="166"/>
  <c r="DJ44" i="166"/>
  <c r="CW44" i="166"/>
  <c r="DK43" i="166"/>
  <c r="CX43" i="166"/>
  <c r="DP44" i="166"/>
  <c r="DI70" i="166"/>
  <c r="CM93" i="166"/>
  <c r="BG93" i="166" s="1"/>
  <c r="DB102" i="166"/>
  <c r="DI128" i="166"/>
  <c r="CZ128" i="166"/>
  <c r="CO128" i="166"/>
  <c r="DJ128" i="166"/>
  <c r="CY128" i="166"/>
  <c r="CM128" i="166"/>
  <c r="BG128" i="166" s="1"/>
  <c r="DG128" i="166"/>
  <c r="CW128" i="166"/>
  <c r="DO127" i="166"/>
  <c r="DC127" i="166"/>
  <c r="CO127" i="166"/>
  <c r="DM128" i="166"/>
  <c r="CX128" i="166"/>
  <c r="DN127" i="166"/>
  <c r="CZ127" i="166"/>
  <c r="DN128" i="166"/>
  <c r="DA128" i="166"/>
  <c r="DP127" i="166"/>
  <c r="DA127" i="166"/>
  <c r="CM127" i="166"/>
  <c r="BG127" i="166" s="1"/>
  <c r="DP128" i="166"/>
  <c r="CT128" i="166"/>
  <c r="DI127" i="166"/>
  <c r="CP127" i="166"/>
  <c r="DO128" i="166"/>
  <c r="CS128" i="166"/>
  <c r="DF127" i="166"/>
  <c r="CN127" i="166"/>
  <c r="DK128" i="166"/>
  <c r="CQ128" i="166"/>
  <c r="DE127" i="166"/>
  <c r="DF128" i="166"/>
  <c r="CP128" i="166"/>
  <c r="DD127" i="166"/>
  <c r="DE128" i="166"/>
  <c r="CN128" i="166"/>
  <c r="CY127" i="166"/>
  <c r="DC128" i="166"/>
  <c r="DM127" i="166"/>
  <c r="CT127" i="166"/>
  <c r="DJ127" i="166"/>
  <c r="CW127" i="166"/>
  <c r="DD128" i="166"/>
  <c r="DB128" i="166"/>
  <c r="DI9" i="166"/>
  <c r="CW11" i="166"/>
  <c r="DK11" i="166"/>
  <c r="CY12" i="166"/>
  <c r="DP12" i="166"/>
  <c r="CY15" i="166"/>
  <c r="DP15" i="166"/>
  <c r="DC16" i="166"/>
  <c r="CM17" i="166"/>
  <c r="BG17" i="166" s="1"/>
  <c r="DE17" i="166"/>
  <c r="CN18" i="166"/>
  <c r="DJ18" i="166"/>
  <c r="DA19" i="166"/>
  <c r="DN20" i="166"/>
  <c r="DB23" i="166"/>
  <c r="CW24" i="166"/>
  <c r="DG31" i="166"/>
  <c r="DC32" i="166"/>
  <c r="CW34" i="166"/>
  <c r="CT35" i="166"/>
  <c r="CP36" i="166"/>
  <c r="DM38" i="166"/>
  <c r="DC38" i="166"/>
  <c r="DF38" i="166"/>
  <c r="CW38" i="166"/>
  <c r="DP37" i="166"/>
  <c r="DD37" i="166"/>
  <c r="CS37" i="166"/>
  <c r="DP38" i="166"/>
  <c r="DE38" i="166"/>
  <c r="DN37" i="166"/>
  <c r="DC37" i="166"/>
  <c r="DK38" i="166"/>
  <c r="CY38" i="166"/>
  <c r="DM37" i="166"/>
  <c r="CZ37" i="166"/>
  <c r="DG38" i="166"/>
  <c r="DI37" i="166"/>
  <c r="DD38" i="166"/>
  <c r="DG37" i="166"/>
  <c r="DB38" i="166"/>
  <c r="CN38" i="166"/>
  <c r="DF37" i="166"/>
  <c r="CO37" i="166"/>
  <c r="DN38" i="166"/>
  <c r="CN43" i="166"/>
  <c r="CM44" i="166"/>
  <c r="BG44" i="166" s="1"/>
  <c r="CY93" i="166"/>
  <c r="DN102" i="166"/>
  <c r="DG68" i="166"/>
  <c r="CY68" i="166"/>
  <c r="CN68" i="166"/>
  <c r="DO68" i="166"/>
  <c r="DD68" i="166"/>
  <c r="CS68" i="166"/>
  <c r="DN67" i="166"/>
  <c r="DC67" i="166"/>
  <c r="DN68" i="166"/>
  <c r="DC68" i="166"/>
  <c r="DJ68" i="166"/>
  <c r="CZ68" i="166"/>
  <c r="CM68" i="166"/>
  <c r="BG68" i="166" s="1"/>
  <c r="DE68" i="166"/>
  <c r="DM78" i="166"/>
  <c r="DC78" i="166"/>
  <c r="CS78" i="166"/>
  <c r="DF78" i="166"/>
  <c r="CW78" i="166"/>
  <c r="DP77" i="166"/>
  <c r="DD77" i="166"/>
  <c r="DP78" i="166"/>
  <c r="DE78" i="166"/>
  <c r="CT78" i="166"/>
  <c r="DN77" i="166"/>
  <c r="DC77" i="166"/>
  <c r="DK78" i="166"/>
  <c r="DA78" i="166"/>
  <c r="DJ77" i="166"/>
  <c r="CZ77" i="166"/>
  <c r="DB78" i="166"/>
  <c r="DM90" i="166"/>
  <c r="DC90" i="166"/>
  <c r="CS90" i="166"/>
  <c r="DK90" i="166"/>
  <c r="DA90" i="166"/>
  <c r="CO90" i="166"/>
  <c r="DJ89" i="166"/>
  <c r="CZ89" i="166"/>
  <c r="DJ90" i="166"/>
  <c r="CZ90" i="166"/>
  <c r="DI89" i="166"/>
  <c r="CY89" i="166"/>
  <c r="CM89" i="166"/>
  <c r="BG89" i="166" s="1"/>
  <c r="DI90" i="166"/>
  <c r="CY90" i="166"/>
  <c r="CM90" i="166"/>
  <c r="BG90" i="166" s="1"/>
  <c r="DG89" i="166"/>
  <c r="CX89" i="166"/>
  <c r="DF90" i="166"/>
  <c r="CW90" i="166"/>
  <c r="DP89" i="166"/>
  <c r="DD89" i="166"/>
  <c r="DO90" i="166"/>
  <c r="DD90" i="166"/>
  <c r="DM89" i="166"/>
  <c r="DB89" i="166"/>
  <c r="CP89" i="166"/>
  <c r="DP90" i="166"/>
  <c r="DK104" i="166"/>
  <c r="DB104" i="166"/>
  <c r="DP104" i="166"/>
  <c r="DE104" i="166"/>
  <c r="DF104" i="166"/>
  <c r="CS104" i="166"/>
  <c r="DK103" i="166"/>
  <c r="CZ103" i="166"/>
  <c r="CM103" i="166"/>
  <c r="BG103" i="166" s="1"/>
  <c r="DD104" i="166"/>
  <c r="DO104" i="166"/>
  <c r="DC104" i="166"/>
  <c r="CO104" i="166"/>
  <c r="DI103" i="166"/>
  <c r="CX103" i="166"/>
  <c r="DM104" i="166"/>
  <c r="CZ104" i="166"/>
  <c r="CM104" i="166"/>
  <c r="BG104" i="166" s="1"/>
  <c r="DF103" i="166"/>
  <c r="CS103" i="166"/>
  <c r="DI104" i="166"/>
  <c r="CX104" i="166"/>
  <c r="DP103" i="166"/>
  <c r="DB103" i="166"/>
  <c r="DP137" i="166"/>
  <c r="DF137" i="166"/>
  <c r="CX137" i="166"/>
  <c r="CM137" i="166"/>
  <c r="BG137" i="166" s="1"/>
  <c r="DN137" i="166"/>
  <c r="DC137" i="166"/>
  <c r="CQ137" i="166"/>
  <c r="DD137" i="166"/>
  <c r="CP137" i="166"/>
  <c r="DB137" i="166"/>
  <c r="CN137" i="166"/>
  <c r="DE137" i="166"/>
  <c r="CO137" i="166"/>
  <c r="DA137" i="166"/>
  <c r="CZ137" i="166"/>
  <c r="DO137" i="166"/>
  <c r="CY137" i="166"/>
  <c r="DM137" i="166"/>
  <c r="CW137" i="166"/>
  <c r="DK137" i="166"/>
  <c r="CT137" i="166"/>
  <c r="DJ137" i="166"/>
  <c r="CS137" i="166"/>
  <c r="DG137" i="166"/>
  <c r="DJ183" i="166"/>
  <c r="DA183" i="166"/>
  <c r="CP183" i="166"/>
  <c r="DK183" i="166"/>
  <c r="CZ183" i="166"/>
  <c r="CN183" i="166"/>
  <c r="DI182" i="166"/>
  <c r="CY182" i="166"/>
  <c r="CM182" i="166"/>
  <c r="BG182" i="166" s="1"/>
  <c r="DI183" i="166"/>
  <c r="CY183" i="166"/>
  <c r="CM183" i="166"/>
  <c r="BG183" i="166" s="1"/>
  <c r="DM183" i="166"/>
  <c r="CW183" i="166"/>
  <c r="DN182" i="166"/>
  <c r="CZ182" i="166"/>
  <c r="DO183" i="166"/>
  <c r="CX183" i="166"/>
  <c r="DK182" i="166"/>
  <c r="CT182" i="166"/>
  <c r="DN183" i="166"/>
  <c r="CT183" i="166"/>
  <c r="DJ182" i="166"/>
  <c r="CQ182" i="166"/>
  <c r="DG183" i="166"/>
  <c r="CS183" i="166"/>
  <c r="DF182" i="166"/>
  <c r="CP182" i="166"/>
  <c r="DE183" i="166"/>
  <c r="CO183" i="166"/>
  <c r="DD182" i="166"/>
  <c r="CN182" i="166"/>
  <c r="DP183" i="166"/>
  <c r="DO182" i="166"/>
  <c r="DF183" i="166"/>
  <c r="DE182" i="166"/>
  <c r="DD183" i="166"/>
  <c r="DB182" i="166"/>
  <c r="DC183" i="166"/>
  <c r="DA182" i="166"/>
  <c r="DB183" i="166"/>
  <c r="CW182" i="166"/>
  <c r="CQ183" i="166"/>
  <c r="CO182" i="166"/>
  <c r="DP182" i="166"/>
  <c r="DM15" i="166"/>
  <c r="DC15" i="166"/>
  <c r="CS15" i="166"/>
  <c r="CX15" i="166"/>
  <c r="DG15" i="166"/>
  <c r="DN23" i="166"/>
  <c r="DM23" i="166"/>
  <c r="DC23" i="166"/>
  <c r="CS23" i="166"/>
  <c r="CX23" i="166"/>
  <c r="DG23" i="166"/>
  <c r="DB26" i="166"/>
  <c r="DN26" i="166"/>
  <c r="CX27" i="166"/>
  <c r="CO28" i="166"/>
  <c r="DD28" i="166"/>
  <c r="DP28" i="166"/>
  <c r="CX29" i="166"/>
  <c r="DN31" i="166"/>
  <c r="DD31" i="166"/>
  <c r="CT31" i="166"/>
  <c r="DP30" i="166"/>
  <c r="DF30" i="166"/>
  <c r="CX30" i="166"/>
  <c r="CM30" i="166"/>
  <c r="BG30" i="166" s="1"/>
  <c r="DM31" i="166"/>
  <c r="DC31" i="166"/>
  <c r="CY31" i="166"/>
  <c r="DJ31" i="166"/>
  <c r="DO33" i="166"/>
  <c r="DE33" i="166"/>
  <c r="DJ33" i="166"/>
  <c r="CZ33" i="166"/>
  <c r="DI33" i="166"/>
  <c r="CY33" i="166"/>
  <c r="DA33" i="166"/>
  <c r="DN33" i="166"/>
  <c r="DO41" i="166"/>
  <c r="DB41" i="166"/>
  <c r="DP41" i="166"/>
  <c r="CY42" i="166"/>
  <c r="DG45" i="166"/>
  <c r="DD46" i="166"/>
  <c r="DM50" i="166"/>
  <c r="DC50" i="166"/>
  <c r="CS50" i="166"/>
  <c r="DK50" i="166"/>
  <c r="DA50" i="166"/>
  <c r="DJ49" i="166"/>
  <c r="CZ49" i="166"/>
  <c r="DJ50" i="166"/>
  <c r="CZ50" i="166"/>
  <c r="DI49" i="166"/>
  <c r="CY49" i="166"/>
  <c r="CM49" i="166"/>
  <c r="BG49" i="166" s="1"/>
  <c r="DB50" i="166"/>
  <c r="DP50" i="166"/>
  <c r="CY51" i="166"/>
  <c r="CT53" i="166"/>
  <c r="DI53" i="166"/>
  <c r="CP54" i="166"/>
  <c r="DI54" i="166"/>
  <c r="DG60" i="166"/>
  <c r="CY60" i="166"/>
  <c r="DO60" i="166"/>
  <c r="DD60" i="166"/>
  <c r="DN60" i="166"/>
  <c r="DC60" i="166"/>
  <c r="CQ60" i="166"/>
  <c r="DJ60" i="166"/>
  <c r="CZ60" i="166"/>
  <c r="CM60" i="166"/>
  <c r="BG60" i="166" s="1"/>
  <c r="DE60" i="166"/>
  <c r="CO61" i="166"/>
  <c r="DG61" i="166"/>
  <c r="DJ62" i="166"/>
  <c r="CX65" i="166"/>
  <c r="DN65" i="166"/>
  <c r="DD67" i="166"/>
  <c r="DF68" i="166"/>
  <c r="DF73" i="166"/>
  <c r="DI74" i="166"/>
  <c r="DA77" i="166"/>
  <c r="CM78" i="166"/>
  <c r="BG78" i="166" s="1"/>
  <c r="DD78" i="166"/>
  <c r="DC81" i="166"/>
  <c r="DB82" i="166"/>
  <c r="DM86" i="166"/>
  <c r="DC86" i="166"/>
  <c r="DF86" i="166"/>
  <c r="CW86" i="166"/>
  <c r="DP85" i="166"/>
  <c r="DD85" i="166"/>
  <c r="CS85" i="166"/>
  <c r="DP86" i="166"/>
  <c r="DE86" i="166"/>
  <c r="CT86" i="166"/>
  <c r="DN85" i="166"/>
  <c r="DC85" i="166"/>
  <c r="CQ85" i="166"/>
  <c r="DO86" i="166"/>
  <c r="DD86" i="166"/>
  <c r="CQ86" i="166"/>
  <c r="DM85" i="166"/>
  <c r="DB85" i="166"/>
  <c r="DK86" i="166"/>
  <c r="DA86" i="166"/>
  <c r="DJ85" i="166"/>
  <c r="CZ85" i="166"/>
  <c r="DI86" i="166"/>
  <c r="CY86" i="166"/>
  <c r="CM86" i="166"/>
  <c r="BG86" i="166" s="1"/>
  <c r="DG85" i="166"/>
  <c r="CX85" i="166"/>
  <c r="DN86" i="166"/>
  <c r="DO91" i="166"/>
  <c r="DD99" i="166"/>
  <c r="DA100" i="166"/>
  <c r="CP109" i="166"/>
  <c r="DN110" i="166"/>
  <c r="DI137" i="166"/>
  <c r="DN27" i="166"/>
  <c r="DD27" i="166"/>
  <c r="DP26" i="166"/>
  <c r="DF26" i="166"/>
  <c r="CX26" i="166"/>
  <c r="CM26" i="166"/>
  <c r="BG26" i="166" s="1"/>
  <c r="DM27" i="166"/>
  <c r="DC27" i="166"/>
  <c r="CY27" i="166"/>
  <c r="DJ27" i="166"/>
  <c r="DI29" i="166"/>
  <c r="CZ29" i="166"/>
  <c r="DG29" i="166"/>
  <c r="CY29" i="166"/>
  <c r="CN29" i="166"/>
  <c r="DA29" i="166"/>
  <c r="DM29" i="166"/>
  <c r="DM42" i="166"/>
  <c r="DC42" i="166"/>
  <c r="DK42" i="166"/>
  <c r="DA42" i="166"/>
  <c r="DJ41" i="166"/>
  <c r="CZ41" i="166"/>
  <c r="DJ42" i="166"/>
  <c r="CZ42" i="166"/>
  <c r="CN42" i="166"/>
  <c r="DI41" i="166"/>
  <c r="CY41" i="166"/>
  <c r="CM41" i="166"/>
  <c r="BG41" i="166" s="1"/>
  <c r="DB42" i="166"/>
  <c r="DP42" i="166"/>
  <c r="DJ51" i="166"/>
  <c r="DA51" i="166"/>
  <c r="CP51" i="166"/>
  <c r="DN51" i="166"/>
  <c r="DC51" i="166"/>
  <c r="CQ51" i="166"/>
  <c r="DM51" i="166"/>
  <c r="DB51" i="166"/>
  <c r="CZ51" i="166"/>
  <c r="DP51" i="166"/>
  <c r="CX53" i="166"/>
  <c r="DJ53" i="166"/>
  <c r="DJ54" i="166"/>
  <c r="CP61" i="166"/>
  <c r="DI61" i="166"/>
  <c r="CX62" i="166"/>
  <c r="DN62" i="166"/>
  <c r="DM66" i="166"/>
  <c r="DC66" i="166"/>
  <c r="DK66" i="166"/>
  <c r="DA66" i="166"/>
  <c r="DJ65" i="166"/>
  <c r="CZ65" i="166"/>
  <c r="DJ66" i="166"/>
  <c r="CZ66" i="166"/>
  <c r="DI65" i="166"/>
  <c r="CY65" i="166"/>
  <c r="CM65" i="166"/>
  <c r="BG65" i="166" s="1"/>
  <c r="DF66" i="166"/>
  <c r="CW66" i="166"/>
  <c r="DP65" i="166"/>
  <c r="DD65" i="166"/>
  <c r="CS65" i="166"/>
  <c r="DD66" i="166"/>
  <c r="CM67" i="166"/>
  <c r="BG67" i="166" s="1"/>
  <c r="DE67" i="166"/>
  <c r="DI68" i="166"/>
  <c r="DO77" i="166"/>
  <c r="DB77" i="166"/>
  <c r="DG78" i="166"/>
  <c r="DF81" i="166"/>
  <c r="DE82" i="166"/>
  <c r="CT90" i="166"/>
  <c r="DG92" i="166"/>
  <c r="CY92" i="166"/>
  <c r="DO92" i="166"/>
  <c r="DD92" i="166"/>
  <c r="CS92" i="166"/>
  <c r="DN91" i="166"/>
  <c r="DC91" i="166"/>
  <c r="CQ91" i="166"/>
  <c r="DN92" i="166"/>
  <c r="DC92" i="166"/>
  <c r="CQ92" i="166"/>
  <c r="DM92" i="166"/>
  <c r="DB92" i="166"/>
  <c r="CP92" i="166"/>
  <c r="DK91" i="166"/>
  <c r="CZ91" i="166"/>
  <c r="DJ92" i="166"/>
  <c r="CZ92" i="166"/>
  <c r="CM92" i="166"/>
  <c r="BG92" i="166" s="1"/>
  <c r="DF92" i="166"/>
  <c r="CW92" i="166"/>
  <c r="DP91" i="166"/>
  <c r="DE91" i="166"/>
  <c r="CT91" i="166"/>
  <c r="DP92" i="166"/>
  <c r="DF99" i="166"/>
  <c r="DE100" i="166"/>
  <c r="CP103" i="166"/>
  <c r="CW104" i="166"/>
  <c r="DA109" i="166"/>
  <c r="DP129" i="166"/>
  <c r="DF129" i="166"/>
  <c r="CX129" i="166"/>
  <c r="CM129" i="166"/>
  <c r="BG129" i="166" s="1"/>
  <c r="DK129" i="166"/>
  <c r="DA129" i="166"/>
  <c r="CO129" i="166"/>
  <c r="DO129" i="166"/>
  <c r="DC129" i="166"/>
  <c r="CP129" i="166"/>
  <c r="DI129" i="166"/>
  <c r="CT129" i="166"/>
  <c r="DJ129" i="166"/>
  <c r="CW129" i="166"/>
  <c r="DD129" i="166"/>
  <c r="DB129" i="166"/>
  <c r="CZ129" i="166"/>
  <c r="CY129" i="166"/>
  <c r="DN129" i="166"/>
  <c r="CS129" i="166"/>
  <c r="DG129" i="166"/>
  <c r="CN129" i="166"/>
  <c r="DK131" i="166"/>
  <c r="DB131" i="166"/>
  <c r="CQ131" i="166"/>
  <c r="DO131" i="166"/>
  <c r="DD131" i="166"/>
  <c r="CS131" i="166"/>
  <c r="DP131" i="166"/>
  <c r="DC131" i="166"/>
  <c r="CO131" i="166"/>
  <c r="DE131" i="166"/>
  <c r="CN131" i="166"/>
  <c r="DF131" i="166"/>
  <c r="CP131" i="166"/>
  <c r="CY131" i="166"/>
  <c r="DN131" i="166"/>
  <c r="CX131" i="166"/>
  <c r="DM131" i="166"/>
  <c r="CW131" i="166"/>
  <c r="DJ131" i="166"/>
  <c r="CT131" i="166"/>
  <c r="DI131" i="166"/>
  <c r="CM131" i="166"/>
  <c r="BG131" i="166" s="1"/>
  <c r="DA131" i="166"/>
  <c r="DG13" i="166"/>
  <c r="CY13" i="166"/>
  <c r="CN13" i="166"/>
  <c r="CX13" i="166"/>
  <c r="DI13" i="166"/>
  <c r="CM14" i="166"/>
  <c r="BG14" i="166" s="1"/>
  <c r="CY14" i="166"/>
  <c r="DI14" i="166"/>
  <c r="CZ15" i="166"/>
  <c r="DJ15" i="166"/>
  <c r="DG21" i="166"/>
  <c r="CY21" i="166"/>
  <c r="CN21" i="166"/>
  <c r="CX21" i="166"/>
  <c r="DI21" i="166"/>
  <c r="CM22" i="166"/>
  <c r="BG22" i="166" s="1"/>
  <c r="CY22" i="166"/>
  <c r="DI22" i="166"/>
  <c r="CZ23" i="166"/>
  <c r="DJ23" i="166"/>
  <c r="DI25" i="166"/>
  <c r="CZ25" i="166"/>
  <c r="CO25" i="166"/>
  <c r="DG25" i="166"/>
  <c r="CY25" i="166"/>
  <c r="CN25" i="166"/>
  <c r="DA25" i="166"/>
  <c r="DM25" i="166"/>
  <c r="CQ26" i="166"/>
  <c r="DD26" i="166"/>
  <c r="CM27" i="166"/>
  <c r="BG27" i="166" s="1"/>
  <c r="CZ27" i="166"/>
  <c r="DK27" i="166"/>
  <c r="CM29" i="166"/>
  <c r="BG29" i="166" s="1"/>
  <c r="DB29" i="166"/>
  <c r="DN29" i="166"/>
  <c r="CS30" i="166"/>
  <c r="DG30" i="166"/>
  <c r="DA31" i="166"/>
  <c r="DO31" i="166"/>
  <c r="CP33" i="166"/>
  <c r="DC33" i="166"/>
  <c r="DM34" i="166"/>
  <c r="DC34" i="166"/>
  <c r="DK34" i="166"/>
  <c r="DA34" i="166"/>
  <c r="DJ34" i="166"/>
  <c r="CZ34" i="166"/>
  <c r="CN34" i="166"/>
  <c r="DB34" i="166"/>
  <c r="DP34" i="166"/>
  <c r="DD41" i="166"/>
  <c r="CM42" i="166"/>
  <c r="BG42" i="166" s="1"/>
  <c r="DD42" i="166"/>
  <c r="DJ43" i="166"/>
  <c r="DA43" i="166"/>
  <c r="CP43" i="166"/>
  <c r="DN43" i="166"/>
  <c r="DC43" i="166"/>
  <c r="DM43" i="166"/>
  <c r="DB43" i="166"/>
  <c r="CZ43" i="166"/>
  <c r="DP43" i="166"/>
  <c r="CX45" i="166"/>
  <c r="DJ45" i="166"/>
  <c r="DF49" i="166"/>
  <c r="CP50" i="166"/>
  <c r="DE50" i="166"/>
  <c r="CM51" i="166"/>
  <c r="BG51" i="166" s="1"/>
  <c r="DD51" i="166"/>
  <c r="DG52" i="166"/>
  <c r="CY52" i="166"/>
  <c r="DO52" i="166"/>
  <c r="DD52" i="166"/>
  <c r="CS52" i="166"/>
  <c r="DN52" i="166"/>
  <c r="DC52" i="166"/>
  <c r="DA52" i="166"/>
  <c r="DP52" i="166"/>
  <c r="CY53" i="166"/>
  <c r="DK53" i="166"/>
  <c r="CX54" i="166"/>
  <c r="DM58" i="166"/>
  <c r="DC58" i="166"/>
  <c r="DK58" i="166"/>
  <c r="DA58" i="166"/>
  <c r="CO58" i="166"/>
  <c r="DJ57" i="166"/>
  <c r="CZ57" i="166"/>
  <c r="CN57" i="166"/>
  <c r="DJ58" i="166"/>
  <c r="CZ58" i="166"/>
  <c r="DI57" i="166"/>
  <c r="CY57" i="166"/>
  <c r="CM57" i="166"/>
  <c r="BG57" i="166" s="1"/>
  <c r="DF58" i="166"/>
  <c r="CW58" i="166"/>
  <c r="DP57" i="166"/>
  <c r="DD57" i="166"/>
  <c r="DD58" i="166"/>
  <c r="CM59" i="166"/>
  <c r="BG59" i="166" s="1"/>
  <c r="DE59" i="166"/>
  <c r="DI60" i="166"/>
  <c r="DK61" i="166"/>
  <c r="CY62" i="166"/>
  <c r="DB65" i="166"/>
  <c r="CM66" i="166"/>
  <c r="BG66" i="166" s="1"/>
  <c r="DE66" i="166"/>
  <c r="CN67" i="166"/>
  <c r="DF67" i="166"/>
  <c r="CT68" i="166"/>
  <c r="DK68" i="166"/>
  <c r="CQ73" i="166"/>
  <c r="DK73" i="166"/>
  <c r="CX74" i="166"/>
  <c r="CM77" i="166"/>
  <c r="BG77" i="166" s="1"/>
  <c r="DF77" i="166"/>
  <c r="CP78" i="166"/>
  <c r="DI78" i="166"/>
  <c r="DK81" i="166"/>
  <c r="CP86" i="166"/>
  <c r="DA89" i="166"/>
  <c r="CX90" i="166"/>
  <c r="CO92" i="166"/>
  <c r="DM98" i="166"/>
  <c r="DC98" i="166"/>
  <c r="DK98" i="166"/>
  <c r="DA98" i="166"/>
  <c r="CO98" i="166"/>
  <c r="DJ97" i="166"/>
  <c r="CZ97" i="166"/>
  <c r="DJ98" i="166"/>
  <c r="CZ98" i="166"/>
  <c r="DI97" i="166"/>
  <c r="CY97" i="166"/>
  <c r="CM97" i="166"/>
  <c r="BG97" i="166" s="1"/>
  <c r="DI98" i="166"/>
  <c r="CY98" i="166"/>
  <c r="CM98" i="166"/>
  <c r="BG98" i="166" s="1"/>
  <c r="DG97" i="166"/>
  <c r="CX97" i="166"/>
  <c r="DF98" i="166"/>
  <c r="CW98" i="166"/>
  <c r="DP97" i="166"/>
  <c r="DD97" i="166"/>
  <c r="DO98" i="166"/>
  <c r="DD98" i="166"/>
  <c r="DM97" i="166"/>
  <c r="DB97" i="166"/>
  <c r="DP98" i="166"/>
  <c r="DI99" i="166"/>
  <c r="CW103" i="166"/>
  <c r="CY104" i="166"/>
  <c r="CQ129" i="166"/>
  <c r="CZ131" i="166"/>
  <c r="DM54" i="166"/>
  <c r="DC54" i="166"/>
  <c r="DF54" i="166"/>
  <c r="CW54" i="166"/>
  <c r="DP53" i="166"/>
  <c r="DD53" i="166"/>
  <c r="CS53" i="166"/>
  <c r="DP54" i="166"/>
  <c r="DE54" i="166"/>
  <c r="DN53" i="166"/>
  <c r="DC53" i="166"/>
  <c r="CQ53" i="166"/>
  <c r="DK54" i="166"/>
  <c r="DA54" i="166"/>
  <c r="CZ54" i="166"/>
  <c r="DM62" i="166"/>
  <c r="DC62" i="166"/>
  <c r="CS62" i="166"/>
  <c r="DF62" i="166"/>
  <c r="CW62" i="166"/>
  <c r="DP61" i="166"/>
  <c r="DD61" i="166"/>
  <c r="CS61" i="166"/>
  <c r="DP62" i="166"/>
  <c r="DE62" i="166"/>
  <c r="DN61" i="166"/>
  <c r="DC61" i="166"/>
  <c r="DK62" i="166"/>
  <c r="DA62" i="166"/>
  <c r="DJ61" i="166"/>
  <c r="CZ61" i="166"/>
  <c r="DB62" i="166"/>
  <c r="CT67" i="166"/>
  <c r="DK67" i="166"/>
  <c r="CX68" i="166"/>
  <c r="DP68" i="166"/>
  <c r="CP77" i="166"/>
  <c r="DI77" i="166"/>
  <c r="CX78" i="166"/>
  <c r="DN78" i="166"/>
  <c r="DM82" i="166"/>
  <c r="DC82" i="166"/>
  <c r="CS82" i="166"/>
  <c r="DK82" i="166"/>
  <c r="DA82" i="166"/>
  <c r="DJ81" i="166"/>
  <c r="CZ81" i="166"/>
  <c r="CN81" i="166"/>
  <c r="DJ82" i="166"/>
  <c r="CZ82" i="166"/>
  <c r="DI81" i="166"/>
  <c r="CY81" i="166"/>
  <c r="CM81" i="166"/>
  <c r="BG81" i="166" s="1"/>
  <c r="DI82" i="166"/>
  <c r="CY82" i="166"/>
  <c r="CM82" i="166"/>
  <c r="BG82" i="166" s="1"/>
  <c r="DG81" i="166"/>
  <c r="CX81" i="166"/>
  <c r="DF82" i="166"/>
  <c r="CW82" i="166"/>
  <c r="DP81" i="166"/>
  <c r="DD81" i="166"/>
  <c r="CS81" i="166"/>
  <c r="DO82" i="166"/>
  <c r="DD82" i="166"/>
  <c r="DM81" i="166"/>
  <c r="DB81" i="166"/>
  <c r="DP82" i="166"/>
  <c r="DF89" i="166"/>
  <c r="DE90" i="166"/>
  <c r="DG100" i="166"/>
  <c r="CY100" i="166"/>
  <c r="DO100" i="166"/>
  <c r="DD100" i="166"/>
  <c r="DN99" i="166"/>
  <c r="DC99" i="166"/>
  <c r="CQ99" i="166"/>
  <c r="DN100" i="166"/>
  <c r="DC100" i="166"/>
  <c r="CQ100" i="166"/>
  <c r="DM100" i="166"/>
  <c r="DB100" i="166"/>
  <c r="DK99" i="166"/>
  <c r="CZ99" i="166"/>
  <c r="DJ100" i="166"/>
  <c r="CZ100" i="166"/>
  <c r="CM100" i="166"/>
  <c r="BG100" i="166" s="1"/>
  <c r="DF100" i="166"/>
  <c r="CW100" i="166"/>
  <c r="DP99" i="166"/>
  <c r="DE99" i="166"/>
  <c r="DP100" i="166"/>
  <c r="DE103" i="166"/>
  <c r="DG104" i="166"/>
  <c r="DP110" i="166"/>
  <c r="DF110" i="166"/>
  <c r="CX110" i="166"/>
  <c r="CM110" i="166"/>
  <c r="BG110" i="166" s="1"/>
  <c r="DO110" i="166"/>
  <c r="DD110" i="166"/>
  <c r="CS110" i="166"/>
  <c r="DG110" i="166"/>
  <c r="CT110" i="166"/>
  <c r="DJ110" i="166"/>
  <c r="CW110" i="166"/>
  <c r="DI110" i="166"/>
  <c r="CQ110" i="166"/>
  <c r="DE110" i="166"/>
  <c r="CP110" i="166"/>
  <c r="DG109" i="166"/>
  <c r="CW109" i="166"/>
  <c r="DC110" i="166"/>
  <c r="CO110" i="166"/>
  <c r="DF109" i="166"/>
  <c r="CT109" i="166"/>
  <c r="DB110" i="166"/>
  <c r="CN110" i="166"/>
  <c r="DM110" i="166"/>
  <c r="CZ110" i="166"/>
  <c r="DP109" i="166"/>
  <c r="DB109" i="166"/>
  <c r="CN109" i="166"/>
  <c r="DO10" i="166"/>
  <c r="DO18" i="166"/>
  <c r="CY26" i="166"/>
  <c r="DJ26" i="166"/>
  <c r="CP27" i="166"/>
  <c r="DE27" i="166"/>
  <c r="DK28" i="166"/>
  <c r="DB28" i="166"/>
  <c r="CQ28" i="166"/>
  <c r="DJ28" i="166"/>
  <c r="DA28" i="166"/>
  <c r="CY28" i="166"/>
  <c r="DM28" i="166"/>
  <c r="DE29" i="166"/>
  <c r="DO37" i="166"/>
  <c r="CT41" i="166"/>
  <c r="DK41" i="166"/>
  <c r="CT42" i="166"/>
  <c r="DG42" i="166"/>
  <c r="DM46" i="166"/>
  <c r="DC46" i="166"/>
  <c r="DF46" i="166"/>
  <c r="CW46" i="166"/>
  <c r="DP45" i="166"/>
  <c r="DD45" i="166"/>
  <c r="CS45" i="166"/>
  <c r="DP46" i="166"/>
  <c r="DE46" i="166"/>
  <c r="DN45" i="166"/>
  <c r="DC45" i="166"/>
  <c r="CQ45" i="166"/>
  <c r="CZ46" i="166"/>
  <c r="DN46" i="166"/>
  <c r="CW50" i="166"/>
  <c r="DI50" i="166"/>
  <c r="CT51" i="166"/>
  <c r="DG51" i="166"/>
  <c r="CN53" i="166"/>
  <c r="DB53" i="166"/>
  <c r="CM54" i="166"/>
  <c r="BG54" i="166" s="1"/>
  <c r="DB54" i="166"/>
  <c r="DA61" i="166"/>
  <c r="CM62" i="166"/>
  <c r="BG62" i="166" s="1"/>
  <c r="DD62" i="166"/>
  <c r="DG65" i="166"/>
  <c r="CT66" i="166"/>
  <c r="DN66" i="166"/>
  <c r="CW67" i="166"/>
  <c r="DO67" i="166"/>
  <c r="DA68" i="166"/>
  <c r="DO69" i="166"/>
  <c r="DM74" i="166"/>
  <c r="DC74" i="166"/>
  <c r="CS74" i="166"/>
  <c r="DK74" i="166"/>
  <c r="DA74" i="166"/>
  <c r="DJ73" i="166"/>
  <c r="CZ73" i="166"/>
  <c r="DJ74" i="166"/>
  <c r="CZ74" i="166"/>
  <c r="DI73" i="166"/>
  <c r="CY73" i="166"/>
  <c r="CM73" i="166"/>
  <c r="BG73" i="166" s="1"/>
  <c r="DF74" i="166"/>
  <c r="CW74" i="166"/>
  <c r="DP73" i="166"/>
  <c r="DD73" i="166"/>
  <c r="CS73" i="166"/>
  <c r="DD74" i="166"/>
  <c r="DK77" i="166"/>
  <c r="CY78" i="166"/>
  <c r="DO78" i="166"/>
  <c r="DK89" i="166"/>
  <c r="DG90" i="166"/>
  <c r="DD91" i="166"/>
  <c r="DA92" i="166"/>
  <c r="CS99" i="166"/>
  <c r="CO100" i="166"/>
  <c r="DG103" i="166"/>
  <c r="DJ104" i="166"/>
  <c r="CY110" i="166"/>
  <c r="DA130" i="166"/>
  <c r="DC136" i="166"/>
  <c r="DO85" i="166"/>
  <c r="DO93" i="166"/>
  <c r="DO101" i="166"/>
  <c r="CQ112" i="166"/>
  <c r="DJ112" i="166"/>
  <c r="CW113" i="166"/>
  <c r="DK113" i="166"/>
  <c r="CQ114" i="166"/>
  <c r="DI114" i="166"/>
  <c r="CT115" i="166"/>
  <c r="DJ115" i="166"/>
  <c r="CW116" i="166"/>
  <c r="DN116" i="166"/>
  <c r="CY117" i="166"/>
  <c r="DN117" i="166"/>
  <c r="CN121" i="166"/>
  <c r="DJ121" i="166"/>
  <c r="CW122" i="166"/>
  <c r="DO122" i="166"/>
  <c r="CN124" i="166"/>
  <c r="DF124" i="166"/>
  <c r="CY125" i="166"/>
  <c r="DN125" i="166"/>
  <c r="CY130" i="166"/>
  <c r="DP130" i="166"/>
  <c r="DN134" i="166"/>
  <c r="DD134" i="166"/>
  <c r="CT134" i="166"/>
  <c r="DI134" i="166"/>
  <c r="CY134" i="166"/>
  <c r="CM134" i="166"/>
  <c r="BG134" i="166" s="1"/>
  <c r="DJ134" i="166"/>
  <c r="CX134" i="166"/>
  <c r="DK134" i="166"/>
  <c r="CW134" i="166"/>
  <c r="DM133" i="166"/>
  <c r="CZ133" i="166"/>
  <c r="DM134" i="166"/>
  <c r="CZ134" i="166"/>
  <c r="DC134" i="166"/>
  <c r="CO135" i="166"/>
  <c r="DM135" i="166"/>
  <c r="CY136" i="166"/>
  <c r="DP136" i="166"/>
  <c r="CO138" i="166"/>
  <c r="DG138" i="166"/>
  <c r="CT139" i="166"/>
  <c r="DO139" i="166"/>
  <c r="DP141" i="166"/>
  <c r="DF141" i="166"/>
  <c r="CX141" i="166"/>
  <c r="CM141" i="166"/>
  <c r="BG141" i="166" s="1"/>
  <c r="DJ141" i="166"/>
  <c r="CZ141" i="166"/>
  <c r="CN141" i="166"/>
  <c r="DO141" i="166"/>
  <c r="DC141" i="166"/>
  <c r="CP141" i="166"/>
  <c r="DJ140" i="166"/>
  <c r="CW140" i="166"/>
  <c r="DD141" i="166"/>
  <c r="CO141" i="166"/>
  <c r="DE140" i="166"/>
  <c r="CQ140" i="166"/>
  <c r="DE141" i="166"/>
  <c r="CQ141" i="166"/>
  <c r="DF140" i="166"/>
  <c r="CS140" i="166"/>
  <c r="DI141" i="166"/>
  <c r="CW142" i="166"/>
  <c r="DO142" i="166"/>
  <c r="DJ59" i="166"/>
  <c r="DA59" i="166"/>
  <c r="CX59" i="166"/>
  <c r="DG59" i="166"/>
  <c r="DJ67" i="166"/>
  <c r="DA67" i="166"/>
  <c r="CX67" i="166"/>
  <c r="DG67" i="166"/>
  <c r="DC71" i="166"/>
  <c r="DN71" i="166"/>
  <c r="DJ75" i="166"/>
  <c r="DA75" i="166"/>
  <c r="CX75" i="166"/>
  <c r="DG75" i="166"/>
  <c r="CQ79" i="166"/>
  <c r="DC79" i="166"/>
  <c r="DN79" i="166"/>
  <c r="DJ83" i="166"/>
  <c r="DA83" i="166"/>
  <c r="CX83" i="166"/>
  <c r="DG83" i="166"/>
  <c r="DC87" i="166"/>
  <c r="DN87" i="166"/>
  <c r="DJ91" i="166"/>
  <c r="DA91" i="166"/>
  <c r="CX91" i="166"/>
  <c r="DG91" i="166"/>
  <c r="DC95" i="166"/>
  <c r="DN95" i="166"/>
  <c r="DJ99" i="166"/>
  <c r="DA99" i="166"/>
  <c r="CX99" i="166"/>
  <c r="DG99" i="166"/>
  <c r="CZ106" i="166"/>
  <c r="DK106" i="166"/>
  <c r="CQ107" i="166"/>
  <c r="DE107" i="166"/>
  <c r="DK108" i="166"/>
  <c r="DB108" i="166"/>
  <c r="CQ108" i="166"/>
  <c r="DM108" i="166"/>
  <c r="DA108" i="166"/>
  <c r="CY108" i="166"/>
  <c r="DJ108" i="166"/>
  <c r="CS109" i="166"/>
  <c r="DE109" i="166"/>
  <c r="DN111" i="166"/>
  <c r="DD111" i="166"/>
  <c r="CT111" i="166"/>
  <c r="DF111" i="166"/>
  <c r="CW111" i="166"/>
  <c r="DM111" i="166"/>
  <c r="DA111" i="166"/>
  <c r="CN111" i="166"/>
  <c r="CZ111" i="166"/>
  <c r="DO111" i="166"/>
  <c r="CX112" i="166"/>
  <c r="DN112" i="166"/>
  <c r="CZ113" i="166"/>
  <c r="CW114" i="166"/>
  <c r="DM114" i="166"/>
  <c r="CZ115" i="166"/>
  <c r="DB116" i="166"/>
  <c r="CT121" i="166"/>
  <c r="DM121" i="166"/>
  <c r="CS124" i="166"/>
  <c r="DO124" i="166"/>
  <c r="DB133" i="166"/>
  <c r="CO134" i="166"/>
  <c r="DF134" i="166"/>
  <c r="CX135" i="166"/>
  <c r="DO135" i="166"/>
  <c r="CQ138" i="166"/>
  <c r="DK138" i="166"/>
  <c r="CM140" i="166"/>
  <c r="BG140" i="166" s="1"/>
  <c r="DD140" i="166"/>
  <c r="CT141" i="166"/>
  <c r="DM141" i="166"/>
  <c r="DI116" i="166"/>
  <c r="CZ116" i="166"/>
  <c r="CO116" i="166"/>
  <c r="DK116" i="166"/>
  <c r="DA116" i="166"/>
  <c r="CN116" i="166"/>
  <c r="DJ116" i="166"/>
  <c r="CX116" i="166"/>
  <c r="DG116" i="166"/>
  <c r="CT116" i="166"/>
  <c r="DC116" i="166"/>
  <c r="DP117" i="166"/>
  <c r="DF117" i="166"/>
  <c r="CX117" i="166"/>
  <c r="CM117" i="166"/>
  <c r="BG117" i="166" s="1"/>
  <c r="DM117" i="166"/>
  <c r="DB117" i="166"/>
  <c r="CP117" i="166"/>
  <c r="DD117" i="166"/>
  <c r="CQ117" i="166"/>
  <c r="DG117" i="166"/>
  <c r="CS117" i="166"/>
  <c r="DC117" i="166"/>
  <c r="DN130" i="166"/>
  <c r="DD130" i="166"/>
  <c r="CT130" i="166"/>
  <c r="DM130" i="166"/>
  <c r="DB130" i="166"/>
  <c r="CP130" i="166"/>
  <c r="DI130" i="166"/>
  <c r="CX130" i="166"/>
  <c r="DF130" i="166"/>
  <c r="CQ130" i="166"/>
  <c r="DG130" i="166"/>
  <c r="CS130" i="166"/>
  <c r="DC130" i="166"/>
  <c r="DI136" i="166"/>
  <c r="CZ136" i="166"/>
  <c r="CO136" i="166"/>
  <c r="DM136" i="166"/>
  <c r="DB136" i="166"/>
  <c r="CP136" i="166"/>
  <c r="DJ136" i="166"/>
  <c r="CX136" i="166"/>
  <c r="DE136" i="166"/>
  <c r="CQ136" i="166"/>
  <c r="DF136" i="166"/>
  <c r="CS136" i="166"/>
  <c r="DD136" i="166"/>
  <c r="DK139" i="166"/>
  <c r="DB139" i="166"/>
  <c r="CQ139" i="166"/>
  <c r="DF139" i="166"/>
  <c r="CW139" i="166"/>
  <c r="DP139" i="166"/>
  <c r="DD139" i="166"/>
  <c r="CP139" i="166"/>
  <c r="DJ139" i="166"/>
  <c r="CX139" i="166"/>
  <c r="DM138" i="166"/>
  <c r="CZ138" i="166"/>
  <c r="DM139" i="166"/>
  <c r="CY139" i="166"/>
  <c r="DO138" i="166"/>
  <c r="DA138" i="166"/>
  <c r="CM138" i="166"/>
  <c r="BG138" i="166" s="1"/>
  <c r="DC139" i="166"/>
  <c r="DO81" i="166"/>
  <c r="DO89" i="166"/>
  <c r="DO97" i="166"/>
  <c r="DP113" i="166"/>
  <c r="DF113" i="166"/>
  <c r="CX113" i="166"/>
  <c r="CM113" i="166"/>
  <c r="BG113" i="166" s="1"/>
  <c r="DE113" i="166"/>
  <c r="CT113" i="166"/>
  <c r="DD113" i="166"/>
  <c r="CQ113" i="166"/>
  <c r="DG113" i="166"/>
  <c r="CP113" i="166"/>
  <c r="DG112" i="166"/>
  <c r="CT112" i="166"/>
  <c r="DB113" i="166"/>
  <c r="DK115" i="166"/>
  <c r="DB115" i="166"/>
  <c r="CQ115" i="166"/>
  <c r="DI115" i="166"/>
  <c r="CY115" i="166"/>
  <c r="CM115" i="166"/>
  <c r="BG115" i="166" s="1"/>
  <c r="DP115" i="166"/>
  <c r="DD115" i="166"/>
  <c r="CP115" i="166"/>
  <c r="DJ114" i="166"/>
  <c r="CY114" i="166"/>
  <c r="DM115" i="166"/>
  <c r="CX115" i="166"/>
  <c r="DO114" i="166"/>
  <c r="DA114" i="166"/>
  <c r="CM114" i="166"/>
  <c r="BG114" i="166" s="1"/>
  <c r="DC115" i="166"/>
  <c r="CM116" i="166"/>
  <c r="BG116" i="166" s="1"/>
  <c r="DD116" i="166"/>
  <c r="CN117" i="166"/>
  <c r="DE117" i="166"/>
  <c r="DN122" i="166"/>
  <c r="DD122" i="166"/>
  <c r="CT122" i="166"/>
  <c r="DJ122" i="166"/>
  <c r="CZ122" i="166"/>
  <c r="CN122" i="166"/>
  <c r="DI122" i="166"/>
  <c r="CX122" i="166"/>
  <c r="DO121" i="166"/>
  <c r="DC121" i="166"/>
  <c r="CP121" i="166"/>
  <c r="DP122" i="166"/>
  <c r="DB122" i="166"/>
  <c r="CM122" i="166"/>
  <c r="BG122" i="166" s="1"/>
  <c r="DD121" i="166"/>
  <c r="CO121" i="166"/>
  <c r="DC122" i="166"/>
  <c r="CO122" i="166"/>
  <c r="DE121" i="166"/>
  <c r="CQ121" i="166"/>
  <c r="DF122" i="166"/>
  <c r="DP125" i="166"/>
  <c r="DF125" i="166"/>
  <c r="CX125" i="166"/>
  <c r="CM125" i="166"/>
  <c r="BG125" i="166" s="1"/>
  <c r="DO125" i="166"/>
  <c r="DD125" i="166"/>
  <c r="CS125" i="166"/>
  <c r="DC125" i="166"/>
  <c r="CP125" i="166"/>
  <c r="DI125" i="166"/>
  <c r="CT125" i="166"/>
  <c r="DJ125" i="166"/>
  <c r="CW125" i="166"/>
  <c r="DE125" i="166"/>
  <c r="CM130" i="166"/>
  <c r="BG130" i="166" s="1"/>
  <c r="DE130" i="166"/>
  <c r="DA135" i="166"/>
  <c r="CM136" i="166"/>
  <c r="BG136" i="166" s="1"/>
  <c r="DG136" i="166"/>
  <c r="CX138" i="166"/>
  <c r="CM139" i="166"/>
  <c r="BG139" i="166" s="1"/>
  <c r="DE139" i="166"/>
  <c r="DN142" i="166"/>
  <c r="DD142" i="166"/>
  <c r="CT142" i="166"/>
  <c r="DK142" i="166"/>
  <c r="DA142" i="166"/>
  <c r="CO142" i="166"/>
  <c r="DI142" i="166"/>
  <c r="CX142" i="166"/>
  <c r="DP142" i="166"/>
  <c r="DB142" i="166"/>
  <c r="CM142" i="166"/>
  <c r="BG142" i="166" s="1"/>
  <c r="DC142" i="166"/>
  <c r="CN142" i="166"/>
  <c r="DF142" i="166"/>
  <c r="CW10" i="166"/>
  <c r="DE10" i="166"/>
  <c r="CW14" i="166"/>
  <c r="DE14" i="166"/>
  <c r="CW18" i="166"/>
  <c r="DE18" i="166"/>
  <c r="CW22" i="166"/>
  <c r="DE22" i="166"/>
  <c r="CW26" i="166"/>
  <c r="DE26" i="166"/>
  <c r="CW30" i="166"/>
  <c r="DE30" i="166"/>
  <c r="CW39" i="166"/>
  <c r="DG40" i="166"/>
  <c r="CY40" i="166"/>
  <c r="CN40" i="166"/>
  <c r="CX40" i="166"/>
  <c r="DI40" i="166"/>
  <c r="CW47" i="166"/>
  <c r="DG48" i="166"/>
  <c r="CY48" i="166"/>
  <c r="CX48" i="166"/>
  <c r="DI48" i="166"/>
  <c r="CW55" i="166"/>
  <c r="DG56" i="166"/>
  <c r="CY56" i="166"/>
  <c r="CN56" i="166"/>
  <c r="CX56" i="166"/>
  <c r="DI56" i="166"/>
  <c r="DB59" i="166"/>
  <c r="DM59" i="166"/>
  <c r="CW63" i="166"/>
  <c r="DG64" i="166"/>
  <c r="CY64" i="166"/>
  <c r="CX64" i="166"/>
  <c r="DI64" i="166"/>
  <c r="DB67" i="166"/>
  <c r="DM67" i="166"/>
  <c r="CW71" i="166"/>
  <c r="DG72" i="166"/>
  <c r="CY72" i="166"/>
  <c r="CN72" i="166"/>
  <c r="CX72" i="166"/>
  <c r="DI72" i="166"/>
  <c r="DB75" i="166"/>
  <c r="DM75" i="166"/>
  <c r="CW79" i="166"/>
  <c r="DG80" i="166"/>
  <c r="CY80" i="166"/>
  <c r="CX80" i="166"/>
  <c r="DI80" i="166"/>
  <c r="DB83" i="166"/>
  <c r="DM83" i="166"/>
  <c r="CW87" i="166"/>
  <c r="DG88" i="166"/>
  <c r="CY88" i="166"/>
  <c r="CX88" i="166"/>
  <c r="DI88" i="166"/>
  <c r="DB91" i="166"/>
  <c r="DM91" i="166"/>
  <c r="CW95" i="166"/>
  <c r="DG96" i="166"/>
  <c r="CY96" i="166"/>
  <c r="CX96" i="166"/>
  <c r="DI96" i="166"/>
  <c r="CO99" i="166"/>
  <c r="DB99" i="166"/>
  <c r="DM99" i="166"/>
  <c r="DN103" i="166"/>
  <c r="DD103" i="166"/>
  <c r="DO103" i="166"/>
  <c r="DC103" i="166"/>
  <c r="CY103" i="166"/>
  <c r="DJ103" i="166"/>
  <c r="DI105" i="166"/>
  <c r="CZ105" i="166"/>
  <c r="DF105" i="166"/>
  <c r="CW105" i="166"/>
  <c r="CY105" i="166"/>
  <c r="DK105" i="166"/>
  <c r="CP106" i="166"/>
  <c r="DC106" i="166"/>
  <c r="DO106" i="166"/>
  <c r="CX107" i="166"/>
  <c r="CP108" i="166"/>
  <c r="DD108" i="166"/>
  <c r="DP108" i="166"/>
  <c r="CX109" i="166"/>
  <c r="CP111" i="166"/>
  <c r="DE111" i="166"/>
  <c r="CM112" i="166"/>
  <c r="BG112" i="166" s="1"/>
  <c r="DC112" i="166"/>
  <c r="CN113" i="166"/>
  <c r="DC113" i="166"/>
  <c r="CN114" i="166"/>
  <c r="DC114" i="166"/>
  <c r="CN115" i="166"/>
  <c r="DE115" i="166"/>
  <c r="CP116" i="166"/>
  <c r="DE116" i="166"/>
  <c r="CO117" i="166"/>
  <c r="DI117" i="166"/>
  <c r="DA121" i="166"/>
  <c r="CP122" i="166"/>
  <c r="DG122" i="166"/>
  <c r="CT123" i="166"/>
  <c r="DJ123" i="166"/>
  <c r="CN125" i="166"/>
  <c r="DG125" i="166"/>
  <c r="CN130" i="166"/>
  <c r="DJ130" i="166"/>
  <c r="CO133" i="166"/>
  <c r="DI133" i="166"/>
  <c r="CS134" i="166"/>
  <c r="DP134" i="166"/>
  <c r="CN136" i="166"/>
  <c r="DK136" i="166"/>
  <c r="DB138" i="166"/>
  <c r="CN139" i="166"/>
  <c r="DG139" i="166"/>
  <c r="CT140" i="166"/>
  <c r="DN140" i="166"/>
  <c r="DA141" i="166"/>
  <c r="CP142" i="166"/>
  <c r="DG142" i="166"/>
  <c r="DJ39" i="166"/>
  <c r="DA39" i="166"/>
  <c r="CP39" i="166"/>
  <c r="CX39" i="166"/>
  <c r="DG39" i="166"/>
  <c r="DJ47" i="166"/>
  <c r="DA47" i="166"/>
  <c r="CX47" i="166"/>
  <c r="DG47" i="166"/>
  <c r="DJ55" i="166"/>
  <c r="DA55" i="166"/>
  <c r="CX55" i="166"/>
  <c r="DG55" i="166"/>
  <c r="CQ59" i="166"/>
  <c r="DC59" i="166"/>
  <c r="DN59" i="166"/>
  <c r="DJ63" i="166"/>
  <c r="DA63" i="166"/>
  <c r="CP63" i="166"/>
  <c r="CX63" i="166"/>
  <c r="DG63" i="166"/>
  <c r="DJ71" i="166"/>
  <c r="DA71" i="166"/>
  <c r="CP71" i="166"/>
  <c r="CX71" i="166"/>
  <c r="DG71" i="166"/>
  <c r="DJ79" i="166"/>
  <c r="DA79" i="166"/>
  <c r="CX79" i="166"/>
  <c r="DG79" i="166"/>
  <c r="DJ87" i="166"/>
  <c r="DA87" i="166"/>
  <c r="CX87" i="166"/>
  <c r="DG87" i="166"/>
  <c r="DJ95" i="166"/>
  <c r="DA95" i="166"/>
  <c r="CX95" i="166"/>
  <c r="DG95" i="166"/>
  <c r="DN107" i="166"/>
  <c r="DD107" i="166"/>
  <c r="DJ107" i="166"/>
  <c r="CZ107" i="166"/>
  <c r="CY107" i="166"/>
  <c r="DK107" i="166"/>
  <c r="DI109" i="166"/>
  <c r="CZ109" i="166"/>
  <c r="DN109" i="166"/>
  <c r="DC109" i="166"/>
  <c r="DM109" i="166"/>
  <c r="CY109" i="166"/>
  <c r="DK109" i="166"/>
  <c r="CN112" i="166"/>
  <c r="DE112" i="166"/>
  <c r="CO113" i="166"/>
  <c r="DI113" i="166"/>
  <c r="CO114" i="166"/>
  <c r="DE114" i="166"/>
  <c r="CO115" i="166"/>
  <c r="DF115" i="166"/>
  <c r="CQ116" i="166"/>
  <c r="DF116" i="166"/>
  <c r="CT117" i="166"/>
  <c r="DJ117" i="166"/>
  <c r="DB121" i="166"/>
  <c r="CQ122" i="166"/>
  <c r="DK122" i="166"/>
  <c r="DI124" i="166"/>
  <c r="CZ124" i="166"/>
  <c r="CO124" i="166"/>
  <c r="DN124" i="166"/>
  <c r="DC124" i="166"/>
  <c r="CQ124" i="166"/>
  <c r="DJ124" i="166"/>
  <c r="CX124" i="166"/>
  <c r="DK124" i="166"/>
  <c r="CW124" i="166"/>
  <c r="DN123" i="166"/>
  <c r="CY123" i="166"/>
  <c r="DM124" i="166"/>
  <c r="CY124" i="166"/>
  <c r="DD124" i="166"/>
  <c r="CO125" i="166"/>
  <c r="DK125" i="166"/>
  <c r="CO130" i="166"/>
  <c r="DK130" i="166"/>
  <c r="DI132" i="166"/>
  <c r="CZ132" i="166"/>
  <c r="CO132" i="166"/>
  <c r="DP132" i="166"/>
  <c r="DE132" i="166"/>
  <c r="CT132" i="166"/>
  <c r="DJ132" i="166"/>
  <c r="CX132" i="166"/>
  <c r="DO132" i="166"/>
  <c r="DB132" i="166"/>
  <c r="CM132" i="166"/>
  <c r="BG132" i="166" s="1"/>
  <c r="DC132" i="166"/>
  <c r="CN132" i="166"/>
  <c r="DF132" i="166"/>
  <c r="CQ133" i="166"/>
  <c r="DJ133" i="166"/>
  <c r="DA134" i="166"/>
  <c r="DK135" i="166"/>
  <c r="DB135" i="166"/>
  <c r="CQ135" i="166"/>
  <c r="DJ135" i="166"/>
  <c r="CZ135" i="166"/>
  <c r="CN135" i="166"/>
  <c r="DP135" i="166"/>
  <c r="DD135" i="166"/>
  <c r="CP135" i="166"/>
  <c r="DG135" i="166"/>
  <c r="CT135" i="166"/>
  <c r="DI135" i="166"/>
  <c r="CW135" i="166"/>
  <c r="DE135" i="166"/>
  <c r="CT136" i="166"/>
  <c r="DN136" i="166"/>
  <c r="DC138" i="166"/>
  <c r="CO139" i="166"/>
  <c r="DI139" i="166"/>
  <c r="CY140" i="166"/>
  <c r="DO140" i="166"/>
  <c r="DB141" i="166"/>
  <c r="CQ142" i="166"/>
  <c r="DJ142" i="166"/>
  <c r="CW136" i="166"/>
  <c r="DO136" i="166"/>
  <c r="CN138" i="166"/>
  <c r="DF138" i="166"/>
  <c r="CS139" i="166"/>
  <c r="DN139" i="166"/>
  <c r="DA140" i="166"/>
  <c r="DP140" i="166"/>
  <c r="DG141" i="166"/>
  <c r="CS142" i="166"/>
  <c r="DM142" i="166"/>
  <c r="DK119" i="166"/>
  <c r="DB119" i="166"/>
  <c r="CQ119" i="166"/>
  <c r="DP119" i="166"/>
  <c r="DE119" i="166"/>
  <c r="CT119" i="166"/>
  <c r="DD119" i="166"/>
  <c r="CP119" i="166"/>
  <c r="CZ119" i="166"/>
  <c r="DN119" i="166"/>
  <c r="DK123" i="166"/>
  <c r="DB123" i="166"/>
  <c r="CQ123" i="166"/>
  <c r="DM123" i="166"/>
  <c r="DA123" i="166"/>
  <c r="CO123" i="166"/>
  <c r="DP123" i="166"/>
  <c r="DD123" i="166"/>
  <c r="CP123" i="166"/>
  <c r="CZ123" i="166"/>
  <c r="DO123" i="166"/>
  <c r="DP133" i="166"/>
  <c r="DF133" i="166"/>
  <c r="CX133" i="166"/>
  <c r="CM133" i="166"/>
  <c r="BG133" i="166" s="1"/>
  <c r="DG133" i="166"/>
  <c r="CW133" i="166"/>
  <c r="DO133" i="166"/>
  <c r="DC133" i="166"/>
  <c r="CP133" i="166"/>
  <c r="DA133" i="166"/>
  <c r="DN133" i="166"/>
  <c r="DI143" i="166"/>
  <c r="CZ143" i="166"/>
  <c r="DN143" i="166"/>
  <c r="DC143" i="166"/>
  <c r="CQ143" i="166"/>
  <c r="DP143" i="166"/>
  <c r="DD143" i="166"/>
  <c r="CP143" i="166"/>
  <c r="DE143" i="166"/>
  <c r="CO143" i="166"/>
  <c r="DA143" i="166"/>
  <c r="DP144" i="166"/>
  <c r="DF144" i="166"/>
  <c r="CX144" i="166"/>
  <c r="CM144" i="166"/>
  <c r="BG144" i="166" s="1"/>
  <c r="DO144" i="166"/>
  <c r="DD144" i="166"/>
  <c r="CS144" i="166"/>
  <c r="DJ144" i="166"/>
  <c r="CY144" i="166"/>
  <c r="DB144" i="166"/>
  <c r="CN144" i="166"/>
  <c r="DC144" i="166"/>
  <c r="DE147" i="166"/>
  <c r="CS148" i="166"/>
  <c r="CM150" i="166"/>
  <c r="BG150" i="166" s="1"/>
  <c r="DE150" i="166"/>
  <c r="CS151" i="166"/>
  <c r="CP153" i="166"/>
  <c r="DM153" i="166"/>
  <c r="CT155" i="166"/>
  <c r="DP155" i="166"/>
  <c r="DG157" i="166"/>
  <c r="DN149" i="166"/>
  <c r="DD149" i="166"/>
  <c r="CT149" i="166"/>
  <c r="DM149" i="166"/>
  <c r="DB149" i="166"/>
  <c r="CP149" i="166"/>
  <c r="DP149" i="166"/>
  <c r="DC149" i="166"/>
  <c r="CO149" i="166"/>
  <c r="DA149" i="166"/>
  <c r="CM149" i="166"/>
  <c r="BG149" i="166" s="1"/>
  <c r="DJ149" i="166"/>
  <c r="CX149" i="166"/>
  <c r="DF149" i="166"/>
  <c r="DG152" i="166"/>
  <c r="CY152" i="166"/>
  <c r="DI152" i="166"/>
  <c r="CX152" i="166"/>
  <c r="CM152" i="166"/>
  <c r="BG152" i="166" s="1"/>
  <c r="DJ152" i="166"/>
  <c r="CW152" i="166"/>
  <c r="DM152" i="166"/>
  <c r="CZ152" i="166"/>
  <c r="DK152" i="166"/>
  <c r="CS152" i="166"/>
  <c r="DD152" i="166"/>
  <c r="CO152" i="166"/>
  <c r="DE152" i="166"/>
  <c r="DM154" i="166"/>
  <c r="DC154" i="166"/>
  <c r="CS154" i="166"/>
  <c r="DJ154" i="166"/>
  <c r="CZ154" i="166"/>
  <c r="CN154" i="166"/>
  <c r="DI153" i="166"/>
  <c r="CY153" i="166"/>
  <c r="CM153" i="166"/>
  <c r="BG153" i="166" s="1"/>
  <c r="DG154" i="166"/>
  <c r="CW154" i="166"/>
  <c r="DN153" i="166"/>
  <c r="DB153" i="166"/>
  <c r="CO153" i="166"/>
  <c r="DE154" i="166"/>
  <c r="CP154" i="166"/>
  <c r="DG153" i="166"/>
  <c r="CS153" i="166"/>
  <c r="DN154" i="166"/>
  <c r="CX154" i="166"/>
  <c r="DK153" i="166"/>
  <c r="CT153" i="166"/>
  <c r="DF154" i="166"/>
  <c r="CO154" i="166"/>
  <c r="DD153" i="166"/>
  <c r="CN153" i="166"/>
  <c r="DI154" i="166"/>
  <c r="DM158" i="166"/>
  <c r="DC158" i="166"/>
  <c r="CS158" i="166"/>
  <c r="DP158" i="166"/>
  <c r="DE158" i="166"/>
  <c r="CT158" i="166"/>
  <c r="DN157" i="166"/>
  <c r="DC157" i="166"/>
  <c r="CQ157" i="166"/>
  <c r="DG158" i="166"/>
  <c r="CW158" i="166"/>
  <c r="DM157" i="166"/>
  <c r="DA157" i="166"/>
  <c r="CN157" i="166"/>
  <c r="DI158" i="166"/>
  <c r="CQ158" i="166"/>
  <c r="DJ157" i="166"/>
  <c r="CX157" i="166"/>
  <c r="DF158" i="166"/>
  <c r="CP158" i="166"/>
  <c r="DI157" i="166"/>
  <c r="CT157" i="166"/>
  <c r="DJ158" i="166"/>
  <c r="CN158" i="166"/>
  <c r="DB157" i="166"/>
  <c r="DD158" i="166"/>
  <c r="CM158" i="166"/>
  <c r="BG158" i="166" s="1"/>
  <c r="CZ157" i="166"/>
  <c r="CZ158" i="166"/>
  <c r="DK157" i="166"/>
  <c r="CP157" i="166"/>
  <c r="DO158" i="166"/>
  <c r="DB148" i="166"/>
  <c r="CN149" i="166"/>
  <c r="DG149" i="166"/>
  <c r="DA151" i="166"/>
  <c r="CN152" i="166"/>
  <c r="DF152" i="166"/>
  <c r="CZ153" i="166"/>
  <c r="CM154" i="166"/>
  <c r="BG154" i="166" s="1"/>
  <c r="DK154" i="166"/>
  <c r="CZ155" i="166"/>
  <c r="CO157" i="166"/>
  <c r="CO158" i="166"/>
  <c r="DP148" i="166"/>
  <c r="DF148" i="166"/>
  <c r="CX148" i="166"/>
  <c r="CM148" i="166"/>
  <c r="BG148" i="166" s="1"/>
  <c r="DK148" i="166"/>
  <c r="DA148" i="166"/>
  <c r="CO148" i="166"/>
  <c r="DI148" i="166"/>
  <c r="CW148" i="166"/>
  <c r="DD148" i="166"/>
  <c r="CP148" i="166"/>
  <c r="DN148" i="166"/>
  <c r="CZ148" i="166"/>
  <c r="DE148" i="166"/>
  <c r="CS149" i="166"/>
  <c r="DK149" i="166"/>
  <c r="DI151" i="166"/>
  <c r="CZ151" i="166"/>
  <c r="CO151" i="166"/>
  <c r="DP151" i="166"/>
  <c r="DE151" i="166"/>
  <c r="CT151" i="166"/>
  <c r="DO151" i="166"/>
  <c r="DC151" i="166"/>
  <c r="CP151" i="166"/>
  <c r="DK151" i="166"/>
  <c r="CX151" i="166"/>
  <c r="DF151" i="166"/>
  <c r="CQ151" i="166"/>
  <c r="DG150" i="166"/>
  <c r="CT150" i="166"/>
  <c r="DD151" i="166"/>
  <c r="CQ152" i="166"/>
  <c r="DO152" i="166"/>
  <c r="DC153" i="166"/>
  <c r="CT154" i="166"/>
  <c r="DP154" i="166"/>
  <c r="CY157" i="166"/>
  <c r="CY158" i="166"/>
  <c r="CN148" i="166"/>
  <c r="DG148" i="166"/>
  <c r="CW149" i="166"/>
  <c r="DO149" i="166"/>
  <c r="CM151" i="166"/>
  <c r="BG151" i="166" s="1"/>
  <c r="DG151" i="166"/>
  <c r="CT152" i="166"/>
  <c r="DP152" i="166"/>
  <c r="DF153" i="166"/>
  <c r="CY154" i="166"/>
  <c r="DJ155" i="166"/>
  <c r="DA155" i="166"/>
  <c r="CP155" i="166"/>
  <c r="DM155" i="166"/>
  <c r="DB155" i="166"/>
  <c r="CO155" i="166"/>
  <c r="DO155" i="166"/>
  <c r="DC155" i="166"/>
  <c r="CN155" i="166"/>
  <c r="DD155" i="166"/>
  <c r="CM155" i="166"/>
  <c r="BG155" i="166" s="1"/>
  <c r="DN155" i="166"/>
  <c r="CX155" i="166"/>
  <c r="DG155" i="166"/>
  <c r="CS155" i="166"/>
  <c r="DI155" i="166"/>
  <c r="DD157" i="166"/>
  <c r="DA158" i="166"/>
  <c r="DD147" i="166"/>
  <c r="CQ148" i="166"/>
  <c r="DJ148" i="166"/>
  <c r="CY149" i="166"/>
  <c r="DC150" i="166"/>
  <c r="CN151" i="166"/>
  <c r="DJ151" i="166"/>
  <c r="DA152" i="166"/>
  <c r="DO153" i="166"/>
  <c r="DJ153" i="166"/>
  <c r="DA154" i="166"/>
  <c r="CQ155" i="166"/>
  <c r="DK155" i="166"/>
  <c r="DF157" i="166"/>
  <c r="DB158" i="166"/>
  <c r="DI147" i="166"/>
  <c r="CZ147" i="166"/>
  <c r="CO147" i="166"/>
  <c r="DJ147" i="166"/>
  <c r="CY147" i="166"/>
  <c r="CM147" i="166"/>
  <c r="BG147" i="166" s="1"/>
  <c r="DO147" i="166"/>
  <c r="DC147" i="166"/>
  <c r="CP147" i="166"/>
  <c r="DI146" i="166"/>
  <c r="CW146" i="166"/>
  <c r="DB147" i="166"/>
  <c r="DP147" i="166"/>
  <c r="DK159" i="166"/>
  <c r="DB159" i="166"/>
  <c r="DM159" i="166"/>
  <c r="DA159" i="166"/>
  <c r="CP159" i="166"/>
  <c r="DG159" i="166"/>
  <c r="CW159" i="166"/>
  <c r="DP159" i="166"/>
  <c r="DC159" i="166"/>
  <c r="CN159" i="166"/>
  <c r="DF159" i="166"/>
  <c r="CQ159" i="166"/>
  <c r="DE159" i="166"/>
  <c r="CO159" i="166"/>
  <c r="DI159" i="166"/>
  <c r="DA160" i="166"/>
  <c r="DN166" i="166"/>
  <c r="DD166" i="166"/>
  <c r="CT166" i="166"/>
  <c r="DI166" i="166"/>
  <c r="CY166" i="166"/>
  <c r="CM166" i="166"/>
  <c r="BG166" i="166" s="1"/>
  <c r="DF166" i="166"/>
  <c r="CS166" i="166"/>
  <c r="DP166" i="166"/>
  <c r="DB166" i="166"/>
  <c r="CN166" i="166"/>
  <c r="DG166" i="166"/>
  <c r="CP166" i="166"/>
  <c r="DC166" i="166"/>
  <c r="DO165" i="166"/>
  <c r="CY165" i="166"/>
  <c r="DA166" i="166"/>
  <c r="CZ166" i="166"/>
  <c r="DO166" i="166"/>
  <c r="CX166" i="166"/>
  <c r="DJ165" i="166"/>
  <c r="CQ165" i="166"/>
  <c r="DM166" i="166"/>
  <c r="CW166" i="166"/>
  <c r="CW37" i="166"/>
  <c r="DE37" i="166"/>
  <c r="CW41" i="166"/>
  <c r="DE41" i="166"/>
  <c r="CW45" i="166"/>
  <c r="DE45" i="166"/>
  <c r="CW49" i="166"/>
  <c r="DE49" i="166"/>
  <c r="CW53" i="166"/>
  <c r="DE53" i="166"/>
  <c r="CW57" i="166"/>
  <c r="DE57" i="166"/>
  <c r="CW61" i="166"/>
  <c r="DE61" i="166"/>
  <c r="CW65" i="166"/>
  <c r="DE65" i="166"/>
  <c r="CW69" i="166"/>
  <c r="DE69" i="166"/>
  <c r="CW73" i="166"/>
  <c r="DE73" i="166"/>
  <c r="CW77" i="166"/>
  <c r="DE77" i="166"/>
  <c r="CW81" i="166"/>
  <c r="DE81" i="166"/>
  <c r="CW85" i="166"/>
  <c r="DE85" i="166"/>
  <c r="CW89" i="166"/>
  <c r="DE89" i="166"/>
  <c r="CW93" i="166"/>
  <c r="DE93" i="166"/>
  <c r="CW97" i="166"/>
  <c r="DE97" i="166"/>
  <c r="CW101" i="166"/>
  <c r="DE101" i="166"/>
  <c r="DP106" i="166"/>
  <c r="DF106" i="166"/>
  <c r="CX106" i="166"/>
  <c r="CM106" i="166"/>
  <c r="BG106" i="166" s="1"/>
  <c r="CY106" i="166"/>
  <c r="DI106" i="166"/>
  <c r="DI112" i="166"/>
  <c r="CZ112" i="166"/>
  <c r="CO112" i="166"/>
  <c r="DO112" i="166"/>
  <c r="DD112" i="166"/>
  <c r="CS112" i="166"/>
  <c r="CY112" i="166"/>
  <c r="DK112" i="166"/>
  <c r="DN118" i="166"/>
  <c r="DD118" i="166"/>
  <c r="CT118" i="166"/>
  <c r="DO118" i="166"/>
  <c r="DC118" i="166"/>
  <c r="CQ118" i="166"/>
  <c r="CY118" i="166"/>
  <c r="DJ118" i="166"/>
  <c r="DI120" i="166"/>
  <c r="CZ120" i="166"/>
  <c r="CO120" i="166"/>
  <c r="DF120" i="166"/>
  <c r="CW120" i="166"/>
  <c r="CY120" i="166"/>
  <c r="DK120" i="166"/>
  <c r="DN126" i="166"/>
  <c r="DD126" i="166"/>
  <c r="CT126" i="166"/>
  <c r="DF126" i="166"/>
  <c r="CW126" i="166"/>
  <c r="CY126" i="166"/>
  <c r="DJ126" i="166"/>
  <c r="DN138" i="166"/>
  <c r="DD138" i="166"/>
  <c r="CT138" i="166"/>
  <c r="DP138" i="166"/>
  <c r="DE138" i="166"/>
  <c r="CS138" i="166"/>
  <c r="CY138" i="166"/>
  <c r="DJ138" i="166"/>
  <c r="DN145" i="166"/>
  <c r="DD145" i="166"/>
  <c r="CT145" i="166"/>
  <c r="DF145" i="166"/>
  <c r="CW145" i="166"/>
  <c r="DP145" i="166"/>
  <c r="DC145" i="166"/>
  <c r="CP145" i="166"/>
  <c r="CZ145" i="166"/>
  <c r="DM145" i="166"/>
  <c r="CT146" i="166"/>
  <c r="DJ146" i="166"/>
  <c r="CS147" i="166"/>
  <c r="DF147" i="166"/>
  <c r="DK150" i="166"/>
  <c r="DB150" i="166"/>
  <c r="CQ150" i="166"/>
  <c r="DO150" i="166"/>
  <c r="DD150" i="166"/>
  <c r="CS150" i="166"/>
  <c r="DI150" i="166"/>
  <c r="CX150" i="166"/>
  <c r="CZ150" i="166"/>
  <c r="DN150" i="166"/>
  <c r="CT159" i="166"/>
  <c r="DO159" i="166"/>
  <c r="DE166" i="166"/>
  <c r="DI168" i="166"/>
  <c r="CZ168" i="166"/>
  <c r="CO168" i="166"/>
  <c r="DM168" i="166"/>
  <c r="DB168" i="166"/>
  <c r="CP168" i="166"/>
  <c r="DF168" i="166"/>
  <c r="CT168" i="166"/>
  <c r="DK168" i="166"/>
  <c r="CX168" i="166"/>
  <c r="DN168" i="166"/>
  <c r="CW168" i="166"/>
  <c r="DJ168" i="166"/>
  <c r="CS168" i="166"/>
  <c r="DC168" i="166"/>
  <c r="DM167" i="166"/>
  <c r="CP167" i="166"/>
  <c r="DA168" i="166"/>
  <c r="CY168" i="166"/>
  <c r="DP168" i="166"/>
  <c r="CQ168" i="166"/>
  <c r="DD167" i="166"/>
  <c r="DO168" i="166"/>
  <c r="CN168" i="166"/>
  <c r="DC167" i="166"/>
  <c r="DI160" i="166"/>
  <c r="CZ160" i="166"/>
  <c r="CO160" i="166"/>
  <c r="DJ160" i="166"/>
  <c r="CY160" i="166"/>
  <c r="CM160" i="166"/>
  <c r="BG160" i="166" s="1"/>
  <c r="DE160" i="166"/>
  <c r="CS160" i="166"/>
  <c r="DD160" i="166"/>
  <c r="CP160" i="166"/>
  <c r="DP160" i="166"/>
  <c r="DB160" i="166"/>
  <c r="DM160" i="166"/>
  <c r="CT160" i="166"/>
  <c r="DK160" i="166"/>
  <c r="CQ160" i="166"/>
  <c r="DN160" i="166"/>
  <c r="DJ166" i="166"/>
  <c r="CM168" i="166"/>
  <c r="BG168" i="166" s="1"/>
  <c r="DP165" i="166"/>
  <c r="DF165" i="166"/>
  <c r="CX165" i="166"/>
  <c r="CM165" i="166"/>
  <c r="BG165" i="166" s="1"/>
  <c r="DG165" i="166"/>
  <c r="CW165" i="166"/>
  <c r="DM165" i="166"/>
  <c r="DA165" i="166"/>
  <c r="CN165" i="166"/>
  <c r="DD165" i="166"/>
  <c r="CP165" i="166"/>
  <c r="DE165" i="166"/>
  <c r="CO165" i="166"/>
  <c r="DI165" i="166"/>
  <c r="DD169" i="166"/>
  <c r="CQ170" i="166"/>
  <c r="DK171" i="166"/>
  <c r="DB171" i="166"/>
  <c r="CQ171" i="166"/>
  <c r="DF171" i="166"/>
  <c r="CW171" i="166"/>
  <c r="DN171" i="166"/>
  <c r="DA171" i="166"/>
  <c r="CN171" i="166"/>
  <c r="DD171" i="166"/>
  <c r="CO171" i="166"/>
  <c r="DP171" i="166"/>
  <c r="CZ171" i="166"/>
  <c r="DO171" i="166"/>
  <c r="CY171" i="166"/>
  <c r="DG171" i="166"/>
  <c r="DI164" i="166"/>
  <c r="CZ164" i="166"/>
  <c r="CO164" i="166"/>
  <c r="DP164" i="166"/>
  <c r="DE164" i="166"/>
  <c r="CT164" i="166"/>
  <c r="DF164" i="166"/>
  <c r="CS164" i="166"/>
  <c r="DG164" i="166"/>
  <c r="CQ164" i="166"/>
  <c r="DC164" i="166"/>
  <c r="CM164" i="166"/>
  <c r="BG164" i="166" s="1"/>
  <c r="DD164" i="166"/>
  <c r="CS165" i="166"/>
  <c r="DK165" i="166"/>
  <c r="DK167" i="166"/>
  <c r="DB167" i="166"/>
  <c r="CQ167" i="166"/>
  <c r="DJ167" i="166"/>
  <c r="CZ167" i="166"/>
  <c r="CN167" i="166"/>
  <c r="DN167" i="166"/>
  <c r="DA167" i="166"/>
  <c r="CM167" i="166"/>
  <c r="BG167" i="166" s="1"/>
  <c r="DO167" i="166"/>
  <c r="CY167" i="166"/>
  <c r="DI167" i="166"/>
  <c r="DG167" i="166"/>
  <c r="CS167" i="166"/>
  <c r="DE167" i="166"/>
  <c r="DP169" i="166"/>
  <c r="DF169" i="166"/>
  <c r="CX169" i="166"/>
  <c r="CM169" i="166"/>
  <c r="BG169" i="166" s="1"/>
  <c r="DN169" i="166"/>
  <c r="DC169" i="166"/>
  <c r="CQ169" i="166"/>
  <c r="DM169" i="166"/>
  <c r="DA169" i="166"/>
  <c r="CN169" i="166"/>
  <c r="DI169" i="166"/>
  <c r="CT169" i="166"/>
  <c r="DO169" i="166"/>
  <c r="CY169" i="166"/>
  <c r="DK169" i="166"/>
  <c r="CW169" i="166"/>
  <c r="DG169" i="166"/>
  <c r="DA170" i="166"/>
  <c r="CP171" i="166"/>
  <c r="DJ171" i="166"/>
  <c r="DN114" i="166"/>
  <c r="DD114" i="166"/>
  <c r="CT114" i="166"/>
  <c r="CX114" i="166"/>
  <c r="DG114" i="166"/>
  <c r="DP121" i="166"/>
  <c r="DF121" i="166"/>
  <c r="CX121" i="166"/>
  <c r="CM121" i="166"/>
  <c r="BG121" i="166" s="1"/>
  <c r="CY121" i="166"/>
  <c r="DI121" i="166"/>
  <c r="DK127" i="166"/>
  <c r="DB127" i="166"/>
  <c r="CQ127" i="166"/>
  <c r="CX127" i="166"/>
  <c r="DG127" i="166"/>
  <c r="DI140" i="166"/>
  <c r="CZ140" i="166"/>
  <c r="CO140" i="166"/>
  <c r="CX140" i="166"/>
  <c r="DG140" i="166"/>
  <c r="DG156" i="166"/>
  <c r="CY156" i="166"/>
  <c r="CN156" i="166"/>
  <c r="DN156" i="166"/>
  <c r="DC156" i="166"/>
  <c r="CQ156" i="166"/>
  <c r="DI156" i="166"/>
  <c r="CW156" i="166"/>
  <c r="DA156" i="166"/>
  <c r="DO156" i="166"/>
  <c r="DA163" i="166"/>
  <c r="CN164" i="166"/>
  <c r="DJ164" i="166"/>
  <c r="CT165" i="166"/>
  <c r="DN165" i="166"/>
  <c r="CO167" i="166"/>
  <c r="DF167" i="166"/>
  <c r="CO169" i="166"/>
  <c r="DJ169" i="166"/>
  <c r="CS171" i="166"/>
  <c r="DM171" i="166"/>
  <c r="DN170" i="166"/>
  <c r="DD170" i="166"/>
  <c r="CT170" i="166"/>
  <c r="DP170" i="166"/>
  <c r="DE170" i="166"/>
  <c r="CS170" i="166"/>
  <c r="DG170" i="166"/>
  <c r="CW170" i="166"/>
  <c r="DF170" i="166"/>
  <c r="CP170" i="166"/>
  <c r="DO170" i="166"/>
  <c r="CZ170" i="166"/>
  <c r="DM170" i="166"/>
  <c r="CY170" i="166"/>
  <c r="DC170" i="166"/>
  <c r="DO174" i="166"/>
  <c r="DP174" i="166"/>
  <c r="DM175" i="166"/>
  <c r="DC175" i="166"/>
  <c r="CS175" i="166"/>
  <c r="DK175" i="166"/>
  <c r="DB175" i="166"/>
  <c r="CQ175" i="166"/>
  <c r="DN175" i="166"/>
  <c r="CZ175" i="166"/>
  <c r="CM175" i="166"/>
  <c r="BG175" i="166" s="1"/>
  <c r="DF174" i="166"/>
  <c r="CQ174" i="166"/>
  <c r="DI175" i="166"/>
  <c r="CW175" i="166"/>
  <c r="DK174" i="166"/>
  <c r="CY174" i="166"/>
  <c r="DD175" i="166"/>
  <c r="CN175" i="166"/>
  <c r="DC174" i="166"/>
  <c r="CO174" i="166"/>
  <c r="DG175" i="166"/>
  <c r="CO175" i="166"/>
  <c r="DA174" i="166"/>
  <c r="DA175" i="166"/>
  <c r="DM174" i="166"/>
  <c r="CS174" i="166"/>
  <c r="DP175" i="166"/>
  <c r="CX175" i="166"/>
  <c r="DI174" i="166"/>
  <c r="CN174" i="166"/>
  <c r="DK146" i="166"/>
  <c r="DB146" i="166"/>
  <c r="CQ146" i="166"/>
  <c r="CX146" i="166"/>
  <c r="DG146" i="166"/>
  <c r="DN162" i="166"/>
  <c r="DD162" i="166"/>
  <c r="CT162" i="166"/>
  <c r="DM162" i="166"/>
  <c r="DB162" i="166"/>
  <c r="CP162" i="166"/>
  <c r="DF162" i="166"/>
  <c r="CS162" i="166"/>
  <c r="DK162" i="166"/>
  <c r="CY162" i="166"/>
  <c r="DO161" i="166"/>
  <c r="DB161" i="166"/>
  <c r="DA162" i="166"/>
  <c r="DK163" i="166"/>
  <c r="DB163" i="166"/>
  <c r="CQ163" i="166"/>
  <c r="DO163" i="166"/>
  <c r="DD163" i="166"/>
  <c r="CS163" i="166"/>
  <c r="DM163" i="166"/>
  <c r="CZ163" i="166"/>
  <c r="CM163" i="166"/>
  <c r="BG163" i="166" s="1"/>
  <c r="DI163" i="166"/>
  <c r="CW163" i="166"/>
  <c r="DC163" i="166"/>
  <c r="CP174" i="166"/>
  <c r="CP175" i="166"/>
  <c r="DC180" i="166"/>
  <c r="CX174" i="166"/>
  <c r="CT175" i="166"/>
  <c r="CY175" i="166"/>
  <c r="DO181" i="166"/>
  <c r="DG181" i="166"/>
  <c r="CY181" i="166"/>
  <c r="CN181" i="166"/>
  <c r="DF181" i="166"/>
  <c r="CX181" i="166"/>
  <c r="CM181" i="166"/>
  <c r="BG181" i="166" s="1"/>
  <c r="DP181" i="166"/>
  <c r="DC181" i="166"/>
  <c r="CP181" i="166"/>
  <c r="DK181" i="166"/>
  <c r="CW181" i="166"/>
  <c r="DJ181" i="166"/>
  <c r="CT181" i="166"/>
  <c r="DI181" i="166"/>
  <c r="CS181" i="166"/>
  <c r="DD181" i="166"/>
  <c r="CO181" i="166"/>
  <c r="DM181" i="166"/>
  <c r="DE181" i="166"/>
  <c r="DF180" i="166"/>
  <c r="DB181" i="166"/>
  <c r="DD180" i="166"/>
  <c r="DA181" i="166"/>
  <c r="CZ181" i="166"/>
  <c r="DB180" i="166"/>
  <c r="CQ181" i="166"/>
  <c r="DN181" i="166"/>
  <c r="CO179" i="166"/>
  <c r="CM180" i="166"/>
  <c r="BG180" i="166" s="1"/>
  <c r="DP180" i="166"/>
  <c r="DG184" i="166"/>
  <c r="CY184" i="166"/>
  <c r="CN184" i="166"/>
  <c r="DM184" i="166"/>
  <c r="DB184" i="166"/>
  <c r="CP184" i="166"/>
  <c r="DK184" i="166"/>
  <c r="DA184" i="166"/>
  <c r="CO184" i="166"/>
  <c r="DI184" i="166"/>
  <c r="CT184" i="166"/>
  <c r="DP184" i="166"/>
  <c r="CZ184" i="166"/>
  <c r="DO184" i="166"/>
  <c r="CX184" i="166"/>
  <c r="DN184" i="166"/>
  <c r="CW184" i="166"/>
  <c r="DF184" i="166"/>
  <c r="CQ184" i="166"/>
  <c r="CW179" i="166"/>
  <c r="CS180" i="166"/>
  <c r="CS184" i="166"/>
  <c r="DE179" i="166"/>
  <c r="DD184" i="166"/>
  <c r="DJ180" i="166"/>
  <c r="DA180" i="166"/>
  <c r="CP180" i="166"/>
  <c r="DI180" i="166"/>
  <c r="CZ180" i="166"/>
  <c r="CO180" i="166"/>
  <c r="DG180" i="166"/>
  <c r="CW180" i="166"/>
  <c r="DN180" i="166"/>
  <c r="CY180" i="166"/>
  <c r="DM180" i="166"/>
  <c r="CX180" i="166"/>
  <c r="DN179" i="166"/>
  <c r="CY179" i="166"/>
  <c r="DK180" i="166"/>
  <c r="CT180" i="166"/>
  <c r="DJ179" i="166"/>
  <c r="CX179" i="166"/>
  <c r="DE180" i="166"/>
  <c r="CQ180" i="166"/>
  <c r="DG179" i="166"/>
  <c r="CT179" i="166"/>
  <c r="DO180" i="166"/>
  <c r="DD190" i="166"/>
  <c r="CT191" i="166"/>
  <c r="CM194" i="166"/>
  <c r="BG194" i="166" s="1"/>
  <c r="DJ194" i="166"/>
  <c r="CT196" i="166"/>
  <c r="DM195" i="166"/>
  <c r="DC195" i="166"/>
  <c r="CS195" i="166"/>
  <c r="DJ195" i="166"/>
  <c r="DA195" i="166"/>
  <c r="CP195" i="166"/>
  <c r="DI195" i="166"/>
  <c r="CX195" i="166"/>
  <c r="DP194" i="166"/>
  <c r="DB194" i="166"/>
  <c r="CO194" i="166"/>
  <c r="DG195" i="166"/>
  <c r="CW195" i="166"/>
  <c r="DN194" i="166"/>
  <c r="DA194" i="166"/>
  <c r="CN194" i="166"/>
  <c r="DP195" i="166"/>
  <c r="DD195" i="166"/>
  <c r="CO195" i="166"/>
  <c r="DI194" i="166"/>
  <c r="CX194" i="166"/>
  <c r="DO195" i="166"/>
  <c r="CT195" i="166"/>
  <c r="DF194" i="166"/>
  <c r="DF195" i="166"/>
  <c r="DJ176" i="166"/>
  <c r="DA176" i="166"/>
  <c r="CP176" i="166"/>
  <c r="DI176" i="166"/>
  <c r="CZ176" i="166"/>
  <c r="CO176" i="166"/>
  <c r="DF176" i="166"/>
  <c r="CT176" i="166"/>
  <c r="DB176" i="166"/>
  <c r="DO176" i="166"/>
  <c r="CZ177" i="166"/>
  <c r="CW186" i="166"/>
  <c r="DJ186" i="166"/>
  <c r="CX187" i="166"/>
  <c r="DM187" i="166"/>
  <c r="CP190" i="166"/>
  <c r="DK190" i="166"/>
  <c r="CT194" i="166"/>
  <c r="CM195" i="166"/>
  <c r="BG195" i="166" s="1"/>
  <c r="DK195" i="166"/>
  <c r="DM191" i="166"/>
  <c r="DC191" i="166"/>
  <c r="CS191" i="166"/>
  <c r="DJ191" i="166"/>
  <c r="DA191" i="166"/>
  <c r="CP191" i="166"/>
  <c r="DI191" i="166"/>
  <c r="CX191" i="166"/>
  <c r="DP190" i="166"/>
  <c r="DB190" i="166"/>
  <c r="CO190" i="166"/>
  <c r="DG191" i="166"/>
  <c r="CW191" i="166"/>
  <c r="DN190" i="166"/>
  <c r="DA190" i="166"/>
  <c r="CN190" i="166"/>
  <c r="DP191" i="166"/>
  <c r="DD191" i="166"/>
  <c r="CO191" i="166"/>
  <c r="DI190" i="166"/>
  <c r="CX190" i="166"/>
  <c r="CY191" i="166"/>
  <c r="DG190" i="166"/>
  <c r="CM190" i="166"/>
  <c r="BG190" i="166" s="1"/>
  <c r="DF191" i="166"/>
  <c r="CY194" i="166"/>
  <c r="CN195" i="166"/>
  <c r="DN195" i="166"/>
  <c r="DG177" i="166"/>
  <c r="CY177" i="166"/>
  <c r="CN177" i="166"/>
  <c r="DP177" i="166"/>
  <c r="DF177" i="166"/>
  <c r="CX177" i="166"/>
  <c r="CM177" i="166"/>
  <c r="BG177" i="166" s="1"/>
  <c r="DN177" i="166"/>
  <c r="DB177" i="166"/>
  <c r="CO177" i="166"/>
  <c r="DC177" i="166"/>
  <c r="CY186" i="166"/>
  <c r="DP186" i="166"/>
  <c r="CT190" i="166"/>
  <c r="CM191" i="166"/>
  <c r="BG191" i="166" s="1"/>
  <c r="DK191" i="166"/>
  <c r="CZ194" i="166"/>
  <c r="CQ195" i="166"/>
  <c r="DJ196" i="166"/>
  <c r="DA196" i="166"/>
  <c r="CP196" i="166"/>
  <c r="DG196" i="166"/>
  <c r="CY196" i="166"/>
  <c r="CN196" i="166"/>
  <c r="DP196" i="166"/>
  <c r="DD196" i="166"/>
  <c r="CQ196" i="166"/>
  <c r="DO196" i="166"/>
  <c r="DC196" i="166"/>
  <c r="CO196" i="166"/>
  <c r="DK196" i="166"/>
  <c r="CX196" i="166"/>
  <c r="DE196" i="166"/>
  <c r="DI196" i="166"/>
  <c r="DJ187" i="166"/>
  <c r="DA187" i="166"/>
  <c r="CP187" i="166"/>
  <c r="DP187" i="166"/>
  <c r="DE187" i="166"/>
  <c r="CT187" i="166"/>
  <c r="DO187" i="166"/>
  <c r="DD187" i="166"/>
  <c r="CS187" i="166"/>
  <c r="DB187" i="166"/>
  <c r="CM187" i="166"/>
  <c r="BG187" i="166" s="1"/>
  <c r="DC187" i="166"/>
  <c r="CY190" i="166"/>
  <c r="CN191" i="166"/>
  <c r="DN191" i="166"/>
  <c r="DD194" i="166"/>
  <c r="CY195" i="166"/>
  <c r="CW153" i="166"/>
  <c r="DE153" i="166"/>
  <c r="CW157" i="166"/>
  <c r="DE157" i="166"/>
  <c r="DP161" i="166"/>
  <c r="DF161" i="166"/>
  <c r="CX161" i="166"/>
  <c r="CM161" i="166"/>
  <c r="BG161" i="166" s="1"/>
  <c r="DK161" i="166"/>
  <c r="DA161" i="166"/>
  <c r="CO161" i="166"/>
  <c r="CZ161" i="166"/>
  <c r="DM161" i="166"/>
  <c r="DG173" i="166"/>
  <c r="CY173" i="166"/>
  <c r="DP173" i="166"/>
  <c r="DF173" i="166"/>
  <c r="CX173" i="166"/>
  <c r="CM173" i="166"/>
  <c r="BG173" i="166" s="1"/>
  <c r="DM173" i="166"/>
  <c r="DA173" i="166"/>
  <c r="CN173" i="166"/>
  <c r="DB173" i="166"/>
  <c r="DO173" i="166"/>
  <c r="CS176" i="166"/>
  <c r="DG176" i="166"/>
  <c r="CQ177" i="166"/>
  <c r="DE177" i="166"/>
  <c r="DM179" i="166"/>
  <c r="DC179" i="166"/>
  <c r="CS179" i="166"/>
  <c r="DK179" i="166"/>
  <c r="DB179" i="166"/>
  <c r="CQ179" i="166"/>
  <c r="DO179" i="166"/>
  <c r="DA179" i="166"/>
  <c r="CN179" i="166"/>
  <c r="DG178" i="166"/>
  <c r="CS178" i="166"/>
  <c r="CZ179" i="166"/>
  <c r="DP179" i="166"/>
  <c r="DM186" i="166"/>
  <c r="DC186" i="166"/>
  <c r="CS186" i="166"/>
  <c r="DO186" i="166"/>
  <c r="DD186" i="166"/>
  <c r="CQ186" i="166"/>
  <c r="DM185" i="166"/>
  <c r="DB185" i="166"/>
  <c r="CP185" i="166"/>
  <c r="DN186" i="166"/>
  <c r="DB186" i="166"/>
  <c r="CP186" i="166"/>
  <c r="DK185" i="166"/>
  <c r="DA185" i="166"/>
  <c r="CO185" i="166"/>
  <c r="DE186" i="166"/>
  <c r="CN186" i="166"/>
  <c r="DF185" i="166"/>
  <c r="CQ185" i="166"/>
  <c r="DA186" i="166"/>
  <c r="CN187" i="166"/>
  <c r="DF187" i="166"/>
  <c r="CZ190" i="166"/>
  <c r="CQ191" i="166"/>
  <c r="DO191" i="166"/>
  <c r="DG194" i="166"/>
  <c r="CZ195" i="166"/>
  <c r="CS196" i="166"/>
  <c r="DN196" i="166"/>
  <c r="DI172" i="166"/>
  <c r="CZ172" i="166"/>
  <c r="CO172" i="166"/>
  <c r="CX172" i="166"/>
  <c r="DG172" i="166"/>
  <c r="DG188" i="166"/>
  <c r="CY188" i="166"/>
  <c r="CN188" i="166"/>
  <c r="DF188" i="166"/>
  <c r="CW188" i="166"/>
  <c r="DP188" i="166"/>
  <c r="DE188" i="166"/>
  <c r="CT188" i="166"/>
  <c r="DA188" i="166"/>
  <c r="DN188" i="166"/>
  <c r="DJ192" i="166"/>
  <c r="DA192" i="166"/>
  <c r="CP192" i="166"/>
  <c r="DG192" i="166"/>
  <c r="CY192" i="166"/>
  <c r="CN192" i="166"/>
  <c r="DP192" i="166"/>
  <c r="DD192" i="166"/>
  <c r="CQ192" i="166"/>
  <c r="DO192" i="166"/>
  <c r="DC192" i="166"/>
  <c r="CO192" i="166"/>
  <c r="DK192" i="166"/>
  <c r="CX192" i="166"/>
  <c r="DF192" i="166"/>
  <c r="DO194" i="166"/>
  <c r="DJ200" i="166"/>
  <c r="DA200" i="166"/>
  <c r="CP200" i="166"/>
  <c r="DG200" i="166"/>
  <c r="CY200" i="166"/>
  <c r="CN200" i="166"/>
  <c r="DE200" i="166"/>
  <c r="CS200" i="166"/>
  <c r="DP200" i="166"/>
  <c r="DD200" i="166"/>
  <c r="CQ200" i="166"/>
  <c r="DO200" i="166"/>
  <c r="DC200" i="166"/>
  <c r="CO200" i="166"/>
  <c r="DK200" i="166"/>
  <c r="CX200" i="166"/>
  <c r="DM200" i="166"/>
  <c r="DM207" i="166"/>
  <c r="DC207" i="166"/>
  <c r="CS207" i="166"/>
  <c r="DK207" i="166"/>
  <c r="DB207" i="166"/>
  <c r="CQ207" i="166"/>
  <c r="DN206" i="166"/>
  <c r="DD206" i="166"/>
  <c r="CT206" i="166"/>
  <c r="DJ207" i="166"/>
  <c r="DA207" i="166"/>
  <c r="CP207" i="166"/>
  <c r="DM206" i="166"/>
  <c r="DC206" i="166"/>
  <c r="CS206" i="166"/>
  <c r="DP207" i="166"/>
  <c r="DF207" i="166"/>
  <c r="CX207" i="166"/>
  <c r="CM207" i="166"/>
  <c r="BG207" i="166" s="1"/>
  <c r="DI206" i="166"/>
  <c r="CZ206" i="166"/>
  <c r="CO206" i="166"/>
  <c r="DD207" i="166"/>
  <c r="DP206" i="166"/>
  <c r="CX206" i="166"/>
  <c r="CZ207" i="166"/>
  <c r="DK206" i="166"/>
  <c r="CQ206" i="166"/>
  <c r="CY207" i="166"/>
  <c r="DJ206" i="166"/>
  <c r="CP206" i="166"/>
  <c r="DO207" i="166"/>
  <c r="CW207" i="166"/>
  <c r="DG206" i="166"/>
  <c r="CN206" i="166"/>
  <c r="DN207" i="166"/>
  <c r="CT207" i="166"/>
  <c r="DF206" i="166"/>
  <c r="CM206" i="166"/>
  <c r="BG206" i="166" s="1"/>
  <c r="DI207" i="166"/>
  <c r="CO207" i="166"/>
  <c r="DB206" i="166"/>
  <c r="CX198" i="166"/>
  <c r="DI198" i="166"/>
  <c r="CO199" i="166"/>
  <c r="DD199" i="166"/>
  <c r="DP199" i="166"/>
  <c r="CX202" i="166"/>
  <c r="DI202" i="166"/>
  <c r="CO203" i="166"/>
  <c r="DD203" i="166"/>
  <c r="DP203" i="166"/>
  <c r="CX204" i="166"/>
  <c r="DO206" i="166"/>
  <c r="CX208" i="166"/>
  <c r="DC209" i="166"/>
  <c r="DJ204" i="166"/>
  <c r="DA204" i="166"/>
  <c r="CP204" i="166"/>
  <c r="DG204" i="166"/>
  <c r="CY204" i="166"/>
  <c r="CN204" i="166"/>
  <c r="CZ204" i="166"/>
  <c r="DM204" i="166"/>
  <c r="DD209" i="166"/>
  <c r="CM204" i="166"/>
  <c r="BG204" i="166" s="1"/>
  <c r="DB204" i="166"/>
  <c r="DN204" i="166"/>
  <c r="CO209" i="166"/>
  <c r="DI209" i="166"/>
  <c r="CT174" i="166"/>
  <c r="DD174" i="166"/>
  <c r="DN174" i="166"/>
  <c r="CT178" i="166"/>
  <c r="DD178" i="166"/>
  <c r="DN178" i="166"/>
  <c r="DM182" i="166"/>
  <c r="DC182" i="166"/>
  <c r="CS182" i="166"/>
  <c r="CX182" i="166"/>
  <c r="DG182" i="166"/>
  <c r="CN198" i="166"/>
  <c r="DA198" i="166"/>
  <c r="DN198" i="166"/>
  <c r="CW199" i="166"/>
  <c r="DG199" i="166"/>
  <c r="CN202" i="166"/>
  <c r="DA202" i="166"/>
  <c r="DN202" i="166"/>
  <c r="CW203" i="166"/>
  <c r="DG203" i="166"/>
  <c r="CO204" i="166"/>
  <c r="DC204" i="166"/>
  <c r="DO204" i="166"/>
  <c r="DJ208" i="166"/>
  <c r="DA208" i="166"/>
  <c r="CP208" i="166"/>
  <c r="DI208" i="166"/>
  <c r="CZ208" i="166"/>
  <c r="CO208" i="166"/>
  <c r="DG208" i="166"/>
  <c r="CY208" i="166"/>
  <c r="CN208" i="166"/>
  <c r="DN208" i="166"/>
  <c r="DD208" i="166"/>
  <c r="CT208" i="166"/>
  <c r="DE208" i="166"/>
  <c r="CP209" i="166"/>
  <c r="DJ209" i="166"/>
  <c r="CW174" i="166"/>
  <c r="DE174" i="166"/>
  <c r="CW178" i="166"/>
  <c r="DE178" i="166"/>
  <c r="CO198" i="166"/>
  <c r="DB198" i="166"/>
  <c r="DP198" i="166"/>
  <c r="CX199" i="166"/>
  <c r="CO202" i="166"/>
  <c r="DB202" i="166"/>
  <c r="DP202" i="166"/>
  <c r="CX203" i="166"/>
  <c r="CQ204" i="166"/>
  <c r="DD204" i="166"/>
  <c r="DP204" i="166"/>
  <c r="CM208" i="166"/>
  <c r="BG208" i="166" s="1"/>
  <c r="DF208" i="166"/>
  <c r="CS209" i="166"/>
  <c r="DM209" i="166"/>
  <c r="DM199" i="166"/>
  <c r="DC199" i="166"/>
  <c r="CS199" i="166"/>
  <c r="DJ199" i="166"/>
  <c r="DA199" i="166"/>
  <c r="CP199" i="166"/>
  <c r="CY199" i="166"/>
  <c r="DK199" i="166"/>
  <c r="DM203" i="166"/>
  <c r="DC203" i="166"/>
  <c r="CS203" i="166"/>
  <c r="DJ203" i="166"/>
  <c r="DA203" i="166"/>
  <c r="CP203" i="166"/>
  <c r="DM202" i="166"/>
  <c r="DC202" i="166"/>
  <c r="CS202" i="166"/>
  <c r="CY203" i="166"/>
  <c r="DK203" i="166"/>
  <c r="CS204" i="166"/>
  <c r="DE204" i="166"/>
  <c r="CQ208" i="166"/>
  <c r="DK208" i="166"/>
  <c r="CT209" i="166"/>
  <c r="DN209" i="166"/>
  <c r="DK205" i="166"/>
  <c r="CQ209" i="166"/>
  <c r="DB209" i="166"/>
  <c r="DK209" i="166"/>
  <c r="CW185" i="166"/>
  <c r="DE185" i="166"/>
  <c r="CW189" i="166"/>
  <c r="DE189" i="166"/>
  <c r="DO189" i="166"/>
  <c r="CS190" i="166"/>
  <c r="DC190" i="166"/>
  <c r="DM190" i="166"/>
  <c r="CW193" i="166"/>
  <c r="DE193" i="166"/>
  <c r="DO193" i="166"/>
  <c r="CS194" i="166"/>
  <c r="DC194" i="166"/>
  <c r="DM194" i="166"/>
  <c r="CW197" i="166"/>
  <c r="DE197" i="166"/>
  <c r="DO197" i="166"/>
  <c r="CS198" i="166"/>
  <c r="DC198" i="166"/>
  <c r="DM198" i="166"/>
  <c r="CW201" i="166"/>
  <c r="DE201" i="166"/>
  <c r="DO201" i="166"/>
  <c r="CW205" i="166"/>
  <c r="DE205" i="166"/>
  <c r="DO205" i="166"/>
  <c r="CW209" i="166"/>
  <c r="DE209" i="166"/>
  <c r="DO209" i="166"/>
  <c r="CX209" i="166"/>
  <c r="DF209" i="166"/>
  <c r="DP209" i="166"/>
  <c r="CY189" i="166"/>
  <c r="CW190" i="166"/>
  <c r="DE190" i="166"/>
  <c r="CN193" i="166"/>
  <c r="CY193" i="166"/>
  <c r="CW194" i="166"/>
  <c r="DE194" i="166"/>
  <c r="CN197" i="166"/>
  <c r="CY197" i="166"/>
  <c r="CW198" i="166"/>
  <c r="DE198" i="166"/>
  <c r="CN201" i="166"/>
  <c r="CY201" i="166"/>
  <c r="CW202" i="166"/>
  <c r="DE202" i="166"/>
  <c r="CN205" i="166"/>
  <c r="CY205" i="166"/>
  <c r="CW206" i="166"/>
  <c r="DE206" i="166"/>
  <c r="CN209" i="166"/>
  <c r="CY209" i="166"/>
  <c r="DG209" i="166"/>
  <c r="BF205" i="160"/>
  <c r="BF189" i="160"/>
  <c r="BF181" i="160"/>
  <c r="BF173" i="160"/>
  <c r="BF157" i="160"/>
  <c r="BF149" i="160"/>
  <c r="BF141" i="160"/>
  <c r="BF125" i="160"/>
  <c r="BF117" i="160"/>
  <c r="BF109" i="160"/>
  <c r="BF196" i="160"/>
  <c r="BF188" i="160"/>
  <c r="BF164" i="160"/>
  <c r="BF156" i="160"/>
  <c r="BF132" i="160"/>
  <c r="BF124" i="160"/>
  <c r="BF203" i="160"/>
  <c r="BF195" i="160"/>
  <c r="BF187" i="160"/>
  <c r="BF179" i="160"/>
  <c r="BF171" i="160"/>
  <c r="BF163" i="160"/>
  <c r="AF156" i="160"/>
  <c r="BF147" i="160"/>
  <c r="AF140" i="160"/>
  <c r="AF132" i="160"/>
  <c r="AF124" i="160"/>
  <c r="BF115" i="160"/>
  <c r="BF201" i="160"/>
  <c r="DY54" i="160"/>
  <c r="BF200" i="160"/>
  <c r="BF192" i="160"/>
  <c r="BF184" i="160"/>
  <c r="DY14" i="160"/>
  <c r="DZ27" i="160"/>
  <c r="DZ28" i="160"/>
  <c r="BF206" i="160"/>
  <c r="BF198" i="160"/>
  <c r="BF190" i="160"/>
  <c r="BF182" i="160"/>
  <c r="BF174" i="160"/>
  <c r="BF166" i="160"/>
  <c r="BF158" i="160"/>
  <c r="BF150" i="160"/>
  <c r="BF142" i="160"/>
  <c r="BF134" i="160"/>
  <c r="BF126" i="160"/>
  <c r="BF118" i="160"/>
  <c r="BF110" i="160"/>
  <c r="BF193" i="160"/>
  <c r="AF186" i="160"/>
  <c r="AF178" i="160"/>
  <c r="BF169" i="160"/>
  <c r="AF162" i="160"/>
  <c r="BF153" i="160"/>
  <c r="AF146" i="160"/>
  <c r="BF137" i="160"/>
  <c r="BF129" i="160"/>
  <c r="AF122" i="160"/>
  <c r="AF114" i="160"/>
  <c r="DZ21" i="160"/>
  <c r="DZ22" i="160"/>
  <c r="DZ23" i="160"/>
  <c r="DZ24" i="160"/>
  <c r="DZ25" i="160"/>
  <c r="DZ26" i="160"/>
  <c r="DZ20" i="160"/>
  <c r="DZ29" i="160"/>
  <c r="DZ30" i="160"/>
  <c r="DZ31" i="160"/>
  <c r="DZ32" i="160"/>
  <c r="DZ33" i="160"/>
  <c r="DZ34" i="160"/>
  <c r="DZ35" i="160"/>
  <c r="DZ36" i="160"/>
  <c r="DZ37" i="160"/>
  <c r="DZ38" i="160"/>
  <c r="DZ39" i="160"/>
  <c r="DZ40" i="160"/>
  <c r="DZ41" i="160"/>
  <c r="DZ42" i="160"/>
  <c r="DZ43" i="160"/>
  <c r="DZ44" i="160"/>
  <c r="DZ45" i="160"/>
  <c r="DZ46" i="160"/>
  <c r="DZ47" i="160"/>
  <c r="DZ48" i="160"/>
  <c r="DZ49" i="160"/>
  <c r="DZ50" i="160"/>
  <c r="DZ51" i="160"/>
  <c r="DZ52" i="160"/>
  <c r="DZ53" i="160"/>
  <c r="DZ54" i="160"/>
  <c r="DZ55" i="160"/>
  <c r="DZ56" i="160"/>
  <c r="DZ57" i="160"/>
  <c r="DZ58" i="160"/>
  <c r="DZ59" i="160"/>
  <c r="DZ60" i="160"/>
  <c r="DZ61" i="160"/>
  <c r="DZ62" i="160"/>
  <c r="DZ63" i="160"/>
  <c r="DZ64" i="160"/>
  <c r="DZ65" i="160"/>
  <c r="DZ66" i="160"/>
  <c r="DZ67" i="160"/>
  <c r="DZ68" i="160"/>
  <c r="DZ69" i="160"/>
  <c r="DZ70" i="160"/>
  <c r="DZ71" i="160"/>
  <c r="DZ72" i="160"/>
  <c r="DZ73" i="160"/>
  <c r="DZ74" i="160"/>
  <c r="DZ75" i="160"/>
  <c r="DZ76" i="160"/>
  <c r="DZ77" i="160"/>
  <c r="DZ78" i="160"/>
  <c r="DZ79" i="160"/>
  <c r="DZ80" i="160"/>
  <c r="DZ81" i="160"/>
  <c r="DZ82" i="160"/>
  <c r="DZ83" i="160"/>
  <c r="DZ84" i="160"/>
  <c r="DZ85" i="160"/>
  <c r="DZ86" i="160"/>
  <c r="DZ87" i="160"/>
  <c r="DZ88" i="160"/>
  <c r="DZ89" i="160"/>
  <c r="DZ90" i="160"/>
  <c r="DZ91" i="160"/>
  <c r="DZ92" i="160"/>
  <c r="DZ93" i="160"/>
  <c r="DZ94" i="160"/>
  <c r="DZ95" i="160"/>
  <c r="DZ96" i="160"/>
  <c r="DZ97" i="160"/>
  <c r="DZ98" i="160"/>
  <c r="DZ99" i="160"/>
  <c r="DZ100" i="160"/>
  <c r="DZ101" i="160"/>
  <c r="DZ102" i="160"/>
  <c r="DZ103" i="160"/>
  <c r="DZ104" i="160"/>
  <c r="DZ105" i="160"/>
  <c r="DY62" i="160"/>
  <c r="DY70" i="160"/>
  <c r="DY78" i="160"/>
  <c r="DY86" i="160"/>
  <c r="BF113" i="160"/>
  <c r="BF177" i="160"/>
  <c r="DY15" i="160"/>
  <c r="DY23" i="160"/>
  <c r="DY31" i="160"/>
  <c r="DY39" i="160"/>
  <c r="DY47" i="160"/>
  <c r="DY55" i="160"/>
  <c r="DY63" i="160"/>
  <c r="DY71" i="160"/>
  <c r="DY79" i="160"/>
  <c r="DY87" i="160"/>
  <c r="DY95" i="160"/>
  <c r="DY103" i="160"/>
  <c r="DY111" i="160"/>
  <c r="DY119" i="160"/>
  <c r="DY127" i="160"/>
  <c r="DY135" i="160"/>
  <c r="DY143" i="160"/>
  <c r="DY151" i="160"/>
  <c r="DY159" i="160"/>
  <c r="DY167" i="160"/>
  <c r="DY175" i="160"/>
  <c r="DY183" i="160"/>
  <c r="DY191" i="160"/>
  <c r="DY199" i="160"/>
  <c r="DY207" i="160"/>
  <c r="AB12" i="160"/>
  <c r="DN4" i="189" s="1"/>
  <c r="AB11" i="160"/>
  <c r="CV4" i="189" s="1"/>
  <c r="AB18" i="160"/>
  <c r="AB10" i="160"/>
  <c r="CD4" i="189" s="1"/>
  <c r="AB17" i="160"/>
  <c r="AB9" i="160"/>
  <c r="BL4" i="189" s="1"/>
  <c r="DY94" i="160"/>
  <c r="DY102" i="160"/>
  <c r="DY110" i="160"/>
  <c r="DY118" i="160"/>
  <c r="DY126" i="160"/>
  <c r="DY134" i="160"/>
  <c r="DY142" i="160"/>
  <c r="DY150" i="160"/>
  <c r="DY158" i="160"/>
  <c r="DY166" i="160"/>
  <c r="DY174" i="160"/>
  <c r="DY182" i="160"/>
  <c r="DY190" i="160"/>
  <c r="DY198" i="160"/>
  <c r="DY206" i="160"/>
  <c r="AB26" i="160"/>
  <c r="FP4" i="189"/>
  <c r="AB8" i="160"/>
  <c r="AS4" i="189" s="1"/>
  <c r="AB25" i="160"/>
  <c r="BF185" i="160"/>
  <c r="AB7" i="160"/>
  <c r="Z4" i="189" s="1"/>
  <c r="AB13" i="160"/>
  <c r="EF4" i="189" s="1"/>
  <c r="BF155" i="160"/>
  <c r="BF145" i="160"/>
  <c r="BF121" i="160"/>
  <c r="AP156" i="160"/>
  <c r="AT156" i="160"/>
  <c r="AN156" i="160"/>
  <c r="AJ156" i="160"/>
  <c r="AZ140" i="160"/>
  <c r="AH178" i="160"/>
  <c r="AZ114" i="160"/>
  <c r="BF191" i="160"/>
  <c r="AF192" i="160"/>
  <c r="BF183" i="160"/>
  <c r="AF184" i="160"/>
  <c r="BF175" i="160"/>
  <c r="AF176" i="160"/>
  <c r="BF167" i="160"/>
  <c r="AF168" i="160"/>
  <c r="BF159" i="160"/>
  <c r="AF160" i="160"/>
  <c r="BF151" i="160"/>
  <c r="AF152" i="160"/>
  <c r="BF143" i="160"/>
  <c r="AF144" i="160"/>
  <c r="BF135" i="160"/>
  <c r="AF136" i="160"/>
  <c r="BF127" i="160"/>
  <c r="AF128" i="160"/>
  <c r="BF119" i="160"/>
  <c r="AF120" i="160"/>
  <c r="BF111" i="160"/>
  <c r="AF112" i="160"/>
  <c r="AF208" i="160"/>
  <c r="AF200" i="160"/>
  <c r="AX141" i="160"/>
  <c r="AV141" i="160"/>
  <c r="AT141" i="160"/>
  <c r="AZ141" i="160"/>
  <c r="AN141" i="160"/>
  <c r="AP141" i="160"/>
  <c r="AL141" i="160"/>
  <c r="AJ141" i="160"/>
  <c r="AR141" i="160"/>
  <c r="AH141" i="160"/>
  <c r="BF140" i="160"/>
  <c r="AF207" i="160"/>
  <c r="AF199" i="160"/>
  <c r="AF191" i="160"/>
  <c r="AF183" i="160"/>
  <c r="AF175" i="160"/>
  <c r="AF167" i="160"/>
  <c r="AF159" i="160"/>
  <c r="AF151" i="160"/>
  <c r="AF143" i="160"/>
  <c r="AF135" i="160"/>
  <c r="AF127" i="160"/>
  <c r="AF119" i="160"/>
  <c r="AF111" i="160"/>
  <c r="BF139" i="160"/>
  <c r="AF206" i="160"/>
  <c r="AF198" i="160"/>
  <c r="AF190" i="160"/>
  <c r="AF182" i="160"/>
  <c r="AF174" i="160"/>
  <c r="AF166" i="160"/>
  <c r="AF158" i="160"/>
  <c r="AF150" i="160"/>
  <c r="AF142" i="160"/>
  <c r="AF134" i="160"/>
  <c r="AF126" i="160"/>
  <c r="AF118" i="160"/>
  <c r="AF110" i="160"/>
  <c r="BF131" i="160"/>
  <c r="AF205" i="160"/>
  <c r="AF197" i="160"/>
  <c r="AF189" i="160"/>
  <c r="AF181" i="160"/>
  <c r="AF173" i="160"/>
  <c r="AF165" i="160"/>
  <c r="AF157" i="160"/>
  <c r="AF149" i="160"/>
  <c r="AF133" i="160"/>
  <c r="AF125" i="160"/>
  <c r="AF117" i="160"/>
  <c r="BF123" i="160"/>
  <c r="AF204" i="160"/>
  <c r="AF196" i="160"/>
  <c r="AF188" i="160"/>
  <c r="AF180" i="160"/>
  <c r="AF172" i="160"/>
  <c r="AF164" i="160"/>
  <c r="AF148" i="160"/>
  <c r="AF116" i="160"/>
  <c r="AF203" i="160"/>
  <c r="AF195" i="160"/>
  <c r="AF187" i="160"/>
  <c r="AF179" i="160"/>
  <c r="AF171" i="160"/>
  <c r="AF163" i="160"/>
  <c r="AF155" i="160"/>
  <c r="AF147" i="160"/>
  <c r="AF139" i="160"/>
  <c r="AF131" i="160"/>
  <c r="AF123" i="160"/>
  <c r="AF115" i="160"/>
  <c r="BF209" i="160"/>
  <c r="AF210" i="160"/>
  <c r="BF161" i="160"/>
  <c r="AF202" i="160"/>
  <c r="AF194" i="160"/>
  <c r="AF170" i="160"/>
  <c r="AF154" i="160"/>
  <c r="AF138" i="160"/>
  <c r="AF130" i="160"/>
  <c r="AF209" i="160"/>
  <c r="AF201" i="160"/>
  <c r="AF193" i="160"/>
  <c r="AF185" i="160"/>
  <c r="AF177" i="160"/>
  <c r="AF169" i="160"/>
  <c r="AF161" i="160"/>
  <c r="AF153" i="160"/>
  <c r="AF145" i="160"/>
  <c r="AF137" i="160"/>
  <c r="AF129" i="160"/>
  <c r="AF121" i="160"/>
  <c r="AF113" i="160"/>
  <c r="EH3" i="160"/>
  <c r="DB3" i="160" s="1"/>
  <c r="BV8" i="160"/>
  <c r="DB8" i="160"/>
  <c r="EP3" i="160"/>
  <c r="CD3" i="160" s="1"/>
  <c r="CD8" i="160"/>
  <c r="DJ8" i="160"/>
  <c r="EI3" i="160"/>
  <c r="DC3" i="160" s="1"/>
  <c r="BW8" i="160"/>
  <c r="DC8" i="160"/>
  <c r="EQ3" i="160"/>
  <c r="DK3" i="160" s="1"/>
  <c r="CE8" i="160"/>
  <c r="DK8" i="160"/>
  <c r="EJ3" i="160"/>
  <c r="DD3" i="160" s="1"/>
  <c r="BX8" i="160"/>
  <c r="DD8" i="160"/>
  <c r="ER3" i="160"/>
  <c r="DL8" i="160"/>
  <c r="DY10" i="160"/>
  <c r="DY18" i="160"/>
  <c r="DY26" i="160"/>
  <c r="DY34" i="160"/>
  <c r="DY42" i="160"/>
  <c r="DY50" i="160"/>
  <c r="DY58" i="160"/>
  <c r="DY66" i="160"/>
  <c r="DY74" i="160"/>
  <c r="DY82" i="160"/>
  <c r="DY90" i="160"/>
  <c r="DY98" i="160"/>
  <c r="DY106" i="160"/>
  <c r="DY114" i="160"/>
  <c r="DY122" i="160"/>
  <c r="DY130" i="160"/>
  <c r="DY138" i="160"/>
  <c r="DY146" i="160"/>
  <c r="DY154" i="160"/>
  <c r="DY162" i="160"/>
  <c r="DY170" i="160"/>
  <c r="DY178" i="160"/>
  <c r="DY186" i="160"/>
  <c r="DY194" i="160"/>
  <c r="DY202" i="160"/>
  <c r="EC3" i="160"/>
  <c r="BQ3" i="160" s="1"/>
  <c r="BQ8" i="160"/>
  <c r="CW8" i="160"/>
  <c r="EK3" i="160"/>
  <c r="BY3" i="160" s="1"/>
  <c r="BY8" i="160"/>
  <c r="DE8" i="160"/>
  <c r="ES3" i="160"/>
  <c r="CG3" i="160" s="1"/>
  <c r="CG8" i="160"/>
  <c r="DM8" i="160"/>
  <c r="ED3" i="160"/>
  <c r="BR3" i="160" s="1"/>
  <c r="CX8" i="160"/>
  <c r="BR8" i="160"/>
  <c r="EL3" i="160"/>
  <c r="DF3" i="160" s="1"/>
  <c r="DF8" i="160"/>
  <c r="BZ8" i="160"/>
  <c r="ET3" i="160"/>
  <c r="DN3" i="160" s="1"/>
  <c r="DN8" i="160"/>
  <c r="CH8" i="160"/>
  <c r="EE3" i="160"/>
  <c r="BS3" i="160" s="1"/>
  <c r="CY8" i="160"/>
  <c r="BS8" i="160"/>
  <c r="EM3" i="160"/>
  <c r="CA3" i="160" s="1"/>
  <c r="DG8" i="160"/>
  <c r="CA8" i="160"/>
  <c r="EU3" i="160"/>
  <c r="DO3" i="160" s="1"/>
  <c r="DO8" i="160"/>
  <c r="CI8" i="160"/>
  <c r="EF3" i="160"/>
  <c r="CZ3" i="160" s="1"/>
  <c r="CZ8" i="160"/>
  <c r="BT8" i="160"/>
  <c r="EN3" i="160"/>
  <c r="CB3" i="160" s="1"/>
  <c r="DH8" i="160"/>
  <c r="EV3" i="160"/>
  <c r="DP3" i="160" s="1"/>
  <c r="CJ8" i="160"/>
  <c r="DP8" i="160"/>
  <c r="EG3" i="160"/>
  <c r="DA3" i="160" s="1"/>
  <c r="DA8" i="160"/>
  <c r="BU8" i="160"/>
  <c r="EO3" i="160"/>
  <c r="CC3" i="160" s="1"/>
  <c r="DI8" i="160"/>
  <c r="CC8" i="160"/>
  <c r="CQ3" i="160"/>
  <c r="CS3" i="160"/>
  <c r="CT3" i="160"/>
  <c r="CR3" i="160"/>
  <c r="DY13" i="160"/>
  <c r="DY21" i="160"/>
  <c r="DY29" i="160"/>
  <c r="DY37" i="160"/>
  <c r="DY45" i="160"/>
  <c r="DY53" i="160"/>
  <c r="DY61" i="160"/>
  <c r="DY69" i="160"/>
  <c r="DY77" i="160"/>
  <c r="DY85" i="160"/>
  <c r="DY93" i="160"/>
  <c r="DY101" i="160"/>
  <c r="DY109" i="160"/>
  <c r="DY117" i="160"/>
  <c r="DY125" i="160"/>
  <c r="DY133" i="160"/>
  <c r="DY141" i="160"/>
  <c r="DY149" i="160"/>
  <c r="DY157" i="160"/>
  <c r="DY165" i="160"/>
  <c r="DY173" i="160"/>
  <c r="DY181" i="160"/>
  <c r="DY189" i="160"/>
  <c r="DY197" i="160"/>
  <c r="DY205" i="160"/>
  <c r="CN3" i="160"/>
  <c r="BH3" i="160"/>
  <c r="DY25" i="160"/>
  <c r="DY33" i="160"/>
  <c r="DY41" i="160"/>
  <c r="DY49" i="160"/>
  <c r="DY57" i="160"/>
  <c r="DY97" i="160"/>
  <c r="DY81" i="160"/>
  <c r="DY105" i="160"/>
  <c r="DY89" i="160"/>
  <c r="DY113" i="160"/>
  <c r="DY17" i="160"/>
  <c r="DY65" i="160"/>
  <c r="DY73" i="160"/>
  <c r="CO3" i="160"/>
  <c r="DY9" i="160"/>
  <c r="DY121" i="160"/>
  <c r="DY129" i="160"/>
  <c r="CP3" i="160"/>
  <c r="DY137" i="160"/>
  <c r="DY145" i="160"/>
  <c r="DY153" i="160"/>
  <c r="DY161" i="160"/>
  <c r="DY169" i="160"/>
  <c r="DY177" i="160"/>
  <c r="DY185" i="160"/>
  <c r="DY193" i="160"/>
  <c r="DZ9" i="160"/>
  <c r="DZ10" i="160"/>
  <c r="DZ11" i="160"/>
  <c r="DZ12" i="160"/>
  <c r="DZ13" i="160"/>
  <c r="DZ14" i="160"/>
  <c r="DZ15" i="160"/>
  <c r="DZ16" i="160"/>
  <c r="DZ17" i="160"/>
  <c r="DZ18" i="160"/>
  <c r="DZ19" i="160"/>
  <c r="DZ106" i="160"/>
  <c r="DZ107" i="160"/>
  <c r="DZ108" i="160"/>
  <c r="DZ109" i="160"/>
  <c r="DZ110" i="160"/>
  <c r="DZ111" i="160"/>
  <c r="DZ112" i="160"/>
  <c r="DZ113" i="160"/>
  <c r="DZ114" i="160"/>
  <c r="DZ115" i="160"/>
  <c r="DZ116" i="160"/>
  <c r="DZ117" i="160"/>
  <c r="DZ118" i="160"/>
  <c r="DZ119" i="160"/>
  <c r="DZ120" i="160"/>
  <c r="DZ121" i="160"/>
  <c r="DZ122" i="160"/>
  <c r="DZ123" i="160"/>
  <c r="DZ124" i="160"/>
  <c r="DZ125" i="160"/>
  <c r="DZ126" i="160"/>
  <c r="DZ127" i="160"/>
  <c r="DZ128" i="160"/>
  <c r="DZ129" i="160"/>
  <c r="DZ130" i="160"/>
  <c r="DZ131" i="160"/>
  <c r="DZ132" i="160"/>
  <c r="DZ133" i="160"/>
  <c r="DZ134" i="160"/>
  <c r="DZ135" i="160"/>
  <c r="DZ136" i="160"/>
  <c r="DZ137" i="160"/>
  <c r="DZ138" i="160"/>
  <c r="DZ139" i="160"/>
  <c r="DZ140" i="160"/>
  <c r="DZ141" i="160"/>
  <c r="DZ142" i="160"/>
  <c r="DZ143" i="160"/>
  <c r="DZ144" i="160"/>
  <c r="DZ145" i="160"/>
  <c r="DZ146" i="160"/>
  <c r="DZ147" i="160"/>
  <c r="DZ148" i="160"/>
  <c r="DZ149" i="160"/>
  <c r="DZ150" i="160"/>
  <c r="DZ151" i="160"/>
  <c r="DZ152" i="160"/>
  <c r="DZ153" i="160"/>
  <c r="DZ154" i="160"/>
  <c r="DZ155" i="160"/>
  <c r="DZ156" i="160"/>
  <c r="DZ157" i="160"/>
  <c r="DZ158" i="160"/>
  <c r="DZ159" i="160"/>
  <c r="DZ160" i="160"/>
  <c r="DZ161" i="160"/>
  <c r="DZ162" i="160"/>
  <c r="DZ163" i="160"/>
  <c r="DZ164" i="160"/>
  <c r="DZ165" i="160"/>
  <c r="DZ166" i="160"/>
  <c r="DZ167" i="160"/>
  <c r="DZ168" i="160"/>
  <c r="DZ169" i="160"/>
  <c r="DZ170" i="160"/>
  <c r="DZ171" i="160"/>
  <c r="DZ172" i="160"/>
  <c r="DZ173" i="160"/>
  <c r="DZ174" i="160"/>
  <c r="DZ175" i="160"/>
  <c r="DZ176" i="160"/>
  <c r="DZ177" i="160"/>
  <c r="DZ178" i="160"/>
  <c r="DZ179" i="160"/>
  <c r="DZ180" i="160"/>
  <c r="DZ181" i="160"/>
  <c r="DZ182" i="160"/>
  <c r="DZ183" i="160"/>
  <c r="DZ184" i="160"/>
  <c r="DZ185" i="160"/>
  <c r="DZ186" i="160"/>
  <c r="DZ187" i="160"/>
  <c r="DZ188" i="160"/>
  <c r="DZ189" i="160"/>
  <c r="DZ190" i="160"/>
  <c r="DZ191" i="160"/>
  <c r="DZ192" i="160"/>
  <c r="DZ193" i="160"/>
  <c r="DZ194" i="160"/>
  <c r="DZ195" i="160"/>
  <c r="DZ196" i="160"/>
  <c r="DZ197" i="160"/>
  <c r="DZ198" i="160"/>
  <c r="DZ199" i="160"/>
  <c r="DZ200" i="160"/>
  <c r="DZ201" i="160"/>
  <c r="DZ202" i="160"/>
  <c r="DZ203" i="160"/>
  <c r="DZ204" i="160"/>
  <c r="DZ205" i="160"/>
  <c r="DZ206" i="160"/>
  <c r="DZ207" i="160"/>
  <c r="DZ208" i="160"/>
  <c r="DZ209" i="160"/>
  <c r="DY215" i="160"/>
  <c r="DZ296" i="160"/>
  <c r="DY293" i="160"/>
  <c r="DZ288" i="160"/>
  <c r="DY277" i="160"/>
  <c r="DZ272" i="160"/>
  <c r="DZ256" i="160"/>
  <c r="DZ240" i="160"/>
  <c r="DZ285" i="160"/>
  <c r="DY282" i="160"/>
  <c r="DZ277" i="160"/>
  <c r="DY274" i="160"/>
  <c r="DZ269" i="160"/>
  <c r="DY266" i="160"/>
  <c r="DZ261" i="160"/>
  <c r="DY258" i="160"/>
  <c r="DZ253" i="160"/>
  <c r="DY250" i="160"/>
  <c r="DZ245" i="160"/>
  <c r="DY242" i="160"/>
  <c r="DZ237" i="160"/>
  <c r="DY234" i="160"/>
  <c r="DZ229" i="160"/>
  <c r="DY226" i="160"/>
  <c r="DZ221" i="160"/>
  <c r="DY409" i="160"/>
  <c r="DZ404" i="160"/>
  <c r="DY401" i="160"/>
  <c r="DZ396" i="160"/>
  <c r="DY393" i="160"/>
  <c r="DZ388" i="160"/>
  <c r="DY385" i="160"/>
  <c r="DZ380" i="160"/>
  <c r="DY377" i="160"/>
  <c r="DZ372" i="160"/>
  <c r="DY369" i="160"/>
  <c r="DZ364" i="160"/>
  <c r="DY361" i="160"/>
  <c r="DZ356" i="160"/>
  <c r="DY353" i="160"/>
  <c r="DZ348" i="160"/>
  <c r="DY345" i="160"/>
  <c r="DZ340" i="160"/>
  <c r="DY337" i="160"/>
  <c r="DZ332" i="160"/>
  <c r="DY329" i="160"/>
  <c r="DZ324" i="160"/>
  <c r="DY321" i="160"/>
  <c r="DZ316" i="160"/>
  <c r="DY313" i="160"/>
  <c r="DZ308" i="160"/>
  <c r="DY305" i="160"/>
  <c r="DT216" i="160"/>
  <c r="DZ215" i="160"/>
  <c r="DV215" i="160"/>
  <c r="DY212" i="160"/>
  <c r="DU211" i="160"/>
  <c r="DT302" i="160"/>
  <c r="DZ301" i="160"/>
  <c r="DV301" i="160"/>
  <c r="DY298" i="160"/>
  <c r="DU297" i="160"/>
  <c r="DT294" i="160"/>
  <c r="DZ293" i="160"/>
  <c r="DV293" i="160"/>
  <c r="DY290" i="160"/>
  <c r="DU289" i="160"/>
  <c r="DT286" i="160"/>
  <c r="DV285" i="160"/>
  <c r="DU281" i="160"/>
  <c r="DT278" i="160"/>
  <c r="DV277" i="160"/>
  <c r="DU139" i="160"/>
  <c r="DU140" i="160"/>
  <c r="DU142" i="160"/>
  <c r="DU143" i="160"/>
  <c r="DU144" i="160"/>
  <c r="DU145" i="160"/>
  <c r="DU146" i="160"/>
  <c r="DU147" i="160"/>
  <c r="DU148" i="160"/>
  <c r="DU154" i="160"/>
  <c r="DU155" i="160"/>
  <c r="DU156" i="160"/>
  <c r="DU157" i="160"/>
  <c r="DU159" i="160"/>
  <c r="DU161" i="160"/>
  <c r="DU162" i="160"/>
  <c r="DU163" i="160"/>
  <c r="DU164" i="160"/>
  <c r="DU167" i="160"/>
  <c r="DU170" i="160"/>
  <c r="DU171" i="160"/>
  <c r="DU172" i="160"/>
  <c r="DU173" i="160"/>
  <c r="DU174" i="160"/>
  <c r="DU175" i="160"/>
  <c r="DU176" i="160"/>
  <c r="DU177" i="160"/>
  <c r="DU178" i="160"/>
  <c r="DU179" i="160"/>
  <c r="DU180" i="160"/>
  <c r="DU181" i="160"/>
  <c r="DU182" i="160"/>
  <c r="DU183" i="160"/>
  <c r="DU184" i="160"/>
  <c r="DU185" i="160"/>
  <c r="DU186" i="160"/>
  <c r="DU187" i="160"/>
  <c r="DU188" i="160"/>
  <c r="DU189" i="160"/>
  <c r="DU190" i="160"/>
  <c r="DU191" i="160"/>
  <c r="DU192" i="160"/>
  <c r="DU193" i="160"/>
  <c r="DU194" i="160"/>
  <c r="DU195" i="160"/>
  <c r="DU196" i="160"/>
  <c r="DU200" i="160"/>
  <c r="DU201" i="160"/>
  <c r="DU202" i="160"/>
  <c r="DU204" i="160"/>
  <c r="DU205" i="160"/>
  <c r="DU208" i="160"/>
  <c r="DU209" i="160"/>
  <c r="DY291" i="160"/>
  <c r="DZ286" i="160"/>
  <c r="DY283" i="160"/>
  <c r="DU273" i="160"/>
  <c r="DT270" i="160"/>
  <c r="DV269" i="160"/>
  <c r="DU265" i="160"/>
  <c r="DT262" i="160"/>
  <c r="DV261" i="160"/>
  <c r="DU257" i="160"/>
  <c r="DT254" i="160"/>
  <c r="DV253" i="160"/>
  <c r="DU249" i="160"/>
  <c r="DT246" i="160"/>
  <c r="DV245" i="160"/>
  <c r="DU241" i="160"/>
  <c r="DT238" i="160"/>
  <c r="DV237" i="160"/>
  <c r="DU233" i="160"/>
  <c r="DT230" i="160"/>
  <c r="DV229" i="160"/>
  <c r="DU225" i="160"/>
  <c r="DT222" i="160"/>
  <c r="DV221" i="160"/>
  <c r="DU408" i="160"/>
  <c r="DT405" i="160"/>
  <c r="DV404" i="160"/>
  <c r="DU400" i="160"/>
  <c r="DT397" i="160"/>
  <c r="DV396" i="160"/>
  <c r="DU392" i="160"/>
  <c r="DT389" i="160"/>
  <c r="DV388" i="160"/>
  <c r="DU384" i="160"/>
  <c r="DT381" i="160"/>
  <c r="DV380" i="160"/>
  <c r="DU376" i="160"/>
  <c r="DT373" i="160"/>
  <c r="DV372" i="160"/>
  <c r="DU368" i="160"/>
  <c r="DT365" i="160"/>
  <c r="DV364" i="160"/>
  <c r="DU360" i="160"/>
  <c r="DT357" i="160"/>
  <c r="DV356" i="160"/>
  <c r="DU352" i="160"/>
  <c r="DT349" i="160"/>
  <c r="DV348" i="160"/>
  <c r="DU344" i="160"/>
  <c r="DT341" i="160"/>
  <c r="DV340" i="160"/>
  <c r="DU336" i="160"/>
  <c r="DT333" i="160"/>
  <c r="DV332" i="160"/>
  <c r="DU328" i="160"/>
  <c r="DT325" i="160"/>
  <c r="DV324" i="160"/>
  <c r="DU320" i="160"/>
  <c r="DT317" i="160"/>
  <c r="DV316" i="160"/>
  <c r="DU312" i="160"/>
  <c r="DT309" i="160"/>
  <c r="DV308" i="160"/>
  <c r="DU304" i="160"/>
  <c r="DZ278" i="160"/>
  <c r="DY275" i="160"/>
  <c r="DZ270" i="160"/>
  <c r="DY267" i="160"/>
  <c r="DZ262" i="160"/>
  <c r="DY259" i="160"/>
  <c r="DZ254" i="160"/>
  <c r="DY251" i="160"/>
  <c r="DZ246" i="160"/>
  <c r="DY243" i="160"/>
  <c r="DZ238" i="160"/>
  <c r="DY235" i="160"/>
  <c r="DZ230" i="160"/>
  <c r="DY227" i="160"/>
  <c r="DZ222" i="160"/>
  <c r="DY219" i="160"/>
  <c r="DZ405" i="160"/>
  <c r="DY402" i="160"/>
  <c r="DZ397" i="160"/>
  <c r="DY394" i="160"/>
  <c r="DU9" i="160"/>
  <c r="DU10" i="160"/>
  <c r="DU11" i="160"/>
  <c r="DU12" i="160"/>
  <c r="DU13" i="160"/>
  <c r="DU14" i="160"/>
  <c r="DU15" i="160"/>
  <c r="DU16" i="160"/>
  <c r="DU17" i="160"/>
  <c r="DU18" i="160"/>
  <c r="DU19" i="160"/>
  <c r="DU20" i="160"/>
  <c r="DU21" i="160"/>
  <c r="DU22" i="160"/>
  <c r="DU23" i="160"/>
  <c r="DU24" i="160"/>
  <c r="DU25" i="160"/>
  <c r="DU26" i="160"/>
  <c r="DU27" i="160"/>
  <c r="DU28" i="160"/>
  <c r="DU29" i="160"/>
  <c r="DU30" i="160"/>
  <c r="DU31" i="160"/>
  <c r="DU32" i="160"/>
  <c r="DU33" i="160"/>
  <c r="DU34" i="160"/>
  <c r="DU35" i="160"/>
  <c r="DU36" i="160"/>
  <c r="DU37" i="160"/>
  <c r="DU38" i="160"/>
  <c r="DU39" i="160"/>
  <c r="DU40" i="160"/>
  <c r="DU41" i="160"/>
  <c r="DU42" i="160"/>
  <c r="DU43" i="160"/>
  <c r="DU44" i="160"/>
  <c r="DU45" i="160"/>
  <c r="DU46" i="160"/>
  <c r="DU47" i="160"/>
  <c r="DU48" i="160"/>
  <c r="DU49" i="160"/>
  <c r="DU50" i="160"/>
  <c r="DU51" i="160"/>
  <c r="DU52" i="160"/>
  <c r="DU53" i="160"/>
  <c r="DU54" i="160"/>
  <c r="DU55" i="160"/>
  <c r="DU56" i="160"/>
  <c r="DU57" i="160"/>
  <c r="DU58" i="160"/>
  <c r="DU59" i="160"/>
  <c r="DU60" i="160"/>
  <c r="DU61" i="160"/>
  <c r="DU62" i="160"/>
  <c r="DU63" i="160"/>
  <c r="DU64" i="160"/>
  <c r="DU65" i="160"/>
  <c r="DU66" i="160"/>
  <c r="DU67" i="160"/>
  <c r="DU68" i="160"/>
  <c r="DU69" i="160"/>
  <c r="DU70" i="160"/>
  <c r="DU71" i="160"/>
  <c r="DU72" i="160"/>
  <c r="DU73" i="160"/>
  <c r="DU74" i="160"/>
  <c r="DU75" i="160"/>
  <c r="DU76" i="160"/>
  <c r="DU77" i="160"/>
  <c r="DU78" i="160"/>
  <c r="DU79" i="160"/>
  <c r="DU80" i="160"/>
  <c r="DU81" i="160"/>
  <c r="DU82" i="160"/>
  <c r="DU83" i="160"/>
  <c r="DU84" i="160"/>
  <c r="DU85" i="160"/>
  <c r="DU86" i="160"/>
  <c r="DU87" i="160"/>
  <c r="DU88" i="160"/>
  <c r="DU89" i="160"/>
  <c r="DU90" i="160"/>
  <c r="DU91" i="160"/>
  <c r="DU92" i="160"/>
  <c r="DU93" i="160"/>
  <c r="DU94" i="160"/>
  <c r="DU95" i="160"/>
  <c r="DU96" i="160"/>
  <c r="DU97" i="160"/>
  <c r="DU98" i="160"/>
  <c r="DU99" i="160"/>
  <c r="DU100" i="160"/>
  <c r="DU101" i="160"/>
  <c r="DU102" i="160"/>
  <c r="DU103" i="160"/>
  <c r="DU104" i="160"/>
  <c r="DU105" i="160"/>
  <c r="DU106" i="160"/>
  <c r="DU107" i="160"/>
  <c r="DU108" i="160"/>
  <c r="DU109" i="160"/>
  <c r="DU110" i="160"/>
  <c r="DU111" i="160"/>
  <c r="DU112" i="160"/>
  <c r="DU113" i="160"/>
  <c r="DU114" i="160"/>
  <c r="DU115" i="160"/>
  <c r="DU116" i="160"/>
  <c r="DU117" i="160"/>
  <c r="DU118" i="160"/>
  <c r="DU119" i="160"/>
  <c r="DU120" i="160"/>
  <c r="DU121" i="160"/>
  <c r="DU122" i="160"/>
  <c r="DU123" i="160"/>
  <c r="DU124" i="160"/>
  <c r="DU125" i="160"/>
  <c r="DU126" i="160"/>
  <c r="DU127" i="160"/>
  <c r="DU128" i="160"/>
  <c r="DU129" i="160"/>
  <c r="DU130" i="160"/>
  <c r="DU131" i="160"/>
  <c r="DU132" i="160"/>
  <c r="DU133" i="160"/>
  <c r="DU134" i="160"/>
  <c r="DU135" i="160"/>
  <c r="DU136" i="160"/>
  <c r="DU137" i="160"/>
  <c r="DU138" i="160"/>
  <c r="DU141" i="160"/>
  <c r="DU149" i="160"/>
  <c r="DU150" i="160"/>
  <c r="DU151" i="160"/>
  <c r="DU152" i="160"/>
  <c r="DU153" i="160"/>
  <c r="DU158" i="160"/>
  <c r="DU160" i="160"/>
  <c r="DU165" i="160"/>
  <c r="DU166" i="160"/>
  <c r="DU197" i="160"/>
  <c r="DU198" i="160"/>
  <c r="DU206" i="160"/>
  <c r="DU207" i="160"/>
  <c r="DZ216" i="160"/>
  <c r="DY213" i="160"/>
  <c r="DZ302" i="160"/>
  <c r="DY299" i="160"/>
  <c r="DU298" i="160"/>
  <c r="DZ294" i="160"/>
  <c r="DU290" i="160"/>
  <c r="DZ389" i="160"/>
  <c r="DY386" i="160"/>
  <c r="DZ381" i="160"/>
  <c r="DY378" i="160"/>
  <c r="DZ373" i="160"/>
  <c r="DY370" i="160"/>
  <c r="DZ365" i="160"/>
  <c r="DY362" i="160"/>
  <c r="DU361" i="160"/>
  <c r="DZ357" i="160"/>
  <c r="DY354" i="160"/>
  <c r="DZ349" i="160"/>
  <c r="DY346" i="160"/>
  <c r="DZ341" i="160"/>
  <c r="DY338" i="160"/>
  <c r="DZ333" i="160"/>
  <c r="DY330" i="160"/>
  <c r="DZ325" i="160"/>
  <c r="DY322" i="160"/>
  <c r="DZ317" i="160"/>
  <c r="DY314" i="160"/>
  <c r="DZ309" i="160"/>
  <c r="DY306" i="160"/>
  <c r="DU305" i="160"/>
  <c r="DU272" i="160"/>
  <c r="DU264" i="160"/>
  <c r="DU256" i="160"/>
  <c r="DU248" i="160"/>
  <c r="DU232" i="160"/>
  <c r="DU399" i="160"/>
  <c r="DZ395" i="160"/>
  <c r="DY392" i="160"/>
  <c r="DU383" i="160"/>
  <c r="DZ379" i="160"/>
  <c r="DU375" i="160"/>
  <c r="DU359" i="160"/>
  <c r="DZ355" i="160"/>
  <c r="DV355" i="160"/>
  <c r="DU343" i="160"/>
  <c r="DU335" i="160"/>
  <c r="DU327" i="160"/>
  <c r="DZ323" i="160"/>
  <c r="DZ315" i="160"/>
  <c r="DY312" i="160"/>
  <c r="DV227" i="160"/>
  <c r="DU223" i="160"/>
  <c r="DV219" i="160"/>
  <c r="DU406" i="160"/>
  <c r="DV402" i="160"/>
  <c r="DU398" i="160"/>
  <c r="DV394" i="160"/>
  <c r="DU390" i="160"/>
  <c r="DV386" i="160"/>
  <c r="DU382" i="160"/>
  <c r="DV378" i="160"/>
  <c r="DU374" i="160"/>
  <c r="DV370" i="160"/>
  <c r="DU366" i="160"/>
  <c r="DV362" i="160"/>
  <c r="DU358" i="160"/>
  <c r="DV354" i="160"/>
  <c r="DU350" i="160"/>
  <c r="DV346" i="160"/>
  <c r="DU342" i="160"/>
  <c r="DV338" i="160"/>
  <c r="DU334" i="160"/>
  <c r="DV330" i="160"/>
  <c r="DU326" i="160"/>
  <c r="DV322" i="160"/>
  <c r="DU318" i="160"/>
  <c r="DV314" i="160"/>
  <c r="DU310" i="160"/>
  <c r="DU217" i="160"/>
  <c r="DV213" i="160"/>
  <c r="DU303" i="160"/>
  <c r="DV299" i="160"/>
  <c r="DU295" i="160"/>
  <c r="DV291" i="160"/>
  <c r="DU287" i="160"/>
  <c r="DV283" i="160"/>
  <c r="DU279" i="160"/>
  <c r="DV275" i="160"/>
  <c r="DU271" i="160"/>
  <c r="DV267" i="160"/>
  <c r="DU263" i="160"/>
  <c r="DV259" i="160"/>
  <c r="DU255" i="160"/>
  <c r="DV251" i="160"/>
  <c r="DU247" i="160"/>
  <c r="DV243" i="160"/>
  <c r="DU239" i="160"/>
  <c r="DV235" i="160"/>
  <c r="DU231" i="160"/>
  <c r="DY11" i="160"/>
  <c r="DY19" i="160"/>
  <c r="DY27" i="160"/>
  <c r="DY35" i="160"/>
  <c r="DY43" i="160"/>
  <c r="DY51" i="160"/>
  <c r="DY59" i="160"/>
  <c r="DY67" i="160"/>
  <c r="DY75" i="160"/>
  <c r="DY83" i="160"/>
  <c r="DY91" i="160"/>
  <c r="DY99" i="160"/>
  <c r="DY107" i="160"/>
  <c r="DY115" i="160"/>
  <c r="DY123" i="160"/>
  <c r="DY131" i="160"/>
  <c r="DY139" i="160"/>
  <c r="DY147" i="160"/>
  <c r="DY155" i="160"/>
  <c r="DY163" i="160"/>
  <c r="DY171" i="160"/>
  <c r="DY179" i="160"/>
  <c r="DY187" i="160"/>
  <c r="DY195" i="160"/>
  <c r="DY201" i="160"/>
  <c r="DY203" i="160"/>
  <c r="DY209" i="160"/>
  <c r="DU293" i="160"/>
  <c r="DU285" i="160"/>
  <c r="DV281" i="160"/>
  <c r="DV265" i="160"/>
  <c r="DU261" i="160"/>
  <c r="DV257" i="160"/>
  <c r="DU253" i="160"/>
  <c r="DV249" i="160"/>
  <c r="DU245" i="160"/>
  <c r="DV241" i="160"/>
  <c r="DU237" i="160"/>
  <c r="DU229" i="160"/>
  <c r="DV225" i="160"/>
  <c r="DU221" i="160"/>
  <c r="DU404" i="160"/>
  <c r="DV400" i="160"/>
  <c r="DU396" i="160"/>
  <c r="DV392" i="160"/>
  <c r="DU388" i="160"/>
  <c r="DU380" i="160"/>
  <c r="DV376" i="160"/>
  <c r="DU372" i="160"/>
  <c r="DV368" i="160"/>
  <c r="DU364" i="160"/>
  <c r="DV360" i="160"/>
  <c r="DZ236" i="160"/>
  <c r="DZ217" i="160"/>
  <c r="DV217" i="160"/>
  <c r="DY214" i="160"/>
  <c r="DU213" i="160"/>
  <c r="DZ303" i="160"/>
  <c r="DV303" i="160"/>
  <c r="DY300" i="160"/>
  <c r="DU299" i="160"/>
  <c r="DZ295" i="160"/>
  <c r="DV295" i="160"/>
  <c r="DY292" i="160"/>
  <c r="DU291" i="160"/>
  <c r="DZ287" i="160"/>
  <c r="DV287" i="160"/>
  <c r="DY284" i="160"/>
  <c r="DU283" i="160"/>
  <c r="DZ279" i="160"/>
  <c r="DV279" i="160"/>
  <c r="DY276" i="160"/>
  <c r="DU275" i="160"/>
  <c r="DZ271" i="160"/>
  <c r="DV271" i="160"/>
  <c r="DY268" i="160"/>
  <c r="DU267" i="160"/>
  <c r="DZ263" i="160"/>
  <c r="DV263" i="160"/>
  <c r="DY260" i="160"/>
  <c r="DU259" i="160"/>
  <c r="DZ255" i="160"/>
  <c r="DV255" i="160"/>
  <c r="DY252" i="160"/>
  <c r="DU251" i="160"/>
  <c r="DZ247" i="160"/>
  <c r="DV247" i="160"/>
  <c r="DY244" i="160"/>
  <c r="DU243" i="160"/>
  <c r="DZ239" i="160"/>
  <c r="DV239" i="160"/>
  <c r="DY236" i="160"/>
  <c r="DU235" i="160"/>
  <c r="DZ231" i="160"/>
  <c r="DV231" i="160"/>
  <c r="DY228" i="160"/>
  <c r="DU227" i="160"/>
  <c r="DZ224" i="160"/>
  <c r="DZ407" i="160"/>
  <c r="DY308" i="160"/>
  <c r="DV352" i="160"/>
  <c r="DV344" i="160"/>
  <c r="DU340" i="160"/>
  <c r="DV336" i="160"/>
  <c r="DU332" i="160"/>
  <c r="DU324" i="160"/>
  <c r="DV320" i="160"/>
  <c r="DU316" i="160"/>
  <c r="DV312" i="160"/>
  <c r="DU308" i="160"/>
  <c r="DV304" i="160"/>
  <c r="DZ223" i="160"/>
  <c r="DV223" i="160"/>
  <c r="DY220" i="160"/>
  <c r="DU219" i="160"/>
  <c r="DZ406" i="160"/>
  <c r="DV406" i="160"/>
  <c r="DY403" i="160"/>
  <c r="DU402" i="160"/>
  <c r="DZ398" i="160"/>
  <c r="DV398" i="160"/>
  <c r="DY395" i="160"/>
  <c r="DU394" i="160"/>
  <c r="DZ390" i="160"/>
  <c r="DV390" i="160"/>
  <c r="DY387" i="160"/>
  <c r="DU386" i="160"/>
  <c r="DZ382" i="160"/>
  <c r="DV382" i="160"/>
  <c r="DY379" i="160"/>
  <c r="DU378" i="160"/>
  <c r="DZ374" i="160"/>
  <c r="DV374" i="160"/>
  <c r="DY371" i="160"/>
  <c r="DU370" i="160"/>
  <c r="DZ366" i="160"/>
  <c r="DV366" i="160"/>
  <c r="DY363" i="160"/>
  <c r="DU362" i="160"/>
  <c r="DZ358" i="160"/>
  <c r="DV358" i="160"/>
  <c r="DY355" i="160"/>
  <c r="DU354" i="160"/>
  <c r="DZ350" i="160"/>
  <c r="DV350" i="160"/>
  <c r="DY347" i="160"/>
  <c r="DU346" i="160"/>
  <c r="DZ342" i="160"/>
  <c r="DV342" i="160"/>
  <c r="DY339" i="160"/>
  <c r="DU338" i="160"/>
  <c r="DZ334" i="160"/>
  <c r="DV334" i="160"/>
  <c r="DY331" i="160"/>
  <c r="DU330" i="160"/>
  <c r="DZ326" i="160"/>
  <c r="DV326" i="160"/>
  <c r="DY323" i="160"/>
  <c r="DU322" i="160"/>
  <c r="DZ318" i="160"/>
  <c r="DV318" i="160"/>
  <c r="DY315" i="160"/>
  <c r="DU314" i="160"/>
  <c r="DZ310" i="160"/>
  <c r="DV310" i="160"/>
  <c r="DY307" i="160"/>
  <c r="DU306" i="160"/>
  <c r="DW244" i="160"/>
  <c r="DW236" i="160"/>
  <c r="DW228" i="160"/>
  <c r="DW220" i="160"/>
  <c r="DW403" i="160"/>
  <c r="DW395" i="160"/>
  <c r="DW387" i="160"/>
  <c r="DW379" i="160"/>
  <c r="DW371" i="160"/>
  <c r="DW363" i="160"/>
  <c r="DW355" i="160"/>
  <c r="DW347" i="160"/>
  <c r="DW339" i="160"/>
  <c r="DW331" i="160"/>
  <c r="DW323" i="160"/>
  <c r="DW315" i="160"/>
  <c r="DW307" i="160"/>
  <c r="DW209" i="160"/>
  <c r="DW201" i="160"/>
  <c r="DW193" i="160"/>
  <c r="DW185" i="160"/>
  <c r="DW177" i="160"/>
  <c r="DW169" i="160"/>
  <c r="DW161" i="160"/>
  <c r="DW153" i="160"/>
  <c r="DW145" i="160"/>
  <c r="DW137" i="160"/>
  <c r="DW129" i="160"/>
  <c r="DW121" i="160"/>
  <c r="DW113" i="160"/>
  <c r="DW105" i="160"/>
  <c r="DW97" i="160"/>
  <c r="DW89" i="160"/>
  <c r="DW81" i="160"/>
  <c r="DW73" i="160"/>
  <c r="DW65" i="160"/>
  <c r="DW57" i="160"/>
  <c r="DW49" i="160"/>
  <c r="DW41" i="160"/>
  <c r="DW33" i="160"/>
  <c r="DW25" i="160"/>
  <c r="DW17" i="160"/>
  <c r="DW214" i="160"/>
  <c r="DW300" i="160"/>
  <c r="DW292" i="160"/>
  <c r="DW284" i="160"/>
  <c r="DW276" i="160"/>
  <c r="DW268" i="160"/>
  <c r="DW260" i="160"/>
  <c r="DW252" i="160"/>
  <c r="DT10" i="160"/>
  <c r="DT16" i="160"/>
  <c r="DT26" i="160"/>
  <c r="DT31" i="160"/>
  <c r="DT36" i="160"/>
  <c r="DT42" i="160"/>
  <c r="DT67" i="160"/>
  <c r="DT11" i="160"/>
  <c r="DT14" i="160"/>
  <c r="DT23" i="160"/>
  <c r="DT30" i="160"/>
  <c r="DT38" i="160"/>
  <c r="DT45" i="160"/>
  <c r="DT53" i="160"/>
  <c r="DT70" i="160"/>
  <c r="DT12" i="160"/>
  <c r="DT18" i="160"/>
  <c r="DT21" i="160"/>
  <c r="DT33" i="160"/>
  <c r="DT39" i="160"/>
  <c r="DT44" i="160"/>
  <c r="DT49" i="160"/>
  <c r="DT60" i="160"/>
  <c r="DY12" i="160"/>
  <c r="DY20" i="160"/>
  <c r="DY28" i="160"/>
  <c r="DY36" i="160"/>
  <c r="DY44" i="160"/>
  <c r="DY52" i="160"/>
  <c r="DY60" i="160"/>
  <c r="DT19" i="160"/>
  <c r="DT22" i="160"/>
  <c r="DT27" i="160"/>
  <c r="DT37" i="160"/>
  <c r="DT40" i="160"/>
  <c r="DT47" i="160"/>
  <c r="DT50" i="160"/>
  <c r="DT52" i="160"/>
  <c r="DT55" i="160"/>
  <c r="DT57" i="160"/>
  <c r="DT61" i="160"/>
  <c r="DT63" i="160"/>
  <c r="DT68" i="160"/>
  <c r="DT15" i="160"/>
  <c r="DT20" i="160"/>
  <c r="DT24" i="160"/>
  <c r="DT28" i="160"/>
  <c r="DT34" i="160"/>
  <c r="DT43" i="160"/>
  <c r="DT46" i="160"/>
  <c r="DT48" i="160"/>
  <c r="DT56" i="160"/>
  <c r="DT59" i="160"/>
  <c r="DT62" i="160"/>
  <c r="DT64" i="160"/>
  <c r="DT66" i="160"/>
  <c r="DT69" i="160"/>
  <c r="DT9" i="160"/>
  <c r="DT13" i="160"/>
  <c r="DT17" i="160"/>
  <c r="DT25" i="160"/>
  <c r="DT29" i="160"/>
  <c r="DT32" i="160"/>
  <c r="DT35" i="160"/>
  <c r="DT41" i="160"/>
  <c r="DT51" i="160"/>
  <c r="DT54" i="160"/>
  <c r="DT58" i="160"/>
  <c r="DT65" i="160"/>
  <c r="DV9" i="160"/>
  <c r="DV10" i="160"/>
  <c r="DV11" i="160"/>
  <c r="DV12" i="160"/>
  <c r="DV13" i="160"/>
  <c r="DV14" i="160"/>
  <c r="DV15" i="160"/>
  <c r="DV16" i="160"/>
  <c r="DV17" i="160"/>
  <c r="DV18" i="160"/>
  <c r="DV19" i="160"/>
  <c r="DV20" i="160"/>
  <c r="DV21" i="160"/>
  <c r="DV22" i="160"/>
  <c r="DV23" i="160"/>
  <c r="DV24" i="160"/>
  <c r="DV25" i="160"/>
  <c r="DV26" i="160"/>
  <c r="DV27" i="160"/>
  <c r="DV28" i="160"/>
  <c r="DV29" i="160"/>
  <c r="DV30" i="160"/>
  <c r="DV31" i="160"/>
  <c r="DV32" i="160"/>
  <c r="DV33" i="160"/>
  <c r="DV34" i="160"/>
  <c r="DV35" i="160"/>
  <c r="DV36" i="160"/>
  <c r="DV37" i="160"/>
  <c r="DV38" i="160"/>
  <c r="DV39" i="160"/>
  <c r="DV40" i="160"/>
  <c r="DV41" i="160"/>
  <c r="DV42" i="160"/>
  <c r="DV43" i="160"/>
  <c r="DV44" i="160"/>
  <c r="DV45" i="160"/>
  <c r="DV46" i="160"/>
  <c r="DV47" i="160"/>
  <c r="DV48" i="160"/>
  <c r="DV49" i="160"/>
  <c r="DV50" i="160"/>
  <c r="DV51" i="160"/>
  <c r="DV52" i="160"/>
  <c r="DV53" i="160"/>
  <c r="DV54" i="160"/>
  <c r="DV55" i="160"/>
  <c r="DV56" i="160"/>
  <c r="DV57" i="160"/>
  <c r="DV58" i="160"/>
  <c r="DV59" i="160"/>
  <c r="DV60" i="160"/>
  <c r="DV61" i="160"/>
  <c r="DV62" i="160"/>
  <c r="DV63" i="160"/>
  <c r="DV64" i="160"/>
  <c r="DW208" i="160"/>
  <c r="DW200" i="160"/>
  <c r="DW192" i="160"/>
  <c r="DW184" i="160"/>
  <c r="DW176" i="160"/>
  <c r="DW168" i="160"/>
  <c r="DW160" i="160"/>
  <c r="DW152" i="160"/>
  <c r="DW144" i="160"/>
  <c r="DW136" i="160"/>
  <c r="DW128" i="160"/>
  <c r="DW120" i="160"/>
  <c r="DW112" i="160"/>
  <c r="DW104" i="160"/>
  <c r="DW96" i="160"/>
  <c r="DW88" i="160"/>
  <c r="DW80" i="160"/>
  <c r="DW72" i="160"/>
  <c r="DT71" i="160"/>
  <c r="DT72" i="160"/>
  <c r="DT73" i="160"/>
  <c r="DT74" i="160"/>
  <c r="DT75" i="160"/>
  <c r="DT76" i="160"/>
  <c r="DT77" i="160"/>
  <c r="DT78" i="160"/>
  <c r="DT79" i="160"/>
  <c r="DT80" i="160"/>
  <c r="DT81" i="160"/>
  <c r="DT82" i="160"/>
  <c r="DT83" i="160"/>
  <c r="DT84" i="160"/>
  <c r="DT85" i="160"/>
  <c r="DT86" i="160"/>
  <c r="DT87" i="160"/>
  <c r="DT88" i="160"/>
  <c r="DT89" i="160"/>
  <c r="DT90" i="160"/>
  <c r="DT91" i="160"/>
  <c r="DT92" i="160"/>
  <c r="DT93" i="160"/>
  <c r="DT94" i="160"/>
  <c r="DT95" i="160"/>
  <c r="DT96" i="160"/>
  <c r="DT97" i="160"/>
  <c r="DT98" i="160"/>
  <c r="DT99" i="160"/>
  <c r="DT100" i="160"/>
  <c r="DT101" i="160"/>
  <c r="DT102" i="160"/>
  <c r="DT103" i="160"/>
  <c r="DT104" i="160"/>
  <c r="DT105" i="160"/>
  <c r="DT106" i="160"/>
  <c r="DT107" i="160"/>
  <c r="DT108" i="160"/>
  <c r="DT109" i="160"/>
  <c r="DT110" i="160"/>
  <c r="DT111" i="160"/>
  <c r="DT112" i="160"/>
  <c r="DT113" i="160"/>
  <c r="DT114" i="160"/>
  <c r="DT115" i="160"/>
  <c r="DT116" i="160"/>
  <c r="DT117" i="160"/>
  <c r="DT118" i="160"/>
  <c r="DT119" i="160"/>
  <c r="DT120" i="160"/>
  <c r="DT121" i="160"/>
  <c r="DT122" i="160"/>
  <c r="DT123" i="160"/>
  <c r="DT124" i="160"/>
  <c r="DT125" i="160"/>
  <c r="DT126" i="160"/>
  <c r="DT127" i="160"/>
  <c r="DT128" i="160"/>
  <c r="DT129" i="160"/>
  <c r="DT130" i="160"/>
  <c r="DT131" i="160"/>
  <c r="DT132" i="160"/>
  <c r="DT133" i="160"/>
  <c r="DT134" i="160"/>
  <c r="DT135" i="160"/>
  <c r="DT136" i="160"/>
  <c r="DT137" i="160"/>
  <c r="DT138" i="160"/>
  <c r="DT139" i="160"/>
  <c r="DT140" i="160"/>
  <c r="DT141" i="160"/>
  <c r="DT142" i="160"/>
  <c r="DT143" i="160"/>
  <c r="DT144" i="160"/>
  <c r="DT145" i="160"/>
  <c r="DT146" i="160"/>
  <c r="DT147" i="160"/>
  <c r="DT148" i="160"/>
  <c r="DT149" i="160"/>
  <c r="DT150" i="160"/>
  <c r="DT151" i="160"/>
  <c r="DT152" i="160"/>
  <c r="DT153" i="160"/>
  <c r="DT154" i="160"/>
  <c r="DT155" i="160"/>
  <c r="DT156" i="160"/>
  <c r="DT157" i="160"/>
  <c r="DT158" i="160"/>
  <c r="DT159" i="160"/>
  <c r="DT160" i="160"/>
  <c r="DT161" i="160"/>
  <c r="DT162" i="160"/>
  <c r="DT163" i="160"/>
  <c r="DT164" i="160"/>
  <c r="DT165" i="160"/>
  <c r="DT166" i="160"/>
  <c r="DT167" i="160"/>
  <c r="DT168" i="160"/>
  <c r="DT169" i="160"/>
  <c r="DT170" i="160"/>
  <c r="DT171" i="160"/>
  <c r="DT172" i="160"/>
  <c r="DT173" i="160"/>
  <c r="DT174" i="160"/>
  <c r="DT175" i="160"/>
  <c r="DT176" i="160"/>
  <c r="DT177" i="160"/>
  <c r="DT178" i="160"/>
  <c r="DT179" i="160"/>
  <c r="DT180" i="160"/>
  <c r="DT181" i="160"/>
  <c r="DT182" i="160"/>
  <c r="DT183" i="160"/>
  <c r="DT184" i="160"/>
  <c r="DT185" i="160"/>
  <c r="DT186" i="160"/>
  <c r="DT187" i="160"/>
  <c r="DT188" i="160"/>
  <c r="DT189" i="160"/>
  <c r="DT190" i="160"/>
  <c r="DT191" i="160"/>
  <c r="DT192" i="160"/>
  <c r="DT193" i="160"/>
  <c r="DT194" i="160"/>
  <c r="DT195" i="160"/>
  <c r="DT196" i="160"/>
  <c r="DT197" i="160"/>
  <c r="DT198" i="160"/>
  <c r="DT199" i="160"/>
  <c r="DT200" i="160"/>
  <c r="DT201" i="160"/>
  <c r="DT202" i="160"/>
  <c r="DT203" i="160"/>
  <c r="DT204" i="160"/>
  <c r="DT205" i="160"/>
  <c r="DT206" i="160"/>
  <c r="DT207" i="160"/>
  <c r="DT208" i="160"/>
  <c r="DT209" i="160"/>
  <c r="DW207" i="160"/>
  <c r="DW199" i="160"/>
  <c r="DW191" i="160"/>
  <c r="DW183" i="160"/>
  <c r="DW175" i="160"/>
  <c r="DW167" i="160"/>
  <c r="DW159" i="160"/>
  <c r="DW151" i="160"/>
  <c r="DW143" i="160"/>
  <c r="DW135" i="160"/>
  <c r="DW127" i="160"/>
  <c r="DW119" i="160"/>
  <c r="DW111" i="160"/>
  <c r="DW103" i="160"/>
  <c r="DW95" i="160"/>
  <c r="DW87" i="160"/>
  <c r="DW79" i="160"/>
  <c r="DW71" i="160"/>
  <c r="DW63" i="160"/>
  <c r="DU168" i="160"/>
  <c r="DU169" i="160"/>
  <c r="DU199" i="160"/>
  <c r="DU203" i="160"/>
  <c r="DY68" i="160"/>
  <c r="DY76" i="160"/>
  <c r="DY84" i="160"/>
  <c r="DY92" i="160"/>
  <c r="DY100" i="160"/>
  <c r="DY108" i="160"/>
  <c r="DY116" i="160"/>
  <c r="DY124" i="160"/>
  <c r="DY132" i="160"/>
  <c r="DY140" i="160"/>
  <c r="DY148" i="160"/>
  <c r="DY156" i="160"/>
  <c r="DY164" i="160"/>
  <c r="DY172" i="160"/>
  <c r="DY180" i="160"/>
  <c r="DY188" i="160"/>
  <c r="DY196" i="160"/>
  <c r="DY204" i="160"/>
  <c r="DW203" i="160"/>
  <c r="DW195" i="160"/>
  <c r="DW187" i="160"/>
  <c r="DW179" i="160"/>
  <c r="DW171" i="160"/>
  <c r="DW163" i="160"/>
  <c r="DW155" i="160"/>
  <c r="DW147" i="160"/>
  <c r="DW139" i="160"/>
  <c r="DW131" i="160"/>
  <c r="DW123" i="160"/>
  <c r="DW115" i="160"/>
  <c r="DW107" i="160"/>
  <c r="DW99" i="160"/>
  <c r="DW91" i="160"/>
  <c r="DW83" i="160"/>
  <c r="DW75" i="160"/>
  <c r="DW67" i="160"/>
  <c r="DW59" i="160"/>
  <c r="DW51" i="160"/>
  <c r="DW43" i="160"/>
  <c r="DW35" i="160"/>
  <c r="DW27" i="160"/>
  <c r="DW19" i="160"/>
  <c r="DW11" i="160"/>
  <c r="DT218" i="160"/>
  <c r="DW216" i="160"/>
  <c r="DT210" i="160"/>
  <c r="DW302" i="160"/>
  <c r="DT296" i="160"/>
  <c r="DW294" i="160"/>
  <c r="DT288" i="160"/>
  <c r="DW286" i="160"/>
  <c r="DT280" i="160"/>
  <c r="DW278" i="160"/>
  <c r="DT272" i="160"/>
  <c r="DW270" i="160"/>
  <c r="DT264" i="160"/>
  <c r="DW262" i="160"/>
  <c r="DT256" i="160"/>
  <c r="DW254" i="160"/>
  <c r="DT248" i="160"/>
  <c r="DW246" i="160"/>
  <c r="DT240" i="160"/>
  <c r="DW238" i="160"/>
  <c r="DT232" i="160"/>
  <c r="DW230" i="160"/>
  <c r="DT224" i="160"/>
  <c r="DW222" i="160"/>
  <c r="DT407" i="160"/>
  <c r="DW405" i="160"/>
  <c r="DT399" i="160"/>
  <c r="DW397" i="160"/>
  <c r="DT391" i="160"/>
  <c r="DW389" i="160"/>
  <c r="DT383" i="160"/>
  <c r="DW381" i="160"/>
  <c r="DT375" i="160"/>
  <c r="DW373" i="160"/>
  <c r="DV65" i="160"/>
  <c r="DV66" i="160"/>
  <c r="DV67" i="160"/>
  <c r="DV68" i="160"/>
  <c r="DV69" i="160"/>
  <c r="DV70" i="160"/>
  <c r="DV71" i="160"/>
  <c r="DV72" i="160"/>
  <c r="DV73" i="160"/>
  <c r="DV74" i="160"/>
  <c r="DV75" i="160"/>
  <c r="DV76" i="160"/>
  <c r="DV77" i="160"/>
  <c r="DV78" i="160"/>
  <c r="DV79" i="160"/>
  <c r="DV80" i="160"/>
  <c r="DV81" i="160"/>
  <c r="DV82" i="160"/>
  <c r="DV83" i="160"/>
  <c r="DV84" i="160"/>
  <c r="DV85" i="160"/>
  <c r="DV86" i="160"/>
  <c r="DV87" i="160"/>
  <c r="DV88" i="160"/>
  <c r="DV89" i="160"/>
  <c r="DV90" i="160"/>
  <c r="DV91" i="160"/>
  <c r="DV92" i="160"/>
  <c r="DV93" i="160"/>
  <c r="DV94" i="160"/>
  <c r="DV95" i="160"/>
  <c r="DV96" i="160"/>
  <c r="DV97" i="160"/>
  <c r="DV98" i="160"/>
  <c r="DV99" i="160"/>
  <c r="DV100" i="160"/>
  <c r="DV101" i="160"/>
  <c r="DV102" i="160"/>
  <c r="DV103" i="160"/>
  <c r="DV104" i="160"/>
  <c r="DV105" i="160"/>
  <c r="DV106" i="160"/>
  <c r="DV107" i="160"/>
  <c r="DV108" i="160"/>
  <c r="DV109" i="160"/>
  <c r="DV110" i="160"/>
  <c r="DV111" i="160"/>
  <c r="DV112" i="160"/>
  <c r="DV113" i="160"/>
  <c r="DV114" i="160"/>
  <c r="DV115" i="160"/>
  <c r="DV116" i="160"/>
  <c r="DV117" i="160"/>
  <c r="DV118" i="160"/>
  <c r="DV119" i="160"/>
  <c r="DV120" i="160"/>
  <c r="DV121" i="160"/>
  <c r="DV122" i="160"/>
  <c r="DV123" i="160"/>
  <c r="DV124" i="160"/>
  <c r="DV125" i="160"/>
  <c r="DV126" i="160"/>
  <c r="DV127" i="160"/>
  <c r="DV128" i="160"/>
  <c r="DV129" i="160"/>
  <c r="DV130" i="160"/>
  <c r="DV131" i="160"/>
  <c r="DV132" i="160"/>
  <c r="DV133" i="160"/>
  <c r="DV134" i="160"/>
  <c r="DV135" i="160"/>
  <c r="DV136" i="160"/>
  <c r="DV137" i="160"/>
  <c r="DV138" i="160"/>
  <c r="DV139" i="160"/>
  <c r="DV140" i="160"/>
  <c r="DV141" i="160"/>
  <c r="DV142" i="160"/>
  <c r="DV143" i="160"/>
  <c r="DV144" i="160"/>
  <c r="DV145" i="160"/>
  <c r="DV146" i="160"/>
  <c r="DV147" i="160"/>
  <c r="DV148" i="160"/>
  <c r="DV149" i="160"/>
  <c r="DV150" i="160"/>
  <c r="DV151" i="160"/>
  <c r="DV152" i="160"/>
  <c r="DV153" i="160"/>
  <c r="DV154" i="160"/>
  <c r="DV155" i="160"/>
  <c r="DV156" i="160"/>
  <c r="DV157" i="160"/>
  <c r="DV158" i="160"/>
  <c r="DV159" i="160"/>
  <c r="DV160" i="160"/>
  <c r="DV161" i="160"/>
  <c r="DV162" i="160"/>
  <c r="DV163" i="160"/>
  <c r="DV164" i="160"/>
  <c r="DV165" i="160"/>
  <c r="DV166" i="160"/>
  <c r="DV167" i="160"/>
  <c r="DV168" i="160"/>
  <c r="DV169" i="160"/>
  <c r="DV170" i="160"/>
  <c r="DV171" i="160"/>
  <c r="DV172" i="160"/>
  <c r="DV173" i="160"/>
  <c r="DV174" i="160"/>
  <c r="DV175" i="160"/>
  <c r="DV176" i="160"/>
  <c r="DV177" i="160"/>
  <c r="DV178" i="160"/>
  <c r="DV179" i="160"/>
  <c r="DV180" i="160"/>
  <c r="DV181" i="160"/>
  <c r="DV182" i="160"/>
  <c r="DV183" i="160"/>
  <c r="DV184" i="160"/>
  <c r="DV185" i="160"/>
  <c r="DV186" i="160"/>
  <c r="DV187" i="160"/>
  <c r="DV188" i="160"/>
  <c r="DV189" i="160"/>
  <c r="DV190" i="160"/>
  <c r="DV191" i="160"/>
  <c r="DV192" i="160"/>
  <c r="DV193" i="160"/>
  <c r="DV194" i="160"/>
  <c r="DV195" i="160"/>
  <c r="DV196" i="160"/>
  <c r="DV197" i="160"/>
  <c r="DV198" i="160"/>
  <c r="DV199" i="160"/>
  <c r="DV200" i="160"/>
  <c r="DV201" i="160"/>
  <c r="DV202" i="160"/>
  <c r="DV203" i="160"/>
  <c r="DV204" i="160"/>
  <c r="DV205" i="160"/>
  <c r="DV206" i="160"/>
  <c r="DV207" i="160"/>
  <c r="DV208" i="160"/>
  <c r="DV209" i="160"/>
  <c r="DW64" i="160"/>
  <c r="DW56" i="160"/>
  <c r="DW48" i="160"/>
  <c r="DW40" i="160"/>
  <c r="DW32" i="160"/>
  <c r="DW24" i="160"/>
  <c r="DW16" i="160"/>
  <c r="DZ218" i="160"/>
  <c r="DV218" i="160"/>
  <c r="DW217" i="160"/>
  <c r="DU214" i="160"/>
  <c r="DT211" i="160"/>
  <c r="DZ210" i="160"/>
  <c r="DV210" i="160"/>
  <c r="DW303" i="160"/>
  <c r="DY301" i="160"/>
  <c r="DU300" i="160"/>
  <c r="DT297" i="160"/>
  <c r="DV296" i="160"/>
  <c r="DW295" i="160"/>
  <c r="DU292" i="160"/>
  <c r="DT289" i="160"/>
  <c r="DV288" i="160"/>
  <c r="DW287" i="160"/>
  <c r="DY285" i="160"/>
  <c r="DU284" i="160"/>
  <c r="DT281" i="160"/>
  <c r="DZ280" i="160"/>
  <c r="DV280" i="160"/>
  <c r="DW279" i="160"/>
  <c r="DU276" i="160"/>
  <c r="DT273" i="160"/>
  <c r="DV272" i="160"/>
  <c r="DW271" i="160"/>
  <c r="DY269" i="160"/>
  <c r="DU268" i="160"/>
  <c r="DT265" i="160"/>
  <c r="DZ264" i="160"/>
  <c r="DV264" i="160"/>
  <c r="DW263" i="160"/>
  <c r="DY261" i="160"/>
  <c r="DU260" i="160"/>
  <c r="DT257" i="160"/>
  <c r="DV256" i="160"/>
  <c r="DW255" i="160"/>
  <c r="DY253" i="160"/>
  <c r="DU252" i="160"/>
  <c r="DT249" i="160"/>
  <c r="DZ248" i="160"/>
  <c r="DV248" i="160"/>
  <c r="DW247" i="160"/>
  <c r="DY245" i="160"/>
  <c r="DU244" i="160"/>
  <c r="DT241" i="160"/>
  <c r="DV240" i="160"/>
  <c r="DW239" i="160"/>
  <c r="DY237" i="160"/>
  <c r="DU236" i="160"/>
  <c r="DT233" i="160"/>
  <c r="DZ232" i="160"/>
  <c r="DV232" i="160"/>
  <c r="DW231" i="160"/>
  <c r="DY229" i="160"/>
  <c r="DU228" i="160"/>
  <c r="DT225" i="160"/>
  <c r="DV224" i="160"/>
  <c r="DW223" i="160"/>
  <c r="DY221" i="160"/>
  <c r="DU220" i="160"/>
  <c r="DT408" i="160"/>
  <c r="DV407" i="160"/>
  <c r="DW406" i="160"/>
  <c r="DY404" i="160"/>
  <c r="DU403" i="160"/>
  <c r="DT400" i="160"/>
  <c r="DZ399" i="160"/>
  <c r="DV399" i="160"/>
  <c r="DW398" i="160"/>
  <c r="DY396" i="160"/>
  <c r="DU395" i="160"/>
  <c r="DT392" i="160"/>
  <c r="DZ391" i="160"/>
  <c r="DV391" i="160"/>
  <c r="DW390" i="160"/>
  <c r="DY388" i="160"/>
  <c r="DU387" i="160"/>
  <c r="DT384" i="160"/>
  <c r="DZ383" i="160"/>
  <c r="DV383" i="160"/>
  <c r="DW382" i="160"/>
  <c r="DY380" i="160"/>
  <c r="DU379" i="160"/>
  <c r="DT376" i="160"/>
  <c r="DZ375" i="160"/>
  <c r="DV375" i="160"/>
  <c r="DW374" i="160"/>
  <c r="DY372" i="160"/>
  <c r="DU371" i="160"/>
  <c r="DT368" i="160"/>
  <c r="DZ367" i="160"/>
  <c r="DV367" i="160"/>
  <c r="DW366" i="160"/>
  <c r="DY364" i="160"/>
  <c r="DU363" i="160"/>
  <c r="DT360" i="160"/>
  <c r="DZ359" i="160"/>
  <c r="DV359" i="160"/>
  <c r="DW358" i="160"/>
  <c r="DY356" i="160"/>
  <c r="DU355" i="160"/>
  <c r="DT352" i="160"/>
  <c r="DZ351" i="160"/>
  <c r="DV351" i="160"/>
  <c r="DW350" i="160"/>
  <c r="DY348" i="160"/>
  <c r="DU347" i="160"/>
  <c r="DT344" i="160"/>
  <c r="DZ343" i="160"/>
  <c r="DV343" i="160"/>
  <c r="DW342" i="160"/>
  <c r="DY340" i="160"/>
  <c r="DU339" i="160"/>
  <c r="DT336" i="160"/>
  <c r="DZ335" i="160"/>
  <c r="DV335" i="160"/>
  <c r="DW334" i="160"/>
  <c r="DY332" i="160"/>
  <c r="DU331" i="160"/>
  <c r="DT328" i="160"/>
  <c r="DZ327" i="160"/>
  <c r="DV327" i="160"/>
  <c r="DW326" i="160"/>
  <c r="DY324" i="160"/>
  <c r="DU323" i="160"/>
  <c r="DT320" i="160"/>
  <c r="DZ319" i="160"/>
  <c r="DV319" i="160"/>
  <c r="DW318" i="160"/>
  <c r="DY316" i="160"/>
  <c r="DU315" i="160"/>
  <c r="DT312" i="160"/>
  <c r="DZ311" i="160"/>
  <c r="DV311" i="160"/>
  <c r="DW310" i="160"/>
  <c r="DU307" i="160"/>
  <c r="DT304" i="160"/>
  <c r="DW55" i="160"/>
  <c r="DW47" i="160"/>
  <c r="DW39" i="160"/>
  <c r="DW31" i="160"/>
  <c r="DW23" i="160"/>
  <c r="DW15" i="160"/>
  <c r="DY218" i="160"/>
  <c r="DT214" i="160"/>
  <c r="DZ213" i="160"/>
  <c r="DW212" i="160"/>
  <c r="DY210" i="160"/>
  <c r="DT300" i="160"/>
  <c r="DZ299" i="160"/>
  <c r="DW298" i="160"/>
  <c r="DY296" i="160"/>
  <c r="DT292" i="160"/>
  <c r="DZ291" i="160"/>
  <c r="DW290" i="160"/>
  <c r="DY288" i="160"/>
  <c r="DT284" i="160"/>
  <c r="DZ283" i="160"/>
  <c r="DW282" i="160"/>
  <c r="DY280" i="160"/>
  <c r="DT276" i="160"/>
  <c r="DZ275" i="160"/>
  <c r="DW274" i="160"/>
  <c r="DY272" i="160"/>
  <c r="DT268" i="160"/>
  <c r="DZ267" i="160"/>
  <c r="DW266" i="160"/>
  <c r="DY264" i="160"/>
  <c r="DT260" i="160"/>
  <c r="DZ259" i="160"/>
  <c r="DW258" i="160"/>
  <c r="DY256" i="160"/>
  <c r="DT252" i="160"/>
  <c r="DZ251" i="160"/>
  <c r="DW250" i="160"/>
  <c r="DY248" i="160"/>
  <c r="DT244" i="160"/>
  <c r="DZ243" i="160"/>
  <c r="DW242" i="160"/>
  <c r="DY240" i="160"/>
  <c r="DT236" i="160"/>
  <c r="DZ235" i="160"/>
  <c r="DW234" i="160"/>
  <c r="DY232" i="160"/>
  <c r="DT228" i="160"/>
  <c r="DZ227" i="160"/>
  <c r="DW226" i="160"/>
  <c r="DY224" i="160"/>
  <c r="DT220" i="160"/>
  <c r="DZ219" i="160"/>
  <c r="DW409" i="160"/>
  <c r="DY407" i="160"/>
  <c r="DT403" i="160"/>
  <c r="DZ402" i="160"/>
  <c r="DW401" i="160"/>
  <c r="DY399" i="160"/>
  <c r="DT395" i="160"/>
  <c r="DZ394" i="160"/>
  <c r="DW393" i="160"/>
  <c r="DY391" i="160"/>
  <c r="DT387" i="160"/>
  <c r="DZ386" i="160"/>
  <c r="DW385" i="160"/>
  <c r="DY383" i="160"/>
  <c r="DT379" i="160"/>
  <c r="DZ378" i="160"/>
  <c r="DW377" i="160"/>
  <c r="DY375" i="160"/>
  <c r="DT371" i="160"/>
  <c r="DZ370" i="160"/>
  <c r="DW369" i="160"/>
  <c r="DY367" i="160"/>
  <c r="DT363" i="160"/>
  <c r="DZ362" i="160"/>
  <c r="DW361" i="160"/>
  <c r="DY359" i="160"/>
  <c r="DT355" i="160"/>
  <c r="DZ354" i="160"/>
  <c r="DW353" i="160"/>
  <c r="DY351" i="160"/>
  <c r="DT347" i="160"/>
  <c r="DZ346" i="160"/>
  <c r="DW345" i="160"/>
  <c r="DY343" i="160"/>
  <c r="DT339" i="160"/>
  <c r="DZ338" i="160"/>
  <c r="DW337" i="160"/>
  <c r="DY335" i="160"/>
  <c r="DT331" i="160"/>
  <c r="DZ330" i="160"/>
  <c r="DW329" i="160"/>
  <c r="DY327" i="160"/>
  <c r="DT323" i="160"/>
  <c r="DZ322" i="160"/>
  <c r="DW321" i="160"/>
  <c r="DY319" i="160"/>
  <c r="DT315" i="160"/>
  <c r="DZ314" i="160"/>
  <c r="DW313" i="160"/>
  <c r="DY311" i="160"/>
  <c r="DT307" i="160"/>
  <c r="DZ306" i="160"/>
  <c r="DV306" i="160"/>
  <c r="DW305" i="160"/>
  <c r="DW206" i="160"/>
  <c r="DW198" i="160"/>
  <c r="DW190" i="160"/>
  <c r="DW182" i="160"/>
  <c r="DW174" i="160"/>
  <c r="DW166" i="160"/>
  <c r="DW158" i="160"/>
  <c r="DW150" i="160"/>
  <c r="DW142" i="160"/>
  <c r="DW134" i="160"/>
  <c r="DW126" i="160"/>
  <c r="DW118" i="160"/>
  <c r="DW110" i="160"/>
  <c r="DW102" i="160"/>
  <c r="DW94" i="160"/>
  <c r="DW86" i="160"/>
  <c r="DW78" i="160"/>
  <c r="DW70" i="160"/>
  <c r="DW62" i="160"/>
  <c r="DW54" i="160"/>
  <c r="DW46" i="160"/>
  <c r="DW38" i="160"/>
  <c r="DW30" i="160"/>
  <c r="DW22" i="160"/>
  <c r="DW14" i="160"/>
  <c r="DT217" i="160"/>
  <c r="DV216" i="160"/>
  <c r="DW215" i="160"/>
  <c r="DU212" i="160"/>
  <c r="DT303" i="160"/>
  <c r="DV302" i="160"/>
  <c r="DW301" i="160"/>
  <c r="DT295" i="160"/>
  <c r="DV294" i="160"/>
  <c r="DW293" i="160"/>
  <c r="DT287" i="160"/>
  <c r="DV286" i="160"/>
  <c r="DW285" i="160"/>
  <c r="DU282" i="160"/>
  <c r="DT279" i="160"/>
  <c r="DV278" i="160"/>
  <c r="DW277" i="160"/>
  <c r="DU274" i="160"/>
  <c r="DT271" i="160"/>
  <c r="DV270" i="160"/>
  <c r="DW269" i="160"/>
  <c r="DU266" i="160"/>
  <c r="DT263" i="160"/>
  <c r="DV262" i="160"/>
  <c r="DW261" i="160"/>
  <c r="DU258" i="160"/>
  <c r="DT255" i="160"/>
  <c r="DV254" i="160"/>
  <c r="DW253" i="160"/>
  <c r="DU250" i="160"/>
  <c r="DT247" i="160"/>
  <c r="DV246" i="160"/>
  <c r="DW245" i="160"/>
  <c r="DU242" i="160"/>
  <c r="DT239" i="160"/>
  <c r="DV238" i="160"/>
  <c r="DW237" i="160"/>
  <c r="DU234" i="160"/>
  <c r="DT231" i="160"/>
  <c r="DV230" i="160"/>
  <c r="DW229" i="160"/>
  <c r="DU226" i="160"/>
  <c r="DT223" i="160"/>
  <c r="DV222" i="160"/>
  <c r="DW221" i="160"/>
  <c r="DU409" i="160"/>
  <c r="DT406" i="160"/>
  <c r="DV405" i="160"/>
  <c r="DW404" i="160"/>
  <c r="DU401" i="160"/>
  <c r="DT398" i="160"/>
  <c r="DV397" i="160"/>
  <c r="DW396" i="160"/>
  <c r="DU393" i="160"/>
  <c r="DT390" i="160"/>
  <c r="DV389" i="160"/>
  <c r="DW388" i="160"/>
  <c r="DU385" i="160"/>
  <c r="DT382" i="160"/>
  <c r="DV381" i="160"/>
  <c r="DW380" i="160"/>
  <c r="DU377" i="160"/>
  <c r="DT374" i="160"/>
  <c r="DV373" i="160"/>
  <c r="DW372" i="160"/>
  <c r="DU369" i="160"/>
  <c r="DT366" i="160"/>
  <c r="DV365" i="160"/>
  <c r="DW364" i="160"/>
  <c r="DT358" i="160"/>
  <c r="DV357" i="160"/>
  <c r="DW356" i="160"/>
  <c r="DU353" i="160"/>
  <c r="DT350" i="160"/>
  <c r="DV349" i="160"/>
  <c r="DW348" i="160"/>
  <c r="DU345" i="160"/>
  <c r="DT342" i="160"/>
  <c r="DV341" i="160"/>
  <c r="DW340" i="160"/>
  <c r="DU337" i="160"/>
  <c r="DT334" i="160"/>
  <c r="DV333" i="160"/>
  <c r="DW332" i="160"/>
  <c r="DU329" i="160"/>
  <c r="DT326" i="160"/>
  <c r="DV325" i="160"/>
  <c r="DW324" i="160"/>
  <c r="DU321" i="160"/>
  <c r="DT318" i="160"/>
  <c r="DV317" i="160"/>
  <c r="DW316" i="160"/>
  <c r="DU313" i="160"/>
  <c r="DT310" i="160"/>
  <c r="DV309" i="160"/>
  <c r="DW308" i="160"/>
  <c r="DW205" i="160"/>
  <c r="DW197" i="160"/>
  <c r="DW189" i="160"/>
  <c r="DW181" i="160"/>
  <c r="DW173" i="160"/>
  <c r="DW165" i="160"/>
  <c r="DW157" i="160"/>
  <c r="DW149" i="160"/>
  <c r="DW141" i="160"/>
  <c r="DW133" i="160"/>
  <c r="DW125" i="160"/>
  <c r="DW117" i="160"/>
  <c r="DW109" i="160"/>
  <c r="DW101" i="160"/>
  <c r="DW93" i="160"/>
  <c r="DW85" i="160"/>
  <c r="DW77" i="160"/>
  <c r="DW69" i="160"/>
  <c r="DW61" i="160"/>
  <c r="DW53" i="160"/>
  <c r="DW45" i="160"/>
  <c r="DW37" i="160"/>
  <c r="DW29" i="160"/>
  <c r="DW21" i="160"/>
  <c r="DW13" i="160"/>
  <c r="DW218" i="160"/>
  <c r="DY216" i="160"/>
  <c r="DU215" i="160"/>
  <c r="DT212" i="160"/>
  <c r="DZ211" i="160"/>
  <c r="DV211" i="160"/>
  <c r="DW210" i="160"/>
  <c r="DY302" i="160"/>
  <c r="DU301" i="160"/>
  <c r="DT298" i="160"/>
  <c r="DZ297" i="160"/>
  <c r="DV297" i="160"/>
  <c r="DW296" i="160"/>
  <c r="DY294" i="160"/>
  <c r="DT290" i="160"/>
  <c r="DZ289" i="160"/>
  <c r="DV289" i="160"/>
  <c r="DW288" i="160"/>
  <c r="DY286" i="160"/>
  <c r="DT282" i="160"/>
  <c r="DZ281" i="160"/>
  <c r="DW280" i="160"/>
  <c r="DY278" i="160"/>
  <c r="DU277" i="160"/>
  <c r="DT274" i="160"/>
  <c r="DZ273" i="160"/>
  <c r="DV273" i="160"/>
  <c r="DW272" i="160"/>
  <c r="DY270" i="160"/>
  <c r="DU269" i="160"/>
  <c r="DT266" i="160"/>
  <c r="DZ265" i="160"/>
  <c r="DW264" i="160"/>
  <c r="DY262" i="160"/>
  <c r="DT258" i="160"/>
  <c r="DZ257" i="160"/>
  <c r="DW256" i="160"/>
  <c r="DY254" i="160"/>
  <c r="DT250" i="160"/>
  <c r="DZ249" i="160"/>
  <c r="DW248" i="160"/>
  <c r="DY246" i="160"/>
  <c r="DT242" i="160"/>
  <c r="DZ241" i="160"/>
  <c r="DW240" i="160"/>
  <c r="DY238" i="160"/>
  <c r="DT234" i="160"/>
  <c r="DZ233" i="160"/>
  <c r="DV233" i="160"/>
  <c r="DW232" i="160"/>
  <c r="DY230" i="160"/>
  <c r="DT226" i="160"/>
  <c r="DZ225" i="160"/>
  <c r="DW224" i="160"/>
  <c r="DY222" i="160"/>
  <c r="DT409" i="160"/>
  <c r="DZ408" i="160"/>
  <c r="DV408" i="160"/>
  <c r="DW407" i="160"/>
  <c r="DY405" i="160"/>
  <c r="DT401" i="160"/>
  <c r="DZ400" i="160"/>
  <c r="DW399" i="160"/>
  <c r="DY397" i="160"/>
  <c r="DT393" i="160"/>
  <c r="DZ392" i="160"/>
  <c r="DW391" i="160"/>
  <c r="DY389" i="160"/>
  <c r="DT385" i="160"/>
  <c r="DZ384" i="160"/>
  <c r="DV384" i="160"/>
  <c r="DW383" i="160"/>
  <c r="DY381" i="160"/>
  <c r="DT377" i="160"/>
  <c r="DZ376" i="160"/>
  <c r="DW375" i="160"/>
  <c r="DY373" i="160"/>
  <c r="DT369" i="160"/>
  <c r="DZ368" i="160"/>
  <c r="DW367" i="160"/>
  <c r="DY365" i="160"/>
  <c r="DT361" i="160"/>
  <c r="DZ360" i="160"/>
  <c r="DW359" i="160"/>
  <c r="DY357" i="160"/>
  <c r="DU356" i="160"/>
  <c r="DT353" i="160"/>
  <c r="DZ352" i="160"/>
  <c r="DW351" i="160"/>
  <c r="DY349" i="160"/>
  <c r="DU348" i="160"/>
  <c r="DT345" i="160"/>
  <c r="DZ344" i="160"/>
  <c r="DW343" i="160"/>
  <c r="DY341" i="160"/>
  <c r="DT337" i="160"/>
  <c r="DZ336" i="160"/>
  <c r="DW335" i="160"/>
  <c r="DY333" i="160"/>
  <c r="DT329" i="160"/>
  <c r="DZ328" i="160"/>
  <c r="DV328" i="160"/>
  <c r="DW327" i="160"/>
  <c r="DY325" i="160"/>
  <c r="DT321" i="160"/>
  <c r="DZ320" i="160"/>
  <c r="DW319" i="160"/>
  <c r="DY317" i="160"/>
  <c r="DT313" i="160"/>
  <c r="DZ312" i="160"/>
  <c r="DW311" i="160"/>
  <c r="DY309" i="160"/>
  <c r="DT305" i="160"/>
  <c r="DZ304" i="160"/>
  <c r="DW204" i="160"/>
  <c r="DW196" i="160"/>
  <c r="DW188" i="160"/>
  <c r="DW180" i="160"/>
  <c r="DW172" i="160"/>
  <c r="DW164" i="160"/>
  <c r="DW156" i="160"/>
  <c r="DW148" i="160"/>
  <c r="DW140" i="160"/>
  <c r="DW132" i="160"/>
  <c r="DW124" i="160"/>
  <c r="DW116" i="160"/>
  <c r="DW108" i="160"/>
  <c r="DW100" i="160"/>
  <c r="DW92" i="160"/>
  <c r="DW84" i="160"/>
  <c r="DW76" i="160"/>
  <c r="DW68" i="160"/>
  <c r="DW60" i="160"/>
  <c r="DW52" i="160"/>
  <c r="DW44" i="160"/>
  <c r="DW36" i="160"/>
  <c r="DW28" i="160"/>
  <c r="DW20" i="160"/>
  <c r="DW12" i="160"/>
  <c r="DU218" i="160"/>
  <c r="DT215" i="160"/>
  <c r="DZ214" i="160"/>
  <c r="DV214" i="160"/>
  <c r="DW213" i="160"/>
  <c r="DY211" i="160"/>
  <c r="DU210" i="160"/>
  <c r="DT301" i="160"/>
  <c r="DZ300" i="160"/>
  <c r="DV300" i="160"/>
  <c r="DW299" i="160"/>
  <c r="DY297" i="160"/>
  <c r="DU296" i="160"/>
  <c r="DT293" i="160"/>
  <c r="DZ292" i="160"/>
  <c r="DV292" i="160"/>
  <c r="DW291" i="160"/>
  <c r="DY289" i="160"/>
  <c r="DU288" i="160"/>
  <c r="DT285" i="160"/>
  <c r="DZ284" i="160"/>
  <c r="DV284" i="160"/>
  <c r="DW283" i="160"/>
  <c r="DY281" i="160"/>
  <c r="DU280" i="160"/>
  <c r="DT277" i="160"/>
  <c r="DZ276" i="160"/>
  <c r="DV276" i="160"/>
  <c r="DW275" i="160"/>
  <c r="DY273" i="160"/>
  <c r="DT269" i="160"/>
  <c r="DZ268" i="160"/>
  <c r="DV268" i="160"/>
  <c r="DW267" i="160"/>
  <c r="DY265" i="160"/>
  <c r="DT261" i="160"/>
  <c r="DZ260" i="160"/>
  <c r="DV260" i="160"/>
  <c r="DW259" i="160"/>
  <c r="DY257" i="160"/>
  <c r="DT253" i="160"/>
  <c r="DZ252" i="160"/>
  <c r="DV252" i="160"/>
  <c r="DW251" i="160"/>
  <c r="DY249" i="160"/>
  <c r="DT245" i="160"/>
  <c r="DZ244" i="160"/>
  <c r="DV244" i="160"/>
  <c r="DW243" i="160"/>
  <c r="DY241" i="160"/>
  <c r="DU240" i="160"/>
  <c r="DT237" i="160"/>
  <c r="DV236" i="160"/>
  <c r="DW235" i="160"/>
  <c r="DY233" i="160"/>
  <c r="DT229" i="160"/>
  <c r="DZ228" i="160"/>
  <c r="DV228" i="160"/>
  <c r="DW227" i="160"/>
  <c r="DY225" i="160"/>
  <c r="DU224" i="160"/>
  <c r="DT221" i="160"/>
  <c r="DZ220" i="160"/>
  <c r="DV220" i="160"/>
  <c r="DW219" i="160"/>
  <c r="DY408" i="160"/>
  <c r="DU407" i="160"/>
  <c r="DT404" i="160"/>
  <c r="DZ403" i="160"/>
  <c r="DV403" i="160"/>
  <c r="DW402" i="160"/>
  <c r="DY400" i="160"/>
  <c r="DT396" i="160"/>
  <c r="DV395" i="160"/>
  <c r="DW394" i="160"/>
  <c r="DU391" i="160"/>
  <c r="DT388" i="160"/>
  <c r="DZ387" i="160"/>
  <c r="DV387" i="160"/>
  <c r="DW386" i="160"/>
  <c r="DY384" i="160"/>
  <c r="DT380" i="160"/>
  <c r="DV379" i="160"/>
  <c r="DW378" i="160"/>
  <c r="DY376" i="160"/>
  <c r="DT372" i="160"/>
  <c r="DZ371" i="160"/>
  <c r="DV371" i="160"/>
  <c r="DW370" i="160"/>
  <c r="DY368" i="160"/>
  <c r="DU367" i="160"/>
  <c r="DT364" i="160"/>
  <c r="DZ363" i="160"/>
  <c r="DV363" i="160"/>
  <c r="DW362" i="160"/>
  <c r="DY360" i="160"/>
  <c r="DT356" i="160"/>
  <c r="DW354" i="160"/>
  <c r="DY352" i="160"/>
  <c r="DU351" i="160"/>
  <c r="DT348" i="160"/>
  <c r="DZ347" i="160"/>
  <c r="DV347" i="160"/>
  <c r="DW346" i="160"/>
  <c r="DY344" i="160"/>
  <c r="DT340" i="160"/>
  <c r="DZ339" i="160"/>
  <c r="DV339" i="160"/>
  <c r="DW338" i="160"/>
  <c r="DY336" i="160"/>
  <c r="DT332" i="160"/>
  <c r="DZ331" i="160"/>
  <c r="DV331" i="160"/>
  <c r="DW330" i="160"/>
  <c r="DY328" i="160"/>
  <c r="DT324" i="160"/>
  <c r="DV323" i="160"/>
  <c r="DW322" i="160"/>
  <c r="DY320" i="160"/>
  <c r="DU319" i="160"/>
  <c r="DT316" i="160"/>
  <c r="DV315" i="160"/>
  <c r="DW314" i="160"/>
  <c r="DU311" i="160"/>
  <c r="DT308" i="160"/>
  <c r="DZ307" i="160"/>
  <c r="DV307" i="160"/>
  <c r="DW306" i="160"/>
  <c r="DY304" i="160"/>
  <c r="DT367" i="160"/>
  <c r="DW365" i="160"/>
  <c r="DT359" i="160"/>
  <c r="DW357" i="160"/>
  <c r="DT351" i="160"/>
  <c r="DW349" i="160"/>
  <c r="DT343" i="160"/>
  <c r="DW341" i="160"/>
  <c r="DT335" i="160"/>
  <c r="DW333" i="160"/>
  <c r="DT327" i="160"/>
  <c r="DW325" i="160"/>
  <c r="DT319" i="160"/>
  <c r="DW317" i="160"/>
  <c r="DT311" i="160"/>
  <c r="DW309" i="160"/>
  <c r="DW9" i="160"/>
  <c r="DW202" i="160"/>
  <c r="DW194" i="160"/>
  <c r="DW186" i="160"/>
  <c r="DW178" i="160"/>
  <c r="DW170" i="160"/>
  <c r="DW162" i="160"/>
  <c r="DW154" i="160"/>
  <c r="DW146" i="160"/>
  <c r="DW138" i="160"/>
  <c r="DW130" i="160"/>
  <c r="DW122" i="160"/>
  <c r="DW114" i="160"/>
  <c r="DW106" i="160"/>
  <c r="DW98" i="160"/>
  <c r="DW90" i="160"/>
  <c r="DW82" i="160"/>
  <c r="DW74" i="160"/>
  <c r="DW66" i="160"/>
  <c r="DW58" i="160"/>
  <c r="DW50" i="160"/>
  <c r="DW42" i="160"/>
  <c r="DW34" i="160"/>
  <c r="DW26" i="160"/>
  <c r="DW18" i="160"/>
  <c r="DW10" i="160"/>
  <c r="DY217" i="160"/>
  <c r="DU216" i="160"/>
  <c r="DT213" i="160"/>
  <c r="DZ212" i="160"/>
  <c r="DV212" i="160"/>
  <c r="DW211" i="160"/>
  <c r="DY303" i="160"/>
  <c r="DU302" i="160"/>
  <c r="DT299" i="160"/>
  <c r="DZ298" i="160"/>
  <c r="DV298" i="160"/>
  <c r="DW297" i="160"/>
  <c r="DY295" i="160"/>
  <c r="DU294" i="160"/>
  <c r="DT291" i="160"/>
  <c r="DZ290" i="160"/>
  <c r="DV290" i="160"/>
  <c r="DW289" i="160"/>
  <c r="DY287" i="160"/>
  <c r="DU286" i="160"/>
  <c r="DT283" i="160"/>
  <c r="DZ282" i="160"/>
  <c r="DV282" i="160"/>
  <c r="DW281" i="160"/>
  <c r="DY406" i="160"/>
  <c r="DT402" i="160"/>
  <c r="DZ401" i="160"/>
  <c r="DV393" i="160"/>
  <c r="DY390" i="160"/>
  <c r="DT386" i="160"/>
  <c r="DU381" i="160"/>
  <c r="DY374" i="160"/>
  <c r="DT370" i="160"/>
  <c r="DZ369" i="160"/>
  <c r="DT354" i="160"/>
  <c r="DW344" i="160"/>
  <c r="DU341" i="160"/>
  <c r="DV329" i="160"/>
  <c r="DT314" i="160"/>
  <c r="DW384" i="160"/>
  <c r="DY279" i="160"/>
  <c r="DU278" i="160"/>
  <c r="DT275" i="160"/>
  <c r="DZ274" i="160"/>
  <c r="DV274" i="160"/>
  <c r="DW273" i="160"/>
  <c r="DY271" i="160"/>
  <c r="DU270" i="160"/>
  <c r="DT267" i="160"/>
  <c r="DZ266" i="160"/>
  <c r="DV266" i="160"/>
  <c r="DW265" i="160"/>
  <c r="DY263" i="160"/>
  <c r="DU262" i="160"/>
  <c r="DT259" i="160"/>
  <c r="DZ258" i="160"/>
  <c r="DV258" i="160"/>
  <c r="DW257" i="160"/>
  <c r="DY255" i="160"/>
  <c r="DU254" i="160"/>
  <c r="DT251" i="160"/>
  <c r="DZ250" i="160"/>
  <c r="DV250" i="160"/>
  <c r="DW249" i="160"/>
  <c r="DY247" i="160"/>
  <c r="DU246" i="160"/>
  <c r="DT243" i="160"/>
  <c r="DZ242" i="160"/>
  <c r="DV242" i="160"/>
  <c r="DW241" i="160"/>
  <c r="DY239" i="160"/>
  <c r="DU238" i="160"/>
  <c r="DT235" i="160"/>
  <c r="DZ234" i="160"/>
  <c r="DV234" i="160"/>
  <c r="DW233" i="160"/>
  <c r="DY231" i="160"/>
  <c r="DU230" i="160"/>
  <c r="DT227" i="160"/>
  <c r="DZ226" i="160"/>
  <c r="DV226" i="160"/>
  <c r="DW225" i="160"/>
  <c r="DY223" i="160"/>
  <c r="DU222" i="160"/>
  <c r="DT219" i="160"/>
  <c r="DZ409" i="160"/>
  <c r="DV409" i="160"/>
  <c r="DW408" i="160"/>
  <c r="DU405" i="160"/>
  <c r="DV401" i="160"/>
  <c r="DW400" i="160"/>
  <c r="DY398" i="160"/>
  <c r="DU397" i="160"/>
  <c r="DT394" i="160"/>
  <c r="DZ393" i="160"/>
  <c r="DW392" i="160"/>
  <c r="DU389" i="160"/>
  <c r="DZ385" i="160"/>
  <c r="DV385" i="160"/>
  <c r="DY382" i="160"/>
  <c r="DT378" i="160"/>
  <c r="DZ377" i="160"/>
  <c r="DV377" i="160"/>
  <c r="DW376" i="160"/>
  <c r="DU373" i="160"/>
  <c r="DV369" i="160"/>
  <c r="DW368" i="160"/>
  <c r="DY366" i="160"/>
  <c r="DU365" i="160"/>
  <c r="DT362" i="160"/>
  <c r="DZ361" i="160"/>
  <c r="DV361" i="160"/>
  <c r="DW360" i="160"/>
  <c r="DY358" i="160"/>
  <c r="DU357" i="160"/>
  <c r="DZ353" i="160"/>
  <c r="DV353" i="160"/>
  <c r="DW352" i="160"/>
  <c r="DY350" i="160"/>
  <c r="DU349" i="160"/>
  <c r="DT346" i="160"/>
  <c r="DZ345" i="160"/>
  <c r="DV345" i="160"/>
  <c r="DY342" i="160"/>
  <c r="DT338" i="160"/>
  <c r="DZ337" i="160"/>
  <c r="DV337" i="160"/>
  <c r="DW336" i="160"/>
  <c r="DY334" i="160"/>
  <c r="DU333" i="160"/>
  <c r="DT330" i="160"/>
  <c r="DZ329" i="160"/>
  <c r="DW328" i="160"/>
  <c r="DY326" i="160"/>
  <c r="DU325" i="160"/>
  <c r="DT322" i="160"/>
  <c r="DZ321" i="160"/>
  <c r="DV321" i="160"/>
  <c r="DW320" i="160"/>
  <c r="DY318" i="160"/>
  <c r="DU317" i="160"/>
  <c r="DZ313" i="160"/>
  <c r="DV313" i="160"/>
  <c r="DW312" i="160"/>
  <c r="DY310" i="160"/>
  <c r="DU309" i="160"/>
  <c r="DT306" i="160"/>
  <c r="DZ305" i="160"/>
  <c r="DV305" i="160"/>
  <c r="DW304" i="160"/>
  <c r="J3" i="196"/>
  <c r="CM166" i="160"/>
  <c r="BG166" i="160" s="1"/>
  <c r="CM163" i="160"/>
  <c r="BG163" i="160" s="1"/>
  <c r="DS308" i="160"/>
  <c r="CM181" i="160"/>
  <c r="BG181" i="160" s="1"/>
  <c r="CM172" i="160"/>
  <c r="BG172" i="160" s="1"/>
  <c r="CM157" i="160"/>
  <c r="BG157" i="160" s="1"/>
  <c r="CM194" i="160"/>
  <c r="BG194" i="160" s="1"/>
  <c r="CM162" i="160"/>
  <c r="BG162" i="160" s="1"/>
  <c r="CM154" i="160"/>
  <c r="BG154" i="160" s="1"/>
  <c r="CM146" i="160"/>
  <c r="BG146" i="160" s="1"/>
  <c r="CM130" i="160"/>
  <c r="BG130" i="160" s="1"/>
  <c r="CM114" i="160"/>
  <c r="BG114" i="160" s="1"/>
  <c r="CM135" i="160"/>
  <c r="BG135" i="160" s="1"/>
  <c r="CM126" i="160"/>
  <c r="BG126" i="160" s="1"/>
  <c r="CM190" i="160"/>
  <c r="BG190" i="160" s="1"/>
  <c r="CM155" i="160"/>
  <c r="BG155" i="160" s="1"/>
  <c r="CM115" i="160"/>
  <c r="BG115" i="160" s="1"/>
  <c r="CM139" i="160"/>
  <c r="BG139" i="160" s="1"/>
  <c r="CM203" i="160"/>
  <c r="BG203" i="160" s="1"/>
  <c r="DS218" i="160"/>
  <c r="DS210" i="160"/>
  <c r="DS296" i="160"/>
  <c r="DS288" i="160"/>
  <c r="DS264" i="160"/>
  <c r="DS255" i="160"/>
  <c r="DS256" i="160"/>
  <c r="DS247" i="160"/>
  <c r="DS407" i="160"/>
  <c r="DS399" i="160"/>
  <c r="DS391" i="160"/>
  <c r="DS383" i="160"/>
  <c r="DS375" i="160"/>
  <c r="DS367" i="160"/>
  <c r="DS359" i="160"/>
  <c r="DS351" i="160"/>
  <c r="DS342" i="160"/>
  <c r="DS326" i="160"/>
  <c r="DS311" i="160"/>
  <c r="DS213" i="160"/>
  <c r="DS299" i="160"/>
  <c r="DS291" i="160"/>
  <c r="DS282" i="160"/>
  <c r="DS283" i="160"/>
  <c r="DS274" i="160"/>
  <c r="DS267" i="160"/>
  <c r="DS258" i="160"/>
  <c r="DS250" i="160"/>
  <c r="DS402" i="160"/>
  <c r="DS394" i="160"/>
  <c r="DS386" i="160"/>
  <c r="DS378" i="160"/>
  <c r="DS370" i="160"/>
  <c r="DS362" i="160"/>
  <c r="DS354" i="160"/>
  <c r="DS345" i="160"/>
  <c r="DS306" i="160"/>
  <c r="DS216" i="160"/>
  <c r="DS302" i="160"/>
  <c r="DS294" i="160"/>
  <c r="DS277" i="160"/>
  <c r="DS253" i="160"/>
  <c r="DS254" i="160"/>
  <c r="DS405" i="160"/>
  <c r="DS397" i="160"/>
  <c r="DS389" i="160"/>
  <c r="DS381" i="160"/>
  <c r="DS373" i="160"/>
  <c r="DS365" i="160"/>
  <c r="DS357" i="160"/>
  <c r="DS348" i="160"/>
  <c r="DS340" i="160"/>
  <c r="DS309" i="160"/>
  <c r="DS211" i="160"/>
  <c r="DS297" i="160"/>
  <c r="DS289" i="160"/>
  <c r="DS280" i="160"/>
  <c r="DS281" i="160"/>
  <c r="DS272" i="160"/>
  <c r="DS265" i="160"/>
  <c r="DS248" i="160"/>
  <c r="DS249" i="160"/>
  <c r="DS240" i="160"/>
  <c r="DS241" i="160"/>
  <c r="DS408" i="160"/>
  <c r="DS400" i="160"/>
  <c r="DS392" i="160"/>
  <c r="DS384" i="160"/>
  <c r="DS376" i="160"/>
  <c r="DS368" i="160"/>
  <c r="DS360" i="160"/>
  <c r="DS352" i="160"/>
  <c r="DS343" i="160"/>
  <c r="DS335" i="160"/>
  <c r="DS336" i="160"/>
  <c r="DS328" i="160"/>
  <c r="DS214" i="160"/>
  <c r="DS300" i="160"/>
  <c r="DS292" i="160"/>
  <c r="DS268" i="160"/>
  <c r="DS260" i="160"/>
  <c r="DS251" i="160"/>
  <c r="DS252" i="160"/>
  <c r="DS244" i="160"/>
  <c r="DS403" i="160"/>
  <c r="DS395" i="160"/>
  <c r="DS387" i="160"/>
  <c r="DS379" i="160"/>
  <c r="DS371" i="160"/>
  <c r="DS363" i="160"/>
  <c r="DS355" i="160"/>
  <c r="DS346" i="160"/>
  <c r="DS338" i="160"/>
  <c r="DS330" i="160"/>
  <c r="DS315" i="160"/>
  <c r="DS217" i="160"/>
  <c r="DS303" i="160"/>
  <c r="DS295" i="160"/>
  <c r="DS286" i="160"/>
  <c r="DS287" i="160"/>
  <c r="DS278" i="160"/>
  <c r="DS279" i="160"/>
  <c r="DS270" i="160"/>
  <c r="DS262" i="160"/>
  <c r="DS246" i="160"/>
  <c r="DS238" i="160"/>
  <c r="DS239" i="160"/>
  <c r="DS406" i="160"/>
  <c r="DS398" i="160"/>
  <c r="DS390" i="160"/>
  <c r="DS382" i="160"/>
  <c r="DS374" i="160"/>
  <c r="DS366" i="160"/>
  <c r="DS358" i="160"/>
  <c r="DS349" i="160"/>
  <c r="DS350" i="160"/>
  <c r="DS341" i="160"/>
  <c r="DS333" i="160"/>
  <c r="DS334" i="160"/>
  <c r="DS212" i="160"/>
  <c r="DS298" i="160"/>
  <c r="DS290" i="160"/>
  <c r="DS266" i="160"/>
  <c r="DS257" i="160"/>
  <c r="DS242" i="160"/>
  <c r="DR410" i="160"/>
  <c r="DS409" i="160" s="1"/>
  <c r="DS401" i="160"/>
  <c r="DS393" i="160"/>
  <c r="DS385" i="160"/>
  <c r="DS377" i="160"/>
  <c r="DS369" i="160"/>
  <c r="DS361" i="160"/>
  <c r="DS353" i="160"/>
  <c r="DS344" i="160"/>
  <c r="DS337" i="160"/>
  <c r="DS320" i="160"/>
  <c r="DS321" i="160"/>
  <c r="DS215" i="160"/>
  <c r="DS301" i="160"/>
  <c r="DS293" i="160"/>
  <c r="DS284" i="160"/>
  <c r="DS285" i="160"/>
  <c r="DS276" i="160"/>
  <c r="DS269" i="160"/>
  <c r="DS261" i="160"/>
  <c r="DS245" i="160"/>
  <c r="DS236" i="160"/>
  <c r="DS237" i="160"/>
  <c r="DS404" i="160"/>
  <c r="DS396" i="160"/>
  <c r="DS388" i="160"/>
  <c r="DS380" i="160"/>
  <c r="DS372" i="160"/>
  <c r="DS364" i="160"/>
  <c r="DS356" i="160"/>
  <c r="DS347" i="160"/>
  <c r="DS339" i="160"/>
  <c r="DS316" i="160"/>
  <c r="DS222" i="160"/>
  <c r="DS324" i="160"/>
  <c r="DS232" i="160"/>
  <c r="DS233" i="160"/>
  <c r="DS224" i="160"/>
  <c r="DS225" i="160"/>
  <c r="DS312" i="160"/>
  <c r="DS304" i="160"/>
  <c r="DS220" i="160"/>
  <c r="DS322" i="160"/>
  <c r="DS323" i="160"/>
  <c r="DS307" i="160"/>
  <c r="DS230" i="160"/>
  <c r="DS231" i="160"/>
  <c r="DS223" i="160"/>
  <c r="DS325" i="160"/>
  <c r="DS317" i="160"/>
  <c r="DS234" i="160"/>
  <c r="DS329" i="160"/>
  <c r="DS305" i="160"/>
  <c r="DS310" i="160"/>
  <c r="DS228" i="160"/>
  <c r="DS229" i="160"/>
  <c r="DS221" i="160"/>
  <c r="DS331" i="160"/>
  <c r="DS318" i="160"/>
  <c r="DS319" i="160"/>
  <c r="DS235" i="160"/>
  <c r="DS226" i="160"/>
  <c r="DS227" i="160"/>
  <c r="DS219" i="160"/>
  <c r="DS313" i="160"/>
  <c r="DS314" i="160"/>
  <c r="DS332" i="160"/>
  <c r="CM208" i="160"/>
  <c r="BG208" i="160" s="1"/>
  <c r="CM200" i="160"/>
  <c r="BG200" i="160" s="1"/>
  <c r="CM192" i="160"/>
  <c r="BG192" i="160" s="1"/>
  <c r="CM176" i="160"/>
  <c r="BG176" i="160" s="1"/>
  <c r="CM168" i="160"/>
  <c r="BG168" i="160" s="1"/>
  <c r="CM160" i="160"/>
  <c r="BG160" i="160" s="1"/>
  <c r="CM152" i="160"/>
  <c r="BG152" i="160" s="1"/>
  <c r="CM136" i="160"/>
  <c r="BG136" i="160" s="1"/>
  <c r="CM128" i="160"/>
  <c r="BG128" i="160" s="1"/>
  <c r="CM120" i="160"/>
  <c r="BG120" i="160" s="1"/>
  <c r="CM112" i="160"/>
  <c r="BG112" i="160" s="1"/>
  <c r="CM159" i="160"/>
  <c r="BG159" i="160" s="1"/>
  <c r="CM151" i="160"/>
  <c r="BG151" i="160" s="1"/>
  <c r="CM143" i="160"/>
  <c r="BG143" i="160" s="1"/>
  <c r="CM127" i="160"/>
  <c r="BG127" i="160" s="1"/>
  <c r="CM119" i="160"/>
  <c r="BG119" i="160" s="1"/>
  <c r="CM111" i="160"/>
  <c r="BG111" i="160" s="1"/>
  <c r="CM199" i="160"/>
  <c r="BG199" i="160" s="1"/>
  <c r="CM205" i="160"/>
  <c r="BG205" i="160" s="1"/>
  <c r="CM197" i="160"/>
  <c r="BG197" i="160" s="1"/>
  <c r="CM189" i="160"/>
  <c r="BG189" i="160" s="1"/>
  <c r="CM173" i="160"/>
  <c r="BG173" i="160" s="1"/>
  <c r="CM165" i="160"/>
  <c r="BG165" i="160" s="1"/>
  <c r="CM149" i="160"/>
  <c r="BG149" i="160" s="1"/>
  <c r="CM141" i="160"/>
  <c r="BG141" i="160" s="1"/>
  <c r="CM133" i="160"/>
  <c r="BG133" i="160" s="1"/>
  <c r="CM125" i="160"/>
  <c r="BG125" i="160" s="1"/>
  <c r="CM109" i="160"/>
  <c r="BG109" i="160" s="1"/>
  <c r="CM117" i="160"/>
  <c r="BG117" i="160" s="1"/>
  <c r="CM184" i="160"/>
  <c r="BG184" i="160" s="1"/>
  <c r="CM148" i="160"/>
  <c r="BG148" i="160" s="1"/>
  <c r="CM144" i="160"/>
  <c r="BG144" i="160" s="1"/>
  <c r="CM202" i="160"/>
  <c r="BG202" i="160" s="1"/>
  <c r="CM186" i="160"/>
  <c r="BG186" i="160" s="1"/>
  <c r="CM178" i="160"/>
  <c r="BG178" i="160" s="1"/>
  <c r="CM175" i="160"/>
  <c r="BG175" i="160" s="1"/>
  <c r="CM191" i="160"/>
  <c r="BG191" i="160" s="1"/>
  <c r="CM182" i="160"/>
  <c r="BG182" i="160" s="1"/>
  <c r="CM164" i="160"/>
  <c r="BG164" i="160" s="1"/>
  <c r="CM207" i="160"/>
  <c r="BG207" i="160" s="1"/>
  <c r="CM198" i="160"/>
  <c r="BG198" i="160" s="1"/>
  <c r="CM180" i="160"/>
  <c r="BG180" i="160" s="1"/>
  <c r="CM171" i="160"/>
  <c r="BG171" i="160" s="1"/>
  <c r="CM134" i="160"/>
  <c r="BG134" i="160" s="1"/>
  <c r="CM206" i="160"/>
  <c r="BG206" i="160" s="1"/>
  <c r="CM188" i="160"/>
  <c r="BG188" i="160" s="1"/>
  <c r="CM179" i="160"/>
  <c r="BG179" i="160" s="1"/>
  <c r="CM170" i="160"/>
  <c r="BG170" i="160" s="1"/>
  <c r="CM142" i="160"/>
  <c r="BG142" i="160" s="1"/>
  <c r="CM124" i="160"/>
  <c r="BG124" i="160" s="1"/>
  <c r="CM110" i="160"/>
  <c r="BG110" i="160" s="1"/>
  <c r="CM196" i="160"/>
  <c r="BG196" i="160" s="1"/>
  <c r="CM187" i="160"/>
  <c r="BG187" i="160" s="1"/>
  <c r="CM150" i="160"/>
  <c r="BG150" i="160" s="1"/>
  <c r="CM132" i="160"/>
  <c r="BG132" i="160" s="1"/>
  <c r="CM123" i="160"/>
  <c r="BG123" i="160" s="1"/>
  <c r="CL210" i="160"/>
  <c r="CM201" i="160"/>
  <c r="BG201" i="160" s="1"/>
  <c r="CM193" i="160"/>
  <c r="BG193" i="160" s="1"/>
  <c r="CM185" i="160"/>
  <c r="BG185" i="160" s="1"/>
  <c r="CM177" i="160"/>
  <c r="BG177" i="160" s="1"/>
  <c r="CM169" i="160"/>
  <c r="BG169" i="160" s="1"/>
  <c r="CM161" i="160"/>
  <c r="BG161" i="160" s="1"/>
  <c r="CM153" i="160"/>
  <c r="BG153" i="160" s="1"/>
  <c r="CM145" i="160"/>
  <c r="BG145" i="160" s="1"/>
  <c r="CM137" i="160"/>
  <c r="BG137" i="160" s="1"/>
  <c r="CM129" i="160"/>
  <c r="BG129" i="160" s="1"/>
  <c r="CM121" i="160"/>
  <c r="BG121" i="160" s="1"/>
  <c r="CM113" i="160"/>
  <c r="BG113" i="160" s="1"/>
  <c r="CM118" i="160"/>
  <c r="BG118" i="160" s="1"/>
  <c r="CM204" i="160"/>
  <c r="BG204" i="160" s="1"/>
  <c r="CM195" i="160"/>
  <c r="BG195" i="160" s="1"/>
  <c r="CM167" i="160"/>
  <c r="BG167" i="160" s="1"/>
  <c r="CM158" i="160"/>
  <c r="BG158" i="160" s="1"/>
  <c r="CM140" i="160"/>
  <c r="BG140" i="160" s="1"/>
  <c r="CM131" i="160"/>
  <c r="BG131" i="160" s="1"/>
  <c r="CM122" i="160"/>
  <c r="BG122" i="160" s="1"/>
  <c r="CM116" i="160"/>
  <c r="BG116" i="160" s="1"/>
  <c r="CM183" i="160"/>
  <c r="BG183" i="160" s="1"/>
  <c r="CM174" i="160"/>
  <c r="BG174" i="160" s="1"/>
  <c r="CM156" i="160"/>
  <c r="BG156" i="160" s="1"/>
  <c r="CM147" i="160"/>
  <c r="BG147" i="160" s="1"/>
  <c r="CM138" i="160"/>
  <c r="BG138" i="160" s="1"/>
  <c r="DS327" i="160"/>
  <c r="DS275" i="160"/>
  <c r="DS273" i="160"/>
  <c r="DS271" i="160"/>
  <c r="DS263" i="160"/>
  <c r="DS259" i="160"/>
  <c r="DS243" i="160"/>
  <c r="E3" i="197"/>
  <c r="D3" i="197"/>
  <c r="M3" i="197"/>
  <c r="P3" i="196"/>
  <c r="I3" i="196"/>
  <c r="I3" i="197"/>
  <c r="V18" i="102"/>
  <c r="V18" i="197" s="1"/>
  <c r="Q3" i="196"/>
  <c r="Q3" i="197"/>
  <c r="K3" i="197"/>
  <c r="S3" i="196"/>
  <c r="K3" i="196"/>
  <c r="V22" i="102"/>
  <c r="V22" i="196" s="1"/>
  <c r="H3" i="196"/>
  <c r="P3" i="197"/>
  <c r="R3" i="196"/>
  <c r="R3" i="197"/>
  <c r="H3" i="197"/>
  <c r="J3" i="197"/>
  <c r="V16" i="102"/>
  <c r="V16" i="197" s="1"/>
  <c r="V24" i="196"/>
  <c r="V24" i="197"/>
  <c r="O3" i="196"/>
  <c r="G3" i="197"/>
  <c r="V15" i="102"/>
  <c r="V15" i="196" s="1"/>
  <c r="G3" i="196"/>
  <c r="F3" i="197"/>
  <c r="V10" i="102"/>
  <c r="V10" i="197" s="1"/>
  <c r="V11" i="102"/>
  <c r="V11" i="197" s="1"/>
  <c r="F3" i="196"/>
  <c r="N3" i="197"/>
  <c r="V19" i="102"/>
  <c r="V19" i="196" s="1"/>
  <c r="N3" i="196"/>
  <c r="O193" i="197"/>
  <c r="O3" i="197"/>
  <c r="E206" i="197"/>
  <c r="M205" i="197"/>
  <c r="O120" i="197"/>
  <c r="O104" i="197"/>
  <c r="O88" i="197"/>
  <c r="O72" i="197"/>
  <c r="O48" i="197"/>
  <c r="O44" i="197"/>
  <c r="O40" i="197"/>
  <c r="O36" i="197"/>
  <c r="O32" i="197"/>
  <c r="O11" i="197"/>
  <c r="O13" i="197"/>
  <c r="G16" i="197"/>
  <c r="G18" i="197"/>
  <c r="O19" i="197"/>
  <c r="G23" i="197"/>
  <c r="G26" i="197"/>
  <c r="O27" i="197"/>
  <c r="G31" i="197"/>
  <c r="O33" i="197"/>
  <c r="G46" i="197"/>
  <c r="O51" i="197"/>
  <c r="O53" i="197"/>
  <c r="G56" i="197"/>
  <c r="G57" i="197"/>
  <c r="G59" i="197"/>
  <c r="O74" i="197"/>
  <c r="O75" i="197"/>
  <c r="O78" i="197"/>
  <c r="O81" i="197"/>
  <c r="G91" i="197"/>
  <c r="O94" i="197"/>
  <c r="G117" i="197"/>
  <c r="O131" i="197"/>
  <c r="G142" i="197"/>
  <c r="O158" i="197"/>
  <c r="G162" i="197"/>
  <c r="G178" i="197"/>
  <c r="G190" i="197"/>
  <c r="O195" i="197"/>
  <c r="O197" i="197"/>
  <c r="O201" i="197"/>
  <c r="G205" i="197"/>
  <c r="O206" i="197"/>
  <c r="O189" i="197"/>
  <c r="O194" i="197"/>
  <c r="G197" i="197"/>
  <c r="G201" i="197"/>
  <c r="O209" i="197"/>
  <c r="O186" i="197"/>
  <c r="O202" i="197"/>
  <c r="G189" i="197"/>
  <c r="G194" i="197"/>
  <c r="M32" i="197"/>
  <c r="E149" i="197"/>
  <c r="E208" i="197"/>
  <c r="M200" i="197"/>
  <c r="M176" i="197"/>
  <c r="M132" i="197"/>
  <c r="M56" i="197"/>
  <c r="F178" i="197"/>
  <c r="F177" i="197"/>
  <c r="F158" i="197"/>
  <c r="F157" i="197"/>
  <c r="F142" i="197"/>
  <c r="F141" i="197"/>
  <c r="F122" i="197"/>
  <c r="F121" i="197"/>
  <c r="F162" i="197"/>
  <c r="F161" i="197"/>
  <c r="F159" i="197"/>
  <c r="F126" i="197"/>
  <c r="F125" i="197"/>
  <c r="F123" i="197"/>
  <c r="F98" i="197"/>
  <c r="F97" i="197"/>
  <c r="F94" i="197"/>
  <c r="F93" i="197"/>
  <c r="F91" i="197"/>
  <c r="F87" i="197"/>
  <c r="F86" i="197"/>
  <c r="F85" i="197"/>
  <c r="F48" i="197"/>
  <c r="F67" i="197"/>
  <c r="F66" i="197"/>
  <c r="F65" i="197"/>
  <c r="F37" i="197"/>
  <c r="F23" i="197"/>
  <c r="F202" i="197"/>
  <c r="F201" i="197"/>
  <c r="F198" i="197"/>
  <c r="F197" i="197"/>
  <c r="F186" i="197"/>
  <c r="F185" i="197"/>
  <c r="F146" i="197"/>
  <c r="F145" i="197"/>
  <c r="F40" i="197"/>
  <c r="F38" i="197"/>
  <c r="F131" i="197"/>
  <c r="F130" i="197"/>
  <c r="F129" i="197"/>
  <c r="F103" i="197"/>
  <c r="F102" i="197"/>
  <c r="F101" i="197"/>
  <c r="F83" i="197"/>
  <c r="F82" i="197"/>
  <c r="F81" i="197"/>
  <c r="F79" i="197"/>
  <c r="F78" i="197"/>
  <c r="F77" i="197"/>
  <c r="F175" i="197"/>
  <c r="F174" i="197"/>
  <c r="F173" i="197"/>
  <c r="F150" i="197"/>
  <c r="F149" i="197"/>
  <c r="F206" i="197"/>
  <c r="F205" i="197"/>
  <c r="F194" i="197"/>
  <c r="F193" i="197"/>
  <c r="N178" i="197"/>
  <c r="N177" i="197"/>
  <c r="N158" i="197"/>
  <c r="N157" i="197"/>
  <c r="N147" i="197"/>
  <c r="N142" i="197"/>
  <c r="N141" i="197"/>
  <c r="N122" i="197"/>
  <c r="N121" i="197"/>
  <c r="N103" i="197"/>
  <c r="N162" i="197"/>
  <c r="N161" i="197"/>
  <c r="N131" i="197"/>
  <c r="N126" i="197"/>
  <c r="N125" i="197"/>
  <c r="N98" i="197"/>
  <c r="N97" i="197"/>
  <c r="N94" i="197"/>
  <c r="N93" i="197"/>
  <c r="N86" i="197"/>
  <c r="N85" i="197"/>
  <c r="N36" i="197"/>
  <c r="N15" i="197"/>
  <c r="N66" i="197"/>
  <c r="N65" i="197"/>
  <c r="N60" i="197"/>
  <c r="N201" i="197"/>
  <c r="N198" i="197"/>
  <c r="N197" i="197"/>
  <c r="N186" i="197"/>
  <c r="N185" i="197"/>
  <c r="N146" i="197"/>
  <c r="N145" i="197"/>
  <c r="N111" i="197"/>
  <c r="N38" i="197"/>
  <c r="N37" i="197"/>
  <c r="N202" i="197"/>
  <c r="N155" i="197"/>
  <c r="N130" i="197"/>
  <c r="N129" i="197"/>
  <c r="N102" i="197"/>
  <c r="N101" i="197"/>
  <c r="N82" i="197"/>
  <c r="N81" i="197"/>
  <c r="N78" i="197"/>
  <c r="N77" i="197"/>
  <c r="N75" i="197"/>
  <c r="N55" i="197"/>
  <c r="N52" i="197"/>
  <c r="N51" i="197"/>
  <c r="N40" i="197"/>
  <c r="N31" i="197"/>
  <c r="N27" i="197"/>
  <c r="N174" i="197"/>
  <c r="N173" i="197"/>
  <c r="N150" i="197"/>
  <c r="N149" i="197"/>
  <c r="N205" i="197"/>
  <c r="N194" i="197"/>
  <c r="N193" i="197"/>
  <c r="M19" i="197"/>
  <c r="N22" i="197"/>
  <c r="E32" i="197"/>
  <c r="N32" i="197"/>
  <c r="F41" i="197"/>
  <c r="N41" i="197"/>
  <c r="F42" i="197"/>
  <c r="N42" i="197"/>
  <c r="F43" i="197"/>
  <c r="F46" i="197"/>
  <c r="E79" i="197"/>
  <c r="F90" i="197"/>
  <c r="M101" i="197"/>
  <c r="E109" i="197"/>
  <c r="M109" i="197"/>
  <c r="E110" i="197"/>
  <c r="M110" i="197"/>
  <c r="E111" i="197"/>
  <c r="F113" i="197"/>
  <c r="N113" i="197"/>
  <c r="F114" i="197"/>
  <c r="N114" i="197"/>
  <c r="F119" i="197"/>
  <c r="M129" i="197"/>
  <c r="E137" i="197"/>
  <c r="M137" i="197"/>
  <c r="E138" i="197"/>
  <c r="M138" i="197"/>
  <c r="E139" i="197"/>
  <c r="N170" i="197"/>
  <c r="E174" i="197"/>
  <c r="F190" i="197"/>
  <c r="E193" i="197"/>
  <c r="M206" i="197"/>
  <c r="M15" i="197"/>
  <c r="M41" i="197"/>
  <c r="M42" i="197"/>
  <c r="E29" i="197"/>
  <c r="E30" i="197"/>
  <c r="M30" i="197"/>
  <c r="F71" i="197"/>
  <c r="M78" i="197"/>
  <c r="N89" i="197"/>
  <c r="E101" i="197"/>
  <c r="E105" i="197"/>
  <c r="M105" i="197"/>
  <c r="E106" i="197"/>
  <c r="M106" i="197"/>
  <c r="F107" i="197"/>
  <c r="F109" i="197"/>
  <c r="N109" i="197"/>
  <c r="F110" i="197"/>
  <c r="N110" i="197"/>
  <c r="N118" i="197"/>
  <c r="E129" i="197"/>
  <c r="F137" i="197"/>
  <c r="N137" i="197"/>
  <c r="F138" i="197"/>
  <c r="N138" i="197"/>
  <c r="N143" i="197"/>
  <c r="E153" i="197"/>
  <c r="M153" i="197"/>
  <c r="E154" i="197"/>
  <c r="M154" i="197"/>
  <c r="F170" i="197"/>
  <c r="M171" i="197"/>
  <c r="M173" i="197"/>
  <c r="N189" i="197"/>
  <c r="N206" i="197"/>
  <c r="M28" i="197"/>
  <c r="N28" i="197"/>
  <c r="N29" i="197"/>
  <c r="N30" i="197"/>
  <c r="N70" i="197"/>
  <c r="E73" i="197"/>
  <c r="M73" i="197"/>
  <c r="E74" i="197"/>
  <c r="M74" i="197"/>
  <c r="E75" i="197"/>
  <c r="E78" i="197"/>
  <c r="N79" i="197"/>
  <c r="E83" i="197"/>
  <c r="F89" i="197"/>
  <c r="F105" i="197"/>
  <c r="N105" i="197"/>
  <c r="F106" i="197"/>
  <c r="N106" i="197"/>
  <c r="F118" i="197"/>
  <c r="M119" i="197"/>
  <c r="E133" i="197"/>
  <c r="M133" i="197"/>
  <c r="E134" i="197"/>
  <c r="M134" i="197"/>
  <c r="M139" i="197"/>
  <c r="F153" i="197"/>
  <c r="N153" i="197"/>
  <c r="F154" i="197"/>
  <c r="N154" i="197"/>
  <c r="N169" i="197"/>
  <c r="E173" i="197"/>
  <c r="F189" i="197"/>
  <c r="E209" i="197"/>
  <c r="E191" i="197"/>
  <c r="E190" i="197"/>
  <c r="E189" i="197"/>
  <c r="E170" i="197"/>
  <c r="E169" i="197"/>
  <c r="E119" i="197"/>
  <c r="E118" i="197"/>
  <c r="E117" i="197"/>
  <c r="E178" i="197"/>
  <c r="E177" i="197"/>
  <c r="E158" i="197"/>
  <c r="E157" i="197"/>
  <c r="E142" i="197"/>
  <c r="E141" i="197"/>
  <c r="E122" i="197"/>
  <c r="E121" i="197"/>
  <c r="E90" i="197"/>
  <c r="E89" i="197"/>
  <c r="E71" i="197"/>
  <c r="E70" i="197"/>
  <c r="E69" i="197"/>
  <c r="E47" i="197"/>
  <c r="E46" i="197"/>
  <c r="E45" i="197"/>
  <c r="E36" i="197"/>
  <c r="E35" i="197"/>
  <c r="E34" i="197"/>
  <c r="E33" i="197"/>
  <c r="E27" i="197"/>
  <c r="E26" i="197"/>
  <c r="E25" i="197"/>
  <c r="E24" i="197"/>
  <c r="E162" i="197"/>
  <c r="E161" i="197"/>
  <c r="E127" i="197"/>
  <c r="E126" i="197"/>
  <c r="E125" i="197"/>
  <c r="E98" i="197"/>
  <c r="E97" i="197"/>
  <c r="E95" i="197"/>
  <c r="E94" i="197"/>
  <c r="E93" i="197"/>
  <c r="E87" i="197"/>
  <c r="E86" i="197"/>
  <c r="E85" i="197"/>
  <c r="E202" i="197"/>
  <c r="E201" i="197"/>
  <c r="E198" i="197"/>
  <c r="E197" i="197"/>
  <c r="E186" i="197"/>
  <c r="E185" i="197"/>
  <c r="E147" i="197"/>
  <c r="E146" i="197"/>
  <c r="E145" i="197"/>
  <c r="E67" i="197"/>
  <c r="E66" i="197"/>
  <c r="E65" i="197"/>
  <c r="E40" i="197"/>
  <c r="E38" i="197"/>
  <c r="E37" i="197"/>
  <c r="E23" i="197"/>
  <c r="E22" i="197"/>
  <c r="E21" i="197"/>
  <c r="E20" i="197"/>
  <c r="E113" i="197"/>
  <c r="M113" i="197"/>
  <c r="E114" i="197"/>
  <c r="M114" i="197"/>
  <c r="E130" i="197"/>
  <c r="N21" i="197"/>
  <c r="N26" i="197"/>
  <c r="F28" i="197"/>
  <c r="F29" i="197"/>
  <c r="F30" i="197"/>
  <c r="F12" i="197"/>
  <c r="N23" i="197"/>
  <c r="E61" i="197"/>
  <c r="E62" i="197"/>
  <c r="F70" i="197"/>
  <c r="F73" i="197"/>
  <c r="N73" i="197"/>
  <c r="F74" i="197"/>
  <c r="M77" i="197"/>
  <c r="M82" i="197"/>
  <c r="N117" i="197"/>
  <c r="N119" i="197"/>
  <c r="F133" i="197"/>
  <c r="N133" i="197"/>
  <c r="F134" i="197"/>
  <c r="N134" i="197"/>
  <c r="N139" i="197"/>
  <c r="F169" i="197"/>
  <c r="M190" i="197"/>
  <c r="M189" i="197"/>
  <c r="M170" i="197"/>
  <c r="M169" i="197"/>
  <c r="M163" i="197"/>
  <c r="M118" i="197"/>
  <c r="M117" i="197"/>
  <c r="M178" i="197"/>
  <c r="M177" i="197"/>
  <c r="M158" i="197"/>
  <c r="M157" i="197"/>
  <c r="M147" i="197"/>
  <c r="M142" i="197"/>
  <c r="M141" i="197"/>
  <c r="M122" i="197"/>
  <c r="M121" i="197"/>
  <c r="M103" i="197"/>
  <c r="M90" i="197"/>
  <c r="M89" i="197"/>
  <c r="M79" i="197"/>
  <c r="M70" i="197"/>
  <c r="M69" i="197"/>
  <c r="M46" i="197"/>
  <c r="M45" i="197"/>
  <c r="M43" i="197"/>
  <c r="M34" i="197"/>
  <c r="M33" i="197"/>
  <c r="M26" i="197"/>
  <c r="M25" i="197"/>
  <c r="M24" i="197"/>
  <c r="M209" i="197"/>
  <c r="M162" i="197"/>
  <c r="M161" i="197"/>
  <c r="M151" i="197"/>
  <c r="M126" i="197"/>
  <c r="M125" i="197"/>
  <c r="M98" i="197"/>
  <c r="M97" i="197"/>
  <c r="M94" i="197"/>
  <c r="M93" i="197"/>
  <c r="M86" i="197"/>
  <c r="M85" i="197"/>
  <c r="M36" i="197"/>
  <c r="M201" i="197"/>
  <c r="M198" i="197"/>
  <c r="M197" i="197"/>
  <c r="M186" i="197"/>
  <c r="M185" i="197"/>
  <c r="M146" i="197"/>
  <c r="M145" i="197"/>
  <c r="M115" i="197"/>
  <c r="M66" i="197"/>
  <c r="M65" i="197"/>
  <c r="M63" i="197"/>
  <c r="M38" i="197"/>
  <c r="M37" i="197"/>
  <c r="M22" i="197"/>
  <c r="M21" i="197"/>
  <c r="M20" i="197"/>
  <c r="M155" i="197"/>
  <c r="M202" i="197"/>
  <c r="E41" i="197"/>
  <c r="E42" i="197"/>
  <c r="E43" i="197"/>
  <c r="E102" i="197"/>
  <c r="M174" i="197"/>
  <c r="M193" i="197"/>
  <c r="M40" i="197"/>
  <c r="M47" i="197"/>
  <c r="E11" i="197"/>
  <c r="M23" i="197"/>
  <c r="N11" i="197"/>
  <c r="F13" i="197"/>
  <c r="F14" i="197"/>
  <c r="F15" i="197"/>
  <c r="M16" i="197"/>
  <c r="E18" i="197"/>
  <c r="F21" i="197"/>
  <c r="F26" i="197"/>
  <c r="E56" i="197"/>
  <c r="E60" i="197"/>
  <c r="M61" i="197"/>
  <c r="M62" i="197"/>
  <c r="N74" i="197"/>
  <c r="F16" i="197"/>
  <c r="N16" i="197"/>
  <c r="F17" i="197"/>
  <c r="N17" i="197"/>
  <c r="F18" i="197"/>
  <c r="N18" i="197"/>
  <c r="F19" i="197"/>
  <c r="N20" i="197"/>
  <c r="N25" i="197"/>
  <c r="F34" i="197"/>
  <c r="M44" i="197"/>
  <c r="E53" i="197"/>
  <c r="M53" i="197"/>
  <c r="E54" i="197"/>
  <c r="M54" i="197"/>
  <c r="F55" i="197"/>
  <c r="E57" i="197"/>
  <c r="M57" i="197"/>
  <c r="E58" i="197"/>
  <c r="M58" i="197"/>
  <c r="F59" i="197"/>
  <c r="F61" i="197"/>
  <c r="N61" i="197"/>
  <c r="F62" i="197"/>
  <c r="N62" i="197"/>
  <c r="N69" i="197"/>
  <c r="N71" i="197"/>
  <c r="E77" i="197"/>
  <c r="E82" i="197"/>
  <c r="F117" i="197"/>
  <c r="M150" i="197"/>
  <c r="N163" i="197"/>
  <c r="E181" i="197"/>
  <c r="M181" i="197"/>
  <c r="E182" i="197"/>
  <c r="M182" i="197"/>
  <c r="F183" i="197"/>
  <c r="E205" i="197"/>
  <c r="E28" i="197"/>
  <c r="M29" i="197"/>
  <c r="M11" i="197"/>
  <c r="E12" i="197"/>
  <c r="M12" i="197"/>
  <c r="E13" i="197"/>
  <c r="M13" i="197"/>
  <c r="E14" i="197"/>
  <c r="M14" i="197"/>
  <c r="E15" i="197"/>
  <c r="F45" i="197"/>
  <c r="F11" i="197"/>
  <c r="N12" i="197"/>
  <c r="N13" i="197"/>
  <c r="N14" i="197"/>
  <c r="E16" i="197"/>
  <c r="E17" i="197"/>
  <c r="M17" i="197"/>
  <c r="M18" i="197"/>
  <c r="E19" i="197"/>
  <c r="N34" i="197"/>
  <c r="N43" i="197"/>
  <c r="F75" i="197"/>
  <c r="F20" i="197"/>
  <c r="F25" i="197"/>
  <c r="M27" i="197"/>
  <c r="N33" i="197"/>
  <c r="M35" i="197"/>
  <c r="N44" i="197"/>
  <c r="F53" i="197"/>
  <c r="N53" i="197"/>
  <c r="F54" i="197"/>
  <c r="N54" i="197"/>
  <c r="F57" i="197"/>
  <c r="N57" i="197"/>
  <c r="F58" i="197"/>
  <c r="N58" i="197"/>
  <c r="F69" i="197"/>
  <c r="F80" i="197"/>
  <c r="M81" i="197"/>
  <c r="N83" i="197"/>
  <c r="N87" i="197"/>
  <c r="E103" i="197"/>
  <c r="E131" i="197"/>
  <c r="E150" i="197"/>
  <c r="E165" i="197"/>
  <c r="M165" i="197"/>
  <c r="E166" i="197"/>
  <c r="M166" i="197"/>
  <c r="F167" i="197"/>
  <c r="F181" i="197"/>
  <c r="N181" i="197"/>
  <c r="F182" i="197"/>
  <c r="N182" i="197"/>
  <c r="M194" i="197"/>
  <c r="F211" i="197"/>
  <c r="P206" i="197"/>
  <c r="P202" i="197"/>
  <c r="N209" i="197"/>
  <c r="V25" i="196"/>
  <c r="V25" i="197"/>
  <c r="V17" i="197"/>
  <c r="V17" i="196"/>
  <c r="V21" i="197"/>
  <c r="V21" i="196"/>
  <c r="V12" i="102"/>
  <c r="V20" i="102"/>
  <c r="V20" i="196" s="1"/>
  <c r="L3" i="197"/>
  <c r="T3" i="197"/>
  <c r="T3" i="196"/>
  <c r="L3" i="196"/>
  <c r="T203" i="197"/>
  <c r="S203" i="197"/>
  <c r="Q199" i="197"/>
  <c r="L199" i="197"/>
  <c r="J199" i="197"/>
  <c r="S195" i="197"/>
  <c r="J195" i="197"/>
  <c r="G195" i="197"/>
  <c r="E195" i="197"/>
  <c r="T195" i="197"/>
  <c r="M191" i="197"/>
  <c r="L191" i="197"/>
  <c r="K191" i="197"/>
  <c r="T191" i="197"/>
  <c r="I191" i="197"/>
  <c r="R191" i="197"/>
  <c r="G191" i="197"/>
  <c r="Q191" i="197"/>
  <c r="F191" i="197"/>
  <c r="S187" i="197"/>
  <c r="I187" i="197"/>
  <c r="R187" i="197"/>
  <c r="F187" i="197"/>
  <c r="O187" i="197"/>
  <c r="E187" i="197"/>
  <c r="N187" i="197"/>
  <c r="M187" i="197"/>
  <c r="L187" i="197"/>
  <c r="M183" i="197"/>
  <c r="L183" i="197"/>
  <c r="K183" i="197"/>
  <c r="T183" i="197"/>
  <c r="J183" i="197"/>
  <c r="S183" i="197"/>
  <c r="I183" i="197"/>
  <c r="R183" i="197"/>
  <c r="G183" i="197"/>
  <c r="S179" i="197"/>
  <c r="I179" i="197"/>
  <c r="R179" i="197"/>
  <c r="G179" i="197"/>
  <c r="Q179" i="197"/>
  <c r="F179" i="197"/>
  <c r="O179" i="197"/>
  <c r="E179" i="197"/>
  <c r="N179" i="197"/>
  <c r="M179" i="197"/>
  <c r="N175" i="197"/>
  <c r="M175" i="197"/>
  <c r="L175" i="197"/>
  <c r="K175" i="197"/>
  <c r="T175" i="197"/>
  <c r="I175" i="197"/>
  <c r="R175" i="197"/>
  <c r="G175" i="197"/>
  <c r="T171" i="197"/>
  <c r="J171" i="197"/>
  <c r="S171" i="197"/>
  <c r="I171" i="197"/>
  <c r="R171" i="197"/>
  <c r="F171" i="197"/>
  <c r="O171" i="197"/>
  <c r="E171" i="197"/>
  <c r="N171" i="197"/>
  <c r="O167" i="197"/>
  <c r="M167" i="197"/>
  <c r="L167" i="197"/>
  <c r="K167" i="197"/>
  <c r="T167" i="197"/>
  <c r="J167" i="197"/>
  <c r="T163" i="197"/>
  <c r="J163" i="197"/>
  <c r="S163" i="197"/>
  <c r="I163" i="197"/>
  <c r="R163" i="197"/>
  <c r="Q163" i="197"/>
  <c r="F163" i="197"/>
  <c r="O163" i="197"/>
  <c r="E163" i="197"/>
  <c r="O159" i="197"/>
  <c r="E159" i="197"/>
  <c r="N159" i="197"/>
  <c r="L159" i="197"/>
  <c r="K159" i="197"/>
  <c r="K155" i="197"/>
  <c r="T155" i="197"/>
  <c r="J155" i="197"/>
  <c r="R155" i="197"/>
  <c r="F155" i="197"/>
  <c r="O155" i="197"/>
  <c r="E155" i="197"/>
  <c r="Q151" i="197"/>
  <c r="F151" i="197"/>
  <c r="O151" i="197"/>
  <c r="L151" i="197"/>
  <c r="K151" i="197"/>
  <c r="K147" i="197"/>
  <c r="T147" i="197"/>
  <c r="J147" i="197"/>
  <c r="R147" i="197"/>
  <c r="G147" i="197"/>
  <c r="Q147" i="197"/>
  <c r="F147" i="197"/>
  <c r="Q143" i="197"/>
  <c r="F143" i="197"/>
  <c r="O143" i="197"/>
  <c r="E143" i="197"/>
  <c r="M143" i="197"/>
  <c r="L143" i="197"/>
  <c r="L139" i="197"/>
  <c r="K139" i="197"/>
  <c r="S139" i="197"/>
  <c r="I139" i="197"/>
  <c r="R139" i="197"/>
  <c r="F139" i="197"/>
  <c r="R135" i="197"/>
  <c r="G135" i="197"/>
  <c r="Q135" i="197"/>
  <c r="F135" i="197"/>
  <c r="M135" i="197"/>
  <c r="L135" i="197"/>
  <c r="M131" i="197"/>
  <c r="K131" i="197"/>
  <c r="S131" i="197"/>
  <c r="I131" i="197"/>
  <c r="R131" i="197"/>
  <c r="G131" i="197"/>
  <c r="R127" i="197"/>
  <c r="G127" i="197"/>
  <c r="Q127" i="197"/>
  <c r="F127" i="197"/>
  <c r="N127" i="197"/>
  <c r="M127" i="197"/>
  <c r="N123" i="197"/>
  <c r="E123" i="197"/>
  <c r="M123" i="197"/>
  <c r="T123" i="197"/>
  <c r="K123" i="197"/>
  <c r="S123" i="197"/>
  <c r="J123" i="197"/>
  <c r="L119" i="197"/>
  <c r="T119" i="197"/>
  <c r="K119" i="197"/>
  <c r="R119" i="197"/>
  <c r="I119" i="197"/>
  <c r="Q119" i="197"/>
  <c r="G119" i="197"/>
  <c r="S115" i="197"/>
  <c r="J115" i="197"/>
  <c r="R115" i="197"/>
  <c r="I115" i="197"/>
  <c r="O115" i="197"/>
  <c r="F115" i="197"/>
  <c r="N115" i="197"/>
  <c r="E115" i="197"/>
  <c r="Q111" i="197"/>
  <c r="G111" i="197"/>
  <c r="O111" i="197"/>
  <c r="F111" i="197"/>
  <c r="M111" i="197"/>
  <c r="L111" i="197"/>
  <c r="N107" i="197"/>
  <c r="E107" i="197"/>
  <c r="M107" i="197"/>
  <c r="T107" i="197"/>
  <c r="K107" i="197"/>
  <c r="S107" i="197"/>
  <c r="J107" i="197"/>
  <c r="L103" i="197"/>
  <c r="T103" i="197"/>
  <c r="K103" i="197"/>
  <c r="R103" i="197"/>
  <c r="I103" i="197"/>
  <c r="Q103" i="197"/>
  <c r="G103" i="197"/>
  <c r="S99" i="197"/>
  <c r="J99" i="197"/>
  <c r="R99" i="197"/>
  <c r="I99" i="197"/>
  <c r="O99" i="197"/>
  <c r="F99" i="197"/>
  <c r="N99" i="197"/>
  <c r="E99" i="197"/>
  <c r="Q95" i="197"/>
  <c r="G95" i="197"/>
  <c r="O95" i="197"/>
  <c r="F95" i="197"/>
  <c r="M95" i="197"/>
  <c r="L95" i="197"/>
  <c r="N91" i="197"/>
  <c r="E91" i="197"/>
  <c r="M91" i="197"/>
  <c r="T91" i="197"/>
  <c r="K91" i="197"/>
  <c r="S91" i="197"/>
  <c r="J91" i="197"/>
  <c r="M87" i="197"/>
  <c r="L87" i="197"/>
  <c r="S87" i="197"/>
  <c r="J87" i="197"/>
  <c r="R87" i="197"/>
  <c r="I87" i="197"/>
  <c r="M83" i="197"/>
  <c r="L83" i="197"/>
  <c r="S83" i="197"/>
  <c r="J83" i="197"/>
  <c r="R83" i="197"/>
  <c r="I83" i="197"/>
  <c r="L79" i="197"/>
  <c r="T79" i="197"/>
  <c r="K79" i="197"/>
  <c r="R79" i="197"/>
  <c r="I79" i="197"/>
  <c r="Q79" i="197"/>
  <c r="G79" i="197"/>
  <c r="M75" i="197"/>
  <c r="L75" i="197"/>
  <c r="S75" i="197"/>
  <c r="J75" i="197"/>
  <c r="R75" i="197"/>
  <c r="I75" i="197"/>
  <c r="M71" i="197"/>
  <c r="L71" i="197"/>
  <c r="S71" i="197"/>
  <c r="J71" i="197"/>
  <c r="R71" i="197"/>
  <c r="I71" i="197"/>
  <c r="M67" i="197"/>
  <c r="L67" i="197"/>
  <c r="S67" i="197"/>
  <c r="J67" i="197"/>
  <c r="R67" i="197"/>
  <c r="I67" i="197"/>
  <c r="O63" i="197"/>
  <c r="F63" i="197"/>
  <c r="N63" i="197"/>
  <c r="E63" i="197"/>
  <c r="L63" i="197"/>
  <c r="T63" i="197"/>
  <c r="K63" i="197"/>
  <c r="N59" i="197"/>
  <c r="E59" i="197"/>
  <c r="M59" i="197"/>
  <c r="T59" i="197"/>
  <c r="K59" i="197"/>
  <c r="S59" i="197"/>
  <c r="J59" i="197"/>
  <c r="P55" i="197"/>
  <c r="M55" i="197"/>
  <c r="E55" i="197"/>
  <c r="L55" i="197"/>
  <c r="S55" i="197"/>
  <c r="J55" i="197"/>
  <c r="R55" i="197"/>
  <c r="I55" i="197"/>
  <c r="M51" i="197"/>
  <c r="E51" i="197"/>
  <c r="T51" i="197"/>
  <c r="L51" i="197"/>
  <c r="R51" i="197"/>
  <c r="J51" i="197"/>
  <c r="Q51" i="197"/>
  <c r="I51" i="197"/>
  <c r="O47" i="197"/>
  <c r="G47" i="197"/>
  <c r="N47" i="197"/>
  <c r="F47" i="197"/>
  <c r="T47" i="197"/>
  <c r="L47" i="197"/>
  <c r="S47" i="197"/>
  <c r="K47" i="197"/>
  <c r="S43" i="197"/>
  <c r="K43" i="197"/>
  <c r="R43" i="197"/>
  <c r="J43" i="197"/>
  <c r="P43" i="197"/>
  <c r="H43" i="197"/>
  <c r="O43" i="197"/>
  <c r="G43" i="197"/>
  <c r="Q39" i="197"/>
  <c r="I39" i="197"/>
  <c r="P39" i="197"/>
  <c r="H39" i="197"/>
  <c r="N39" i="197"/>
  <c r="F39" i="197"/>
  <c r="M39" i="197"/>
  <c r="E39" i="197"/>
  <c r="O35" i="197"/>
  <c r="G35" i="197"/>
  <c r="N35" i="197"/>
  <c r="F35" i="197"/>
  <c r="T35" i="197"/>
  <c r="L35" i="197"/>
  <c r="S35" i="197"/>
  <c r="K35" i="197"/>
  <c r="M31" i="197"/>
  <c r="E31" i="197"/>
  <c r="T31" i="197"/>
  <c r="L31" i="197"/>
  <c r="R31" i="197"/>
  <c r="J31" i="197"/>
  <c r="Q31" i="197"/>
  <c r="I31" i="197"/>
  <c r="T27" i="197"/>
  <c r="L27" i="197"/>
  <c r="R27" i="197"/>
  <c r="J27" i="197"/>
  <c r="Q27" i="197"/>
  <c r="I27" i="197"/>
  <c r="T23" i="197"/>
  <c r="L23" i="197"/>
  <c r="R23" i="197"/>
  <c r="J23" i="197"/>
  <c r="Q23" i="197"/>
  <c r="I23" i="197"/>
  <c r="T19" i="197"/>
  <c r="L19" i="197"/>
  <c r="R19" i="197"/>
  <c r="J19" i="197"/>
  <c r="Q19" i="197"/>
  <c r="I19" i="197"/>
  <c r="T15" i="197"/>
  <c r="L15" i="197"/>
  <c r="R15" i="197"/>
  <c r="J15" i="197"/>
  <c r="Q15" i="197"/>
  <c r="I15" i="197"/>
  <c r="K203" i="197"/>
  <c r="K108" i="197"/>
  <c r="T124" i="197"/>
  <c r="P104" i="197"/>
  <c r="R128" i="197"/>
  <c r="H88" i="197"/>
  <c r="K76" i="197"/>
  <c r="P84" i="197"/>
  <c r="G88" i="197"/>
  <c r="J209" i="197"/>
  <c r="R209" i="197"/>
  <c r="M208" i="197"/>
  <c r="L209" i="197"/>
  <c r="T209" i="197"/>
  <c r="K68" i="197"/>
  <c r="T76" i="197"/>
  <c r="G80" i="197"/>
  <c r="P88" i="197"/>
  <c r="G92" i="197"/>
  <c r="P68" i="197"/>
  <c r="G72" i="197"/>
  <c r="L80" i="197"/>
  <c r="Q88" i="197"/>
  <c r="K92" i="197"/>
  <c r="S68" i="197"/>
  <c r="H72" i="197"/>
  <c r="O80" i="197"/>
  <c r="G84" i="197"/>
  <c r="Q92" i="197"/>
  <c r="G96" i="197"/>
  <c r="N132" i="197"/>
  <c r="F209" i="197"/>
  <c r="F64" i="197"/>
  <c r="L72" i="197"/>
  <c r="P80" i="197"/>
  <c r="J84" i="197"/>
  <c r="T92" i="197"/>
  <c r="P96" i="197"/>
  <c r="J100" i="197"/>
  <c r="O112" i="197"/>
  <c r="J116" i="197"/>
  <c r="I156" i="197"/>
  <c r="F160" i="197"/>
  <c r="K168" i="197"/>
  <c r="I172" i="197"/>
  <c r="F176" i="197"/>
  <c r="J180" i="197"/>
  <c r="J184" i="197"/>
  <c r="G188" i="197"/>
  <c r="M192" i="197"/>
  <c r="P196" i="197"/>
  <c r="K100" i="197"/>
  <c r="P112" i="197"/>
  <c r="K116" i="197"/>
  <c r="G120" i="197"/>
  <c r="J140" i="197"/>
  <c r="G144" i="197"/>
  <c r="K152" i="197"/>
  <c r="J156" i="197"/>
  <c r="G160" i="197"/>
  <c r="L164" i="197"/>
  <c r="S168" i="197"/>
  <c r="Q172" i="197"/>
  <c r="N176" i="197"/>
  <c r="K180" i="197"/>
  <c r="R184" i="197"/>
  <c r="O188" i="197"/>
  <c r="N192" i="197"/>
  <c r="R196" i="197"/>
  <c r="P100" i="197"/>
  <c r="G104" i="197"/>
  <c r="S116" i="197"/>
  <c r="H120" i="197"/>
  <c r="H128" i="197"/>
  <c r="K140" i="197"/>
  <c r="H144" i="197"/>
  <c r="E148" i="197"/>
  <c r="L152" i="197"/>
  <c r="R156" i="197"/>
  <c r="O160" i="197"/>
  <c r="N164" i="197"/>
  <c r="T168" i="197"/>
  <c r="R172" i="197"/>
  <c r="O176" i="197"/>
  <c r="S180" i="197"/>
  <c r="S184" i="197"/>
  <c r="P188" i="197"/>
  <c r="L92" i="197"/>
  <c r="S100" i="197"/>
  <c r="H104" i="197"/>
  <c r="P120" i="197"/>
  <c r="K124" i="197"/>
  <c r="I128" i="197"/>
  <c r="E132" i="197"/>
  <c r="L136" i="197"/>
  <c r="S140" i="197"/>
  <c r="P144" i="197"/>
  <c r="M148" i="197"/>
  <c r="T152" i="197"/>
  <c r="S156" i="197"/>
  <c r="P160" i="197"/>
  <c r="E207" i="197"/>
  <c r="F96" i="197"/>
  <c r="L104" i="197"/>
  <c r="Q120" i="197"/>
  <c r="L124" i="197"/>
  <c r="Q128" i="197"/>
  <c r="F132" i="197"/>
  <c r="M136" i="197"/>
  <c r="T140" i="197"/>
  <c r="Q144" i="197"/>
  <c r="O148" i="197"/>
  <c r="Q204" i="197"/>
  <c r="L96" i="197"/>
  <c r="Q104" i="197"/>
  <c r="L108" i="197"/>
  <c r="F112" i="197"/>
  <c r="P132" i="197"/>
  <c r="S211" i="197"/>
  <c r="O96" i="197"/>
  <c r="G100" i="197"/>
  <c r="T108" i="197"/>
  <c r="G112" i="197"/>
  <c r="J168" i="197"/>
  <c r="H172" i="197"/>
  <c r="E176" i="197"/>
  <c r="I184" i="197"/>
  <c r="F188" i="197"/>
  <c r="E192" i="197"/>
  <c r="I44" i="197"/>
  <c r="Q44" i="197"/>
  <c r="I48" i="197"/>
  <c r="Q48" i="197"/>
  <c r="J52" i="197"/>
  <c r="I60" i="197"/>
  <c r="M64" i="197"/>
  <c r="H68" i="197"/>
  <c r="Q68" i="197"/>
  <c r="M72" i="197"/>
  <c r="I76" i="197"/>
  <c r="R76" i="197"/>
  <c r="M80" i="197"/>
  <c r="H84" i="197"/>
  <c r="Q84" i="197"/>
  <c r="M88" i="197"/>
  <c r="I92" i="197"/>
  <c r="R92" i="197"/>
  <c r="M96" i="197"/>
  <c r="H100" i="197"/>
  <c r="Q100" i="197"/>
  <c r="M104" i="197"/>
  <c r="I108" i="197"/>
  <c r="R108" i="197"/>
  <c r="M112" i="197"/>
  <c r="H116" i="197"/>
  <c r="Q116" i="197"/>
  <c r="M120" i="197"/>
  <c r="I124" i="197"/>
  <c r="R124" i="197"/>
  <c r="F128" i="197"/>
  <c r="O128" i="197"/>
  <c r="L132" i="197"/>
  <c r="I136" i="197"/>
  <c r="R136" i="197"/>
  <c r="H140" i="197"/>
  <c r="Q140" i="197"/>
  <c r="E144" i="197"/>
  <c r="N144" i="197"/>
  <c r="K148" i="197"/>
  <c r="T148" i="197"/>
  <c r="H152" i="197"/>
  <c r="Q152" i="197"/>
  <c r="G156" i="197"/>
  <c r="P156" i="197"/>
  <c r="M160" i="197"/>
  <c r="J164" i="197"/>
  <c r="S164" i="197"/>
  <c r="G168" i="197"/>
  <c r="P168" i="197"/>
  <c r="F172" i="197"/>
  <c r="O172" i="197"/>
  <c r="L176" i="197"/>
  <c r="H180" i="197"/>
  <c r="Q180" i="197"/>
  <c r="F184" i="197"/>
  <c r="O184" i="197"/>
  <c r="M188" i="197"/>
  <c r="K192" i="197"/>
  <c r="T192" i="197"/>
  <c r="J196" i="197"/>
  <c r="E64" i="197"/>
  <c r="I68" i="197"/>
  <c r="E72" i="197"/>
  <c r="J76" i="197"/>
  <c r="E80" i="197"/>
  <c r="I84" i="197"/>
  <c r="E88" i="197"/>
  <c r="J92" i="197"/>
  <c r="E96" i="197"/>
  <c r="I100" i="197"/>
  <c r="E104" i="197"/>
  <c r="J108" i="197"/>
  <c r="E112" i="197"/>
  <c r="I116" i="197"/>
  <c r="E120" i="197"/>
  <c r="J124" i="197"/>
  <c r="G128" i="197"/>
  <c r="J136" i="197"/>
  <c r="I140" i="197"/>
  <c r="F144" i="197"/>
  <c r="I152" i="197"/>
  <c r="H156" i="197"/>
  <c r="E160" i="197"/>
  <c r="K164" i="197"/>
  <c r="H168" i="197"/>
  <c r="G172" i="197"/>
  <c r="I180" i="197"/>
  <c r="G184" i="197"/>
  <c r="E188" i="197"/>
  <c r="Q208" i="197"/>
  <c r="I208" i="197"/>
  <c r="P208" i="197"/>
  <c r="H208" i="197"/>
  <c r="O208" i="197"/>
  <c r="G208" i="197"/>
  <c r="N208" i="197"/>
  <c r="F208" i="197"/>
  <c r="T208" i="197"/>
  <c r="L208" i="197"/>
  <c r="S208" i="197"/>
  <c r="K208" i="197"/>
  <c r="R208" i="197"/>
  <c r="J208" i="197"/>
  <c r="M204" i="197"/>
  <c r="E204" i="197"/>
  <c r="T204" i="197"/>
  <c r="L204" i="197"/>
  <c r="S204" i="197"/>
  <c r="K204" i="197"/>
  <c r="R204" i="197"/>
  <c r="J204" i="197"/>
  <c r="P204" i="197"/>
  <c r="H204" i="197"/>
  <c r="O204" i="197"/>
  <c r="G204" i="197"/>
  <c r="N204" i="197"/>
  <c r="F204" i="197"/>
  <c r="Q200" i="197"/>
  <c r="I200" i="197"/>
  <c r="P200" i="197"/>
  <c r="H200" i="197"/>
  <c r="O200" i="197"/>
  <c r="G200" i="197"/>
  <c r="N200" i="197"/>
  <c r="F200" i="197"/>
  <c r="T200" i="197"/>
  <c r="L200" i="197"/>
  <c r="S200" i="197"/>
  <c r="K200" i="197"/>
  <c r="R200" i="197"/>
  <c r="J200" i="197"/>
  <c r="S196" i="197"/>
  <c r="K196" i="197"/>
  <c r="Q196" i="197"/>
  <c r="I196" i="197"/>
  <c r="O196" i="197"/>
  <c r="G196" i="197"/>
  <c r="N196" i="197"/>
  <c r="F196" i="197"/>
  <c r="M196" i="197"/>
  <c r="E196" i="197"/>
  <c r="P192" i="197"/>
  <c r="H192" i="197"/>
  <c r="T188" i="197"/>
  <c r="L188" i="197"/>
  <c r="P184" i="197"/>
  <c r="H184" i="197"/>
  <c r="T180" i="197"/>
  <c r="L180" i="197"/>
  <c r="Q176" i="197"/>
  <c r="I176" i="197"/>
  <c r="M172" i="197"/>
  <c r="E172" i="197"/>
  <c r="Q168" i="197"/>
  <c r="I168" i="197"/>
  <c r="M164" i="197"/>
  <c r="E164" i="197"/>
  <c r="R160" i="197"/>
  <c r="J160" i="197"/>
  <c r="N156" i="197"/>
  <c r="F156" i="197"/>
  <c r="R152" i="197"/>
  <c r="J152" i="197"/>
  <c r="N148" i="197"/>
  <c r="F148" i="197"/>
  <c r="S144" i="197"/>
  <c r="K144" i="197"/>
  <c r="O140" i="197"/>
  <c r="G140" i="197"/>
  <c r="S136" i="197"/>
  <c r="K136" i="197"/>
  <c r="O132" i="197"/>
  <c r="G132" i="197"/>
  <c r="T128" i="197"/>
  <c r="L128" i="197"/>
  <c r="P124" i="197"/>
  <c r="H124" i="197"/>
  <c r="N120" i="197"/>
  <c r="F120" i="197"/>
  <c r="T116" i="197"/>
  <c r="L116" i="197"/>
  <c r="R112" i="197"/>
  <c r="J112" i="197"/>
  <c r="P108" i="197"/>
  <c r="H108" i="197"/>
  <c r="N104" i="197"/>
  <c r="F104" i="197"/>
  <c r="T100" i="197"/>
  <c r="L100" i="197"/>
  <c r="R96" i="197"/>
  <c r="J96" i="197"/>
  <c r="P92" i="197"/>
  <c r="H92" i="197"/>
  <c r="N88" i="197"/>
  <c r="F88" i="197"/>
  <c r="T84" i="197"/>
  <c r="L84" i="197"/>
  <c r="R80" i="197"/>
  <c r="J80" i="197"/>
  <c r="P76" i="197"/>
  <c r="H76" i="197"/>
  <c r="N72" i="197"/>
  <c r="F72" i="197"/>
  <c r="T68" i="197"/>
  <c r="L68" i="197"/>
  <c r="R64" i="197"/>
  <c r="J64" i="197"/>
  <c r="P60" i="197"/>
  <c r="H60" i="197"/>
  <c r="N56" i="197"/>
  <c r="F56" i="197"/>
  <c r="M52" i="197"/>
  <c r="E52" i="197"/>
  <c r="E48" i="197"/>
  <c r="M48" i="197"/>
  <c r="F52" i="197"/>
  <c r="O52" i="197"/>
  <c r="I56" i="197"/>
  <c r="R56" i="197"/>
  <c r="M60" i="197"/>
  <c r="H64" i="197"/>
  <c r="Q64" i="197"/>
  <c r="M68" i="197"/>
  <c r="I72" i="197"/>
  <c r="R72" i="197"/>
  <c r="M76" i="197"/>
  <c r="H80" i="197"/>
  <c r="Q80" i="197"/>
  <c r="M84" i="197"/>
  <c r="I88" i="197"/>
  <c r="R88" i="197"/>
  <c r="M92" i="197"/>
  <c r="H96" i="197"/>
  <c r="Q96" i="197"/>
  <c r="M100" i="197"/>
  <c r="I104" i="197"/>
  <c r="R104" i="197"/>
  <c r="M108" i="197"/>
  <c r="H112" i="197"/>
  <c r="Q112" i="197"/>
  <c r="M116" i="197"/>
  <c r="I120" i="197"/>
  <c r="R120" i="197"/>
  <c r="M124" i="197"/>
  <c r="J128" i="197"/>
  <c r="S128" i="197"/>
  <c r="H132" i="197"/>
  <c r="Q132" i="197"/>
  <c r="E136" i="197"/>
  <c r="N136" i="197"/>
  <c r="L140" i="197"/>
  <c r="I144" i="197"/>
  <c r="R144" i="197"/>
  <c r="G148" i="197"/>
  <c r="P148" i="197"/>
  <c r="M152" i="197"/>
  <c r="K156" i="197"/>
  <c r="T156" i="197"/>
  <c r="H160" i="197"/>
  <c r="Q160" i="197"/>
  <c r="F164" i="197"/>
  <c r="O164" i="197"/>
  <c r="L168" i="197"/>
  <c r="J172" i="197"/>
  <c r="S172" i="197"/>
  <c r="G176" i="197"/>
  <c r="P176" i="197"/>
  <c r="M180" i="197"/>
  <c r="K184" i="197"/>
  <c r="T184" i="197"/>
  <c r="H188" i="197"/>
  <c r="Q188" i="197"/>
  <c r="F192" i="197"/>
  <c r="O192" i="197"/>
  <c r="T196" i="197"/>
  <c r="I64" i="197"/>
  <c r="S64" i="197"/>
  <c r="E68" i="197"/>
  <c r="N68" i="197"/>
  <c r="J72" i="197"/>
  <c r="S72" i="197"/>
  <c r="E76" i="197"/>
  <c r="N76" i="197"/>
  <c r="I80" i="197"/>
  <c r="S80" i="197"/>
  <c r="E84" i="197"/>
  <c r="N84" i="197"/>
  <c r="J88" i="197"/>
  <c r="S88" i="197"/>
  <c r="E92" i="197"/>
  <c r="N92" i="197"/>
  <c r="I96" i="197"/>
  <c r="S96" i="197"/>
  <c r="E100" i="197"/>
  <c r="N100" i="197"/>
  <c r="J104" i="197"/>
  <c r="S104" i="197"/>
  <c r="E108" i="197"/>
  <c r="N108" i="197"/>
  <c r="I112" i="197"/>
  <c r="S112" i="197"/>
  <c r="E116" i="197"/>
  <c r="N116" i="197"/>
  <c r="J120" i="197"/>
  <c r="S120" i="197"/>
  <c r="E124" i="197"/>
  <c r="N124" i="197"/>
  <c r="K128" i="197"/>
  <c r="I132" i="197"/>
  <c r="R132" i="197"/>
  <c r="F136" i="197"/>
  <c r="O136" i="197"/>
  <c r="M140" i="197"/>
  <c r="J144" i="197"/>
  <c r="T144" i="197"/>
  <c r="H148" i="197"/>
  <c r="Q148" i="197"/>
  <c r="E152" i="197"/>
  <c r="N152" i="197"/>
  <c r="L156" i="197"/>
  <c r="I160" i="197"/>
  <c r="S160" i="197"/>
  <c r="G164" i="197"/>
  <c r="P164" i="197"/>
  <c r="M168" i="197"/>
  <c r="K172" i="197"/>
  <c r="T172" i="197"/>
  <c r="T6" i="197" s="1"/>
  <c r="H176" i="197"/>
  <c r="R176" i="197"/>
  <c r="E180" i="197"/>
  <c r="N180" i="197"/>
  <c r="L184" i="197"/>
  <c r="I188" i="197"/>
  <c r="R188" i="197"/>
  <c r="G192" i="197"/>
  <c r="Q192" i="197"/>
  <c r="G32" i="197"/>
  <c r="G36" i="197"/>
  <c r="G40" i="197"/>
  <c r="G44" i="197"/>
  <c r="G48" i="197"/>
  <c r="H52" i="197"/>
  <c r="Q52" i="197"/>
  <c r="K56" i="197"/>
  <c r="T56" i="197"/>
  <c r="F60" i="197"/>
  <c r="O60" i="197"/>
  <c r="K64" i="197"/>
  <c r="T64" i="197"/>
  <c r="F68" i="197"/>
  <c r="O68" i="197"/>
  <c r="K72" i="197"/>
  <c r="T72" i="197"/>
  <c r="F76" i="197"/>
  <c r="O76" i="197"/>
  <c r="K80" i="197"/>
  <c r="T80" i="197"/>
  <c r="F84" i="197"/>
  <c r="O84" i="197"/>
  <c r="K88" i="197"/>
  <c r="T88" i="197"/>
  <c r="F92" i="197"/>
  <c r="O92" i="197"/>
  <c r="K96" i="197"/>
  <c r="T96" i="197"/>
  <c r="F100" i="197"/>
  <c r="O100" i="197"/>
  <c r="K104" i="197"/>
  <c r="T104" i="197"/>
  <c r="F108" i="197"/>
  <c r="O108" i="197"/>
  <c r="K112" i="197"/>
  <c r="T112" i="197"/>
  <c r="F116" i="197"/>
  <c r="O116" i="197"/>
  <c r="K120" i="197"/>
  <c r="T120" i="197"/>
  <c r="F124" i="197"/>
  <c r="O124" i="197"/>
  <c r="M128" i="197"/>
  <c r="J132" i="197"/>
  <c r="S132" i="197"/>
  <c r="G136" i="197"/>
  <c r="P136" i="197"/>
  <c r="E140" i="197"/>
  <c r="N140" i="197"/>
  <c r="L144" i="197"/>
  <c r="I148" i="197"/>
  <c r="R148" i="197"/>
  <c r="F152" i="197"/>
  <c r="O152" i="197"/>
  <c r="M156" i="197"/>
  <c r="K160" i="197"/>
  <c r="T160" i="197"/>
  <c r="H164" i="197"/>
  <c r="Q164" i="197"/>
  <c r="E168" i="197"/>
  <c r="N168" i="197"/>
  <c r="L172" i="197"/>
  <c r="J176" i="197"/>
  <c r="S176" i="197"/>
  <c r="F180" i="197"/>
  <c r="O180" i="197"/>
  <c r="M184" i="197"/>
  <c r="J188" i="197"/>
  <c r="S188" i="197"/>
  <c r="I192" i="197"/>
  <c r="R192" i="197"/>
  <c r="G108" i="197"/>
  <c r="Q108" i="197"/>
  <c r="L112" i="197"/>
  <c r="G116" i="197"/>
  <c r="P116" i="197"/>
  <c r="L120" i="197"/>
  <c r="G124" i="197"/>
  <c r="Q124" i="197"/>
  <c r="E128" i="197"/>
  <c r="N128" i="197"/>
  <c r="K132" i="197"/>
  <c r="T132" i="197"/>
  <c r="H136" i="197"/>
  <c r="Q136" i="197"/>
  <c r="F140" i="197"/>
  <c r="P140" i="197"/>
  <c r="M144" i="197"/>
  <c r="J148" i="197"/>
  <c r="S148" i="197"/>
  <c r="G152" i="197"/>
  <c r="P152" i="197"/>
  <c r="E156" i="197"/>
  <c r="O156" i="197"/>
  <c r="L160" i="197"/>
  <c r="I164" i="197"/>
  <c r="R164" i="197"/>
  <c r="F168" i="197"/>
  <c r="O168" i="197"/>
  <c r="N172" i="197"/>
  <c r="K176" i="197"/>
  <c r="T176" i="197"/>
  <c r="G180" i="197"/>
  <c r="P180" i="197"/>
  <c r="E184" i="197"/>
  <c r="N184" i="197"/>
  <c r="K188" i="197"/>
  <c r="J192" i="197"/>
  <c r="S192" i="197"/>
  <c r="H196" i="197"/>
  <c r="E200" i="197"/>
  <c r="K195" i="197"/>
  <c r="F199" i="197"/>
  <c r="R199" i="197"/>
  <c r="L207" i="197"/>
  <c r="M195" i="197"/>
  <c r="G199" i="197"/>
  <c r="S199" i="197"/>
  <c r="E203" i="197"/>
  <c r="M207" i="197"/>
  <c r="N195" i="197"/>
  <c r="I199" i="197"/>
  <c r="T199" i="197"/>
  <c r="F203" i="197"/>
  <c r="T207" i="197"/>
  <c r="F195" i="197"/>
  <c r="Q195" i="197"/>
  <c r="K199" i="197"/>
  <c r="N203" i="197"/>
  <c r="T211" i="197"/>
  <c r="I195" i="197"/>
  <c r="O199" i="197"/>
  <c r="F207" i="197"/>
  <c r="V14" i="197"/>
  <c r="V23" i="197"/>
  <c r="V13" i="196"/>
  <c r="F210" i="197"/>
  <c r="O210" i="197"/>
  <c r="L210" i="197"/>
  <c r="M210" i="197"/>
  <c r="T210" i="197"/>
  <c r="N210" i="197"/>
  <c r="E210" i="197"/>
  <c r="S210" i="197"/>
  <c r="D6" i="196"/>
  <c r="D4" i="196" s="1"/>
  <c r="G210" i="197"/>
  <c r="E211" i="197"/>
  <c r="K210" i="197"/>
  <c r="R211" i="197"/>
  <c r="J211" i="197"/>
  <c r="Q211" i="197"/>
  <c r="I211" i="197"/>
  <c r="P211" i="197"/>
  <c r="H211" i="197"/>
  <c r="O211" i="197"/>
  <c r="G211" i="197"/>
  <c r="R207" i="197"/>
  <c r="J207" i="197"/>
  <c r="Q207" i="197"/>
  <c r="I207" i="197"/>
  <c r="P207" i="197"/>
  <c r="H207" i="197"/>
  <c r="O207" i="197"/>
  <c r="G207" i="197"/>
  <c r="R203" i="197"/>
  <c r="J203" i="197"/>
  <c r="Q203" i="197"/>
  <c r="I203" i="197"/>
  <c r="P203" i="197"/>
  <c r="H203" i="197"/>
  <c r="O203" i="197"/>
  <c r="G203" i="197"/>
  <c r="P199" i="197"/>
  <c r="H199" i="197"/>
  <c r="P195" i="197"/>
  <c r="H195" i="197"/>
  <c r="P191" i="197"/>
  <c r="H191" i="197"/>
  <c r="P187" i="197"/>
  <c r="H187" i="197"/>
  <c r="P183" i="197"/>
  <c r="H183" i="197"/>
  <c r="P179" i="197"/>
  <c r="H179" i="197"/>
  <c r="P175" i="197"/>
  <c r="H175" i="197"/>
  <c r="P171" i="197"/>
  <c r="H171" i="197"/>
  <c r="P167" i="197"/>
  <c r="H167" i="197"/>
  <c r="P163" i="197"/>
  <c r="H163" i="197"/>
  <c r="P159" i="197"/>
  <c r="H159" i="197"/>
  <c r="P155" i="197"/>
  <c r="H155" i="197"/>
  <c r="P151" i="197"/>
  <c r="H151" i="197"/>
  <c r="P147" i="197"/>
  <c r="H147" i="197"/>
  <c r="P143" i="197"/>
  <c r="H143" i="197"/>
  <c r="P139" i="197"/>
  <c r="H139" i="197"/>
  <c r="P135" i="197"/>
  <c r="H135" i="197"/>
  <c r="P131" i="197"/>
  <c r="H131" i="197"/>
  <c r="P127" i="197"/>
  <c r="H127" i="197"/>
  <c r="P123" i="197"/>
  <c r="H123" i="197"/>
  <c r="P119" i="197"/>
  <c r="H119" i="197"/>
  <c r="P115" i="197"/>
  <c r="H115" i="197"/>
  <c r="P111" i="197"/>
  <c r="H111" i="197"/>
  <c r="P107" i="197"/>
  <c r="H107" i="197"/>
  <c r="P103" i="197"/>
  <c r="H103" i="197"/>
  <c r="P99" i="197"/>
  <c r="H99" i="197"/>
  <c r="P95" i="197"/>
  <c r="H95" i="197"/>
  <c r="P91" i="197"/>
  <c r="H91" i="197"/>
  <c r="P87" i="197"/>
  <c r="H87" i="197"/>
  <c r="P83" i="197"/>
  <c r="H83" i="197"/>
  <c r="P79" i="197"/>
  <c r="H79" i="197"/>
  <c r="P75" i="197"/>
  <c r="H75" i="197"/>
  <c r="P71" i="197"/>
  <c r="H71" i="197"/>
  <c r="P67" i="197"/>
  <c r="H67" i="197"/>
  <c r="P63" i="197"/>
  <c r="H63" i="197"/>
  <c r="P59" i="197"/>
  <c r="H59" i="197"/>
  <c r="D6" i="197"/>
  <c r="D4" i="197" s="1"/>
  <c r="K211" i="197"/>
  <c r="K6" i="197" s="1"/>
  <c r="M199" i="197"/>
  <c r="L203" i="197"/>
  <c r="N207" i="197"/>
  <c r="L211" i="197"/>
  <c r="F6" i="197"/>
  <c r="J127" i="197"/>
  <c r="J6" i="197" s="1"/>
  <c r="S127" i="197"/>
  <c r="L131" i="197"/>
  <c r="E135" i="197"/>
  <c r="N135" i="197"/>
  <c r="G139" i="197"/>
  <c r="Q139" i="197"/>
  <c r="J143" i="197"/>
  <c r="S143" i="197"/>
  <c r="L147" i="197"/>
  <c r="E151" i="197"/>
  <c r="N151" i="197"/>
  <c r="G155" i="197"/>
  <c r="Q155" i="197"/>
  <c r="J159" i="197"/>
  <c r="S159" i="197"/>
  <c r="L163" i="197"/>
  <c r="E167" i="197"/>
  <c r="N167" i="197"/>
  <c r="G171" i="197"/>
  <c r="Q171" i="197"/>
  <c r="J175" i="197"/>
  <c r="S175" i="197"/>
  <c r="L179" i="197"/>
  <c r="E183" i="197"/>
  <c r="N183" i="197"/>
  <c r="G187" i="197"/>
  <c r="Q187" i="197"/>
  <c r="J191" i="197"/>
  <c r="S191" i="197"/>
  <c r="L195" i="197"/>
  <c r="E199" i="197"/>
  <c r="N199" i="197"/>
  <c r="M203" i="197"/>
  <c r="S207" i="197"/>
  <c r="M211" i="197"/>
  <c r="N211" i="197"/>
  <c r="H202" i="197"/>
  <c r="H206" i="197"/>
  <c r="H210" i="197"/>
  <c r="P210" i="197"/>
  <c r="I210" i="197"/>
  <c r="Q210" i="197"/>
  <c r="J210" i="197"/>
  <c r="CT107" i="166" l="1"/>
  <c r="CQ106" i="166"/>
  <c r="CN23" i="166"/>
  <c r="CP98" i="166"/>
  <c r="CS89" i="166"/>
  <c r="CP41" i="166"/>
  <c r="CQ61" i="166"/>
  <c r="CN80" i="166"/>
  <c r="CT104" i="166"/>
  <c r="CO23" i="166"/>
  <c r="CO34" i="166"/>
  <c r="CO18" i="166"/>
  <c r="CS76" i="166"/>
  <c r="CN39" i="166"/>
  <c r="CT45" i="166"/>
  <c r="CQ14" i="166"/>
  <c r="CS72" i="166"/>
  <c r="CS28" i="166"/>
  <c r="CP20" i="166"/>
  <c r="CT108" i="166"/>
  <c r="CN51" i="166"/>
  <c r="CN94" i="166"/>
  <c r="CN52" i="166"/>
  <c r="CO59" i="166"/>
  <c r="CO46" i="166"/>
  <c r="CT82" i="166"/>
  <c r="CN85" i="166"/>
  <c r="CO86" i="166"/>
  <c r="CO93" i="166"/>
  <c r="CP82" i="166"/>
  <c r="CQ37" i="166"/>
  <c r="CQ29" i="166"/>
  <c r="CT37" i="166"/>
  <c r="CS27" i="166"/>
  <c r="CT17" i="166"/>
  <c r="CQ78" i="166"/>
  <c r="CQ66" i="166"/>
  <c r="CS57" i="166"/>
  <c r="CS17" i="166"/>
  <c r="CN36" i="166"/>
  <c r="CO67" i="166"/>
  <c r="CO43" i="166"/>
  <c r="CO27" i="166"/>
  <c r="CO101" i="166"/>
  <c r="CN73" i="166"/>
  <c r="CT44" i="166"/>
  <c r="CO69" i="166"/>
  <c r="CP73" i="166"/>
  <c r="CQ55" i="166"/>
  <c r="CO80" i="166"/>
  <c r="CN93" i="166"/>
  <c r="CN78" i="166"/>
  <c r="CQ70" i="166"/>
  <c r="CP80" i="166"/>
  <c r="CS34" i="166"/>
  <c r="CT19" i="166"/>
  <c r="CT98" i="166"/>
  <c r="CP58" i="166"/>
  <c r="CS41" i="166"/>
  <c r="CP22" i="166"/>
  <c r="CO12" i="166"/>
  <c r="CQ71" i="166"/>
  <c r="CN65" i="166"/>
  <c r="CO50" i="166"/>
  <c r="CQ46" i="166"/>
  <c r="BB78" i="166"/>
  <c r="BB71" i="166"/>
  <c r="BB62" i="166"/>
  <c r="BB127" i="166"/>
  <c r="BB63" i="166"/>
  <c r="BB116" i="166"/>
  <c r="BB45" i="166"/>
  <c r="BB195" i="166"/>
  <c r="BB67" i="166"/>
  <c r="BB79" i="166"/>
  <c r="BB135" i="166"/>
  <c r="BB119" i="166"/>
  <c r="BB55" i="166"/>
  <c r="BB84" i="166"/>
  <c r="BB187" i="166"/>
  <c r="BB59" i="166"/>
  <c r="BB101" i="166"/>
  <c r="BB46" i="166"/>
  <c r="BB111" i="166"/>
  <c r="BB47" i="166"/>
  <c r="BB52" i="166"/>
  <c r="BB142" i="166"/>
  <c r="BB163" i="166"/>
  <c r="BB27" i="166"/>
  <c r="BB124" i="166"/>
  <c r="BB126" i="166"/>
  <c r="BB38" i="166"/>
  <c r="BB103" i="166"/>
  <c r="BB206" i="166"/>
  <c r="BB155" i="166"/>
  <c r="BB91" i="166"/>
  <c r="BB20" i="166"/>
  <c r="BB95" i="166"/>
  <c r="BB141" i="166"/>
  <c r="BB140" i="166"/>
  <c r="BB131" i="166"/>
  <c r="BB166" i="166"/>
  <c r="BB94" i="166"/>
  <c r="BB14" i="166"/>
  <c r="BB87" i="166"/>
  <c r="BB182" i="166"/>
  <c r="BB133" i="166"/>
  <c r="BD137" i="160"/>
  <c r="BB137" i="160"/>
  <c r="BD201" i="160"/>
  <c r="BB201" i="160"/>
  <c r="BD155" i="160"/>
  <c r="BB155" i="160"/>
  <c r="BD148" i="160"/>
  <c r="BB148" i="160"/>
  <c r="BD117" i="160"/>
  <c r="BB117" i="160"/>
  <c r="BB189" i="160"/>
  <c r="BD189" i="160"/>
  <c r="BD142" i="160"/>
  <c r="BB142" i="160"/>
  <c r="BD206" i="160"/>
  <c r="BB206" i="160"/>
  <c r="BD159" i="160"/>
  <c r="BB159" i="160"/>
  <c r="BB128" i="160"/>
  <c r="BD128" i="160"/>
  <c r="BB160" i="160"/>
  <c r="BD160" i="160"/>
  <c r="BB192" i="160"/>
  <c r="BD192" i="160"/>
  <c r="AX156" i="160"/>
  <c r="BD156" i="160"/>
  <c r="BB156" i="160"/>
  <c r="BD145" i="160"/>
  <c r="BB145" i="160"/>
  <c r="BD209" i="160"/>
  <c r="BB209" i="160"/>
  <c r="AH210" i="160"/>
  <c r="BD210" i="160"/>
  <c r="BB210" i="160"/>
  <c r="BB163" i="160"/>
  <c r="BD163" i="160"/>
  <c r="BD164" i="160"/>
  <c r="BB164" i="160"/>
  <c r="BB125" i="160"/>
  <c r="BD125" i="160"/>
  <c r="BD197" i="160"/>
  <c r="BB197" i="160"/>
  <c r="BD150" i="160"/>
  <c r="BB150" i="160"/>
  <c r="BD167" i="160"/>
  <c r="BB167" i="160"/>
  <c r="AH162" i="160"/>
  <c r="BD162" i="160"/>
  <c r="BB162" i="160"/>
  <c r="BD153" i="160"/>
  <c r="BB153" i="160"/>
  <c r="BD130" i="160"/>
  <c r="BB130" i="160"/>
  <c r="BD171" i="160"/>
  <c r="BB171" i="160"/>
  <c r="BD172" i="160"/>
  <c r="BB172" i="160"/>
  <c r="BD133" i="160"/>
  <c r="BB133" i="160"/>
  <c r="BB205" i="160"/>
  <c r="BD205" i="160"/>
  <c r="BD158" i="160"/>
  <c r="BB158" i="160"/>
  <c r="BD111" i="160"/>
  <c r="BB111" i="160"/>
  <c r="BD175" i="160"/>
  <c r="BB175" i="160"/>
  <c r="BD200" i="160"/>
  <c r="BB200" i="160"/>
  <c r="BD136" i="160"/>
  <c r="BB136" i="160"/>
  <c r="BD168" i="160"/>
  <c r="BB168" i="160"/>
  <c r="BD161" i="160"/>
  <c r="BB161" i="160"/>
  <c r="BD138" i="160"/>
  <c r="BB138" i="160"/>
  <c r="BB115" i="160"/>
  <c r="BD115" i="160"/>
  <c r="BB179" i="160"/>
  <c r="BD179" i="160"/>
  <c r="BD180" i="160"/>
  <c r="BB180" i="160"/>
  <c r="BD149" i="160"/>
  <c r="BB149" i="160"/>
  <c r="BD166" i="160"/>
  <c r="BB166" i="160"/>
  <c r="BD119" i="160"/>
  <c r="BB119" i="160"/>
  <c r="BD183" i="160"/>
  <c r="BB183" i="160"/>
  <c r="BD208" i="160"/>
  <c r="BB208" i="160"/>
  <c r="AH114" i="160"/>
  <c r="BD114" i="160"/>
  <c r="BB114" i="160"/>
  <c r="AN178" i="160"/>
  <c r="BD178" i="160"/>
  <c r="BB178" i="160"/>
  <c r="BD169" i="160"/>
  <c r="BB169" i="160"/>
  <c r="BD154" i="160"/>
  <c r="BB154" i="160"/>
  <c r="BD123" i="160"/>
  <c r="BB123" i="160"/>
  <c r="BD187" i="160"/>
  <c r="BB187" i="160"/>
  <c r="BD188" i="160"/>
  <c r="BB188" i="160"/>
  <c r="BB157" i="160"/>
  <c r="BD157" i="160"/>
  <c r="BD110" i="160"/>
  <c r="BB110" i="160"/>
  <c r="BD174" i="160"/>
  <c r="BB174" i="160"/>
  <c r="BD127" i="160"/>
  <c r="BB127" i="160"/>
  <c r="BD191" i="160"/>
  <c r="BB191" i="160"/>
  <c r="BB112" i="160"/>
  <c r="BD112" i="160"/>
  <c r="BB144" i="160"/>
  <c r="BD144" i="160"/>
  <c r="BB176" i="160"/>
  <c r="BD176" i="160"/>
  <c r="AZ122" i="160"/>
  <c r="BD122" i="160"/>
  <c r="BB122" i="160"/>
  <c r="AR186" i="160"/>
  <c r="BD186" i="160"/>
  <c r="BB186" i="160"/>
  <c r="AZ124" i="160"/>
  <c r="BD124" i="160"/>
  <c r="BB124" i="160"/>
  <c r="BD113" i="160"/>
  <c r="BB113" i="160"/>
  <c r="BD177" i="160"/>
  <c r="BB177" i="160"/>
  <c r="BD170" i="160"/>
  <c r="BB170" i="160"/>
  <c r="BB131" i="160"/>
  <c r="BD131" i="160"/>
  <c r="BB195" i="160"/>
  <c r="BD195" i="160"/>
  <c r="BD196" i="160"/>
  <c r="BB196" i="160"/>
  <c r="BD165" i="160"/>
  <c r="BB165" i="160"/>
  <c r="BD118" i="160"/>
  <c r="BB118" i="160"/>
  <c r="BD182" i="160"/>
  <c r="BB182" i="160"/>
  <c r="BD135" i="160"/>
  <c r="BB135" i="160"/>
  <c r="BB199" i="160"/>
  <c r="BD199" i="160"/>
  <c r="AZ132" i="160"/>
  <c r="BD132" i="160"/>
  <c r="BB132" i="160"/>
  <c r="BD121" i="160"/>
  <c r="BB121" i="160"/>
  <c r="BD185" i="160"/>
  <c r="BB185" i="160"/>
  <c r="BD194" i="160"/>
  <c r="BB194" i="160"/>
  <c r="BD139" i="160"/>
  <c r="BB139" i="160"/>
  <c r="BD203" i="160"/>
  <c r="BB203" i="160"/>
  <c r="BD204" i="160"/>
  <c r="BB204" i="160"/>
  <c r="BB173" i="160"/>
  <c r="BD173" i="160"/>
  <c r="BD126" i="160"/>
  <c r="BB126" i="160"/>
  <c r="BD190" i="160"/>
  <c r="BB190" i="160"/>
  <c r="BD143" i="160"/>
  <c r="BB143" i="160"/>
  <c r="BD207" i="160"/>
  <c r="BB207" i="160"/>
  <c r="BD120" i="160"/>
  <c r="BB120" i="160"/>
  <c r="BD152" i="160"/>
  <c r="BB152" i="160"/>
  <c r="BD184" i="160"/>
  <c r="BB184" i="160"/>
  <c r="AV140" i="160"/>
  <c r="BD140" i="160"/>
  <c r="BB140" i="160"/>
  <c r="BD129" i="160"/>
  <c r="BB129" i="160"/>
  <c r="BD193" i="160"/>
  <c r="BB193" i="160"/>
  <c r="BD202" i="160"/>
  <c r="BB202" i="160"/>
  <c r="BB147" i="160"/>
  <c r="BD147" i="160"/>
  <c r="BD116" i="160"/>
  <c r="BB116" i="160"/>
  <c r="BD181" i="160"/>
  <c r="BB181" i="160"/>
  <c r="BD134" i="160"/>
  <c r="BB134" i="160"/>
  <c r="BD198" i="160"/>
  <c r="BB198" i="160"/>
  <c r="BD151" i="160"/>
  <c r="BB151" i="160"/>
  <c r="AJ146" i="160"/>
  <c r="BD146" i="160"/>
  <c r="BB146" i="160"/>
  <c r="BD164" i="166"/>
  <c r="BB164" i="166"/>
  <c r="BD204" i="166"/>
  <c r="BB204" i="166"/>
  <c r="BD36" i="166"/>
  <c r="BB36" i="166"/>
  <c r="BD162" i="166"/>
  <c r="BB162" i="166"/>
  <c r="BB121" i="166"/>
  <c r="BD121" i="166"/>
  <c r="BD208" i="166"/>
  <c r="BB208" i="166"/>
  <c r="BD152" i="166"/>
  <c r="BB152" i="166"/>
  <c r="BD24" i="166"/>
  <c r="BB24" i="166"/>
  <c r="BB85" i="166"/>
  <c r="BD85" i="166"/>
  <c r="BD174" i="166"/>
  <c r="BB174" i="166"/>
  <c r="BD54" i="166"/>
  <c r="BB54" i="166"/>
  <c r="BB199" i="166"/>
  <c r="BD199" i="166"/>
  <c r="BB167" i="166"/>
  <c r="BD167" i="166"/>
  <c r="BB108" i="166"/>
  <c r="BD108" i="166"/>
  <c r="BB205" i="166"/>
  <c r="BD205" i="166"/>
  <c r="BB173" i="166"/>
  <c r="BD173" i="166"/>
  <c r="BB93" i="166"/>
  <c r="BD93" i="166"/>
  <c r="BD186" i="166"/>
  <c r="BB186" i="166"/>
  <c r="BD154" i="166"/>
  <c r="BB154" i="166"/>
  <c r="BD130" i="166"/>
  <c r="BB130" i="166"/>
  <c r="BD98" i="166"/>
  <c r="BB98" i="166"/>
  <c r="BD66" i="166"/>
  <c r="BB66" i="166"/>
  <c r="BD10" i="166"/>
  <c r="BB10" i="166"/>
  <c r="BB201" i="166"/>
  <c r="BD201" i="166"/>
  <c r="BB177" i="166"/>
  <c r="BD177" i="166"/>
  <c r="BB145" i="166"/>
  <c r="BD145" i="166"/>
  <c r="BB89" i="166"/>
  <c r="BD89" i="166"/>
  <c r="BB65" i="166"/>
  <c r="BD65" i="166"/>
  <c r="BB41" i="166"/>
  <c r="BD41" i="166"/>
  <c r="BD200" i="166"/>
  <c r="BB200" i="166"/>
  <c r="BD112" i="166"/>
  <c r="BB112" i="166"/>
  <c r="BD88" i="166"/>
  <c r="BB88" i="166"/>
  <c r="BD48" i="166"/>
  <c r="BB48" i="166"/>
  <c r="BD28" i="166"/>
  <c r="BB28" i="166"/>
  <c r="CO107" i="166"/>
  <c r="CO75" i="166"/>
  <c r="CT77" i="166"/>
  <c r="CT9" i="166"/>
  <c r="CP76" i="166"/>
  <c r="CO10" i="166"/>
  <c r="BB76" i="166"/>
  <c r="BD76" i="166"/>
  <c r="BD188" i="166"/>
  <c r="BB188" i="166"/>
  <c r="BB61" i="166"/>
  <c r="BD61" i="166"/>
  <c r="CO83" i="166"/>
  <c r="BD210" i="166"/>
  <c r="BB210" i="166"/>
  <c r="BD34" i="166"/>
  <c r="BB34" i="166"/>
  <c r="BB113" i="166"/>
  <c r="BD113" i="166"/>
  <c r="BD176" i="166"/>
  <c r="BB176" i="166"/>
  <c r="BD128" i="166"/>
  <c r="BB128" i="166"/>
  <c r="BD64" i="166"/>
  <c r="BB64" i="166"/>
  <c r="BD16" i="166"/>
  <c r="BB16" i="166"/>
  <c r="CS58" i="166"/>
  <c r="CT36" i="166"/>
  <c r="CS26" i="166"/>
  <c r="CQ15" i="166"/>
  <c r="CS71" i="166"/>
  <c r="CT40" i="166"/>
  <c r="CS31" i="166"/>
  <c r="BD158" i="166"/>
  <c r="BB158" i="166"/>
  <c r="BD30" i="166"/>
  <c r="BB30" i="166"/>
  <c r="BD180" i="166"/>
  <c r="BB180" i="166"/>
  <c r="BB191" i="166"/>
  <c r="BD191" i="166"/>
  <c r="BB159" i="166"/>
  <c r="BD159" i="166"/>
  <c r="BB44" i="166"/>
  <c r="BD44" i="166"/>
  <c r="BB197" i="166"/>
  <c r="BD197" i="166"/>
  <c r="BB165" i="166"/>
  <c r="BD165" i="166"/>
  <c r="BD29" i="166"/>
  <c r="BB29" i="166"/>
  <c r="AZ28" i="166"/>
  <c r="BD122" i="166"/>
  <c r="BB122" i="166"/>
  <c r="BD90" i="166"/>
  <c r="BB90" i="166"/>
  <c r="BD58" i="166"/>
  <c r="BB58" i="166"/>
  <c r="BB169" i="166"/>
  <c r="BD169" i="166"/>
  <c r="BB137" i="166"/>
  <c r="BD137" i="166"/>
  <c r="BD33" i="166"/>
  <c r="BB33" i="166"/>
  <c r="BD168" i="166"/>
  <c r="BB168" i="166"/>
  <c r="BD120" i="166"/>
  <c r="BB120" i="166"/>
  <c r="BD104" i="166"/>
  <c r="BB104" i="166"/>
  <c r="BD12" i="166"/>
  <c r="BB12" i="166"/>
  <c r="BD172" i="166"/>
  <c r="BB172" i="166"/>
  <c r="BD202" i="166"/>
  <c r="BB202" i="166"/>
  <c r="BD178" i="166"/>
  <c r="BB178" i="166"/>
  <c r="BB193" i="166"/>
  <c r="BD193" i="166"/>
  <c r="BB105" i="166"/>
  <c r="BD105" i="166"/>
  <c r="BB81" i="166"/>
  <c r="BD81" i="166"/>
  <c r="BB57" i="166"/>
  <c r="BD57" i="166"/>
  <c r="BD144" i="166"/>
  <c r="BB144" i="166"/>
  <c r="BD80" i="166"/>
  <c r="BB80" i="166"/>
  <c r="BD40" i="166"/>
  <c r="BB40" i="166"/>
  <c r="BD132" i="166"/>
  <c r="BB132" i="166"/>
  <c r="BD198" i="166"/>
  <c r="BB198" i="166"/>
  <c r="BD118" i="166"/>
  <c r="BB118" i="166"/>
  <c r="BD22" i="166"/>
  <c r="BB22" i="166"/>
  <c r="BB183" i="166"/>
  <c r="BD183" i="166"/>
  <c r="BB151" i="166"/>
  <c r="BD151" i="166"/>
  <c r="BB189" i="166"/>
  <c r="BD189" i="166"/>
  <c r="BB157" i="166"/>
  <c r="BD157" i="166"/>
  <c r="BD148" i="166"/>
  <c r="BB148" i="166"/>
  <c r="BD170" i="166"/>
  <c r="BB170" i="166"/>
  <c r="BD146" i="166"/>
  <c r="BB146" i="166"/>
  <c r="BD114" i="166"/>
  <c r="BB114" i="166"/>
  <c r="BD82" i="166"/>
  <c r="BB82" i="166"/>
  <c r="BD50" i="166"/>
  <c r="BB50" i="166"/>
  <c r="BD26" i="166"/>
  <c r="BB26" i="166"/>
  <c r="BB161" i="166"/>
  <c r="BD161" i="166"/>
  <c r="BB129" i="166"/>
  <c r="BD129" i="166"/>
  <c r="BD25" i="166"/>
  <c r="BB25" i="166"/>
  <c r="BD56" i="166"/>
  <c r="BB56" i="166"/>
  <c r="BB134" i="166"/>
  <c r="BB102" i="166"/>
  <c r="BB86" i="166"/>
  <c r="BB70" i="166"/>
  <c r="BB39" i="166"/>
  <c r="BB37" i="166"/>
  <c r="BB31" i="166"/>
  <c r="BB23" i="166"/>
  <c r="BB15" i="166"/>
  <c r="BB13" i="166"/>
  <c r="BB125" i="166"/>
  <c r="BB77" i="166"/>
  <c r="BB19" i="166"/>
  <c r="BB179" i="166"/>
  <c r="BB147" i="166"/>
  <c r="BB115" i="166"/>
  <c r="BB83" i="166"/>
  <c r="BB51" i="166"/>
  <c r="BD156" i="166"/>
  <c r="BB156" i="166"/>
  <c r="BD100" i="166"/>
  <c r="BB100" i="166"/>
  <c r="BB209" i="166"/>
  <c r="BD209" i="166"/>
  <c r="BB97" i="166"/>
  <c r="BD97" i="166"/>
  <c r="BB73" i="166"/>
  <c r="BD73" i="166"/>
  <c r="BD192" i="166"/>
  <c r="BB192" i="166"/>
  <c r="BD96" i="166"/>
  <c r="BB96" i="166"/>
  <c r="BD32" i="166"/>
  <c r="BB32" i="166"/>
  <c r="BB60" i="166"/>
  <c r="BD60" i="166"/>
  <c r="BB53" i="166"/>
  <c r="BD53" i="166"/>
  <c r="BD190" i="166"/>
  <c r="BB190" i="166"/>
  <c r="BD110" i="166"/>
  <c r="BB110" i="166"/>
  <c r="BB11" i="166"/>
  <c r="BB207" i="166"/>
  <c r="BD207" i="166"/>
  <c r="BB175" i="166"/>
  <c r="BD175" i="166"/>
  <c r="BB143" i="166"/>
  <c r="BD143" i="166"/>
  <c r="BB181" i="166"/>
  <c r="BD181" i="166"/>
  <c r="BB149" i="166"/>
  <c r="BD149" i="166"/>
  <c r="BD68" i="166"/>
  <c r="BB68" i="166"/>
  <c r="BD194" i="166"/>
  <c r="BB194" i="166"/>
  <c r="BD138" i="166"/>
  <c r="BB138" i="166"/>
  <c r="BD106" i="166"/>
  <c r="BB106" i="166"/>
  <c r="BD74" i="166"/>
  <c r="BB74" i="166"/>
  <c r="BD42" i="166"/>
  <c r="BB42" i="166"/>
  <c r="BD18" i="166"/>
  <c r="BB18" i="166"/>
  <c r="BB185" i="166"/>
  <c r="BD185" i="166"/>
  <c r="BB153" i="166"/>
  <c r="BD153" i="166"/>
  <c r="BB49" i="166"/>
  <c r="BD49" i="166"/>
  <c r="BD17" i="166"/>
  <c r="BB17" i="166"/>
  <c r="BD184" i="166"/>
  <c r="BB184" i="166"/>
  <c r="BD160" i="166"/>
  <c r="BB160" i="166"/>
  <c r="BD136" i="166"/>
  <c r="BB136" i="166"/>
  <c r="BD72" i="166"/>
  <c r="BB72" i="166"/>
  <c r="BD21" i="166"/>
  <c r="BB21" i="166"/>
  <c r="BD196" i="166"/>
  <c r="BB196" i="166"/>
  <c r="BB92" i="166"/>
  <c r="BD92" i="166"/>
  <c r="BB150" i="166"/>
  <c r="BB117" i="166"/>
  <c r="BB69" i="166"/>
  <c r="BB203" i="166"/>
  <c r="BB171" i="166"/>
  <c r="BB139" i="166"/>
  <c r="BB107" i="166"/>
  <c r="BB75" i="166"/>
  <c r="BB43" i="166"/>
  <c r="BD52" i="167"/>
  <c r="BB52" i="167"/>
  <c r="BD170" i="167"/>
  <c r="BB170" i="167"/>
  <c r="BD106" i="167"/>
  <c r="BB106" i="167"/>
  <c r="BD50" i="167"/>
  <c r="BB50" i="167"/>
  <c r="BB193" i="167"/>
  <c r="BD193" i="167"/>
  <c r="BB153" i="167"/>
  <c r="BD153" i="167"/>
  <c r="BB113" i="167"/>
  <c r="BD113" i="167"/>
  <c r="BB73" i="167"/>
  <c r="BD73" i="167"/>
  <c r="BD200" i="167"/>
  <c r="BB200" i="167"/>
  <c r="BD120" i="167"/>
  <c r="BB120" i="167"/>
  <c r="BD56" i="167"/>
  <c r="BB56" i="167"/>
  <c r="BD162" i="167"/>
  <c r="BB162" i="167"/>
  <c r="BB207" i="167"/>
  <c r="BD207" i="167"/>
  <c r="BD174" i="167"/>
  <c r="BB174" i="167"/>
  <c r="BD62" i="167"/>
  <c r="BB62" i="167"/>
  <c r="BD15" i="167"/>
  <c r="BB15" i="167"/>
  <c r="BD108" i="167"/>
  <c r="BB108" i="167"/>
  <c r="BB197" i="167"/>
  <c r="BD197" i="167"/>
  <c r="BB157" i="167"/>
  <c r="BD157" i="167"/>
  <c r="BB133" i="167"/>
  <c r="BD133" i="167"/>
  <c r="BB93" i="167"/>
  <c r="BD93" i="167"/>
  <c r="BB69" i="167"/>
  <c r="BD69" i="167"/>
  <c r="BD130" i="167"/>
  <c r="BB130" i="167"/>
  <c r="BB203" i="167"/>
  <c r="BD203" i="167"/>
  <c r="BB171" i="167"/>
  <c r="BD171" i="167"/>
  <c r="BB139" i="167"/>
  <c r="BD139" i="167"/>
  <c r="BB107" i="167"/>
  <c r="BD107" i="167"/>
  <c r="BB75" i="167"/>
  <c r="BD75" i="167"/>
  <c r="BD210" i="167"/>
  <c r="BB210" i="167"/>
  <c r="BB79" i="167"/>
  <c r="BD79" i="167"/>
  <c r="BD198" i="167"/>
  <c r="BB198" i="167"/>
  <c r="BD126" i="167"/>
  <c r="BB126" i="167"/>
  <c r="BD110" i="167"/>
  <c r="BB110" i="167"/>
  <c r="BD86" i="167"/>
  <c r="BB86" i="167"/>
  <c r="BD30" i="167"/>
  <c r="BB30" i="167"/>
  <c r="BD74" i="167"/>
  <c r="BB74" i="167"/>
  <c r="BB57" i="167"/>
  <c r="BD57" i="167"/>
  <c r="BD204" i="167"/>
  <c r="BB204" i="167"/>
  <c r="BD164" i="167"/>
  <c r="BB164" i="167"/>
  <c r="BD100" i="167"/>
  <c r="BB100" i="167"/>
  <c r="BD44" i="167"/>
  <c r="BB44" i="167"/>
  <c r="BD202" i="167"/>
  <c r="BB202" i="167"/>
  <c r="BD146" i="167"/>
  <c r="BB146" i="167"/>
  <c r="BD82" i="167"/>
  <c r="BB82" i="167"/>
  <c r="BD42" i="167"/>
  <c r="BB42" i="167"/>
  <c r="BB185" i="167"/>
  <c r="BD185" i="167"/>
  <c r="BB145" i="167"/>
  <c r="BD145" i="167"/>
  <c r="BB97" i="167"/>
  <c r="BD97" i="167"/>
  <c r="BD192" i="167"/>
  <c r="BB192" i="167"/>
  <c r="BD48" i="167"/>
  <c r="BB48" i="167"/>
  <c r="BD26" i="167"/>
  <c r="BB26" i="167"/>
  <c r="BB199" i="167"/>
  <c r="BD199" i="167"/>
  <c r="BB159" i="167"/>
  <c r="BD159" i="167"/>
  <c r="BB95" i="167"/>
  <c r="BD95" i="167"/>
  <c r="BD166" i="167"/>
  <c r="BB166" i="167"/>
  <c r="BD142" i="167"/>
  <c r="BB142" i="167"/>
  <c r="BB105" i="167"/>
  <c r="BD105" i="167"/>
  <c r="BD24" i="167"/>
  <c r="BB24" i="167"/>
  <c r="BB189" i="167"/>
  <c r="BD189" i="167"/>
  <c r="BB125" i="167"/>
  <c r="BD125" i="167"/>
  <c r="BB61" i="167"/>
  <c r="BD61" i="167"/>
  <c r="BB195" i="167"/>
  <c r="BD195" i="167"/>
  <c r="BB163" i="167"/>
  <c r="BD163" i="167"/>
  <c r="BB131" i="167"/>
  <c r="BD131" i="167"/>
  <c r="BB99" i="167"/>
  <c r="BD99" i="167"/>
  <c r="BD190" i="167"/>
  <c r="BB190" i="167"/>
  <c r="BD102" i="167"/>
  <c r="BB102" i="167"/>
  <c r="BD78" i="167"/>
  <c r="BB78" i="167"/>
  <c r="BD54" i="167"/>
  <c r="BB54" i="167"/>
  <c r="BD20" i="167"/>
  <c r="BB20" i="167"/>
  <c r="BB137" i="167"/>
  <c r="BD137" i="167"/>
  <c r="BD180" i="167"/>
  <c r="BB180" i="167"/>
  <c r="BD156" i="167"/>
  <c r="BB156" i="167"/>
  <c r="BD116" i="167"/>
  <c r="BB116" i="167"/>
  <c r="BD92" i="167"/>
  <c r="BB92" i="167"/>
  <c r="BD68" i="167"/>
  <c r="BB68" i="167"/>
  <c r="BD194" i="167"/>
  <c r="BB194" i="167"/>
  <c r="BD138" i="167"/>
  <c r="BB138" i="167"/>
  <c r="BB177" i="167"/>
  <c r="BD177" i="167"/>
  <c r="BB129" i="167"/>
  <c r="BD129" i="167"/>
  <c r="BB89" i="167"/>
  <c r="BD89" i="167"/>
  <c r="BB169" i="167"/>
  <c r="BD169" i="167"/>
  <c r="BD184" i="167"/>
  <c r="BB184" i="167"/>
  <c r="BD136" i="167"/>
  <c r="BB136" i="167"/>
  <c r="BD72" i="167"/>
  <c r="BB72" i="167"/>
  <c r="BD40" i="167"/>
  <c r="BB40" i="167"/>
  <c r="BB175" i="167"/>
  <c r="BD175" i="167"/>
  <c r="BB151" i="167"/>
  <c r="BD151" i="167"/>
  <c r="BB111" i="167"/>
  <c r="BD111" i="167"/>
  <c r="BB87" i="167"/>
  <c r="BD87" i="167"/>
  <c r="BD158" i="167"/>
  <c r="BB158" i="167"/>
  <c r="BD22" i="167"/>
  <c r="BB22" i="167"/>
  <c r="BB55" i="167"/>
  <c r="BD55" i="167"/>
  <c r="BD154" i="167"/>
  <c r="BB154" i="167"/>
  <c r="BB53" i="167"/>
  <c r="BD53" i="167"/>
  <c r="BD122" i="167"/>
  <c r="BB122" i="167"/>
  <c r="BB187" i="167"/>
  <c r="BD187" i="167"/>
  <c r="BB155" i="167"/>
  <c r="BD155" i="167"/>
  <c r="BB123" i="167"/>
  <c r="BD123" i="167"/>
  <c r="BB91" i="167"/>
  <c r="BD91" i="167"/>
  <c r="BD66" i="167"/>
  <c r="BB66" i="167"/>
  <c r="BD186" i="167"/>
  <c r="BB186" i="167"/>
  <c r="BD90" i="167"/>
  <c r="BB90" i="167"/>
  <c r="BD134" i="167"/>
  <c r="BB134" i="167"/>
  <c r="BD118" i="167"/>
  <c r="BB118" i="167"/>
  <c r="BD70" i="167"/>
  <c r="BB70" i="167"/>
  <c r="BD46" i="167"/>
  <c r="BB46" i="167"/>
  <c r="AH74" i="167"/>
  <c r="BB201" i="167"/>
  <c r="BD201" i="167"/>
  <c r="BD16" i="167"/>
  <c r="BB16" i="167"/>
  <c r="BD36" i="167"/>
  <c r="BB36" i="167"/>
  <c r="BD12" i="167"/>
  <c r="BB12" i="167"/>
  <c r="BD148" i="167"/>
  <c r="BB148" i="167"/>
  <c r="BD84" i="167"/>
  <c r="BB84" i="167"/>
  <c r="BD60" i="167"/>
  <c r="BB60" i="167"/>
  <c r="BD178" i="167"/>
  <c r="BB178" i="167"/>
  <c r="BD114" i="167"/>
  <c r="BB114" i="167"/>
  <c r="BD58" i="167"/>
  <c r="BB58" i="167"/>
  <c r="BD98" i="167"/>
  <c r="BB98" i="167"/>
  <c r="BB161" i="167"/>
  <c r="BD161" i="167"/>
  <c r="BB121" i="167"/>
  <c r="BD121" i="167"/>
  <c r="BB81" i="167"/>
  <c r="BD81" i="167"/>
  <c r="BD208" i="167"/>
  <c r="BB208" i="167"/>
  <c r="BD152" i="167"/>
  <c r="BB152" i="167"/>
  <c r="BD128" i="167"/>
  <c r="BB128" i="167"/>
  <c r="BD88" i="167"/>
  <c r="BB88" i="167"/>
  <c r="BD64" i="167"/>
  <c r="BB64" i="167"/>
  <c r="BB143" i="167"/>
  <c r="BD143" i="167"/>
  <c r="BD182" i="167"/>
  <c r="BB182" i="167"/>
  <c r="BD150" i="167"/>
  <c r="BB150" i="167"/>
  <c r="BD94" i="167"/>
  <c r="BB94" i="167"/>
  <c r="BB49" i="167"/>
  <c r="BD49" i="167"/>
  <c r="BB205" i="167"/>
  <c r="BD205" i="167"/>
  <c r="BB141" i="167"/>
  <c r="BD141" i="167"/>
  <c r="BB77" i="167"/>
  <c r="BD77" i="167"/>
  <c r="BB45" i="167"/>
  <c r="BD45" i="167"/>
  <c r="BB179" i="167"/>
  <c r="BD179" i="167"/>
  <c r="BB147" i="167"/>
  <c r="BD147" i="167"/>
  <c r="BB115" i="167"/>
  <c r="BD115" i="167"/>
  <c r="BB83" i="167"/>
  <c r="BD83" i="167"/>
  <c r="BB209" i="167"/>
  <c r="BD209" i="167"/>
  <c r="BD206" i="167"/>
  <c r="BB206" i="167"/>
  <c r="BD38" i="167"/>
  <c r="BB38" i="167"/>
  <c r="BD14" i="167"/>
  <c r="BB14" i="167"/>
  <c r="BD168" i="167"/>
  <c r="BB168" i="167"/>
  <c r="DW4" i="167"/>
  <c r="CQ87" i="166"/>
  <c r="CO42" i="166"/>
  <c r="CP64" i="166"/>
  <c r="CN100" i="166"/>
  <c r="CQ65" i="166"/>
  <c r="CT62" i="166"/>
  <c r="CQ20" i="166"/>
  <c r="CN61" i="166"/>
  <c r="CP99" i="166"/>
  <c r="CO81" i="166"/>
  <c r="CN102" i="166"/>
  <c r="CP67" i="166"/>
  <c r="CN88" i="166"/>
  <c r="CN98" i="166"/>
  <c r="CN76" i="166"/>
  <c r="CN64" i="166"/>
  <c r="CN101" i="166"/>
  <c r="CN55" i="166"/>
  <c r="CN96" i="166"/>
  <c r="CN74" i="166"/>
  <c r="AX168" i="167"/>
  <c r="AH168" i="167"/>
  <c r="AH105" i="167"/>
  <c r="AX24" i="167"/>
  <c r="AX55" i="167"/>
  <c r="EG4" i="167"/>
  <c r="AA11" i="167" s="1"/>
  <c r="EP4" i="167"/>
  <c r="AA21" i="167" s="1"/>
  <c r="AC21" i="167" s="1"/>
  <c r="AD21" i="167" s="1"/>
  <c r="DY4" i="167"/>
  <c r="EJ4" i="167"/>
  <c r="AV105" i="167"/>
  <c r="EV4" i="167"/>
  <c r="AA26" i="167" s="1"/>
  <c r="AC26" i="167" s="1"/>
  <c r="AD26" i="167" s="1"/>
  <c r="EC4" i="167"/>
  <c r="AA7" i="167" s="1"/>
  <c r="AC7" i="167" s="1"/>
  <c r="AD7" i="167" s="1"/>
  <c r="AX105" i="167"/>
  <c r="AN24" i="167"/>
  <c r="ES4" i="167"/>
  <c r="DX4" i="167"/>
  <c r="EO4" i="167"/>
  <c r="AA19" i="167" s="1"/>
  <c r="AC19" i="167" s="1"/>
  <c r="AD19" i="167" s="1"/>
  <c r="AH24" i="167"/>
  <c r="EH4" i="167"/>
  <c r="EI4" i="167"/>
  <c r="AA13" i="167" s="1"/>
  <c r="DT4" i="167"/>
  <c r="EQ4" i="167"/>
  <c r="ED4" i="167"/>
  <c r="AA8" i="167" s="1"/>
  <c r="DZ4" i="167"/>
  <c r="AA29" i="167" s="1"/>
  <c r="AC29" i="167" s="1"/>
  <c r="AD29" i="167" s="1"/>
  <c r="EL4" i="167"/>
  <c r="AA16" i="167" s="1"/>
  <c r="EU4" i="167"/>
  <c r="AA25" i="167" s="1"/>
  <c r="AC25" i="167" s="1"/>
  <c r="AD25" i="167" s="1"/>
  <c r="AN168" i="167"/>
  <c r="ER4" i="167"/>
  <c r="AV168" i="167"/>
  <c r="EM4" i="167"/>
  <c r="EK4" i="167"/>
  <c r="AA15" i="167" s="1"/>
  <c r="DV4" i="167"/>
  <c r="EF4" i="167"/>
  <c r="AA10" i="167" s="1"/>
  <c r="EN4" i="167"/>
  <c r="ET4" i="167"/>
  <c r="AA22" i="167" s="1"/>
  <c r="AC22" i="167" s="1"/>
  <c r="AD22" i="167" s="1"/>
  <c r="DU4" i="167"/>
  <c r="AH55" i="167"/>
  <c r="EE4" i="167"/>
  <c r="AA9" i="167" s="1"/>
  <c r="AN55" i="167"/>
  <c r="AA27" i="167"/>
  <c r="AC27" i="167" s="1"/>
  <c r="AD27" i="167" s="1"/>
  <c r="AA28" i="167"/>
  <c r="AC28" i="167" s="1"/>
  <c r="AD28" i="167" s="1"/>
  <c r="CF4" i="167"/>
  <c r="AR71" i="167"/>
  <c r="AR135" i="167"/>
  <c r="AR144" i="167"/>
  <c r="AR17" i="167"/>
  <c r="AR49" i="167"/>
  <c r="AR105" i="167"/>
  <c r="AR67" i="167"/>
  <c r="AR20" i="167"/>
  <c r="AR196" i="167"/>
  <c r="AR173" i="167"/>
  <c r="AR74" i="167"/>
  <c r="AR103" i="167"/>
  <c r="AR160" i="167"/>
  <c r="AR28" i="167"/>
  <c r="AR132" i="167"/>
  <c r="AR37" i="167"/>
  <c r="AR154" i="167"/>
  <c r="AR16" i="167"/>
  <c r="AR80" i="167"/>
  <c r="AR65" i="167"/>
  <c r="AR201" i="167"/>
  <c r="AR108" i="167"/>
  <c r="AR172" i="167"/>
  <c r="AR29" i="167"/>
  <c r="AR101" i="167"/>
  <c r="AR149" i="167"/>
  <c r="AR181" i="167"/>
  <c r="AR47" i="167"/>
  <c r="AR119" i="167"/>
  <c r="AR183" i="167"/>
  <c r="AR24" i="167"/>
  <c r="AR96" i="167"/>
  <c r="AR18" i="167"/>
  <c r="AR36" i="167"/>
  <c r="AR140" i="167"/>
  <c r="AR109" i="167"/>
  <c r="AR117" i="167"/>
  <c r="AR34" i="167"/>
  <c r="AR10" i="167"/>
  <c r="AR23" i="167"/>
  <c r="AR63" i="167"/>
  <c r="AR104" i="167"/>
  <c r="AR168" i="167"/>
  <c r="AR43" i="167"/>
  <c r="AR51" i="167"/>
  <c r="AR59" i="167"/>
  <c r="AR55" i="167"/>
  <c r="AR13" i="167"/>
  <c r="AR21" i="167"/>
  <c r="AR33" i="167"/>
  <c r="AR15" i="167"/>
  <c r="AR31" i="167"/>
  <c r="AR39" i="167"/>
  <c r="AR191" i="167"/>
  <c r="AR32" i="167"/>
  <c r="AR41" i="167"/>
  <c r="AR11" i="167"/>
  <c r="AR19" i="167"/>
  <c r="AR27" i="167"/>
  <c r="AR35" i="167"/>
  <c r="AR127" i="167"/>
  <c r="AR112" i="167"/>
  <c r="AR176" i="167"/>
  <c r="AR25" i="167"/>
  <c r="AR12" i="167"/>
  <c r="AR76" i="167"/>
  <c r="AR124" i="167"/>
  <c r="AR165" i="167"/>
  <c r="AR167" i="167"/>
  <c r="AR188" i="167"/>
  <c r="AR85" i="167"/>
  <c r="AP137" i="167"/>
  <c r="AN137" i="167"/>
  <c r="AJ137" i="167"/>
  <c r="AH137" i="167"/>
  <c r="AZ137" i="167"/>
  <c r="AX137" i="167"/>
  <c r="AV137" i="167"/>
  <c r="AT137" i="167"/>
  <c r="AR137" i="167"/>
  <c r="AL137" i="167"/>
  <c r="AT173" i="167"/>
  <c r="AZ165" i="167"/>
  <c r="AZ117" i="167"/>
  <c r="AJ109" i="167"/>
  <c r="AJ85" i="167"/>
  <c r="AZ37" i="167"/>
  <c r="AJ29" i="167"/>
  <c r="AJ21" i="167"/>
  <c r="AJ13" i="167"/>
  <c r="AT196" i="167"/>
  <c r="AZ188" i="167"/>
  <c r="AL132" i="167"/>
  <c r="AJ124" i="167"/>
  <c r="AT108" i="167"/>
  <c r="AP76" i="167"/>
  <c r="AP36" i="167"/>
  <c r="AJ28" i="167"/>
  <c r="AT12" i="167"/>
  <c r="AL55" i="167"/>
  <c r="AP187" i="167"/>
  <c r="AN187" i="167"/>
  <c r="AL187" i="167"/>
  <c r="AZ187" i="167"/>
  <c r="AJ187" i="167"/>
  <c r="AR187" i="167"/>
  <c r="AX187" i="167"/>
  <c r="AV187" i="167"/>
  <c r="AT187" i="167"/>
  <c r="AH187" i="167"/>
  <c r="AP155" i="167"/>
  <c r="AN155" i="167"/>
  <c r="AL155" i="167"/>
  <c r="AZ155" i="167"/>
  <c r="AJ155" i="167"/>
  <c r="AR155" i="167"/>
  <c r="AX155" i="167"/>
  <c r="AV155" i="167"/>
  <c r="AT155" i="167"/>
  <c r="AH155" i="167"/>
  <c r="AV123" i="167"/>
  <c r="AP123" i="167"/>
  <c r="AN123" i="167"/>
  <c r="AX123" i="167"/>
  <c r="AT123" i="167"/>
  <c r="AR123" i="167"/>
  <c r="AL123" i="167"/>
  <c r="AJ123" i="167"/>
  <c r="AH123" i="167"/>
  <c r="AZ123" i="167"/>
  <c r="AZ91" i="167"/>
  <c r="AJ91" i="167"/>
  <c r="AX91" i="167"/>
  <c r="AH91" i="167"/>
  <c r="AL91" i="167"/>
  <c r="AV91" i="167"/>
  <c r="AT91" i="167"/>
  <c r="AR91" i="167"/>
  <c r="AP91" i="167"/>
  <c r="AN91" i="167"/>
  <c r="AP67" i="167"/>
  <c r="AL59" i="167"/>
  <c r="AJ43" i="167"/>
  <c r="AJ35" i="167"/>
  <c r="AJ27" i="167"/>
  <c r="AP27" i="167"/>
  <c r="AL19" i="167"/>
  <c r="AZ18" i="167"/>
  <c r="AT186" i="167"/>
  <c r="AR186" i="167"/>
  <c r="AP186" i="167"/>
  <c r="AN186" i="167"/>
  <c r="AV186" i="167"/>
  <c r="AJ186" i="167"/>
  <c r="AH186" i="167"/>
  <c r="AL186" i="167"/>
  <c r="AZ186" i="167"/>
  <c r="AX186" i="167"/>
  <c r="AL41" i="167"/>
  <c r="AT25" i="167"/>
  <c r="AN90" i="167"/>
  <c r="AL90" i="167"/>
  <c r="AH90" i="167"/>
  <c r="AZ90" i="167"/>
  <c r="AX90" i="167"/>
  <c r="AV90" i="167"/>
  <c r="AT90" i="167"/>
  <c r="AR90" i="167"/>
  <c r="AP90" i="167"/>
  <c r="AJ90" i="167"/>
  <c r="AP176" i="167"/>
  <c r="AZ176" i="167"/>
  <c r="AT144" i="167"/>
  <c r="AZ112" i="167"/>
  <c r="AP112" i="167"/>
  <c r="AJ96" i="167"/>
  <c r="AJ80" i="167"/>
  <c r="AT24" i="167"/>
  <c r="AL16" i="167"/>
  <c r="AT191" i="167"/>
  <c r="AT183" i="167"/>
  <c r="AT135" i="167"/>
  <c r="AP127" i="167"/>
  <c r="AJ119" i="167"/>
  <c r="AJ39" i="167"/>
  <c r="AJ31" i="167"/>
  <c r="AL23" i="167"/>
  <c r="AT71" i="167"/>
  <c r="AT166" i="167"/>
  <c r="AR166" i="167"/>
  <c r="AP166" i="167"/>
  <c r="AN166" i="167"/>
  <c r="AV166" i="167"/>
  <c r="AZ166" i="167"/>
  <c r="AX166" i="167"/>
  <c r="AJ166" i="167"/>
  <c r="AH166" i="167"/>
  <c r="AL166" i="167"/>
  <c r="AL142" i="167"/>
  <c r="AZ142" i="167"/>
  <c r="AJ142" i="167"/>
  <c r="AR142" i="167"/>
  <c r="AP142" i="167"/>
  <c r="AN142" i="167"/>
  <c r="AH142" i="167"/>
  <c r="AX142" i="167"/>
  <c r="AV142" i="167"/>
  <c r="AT142" i="167"/>
  <c r="AL33" i="167"/>
  <c r="AZ10" i="167"/>
  <c r="AL181" i="167"/>
  <c r="AL149" i="167"/>
  <c r="AJ117" i="167"/>
  <c r="AT109" i="167"/>
  <c r="AT101" i="167"/>
  <c r="AT85" i="167"/>
  <c r="AX53" i="167"/>
  <c r="AH53" i="167"/>
  <c r="AT53" i="167"/>
  <c r="AN53" i="167"/>
  <c r="AR53" i="167"/>
  <c r="AP53" i="167"/>
  <c r="AL53" i="167"/>
  <c r="AJ53" i="167"/>
  <c r="AZ53" i="167"/>
  <c r="AV53" i="167"/>
  <c r="AL29" i="167"/>
  <c r="AL21" i="167"/>
  <c r="AL13" i="167"/>
  <c r="AT188" i="167"/>
  <c r="AL188" i="167"/>
  <c r="AL156" i="167"/>
  <c r="AZ156" i="167"/>
  <c r="AJ156" i="167"/>
  <c r="AX156" i="167"/>
  <c r="AH156" i="167"/>
  <c r="AV156" i="167"/>
  <c r="AN156" i="167"/>
  <c r="AP156" i="167"/>
  <c r="AT156" i="167"/>
  <c r="AR156" i="167"/>
  <c r="AJ140" i="167"/>
  <c r="AP124" i="167"/>
  <c r="AZ108" i="167"/>
  <c r="AV92" i="167"/>
  <c r="AT92" i="167"/>
  <c r="AL92" i="167"/>
  <c r="AJ92" i="167"/>
  <c r="AH92" i="167"/>
  <c r="AZ92" i="167"/>
  <c r="AX92" i="167"/>
  <c r="AR92" i="167"/>
  <c r="AP92" i="167"/>
  <c r="AN92" i="167"/>
  <c r="AV60" i="167"/>
  <c r="AL60" i="167"/>
  <c r="AZ60" i="167"/>
  <c r="AH60" i="167"/>
  <c r="AR60" i="167"/>
  <c r="AX60" i="167"/>
  <c r="AT60" i="167"/>
  <c r="AP60" i="167"/>
  <c r="AN60" i="167"/>
  <c r="AJ60" i="167"/>
  <c r="AT36" i="167"/>
  <c r="AL28" i="167"/>
  <c r="AJ55" i="167"/>
  <c r="AP55" i="167"/>
  <c r="AT67" i="167"/>
  <c r="AJ59" i="167"/>
  <c r="AP59" i="167"/>
  <c r="AL51" i="167"/>
  <c r="AP19" i="167"/>
  <c r="AP201" i="167"/>
  <c r="AZ105" i="167"/>
  <c r="AT194" i="167"/>
  <c r="AR194" i="167"/>
  <c r="AP194" i="167"/>
  <c r="AN194" i="167"/>
  <c r="AV194" i="167"/>
  <c r="AX194" i="167"/>
  <c r="AL194" i="167"/>
  <c r="AZ194" i="167"/>
  <c r="AJ194" i="167"/>
  <c r="AH194" i="167"/>
  <c r="AL138" i="167"/>
  <c r="AZ138" i="167"/>
  <c r="AJ138" i="167"/>
  <c r="AN138" i="167"/>
  <c r="AH138" i="167"/>
  <c r="AX138" i="167"/>
  <c r="AV138" i="167"/>
  <c r="AT138" i="167"/>
  <c r="AR138" i="167"/>
  <c r="AP138" i="167"/>
  <c r="AP18" i="167"/>
  <c r="AN98" i="167"/>
  <c r="AL98" i="167"/>
  <c r="AT98" i="167"/>
  <c r="AR98" i="167"/>
  <c r="AP98" i="167"/>
  <c r="AJ98" i="167"/>
  <c r="AH98" i="167"/>
  <c r="AZ98" i="167"/>
  <c r="AX98" i="167"/>
  <c r="AV98" i="167"/>
  <c r="AX161" i="167"/>
  <c r="AH161" i="167"/>
  <c r="AV161" i="167"/>
  <c r="AT161" i="167"/>
  <c r="AR161" i="167"/>
  <c r="AZ161" i="167"/>
  <c r="AJ161" i="167"/>
  <c r="AP161" i="167"/>
  <c r="AN161" i="167"/>
  <c r="AL161" i="167"/>
  <c r="AN121" i="167"/>
  <c r="AT121" i="167"/>
  <c r="AR121" i="167"/>
  <c r="AL121" i="167"/>
  <c r="AJ121" i="167"/>
  <c r="AH121" i="167"/>
  <c r="AZ121" i="167"/>
  <c r="AX121" i="167"/>
  <c r="AV121" i="167"/>
  <c r="AP121" i="167"/>
  <c r="AT81" i="167"/>
  <c r="AR81" i="167"/>
  <c r="AP81" i="167"/>
  <c r="AN81" i="167"/>
  <c r="AL81" i="167"/>
  <c r="AV81" i="167"/>
  <c r="AZ81" i="167"/>
  <c r="AX81" i="167"/>
  <c r="AJ81" i="167"/>
  <c r="AH81" i="167"/>
  <c r="AP41" i="167"/>
  <c r="AL208" i="167"/>
  <c r="AZ208" i="167"/>
  <c r="AJ208" i="167"/>
  <c r="AX208" i="167"/>
  <c r="AH208" i="167"/>
  <c r="AV208" i="167"/>
  <c r="AN208" i="167"/>
  <c r="AT208" i="167"/>
  <c r="AR208" i="167"/>
  <c r="AP208" i="167"/>
  <c r="AL176" i="167"/>
  <c r="AJ168" i="167"/>
  <c r="AZ144" i="167"/>
  <c r="AJ104" i="167"/>
  <c r="AL96" i="167"/>
  <c r="AL48" i="167"/>
  <c r="AX48" i="167"/>
  <c r="AH48" i="167"/>
  <c r="AR48" i="167"/>
  <c r="AP48" i="167"/>
  <c r="AN48" i="167"/>
  <c r="AJ48" i="167"/>
  <c r="AZ48" i="167"/>
  <c r="AV48" i="167"/>
  <c r="AT48" i="167"/>
  <c r="AZ32" i="167"/>
  <c r="AZ16" i="167"/>
  <c r="AP183" i="167"/>
  <c r="AJ167" i="167"/>
  <c r="AP151" i="167"/>
  <c r="AN151" i="167"/>
  <c r="AL151" i="167"/>
  <c r="AZ151" i="167"/>
  <c r="AJ151" i="167"/>
  <c r="AR151" i="167"/>
  <c r="AX151" i="167"/>
  <c r="AV151" i="167"/>
  <c r="AT151" i="167"/>
  <c r="AH151" i="167"/>
  <c r="AZ135" i="167"/>
  <c r="AL119" i="167"/>
  <c r="AZ103" i="167"/>
  <c r="AL87" i="167"/>
  <c r="AZ87" i="167"/>
  <c r="AJ87" i="167"/>
  <c r="AX87" i="167"/>
  <c r="AH87" i="167"/>
  <c r="AV87" i="167"/>
  <c r="AT87" i="167"/>
  <c r="AN87" i="167"/>
  <c r="AP87" i="167"/>
  <c r="AR87" i="167"/>
  <c r="AJ63" i="167"/>
  <c r="AJ47" i="167"/>
  <c r="AJ23" i="167"/>
  <c r="AP23" i="167"/>
  <c r="AL15" i="167"/>
  <c r="AT190" i="167"/>
  <c r="AR190" i="167"/>
  <c r="AP190" i="167"/>
  <c r="AN190" i="167"/>
  <c r="AV190" i="167"/>
  <c r="AL190" i="167"/>
  <c r="AJ190" i="167"/>
  <c r="AZ190" i="167"/>
  <c r="AX190" i="167"/>
  <c r="AH190" i="167"/>
  <c r="AZ102" i="167"/>
  <c r="AJ102" i="167"/>
  <c r="AP102" i="167"/>
  <c r="AN102" i="167"/>
  <c r="AX102" i="167"/>
  <c r="AV102" i="167"/>
  <c r="AT102" i="167"/>
  <c r="AR102" i="167"/>
  <c r="AL102" i="167"/>
  <c r="AH102" i="167"/>
  <c r="AP78" i="167"/>
  <c r="AN78" i="167"/>
  <c r="AL78" i="167"/>
  <c r="AZ78" i="167"/>
  <c r="AJ78" i="167"/>
  <c r="AX78" i="167"/>
  <c r="AH78" i="167"/>
  <c r="AT78" i="167"/>
  <c r="AV78" i="167"/>
  <c r="AR78" i="167"/>
  <c r="AT54" i="167"/>
  <c r="AP54" i="167"/>
  <c r="AZ54" i="167"/>
  <c r="AJ54" i="167"/>
  <c r="AX54" i="167"/>
  <c r="AV54" i="167"/>
  <c r="AR54" i="167"/>
  <c r="AN54" i="167"/>
  <c r="AL54" i="167"/>
  <c r="AH54" i="167"/>
  <c r="AP33" i="167"/>
  <c r="AL10" i="167"/>
  <c r="AP10" i="167"/>
  <c r="AJ154" i="167"/>
  <c r="AJ51" i="167"/>
  <c r="AJ34" i="167"/>
  <c r="AJ74" i="167"/>
  <c r="AP181" i="167"/>
  <c r="AP173" i="167"/>
  <c r="AT165" i="167"/>
  <c r="AP149" i="167"/>
  <c r="AL117" i="167"/>
  <c r="AL109" i="167"/>
  <c r="AZ85" i="167"/>
  <c r="AT37" i="167"/>
  <c r="AP21" i="167"/>
  <c r="AP13" i="167"/>
  <c r="AP188" i="167"/>
  <c r="AL140" i="167"/>
  <c r="AT124" i="167"/>
  <c r="AT76" i="167"/>
  <c r="AP28" i="167"/>
  <c r="AT20" i="167"/>
  <c r="AL20" i="167"/>
  <c r="AP179" i="167"/>
  <c r="AN179" i="167"/>
  <c r="AL179" i="167"/>
  <c r="AZ179" i="167"/>
  <c r="AJ179" i="167"/>
  <c r="AR179" i="167"/>
  <c r="AV179" i="167"/>
  <c r="AT179" i="167"/>
  <c r="AX179" i="167"/>
  <c r="AH179" i="167"/>
  <c r="AP147" i="167"/>
  <c r="AN147" i="167"/>
  <c r="AL147" i="167"/>
  <c r="AZ147" i="167"/>
  <c r="AJ147" i="167"/>
  <c r="AR147" i="167"/>
  <c r="AV147" i="167"/>
  <c r="AT147" i="167"/>
  <c r="AX147" i="167"/>
  <c r="AH147" i="167"/>
  <c r="AV115" i="167"/>
  <c r="AL115" i="167"/>
  <c r="AJ115" i="167"/>
  <c r="AN115" i="167"/>
  <c r="AH115" i="167"/>
  <c r="AZ115" i="167"/>
  <c r="AX115" i="167"/>
  <c r="AT115" i="167"/>
  <c r="AR115" i="167"/>
  <c r="AP115" i="167"/>
  <c r="AL83" i="167"/>
  <c r="AZ83" i="167"/>
  <c r="AJ83" i="167"/>
  <c r="AX83" i="167"/>
  <c r="AH83" i="167"/>
  <c r="AV83" i="167"/>
  <c r="AT83" i="167"/>
  <c r="AR83" i="167"/>
  <c r="AP83" i="167"/>
  <c r="AN83" i="167"/>
  <c r="AP51" i="167"/>
  <c r="AL11" i="167"/>
  <c r="AL201" i="167"/>
  <c r="AT105" i="167"/>
  <c r="AJ105" i="167"/>
  <c r="AT49" i="167"/>
  <c r="AP66" i="167"/>
  <c r="AN66" i="167"/>
  <c r="AL66" i="167"/>
  <c r="AZ66" i="167"/>
  <c r="AJ66" i="167"/>
  <c r="AX66" i="167"/>
  <c r="AT66" i="167"/>
  <c r="AV66" i="167"/>
  <c r="AR66" i="167"/>
  <c r="AH66" i="167"/>
  <c r="AL18" i="167"/>
  <c r="AT18" i="167"/>
  <c r="AX209" i="167"/>
  <c r="AH209" i="167"/>
  <c r="AV209" i="167"/>
  <c r="AT209" i="167"/>
  <c r="AR209" i="167"/>
  <c r="AZ209" i="167"/>
  <c r="AJ209" i="167"/>
  <c r="AP209" i="167"/>
  <c r="AN209" i="167"/>
  <c r="AL209" i="167"/>
  <c r="AZ65" i="167"/>
  <c r="AT17" i="167"/>
  <c r="AT176" i="167"/>
  <c r="AP168" i="167"/>
  <c r="AZ168" i="167"/>
  <c r="AJ144" i="167"/>
  <c r="AJ112" i="167"/>
  <c r="AP104" i="167"/>
  <c r="AL104" i="167"/>
  <c r="AL80" i="167"/>
  <c r="AZ24" i="167"/>
  <c r="AJ16" i="167"/>
  <c r="AZ167" i="167"/>
  <c r="AJ135" i="167"/>
  <c r="AZ63" i="167"/>
  <c r="AP15" i="167"/>
  <c r="AT158" i="167"/>
  <c r="AR158" i="167"/>
  <c r="AP158" i="167"/>
  <c r="AN158" i="167"/>
  <c r="AV158" i="167"/>
  <c r="AL158" i="167"/>
  <c r="AJ158" i="167"/>
  <c r="AX158" i="167"/>
  <c r="AH158" i="167"/>
  <c r="AZ158" i="167"/>
  <c r="AT22" i="167"/>
  <c r="AP22" i="167"/>
  <c r="AZ22" i="167"/>
  <c r="AJ22" i="167"/>
  <c r="AX22" i="167"/>
  <c r="AV22" i="167"/>
  <c r="AR22" i="167"/>
  <c r="AN22" i="167"/>
  <c r="AL22" i="167"/>
  <c r="AH22" i="167"/>
  <c r="AP29" i="167"/>
  <c r="AT10" i="167"/>
  <c r="AZ34" i="167"/>
  <c r="AZ74" i="167"/>
  <c r="AX205" i="167"/>
  <c r="AH205" i="167"/>
  <c r="AV205" i="167"/>
  <c r="AT205" i="167"/>
  <c r="AR205" i="167"/>
  <c r="AZ205" i="167"/>
  <c r="AJ205" i="167"/>
  <c r="AN205" i="167"/>
  <c r="AL205" i="167"/>
  <c r="AP205" i="167"/>
  <c r="AJ181" i="167"/>
  <c r="AL173" i="167"/>
  <c r="AJ149" i="167"/>
  <c r="AP141" i="167"/>
  <c r="AN141" i="167"/>
  <c r="AR141" i="167"/>
  <c r="AL141" i="167"/>
  <c r="AJ141" i="167"/>
  <c r="AH141" i="167"/>
  <c r="AZ141" i="167"/>
  <c r="AV141" i="167"/>
  <c r="AT141" i="167"/>
  <c r="AX141" i="167"/>
  <c r="AP117" i="167"/>
  <c r="AP109" i="167"/>
  <c r="AT77" i="167"/>
  <c r="AR77" i="167"/>
  <c r="AP77" i="167"/>
  <c r="AN77" i="167"/>
  <c r="AL77" i="167"/>
  <c r="AZ77" i="167"/>
  <c r="AJ77" i="167"/>
  <c r="AH77" i="167"/>
  <c r="AX77" i="167"/>
  <c r="AV77" i="167"/>
  <c r="AX45" i="167"/>
  <c r="AH45" i="167"/>
  <c r="AT45" i="167"/>
  <c r="AN45" i="167"/>
  <c r="AZ45" i="167"/>
  <c r="AV45" i="167"/>
  <c r="AR45" i="167"/>
  <c r="AP45" i="167"/>
  <c r="AL45" i="167"/>
  <c r="AJ45" i="167"/>
  <c r="AT29" i="167"/>
  <c r="AT16" i="167"/>
  <c r="AL180" i="167"/>
  <c r="AZ180" i="167"/>
  <c r="AJ180" i="167"/>
  <c r="AX180" i="167"/>
  <c r="AH180" i="167"/>
  <c r="AV180" i="167"/>
  <c r="AN180" i="167"/>
  <c r="AR180" i="167"/>
  <c r="AP180" i="167"/>
  <c r="AT180" i="167"/>
  <c r="AJ172" i="167"/>
  <c r="AL148" i="167"/>
  <c r="AZ148" i="167"/>
  <c r="AJ148" i="167"/>
  <c r="AX148" i="167"/>
  <c r="AH148" i="167"/>
  <c r="AV148" i="167"/>
  <c r="AN148" i="167"/>
  <c r="AT148" i="167"/>
  <c r="AR148" i="167"/>
  <c r="AP148" i="167"/>
  <c r="AP132" i="167"/>
  <c r="AR116" i="167"/>
  <c r="AJ116" i="167"/>
  <c r="AZ116" i="167"/>
  <c r="AH116" i="167"/>
  <c r="AP116" i="167"/>
  <c r="AN116" i="167"/>
  <c r="AL116" i="167"/>
  <c r="AX116" i="167"/>
  <c r="AV116" i="167"/>
  <c r="AT116" i="167"/>
  <c r="AX84" i="167"/>
  <c r="AH84" i="167"/>
  <c r="AV84" i="167"/>
  <c r="AT84" i="167"/>
  <c r="AR84" i="167"/>
  <c r="AP84" i="167"/>
  <c r="AN84" i="167"/>
  <c r="AJ84" i="167"/>
  <c r="AZ84" i="167"/>
  <c r="AL84" i="167"/>
  <c r="AL52" i="167"/>
  <c r="AX52" i="167"/>
  <c r="AH52" i="167"/>
  <c r="AR52" i="167"/>
  <c r="AN52" i="167"/>
  <c r="AJ52" i="167"/>
  <c r="AZ52" i="167"/>
  <c r="AV52" i="167"/>
  <c r="AT52" i="167"/>
  <c r="AP52" i="167"/>
  <c r="AZ36" i="167"/>
  <c r="AT28" i="167"/>
  <c r="AL43" i="167"/>
  <c r="AT35" i="167"/>
  <c r="AT27" i="167"/>
  <c r="AT19" i="167"/>
  <c r="AT11" i="167"/>
  <c r="AP11" i="167"/>
  <c r="AJ201" i="167"/>
  <c r="AT178" i="167"/>
  <c r="AR178" i="167"/>
  <c r="AP178" i="167"/>
  <c r="AN178" i="167"/>
  <c r="AV178" i="167"/>
  <c r="AH178" i="167"/>
  <c r="AZ178" i="167"/>
  <c r="AX178" i="167"/>
  <c r="AL178" i="167"/>
  <c r="AJ178" i="167"/>
  <c r="AZ114" i="167"/>
  <c r="AJ114" i="167"/>
  <c r="AN114" i="167"/>
  <c r="AL114" i="167"/>
  <c r="AX114" i="167"/>
  <c r="AV114" i="167"/>
  <c r="AT114" i="167"/>
  <c r="AR114" i="167"/>
  <c r="AP114" i="167"/>
  <c r="AH114" i="167"/>
  <c r="AT58" i="167"/>
  <c r="AP58" i="167"/>
  <c r="AZ58" i="167"/>
  <c r="AJ58" i="167"/>
  <c r="AV58" i="167"/>
  <c r="AR58" i="167"/>
  <c r="AN58" i="167"/>
  <c r="AL58" i="167"/>
  <c r="AH58" i="167"/>
  <c r="AX58" i="167"/>
  <c r="AX193" i="167"/>
  <c r="AH193" i="167"/>
  <c r="AV193" i="167"/>
  <c r="AT193" i="167"/>
  <c r="AR193" i="167"/>
  <c r="AZ193" i="167"/>
  <c r="AJ193" i="167"/>
  <c r="AP193" i="167"/>
  <c r="AN193" i="167"/>
  <c r="AL193" i="167"/>
  <c r="AX153" i="167"/>
  <c r="AH153" i="167"/>
  <c r="AV153" i="167"/>
  <c r="AT153" i="167"/>
  <c r="AR153" i="167"/>
  <c r="AZ153" i="167"/>
  <c r="AJ153" i="167"/>
  <c r="AP153" i="167"/>
  <c r="AN153" i="167"/>
  <c r="AL153" i="167"/>
  <c r="AN113" i="167"/>
  <c r="AP113" i="167"/>
  <c r="AL113" i="167"/>
  <c r="AZ113" i="167"/>
  <c r="AX113" i="167"/>
  <c r="AV113" i="167"/>
  <c r="AT113" i="167"/>
  <c r="AR113" i="167"/>
  <c r="AJ113" i="167"/>
  <c r="AH113" i="167"/>
  <c r="AT73" i="167"/>
  <c r="AR73" i="167"/>
  <c r="AP73" i="167"/>
  <c r="AN73" i="167"/>
  <c r="AL73" i="167"/>
  <c r="AX73" i="167"/>
  <c r="AH73" i="167"/>
  <c r="AV73" i="167"/>
  <c r="AJ73" i="167"/>
  <c r="AZ73" i="167"/>
  <c r="AZ25" i="167"/>
  <c r="AZ17" i="167"/>
  <c r="AL200" i="167"/>
  <c r="AZ200" i="167"/>
  <c r="AJ200" i="167"/>
  <c r="AX200" i="167"/>
  <c r="AH200" i="167"/>
  <c r="AV200" i="167"/>
  <c r="AN200" i="167"/>
  <c r="AT200" i="167"/>
  <c r="AP200" i="167"/>
  <c r="AR200" i="167"/>
  <c r="AL168" i="167"/>
  <c r="AJ160" i="167"/>
  <c r="AL144" i="167"/>
  <c r="AT136" i="167"/>
  <c r="AR136" i="167"/>
  <c r="AJ136" i="167"/>
  <c r="AH136" i="167"/>
  <c r="AZ136" i="167"/>
  <c r="AX136" i="167"/>
  <c r="AV136" i="167"/>
  <c r="AP136" i="167"/>
  <c r="AN136" i="167"/>
  <c r="AL136" i="167"/>
  <c r="AL112" i="167"/>
  <c r="AT104" i="167"/>
  <c r="AP96" i="167"/>
  <c r="AZ80" i="167"/>
  <c r="AX72" i="167"/>
  <c r="AH72" i="167"/>
  <c r="AV72" i="167"/>
  <c r="AT72" i="167"/>
  <c r="AR72" i="167"/>
  <c r="AP72" i="167"/>
  <c r="AL72" i="167"/>
  <c r="AZ72" i="167"/>
  <c r="AN72" i="167"/>
  <c r="AJ72" i="167"/>
  <c r="AL40" i="167"/>
  <c r="AX40" i="167"/>
  <c r="AH40" i="167"/>
  <c r="AR40" i="167"/>
  <c r="AV40" i="167"/>
  <c r="AT40" i="167"/>
  <c r="AP40" i="167"/>
  <c r="AN40" i="167"/>
  <c r="AJ40" i="167"/>
  <c r="AZ40" i="167"/>
  <c r="AJ24" i="167"/>
  <c r="AT162" i="167"/>
  <c r="AR162" i="167"/>
  <c r="AP162" i="167"/>
  <c r="AN162" i="167"/>
  <c r="AV162" i="167"/>
  <c r="AX162" i="167"/>
  <c r="AL162" i="167"/>
  <c r="AZ162" i="167"/>
  <c r="AJ162" i="167"/>
  <c r="AH162" i="167"/>
  <c r="AP207" i="167"/>
  <c r="AN207" i="167"/>
  <c r="AL207" i="167"/>
  <c r="AZ207" i="167"/>
  <c r="AJ207" i="167"/>
  <c r="AR207" i="167"/>
  <c r="AT207" i="167"/>
  <c r="AH207" i="167"/>
  <c r="AX207" i="167"/>
  <c r="AV207" i="167"/>
  <c r="AJ191" i="167"/>
  <c r="AP175" i="167"/>
  <c r="AN175" i="167"/>
  <c r="AL175" i="167"/>
  <c r="AZ175" i="167"/>
  <c r="AJ175" i="167"/>
  <c r="AR175" i="167"/>
  <c r="AT175" i="167"/>
  <c r="AH175" i="167"/>
  <c r="AX175" i="167"/>
  <c r="AV175" i="167"/>
  <c r="AL167" i="167"/>
  <c r="AX143" i="167"/>
  <c r="AH143" i="167"/>
  <c r="AV143" i="167"/>
  <c r="AR143" i="167"/>
  <c r="AP143" i="167"/>
  <c r="AN143" i="167"/>
  <c r="AL143" i="167"/>
  <c r="AJ143" i="167"/>
  <c r="AZ143" i="167"/>
  <c r="AT143" i="167"/>
  <c r="AT127" i="167"/>
  <c r="AP119" i="167"/>
  <c r="AV111" i="167"/>
  <c r="AR111" i="167"/>
  <c r="AP111" i="167"/>
  <c r="AT111" i="167"/>
  <c r="AN111" i="167"/>
  <c r="AL111" i="167"/>
  <c r="AJ111" i="167"/>
  <c r="AH111" i="167"/>
  <c r="AZ111" i="167"/>
  <c r="AX111" i="167"/>
  <c r="AL103" i="167"/>
  <c r="AL63" i="167"/>
  <c r="AL47" i="167"/>
  <c r="AT31" i="167"/>
  <c r="AT15" i="167"/>
  <c r="AL134" i="167"/>
  <c r="AZ134" i="167"/>
  <c r="AJ134" i="167"/>
  <c r="AX134" i="167"/>
  <c r="AV134" i="167"/>
  <c r="AT134" i="167"/>
  <c r="AR134" i="167"/>
  <c r="AP134" i="167"/>
  <c r="AN134" i="167"/>
  <c r="AH134" i="167"/>
  <c r="AZ118" i="167"/>
  <c r="AJ118" i="167"/>
  <c r="AX118" i="167"/>
  <c r="AV118" i="167"/>
  <c r="AT118" i="167"/>
  <c r="AR118" i="167"/>
  <c r="AP118" i="167"/>
  <c r="AN118" i="167"/>
  <c r="AL118" i="167"/>
  <c r="AH118" i="167"/>
  <c r="AP70" i="167"/>
  <c r="AN70" i="167"/>
  <c r="AL70" i="167"/>
  <c r="AZ70" i="167"/>
  <c r="AJ70" i="167"/>
  <c r="AX70" i="167"/>
  <c r="AH70" i="167"/>
  <c r="AV70" i="167"/>
  <c r="AR70" i="167"/>
  <c r="AT70" i="167"/>
  <c r="AT46" i="167"/>
  <c r="AP46" i="167"/>
  <c r="AZ46" i="167"/>
  <c r="AJ46" i="167"/>
  <c r="AX46" i="167"/>
  <c r="AV46" i="167"/>
  <c r="AR46" i="167"/>
  <c r="AN46" i="167"/>
  <c r="AL46" i="167"/>
  <c r="AH46" i="167"/>
  <c r="AP34" i="167"/>
  <c r="AL74" i="167"/>
  <c r="AZ181" i="167"/>
  <c r="AL165" i="167"/>
  <c r="AZ149" i="167"/>
  <c r="AZ101" i="167"/>
  <c r="AP101" i="167"/>
  <c r="AL37" i="167"/>
  <c r="AZ130" i="167"/>
  <c r="AJ130" i="167"/>
  <c r="AV130" i="167"/>
  <c r="AT130" i="167"/>
  <c r="AP130" i="167"/>
  <c r="AX130" i="167"/>
  <c r="AR130" i="167"/>
  <c r="AN130" i="167"/>
  <c r="AL130" i="167"/>
  <c r="AH130" i="167"/>
  <c r="AP172" i="167"/>
  <c r="AZ172" i="167"/>
  <c r="AP140" i="167"/>
  <c r="AJ108" i="167"/>
  <c r="AL76" i="167"/>
  <c r="AZ20" i="167"/>
  <c r="AZ12" i="167"/>
  <c r="AL12" i="167"/>
  <c r="AT55" i="167"/>
  <c r="AP203" i="167"/>
  <c r="AN203" i="167"/>
  <c r="AL203" i="167"/>
  <c r="AZ203" i="167"/>
  <c r="AJ203" i="167"/>
  <c r="AR203" i="167"/>
  <c r="AH203" i="167"/>
  <c r="AT203" i="167"/>
  <c r="AX203" i="167"/>
  <c r="AV203" i="167"/>
  <c r="AP171" i="167"/>
  <c r="AN171" i="167"/>
  <c r="AL171" i="167"/>
  <c r="AZ171" i="167"/>
  <c r="AJ171" i="167"/>
  <c r="AR171" i="167"/>
  <c r="AH171" i="167"/>
  <c r="AX171" i="167"/>
  <c r="AV171" i="167"/>
  <c r="AT171" i="167"/>
  <c r="AX139" i="167"/>
  <c r="AH139" i="167"/>
  <c r="AV139" i="167"/>
  <c r="AN139" i="167"/>
  <c r="AL139" i="167"/>
  <c r="AJ139" i="167"/>
  <c r="AZ139" i="167"/>
  <c r="AT139" i="167"/>
  <c r="AR139" i="167"/>
  <c r="AP139" i="167"/>
  <c r="AV107" i="167"/>
  <c r="AZ107" i="167"/>
  <c r="AH107" i="167"/>
  <c r="AX107" i="167"/>
  <c r="AT107" i="167"/>
  <c r="AR107" i="167"/>
  <c r="AP107" i="167"/>
  <c r="AN107" i="167"/>
  <c r="AL107" i="167"/>
  <c r="AJ107" i="167"/>
  <c r="AL75" i="167"/>
  <c r="AZ75" i="167"/>
  <c r="AJ75" i="167"/>
  <c r="AX75" i="167"/>
  <c r="AH75" i="167"/>
  <c r="AV75" i="167"/>
  <c r="AT75" i="167"/>
  <c r="AN75" i="167"/>
  <c r="AR75" i="167"/>
  <c r="AP75" i="167"/>
  <c r="AT59" i="167"/>
  <c r="AT51" i="167"/>
  <c r="AT43" i="167"/>
  <c r="AP43" i="167"/>
  <c r="AZ201" i="167"/>
  <c r="AJ49" i="167"/>
  <c r="AP65" i="167"/>
  <c r="AZ41" i="167"/>
  <c r="AJ25" i="167"/>
  <c r="AJ17" i="167"/>
  <c r="AT168" i="167"/>
  <c r="AT160" i="167"/>
  <c r="AZ160" i="167"/>
  <c r="AT112" i="167"/>
  <c r="AT96" i="167"/>
  <c r="AP80" i="167"/>
  <c r="AJ32" i="167"/>
  <c r="AP16" i="167"/>
  <c r="AL79" i="167"/>
  <c r="AZ79" i="167"/>
  <c r="AJ79" i="167"/>
  <c r="AX79" i="167"/>
  <c r="AH79" i="167"/>
  <c r="AV79" i="167"/>
  <c r="AT79" i="167"/>
  <c r="AP79" i="167"/>
  <c r="AR79" i="167"/>
  <c r="AN79" i="167"/>
  <c r="AZ191" i="167"/>
  <c r="AL135" i="167"/>
  <c r="AJ103" i="167"/>
  <c r="AT63" i="167"/>
  <c r="AP47" i="167"/>
  <c r="AL39" i="167"/>
  <c r="AT23" i="167"/>
  <c r="AJ71" i="167"/>
  <c r="AT182" i="167"/>
  <c r="AR182" i="167"/>
  <c r="AP182" i="167"/>
  <c r="AN182" i="167"/>
  <c r="AV182" i="167"/>
  <c r="AH182" i="167"/>
  <c r="AZ182" i="167"/>
  <c r="AX182" i="167"/>
  <c r="AL182" i="167"/>
  <c r="AJ182" i="167"/>
  <c r="AT150" i="167"/>
  <c r="AR150" i="167"/>
  <c r="AP150" i="167"/>
  <c r="AN150" i="167"/>
  <c r="AV150" i="167"/>
  <c r="AH150" i="167"/>
  <c r="AZ150" i="167"/>
  <c r="AX150" i="167"/>
  <c r="AL150" i="167"/>
  <c r="AJ150" i="167"/>
  <c r="AN94" i="167"/>
  <c r="AL94" i="167"/>
  <c r="AP94" i="167"/>
  <c r="AJ94" i="167"/>
  <c r="AH94" i="167"/>
  <c r="AZ94" i="167"/>
  <c r="AX94" i="167"/>
  <c r="AV94" i="167"/>
  <c r="AT94" i="167"/>
  <c r="AR94" i="167"/>
  <c r="AZ33" i="167"/>
  <c r="AP154" i="167"/>
  <c r="AT34" i="167"/>
  <c r="AT74" i="167"/>
  <c r="AX197" i="167"/>
  <c r="AH197" i="167"/>
  <c r="AV197" i="167"/>
  <c r="AT197" i="167"/>
  <c r="AR197" i="167"/>
  <c r="AZ197" i="167"/>
  <c r="AJ197" i="167"/>
  <c r="AP197" i="167"/>
  <c r="AN197" i="167"/>
  <c r="AL197" i="167"/>
  <c r="AJ173" i="167"/>
  <c r="AP133" i="167"/>
  <c r="AN133" i="167"/>
  <c r="AZ133" i="167"/>
  <c r="AX133" i="167"/>
  <c r="AT133" i="167"/>
  <c r="AH133" i="167"/>
  <c r="AV133" i="167"/>
  <c r="AR133" i="167"/>
  <c r="AL133" i="167"/>
  <c r="AJ133" i="167"/>
  <c r="AT117" i="167"/>
  <c r="AL85" i="167"/>
  <c r="AT69" i="167"/>
  <c r="AR69" i="167"/>
  <c r="AP69" i="167"/>
  <c r="AN69" i="167"/>
  <c r="AL69" i="167"/>
  <c r="AZ69" i="167"/>
  <c r="AV69" i="167"/>
  <c r="AX69" i="167"/>
  <c r="AJ69" i="167"/>
  <c r="AH69" i="167"/>
  <c r="AP37" i="167"/>
  <c r="AT21" i="167"/>
  <c r="AZ13" i="167"/>
  <c r="AX57" i="167"/>
  <c r="AH57" i="167"/>
  <c r="AT57" i="167"/>
  <c r="AN57" i="167"/>
  <c r="AP57" i="167"/>
  <c r="AL57" i="167"/>
  <c r="AJ57" i="167"/>
  <c r="AZ57" i="167"/>
  <c r="AV57" i="167"/>
  <c r="AR57" i="167"/>
  <c r="AL204" i="167"/>
  <c r="AZ204" i="167"/>
  <c r="AJ204" i="167"/>
  <c r="AX204" i="167"/>
  <c r="AH204" i="167"/>
  <c r="AV204" i="167"/>
  <c r="AN204" i="167"/>
  <c r="AT204" i="167"/>
  <c r="AR204" i="167"/>
  <c r="AP204" i="167"/>
  <c r="AJ196" i="167"/>
  <c r="AL172" i="167"/>
  <c r="AT140" i="167"/>
  <c r="AZ132" i="167"/>
  <c r="AL108" i="167"/>
  <c r="AZ76" i="167"/>
  <c r="AL44" i="167"/>
  <c r="AX44" i="167"/>
  <c r="AH44" i="167"/>
  <c r="AR44" i="167"/>
  <c r="AT44" i="167"/>
  <c r="AP44" i="167"/>
  <c r="AN44" i="167"/>
  <c r="AJ44" i="167"/>
  <c r="AZ44" i="167"/>
  <c r="AV44" i="167"/>
  <c r="AZ28" i="167"/>
  <c r="AJ20" i="167"/>
  <c r="AJ12" i="167"/>
  <c r="AJ67" i="167"/>
  <c r="AL35" i="167"/>
  <c r="AZ27" i="167"/>
  <c r="AZ19" i="167"/>
  <c r="AZ11" i="167"/>
  <c r="AL105" i="167"/>
  <c r="AL49" i="167"/>
  <c r="AT170" i="167"/>
  <c r="AR170" i="167"/>
  <c r="AP170" i="167"/>
  <c r="AN170" i="167"/>
  <c r="AV170" i="167"/>
  <c r="AZ170" i="167"/>
  <c r="AX170" i="167"/>
  <c r="AL170" i="167"/>
  <c r="AJ170" i="167"/>
  <c r="AH170" i="167"/>
  <c r="AZ106" i="167"/>
  <c r="AJ106" i="167"/>
  <c r="AH106" i="167"/>
  <c r="AX106" i="167"/>
  <c r="AT106" i="167"/>
  <c r="AR106" i="167"/>
  <c r="AP106" i="167"/>
  <c r="AN106" i="167"/>
  <c r="AL106" i="167"/>
  <c r="AV106" i="167"/>
  <c r="AT50" i="167"/>
  <c r="AP50" i="167"/>
  <c r="AZ50" i="167"/>
  <c r="AJ50" i="167"/>
  <c r="AX50" i="167"/>
  <c r="AV50" i="167"/>
  <c r="AR50" i="167"/>
  <c r="AN50" i="167"/>
  <c r="AL50" i="167"/>
  <c r="AH50" i="167"/>
  <c r="AX185" i="167"/>
  <c r="AH185" i="167"/>
  <c r="AV185" i="167"/>
  <c r="AT185" i="167"/>
  <c r="AR185" i="167"/>
  <c r="AZ185" i="167"/>
  <c r="AJ185" i="167"/>
  <c r="AP185" i="167"/>
  <c r="AN185" i="167"/>
  <c r="AL185" i="167"/>
  <c r="AV145" i="167"/>
  <c r="AT145" i="167"/>
  <c r="AR145" i="167"/>
  <c r="AZ145" i="167"/>
  <c r="AJ145" i="167"/>
  <c r="AX145" i="167"/>
  <c r="AP145" i="167"/>
  <c r="AN145" i="167"/>
  <c r="AL145" i="167"/>
  <c r="AH145" i="167"/>
  <c r="AR97" i="167"/>
  <c r="AP97" i="167"/>
  <c r="AT97" i="167"/>
  <c r="AN97" i="167"/>
  <c r="AL97" i="167"/>
  <c r="AJ97" i="167"/>
  <c r="AH97" i="167"/>
  <c r="AZ97" i="167"/>
  <c r="AX97" i="167"/>
  <c r="AV97" i="167"/>
  <c r="AJ65" i="167"/>
  <c r="AL25" i="167"/>
  <c r="AL17" i="167"/>
  <c r="AL192" i="167"/>
  <c r="AZ192" i="167"/>
  <c r="AJ192" i="167"/>
  <c r="AX192" i="167"/>
  <c r="AH192" i="167"/>
  <c r="AV192" i="167"/>
  <c r="AN192" i="167"/>
  <c r="AR192" i="167"/>
  <c r="AP192" i="167"/>
  <c r="AT192" i="167"/>
  <c r="AP160" i="167"/>
  <c r="AL160" i="167"/>
  <c r="AP144" i="167"/>
  <c r="AR128" i="167"/>
  <c r="AZ128" i="167"/>
  <c r="AH128" i="167"/>
  <c r="AX128" i="167"/>
  <c r="AT128" i="167"/>
  <c r="AL128" i="167"/>
  <c r="AJ128" i="167"/>
  <c r="AV128" i="167"/>
  <c r="AP128" i="167"/>
  <c r="AN128" i="167"/>
  <c r="AX64" i="167"/>
  <c r="AH64" i="167"/>
  <c r="AV64" i="167"/>
  <c r="AT64" i="167"/>
  <c r="AR64" i="167"/>
  <c r="AN64" i="167"/>
  <c r="AJ64" i="167"/>
  <c r="AL64" i="167"/>
  <c r="AZ64" i="167"/>
  <c r="AP64" i="167"/>
  <c r="AL32" i="167"/>
  <c r="AT26" i="167"/>
  <c r="AP26" i="167"/>
  <c r="AZ26" i="167"/>
  <c r="AJ26" i="167"/>
  <c r="AV26" i="167"/>
  <c r="AR26" i="167"/>
  <c r="AN26" i="167"/>
  <c r="AL26" i="167"/>
  <c r="AH26" i="167"/>
  <c r="AX26" i="167"/>
  <c r="AP199" i="167"/>
  <c r="AN199" i="167"/>
  <c r="AL199" i="167"/>
  <c r="AZ199" i="167"/>
  <c r="AJ199" i="167"/>
  <c r="AR199" i="167"/>
  <c r="AX199" i="167"/>
  <c r="AV199" i="167"/>
  <c r="AT199" i="167"/>
  <c r="AH199" i="167"/>
  <c r="AL191" i="167"/>
  <c r="AJ183" i="167"/>
  <c r="AT167" i="167"/>
  <c r="AP167" i="167"/>
  <c r="AZ127" i="167"/>
  <c r="AZ119" i="167"/>
  <c r="AP103" i="167"/>
  <c r="AP63" i="167"/>
  <c r="AT47" i="167"/>
  <c r="AP39" i="167"/>
  <c r="AZ71" i="167"/>
  <c r="AZ15" i="167"/>
  <c r="AT206" i="167"/>
  <c r="AR206" i="167"/>
  <c r="AP206" i="167"/>
  <c r="AN206" i="167"/>
  <c r="AV206" i="167"/>
  <c r="AJ206" i="167"/>
  <c r="AH206" i="167"/>
  <c r="AZ206" i="167"/>
  <c r="AX206" i="167"/>
  <c r="AL206" i="167"/>
  <c r="AT38" i="167"/>
  <c r="AP38" i="167"/>
  <c r="AZ38" i="167"/>
  <c r="AJ38" i="167"/>
  <c r="AL38" i="167"/>
  <c r="AH38" i="167"/>
  <c r="AX38" i="167"/>
  <c r="AV38" i="167"/>
  <c r="AR38" i="167"/>
  <c r="AN38" i="167"/>
  <c r="AT14" i="167"/>
  <c r="AP14" i="167"/>
  <c r="AZ14" i="167"/>
  <c r="AJ14" i="167"/>
  <c r="AX14" i="167"/>
  <c r="AV14" i="167"/>
  <c r="AR14" i="167"/>
  <c r="AN14" i="167"/>
  <c r="AL14" i="167"/>
  <c r="AH14" i="167"/>
  <c r="AJ33" i="167"/>
  <c r="AL154" i="167"/>
  <c r="AP74" i="167"/>
  <c r="AT181" i="167"/>
  <c r="AZ173" i="167"/>
  <c r="AP165" i="167"/>
  <c r="AT149" i="167"/>
  <c r="AZ109" i="167"/>
  <c r="AJ101" i="167"/>
  <c r="AP196" i="167"/>
  <c r="AZ196" i="167"/>
  <c r="AT172" i="167"/>
  <c r="AZ124" i="167"/>
  <c r="AJ76" i="167"/>
  <c r="AJ36" i="167"/>
  <c r="AZ55" i="167"/>
  <c r="AP195" i="167"/>
  <c r="AN195" i="167"/>
  <c r="AL195" i="167"/>
  <c r="AZ195" i="167"/>
  <c r="AJ195" i="167"/>
  <c r="AR195" i="167"/>
  <c r="AX195" i="167"/>
  <c r="AV195" i="167"/>
  <c r="AT195" i="167"/>
  <c r="AH195" i="167"/>
  <c r="AP163" i="167"/>
  <c r="AN163" i="167"/>
  <c r="AL163" i="167"/>
  <c r="AZ163" i="167"/>
  <c r="AJ163" i="167"/>
  <c r="AR163" i="167"/>
  <c r="AT163" i="167"/>
  <c r="AH163" i="167"/>
  <c r="AX163" i="167"/>
  <c r="AV163" i="167"/>
  <c r="AX131" i="167"/>
  <c r="AH131" i="167"/>
  <c r="AV131" i="167"/>
  <c r="AZ131" i="167"/>
  <c r="AT131" i="167"/>
  <c r="AP131" i="167"/>
  <c r="AL131" i="167"/>
  <c r="AJ131" i="167"/>
  <c r="AR131" i="167"/>
  <c r="AN131" i="167"/>
  <c r="AZ99" i="167"/>
  <c r="AJ99" i="167"/>
  <c r="AX99" i="167"/>
  <c r="AH99" i="167"/>
  <c r="AT99" i="167"/>
  <c r="AR99" i="167"/>
  <c r="AP99" i="167"/>
  <c r="AN99" i="167"/>
  <c r="AL99" i="167"/>
  <c r="AV99" i="167"/>
  <c r="AZ67" i="167"/>
  <c r="AZ59" i="167"/>
  <c r="AZ51" i="167"/>
  <c r="AZ43" i="167"/>
  <c r="AZ35" i="167"/>
  <c r="AP35" i="167"/>
  <c r="AT201" i="167"/>
  <c r="AP105" i="167"/>
  <c r="AP49" i="167"/>
  <c r="AT210" i="167"/>
  <c r="AR210" i="167"/>
  <c r="AP210" i="167"/>
  <c r="AN210" i="167"/>
  <c r="AV210" i="167"/>
  <c r="AZ210" i="167"/>
  <c r="AX210" i="167"/>
  <c r="AL210" i="167"/>
  <c r="AJ210" i="167"/>
  <c r="AH210" i="167"/>
  <c r="AL65" i="167"/>
  <c r="AT65" i="167"/>
  <c r="AT41" i="167"/>
  <c r="AP25" i="167"/>
  <c r="AP17" i="167"/>
  <c r="AZ104" i="167"/>
  <c r="AZ96" i="167"/>
  <c r="AT80" i="167"/>
  <c r="AP32" i="167"/>
  <c r="AZ183" i="167"/>
  <c r="AP135" i="167"/>
  <c r="AL127" i="167"/>
  <c r="AJ127" i="167"/>
  <c r="AZ39" i="167"/>
  <c r="AZ31" i="167"/>
  <c r="AL31" i="167"/>
  <c r="AZ23" i="167"/>
  <c r="AP71" i="167"/>
  <c r="AL71" i="167"/>
  <c r="AT174" i="167"/>
  <c r="AR174" i="167"/>
  <c r="AP174" i="167"/>
  <c r="AN174" i="167"/>
  <c r="AV174" i="167"/>
  <c r="AX174" i="167"/>
  <c r="AL174" i="167"/>
  <c r="AJ174" i="167"/>
  <c r="AH174" i="167"/>
  <c r="AZ174" i="167"/>
  <c r="AP62" i="167"/>
  <c r="AN62" i="167"/>
  <c r="AL62" i="167"/>
  <c r="AZ62" i="167"/>
  <c r="AJ62" i="167"/>
  <c r="AV62" i="167"/>
  <c r="AR62" i="167"/>
  <c r="AX62" i="167"/>
  <c r="AT62" i="167"/>
  <c r="AH62" i="167"/>
  <c r="AT154" i="167"/>
  <c r="AJ19" i="167"/>
  <c r="AX189" i="167"/>
  <c r="AH189" i="167"/>
  <c r="AV189" i="167"/>
  <c r="AT189" i="167"/>
  <c r="AR189" i="167"/>
  <c r="AZ189" i="167"/>
  <c r="AJ189" i="167"/>
  <c r="AL189" i="167"/>
  <c r="AN189" i="167"/>
  <c r="AP189" i="167"/>
  <c r="AJ165" i="167"/>
  <c r="AX157" i="167"/>
  <c r="AH157" i="167"/>
  <c r="AV157" i="167"/>
  <c r="AT157" i="167"/>
  <c r="AR157" i="167"/>
  <c r="AZ157" i="167"/>
  <c r="AJ157" i="167"/>
  <c r="AP157" i="167"/>
  <c r="AN157" i="167"/>
  <c r="AL157" i="167"/>
  <c r="AN125" i="167"/>
  <c r="AL125" i="167"/>
  <c r="AJ125" i="167"/>
  <c r="AX125" i="167"/>
  <c r="AP125" i="167"/>
  <c r="AH125" i="167"/>
  <c r="AZ125" i="167"/>
  <c r="AV125" i="167"/>
  <c r="AT125" i="167"/>
  <c r="AR125" i="167"/>
  <c r="AL101" i="167"/>
  <c r="AR93" i="167"/>
  <c r="AP93" i="167"/>
  <c r="AL93" i="167"/>
  <c r="AJ93" i="167"/>
  <c r="AH93" i="167"/>
  <c r="AZ93" i="167"/>
  <c r="AX93" i="167"/>
  <c r="AV93" i="167"/>
  <c r="AT93" i="167"/>
  <c r="AN93" i="167"/>
  <c r="AP85" i="167"/>
  <c r="AT61" i="167"/>
  <c r="AR61" i="167"/>
  <c r="AP61" i="167"/>
  <c r="AN61" i="167"/>
  <c r="AJ61" i="167"/>
  <c r="AX61" i="167"/>
  <c r="AV61" i="167"/>
  <c r="AL61" i="167"/>
  <c r="AH61" i="167"/>
  <c r="AZ61" i="167"/>
  <c r="AZ29" i="167"/>
  <c r="AZ21" i="167"/>
  <c r="AT13" i="167"/>
  <c r="AL196" i="167"/>
  <c r="AJ188" i="167"/>
  <c r="AL164" i="167"/>
  <c r="AZ164" i="167"/>
  <c r="AJ164" i="167"/>
  <c r="AX164" i="167"/>
  <c r="AH164" i="167"/>
  <c r="AV164" i="167"/>
  <c r="AN164" i="167"/>
  <c r="AT164" i="167"/>
  <c r="AR164" i="167"/>
  <c r="AP164" i="167"/>
  <c r="AZ140" i="167"/>
  <c r="AJ132" i="167"/>
  <c r="AT132" i="167"/>
  <c r="AL124" i="167"/>
  <c r="AP108" i="167"/>
  <c r="AV100" i="167"/>
  <c r="AT100" i="167"/>
  <c r="AX100" i="167"/>
  <c r="AR100" i="167"/>
  <c r="AP100" i="167"/>
  <c r="AN100" i="167"/>
  <c r="AL100" i="167"/>
  <c r="AJ100" i="167"/>
  <c r="AH100" i="167"/>
  <c r="AZ100" i="167"/>
  <c r="AX68" i="167"/>
  <c r="AH68" i="167"/>
  <c r="AV68" i="167"/>
  <c r="AT68" i="167"/>
  <c r="AR68" i="167"/>
  <c r="AP68" i="167"/>
  <c r="AJ68" i="167"/>
  <c r="AZ68" i="167"/>
  <c r="AN68" i="167"/>
  <c r="AL68" i="167"/>
  <c r="AL36" i="167"/>
  <c r="AP12" i="167"/>
  <c r="AZ122" i="167"/>
  <c r="AJ122" i="167"/>
  <c r="AR122" i="167"/>
  <c r="AP122" i="167"/>
  <c r="AT122" i="167"/>
  <c r="AN122" i="167"/>
  <c r="AL122" i="167"/>
  <c r="AH122" i="167"/>
  <c r="AX122" i="167"/>
  <c r="AV122" i="167"/>
  <c r="AL67" i="167"/>
  <c r="AL27" i="167"/>
  <c r="AJ11" i="167"/>
  <c r="AT202" i="167"/>
  <c r="AR202" i="167"/>
  <c r="AP202" i="167"/>
  <c r="AN202" i="167"/>
  <c r="AV202" i="167"/>
  <c r="AZ202" i="167"/>
  <c r="AX202" i="167"/>
  <c r="AL202" i="167"/>
  <c r="AJ202" i="167"/>
  <c r="AH202" i="167"/>
  <c r="AR146" i="167"/>
  <c r="AP146" i="167"/>
  <c r="AN146" i="167"/>
  <c r="AV146" i="167"/>
  <c r="AH146" i="167"/>
  <c r="AT146" i="167"/>
  <c r="AL146" i="167"/>
  <c r="AJ146" i="167"/>
  <c r="AZ146" i="167"/>
  <c r="AX146" i="167"/>
  <c r="AP82" i="167"/>
  <c r="AN82" i="167"/>
  <c r="AL82" i="167"/>
  <c r="AZ82" i="167"/>
  <c r="AJ82" i="167"/>
  <c r="AX82" i="167"/>
  <c r="AH82" i="167"/>
  <c r="AV82" i="167"/>
  <c r="AR82" i="167"/>
  <c r="AT82" i="167"/>
  <c r="AT42" i="167"/>
  <c r="AP42" i="167"/>
  <c r="AZ42" i="167"/>
  <c r="AJ42" i="167"/>
  <c r="AH42" i="167"/>
  <c r="AX42" i="167"/>
  <c r="AV42" i="167"/>
  <c r="AR42" i="167"/>
  <c r="AN42" i="167"/>
  <c r="AL42" i="167"/>
  <c r="AJ18" i="167"/>
  <c r="AX177" i="167"/>
  <c r="AH177" i="167"/>
  <c r="AV177" i="167"/>
  <c r="AT177" i="167"/>
  <c r="AR177" i="167"/>
  <c r="AZ177" i="167"/>
  <c r="AJ177" i="167"/>
  <c r="AP177" i="167"/>
  <c r="AN177" i="167"/>
  <c r="AL177" i="167"/>
  <c r="AN129" i="167"/>
  <c r="AX129" i="167"/>
  <c r="AV129" i="167"/>
  <c r="AR129" i="167"/>
  <c r="AT129" i="167"/>
  <c r="AP129" i="167"/>
  <c r="AL129" i="167"/>
  <c r="AJ129" i="167"/>
  <c r="AH129" i="167"/>
  <c r="AZ129" i="167"/>
  <c r="AR89" i="167"/>
  <c r="AP89" i="167"/>
  <c r="AH89" i="167"/>
  <c r="AZ89" i="167"/>
  <c r="AX89" i="167"/>
  <c r="AV89" i="167"/>
  <c r="AT89" i="167"/>
  <c r="AN89" i="167"/>
  <c r="AL89" i="167"/>
  <c r="AJ89" i="167"/>
  <c r="AJ41" i="167"/>
  <c r="AX169" i="167"/>
  <c r="AH169" i="167"/>
  <c r="AV169" i="167"/>
  <c r="AT169" i="167"/>
  <c r="AR169" i="167"/>
  <c r="AZ169" i="167"/>
  <c r="AJ169" i="167"/>
  <c r="AL169" i="167"/>
  <c r="AN169" i="167"/>
  <c r="AP169" i="167"/>
  <c r="AL184" i="167"/>
  <c r="AZ184" i="167"/>
  <c r="AJ184" i="167"/>
  <c r="AX184" i="167"/>
  <c r="AH184" i="167"/>
  <c r="AV184" i="167"/>
  <c r="AN184" i="167"/>
  <c r="AT184" i="167"/>
  <c r="AR184" i="167"/>
  <c r="AP184" i="167"/>
  <c r="AJ176" i="167"/>
  <c r="AL152" i="167"/>
  <c r="AZ152" i="167"/>
  <c r="AJ152" i="167"/>
  <c r="AX152" i="167"/>
  <c r="AH152" i="167"/>
  <c r="AV152" i="167"/>
  <c r="AN152" i="167"/>
  <c r="AP152" i="167"/>
  <c r="AT152" i="167"/>
  <c r="AR152" i="167"/>
  <c r="AR120" i="167"/>
  <c r="AV120" i="167"/>
  <c r="AT120" i="167"/>
  <c r="AJ120" i="167"/>
  <c r="AH120" i="167"/>
  <c r="AZ120" i="167"/>
  <c r="AX120" i="167"/>
  <c r="AP120" i="167"/>
  <c r="AN120" i="167"/>
  <c r="AL120" i="167"/>
  <c r="AV88" i="167"/>
  <c r="AT88" i="167"/>
  <c r="AH88" i="167"/>
  <c r="AZ88" i="167"/>
  <c r="AX88" i="167"/>
  <c r="AR88" i="167"/>
  <c r="AP88" i="167"/>
  <c r="AN88" i="167"/>
  <c r="AJ88" i="167"/>
  <c r="AL88" i="167"/>
  <c r="AL56" i="167"/>
  <c r="AX56" i="167"/>
  <c r="AH56" i="167"/>
  <c r="AR56" i="167"/>
  <c r="AJ56" i="167"/>
  <c r="AZ56" i="167"/>
  <c r="AV56" i="167"/>
  <c r="AT56" i="167"/>
  <c r="AP56" i="167"/>
  <c r="AN56" i="167"/>
  <c r="AT32" i="167"/>
  <c r="AP24" i="167"/>
  <c r="AL24" i="167"/>
  <c r="AP191" i="167"/>
  <c r="AL183" i="167"/>
  <c r="AP159" i="167"/>
  <c r="AN159" i="167"/>
  <c r="AL159" i="167"/>
  <c r="AZ159" i="167"/>
  <c r="AJ159" i="167"/>
  <c r="AR159" i="167"/>
  <c r="AX159" i="167"/>
  <c r="AV159" i="167"/>
  <c r="AT159" i="167"/>
  <c r="AH159" i="167"/>
  <c r="AT119" i="167"/>
  <c r="AT103" i="167"/>
  <c r="AZ95" i="167"/>
  <c r="AJ95" i="167"/>
  <c r="AX95" i="167"/>
  <c r="AH95" i="167"/>
  <c r="AP95" i="167"/>
  <c r="AN95" i="167"/>
  <c r="AL95" i="167"/>
  <c r="AV95" i="167"/>
  <c r="AT95" i="167"/>
  <c r="AR95" i="167"/>
  <c r="AZ47" i="167"/>
  <c r="AP31" i="167"/>
  <c r="AJ15" i="167"/>
  <c r="AT198" i="167"/>
  <c r="AR198" i="167"/>
  <c r="AP198" i="167"/>
  <c r="AN198" i="167"/>
  <c r="AV198" i="167"/>
  <c r="AZ198" i="167"/>
  <c r="AX198" i="167"/>
  <c r="AL198" i="167"/>
  <c r="AJ198" i="167"/>
  <c r="AH198" i="167"/>
  <c r="AZ126" i="167"/>
  <c r="AJ126" i="167"/>
  <c r="AL126" i="167"/>
  <c r="AH126" i="167"/>
  <c r="AV126" i="167"/>
  <c r="AT126" i="167"/>
  <c r="AR126" i="167"/>
  <c r="AP126" i="167"/>
  <c r="AN126" i="167"/>
  <c r="AX126" i="167"/>
  <c r="AZ110" i="167"/>
  <c r="AJ110" i="167"/>
  <c r="AT110" i="167"/>
  <c r="AR110" i="167"/>
  <c r="AN110" i="167"/>
  <c r="AL110" i="167"/>
  <c r="AH110" i="167"/>
  <c r="AX110" i="167"/>
  <c r="AV110" i="167"/>
  <c r="AP110" i="167"/>
  <c r="AP86" i="167"/>
  <c r="AN86" i="167"/>
  <c r="AL86" i="167"/>
  <c r="AZ86" i="167"/>
  <c r="AJ86" i="167"/>
  <c r="AX86" i="167"/>
  <c r="AH86" i="167"/>
  <c r="AT86" i="167"/>
  <c r="AV86" i="167"/>
  <c r="AR86" i="167"/>
  <c r="AT30" i="167"/>
  <c r="AP30" i="167"/>
  <c r="AZ30" i="167"/>
  <c r="AJ30" i="167"/>
  <c r="AR30" i="167"/>
  <c r="AN30" i="167"/>
  <c r="AL30" i="167"/>
  <c r="AH30" i="167"/>
  <c r="AX30" i="167"/>
  <c r="AV30" i="167"/>
  <c r="CF6" i="167"/>
  <c r="AT33" i="167"/>
  <c r="AJ10" i="167"/>
  <c r="AZ154" i="167"/>
  <c r="CT97" i="166"/>
  <c r="CO52" i="166"/>
  <c r="CN48" i="166"/>
  <c r="CN60" i="166"/>
  <c r="CN66" i="166"/>
  <c r="CN50" i="166"/>
  <c r="CO49" i="166"/>
  <c r="CO84" i="166"/>
  <c r="CN106" i="166"/>
  <c r="CT61" i="166"/>
  <c r="CO105" i="166"/>
  <c r="CP95" i="166"/>
  <c r="CP53" i="166"/>
  <c r="CQ64" i="166"/>
  <c r="CO63" i="166"/>
  <c r="CN87" i="166"/>
  <c r="CN84" i="166"/>
  <c r="CN107" i="166"/>
  <c r="AX30" i="166"/>
  <c r="AX171" i="166"/>
  <c r="AX125" i="166"/>
  <c r="AX38" i="166"/>
  <c r="AX55" i="166"/>
  <c r="AX87" i="166"/>
  <c r="AX83" i="166"/>
  <c r="AX150" i="166"/>
  <c r="AX31" i="166"/>
  <c r="AX67" i="166"/>
  <c r="AX131" i="166"/>
  <c r="AX111" i="166"/>
  <c r="AX20" i="166"/>
  <c r="AX13" i="166"/>
  <c r="AX53" i="166"/>
  <c r="AX203" i="166"/>
  <c r="AX101" i="166"/>
  <c r="AX22" i="166"/>
  <c r="AX116" i="166"/>
  <c r="AX28" i="166"/>
  <c r="AX51" i="166"/>
  <c r="AX71" i="166"/>
  <c r="AX46" i="166"/>
  <c r="AL53" i="166"/>
  <c r="AL163" i="166"/>
  <c r="AL190" i="166"/>
  <c r="AL79" i="166"/>
  <c r="AL19" i="166"/>
  <c r="AL99" i="166"/>
  <c r="AL46" i="166"/>
  <c r="AL77" i="166"/>
  <c r="AL55" i="166"/>
  <c r="AL195" i="166"/>
  <c r="AL43" i="166"/>
  <c r="AL31" i="166"/>
  <c r="AL124" i="166"/>
  <c r="AL84" i="166"/>
  <c r="AL67" i="166"/>
  <c r="AL30" i="166"/>
  <c r="AL135" i="166"/>
  <c r="AL52" i="166"/>
  <c r="AL123" i="166"/>
  <c r="CO55" i="166"/>
  <c r="CS33" i="166"/>
  <c r="CO78" i="166"/>
  <c r="CN46" i="166"/>
  <c r="CN83" i="166"/>
  <c r="CB4" i="166"/>
  <c r="AH86" i="166"/>
  <c r="AH59" i="166"/>
  <c r="AH124" i="166"/>
  <c r="AH87" i="166"/>
  <c r="AH110" i="166"/>
  <c r="AH14" i="166"/>
  <c r="AH70" i="166"/>
  <c r="AH126" i="166"/>
  <c r="AH21" i="166"/>
  <c r="AH35" i="166"/>
  <c r="AH23" i="166"/>
  <c r="AH179" i="166"/>
  <c r="AH182" i="166"/>
  <c r="AH155" i="166"/>
  <c r="AH39" i="166"/>
  <c r="AH117" i="166"/>
  <c r="CN91" i="166"/>
  <c r="AP13" i="166"/>
  <c r="AP103" i="166"/>
  <c r="AP166" i="166"/>
  <c r="AP101" i="166"/>
  <c r="AP203" i="166"/>
  <c r="AP91" i="166"/>
  <c r="AP15" i="166"/>
  <c r="AP39" i="166"/>
  <c r="AP132" i="166"/>
  <c r="AP118" i="166"/>
  <c r="AP171" i="166"/>
  <c r="AP78" i="166"/>
  <c r="AP134" i="166"/>
  <c r="AP198" i="166"/>
  <c r="AP45" i="166"/>
  <c r="AP94" i="166"/>
  <c r="AP111" i="166"/>
  <c r="AP123" i="166"/>
  <c r="AP84" i="166"/>
  <c r="AL125" i="166"/>
  <c r="AN21" i="166"/>
  <c r="AN187" i="166"/>
  <c r="AN140" i="166"/>
  <c r="AN139" i="166"/>
  <c r="AN13" i="166"/>
  <c r="AN155" i="166"/>
  <c r="AN86" i="166"/>
  <c r="AN206" i="166"/>
  <c r="AN39" i="166"/>
  <c r="AN119" i="166"/>
  <c r="AN85" i="166"/>
  <c r="AN158" i="166"/>
  <c r="AN107" i="166"/>
  <c r="AN22" i="166"/>
  <c r="AN62" i="166"/>
  <c r="AN47" i="166"/>
  <c r="AN133" i="166"/>
  <c r="AN109" i="166"/>
  <c r="AN174" i="166"/>
  <c r="AN79" i="166"/>
  <c r="DS409" i="166"/>
  <c r="DI200" i="166"/>
  <c r="DB192" i="166"/>
  <c r="DK176" i="166"/>
  <c r="CW167" i="166"/>
  <c r="DB156" i="166"/>
  <c r="DG144" i="166"/>
  <c r="CW132" i="166"/>
  <c r="CN120" i="166"/>
  <c r="DN108" i="166"/>
  <c r="DP95" i="166"/>
  <c r="DD80" i="166"/>
  <c r="CY69" i="166"/>
  <c r="CQ58" i="166"/>
  <c r="DA53" i="166"/>
  <c r="CQ47" i="166"/>
  <c r="CQ40" i="166"/>
  <c r="CY30" i="166"/>
  <c r="DA205" i="166"/>
  <c r="DM196" i="166"/>
  <c r="CZ188" i="166"/>
  <c r="CW208" i="166"/>
  <c r="DN199" i="166"/>
  <c r="DE191" i="166"/>
  <c r="CN176" i="166"/>
  <c r="DO164" i="166"/>
  <c r="DE155" i="166"/>
  <c r="CO144" i="166"/>
  <c r="CS127" i="166"/>
  <c r="DC119" i="166"/>
  <c r="CW108" i="166"/>
  <c r="CZ95" i="166"/>
  <c r="CQ80" i="166"/>
  <c r="DK65" i="166"/>
  <c r="DA57" i="166"/>
  <c r="DJ52" i="166"/>
  <c r="DG46" i="166"/>
  <c r="DK39" i="166"/>
  <c r="DO29" i="166"/>
  <c r="DG205" i="166"/>
  <c r="DK193" i="166"/>
  <c r="CT186" i="166"/>
  <c r="DO172" i="166"/>
  <c r="DK158" i="166"/>
  <c r="DM144" i="166"/>
  <c r="DM129" i="166"/>
  <c r="CN119" i="166"/>
  <c r="DB105" i="166"/>
  <c r="DO88" i="166"/>
  <c r="CZ78" i="166"/>
  <c r="DM60" i="166"/>
  <c r="DG53" i="166"/>
  <c r="CS47" i="166"/>
  <c r="CN28" i="166"/>
  <c r="CS21" i="166"/>
  <c r="DJ10" i="166"/>
  <c r="DO199" i="166"/>
  <c r="CZ191" i="166"/>
  <c r="DI177" i="166"/>
  <c r="DP167" i="166"/>
  <c r="DN151" i="166"/>
  <c r="DN141" i="166"/>
  <c r="DG121" i="166"/>
  <c r="DK111" i="166"/>
  <c r="DO96" i="166"/>
  <c r="DB86" i="166"/>
  <c r="DD72" i="166"/>
  <c r="DM61" i="166"/>
  <c r="DO54" i="166"/>
  <c r="DI45" i="166"/>
  <c r="CO32" i="166"/>
  <c r="DJ22" i="166"/>
  <c r="DJ14" i="166"/>
  <c r="CT205" i="166"/>
  <c r="DF197" i="166"/>
  <c r="CQ189" i="166"/>
  <c r="DJ175" i="166"/>
  <c r="DO162" i="166"/>
  <c r="DP205" i="166"/>
  <c r="CY198" i="166"/>
  <c r="DK189" i="166"/>
  <c r="DB174" i="166"/>
  <c r="CW164" i="166"/>
  <c r="DB152" i="166"/>
  <c r="CY143" i="166"/>
  <c r="DC126" i="166"/>
  <c r="DB118" i="166"/>
  <c r="DP105" i="166"/>
  <c r="DI92" i="166"/>
  <c r="DI79" i="166"/>
  <c r="DP64" i="166"/>
  <c r="DO56" i="166"/>
  <c r="CT52" i="166"/>
  <c r="DI46" i="166"/>
  <c r="DI38" i="166"/>
  <c r="CZ28" i="166"/>
  <c r="DP201" i="166"/>
  <c r="CX193" i="166"/>
  <c r="CY185" i="166"/>
  <c r="DB172" i="166"/>
  <c r="DF156" i="166"/>
  <c r="CQ144" i="166"/>
  <c r="DE126" i="166"/>
  <c r="DE118" i="166"/>
  <c r="DN104" i="166"/>
  <c r="DB88" i="166"/>
  <c r="DE72" i="166"/>
  <c r="CZ59" i="166"/>
  <c r="DK52" i="166"/>
  <c r="DB46" i="166"/>
  <c r="DM36" i="166"/>
  <c r="DK25" i="166"/>
  <c r="CZ17" i="166"/>
  <c r="DB208" i="166"/>
  <c r="CT198" i="166"/>
  <c r="DJ189" i="166"/>
  <c r="DN176" i="166"/>
  <c r="CZ165" i="166"/>
  <c r="DA150" i="166"/>
  <c r="CP140" i="166"/>
  <c r="DG120" i="166"/>
  <c r="CQ111" i="166"/>
  <c r="DB96" i="166"/>
  <c r="DN80" i="166"/>
  <c r="CP72" i="166"/>
  <c r="DK60" i="166"/>
  <c r="DF53" i="166"/>
  <c r="CX42" i="166"/>
  <c r="DJ30" i="166"/>
  <c r="CX22" i="166"/>
  <c r="CX14" i="166"/>
  <c r="CW204" i="166"/>
  <c r="CQ197" i="166"/>
  <c r="DK188" i="166"/>
  <c r="DN173" i="166"/>
  <c r="CY161" i="166"/>
  <c r="DK145" i="166"/>
  <c r="CT133" i="166"/>
  <c r="CY119" i="166"/>
  <c r="CS108" i="166"/>
  <c r="CO205" i="166"/>
  <c r="DA197" i="166"/>
  <c r="DC188" i="166"/>
  <c r="CO173" i="166"/>
  <c r="CQ161" i="166"/>
  <c r="DI149" i="166"/>
  <c r="DK140" i="166"/>
  <c r="DP124" i="166"/>
  <c r="DM116" i="166"/>
  <c r="CX100" i="166"/>
  <c r="DK87" i="166"/>
  <c r="DG77" i="166"/>
  <c r="DK63" i="166"/>
  <c r="CP56" i="166"/>
  <c r="CX49" i="166"/>
  <c r="DA44" i="166"/>
  <c r="DK33" i="166"/>
  <c r="DE25" i="166"/>
  <c r="CN199" i="166"/>
  <c r="DB191" i="166"/>
  <c r="DJ177" i="166"/>
  <c r="DB165" i="166"/>
  <c r="CP152" i="166"/>
  <c r="CZ142" i="166"/>
  <c r="DE124" i="166"/>
  <c r="CS113" i="166"/>
  <c r="DP96" i="166"/>
  <c r="DG86" i="166"/>
  <c r="DE71" i="166"/>
  <c r="DN56" i="166"/>
  <c r="DK49" i="166"/>
  <c r="DD43" i="166"/>
  <c r="CX32" i="166"/>
  <c r="DG24" i="166"/>
  <c r="DK14" i="166"/>
  <c r="CZ205" i="166"/>
  <c r="CT197" i="166"/>
  <c r="DO188" i="166"/>
  <c r="CZ174" i="166"/>
  <c r="DD161" i="166"/>
  <c r="CN146" i="166"/>
  <c r="DD133" i="166"/>
  <c r="DF119" i="166"/>
  <c r="CX108" i="166"/>
  <c r="CX92" i="166"/>
  <c r="DP79" i="166"/>
  <c r="DF71" i="166"/>
  <c r="CX57" i="166"/>
  <c r="DG49" i="166"/>
  <c r="DE40" i="166"/>
  <c r="DD29" i="166"/>
  <c r="DD21" i="166"/>
  <c r="DD13" i="166"/>
  <c r="CX201" i="166"/>
  <c r="DF193" i="166"/>
  <c r="DJ185" i="166"/>
  <c r="DK172" i="166"/>
  <c r="CY159" i="166"/>
  <c r="DE144" i="166"/>
  <c r="DO126" i="166"/>
  <c r="DN203" i="166"/>
  <c r="DP193" i="166"/>
  <c r="DD185" i="166"/>
  <c r="DE172" i="166"/>
  <c r="CN160" i="166"/>
  <c r="DM148" i="166"/>
  <c r="CY135" i="166"/>
  <c r="DE123" i="166"/>
  <c r="DJ113" i="166"/>
  <c r="DA97" i="166"/>
  <c r="CS87" i="166"/>
  <c r="DN73" i="166"/>
  <c r="DG62" i="166"/>
  <c r="DI55" i="166"/>
  <c r="DN48" i="166"/>
  <c r="DG41" i="166"/>
  <c r="CQ25" i="166"/>
  <c r="CZ198" i="166"/>
  <c r="DM189" i="166"/>
  <c r="DP176" i="166"/>
  <c r="CX164" i="166"/>
  <c r="DF150" i="166"/>
  <c r="DB140" i="166"/>
  <c r="DK121" i="166"/>
  <c r="DP111" i="166"/>
  <c r="DC96" i="166"/>
  <c r="CY85" i="166"/>
  <c r="CY67" i="166"/>
  <c r="DA56" i="166"/>
  <c r="CP49" i="166"/>
  <c r="DM30" i="166"/>
  <c r="DK22" i="166"/>
  <c r="CZ14" i="166"/>
  <c r="DI204" i="166"/>
  <c r="DF196" i="166"/>
  <c r="CX188" i="166"/>
  <c r="CZ173" i="166"/>
  <c r="DO160" i="166"/>
  <c r="CY145" i="166"/>
  <c r="DA132" i="166"/>
  <c r="DA118" i="166"/>
  <c r="DO105" i="166"/>
  <c r="DN88" i="166"/>
  <c r="CY79" i="166"/>
  <c r="DM56" i="166"/>
  <c r="DE48" i="166"/>
  <c r="CP40" i="166"/>
  <c r="DI28" i="166"/>
  <c r="DF200" i="166"/>
  <c r="CQ193" i="166"/>
  <c r="CS185" i="166"/>
  <c r="CW172" i="166"/>
  <c r="CZ156" i="166"/>
  <c r="DM143" i="166"/>
  <c r="CZ126" i="166"/>
  <c r="CZ117" i="166"/>
  <c r="DA103" i="166"/>
  <c r="CT201" i="166"/>
  <c r="CP193" i="166"/>
  <c r="CW177" i="166"/>
  <c r="CZ169" i="166"/>
  <c r="DO157" i="166"/>
  <c r="CQ145" i="166"/>
  <c r="CS133" i="166"/>
  <c r="DC120" i="166"/>
  <c r="DG111" i="166"/>
  <c r="CZ96" i="166"/>
  <c r="DP80" i="166"/>
  <c r="DM71" i="166"/>
  <c r="DB60" i="166"/>
  <c r="DD54" i="166"/>
  <c r="DE47" i="166"/>
  <c r="DD40" i="166"/>
  <c r="DK30" i="166"/>
  <c r="CY206" i="166"/>
  <c r="CX197" i="166"/>
  <c r="DG189" i="166"/>
  <c r="DG174" i="166"/>
  <c r="CN161" i="166"/>
  <c r="DD146" i="166"/>
  <c r="DE133" i="166"/>
  <c r="CS120" i="166"/>
  <c r="CZ108" i="166"/>
  <c r="DB95" i="166"/>
  <c r="DB80" i="166"/>
  <c r="DE63" i="166"/>
  <c r="DB55" i="166"/>
  <c r="CS48" i="166"/>
  <c r="DI39" i="166"/>
  <c r="DF29" i="166"/>
  <c r="DO22" i="166"/>
  <c r="DE13" i="166"/>
  <c r="DA201" i="166"/>
  <c r="CT193" i="166"/>
  <c r="CX185" i="166"/>
  <c r="DA172" i="166"/>
  <c r="DP157" i="166"/>
  <c r="CP144" i="166"/>
  <c r="DB126" i="166"/>
  <c r="DP116" i="166"/>
  <c r="DA104" i="166"/>
  <c r="DP87" i="166"/>
  <c r="DG74" i="166"/>
  <c r="DC64" i="166"/>
  <c r="DO55" i="166"/>
  <c r="DI47" i="166"/>
  <c r="CO39" i="166"/>
  <c r="CS25" i="166"/>
  <c r="DP208" i="166"/>
  <c r="DK198" i="166"/>
  <c r="DF190" i="166"/>
  <c r="DA177" i="166"/>
  <c r="CT167" i="166"/>
  <c r="CY151" i="166"/>
  <c r="CY141" i="166"/>
  <c r="CP124" i="166"/>
  <c r="DM112" i="166"/>
  <c r="DD173" i="166"/>
  <c r="CO126" i="166"/>
  <c r="CO79" i="166"/>
  <c r="CY45" i="166"/>
  <c r="DM192" i="166"/>
  <c r="CO156" i="166"/>
  <c r="DG119" i="166"/>
  <c r="DO80" i="166"/>
  <c r="CP52" i="166"/>
  <c r="DN28" i="166"/>
  <c r="DN201" i="166"/>
  <c r="CQ176" i="166"/>
  <c r="CX143" i="166"/>
  <c r="DA105" i="166"/>
  <c r="DD71" i="166"/>
  <c r="DA46" i="166"/>
  <c r="DC20" i="166"/>
  <c r="CW196" i="166"/>
  <c r="DM164" i="166"/>
  <c r="DE134" i="166"/>
  <c r="DI111" i="166"/>
  <c r="CS95" i="166"/>
  <c r="CW80" i="166"/>
  <c r="DF69" i="166"/>
  <c r="DA60" i="166"/>
  <c r="DF51" i="166"/>
  <c r="DM41" i="166"/>
  <c r="DD30" i="166"/>
  <c r="DN21" i="166"/>
  <c r="DN13" i="166"/>
  <c r="CZ200" i="166"/>
  <c r="CT192" i="166"/>
  <c r="CS177" i="166"/>
  <c r="CQ166" i="166"/>
  <c r="DM151" i="166"/>
  <c r="CS141" i="166"/>
  <c r="DB124" i="166"/>
  <c r="DM113" i="166"/>
  <c r="DF96" i="166"/>
  <c r="DF80" i="166"/>
  <c r="DA65" i="166"/>
  <c r="DE56" i="166"/>
  <c r="CZ47" i="166"/>
  <c r="DO38" i="166"/>
  <c r="CX28" i="166"/>
  <c r="CZ21" i="166"/>
  <c r="CZ13" i="166"/>
  <c r="CW200" i="166"/>
  <c r="CS192" i="166"/>
  <c r="CP177" i="166"/>
  <c r="CO166" i="166"/>
  <c r="DN152" i="166"/>
  <c r="CS135" i="166"/>
  <c r="DN120" i="166"/>
  <c r="CW112" i="166"/>
  <c r="DE96" i="166"/>
  <c r="DE80" i="166"/>
  <c r="DB68" i="166"/>
  <c r="DD56" i="166"/>
  <c r="CW48" i="166"/>
  <c r="CW40" i="166"/>
  <c r="CS172" i="166"/>
  <c r="DP120" i="166"/>
  <c r="DF72" i="166"/>
  <c r="DP40" i="166"/>
  <c r="CX189" i="166"/>
  <c r="CQ149" i="166"/>
  <c r="CS116" i="166"/>
  <c r="CZ79" i="166"/>
  <c r="DF48" i="166"/>
  <c r="CT25" i="166"/>
  <c r="DG201" i="166"/>
  <c r="DN172" i="166"/>
  <c r="DO134" i="166"/>
  <c r="DN97" i="166"/>
  <c r="DO65" i="166"/>
  <c r="CQ41" i="166"/>
  <c r="DK15" i="166"/>
  <c r="CZ192" i="166"/>
  <c r="DC160" i="166"/>
  <c r="CS132" i="166"/>
  <c r="DI108" i="166"/>
  <c r="DK92" i="166"/>
  <c r="DM79" i="166"/>
  <c r="DF65" i="166"/>
  <c r="DM57" i="166"/>
  <c r="DC49" i="166"/>
  <c r="DO40" i="166"/>
  <c r="CO30" i="166"/>
  <c r="DB21" i="166"/>
  <c r="DB13" i="166"/>
  <c r="CZ199" i="166"/>
  <c r="DO190" i="166"/>
  <c r="DC176" i="166"/>
  <c r="DB164" i="166"/>
  <c r="CO150" i="166"/>
  <c r="DF135" i="166"/>
  <c r="DO120" i="166"/>
  <c r="DA112" i="166"/>
  <c r="CS96" i="166"/>
  <c r="DE79" i="166"/>
  <c r="DK64" i="166"/>
  <c r="CQ56" i="166"/>
  <c r="DO46" i="166"/>
  <c r="CX37" i="166"/>
  <c r="DP25" i="166"/>
  <c r="DI20" i="166"/>
  <c r="DM12" i="166"/>
  <c r="CT199" i="166"/>
  <c r="DP189" i="166"/>
  <c r="CY176" i="166"/>
  <c r="DA164" i="166"/>
  <c r="DP150" i="166"/>
  <c r="CN134" i="166"/>
  <c r="CX120" i="166"/>
  <c r="CY111" i="166"/>
  <c r="CQ96" i="166"/>
  <c r="DD79" i="166"/>
  <c r="DB205" i="166"/>
  <c r="DG161" i="166"/>
  <c r="CN118" i="166"/>
  <c r="DD64" i="166"/>
  <c r="CY37" i="166"/>
  <c r="DE184" i="166"/>
  <c r="DA145" i="166"/>
  <c r="CS111" i="166"/>
  <c r="CQ72" i="166"/>
  <c r="DK47" i="166"/>
  <c r="CZ22" i="166"/>
  <c r="DJ197" i="166"/>
  <c r="DJ170" i="166"/>
  <c r="DE129" i="166"/>
  <c r="CY95" i="166"/>
  <c r="DD63" i="166"/>
  <c r="DE39" i="166"/>
  <c r="DP13" i="166"/>
  <c r="DF189" i="166"/>
  <c r="DA153" i="166"/>
  <c r="DB125" i="166"/>
  <c r="DM105" i="166"/>
  <c r="DK88" i="166"/>
  <c r="CS79" i="166"/>
  <c r="DN64" i="166"/>
  <c r="CQ57" i="166"/>
  <c r="DP48" i="166"/>
  <c r="DB40" i="166"/>
  <c r="CW29" i="166"/>
  <c r="CO21" i="166"/>
  <c r="DE207" i="166"/>
  <c r="DG198" i="166"/>
  <c r="DC189" i="166"/>
  <c r="DE175" i="166"/>
  <c r="DN161" i="166"/>
  <c r="CT148" i="166"/>
  <c r="CP134" i="166"/>
  <c r="DA120" i="166"/>
  <c r="DB111" i="166"/>
  <c r="DI95" i="166"/>
  <c r="DB73" i="166"/>
  <c r="CW64" i="166"/>
  <c r="DE55" i="166"/>
  <c r="CZ45" i="166"/>
  <c r="DF33" i="166"/>
  <c r="DB25" i="166"/>
  <c r="DJ17" i="166"/>
  <c r="DO208" i="166"/>
  <c r="DF198" i="166"/>
  <c r="DB189" i="166"/>
  <c r="DO175" i="166"/>
  <c r="DJ161" i="166"/>
  <c r="CN150" i="166"/>
  <c r="DM132" i="166"/>
  <c r="DJ119" i="166"/>
  <c r="DD109" i="166"/>
  <c r="DE95" i="166"/>
  <c r="DF79" i="166"/>
  <c r="DM63" i="166"/>
  <c r="DN54" i="166"/>
  <c r="CY47" i="166"/>
  <c r="CY39" i="166"/>
  <c r="CW28" i="166"/>
  <c r="CW21" i="166"/>
  <c r="CW13" i="166"/>
  <c r="CT200" i="166"/>
  <c r="DN192" i="166"/>
  <c r="DM177" i="166"/>
  <c r="DC165" i="166"/>
  <c r="DC152" i="166"/>
  <c r="DE142" i="166"/>
  <c r="DN121" i="166"/>
  <c r="CY113" i="166"/>
  <c r="DD96" i="166"/>
  <c r="DC80" i="166"/>
  <c r="CW68" i="166"/>
  <c r="DP56" i="166"/>
  <c r="DJ48" i="166"/>
  <c r="DI201" i="166"/>
  <c r="CS159" i="166"/>
  <c r="DB112" i="166"/>
  <c r="CY61" i="166"/>
  <c r="DP31" i="166"/>
  <c r="CW176" i="166"/>
  <c r="DB143" i="166"/>
  <c r="CW106" i="166"/>
  <c r="DE64" i="166"/>
  <c r="DK45" i="166"/>
  <c r="DE21" i="166"/>
  <c r="DJ193" i="166"/>
  <c r="CP164" i="166"/>
  <c r="DA124" i="166"/>
  <c r="DA88" i="166"/>
  <c r="DN58" i="166"/>
  <c r="CW33" i="166"/>
  <c r="DA209" i="166"/>
  <c r="CQ188" i="166"/>
  <c r="CW150" i="166"/>
  <c r="CW121" i="166"/>
  <c r="CT105" i="166"/>
  <c r="CW88" i="166"/>
  <c r="CY77" i="166"/>
  <c r="DA64" i="166"/>
  <c r="DJ56" i="166"/>
  <c r="DC48" i="166"/>
  <c r="DC39" i="166"/>
  <c r="DE28" i="166"/>
  <c r="DP17" i="166"/>
  <c r="DF205" i="166"/>
  <c r="DO198" i="166"/>
  <c r="CO189" i="166"/>
  <c r="DJ173" i="166"/>
  <c r="CT161" i="166"/>
  <c r="DG145" i="166"/>
  <c r="DN132" i="166"/>
  <c r="DM119" i="166"/>
  <c r="DA110" i="166"/>
  <c r="DN89" i="166"/>
  <c r="DM72" i="166"/>
  <c r="DN63" i="166"/>
  <c r="CZ52" i="166"/>
  <c r="DC41" i="166"/>
  <c r="DP32" i="166"/>
  <c r="CZ24" i="166"/>
  <c r="DO16" i="166"/>
  <c r="CN207" i="166"/>
  <c r="DP197" i="166"/>
  <c r="CN189" i="166"/>
  <c r="DI173" i="166"/>
  <c r="CS161" i="166"/>
  <c r="DN147" i="166"/>
  <c r="DD132" i="166"/>
  <c r="CS119" i="166"/>
  <c r="DE108" i="166"/>
  <c r="DC89" i="166"/>
  <c r="DK76" i="166"/>
  <c r="CS63" i="166"/>
  <c r="DO53" i="166"/>
  <c r="DK46" i="166"/>
  <c r="DM197" i="166"/>
  <c r="DJ150" i="166"/>
  <c r="DC105" i="166"/>
  <c r="DC56" i="166"/>
  <c r="DG26" i="166"/>
  <c r="DC173" i="166"/>
  <c r="DC135" i="166"/>
  <c r="DB98" i="166"/>
  <c r="DO62" i="166"/>
  <c r="DO4" i="166" s="1"/>
  <c r="DF40" i="166"/>
  <c r="CN16" i="166"/>
  <c r="DI192" i="166"/>
  <c r="DD159" i="166"/>
  <c r="CQ120" i="166"/>
  <c r="CY87" i="166"/>
  <c r="CZ56" i="166"/>
  <c r="CQ30" i="166"/>
  <c r="DJ205" i="166"/>
  <c r="CN180" i="166"/>
  <c r="DC148" i="166"/>
  <c r="DD120" i="166"/>
  <c r="DF97" i="166"/>
  <c r="DM87" i="166"/>
  <c r="DG73" i="166"/>
  <c r="DP63" i="166"/>
  <c r="CT56" i="166"/>
  <c r="DC47" i="166"/>
  <c r="DJ37" i="166"/>
  <c r="CW27" i="166"/>
  <c r="CP17" i="166"/>
  <c r="CQ205" i="166"/>
  <c r="DC197" i="166"/>
  <c r="DI188" i="166"/>
  <c r="CQ173" i="166"/>
  <c r="CW160" i="166"/>
  <c r="CN145" i="166"/>
  <c r="CP132" i="166"/>
  <c r="CW119" i="166"/>
  <c r="DF108" i="166"/>
  <c r="DF88" i="166"/>
  <c r="CZ72" i="166"/>
  <c r="CY63" i="166"/>
  <c r="DA49" i="166"/>
  <c r="DM40" i="166"/>
  <c r="CP31" i="166"/>
  <c r="DP22" i="166"/>
  <c r="DP14" i="166"/>
  <c r="DD205" i="166"/>
  <c r="DB197" i="166"/>
  <c r="DD188" i="166"/>
  <c r="CP173" i="166"/>
  <c r="DG160" i="166"/>
  <c r="DC193" i="166"/>
  <c r="DI145" i="166"/>
  <c r="DK96" i="166"/>
  <c r="CS55" i="166"/>
  <c r="DC208" i="166"/>
  <c r="DD168" i="166"/>
  <c r="DG132" i="166"/>
  <c r="CO96" i="166"/>
  <c r="DB57" i="166"/>
  <c r="CQ39" i="166"/>
  <c r="DO14" i="166"/>
  <c r="CT189" i="166"/>
  <c r="DE156" i="166"/>
  <c r="DE4" i="166" s="1"/>
  <c r="DO117" i="166"/>
  <c r="DA80" i="166"/>
  <c r="CZ55" i="166"/>
  <c r="DJ25" i="166"/>
  <c r="DK201" i="166"/>
  <c r="DE176" i="166"/>
  <c r="CS145" i="166"/>
  <c r="DM118" i="166"/>
  <c r="DM96" i="166"/>
  <c r="CO87" i="166"/>
  <c r="DO72" i="166"/>
  <c r="DB63" i="166"/>
  <c r="DM55" i="166"/>
  <c r="CX46" i="166"/>
  <c r="DM33" i="166"/>
  <c r="DD25" i="166"/>
  <c r="DD6" i="166" s="1"/>
  <c r="BX34" i="166" s="1"/>
  <c r="DA15" i="166"/>
  <c r="DK204" i="166"/>
  <c r="CO197" i="166"/>
  <c r="CO188" i="166"/>
  <c r="DF172" i="166"/>
  <c r="DM156" i="166"/>
  <c r="CZ144" i="166"/>
  <c r="DK126" i="166"/>
  <c r="DK4" i="166" s="1"/>
  <c r="DI118" i="166"/>
  <c r="DG105" i="166"/>
  <c r="DE87" i="166"/>
  <c r="DO71" i="166"/>
  <c r="CZ62" i="166"/>
  <c r="DM48" i="166"/>
  <c r="CZ40" i="166"/>
  <c r="DB30" i="166"/>
  <c r="DB4" i="166" s="1"/>
  <c r="DC22" i="166"/>
  <c r="DC14" i="166"/>
  <c r="CP205" i="166"/>
  <c r="DN193" i="166"/>
  <c r="DC185" i="166"/>
  <c r="DD172" i="166"/>
  <c r="DN158" i="166"/>
  <c r="CW144" i="166"/>
  <c r="CW4" i="166" s="1"/>
  <c r="CW5" i="166" s="1"/>
  <c r="CQ126" i="166"/>
  <c r="CP118" i="166"/>
  <c r="DE105" i="166"/>
  <c r="DD87" i="166"/>
  <c r="DK72" i="166"/>
  <c r="DO61" i="166"/>
  <c r="DP49" i="166"/>
  <c r="CP44" i="166"/>
  <c r="DI178" i="166"/>
  <c r="CQ134" i="166"/>
  <c r="CZ86" i="166"/>
  <c r="DB48" i="166"/>
  <c r="DK197" i="166"/>
  <c r="DJ159" i="166"/>
  <c r="DJ120" i="166"/>
  <c r="CZ87" i="166"/>
  <c r="DF55" i="166"/>
  <c r="CT30" i="166"/>
  <c r="DN205" i="166"/>
  <c r="DC184" i="166"/>
  <c r="DK144" i="166"/>
  <c r="DJ109" i="166"/>
  <c r="DO73" i="166"/>
  <c r="CQ48" i="166"/>
  <c r="DP21" i="166"/>
  <c r="CP198" i="166"/>
  <c r="DB169" i="166"/>
  <c r="DA136" i="166"/>
  <c r="CZ114" i="166"/>
  <c r="DM95" i="166"/>
  <c r="DK80" i="166"/>
  <c r="CZ71" i="166"/>
  <c r="CZ6" i="166" s="1"/>
  <c r="BT183" i="166" s="1"/>
  <c r="DB61" i="166"/>
  <c r="DE52" i="166"/>
  <c r="DI44" i="166"/>
  <c r="DB31" i="166"/>
  <c r="DF22" i="166"/>
  <c r="CS14" i="166"/>
  <c r="CQ201" i="166"/>
  <c r="DB193" i="166"/>
  <c r="CQ178" i="166"/>
  <c r="CP169" i="166"/>
  <c r="CQ153" i="166"/>
  <c r="CN143" i="166"/>
  <c r="CQ125" i="166"/>
  <c r="DA117" i="166"/>
  <c r="DK100" i="166"/>
  <c r="DA81" i="166"/>
  <c r="DA4" i="166" s="1"/>
  <c r="DM68" i="166"/>
  <c r="DG57" i="166"/>
  <c r="DO47" i="166"/>
  <c r="CZ39" i="166"/>
  <c r="DK21" i="166"/>
  <c r="DK13" i="166"/>
  <c r="CP201" i="166"/>
  <c r="DG193" i="166"/>
  <c r="DG4" i="166" s="1"/>
  <c r="DG5" i="166" s="1"/>
  <c r="DO177" i="166"/>
  <c r="DG168" i="166"/>
  <c r="CS156" i="166"/>
  <c r="DM140" i="166"/>
  <c r="DE122" i="166"/>
  <c r="DA113" i="166"/>
  <c r="CQ97" i="166"/>
  <c r="DF85" i="166"/>
  <c r="DF4" i="166" s="1"/>
  <c r="DF5" i="166" s="1"/>
  <c r="DK71" i="166"/>
  <c r="DO57" i="166"/>
  <c r="DK48" i="166"/>
  <c r="DK40" i="166"/>
  <c r="DA30" i="166"/>
  <c r="AX141" i="166"/>
  <c r="CP91" i="166"/>
  <c r="CF6" i="166"/>
  <c r="CN92" i="166"/>
  <c r="CP79" i="166"/>
  <c r="CO73" i="166"/>
  <c r="CP59" i="166"/>
  <c r="CS42" i="166"/>
  <c r="CN32" i="166"/>
  <c r="CT27" i="166"/>
  <c r="CP23" i="166"/>
  <c r="CQ19" i="166"/>
  <c r="CS10" i="166"/>
  <c r="CN9" i="166"/>
  <c r="AX132" i="166"/>
  <c r="CN79" i="166"/>
  <c r="CO68" i="166"/>
  <c r="CN59" i="166"/>
  <c r="CP38" i="166"/>
  <c r="CS88" i="166"/>
  <c r="CP45" i="166"/>
  <c r="CP37" i="166"/>
  <c r="CP29" i="166"/>
  <c r="CP21" i="166"/>
  <c r="CP13" i="166"/>
  <c r="CP35" i="166"/>
  <c r="CS22" i="166"/>
  <c r="CS4" i="166" s="1"/>
  <c r="CQ38" i="166"/>
  <c r="CS86" i="166"/>
  <c r="CQ54" i="166"/>
  <c r="CP47" i="166"/>
  <c r="CT39" i="166"/>
  <c r="CO29" i="166"/>
  <c r="CT23" i="166"/>
  <c r="CQ18" i="166"/>
  <c r="CQ4" i="166" s="1"/>
  <c r="CO13" i="166"/>
  <c r="CN99" i="166"/>
  <c r="CQ88" i="166"/>
  <c r="EM4" i="166"/>
  <c r="AA17" i="166" s="1"/>
  <c r="CB6" i="166"/>
  <c r="CP11" i="166"/>
  <c r="CS80" i="166"/>
  <c r="CT58" i="166"/>
  <c r="CQ49" i="166"/>
  <c r="CS40" i="166"/>
  <c r="CS32" i="166"/>
  <c r="CS24" i="166"/>
  <c r="CS16" i="166"/>
  <c r="CN37" i="166"/>
  <c r="CP28" i="166"/>
  <c r="CP12" i="166"/>
  <c r="CP6" i="166" s="1"/>
  <c r="BJ133" i="166" s="1"/>
  <c r="AP183" i="166"/>
  <c r="AN183" i="166"/>
  <c r="AL183" i="166"/>
  <c r="AZ183" i="166"/>
  <c r="AJ183" i="166"/>
  <c r="AX183" i="166"/>
  <c r="AH183" i="166"/>
  <c r="AR183" i="166"/>
  <c r="AT183" i="166"/>
  <c r="AV183" i="166"/>
  <c r="AP151" i="166"/>
  <c r="AN151" i="166"/>
  <c r="AL151" i="166"/>
  <c r="AX151" i="166"/>
  <c r="AH151" i="166"/>
  <c r="AZ151" i="166"/>
  <c r="AV151" i="166"/>
  <c r="AR151" i="166"/>
  <c r="AJ151" i="166"/>
  <c r="AT151" i="166"/>
  <c r="AV135" i="166"/>
  <c r="AV95" i="166"/>
  <c r="AV47" i="166"/>
  <c r="AV190" i="166"/>
  <c r="AV102" i="166"/>
  <c r="AV46" i="166"/>
  <c r="AX189" i="166"/>
  <c r="AH189" i="166"/>
  <c r="AV189" i="166"/>
  <c r="AT189" i="166"/>
  <c r="AR189" i="166"/>
  <c r="AP189" i="166"/>
  <c r="AZ189" i="166"/>
  <c r="AN189" i="166"/>
  <c r="AJ189" i="166"/>
  <c r="AL189" i="166"/>
  <c r="AX157" i="166"/>
  <c r="AH157" i="166"/>
  <c r="AV157" i="166"/>
  <c r="AT157" i="166"/>
  <c r="AP157" i="166"/>
  <c r="AZ157" i="166"/>
  <c r="AR157" i="166"/>
  <c r="AN157" i="166"/>
  <c r="AJ157" i="166"/>
  <c r="AL157" i="166"/>
  <c r="AL204" i="166"/>
  <c r="AZ204" i="166"/>
  <c r="AJ204" i="166"/>
  <c r="AX204" i="166"/>
  <c r="AH204" i="166"/>
  <c r="AV204" i="166"/>
  <c r="AT204" i="166"/>
  <c r="AR204" i="166"/>
  <c r="AP204" i="166"/>
  <c r="AN204" i="166"/>
  <c r="AN100" i="166"/>
  <c r="AL100" i="166"/>
  <c r="AX100" i="166"/>
  <c r="AH100" i="166"/>
  <c r="AV100" i="166"/>
  <c r="AT100" i="166"/>
  <c r="AR100" i="166"/>
  <c r="AJ100" i="166"/>
  <c r="AZ100" i="166"/>
  <c r="AP100" i="166"/>
  <c r="AV123" i="166"/>
  <c r="AV27" i="166"/>
  <c r="AV69" i="166"/>
  <c r="AV196" i="166"/>
  <c r="AT170" i="166"/>
  <c r="AR170" i="166"/>
  <c r="AP170" i="166"/>
  <c r="AN170" i="166"/>
  <c r="AL170" i="166"/>
  <c r="AV170" i="166"/>
  <c r="AJ170" i="166"/>
  <c r="AX170" i="166"/>
  <c r="AH170" i="166"/>
  <c r="AZ170" i="166"/>
  <c r="AT146" i="166"/>
  <c r="AR146" i="166"/>
  <c r="AL146" i="166"/>
  <c r="AJ146" i="166"/>
  <c r="AH146" i="166"/>
  <c r="AZ146" i="166"/>
  <c r="AX146" i="166"/>
  <c r="AV146" i="166"/>
  <c r="AP146" i="166"/>
  <c r="AN146" i="166"/>
  <c r="AR114" i="166"/>
  <c r="AP114" i="166"/>
  <c r="AL114" i="166"/>
  <c r="AZ114" i="166"/>
  <c r="AJ114" i="166"/>
  <c r="AX114" i="166"/>
  <c r="AT114" i="166"/>
  <c r="AN114" i="166"/>
  <c r="AV114" i="166"/>
  <c r="AH114" i="166"/>
  <c r="AV82" i="166"/>
  <c r="AT82" i="166"/>
  <c r="AP82" i="166"/>
  <c r="AN82" i="166"/>
  <c r="AZ82" i="166"/>
  <c r="AR82" i="166"/>
  <c r="AL82" i="166"/>
  <c r="AH82" i="166"/>
  <c r="AX82" i="166"/>
  <c r="AJ82" i="166"/>
  <c r="AL50" i="166"/>
  <c r="AZ50" i="166"/>
  <c r="AJ50" i="166"/>
  <c r="AV50" i="166"/>
  <c r="AT50" i="166"/>
  <c r="AX50" i="166"/>
  <c r="AR50" i="166"/>
  <c r="AP50" i="166"/>
  <c r="AN50" i="166"/>
  <c r="AH50" i="166"/>
  <c r="AV26" i="166"/>
  <c r="AT26" i="166"/>
  <c r="AR26" i="166"/>
  <c r="AP26" i="166"/>
  <c r="AN26" i="166"/>
  <c r="AL26" i="166"/>
  <c r="AX26" i="166"/>
  <c r="AJ26" i="166"/>
  <c r="AH26" i="166"/>
  <c r="AZ26" i="166"/>
  <c r="AX161" i="166"/>
  <c r="AH161" i="166"/>
  <c r="AV161" i="166"/>
  <c r="AT161" i="166"/>
  <c r="AP161" i="166"/>
  <c r="AR161" i="166"/>
  <c r="AN161" i="166"/>
  <c r="AJ161" i="166"/>
  <c r="AL161" i="166"/>
  <c r="AZ161" i="166"/>
  <c r="AV129" i="166"/>
  <c r="AT129" i="166"/>
  <c r="AP129" i="166"/>
  <c r="AN129" i="166"/>
  <c r="AR129" i="166"/>
  <c r="AL129" i="166"/>
  <c r="AH129" i="166"/>
  <c r="AZ129" i="166"/>
  <c r="AX129" i="166"/>
  <c r="AJ129" i="166"/>
  <c r="AZ25" i="166"/>
  <c r="AJ25" i="166"/>
  <c r="AX25" i="166"/>
  <c r="AH25" i="166"/>
  <c r="AV25" i="166"/>
  <c r="AT25" i="166"/>
  <c r="AR25" i="166"/>
  <c r="AP25" i="166"/>
  <c r="AN25" i="166"/>
  <c r="AL25" i="166"/>
  <c r="AL184" i="166"/>
  <c r="AZ184" i="166"/>
  <c r="AJ184" i="166"/>
  <c r="AX184" i="166"/>
  <c r="AH184" i="166"/>
  <c r="AV184" i="166"/>
  <c r="AT184" i="166"/>
  <c r="AR184" i="166"/>
  <c r="AP184" i="166"/>
  <c r="AN184" i="166"/>
  <c r="AL160" i="166"/>
  <c r="AZ160" i="166"/>
  <c r="AJ160" i="166"/>
  <c r="AX160" i="166"/>
  <c r="AH160" i="166"/>
  <c r="AT160" i="166"/>
  <c r="AV160" i="166"/>
  <c r="AR160" i="166"/>
  <c r="AN160" i="166"/>
  <c r="AP160" i="166"/>
  <c r="AZ136" i="166"/>
  <c r="AJ136" i="166"/>
  <c r="AX136" i="166"/>
  <c r="AH136" i="166"/>
  <c r="AT136" i="166"/>
  <c r="AR136" i="166"/>
  <c r="AV136" i="166"/>
  <c r="AP136" i="166"/>
  <c r="AN136" i="166"/>
  <c r="AL136" i="166"/>
  <c r="AN72" i="166"/>
  <c r="AL72" i="166"/>
  <c r="AX72" i="166"/>
  <c r="AH72" i="166"/>
  <c r="AV72" i="166"/>
  <c r="AZ72" i="166"/>
  <c r="AT72" i="166"/>
  <c r="AP72" i="166"/>
  <c r="AJ72" i="166"/>
  <c r="AR72" i="166"/>
  <c r="EC4" i="166"/>
  <c r="AA7" i="166" s="1"/>
  <c r="CN45" i="166"/>
  <c r="CT96" i="166"/>
  <c r="CO45" i="166"/>
  <c r="AH135" i="166"/>
  <c r="AP119" i="166"/>
  <c r="AL111" i="166"/>
  <c r="AX95" i="166"/>
  <c r="AN87" i="166"/>
  <c r="AP79" i="166"/>
  <c r="AV71" i="166"/>
  <c r="AN55" i="166"/>
  <c r="AH47" i="166"/>
  <c r="AX23" i="166"/>
  <c r="BL6" i="166"/>
  <c r="AP206" i="166"/>
  <c r="AL198" i="166"/>
  <c r="AX190" i="166"/>
  <c r="AX182" i="166"/>
  <c r="AP174" i="166"/>
  <c r="AN166" i="166"/>
  <c r="AH158" i="166"/>
  <c r="AH150" i="166"/>
  <c r="AL142" i="166"/>
  <c r="AN126" i="166"/>
  <c r="AX102" i="166"/>
  <c r="AP86" i="166"/>
  <c r="AL78" i="166"/>
  <c r="AN70" i="166"/>
  <c r="AX62" i="166"/>
  <c r="AL62" i="166"/>
  <c r="AH38" i="166"/>
  <c r="AN30" i="166"/>
  <c r="AH125" i="166"/>
  <c r="AN141" i="166"/>
  <c r="AV117" i="166"/>
  <c r="AP109" i="166"/>
  <c r="AL140" i="166"/>
  <c r="AX124" i="166"/>
  <c r="AT68" i="166"/>
  <c r="AR68" i="166"/>
  <c r="AN68" i="166"/>
  <c r="AL68" i="166"/>
  <c r="AX68" i="166"/>
  <c r="AV68" i="166"/>
  <c r="AP68" i="166"/>
  <c r="AJ68" i="166"/>
  <c r="AH68" i="166"/>
  <c r="AZ68" i="166"/>
  <c r="AV203" i="166"/>
  <c r="AN195" i="166"/>
  <c r="AX179" i="166"/>
  <c r="AV171" i="166"/>
  <c r="AN163" i="166"/>
  <c r="AX155" i="166"/>
  <c r="AL147" i="166"/>
  <c r="AP131" i="166"/>
  <c r="AL131" i="166"/>
  <c r="AH123" i="166"/>
  <c r="AN99" i="166"/>
  <c r="AP99" i="166"/>
  <c r="AH83" i="166"/>
  <c r="AX75" i="166"/>
  <c r="AN59" i="166"/>
  <c r="AX59" i="166"/>
  <c r="AV51" i="166"/>
  <c r="AP43" i="166"/>
  <c r="AX35" i="166"/>
  <c r="AH27" i="166"/>
  <c r="AN19" i="166"/>
  <c r="AP19" i="166"/>
  <c r="AL11" i="166"/>
  <c r="AH85" i="166"/>
  <c r="AN110" i="166"/>
  <c r="AV53" i="166"/>
  <c r="AN101" i="166"/>
  <c r="AH77" i="166"/>
  <c r="AH69" i="166"/>
  <c r="AL37" i="166"/>
  <c r="AX37" i="166"/>
  <c r="AH196" i="166"/>
  <c r="AV28" i="166"/>
  <c r="AN84" i="166"/>
  <c r="AN52" i="166"/>
  <c r="AV20" i="166"/>
  <c r="AV21" i="166"/>
  <c r="AX21" i="166"/>
  <c r="AN132" i="166"/>
  <c r="AX209" i="166"/>
  <c r="AH209" i="166"/>
  <c r="AV209" i="166"/>
  <c r="AT209" i="166"/>
  <c r="AR209" i="166"/>
  <c r="AP209" i="166"/>
  <c r="AJ209" i="166"/>
  <c r="AZ209" i="166"/>
  <c r="AL209" i="166"/>
  <c r="AN209" i="166"/>
  <c r="AZ97" i="166"/>
  <c r="AJ97" i="166"/>
  <c r="AX97" i="166"/>
  <c r="AH97" i="166"/>
  <c r="AT97" i="166"/>
  <c r="AR97" i="166"/>
  <c r="AP97" i="166"/>
  <c r="AN97" i="166"/>
  <c r="AV97" i="166"/>
  <c r="AL97" i="166"/>
  <c r="AZ73" i="166"/>
  <c r="AJ73" i="166"/>
  <c r="AX73" i="166"/>
  <c r="AH73" i="166"/>
  <c r="AT73" i="166"/>
  <c r="AR73" i="166"/>
  <c r="AP73" i="166"/>
  <c r="AN73" i="166"/>
  <c r="AV73" i="166"/>
  <c r="AL73" i="166"/>
  <c r="AL208" i="166"/>
  <c r="AZ208" i="166"/>
  <c r="AJ208" i="166"/>
  <c r="AX208" i="166"/>
  <c r="AH208" i="166"/>
  <c r="AV208" i="166"/>
  <c r="AT208" i="166"/>
  <c r="AR208" i="166"/>
  <c r="AN208" i="166"/>
  <c r="AP208" i="166"/>
  <c r="AL152" i="166"/>
  <c r="AZ152" i="166"/>
  <c r="AJ152" i="166"/>
  <c r="AX152" i="166"/>
  <c r="AH152" i="166"/>
  <c r="AT152" i="166"/>
  <c r="AV152" i="166"/>
  <c r="AR152" i="166"/>
  <c r="AP152" i="166"/>
  <c r="AN152" i="166"/>
  <c r="AN24" i="166"/>
  <c r="AL24" i="166"/>
  <c r="AZ24" i="166"/>
  <c r="AJ24" i="166"/>
  <c r="AX24" i="166"/>
  <c r="AH24" i="166"/>
  <c r="AV24" i="166"/>
  <c r="AT24" i="166"/>
  <c r="AR24" i="166"/>
  <c r="AP24" i="166"/>
  <c r="EK4" i="166"/>
  <c r="AA15" i="166" s="1"/>
  <c r="CO65" i="166"/>
  <c r="AP207" i="166"/>
  <c r="AN207" i="166"/>
  <c r="AL207" i="166"/>
  <c r="AZ207" i="166"/>
  <c r="AJ207" i="166"/>
  <c r="AX207" i="166"/>
  <c r="AH207" i="166"/>
  <c r="AV207" i="166"/>
  <c r="AT207" i="166"/>
  <c r="AR207" i="166"/>
  <c r="AP175" i="166"/>
  <c r="AN175" i="166"/>
  <c r="AL175" i="166"/>
  <c r="AZ175" i="166"/>
  <c r="AJ175" i="166"/>
  <c r="AX175" i="166"/>
  <c r="AH175" i="166"/>
  <c r="AV175" i="166"/>
  <c r="AT175" i="166"/>
  <c r="AR175" i="166"/>
  <c r="AN143" i="166"/>
  <c r="AL143" i="166"/>
  <c r="AX143" i="166"/>
  <c r="AH143" i="166"/>
  <c r="AV143" i="166"/>
  <c r="AZ143" i="166"/>
  <c r="AT143" i="166"/>
  <c r="AP143" i="166"/>
  <c r="AJ143" i="166"/>
  <c r="AR143" i="166"/>
  <c r="AX135" i="166"/>
  <c r="AV127" i="166"/>
  <c r="AN111" i="166"/>
  <c r="AL103" i="166"/>
  <c r="AV87" i="166"/>
  <c r="AH79" i="166"/>
  <c r="AH71" i="166"/>
  <c r="AP63" i="166"/>
  <c r="AL47" i="166"/>
  <c r="AX47" i="166"/>
  <c r="AL39" i="166"/>
  <c r="AV15" i="166"/>
  <c r="AN198" i="166"/>
  <c r="AL166" i="166"/>
  <c r="AV150" i="166"/>
  <c r="AP142" i="166"/>
  <c r="AL134" i="166"/>
  <c r="AH94" i="166"/>
  <c r="AV94" i="166"/>
  <c r="AN78" i="166"/>
  <c r="AP70" i="166"/>
  <c r="AH62" i="166"/>
  <c r="AX54" i="166"/>
  <c r="AL54" i="166"/>
  <c r="AL38" i="166"/>
  <c r="AP30" i="166"/>
  <c r="AL22" i="166"/>
  <c r="AV11" i="166"/>
  <c r="AX181" i="166"/>
  <c r="AH181" i="166"/>
  <c r="AV181" i="166"/>
  <c r="AT181" i="166"/>
  <c r="AR181" i="166"/>
  <c r="AP181" i="166"/>
  <c r="AL181" i="166"/>
  <c r="AJ181" i="166"/>
  <c r="AZ181" i="166"/>
  <c r="AN181" i="166"/>
  <c r="AX149" i="166"/>
  <c r="AH149" i="166"/>
  <c r="AV149" i="166"/>
  <c r="AT149" i="166"/>
  <c r="AP149" i="166"/>
  <c r="AZ149" i="166"/>
  <c r="AR149" i="166"/>
  <c r="AN149" i="166"/>
  <c r="AJ149" i="166"/>
  <c r="AL149" i="166"/>
  <c r="AP141" i="166"/>
  <c r="AX133" i="166"/>
  <c r="AL117" i="166"/>
  <c r="AL188" i="166"/>
  <c r="AZ188" i="166"/>
  <c r="AJ188" i="166"/>
  <c r="AX188" i="166"/>
  <c r="AH188" i="166"/>
  <c r="AV188" i="166"/>
  <c r="AT188" i="166"/>
  <c r="AR188" i="166"/>
  <c r="AP188" i="166"/>
  <c r="AN188" i="166"/>
  <c r="AP140" i="166"/>
  <c r="AN124" i="166"/>
  <c r="AH116" i="166"/>
  <c r="AN36" i="166"/>
  <c r="AL36" i="166"/>
  <c r="AZ36" i="166"/>
  <c r="AJ36" i="166"/>
  <c r="AX36" i="166"/>
  <c r="AH36" i="166"/>
  <c r="AV36" i="166"/>
  <c r="AT36" i="166"/>
  <c r="AP36" i="166"/>
  <c r="AR36" i="166"/>
  <c r="AH203" i="166"/>
  <c r="AP195" i="166"/>
  <c r="AL187" i="166"/>
  <c r="AH171" i="166"/>
  <c r="AP163" i="166"/>
  <c r="AL155" i="166"/>
  <c r="AN131" i="166"/>
  <c r="AX123" i="166"/>
  <c r="AV115" i="166"/>
  <c r="AL91" i="166"/>
  <c r="AH75" i="166"/>
  <c r="AN51" i="166"/>
  <c r="AH51" i="166"/>
  <c r="AX27" i="166"/>
  <c r="AN11" i="166"/>
  <c r="AP11" i="166"/>
  <c r="AX85" i="166"/>
  <c r="AH60" i="166"/>
  <c r="AL118" i="166"/>
  <c r="AH53" i="166"/>
  <c r="AL101" i="166"/>
  <c r="AX77" i="166"/>
  <c r="AX69" i="166"/>
  <c r="AV45" i="166"/>
  <c r="AP37" i="166"/>
  <c r="AN37" i="166"/>
  <c r="AH13" i="166"/>
  <c r="AX196" i="166"/>
  <c r="AH28" i="166"/>
  <c r="AH20" i="166"/>
  <c r="AL132" i="166"/>
  <c r="AT194" i="166"/>
  <c r="AR194" i="166"/>
  <c r="AP194" i="166"/>
  <c r="AN194" i="166"/>
  <c r="AL194" i="166"/>
  <c r="AH194" i="166"/>
  <c r="AZ194" i="166"/>
  <c r="AX194" i="166"/>
  <c r="AV194" i="166"/>
  <c r="AJ194" i="166"/>
  <c r="AR138" i="166"/>
  <c r="AP138" i="166"/>
  <c r="AL138" i="166"/>
  <c r="AZ138" i="166"/>
  <c r="AJ138" i="166"/>
  <c r="AX138" i="166"/>
  <c r="AT138" i="166"/>
  <c r="AN138" i="166"/>
  <c r="AV138" i="166"/>
  <c r="AH138" i="166"/>
  <c r="AP106" i="166"/>
  <c r="AL106" i="166"/>
  <c r="AH106" i="166"/>
  <c r="AZ106" i="166"/>
  <c r="AV106" i="166"/>
  <c r="AT106" i="166"/>
  <c r="AX106" i="166"/>
  <c r="AR106" i="166"/>
  <c r="AN106" i="166"/>
  <c r="AJ106" i="166"/>
  <c r="AV74" i="166"/>
  <c r="AT74" i="166"/>
  <c r="AP74" i="166"/>
  <c r="AN74" i="166"/>
  <c r="AZ74" i="166"/>
  <c r="AR74" i="166"/>
  <c r="AL74" i="166"/>
  <c r="AX74" i="166"/>
  <c r="AJ74" i="166"/>
  <c r="AH74" i="166"/>
  <c r="AL42" i="166"/>
  <c r="AZ42" i="166"/>
  <c r="AJ42" i="166"/>
  <c r="AV42" i="166"/>
  <c r="AT42" i="166"/>
  <c r="AX42" i="166"/>
  <c r="AR42" i="166"/>
  <c r="AP42" i="166"/>
  <c r="AN42" i="166"/>
  <c r="AH42" i="166"/>
  <c r="AT18" i="166"/>
  <c r="AP18" i="166"/>
  <c r="AN18" i="166"/>
  <c r="AL18" i="166"/>
  <c r="AH18" i="166"/>
  <c r="AZ18" i="166"/>
  <c r="AX18" i="166"/>
  <c r="AV18" i="166"/>
  <c r="AR18" i="166"/>
  <c r="AJ18" i="166"/>
  <c r="AX185" i="166"/>
  <c r="AH185" i="166"/>
  <c r="AV185" i="166"/>
  <c r="AT185" i="166"/>
  <c r="AR185" i="166"/>
  <c r="AP185" i="166"/>
  <c r="AN185" i="166"/>
  <c r="AL185" i="166"/>
  <c r="AJ185" i="166"/>
  <c r="AZ185" i="166"/>
  <c r="AX153" i="166"/>
  <c r="AH153" i="166"/>
  <c r="AV153" i="166"/>
  <c r="AT153" i="166"/>
  <c r="AP153" i="166"/>
  <c r="AR153" i="166"/>
  <c r="AN153" i="166"/>
  <c r="AJ153" i="166"/>
  <c r="AZ153" i="166"/>
  <c r="AL153" i="166"/>
  <c r="AP49" i="166"/>
  <c r="AN49" i="166"/>
  <c r="AZ49" i="166"/>
  <c r="AJ49" i="166"/>
  <c r="AX49" i="166"/>
  <c r="AH49" i="166"/>
  <c r="AT49" i="166"/>
  <c r="AR49" i="166"/>
  <c r="AL49" i="166"/>
  <c r="AV49" i="166"/>
  <c r="AX17" i="166"/>
  <c r="AH17" i="166"/>
  <c r="AT17" i="166"/>
  <c r="AR17" i="166"/>
  <c r="AP17" i="166"/>
  <c r="AZ17" i="166"/>
  <c r="AV17" i="166"/>
  <c r="AN17" i="166"/>
  <c r="AL17" i="166"/>
  <c r="AJ17" i="166"/>
  <c r="AV92" i="166"/>
  <c r="AL200" i="166"/>
  <c r="AZ200" i="166"/>
  <c r="AJ200" i="166"/>
  <c r="AX200" i="166"/>
  <c r="AH200" i="166"/>
  <c r="AV200" i="166"/>
  <c r="AT200" i="166"/>
  <c r="AP200" i="166"/>
  <c r="AN200" i="166"/>
  <c r="AR200" i="166"/>
  <c r="AZ112" i="166"/>
  <c r="AJ112" i="166"/>
  <c r="AX112" i="166"/>
  <c r="AH112" i="166"/>
  <c r="AT112" i="166"/>
  <c r="AR112" i="166"/>
  <c r="AV112" i="166"/>
  <c r="AP112" i="166"/>
  <c r="AN112" i="166"/>
  <c r="AL112" i="166"/>
  <c r="AN88" i="166"/>
  <c r="AL88" i="166"/>
  <c r="AX88" i="166"/>
  <c r="AH88" i="166"/>
  <c r="AV88" i="166"/>
  <c r="AZ88" i="166"/>
  <c r="AT88" i="166"/>
  <c r="AP88" i="166"/>
  <c r="AJ88" i="166"/>
  <c r="AR88" i="166"/>
  <c r="AT48" i="166"/>
  <c r="AR48" i="166"/>
  <c r="AN48" i="166"/>
  <c r="AL48" i="166"/>
  <c r="AH48" i="166"/>
  <c r="AZ48" i="166"/>
  <c r="AX48" i="166"/>
  <c r="AV48" i="166"/>
  <c r="AP48" i="166"/>
  <c r="AJ48" i="166"/>
  <c r="DT4" i="166"/>
  <c r="CT100" i="166"/>
  <c r="CT55" i="166"/>
  <c r="AH127" i="166"/>
  <c r="AH15" i="166"/>
  <c r="AV182" i="166"/>
  <c r="AV142" i="166"/>
  <c r="AV86" i="166"/>
  <c r="AH54" i="166"/>
  <c r="AV14" i="166"/>
  <c r="AL164" i="166"/>
  <c r="AZ164" i="166"/>
  <c r="AJ164" i="166"/>
  <c r="AX164" i="166"/>
  <c r="AH164" i="166"/>
  <c r="AT164" i="166"/>
  <c r="AV164" i="166"/>
  <c r="AR164" i="166"/>
  <c r="AN164" i="166"/>
  <c r="AP164" i="166"/>
  <c r="AH141" i="166"/>
  <c r="AH109" i="166"/>
  <c r="AV109" i="166"/>
  <c r="AV140" i="166"/>
  <c r="AV195" i="166"/>
  <c r="AV187" i="166"/>
  <c r="AV163" i="166"/>
  <c r="AH147" i="166"/>
  <c r="AH115" i="166"/>
  <c r="AV99" i="166"/>
  <c r="AV91" i="166"/>
  <c r="AV43" i="166"/>
  <c r="AH45" i="166"/>
  <c r="AH52" i="166"/>
  <c r="AT162" i="166"/>
  <c r="AR162" i="166"/>
  <c r="AP162" i="166"/>
  <c r="AL162" i="166"/>
  <c r="AZ162" i="166"/>
  <c r="AV162" i="166"/>
  <c r="AN162" i="166"/>
  <c r="AX162" i="166"/>
  <c r="AJ162" i="166"/>
  <c r="AH162" i="166"/>
  <c r="AV121" i="166"/>
  <c r="AT121" i="166"/>
  <c r="AP121" i="166"/>
  <c r="AN121" i="166"/>
  <c r="AR121" i="166"/>
  <c r="AL121" i="166"/>
  <c r="AH121" i="166"/>
  <c r="AJ121" i="166"/>
  <c r="AX121" i="166"/>
  <c r="AZ121" i="166"/>
  <c r="AH92" i="166"/>
  <c r="AL176" i="166"/>
  <c r="AZ176" i="166"/>
  <c r="AJ176" i="166"/>
  <c r="AX176" i="166"/>
  <c r="AH176" i="166"/>
  <c r="AV176" i="166"/>
  <c r="AT176" i="166"/>
  <c r="AR176" i="166"/>
  <c r="AN176" i="166"/>
  <c r="AP176" i="166"/>
  <c r="AZ128" i="166"/>
  <c r="AJ128" i="166"/>
  <c r="AX128" i="166"/>
  <c r="AH128" i="166"/>
  <c r="AT128" i="166"/>
  <c r="AR128" i="166"/>
  <c r="AV128" i="166"/>
  <c r="AP128" i="166"/>
  <c r="AN128" i="166"/>
  <c r="AL128" i="166"/>
  <c r="AT64" i="166"/>
  <c r="AR64" i="166"/>
  <c r="AN64" i="166"/>
  <c r="AL64" i="166"/>
  <c r="AH64" i="166"/>
  <c r="AZ64" i="166"/>
  <c r="AX64" i="166"/>
  <c r="AV64" i="166"/>
  <c r="AP64" i="166"/>
  <c r="AJ64" i="166"/>
  <c r="AL16" i="166"/>
  <c r="AX16" i="166"/>
  <c r="AH16" i="166"/>
  <c r="AV16" i="166"/>
  <c r="AT16" i="166"/>
  <c r="AP16" i="166"/>
  <c r="AN16" i="166"/>
  <c r="AJ16" i="166"/>
  <c r="AZ16" i="166"/>
  <c r="AR16" i="166"/>
  <c r="ED4" i="166"/>
  <c r="AA8" i="166" s="1"/>
  <c r="CT63" i="166"/>
  <c r="AP199" i="166"/>
  <c r="AN199" i="166"/>
  <c r="AL199" i="166"/>
  <c r="AZ199" i="166"/>
  <c r="AJ199" i="166"/>
  <c r="AX199" i="166"/>
  <c r="AH199" i="166"/>
  <c r="AT199" i="166"/>
  <c r="AR199" i="166"/>
  <c r="AV199" i="166"/>
  <c r="AP167" i="166"/>
  <c r="AN167" i="166"/>
  <c r="AL167" i="166"/>
  <c r="AZ167" i="166"/>
  <c r="AJ167" i="166"/>
  <c r="AX167" i="166"/>
  <c r="AH167" i="166"/>
  <c r="AT167" i="166"/>
  <c r="AR167" i="166"/>
  <c r="AV167" i="166"/>
  <c r="AN135" i="166"/>
  <c r="AX127" i="166"/>
  <c r="AV119" i="166"/>
  <c r="AH103" i="166"/>
  <c r="AL95" i="166"/>
  <c r="AV79" i="166"/>
  <c r="AL71" i="166"/>
  <c r="AV63" i="166"/>
  <c r="AP55" i="166"/>
  <c r="AV39" i="166"/>
  <c r="AN31" i="166"/>
  <c r="AL23" i="166"/>
  <c r="AX15" i="166"/>
  <c r="AH206" i="166"/>
  <c r="AV198" i="166"/>
  <c r="AN190" i="166"/>
  <c r="AH174" i="166"/>
  <c r="AX166" i="166"/>
  <c r="AL158" i="166"/>
  <c r="AX142" i="166"/>
  <c r="AL126" i="166"/>
  <c r="AL102" i="166"/>
  <c r="AX94" i="166"/>
  <c r="AX86" i="166"/>
  <c r="AV70" i="166"/>
  <c r="AP62" i="166"/>
  <c r="AN54" i="166"/>
  <c r="AH46" i="166"/>
  <c r="AN38" i="166"/>
  <c r="AP22" i="166"/>
  <c r="AX14" i="166"/>
  <c r="AZ108" i="166"/>
  <c r="AJ108" i="166"/>
  <c r="AX108" i="166"/>
  <c r="AH108" i="166"/>
  <c r="AT108" i="166"/>
  <c r="AR108" i="166"/>
  <c r="AV108" i="166"/>
  <c r="AP108" i="166"/>
  <c r="AL108" i="166"/>
  <c r="AN108" i="166"/>
  <c r="AX205" i="166"/>
  <c r="AH205" i="166"/>
  <c r="AV205" i="166"/>
  <c r="AT205" i="166"/>
  <c r="AR205" i="166"/>
  <c r="AP205" i="166"/>
  <c r="AZ205" i="166"/>
  <c r="AN205" i="166"/>
  <c r="AJ205" i="166"/>
  <c r="AL205" i="166"/>
  <c r="AX173" i="166"/>
  <c r="AH173" i="166"/>
  <c r="AV173" i="166"/>
  <c r="AT173" i="166"/>
  <c r="AR173" i="166"/>
  <c r="AP173" i="166"/>
  <c r="AZ173" i="166"/>
  <c r="AN173" i="166"/>
  <c r="AL173" i="166"/>
  <c r="AJ173" i="166"/>
  <c r="AV141" i="166"/>
  <c r="AP133" i="166"/>
  <c r="AN125" i="166"/>
  <c r="AL109" i="166"/>
  <c r="AL172" i="166"/>
  <c r="AZ172" i="166"/>
  <c r="AJ172" i="166"/>
  <c r="AX172" i="166"/>
  <c r="AH172" i="166"/>
  <c r="AV172" i="166"/>
  <c r="AT172" i="166"/>
  <c r="AR172" i="166"/>
  <c r="AP172" i="166"/>
  <c r="AN172" i="166"/>
  <c r="AP124" i="166"/>
  <c r="AN116" i="166"/>
  <c r="AH195" i="166"/>
  <c r="AP187" i="166"/>
  <c r="AL179" i="166"/>
  <c r="AP155" i="166"/>
  <c r="AX147" i="166"/>
  <c r="AV139" i="166"/>
  <c r="AN123" i="166"/>
  <c r="AX115" i="166"/>
  <c r="AV107" i="166"/>
  <c r="AX99" i="166"/>
  <c r="AN91" i="166"/>
  <c r="AL83" i="166"/>
  <c r="AP67" i="166"/>
  <c r="AL59" i="166"/>
  <c r="AN43" i="166"/>
  <c r="AH43" i="166"/>
  <c r="AL35" i="166"/>
  <c r="AH19" i="166"/>
  <c r="AL85" i="166"/>
  <c r="AP60" i="166"/>
  <c r="AV118" i="166"/>
  <c r="AL110" i="166"/>
  <c r="AV101" i="166"/>
  <c r="AN77" i="166"/>
  <c r="AX45" i="166"/>
  <c r="AN20" i="166"/>
  <c r="AL20" i="166"/>
  <c r="AL21" i="166"/>
  <c r="AV132" i="166"/>
  <c r="AT186" i="166"/>
  <c r="AR186" i="166"/>
  <c r="AP186" i="166"/>
  <c r="AN186" i="166"/>
  <c r="AL186" i="166"/>
  <c r="AX186" i="166"/>
  <c r="AV186" i="166"/>
  <c r="AZ186" i="166"/>
  <c r="AJ186" i="166"/>
  <c r="AH186" i="166"/>
  <c r="AT154" i="166"/>
  <c r="AR154" i="166"/>
  <c r="AP154" i="166"/>
  <c r="AL154" i="166"/>
  <c r="AZ154" i="166"/>
  <c r="AV154" i="166"/>
  <c r="AN154" i="166"/>
  <c r="AX154" i="166"/>
  <c r="AJ154" i="166"/>
  <c r="AH154" i="166"/>
  <c r="AR130" i="166"/>
  <c r="AP130" i="166"/>
  <c r="AL130" i="166"/>
  <c r="AZ130" i="166"/>
  <c r="AJ130" i="166"/>
  <c r="AX130" i="166"/>
  <c r="AT130" i="166"/>
  <c r="AN130" i="166"/>
  <c r="AV130" i="166"/>
  <c r="AH130" i="166"/>
  <c r="AV98" i="166"/>
  <c r="AT98" i="166"/>
  <c r="AP98" i="166"/>
  <c r="AN98" i="166"/>
  <c r="AZ98" i="166"/>
  <c r="AR98" i="166"/>
  <c r="AL98" i="166"/>
  <c r="AH98" i="166"/>
  <c r="AJ98" i="166"/>
  <c r="AX98" i="166"/>
  <c r="AL66" i="166"/>
  <c r="AZ66" i="166"/>
  <c r="AJ66" i="166"/>
  <c r="AV66" i="166"/>
  <c r="AT66" i="166"/>
  <c r="AX66" i="166"/>
  <c r="AR66" i="166"/>
  <c r="AP66" i="166"/>
  <c r="AN66" i="166"/>
  <c r="AH66" i="166"/>
  <c r="AT10" i="166"/>
  <c r="AP10" i="166"/>
  <c r="AN10" i="166"/>
  <c r="AL10" i="166"/>
  <c r="AH10" i="166"/>
  <c r="AZ10" i="166"/>
  <c r="AX10" i="166"/>
  <c r="AV10" i="166"/>
  <c r="AR10" i="166"/>
  <c r="AJ10" i="166"/>
  <c r="AX201" i="166"/>
  <c r="AH201" i="166"/>
  <c r="AV201" i="166"/>
  <c r="AT201" i="166"/>
  <c r="AR201" i="166"/>
  <c r="AP201" i="166"/>
  <c r="AZ201" i="166"/>
  <c r="AN201" i="166"/>
  <c r="AL201" i="166"/>
  <c r="AJ201" i="166"/>
  <c r="AX177" i="166"/>
  <c r="AH177" i="166"/>
  <c r="AV177" i="166"/>
  <c r="AT177" i="166"/>
  <c r="AR177" i="166"/>
  <c r="AP177" i="166"/>
  <c r="AJ177" i="166"/>
  <c r="AZ177" i="166"/>
  <c r="AL177" i="166"/>
  <c r="AN177" i="166"/>
  <c r="AX145" i="166"/>
  <c r="AH145" i="166"/>
  <c r="AV145" i="166"/>
  <c r="AP145" i="166"/>
  <c r="AT145" i="166"/>
  <c r="AR145" i="166"/>
  <c r="AZ145" i="166"/>
  <c r="AN145" i="166"/>
  <c r="AJ145" i="166"/>
  <c r="AL145" i="166"/>
  <c r="AZ89" i="166"/>
  <c r="AJ89" i="166"/>
  <c r="AX89" i="166"/>
  <c r="AH89" i="166"/>
  <c r="AT89" i="166"/>
  <c r="AR89" i="166"/>
  <c r="AP89" i="166"/>
  <c r="AN89" i="166"/>
  <c r="AV89" i="166"/>
  <c r="AL89" i="166"/>
  <c r="AP65" i="166"/>
  <c r="AN65" i="166"/>
  <c r="AZ65" i="166"/>
  <c r="AJ65" i="166"/>
  <c r="AX65" i="166"/>
  <c r="AH65" i="166"/>
  <c r="AT65" i="166"/>
  <c r="AR65" i="166"/>
  <c r="AL65" i="166"/>
  <c r="AV65" i="166"/>
  <c r="AP41" i="166"/>
  <c r="AN41" i="166"/>
  <c r="AZ41" i="166"/>
  <c r="AJ41" i="166"/>
  <c r="AX41" i="166"/>
  <c r="AH41" i="166"/>
  <c r="AT41" i="166"/>
  <c r="AR41" i="166"/>
  <c r="AL41" i="166"/>
  <c r="AV41" i="166"/>
  <c r="AX92" i="166"/>
  <c r="AL168" i="166"/>
  <c r="AZ168" i="166"/>
  <c r="AJ168" i="166"/>
  <c r="AX168" i="166"/>
  <c r="AH168" i="166"/>
  <c r="AV168" i="166"/>
  <c r="AT168" i="166"/>
  <c r="AP168" i="166"/>
  <c r="AN168" i="166"/>
  <c r="AR168" i="166"/>
  <c r="AZ120" i="166"/>
  <c r="AJ120" i="166"/>
  <c r="AX120" i="166"/>
  <c r="AH120" i="166"/>
  <c r="AT120" i="166"/>
  <c r="AR120" i="166"/>
  <c r="AV120" i="166"/>
  <c r="AP120" i="166"/>
  <c r="AN120" i="166"/>
  <c r="AL120" i="166"/>
  <c r="AN104" i="166"/>
  <c r="AL104" i="166"/>
  <c r="AX104" i="166"/>
  <c r="AH104" i="166"/>
  <c r="AV104" i="166"/>
  <c r="AZ104" i="166"/>
  <c r="AT104" i="166"/>
  <c r="AP104" i="166"/>
  <c r="AJ104" i="166"/>
  <c r="AR104" i="166"/>
  <c r="EL4" i="166"/>
  <c r="AA16" i="166" s="1"/>
  <c r="BL4" i="166"/>
  <c r="CO77" i="166"/>
  <c r="CO53" i="166"/>
  <c r="AV19" i="166"/>
  <c r="AP135" i="166"/>
  <c r="AL127" i="166"/>
  <c r="AH119" i="166"/>
  <c r="AN103" i="166"/>
  <c r="AP95" i="166"/>
  <c r="AX79" i="166"/>
  <c r="AN71" i="166"/>
  <c r="AH63" i="166"/>
  <c r="AP31" i="166"/>
  <c r="AN23" i="166"/>
  <c r="AV134" i="166"/>
  <c r="AV206" i="166"/>
  <c r="AX198" i="166"/>
  <c r="AP190" i="166"/>
  <c r="AL182" i="166"/>
  <c r="AV174" i="166"/>
  <c r="AH166" i="166"/>
  <c r="AP158" i="166"/>
  <c r="AN150" i="166"/>
  <c r="AH142" i="166"/>
  <c r="AX134" i="166"/>
  <c r="AP126" i="166"/>
  <c r="AN102" i="166"/>
  <c r="AH78" i="166"/>
  <c r="AV78" i="166"/>
  <c r="AP54" i="166"/>
  <c r="AN46" i="166"/>
  <c r="AP38" i="166"/>
  <c r="AV30" i="166"/>
  <c r="AL14" i="166"/>
  <c r="AN76" i="166"/>
  <c r="AL76" i="166"/>
  <c r="AX76" i="166"/>
  <c r="AH76" i="166"/>
  <c r="AV76" i="166"/>
  <c r="AT76" i="166"/>
  <c r="AR76" i="166"/>
  <c r="AJ76" i="166"/>
  <c r="AZ76" i="166"/>
  <c r="AP76" i="166"/>
  <c r="AL141" i="166"/>
  <c r="AH133" i="166"/>
  <c r="AP125" i="166"/>
  <c r="AX117" i="166"/>
  <c r="AV124" i="166"/>
  <c r="AL116" i="166"/>
  <c r="AX195" i="166"/>
  <c r="AN179" i="166"/>
  <c r="AV155" i="166"/>
  <c r="AV147" i="166"/>
  <c r="AN147" i="166"/>
  <c r="AH139" i="166"/>
  <c r="AP115" i="166"/>
  <c r="AL115" i="166"/>
  <c r="AH107" i="166"/>
  <c r="AH99" i="166"/>
  <c r="AN83" i="166"/>
  <c r="AP83" i="166"/>
  <c r="AL75" i="166"/>
  <c r="AP59" i="166"/>
  <c r="AX43" i="166"/>
  <c r="AN35" i="166"/>
  <c r="AL27" i="166"/>
  <c r="AX19" i="166"/>
  <c r="AH11" i="166"/>
  <c r="AZ93" i="166"/>
  <c r="AJ93" i="166"/>
  <c r="AX93" i="166"/>
  <c r="AH93" i="166"/>
  <c r="AT93" i="166"/>
  <c r="AR93" i="166"/>
  <c r="AV93" i="166"/>
  <c r="AP93" i="166"/>
  <c r="AN93" i="166"/>
  <c r="AL93" i="166"/>
  <c r="AP85" i="166"/>
  <c r="AV23" i="166"/>
  <c r="AV60" i="166"/>
  <c r="AX118" i="166"/>
  <c r="AP110" i="166"/>
  <c r="AP77" i="166"/>
  <c r="AL69" i="166"/>
  <c r="AN69" i="166"/>
  <c r="AV37" i="166"/>
  <c r="AP196" i="166"/>
  <c r="AL196" i="166"/>
  <c r="AV84" i="166"/>
  <c r="AP52" i="166"/>
  <c r="AP20" i="166"/>
  <c r="AP21" i="166"/>
  <c r="AT210" i="166"/>
  <c r="AR210" i="166"/>
  <c r="AP210" i="166"/>
  <c r="AN210" i="166"/>
  <c r="AL210" i="166"/>
  <c r="AZ210" i="166"/>
  <c r="AX210" i="166"/>
  <c r="AJ210" i="166"/>
  <c r="AH210" i="166"/>
  <c r="AV210" i="166"/>
  <c r="AV34" i="166"/>
  <c r="AT34" i="166"/>
  <c r="AR34" i="166"/>
  <c r="AP34" i="166"/>
  <c r="AN34" i="166"/>
  <c r="AL34" i="166"/>
  <c r="AZ34" i="166"/>
  <c r="AX34" i="166"/>
  <c r="AJ34" i="166"/>
  <c r="AH34" i="166"/>
  <c r="AV113" i="166"/>
  <c r="AT113" i="166"/>
  <c r="AP113" i="166"/>
  <c r="AN113" i="166"/>
  <c r="AR113" i="166"/>
  <c r="AL113" i="166"/>
  <c r="AH113" i="166"/>
  <c r="AZ113" i="166"/>
  <c r="AX113" i="166"/>
  <c r="AJ113" i="166"/>
  <c r="AP92" i="166"/>
  <c r="AL92" i="166"/>
  <c r="AZ144" i="166"/>
  <c r="AJ144" i="166"/>
  <c r="AX144" i="166"/>
  <c r="AH144" i="166"/>
  <c r="AT144" i="166"/>
  <c r="AR144" i="166"/>
  <c r="AV144" i="166"/>
  <c r="AP144" i="166"/>
  <c r="AN144" i="166"/>
  <c r="AL144" i="166"/>
  <c r="AN80" i="166"/>
  <c r="AL80" i="166"/>
  <c r="AX80" i="166"/>
  <c r="AH80" i="166"/>
  <c r="AV80" i="166"/>
  <c r="AZ80" i="166"/>
  <c r="AT80" i="166"/>
  <c r="AR80" i="166"/>
  <c r="AP80" i="166"/>
  <c r="AJ80" i="166"/>
  <c r="AR40" i="166"/>
  <c r="AL40" i="166"/>
  <c r="AN40" i="166"/>
  <c r="AJ40" i="166"/>
  <c r="AH40" i="166"/>
  <c r="AZ40" i="166"/>
  <c r="AX40" i="166"/>
  <c r="AV40" i="166"/>
  <c r="AP40" i="166"/>
  <c r="AT40" i="166"/>
  <c r="EE4" i="166"/>
  <c r="AA9" i="166" s="1"/>
  <c r="AC9" i="166" s="1"/>
  <c r="AD9" i="166" s="1"/>
  <c r="CF4" i="166"/>
  <c r="CO88" i="166"/>
  <c r="CO97" i="166"/>
  <c r="CT80" i="166"/>
  <c r="CN86" i="166"/>
  <c r="CT87" i="166"/>
  <c r="AL180" i="166"/>
  <c r="AZ180" i="166"/>
  <c r="AJ180" i="166"/>
  <c r="AX180" i="166"/>
  <c r="AH180" i="166"/>
  <c r="AV180" i="166"/>
  <c r="AT180" i="166"/>
  <c r="AP180" i="166"/>
  <c r="AN180" i="166"/>
  <c r="AR180" i="166"/>
  <c r="AP191" i="166"/>
  <c r="AN191" i="166"/>
  <c r="AL191" i="166"/>
  <c r="AZ191" i="166"/>
  <c r="AJ191" i="166"/>
  <c r="AX191" i="166"/>
  <c r="AH191" i="166"/>
  <c r="AV191" i="166"/>
  <c r="AT191" i="166"/>
  <c r="AR191" i="166"/>
  <c r="AP159" i="166"/>
  <c r="AN159" i="166"/>
  <c r="AL159" i="166"/>
  <c r="AX159" i="166"/>
  <c r="AH159" i="166"/>
  <c r="AZ159" i="166"/>
  <c r="AV159" i="166"/>
  <c r="AR159" i="166"/>
  <c r="AJ159" i="166"/>
  <c r="AT159" i="166"/>
  <c r="AN127" i="166"/>
  <c r="AX119" i="166"/>
  <c r="AV111" i="166"/>
  <c r="AV103" i="166"/>
  <c r="AH95" i="166"/>
  <c r="AL87" i="166"/>
  <c r="AL63" i="166"/>
  <c r="AX63" i="166"/>
  <c r="AV55" i="166"/>
  <c r="AP47" i="166"/>
  <c r="AX39" i="166"/>
  <c r="AV31" i="166"/>
  <c r="AP23" i="166"/>
  <c r="AN67" i="166"/>
  <c r="AX206" i="166"/>
  <c r="AH190" i="166"/>
  <c r="AN182" i="166"/>
  <c r="AX174" i="166"/>
  <c r="AV166" i="166"/>
  <c r="AV158" i="166"/>
  <c r="AL150" i="166"/>
  <c r="AN142" i="166"/>
  <c r="AH134" i="166"/>
  <c r="AV126" i="166"/>
  <c r="AP102" i="166"/>
  <c r="AL94" i="166"/>
  <c r="AV62" i="166"/>
  <c r="AP46" i="166"/>
  <c r="AH22" i="166"/>
  <c r="AN14" i="166"/>
  <c r="AT44" i="166"/>
  <c r="AR44" i="166"/>
  <c r="AN44" i="166"/>
  <c r="AL44" i="166"/>
  <c r="AX44" i="166"/>
  <c r="AV44" i="166"/>
  <c r="AP44" i="166"/>
  <c r="AJ44" i="166"/>
  <c r="AH44" i="166"/>
  <c r="AZ44" i="166"/>
  <c r="AX197" i="166"/>
  <c r="AH197" i="166"/>
  <c r="AV197" i="166"/>
  <c r="AT197" i="166"/>
  <c r="AR197" i="166"/>
  <c r="AP197" i="166"/>
  <c r="AN197" i="166"/>
  <c r="AL197" i="166"/>
  <c r="AZ197" i="166"/>
  <c r="AJ197" i="166"/>
  <c r="AX165" i="166"/>
  <c r="AH165" i="166"/>
  <c r="AV165" i="166"/>
  <c r="AT165" i="166"/>
  <c r="AP165" i="166"/>
  <c r="AZ165" i="166"/>
  <c r="AR165" i="166"/>
  <c r="AN165" i="166"/>
  <c r="AL165" i="166"/>
  <c r="AJ165" i="166"/>
  <c r="AV133" i="166"/>
  <c r="AN117" i="166"/>
  <c r="AL156" i="166"/>
  <c r="AZ156" i="166"/>
  <c r="AJ156" i="166"/>
  <c r="AX156" i="166"/>
  <c r="AH156" i="166"/>
  <c r="AT156" i="166"/>
  <c r="AV156" i="166"/>
  <c r="AR156" i="166"/>
  <c r="AN156" i="166"/>
  <c r="AP156" i="166"/>
  <c r="AH140" i="166"/>
  <c r="AP116" i="166"/>
  <c r="AL203" i="166"/>
  <c r="AH187" i="166"/>
  <c r="AP179" i="166"/>
  <c r="AL171" i="166"/>
  <c r="AH163" i="166"/>
  <c r="AP147" i="166"/>
  <c r="AX139" i="166"/>
  <c r="AV131" i="166"/>
  <c r="AN115" i="166"/>
  <c r="AX107" i="166"/>
  <c r="AX91" i="166"/>
  <c r="AP75" i="166"/>
  <c r="AV67" i="166"/>
  <c r="AL51" i="166"/>
  <c r="AP35" i="166"/>
  <c r="AN27" i="166"/>
  <c r="AX11" i="166"/>
  <c r="AP61" i="166"/>
  <c r="AN61" i="166"/>
  <c r="AZ61" i="166"/>
  <c r="AJ61" i="166"/>
  <c r="AX61" i="166"/>
  <c r="AH61" i="166"/>
  <c r="AV61" i="166"/>
  <c r="AT61" i="166"/>
  <c r="AR61" i="166"/>
  <c r="AL61" i="166"/>
  <c r="AV85" i="166"/>
  <c r="AN15" i="166"/>
  <c r="AX60" i="166"/>
  <c r="AH118" i="166"/>
  <c r="AV110" i="166"/>
  <c r="AV13" i="166"/>
  <c r="AN53" i="166"/>
  <c r="AV77" i="166"/>
  <c r="AP69" i="166"/>
  <c r="AL13" i="166"/>
  <c r="AN196" i="166"/>
  <c r="AP28" i="166"/>
  <c r="AL28" i="166"/>
  <c r="AH84" i="166"/>
  <c r="AV52" i="166"/>
  <c r="AR122" i="166"/>
  <c r="AP122" i="166"/>
  <c r="AL122" i="166"/>
  <c r="AZ122" i="166"/>
  <c r="AJ122" i="166"/>
  <c r="AX122" i="166"/>
  <c r="AT122" i="166"/>
  <c r="AN122" i="166"/>
  <c r="AV122" i="166"/>
  <c r="AH122" i="166"/>
  <c r="AV90" i="166"/>
  <c r="AT90" i="166"/>
  <c r="AP90" i="166"/>
  <c r="AN90" i="166"/>
  <c r="AZ90" i="166"/>
  <c r="AR90" i="166"/>
  <c r="AL90" i="166"/>
  <c r="AX90" i="166"/>
  <c r="AJ90" i="166"/>
  <c r="AH90" i="166"/>
  <c r="AL58" i="166"/>
  <c r="AZ58" i="166"/>
  <c r="AJ58" i="166"/>
  <c r="AV58" i="166"/>
  <c r="AT58" i="166"/>
  <c r="AX58" i="166"/>
  <c r="AR58" i="166"/>
  <c r="AP58" i="166"/>
  <c r="AN58" i="166"/>
  <c r="AH58" i="166"/>
  <c r="AX169" i="166"/>
  <c r="AH169" i="166"/>
  <c r="AV169" i="166"/>
  <c r="AT169" i="166"/>
  <c r="AR169" i="166"/>
  <c r="AP169" i="166"/>
  <c r="AZ169" i="166"/>
  <c r="AN169" i="166"/>
  <c r="AL169" i="166"/>
  <c r="AJ169" i="166"/>
  <c r="AV137" i="166"/>
  <c r="AT137" i="166"/>
  <c r="AP137" i="166"/>
  <c r="AN137" i="166"/>
  <c r="AR137" i="166"/>
  <c r="AL137" i="166"/>
  <c r="AH137" i="166"/>
  <c r="AJ137" i="166"/>
  <c r="AZ137" i="166"/>
  <c r="AX137" i="166"/>
  <c r="AZ33" i="166"/>
  <c r="AJ33" i="166"/>
  <c r="AX33" i="166"/>
  <c r="AH33" i="166"/>
  <c r="AV33" i="166"/>
  <c r="AT33" i="166"/>
  <c r="AR33" i="166"/>
  <c r="AP33" i="166"/>
  <c r="AL33" i="166"/>
  <c r="AN33" i="166"/>
  <c r="AN92" i="166"/>
  <c r="AT56" i="166"/>
  <c r="AR56" i="166"/>
  <c r="AN56" i="166"/>
  <c r="AL56" i="166"/>
  <c r="AH56" i="166"/>
  <c r="AZ56" i="166"/>
  <c r="AX56" i="166"/>
  <c r="AV56" i="166"/>
  <c r="AP56" i="166"/>
  <c r="AJ56" i="166"/>
  <c r="CT81" i="166"/>
  <c r="CN71" i="166"/>
  <c r="CT88" i="166"/>
  <c r="CN62" i="166"/>
  <c r="CN4" i="166" s="1"/>
  <c r="CN5" i="166" s="1"/>
  <c r="CS105" i="166"/>
  <c r="CT95" i="166"/>
  <c r="CO85" i="166"/>
  <c r="AP127" i="166"/>
  <c r="AL119" i="166"/>
  <c r="AH111" i="166"/>
  <c r="AX103" i="166"/>
  <c r="AN95" i="166"/>
  <c r="AP87" i="166"/>
  <c r="AP71" i="166"/>
  <c r="AN63" i="166"/>
  <c r="AH55" i="166"/>
  <c r="AH31" i="166"/>
  <c r="AL15" i="166"/>
  <c r="AL206" i="166"/>
  <c r="AH198" i="166"/>
  <c r="AP182" i="166"/>
  <c r="AL174" i="166"/>
  <c r="AX158" i="166"/>
  <c r="AP150" i="166"/>
  <c r="AN134" i="166"/>
  <c r="AX126" i="166"/>
  <c r="AH102" i="166"/>
  <c r="AN94" i="166"/>
  <c r="AL86" i="166"/>
  <c r="AX78" i="166"/>
  <c r="AX70" i="166"/>
  <c r="AL70" i="166"/>
  <c r="AV54" i="166"/>
  <c r="AV38" i="166"/>
  <c r="AH30" i="166"/>
  <c r="AV22" i="166"/>
  <c r="AP14" i="166"/>
  <c r="AL12" i="166"/>
  <c r="AX12" i="166"/>
  <c r="AH12" i="166"/>
  <c r="AV12" i="166"/>
  <c r="AT12" i="166"/>
  <c r="AZ12" i="166"/>
  <c r="AR12" i="166"/>
  <c r="AP12" i="166"/>
  <c r="AN12" i="166"/>
  <c r="AJ12" i="166"/>
  <c r="AL133" i="166"/>
  <c r="AV125" i="166"/>
  <c r="AP117" i="166"/>
  <c r="AX109" i="166"/>
  <c r="AX140" i="166"/>
  <c r="AV116" i="166"/>
  <c r="AL148" i="166"/>
  <c r="AZ148" i="166"/>
  <c r="AJ148" i="166"/>
  <c r="AX148" i="166"/>
  <c r="AT148" i="166"/>
  <c r="AV148" i="166"/>
  <c r="AR148" i="166"/>
  <c r="AN148" i="166"/>
  <c r="AH148" i="166"/>
  <c r="AP148" i="166"/>
  <c r="AN203" i="166"/>
  <c r="AX187" i="166"/>
  <c r="AV179" i="166"/>
  <c r="AN171" i="166"/>
  <c r="AX163" i="166"/>
  <c r="AP139" i="166"/>
  <c r="AL139" i="166"/>
  <c r="AH131" i="166"/>
  <c r="AP107" i="166"/>
  <c r="AL107" i="166"/>
  <c r="AH91" i="166"/>
  <c r="AV83" i="166"/>
  <c r="AN75" i="166"/>
  <c r="AH67" i="166"/>
  <c r="AV59" i="166"/>
  <c r="AP51" i="166"/>
  <c r="AV35" i="166"/>
  <c r="AP27" i="166"/>
  <c r="AZ29" i="166"/>
  <c r="AJ29" i="166"/>
  <c r="AX29" i="166"/>
  <c r="AH29" i="166"/>
  <c r="AV29" i="166"/>
  <c r="AT29" i="166"/>
  <c r="AR29" i="166"/>
  <c r="AP29" i="166"/>
  <c r="AN29" i="166"/>
  <c r="AL29" i="166"/>
  <c r="AL60" i="166"/>
  <c r="AN118" i="166"/>
  <c r="AX110" i="166"/>
  <c r="AP53" i="166"/>
  <c r="AH101" i="166"/>
  <c r="AL45" i="166"/>
  <c r="AN45" i="166"/>
  <c r="AH37" i="166"/>
  <c r="AN28" i="166"/>
  <c r="AX84" i="166"/>
  <c r="AX52" i="166"/>
  <c r="AH132" i="166"/>
  <c r="AT202" i="166"/>
  <c r="AR202" i="166"/>
  <c r="AP202" i="166"/>
  <c r="AN202" i="166"/>
  <c r="AL202" i="166"/>
  <c r="AV202" i="166"/>
  <c r="AJ202" i="166"/>
  <c r="AH202" i="166"/>
  <c r="AZ202" i="166"/>
  <c r="AX202" i="166"/>
  <c r="AT178" i="166"/>
  <c r="AR178" i="166"/>
  <c r="AP178" i="166"/>
  <c r="AN178" i="166"/>
  <c r="AL178" i="166"/>
  <c r="AZ178" i="166"/>
  <c r="AX178" i="166"/>
  <c r="AJ178" i="166"/>
  <c r="AH178" i="166"/>
  <c r="AV178" i="166"/>
  <c r="AX193" i="166"/>
  <c r="AH193" i="166"/>
  <c r="AV193" i="166"/>
  <c r="AT193" i="166"/>
  <c r="AR193" i="166"/>
  <c r="AP193" i="166"/>
  <c r="AZ193" i="166"/>
  <c r="AL193" i="166"/>
  <c r="AJ193" i="166"/>
  <c r="AN193" i="166"/>
  <c r="AP105" i="166"/>
  <c r="AJ105" i="166"/>
  <c r="AZ105" i="166"/>
  <c r="AH105" i="166"/>
  <c r="AV105" i="166"/>
  <c r="AT105" i="166"/>
  <c r="AR105" i="166"/>
  <c r="AN105" i="166"/>
  <c r="AX105" i="166"/>
  <c r="AL105" i="166"/>
  <c r="AZ81" i="166"/>
  <c r="AJ81" i="166"/>
  <c r="AX81" i="166"/>
  <c r="AH81" i="166"/>
  <c r="AT81" i="166"/>
  <c r="AR81" i="166"/>
  <c r="AP81" i="166"/>
  <c r="AN81" i="166"/>
  <c r="AV81" i="166"/>
  <c r="AL81" i="166"/>
  <c r="AP57" i="166"/>
  <c r="AN57" i="166"/>
  <c r="AZ57" i="166"/>
  <c r="AJ57" i="166"/>
  <c r="AX57" i="166"/>
  <c r="AH57" i="166"/>
  <c r="AT57" i="166"/>
  <c r="AR57" i="166"/>
  <c r="AL57" i="166"/>
  <c r="AV57" i="166"/>
  <c r="AL192" i="166"/>
  <c r="AZ192" i="166"/>
  <c r="AJ192" i="166"/>
  <c r="AX192" i="166"/>
  <c r="AH192" i="166"/>
  <c r="AV192" i="166"/>
  <c r="AT192" i="166"/>
  <c r="AR192" i="166"/>
  <c r="AN192" i="166"/>
  <c r="AP192" i="166"/>
  <c r="AN96" i="166"/>
  <c r="AL96" i="166"/>
  <c r="AX96" i="166"/>
  <c r="AH96" i="166"/>
  <c r="AV96" i="166"/>
  <c r="AZ96" i="166"/>
  <c r="AT96" i="166"/>
  <c r="AR96" i="166"/>
  <c r="AP96" i="166"/>
  <c r="AJ96" i="166"/>
  <c r="AN32" i="166"/>
  <c r="AL32" i="166"/>
  <c r="AZ32" i="166"/>
  <c r="AJ32" i="166"/>
  <c r="AX32" i="166"/>
  <c r="AH32" i="166"/>
  <c r="AV32" i="166"/>
  <c r="AT32" i="166"/>
  <c r="AR32" i="166"/>
  <c r="AP32" i="166"/>
  <c r="AH132" i="160"/>
  <c r="AT132" i="160"/>
  <c r="AR132" i="160"/>
  <c r="AP132" i="160"/>
  <c r="AH140" i="160"/>
  <c r="AR140" i="160"/>
  <c r="Y6" i="189"/>
  <c r="BT3" i="167"/>
  <c r="CZ3" i="167"/>
  <c r="AA17" i="167"/>
  <c r="AA12" i="167"/>
  <c r="AA20" i="167"/>
  <c r="AC20" i="167" s="1"/>
  <c r="AD20" i="167" s="1"/>
  <c r="CB3" i="167"/>
  <c r="DH3" i="167"/>
  <c r="AA18" i="167"/>
  <c r="AA14" i="167"/>
  <c r="AC14" i="167" s="1"/>
  <c r="AD14" i="167" s="1"/>
  <c r="CD3" i="167"/>
  <c r="DJ3" i="167"/>
  <c r="CH3" i="167"/>
  <c r="DN3" i="167"/>
  <c r="CF3" i="167"/>
  <c r="DL3" i="167"/>
  <c r="BR3" i="167"/>
  <c r="CX3" i="167"/>
  <c r="BW3" i="167"/>
  <c r="DC3" i="167"/>
  <c r="BZ3" i="167"/>
  <c r="DF3" i="167"/>
  <c r="BX3" i="167"/>
  <c r="DD3" i="167"/>
  <c r="DM3" i="166"/>
  <c r="CG3" i="166"/>
  <c r="DD3" i="166"/>
  <c r="BX3" i="166"/>
  <c r="CN95" i="166"/>
  <c r="CF3" i="166"/>
  <c r="DL3" i="166"/>
  <c r="CN54" i="166"/>
  <c r="EU4" i="166"/>
  <c r="AA25" i="166" s="1"/>
  <c r="AC25" i="166" s="1"/>
  <c r="AD25" i="166" s="1"/>
  <c r="DE3" i="166"/>
  <c r="BY3" i="166"/>
  <c r="BQ3" i="166"/>
  <c r="CW3" i="166"/>
  <c r="DJ3" i="166"/>
  <c r="CD3" i="166"/>
  <c r="CH3" i="166"/>
  <c r="DN3" i="166"/>
  <c r="DB3" i="166"/>
  <c r="BV3" i="166"/>
  <c r="BZ3" i="166"/>
  <c r="DF3" i="166"/>
  <c r="BR3" i="166"/>
  <c r="CX3" i="166"/>
  <c r="DL4" i="167"/>
  <c r="CR4" i="167"/>
  <c r="DH4" i="167"/>
  <c r="DH5" i="167" s="1"/>
  <c r="DL4" i="166"/>
  <c r="CR4" i="166"/>
  <c r="DH4" i="166"/>
  <c r="CY4" i="166"/>
  <c r="CY5" i="166" s="1"/>
  <c r="CX4" i="166"/>
  <c r="CX5" i="166" s="1"/>
  <c r="CY6" i="166"/>
  <c r="BS64" i="166" s="1"/>
  <c r="DJ6" i="166"/>
  <c r="CD173" i="166" s="1"/>
  <c r="DO6" i="166"/>
  <c r="CI126" i="166" s="1"/>
  <c r="AP124" i="160"/>
  <c r="AV132" i="160"/>
  <c r="AZ156" i="160"/>
  <c r="AR124" i="160"/>
  <c r="AN122" i="160"/>
  <c r="AL178" i="160"/>
  <c r="AP162" i="160"/>
  <c r="AL122" i="160"/>
  <c r="AN124" i="160"/>
  <c r="AV178" i="160"/>
  <c r="AN186" i="160"/>
  <c r="AT114" i="160"/>
  <c r="AT178" i="160"/>
  <c r="AJ132" i="160"/>
  <c r="AN140" i="160"/>
  <c r="AH122" i="160"/>
  <c r="AJ124" i="160"/>
  <c r="AX132" i="160"/>
  <c r="AR156" i="160"/>
  <c r="AV114" i="160"/>
  <c r="AR162" i="160"/>
  <c r="AX186" i="160"/>
  <c r="AV122" i="160"/>
  <c r="AJ186" i="160"/>
  <c r="AV124" i="160"/>
  <c r="AL114" i="160"/>
  <c r="AJ162" i="160"/>
  <c r="AV186" i="160"/>
  <c r="AH146" i="160"/>
  <c r="AN146" i="160"/>
  <c r="AV146" i="160"/>
  <c r="AT146" i="160"/>
  <c r="AR146" i="160"/>
  <c r="AP146" i="160"/>
  <c r="AX146" i="160"/>
  <c r="AL146" i="160"/>
  <c r="AZ146" i="160"/>
  <c r="AN114" i="160"/>
  <c r="AT122" i="160"/>
  <c r="AJ178" i="160"/>
  <c r="AH186" i="160"/>
  <c r="AL124" i="160"/>
  <c r="AJ140" i="160"/>
  <c r="AX114" i="160"/>
  <c r="AR122" i="160"/>
  <c r="AN162" i="160"/>
  <c r="AR178" i="160"/>
  <c r="AT186" i="160"/>
  <c r="AT124" i="160"/>
  <c r="AT140" i="160"/>
  <c r="AP114" i="160"/>
  <c r="AP122" i="160"/>
  <c r="AX122" i="160"/>
  <c r="AX162" i="160"/>
  <c r="AZ178" i="160"/>
  <c r="AZ186" i="160"/>
  <c r="AX124" i="160"/>
  <c r="AP140" i="160"/>
  <c r="AJ114" i="160"/>
  <c r="AJ122" i="160"/>
  <c r="AZ162" i="160"/>
  <c r="AP186" i="160"/>
  <c r="AH124" i="160"/>
  <c r="AX140" i="160"/>
  <c r="AR114" i="160"/>
  <c r="AL162" i="160"/>
  <c r="AP178" i="160"/>
  <c r="AX178" i="160"/>
  <c r="AN132" i="160"/>
  <c r="AL140" i="160"/>
  <c r="AH156" i="160"/>
  <c r="AV162" i="160"/>
  <c r="AL132" i="160"/>
  <c r="AV156" i="160"/>
  <c r="AT162" i="160"/>
  <c r="AL186" i="160"/>
  <c r="AL156" i="160"/>
  <c r="DH3" i="160"/>
  <c r="CX3" i="160"/>
  <c r="DL3" i="160"/>
  <c r="CF3" i="160"/>
  <c r="BT3" i="160"/>
  <c r="BW3" i="160"/>
  <c r="CY3" i="160"/>
  <c r="DE3" i="160"/>
  <c r="DJ3" i="160"/>
  <c r="CH3" i="160"/>
  <c r="DM3" i="160"/>
  <c r="CE3" i="160"/>
  <c r="BV3" i="160"/>
  <c r="DG3" i="160"/>
  <c r="DI3" i="160"/>
  <c r="BX3" i="160"/>
  <c r="AZ169" i="160"/>
  <c r="AP169" i="160"/>
  <c r="AV169" i="160"/>
  <c r="AT169" i="160"/>
  <c r="AX169" i="160"/>
  <c r="AL169" i="160"/>
  <c r="AH169" i="160"/>
  <c r="AJ169" i="160"/>
  <c r="AN169" i="160"/>
  <c r="AR169" i="160"/>
  <c r="AZ154" i="160"/>
  <c r="AX154" i="160"/>
  <c r="AR154" i="160"/>
  <c r="AV154" i="160"/>
  <c r="AN154" i="160"/>
  <c r="AH154" i="160"/>
  <c r="AL154" i="160"/>
  <c r="AJ154" i="160"/>
  <c r="AP154" i="160"/>
  <c r="AT154" i="160"/>
  <c r="AZ123" i="160"/>
  <c r="AT123" i="160"/>
  <c r="AX123" i="160"/>
  <c r="AR123" i="160"/>
  <c r="AP123" i="160"/>
  <c r="AV123" i="160"/>
  <c r="AL123" i="160"/>
  <c r="AJ123" i="160"/>
  <c r="AN123" i="160"/>
  <c r="AH123" i="160"/>
  <c r="AZ187" i="160"/>
  <c r="AV187" i="160"/>
  <c r="AT187" i="160"/>
  <c r="AX187" i="160"/>
  <c r="AR187" i="160"/>
  <c r="AP187" i="160"/>
  <c r="AL187" i="160"/>
  <c r="AJ187" i="160"/>
  <c r="AN187" i="160"/>
  <c r="AH187" i="160"/>
  <c r="AZ188" i="160"/>
  <c r="AX188" i="160"/>
  <c r="AP188" i="160"/>
  <c r="AT188" i="160"/>
  <c r="AV188" i="160"/>
  <c r="AN188" i="160"/>
  <c r="AR188" i="160"/>
  <c r="AL188" i="160"/>
  <c r="AJ188" i="160"/>
  <c r="AH188" i="160"/>
  <c r="AZ157" i="160"/>
  <c r="AT157" i="160"/>
  <c r="AX157" i="160"/>
  <c r="AV157" i="160"/>
  <c r="AN157" i="160"/>
  <c r="AP157" i="160"/>
  <c r="AL157" i="160"/>
  <c r="AJ157" i="160"/>
  <c r="AR157" i="160"/>
  <c r="AH157" i="160"/>
  <c r="AZ110" i="160"/>
  <c r="AT110" i="160"/>
  <c r="AX110" i="160"/>
  <c r="AV110" i="160"/>
  <c r="AR110" i="160"/>
  <c r="AP110" i="160"/>
  <c r="AN110" i="160"/>
  <c r="AH110" i="160"/>
  <c r="AL110" i="160"/>
  <c r="AJ110" i="160"/>
  <c r="AZ174" i="160"/>
  <c r="AV174" i="160"/>
  <c r="AT174" i="160"/>
  <c r="AX174" i="160"/>
  <c r="AR174" i="160"/>
  <c r="AP174" i="160"/>
  <c r="AL174" i="160"/>
  <c r="AN174" i="160"/>
  <c r="AH174" i="160"/>
  <c r="AJ174" i="160"/>
  <c r="AX127" i="160"/>
  <c r="AZ127" i="160"/>
  <c r="AT127" i="160"/>
  <c r="AV127" i="160"/>
  <c r="AP127" i="160"/>
  <c r="AR127" i="160"/>
  <c r="AN127" i="160"/>
  <c r="AH127" i="160"/>
  <c r="AL127" i="160"/>
  <c r="AJ127" i="160"/>
  <c r="AX191" i="160"/>
  <c r="AZ191" i="160"/>
  <c r="AV191" i="160"/>
  <c r="AT191" i="160"/>
  <c r="AP191" i="160"/>
  <c r="AR191" i="160"/>
  <c r="AN191" i="160"/>
  <c r="AH191" i="160"/>
  <c r="AL191" i="160"/>
  <c r="AJ191" i="160"/>
  <c r="AX200" i="160"/>
  <c r="AV200" i="160"/>
  <c r="AZ200" i="160"/>
  <c r="AR200" i="160"/>
  <c r="AP200" i="160"/>
  <c r="AN200" i="160"/>
  <c r="AT200" i="160"/>
  <c r="AL200" i="160"/>
  <c r="AH200" i="160"/>
  <c r="AJ200" i="160"/>
  <c r="AX136" i="160"/>
  <c r="AZ136" i="160"/>
  <c r="AR136" i="160"/>
  <c r="AV136" i="160"/>
  <c r="AP136" i="160"/>
  <c r="AN136" i="160"/>
  <c r="AT136" i="160"/>
  <c r="AL136" i="160"/>
  <c r="AJ136" i="160"/>
  <c r="AH136" i="160"/>
  <c r="AX168" i="160"/>
  <c r="AV168" i="160"/>
  <c r="AZ168" i="160"/>
  <c r="AR168" i="160"/>
  <c r="AT168" i="160"/>
  <c r="AP168" i="160"/>
  <c r="AN168" i="160"/>
  <c r="AL168" i="160"/>
  <c r="AH168" i="160"/>
  <c r="AJ168" i="160"/>
  <c r="AZ113" i="160"/>
  <c r="AX113" i="160"/>
  <c r="AT113" i="160"/>
  <c r="AV113" i="160"/>
  <c r="AP113" i="160"/>
  <c r="AN113" i="160"/>
  <c r="AH113" i="160"/>
  <c r="AL113" i="160"/>
  <c r="AR113" i="160"/>
  <c r="AJ113" i="160"/>
  <c r="AZ177" i="160"/>
  <c r="AX177" i="160"/>
  <c r="AT177" i="160"/>
  <c r="AV177" i="160"/>
  <c r="AP177" i="160"/>
  <c r="AL177" i="160"/>
  <c r="AN177" i="160"/>
  <c r="AH177" i="160"/>
  <c r="AR177" i="160"/>
  <c r="AJ177" i="160"/>
  <c r="AZ170" i="160"/>
  <c r="AX170" i="160"/>
  <c r="AV170" i="160"/>
  <c r="AR170" i="160"/>
  <c r="AN170" i="160"/>
  <c r="AP170" i="160"/>
  <c r="AH170" i="160"/>
  <c r="AL170" i="160"/>
  <c r="AT170" i="160"/>
  <c r="AJ170" i="160"/>
  <c r="AZ131" i="160"/>
  <c r="AT131" i="160"/>
  <c r="AR131" i="160"/>
  <c r="AP131" i="160"/>
  <c r="AX131" i="160"/>
  <c r="AV131" i="160"/>
  <c r="AL131" i="160"/>
  <c r="AN131" i="160"/>
  <c r="AJ131" i="160"/>
  <c r="AH131" i="160"/>
  <c r="AZ195" i="160"/>
  <c r="AV195" i="160"/>
  <c r="AT195" i="160"/>
  <c r="AR195" i="160"/>
  <c r="AP195" i="160"/>
  <c r="AX195" i="160"/>
  <c r="AL195" i="160"/>
  <c r="AN195" i="160"/>
  <c r="AJ195" i="160"/>
  <c r="AH195" i="160"/>
  <c r="AV196" i="160"/>
  <c r="AZ196" i="160"/>
  <c r="AP196" i="160"/>
  <c r="AX196" i="160"/>
  <c r="AR196" i="160"/>
  <c r="AN196" i="160"/>
  <c r="AT196" i="160"/>
  <c r="AJ196" i="160"/>
  <c r="AL196" i="160"/>
  <c r="AH196" i="160"/>
  <c r="AX165" i="160"/>
  <c r="AT165" i="160"/>
  <c r="AZ165" i="160"/>
  <c r="AR165" i="160"/>
  <c r="AN165" i="160"/>
  <c r="AL165" i="160"/>
  <c r="AP165" i="160"/>
  <c r="AJ165" i="160"/>
  <c r="AH165" i="160"/>
  <c r="AV165" i="160"/>
  <c r="AZ118" i="160"/>
  <c r="AT118" i="160"/>
  <c r="AV118" i="160"/>
  <c r="AR118" i="160"/>
  <c r="AX118" i="160"/>
  <c r="AP118" i="160"/>
  <c r="AN118" i="160"/>
  <c r="AL118" i="160"/>
  <c r="AH118" i="160"/>
  <c r="AJ118" i="160"/>
  <c r="AZ182" i="160"/>
  <c r="AT182" i="160"/>
  <c r="AX182" i="160"/>
  <c r="AR182" i="160"/>
  <c r="AL182" i="160"/>
  <c r="AV182" i="160"/>
  <c r="AP182" i="160"/>
  <c r="AN182" i="160"/>
  <c r="AJ182" i="160"/>
  <c r="AH182" i="160"/>
  <c r="AX135" i="160"/>
  <c r="AZ135" i="160"/>
  <c r="AT135" i="160"/>
  <c r="AV135" i="160"/>
  <c r="AP135" i="160"/>
  <c r="AL135" i="160"/>
  <c r="AH135" i="160"/>
  <c r="AJ135" i="160"/>
  <c r="AR135" i="160"/>
  <c r="AN135" i="160"/>
  <c r="AX199" i="160"/>
  <c r="AZ199" i="160"/>
  <c r="AV199" i="160"/>
  <c r="AT199" i="160"/>
  <c r="AP199" i="160"/>
  <c r="AL199" i="160"/>
  <c r="AH199" i="160"/>
  <c r="AJ199" i="160"/>
  <c r="AN199" i="160"/>
  <c r="AR199" i="160"/>
  <c r="AX208" i="160"/>
  <c r="AV208" i="160"/>
  <c r="AZ208" i="160"/>
  <c r="AR208" i="160"/>
  <c r="AT208" i="160"/>
  <c r="AN208" i="160"/>
  <c r="AH208" i="160"/>
  <c r="AJ208" i="160"/>
  <c r="AP208" i="160"/>
  <c r="AL208" i="160"/>
  <c r="AX121" i="160"/>
  <c r="AZ121" i="160"/>
  <c r="AT121" i="160"/>
  <c r="AP121" i="160"/>
  <c r="AV121" i="160"/>
  <c r="AH121" i="160"/>
  <c r="AR121" i="160"/>
  <c r="AL121" i="160"/>
  <c r="AJ121" i="160"/>
  <c r="AN121" i="160"/>
  <c r="AV185" i="160"/>
  <c r="AX185" i="160"/>
  <c r="AT185" i="160"/>
  <c r="AP185" i="160"/>
  <c r="AZ185" i="160"/>
  <c r="AL185" i="160"/>
  <c r="AH185" i="160"/>
  <c r="AR185" i="160"/>
  <c r="AJ185" i="160"/>
  <c r="AN185" i="160"/>
  <c r="AZ194" i="160"/>
  <c r="AX194" i="160"/>
  <c r="AV194" i="160"/>
  <c r="AR194" i="160"/>
  <c r="AT194" i="160"/>
  <c r="AN194" i="160"/>
  <c r="AH194" i="160"/>
  <c r="AP194" i="160"/>
  <c r="AJ194" i="160"/>
  <c r="AL194" i="160"/>
  <c r="AZ139" i="160"/>
  <c r="AV139" i="160"/>
  <c r="AX139" i="160"/>
  <c r="AT139" i="160"/>
  <c r="AR139" i="160"/>
  <c r="AP139" i="160"/>
  <c r="AL139" i="160"/>
  <c r="AJ139" i="160"/>
  <c r="AN139" i="160"/>
  <c r="AH139" i="160"/>
  <c r="AZ203" i="160"/>
  <c r="AV203" i="160"/>
  <c r="AX203" i="160"/>
  <c r="AT203" i="160"/>
  <c r="AR203" i="160"/>
  <c r="AP203" i="160"/>
  <c r="AL203" i="160"/>
  <c r="AJ203" i="160"/>
  <c r="AN203" i="160"/>
  <c r="AH203" i="160"/>
  <c r="AX204" i="160"/>
  <c r="AP204" i="160"/>
  <c r="AZ204" i="160"/>
  <c r="AN204" i="160"/>
  <c r="AV204" i="160"/>
  <c r="AT204" i="160"/>
  <c r="AR204" i="160"/>
  <c r="AL204" i="160"/>
  <c r="AJ204" i="160"/>
  <c r="AH204" i="160"/>
  <c r="AV173" i="160"/>
  <c r="AT173" i="160"/>
  <c r="AX173" i="160"/>
  <c r="AZ173" i="160"/>
  <c r="AN173" i="160"/>
  <c r="AP173" i="160"/>
  <c r="AL173" i="160"/>
  <c r="AJ173" i="160"/>
  <c r="AR173" i="160"/>
  <c r="AH173" i="160"/>
  <c r="AZ126" i="160"/>
  <c r="AT126" i="160"/>
  <c r="AX126" i="160"/>
  <c r="AV126" i="160"/>
  <c r="AR126" i="160"/>
  <c r="AP126" i="160"/>
  <c r="AL126" i="160"/>
  <c r="AN126" i="160"/>
  <c r="AH126" i="160"/>
  <c r="AJ126" i="160"/>
  <c r="AZ190" i="160"/>
  <c r="AT190" i="160"/>
  <c r="AX190" i="160"/>
  <c r="AV190" i="160"/>
  <c r="AR190" i="160"/>
  <c r="AP190" i="160"/>
  <c r="AL190" i="160"/>
  <c r="AN190" i="160"/>
  <c r="AJ190" i="160"/>
  <c r="AH190" i="160"/>
  <c r="AX143" i="160"/>
  <c r="AZ143" i="160"/>
  <c r="AV143" i="160"/>
  <c r="AP143" i="160"/>
  <c r="AT143" i="160"/>
  <c r="AR143" i="160"/>
  <c r="AN143" i="160"/>
  <c r="AH143" i="160"/>
  <c r="AJ143" i="160"/>
  <c r="AL143" i="160"/>
  <c r="AX207" i="160"/>
  <c r="AZ207" i="160"/>
  <c r="AP207" i="160"/>
  <c r="AV207" i="160"/>
  <c r="AR207" i="160"/>
  <c r="AT207" i="160"/>
  <c r="AN207" i="160"/>
  <c r="AH207" i="160"/>
  <c r="AJ207" i="160"/>
  <c r="AL207" i="160"/>
  <c r="AX112" i="160"/>
  <c r="AZ112" i="160"/>
  <c r="AT112" i="160"/>
  <c r="AV112" i="160"/>
  <c r="AR112" i="160"/>
  <c r="AN112" i="160"/>
  <c r="AL112" i="160"/>
  <c r="AJ112" i="160"/>
  <c r="AP112" i="160"/>
  <c r="AH112" i="160"/>
  <c r="AX144" i="160"/>
  <c r="AV144" i="160"/>
  <c r="AZ144" i="160"/>
  <c r="AR144" i="160"/>
  <c r="AT144" i="160"/>
  <c r="AN144" i="160"/>
  <c r="AJ144" i="160"/>
  <c r="AL144" i="160"/>
  <c r="AH144" i="160"/>
  <c r="AP144" i="160"/>
  <c r="AX176" i="160"/>
  <c r="AV176" i="160"/>
  <c r="AZ176" i="160"/>
  <c r="AT176" i="160"/>
  <c r="AR176" i="160"/>
  <c r="AN176" i="160"/>
  <c r="AH176" i="160"/>
  <c r="AJ176" i="160"/>
  <c r="AL176" i="160"/>
  <c r="AP176" i="160"/>
  <c r="CI3" i="160"/>
  <c r="AX129" i="160"/>
  <c r="AZ129" i="160"/>
  <c r="AV129" i="160"/>
  <c r="AP129" i="160"/>
  <c r="AL129" i="160"/>
  <c r="AR129" i="160"/>
  <c r="AT129" i="160"/>
  <c r="AN129" i="160"/>
  <c r="AH129" i="160"/>
  <c r="AJ129" i="160"/>
  <c r="AX193" i="160"/>
  <c r="AZ193" i="160"/>
  <c r="AV193" i="160"/>
  <c r="AP193" i="160"/>
  <c r="AT193" i="160"/>
  <c r="AL193" i="160"/>
  <c r="AR193" i="160"/>
  <c r="AN193" i="160"/>
  <c r="AH193" i="160"/>
  <c r="AJ193" i="160"/>
  <c r="AZ202" i="160"/>
  <c r="AX202" i="160"/>
  <c r="AV202" i="160"/>
  <c r="AT202" i="160"/>
  <c r="AR202" i="160"/>
  <c r="AN202" i="160"/>
  <c r="AP202" i="160"/>
  <c r="AH202" i="160"/>
  <c r="AL202" i="160"/>
  <c r="AJ202" i="160"/>
  <c r="AZ147" i="160"/>
  <c r="AV147" i="160"/>
  <c r="AT147" i="160"/>
  <c r="AX147" i="160"/>
  <c r="AR147" i="160"/>
  <c r="AP147" i="160"/>
  <c r="AL147" i="160"/>
  <c r="AN147" i="160"/>
  <c r="AJ147" i="160"/>
  <c r="AH147" i="160"/>
  <c r="AX116" i="160"/>
  <c r="AV116" i="160"/>
  <c r="AZ116" i="160"/>
  <c r="AP116" i="160"/>
  <c r="AT116" i="160"/>
  <c r="AR116" i="160"/>
  <c r="AN116" i="160"/>
  <c r="AL116" i="160"/>
  <c r="AJ116" i="160"/>
  <c r="AH116" i="160"/>
  <c r="AT181" i="160"/>
  <c r="AZ181" i="160"/>
  <c r="AV181" i="160"/>
  <c r="AX181" i="160"/>
  <c r="AR181" i="160"/>
  <c r="AN181" i="160"/>
  <c r="AL181" i="160"/>
  <c r="AP181" i="160"/>
  <c r="AJ181" i="160"/>
  <c r="AH181" i="160"/>
  <c r="AZ134" i="160"/>
  <c r="AT134" i="160"/>
  <c r="AX134" i="160"/>
  <c r="AR134" i="160"/>
  <c r="AL134" i="160"/>
  <c r="AV134" i="160"/>
  <c r="AP134" i="160"/>
  <c r="AJ134" i="160"/>
  <c r="AH134" i="160"/>
  <c r="AN134" i="160"/>
  <c r="AZ198" i="160"/>
  <c r="AT198" i="160"/>
  <c r="AX198" i="160"/>
  <c r="AV198" i="160"/>
  <c r="AR198" i="160"/>
  <c r="AL198" i="160"/>
  <c r="AP198" i="160"/>
  <c r="AH198" i="160"/>
  <c r="AJ198" i="160"/>
  <c r="AN198" i="160"/>
  <c r="AX151" i="160"/>
  <c r="AZ151" i="160"/>
  <c r="AV151" i="160"/>
  <c r="AT151" i="160"/>
  <c r="AP151" i="160"/>
  <c r="AR151" i="160"/>
  <c r="AL151" i="160"/>
  <c r="AH151" i="160"/>
  <c r="AN151" i="160"/>
  <c r="AJ151" i="160"/>
  <c r="AZ137" i="160"/>
  <c r="AX137" i="160"/>
  <c r="AT137" i="160"/>
  <c r="AV137" i="160"/>
  <c r="AP137" i="160"/>
  <c r="AL137" i="160"/>
  <c r="AH137" i="160"/>
  <c r="AJ137" i="160"/>
  <c r="AN137" i="160"/>
  <c r="AR137" i="160"/>
  <c r="AZ201" i="160"/>
  <c r="AX201" i="160"/>
  <c r="AV201" i="160"/>
  <c r="AT201" i="160"/>
  <c r="AP201" i="160"/>
  <c r="AL201" i="160"/>
  <c r="AH201" i="160"/>
  <c r="AJ201" i="160"/>
  <c r="AN201" i="160"/>
  <c r="AR201" i="160"/>
  <c r="AZ155" i="160"/>
  <c r="AV155" i="160"/>
  <c r="AX155" i="160"/>
  <c r="AT155" i="160"/>
  <c r="AR155" i="160"/>
  <c r="AP155" i="160"/>
  <c r="AL155" i="160"/>
  <c r="AJ155" i="160"/>
  <c r="AN155" i="160"/>
  <c r="AH155" i="160"/>
  <c r="AX148" i="160"/>
  <c r="AZ148" i="160"/>
  <c r="AP148" i="160"/>
  <c r="AV148" i="160"/>
  <c r="AR148" i="160"/>
  <c r="AN148" i="160"/>
  <c r="AJ148" i="160"/>
  <c r="AL148" i="160"/>
  <c r="AH148" i="160"/>
  <c r="AT148" i="160"/>
  <c r="AV117" i="160"/>
  <c r="AT117" i="160"/>
  <c r="AZ117" i="160"/>
  <c r="AR117" i="160"/>
  <c r="AN117" i="160"/>
  <c r="AX117" i="160"/>
  <c r="AP117" i="160"/>
  <c r="AJ117" i="160"/>
  <c r="AH117" i="160"/>
  <c r="AL117" i="160"/>
  <c r="AZ189" i="160"/>
  <c r="AT189" i="160"/>
  <c r="AX189" i="160"/>
  <c r="AV189" i="160"/>
  <c r="AN189" i="160"/>
  <c r="AP189" i="160"/>
  <c r="AL189" i="160"/>
  <c r="AJ189" i="160"/>
  <c r="AR189" i="160"/>
  <c r="AH189" i="160"/>
  <c r="AZ142" i="160"/>
  <c r="AV142" i="160"/>
  <c r="AT142" i="160"/>
  <c r="AX142" i="160"/>
  <c r="AR142" i="160"/>
  <c r="AP142" i="160"/>
  <c r="AL142" i="160"/>
  <c r="AN142" i="160"/>
  <c r="AH142" i="160"/>
  <c r="AJ142" i="160"/>
  <c r="AZ206" i="160"/>
  <c r="AV206" i="160"/>
  <c r="AT206" i="160"/>
  <c r="AX206" i="160"/>
  <c r="AR206" i="160"/>
  <c r="AP206" i="160"/>
  <c r="AL206" i="160"/>
  <c r="AN206" i="160"/>
  <c r="AH206" i="160"/>
  <c r="AJ206" i="160"/>
  <c r="AX159" i="160"/>
  <c r="AZ159" i="160"/>
  <c r="AV159" i="160"/>
  <c r="AP159" i="160"/>
  <c r="AT159" i="160"/>
  <c r="AR159" i="160"/>
  <c r="AN159" i="160"/>
  <c r="AH159" i="160"/>
  <c r="AJ159" i="160"/>
  <c r="AL159" i="160"/>
  <c r="AX120" i="160"/>
  <c r="AZ120" i="160"/>
  <c r="AR120" i="160"/>
  <c r="AP120" i="160"/>
  <c r="AV120" i="160"/>
  <c r="AN120" i="160"/>
  <c r="AT120" i="160"/>
  <c r="AL120" i="160"/>
  <c r="AJ120" i="160"/>
  <c r="AH120" i="160"/>
  <c r="AX152" i="160"/>
  <c r="AV152" i="160"/>
  <c r="AZ152" i="160"/>
  <c r="AT152" i="160"/>
  <c r="AR152" i="160"/>
  <c r="AP152" i="160"/>
  <c r="AN152" i="160"/>
  <c r="AL152" i="160"/>
  <c r="AJ152" i="160"/>
  <c r="AH152" i="160"/>
  <c r="AX184" i="160"/>
  <c r="AV184" i="160"/>
  <c r="AZ184" i="160"/>
  <c r="AR184" i="160"/>
  <c r="AT184" i="160"/>
  <c r="AP184" i="160"/>
  <c r="AN184" i="160"/>
  <c r="AL184" i="160"/>
  <c r="AH184" i="160"/>
  <c r="AJ184" i="160"/>
  <c r="AZ145" i="160"/>
  <c r="AV145" i="160"/>
  <c r="AX145" i="160"/>
  <c r="AP145" i="160"/>
  <c r="AL145" i="160"/>
  <c r="AN145" i="160"/>
  <c r="AH145" i="160"/>
  <c r="AR145" i="160"/>
  <c r="AJ145" i="160"/>
  <c r="AT145" i="160"/>
  <c r="AZ209" i="160"/>
  <c r="AX209" i="160"/>
  <c r="AP209" i="160"/>
  <c r="AV209" i="160"/>
  <c r="AT209" i="160"/>
  <c r="AL209" i="160"/>
  <c r="AN209" i="160"/>
  <c r="AH209" i="160"/>
  <c r="AR209" i="160"/>
  <c r="AJ209" i="160"/>
  <c r="AZ210" i="160"/>
  <c r="AX210" i="160"/>
  <c r="AV210" i="160"/>
  <c r="AR210" i="160"/>
  <c r="AT210" i="160"/>
  <c r="AN210" i="160"/>
  <c r="AJ210" i="160"/>
  <c r="AL210" i="160"/>
  <c r="AP210" i="160"/>
  <c r="AZ163" i="160"/>
  <c r="AV163" i="160"/>
  <c r="AX163" i="160"/>
  <c r="AT163" i="160"/>
  <c r="AR163" i="160"/>
  <c r="AP163" i="160"/>
  <c r="AL163" i="160"/>
  <c r="AN163" i="160"/>
  <c r="AJ163" i="160"/>
  <c r="AH163" i="160"/>
  <c r="AV164" i="160"/>
  <c r="AZ164" i="160"/>
  <c r="AX164" i="160"/>
  <c r="AT164" i="160"/>
  <c r="AP164" i="160"/>
  <c r="AR164" i="160"/>
  <c r="AN164" i="160"/>
  <c r="AJ164" i="160"/>
  <c r="AL164" i="160"/>
  <c r="AH164" i="160"/>
  <c r="AV125" i="160"/>
  <c r="AZ125" i="160"/>
  <c r="AT125" i="160"/>
  <c r="AX125" i="160"/>
  <c r="AN125" i="160"/>
  <c r="AP125" i="160"/>
  <c r="AL125" i="160"/>
  <c r="AJ125" i="160"/>
  <c r="AR125" i="160"/>
  <c r="AH125" i="160"/>
  <c r="AT197" i="160"/>
  <c r="AX197" i="160"/>
  <c r="AV197" i="160"/>
  <c r="AZ197" i="160"/>
  <c r="AR197" i="160"/>
  <c r="AN197" i="160"/>
  <c r="AL197" i="160"/>
  <c r="AP197" i="160"/>
  <c r="AJ197" i="160"/>
  <c r="AH197" i="160"/>
  <c r="AZ150" i="160"/>
  <c r="AT150" i="160"/>
  <c r="AX150" i="160"/>
  <c r="AV150" i="160"/>
  <c r="AR150" i="160"/>
  <c r="AL150" i="160"/>
  <c r="AP150" i="160"/>
  <c r="AH150" i="160"/>
  <c r="AN150" i="160"/>
  <c r="AJ150" i="160"/>
  <c r="AX167" i="160"/>
  <c r="AZ167" i="160"/>
  <c r="AV167" i="160"/>
  <c r="AP167" i="160"/>
  <c r="AT167" i="160"/>
  <c r="AL167" i="160"/>
  <c r="AH167" i="160"/>
  <c r="AJ167" i="160"/>
  <c r="AR167" i="160"/>
  <c r="AN167" i="160"/>
  <c r="AV153" i="160"/>
  <c r="AX153" i="160"/>
  <c r="AZ153" i="160"/>
  <c r="AP153" i="160"/>
  <c r="AT153" i="160"/>
  <c r="AL153" i="160"/>
  <c r="AH153" i="160"/>
  <c r="AR153" i="160"/>
  <c r="AJ153" i="160"/>
  <c r="AN153" i="160"/>
  <c r="AZ130" i="160"/>
  <c r="AX130" i="160"/>
  <c r="AV130" i="160"/>
  <c r="AR130" i="160"/>
  <c r="AT130" i="160"/>
  <c r="AN130" i="160"/>
  <c r="AH130" i="160"/>
  <c r="AP130" i="160"/>
  <c r="AJ130" i="160"/>
  <c r="AL130" i="160"/>
  <c r="AZ171" i="160"/>
  <c r="AV171" i="160"/>
  <c r="AT171" i="160"/>
  <c r="AR171" i="160"/>
  <c r="AP171" i="160"/>
  <c r="AX171" i="160"/>
  <c r="AL171" i="160"/>
  <c r="AJ171" i="160"/>
  <c r="AN171" i="160"/>
  <c r="AH171" i="160"/>
  <c r="AX172" i="160"/>
  <c r="AP172" i="160"/>
  <c r="AZ172" i="160"/>
  <c r="AV172" i="160"/>
  <c r="AT172" i="160"/>
  <c r="AN172" i="160"/>
  <c r="AR172" i="160"/>
  <c r="AL172" i="160"/>
  <c r="AJ172" i="160"/>
  <c r="AH172" i="160"/>
  <c r="AV133" i="160"/>
  <c r="AT133" i="160"/>
  <c r="AX133" i="160"/>
  <c r="AR133" i="160"/>
  <c r="AN133" i="160"/>
  <c r="AL133" i="160"/>
  <c r="AZ133" i="160"/>
  <c r="AP133" i="160"/>
  <c r="AJ133" i="160"/>
  <c r="AH133" i="160"/>
  <c r="AX205" i="160"/>
  <c r="AV205" i="160"/>
  <c r="AT205" i="160"/>
  <c r="AZ205" i="160"/>
  <c r="AN205" i="160"/>
  <c r="AP205" i="160"/>
  <c r="AL205" i="160"/>
  <c r="AJ205" i="160"/>
  <c r="AR205" i="160"/>
  <c r="AH205" i="160"/>
  <c r="AZ158" i="160"/>
  <c r="AT158" i="160"/>
  <c r="AX158" i="160"/>
  <c r="AV158" i="160"/>
  <c r="AR158" i="160"/>
  <c r="AP158" i="160"/>
  <c r="AL158" i="160"/>
  <c r="AN158" i="160"/>
  <c r="AH158" i="160"/>
  <c r="AJ158" i="160"/>
  <c r="AX111" i="160"/>
  <c r="AZ111" i="160"/>
  <c r="AV111" i="160"/>
  <c r="AP111" i="160"/>
  <c r="AR111" i="160"/>
  <c r="AN111" i="160"/>
  <c r="AH111" i="160"/>
  <c r="AT111" i="160"/>
  <c r="AL111" i="160"/>
  <c r="AJ111" i="160"/>
  <c r="AX175" i="160"/>
  <c r="AZ175" i="160"/>
  <c r="AV175" i="160"/>
  <c r="AP175" i="160"/>
  <c r="AR175" i="160"/>
  <c r="AT175" i="160"/>
  <c r="AN175" i="160"/>
  <c r="AH175" i="160"/>
  <c r="AL175" i="160"/>
  <c r="AJ175" i="160"/>
  <c r="AX128" i="160"/>
  <c r="AZ128" i="160"/>
  <c r="AV128" i="160"/>
  <c r="AR128" i="160"/>
  <c r="AT128" i="160"/>
  <c r="AN128" i="160"/>
  <c r="AP128" i="160"/>
  <c r="AJ128" i="160"/>
  <c r="AL128" i="160"/>
  <c r="AH128" i="160"/>
  <c r="AX160" i="160"/>
  <c r="AV160" i="160"/>
  <c r="AT160" i="160"/>
  <c r="AR160" i="160"/>
  <c r="AZ160" i="160"/>
  <c r="AN160" i="160"/>
  <c r="AP160" i="160"/>
  <c r="AJ160" i="160"/>
  <c r="AL160" i="160"/>
  <c r="AH160" i="160"/>
  <c r="AX192" i="160"/>
  <c r="AV192" i="160"/>
  <c r="AR192" i="160"/>
  <c r="AZ192" i="160"/>
  <c r="AT192" i="160"/>
  <c r="AN192" i="160"/>
  <c r="AH192" i="160"/>
  <c r="AP192" i="160"/>
  <c r="AJ192" i="160"/>
  <c r="AL192" i="160"/>
  <c r="AZ161" i="160"/>
  <c r="AX161" i="160"/>
  <c r="AV161" i="160"/>
  <c r="AP161" i="160"/>
  <c r="AL161" i="160"/>
  <c r="AR161" i="160"/>
  <c r="AN161" i="160"/>
  <c r="AH161" i="160"/>
  <c r="AT161" i="160"/>
  <c r="AJ161" i="160"/>
  <c r="AZ138" i="160"/>
  <c r="AX138" i="160"/>
  <c r="AV138" i="160"/>
  <c r="AT138" i="160"/>
  <c r="AR138" i="160"/>
  <c r="AN138" i="160"/>
  <c r="AP138" i="160"/>
  <c r="AH138" i="160"/>
  <c r="AL138" i="160"/>
  <c r="AJ138" i="160"/>
  <c r="AZ115" i="160"/>
  <c r="AX115" i="160"/>
  <c r="AT115" i="160"/>
  <c r="AR115" i="160"/>
  <c r="AV115" i="160"/>
  <c r="AP115" i="160"/>
  <c r="AN115" i="160"/>
  <c r="AL115" i="160"/>
  <c r="AJ115" i="160"/>
  <c r="AH115" i="160"/>
  <c r="AZ179" i="160"/>
  <c r="AV179" i="160"/>
  <c r="AX179" i="160"/>
  <c r="AT179" i="160"/>
  <c r="AR179" i="160"/>
  <c r="AP179" i="160"/>
  <c r="AL179" i="160"/>
  <c r="AN179" i="160"/>
  <c r="AJ179" i="160"/>
  <c r="AH179" i="160"/>
  <c r="AX180" i="160"/>
  <c r="AZ180" i="160"/>
  <c r="AV180" i="160"/>
  <c r="AP180" i="160"/>
  <c r="AR180" i="160"/>
  <c r="AN180" i="160"/>
  <c r="AT180" i="160"/>
  <c r="AJ180" i="160"/>
  <c r="AL180" i="160"/>
  <c r="AH180" i="160"/>
  <c r="AT149" i="160"/>
  <c r="AZ149" i="160"/>
  <c r="AX149" i="160"/>
  <c r="AV149" i="160"/>
  <c r="AR149" i="160"/>
  <c r="AN149" i="160"/>
  <c r="AL149" i="160"/>
  <c r="AP149" i="160"/>
  <c r="AJ149" i="160"/>
  <c r="AH149" i="160"/>
  <c r="AZ166" i="160"/>
  <c r="AX166" i="160"/>
  <c r="AT166" i="160"/>
  <c r="AR166" i="160"/>
  <c r="AL166" i="160"/>
  <c r="AP166" i="160"/>
  <c r="AJ166" i="160"/>
  <c r="AV166" i="160"/>
  <c r="AN166" i="160"/>
  <c r="AH166" i="160"/>
  <c r="AX119" i="160"/>
  <c r="AZ119" i="160"/>
  <c r="AT119" i="160"/>
  <c r="AP119" i="160"/>
  <c r="AV119" i="160"/>
  <c r="AR119" i="160"/>
  <c r="AH119" i="160"/>
  <c r="AL119" i="160"/>
  <c r="AN119" i="160"/>
  <c r="AJ119" i="160"/>
  <c r="AX183" i="160"/>
  <c r="AZ183" i="160"/>
  <c r="AV183" i="160"/>
  <c r="AT183" i="160"/>
  <c r="AP183" i="160"/>
  <c r="AR183" i="160"/>
  <c r="AL183" i="160"/>
  <c r="AH183" i="160"/>
  <c r="AN183" i="160"/>
  <c r="AJ183" i="160"/>
  <c r="BU3" i="160"/>
  <c r="CJ3" i="160"/>
  <c r="BZ3" i="160"/>
  <c r="CW3" i="160"/>
  <c r="V20" i="197"/>
  <c r="CM209" i="160"/>
  <c r="BG209" i="160" s="1"/>
  <c r="V18" i="196"/>
  <c r="V22" i="197"/>
  <c r="V16" i="196"/>
  <c r="V19" i="197"/>
  <c r="V15" i="197"/>
  <c r="V11" i="196"/>
  <c r="V10" i="196"/>
  <c r="V12" i="197"/>
  <c r="V12" i="196"/>
  <c r="Q5" i="197"/>
  <c r="I5" i="197"/>
  <c r="M5" i="197"/>
  <c r="P5" i="197"/>
  <c r="O5" i="197"/>
  <c r="R5" i="197"/>
  <c r="O6" i="197"/>
  <c r="O4" i="197" s="1"/>
  <c r="F5" i="197"/>
  <c r="K5" i="197"/>
  <c r="T5" i="197"/>
  <c r="T4" i="197" s="1"/>
  <c r="X25" i="197" s="1"/>
  <c r="R6" i="197"/>
  <c r="R4" i="197" s="1"/>
  <c r="X23" i="197" s="1"/>
  <c r="S6" i="197"/>
  <c r="S4" i="197" s="1"/>
  <c r="X24" i="197" s="1"/>
  <c r="S5" i="197"/>
  <c r="Q6" i="197"/>
  <c r="Q4" i="197" s="1"/>
  <c r="G6" i="197"/>
  <c r="H5" i="197"/>
  <c r="E6" i="197"/>
  <c r="M6" i="197"/>
  <c r="M4" i="197" s="1"/>
  <c r="X18" i="197" s="1"/>
  <c r="N5" i="197"/>
  <c r="E5" i="197"/>
  <c r="L5" i="197"/>
  <c r="L6" i="197"/>
  <c r="L4" i="197" s="1"/>
  <c r="X17" i="197" s="1"/>
  <c r="J5" i="197"/>
  <c r="J4" i="197" s="1"/>
  <c r="I6" i="197"/>
  <c r="I4" i="197" s="1"/>
  <c r="X14" i="197" s="1"/>
  <c r="N6" i="197"/>
  <c r="N4" i="197" s="1"/>
  <c r="F4" i="197"/>
  <c r="X11" i="197" s="1"/>
  <c r="H6" i="197"/>
  <c r="H4" i="197" s="1"/>
  <c r="X13" i="197" s="1"/>
  <c r="P6" i="197"/>
  <c r="P4" i="197" s="1"/>
  <c r="X21" i="197" s="1"/>
  <c r="G5" i="197"/>
  <c r="K4" i="197"/>
  <c r="X16" i="197" s="1"/>
  <c r="T211" i="196"/>
  <c r="S211" i="196"/>
  <c r="R211" i="196"/>
  <c r="Q211" i="196"/>
  <c r="P211" i="196"/>
  <c r="O211" i="196"/>
  <c r="N211" i="196"/>
  <c r="M211" i="196"/>
  <c r="L211" i="196"/>
  <c r="K211" i="196"/>
  <c r="J211" i="196"/>
  <c r="I211" i="196"/>
  <c r="H211" i="196"/>
  <c r="G211" i="196"/>
  <c r="F211" i="196"/>
  <c r="E211" i="196"/>
  <c r="T210" i="196"/>
  <c r="S210" i="196"/>
  <c r="R210" i="196"/>
  <c r="Q210" i="196"/>
  <c r="P210" i="196"/>
  <c r="O210" i="196"/>
  <c r="N210" i="196"/>
  <c r="M210" i="196"/>
  <c r="L210" i="196"/>
  <c r="K210" i="196"/>
  <c r="J210" i="196"/>
  <c r="I210" i="196"/>
  <c r="H210" i="196"/>
  <c r="G210" i="196"/>
  <c r="F210" i="196"/>
  <c r="E210" i="196"/>
  <c r="T209" i="196"/>
  <c r="S209" i="196"/>
  <c r="R209" i="196"/>
  <c r="Q209" i="196"/>
  <c r="P209" i="196"/>
  <c r="O209" i="196"/>
  <c r="N209" i="196"/>
  <c r="M209" i="196"/>
  <c r="L209" i="196"/>
  <c r="K209" i="196"/>
  <c r="J209" i="196"/>
  <c r="I209" i="196"/>
  <c r="H209" i="196"/>
  <c r="G209" i="196"/>
  <c r="F209" i="196"/>
  <c r="E209" i="196"/>
  <c r="T208" i="196"/>
  <c r="S208" i="196"/>
  <c r="R208" i="196"/>
  <c r="Q208" i="196"/>
  <c r="P208" i="196"/>
  <c r="O208" i="196"/>
  <c r="N208" i="196"/>
  <c r="M208" i="196"/>
  <c r="L208" i="196"/>
  <c r="K208" i="196"/>
  <c r="J208" i="196"/>
  <c r="I208" i="196"/>
  <c r="H208" i="196"/>
  <c r="G208" i="196"/>
  <c r="F208" i="196"/>
  <c r="E208" i="196"/>
  <c r="T207" i="196"/>
  <c r="S207" i="196"/>
  <c r="R207" i="196"/>
  <c r="Q207" i="196"/>
  <c r="P207" i="196"/>
  <c r="O207" i="196"/>
  <c r="N207" i="196"/>
  <c r="M207" i="196"/>
  <c r="L207" i="196"/>
  <c r="K207" i="196"/>
  <c r="J207" i="196"/>
  <c r="I207" i="196"/>
  <c r="H207" i="196"/>
  <c r="G207" i="196"/>
  <c r="F207" i="196"/>
  <c r="E207" i="196"/>
  <c r="T206" i="196"/>
  <c r="S206" i="196"/>
  <c r="R206" i="196"/>
  <c r="Q206" i="196"/>
  <c r="P206" i="196"/>
  <c r="O206" i="196"/>
  <c r="N206" i="196"/>
  <c r="M206" i="196"/>
  <c r="L206" i="196"/>
  <c r="K206" i="196"/>
  <c r="J206" i="196"/>
  <c r="I206" i="196"/>
  <c r="H206" i="196"/>
  <c r="G206" i="196"/>
  <c r="F206" i="196"/>
  <c r="E206" i="196"/>
  <c r="T205" i="196"/>
  <c r="S205" i="196"/>
  <c r="R205" i="196"/>
  <c r="Q205" i="196"/>
  <c r="P205" i="196"/>
  <c r="O205" i="196"/>
  <c r="N205" i="196"/>
  <c r="M205" i="196"/>
  <c r="L205" i="196"/>
  <c r="K205" i="196"/>
  <c r="J205" i="196"/>
  <c r="I205" i="196"/>
  <c r="H205" i="196"/>
  <c r="G205" i="196"/>
  <c r="F205" i="196"/>
  <c r="E205" i="196"/>
  <c r="T204" i="196"/>
  <c r="S204" i="196"/>
  <c r="R204" i="196"/>
  <c r="Q204" i="196"/>
  <c r="P204" i="196"/>
  <c r="O204" i="196"/>
  <c r="N204" i="196"/>
  <c r="M204" i="196"/>
  <c r="L204" i="196"/>
  <c r="K204" i="196"/>
  <c r="J204" i="196"/>
  <c r="I204" i="196"/>
  <c r="H204" i="196"/>
  <c r="G204" i="196"/>
  <c r="F204" i="196"/>
  <c r="E204" i="196"/>
  <c r="T203" i="196"/>
  <c r="S203" i="196"/>
  <c r="R203" i="196"/>
  <c r="Q203" i="196"/>
  <c r="P203" i="196"/>
  <c r="O203" i="196"/>
  <c r="N203" i="196"/>
  <c r="M203" i="196"/>
  <c r="L203" i="196"/>
  <c r="K203" i="196"/>
  <c r="J203" i="196"/>
  <c r="I203" i="196"/>
  <c r="H203" i="196"/>
  <c r="G203" i="196"/>
  <c r="F203" i="196"/>
  <c r="E203" i="196"/>
  <c r="T202" i="196"/>
  <c r="S202" i="196"/>
  <c r="R202" i="196"/>
  <c r="Q202" i="196"/>
  <c r="P202" i="196"/>
  <c r="O202" i="196"/>
  <c r="N202" i="196"/>
  <c r="M202" i="196"/>
  <c r="L202" i="196"/>
  <c r="K202" i="196"/>
  <c r="J202" i="196"/>
  <c r="I202" i="196"/>
  <c r="H202" i="196"/>
  <c r="G202" i="196"/>
  <c r="F202" i="196"/>
  <c r="E202" i="196"/>
  <c r="T201" i="196"/>
  <c r="S201" i="196"/>
  <c r="R201" i="196"/>
  <c r="Q201" i="196"/>
  <c r="P201" i="196"/>
  <c r="O201" i="196"/>
  <c r="N201" i="196"/>
  <c r="M201" i="196"/>
  <c r="L201" i="196"/>
  <c r="K201" i="196"/>
  <c r="J201" i="196"/>
  <c r="I201" i="196"/>
  <c r="H201" i="196"/>
  <c r="G201" i="196"/>
  <c r="F201" i="196"/>
  <c r="E201" i="196"/>
  <c r="T200" i="196"/>
  <c r="S200" i="196"/>
  <c r="R200" i="196"/>
  <c r="Q200" i="196"/>
  <c r="P200" i="196"/>
  <c r="O200" i="196"/>
  <c r="N200" i="196"/>
  <c r="M200" i="196"/>
  <c r="L200" i="196"/>
  <c r="K200" i="196"/>
  <c r="J200" i="196"/>
  <c r="I200" i="196"/>
  <c r="H200" i="196"/>
  <c r="G200" i="196"/>
  <c r="F200" i="196"/>
  <c r="E200" i="196"/>
  <c r="T199" i="196"/>
  <c r="S199" i="196"/>
  <c r="R199" i="196"/>
  <c r="Q199" i="196"/>
  <c r="P199" i="196"/>
  <c r="O199" i="196"/>
  <c r="N199" i="196"/>
  <c r="M199" i="196"/>
  <c r="L199" i="196"/>
  <c r="K199" i="196"/>
  <c r="J199" i="196"/>
  <c r="I199" i="196"/>
  <c r="H199" i="196"/>
  <c r="G199" i="196"/>
  <c r="F199" i="196"/>
  <c r="E199" i="196"/>
  <c r="T198" i="196"/>
  <c r="S198" i="196"/>
  <c r="R198" i="196"/>
  <c r="Q198" i="196"/>
  <c r="P198" i="196"/>
  <c r="O198" i="196"/>
  <c r="N198" i="196"/>
  <c r="M198" i="196"/>
  <c r="L198" i="196"/>
  <c r="K198" i="196"/>
  <c r="J198" i="196"/>
  <c r="I198" i="196"/>
  <c r="H198" i="196"/>
  <c r="G198" i="196"/>
  <c r="F198" i="196"/>
  <c r="E198" i="196"/>
  <c r="T197" i="196"/>
  <c r="S197" i="196"/>
  <c r="R197" i="196"/>
  <c r="Q197" i="196"/>
  <c r="P197" i="196"/>
  <c r="O197" i="196"/>
  <c r="N197" i="196"/>
  <c r="M197" i="196"/>
  <c r="L197" i="196"/>
  <c r="K197" i="196"/>
  <c r="J197" i="196"/>
  <c r="I197" i="196"/>
  <c r="H197" i="196"/>
  <c r="G197" i="196"/>
  <c r="F197" i="196"/>
  <c r="E197" i="196"/>
  <c r="T196" i="196"/>
  <c r="S196" i="196"/>
  <c r="R196" i="196"/>
  <c r="Q196" i="196"/>
  <c r="P196" i="196"/>
  <c r="O196" i="196"/>
  <c r="N196" i="196"/>
  <c r="M196" i="196"/>
  <c r="L196" i="196"/>
  <c r="K196" i="196"/>
  <c r="J196" i="196"/>
  <c r="I196" i="196"/>
  <c r="H196" i="196"/>
  <c r="G196" i="196"/>
  <c r="F196" i="196"/>
  <c r="E196" i="196"/>
  <c r="T195" i="196"/>
  <c r="S195" i="196"/>
  <c r="R195" i="196"/>
  <c r="Q195" i="196"/>
  <c r="P195" i="196"/>
  <c r="O195" i="196"/>
  <c r="N195" i="196"/>
  <c r="M195" i="196"/>
  <c r="L195" i="196"/>
  <c r="K195" i="196"/>
  <c r="J195" i="196"/>
  <c r="I195" i="196"/>
  <c r="H195" i="196"/>
  <c r="G195" i="196"/>
  <c r="F195" i="196"/>
  <c r="E195" i="196"/>
  <c r="T194" i="196"/>
  <c r="S194" i="196"/>
  <c r="R194" i="196"/>
  <c r="Q194" i="196"/>
  <c r="P194" i="196"/>
  <c r="O194" i="196"/>
  <c r="N194" i="196"/>
  <c r="M194" i="196"/>
  <c r="L194" i="196"/>
  <c r="K194" i="196"/>
  <c r="J194" i="196"/>
  <c r="I194" i="196"/>
  <c r="H194" i="196"/>
  <c r="G194" i="196"/>
  <c r="F194" i="196"/>
  <c r="E194" i="196"/>
  <c r="T193" i="196"/>
  <c r="S193" i="196"/>
  <c r="R193" i="196"/>
  <c r="Q193" i="196"/>
  <c r="P193" i="196"/>
  <c r="O193" i="196"/>
  <c r="N193" i="196"/>
  <c r="M193" i="196"/>
  <c r="L193" i="196"/>
  <c r="K193" i="196"/>
  <c r="J193" i="196"/>
  <c r="I193" i="196"/>
  <c r="H193" i="196"/>
  <c r="G193" i="196"/>
  <c r="F193" i="196"/>
  <c r="E193" i="196"/>
  <c r="T192" i="196"/>
  <c r="S192" i="196"/>
  <c r="R192" i="196"/>
  <c r="Q192" i="196"/>
  <c r="P192" i="196"/>
  <c r="O192" i="196"/>
  <c r="N192" i="196"/>
  <c r="M192" i="196"/>
  <c r="L192" i="196"/>
  <c r="K192" i="196"/>
  <c r="J192" i="196"/>
  <c r="I192" i="196"/>
  <c r="H192" i="196"/>
  <c r="G192" i="196"/>
  <c r="F192" i="196"/>
  <c r="E192" i="196"/>
  <c r="T191" i="196"/>
  <c r="S191" i="196"/>
  <c r="R191" i="196"/>
  <c r="Q191" i="196"/>
  <c r="P191" i="196"/>
  <c r="O191" i="196"/>
  <c r="N191" i="196"/>
  <c r="M191" i="196"/>
  <c r="L191" i="196"/>
  <c r="K191" i="196"/>
  <c r="J191" i="196"/>
  <c r="I191" i="196"/>
  <c r="H191" i="196"/>
  <c r="G191" i="196"/>
  <c r="F191" i="196"/>
  <c r="E191" i="196"/>
  <c r="T190" i="196"/>
  <c r="S190" i="196"/>
  <c r="R190" i="196"/>
  <c r="Q190" i="196"/>
  <c r="P190" i="196"/>
  <c r="O190" i="196"/>
  <c r="N190" i="196"/>
  <c r="M190" i="196"/>
  <c r="L190" i="196"/>
  <c r="K190" i="196"/>
  <c r="J190" i="196"/>
  <c r="I190" i="196"/>
  <c r="H190" i="196"/>
  <c r="G190" i="196"/>
  <c r="F190" i="196"/>
  <c r="E190" i="196"/>
  <c r="T189" i="196"/>
  <c r="S189" i="196"/>
  <c r="R189" i="196"/>
  <c r="Q189" i="196"/>
  <c r="P189" i="196"/>
  <c r="O189" i="196"/>
  <c r="N189" i="196"/>
  <c r="M189" i="196"/>
  <c r="L189" i="196"/>
  <c r="K189" i="196"/>
  <c r="J189" i="196"/>
  <c r="I189" i="196"/>
  <c r="H189" i="196"/>
  <c r="G189" i="196"/>
  <c r="F189" i="196"/>
  <c r="E189" i="196"/>
  <c r="T188" i="196"/>
  <c r="S188" i="196"/>
  <c r="R188" i="196"/>
  <c r="Q188" i="196"/>
  <c r="P188" i="196"/>
  <c r="O188" i="196"/>
  <c r="N188" i="196"/>
  <c r="M188" i="196"/>
  <c r="L188" i="196"/>
  <c r="K188" i="196"/>
  <c r="J188" i="196"/>
  <c r="I188" i="196"/>
  <c r="H188" i="196"/>
  <c r="G188" i="196"/>
  <c r="F188" i="196"/>
  <c r="E188" i="196"/>
  <c r="T187" i="196"/>
  <c r="S187" i="196"/>
  <c r="R187" i="196"/>
  <c r="Q187" i="196"/>
  <c r="P187" i="196"/>
  <c r="O187" i="196"/>
  <c r="N187" i="196"/>
  <c r="M187" i="196"/>
  <c r="L187" i="196"/>
  <c r="K187" i="196"/>
  <c r="J187" i="196"/>
  <c r="I187" i="196"/>
  <c r="H187" i="196"/>
  <c r="G187" i="196"/>
  <c r="F187" i="196"/>
  <c r="E187" i="196"/>
  <c r="T186" i="196"/>
  <c r="S186" i="196"/>
  <c r="R186" i="196"/>
  <c r="Q186" i="196"/>
  <c r="P186" i="196"/>
  <c r="O186" i="196"/>
  <c r="N186" i="196"/>
  <c r="M186" i="196"/>
  <c r="L186" i="196"/>
  <c r="K186" i="196"/>
  <c r="J186" i="196"/>
  <c r="I186" i="196"/>
  <c r="H186" i="196"/>
  <c r="G186" i="196"/>
  <c r="F186" i="196"/>
  <c r="E186" i="196"/>
  <c r="T185" i="196"/>
  <c r="S185" i="196"/>
  <c r="R185" i="196"/>
  <c r="Q185" i="196"/>
  <c r="P185" i="196"/>
  <c r="O185" i="196"/>
  <c r="N185" i="196"/>
  <c r="M185" i="196"/>
  <c r="L185" i="196"/>
  <c r="K185" i="196"/>
  <c r="J185" i="196"/>
  <c r="I185" i="196"/>
  <c r="H185" i="196"/>
  <c r="G185" i="196"/>
  <c r="F185" i="196"/>
  <c r="E185" i="196"/>
  <c r="T184" i="196"/>
  <c r="S184" i="196"/>
  <c r="R184" i="196"/>
  <c r="Q184" i="196"/>
  <c r="P184" i="196"/>
  <c r="O184" i="196"/>
  <c r="N184" i="196"/>
  <c r="M184" i="196"/>
  <c r="L184" i="196"/>
  <c r="K184" i="196"/>
  <c r="J184" i="196"/>
  <c r="I184" i="196"/>
  <c r="H184" i="196"/>
  <c r="G184" i="196"/>
  <c r="F184" i="196"/>
  <c r="E184" i="196"/>
  <c r="T183" i="196"/>
  <c r="S183" i="196"/>
  <c r="R183" i="196"/>
  <c r="Q183" i="196"/>
  <c r="P183" i="196"/>
  <c r="O183" i="196"/>
  <c r="N183" i="196"/>
  <c r="M183" i="196"/>
  <c r="L183" i="196"/>
  <c r="K183" i="196"/>
  <c r="J183" i="196"/>
  <c r="I183" i="196"/>
  <c r="H183" i="196"/>
  <c r="G183" i="196"/>
  <c r="F183" i="196"/>
  <c r="E183" i="196"/>
  <c r="T182" i="196"/>
  <c r="S182" i="196"/>
  <c r="R182" i="196"/>
  <c r="Q182" i="196"/>
  <c r="P182" i="196"/>
  <c r="O182" i="196"/>
  <c r="N182" i="196"/>
  <c r="M182" i="196"/>
  <c r="L182" i="196"/>
  <c r="K182" i="196"/>
  <c r="J182" i="196"/>
  <c r="I182" i="196"/>
  <c r="H182" i="196"/>
  <c r="G182" i="196"/>
  <c r="F182" i="196"/>
  <c r="E182" i="196"/>
  <c r="T181" i="196"/>
  <c r="S181" i="196"/>
  <c r="R181" i="196"/>
  <c r="Q181" i="196"/>
  <c r="P181" i="196"/>
  <c r="O181" i="196"/>
  <c r="N181" i="196"/>
  <c r="M181" i="196"/>
  <c r="L181" i="196"/>
  <c r="K181" i="196"/>
  <c r="J181" i="196"/>
  <c r="I181" i="196"/>
  <c r="H181" i="196"/>
  <c r="G181" i="196"/>
  <c r="F181" i="196"/>
  <c r="E181" i="196"/>
  <c r="T180" i="196"/>
  <c r="S180" i="196"/>
  <c r="R180" i="196"/>
  <c r="Q180" i="196"/>
  <c r="P180" i="196"/>
  <c r="O180" i="196"/>
  <c r="N180" i="196"/>
  <c r="M180" i="196"/>
  <c r="L180" i="196"/>
  <c r="K180" i="196"/>
  <c r="J180" i="196"/>
  <c r="I180" i="196"/>
  <c r="H180" i="196"/>
  <c r="G180" i="196"/>
  <c r="F180" i="196"/>
  <c r="E180" i="196"/>
  <c r="T179" i="196"/>
  <c r="S179" i="196"/>
  <c r="R179" i="196"/>
  <c r="Q179" i="196"/>
  <c r="P179" i="196"/>
  <c r="O179" i="196"/>
  <c r="N179" i="196"/>
  <c r="M179" i="196"/>
  <c r="L179" i="196"/>
  <c r="K179" i="196"/>
  <c r="J179" i="196"/>
  <c r="I179" i="196"/>
  <c r="H179" i="196"/>
  <c r="G179" i="196"/>
  <c r="F179" i="196"/>
  <c r="E179" i="196"/>
  <c r="T178" i="196"/>
  <c r="S178" i="196"/>
  <c r="R178" i="196"/>
  <c r="Q178" i="196"/>
  <c r="P178" i="196"/>
  <c r="O178" i="196"/>
  <c r="N178" i="196"/>
  <c r="M178" i="196"/>
  <c r="L178" i="196"/>
  <c r="K178" i="196"/>
  <c r="J178" i="196"/>
  <c r="I178" i="196"/>
  <c r="H178" i="196"/>
  <c r="G178" i="196"/>
  <c r="F178" i="196"/>
  <c r="E178" i="196"/>
  <c r="T177" i="196"/>
  <c r="S177" i="196"/>
  <c r="R177" i="196"/>
  <c r="Q177" i="196"/>
  <c r="P177" i="196"/>
  <c r="O177" i="196"/>
  <c r="N177" i="196"/>
  <c r="M177" i="196"/>
  <c r="L177" i="196"/>
  <c r="K177" i="196"/>
  <c r="J177" i="196"/>
  <c r="I177" i="196"/>
  <c r="H177" i="196"/>
  <c r="G177" i="196"/>
  <c r="F177" i="196"/>
  <c r="E177" i="196"/>
  <c r="T176" i="196"/>
  <c r="S176" i="196"/>
  <c r="R176" i="196"/>
  <c r="Q176" i="196"/>
  <c r="P176" i="196"/>
  <c r="O176" i="196"/>
  <c r="N176" i="196"/>
  <c r="M176" i="196"/>
  <c r="L176" i="196"/>
  <c r="K176" i="196"/>
  <c r="J176" i="196"/>
  <c r="I176" i="196"/>
  <c r="H176" i="196"/>
  <c r="G176" i="196"/>
  <c r="F176" i="196"/>
  <c r="E176" i="196"/>
  <c r="T175" i="196"/>
  <c r="S175" i="196"/>
  <c r="R175" i="196"/>
  <c r="Q175" i="196"/>
  <c r="P175" i="196"/>
  <c r="O175" i="196"/>
  <c r="N175" i="196"/>
  <c r="M175" i="196"/>
  <c r="L175" i="196"/>
  <c r="K175" i="196"/>
  <c r="J175" i="196"/>
  <c r="I175" i="196"/>
  <c r="H175" i="196"/>
  <c r="G175" i="196"/>
  <c r="F175" i="196"/>
  <c r="E175" i="196"/>
  <c r="T174" i="196"/>
  <c r="S174" i="196"/>
  <c r="R174" i="196"/>
  <c r="Q174" i="196"/>
  <c r="P174" i="196"/>
  <c r="O174" i="196"/>
  <c r="N174" i="196"/>
  <c r="M174" i="196"/>
  <c r="L174" i="196"/>
  <c r="K174" i="196"/>
  <c r="J174" i="196"/>
  <c r="I174" i="196"/>
  <c r="H174" i="196"/>
  <c r="G174" i="196"/>
  <c r="F174" i="196"/>
  <c r="E174" i="196"/>
  <c r="T173" i="196"/>
  <c r="S173" i="196"/>
  <c r="R173" i="196"/>
  <c r="Q173" i="196"/>
  <c r="P173" i="196"/>
  <c r="O173" i="196"/>
  <c r="N173" i="196"/>
  <c r="M173" i="196"/>
  <c r="L173" i="196"/>
  <c r="K173" i="196"/>
  <c r="J173" i="196"/>
  <c r="I173" i="196"/>
  <c r="H173" i="196"/>
  <c r="G173" i="196"/>
  <c r="F173" i="196"/>
  <c r="E173" i="196"/>
  <c r="T172" i="196"/>
  <c r="S172" i="196"/>
  <c r="R172" i="196"/>
  <c r="Q172" i="196"/>
  <c r="P172" i="196"/>
  <c r="O172" i="196"/>
  <c r="N172" i="196"/>
  <c r="M172" i="196"/>
  <c r="L172" i="196"/>
  <c r="K172" i="196"/>
  <c r="J172" i="196"/>
  <c r="I172" i="196"/>
  <c r="H172" i="196"/>
  <c r="G172" i="196"/>
  <c r="F172" i="196"/>
  <c r="E172" i="196"/>
  <c r="T171" i="196"/>
  <c r="S171" i="196"/>
  <c r="R171" i="196"/>
  <c r="Q171" i="196"/>
  <c r="P171" i="196"/>
  <c r="O171" i="196"/>
  <c r="N171" i="196"/>
  <c r="M171" i="196"/>
  <c r="L171" i="196"/>
  <c r="K171" i="196"/>
  <c r="J171" i="196"/>
  <c r="I171" i="196"/>
  <c r="H171" i="196"/>
  <c r="G171" i="196"/>
  <c r="F171" i="196"/>
  <c r="E171" i="196"/>
  <c r="T170" i="196"/>
  <c r="S170" i="196"/>
  <c r="R170" i="196"/>
  <c r="Q170" i="196"/>
  <c r="P170" i="196"/>
  <c r="O170" i="196"/>
  <c r="N170" i="196"/>
  <c r="M170" i="196"/>
  <c r="L170" i="196"/>
  <c r="K170" i="196"/>
  <c r="J170" i="196"/>
  <c r="I170" i="196"/>
  <c r="H170" i="196"/>
  <c r="G170" i="196"/>
  <c r="F170" i="196"/>
  <c r="E170" i="196"/>
  <c r="T169" i="196"/>
  <c r="S169" i="196"/>
  <c r="R169" i="196"/>
  <c r="Q169" i="196"/>
  <c r="P169" i="196"/>
  <c r="O169" i="196"/>
  <c r="N169" i="196"/>
  <c r="M169" i="196"/>
  <c r="L169" i="196"/>
  <c r="K169" i="196"/>
  <c r="J169" i="196"/>
  <c r="I169" i="196"/>
  <c r="H169" i="196"/>
  <c r="G169" i="196"/>
  <c r="F169" i="196"/>
  <c r="E169" i="196"/>
  <c r="T168" i="196"/>
  <c r="S168" i="196"/>
  <c r="R168" i="196"/>
  <c r="Q168" i="196"/>
  <c r="P168" i="196"/>
  <c r="O168" i="196"/>
  <c r="N168" i="196"/>
  <c r="M168" i="196"/>
  <c r="L168" i="196"/>
  <c r="K168" i="196"/>
  <c r="J168" i="196"/>
  <c r="I168" i="196"/>
  <c r="H168" i="196"/>
  <c r="G168" i="196"/>
  <c r="F168" i="196"/>
  <c r="E168" i="196"/>
  <c r="T167" i="196"/>
  <c r="S167" i="196"/>
  <c r="R167" i="196"/>
  <c r="Q167" i="196"/>
  <c r="P167" i="196"/>
  <c r="O167" i="196"/>
  <c r="N167" i="196"/>
  <c r="M167" i="196"/>
  <c r="L167" i="196"/>
  <c r="K167" i="196"/>
  <c r="J167" i="196"/>
  <c r="I167" i="196"/>
  <c r="H167" i="196"/>
  <c r="G167" i="196"/>
  <c r="F167" i="196"/>
  <c r="E167" i="196"/>
  <c r="T166" i="196"/>
  <c r="S166" i="196"/>
  <c r="R166" i="196"/>
  <c r="Q166" i="196"/>
  <c r="P166" i="196"/>
  <c r="O166" i="196"/>
  <c r="N166" i="196"/>
  <c r="M166" i="196"/>
  <c r="L166" i="196"/>
  <c r="K166" i="196"/>
  <c r="J166" i="196"/>
  <c r="I166" i="196"/>
  <c r="H166" i="196"/>
  <c r="G166" i="196"/>
  <c r="F166" i="196"/>
  <c r="E166" i="196"/>
  <c r="T165" i="196"/>
  <c r="S165" i="196"/>
  <c r="R165" i="196"/>
  <c r="Q165" i="196"/>
  <c r="P165" i="196"/>
  <c r="O165" i="196"/>
  <c r="N165" i="196"/>
  <c r="M165" i="196"/>
  <c r="L165" i="196"/>
  <c r="K165" i="196"/>
  <c r="J165" i="196"/>
  <c r="I165" i="196"/>
  <c r="H165" i="196"/>
  <c r="G165" i="196"/>
  <c r="F165" i="196"/>
  <c r="E165" i="196"/>
  <c r="T164" i="196"/>
  <c r="S164" i="196"/>
  <c r="R164" i="196"/>
  <c r="Q164" i="196"/>
  <c r="P164" i="196"/>
  <c r="O164" i="196"/>
  <c r="N164" i="196"/>
  <c r="M164" i="196"/>
  <c r="L164" i="196"/>
  <c r="K164" i="196"/>
  <c r="J164" i="196"/>
  <c r="I164" i="196"/>
  <c r="H164" i="196"/>
  <c r="G164" i="196"/>
  <c r="F164" i="196"/>
  <c r="E164" i="196"/>
  <c r="T163" i="196"/>
  <c r="S163" i="196"/>
  <c r="R163" i="196"/>
  <c r="Q163" i="196"/>
  <c r="P163" i="196"/>
  <c r="O163" i="196"/>
  <c r="N163" i="196"/>
  <c r="M163" i="196"/>
  <c r="L163" i="196"/>
  <c r="K163" i="196"/>
  <c r="J163" i="196"/>
  <c r="I163" i="196"/>
  <c r="H163" i="196"/>
  <c r="G163" i="196"/>
  <c r="F163" i="196"/>
  <c r="E163" i="196"/>
  <c r="T162" i="196"/>
  <c r="S162" i="196"/>
  <c r="R162" i="196"/>
  <c r="Q162" i="196"/>
  <c r="P162" i="196"/>
  <c r="O162" i="196"/>
  <c r="N162" i="196"/>
  <c r="M162" i="196"/>
  <c r="L162" i="196"/>
  <c r="K162" i="196"/>
  <c r="J162" i="196"/>
  <c r="I162" i="196"/>
  <c r="H162" i="196"/>
  <c r="G162" i="196"/>
  <c r="F162" i="196"/>
  <c r="E162" i="196"/>
  <c r="T161" i="196"/>
  <c r="S161" i="196"/>
  <c r="R161" i="196"/>
  <c r="Q161" i="196"/>
  <c r="P161" i="196"/>
  <c r="O161" i="196"/>
  <c r="N161" i="196"/>
  <c r="M161" i="196"/>
  <c r="L161" i="196"/>
  <c r="K161" i="196"/>
  <c r="J161" i="196"/>
  <c r="I161" i="196"/>
  <c r="H161" i="196"/>
  <c r="G161" i="196"/>
  <c r="F161" i="196"/>
  <c r="E161" i="196"/>
  <c r="T160" i="196"/>
  <c r="S160" i="196"/>
  <c r="R160" i="196"/>
  <c r="Q160" i="196"/>
  <c r="P160" i="196"/>
  <c r="O160" i="196"/>
  <c r="N160" i="196"/>
  <c r="M160" i="196"/>
  <c r="L160" i="196"/>
  <c r="K160" i="196"/>
  <c r="J160" i="196"/>
  <c r="I160" i="196"/>
  <c r="H160" i="196"/>
  <c r="G160" i="196"/>
  <c r="F160" i="196"/>
  <c r="E160" i="196"/>
  <c r="T159" i="196"/>
  <c r="S159" i="196"/>
  <c r="R159" i="196"/>
  <c r="Q159" i="196"/>
  <c r="P159" i="196"/>
  <c r="O159" i="196"/>
  <c r="N159" i="196"/>
  <c r="M159" i="196"/>
  <c r="L159" i="196"/>
  <c r="K159" i="196"/>
  <c r="J159" i="196"/>
  <c r="I159" i="196"/>
  <c r="H159" i="196"/>
  <c r="G159" i="196"/>
  <c r="F159" i="196"/>
  <c r="E159" i="196"/>
  <c r="T158" i="196"/>
  <c r="S158" i="196"/>
  <c r="R158" i="196"/>
  <c r="Q158" i="196"/>
  <c r="P158" i="196"/>
  <c r="O158" i="196"/>
  <c r="N158" i="196"/>
  <c r="M158" i="196"/>
  <c r="L158" i="196"/>
  <c r="K158" i="196"/>
  <c r="J158" i="196"/>
  <c r="I158" i="196"/>
  <c r="H158" i="196"/>
  <c r="G158" i="196"/>
  <c r="F158" i="196"/>
  <c r="E158" i="196"/>
  <c r="T157" i="196"/>
  <c r="S157" i="196"/>
  <c r="R157" i="196"/>
  <c r="Q157" i="196"/>
  <c r="P157" i="196"/>
  <c r="O157" i="196"/>
  <c r="N157" i="196"/>
  <c r="M157" i="196"/>
  <c r="L157" i="196"/>
  <c r="K157" i="196"/>
  <c r="J157" i="196"/>
  <c r="I157" i="196"/>
  <c r="H157" i="196"/>
  <c r="G157" i="196"/>
  <c r="F157" i="196"/>
  <c r="E157" i="196"/>
  <c r="T156" i="196"/>
  <c r="S156" i="196"/>
  <c r="R156" i="196"/>
  <c r="Q156" i="196"/>
  <c r="P156" i="196"/>
  <c r="O156" i="196"/>
  <c r="N156" i="196"/>
  <c r="M156" i="196"/>
  <c r="L156" i="196"/>
  <c r="K156" i="196"/>
  <c r="J156" i="196"/>
  <c r="I156" i="196"/>
  <c r="H156" i="196"/>
  <c r="G156" i="196"/>
  <c r="F156" i="196"/>
  <c r="E156" i="196"/>
  <c r="T155" i="196"/>
  <c r="S155" i="196"/>
  <c r="R155" i="196"/>
  <c r="Q155" i="196"/>
  <c r="P155" i="196"/>
  <c r="O155" i="196"/>
  <c r="N155" i="196"/>
  <c r="M155" i="196"/>
  <c r="L155" i="196"/>
  <c r="K155" i="196"/>
  <c r="J155" i="196"/>
  <c r="I155" i="196"/>
  <c r="H155" i="196"/>
  <c r="G155" i="196"/>
  <c r="F155" i="196"/>
  <c r="E155" i="196"/>
  <c r="T154" i="196"/>
  <c r="S154" i="196"/>
  <c r="R154" i="196"/>
  <c r="Q154" i="196"/>
  <c r="P154" i="196"/>
  <c r="O154" i="196"/>
  <c r="N154" i="196"/>
  <c r="M154" i="196"/>
  <c r="L154" i="196"/>
  <c r="K154" i="196"/>
  <c r="J154" i="196"/>
  <c r="I154" i="196"/>
  <c r="H154" i="196"/>
  <c r="G154" i="196"/>
  <c r="F154" i="196"/>
  <c r="E154" i="196"/>
  <c r="T153" i="196"/>
  <c r="S153" i="196"/>
  <c r="R153" i="196"/>
  <c r="Q153" i="196"/>
  <c r="P153" i="196"/>
  <c r="O153" i="196"/>
  <c r="N153" i="196"/>
  <c r="M153" i="196"/>
  <c r="L153" i="196"/>
  <c r="K153" i="196"/>
  <c r="J153" i="196"/>
  <c r="I153" i="196"/>
  <c r="H153" i="196"/>
  <c r="G153" i="196"/>
  <c r="F153" i="196"/>
  <c r="E153" i="196"/>
  <c r="T152" i="196"/>
  <c r="S152" i="196"/>
  <c r="R152" i="196"/>
  <c r="Q152" i="196"/>
  <c r="P152" i="196"/>
  <c r="O152" i="196"/>
  <c r="N152" i="196"/>
  <c r="M152" i="196"/>
  <c r="L152" i="196"/>
  <c r="K152" i="196"/>
  <c r="J152" i="196"/>
  <c r="I152" i="196"/>
  <c r="H152" i="196"/>
  <c r="G152" i="196"/>
  <c r="F152" i="196"/>
  <c r="E152" i="196"/>
  <c r="T151" i="196"/>
  <c r="S151" i="196"/>
  <c r="R151" i="196"/>
  <c r="Q151" i="196"/>
  <c r="P151" i="196"/>
  <c r="O151" i="196"/>
  <c r="N151" i="196"/>
  <c r="M151" i="196"/>
  <c r="L151" i="196"/>
  <c r="K151" i="196"/>
  <c r="J151" i="196"/>
  <c r="I151" i="196"/>
  <c r="H151" i="196"/>
  <c r="G151" i="196"/>
  <c r="F151" i="196"/>
  <c r="E151" i="196"/>
  <c r="T150" i="196"/>
  <c r="S150" i="196"/>
  <c r="R150" i="196"/>
  <c r="Q150" i="196"/>
  <c r="P150" i="196"/>
  <c r="O150" i="196"/>
  <c r="N150" i="196"/>
  <c r="M150" i="196"/>
  <c r="L150" i="196"/>
  <c r="K150" i="196"/>
  <c r="J150" i="196"/>
  <c r="I150" i="196"/>
  <c r="H150" i="196"/>
  <c r="G150" i="196"/>
  <c r="F150" i="196"/>
  <c r="E150" i="196"/>
  <c r="T149" i="196"/>
  <c r="S149" i="196"/>
  <c r="R149" i="196"/>
  <c r="Q149" i="196"/>
  <c r="P149" i="196"/>
  <c r="O149" i="196"/>
  <c r="N149" i="196"/>
  <c r="M149" i="196"/>
  <c r="L149" i="196"/>
  <c r="K149" i="196"/>
  <c r="J149" i="196"/>
  <c r="I149" i="196"/>
  <c r="H149" i="196"/>
  <c r="G149" i="196"/>
  <c r="F149" i="196"/>
  <c r="E149" i="196"/>
  <c r="T148" i="196"/>
  <c r="S148" i="196"/>
  <c r="R148" i="196"/>
  <c r="Q148" i="196"/>
  <c r="P148" i="196"/>
  <c r="O148" i="196"/>
  <c r="N148" i="196"/>
  <c r="M148" i="196"/>
  <c r="L148" i="196"/>
  <c r="K148" i="196"/>
  <c r="J148" i="196"/>
  <c r="I148" i="196"/>
  <c r="H148" i="196"/>
  <c r="G148" i="196"/>
  <c r="F148" i="196"/>
  <c r="E148" i="196"/>
  <c r="T147" i="196"/>
  <c r="S147" i="196"/>
  <c r="R147" i="196"/>
  <c r="Q147" i="196"/>
  <c r="P147" i="196"/>
  <c r="O147" i="196"/>
  <c r="N147" i="196"/>
  <c r="M147" i="196"/>
  <c r="L147" i="196"/>
  <c r="K147" i="196"/>
  <c r="J147" i="196"/>
  <c r="I147" i="196"/>
  <c r="H147" i="196"/>
  <c r="G147" i="196"/>
  <c r="F147" i="196"/>
  <c r="E147" i="196"/>
  <c r="T146" i="196"/>
  <c r="S146" i="196"/>
  <c r="R146" i="196"/>
  <c r="Q146" i="196"/>
  <c r="P146" i="196"/>
  <c r="O146" i="196"/>
  <c r="N146" i="196"/>
  <c r="M146" i="196"/>
  <c r="L146" i="196"/>
  <c r="K146" i="196"/>
  <c r="J146" i="196"/>
  <c r="I146" i="196"/>
  <c r="H146" i="196"/>
  <c r="G146" i="196"/>
  <c r="F146" i="196"/>
  <c r="E146" i="196"/>
  <c r="T145" i="196"/>
  <c r="S145" i="196"/>
  <c r="R145" i="196"/>
  <c r="Q145" i="196"/>
  <c r="P145" i="196"/>
  <c r="O145" i="196"/>
  <c r="N145" i="196"/>
  <c r="M145" i="196"/>
  <c r="L145" i="196"/>
  <c r="K145" i="196"/>
  <c r="J145" i="196"/>
  <c r="I145" i="196"/>
  <c r="H145" i="196"/>
  <c r="G145" i="196"/>
  <c r="F145" i="196"/>
  <c r="E145" i="196"/>
  <c r="T144" i="196"/>
  <c r="S144" i="196"/>
  <c r="R144" i="196"/>
  <c r="Q144" i="196"/>
  <c r="P144" i="196"/>
  <c r="O144" i="196"/>
  <c r="N144" i="196"/>
  <c r="M144" i="196"/>
  <c r="L144" i="196"/>
  <c r="K144" i="196"/>
  <c r="J144" i="196"/>
  <c r="I144" i="196"/>
  <c r="H144" i="196"/>
  <c r="G144" i="196"/>
  <c r="F144" i="196"/>
  <c r="E144" i="196"/>
  <c r="T143" i="196"/>
  <c r="S143" i="196"/>
  <c r="R143" i="196"/>
  <c r="Q143" i="196"/>
  <c r="P143" i="196"/>
  <c r="O143" i="196"/>
  <c r="N143" i="196"/>
  <c r="M143" i="196"/>
  <c r="L143" i="196"/>
  <c r="K143" i="196"/>
  <c r="J143" i="196"/>
  <c r="I143" i="196"/>
  <c r="H143" i="196"/>
  <c r="G143" i="196"/>
  <c r="F143" i="196"/>
  <c r="E143" i="196"/>
  <c r="T142" i="196"/>
  <c r="S142" i="196"/>
  <c r="R142" i="196"/>
  <c r="Q142" i="196"/>
  <c r="P142" i="196"/>
  <c r="O142" i="196"/>
  <c r="N142" i="196"/>
  <c r="M142" i="196"/>
  <c r="L142" i="196"/>
  <c r="K142" i="196"/>
  <c r="J142" i="196"/>
  <c r="I142" i="196"/>
  <c r="H142" i="196"/>
  <c r="G142" i="196"/>
  <c r="F142" i="196"/>
  <c r="E142" i="196"/>
  <c r="T141" i="196"/>
  <c r="S141" i="196"/>
  <c r="R141" i="196"/>
  <c r="Q141" i="196"/>
  <c r="P141" i="196"/>
  <c r="O141" i="196"/>
  <c r="N141" i="196"/>
  <c r="M141" i="196"/>
  <c r="L141" i="196"/>
  <c r="K141" i="196"/>
  <c r="J141" i="196"/>
  <c r="I141" i="196"/>
  <c r="H141" i="196"/>
  <c r="G141" i="196"/>
  <c r="F141" i="196"/>
  <c r="E141" i="196"/>
  <c r="T140" i="196"/>
  <c r="S140" i="196"/>
  <c r="R140" i="196"/>
  <c r="Q140" i="196"/>
  <c r="P140" i="196"/>
  <c r="O140" i="196"/>
  <c r="N140" i="196"/>
  <c r="M140" i="196"/>
  <c r="L140" i="196"/>
  <c r="K140" i="196"/>
  <c r="J140" i="196"/>
  <c r="I140" i="196"/>
  <c r="H140" i="196"/>
  <c r="G140" i="196"/>
  <c r="F140" i="196"/>
  <c r="E140" i="196"/>
  <c r="T139" i="196"/>
  <c r="S139" i="196"/>
  <c r="R139" i="196"/>
  <c r="Q139" i="196"/>
  <c r="P139" i="196"/>
  <c r="O139" i="196"/>
  <c r="N139" i="196"/>
  <c r="M139" i="196"/>
  <c r="L139" i="196"/>
  <c r="K139" i="196"/>
  <c r="J139" i="196"/>
  <c r="I139" i="196"/>
  <c r="H139" i="196"/>
  <c r="G139" i="196"/>
  <c r="F139" i="196"/>
  <c r="E139" i="196"/>
  <c r="T138" i="196"/>
  <c r="S138" i="196"/>
  <c r="R138" i="196"/>
  <c r="Q138" i="196"/>
  <c r="P138" i="196"/>
  <c r="O138" i="196"/>
  <c r="N138" i="196"/>
  <c r="M138" i="196"/>
  <c r="L138" i="196"/>
  <c r="K138" i="196"/>
  <c r="J138" i="196"/>
  <c r="I138" i="196"/>
  <c r="H138" i="196"/>
  <c r="G138" i="196"/>
  <c r="F138" i="196"/>
  <c r="E138" i="196"/>
  <c r="T137" i="196"/>
  <c r="S137" i="196"/>
  <c r="R137" i="196"/>
  <c r="Q137" i="196"/>
  <c r="P137" i="196"/>
  <c r="O137" i="196"/>
  <c r="N137" i="196"/>
  <c r="M137" i="196"/>
  <c r="L137" i="196"/>
  <c r="K137" i="196"/>
  <c r="J137" i="196"/>
  <c r="I137" i="196"/>
  <c r="H137" i="196"/>
  <c r="G137" i="196"/>
  <c r="F137" i="196"/>
  <c r="E137" i="196"/>
  <c r="T136" i="196"/>
  <c r="S136" i="196"/>
  <c r="R136" i="196"/>
  <c r="Q136" i="196"/>
  <c r="P136" i="196"/>
  <c r="O136" i="196"/>
  <c r="N136" i="196"/>
  <c r="M136" i="196"/>
  <c r="L136" i="196"/>
  <c r="K136" i="196"/>
  <c r="J136" i="196"/>
  <c r="I136" i="196"/>
  <c r="H136" i="196"/>
  <c r="G136" i="196"/>
  <c r="F136" i="196"/>
  <c r="E136" i="196"/>
  <c r="T135" i="196"/>
  <c r="S135" i="196"/>
  <c r="R135" i="196"/>
  <c r="Q135" i="196"/>
  <c r="P135" i="196"/>
  <c r="O135" i="196"/>
  <c r="N135" i="196"/>
  <c r="M135" i="196"/>
  <c r="L135" i="196"/>
  <c r="K135" i="196"/>
  <c r="J135" i="196"/>
  <c r="I135" i="196"/>
  <c r="H135" i="196"/>
  <c r="G135" i="196"/>
  <c r="F135" i="196"/>
  <c r="E135" i="196"/>
  <c r="T134" i="196"/>
  <c r="S134" i="196"/>
  <c r="R134" i="196"/>
  <c r="Q134" i="196"/>
  <c r="P134" i="196"/>
  <c r="O134" i="196"/>
  <c r="N134" i="196"/>
  <c r="M134" i="196"/>
  <c r="L134" i="196"/>
  <c r="K134" i="196"/>
  <c r="J134" i="196"/>
  <c r="I134" i="196"/>
  <c r="H134" i="196"/>
  <c r="G134" i="196"/>
  <c r="F134" i="196"/>
  <c r="E134" i="196"/>
  <c r="T133" i="196"/>
  <c r="S133" i="196"/>
  <c r="R133" i="196"/>
  <c r="Q133" i="196"/>
  <c r="P133" i="196"/>
  <c r="O133" i="196"/>
  <c r="N133" i="196"/>
  <c r="M133" i="196"/>
  <c r="L133" i="196"/>
  <c r="K133" i="196"/>
  <c r="J133" i="196"/>
  <c r="I133" i="196"/>
  <c r="H133" i="196"/>
  <c r="G133" i="196"/>
  <c r="F133" i="196"/>
  <c r="E133" i="196"/>
  <c r="T132" i="196"/>
  <c r="S132" i="196"/>
  <c r="R132" i="196"/>
  <c r="Q132" i="196"/>
  <c r="P132" i="196"/>
  <c r="O132" i="196"/>
  <c r="N132" i="196"/>
  <c r="M132" i="196"/>
  <c r="L132" i="196"/>
  <c r="K132" i="196"/>
  <c r="J132" i="196"/>
  <c r="I132" i="196"/>
  <c r="H132" i="196"/>
  <c r="G132" i="196"/>
  <c r="F132" i="196"/>
  <c r="E132" i="196"/>
  <c r="T131" i="196"/>
  <c r="S131" i="196"/>
  <c r="R131" i="196"/>
  <c r="Q131" i="196"/>
  <c r="P131" i="196"/>
  <c r="O131" i="196"/>
  <c r="N131" i="196"/>
  <c r="M131" i="196"/>
  <c r="L131" i="196"/>
  <c r="K131" i="196"/>
  <c r="J131" i="196"/>
  <c r="I131" i="196"/>
  <c r="H131" i="196"/>
  <c r="G131" i="196"/>
  <c r="F131" i="196"/>
  <c r="E131" i="196"/>
  <c r="T130" i="196"/>
  <c r="S130" i="196"/>
  <c r="R130" i="196"/>
  <c r="Q130" i="196"/>
  <c r="P130" i="196"/>
  <c r="O130" i="196"/>
  <c r="N130" i="196"/>
  <c r="M130" i="196"/>
  <c r="L130" i="196"/>
  <c r="K130" i="196"/>
  <c r="J130" i="196"/>
  <c r="I130" i="196"/>
  <c r="H130" i="196"/>
  <c r="G130" i="196"/>
  <c r="F130" i="196"/>
  <c r="E130" i="196"/>
  <c r="T129" i="196"/>
  <c r="S129" i="196"/>
  <c r="R129" i="196"/>
  <c r="Q129" i="196"/>
  <c r="P129" i="196"/>
  <c r="O129" i="196"/>
  <c r="N129" i="196"/>
  <c r="M129" i="196"/>
  <c r="L129" i="196"/>
  <c r="K129" i="196"/>
  <c r="J129" i="196"/>
  <c r="I129" i="196"/>
  <c r="H129" i="196"/>
  <c r="G129" i="196"/>
  <c r="F129" i="196"/>
  <c r="E129" i="196"/>
  <c r="T128" i="196"/>
  <c r="S128" i="196"/>
  <c r="R128" i="196"/>
  <c r="Q128" i="196"/>
  <c r="P128" i="196"/>
  <c r="O128" i="196"/>
  <c r="N128" i="196"/>
  <c r="M128" i="196"/>
  <c r="L128" i="196"/>
  <c r="K128" i="196"/>
  <c r="J128" i="196"/>
  <c r="I128" i="196"/>
  <c r="H128" i="196"/>
  <c r="G128" i="196"/>
  <c r="F128" i="196"/>
  <c r="E128" i="196"/>
  <c r="T127" i="196"/>
  <c r="S127" i="196"/>
  <c r="R127" i="196"/>
  <c r="Q127" i="196"/>
  <c r="P127" i="196"/>
  <c r="O127" i="196"/>
  <c r="N127" i="196"/>
  <c r="M127" i="196"/>
  <c r="L127" i="196"/>
  <c r="K127" i="196"/>
  <c r="J127" i="196"/>
  <c r="I127" i="196"/>
  <c r="H127" i="196"/>
  <c r="G127" i="196"/>
  <c r="F127" i="196"/>
  <c r="E127" i="196"/>
  <c r="T126" i="196"/>
  <c r="S126" i="196"/>
  <c r="R126" i="196"/>
  <c r="Q126" i="196"/>
  <c r="P126" i="196"/>
  <c r="O126" i="196"/>
  <c r="N126" i="196"/>
  <c r="M126" i="196"/>
  <c r="L126" i="196"/>
  <c r="K126" i="196"/>
  <c r="J126" i="196"/>
  <c r="I126" i="196"/>
  <c r="H126" i="196"/>
  <c r="G126" i="196"/>
  <c r="F126" i="196"/>
  <c r="E126" i="196"/>
  <c r="T125" i="196"/>
  <c r="S125" i="196"/>
  <c r="R125" i="196"/>
  <c r="Q125" i="196"/>
  <c r="P125" i="196"/>
  <c r="O125" i="196"/>
  <c r="N125" i="196"/>
  <c r="M125" i="196"/>
  <c r="L125" i="196"/>
  <c r="K125" i="196"/>
  <c r="J125" i="196"/>
  <c r="I125" i="196"/>
  <c r="H125" i="196"/>
  <c r="G125" i="196"/>
  <c r="F125" i="196"/>
  <c r="E125" i="196"/>
  <c r="T124" i="196"/>
  <c r="S124" i="196"/>
  <c r="R124" i="196"/>
  <c r="Q124" i="196"/>
  <c r="P124" i="196"/>
  <c r="O124" i="196"/>
  <c r="N124" i="196"/>
  <c r="M124" i="196"/>
  <c r="L124" i="196"/>
  <c r="K124" i="196"/>
  <c r="J124" i="196"/>
  <c r="I124" i="196"/>
  <c r="H124" i="196"/>
  <c r="G124" i="196"/>
  <c r="F124" i="196"/>
  <c r="E124" i="196"/>
  <c r="T123" i="196"/>
  <c r="S123" i="196"/>
  <c r="R123" i="196"/>
  <c r="Q123" i="196"/>
  <c r="P123" i="196"/>
  <c r="O123" i="196"/>
  <c r="N123" i="196"/>
  <c r="M123" i="196"/>
  <c r="L123" i="196"/>
  <c r="K123" i="196"/>
  <c r="J123" i="196"/>
  <c r="I123" i="196"/>
  <c r="H123" i="196"/>
  <c r="G123" i="196"/>
  <c r="F123" i="196"/>
  <c r="E123" i="196"/>
  <c r="T122" i="196"/>
  <c r="S122" i="196"/>
  <c r="R122" i="196"/>
  <c r="Q122" i="196"/>
  <c r="P122" i="196"/>
  <c r="O122" i="196"/>
  <c r="N122" i="196"/>
  <c r="M122" i="196"/>
  <c r="L122" i="196"/>
  <c r="K122" i="196"/>
  <c r="J122" i="196"/>
  <c r="I122" i="196"/>
  <c r="H122" i="196"/>
  <c r="G122" i="196"/>
  <c r="F122" i="196"/>
  <c r="E122" i="196"/>
  <c r="T121" i="196"/>
  <c r="S121" i="196"/>
  <c r="R121" i="196"/>
  <c r="Q121" i="196"/>
  <c r="P121" i="196"/>
  <c r="O121" i="196"/>
  <c r="N121" i="196"/>
  <c r="M121" i="196"/>
  <c r="L121" i="196"/>
  <c r="K121" i="196"/>
  <c r="J121" i="196"/>
  <c r="I121" i="196"/>
  <c r="H121" i="196"/>
  <c r="G121" i="196"/>
  <c r="F121" i="196"/>
  <c r="E121" i="196"/>
  <c r="T120" i="196"/>
  <c r="S120" i="196"/>
  <c r="R120" i="196"/>
  <c r="Q120" i="196"/>
  <c r="P120" i="196"/>
  <c r="O120" i="196"/>
  <c r="N120" i="196"/>
  <c r="M120" i="196"/>
  <c r="L120" i="196"/>
  <c r="K120" i="196"/>
  <c r="J120" i="196"/>
  <c r="I120" i="196"/>
  <c r="H120" i="196"/>
  <c r="G120" i="196"/>
  <c r="F120" i="196"/>
  <c r="E120" i="196"/>
  <c r="T119" i="196"/>
  <c r="S119" i="196"/>
  <c r="R119" i="196"/>
  <c r="Q119" i="196"/>
  <c r="P119" i="196"/>
  <c r="O119" i="196"/>
  <c r="N119" i="196"/>
  <c r="M119" i="196"/>
  <c r="L119" i="196"/>
  <c r="K119" i="196"/>
  <c r="J119" i="196"/>
  <c r="I119" i="196"/>
  <c r="H119" i="196"/>
  <c r="G119" i="196"/>
  <c r="F119" i="196"/>
  <c r="E119" i="196"/>
  <c r="T118" i="196"/>
  <c r="S118" i="196"/>
  <c r="R118" i="196"/>
  <c r="Q118" i="196"/>
  <c r="P118" i="196"/>
  <c r="O118" i="196"/>
  <c r="N118" i="196"/>
  <c r="M118" i="196"/>
  <c r="L118" i="196"/>
  <c r="K118" i="196"/>
  <c r="J118" i="196"/>
  <c r="I118" i="196"/>
  <c r="H118" i="196"/>
  <c r="G118" i="196"/>
  <c r="F118" i="196"/>
  <c r="E118" i="196"/>
  <c r="T117" i="196"/>
  <c r="S117" i="196"/>
  <c r="R117" i="196"/>
  <c r="Q117" i="196"/>
  <c r="P117" i="196"/>
  <c r="O117" i="196"/>
  <c r="N117" i="196"/>
  <c r="M117" i="196"/>
  <c r="L117" i="196"/>
  <c r="K117" i="196"/>
  <c r="J117" i="196"/>
  <c r="I117" i="196"/>
  <c r="H117" i="196"/>
  <c r="G117" i="196"/>
  <c r="F117" i="196"/>
  <c r="E117" i="196"/>
  <c r="T116" i="196"/>
  <c r="S116" i="196"/>
  <c r="R116" i="196"/>
  <c r="Q116" i="196"/>
  <c r="P116" i="196"/>
  <c r="O116" i="196"/>
  <c r="N116" i="196"/>
  <c r="M116" i="196"/>
  <c r="L116" i="196"/>
  <c r="K116" i="196"/>
  <c r="J116" i="196"/>
  <c r="I116" i="196"/>
  <c r="H116" i="196"/>
  <c r="G116" i="196"/>
  <c r="F116" i="196"/>
  <c r="E116" i="196"/>
  <c r="T115" i="196"/>
  <c r="S115" i="196"/>
  <c r="R115" i="196"/>
  <c r="Q115" i="196"/>
  <c r="P115" i="196"/>
  <c r="O115" i="196"/>
  <c r="N115" i="196"/>
  <c r="M115" i="196"/>
  <c r="L115" i="196"/>
  <c r="K115" i="196"/>
  <c r="J115" i="196"/>
  <c r="I115" i="196"/>
  <c r="H115" i="196"/>
  <c r="G115" i="196"/>
  <c r="F115" i="196"/>
  <c r="E115" i="196"/>
  <c r="T114" i="196"/>
  <c r="S114" i="196"/>
  <c r="R114" i="196"/>
  <c r="Q114" i="196"/>
  <c r="P114" i="196"/>
  <c r="O114" i="196"/>
  <c r="N114" i="196"/>
  <c r="M114" i="196"/>
  <c r="L114" i="196"/>
  <c r="K114" i="196"/>
  <c r="J114" i="196"/>
  <c r="I114" i="196"/>
  <c r="H114" i="196"/>
  <c r="G114" i="196"/>
  <c r="F114" i="196"/>
  <c r="E114" i="196"/>
  <c r="T113" i="196"/>
  <c r="S113" i="196"/>
  <c r="R113" i="196"/>
  <c r="Q113" i="196"/>
  <c r="P113" i="196"/>
  <c r="O113" i="196"/>
  <c r="N113" i="196"/>
  <c r="M113" i="196"/>
  <c r="L113" i="196"/>
  <c r="K113" i="196"/>
  <c r="J113" i="196"/>
  <c r="I113" i="196"/>
  <c r="H113" i="196"/>
  <c r="G113" i="196"/>
  <c r="F113" i="196"/>
  <c r="E113" i="196"/>
  <c r="T112" i="196"/>
  <c r="S112" i="196"/>
  <c r="R112" i="196"/>
  <c r="Q112" i="196"/>
  <c r="P112" i="196"/>
  <c r="O112" i="196"/>
  <c r="N112" i="196"/>
  <c r="M112" i="196"/>
  <c r="L112" i="196"/>
  <c r="K112" i="196"/>
  <c r="J112" i="196"/>
  <c r="I112" i="196"/>
  <c r="H112" i="196"/>
  <c r="G112" i="196"/>
  <c r="F112" i="196"/>
  <c r="E112" i="196"/>
  <c r="T111" i="196"/>
  <c r="S111" i="196"/>
  <c r="R111" i="196"/>
  <c r="Q111" i="196"/>
  <c r="P111" i="196"/>
  <c r="O111" i="196"/>
  <c r="N111" i="196"/>
  <c r="M111" i="196"/>
  <c r="L111" i="196"/>
  <c r="K111" i="196"/>
  <c r="J111" i="196"/>
  <c r="I111" i="196"/>
  <c r="H111" i="196"/>
  <c r="G111" i="196"/>
  <c r="F111" i="196"/>
  <c r="E111" i="196"/>
  <c r="T110" i="196"/>
  <c r="S110" i="196"/>
  <c r="R110" i="196"/>
  <c r="Q110" i="196"/>
  <c r="P110" i="196"/>
  <c r="O110" i="196"/>
  <c r="N110" i="196"/>
  <c r="M110" i="196"/>
  <c r="L110" i="196"/>
  <c r="K110" i="196"/>
  <c r="J110" i="196"/>
  <c r="I110" i="196"/>
  <c r="H110" i="196"/>
  <c r="G110" i="196"/>
  <c r="F110" i="196"/>
  <c r="E110" i="196"/>
  <c r="T109" i="196"/>
  <c r="S109" i="196"/>
  <c r="R109" i="196"/>
  <c r="Q109" i="196"/>
  <c r="P109" i="196"/>
  <c r="O109" i="196"/>
  <c r="N109" i="196"/>
  <c r="M109" i="196"/>
  <c r="L109" i="196"/>
  <c r="K109" i="196"/>
  <c r="J109" i="196"/>
  <c r="I109" i="196"/>
  <c r="H109" i="196"/>
  <c r="G109" i="196"/>
  <c r="F109" i="196"/>
  <c r="E109" i="196"/>
  <c r="T108" i="196"/>
  <c r="S108" i="196"/>
  <c r="R108" i="196"/>
  <c r="Q108" i="196"/>
  <c r="P108" i="196"/>
  <c r="O108" i="196"/>
  <c r="N108" i="196"/>
  <c r="M108" i="196"/>
  <c r="L108" i="196"/>
  <c r="K108" i="196"/>
  <c r="J108" i="196"/>
  <c r="I108" i="196"/>
  <c r="H108" i="196"/>
  <c r="G108" i="196"/>
  <c r="F108" i="196"/>
  <c r="E108" i="196"/>
  <c r="T107" i="196"/>
  <c r="S107" i="196"/>
  <c r="R107" i="196"/>
  <c r="Q107" i="196"/>
  <c r="P107" i="196"/>
  <c r="O107" i="196"/>
  <c r="N107" i="196"/>
  <c r="M107" i="196"/>
  <c r="L107" i="196"/>
  <c r="K107" i="196"/>
  <c r="J107" i="196"/>
  <c r="I107" i="196"/>
  <c r="H107" i="196"/>
  <c r="G107" i="196"/>
  <c r="F107" i="196"/>
  <c r="E107" i="196"/>
  <c r="T106" i="196"/>
  <c r="S106" i="196"/>
  <c r="R106" i="196"/>
  <c r="Q106" i="196"/>
  <c r="P106" i="196"/>
  <c r="O106" i="196"/>
  <c r="N106" i="196"/>
  <c r="M106" i="196"/>
  <c r="L106" i="196"/>
  <c r="K106" i="196"/>
  <c r="J106" i="196"/>
  <c r="I106" i="196"/>
  <c r="H106" i="196"/>
  <c r="G106" i="196"/>
  <c r="F106" i="196"/>
  <c r="E106" i="196"/>
  <c r="T105" i="196"/>
  <c r="S105" i="196"/>
  <c r="R105" i="196"/>
  <c r="Q105" i="196"/>
  <c r="P105" i="196"/>
  <c r="O105" i="196"/>
  <c r="N105" i="196"/>
  <c r="M105" i="196"/>
  <c r="L105" i="196"/>
  <c r="K105" i="196"/>
  <c r="J105" i="196"/>
  <c r="I105" i="196"/>
  <c r="H105" i="196"/>
  <c r="G105" i="196"/>
  <c r="F105" i="196"/>
  <c r="E105" i="196"/>
  <c r="T104" i="196"/>
  <c r="S104" i="196"/>
  <c r="R104" i="196"/>
  <c r="Q104" i="196"/>
  <c r="P104" i="196"/>
  <c r="O104" i="196"/>
  <c r="N104" i="196"/>
  <c r="M104" i="196"/>
  <c r="L104" i="196"/>
  <c r="K104" i="196"/>
  <c r="J104" i="196"/>
  <c r="I104" i="196"/>
  <c r="H104" i="196"/>
  <c r="G104" i="196"/>
  <c r="F104" i="196"/>
  <c r="E104" i="196"/>
  <c r="T103" i="196"/>
  <c r="S103" i="196"/>
  <c r="R103" i="196"/>
  <c r="Q103" i="196"/>
  <c r="P103" i="196"/>
  <c r="O103" i="196"/>
  <c r="N103" i="196"/>
  <c r="M103" i="196"/>
  <c r="L103" i="196"/>
  <c r="K103" i="196"/>
  <c r="J103" i="196"/>
  <c r="I103" i="196"/>
  <c r="H103" i="196"/>
  <c r="G103" i="196"/>
  <c r="F103" i="196"/>
  <c r="E103" i="196"/>
  <c r="T102" i="196"/>
  <c r="S102" i="196"/>
  <c r="R102" i="196"/>
  <c r="Q102" i="196"/>
  <c r="P102" i="196"/>
  <c r="O102" i="196"/>
  <c r="N102" i="196"/>
  <c r="M102" i="196"/>
  <c r="L102" i="196"/>
  <c r="K102" i="196"/>
  <c r="J102" i="196"/>
  <c r="I102" i="196"/>
  <c r="H102" i="196"/>
  <c r="G102" i="196"/>
  <c r="F102" i="196"/>
  <c r="E102" i="196"/>
  <c r="T101" i="196"/>
  <c r="S101" i="196"/>
  <c r="R101" i="196"/>
  <c r="Q101" i="196"/>
  <c r="P101" i="196"/>
  <c r="O101" i="196"/>
  <c r="N101" i="196"/>
  <c r="M101" i="196"/>
  <c r="L101" i="196"/>
  <c r="K101" i="196"/>
  <c r="J101" i="196"/>
  <c r="I101" i="196"/>
  <c r="H101" i="196"/>
  <c r="G101" i="196"/>
  <c r="F101" i="196"/>
  <c r="E101" i="196"/>
  <c r="T100" i="196"/>
  <c r="S100" i="196"/>
  <c r="R100" i="196"/>
  <c r="Q100" i="196"/>
  <c r="P100" i="196"/>
  <c r="O100" i="196"/>
  <c r="N100" i="196"/>
  <c r="M100" i="196"/>
  <c r="L100" i="196"/>
  <c r="K100" i="196"/>
  <c r="J100" i="196"/>
  <c r="I100" i="196"/>
  <c r="H100" i="196"/>
  <c r="G100" i="196"/>
  <c r="F100" i="196"/>
  <c r="E100" i="196"/>
  <c r="T99" i="196"/>
  <c r="S99" i="196"/>
  <c r="R99" i="196"/>
  <c r="Q99" i="196"/>
  <c r="P99" i="196"/>
  <c r="O99" i="196"/>
  <c r="N99" i="196"/>
  <c r="M99" i="196"/>
  <c r="L99" i="196"/>
  <c r="K99" i="196"/>
  <c r="J99" i="196"/>
  <c r="I99" i="196"/>
  <c r="H99" i="196"/>
  <c r="G99" i="196"/>
  <c r="F99" i="196"/>
  <c r="E99" i="196"/>
  <c r="T98" i="196"/>
  <c r="S98" i="196"/>
  <c r="R98" i="196"/>
  <c r="Q98" i="196"/>
  <c r="P98" i="196"/>
  <c r="O98" i="196"/>
  <c r="N98" i="196"/>
  <c r="M98" i="196"/>
  <c r="L98" i="196"/>
  <c r="K98" i="196"/>
  <c r="J98" i="196"/>
  <c r="I98" i="196"/>
  <c r="H98" i="196"/>
  <c r="G98" i="196"/>
  <c r="F98" i="196"/>
  <c r="E98" i="196"/>
  <c r="T97" i="196"/>
  <c r="S97" i="196"/>
  <c r="R97" i="196"/>
  <c r="Q97" i="196"/>
  <c r="P97" i="196"/>
  <c r="O97" i="196"/>
  <c r="N97" i="196"/>
  <c r="M97" i="196"/>
  <c r="L97" i="196"/>
  <c r="K97" i="196"/>
  <c r="J97" i="196"/>
  <c r="I97" i="196"/>
  <c r="H97" i="196"/>
  <c r="G97" i="196"/>
  <c r="F97" i="196"/>
  <c r="E97" i="196"/>
  <c r="T96" i="196"/>
  <c r="S96" i="196"/>
  <c r="R96" i="196"/>
  <c r="Q96" i="196"/>
  <c r="P96" i="196"/>
  <c r="O96" i="196"/>
  <c r="N96" i="196"/>
  <c r="M96" i="196"/>
  <c r="L96" i="196"/>
  <c r="K96" i="196"/>
  <c r="J96" i="196"/>
  <c r="I96" i="196"/>
  <c r="H96" i="196"/>
  <c r="G96" i="196"/>
  <c r="F96" i="196"/>
  <c r="E96" i="196"/>
  <c r="T95" i="196"/>
  <c r="S95" i="196"/>
  <c r="R95" i="196"/>
  <c r="Q95" i="196"/>
  <c r="P95" i="196"/>
  <c r="O95" i="196"/>
  <c r="N95" i="196"/>
  <c r="M95" i="196"/>
  <c r="L95" i="196"/>
  <c r="K95" i="196"/>
  <c r="J95" i="196"/>
  <c r="I95" i="196"/>
  <c r="H95" i="196"/>
  <c r="G95" i="196"/>
  <c r="F95" i="196"/>
  <c r="E95" i="196"/>
  <c r="T94" i="196"/>
  <c r="S94" i="196"/>
  <c r="R94" i="196"/>
  <c r="Q94" i="196"/>
  <c r="P94" i="196"/>
  <c r="O94" i="196"/>
  <c r="N94" i="196"/>
  <c r="M94" i="196"/>
  <c r="L94" i="196"/>
  <c r="K94" i="196"/>
  <c r="J94" i="196"/>
  <c r="I94" i="196"/>
  <c r="H94" i="196"/>
  <c r="G94" i="196"/>
  <c r="F94" i="196"/>
  <c r="E94" i="196"/>
  <c r="T93" i="196"/>
  <c r="S93" i="196"/>
  <c r="R93" i="196"/>
  <c r="Q93" i="196"/>
  <c r="P93" i="196"/>
  <c r="O93" i="196"/>
  <c r="N93" i="196"/>
  <c r="M93" i="196"/>
  <c r="L93" i="196"/>
  <c r="K93" i="196"/>
  <c r="J93" i="196"/>
  <c r="I93" i="196"/>
  <c r="H93" i="196"/>
  <c r="G93" i="196"/>
  <c r="F93" i="196"/>
  <c r="E93" i="196"/>
  <c r="T92" i="196"/>
  <c r="S92" i="196"/>
  <c r="R92" i="196"/>
  <c r="Q92" i="196"/>
  <c r="P92" i="196"/>
  <c r="O92" i="196"/>
  <c r="N92" i="196"/>
  <c r="M92" i="196"/>
  <c r="L92" i="196"/>
  <c r="K92" i="196"/>
  <c r="J92" i="196"/>
  <c r="I92" i="196"/>
  <c r="H92" i="196"/>
  <c r="G92" i="196"/>
  <c r="F92" i="196"/>
  <c r="E92" i="196"/>
  <c r="T91" i="196"/>
  <c r="S91" i="196"/>
  <c r="R91" i="196"/>
  <c r="Q91" i="196"/>
  <c r="P91" i="196"/>
  <c r="O91" i="196"/>
  <c r="N91" i="196"/>
  <c r="M91" i="196"/>
  <c r="L91" i="196"/>
  <c r="K91" i="196"/>
  <c r="J91" i="196"/>
  <c r="I91" i="196"/>
  <c r="H91" i="196"/>
  <c r="G91" i="196"/>
  <c r="F91" i="196"/>
  <c r="E91" i="196"/>
  <c r="T90" i="196"/>
  <c r="S90" i="196"/>
  <c r="R90" i="196"/>
  <c r="Q90" i="196"/>
  <c r="P90" i="196"/>
  <c r="O90" i="196"/>
  <c r="N90" i="196"/>
  <c r="M90" i="196"/>
  <c r="L90" i="196"/>
  <c r="K90" i="196"/>
  <c r="J90" i="196"/>
  <c r="I90" i="196"/>
  <c r="H90" i="196"/>
  <c r="G90" i="196"/>
  <c r="F90" i="196"/>
  <c r="E90" i="196"/>
  <c r="T89" i="196"/>
  <c r="S89" i="196"/>
  <c r="R89" i="196"/>
  <c r="Q89" i="196"/>
  <c r="P89" i="196"/>
  <c r="O89" i="196"/>
  <c r="N89" i="196"/>
  <c r="M89" i="196"/>
  <c r="L89" i="196"/>
  <c r="K89" i="196"/>
  <c r="J89" i="196"/>
  <c r="I89" i="196"/>
  <c r="H89" i="196"/>
  <c r="G89" i="196"/>
  <c r="F89" i="196"/>
  <c r="E89" i="196"/>
  <c r="T88" i="196"/>
  <c r="S88" i="196"/>
  <c r="R88" i="196"/>
  <c r="Q88" i="196"/>
  <c r="P88" i="196"/>
  <c r="O88" i="196"/>
  <c r="N88" i="196"/>
  <c r="M88" i="196"/>
  <c r="L88" i="196"/>
  <c r="K88" i="196"/>
  <c r="J88" i="196"/>
  <c r="I88" i="196"/>
  <c r="H88" i="196"/>
  <c r="G88" i="196"/>
  <c r="F88" i="196"/>
  <c r="E88" i="196"/>
  <c r="T87" i="196"/>
  <c r="S87" i="196"/>
  <c r="R87" i="196"/>
  <c r="Q87" i="196"/>
  <c r="P87" i="196"/>
  <c r="O87" i="196"/>
  <c r="N87" i="196"/>
  <c r="M87" i="196"/>
  <c r="L87" i="196"/>
  <c r="K87" i="196"/>
  <c r="J87" i="196"/>
  <c r="I87" i="196"/>
  <c r="H87" i="196"/>
  <c r="G87" i="196"/>
  <c r="F87" i="196"/>
  <c r="E87" i="196"/>
  <c r="T86" i="196"/>
  <c r="S86" i="196"/>
  <c r="R86" i="196"/>
  <c r="Q86" i="196"/>
  <c r="P86" i="196"/>
  <c r="O86" i="196"/>
  <c r="N86" i="196"/>
  <c r="M86" i="196"/>
  <c r="L86" i="196"/>
  <c r="K86" i="196"/>
  <c r="J86" i="196"/>
  <c r="I86" i="196"/>
  <c r="H86" i="196"/>
  <c r="G86" i="196"/>
  <c r="F86" i="196"/>
  <c r="E86" i="196"/>
  <c r="T85" i="196"/>
  <c r="S85" i="196"/>
  <c r="R85" i="196"/>
  <c r="Q85" i="196"/>
  <c r="P85" i="196"/>
  <c r="O85" i="196"/>
  <c r="N85" i="196"/>
  <c r="M85" i="196"/>
  <c r="L85" i="196"/>
  <c r="K85" i="196"/>
  <c r="J85" i="196"/>
  <c r="I85" i="196"/>
  <c r="H85" i="196"/>
  <c r="G85" i="196"/>
  <c r="F85" i="196"/>
  <c r="E85" i="196"/>
  <c r="T84" i="196"/>
  <c r="S84" i="196"/>
  <c r="R84" i="196"/>
  <c r="Q84" i="196"/>
  <c r="P84" i="196"/>
  <c r="O84" i="196"/>
  <c r="N84" i="196"/>
  <c r="M84" i="196"/>
  <c r="L84" i="196"/>
  <c r="K84" i="196"/>
  <c r="J84" i="196"/>
  <c r="I84" i="196"/>
  <c r="H84" i="196"/>
  <c r="G84" i="196"/>
  <c r="F84" i="196"/>
  <c r="E84" i="196"/>
  <c r="T83" i="196"/>
  <c r="S83" i="196"/>
  <c r="R83" i="196"/>
  <c r="Q83" i="196"/>
  <c r="P83" i="196"/>
  <c r="O83" i="196"/>
  <c r="N83" i="196"/>
  <c r="M83" i="196"/>
  <c r="L83" i="196"/>
  <c r="K83" i="196"/>
  <c r="J83" i="196"/>
  <c r="I83" i="196"/>
  <c r="H83" i="196"/>
  <c r="G83" i="196"/>
  <c r="F83" i="196"/>
  <c r="E83" i="196"/>
  <c r="T82" i="196"/>
  <c r="S82" i="196"/>
  <c r="R82" i="196"/>
  <c r="Q82" i="196"/>
  <c r="P82" i="196"/>
  <c r="O82" i="196"/>
  <c r="N82" i="196"/>
  <c r="M82" i="196"/>
  <c r="L82" i="196"/>
  <c r="K82" i="196"/>
  <c r="J82" i="196"/>
  <c r="I82" i="196"/>
  <c r="H82" i="196"/>
  <c r="G82" i="196"/>
  <c r="F82" i="196"/>
  <c r="E82" i="196"/>
  <c r="T81" i="196"/>
  <c r="S81" i="196"/>
  <c r="R81" i="196"/>
  <c r="Q81" i="196"/>
  <c r="P81" i="196"/>
  <c r="O81" i="196"/>
  <c r="N81" i="196"/>
  <c r="M81" i="196"/>
  <c r="L81" i="196"/>
  <c r="K81" i="196"/>
  <c r="J81" i="196"/>
  <c r="I81" i="196"/>
  <c r="H81" i="196"/>
  <c r="G81" i="196"/>
  <c r="F81" i="196"/>
  <c r="E81" i="196"/>
  <c r="T80" i="196"/>
  <c r="S80" i="196"/>
  <c r="R80" i="196"/>
  <c r="Q80" i="196"/>
  <c r="P80" i="196"/>
  <c r="O80" i="196"/>
  <c r="N80" i="196"/>
  <c r="M80" i="196"/>
  <c r="L80" i="196"/>
  <c r="K80" i="196"/>
  <c r="J80" i="196"/>
  <c r="I80" i="196"/>
  <c r="H80" i="196"/>
  <c r="G80" i="196"/>
  <c r="F80" i="196"/>
  <c r="E80" i="196"/>
  <c r="T79" i="196"/>
  <c r="S79" i="196"/>
  <c r="R79" i="196"/>
  <c r="Q79" i="196"/>
  <c r="P79" i="196"/>
  <c r="O79" i="196"/>
  <c r="N79" i="196"/>
  <c r="M79" i="196"/>
  <c r="L79" i="196"/>
  <c r="K79" i="196"/>
  <c r="J79" i="196"/>
  <c r="I79" i="196"/>
  <c r="H79" i="196"/>
  <c r="G79" i="196"/>
  <c r="F79" i="196"/>
  <c r="E79" i="196"/>
  <c r="T78" i="196"/>
  <c r="S78" i="196"/>
  <c r="R78" i="196"/>
  <c r="Q78" i="196"/>
  <c r="P78" i="196"/>
  <c r="O78" i="196"/>
  <c r="N78" i="196"/>
  <c r="M78" i="196"/>
  <c r="L78" i="196"/>
  <c r="K78" i="196"/>
  <c r="J78" i="196"/>
  <c r="I78" i="196"/>
  <c r="H78" i="196"/>
  <c r="G78" i="196"/>
  <c r="F78" i="196"/>
  <c r="E78" i="196"/>
  <c r="T77" i="196"/>
  <c r="S77" i="196"/>
  <c r="R77" i="196"/>
  <c r="Q77" i="196"/>
  <c r="P77" i="196"/>
  <c r="O77" i="196"/>
  <c r="N77" i="196"/>
  <c r="M77" i="196"/>
  <c r="L77" i="196"/>
  <c r="K77" i="196"/>
  <c r="J77" i="196"/>
  <c r="I77" i="196"/>
  <c r="H77" i="196"/>
  <c r="G77" i="196"/>
  <c r="F77" i="196"/>
  <c r="E77" i="196"/>
  <c r="T76" i="196"/>
  <c r="S76" i="196"/>
  <c r="R76" i="196"/>
  <c r="Q76" i="196"/>
  <c r="P76" i="196"/>
  <c r="O76" i="196"/>
  <c r="N76" i="196"/>
  <c r="M76" i="196"/>
  <c r="L76" i="196"/>
  <c r="K76" i="196"/>
  <c r="J76" i="196"/>
  <c r="I76" i="196"/>
  <c r="H76" i="196"/>
  <c r="G76" i="196"/>
  <c r="F76" i="196"/>
  <c r="E76" i="196"/>
  <c r="T75" i="196"/>
  <c r="S75" i="196"/>
  <c r="R75" i="196"/>
  <c r="Q75" i="196"/>
  <c r="P75" i="196"/>
  <c r="O75" i="196"/>
  <c r="N75" i="196"/>
  <c r="M75" i="196"/>
  <c r="L75" i="196"/>
  <c r="K75" i="196"/>
  <c r="J75" i="196"/>
  <c r="I75" i="196"/>
  <c r="H75" i="196"/>
  <c r="G75" i="196"/>
  <c r="F75" i="196"/>
  <c r="E75" i="196"/>
  <c r="T74" i="196"/>
  <c r="S74" i="196"/>
  <c r="R74" i="196"/>
  <c r="Q74" i="196"/>
  <c r="P74" i="196"/>
  <c r="O74" i="196"/>
  <c r="N74" i="196"/>
  <c r="M74" i="196"/>
  <c r="L74" i="196"/>
  <c r="K74" i="196"/>
  <c r="J74" i="196"/>
  <c r="I74" i="196"/>
  <c r="H74" i="196"/>
  <c r="G74" i="196"/>
  <c r="F74" i="196"/>
  <c r="E74" i="196"/>
  <c r="T73" i="196"/>
  <c r="S73" i="196"/>
  <c r="R73" i="196"/>
  <c r="Q73" i="196"/>
  <c r="P73" i="196"/>
  <c r="O73" i="196"/>
  <c r="N73" i="196"/>
  <c r="M73" i="196"/>
  <c r="L73" i="196"/>
  <c r="K73" i="196"/>
  <c r="J73" i="196"/>
  <c r="I73" i="196"/>
  <c r="H73" i="196"/>
  <c r="G73" i="196"/>
  <c r="F73" i="196"/>
  <c r="E73" i="196"/>
  <c r="T72" i="196"/>
  <c r="S72" i="196"/>
  <c r="R72" i="196"/>
  <c r="Q72" i="196"/>
  <c r="P72" i="196"/>
  <c r="O72" i="196"/>
  <c r="N72" i="196"/>
  <c r="M72" i="196"/>
  <c r="L72" i="196"/>
  <c r="K72" i="196"/>
  <c r="J72" i="196"/>
  <c r="I72" i="196"/>
  <c r="H72" i="196"/>
  <c r="G72" i="196"/>
  <c r="F72" i="196"/>
  <c r="E72" i="196"/>
  <c r="T71" i="196"/>
  <c r="S71" i="196"/>
  <c r="R71" i="196"/>
  <c r="Q71" i="196"/>
  <c r="P71" i="196"/>
  <c r="O71" i="196"/>
  <c r="N71" i="196"/>
  <c r="M71" i="196"/>
  <c r="L71" i="196"/>
  <c r="K71" i="196"/>
  <c r="J71" i="196"/>
  <c r="I71" i="196"/>
  <c r="H71" i="196"/>
  <c r="G71" i="196"/>
  <c r="F71" i="196"/>
  <c r="E71" i="196"/>
  <c r="T70" i="196"/>
  <c r="S70" i="196"/>
  <c r="R70" i="196"/>
  <c r="Q70" i="196"/>
  <c r="P70" i="196"/>
  <c r="O70" i="196"/>
  <c r="N70" i="196"/>
  <c r="M70" i="196"/>
  <c r="L70" i="196"/>
  <c r="K70" i="196"/>
  <c r="J70" i="196"/>
  <c r="I70" i="196"/>
  <c r="H70" i="196"/>
  <c r="G70" i="196"/>
  <c r="F70" i="196"/>
  <c r="E70" i="196"/>
  <c r="T69" i="196"/>
  <c r="S69" i="196"/>
  <c r="R69" i="196"/>
  <c r="Q69" i="196"/>
  <c r="P69" i="196"/>
  <c r="O69" i="196"/>
  <c r="N69" i="196"/>
  <c r="M69" i="196"/>
  <c r="L69" i="196"/>
  <c r="K69" i="196"/>
  <c r="J69" i="196"/>
  <c r="I69" i="196"/>
  <c r="H69" i="196"/>
  <c r="G69" i="196"/>
  <c r="F69" i="196"/>
  <c r="E69" i="196"/>
  <c r="T68" i="196"/>
  <c r="S68" i="196"/>
  <c r="R68" i="196"/>
  <c r="Q68" i="196"/>
  <c r="P68" i="196"/>
  <c r="O68" i="196"/>
  <c r="N68" i="196"/>
  <c r="M68" i="196"/>
  <c r="L68" i="196"/>
  <c r="K68" i="196"/>
  <c r="J68" i="196"/>
  <c r="I68" i="196"/>
  <c r="H68" i="196"/>
  <c r="G68" i="196"/>
  <c r="F68" i="196"/>
  <c r="E68" i="196"/>
  <c r="T67" i="196"/>
  <c r="S67" i="196"/>
  <c r="R67" i="196"/>
  <c r="Q67" i="196"/>
  <c r="P67" i="196"/>
  <c r="O67" i="196"/>
  <c r="N67" i="196"/>
  <c r="M67" i="196"/>
  <c r="L67" i="196"/>
  <c r="K67" i="196"/>
  <c r="J67" i="196"/>
  <c r="I67" i="196"/>
  <c r="H67" i="196"/>
  <c r="G67" i="196"/>
  <c r="F67" i="196"/>
  <c r="E67" i="196"/>
  <c r="T66" i="196"/>
  <c r="S66" i="196"/>
  <c r="R66" i="196"/>
  <c r="Q66" i="196"/>
  <c r="P66" i="196"/>
  <c r="O66" i="196"/>
  <c r="N66" i="196"/>
  <c r="M66" i="196"/>
  <c r="L66" i="196"/>
  <c r="K66" i="196"/>
  <c r="J66" i="196"/>
  <c r="I66" i="196"/>
  <c r="H66" i="196"/>
  <c r="G66" i="196"/>
  <c r="F66" i="196"/>
  <c r="E66" i="196"/>
  <c r="T65" i="196"/>
  <c r="S65" i="196"/>
  <c r="R65" i="196"/>
  <c r="Q65" i="196"/>
  <c r="P65" i="196"/>
  <c r="O65" i="196"/>
  <c r="N65" i="196"/>
  <c r="M65" i="196"/>
  <c r="L65" i="196"/>
  <c r="K65" i="196"/>
  <c r="J65" i="196"/>
  <c r="I65" i="196"/>
  <c r="H65" i="196"/>
  <c r="G65" i="196"/>
  <c r="F65" i="196"/>
  <c r="E65" i="196"/>
  <c r="T64" i="196"/>
  <c r="S64" i="196"/>
  <c r="R64" i="196"/>
  <c r="Q64" i="196"/>
  <c r="P64" i="196"/>
  <c r="O64" i="196"/>
  <c r="N64" i="196"/>
  <c r="M64" i="196"/>
  <c r="L64" i="196"/>
  <c r="K64" i="196"/>
  <c r="J64" i="196"/>
  <c r="I64" i="196"/>
  <c r="H64" i="196"/>
  <c r="G64" i="196"/>
  <c r="F64" i="196"/>
  <c r="E64" i="196"/>
  <c r="T63" i="196"/>
  <c r="S63" i="196"/>
  <c r="R63" i="196"/>
  <c r="Q63" i="196"/>
  <c r="P63" i="196"/>
  <c r="O63" i="196"/>
  <c r="N63" i="196"/>
  <c r="M63" i="196"/>
  <c r="L63" i="196"/>
  <c r="K63" i="196"/>
  <c r="J63" i="196"/>
  <c r="I63" i="196"/>
  <c r="H63" i="196"/>
  <c r="G63" i="196"/>
  <c r="F63" i="196"/>
  <c r="E63" i="196"/>
  <c r="T62" i="196"/>
  <c r="S62" i="196"/>
  <c r="R62" i="196"/>
  <c r="Q62" i="196"/>
  <c r="P62" i="196"/>
  <c r="O62" i="196"/>
  <c r="N62" i="196"/>
  <c r="M62" i="196"/>
  <c r="L62" i="196"/>
  <c r="K62" i="196"/>
  <c r="J62" i="196"/>
  <c r="I62" i="196"/>
  <c r="H62" i="196"/>
  <c r="G62" i="196"/>
  <c r="F62" i="196"/>
  <c r="E62" i="196"/>
  <c r="T61" i="196"/>
  <c r="S61" i="196"/>
  <c r="R61" i="196"/>
  <c r="Q61" i="196"/>
  <c r="P61" i="196"/>
  <c r="O61" i="196"/>
  <c r="N61" i="196"/>
  <c r="M61" i="196"/>
  <c r="L61" i="196"/>
  <c r="K61" i="196"/>
  <c r="J61" i="196"/>
  <c r="I61" i="196"/>
  <c r="H61" i="196"/>
  <c r="G61" i="196"/>
  <c r="F61" i="196"/>
  <c r="E61" i="196"/>
  <c r="T60" i="196"/>
  <c r="S60" i="196"/>
  <c r="R60" i="196"/>
  <c r="Q60" i="196"/>
  <c r="P60" i="196"/>
  <c r="O60" i="196"/>
  <c r="N60" i="196"/>
  <c r="M60" i="196"/>
  <c r="L60" i="196"/>
  <c r="K60" i="196"/>
  <c r="J60" i="196"/>
  <c r="I60" i="196"/>
  <c r="H60" i="196"/>
  <c r="G60" i="196"/>
  <c r="F60" i="196"/>
  <c r="E60" i="196"/>
  <c r="T59" i="196"/>
  <c r="S59" i="196"/>
  <c r="R59" i="196"/>
  <c r="Q59" i="196"/>
  <c r="P59" i="196"/>
  <c r="O59" i="196"/>
  <c r="N59" i="196"/>
  <c r="M59" i="196"/>
  <c r="L59" i="196"/>
  <c r="K59" i="196"/>
  <c r="J59" i="196"/>
  <c r="I59" i="196"/>
  <c r="H59" i="196"/>
  <c r="G59" i="196"/>
  <c r="F59" i="196"/>
  <c r="E59" i="196"/>
  <c r="T58" i="196"/>
  <c r="S58" i="196"/>
  <c r="R58" i="196"/>
  <c r="Q58" i="196"/>
  <c r="P58" i="196"/>
  <c r="O58" i="196"/>
  <c r="N58" i="196"/>
  <c r="M58" i="196"/>
  <c r="L58" i="196"/>
  <c r="K58" i="196"/>
  <c r="J58" i="196"/>
  <c r="I58" i="196"/>
  <c r="H58" i="196"/>
  <c r="G58" i="196"/>
  <c r="F58" i="196"/>
  <c r="E58" i="196"/>
  <c r="T57" i="196"/>
  <c r="S57" i="196"/>
  <c r="R57" i="196"/>
  <c r="Q57" i="196"/>
  <c r="P57" i="196"/>
  <c r="O57" i="196"/>
  <c r="N57" i="196"/>
  <c r="M57" i="196"/>
  <c r="L57" i="196"/>
  <c r="K57" i="196"/>
  <c r="J57" i="196"/>
  <c r="I57" i="196"/>
  <c r="H57" i="196"/>
  <c r="G57" i="196"/>
  <c r="F57" i="196"/>
  <c r="E57" i="196"/>
  <c r="T56" i="196"/>
  <c r="S56" i="196"/>
  <c r="R56" i="196"/>
  <c r="Q56" i="196"/>
  <c r="P56" i="196"/>
  <c r="O56" i="196"/>
  <c r="N56" i="196"/>
  <c r="M56" i="196"/>
  <c r="L56" i="196"/>
  <c r="K56" i="196"/>
  <c r="J56" i="196"/>
  <c r="I56" i="196"/>
  <c r="H56" i="196"/>
  <c r="G56" i="196"/>
  <c r="F56" i="196"/>
  <c r="E56" i="196"/>
  <c r="T55" i="196"/>
  <c r="S55" i="196"/>
  <c r="R55" i="196"/>
  <c r="Q55" i="196"/>
  <c r="P55" i="196"/>
  <c r="O55" i="196"/>
  <c r="N55" i="196"/>
  <c r="M55" i="196"/>
  <c r="L55" i="196"/>
  <c r="K55" i="196"/>
  <c r="J55" i="196"/>
  <c r="I55" i="196"/>
  <c r="H55" i="196"/>
  <c r="G55" i="196"/>
  <c r="F55" i="196"/>
  <c r="E55" i="196"/>
  <c r="T54" i="196"/>
  <c r="S54" i="196"/>
  <c r="R54" i="196"/>
  <c r="Q54" i="196"/>
  <c r="P54" i="196"/>
  <c r="O54" i="196"/>
  <c r="N54" i="196"/>
  <c r="M54" i="196"/>
  <c r="L54" i="196"/>
  <c r="K54" i="196"/>
  <c r="J54" i="196"/>
  <c r="I54" i="196"/>
  <c r="H54" i="196"/>
  <c r="G54" i="196"/>
  <c r="F54" i="196"/>
  <c r="E54" i="196"/>
  <c r="T53" i="196"/>
  <c r="S53" i="196"/>
  <c r="R53" i="196"/>
  <c r="Q53" i="196"/>
  <c r="P53" i="196"/>
  <c r="O53" i="196"/>
  <c r="N53" i="196"/>
  <c r="M53" i="196"/>
  <c r="L53" i="196"/>
  <c r="K53" i="196"/>
  <c r="J53" i="196"/>
  <c r="I53" i="196"/>
  <c r="H53" i="196"/>
  <c r="G53" i="196"/>
  <c r="F53" i="196"/>
  <c r="E53" i="196"/>
  <c r="T52" i="196"/>
  <c r="S52" i="196"/>
  <c r="R52" i="196"/>
  <c r="Q52" i="196"/>
  <c r="P52" i="196"/>
  <c r="O52" i="196"/>
  <c r="N52" i="196"/>
  <c r="M52" i="196"/>
  <c r="L52" i="196"/>
  <c r="K52" i="196"/>
  <c r="J52" i="196"/>
  <c r="I52" i="196"/>
  <c r="H52" i="196"/>
  <c r="G52" i="196"/>
  <c r="F52" i="196"/>
  <c r="E52" i="196"/>
  <c r="T51" i="196"/>
  <c r="S51" i="196"/>
  <c r="R51" i="196"/>
  <c r="Q51" i="196"/>
  <c r="P51" i="196"/>
  <c r="O51" i="196"/>
  <c r="N51" i="196"/>
  <c r="M51" i="196"/>
  <c r="L51" i="196"/>
  <c r="K51" i="196"/>
  <c r="J51" i="196"/>
  <c r="I51" i="196"/>
  <c r="H51" i="196"/>
  <c r="G51" i="196"/>
  <c r="F51" i="196"/>
  <c r="E51" i="196"/>
  <c r="T50" i="196"/>
  <c r="S50" i="196"/>
  <c r="R50" i="196"/>
  <c r="Q50" i="196"/>
  <c r="P50" i="196"/>
  <c r="O50" i="196"/>
  <c r="N50" i="196"/>
  <c r="M50" i="196"/>
  <c r="L50" i="196"/>
  <c r="K50" i="196"/>
  <c r="J50" i="196"/>
  <c r="I50" i="196"/>
  <c r="H50" i="196"/>
  <c r="G50" i="196"/>
  <c r="F50" i="196"/>
  <c r="E50" i="196"/>
  <c r="T49" i="196"/>
  <c r="S49" i="196"/>
  <c r="R49" i="196"/>
  <c r="Q49" i="196"/>
  <c r="P49" i="196"/>
  <c r="O49" i="196"/>
  <c r="N49" i="196"/>
  <c r="M49" i="196"/>
  <c r="L49" i="196"/>
  <c r="K49" i="196"/>
  <c r="J49" i="196"/>
  <c r="I49" i="196"/>
  <c r="H49" i="196"/>
  <c r="G49" i="196"/>
  <c r="F49" i="196"/>
  <c r="E49" i="196"/>
  <c r="T48" i="196"/>
  <c r="S48" i="196"/>
  <c r="R48" i="196"/>
  <c r="Q48" i="196"/>
  <c r="P48" i="196"/>
  <c r="O48" i="196"/>
  <c r="N48" i="196"/>
  <c r="M48" i="196"/>
  <c r="L48" i="196"/>
  <c r="K48" i="196"/>
  <c r="J48" i="196"/>
  <c r="I48" i="196"/>
  <c r="H48" i="196"/>
  <c r="G48" i="196"/>
  <c r="F48" i="196"/>
  <c r="E48" i="196"/>
  <c r="T47" i="196"/>
  <c r="S47" i="196"/>
  <c r="R47" i="196"/>
  <c r="Q47" i="196"/>
  <c r="P47" i="196"/>
  <c r="O47" i="196"/>
  <c r="N47" i="196"/>
  <c r="M47" i="196"/>
  <c r="L47" i="196"/>
  <c r="K47" i="196"/>
  <c r="J47" i="196"/>
  <c r="I47" i="196"/>
  <c r="H47" i="196"/>
  <c r="G47" i="196"/>
  <c r="F47" i="196"/>
  <c r="E47" i="196"/>
  <c r="T46" i="196"/>
  <c r="S46" i="196"/>
  <c r="R46" i="196"/>
  <c r="Q46" i="196"/>
  <c r="P46" i="196"/>
  <c r="O46" i="196"/>
  <c r="N46" i="196"/>
  <c r="M46" i="196"/>
  <c r="L46" i="196"/>
  <c r="K46" i="196"/>
  <c r="J46" i="196"/>
  <c r="I46" i="196"/>
  <c r="H46" i="196"/>
  <c r="G46" i="196"/>
  <c r="F46" i="196"/>
  <c r="E46" i="196"/>
  <c r="T45" i="196"/>
  <c r="S45" i="196"/>
  <c r="R45" i="196"/>
  <c r="Q45" i="196"/>
  <c r="P45" i="196"/>
  <c r="O45" i="196"/>
  <c r="N45" i="196"/>
  <c r="M45" i="196"/>
  <c r="L45" i="196"/>
  <c r="K45" i="196"/>
  <c r="J45" i="196"/>
  <c r="I45" i="196"/>
  <c r="H45" i="196"/>
  <c r="G45" i="196"/>
  <c r="F45" i="196"/>
  <c r="E45" i="196"/>
  <c r="T44" i="196"/>
  <c r="S44" i="196"/>
  <c r="R44" i="196"/>
  <c r="Q44" i="196"/>
  <c r="P44" i="196"/>
  <c r="O44" i="196"/>
  <c r="N44" i="196"/>
  <c r="M44" i="196"/>
  <c r="L44" i="196"/>
  <c r="K44" i="196"/>
  <c r="J44" i="196"/>
  <c r="I44" i="196"/>
  <c r="H44" i="196"/>
  <c r="G44" i="196"/>
  <c r="F44" i="196"/>
  <c r="E44" i="196"/>
  <c r="T43" i="196"/>
  <c r="S43" i="196"/>
  <c r="R43" i="196"/>
  <c r="Q43" i="196"/>
  <c r="P43" i="196"/>
  <c r="O43" i="196"/>
  <c r="N43" i="196"/>
  <c r="M43" i="196"/>
  <c r="L43" i="196"/>
  <c r="K43" i="196"/>
  <c r="J43" i="196"/>
  <c r="I43" i="196"/>
  <c r="H43" i="196"/>
  <c r="G43" i="196"/>
  <c r="F43" i="196"/>
  <c r="E43" i="196"/>
  <c r="T42" i="196"/>
  <c r="S42" i="196"/>
  <c r="R42" i="196"/>
  <c r="Q42" i="196"/>
  <c r="P42" i="196"/>
  <c r="O42" i="196"/>
  <c r="N42" i="196"/>
  <c r="M42" i="196"/>
  <c r="L42" i="196"/>
  <c r="K42" i="196"/>
  <c r="J42" i="196"/>
  <c r="I42" i="196"/>
  <c r="H42" i="196"/>
  <c r="G42" i="196"/>
  <c r="F42" i="196"/>
  <c r="E42" i="196"/>
  <c r="T41" i="196"/>
  <c r="S41" i="196"/>
  <c r="R41" i="196"/>
  <c r="Q41" i="196"/>
  <c r="P41" i="196"/>
  <c r="O41" i="196"/>
  <c r="N41" i="196"/>
  <c r="M41" i="196"/>
  <c r="L41" i="196"/>
  <c r="K41" i="196"/>
  <c r="J41" i="196"/>
  <c r="I41" i="196"/>
  <c r="H41" i="196"/>
  <c r="G41" i="196"/>
  <c r="F41" i="196"/>
  <c r="E41" i="196"/>
  <c r="T40" i="196"/>
  <c r="S40" i="196"/>
  <c r="R40" i="196"/>
  <c r="Q40" i="196"/>
  <c r="P40" i="196"/>
  <c r="O40" i="196"/>
  <c r="N40" i="196"/>
  <c r="M40" i="196"/>
  <c r="L40" i="196"/>
  <c r="K40" i="196"/>
  <c r="J40" i="196"/>
  <c r="I40" i="196"/>
  <c r="H40" i="196"/>
  <c r="G40" i="196"/>
  <c r="F40" i="196"/>
  <c r="E40" i="196"/>
  <c r="T39" i="196"/>
  <c r="S39" i="196"/>
  <c r="R39" i="196"/>
  <c r="Q39" i="196"/>
  <c r="P39" i="196"/>
  <c r="O39" i="196"/>
  <c r="N39" i="196"/>
  <c r="M39" i="196"/>
  <c r="L39" i="196"/>
  <c r="K39" i="196"/>
  <c r="J39" i="196"/>
  <c r="I39" i="196"/>
  <c r="H39" i="196"/>
  <c r="G39" i="196"/>
  <c r="F39" i="196"/>
  <c r="E39" i="196"/>
  <c r="T38" i="196"/>
  <c r="S38" i="196"/>
  <c r="R38" i="196"/>
  <c r="Q38" i="196"/>
  <c r="P38" i="196"/>
  <c r="O38" i="196"/>
  <c r="N38" i="196"/>
  <c r="M38" i="196"/>
  <c r="L38" i="196"/>
  <c r="K38" i="196"/>
  <c r="J38" i="196"/>
  <c r="I38" i="196"/>
  <c r="H38" i="196"/>
  <c r="G38" i="196"/>
  <c r="F38" i="196"/>
  <c r="E38" i="196"/>
  <c r="T37" i="196"/>
  <c r="S37" i="196"/>
  <c r="R37" i="196"/>
  <c r="Q37" i="196"/>
  <c r="P37" i="196"/>
  <c r="O37" i="196"/>
  <c r="N37" i="196"/>
  <c r="M37" i="196"/>
  <c r="L37" i="196"/>
  <c r="K37" i="196"/>
  <c r="J37" i="196"/>
  <c r="I37" i="196"/>
  <c r="H37" i="196"/>
  <c r="G37" i="196"/>
  <c r="F37" i="196"/>
  <c r="E37" i="196"/>
  <c r="T36" i="196"/>
  <c r="S36" i="196"/>
  <c r="R36" i="196"/>
  <c r="Q36" i="196"/>
  <c r="P36" i="196"/>
  <c r="O36" i="196"/>
  <c r="N36" i="196"/>
  <c r="M36" i="196"/>
  <c r="L36" i="196"/>
  <c r="K36" i="196"/>
  <c r="J36" i="196"/>
  <c r="I36" i="196"/>
  <c r="H36" i="196"/>
  <c r="G36" i="196"/>
  <c r="F36" i="196"/>
  <c r="E36" i="196"/>
  <c r="T35" i="196"/>
  <c r="S35" i="196"/>
  <c r="R35" i="196"/>
  <c r="Q35" i="196"/>
  <c r="P35" i="196"/>
  <c r="O35" i="196"/>
  <c r="N35" i="196"/>
  <c r="M35" i="196"/>
  <c r="L35" i="196"/>
  <c r="K35" i="196"/>
  <c r="J35" i="196"/>
  <c r="I35" i="196"/>
  <c r="H35" i="196"/>
  <c r="G35" i="196"/>
  <c r="F35" i="196"/>
  <c r="E35" i="196"/>
  <c r="T34" i="196"/>
  <c r="S34" i="196"/>
  <c r="R34" i="196"/>
  <c r="Q34" i="196"/>
  <c r="P34" i="196"/>
  <c r="O34" i="196"/>
  <c r="N34" i="196"/>
  <c r="M34" i="196"/>
  <c r="L34" i="196"/>
  <c r="K34" i="196"/>
  <c r="J34" i="196"/>
  <c r="I34" i="196"/>
  <c r="H34" i="196"/>
  <c r="G34" i="196"/>
  <c r="F34" i="196"/>
  <c r="E34" i="196"/>
  <c r="T33" i="196"/>
  <c r="S33" i="196"/>
  <c r="R33" i="196"/>
  <c r="Q33" i="196"/>
  <c r="P33" i="196"/>
  <c r="O33" i="196"/>
  <c r="N33" i="196"/>
  <c r="M33" i="196"/>
  <c r="L33" i="196"/>
  <c r="K33" i="196"/>
  <c r="J33" i="196"/>
  <c r="I33" i="196"/>
  <c r="H33" i="196"/>
  <c r="G33" i="196"/>
  <c r="F33" i="196"/>
  <c r="E33" i="196"/>
  <c r="T32" i="196"/>
  <c r="S32" i="196"/>
  <c r="R32" i="196"/>
  <c r="Q32" i="196"/>
  <c r="P32" i="196"/>
  <c r="O32" i="196"/>
  <c r="N32" i="196"/>
  <c r="M32" i="196"/>
  <c r="L32" i="196"/>
  <c r="K32" i="196"/>
  <c r="J32" i="196"/>
  <c r="I32" i="196"/>
  <c r="H32" i="196"/>
  <c r="G32" i="196"/>
  <c r="F32" i="196"/>
  <c r="E32" i="196"/>
  <c r="T31" i="196"/>
  <c r="S31" i="196"/>
  <c r="R31" i="196"/>
  <c r="Q31" i="196"/>
  <c r="P31" i="196"/>
  <c r="O31" i="196"/>
  <c r="N31" i="196"/>
  <c r="M31" i="196"/>
  <c r="L31" i="196"/>
  <c r="K31" i="196"/>
  <c r="J31" i="196"/>
  <c r="I31" i="196"/>
  <c r="H31" i="196"/>
  <c r="G31" i="196"/>
  <c r="F31" i="196"/>
  <c r="E31" i="196"/>
  <c r="T30" i="196"/>
  <c r="S30" i="196"/>
  <c r="R30" i="196"/>
  <c r="Q30" i="196"/>
  <c r="P30" i="196"/>
  <c r="O30" i="196"/>
  <c r="N30" i="196"/>
  <c r="M30" i="196"/>
  <c r="L30" i="196"/>
  <c r="K30" i="196"/>
  <c r="J30" i="196"/>
  <c r="I30" i="196"/>
  <c r="H30" i="196"/>
  <c r="G30" i="196"/>
  <c r="F30" i="196"/>
  <c r="E30" i="196"/>
  <c r="T29" i="196"/>
  <c r="S29" i="196"/>
  <c r="R29" i="196"/>
  <c r="Q29" i="196"/>
  <c r="P29" i="196"/>
  <c r="O29" i="196"/>
  <c r="N29" i="196"/>
  <c r="M29" i="196"/>
  <c r="L29" i="196"/>
  <c r="K29" i="196"/>
  <c r="J29" i="196"/>
  <c r="I29" i="196"/>
  <c r="H29" i="196"/>
  <c r="G29" i="196"/>
  <c r="F29" i="196"/>
  <c r="E29" i="196"/>
  <c r="T28" i="196"/>
  <c r="S28" i="196"/>
  <c r="R28" i="196"/>
  <c r="Q28" i="196"/>
  <c r="P28" i="196"/>
  <c r="O28" i="196"/>
  <c r="N28" i="196"/>
  <c r="M28" i="196"/>
  <c r="L28" i="196"/>
  <c r="K28" i="196"/>
  <c r="J28" i="196"/>
  <c r="I28" i="196"/>
  <c r="H28" i="196"/>
  <c r="G28" i="196"/>
  <c r="F28" i="196"/>
  <c r="E28" i="196"/>
  <c r="T27" i="196"/>
  <c r="S27" i="196"/>
  <c r="R27" i="196"/>
  <c r="Q27" i="196"/>
  <c r="P27" i="196"/>
  <c r="O27" i="196"/>
  <c r="N27" i="196"/>
  <c r="M27" i="196"/>
  <c r="L27" i="196"/>
  <c r="K27" i="196"/>
  <c r="J27" i="196"/>
  <c r="I27" i="196"/>
  <c r="H27" i="196"/>
  <c r="G27" i="196"/>
  <c r="F27" i="196"/>
  <c r="E27" i="196"/>
  <c r="T26" i="196"/>
  <c r="S26" i="196"/>
  <c r="R26" i="196"/>
  <c r="Q26" i="196"/>
  <c r="P26" i="196"/>
  <c r="O26" i="196"/>
  <c r="N26" i="196"/>
  <c r="M26" i="196"/>
  <c r="L26" i="196"/>
  <c r="K26" i="196"/>
  <c r="J26" i="196"/>
  <c r="I26" i="196"/>
  <c r="H26" i="196"/>
  <c r="G26" i="196"/>
  <c r="F26" i="196"/>
  <c r="E26" i="196"/>
  <c r="T25" i="196"/>
  <c r="S25" i="196"/>
  <c r="R25" i="196"/>
  <c r="Q25" i="196"/>
  <c r="P25" i="196"/>
  <c r="O25" i="196"/>
  <c r="N25" i="196"/>
  <c r="M25" i="196"/>
  <c r="L25" i="196"/>
  <c r="K25" i="196"/>
  <c r="J25" i="196"/>
  <c r="I25" i="196"/>
  <c r="H25" i="196"/>
  <c r="G25" i="196"/>
  <c r="F25" i="196"/>
  <c r="E25" i="196"/>
  <c r="T24" i="196"/>
  <c r="S24" i="196"/>
  <c r="R24" i="196"/>
  <c r="Q24" i="196"/>
  <c r="P24" i="196"/>
  <c r="O24" i="196"/>
  <c r="N24" i="196"/>
  <c r="M24" i="196"/>
  <c r="L24" i="196"/>
  <c r="K24" i="196"/>
  <c r="J24" i="196"/>
  <c r="I24" i="196"/>
  <c r="H24" i="196"/>
  <c r="G24" i="196"/>
  <c r="F24" i="196"/>
  <c r="E24" i="196"/>
  <c r="T23" i="196"/>
  <c r="S23" i="196"/>
  <c r="R23" i="196"/>
  <c r="Q23" i="196"/>
  <c r="P23" i="196"/>
  <c r="O23" i="196"/>
  <c r="N23" i="196"/>
  <c r="M23" i="196"/>
  <c r="L23" i="196"/>
  <c r="K23" i="196"/>
  <c r="J23" i="196"/>
  <c r="I23" i="196"/>
  <c r="H23" i="196"/>
  <c r="G23" i="196"/>
  <c r="F23" i="196"/>
  <c r="E23" i="196"/>
  <c r="T22" i="196"/>
  <c r="S22" i="196"/>
  <c r="R22" i="196"/>
  <c r="Q22" i="196"/>
  <c r="P22" i="196"/>
  <c r="O22" i="196"/>
  <c r="N22" i="196"/>
  <c r="M22" i="196"/>
  <c r="L22" i="196"/>
  <c r="K22" i="196"/>
  <c r="J22" i="196"/>
  <c r="I22" i="196"/>
  <c r="H22" i="196"/>
  <c r="G22" i="196"/>
  <c r="F22" i="196"/>
  <c r="E22" i="196"/>
  <c r="T21" i="196"/>
  <c r="S21" i="196"/>
  <c r="R21" i="196"/>
  <c r="Q21" i="196"/>
  <c r="P21" i="196"/>
  <c r="O21" i="196"/>
  <c r="N21" i="196"/>
  <c r="M21" i="196"/>
  <c r="L21" i="196"/>
  <c r="K21" i="196"/>
  <c r="J21" i="196"/>
  <c r="I21" i="196"/>
  <c r="H21" i="196"/>
  <c r="G21" i="196"/>
  <c r="F21" i="196"/>
  <c r="E21" i="196"/>
  <c r="T20" i="196"/>
  <c r="S20" i="196"/>
  <c r="R20" i="196"/>
  <c r="Q20" i="196"/>
  <c r="P20" i="196"/>
  <c r="O20" i="196"/>
  <c r="N20" i="196"/>
  <c r="M20" i="196"/>
  <c r="L20" i="196"/>
  <c r="K20" i="196"/>
  <c r="J20" i="196"/>
  <c r="I20" i="196"/>
  <c r="H20" i="196"/>
  <c r="G20" i="196"/>
  <c r="F20" i="196"/>
  <c r="E20" i="196"/>
  <c r="T19" i="196"/>
  <c r="S19" i="196"/>
  <c r="R19" i="196"/>
  <c r="Q19" i="196"/>
  <c r="P19" i="196"/>
  <c r="O19" i="196"/>
  <c r="N19" i="196"/>
  <c r="M19" i="196"/>
  <c r="L19" i="196"/>
  <c r="K19" i="196"/>
  <c r="J19" i="196"/>
  <c r="I19" i="196"/>
  <c r="H19" i="196"/>
  <c r="G19" i="196"/>
  <c r="F19" i="196"/>
  <c r="E19" i="196"/>
  <c r="T18" i="196"/>
  <c r="S18" i="196"/>
  <c r="R18" i="196"/>
  <c r="Q18" i="196"/>
  <c r="P18" i="196"/>
  <c r="O18" i="196"/>
  <c r="N18" i="196"/>
  <c r="M18" i="196"/>
  <c r="L18" i="196"/>
  <c r="K18" i="196"/>
  <c r="J18" i="196"/>
  <c r="I18" i="196"/>
  <c r="H18" i="196"/>
  <c r="G18" i="196"/>
  <c r="F18" i="196"/>
  <c r="E18" i="196"/>
  <c r="T17" i="196"/>
  <c r="S17" i="196"/>
  <c r="R17" i="196"/>
  <c r="Q17" i="196"/>
  <c r="P17" i="196"/>
  <c r="O17" i="196"/>
  <c r="N17" i="196"/>
  <c r="M17" i="196"/>
  <c r="L17" i="196"/>
  <c r="K17" i="196"/>
  <c r="J17" i="196"/>
  <c r="I17" i="196"/>
  <c r="H17" i="196"/>
  <c r="G17" i="196"/>
  <c r="F17" i="196"/>
  <c r="E17" i="196"/>
  <c r="T16" i="196"/>
  <c r="S16" i="196"/>
  <c r="R16" i="196"/>
  <c r="Q16" i="196"/>
  <c r="P16" i="196"/>
  <c r="O16" i="196"/>
  <c r="N16" i="196"/>
  <c r="M16" i="196"/>
  <c r="L16" i="196"/>
  <c r="K16" i="196"/>
  <c r="J16" i="196"/>
  <c r="I16" i="196"/>
  <c r="H16" i="196"/>
  <c r="G16" i="196"/>
  <c r="F16" i="196"/>
  <c r="E16" i="196"/>
  <c r="T15" i="196"/>
  <c r="S15" i="196"/>
  <c r="R15" i="196"/>
  <c r="Q15" i="196"/>
  <c r="P15" i="196"/>
  <c r="O15" i="196"/>
  <c r="N15" i="196"/>
  <c r="M15" i="196"/>
  <c r="L15" i="196"/>
  <c r="K15" i="196"/>
  <c r="J15" i="196"/>
  <c r="I15" i="196"/>
  <c r="H15" i="196"/>
  <c r="G15" i="196"/>
  <c r="F15" i="196"/>
  <c r="E15" i="196"/>
  <c r="T14" i="196"/>
  <c r="S14" i="196"/>
  <c r="R14" i="196"/>
  <c r="Q14" i="196"/>
  <c r="P14" i="196"/>
  <c r="O14" i="196"/>
  <c r="N14" i="196"/>
  <c r="M14" i="196"/>
  <c r="L14" i="196"/>
  <c r="K14" i="196"/>
  <c r="J14" i="196"/>
  <c r="I14" i="196"/>
  <c r="H14" i="196"/>
  <c r="G14" i="196"/>
  <c r="F14" i="196"/>
  <c r="E14" i="196"/>
  <c r="T13" i="196"/>
  <c r="S13" i="196"/>
  <c r="R13" i="196"/>
  <c r="Q13" i="196"/>
  <c r="P13" i="196"/>
  <c r="O13" i="196"/>
  <c r="N13" i="196"/>
  <c r="M13" i="196"/>
  <c r="L13" i="196"/>
  <c r="K13" i="196"/>
  <c r="J13" i="196"/>
  <c r="I13" i="196"/>
  <c r="H13" i="196"/>
  <c r="G13" i="196"/>
  <c r="F13" i="196"/>
  <c r="E13" i="196"/>
  <c r="T12" i="196"/>
  <c r="S12" i="196"/>
  <c r="R12" i="196"/>
  <c r="Q12" i="196"/>
  <c r="P12" i="196"/>
  <c r="O12" i="196"/>
  <c r="N12" i="196"/>
  <c r="M12" i="196"/>
  <c r="L12" i="196"/>
  <c r="K12" i="196"/>
  <c r="J12" i="196"/>
  <c r="I12" i="196"/>
  <c r="H12" i="196"/>
  <c r="G12" i="196"/>
  <c r="F12" i="196"/>
  <c r="E12" i="196"/>
  <c r="T11" i="196"/>
  <c r="S11" i="196"/>
  <c r="R11" i="196"/>
  <c r="Q11" i="196"/>
  <c r="P11" i="196"/>
  <c r="O11" i="196"/>
  <c r="N11" i="196"/>
  <c r="M11" i="196"/>
  <c r="L11" i="196"/>
  <c r="K11" i="196"/>
  <c r="J11" i="196"/>
  <c r="I11" i="196"/>
  <c r="H11" i="196"/>
  <c r="G11" i="196"/>
  <c r="F11" i="196"/>
  <c r="E11" i="196"/>
  <c r="T6" i="196"/>
  <c r="S6" i="196"/>
  <c r="R6" i="196"/>
  <c r="Q6" i="196"/>
  <c r="P6" i="196"/>
  <c r="O6" i="196"/>
  <c r="N6" i="196"/>
  <c r="M6" i="196"/>
  <c r="L6" i="196"/>
  <c r="K6" i="196"/>
  <c r="J6" i="196"/>
  <c r="I6" i="196"/>
  <c r="H6" i="196"/>
  <c r="G6" i="196"/>
  <c r="F6" i="196"/>
  <c r="E6" i="196"/>
  <c r="T211" i="102"/>
  <c r="S211" i="102"/>
  <c r="R211" i="102"/>
  <c r="Q211" i="102"/>
  <c r="P211" i="102"/>
  <c r="O211" i="102"/>
  <c r="N211" i="102"/>
  <c r="M211" i="102"/>
  <c r="L211" i="102"/>
  <c r="K211" i="102"/>
  <c r="J211" i="102"/>
  <c r="I211" i="102"/>
  <c r="H211" i="102"/>
  <c r="G211" i="102"/>
  <c r="F211" i="102"/>
  <c r="E211" i="102"/>
  <c r="T210" i="102"/>
  <c r="S210" i="102"/>
  <c r="R210" i="102"/>
  <c r="Q210" i="102"/>
  <c r="P210" i="102"/>
  <c r="O210" i="102"/>
  <c r="N210" i="102"/>
  <c r="M210" i="102"/>
  <c r="L210" i="102"/>
  <c r="K210" i="102"/>
  <c r="J210" i="102"/>
  <c r="I210" i="102"/>
  <c r="H210" i="102"/>
  <c r="G210" i="102"/>
  <c r="F210" i="102"/>
  <c r="E210" i="102"/>
  <c r="T209" i="102"/>
  <c r="S209" i="102"/>
  <c r="R209" i="102"/>
  <c r="Q209" i="102"/>
  <c r="P209" i="102"/>
  <c r="O209" i="102"/>
  <c r="N209" i="102"/>
  <c r="M209" i="102"/>
  <c r="L209" i="102"/>
  <c r="K209" i="102"/>
  <c r="J209" i="102"/>
  <c r="I209" i="102"/>
  <c r="H209" i="102"/>
  <c r="G209" i="102"/>
  <c r="F209" i="102"/>
  <c r="E209" i="102"/>
  <c r="T208" i="102"/>
  <c r="S208" i="102"/>
  <c r="R208" i="102"/>
  <c r="Q208" i="102"/>
  <c r="P208" i="102"/>
  <c r="O208" i="102"/>
  <c r="N208" i="102"/>
  <c r="M208" i="102"/>
  <c r="L208" i="102"/>
  <c r="K208" i="102"/>
  <c r="J208" i="102"/>
  <c r="I208" i="102"/>
  <c r="H208" i="102"/>
  <c r="G208" i="102"/>
  <c r="F208" i="102"/>
  <c r="E208" i="102"/>
  <c r="T207" i="102"/>
  <c r="S207" i="102"/>
  <c r="R207" i="102"/>
  <c r="Q207" i="102"/>
  <c r="P207" i="102"/>
  <c r="O207" i="102"/>
  <c r="N207" i="102"/>
  <c r="M207" i="102"/>
  <c r="L207" i="102"/>
  <c r="K207" i="102"/>
  <c r="J207" i="102"/>
  <c r="I207" i="102"/>
  <c r="H207" i="102"/>
  <c r="G207" i="102"/>
  <c r="F207" i="102"/>
  <c r="E207" i="102"/>
  <c r="T206" i="102"/>
  <c r="S206" i="102"/>
  <c r="R206" i="102"/>
  <c r="Q206" i="102"/>
  <c r="P206" i="102"/>
  <c r="O206" i="102"/>
  <c r="N206" i="102"/>
  <c r="M206" i="102"/>
  <c r="L206" i="102"/>
  <c r="K206" i="102"/>
  <c r="J206" i="102"/>
  <c r="I206" i="102"/>
  <c r="H206" i="102"/>
  <c r="G206" i="102"/>
  <c r="F206" i="102"/>
  <c r="E206" i="102"/>
  <c r="T205" i="102"/>
  <c r="S205" i="102"/>
  <c r="R205" i="102"/>
  <c r="Q205" i="102"/>
  <c r="P205" i="102"/>
  <c r="O205" i="102"/>
  <c r="N205" i="102"/>
  <c r="M205" i="102"/>
  <c r="L205" i="102"/>
  <c r="K205" i="102"/>
  <c r="J205" i="102"/>
  <c r="I205" i="102"/>
  <c r="H205" i="102"/>
  <c r="G205" i="102"/>
  <c r="F205" i="102"/>
  <c r="E205" i="102"/>
  <c r="T204" i="102"/>
  <c r="S204" i="102"/>
  <c r="R204" i="102"/>
  <c r="Q204" i="102"/>
  <c r="P204" i="102"/>
  <c r="O204" i="102"/>
  <c r="N204" i="102"/>
  <c r="M204" i="102"/>
  <c r="L204" i="102"/>
  <c r="K204" i="102"/>
  <c r="J204" i="102"/>
  <c r="I204" i="102"/>
  <c r="H204" i="102"/>
  <c r="G204" i="102"/>
  <c r="F204" i="102"/>
  <c r="E204" i="102"/>
  <c r="T203" i="102"/>
  <c r="S203" i="102"/>
  <c r="R203" i="102"/>
  <c r="Q203" i="102"/>
  <c r="P203" i="102"/>
  <c r="O203" i="102"/>
  <c r="N203" i="102"/>
  <c r="M203" i="102"/>
  <c r="L203" i="102"/>
  <c r="K203" i="102"/>
  <c r="J203" i="102"/>
  <c r="I203" i="102"/>
  <c r="H203" i="102"/>
  <c r="G203" i="102"/>
  <c r="F203" i="102"/>
  <c r="E203" i="102"/>
  <c r="T202" i="102"/>
  <c r="S202" i="102"/>
  <c r="R202" i="102"/>
  <c r="Q202" i="102"/>
  <c r="P202" i="102"/>
  <c r="O202" i="102"/>
  <c r="N202" i="102"/>
  <c r="M202" i="102"/>
  <c r="L202" i="102"/>
  <c r="K202" i="102"/>
  <c r="J202" i="102"/>
  <c r="I202" i="102"/>
  <c r="H202" i="102"/>
  <c r="G202" i="102"/>
  <c r="F202" i="102"/>
  <c r="E202" i="102"/>
  <c r="T201" i="102"/>
  <c r="S201" i="102"/>
  <c r="R201" i="102"/>
  <c r="Q201" i="102"/>
  <c r="P201" i="102"/>
  <c r="O201" i="102"/>
  <c r="N201" i="102"/>
  <c r="M201" i="102"/>
  <c r="L201" i="102"/>
  <c r="K201" i="102"/>
  <c r="J201" i="102"/>
  <c r="I201" i="102"/>
  <c r="H201" i="102"/>
  <c r="G201" i="102"/>
  <c r="F201" i="102"/>
  <c r="E201" i="102"/>
  <c r="T200" i="102"/>
  <c r="S200" i="102"/>
  <c r="R200" i="102"/>
  <c r="Q200" i="102"/>
  <c r="P200" i="102"/>
  <c r="O200" i="102"/>
  <c r="N200" i="102"/>
  <c r="M200" i="102"/>
  <c r="L200" i="102"/>
  <c r="K200" i="102"/>
  <c r="J200" i="102"/>
  <c r="I200" i="102"/>
  <c r="H200" i="102"/>
  <c r="G200" i="102"/>
  <c r="F200" i="102"/>
  <c r="E200" i="102"/>
  <c r="T199" i="102"/>
  <c r="S199" i="102"/>
  <c r="R199" i="102"/>
  <c r="Q199" i="102"/>
  <c r="P199" i="102"/>
  <c r="O199" i="102"/>
  <c r="N199" i="102"/>
  <c r="M199" i="102"/>
  <c r="L199" i="102"/>
  <c r="K199" i="102"/>
  <c r="J199" i="102"/>
  <c r="I199" i="102"/>
  <c r="H199" i="102"/>
  <c r="G199" i="102"/>
  <c r="F199" i="102"/>
  <c r="E199" i="102"/>
  <c r="T198" i="102"/>
  <c r="S198" i="102"/>
  <c r="R198" i="102"/>
  <c r="Q198" i="102"/>
  <c r="P198" i="102"/>
  <c r="O198" i="102"/>
  <c r="N198" i="102"/>
  <c r="M198" i="102"/>
  <c r="L198" i="102"/>
  <c r="K198" i="102"/>
  <c r="J198" i="102"/>
  <c r="I198" i="102"/>
  <c r="H198" i="102"/>
  <c r="G198" i="102"/>
  <c r="F198" i="102"/>
  <c r="E198" i="102"/>
  <c r="T197" i="102"/>
  <c r="S197" i="102"/>
  <c r="R197" i="102"/>
  <c r="Q197" i="102"/>
  <c r="P197" i="102"/>
  <c r="O197" i="102"/>
  <c r="N197" i="102"/>
  <c r="M197" i="102"/>
  <c r="L197" i="102"/>
  <c r="K197" i="102"/>
  <c r="J197" i="102"/>
  <c r="I197" i="102"/>
  <c r="H197" i="102"/>
  <c r="G197" i="102"/>
  <c r="F197" i="102"/>
  <c r="E197" i="102"/>
  <c r="T196" i="102"/>
  <c r="S196" i="102"/>
  <c r="R196" i="102"/>
  <c r="Q196" i="102"/>
  <c r="P196" i="102"/>
  <c r="O196" i="102"/>
  <c r="N196" i="102"/>
  <c r="M196" i="102"/>
  <c r="L196" i="102"/>
  <c r="K196" i="102"/>
  <c r="J196" i="102"/>
  <c r="I196" i="102"/>
  <c r="H196" i="102"/>
  <c r="G196" i="102"/>
  <c r="F196" i="102"/>
  <c r="E196" i="102"/>
  <c r="T195" i="102"/>
  <c r="S195" i="102"/>
  <c r="R195" i="102"/>
  <c r="Q195" i="102"/>
  <c r="P195" i="102"/>
  <c r="O195" i="102"/>
  <c r="N195" i="102"/>
  <c r="M195" i="102"/>
  <c r="L195" i="102"/>
  <c r="K195" i="102"/>
  <c r="J195" i="102"/>
  <c r="I195" i="102"/>
  <c r="H195" i="102"/>
  <c r="G195" i="102"/>
  <c r="F195" i="102"/>
  <c r="E195" i="102"/>
  <c r="T194" i="102"/>
  <c r="S194" i="102"/>
  <c r="R194" i="102"/>
  <c r="Q194" i="102"/>
  <c r="P194" i="102"/>
  <c r="O194" i="102"/>
  <c r="N194" i="102"/>
  <c r="M194" i="102"/>
  <c r="L194" i="102"/>
  <c r="K194" i="102"/>
  <c r="J194" i="102"/>
  <c r="I194" i="102"/>
  <c r="H194" i="102"/>
  <c r="G194" i="102"/>
  <c r="F194" i="102"/>
  <c r="E194" i="102"/>
  <c r="T193" i="102"/>
  <c r="S193" i="102"/>
  <c r="R193" i="102"/>
  <c r="Q193" i="102"/>
  <c r="P193" i="102"/>
  <c r="O193" i="102"/>
  <c r="N193" i="102"/>
  <c r="M193" i="102"/>
  <c r="L193" i="102"/>
  <c r="K193" i="102"/>
  <c r="J193" i="102"/>
  <c r="I193" i="102"/>
  <c r="H193" i="102"/>
  <c r="G193" i="102"/>
  <c r="F193" i="102"/>
  <c r="E193" i="102"/>
  <c r="T192" i="102"/>
  <c r="S192" i="102"/>
  <c r="R192" i="102"/>
  <c r="Q192" i="102"/>
  <c r="P192" i="102"/>
  <c r="O192" i="102"/>
  <c r="N192" i="102"/>
  <c r="M192" i="102"/>
  <c r="L192" i="102"/>
  <c r="K192" i="102"/>
  <c r="J192" i="102"/>
  <c r="I192" i="102"/>
  <c r="H192" i="102"/>
  <c r="G192" i="102"/>
  <c r="F192" i="102"/>
  <c r="E192" i="102"/>
  <c r="T191" i="102"/>
  <c r="S191" i="102"/>
  <c r="R191" i="102"/>
  <c r="Q191" i="102"/>
  <c r="P191" i="102"/>
  <c r="O191" i="102"/>
  <c r="N191" i="102"/>
  <c r="M191" i="102"/>
  <c r="L191" i="102"/>
  <c r="K191" i="102"/>
  <c r="J191" i="102"/>
  <c r="I191" i="102"/>
  <c r="H191" i="102"/>
  <c r="G191" i="102"/>
  <c r="F191" i="102"/>
  <c r="E191" i="102"/>
  <c r="T190" i="102"/>
  <c r="S190" i="102"/>
  <c r="R190" i="102"/>
  <c r="Q190" i="102"/>
  <c r="P190" i="102"/>
  <c r="O190" i="102"/>
  <c r="N190" i="102"/>
  <c r="M190" i="102"/>
  <c r="L190" i="102"/>
  <c r="K190" i="102"/>
  <c r="J190" i="102"/>
  <c r="I190" i="102"/>
  <c r="H190" i="102"/>
  <c r="G190" i="102"/>
  <c r="F190" i="102"/>
  <c r="E190" i="102"/>
  <c r="T189" i="102"/>
  <c r="S189" i="102"/>
  <c r="R189" i="102"/>
  <c r="Q189" i="102"/>
  <c r="P189" i="102"/>
  <c r="O189" i="102"/>
  <c r="N189" i="102"/>
  <c r="M189" i="102"/>
  <c r="L189" i="102"/>
  <c r="K189" i="102"/>
  <c r="J189" i="102"/>
  <c r="I189" i="102"/>
  <c r="H189" i="102"/>
  <c r="G189" i="102"/>
  <c r="F189" i="102"/>
  <c r="E189" i="102"/>
  <c r="T188" i="102"/>
  <c r="S188" i="102"/>
  <c r="R188" i="102"/>
  <c r="Q188" i="102"/>
  <c r="P188" i="102"/>
  <c r="O188" i="102"/>
  <c r="N188" i="102"/>
  <c r="M188" i="102"/>
  <c r="L188" i="102"/>
  <c r="K188" i="102"/>
  <c r="J188" i="102"/>
  <c r="I188" i="102"/>
  <c r="H188" i="102"/>
  <c r="G188" i="102"/>
  <c r="F188" i="102"/>
  <c r="E188" i="102"/>
  <c r="T187" i="102"/>
  <c r="S187" i="102"/>
  <c r="R187" i="102"/>
  <c r="Q187" i="102"/>
  <c r="P187" i="102"/>
  <c r="O187" i="102"/>
  <c r="N187" i="102"/>
  <c r="M187" i="102"/>
  <c r="L187" i="102"/>
  <c r="K187" i="102"/>
  <c r="J187" i="102"/>
  <c r="I187" i="102"/>
  <c r="H187" i="102"/>
  <c r="G187" i="102"/>
  <c r="F187" i="102"/>
  <c r="E187" i="102"/>
  <c r="T186" i="102"/>
  <c r="S186" i="102"/>
  <c r="R186" i="102"/>
  <c r="Q186" i="102"/>
  <c r="P186" i="102"/>
  <c r="O186" i="102"/>
  <c r="N186" i="102"/>
  <c r="M186" i="102"/>
  <c r="L186" i="102"/>
  <c r="K186" i="102"/>
  <c r="J186" i="102"/>
  <c r="I186" i="102"/>
  <c r="H186" i="102"/>
  <c r="G186" i="102"/>
  <c r="F186" i="102"/>
  <c r="E186" i="102"/>
  <c r="T185" i="102"/>
  <c r="S185" i="102"/>
  <c r="R185" i="102"/>
  <c r="Q185" i="102"/>
  <c r="P185" i="102"/>
  <c r="O185" i="102"/>
  <c r="N185" i="102"/>
  <c r="M185" i="102"/>
  <c r="L185" i="102"/>
  <c r="K185" i="102"/>
  <c r="J185" i="102"/>
  <c r="I185" i="102"/>
  <c r="H185" i="102"/>
  <c r="G185" i="102"/>
  <c r="F185" i="102"/>
  <c r="E185" i="102"/>
  <c r="T184" i="102"/>
  <c r="S184" i="102"/>
  <c r="R184" i="102"/>
  <c r="Q184" i="102"/>
  <c r="P184" i="102"/>
  <c r="O184" i="102"/>
  <c r="N184" i="102"/>
  <c r="M184" i="102"/>
  <c r="L184" i="102"/>
  <c r="K184" i="102"/>
  <c r="J184" i="102"/>
  <c r="I184" i="102"/>
  <c r="H184" i="102"/>
  <c r="G184" i="102"/>
  <c r="F184" i="102"/>
  <c r="E184" i="102"/>
  <c r="T183" i="102"/>
  <c r="S183" i="102"/>
  <c r="R183" i="102"/>
  <c r="Q183" i="102"/>
  <c r="P183" i="102"/>
  <c r="O183" i="102"/>
  <c r="N183" i="102"/>
  <c r="M183" i="102"/>
  <c r="L183" i="102"/>
  <c r="K183" i="102"/>
  <c r="J183" i="102"/>
  <c r="I183" i="102"/>
  <c r="H183" i="102"/>
  <c r="G183" i="102"/>
  <c r="F183" i="102"/>
  <c r="E183" i="102"/>
  <c r="T182" i="102"/>
  <c r="S182" i="102"/>
  <c r="R182" i="102"/>
  <c r="Q182" i="102"/>
  <c r="P182" i="102"/>
  <c r="O182" i="102"/>
  <c r="N182" i="102"/>
  <c r="M182" i="102"/>
  <c r="L182" i="102"/>
  <c r="K182" i="102"/>
  <c r="J182" i="102"/>
  <c r="I182" i="102"/>
  <c r="H182" i="102"/>
  <c r="G182" i="102"/>
  <c r="F182" i="102"/>
  <c r="E182" i="102"/>
  <c r="T181" i="102"/>
  <c r="S181" i="102"/>
  <c r="R181" i="102"/>
  <c r="Q181" i="102"/>
  <c r="P181" i="102"/>
  <c r="O181" i="102"/>
  <c r="N181" i="102"/>
  <c r="M181" i="102"/>
  <c r="L181" i="102"/>
  <c r="K181" i="102"/>
  <c r="J181" i="102"/>
  <c r="I181" i="102"/>
  <c r="H181" i="102"/>
  <c r="G181" i="102"/>
  <c r="F181" i="102"/>
  <c r="E181" i="102"/>
  <c r="T180" i="102"/>
  <c r="S180" i="102"/>
  <c r="R180" i="102"/>
  <c r="Q180" i="102"/>
  <c r="P180" i="102"/>
  <c r="O180" i="102"/>
  <c r="N180" i="102"/>
  <c r="M180" i="102"/>
  <c r="L180" i="102"/>
  <c r="K180" i="102"/>
  <c r="J180" i="102"/>
  <c r="I180" i="102"/>
  <c r="H180" i="102"/>
  <c r="G180" i="102"/>
  <c r="F180" i="102"/>
  <c r="E180" i="102"/>
  <c r="T179" i="102"/>
  <c r="S179" i="102"/>
  <c r="R179" i="102"/>
  <c r="Q179" i="102"/>
  <c r="P179" i="102"/>
  <c r="O179" i="102"/>
  <c r="N179" i="102"/>
  <c r="M179" i="102"/>
  <c r="L179" i="102"/>
  <c r="K179" i="102"/>
  <c r="J179" i="102"/>
  <c r="I179" i="102"/>
  <c r="H179" i="102"/>
  <c r="G179" i="102"/>
  <c r="F179" i="102"/>
  <c r="E179" i="102"/>
  <c r="T178" i="102"/>
  <c r="S178" i="102"/>
  <c r="R178" i="102"/>
  <c r="Q178" i="102"/>
  <c r="P178" i="102"/>
  <c r="O178" i="102"/>
  <c r="N178" i="102"/>
  <c r="M178" i="102"/>
  <c r="L178" i="102"/>
  <c r="K178" i="102"/>
  <c r="J178" i="102"/>
  <c r="I178" i="102"/>
  <c r="H178" i="102"/>
  <c r="G178" i="102"/>
  <c r="F178" i="102"/>
  <c r="E178" i="102"/>
  <c r="T177" i="102"/>
  <c r="S177" i="102"/>
  <c r="R177" i="102"/>
  <c r="Q177" i="102"/>
  <c r="P177" i="102"/>
  <c r="O177" i="102"/>
  <c r="N177" i="102"/>
  <c r="M177" i="102"/>
  <c r="L177" i="102"/>
  <c r="K177" i="102"/>
  <c r="J177" i="102"/>
  <c r="I177" i="102"/>
  <c r="H177" i="102"/>
  <c r="G177" i="102"/>
  <c r="F177" i="102"/>
  <c r="E177" i="102"/>
  <c r="T176" i="102"/>
  <c r="S176" i="102"/>
  <c r="R176" i="102"/>
  <c r="Q176" i="102"/>
  <c r="P176" i="102"/>
  <c r="O176" i="102"/>
  <c r="N176" i="102"/>
  <c r="M176" i="102"/>
  <c r="L176" i="102"/>
  <c r="K176" i="102"/>
  <c r="J176" i="102"/>
  <c r="I176" i="102"/>
  <c r="H176" i="102"/>
  <c r="G176" i="102"/>
  <c r="F176" i="102"/>
  <c r="E176" i="102"/>
  <c r="T175" i="102"/>
  <c r="S175" i="102"/>
  <c r="R175" i="102"/>
  <c r="Q175" i="102"/>
  <c r="P175" i="102"/>
  <c r="O175" i="102"/>
  <c r="N175" i="102"/>
  <c r="M175" i="102"/>
  <c r="L175" i="102"/>
  <c r="K175" i="102"/>
  <c r="J175" i="102"/>
  <c r="I175" i="102"/>
  <c r="H175" i="102"/>
  <c r="G175" i="102"/>
  <c r="F175" i="102"/>
  <c r="E175" i="102"/>
  <c r="T174" i="102"/>
  <c r="S174" i="102"/>
  <c r="R174" i="102"/>
  <c r="Q174" i="102"/>
  <c r="P174" i="102"/>
  <c r="O174" i="102"/>
  <c r="N174" i="102"/>
  <c r="M174" i="102"/>
  <c r="L174" i="102"/>
  <c r="K174" i="102"/>
  <c r="J174" i="102"/>
  <c r="I174" i="102"/>
  <c r="H174" i="102"/>
  <c r="G174" i="102"/>
  <c r="F174" i="102"/>
  <c r="E174" i="102"/>
  <c r="T173" i="102"/>
  <c r="S173" i="102"/>
  <c r="R173" i="102"/>
  <c r="Q173" i="102"/>
  <c r="P173" i="102"/>
  <c r="O173" i="102"/>
  <c r="N173" i="102"/>
  <c r="M173" i="102"/>
  <c r="L173" i="102"/>
  <c r="K173" i="102"/>
  <c r="J173" i="102"/>
  <c r="I173" i="102"/>
  <c r="H173" i="102"/>
  <c r="G173" i="102"/>
  <c r="F173" i="102"/>
  <c r="E173" i="102"/>
  <c r="T172" i="102"/>
  <c r="S172" i="102"/>
  <c r="R172" i="102"/>
  <c r="Q172" i="102"/>
  <c r="P172" i="102"/>
  <c r="O172" i="102"/>
  <c r="N172" i="102"/>
  <c r="M172" i="102"/>
  <c r="L172" i="102"/>
  <c r="K172" i="102"/>
  <c r="J172" i="102"/>
  <c r="I172" i="102"/>
  <c r="H172" i="102"/>
  <c r="G172" i="102"/>
  <c r="F172" i="102"/>
  <c r="E172" i="102"/>
  <c r="T171" i="102"/>
  <c r="S171" i="102"/>
  <c r="R171" i="102"/>
  <c r="Q171" i="102"/>
  <c r="P171" i="102"/>
  <c r="O171" i="102"/>
  <c r="N171" i="102"/>
  <c r="M171" i="102"/>
  <c r="L171" i="102"/>
  <c r="K171" i="102"/>
  <c r="J171" i="102"/>
  <c r="I171" i="102"/>
  <c r="H171" i="102"/>
  <c r="G171" i="102"/>
  <c r="F171" i="102"/>
  <c r="E171" i="102"/>
  <c r="T170" i="102"/>
  <c r="S170" i="102"/>
  <c r="R170" i="102"/>
  <c r="Q170" i="102"/>
  <c r="P170" i="102"/>
  <c r="O170" i="102"/>
  <c r="N170" i="102"/>
  <c r="M170" i="102"/>
  <c r="L170" i="102"/>
  <c r="K170" i="102"/>
  <c r="J170" i="102"/>
  <c r="I170" i="102"/>
  <c r="H170" i="102"/>
  <c r="G170" i="102"/>
  <c r="F170" i="102"/>
  <c r="E170" i="102"/>
  <c r="T169" i="102"/>
  <c r="S169" i="102"/>
  <c r="R169" i="102"/>
  <c r="Q169" i="102"/>
  <c r="P169" i="102"/>
  <c r="O169" i="102"/>
  <c r="N169" i="102"/>
  <c r="M169" i="102"/>
  <c r="L169" i="102"/>
  <c r="K169" i="102"/>
  <c r="J169" i="102"/>
  <c r="I169" i="102"/>
  <c r="H169" i="102"/>
  <c r="G169" i="102"/>
  <c r="F169" i="102"/>
  <c r="E169" i="102"/>
  <c r="T168" i="102"/>
  <c r="S168" i="102"/>
  <c r="R168" i="102"/>
  <c r="Q168" i="102"/>
  <c r="P168" i="102"/>
  <c r="O168" i="102"/>
  <c r="N168" i="102"/>
  <c r="M168" i="102"/>
  <c r="L168" i="102"/>
  <c r="K168" i="102"/>
  <c r="J168" i="102"/>
  <c r="I168" i="102"/>
  <c r="H168" i="102"/>
  <c r="G168" i="102"/>
  <c r="F168" i="102"/>
  <c r="E168" i="102"/>
  <c r="T167" i="102"/>
  <c r="S167" i="102"/>
  <c r="R167" i="102"/>
  <c r="Q167" i="102"/>
  <c r="P167" i="102"/>
  <c r="O167" i="102"/>
  <c r="N167" i="102"/>
  <c r="M167" i="102"/>
  <c r="L167" i="102"/>
  <c r="K167" i="102"/>
  <c r="J167" i="102"/>
  <c r="I167" i="102"/>
  <c r="H167" i="102"/>
  <c r="G167" i="102"/>
  <c r="F167" i="102"/>
  <c r="E167" i="102"/>
  <c r="T166" i="102"/>
  <c r="S166" i="102"/>
  <c r="R166" i="102"/>
  <c r="Q166" i="102"/>
  <c r="P166" i="102"/>
  <c r="O166" i="102"/>
  <c r="N166" i="102"/>
  <c r="M166" i="102"/>
  <c r="L166" i="102"/>
  <c r="K166" i="102"/>
  <c r="J166" i="102"/>
  <c r="I166" i="102"/>
  <c r="H166" i="102"/>
  <c r="G166" i="102"/>
  <c r="F166" i="102"/>
  <c r="E166" i="102"/>
  <c r="T165" i="102"/>
  <c r="S165" i="102"/>
  <c r="R165" i="102"/>
  <c r="Q165" i="102"/>
  <c r="P165" i="102"/>
  <c r="O165" i="102"/>
  <c r="N165" i="102"/>
  <c r="M165" i="102"/>
  <c r="L165" i="102"/>
  <c r="K165" i="102"/>
  <c r="J165" i="102"/>
  <c r="I165" i="102"/>
  <c r="H165" i="102"/>
  <c r="G165" i="102"/>
  <c r="F165" i="102"/>
  <c r="E165" i="102"/>
  <c r="T164" i="102"/>
  <c r="S164" i="102"/>
  <c r="R164" i="102"/>
  <c r="Q164" i="102"/>
  <c r="P164" i="102"/>
  <c r="O164" i="102"/>
  <c r="N164" i="102"/>
  <c r="M164" i="102"/>
  <c r="L164" i="102"/>
  <c r="K164" i="102"/>
  <c r="J164" i="102"/>
  <c r="I164" i="102"/>
  <c r="H164" i="102"/>
  <c r="G164" i="102"/>
  <c r="F164" i="102"/>
  <c r="E164" i="102"/>
  <c r="T163" i="102"/>
  <c r="S163" i="102"/>
  <c r="R163" i="102"/>
  <c r="Q163" i="102"/>
  <c r="P163" i="102"/>
  <c r="O163" i="102"/>
  <c r="N163" i="102"/>
  <c r="M163" i="102"/>
  <c r="L163" i="102"/>
  <c r="K163" i="102"/>
  <c r="J163" i="102"/>
  <c r="I163" i="102"/>
  <c r="H163" i="102"/>
  <c r="G163" i="102"/>
  <c r="F163" i="102"/>
  <c r="E163" i="102"/>
  <c r="T162" i="102"/>
  <c r="S162" i="102"/>
  <c r="R162" i="102"/>
  <c r="Q162" i="102"/>
  <c r="P162" i="102"/>
  <c r="O162" i="102"/>
  <c r="N162" i="102"/>
  <c r="M162" i="102"/>
  <c r="L162" i="102"/>
  <c r="K162" i="102"/>
  <c r="J162" i="102"/>
  <c r="I162" i="102"/>
  <c r="H162" i="102"/>
  <c r="G162" i="102"/>
  <c r="F162" i="102"/>
  <c r="E162" i="102"/>
  <c r="T161" i="102"/>
  <c r="S161" i="102"/>
  <c r="R161" i="102"/>
  <c r="Q161" i="102"/>
  <c r="P161" i="102"/>
  <c r="O161" i="102"/>
  <c r="N161" i="102"/>
  <c r="M161" i="102"/>
  <c r="L161" i="102"/>
  <c r="K161" i="102"/>
  <c r="J161" i="102"/>
  <c r="I161" i="102"/>
  <c r="H161" i="102"/>
  <c r="G161" i="102"/>
  <c r="F161" i="102"/>
  <c r="E161" i="102"/>
  <c r="T160" i="102"/>
  <c r="S160" i="102"/>
  <c r="R160" i="102"/>
  <c r="Q160" i="102"/>
  <c r="P160" i="102"/>
  <c r="O160" i="102"/>
  <c r="N160" i="102"/>
  <c r="M160" i="102"/>
  <c r="L160" i="102"/>
  <c r="K160" i="102"/>
  <c r="J160" i="102"/>
  <c r="I160" i="102"/>
  <c r="H160" i="102"/>
  <c r="G160" i="102"/>
  <c r="F160" i="102"/>
  <c r="E160" i="102"/>
  <c r="T159" i="102"/>
  <c r="S159" i="102"/>
  <c r="R159" i="102"/>
  <c r="Q159" i="102"/>
  <c r="P159" i="102"/>
  <c r="O159" i="102"/>
  <c r="N159" i="102"/>
  <c r="M159" i="102"/>
  <c r="L159" i="102"/>
  <c r="K159" i="102"/>
  <c r="J159" i="102"/>
  <c r="I159" i="102"/>
  <c r="H159" i="102"/>
  <c r="G159" i="102"/>
  <c r="F159" i="102"/>
  <c r="E159" i="102"/>
  <c r="T158" i="102"/>
  <c r="S158" i="102"/>
  <c r="R158" i="102"/>
  <c r="Q158" i="102"/>
  <c r="P158" i="102"/>
  <c r="O158" i="102"/>
  <c r="N158" i="102"/>
  <c r="M158" i="102"/>
  <c r="L158" i="102"/>
  <c r="K158" i="102"/>
  <c r="J158" i="102"/>
  <c r="I158" i="102"/>
  <c r="H158" i="102"/>
  <c r="G158" i="102"/>
  <c r="F158" i="102"/>
  <c r="E158" i="102"/>
  <c r="T157" i="102"/>
  <c r="S157" i="102"/>
  <c r="R157" i="102"/>
  <c r="Q157" i="102"/>
  <c r="P157" i="102"/>
  <c r="O157" i="102"/>
  <c r="N157" i="102"/>
  <c r="M157" i="102"/>
  <c r="L157" i="102"/>
  <c r="K157" i="102"/>
  <c r="J157" i="102"/>
  <c r="I157" i="102"/>
  <c r="H157" i="102"/>
  <c r="G157" i="102"/>
  <c r="F157" i="102"/>
  <c r="E157" i="102"/>
  <c r="T156" i="102"/>
  <c r="S156" i="102"/>
  <c r="R156" i="102"/>
  <c r="Q156" i="102"/>
  <c r="P156" i="102"/>
  <c r="O156" i="102"/>
  <c r="N156" i="102"/>
  <c r="M156" i="102"/>
  <c r="L156" i="102"/>
  <c r="K156" i="102"/>
  <c r="J156" i="102"/>
  <c r="I156" i="102"/>
  <c r="H156" i="102"/>
  <c r="G156" i="102"/>
  <c r="F156" i="102"/>
  <c r="E156" i="102"/>
  <c r="T155" i="102"/>
  <c r="S155" i="102"/>
  <c r="R155" i="102"/>
  <c r="Q155" i="102"/>
  <c r="P155" i="102"/>
  <c r="O155" i="102"/>
  <c r="N155" i="102"/>
  <c r="M155" i="102"/>
  <c r="L155" i="102"/>
  <c r="K155" i="102"/>
  <c r="J155" i="102"/>
  <c r="I155" i="102"/>
  <c r="H155" i="102"/>
  <c r="G155" i="102"/>
  <c r="F155" i="102"/>
  <c r="E155" i="102"/>
  <c r="T154" i="102"/>
  <c r="S154" i="102"/>
  <c r="R154" i="102"/>
  <c r="Q154" i="102"/>
  <c r="P154" i="102"/>
  <c r="O154" i="102"/>
  <c r="N154" i="102"/>
  <c r="M154" i="102"/>
  <c r="L154" i="102"/>
  <c r="K154" i="102"/>
  <c r="J154" i="102"/>
  <c r="I154" i="102"/>
  <c r="H154" i="102"/>
  <c r="G154" i="102"/>
  <c r="F154" i="102"/>
  <c r="E154" i="102"/>
  <c r="T153" i="102"/>
  <c r="S153" i="102"/>
  <c r="R153" i="102"/>
  <c r="Q153" i="102"/>
  <c r="P153" i="102"/>
  <c r="O153" i="102"/>
  <c r="N153" i="102"/>
  <c r="M153" i="102"/>
  <c r="L153" i="102"/>
  <c r="K153" i="102"/>
  <c r="J153" i="102"/>
  <c r="I153" i="102"/>
  <c r="H153" i="102"/>
  <c r="G153" i="102"/>
  <c r="F153" i="102"/>
  <c r="E153" i="102"/>
  <c r="T152" i="102"/>
  <c r="S152" i="102"/>
  <c r="R152" i="102"/>
  <c r="Q152" i="102"/>
  <c r="P152" i="102"/>
  <c r="O152" i="102"/>
  <c r="N152" i="102"/>
  <c r="M152" i="102"/>
  <c r="L152" i="102"/>
  <c r="K152" i="102"/>
  <c r="J152" i="102"/>
  <c r="I152" i="102"/>
  <c r="H152" i="102"/>
  <c r="G152" i="102"/>
  <c r="F152" i="102"/>
  <c r="E152" i="102"/>
  <c r="T151" i="102"/>
  <c r="S151" i="102"/>
  <c r="R151" i="102"/>
  <c r="Q151" i="102"/>
  <c r="P151" i="102"/>
  <c r="O151" i="102"/>
  <c r="N151" i="102"/>
  <c r="M151" i="102"/>
  <c r="L151" i="102"/>
  <c r="K151" i="102"/>
  <c r="J151" i="102"/>
  <c r="I151" i="102"/>
  <c r="H151" i="102"/>
  <c r="G151" i="102"/>
  <c r="F151" i="102"/>
  <c r="E151" i="102"/>
  <c r="T150" i="102"/>
  <c r="S150" i="102"/>
  <c r="R150" i="102"/>
  <c r="Q150" i="102"/>
  <c r="P150" i="102"/>
  <c r="O150" i="102"/>
  <c r="N150" i="102"/>
  <c r="M150" i="102"/>
  <c r="L150" i="102"/>
  <c r="K150" i="102"/>
  <c r="J150" i="102"/>
  <c r="I150" i="102"/>
  <c r="H150" i="102"/>
  <c r="G150" i="102"/>
  <c r="F150" i="102"/>
  <c r="E150" i="102"/>
  <c r="T149" i="102"/>
  <c r="S149" i="102"/>
  <c r="R149" i="102"/>
  <c r="Q149" i="102"/>
  <c r="P149" i="102"/>
  <c r="O149" i="102"/>
  <c r="N149" i="102"/>
  <c r="M149" i="102"/>
  <c r="L149" i="102"/>
  <c r="K149" i="102"/>
  <c r="J149" i="102"/>
  <c r="I149" i="102"/>
  <c r="H149" i="102"/>
  <c r="G149" i="102"/>
  <c r="F149" i="102"/>
  <c r="E149" i="102"/>
  <c r="T148" i="102"/>
  <c r="S148" i="102"/>
  <c r="R148" i="102"/>
  <c r="Q148" i="102"/>
  <c r="P148" i="102"/>
  <c r="O148" i="102"/>
  <c r="N148" i="102"/>
  <c r="M148" i="102"/>
  <c r="L148" i="102"/>
  <c r="K148" i="102"/>
  <c r="J148" i="102"/>
  <c r="I148" i="102"/>
  <c r="H148" i="102"/>
  <c r="G148" i="102"/>
  <c r="F148" i="102"/>
  <c r="E148" i="102"/>
  <c r="T147" i="102"/>
  <c r="S147" i="102"/>
  <c r="R147" i="102"/>
  <c r="Q147" i="102"/>
  <c r="P147" i="102"/>
  <c r="O147" i="102"/>
  <c r="N147" i="102"/>
  <c r="M147" i="102"/>
  <c r="L147" i="102"/>
  <c r="K147" i="102"/>
  <c r="J147" i="102"/>
  <c r="I147" i="102"/>
  <c r="H147" i="102"/>
  <c r="G147" i="102"/>
  <c r="F147" i="102"/>
  <c r="E147" i="102"/>
  <c r="T146" i="102"/>
  <c r="S146" i="102"/>
  <c r="R146" i="102"/>
  <c r="Q146" i="102"/>
  <c r="P146" i="102"/>
  <c r="O146" i="102"/>
  <c r="N146" i="102"/>
  <c r="M146" i="102"/>
  <c r="L146" i="102"/>
  <c r="K146" i="102"/>
  <c r="J146" i="102"/>
  <c r="I146" i="102"/>
  <c r="H146" i="102"/>
  <c r="G146" i="102"/>
  <c r="F146" i="102"/>
  <c r="E146" i="102"/>
  <c r="T145" i="102"/>
  <c r="S145" i="102"/>
  <c r="R145" i="102"/>
  <c r="Q145" i="102"/>
  <c r="P145" i="102"/>
  <c r="O145" i="102"/>
  <c r="N145" i="102"/>
  <c r="M145" i="102"/>
  <c r="L145" i="102"/>
  <c r="K145" i="102"/>
  <c r="J145" i="102"/>
  <c r="I145" i="102"/>
  <c r="H145" i="102"/>
  <c r="G145" i="102"/>
  <c r="F145" i="102"/>
  <c r="E145" i="102"/>
  <c r="T144" i="102"/>
  <c r="S144" i="102"/>
  <c r="R144" i="102"/>
  <c r="Q144" i="102"/>
  <c r="P144" i="102"/>
  <c r="O144" i="102"/>
  <c r="N144" i="102"/>
  <c r="M144" i="102"/>
  <c r="L144" i="102"/>
  <c r="K144" i="102"/>
  <c r="J144" i="102"/>
  <c r="I144" i="102"/>
  <c r="H144" i="102"/>
  <c r="G144" i="102"/>
  <c r="F144" i="102"/>
  <c r="E144" i="102"/>
  <c r="T143" i="102"/>
  <c r="S143" i="102"/>
  <c r="R143" i="102"/>
  <c r="Q143" i="102"/>
  <c r="P143" i="102"/>
  <c r="O143" i="102"/>
  <c r="N143" i="102"/>
  <c r="M143" i="102"/>
  <c r="L143" i="102"/>
  <c r="K143" i="102"/>
  <c r="J143" i="102"/>
  <c r="I143" i="102"/>
  <c r="H143" i="102"/>
  <c r="G143" i="102"/>
  <c r="F143" i="102"/>
  <c r="E143" i="102"/>
  <c r="T142" i="102"/>
  <c r="S142" i="102"/>
  <c r="R142" i="102"/>
  <c r="Q142" i="102"/>
  <c r="P142" i="102"/>
  <c r="O142" i="102"/>
  <c r="N142" i="102"/>
  <c r="M142" i="102"/>
  <c r="L142" i="102"/>
  <c r="K142" i="102"/>
  <c r="J142" i="102"/>
  <c r="I142" i="102"/>
  <c r="H142" i="102"/>
  <c r="G142" i="102"/>
  <c r="F142" i="102"/>
  <c r="E142" i="102"/>
  <c r="T141" i="102"/>
  <c r="S141" i="102"/>
  <c r="R141" i="102"/>
  <c r="Q141" i="102"/>
  <c r="P141" i="102"/>
  <c r="O141" i="102"/>
  <c r="N141" i="102"/>
  <c r="M141" i="102"/>
  <c r="L141" i="102"/>
  <c r="K141" i="102"/>
  <c r="J141" i="102"/>
  <c r="I141" i="102"/>
  <c r="H141" i="102"/>
  <c r="G141" i="102"/>
  <c r="F141" i="102"/>
  <c r="E141" i="102"/>
  <c r="T140" i="102"/>
  <c r="S140" i="102"/>
  <c r="R140" i="102"/>
  <c r="Q140" i="102"/>
  <c r="P140" i="102"/>
  <c r="O140" i="102"/>
  <c r="N140" i="102"/>
  <c r="M140" i="102"/>
  <c r="L140" i="102"/>
  <c r="K140" i="102"/>
  <c r="J140" i="102"/>
  <c r="I140" i="102"/>
  <c r="H140" i="102"/>
  <c r="G140" i="102"/>
  <c r="F140" i="102"/>
  <c r="E140" i="102"/>
  <c r="T139" i="102"/>
  <c r="S139" i="102"/>
  <c r="R139" i="102"/>
  <c r="Q139" i="102"/>
  <c r="P139" i="102"/>
  <c r="O139" i="102"/>
  <c r="N139" i="102"/>
  <c r="M139" i="102"/>
  <c r="L139" i="102"/>
  <c r="K139" i="102"/>
  <c r="J139" i="102"/>
  <c r="I139" i="102"/>
  <c r="H139" i="102"/>
  <c r="G139" i="102"/>
  <c r="F139" i="102"/>
  <c r="E139" i="102"/>
  <c r="T138" i="102"/>
  <c r="S138" i="102"/>
  <c r="R138" i="102"/>
  <c r="Q138" i="102"/>
  <c r="P138" i="102"/>
  <c r="O138" i="102"/>
  <c r="N138" i="102"/>
  <c r="M138" i="102"/>
  <c r="L138" i="102"/>
  <c r="K138" i="102"/>
  <c r="J138" i="102"/>
  <c r="I138" i="102"/>
  <c r="H138" i="102"/>
  <c r="G138" i="102"/>
  <c r="F138" i="102"/>
  <c r="E138" i="102"/>
  <c r="T137" i="102"/>
  <c r="S137" i="102"/>
  <c r="R137" i="102"/>
  <c r="Q137" i="102"/>
  <c r="P137" i="102"/>
  <c r="O137" i="102"/>
  <c r="N137" i="102"/>
  <c r="M137" i="102"/>
  <c r="L137" i="102"/>
  <c r="K137" i="102"/>
  <c r="J137" i="102"/>
  <c r="I137" i="102"/>
  <c r="H137" i="102"/>
  <c r="G137" i="102"/>
  <c r="F137" i="102"/>
  <c r="E137" i="102"/>
  <c r="T136" i="102"/>
  <c r="S136" i="102"/>
  <c r="R136" i="102"/>
  <c r="Q136" i="102"/>
  <c r="P136" i="102"/>
  <c r="O136" i="102"/>
  <c r="N136" i="102"/>
  <c r="M136" i="102"/>
  <c r="L136" i="102"/>
  <c r="K136" i="102"/>
  <c r="J136" i="102"/>
  <c r="I136" i="102"/>
  <c r="H136" i="102"/>
  <c r="G136" i="102"/>
  <c r="F136" i="102"/>
  <c r="E136" i="102"/>
  <c r="T135" i="102"/>
  <c r="S135" i="102"/>
  <c r="R135" i="102"/>
  <c r="Q135" i="102"/>
  <c r="P135" i="102"/>
  <c r="O135" i="102"/>
  <c r="N135" i="102"/>
  <c r="M135" i="102"/>
  <c r="L135" i="102"/>
  <c r="K135" i="102"/>
  <c r="J135" i="102"/>
  <c r="I135" i="102"/>
  <c r="H135" i="102"/>
  <c r="G135" i="102"/>
  <c r="F135" i="102"/>
  <c r="E135" i="102"/>
  <c r="T134" i="102"/>
  <c r="S134" i="102"/>
  <c r="R134" i="102"/>
  <c r="Q134" i="102"/>
  <c r="P134" i="102"/>
  <c r="O134" i="102"/>
  <c r="N134" i="102"/>
  <c r="M134" i="102"/>
  <c r="L134" i="102"/>
  <c r="K134" i="102"/>
  <c r="J134" i="102"/>
  <c r="I134" i="102"/>
  <c r="H134" i="102"/>
  <c r="G134" i="102"/>
  <c r="F134" i="102"/>
  <c r="E134" i="102"/>
  <c r="T133" i="102"/>
  <c r="S133" i="102"/>
  <c r="R133" i="102"/>
  <c r="Q133" i="102"/>
  <c r="P133" i="102"/>
  <c r="O133" i="102"/>
  <c r="N133" i="102"/>
  <c r="M133" i="102"/>
  <c r="L133" i="102"/>
  <c r="K133" i="102"/>
  <c r="J133" i="102"/>
  <c r="I133" i="102"/>
  <c r="H133" i="102"/>
  <c r="G133" i="102"/>
  <c r="F133" i="102"/>
  <c r="E133" i="102"/>
  <c r="T132" i="102"/>
  <c r="S132" i="102"/>
  <c r="R132" i="102"/>
  <c r="Q132" i="102"/>
  <c r="P132" i="102"/>
  <c r="O132" i="102"/>
  <c r="N132" i="102"/>
  <c r="M132" i="102"/>
  <c r="L132" i="102"/>
  <c r="K132" i="102"/>
  <c r="J132" i="102"/>
  <c r="I132" i="102"/>
  <c r="H132" i="102"/>
  <c r="G132" i="102"/>
  <c r="F132" i="102"/>
  <c r="E132" i="102"/>
  <c r="T131" i="102"/>
  <c r="S131" i="102"/>
  <c r="R131" i="102"/>
  <c r="Q131" i="102"/>
  <c r="P131" i="102"/>
  <c r="O131" i="102"/>
  <c r="N131" i="102"/>
  <c r="M131" i="102"/>
  <c r="L131" i="102"/>
  <c r="K131" i="102"/>
  <c r="J131" i="102"/>
  <c r="I131" i="102"/>
  <c r="H131" i="102"/>
  <c r="G131" i="102"/>
  <c r="F131" i="102"/>
  <c r="E131" i="102"/>
  <c r="T130" i="102"/>
  <c r="S130" i="102"/>
  <c r="R130" i="102"/>
  <c r="Q130" i="102"/>
  <c r="P130" i="102"/>
  <c r="O130" i="102"/>
  <c r="N130" i="102"/>
  <c r="M130" i="102"/>
  <c r="L130" i="102"/>
  <c r="K130" i="102"/>
  <c r="J130" i="102"/>
  <c r="I130" i="102"/>
  <c r="H130" i="102"/>
  <c r="G130" i="102"/>
  <c r="F130" i="102"/>
  <c r="E130" i="102"/>
  <c r="T129" i="102"/>
  <c r="S129" i="102"/>
  <c r="R129" i="102"/>
  <c r="Q129" i="102"/>
  <c r="P129" i="102"/>
  <c r="O129" i="102"/>
  <c r="N129" i="102"/>
  <c r="M129" i="102"/>
  <c r="L129" i="102"/>
  <c r="K129" i="102"/>
  <c r="J129" i="102"/>
  <c r="I129" i="102"/>
  <c r="H129" i="102"/>
  <c r="G129" i="102"/>
  <c r="F129" i="102"/>
  <c r="E129" i="102"/>
  <c r="T128" i="102"/>
  <c r="S128" i="102"/>
  <c r="R128" i="102"/>
  <c r="Q128" i="102"/>
  <c r="P128" i="102"/>
  <c r="O128" i="102"/>
  <c r="N128" i="102"/>
  <c r="M128" i="102"/>
  <c r="L128" i="102"/>
  <c r="K128" i="102"/>
  <c r="J128" i="102"/>
  <c r="I128" i="102"/>
  <c r="H128" i="102"/>
  <c r="G128" i="102"/>
  <c r="F128" i="102"/>
  <c r="E128" i="102"/>
  <c r="T127" i="102"/>
  <c r="S127" i="102"/>
  <c r="R127" i="102"/>
  <c r="Q127" i="102"/>
  <c r="P127" i="102"/>
  <c r="O127" i="102"/>
  <c r="N127" i="102"/>
  <c r="M127" i="102"/>
  <c r="L127" i="102"/>
  <c r="K127" i="102"/>
  <c r="J127" i="102"/>
  <c r="I127" i="102"/>
  <c r="H127" i="102"/>
  <c r="G127" i="102"/>
  <c r="F127" i="102"/>
  <c r="E127" i="102"/>
  <c r="T126" i="102"/>
  <c r="S126" i="102"/>
  <c r="R126" i="102"/>
  <c r="Q126" i="102"/>
  <c r="P126" i="102"/>
  <c r="O126" i="102"/>
  <c r="N126" i="102"/>
  <c r="M126" i="102"/>
  <c r="L126" i="102"/>
  <c r="K126" i="102"/>
  <c r="J126" i="102"/>
  <c r="I126" i="102"/>
  <c r="H126" i="102"/>
  <c r="G126" i="102"/>
  <c r="F126" i="102"/>
  <c r="E126" i="102"/>
  <c r="T125" i="102"/>
  <c r="S125" i="102"/>
  <c r="R125" i="102"/>
  <c r="Q125" i="102"/>
  <c r="P125" i="102"/>
  <c r="O125" i="102"/>
  <c r="N125" i="102"/>
  <c r="M125" i="102"/>
  <c r="L125" i="102"/>
  <c r="K125" i="102"/>
  <c r="J125" i="102"/>
  <c r="I125" i="102"/>
  <c r="H125" i="102"/>
  <c r="G125" i="102"/>
  <c r="F125" i="102"/>
  <c r="E125" i="102"/>
  <c r="T124" i="102"/>
  <c r="S124" i="102"/>
  <c r="R124" i="102"/>
  <c r="Q124" i="102"/>
  <c r="P124" i="102"/>
  <c r="O124" i="102"/>
  <c r="N124" i="102"/>
  <c r="M124" i="102"/>
  <c r="L124" i="102"/>
  <c r="K124" i="102"/>
  <c r="J124" i="102"/>
  <c r="I124" i="102"/>
  <c r="H124" i="102"/>
  <c r="G124" i="102"/>
  <c r="F124" i="102"/>
  <c r="E124" i="102"/>
  <c r="T123" i="102"/>
  <c r="S123" i="102"/>
  <c r="R123" i="102"/>
  <c r="Q123" i="102"/>
  <c r="P123" i="102"/>
  <c r="O123" i="102"/>
  <c r="N123" i="102"/>
  <c r="M123" i="102"/>
  <c r="L123" i="102"/>
  <c r="K123" i="102"/>
  <c r="J123" i="102"/>
  <c r="I123" i="102"/>
  <c r="H123" i="102"/>
  <c r="G123" i="102"/>
  <c r="F123" i="102"/>
  <c r="E123" i="102"/>
  <c r="T122" i="102"/>
  <c r="S122" i="102"/>
  <c r="R122" i="102"/>
  <c r="Q122" i="102"/>
  <c r="P122" i="102"/>
  <c r="O122" i="102"/>
  <c r="N122" i="102"/>
  <c r="M122" i="102"/>
  <c r="L122" i="102"/>
  <c r="K122" i="102"/>
  <c r="J122" i="102"/>
  <c r="I122" i="102"/>
  <c r="H122" i="102"/>
  <c r="G122" i="102"/>
  <c r="F122" i="102"/>
  <c r="E122" i="102"/>
  <c r="T121" i="102"/>
  <c r="S121" i="102"/>
  <c r="R121" i="102"/>
  <c r="Q121" i="102"/>
  <c r="P121" i="102"/>
  <c r="O121" i="102"/>
  <c r="N121" i="102"/>
  <c r="M121" i="102"/>
  <c r="L121" i="102"/>
  <c r="K121" i="102"/>
  <c r="J121" i="102"/>
  <c r="I121" i="102"/>
  <c r="H121" i="102"/>
  <c r="G121" i="102"/>
  <c r="F121" i="102"/>
  <c r="E121" i="102"/>
  <c r="T120" i="102"/>
  <c r="S120" i="102"/>
  <c r="R120" i="102"/>
  <c r="Q120" i="102"/>
  <c r="P120" i="102"/>
  <c r="O120" i="102"/>
  <c r="N120" i="102"/>
  <c r="M120" i="102"/>
  <c r="L120" i="102"/>
  <c r="K120" i="102"/>
  <c r="J120" i="102"/>
  <c r="I120" i="102"/>
  <c r="H120" i="102"/>
  <c r="G120" i="102"/>
  <c r="F120" i="102"/>
  <c r="E120" i="102"/>
  <c r="T119" i="102"/>
  <c r="S119" i="102"/>
  <c r="R119" i="102"/>
  <c r="Q119" i="102"/>
  <c r="P119" i="102"/>
  <c r="O119" i="102"/>
  <c r="N119" i="102"/>
  <c r="M119" i="102"/>
  <c r="L119" i="102"/>
  <c r="K119" i="102"/>
  <c r="J119" i="102"/>
  <c r="I119" i="102"/>
  <c r="H119" i="102"/>
  <c r="G119" i="102"/>
  <c r="F119" i="102"/>
  <c r="E119" i="102"/>
  <c r="T118" i="102"/>
  <c r="S118" i="102"/>
  <c r="R118" i="102"/>
  <c r="Q118" i="102"/>
  <c r="P118" i="102"/>
  <c r="O118" i="102"/>
  <c r="N118" i="102"/>
  <c r="M118" i="102"/>
  <c r="L118" i="102"/>
  <c r="K118" i="102"/>
  <c r="J118" i="102"/>
  <c r="I118" i="102"/>
  <c r="H118" i="102"/>
  <c r="G118" i="102"/>
  <c r="F118" i="102"/>
  <c r="E118" i="102"/>
  <c r="T117" i="102"/>
  <c r="S117" i="102"/>
  <c r="R117" i="102"/>
  <c r="Q117" i="102"/>
  <c r="P117" i="102"/>
  <c r="O117" i="102"/>
  <c r="N117" i="102"/>
  <c r="M117" i="102"/>
  <c r="L117" i="102"/>
  <c r="K117" i="102"/>
  <c r="J117" i="102"/>
  <c r="I117" i="102"/>
  <c r="H117" i="102"/>
  <c r="G117" i="102"/>
  <c r="F117" i="102"/>
  <c r="E117" i="102"/>
  <c r="T116" i="102"/>
  <c r="S116" i="102"/>
  <c r="R116" i="102"/>
  <c r="Q116" i="102"/>
  <c r="P116" i="102"/>
  <c r="O116" i="102"/>
  <c r="N116" i="102"/>
  <c r="M116" i="102"/>
  <c r="L116" i="102"/>
  <c r="K116" i="102"/>
  <c r="J116" i="102"/>
  <c r="I116" i="102"/>
  <c r="H116" i="102"/>
  <c r="G116" i="102"/>
  <c r="F116" i="102"/>
  <c r="E116" i="102"/>
  <c r="T115" i="102"/>
  <c r="S115" i="102"/>
  <c r="R115" i="102"/>
  <c r="Q115" i="102"/>
  <c r="P115" i="102"/>
  <c r="O115" i="102"/>
  <c r="N115" i="102"/>
  <c r="M115" i="102"/>
  <c r="L115" i="102"/>
  <c r="K115" i="102"/>
  <c r="J115" i="102"/>
  <c r="I115" i="102"/>
  <c r="H115" i="102"/>
  <c r="G115" i="102"/>
  <c r="F115" i="102"/>
  <c r="E115" i="102"/>
  <c r="T114" i="102"/>
  <c r="S114" i="102"/>
  <c r="R114" i="102"/>
  <c r="Q114" i="102"/>
  <c r="P114" i="102"/>
  <c r="O114" i="102"/>
  <c r="N114" i="102"/>
  <c r="M114" i="102"/>
  <c r="L114" i="102"/>
  <c r="K114" i="102"/>
  <c r="J114" i="102"/>
  <c r="I114" i="102"/>
  <c r="H114" i="102"/>
  <c r="G114" i="102"/>
  <c r="F114" i="102"/>
  <c r="E114" i="102"/>
  <c r="T113" i="102"/>
  <c r="S113" i="102"/>
  <c r="R113" i="102"/>
  <c r="Q113" i="102"/>
  <c r="P113" i="102"/>
  <c r="O113" i="102"/>
  <c r="N113" i="102"/>
  <c r="M113" i="102"/>
  <c r="L113" i="102"/>
  <c r="K113" i="102"/>
  <c r="J113" i="102"/>
  <c r="I113" i="102"/>
  <c r="H113" i="102"/>
  <c r="G113" i="102"/>
  <c r="F113" i="102"/>
  <c r="E113" i="102"/>
  <c r="T112" i="102"/>
  <c r="S112" i="102"/>
  <c r="R112" i="102"/>
  <c r="Q112" i="102"/>
  <c r="P112" i="102"/>
  <c r="O112" i="102"/>
  <c r="N112" i="102"/>
  <c r="M112" i="102"/>
  <c r="L112" i="102"/>
  <c r="K112" i="102"/>
  <c r="J112" i="102"/>
  <c r="I112" i="102"/>
  <c r="H112" i="102"/>
  <c r="G112" i="102"/>
  <c r="F112" i="102"/>
  <c r="E112" i="102"/>
  <c r="T111" i="102"/>
  <c r="S111" i="102"/>
  <c r="R111" i="102"/>
  <c r="Q111" i="102"/>
  <c r="P111" i="102"/>
  <c r="O111" i="102"/>
  <c r="N111" i="102"/>
  <c r="M111" i="102"/>
  <c r="L111" i="102"/>
  <c r="K111" i="102"/>
  <c r="J111" i="102"/>
  <c r="I111" i="102"/>
  <c r="H111" i="102"/>
  <c r="G111" i="102"/>
  <c r="F111" i="102"/>
  <c r="E111" i="102"/>
  <c r="T110" i="102"/>
  <c r="S110" i="102"/>
  <c r="R110" i="102"/>
  <c r="Q110" i="102"/>
  <c r="P110" i="102"/>
  <c r="O110" i="102"/>
  <c r="N110" i="102"/>
  <c r="M110" i="102"/>
  <c r="L110" i="102"/>
  <c r="K110" i="102"/>
  <c r="J110" i="102"/>
  <c r="I110" i="102"/>
  <c r="H110" i="102"/>
  <c r="G110" i="102"/>
  <c r="F110" i="102"/>
  <c r="E110" i="102"/>
  <c r="T109" i="102"/>
  <c r="S109" i="102"/>
  <c r="R109" i="102"/>
  <c r="Q109" i="102"/>
  <c r="P109" i="102"/>
  <c r="O109" i="102"/>
  <c r="N109" i="102"/>
  <c r="M109" i="102"/>
  <c r="L109" i="102"/>
  <c r="K109" i="102"/>
  <c r="J109" i="102"/>
  <c r="I109" i="102"/>
  <c r="H109" i="102"/>
  <c r="G109" i="102"/>
  <c r="F109" i="102"/>
  <c r="E109" i="102"/>
  <c r="T108" i="102"/>
  <c r="S108" i="102"/>
  <c r="R108" i="102"/>
  <c r="Q108" i="102"/>
  <c r="P108" i="102"/>
  <c r="O108" i="102"/>
  <c r="N108" i="102"/>
  <c r="M108" i="102"/>
  <c r="L108" i="102"/>
  <c r="K108" i="102"/>
  <c r="J108" i="102"/>
  <c r="I108" i="102"/>
  <c r="H108" i="102"/>
  <c r="G108" i="102"/>
  <c r="F108" i="102"/>
  <c r="E108" i="102"/>
  <c r="T107" i="102"/>
  <c r="S107" i="102"/>
  <c r="R107" i="102"/>
  <c r="Q107" i="102"/>
  <c r="P107" i="102"/>
  <c r="O107" i="102"/>
  <c r="N107" i="102"/>
  <c r="M107" i="102"/>
  <c r="L107" i="102"/>
  <c r="K107" i="102"/>
  <c r="J107" i="102"/>
  <c r="I107" i="102"/>
  <c r="H107" i="102"/>
  <c r="G107" i="102"/>
  <c r="F107" i="102"/>
  <c r="E107" i="102"/>
  <c r="T106" i="102"/>
  <c r="S106" i="102"/>
  <c r="R106" i="102"/>
  <c r="Q106" i="102"/>
  <c r="P106" i="102"/>
  <c r="O106" i="102"/>
  <c r="N106" i="102"/>
  <c r="M106" i="102"/>
  <c r="L106" i="102"/>
  <c r="K106" i="102"/>
  <c r="J106" i="102"/>
  <c r="I106" i="102"/>
  <c r="H106" i="102"/>
  <c r="G106" i="102"/>
  <c r="F106" i="102"/>
  <c r="E106" i="102"/>
  <c r="T105" i="102"/>
  <c r="S105" i="102"/>
  <c r="R105" i="102"/>
  <c r="Q105" i="102"/>
  <c r="P105" i="102"/>
  <c r="O105" i="102"/>
  <c r="N105" i="102"/>
  <c r="M105" i="102"/>
  <c r="L105" i="102"/>
  <c r="K105" i="102"/>
  <c r="J105" i="102"/>
  <c r="I105" i="102"/>
  <c r="H105" i="102"/>
  <c r="G105" i="102"/>
  <c r="F105" i="102"/>
  <c r="E105" i="102"/>
  <c r="T104" i="102"/>
  <c r="S104" i="102"/>
  <c r="R104" i="102"/>
  <c r="Q104" i="102"/>
  <c r="P104" i="102"/>
  <c r="O104" i="102"/>
  <c r="N104" i="102"/>
  <c r="M104" i="102"/>
  <c r="L104" i="102"/>
  <c r="K104" i="102"/>
  <c r="J104" i="102"/>
  <c r="I104" i="102"/>
  <c r="H104" i="102"/>
  <c r="G104" i="102"/>
  <c r="F104" i="102"/>
  <c r="E104" i="102"/>
  <c r="T103" i="102"/>
  <c r="S103" i="102"/>
  <c r="R103" i="102"/>
  <c r="Q103" i="102"/>
  <c r="P103" i="102"/>
  <c r="O103" i="102"/>
  <c r="N103" i="102"/>
  <c r="M103" i="102"/>
  <c r="L103" i="102"/>
  <c r="K103" i="102"/>
  <c r="J103" i="102"/>
  <c r="I103" i="102"/>
  <c r="H103" i="102"/>
  <c r="G103" i="102"/>
  <c r="F103" i="102"/>
  <c r="E103" i="102"/>
  <c r="T102" i="102"/>
  <c r="S102" i="102"/>
  <c r="R102" i="102"/>
  <c r="Q102" i="102"/>
  <c r="P102" i="102"/>
  <c r="O102" i="102"/>
  <c r="N102" i="102"/>
  <c r="M102" i="102"/>
  <c r="L102" i="102"/>
  <c r="K102" i="102"/>
  <c r="J102" i="102"/>
  <c r="I102" i="102"/>
  <c r="H102" i="102"/>
  <c r="G102" i="102"/>
  <c r="F102" i="102"/>
  <c r="E102" i="102"/>
  <c r="T101" i="102"/>
  <c r="S101" i="102"/>
  <c r="R101" i="102"/>
  <c r="Q101" i="102"/>
  <c r="P101" i="102"/>
  <c r="O101" i="102"/>
  <c r="N101" i="102"/>
  <c r="M101" i="102"/>
  <c r="L101" i="102"/>
  <c r="K101" i="102"/>
  <c r="J101" i="102"/>
  <c r="I101" i="102"/>
  <c r="H101" i="102"/>
  <c r="G101" i="102"/>
  <c r="F101" i="102"/>
  <c r="E101" i="102"/>
  <c r="T100" i="102"/>
  <c r="S100" i="102"/>
  <c r="R100" i="102"/>
  <c r="Q100" i="102"/>
  <c r="P100" i="102"/>
  <c r="O100" i="102"/>
  <c r="N100" i="102"/>
  <c r="M100" i="102"/>
  <c r="L100" i="102"/>
  <c r="K100" i="102"/>
  <c r="J100" i="102"/>
  <c r="I100" i="102"/>
  <c r="H100" i="102"/>
  <c r="G100" i="102"/>
  <c r="F100" i="102"/>
  <c r="E100" i="102"/>
  <c r="T99" i="102"/>
  <c r="S99" i="102"/>
  <c r="R99" i="102"/>
  <c r="Q99" i="102"/>
  <c r="P99" i="102"/>
  <c r="O99" i="102"/>
  <c r="N99" i="102"/>
  <c r="M99" i="102"/>
  <c r="L99" i="102"/>
  <c r="K99" i="102"/>
  <c r="J99" i="102"/>
  <c r="I99" i="102"/>
  <c r="H99" i="102"/>
  <c r="G99" i="102"/>
  <c r="F99" i="102"/>
  <c r="E99" i="102"/>
  <c r="T98" i="102"/>
  <c r="S98" i="102"/>
  <c r="R98" i="102"/>
  <c r="Q98" i="102"/>
  <c r="P98" i="102"/>
  <c r="O98" i="102"/>
  <c r="N98" i="102"/>
  <c r="M98" i="102"/>
  <c r="L98" i="102"/>
  <c r="K98" i="102"/>
  <c r="J98" i="102"/>
  <c r="I98" i="102"/>
  <c r="H98" i="102"/>
  <c r="G98" i="102"/>
  <c r="F98" i="102"/>
  <c r="E98" i="102"/>
  <c r="T97" i="102"/>
  <c r="S97" i="102"/>
  <c r="R97" i="102"/>
  <c r="Q97" i="102"/>
  <c r="P97" i="102"/>
  <c r="O97" i="102"/>
  <c r="N97" i="102"/>
  <c r="M97" i="102"/>
  <c r="L97" i="102"/>
  <c r="K97" i="102"/>
  <c r="J97" i="102"/>
  <c r="I97" i="102"/>
  <c r="H97" i="102"/>
  <c r="G97" i="102"/>
  <c r="F97" i="102"/>
  <c r="E97" i="102"/>
  <c r="T96" i="102"/>
  <c r="S96" i="102"/>
  <c r="R96" i="102"/>
  <c r="Q96" i="102"/>
  <c r="P96" i="102"/>
  <c r="O96" i="102"/>
  <c r="N96" i="102"/>
  <c r="M96" i="102"/>
  <c r="L96" i="102"/>
  <c r="K96" i="102"/>
  <c r="J96" i="102"/>
  <c r="I96" i="102"/>
  <c r="H96" i="102"/>
  <c r="G96" i="102"/>
  <c r="F96" i="102"/>
  <c r="E96" i="102"/>
  <c r="T95" i="102"/>
  <c r="S95" i="102"/>
  <c r="R95" i="102"/>
  <c r="Q95" i="102"/>
  <c r="P95" i="102"/>
  <c r="O95" i="102"/>
  <c r="N95" i="102"/>
  <c r="M95" i="102"/>
  <c r="L95" i="102"/>
  <c r="K95" i="102"/>
  <c r="J95" i="102"/>
  <c r="I95" i="102"/>
  <c r="H95" i="102"/>
  <c r="G95" i="102"/>
  <c r="F95" i="102"/>
  <c r="E95" i="102"/>
  <c r="T94" i="102"/>
  <c r="S94" i="102"/>
  <c r="R94" i="102"/>
  <c r="Q94" i="102"/>
  <c r="P94" i="102"/>
  <c r="O94" i="102"/>
  <c r="N94" i="102"/>
  <c r="M94" i="102"/>
  <c r="L94" i="102"/>
  <c r="K94" i="102"/>
  <c r="J94" i="102"/>
  <c r="I94" i="102"/>
  <c r="H94" i="102"/>
  <c r="G94" i="102"/>
  <c r="F94" i="102"/>
  <c r="E94" i="102"/>
  <c r="T93" i="102"/>
  <c r="S93" i="102"/>
  <c r="R93" i="102"/>
  <c r="Q93" i="102"/>
  <c r="P93" i="102"/>
  <c r="O93" i="102"/>
  <c r="N93" i="102"/>
  <c r="M93" i="102"/>
  <c r="L93" i="102"/>
  <c r="K93" i="102"/>
  <c r="J93" i="102"/>
  <c r="I93" i="102"/>
  <c r="H93" i="102"/>
  <c r="G93" i="102"/>
  <c r="F93" i="102"/>
  <c r="E93" i="102"/>
  <c r="T92" i="102"/>
  <c r="S92" i="102"/>
  <c r="R92" i="102"/>
  <c r="Q92" i="102"/>
  <c r="P92" i="102"/>
  <c r="O92" i="102"/>
  <c r="N92" i="102"/>
  <c r="M92" i="102"/>
  <c r="L92" i="102"/>
  <c r="K92" i="102"/>
  <c r="J92" i="102"/>
  <c r="I92" i="102"/>
  <c r="H92" i="102"/>
  <c r="G92" i="102"/>
  <c r="F92" i="102"/>
  <c r="E92" i="102"/>
  <c r="T91" i="102"/>
  <c r="S91" i="102"/>
  <c r="R91" i="102"/>
  <c r="Q91" i="102"/>
  <c r="P91" i="102"/>
  <c r="O91" i="102"/>
  <c r="N91" i="102"/>
  <c r="M91" i="102"/>
  <c r="L91" i="102"/>
  <c r="K91" i="102"/>
  <c r="J91" i="102"/>
  <c r="I91" i="102"/>
  <c r="H91" i="102"/>
  <c r="G91" i="102"/>
  <c r="F91" i="102"/>
  <c r="E91" i="102"/>
  <c r="T90" i="102"/>
  <c r="S90" i="102"/>
  <c r="R90" i="102"/>
  <c r="Q90" i="102"/>
  <c r="P90" i="102"/>
  <c r="O90" i="102"/>
  <c r="N90" i="102"/>
  <c r="M90" i="102"/>
  <c r="L90" i="102"/>
  <c r="K90" i="102"/>
  <c r="J90" i="102"/>
  <c r="I90" i="102"/>
  <c r="H90" i="102"/>
  <c r="G90" i="102"/>
  <c r="F90" i="102"/>
  <c r="E90" i="102"/>
  <c r="T89" i="102"/>
  <c r="S89" i="102"/>
  <c r="R89" i="102"/>
  <c r="Q89" i="102"/>
  <c r="P89" i="102"/>
  <c r="O89" i="102"/>
  <c r="N89" i="102"/>
  <c r="M89" i="102"/>
  <c r="L89" i="102"/>
  <c r="K89" i="102"/>
  <c r="J89" i="102"/>
  <c r="I89" i="102"/>
  <c r="H89" i="102"/>
  <c r="G89" i="102"/>
  <c r="F89" i="102"/>
  <c r="E89" i="102"/>
  <c r="T88" i="102"/>
  <c r="S88" i="102"/>
  <c r="R88" i="102"/>
  <c r="Q88" i="102"/>
  <c r="P88" i="102"/>
  <c r="O88" i="102"/>
  <c r="N88" i="102"/>
  <c r="M88" i="102"/>
  <c r="L88" i="102"/>
  <c r="K88" i="102"/>
  <c r="J88" i="102"/>
  <c r="I88" i="102"/>
  <c r="H88" i="102"/>
  <c r="G88" i="102"/>
  <c r="F88" i="102"/>
  <c r="E88" i="102"/>
  <c r="T87" i="102"/>
  <c r="S87" i="102"/>
  <c r="R87" i="102"/>
  <c r="Q87" i="102"/>
  <c r="P87" i="102"/>
  <c r="O87" i="102"/>
  <c r="N87" i="102"/>
  <c r="M87" i="102"/>
  <c r="L87" i="102"/>
  <c r="K87" i="102"/>
  <c r="J87" i="102"/>
  <c r="I87" i="102"/>
  <c r="H87" i="102"/>
  <c r="G87" i="102"/>
  <c r="F87" i="102"/>
  <c r="E87" i="102"/>
  <c r="T86" i="102"/>
  <c r="S86" i="102"/>
  <c r="R86" i="102"/>
  <c r="Q86" i="102"/>
  <c r="P86" i="102"/>
  <c r="O86" i="102"/>
  <c r="N86" i="102"/>
  <c r="M86" i="102"/>
  <c r="L86" i="102"/>
  <c r="K86" i="102"/>
  <c r="J86" i="102"/>
  <c r="I86" i="102"/>
  <c r="H86" i="102"/>
  <c r="G86" i="102"/>
  <c r="F86" i="102"/>
  <c r="E86" i="102"/>
  <c r="T85" i="102"/>
  <c r="S85" i="102"/>
  <c r="R85" i="102"/>
  <c r="Q85" i="102"/>
  <c r="P85" i="102"/>
  <c r="O85" i="102"/>
  <c r="N85" i="102"/>
  <c r="M85" i="102"/>
  <c r="L85" i="102"/>
  <c r="K85" i="102"/>
  <c r="J85" i="102"/>
  <c r="I85" i="102"/>
  <c r="H85" i="102"/>
  <c r="G85" i="102"/>
  <c r="F85" i="102"/>
  <c r="E85" i="102"/>
  <c r="T84" i="102"/>
  <c r="S84" i="102"/>
  <c r="R84" i="102"/>
  <c r="Q84" i="102"/>
  <c r="P84" i="102"/>
  <c r="O84" i="102"/>
  <c r="N84" i="102"/>
  <c r="M84" i="102"/>
  <c r="L84" i="102"/>
  <c r="K84" i="102"/>
  <c r="J84" i="102"/>
  <c r="I84" i="102"/>
  <c r="H84" i="102"/>
  <c r="G84" i="102"/>
  <c r="F84" i="102"/>
  <c r="E84" i="102"/>
  <c r="T83" i="102"/>
  <c r="S83" i="102"/>
  <c r="R83" i="102"/>
  <c r="Q83" i="102"/>
  <c r="P83" i="102"/>
  <c r="O83" i="102"/>
  <c r="N83" i="102"/>
  <c r="M83" i="102"/>
  <c r="L83" i="102"/>
  <c r="K83" i="102"/>
  <c r="J83" i="102"/>
  <c r="I83" i="102"/>
  <c r="H83" i="102"/>
  <c r="G83" i="102"/>
  <c r="F83" i="102"/>
  <c r="E83" i="102"/>
  <c r="T82" i="102"/>
  <c r="S82" i="102"/>
  <c r="R82" i="102"/>
  <c r="Q82" i="102"/>
  <c r="P82" i="102"/>
  <c r="O82" i="102"/>
  <c r="N82" i="102"/>
  <c r="M82" i="102"/>
  <c r="L82" i="102"/>
  <c r="K82" i="102"/>
  <c r="J82" i="102"/>
  <c r="I82" i="102"/>
  <c r="H82" i="102"/>
  <c r="G82" i="102"/>
  <c r="F82" i="102"/>
  <c r="E82" i="102"/>
  <c r="T81" i="102"/>
  <c r="S81" i="102"/>
  <c r="R81" i="102"/>
  <c r="Q81" i="102"/>
  <c r="P81" i="102"/>
  <c r="O81" i="102"/>
  <c r="N81" i="102"/>
  <c r="M81" i="102"/>
  <c r="L81" i="102"/>
  <c r="K81" i="102"/>
  <c r="J81" i="102"/>
  <c r="I81" i="102"/>
  <c r="H81" i="102"/>
  <c r="G81" i="102"/>
  <c r="F81" i="102"/>
  <c r="E81" i="102"/>
  <c r="T80" i="102"/>
  <c r="S80" i="102"/>
  <c r="R80" i="102"/>
  <c r="Q80" i="102"/>
  <c r="P80" i="102"/>
  <c r="O80" i="102"/>
  <c r="N80" i="102"/>
  <c r="M80" i="102"/>
  <c r="L80" i="102"/>
  <c r="K80" i="102"/>
  <c r="J80" i="102"/>
  <c r="I80" i="102"/>
  <c r="H80" i="102"/>
  <c r="G80" i="102"/>
  <c r="F80" i="102"/>
  <c r="E80" i="102"/>
  <c r="T79" i="102"/>
  <c r="S79" i="102"/>
  <c r="R79" i="102"/>
  <c r="Q79" i="102"/>
  <c r="P79" i="102"/>
  <c r="O79" i="102"/>
  <c r="N79" i="102"/>
  <c r="M79" i="102"/>
  <c r="L79" i="102"/>
  <c r="K79" i="102"/>
  <c r="J79" i="102"/>
  <c r="I79" i="102"/>
  <c r="H79" i="102"/>
  <c r="G79" i="102"/>
  <c r="F79" i="102"/>
  <c r="E79" i="102"/>
  <c r="T78" i="102"/>
  <c r="S78" i="102"/>
  <c r="R78" i="102"/>
  <c r="Q78" i="102"/>
  <c r="P78" i="102"/>
  <c r="O78" i="102"/>
  <c r="N78" i="102"/>
  <c r="M78" i="102"/>
  <c r="L78" i="102"/>
  <c r="K78" i="102"/>
  <c r="J78" i="102"/>
  <c r="I78" i="102"/>
  <c r="H78" i="102"/>
  <c r="G78" i="102"/>
  <c r="F78" i="102"/>
  <c r="E78" i="102"/>
  <c r="T77" i="102"/>
  <c r="S77" i="102"/>
  <c r="R77" i="102"/>
  <c r="Q77" i="102"/>
  <c r="P77" i="102"/>
  <c r="O77" i="102"/>
  <c r="N77" i="102"/>
  <c r="M77" i="102"/>
  <c r="L77" i="102"/>
  <c r="K77" i="102"/>
  <c r="J77" i="102"/>
  <c r="I77" i="102"/>
  <c r="H77" i="102"/>
  <c r="G77" i="102"/>
  <c r="F77" i="102"/>
  <c r="E77" i="102"/>
  <c r="T76" i="102"/>
  <c r="S76" i="102"/>
  <c r="R76" i="102"/>
  <c r="Q76" i="102"/>
  <c r="P76" i="102"/>
  <c r="O76" i="102"/>
  <c r="N76" i="102"/>
  <c r="M76" i="102"/>
  <c r="L76" i="102"/>
  <c r="K76" i="102"/>
  <c r="J76" i="102"/>
  <c r="I76" i="102"/>
  <c r="H76" i="102"/>
  <c r="G76" i="102"/>
  <c r="F76" i="102"/>
  <c r="E76" i="102"/>
  <c r="T75" i="102"/>
  <c r="S75" i="102"/>
  <c r="R75" i="102"/>
  <c r="Q75" i="102"/>
  <c r="P75" i="102"/>
  <c r="O75" i="102"/>
  <c r="N75" i="102"/>
  <c r="M75" i="102"/>
  <c r="L75" i="102"/>
  <c r="K75" i="102"/>
  <c r="J75" i="102"/>
  <c r="I75" i="102"/>
  <c r="H75" i="102"/>
  <c r="G75" i="102"/>
  <c r="F75" i="102"/>
  <c r="E75" i="102"/>
  <c r="T74" i="102"/>
  <c r="S74" i="102"/>
  <c r="R74" i="102"/>
  <c r="Q74" i="102"/>
  <c r="P74" i="102"/>
  <c r="O74" i="102"/>
  <c r="N74" i="102"/>
  <c r="M74" i="102"/>
  <c r="L74" i="102"/>
  <c r="K74" i="102"/>
  <c r="J74" i="102"/>
  <c r="I74" i="102"/>
  <c r="H74" i="102"/>
  <c r="G74" i="102"/>
  <c r="F74" i="102"/>
  <c r="E74" i="102"/>
  <c r="T73" i="102"/>
  <c r="S73" i="102"/>
  <c r="R73" i="102"/>
  <c r="Q73" i="102"/>
  <c r="P73" i="102"/>
  <c r="O73" i="102"/>
  <c r="N73" i="102"/>
  <c r="M73" i="102"/>
  <c r="L73" i="102"/>
  <c r="K73" i="102"/>
  <c r="J73" i="102"/>
  <c r="I73" i="102"/>
  <c r="H73" i="102"/>
  <c r="G73" i="102"/>
  <c r="F73" i="102"/>
  <c r="E73" i="102"/>
  <c r="T72" i="102"/>
  <c r="S72" i="102"/>
  <c r="R72" i="102"/>
  <c r="Q72" i="102"/>
  <c r="P72" i="102"/>
  <c r="O72" i="102"/>
  <c r="N72" i="102"/>
  <c r="M72" i="102"/>
  <c r="L72" i="102"/>
  <c r="K72" i="102"/>
  <c r="J72" i="102"/>
  <c r="I72" i="102"/>
  <c r="H72" i="102"/>
  <c r="G72" i="102"/>
  <c r="F72" i="102"/>
  <c r="E72" i="102"/>
  <c r="T71" i="102"/>
  <c r="S71" i="102"/>
  <c r="R71" i="102"/>
  <c r="Q71" i="102"/>
  <c r="P71" i="102"/>
  <c r="O71" i="102"/>
  <c r="N71" i="102"/>
  <c r="M71" i="102"/>
  <c r="L71" i="102"/>
  <c r="K71" i="102"/>
  <c r="J71" i="102"/>
  <c r="I71" i="102"/>
  <c r="H71" i="102"/>
  <c r="G71" i="102"/>
  <c r="F71" i="102"/>
  <c r="E71" i="102"/>
  <c r="T70" i="102"/>
  <c r="S70" i="102"/>
  <c r="R70" i="102"/>
  <c r="Q70" i="102"/>
  <c r="P70" i="102"/>
  <c r="O70" i="102"/>
  <c r="N70" i="102"/>
  <c r="M70" i="102"/>
  <c r="L70" i="102"/>
  <c r="K70" i="102"/>
  <c r="J70" i="102"/>
  <c r="I70" i="102"/>
  <c r="H70" i="102"/>
  <c r="G70" i="102"/>
  <c r="F70" i="102"/>
  <c r="E70" i="102"/>
  <c r="T69" i="102"/>
  <c r="S69" i="102"/>
  <c r="R69" i="102"/>
  <c r="Q69" i="102"/>
  <c r="P69" i="102"/>
  <c r="O69" i="102"/>
  <c r="N69" i="102"/>
  <c r="M69" i="102"/>
  <c r="L69" i="102"/>
  <c r="K69" i="102"/>
  <c r="J69" i="102"/>
  <c r="I69" i="102"/>
  <c r="H69" i="102"/>
  <c r="G69" i="102"/>
  <c r="F69" i="102"/>
  <c r="E69" i="102"/>
  <c r="T68" i="102"/>
  <c r="S68" i="102"/>
  <c r="R68" i="102"/>
  <c r="Q68" i="102"/>
  <c r="P68" i="102"/>
  <c r="O68" i="102"/>
  <c r="N68" i="102"/>
  <c r="M68" i="102"/>
  <c r="L68" i="102"/>
  <c r="K68" i="102"/>
  <c r="J68" i="102"/>
  <c r="I68" i="102"/>
  <c r="H68" i="102"/>
  <c r="G68" i="102"/>
  <c r="F68" i="102"/>
  <c r="E68" i="102"/>
  <c r="T67" i="102"/>
  <c r="S67" i="102"/>
  <c r="R67" i="102"/>
  <c r="Q67" i="102"/>
  <c r="P67" i="102"/>
  <c r="O67" i="102"/>
  <c r="N67" i="102"/>
  <c r="M67" i="102"/>
  <c r="L67" i="102"/>
  <c r="K67" i="102"/>
  <c r="J67" i="102"/>
  <c r="I67" i="102"/>
  <c r="H67" i="102"/>
  <c r="G67" i="102"/>
  <c r="F67" i="102"/>
  <c r="E67" i="102"/>
  <c r="T66" i="102"/>
  <c r="S66" i="102"/>
  <c r="R66" i="102"/>
  <c r="Q66" i="102"/>
  <c r="P66" i="102"/>
  <c r="O66" i="102"/>
  <c r="N66" i="102"/>
  <c r="M66" i="102"/>
  <c r="L66" i="102"/>
  <c r="K66" i="102"/>
  <c r="J66" i="102"/>
  <c r="I66" i="102"/>
  <c r="H66" i="102"/>
  <c r="G66" i="102"/>
  <c r="F66" i="102"/>
  <c r="E66" i="102"/>
  <c r="T65" i="102"/>
  <c r="S65" i="102"/>
  <c r="R65" i="102"/>
  <c r="Q65" i="102"/>
  <c r="P65" i="102"/>
  <c r="O65" i="102"/>
  <c r="N65" i="102"/>
  <c r="M65" i="102"/>
  <c r="L65" i="102"/>
  <c r="K65" i="102"/>
  <c r="J65" i="102"/>
  <c r="I65" i="102"/>
  <c r="H65" i="102"/>
  <c r="G65" i="102"/>
  <c r="F65" i="102"/>
  <c r="E65" i="102"/>
  <c r="T64" i="102"/>
  <c r="S64" i="102"/>
  <c r="R64" i="102"/>
  <c r="Q64" i="102"/>
  <c r="P64" i="102"/>
  <c r="O64" i="102"/>
  <c r="N64" i="102"/>
  <c r="M64" i="102"/>
  <c r="L64" i="102"/>
  <c r="K64" i="102"/>
  <c r="J64" i="102"/>
  <c r="I64" i="102"/>
  <c r="H64" i="102"/>
  <c r="G64" i="102"/>
  <c r="F64" i="102"/>
  <c r="E64" i="102"/>
  <c r="T63" i="102"/>
  <c r="S63" i="102"/>
  <c r="R63" i="102"/>
  <c r="Q63" i="102"/>
  <c r="P63" i="102"/>
  <c r="O63" i="102"/>
  <c r="N63" i="102"/>
  <c r="M63" i="102"/>
  <c r="L63" i="102"/>
  <c r="K63" i="102"/>
  <c r="J63" i="102"/>
  <c r="I63" i="102"/>
  <c r="H63" i="102"/>
  <c r="G63" i="102"/>
  <c r="F63" i="102"/>
  <c r="E63" i="102"/>
  <c r="T62" i="102"/>
  <c r="S62" i="102"/>
  <c r="R62" i="102"/>
  <c r="Q62" i="102"/>
  <c r="P62" i="102"/>
  <c r="O62" i="102"/>
  <c r="N62" i="102"/>
  <c r="M62" i="102"/>
  <c r="L62" i="102"/>
  <c r="K62" i="102"/>
  <c r="J62" i="102"/>
  <c r="I62" i="102"/>
  <c r="H62" i="102"/>
  <c r="G62" i="102"/>
  <c r="F62" i="102"/>
  <c r="E62" i="102"/>
  <c r="T61" i="102"/>
  <c r="S61" i="102"/>
  <c r="R61" i="102"/>
  <c r="Q61" i="102"/>
  <c r="P61" i="102"/>
  <c r="O61" i="102"/>
  <c r="N61" i="102"/>
  <c r="M61" i="102"/>
  <c r="L61" i="102"/>
  <c r="K61" i="102"/>
  <c r="J61" i="102"/>
  <c r="I61" i="102"/>
  <c r="H61" i="102"/>
  <c r="G61" i="102"/>
  <c r="F61" i="102"/>
  <c r="E61" i="102"/>
  <c r="T60" i="102"/>
  <c r="S60" i="102"/>
  <c r="R60" i="102"/>
  <c r="Q60" i="102"/>
  <c r="P60" i="102"/>
  <c r="O60" i="102"/>
  <c r="N60" i="102"/>
  <c r="M60" i="102"/>
  <c r="L60" i="102"/>
  <c r="K60" i="102"/>
  <c r="J60" i="102"/>
  <c r="I60" i="102"/>
  <c r="H60" i="102"/>
  <c r="G60" i="102"/>
  <c r="F60" i="102"/>
  <c r="E60" i="102"/>
  <c r="T59" i="102"/>
  <c r="S59" i="102"/>
  <c r="R59" i="102"/>
  <c r="Q59" i="102"/>
  <c r="P59" i="102"/>
  <c r="O59" i="102"/>
  <c r="N59" i="102"/>
  <c r="M59" i="102"/>
  <c r="L59" i="102"/>
  <c r="K59" i="102"/>
  <c r="J59" i="102"/>
  <c r="I59" i="102"/>
  <c r="H59" i="102"/>
  <c r="G59" i="102"/>
  <c r="F59" i="102"/>
  <c r="E59" i="102"/>
  <c r="T58" i="102"/>
  <c r="S58" i="102"/>
  <c r="R58" i="102"/>
  <c r="Q58" i="102"/>
  <c r="P58" i="102"/>
  <c r="O58" i="102"/>
  <c r="N58" i="102"/>
  <c r="M58" i="102"/>
  <c r="L58" i="102"/>
  <c r="K58" i="102"/>
  <c r="J58" i="102"/>
  <c r="I58" i="102"/>
  <c r="H58" i="102"/>
  <c r="G58" i="102"/>
  <c r="F58" i="102"/>
  <c r="E58" i="102"/>
  <c r="T57" i="102"/>
  <c r="S57" i="102"/>
  <c r="R57" i="102"/>
  <c r="Q57" i="102"/>
  <c r="P57" i="102"/>
  <c r="O57" i="102"/>
  <c r="N57" i="102"/>
  <c r="M57" i="102"/>
  <c r="L57" i="102"/>
  <c r="K57" i="102"/>
  <c r="J57" i="102"/>
  <c r="I57" i="102"/>
  <c r="H57" i="102"/>
  <c r="G57" i="102"/>
  <c r="F57" i="102"/>
  <c r="E57" i="102"/>
  <c r="T56" i="102"/>
  <c r="S56" i="102"/>
  <c r="R56" i="102"/>
  <c r="Q56" i="102"/>
  <c r="P56" i="102"/>
  <c r="O56" i="102"/>
  <c r="N56" i="102"/>
  <c r="M56" i="102"/>
  <c r="L56" i="102"/>
  <c r="K56" i="102"/>
  <c r="J56" i="102"/>
  <c r="I56" i="102"/>
  <c r="H56" i="102"/>
  <c r="G56" i="102"/>
  <c r="F56" i="102"/>
  <c r="E56" i="102"/>
  <c r="T55" i="102"/>
  <c r="S55" i="102"/>
  <c r="R55" i="102"/>
  <c r="Q55" i="102"/>
  <c r="P55" i="102"/>
  <c r="O55" i="102"/>
  <c r="N55" i="102"/>
  <c r="M55" i="102"/>
  <c r="L55" i="102"/>
  <c r="K55" i="102"/>
  <c r="J55" i="102"/>
  <c r="I55" i="102"/>
  <c r="H55" i="102"/>
  <c r="G55" i="102"/>
  <c r="F55" i="102"/>
  <c r="E55" i="102"/>
  <c r="T54" i="102"/>
  <c r="S54" i="102"/>
  <c r="R54" i="102"/>
  <c r="Q54" i="102"/>
  <c r="P54" i="102"/>
  <c r="O54" i="102"/>
  <c r="N54" i="102"/>
  <c r="M54" i="102"/>
  <c r="L54" i="102"/>
  <c r="K54" i="102"/>
  <c r="J54" i="102"/>
  <c r="I54" i="102"/>
  <c r="H54" i="102"/>
  <c r="G54" i="102"/>
  <c r="F54" i="102"/>
  <c r="E54" i="102"/>
  <c r="T53" i="102"/>
  <c r="S53" i="102"/>
  <c r="R53" i="102"/>
  <c r="Q53" i="102"/>
  <c r="P53" i="102"/>
  <c r="O53" i="102"/>
  <c r="N53" i="102"/>
  <c r="M53" i="102"/>
  <c r="L53" i="102"/>
  <c r="K53" i="102"/>
  <c r="J53" i="102"/>
  <c r="I53" i="102"/>
  <c r="H53" i="102"/>
  <c r="G53" i="102"/>
  <c r="F53" i="102"/>
  <c r="E53" i="102"/>
  <c r="T52" i="102"/>
  <c r="S52" i="102"/>
  <c r="R52" i="102"/>
  <c r="Q52" i="102"/>
  <c r="P52" i="102"/>
  <c r="O52" i="102"/>
  <c r="N52" i="102"/>
  <c r="M52" i="102"/>
  <c r="L52" i="102"/>
  <c r="K52" i="102"/>
  <c r="J52" i="102"/>
  <c r="I52" i="102"/>
  <c r="H52" i="102"/>
  <c r="G52" i="102"/>
  <c r="F52" i="102"/>
  <c r="E52" i="102"/>
  <c r="T51" i="102"/>
  <c r="S51" i="102"/>
  <c r="R51" i="102"/>
  <c r="Q51" i="102"/>
  <c r="P51" i="102"/>
  <c r="O51" i="102"/>
  <c r="N51" i="102"/>
  <c r="M51" i="102"/>
  <c r="L51" i="102"/>
  <c r="K51" i="102"/>
  <c r="J51" i="102"/>
  <c r="I51" i="102"/>
  <c r="H51" i="102"/>
  <c r="G51" i="102"/>
  <c r="F51" i="102"/>
  <c r="E51" i="102"/>
  <c r="T50" i="102"/>
  <c r="S50" i="102"/>
  <c r="R50" i="102"/>
  <c r="Q50" i="102"/>
  <c r="P50" i="102"/>
  <c r="O50" i="102"/>
  <c r="N50" i="102"/>
  <c r="M50" i="102"/>
  <c r="L50" i="102"/>
  <c r="K50" i="102"/>
  <c r="J50" i="102"/>
  <c r="I50" i="102"/>
  <c r="H50" i="102"/>
  <c r="G50" i="102"/>
  <c r="F50" i="102"/>
  <c r="E50" i="102"/>
  <c r="T49" i="102"/>
  <c r="S49" i="102"/>
  <c r="R49" i="102"/>
  <c r="Q49" i="102"/>
  <c r="P49" i="102"/>
  <c r="O49" i="102"/>
  <c r="N49" i="102"/>
  <c r="M49" i="102"/>
  <c r="L49" i="102"/>
  <c r="K49" i="102"/>
  <c r="J49" i="102"/>
  <c r="I49" i="102"/>
  <c r="H49" i="102"/>
  <c r="G49" i="102"/>
  <c r="F49" i="102"/>
  <c r="E49" i="102"/>
  <c r="T48" i="102"/>
  <c r="S48" i="102"/>
  <c r="R48" i="102"/>
  <c r="Q48" i="102"/>
  <c r="P48" i="102"/>
  <c r="O48" i="102"/>
  <c r="N48" i="102"/>
  <c r="M48" i="102"/>
  <c r="L48" i="102"/>
  <c r="K48" i="102"/>
  <c r="J48" i="102"/>
  <c r="I48" i="102"/>
  <c r="H48" i="102"/>
  <c r="G48" i="102"/>
  <c r="F48" i="102"/>
  <c r="E48" i="102"/>
  <c r="T47" i="102"/>
  <c r="S47" i="102"/>
  <c r="R47" i="102"/>
  <c r="Q47" i="102"/>
  <c r="P47" i="102"/>
  <c r="O47" i="102"/>
  <c r="N47" i="102"/>
  <c r="M47" i="102"/>
  <c r="L47" i="102"/>
  <c r="K47" i="102"/>
  <c r="J47" i="102"/>
  <c r="I47" i="102"/>
  <c r="H47" i="102"/>
  <c r="G47" i="102"/>
  <c r="F47" i="102"/>
  <c r="E47" i="102"/>
  <c r="T46" i="102"/>
  <c r="S46" i="102"/>
  <c r="R46" i="102"/>
  <c r="Q46" i="102"/>
  <c r="P46" i="102"/>
  <c r="O46" i="102"/>
  <c r="N46" i="102"/>
  <c r="M46" i="102"/>
  <c r="L46" i="102"/>
  <c r="K46" i="102"/>
  <c r="J46" i="102"/>
  <c r="I46" i="102"/>
  <c r="H46" i="102"/>
  <c r="G46" i="102"/>
  <c r="F46" i="102"/>
  <c r="E46" i="102"/>
  <c r="T45" i="102"/>
  <c r="S45" i="102"/>
  <c r="R45" i="102"/>
  <c r="Q45" i="102"/>
  <c r="P45" i="102"/>
  <c r="O45" i="102"/>
  <c r="N45" i="102"/>
  <c r="M45" i="102"/>
  <c r="L45" i="102"/>
  <c r="K45" i="102"/>
  <c r="J45" i="102"/>
  <c r="I45" i="102"/>
  <c r="H45" i="102"/>
  <c r="G45" i="102"/>
  <c r="F45" i="102"/>
  <c r="E45" i="102"/>
  <c r="T44" i="102"/>
  <c r="S44" i="102"/>
  <c r="R44" i="102"/>
  <c r="Q44" i="102"/>
  <c r="P44" i="102"/>
  <c r="O44" i="102"/>
  <c r="N44" i="102"/>
  <c r="M44" i="102"/>
  <c r="L44" i="102"/>
  <c r="K44" i="102"/>
  <c r="J44" i="102"/>
  <c r="I44" i="102"/>
  <c r="H44" i="102"/>
  <c r="G44" i="102"/>
  <c r="F44" i="102"/>
  <c r="E44" i="102"/>
  <c r="T43" i="102"/>
  <c r="S43" i="102"/>
  <c r="R43" i="102"/>
  <c r="Q43" i="102"/>
  <c r="P43" i="102"/>
  <c r="O43" i="102"/>
  <c r="N43" i="102"/>
  <c r="M43" i="102"/>
  <c r="L43" i="102"/>
  <c r="K43" i="102"/>
  <c r="J43" i="102"/>
  <c r="I43" i="102"/>
  <c r="H43" i="102"/>
  <c r="G43" i="102"/>
  <c r="F43" i="102"/>
  <c r="E43" i="102"/>
  <c r="T42" i="102"/>
  <c r="S42" i="102"/>
  <c r="R42" i="102"/>
  <c r="Q42" i="102"/>
  <c r="P42" i="102"/>
  <c r="O42" i="102"/>
  <c r="N42" i="102"/>
  <c r="M42" i="102"/>
  <c r="L42" i="102"/>
  <c r="K42" i="102"/>
  <c r="J42" i="102"/>
  <c r="I42" i="102"/>
  <c r="H42" i="102"/>
  <c r="G42" i="102"/>
  <c r="F42" i="102"/>
  <c r="E42" i="102"/>
  <c r="T41" i="102"/>
  <c r="S41" i="102"/>
  <c r="R41" i="102"/>
  <c r="Q41" i="102"/>
  <c r="P41" i="102"/>
  <c r="O41" i="102"/>
  <c r="N41" i="102"/>
  <c r="M41" i="102"/>
  <c r="L41" i="102"/>
  <c r="K41" i="102"/>
  <c r="J41" i="102"/>
  <c r="I41" i="102"/>
  <c r="H41" i="102"/>
  <c r="G41" i="102"/>
  <c r="F41" i="102"/>
  <c r="E41" i="102"/>
  <c r="T40" i="102"/>
  <c r="S40" i="102"/>
  <c r="R40" i="102"/>
  <c r="Q40" i="102"/>
  <c r="P40" i="102"/>
  <c r="O40" i="102"/>
  <c r="N40" i="102"/>
  <c r="M40" i="102"/>
  <c r="L40" i="102"/>
  <c r="K40" i="102"/>
  <c r="J40" i="102"/>
  <c r="I40" i="102"/>
  <c r="H40" i="102"/>
  <c r="G40" i="102"/>
  <c r="F40" i="102"/>
  <c r="E40" i="102"/>
  <c r="T39" i="102"/>
  <c r="S39" i="102"/>
  <c r="R39" i="102"/>
  <c r="Q39" i="102"/>
  <c r="P39" i="102"/>
  <c r="O39" i="102"/>
  <c r="N39" i="102"/>
  <c r="M39" i="102"/>
  <c r="L39" i="102"/>
  <c r="K39" i="102"/>
  <c r="J39" i="102"/>
  <c r="I39" i="102"/>
  <c r="H39" i="102"/>
  <c r="G39" i="102"/>
  <c r="F39" i="102"/>
  <c r="E39" i="102"/>
  <c r="T38" i="102"/>
  <c r="S38" i="102"/>
  <c r="R38" i="102"/>
  <c r="Q38" i="102"/>
  <c r="P38" i="102"/>
  <c r="O38" i="102"/>
  <c r="N38" i="102"/>
  <c r="M38" i="102"/>
  <c r="L38" i="102"/>
  <c r="K38" i="102"/>
  <c r="J38" i="102"/>
  <c r="I38" i="102"/>
  <c r="H38" i="102"/>
  <c r="G38" i="102"/>
  <c r="F38" i="102"/>
  <c r="E38" i="102"/>
  <c r="T37" i="102"/>
  <c r="S37" i="102"/>
  <c r="R37" i="102"/>
  <c r="Q37" i="102"/>
  <c r="P37" i="102"/>
  <c r="O37" i="102"/>
  <c r="N37" i="102"/>
  <c r="M37" i="102"/>
  <c r="L37" i="102"/>
  <c r="K37" i="102"/>
  <c r="J37" i="102"/>
  <c r="I37" i="102"/>
  <c r="H37" i="102"/>
  <c r="G37" i="102"/>
  <c r="F37" i="102"/>
  <c r="E37" i="102"/>
  <c r="T36" i="102"/>
  <c r="S36" i="102"/>
  <c r="R36" i="102"/>
  <c r="Q36" i="102"/>
  <c r="P36" i="102"/>
  <c r="O36" i="102"/>
  <c r="N36" i="102"/>
  <c r="M36" i="102"/>
  <c r="L36" i="102"/>
  <c r="K36" i="102"/>
  <c r="J36" i="102"/>
  <c r="I36" i="102"/>
  <c r="H36" i="102"/>
  <c r="G36" i="102"/>
  <c r="F36" i="102"/>
  <c r="E36" i="102"/>
  <c r="T35" i="102"/>
  <c r="S35" i="102"/>
  <c r="R35" i="102"/>
  <c r="Q35" i="102"/>
  <c r="P35" i="102"/>
  <c r="O35" i="102"/>
  <c r="N35" i="102"/>
  <c r="M35" i="102"/>
  <c r="L35" i="102"/>
  <c r="K35" i="102"/>
  <c r="J35" i="102"/>
  <c r="I35" i="102"/>
  <c r="H35" i="102"/>
  <c r="G35" i="102"/>
  <c r="F35" i="102"/>
  <c r="E35" i="102"/>
  <c r="T34" i="102"/>
  <c r="S34" i="102"/>
  <c r="R34" i="102"/>
  <c r="Q34" i="102"/>
  <c r="P34" i="102"/>
  <c r="O34" i="102"/>
  <c r="N34" i="102"/>
  <c r="M34" i="102"/>
  <c r="L34" i="102"/>
  <c r="K34" i="102"/>
  <c r="J34" i="102"/>
  <c r="I34" i="102"/>
  <c r="H34" i="102"/>
  <c r="G34" i="102"/>
  <c r="F34" i="102"/>
  <c r="E34" i="102"/>
  <c r="T33" i="102"/>
  <c r="S33" i="102"/>
  <c r="R33" i="102"/>
  <c r="Q33" i="102"/>
  <c r="P33" i="102"/>
  <c r="O33" i="102"/>
  <c r="N33" i="102"/>
  <c r="M33" i="102"/>
  <c r="L33" i="102"/>
  <c r="K33" i="102"/>
  <c r="J33" i="102"/>
  <c r="I33" i="102"/>
  <c r="H33" i="102"/>
  <c r="G33" i="102"/>
  <c r="F33" i="102"/>
  <c r="E33" i="102"/>
  <c r="T32" i="102"/>
  <c r="S32" i="102"/>
  <c r="R32" i="102"/>
  <c r="Q32" i="102"/>
  <c r="P32" i="102"/>
  <c r="O32" i="102"/>
  <c r="N32" i="102"/>
  <c r="M32" i="102"/>
  <c r="L32" i="102"/>
  <c r="K32" i="102"/>
  <c r="J32" i="102"/>
  <c r="I32" i="102"/>
  <c r="H32" i="102"/>
  <c r="G32" i="102"/>
  <c r="F32" i="102"/>
  <c r="E32" i="102"/>
  <c r="T31" i="102"/>
  <c r="S31" i="102"/>
  <c r="R31" i="102"/>
  <c r="Q31" i="102"/>
  <c r="P31" i="102"/>
  <c r="O31" i="102"/>
  <c r="N31" i="102"/>
  <c r="M31" i="102"/>
  <c r="L31" i="102"/>
  <c r="K31" i="102"/>
  <c r="J31" i="102"/>
  <c r="I31" i="102"/>
  <c r="H31" i="102"/>
  <c r="G31" i="102"/>
  <c r="F31" i="102"/>
  <c r="E31" i="102"/>
  <c r="T30" i="102"/>
  <c r="S30" i="102"/>
  <c r="R30" i="102"/>
  <c r="Q30" i="102"/>
  <c r="P30" i="102"/>
  <c r="O30" i="102"/>
  <c r="N30" i="102"/>
  <c r="M30" i="102"/>
  <c r="L30" i="102"/>
  <c r="K30" i="102"/>
  <c r="J30" i="102"/>
  <c r="I30" i="102"/>
  <c r="H30" i="102"/>
  <c r="G30" i="102"/>
  <c r="F30" i="102"/>
  <c r="E30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T27" i="102"/>
  <c r="S27" i="102"/>
  <c r="R27" i="102"/>
  <c r="Q27" i="102"/>
  <c r="P27" i="102"/>
  <c r="O27" i="102"/>
  <c r="N27" i="102"/>
  <c r="M27" i="102"/>
  <c r="L27" i="102"/>
  <c r="K27" i="102"/>
  <c r="J27" i="102"/>
  <c r="I27" i="102"/>
  <c r="H27" i="102"/>
  <c r="G27" i="102"/>
  <c r="F27" i="102"/>
  <c r="E27" i="102"/>
  <c r="T26" i="102"/>
  <c r="S26" i="102"/>
  <c r="R26" i="102"/>
  <c r="Q26" i="102"/>
  <c r="P26" i="102"/>
  <c r="O26" i="102"/>
  <c r="N26" i="102"/>
  <c r="M26" i="102"/>
  <c r="L26" i="102"/>
  <c r="K26" i="102"/>
  <c r="J26" i="102"/>
  <c r="I26" i="102"/>
  <c r="H26" i="102"/>
  <c r="G26" i="102"/>
  <c r="F26" i="102"/>
  <c r="E26" i="102"/>
  <c r="T25" i="102"/>
  <c r="S25" i="102"/>
  <c r="R25" i="102"/>
  <c r="Q25" i="102"/>
  <c r="P25" i="102"/>
  <c r="O25" i="102"/>
  <c r="N25" i="102"/>
  <c r="M25" i="102"/>
  <c r="L25" i="102"/>
  <c r="K25" i="102"/>
  <c r="J25" i="102"/>
  <c r="I25" i="102"/>
  <c r="H25" i="102"/>
  <c r="G25" i="102"/>
  <c r="F25" i="102"/>
  <c r="E25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T22" i="102"/>
  <c r="S22" i="102"/>
  <c r="R22" i="102"/>
  <c r="Q22" i="102"/>
  <c r="P22" i="102"/>
  <c r="O22" i="102"/>
  <c r="N22" i="102"/>
  <c r="M22" i="102"/>
  <c r="L22" i="102"/>
  <c r="K22" i="102"/>
  <c r="J22" i="102"/>
  <c r="I22" i="102"/>
  <c r="H22" i="102"/>
  <c r="G22" i="102"/>
  <c r="F22" i="102"/>
  <c r="E22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T19" i="102"/>
  <c r="S19" i="102"/>
  <c r="R19" i="102"/>
  <c r="Q19" i="102"/>
  <c r="P19" i="102"/>
  <c r="O19" i="102"/>
  <c r="N19" i="102"/>
  <c r="M19" i="102"/>
  <c r="L19" i="102"/>
  <c r="K19" i="102"/>
  <c r="J19" i="102"/>
  <c r="I19" i="102"/>
  <c r="H19" i="102"/>
  <c r="G19" i="102"/>
  <c r="F19" i="102"/>
  <c r="E19" i="102"/>
  <c r="T18" i="102"/>
  <c r="S18" i="102"/>
  <c r="R18" i="102"/>
  <c r="Q18" i="102"/>
  <c r="P18" i="102"/>
  <c r="O18" i="102"/>
  <c r="N18" i="102"/>
  <c r="M18" i="102"/>
  <c r="L18" i="102"/>
  <c r="K18" i="102"/>
  <c r="J18" i="102"/>
  <c r="I18" i="102"/>
  <c r="H18" i="102"/>
  <c r="G18" i="102"/>
  <c r="F18" i="102"/>
  <c r="E18" i="102"/>
  <c r="T17" i="102"/>
  <c r="S17" i="102"/>
  <c r="R17" i="102"/>
  <c r="Q17" i="102"/>
  <c r="P17" i="102"/>
  <c r="O17" i="102"/>
  <c r="N17" i="102"/>
  <c r="M17" i="102"/>
  <c r="L17" i="102"/>
  <c r="K17" i="102"/>
  <c r="J17" i="102"/>
  <c r="I17" i="102"/>
  <c r="H17" i="102"/>
  <c r="G17" i="102"/>
  <c r="F17" i="102"/>
  <c r="E17" i="102"/>
  <c r="T16" i="102"/>
  <c r="S16" i="102"/>
  <c r="R16" i="102"/>
  <c r="Q16" i="102"/>
  <c r="P16" i="102"/>
  <c r="O16" i="102"/>
  <c r="N16" i="102"/>
  <c r="M16" i="102"/>
  <c r="L16" i="102"/>
  <c r="K16" i="102"/>
  <c r="J16" i="102"/>
  <c r="I16" i="102"/>
  <c r="H16" i="102"/>
  <c r="G16" i="102"/>
  <c r="F16" i="102"/>
  <c r="E16" i="102"/>
  <c r="T15" i="102"/>
  <c r="S15" i="102"/>
  <c r="R15" i="102"/>
  <c r="Q15" i="102"/>
  <c r="P15" i="102"/>
  <c r="O15" i="102"/>
  <c r="N15" i="102"/>
  <c r="M15" i="102"/>
  <c r="L15" i="102"/>
  <c r="K15" i="102"/>
  <c r="J15" i="102"/>
  <c r="I15" i="102"/>
  <c r="H15" i="102"/>
  <c r="G15" i="102"/>
  <c r="F15" i="102"/>
  <c r="E15" i="102"/>
  <c r="T14" i="102"/>
  <c r="S14" i="102"/>
  <c r="R14" i="102"/>
  <c r="Q14" i="102"/>
  <c r="P14" i="102"/>
  <c r="O14" i="102"/>
  <c r="N14" i="102"/>
  <c r="M14" i="102"/>
  <c r="L14" i="102"/>
  <c r="K14" i="102"/>
  <c r="J14" i="102"/>
  <c r="I14" i="102"/>
  <c r="H14" i="102"/>
  <c r="G14" i="102"/>
  <c r="F14" i="102"/>
  <c r="E14" i="102"/>
  <c r="T13" i="102"/>
  <c r="S13" i="102"/>
  <c r="R13" i="102"/>
  <c r="Q13" i="102"/>
  <c r="P13" i="102"/>
  <c r="O13" i="102"/>
  <c r="N13" i="102"/>
  <c r="M13" i="102"/>
  <c r="L13" i="102"/>
  <c r="K13" i="102"/>
  <c r="J13" i="102"/>
  <c r="I13" i="102"/>
  <c r="H13" i="102"/>
  <c r="G13" i="102"/>
  <c r="F13" i="102"/>
  <c r="E13" i="102"/>
  <c r="T12" i="102"/>
  <c r="S12" i="102"/>
  <c r="R12" i="102"/>
  <c r="Q12" i="102"/>
  <c r="P12" i="102"/>
  <c r="O12" i="102"/>
  <c r="N12" i="102"/>
  <c r="M12" i="102"/>
  <c r="L12" i="102"/>
  <c r="K12" i="102"/>
  <c r="J12" i="102"/>
  <c r="I12" i="102"/>
  <c r="H12" i="102"/>
  <c r="G12" i="102"/>
  <c r="F12" i="102"/>
  <c r="E12" i="102"/>
  <c r="T11" i="102"/>
  <c r="S11" i="102"/>
  <c r="R11" i="102"/>
  <c r="Q11" i="102"/>
  <c r="P11" i="102"/>
  <c r="O11" i="102"/>
  <c r="N11" i="102"/>
  <c r="M11" i="102"/>
  <c r="L11" i="102"/>
  <c r="K11" i="102"/>
  <c r="J11" i="102"/>
  <c r="I11" i="102"/>
  <c r="H11" i="102"/>
  <c r="G11" i="102"/>
  <c r="F11" i="102"/>
  <c r="E11" i="102"/>
  <c r="DE5" i="166" l="1"/>
  <c r="DC6" i="166"/>
  <c r="BW125" i="166" s="1"/>
  <c r="DP6" i="166"/>
  <c r="CJ59" i="166" s="1"/>
  <c r="DA6" i="166"/>
  <c r="BU162" i="166" s="1"/>
  <c r="DO5" i="166"/>
  <c r="AC18" i="167"/>
  <c r="AD18" i="167" s="1"/>
  <c r="GY6" i="189"/>
  <c r="HA6" i="189" s="1"/>
  <c r="HB6" i="189" s="1"/>
  <c r="AC17" i="167"/>
  <c r="AD17" i="167" s="1"/>
  <c r="GG6" i="189"/>
  <c r="GI6" i="189" s="1"/>
  <c r="GJ6" i="189" s="1"/>
  <c r="CR5" i="167"/>
  <c r="DK6" i="166"/>
  <c r="CE131" i="166" s="1"/>
  <c r="AC17" i="166"/>
  <c r="AD17" i="166" s="1"/>
  <c r="GG5" i="189"/>
  <c r="GI5" i="189" s="1"/>
  <c r="GJ5" i="189" s="1"/>
  <c r="CQ6" i="166"/>
  <c r="BK109" i="166" s="1"/>
  <c r="DJ4" i="166"/>
  <c r="BB6" i="167"/>
  <c r="CT4" i="166"/>
  <c r="DM6" i="166"/>
  <c r="CG126" i="166" s="1"/>
  <c r="BB6" i="166"/>
  <c r="DB6" i="166"/>
  <c r="BV123" i="166" s="1"/>
  <c r="CT6" i="166"/>
  <c r="BN142" i="166" s="1"/>
  <c r="CO4" i="166"/>
  <c r="BD6" i="166"/>
  <c r="BD6" i="167"/>
  <c r="CZ4" i="166"/>
  <c r="DI4" i="166"/>
  <c r="CS6" i="166"/>
  <c r="BM49" i="166" s="1"/>
  <c r="DD4" i="166"/>
  <c r="DE6" i="166"/>
  <c r="BY45" i="166" s="1"/>
  <c r="DG6" i="166"/>
  <c r="CA163" i="166" s="1"/>
  <c r="CP4" i="166"/>
  <c r="DI6" i="166"/>
  <c r="CC38" i="166" s="1"/>
  <c r="DC4" i="166"/>
  <c r="DP4" i="166"/>
  <c r="CW6" i="166"/>
  <c r="BQ127" i="166" s="1"/>
  <c r="DN4" i="166"/>
  <c r="CX6" i="166"/>
  <c r="BR89" i="166" s="1"/>
  <c r="DL5" i="167"/>
  <c r="AN6" i="167"/>
  <c r="AV6" i="167"/>
  <c r="AT6" i="167"/>
  <c r="AJ6" i="167"/>
  <c r="AX6" i="167"/>
  <c r="AL6" i="167"/>
  <c r="AH6" i="167"/>
  <c r="CF5" i="167"/>
  <c r="DN6" i="166"/>
  <c r="CH106" i="166" s="1"/>
  <c r="CG205" i="166"/>
  <c r="AZ6" i="166"/>
  <c r="CG12" i="166"/>
  <c r="DF6" i="166"/>
  <c r="BZ190" i="166" s="1"/>
  <c r="AY191" i="166" s="1"/>
  <c r="DM4" i="166"/>
  <c r="CG65" i="166"/>
  <c r="CG89" i="166"/>
  <c r="BW160" i="166"/>
  <c r="BW126" i="166"/>
  <c r="AS127" i="166" s="1"/>
  <c r="AR6" i="166"/>
  <c r="CG40" i="166"/>
  <c r="BW129" i="166"/>
  <c r="AS130" i="166" s="1"/>
  <c r="AV6" i="166"/>
  <c r="BY25" i="166"/>
  <c r="BX159" i="166"/>
  <c r="BW30" i="166"/>
  <c r="AL6" i="166"/>
  <c r="AN6" i="166"/>
  <c r="CO6" i="166"/>
  <c r="EJ4" i="166"/>
  <c r="AA14" i="166" s="1"/>
  <c r="AC14" i="166" s="1"/>
  <c r="AD14" i="166" s="1"/>
  <c r="EG4" i="166"/>
  <c r="AA11" i="166" s="1"/>
  <c r="DZ4" i="166"/>
  <c r="AA29" i="166" s="1"/>
  <c r="AC29" i="166" s="1"/>
  <c r="AD29" i="166" s="1"/>
  <c r="DW4" i="166"/>
  <c r="AA27" i="166" s="1"/>
  <c r="AC27" i="166" s="1"/>
  <c r="AD27" i="166" s="1"/>
  <c r="ES4" i="166"/>
  <c r="AA20" i="166" s="1"/>
  <c r="AC20" i="166" s="1"/>
  <c r="AD20" i="166" s="1"/>
  <c r="EI4" i="166"/>
  <c r="AA13" i="166" s="1"/>
  <c r="EE5" i="189" s="1"/>
  <c r="EV4" i="166"/>
  <c r="AA26" i="166" s="1"/>
  <c r="AC26" i="166" s="1"/>
  <c r="AD26" i="166" s="1"/>
  <c r="ET4" i="166"/>
  <c r="AA22" i="166" s="1"/>
  <c r="AC22" i="166" s="1"/>
  <c r="AD22" i="166" s="1"/>
  <c r="DY4" i="166"/>
  <c r="CS5" i="166" s="1"/>
  <c r="EN4" i="166"/>
  <c r="DH5" i="166" s="1"/>
  <c r="ER4" i="166"/>
  <c r="CF5" i="166" s="1"/>
  <c r="DV4" i="166"/>
  <c r="CP5" i="166" s="1"/>
  <c r="EF4" i="166"/>
  <c r="AA10" i="166" s="1"/>
  <c r="EQ4" i="166"/>
  <c r="AA18" i="166" s="1"/>
  <c r="EH4" i="166"/>
  <c r="AA12" i="166" s="1"/>
  <c r="EO4" i="166"/>
  <c r="AA19" i="166" s="1"/>
  <c r="AC19" i="166" s="1"/>
  <c r="AD19" i="166" s="1"/>
  <c r="DX4" i="166"/>
  <c r="BL5" i="166" s="1"/>
  <c r="EP4" i="166"/>
  <c r="AA21" i="166" s="1"/>
  <c r="AC21" i="166" s="1"/>
  <c r="AD21" i="166" s="1"/>
  <c r="DU4" i="166"/>
  <c r="CO5" i="166" s="1"/>
  <c r="BW189" i="166"/>
  <c r="AS190" i="166" s="1"/>
  <c r="CH151" i="166"/>
  <c r="BI91" i="166"/>
  <c r="BI83" i="166"/>
  <c r="BI72" i="166"/>
  <c r="BI40" i="166"/>
  <c r="BI35" i="166"/>
  <c r="BI87" i="166"/>
  <c r="BI60" i="166"/>
  <c r="BI201" i="166"/>
  <c r="BW135" i="166"/>
  <c r="AS136" i="166" s="1"/>
  <c r="BR60" i="166"/>
  <c r="BR100" i="166"/>
  <c r="AI101" i="166" s="1"/>
  <c r="BJ115" i="166"/>
  <c r="BJ68" i="166"/>
  <c r="BZ189" i="166"/>
  <c r="AY190" i="166" s="1"/>
  <c r="BR143" i="166"/>
  <c r="AI144" i="166" s="1"/>
  <c r="BJ30" i="166"/>
  <c r="BJ29" i="166"/>
  <c r="BW28" i="166"/>
  <c r="AS29" i="166" s="1"/>
  <c r="BX189" i="166"/>
  <c r="CH117" i="166"/>
  <c r="AJ6" i="166"/>
  <c r="BJ140" i="166"/>
  <c r="BR77" i="166"/>
  <c r="AI78" i="166" s="1"/>
  <c r="AT6" i="166"/>
  <c r="BR25" i="166"/>
  <c r="BY40" i="166"/>
  <c r="BY127" i="166"/>
  <c r="AW128" i="166" s="1"/>
  <c r="BJ22" i="166"/>
  <c r="BJ119" i="166"/>
  <c r="BW140" i="166"/>
  <c r="AS141" i="166" s="1"/>
  <c r="CH200" i="166"/>
  <c r="CG68" i="166"/>
  <c r="BY126" i="166"/>
  <c r="BX168" i="166"/>
  <c r="BW133" i="166"/>
  <c r="AS134" i="166" s="1"/>
  <c r="BJ43" i="166"/>
  <c r="BK5" i="189"/>
  <c r="BY191" i="166"/>
  <c r="AW192" i="166" s="1"/>
  <c r="BR117" i="166"/>
  <c r="AI118" i="166" s="1"/>
  <c r="BJ72" i="166"/>
  <c r="AC10" i="167"/>
  <c r="AD10" i="167" s="1"/>
  <c r="CC6" i="189"/>
  <c r="AC16" i="167"/>
  <c r="AD16" i="167" s="1"/>
  <c r="FO6" i="189"/>
  <c r="AC15" i="167"/>
  <c r="AD15" i="167" s="1"/>
  <c r="EW6" i="189"/>
  <c r="AC9" i="167"/>
  <c r="AD9" i="167" s="1"/>
  <c r="BK6" i="189"/>
  <c r="AC13" i="167"/>
  <c r="AD13" i="167" s="1"/>
  <c r="EE6" i="189"/>
  <c r="AC12" i="167"/>
  <c r="AD12" i="167" s="1"/>
  <c r="DM6" i="189"/>
  <c r="AC11" i="167"/>
  <c r="AD11" i="167" s="1"/>
  <c r="CU6" i="189"/>
  <c r="AC8" i="167"/>
  <c r="AD8" i="167" s="1"/>
  <c r="AR6" i="189"/>
  <c r="BZ115" i="166"/>
  <c r="BZ195" i="166"/>
  <c r="AY196" i="166" s="1"/>
  <c r="BZ192" i="166"/>
  <c r="AY193" i="166" s="1"/>
  <c r="BZ185" i="166"/>
  <c r="AY186" i="166" s="1"/>
  <c r="BZ209" i="166"/>
  <c r="AY210" i="166" s="1"/>
  <c r="BZ184" i="166"/>
  <c r="BZ153" i="166"/>
  <c r="BZ168" i="166"/>
  <c r="AY169" i="166" s="1"/>
  <c r="BZ206" i="166"/>
  <c r="AY207" i="166" s="1"/>
  <c r="BZ161" i="166"/>
  <c r="BZ180" i="166"/>
  <c r="BZ188" i="166"/>
  <c r="BZ84" i="166"/>
  <c r="BZ126" i="166"/>
  <c r="BZ162" i="166"/>
  <c r="BZ170" i="166"/>
  <c r="BZ207" i="166"/>
  <c r="AY208" i="166" s="1"/>
  <c r="BZ132" i="166"/>
  <c r="BZ121" i="166"/>
  <c r="BZ167" i="166"/>
  <c r="BZ177" i="166"/>
  <c r="AY178" i="166" s="1"/>
  <c r="BZ142" i="166"/>
  <c r="BZ181" i="166"/>
  <c r="AY182" i="166" s="1"/>
  <c r="BZ187" i="166"/>
  <c r="BZ166" i="166"/>
  <c r="BZ191" i="166"/>
  <c r="AY192" i="166" s="1"/>
  <c r="BZ154" i="166"/>
  <c r="AY155" i="166" s="1"/>
  <c r="BZ89" i="166"/>
  <c r="BZ125" i="166"/>
  <c r="AY126" i="166" s="1"/>
  <c r="BZ174" i="166"/>
  <c r="BZ73" i="166"/>
  <c r="BZ208" i="166"/>
  <c r="AY209" i="166" s="1"/>
  <c r="BZ176" i="166"/>
  <c r="BZ136" i="166"/>
  <c r="AY137" i="166" s="1"/>
  <c r="BZ194" i="166"/>
  <c r="BZ67" i="166"/>
  <c r="BZ81" i="166"/>
  <c r="BZ139" i="166"/>
  <c r="AY140" i="166" s="1"/>
  <c r="BZ99" i="166"/>
  <c r="BZ90" i="166"/>
  <c r="BZ37" i="166"/>
  <c r="BZ128" i="166"/>
  <c r="AY129" i="166" s="1"/>
  <c r="BZ74" i="166"/>
  <c r="BZ35" i="166"/>
  <c r="BZ64" i="166"/>
  <c r="BZ41" i="166"/>
  <c r="AY42" i="166" s="1"/>
  <c r="BZ100" i="166"/>
  <c r="AY101" i="166" s="1"/>
  <c r="BZ15" i="166"/>
  <c r="BZ163" i="166"/>
  <c r="BZ137" i="166"/>
  <c r="AY138" i="166" s="1"/>
  <c r="BZ36" i="166"/>
  <c r="AY37" i="166" s="1"/>
  <c r="BZ50" i="166"/>
  <c r="AY51" i="166" s="1"/>
  <c r="BZ120" i="166"/>
  <c r="AY121" i="166" s="1"/>
  <c r="BZ202" i="166"/>
  <c r="BZ56" i="166"/>
  <c r="BZ22" i="166"/>
  <c r="BZ124" i="166"/>
  <c r="AY125" i="166" s="1"/>
  <c r="BZ31" i="166"/>
  <c r="AY32" i="166" s="1"/>
  <c r="BZ103" i="166"/>
  <c r="BZ27" i="166"/>
  <c r="AY28" i="166" s="1"/>
  <c r="BZ133" i="166"/>
  <c r="BZ17" i="166"/>
  <c r="BZ70" i="166"/>
  <c r="AY71" i="166" s="1"/>
  <c r="BZ159" i="166"/>
  <c r="BZ109" i="166"/>
  <c r="BZ38" i="166"/>
  <c r="AY39" i="166" s="1"/>
  <c r="BZ51" i="166"/>
  <c r="BZ165" i="166"/>
  <c r="BZ94" i="166"/>
  <c r="BZ77" i="166"/>
  <c r="AY78" i="166" s="1"/>
  <c r="BZ24" i="166"/>
  <c r="BZ105" i="166"/>
  <c r="BZ145" i="166"/>
  <c r="BZ83" i="166"/>
  <c r="BZ20" i="166"/>
  <c r="BZ138" i="166"/>
  <c r="AY139" i="166" s="1"/>
  <c r="BZ43" i="166"/>
  <c r="AY44" i="166" s="1"/>
  <c r="BZ149" i="166"/>
  <c r="BZ157" i="166"/>
  <c r="BZ86" i="166"/>
  <c r="BZ107" i="166"/>
  <c r="BZ129" i="166"/>
  <c r="AY130" i="166" s="1"/>
  <c r="BZ114" i="166"/>
  <c r="AY115" i="166" s="1"/>
  <c r="BZ88" i="166"/>
  <c r="BZ42" i="166"/>
  <c r="BZ158" i="166"/>
  <c r="BZ12" i="166"/>
  <c r="AY13" i="166" s="1"/>
  <c r="BZ183" i="166"/>
  <c r="AY184" i="166" s="1"/>
  <c r="BZ78" i="166"/>
  <c r="BZ117" i="166"/>
  <c r="BZ82" i="166"/>
  <c r="BZ147" i="166"/>
  <c r="BZ11" i="166"/>
  <c r="AY12" i="166" s="1"/>
  <c r="BZ39" i="166"/>
  <c r="AY40" i="166" s="1"/>
  <c r="BZ201" i="166"/>
  <c r="AY202" i="166" s="1"/>
  <c r="BZ62" i="166"/>
  <c r="BZ186" i="166"/>
  <c r="AY187" i="166" s="1"/>
  <c r="BZ59" i="166"/>
  <c r="BZ26" i="166"/>
  <c r="BZ178" i="166"/>
  <c r="AY179" i="166" s="1"/>
  <c r="BZ111" i="166"/>
  <c r="BZ140" i="166"/>
  <c r="AY141" i="166" s="1"/>
  <c r="BZ32" i="166"/>
  <c r="BZ75" i="166"/>
  <c r="BC76" i="166" s="1"/>
  <c r="BZ49" i="166"/>
  <c r="BZ143" i="166"/>
  <c r="AY144" i="166" s="1"/>
  <c r="BZ65" i="166"/>
  <c r="CJ40" i="166"/>
  <c r="BT142" i="166"/>
  <c r="BZ40" i="166"/>
  <c r="CI160" i="166"/>
  <c r="CE60" i="166"/>
  <c r="BS77" i="166"/>
  <c r="AK78" i="166" s="1"/>
  <c r="BQ208" i="166"/>
  <c r="BW119" i="166"/>
  <c r="AS120" i="166" s="1"/>
  <c r="BY47" i="166"/>
  <c r="BZ150" i="166"/>
  <c r="AY151" i="166" s="1"/>
  <c r="BZ55" i="166"/>
  <c r="CJ185" i="166"/>
  <c r="BS79" i="166"/>
  <c r="AK80" i="166" s="1"/>
  <c r="CJ208" i="166"/>
  <c r="CG112" i="166"/>
  <c r="BQ29" i="166"/>
  <c r="AG30" i="166" s="1"/>
  <c r="BM141" i="166"/>
  <c r="CI39" i="166"/>
  <c r="CE156" i="166"/>
  <c r="BN45" i="166"/>
  <c r="BS164" i="166"/>
  <c r="AK165" i="166" s="1"/>
  <c r="BM64" i="166"/>
  <c r="BR167" i="166"/>
  <c r="BW21" i="166"/>
  <c r="AS22" i="166" s="1"/>
  <c r="CG64" i="166"/>
  <c r="BR126" i="166"/>
  <c r="AI127" i="166" s="1"/>
  <c r="BV152" i="166"/>
  <c r="AQ153" i="166" s="1"/>
  <c r="CD52" i="166"/>
  <c r="BY161" i="166"/>
  <c r="CG60" i="166"/>
  <c r="BN193" i="166"/>
  <c r="CJ87" i="166"/>
  <c r="CD205" i="166"/>
  <c r="CC111" i="166"/>
  <c r="BI21" i="166"/>
  <c r="CI120" i="166"/>
  <c r="BK29" i="166"/>
  <c r="CG140" i="166"/>
  <c r="BJ44" i="166"/>
  <c r="CC161" i="166"/>
  <c r="BW55" i="166"/>
  <c r="AS56" i="166" s="1"/>
  <c r="CC87" i="166"/>
  <c r="BZ160" i="166"/>
  <c r="CI17" i="166"/>
  <c r="CC62" i="166"/>
  <c r="BY120" i="166"/>
  <c r="AW121" i="166" s="1"/>
  <c r="BV205" i="166"/>
  <c r="CE39" i="166"/>
  <c r="BY133" i="166"/>
  <c r="AW134" i="166" s="1"/>
  <c r="BV46" i="166"/>
  <c r="AQ47" i="166" s="1"/>
  <c r="CD170" i="166"/>
  <c r="BW64" i="166"/>
  <c r="AS65" i="166" s="1"/>
  <c r="CG95" i="166"/>
  <c r="BY207" i="166"/>
  <c r="BV111" i="166"/>
  <c r="AQ112" i="166" s="1"/>
  <c r="BT13" i="166"/>
  <c r="AM14" i="166" s="1"/>
  <c r="BQ112" i="166"/>
  <c r="AG113" i="166" s="1"/>
  <c r="BS24" i="166"/>
  <c r="AK25" i="166" s="1"/>
  <c r="CE132" i="166"/>
  <c r="CG39" i="166"/>
  <c r="CD201" i="166"/>
  <c r="CG21" i="166"/>
  <c r="CE57" i="166"/>
  <c r="BZ52" i="166"/>
  <c r="BK161" i="166"/>
  <c r="CH49" i="166"/>
  <c r="CD159" i="166"/>
  <c r="BJ52" i="166"/>
  <c r="CC177" i="166"/>
  <c r="CI73" i="166"/>
  <c r="CE188" i="166"/>
  <c r="CE80" i="166"/>
  <c r="BZ205" i="166"/>
  <c r="BU110" i="166"/>
  <c r="AO111" i="166" s="1"/>
  <c r="CJ25" i="166"/>
  <c r="CE40" i="166"/>
  <c r="CH159" i="166"/>
  <c r="CG52" i="166"/>
  <c r="BJ150" i="166"/>
  <c r="CE97" i="166"/>
  <c r="CA134" i="166"/>
  <c r="BY123" i="166"/>
  <c r="BS45" i="166"/>
  <c r="AK46" i="166" s="1"/>
  <c r="CG144" i="166"/>
  <c r="CE49" i="166"/>
  <c r="BT165" i="166"/>
  <c r="AM166" i="166" s="1"/>
  <c r="CI55" i="166"/>
  <c r="BK188" i="166"/>
  <c r="BQ80" i="166"/>
  <c r="AG81" i="166" s="1"/>
  <c r="BK205" i="166"/>
  <c r="BZ108" i="166"/>
  <c r="CI208" i="166"/>
  <c r="BX109" i="166"/>
  <c r="AU110" i="166" s="1"/>
  <c r="BV22" i="166"/>
  <c r="AQ23" i="166" s="1"/>
  <c r="CA126" i="166"/>
  <c r="CH25" i="166"/>
  <c r="BS150" i="166"/>
  <c r="AK151" i="166" s="1"/>
  <c r="CG172" i="166"/>
  <c r="CG188" i="166"/>
  <c r="AC16" i="166"/>
  <c r="AD16" i="166" s="1"/>
  <c r="FO5" i="189"/>
  <c r="CC145" i="166"/>
  <c r="CC55" i="166"/>
  <c r="BZ156" i="166"/>
  <c r="AY157" i="166" s="1"/>
  <c r="BN25" i="166"/>
  <c r="CD109" i="166"/>
  <c r="BZ193" i="166"/>
  <c r="AY194" i="166" s="1"/>
  <c r="CC173" i="166"/>
  <c r="BN144" i="166"/>
  <c r="BQ141" i="166"/>
  <c r="BR145" i="166"/>
  <c r="BV48" i="166"/>
  <c r="AQ49" i="166" s="1"/>
  <c r="CI188" i="166"/>
  <c r="BT156" i="166"/>
  <c r="AM157" i="166" s="1"/>
  <c r="BM126" i="166"/>
  <c r="BS47" i="166"/>
  <c r="AK48" i="166" s="1"/>
  <c r="BZ199" i="166"/>
  <c r="BX47" i="166"/>
  <c r="AU48" i="166" s="1"/>
  <c r="CH192" i="166"/>
  <c r="BT40" i="166"/>
  <c r="AM41" i="166" s="1"/>
  <c r="BN76" i="166"/>
  <c r="CH98" i="166"/>
  <c r="BN36" i="166"/>
  <c r="CD41" i="166"/>
  <c r="CC91" i="166"/>
  <c r="BX27" i="166"/>
  <c r="AU28" i="166" s="1"/>
  <c r="BU68" i="166"/>
  <c r="AO69" i="166" s="1"/>
  <c r="CD107" i="166"/>
  <c r="CE168" i="166"/>
  <c r="BV113" i="166"/>
  <c r="BZ148" i="166"/>
  <c r="BM93" i="166"/>
  <c r="BN127" i="166"/>
  <c r="BJ131" i="166"/>
  <c r="BI108" i="166"/>
  <c r="BW144" i="166"/>
  <c r="AS145" i="166" s="1"/>
  <c r="CG146" i="166"/>
  <c r="BJ71" i="166"/>
  <c r="BU139" i="166"/>
  <c r="AO140" i="166" s="1"/>
  <c r="BX44" i="166"/>
  <c r="AU45" i="166" s="1"/>
  <c r="BX92" i="166"/>
  <c r="AU93" i="166" s="1"/>
  <c r="CD135" i="166"/>
  <c r="BV35" i="166"/>
  <c r="AQ36" i="166" s="1"/>
  <c r="BK74" i="166"/>
  <c r="BN110" i="166"/>
  <c r="CC105" i="166"/>
  <c r="BY81" i="166"/>
  <c r="AW82" i="166" s="1"/>
  <c r="CG70" i="166"/>
  <c r="BR67" i="166"/>
  <c r="AI68" i="166" s="1"/>
  <c r="BV202" i="166"/>
  <c r="BT179" i="166"/>
  <c r="AM180" i="166" s="1"/>
  <c r="CJ180" i="166"/>
  <c r="CJ34" i="166"/>
  <c r="CJ58" i="166"/>
  <c r="CJ199" i="166"/>
  <c r="CJ168" i="166"/>
  <c r="CJ187" i="166"/>
  <c r="CJ204" i="166"/>
  <c r="CJ169" i="166"/>
  <c r="CJ166" i="166"/>
  <c r="CJ119" i="166"/>
  <c r="CJ206" i="166"/>
  <c r="CJ164" i="166"/>
  <c r="CJ57" i="166"/>
  <c r="CJ195" i="166"/>
  <c r="CJ192" i="166"/>
  <c r="CJ198" i="166"/>
  <c r="CJ203" i="166"/>
  <c r="CJ46" i="166"/>
  <c r="CJ207" i="166"/>
  <c r="CJ179" i="166"/>
  <c r="CJ173" i="166"/>
  <c r="CJ174" i="166"/>
  <c r="CJ171" i="166"/>
  <c r="CJ81" i="166"/>
  <c r="CJ194" i="166"/>
  <c r="CJ209" i="166"/>
  <c r="CJ170" i="166"/>
  <c r="CJ186" i="166"/>
  <c r="CJ24" i="166"/>
  <c r="CJ162" i="166"/>
  <c r="CJ161" i="166"/>
  <c r="CJ175" i="166"/>
  <c r="CJ158" i="166"/>
  <c r="CJ144" i="166"/>
  <c r="CJ61" i="166"/>
  <c r="CJ91" i="166"/>
  <c r="CJ113" i="166"/>
  <c r="CJ86" i="166"/>
  <c r="CJ90" i="166"/>
  <c r="CJ151" i="166"/>
  <c r="CJ135" i="166"/>
  <c r="CJ134" i="166"/>
  <c r="CJ103" i="166"/>
  <c r="CJ202" i="166"/>
  <c r="CJ200" i="166"/>
  <c r="CJ188" i="166"/>
  <c r="CJ177" i="166"/>
  <c r="CJ191" i="166"/>
  <c r="CJ109" i="166"/>
  <c r="CJ196" i="166"/>
  <c r="CJ139" i="166"/>
  <c r="CJ165" i="166"/>
  <c r="CJ160" i="166"/>
  <c r="CJ190" i="166"/>
  <c r="CJ83" i="166"/>
  <c r="CJ110" i="166"/>
  <c r="CJ19" i="166"/>
  <c r="CJ155" i="166"/>
  <c r="CJ100" i="166"/>
  <c r="CJ142" i="166"/>
  <c r="CJ62" i="166"/>
  <c r="CJ133" i="166"/>
  <c r="CJ54" i="166"/>
  <c r="CJ130" i="166"/>
  <c r="CJ52" i="166"/>
  <c r="CJ129" i="166"/>
  <c r="CJ126" i="166"/>
  <c r="CJ18" i="166"/>
  <c r="CJ184" i="166"/>
  <c r="CJ44" i="166"/>
  <c r="CJ38" i="166"/>
  <c r="CJ123" i="166"/>
  <c r="CJ131" i="166"/>
  <c r="CJ89" i="166"/>
  <c r="CJ37" i="166"/>
  <c r="CJ117" i="166"/>
  <c r="CJ36" i="166"/>
  <c r="CJ99" i="166"/>
  <c r="CJ50" i="166"/>
  <c r="CJ23" i="166"/>
  <c r="CJ178" i="166"/>
  <c r="CJ32" i="166"/>
  <c r="CJ75" i="166"/>
  <c r="CJ182" i="166"/>
  <c r="CJ125" i="166"/>
  <c r="CJ127" i="166"/>
  <c r="CJ16" i="166"/>
  <c r="CJ42" i="166"/>
  <c r="CJ26" i="166"/>
  <c r="CJ74" i="166"/>
  <c r="CJ106" i="166"/>
  <c r="CJ56" i="166"/>
  <c r="CJ121" i="166"/>
  <c r="CJ51" i="166"/>
  <c r="CJ11" i="166"/>
  <c r="CJ154" i="166"/>
  <c r="CJ69" i="166"/>
  <c r="CJ136" i="166"/>
  <c r="CJ73" i="166"/>
  <c r="CJ94" i="166"/>
  <c r="CJ140" i="166"/>
  <c r="CJ93" i="166"/>
  <c r="CJ78" i="166"/>
  <c r="CJ82" i="166"/>
  <c r="CJ77" i="166"/>
  <c r="CJ15" i="166"/>
  <c r="CJ67" i="166"/>
  <c r="CJ122" i="166"/>
  <c r="CJ92" i="166"/>
  <c r="CJ137" i="166"/>
  <c r="CJ10" i="166"/>
  <c r="CJ138" i="166"/>
  <c r="CJ30" i="166"/>
  <c r="CJ152" i="166"/>
  <c r="CJ53" i="166"/>
  <c r="CJ35" i="166"/>
  <c r="CJ45" i="166"/>
  <c r="CJ97" i="166"/>
  <c r="CJ141" i="166"/>
  <c r="CJ104" i="166"/>
  <c r="CJ14" i="166"/>
  <c r="CJ197" i="166"/>
  <c r="CJ128" i="166"/>
  <c r="CJ70" i="166"/>
  <c r="CJ159" i="166"/>
  <c r="CJ43" i="166"/>
  <c r="CJ12" i="166"/>
  <c r="CJ76" i="166"/>
  <c r="CJ163" i="166"/>
  <c r="CJ132" i="166"/>
  <c r="CJ98" i="166"/>
  <c r="CJ102" i="166"/>
  <c r="CJ145" i="166"/>
  <c r="CJ68" i="166"/>
  <c r="CJ183" i="166"/>
  <c r="CJ114" i="166"/>
  <c r="CJ143" i="166"/>
  <c r="CJ148" i="166"/>
  <c r="CJ115" i="166"/>
  <c r="CJ65" i="166"/>
  <c r="CJ28" i="166"/>
  <c r="CJ101" i="166"/>
  <c r="CJ20" i="166"/>
  <c r="CJ66" i="166"/>
  <c r="CJ22" i="166"/>
  <c r="BX195" i="166"/>
  <c r="AU196" i="166" s="1"/>
  <c r="BX178" i="166"/>
  <c r="AU179" i="166" s="1"/>
  <c r="BX175" i="166"/>
  <c r="AU176" i="166" s="1"/>
  <c r="BX208" i="166"/>
  <c r="AU209" i="166" s="1"/>
  <c r="BX100" i="166"/>
  <c r="AU101" i="166" s="1"/>
  <c r="BX36" i="166"/>
  <c r="AU37" i="166" s="1"/>
  <c r="BX154" i="166"/>
  <c r="AU155" i="166" s="1"/>
  <c r="BX192" i="166"/>
  <c r="AU193" i="166" s="1"/>
  <c r="BX199" i="166"/>
  <c r="AU200" i="166" s="1"/>
  <c r="BX162" i="166"/>
  <c r="AU163" i="166" s="1"/>
  <c r="BX147" i="166"/>
  <c r="AU148" i="166" s="1"/>
  <c r="BX170" i="166"/>
  <c r="AU171" i="166" s="1"/>
  <c r="BX180" i="166"/>
  <c r="AU181" i="166" s="1"/>
  <c r="BX150" i="166"/>
  <c r="AU151" i="166" s="1"/>
  <c r="BX69" i="166"/>
  <c r="BX160" i="166"/>
  <c r="AU161" i="166" s="1"/>
  <c r="BX103" i="166"/>
  <c r="AU104" i="166" s="1"/>
  <c r="BX28" i="166"/>
  <c r="AU29" i="166" s="1"/>
  <c r="BX204" i="166"/>
  <c r="BX190" i="166"/>
  <c r="AU191" i="166" s="1"/>
  <c r="BX167" i="166"/>
  <c r="AU168" i="166" s="1"/>
  <c r="BX207" i="166"/>
  <c r="AU208" i="166" s="1"/>
  <c r="BX112" i="166"/>
  <c r="AU113" i="166" s="1"/>
  <c r="BX151" i="166"/>
  <c r="BX130" i="166"/>
  <c r="AU131" i="166" s="1"/>
  <c r="BX91" i="166"/>
  <c r="AU92" i="166" s="1"/>
  <c r="BX174" i="166"/>
  <c r="AU175" i="166" s="1"/>
  <c r="BX206" i="166"/>
  <c r="AU207" i="166" s="1"/>
  <c r="BX203" i="166"/>
  <c r="BX171" i="166"/>
  <c r="AU172" i="166" s="1"/>
  <c r="BX165" i="166"/>
  <c r="AU166" i="166" s="1"/>
  <c r="BX194" i="166"/>
  <c r="BX114" i="166"/>
  <c r="AU115" i="166" s="1"/>
  <c r="BX123" i="166"/>
  <c r="AU124" i="166" s="1"/>
  <c r="BX68" i="166"/>
  <c r="AU69" i="166" s="1"/>
  <c r="BX128" i="166"/>
  <c r="AU129" i="166" s="1"/>
  <c r="BX75" i="166"/>
  <c r="BX181" i="166"/>
  <c r="AU182" i="166" s="1"/>
  <c r="BX77" i="166"/>
  <c r="AU78" i="166" s="1"/>
  <c r="BX186" i="166"/>
  <c r="AU187" i="166" s="1"/>
  <c r="BX184" i="166"/>
  <c r="AU185" i="166" s="1"/>
  <c r="BX209" i="166"/>
  <c r="AU210" i="166" s="1"/>
  <c r="BX187" i="166"/>
  <c r="AU188" i="166" s="1"/>
  <c r="BX145" i="166"/>
  <c r="AU146" i="166" s="1"/>
  <c r="BX158" i="166"/>
  <c r="AU159" i="166" s="1"/>
  <c r="BX51" i="166"/>
  <c r="AU52" i="166" s="1"/>
  <c r="BX89" i="166"/>
  <c r="AU90" i="166" s="1"/>
  <c r="BX20" i="166"/>
  <c r="AU21" i="166" s="1"/>
  <c r="BX53" i="166"/>
  <c r="AU54" i="166" s="1"/>
  <c r="BX41" i="166"/>
  <c r="BX46" i="166"/>
  <c r="AU47" i="166" s="1"/>
  <c r="BX164" i="166"/>
  <c r="AU165" i="166" s="1"/>
  <c r="BX200" i="166"/>
  <c r="AU201" i="166" s="1"/>
  <c r="BX138" i="166"/>
  <c r="AU139" i="166" s="1"/>
  <c r="BX121" i="166"/>
  <c r="AU122" i="166" s="1"/>
  <c r="BX163" i="166"/>
  <c r="AU164" i="166" s="1"/>
  <c r="BX191" i="166"/>
  <c r="BX126" i="166"/>
  <c r="AU127" i="166" s="1"/>
  <c r="BX129" i="166"/>
  <c r="AU130" i="166" s="1"/>
  <c r="BX127" i="166"/>
  <c r="AU128" i="166" s="1"/>
  <c r="BX106" i="166"/>
  <c r="AU107" i="166" s="1"/>
  <c r="BX143" i="166"/>
  <c r="AU144" i="166" s="1"/>
  <c r="BX131" i="166"/>
  <c r="AU132" i="166" s="1"/>
  <c r="BX78" i="166"/>
  <c r="AU79" i="166" s="1"/>
  <c r="BX101" i="166"/>
  <c r="AU102" i="166" s="1"/>
  <c r="BX82" i="166"/>
  <c r="AU83" i="166" s="1"/>
  <c r="BX166" i="166"/>
  <c r="AU167" i="166" s="1"/>
  <c r="BX99" i="166"/>
  <c r="AU100" i="166" s="1"/>
  <c r="BX42" i="166"/>
  <c r="BX12" i="166"/>
  <c r="AU13" i="166" s="1"/>
  <c r="BX10" i="166"/>
  <c r="AU11" i="166" s="1"/>
  <c r="BX172" i="166"/>
  <c r="BX24" i="166"/>
  <c r="AU25" i="166" s="1"/>
  <c r="BX140" i="166"/>
  <c r="AU141" i="166" s="1"/>
  <c r="BX38" i="166"/>
  <c r="AU39" i="166" s="1"/>
  <c r="BX76" i="166"/>
  <c r="AU77" i="166" s="1"/>
  <c r="BX17" i="166"/>
  <c r="BX35" i="166"/>
  <c r="AU36" i="166" s="1"/>
  <c r="BX137" i="166"/>
  <c r="AU138" i="166" s="1"/>
  <c r="BX177" i="166"/>
  <c r="AU178" i="166" s="1"/>
  <c r="BX14" i="166"/>
  <c r="AU15" i="166" s="1"/>
  <c r="BX179" i="166"/>
  <c r="AU180" i="166" s="1"/>
  <c r="BX155" i="166"/>
  <c r="AU156" i="166" s="1"/>
  <c r="BX125" i="166"/>
  <c r="AU126" i="166" s="1"/>
  <c r="BX61" i="166"/>
  <c r="AU62" i="166" s="1"/>
  <c r="BX182" i="166"/>
  <c r="BX65" i="166"/>
  <c r="AU66" i="166" s="1"/>
  <c r="BX188" i="166"/>
  <c r="AU189" i="166" s="1"/>
  <c r="BX152" i="166"/>
  <c r="BX107" i="166"/>
  <c r="AU108" i="166" s="1"/>
  <c r="BX74" i="166"/>
  <c r="AU75" i="166" s="1"/>
  <c r="BX183" i="166"/>
  <c r="AU184" i="166" s="1"/>
  <c r="BX26" i="166"/>
  <c r="BX37" i="166"/>
  <c r="AU38" i="166" s="1"/>
  <c r="BX85" i="166"/>
  <c r="AU86" i="166" s="1"/>
  <c r="BX19" i="166"/>
  <c r="AU20" i="166" s="1"/>
  <c r="BX108" i="166"/>
  <c r="BX134" i="166"/>
  <c r="AU135" i="166" s="1"/>
  <c r="BX60" i="166"/>
  <c r="AU61" i="166" s="1"/>
  <c r="BX62" i="166"/>
  <c r="AU63" i="166" s="1"/>
  <c r="BX111" i="166"/>
  <c r="AU112" i="166" s="1"/>
  <c r="BX59" i="166"/>
  <c r="AU60" i="166" s="1"/>
  <c r="BX196" i="166"/>
  <c r="BX45" i="166"/>
  <c r="AU46" i="166" s="1"/>
  <c r="BX169" i="166"/>
  <c r="AU170" i="166" s="1"/>
  <c r="BX70" i="166"/>
  <c r="AU71" i="166" s="1"/>
  <c r="BX116" i="166"/>
  <c r="AU117" i="166" s="1"/>
  <c r="BX119" i="166"/>
  <c r="AU120" i="166" s="1"/>
  <c r="BX52" i="166"/>
  <c r="BX122" i="166"/>
  <c r="AU123" i="166" s="1"/>
  <c r="BX90" i="166"/>
  <c r="AU91" i="166" s="1"/>
  <c r="BX16" i="166"/>
  <c r="AU17" i="166" s="1"/>
  <c r="BX104" i="166"/>
  <c r="AU105" i="166" s="1"/>
  <c r="BX23" i="166"/>
  <c r="AU24" i="166" s="1"/>
  <c r="BX193" i="166"/>
  <c r="AU194" i="166" s="1"/>
  <c r="BX197" i="166"/>
  <c r="AU198" i="166" s="1"/>
  <c r="BX205" i="166"/>
  <c r="BX133" i="166"/>
  <c r="AU134" i="166" s="1"/>
  <c r="BX105" i="166"/>
  <c r="AU106" i="166" s="1"/>
  <c r="BX136" i="166"/>
  <c r="AU137" i="166" s="1"/>
  <c r="BX18" i="166"/>
  <c r="AU19" i="166" s="1"/>
  <c r="BX81" i="166"/>
  <c r="AU82" i="166" s="1"/>
  <c r="BX141" i="166"/>
  <c r="AU142" i="166" s="1"/>
  <c r="BX86" i="166"/>
  <c r="AU87" i="166" s="1"/>
  <c r="BX142" i="166"/>
  <c r="AU143" i="166" s="1"/>
  <c r="BX113" i="166"/>
  <c r="AU114" i="166" s="1"/>
  <c r="BX66" i="166"/>
  <c r="AU67" i="166" s="1"/>
  <c r="BX11" i="166"/>
  <c r="AU12" i="166" s="1"/>
  <c r="BX153" i="166"/>
  <c r="AU154" i="166" s="1"/>
  <c r="BX58" i="166"/>
  <c r="AU59" i="166" s="1"/>
  <c r="BX15" i="166"/>
  <c r="AU16" i="166" s="1"/>
  <c r="BX79" i="166"/>
  <c r="AU80" i="166" s="1"/>
  <c r="BX149" i="166"/>
  <c r="AU150" i="166" s="1"/>
  <c r="BX57" i="166"/>
  <c r="AU58" i="166" s="1"/>
  <c r="BX144" i="166"/>
  <c r="AU145" i="166" s="1"/>
  <c r="BX84" i="166"/>
  <c r="BX202" i="166"/>
  <c r="BX31" i="166"/>
  <c r="AU32" i="166" s="1"/>
  <c r="BX94" i="166"/>
  <c r="AU95" i="166" s="1"/>
  <c r="BX148" i="166"/>
  <c r="AU149" i="166" s="1"/>
  <c r="BX115" i="166"/>
  <c r="AU116" i="166" s="1"/>
  <c r="BX135" i="166"/>
  <c r="AU136" i="166" s="1"/>
  <c r="BX9" i="166"/>
  <c r="AU10" i="166" s="1"/>
  <c r="BX93" i="166"/>
  <c r="AU94" i="166" s="1"/>
  <c r="BX48" i="166"/>
  <c r="AU49" i="166" s="1"/>
  <c r="BX32" i="166"/>
  <c r="AU33" i="166" s="1"/>
  <c r="BX161" i="166"/>
  <c r="AU162" i="166" s="1"/>
  <c r="CC200" i="166"/>
  <c r="BM33" i="166"/>
  <c r="BY124" i="166"/>
  <c r="CG30" i="166"/>
  <c r="BS145" i="166"/>
  <c r="AK146" i="166" s="1"/>
  <c r="BZ53" i="166"/>
  <c r="BV169" i="166"/>
  <c r="AQ170" i="166" s="1"/>
  <c r="BU64" i="166"/>
  <c r="AO65" i="166" s="1"/>
  <c r="BQ108" i="166"/>
  <c r="AG109" i="166" s="1"/>
  <c r="BX40" i="166"/>
  <c r="AU41" i="166" s="1"/>
  <c r="BV140" i="166"/>
  <c r="AQ141" i="166" s="1"/>
  <c r="CE47" i="166"/>
  <c r="BK66" i="166"/>
  <c r="CE198" i="166"/>
  <c r="CG96" i="166"/>
  <c r="BV21" i="166"/>
  <c r="AQ22" i="166" s="1"/>
  <c r="BV124" i="166"/>
  <c r="AQ125" i="166" s="1"/>
  <c r="CI30" i="166"/>
  <c r="CA143" i="166"/>
  <c r="CG150" i="166"/>
  <c r="BV56" i="166"/>
  <c r="BZ47" i="166"/>
  <c r="BQ118" i="166"/>
  <c r="AG119" i="166" s="1"/>
  <c r="BX176" i="166"/>
  <c r="AU177" i="166" s="1"/>
  <c r="CA33" i="166"/>
  <c r="BN79" i="166"/>
  <c r="BS143" i="166"/>
  <c r="BK47" i="166"/>
  <c r="BK149" i="166"/>
  <c r="CA53" i="166"/>
  <c r="BR185" i="166"/>
  <c r="AI186" i="166" s="1"/>
  <c r="BK78" i="166"/>
  <c r="BJ198" i="166"/>
  <c r="BQ96" i="166"/>
  <c r="AG97" i="166" s="1"/>
  <c r="BU112" i="166"/>
  <c r="AO113" i="166" s="1"/>
  <c r="CE21" i="166"/>
  <c r="BY122" i="166"/>
  <c r="BX33" i="166"/>
  <c r="AU34" i="166" s="1"/>
  <c r="BY149" i="166"/>
  <c r="CG47" i="166"/>
  <c r="BZ44" i="166"/>
  <c r="AY45" i="166" s="1"/>
  <c r="CD111" i="166"/>
  <c r="CD172" i="166"/>
  <c r="CG197" i="166"/>
  <c r="BW105" i="166"/>
  <c r="AS106" i="166" s="1"/>
  <c r="BS30" i="166"/>
  <c r="AK31" i="166" s="1"/>
  <c r="BM120" i="166"/>
  <c r="BK39" i="166"/>
  <c r="BY156" i="166"/>
  <c r="CG56" i="166"/>
  <c r="BK189" i="166"/>
  <c r="CJ84" i="166"/>
  <c r="CA198" i="166"/>
  <c r="BM96" i="166"/>
  <c r="BQ200" i="166"/>
  <c r="AG201" i="166" s="1"/>
  <c r="BK97" i="166"/>
  <c r="CC119" i="166"/>
  <c r="CI28" i="166"/>
  <c r="BQ161" i="166"/>
  <c r="AG162" i="166" s="1"/>
  <c r="CC185" i="166"/>
  <c r="CJ33" i="166"/>
  <c r="BX22" i="166"/>
  <c r="AU23" i="166" s="1"/>
  <c r="CC149" i="166"/>
  <c r="CC46" i="166"/>
  <c r="BU145" i="166"/>
  <c r="AO146" i="166" s="1"/>
  <c r="CE45" i="166"/>
  <c r="CJ167" i="166"/>
  <c r="BT56" i="166"/>
  <c r="AM57" i="166" s="1"/>
  <c r="CH173" i="166"/>
  <c r="BT71" i="166"/>
  <c r="AM72" i="166" s="1"/>
  <c r="CI198" i="166"/>
  <c r="CC95" i="166"/>
  <c r="CC20" i="166"/>
  <c r="BR120" i="166"/>
  <c r="AI121" i="166" s="1"/>
  <c r="BI31" i="166"/>
  <c r="BV145" i="166"/>
  <c r="AQ146" i="166" s="1"/>
  <c r="CD46" i="166"/>
  <c r="CC31" i="166"/>
  <c r="CG103" i="166"/>
  <c r="CH55" i="166"/>
  <c r="CE79" i="166"/>
  <c r="CH203" i="166"/>
  <c r="CD113" i="166"/>
  <c r="CG129" i="166"/>
  <c r="CG36" i="166"/>
  <c r="BU150" i="166"/>
  <c r="AO151" i="166" s="1"/>
  <c r="BY48" i="166"/>
  <c r="AW49" i="166" s="1"/>
  <c r="BN173" i="166"/>
  <c r="BZ69" i="166"/>
  <c r="BW197" i="166"/>
  <c r="BM80" i="166"/>
  <c r="BZ198" i="166"/>
  <c r="AY199" i="166" s="1"/>
  <c r="BK96" i="166"/>
  <c r="BV14" i="166"/>
  <c r="AQ15" i="166" s="1"/>
  <c r="BZ118" i="166"/>
  <c r="BV17" i="166"/>
  <c r="AQ18" i="166" s="1"/>
  <c r="CA54" i="166"/>
  <c r="BN124" i="166"/>
  <c r="BJ13" i="166"/>
  <c r="BR123" i="166"/>
  <c r="AI124" i="166" s="1"/>
  <c r="BK134" i="166"/>
  <c r="BK144" i="166"/>
  <c r="CH80" i="166"/>
  <c r="CD185" i="166"/>
  <c r="CE204" i="166"/>
  <c r="BX132" i="166"/>
  <c r="AU133" i="166" s="1"/>
  <c r="BW88" i="166"/>
  <c r="AS89" i="166" s="1"/>
  <c r="BM205" i="166"/>
  <c r="BV201" i="166"/>
  <c r="BT174" i="166"/>
  <c r="AM175" i="166" s="1"/>
  <c r="BT117" i="166"/>
  <c r="AM118" i="166" s="1"/>
  <c r="CE64" i="166"/>
  <c r="BS39" i="166"/>
  <c r="AK40" i="166" s="1"/>
  <c r="BZ19" i="166"/>
  <c r="AY20" i="166" s="1"/>
  <c r="BW73" i="166"/>
  <c r="AS74" i="166" s="1"/>
  <c r="BY142" i="166"/>
  <c r="BJ205" i="166"/>
  <c r="BZ45" i="166"/>
  <c r="BX50" i="166"/>
  <c r="AU51" i="166" s="1"/>
  <c r="CH92" i="166"/>
  <c r="BU178" i="166"/>
  <c r="AO179" i="166" s="1"/>
  <c r="BR102" i="166"/>
  <c r="AI103" i="166" s="1"/>
  <c r="CD66" i="166"/>
  <c r="BR134" i="166"/>
  <c r="AI135" i="166" s="1"/>
  <c r="BU134" i="166"/>
  <c r="AO135" i="166" s="1"/>
  <c r="BT54" i="166"/>
  <c r="AM55" i="166" s="1"/>
  <c r="BR142" i="166"/>
  <c r="AI143" i="166" s="1"/>
  <c r="BX157" i="166"/>
  <c r="AU158" i="166" s="1"/>
  <c r="CI19" i="166"/>
  <c r="BS68" i="166"/>
  <c r="AK69" i="166" s="1"/>
  <c r="CD43" i="166"/>
  <c r="BV130" i="166"/>
  <c r="AQ131" i="166" s="1"/>
  <c r="BQ17" i="166"/>
  <c r="BU66" i="166"/>
  <c r="BQ116" i="166"/>
  <c r="AG117" i="166" s="1"/>
  <c r="BX124" i="166"/>
  <c r="AU125" i="166" s="1"/>
  <c r="BY94" i="166"/>
  <c r="BU131" i="166"/>
  <c r="AO132" i="166" s="1"/>
  <c r="CD99" i="166"/>
  <c r="BY143" i="166"/>
  <c r="BW162" i="166"/>
  <c r="AS163" i="166" s="1"/>
  <c r="BM36" i="166"/>
  <c r="CA29" i="166"/>
  <c r="BV54" i="166"/>
  <c r="AQ55" i="166" s="1"/>
  <c r="BJ55" i="166"/>
  <c r="CI99" i="166"/>
  <c r="BX83" i="166"/>
  <c r="AU84" i="166" s="1"/>
  <c r="CJ9" i="166"/>
  <c r="CJ181" i="166"/>
  <c r="CC121" i="166"/>
  <c r="CC16" i="166"/>
  <c r="CC48" i="166"/>
  <c r="CC163" i="166"/>
  <c r="CC54" i="166"/>
  <c r="CC104" i="166"/>
  <c r="CC83" i="166"/>
  <c r="CC174" i="166"/>
  <c r="CC184" i="166"/>
  <c r="CC112" i="166"/>
  <c r="CC140" i="166"/>
  <c r="CC176" i="166"/>
  <c r="CC208" i="166"/>
  <c r="CC181" i="166"/>
  <c r="CC109" i="166"/>
  <c r="CC133" i="166"/>
  <c r="CC115" i="166"/>
  <c r="CC101" i="166"/>
  <c r="CC164" i="166"/>
  <c r="CC198" i="166"/>
  <c r="CC160" i="166"/>
  <c r="CC22" i="166"/>
  <c r="CC156" i="166"/>
  <c r="CC172" i="166"/>
  <c r="CC102" i="166"/>
  <c r="CC42" i="166"/>
  <c r="CC190" i="166"/>
  <c r="CC175" i="166"/>
  <c r="CC86" i="166"/>
  <c r="CC191" i="166"/>
  <c r="CC125" i="166"/>
  <c r="CC94" i="166"/>
  <c r="CC159" i="166"/>
  <c r="CC152" i="166"/>
  <c r="CC209" i="166"/>
  <c r="CC180" i="166"/>
  <c r="CC169" i="166"/>
  <c r="CC146" i="166"/>
  <c r="CC195" i="166"/>
  <c r="CC206" i="166"/>
  <c r="CC148" i="166"/>
  <c r="CC72" i="166"/>
  <c r="CC116" i="166"/>
  <c r="CC41" i="166"/>
  <c r="CC167" i="166"/>
  <c r="CC196" i="166"/>
  <c r="CC56" i="166"/>
  <c r="CC78" i="166"/>
  <c r="CC90" i="166"/>
  <c r="CC51" i="166"/>
  <c r="CC165" i="166"/>
  <c r="CC150" i="166"/>
  <c r="CC153" i="166"/>
  <c r="CC68" i="166"/>
  <c r="CC143" i="166"/>
  <c r="CC98" i="166"/>
  <c r="CC53" i="166"/>
  <c r="CC12" i="166"/>
  <c r="CC168" i="166"/>
  <c r="CC50" i="166"/>
  <c r="CC97" i="166"/>
  <c r="CC23" i="166"/>
  <c r="CC58" i="166"/>
  <c r="CC127" i="166"/>
  <c r="CC194" i="166"/>
  <c r="CC202" i="166"/>
  <c r="CC10" i="166"/>
  <c r="CC137" i="166"/>
  <c r="CC134" i="166"/>
  <c r="CC60" i="166"/>
  <c r="CC18" i="166"/>
  <c r="CC154" i="166"/>
  <c r="CC25" i="166"/>
  <c r="CC117" i="166"/>
  <c r="CC89" i="166"/>
  <c r="CC37" i="166"/>
  <c r="CC35" i="166"/>
  <c r="CC157" i="166"/>
  <c r="CC132" i="166"/>
  <c r="CC107" i="166"/>
  <c r="CC120" i="166"/>
  <c r="CC74" i="166"/>
  <c r="CC24" i="166"/>
  <c r="CC99" i="166"/>
  <c r="CC15" i="166"/>
  <c r="CC139" i="166"/>
  <c r="CC136" i="166"/>
  <c r="CC128" i="166"/>
  <c r="CC187" i="166"/>
  <c r="CC129" i="166"/>
  <c r="CC114" i="166"/>
  <c r="CC9" i="166"/>
  <c r="CC93" i="166"/>
  <c r="CC162" i="166"/>
  <c r="CC124" i="166"/>
  <c r="CC76" i="166"/>
  <c r="CC61" i="166"/>
  <c r="CC166" i="166"/>
  <c r="CC34" i="166"/>
  <c r="CC110" i="166"/>
  <c r="CC27" i="166"/>
  <c r="CC66" i="166"/>
  <c r="CC207" i="166"/>
  <c r="CC73" i="166"/>
  <c r="CC103" i="166"/>
  <c r="CC141" i="166"/>
  <c r="CC77" i="166"/>
  <c r="CC49" i="166"/>
  <c r="CC84" i="166"/>
  <c r="CC33" i="166"/>
  <c r="CC40" i="166"/>
  <c r="CC151" i="166"/>
  <c r="CC36" i="166"/>
  <c r="CC203" i="166"/>
  <c r="CC197" i="166"/>
  <c r="CC47" i="166"/>
  <c r="CC19" i="166"/>
  <c r="CC106" i="166"/>
  <c r="CC64" i="166"/>
  <c r="CC26" i="166"/>
  <c r="CC130" i="166"/>
  <c r="CC21" i="166"/>
  <c r="CC138" i="166"/>
  <c r="CC29" i="166"/>
  <c r="CC183" i="166"/>
  <c r="CC158" i="166"/>
  <c r="CC75" i="166"/>
  <c r="CC59" i="166"/>
  <c r="CC179" i="166"/>
  <c r="CC113" i="166"/>
  <c r="CC182" i="166"/>
  <c r="CC67" i="166"/>
  <c r="CC171" i="166"/>
  <c r="CC82" i="166"/>
  <c r="CC135" i="166"/>
  <c r="CC14" i="166"/>
  <c r="CC81" i="166"/>
  <c r="CC65" i="166"/>
  <c r="CC96" i="166"/>
  <c r="CC131" i="166"/>
  <c r="CC69" i="166"/>
  <c r="CC186" i="166"/>
  <c r="CC88" i="166"/>
  <c r="CC155" i="166"/>
  <c r="CC57" i="166"/>
  <c r="CC123" i="166"/>
  <c r="CC43" i="166"/>
  <c r="CC170" i="166"/>
  <c r="CC13" i="166"/>
  <c r="CC126" i="166"/>
  <c r="BV177" i="166"/>
  <c r="AQ178" i="166" s="1"/>
  <c r="BV187" i="166"/>
  <c r="BV206" i="166"/>
  <c r="AQ207" i="166" s="1"/>
  <c r="BV162" i="166"/>
  <c r="AQ163" i="166" s="1"/>
  <c r="BV78" i="166"/>
  <c r="AQ79" i="166" s="1"/>
  <c r="BV167" i="166"/>
  <c r="AQ168" i="166" s="1"/>
  <c r="BV207" i="166"/>
  <c r="AQ208" i="166" s="1"/>
  <c r="BV136" i="166"/>
  <c r="AQ137" i="166" s="1"/>
  <c r="BV129" i="166"/>
  <c r="AQ130" i="166" s="1"/>
  <c r="BV194" i="166"/>
  <c r="AQ195" i="166" s="1"/>
  <c r="BV204" i="166"/>
  <c r="AQ205" i="166" s="1"/>
  <c r="BV185" i="166"/>
  <c r="BV173" i="166"/>
  <c r="AQ174" i="166" s="1"/>
  <c r="BV146" i="166"/>
  <c r="AQ147" i="166" s="1"/>
  <c r="BV27" i="166"/>
  <c r="AQ28" i="166" s="1"/>
  <c r="BV184" i="166"/>
  <c r="AQ185" i="166" s="1"/>
  <c r="BV163" i="166"/>
  <c r="AQ164" i="166" s="1"/>
  <c r="BV181" i="166"/>
  <c r="AQ182" i="166" s="1"/>
  <c r="BV153" i="166"/>
  <c r="BV171" i="166"/>
  <c r="AQ172" i="166" s="1"/>
  <c r="BV198" i="166"/>
  <c r="AQ199" i="166" s="1"/>
  <c r="BV179" i="166"/>
  <c r="AQ180" i="166" s="1"/>
  <c r="BV84" i="166"/>
  <c r="AQ85" i="166" s="1"/>
  <c r="BV168" i="166"/>
  <c r="AQ169" i="166" s="1"/>
  <c r="BV117" i="166"/>
  <c r="AQ118" i="166" s="1"/>
  <c r="BV50" i="166"/>
  <c r="AQ51" i="166" s="1"/>
  <c r="BV155" i="166"/>
  <c r="AQ156" i="166" s="1"/>
  <c r="BV101" i="166"/>
  <c r="AQ102" i="166" s="1"/>
  <c r="BV209" i="166"/>
  <c r="AQ210" i="166" s="1"/>
  <c r="BV127" i="166"/>
  <c r="AQ128" i="166" s="1"/>
  <c r="BV85" i="166"/>
  <c r="AQ86" i="166" s="1"/>
  <c r="BV182" i="166"/>
  <c r="AQ183" i="166" s="1"/>
  <c r="BV92" i="166"/>
  <c r="AQ93" i="166" s="1"/>
  <c r="BV11" i="166"/>
  <c r="AQ12" i="166" s="1"/>
  <c r="BV93" i="166"/>
  <c r="BV170" i="166"/>
  <c r="AQ171" i="166" s="1"/>
  <c r="BV175" i="166"/>
  <c r="AQ176" i="166" s="1"/>
  <c r="BV180" i="166"/>
  <c r="AQ181" i="166" s="1"/>
  <c r="BV176" i="166"/>
  <c r="AQ177" i="166" s="1"/>
  <c r="BV119" i="166"/>
  <c r="AQ120" i="166" s="1"/>
  <c r="BV186" i="166"/>
  <c r="AQ187" i="166" s="1"/>
  <c r="BV20" i="166"/>
  <c r="AQ21" i="166" s="1"/>
  <c r="BV66" i="166"/>
  <c r="AQ67" i="166" s="1"/>
  <c r="BV141" i="166"/>
  <c r="AQ142" i="166" s="1"/>
  <c r="BV81" i="166"/>
  <c r="AQ82" i="166" s="1"/>
  <c r="BV34" i="166"/>
  <c r="AQ35" i="166" s="1"/>
  <c r="BV10" i="166"/>
  <c r="AQ11" i="166" s="1"/>
  <c r="BV137" i="166"/>
  <c r="AQ138" i="166" s="1"/>
  <c r="BV83" i="166"/>
  <c r="BV132" i="166"/>
  <c r="AQ133" i="166" s="1"/>
  <c r="BV75" i="166"/>
  <c r="BV28" i="166"/>
  <c r="AQ29" i="166" s="1"/>
  <c r="BV71" i="166"/>
  <c r="AQ72" i="166" s="1"/>
  <c r="BV160" i="166"/>
  <c r="AQ161" i="166" s="1"/>
  <c r="BV23" i="166"/>
  <c r="AQ24" i="166" s="1"/>
  <c r="BV62" i="166"/>
  <c r="AQ63" i="166" s="1"/>
  <c r="BV148" i="166"/>
  <c r="AQ149" i="166" s="1"/>
  <c r="BV122" i="166"/>
  <c r="AQ123" i="166" s="1"/>
  <c r="BV51" i="166"/>
  <c r="AQ52" i="166" s="1"/>
  <c r="BV154" i="166"/>
  <c r="AQ155" i="166" s="1"/>
  <c r="BV135" i="166"/>
  <c r="AQ136" i="166" s="1"/>
  <c r="BV90" i="166"/>
  <c r="AQ91" i="166" s="1"/>
  <c r="BV67" i="166"/>
  <c r="AQ68" i="166" s="1"/>
  <c r="BV103" i="166"/>
  <c r="AQ104" i="166" s="1"/>
  <c r="BV77" i="166"/>
  <c r="AQ78" i="166" s="1"/>
  <c r="BV52" i="166"/>
  <c r="AQ53" i="166" s="1"/>
  <c r="BV161" i="166"/>
  <c r="AQ162" i="166" s="1"/>
  <c r="BV100" i="166"/>
  <c r="AQ101" i="166" s="1"/>
  <c r="BV18" i="166"/>
  <c r="AQ19" i="166" s="1"/>
  <c r="BV203" i="166"/>
  <c r="AQ204" i="166" s="1"/>
  <c r="BV157" i="166"/>
  <c r="AQ158" i="166" s="1"/>
  <c r="BV133" i="166"/>
  <c r="BV114" i="166"/>
  <c r="BV29" i="166"/>
  <c r="BV36" i="166"/>
  <c r="BV149" i="166"/>
  <c r="AQ150" i="166" s="1"/>
  <c r="BV97" i="166"/>
  <c r="AQ98" i="166" s="1"/>
  <c r="BV159" i="166"/>
  <c r="AQ160" i="166" s="1"/>
  <c r="BV74" i="166"/>
  <c r="AQ75" i="166" s="1"/>
  <c r="BV47" i="166"/>
  <c r="AQ48" i="166" s="1"/>
  <c r="BV79" i="166"/>
  <c r="BV31" i="166"/>
  <c r="BV88" i="166"/>
  <c r="BV59" i="166"/>
  <c r="AQ60" i="166" s="1"/>
  <c r="BV108" i="166"/>
  <c r="AQ109" i="166" s="1"/>
  <c r="BV76" i="166"/>
  <c r="AQ77" i="166" s="1"/>
  <c r="BV53" i="166"/>
  <c r="AQ54" i="166" s="1"/>
  <c r="BV32" i="166"/>
  <c r="AQ33" i="166" s="1"/>
  <c r="BV195" i="166"/>
  <c r="BV91" i="166"/>
  <c r="BV94" i="166"/>
  <c r="BV139" i="166"/>
  <c r="AQ140" i="166" s="1"/>
  <c r="BV178" i="166"/>
  <c r="AQ179" i="166" s="1"/>
  <c r="BV134" i="166"/>
  <c r="AQ135" i="166" s="1"/>
  <c r="BV58" i="166"/>
  <c r="AQ59" i="166" s="1"/>
  <c r="BV142" i="166"/>
  <c r="AQ143" i="166" s="1"/>
  <c r="BV115" i="166"/>
  <c r="BV102" i="166"/>
  <c r="AQ103" i="166" s="1"/>
  <c r="BV144" i="166"/>
  <c r="AQ145" i="166" s="1"/>
  <c r="BV65" i="166"/>
  <c r="AQ66" i="166" s="1"/>
  <c r="BV41" i="166"/>
  <c r="AQ42" i="166" s="1"/>
  <c r="BV87" i="166"/>
  <c r="AQ88" i="166" s="1"/>
  <c r="BV107" i="166"/>
  <c r="AQ108" i="166" s="1"/>
  <c r="BV196" i="166"/>
  <c r="AQ197" i="166" s="1"/>
  <c r="BV104" i="166"/>
  <c r="AQ105" i="166" s="1"/>
  <c r="BV128" i="166"/>
  <c r="AQ129" i="166" s="1"/>
  <c r="BV106" i="166"/>
  <c r="AQ107" i="166" s="1"/>
  <c r="BV150" i="166"/>
  <c r="AQ151" i="166" s="1"/>
  <c r="BV99" i="166"/>
  <c r="BV110" i="166"/>
  <c r="AQ111" i="166" s="1"/>
  <c r="BV89" i="166"/>
  <c r="AQ90" i="166" s="1"/>
  <c r="BV16" i="166"/>
  <c r="AQ17" i="166" s="1"/>
  <c r="BV121" i="166"/>
  <c r="AQ122" i="166" s="1"/>
  <c r="BV183" i="166"/>
  <c r="AQ184" i="166" s="1"/>
  <c r="BV158" i="166"/>
  <c r="BV109" i="166"/>
  <c r="AQ110" i="166" s="1"/>
  <c r="BV38" i="166"/>
  <c r="AQ39" i="166" s="1"/>
  <c r="BV24" i="166"/>
  <c r="AQ25" i="166" s="1"/>
  <c r="BV147" i="166"/>
  <c r="AQ148" i="166" s="1"/>
  <c r="BV69" i="166"/>
  <c r="AQ70" i="166" s="1"/>
  <c r="BV116" i="166"/>
  <c r="AQ117" i="166" s="1"/>
  <c r="BV42" i="166"/>
  <c r="AQ43" i="166" s="1"/>
  <c r="BV19" i="166"/>
  <c r="AQ20" i="166" s="1"/>
  <c r="BV15" i="166"/>
  <c r="AQ16" i="166" s="1"/>
  <c r="BV73" i="166"/>
  <c r="AQ74" i="166" s="1"/>
  <c r="BV30" i="166"/>
  <c r="AQ31" i="166" s="1"/>
  <c r="BV64" i="166"/>
  <c r="AQ65" i="166" s="1"/>
  <c r="BV143" i="166"/>
  <c r="AQ144" i="166" s="1"/>
  <c r="BV33" i="166"/>
  <c r="AQ34" i="166" s="1"/>
  <c r="BV192" i="166"/>
  <c r="BT96" i="166"/>
  <c r="BM113" i="166"/>
  <c r="CE22" i="166"/>
  <c r="BU132" i="166"/>
  <c r="AO133" i="166" s="1"/>
  <c r="BU153" i="166"/>
  <c r="AO154" i="166" s="1"/>
  <c r="CD56" i="166"/>
  <c r="CJ95" i="166"/>
  <c r="CJ31" i="166"/>
  <c r="CE121" i="166"/>
  <c r="BM40" i="166"/>
  <c r="BV13" i="166"/>
  <c r="AQ14" i="166" s="1"/>
  <c r="BU125" i="166"/>
  <c r="AO126" i="166" s="1"/>
  <c r="CI25" i="166"/>
  <c r="BN48" i="166"/>
  <c r="BV9" i="166"/>
  <c r="BU119" i="166"/>
  <c r="AO120" i="166" s="1"/>
  <c r="BN204" i="166"/>
  <c r="CI45" i="166"/>
  <c r="BK40" i="166"/>
  <c r="BM47" i="166"/>
  <c r="BU172" i="166"/>
  <c r="AO173" i="166" s="1"/>
  <c r="CI65" i="166"/>
  <c r="CI72" i="166"/>
  <c r="BT199" i="166"/>
  <c r="AM200" i="166" s="1"/>
  <c r="CE13" i="166"/>
  <c r="BU113" i="166"/>
  <c r="AO114" i="166" s="1"/>
  <c r="CE133" i="166"/>
  <c r="BN40" i="166"/>
  <c r="CC205" i="166"/>
  <c r="CE117" i="166"/>
  <c r="BV200" i="166"/>
  <c r="AQ201" i="166" s="1"/>
  <c r="BT189" i="166"/>
  <c r="AM190" i="166" s="1"/>
  <c r="CC92" i="166"/>
  <c r="BS206" i="166"/>
  <c r="AK207" i="166" s="1"/>
  <c r="BT108" i="166"/>
  <c r="AM109" i="166" s="1"/>
  <c r="CA49" i="166"/>
  <c r="CD175" i="166"/>
  <c r="BV72" i="166"/>
  <c r="AQ73" i="166" s="1"/>
  <c r="BU81" i="166"/>
  <c r="AO82" i="166" s="1"/>
  <c r="BM192" i="166"/>
  <c r="BU206" i="166"/>
  <c r="AO207" i="166" s="1"/>
  <c r="CI109" i="166"/>
  <c r="BN21" i="166"/>
  <c r="CJ107" i="166"/>
  <c r="CE140" i="166"/>
  <c r="BN39" i="166"/>
  <c r="CA132" i="166"/>
  <c r="BK38" i="166"/>
  <c r="BK41" i="166"/>
  <c r="BS161" i="166"/>
  <c r="AK162" i="166" s="1"/>
  <c r="BV61" i="166"/>
  <c r="AQ62" i="166" s="1"/>
  <c r="BS111" i="166"/>
  <c r="AK112" i="166" s="1"/>
  <c r="CI130" i="166"/>
  <c r="BM39" i="166"/>
  <c r="BV199" i="166"/>
  <c r="AQ200" i="166" s="1"/>
  <c r="CI48" i="166"/>
  <c r="CJ193" i="166"/>
  <c r="CE25" i="166"/>
  <c r="BU60" i="166"/>
  <c r="AO61" i="166" s="1"/>
  <c r="CC188" i="166"/>
  <c r="BV189" i="166"/>
  <c r="AQ190" i="166" s="1"/>
  <c r="BS202" i="166"/>
  <c r="AK203" i="166" s="1"/>
  <c r="CE85" i="166"/>
  <c r="BV151" i="166"/>
  <c r="AQ152" i="166" s="1"/>
  <c r="CE187" i="166"/>
  <c r="CJ120" i="166"/>
  <c r="BU44" i="166"/>
  <c r="AO45" i="166" s="1"/>
  <c r="BS159" i="166"/>
  <c r="AK160" i="166" s="1"/>
  <c r="BM119" i="166"/>
  <c r="BU103" i="166"/>
  <c r="BN172" i="166"/>
  <c r="CE110" i="166"/>
  <c r="BT35" i="166"/>
  <c r="AM36" i="166" s="1"/>
  <c r="BN131" i="166"/>
  <c r="CE202" i="166"/>
  <c r="CC70" i="166"/>
  <c r="CA83" i="166"/>
  <c r="CA100" i="166"/>
  <c r="CI166" i="166"/>
  <c r="BS11" i="166"/>
  <c r="AK12" i="166" s="1"/>
  <c r="BM91" i="166"/>
  <c r="CI128" i="166"/>
  <c r="BN129" i="166"/>
  <c r="BK19" i="166"/>
  <c r="CI68" i="166"/>
  <c r="CI27" i="166"/>
  <c r="BK17" i="166"/>
  <c r="BT124" i="166"/>
  <c r="AM125" i="166" s="1"/>
  <c r="CE170" i="166"/>
  <c r="BU169" i="166"/>
  <c r="AO170" i="166" s="1"/>
  <c r="BT89" i="166"/>
  <c r="AM90" i="166" s="1"/>
  <c r="CA209" i="166"/>
  <c r="CG162" i="166"/>
  <c r="CG169" i="166"/>
  <c r="CG160" i="166"/>
  <c r="CG99" i="166"/>
  <c r="CG179" i="166"/>
  <c r="CG184" i="166"/>
  <c r="CG180" i="166"/>
  <c r="CG165" i="166"/>
  <c r="CG82" i="166"/>
  <c r="CG115" i="166"/>
  <c r="CG23" i="166"/>
  <c r="CG35" i="166"/>
  <c r="CG186" i="166"/>
  <c r="CG166" i="166"/>
  <c r="CG161" i="166"/>
  <c r="CG173" i="166"/>
  <c r="CG181" i="166"/>
  <c r="CG168" i="166"/>
  <c r="CG157" i="166"/>
  <c r="CG46" i="166"/>
  <c r="CG66" i="166"/>
  <c r="CG134" i="166"/>
  <c r="CG110" i="166"/>
  <c r="CG44" i="166"/>
  <c r="CG195" i="166"/>
  <c r="CG28" i="166"/>
  <c r="CG15" i="166"/>
  <c r="CG209" i="166"/>
  <c r="CG204" i="166"/>
  <c r="CG200" i="166"/>
  <c r="CG194" i="166"/>
  <c r="CG203" i="166"/>
  <c r="CG145" i="166"/>
  <c r="CG122" i="166"/>
  <c r="CG202" i="166"/>
  <c r="CG199" i="166"/>
  <c r="CG207" i="166"/>
  <c r="CG86" i="166"/>
  <c r="CG187" i="166"/>
  <c r="CG170" i="166"/>
  <c r="CG190" i="166"/>
  <c r="CG163" i="166"/>
  <c r="CG185" i="166"/>
  <c r="CG167" i="166"/>
  <c r="CG114" i="166"/>
  <c r="CG18" i="166"/>
  <c r="CG175" i="166"/>
  <c r="CG171" i="166"/>
  <c r="CG27" i="166"/>
  <c r="CG37" i="166"/>
  <c r="CG128" i="166"/>
  <c r="CG24" i="166"/>
  <c r="CG142" i="166"/>
  <c r="CG29" i="166"/>
  <c r="CG135" i="166"/>
  <c r="CG76" i="166"/>
  <c r="CG125" i="166"/>
  <c r="CG136" i="166"/>
  <c r="CG155" i="166"/>
  <c r="CG139" i="166"/>
  <c r="CG102" i="166"/>
  <c r="CG19" i="166"/>
  <c r="CG10" i="166"/>
  <c r="CG75" i="166"/>
  <c r="CG62" i="166"/>
  <c r="CG16" i="166"/>
  <c r="CG123" i="166"/>
  <c r="CG67" i="166"/>
  <c r="CG54" i="166"/>
  <c r="CG41" i="166"/>
  <c r="CG90" i="166"/>
  <c r="CG38" i="166"/>
  <c r="CG124" i="166"/>
  <c r="CG149" i="166"/>
  <c r="CG59" i="166"/>
  <c r="CG104" i="166"/>
  <c r="CG107" i="166"/>
  <c r="CG143" i="166"/>
  <c r="CG192" i="166"/>
  <c r="CG174" i="166"/>
  <c r="CG178" i="166"/>
  <c r="CG182" i="166"/>
  <c r="CG191" i="166"/>
  <c r="CG109" i="166"/>
  <c r="CG152" i="166"/>
  <c r="CG138" i="166"/>
  <c r="CG74" i="166"/>
  <c r="CG25" i="166"/>
  <c r="CG159" i="166"/>
  <c r="CG153" i="166"/>
  <c r="CG121" i="166"/>
  <c r="CG43" i="166"/>
  <c r="CG50" i="166"/>
  <c r="CG17" i="166"/>
  <c r="CG206" i="166"/>
  <c r="CG117" i="166"/>
  <c r="CG85" i="166"/>
  <c r="CG11" i="166"/>
  <c r="CG111" i="166"/>
  <c r="CG58" i="166"/>
  <c r="CG83" i="166"/>
  <c r="CG133" i="166"/>
  <c r="CG81" i="166"/>
  <c r="CG42" i="166"/>
  <c r="CG94" i="166"/>
  <c r="CG108" i="166"/>
  <c r="CG78" i="166"/>
  <c r="CG14" i="166"/>
  <c r="CG100" i="166"/>
  <c r="CG20" i="166"/>
  <c r="CG32" i="166"/>
  <c r="CG131" i="166"/>
  <c r="CG158" i="166"/>
  <c r="CG84" i="166"/>
  <c r="CG51" i="166"/>
  <c r="CG22" i="166"/>
  <c r="CG57" i="166"/>
  <c r="CG141" i="166"/>
  <c r="CG183" i="166"/>
  <c r="CG91" i="166"/>
  <c r="CG98" i="166"/>
  <c r="CG92" i="166"/>
  <c r="CG93" i="166"/>
  <c r="CG34" i="166"/>
  <c r="CG26" i="166"/>
  <c r="CG130" i="166"/>
  <c r="CG97" i="166"/>
  <c r="CG31" i="166"/>
  <c r="CG127" i="166"/>
  <c r="CG177" i="166"/>
  <c r="CG61" i="166"/>
  <c r="BQ189" i="166"/>
  <c r="AG190" i="166" s="1"/>
  <c r="BQ202" i="166"/>
  <c r="AG203" i="166" s="1"/>
  <c r="BQ201" i="166"/>
  <c r="AG202" i="166" s="1"/>
  <c r="BQ65" i="166"/>
  <c r="AG66" i="166" s="1"/>
  <c r="BQ174" i="166"/>
  <c r="BQ120" i="166"/>
  <c r="AG121" i="166" s="1"/>
  <c r="BQ145" i="166"/>
  <c r="AG146" i="166" s="1"/>
  <c r="BQ50" i="166"/>
  <c r="BQ66" i="166"/>
  <c r="AG67" i="166" s="1"/>
  <c r="BQ194" i="166"/>
  <c r="BQ186" i="166"/>
  <c r="AG187" i="166" s="1"/>
  <c r="BQ207" i="166"/>
  <c r="AG208" i="166" s="1"/>
  <c r="BQ49" i="166"/>
  <c r="BQ135" i="166"/>
  <c r="AG136" i="166" s="1"/>
  <c r="BQ95" i="166"/>
  <c r="AG96" i="166" s="1"/>
  <c r="BQ54" i="166"/>
  <c r="AG55" i="166" s="1"/>
  <c r="BQ129" i="166"/>
  <c r="AG130" i="166" s="1"/>
  <c r="BQ193" i="166"/>
  <c r="AG194" i="166" s="1"/>
  <c r="BQ168" i="166"/>
  <c r="AG169" i="166" s="1"/>
  <c r="BQ100" i="166"/>
  <c r="AG101" i="166" s="1"/>
  <c r="BQ184" i="166"/>
  <c r="AG185" i="166" s="1"/>
  <c r="BQ188" i="166"/>
  <c r="AG189" i="166" s="1"/>
  <c r="BQ103" i="166"/>
  <c r="AG104" i="166" s="1"/>
  <c r="BQ78" i="166"/>
  <c r="BQ185" i="166"/>
  <c r="BQ197" i="166"/>
  <c r="BQ156" i="166"/>
  <c r="BQ101" i="166"/>
  <c r="AG102" i="166" s="1"/>
  <c r="BQ191" i="166"/>
  <c r="AG192" i="166" s="1"/>
  <c r="BQ203" i="166"/>
  <c r="AG204" i="166" s="1"/>
  <c r="BQ205" i="166"/>
  <c r="AG206" i="166" s="1"/>
  <c r="BQ85" i="166"/>
  <c r="BQ195" i="166"/>
  <c r="BQ180" i="166"/>
  <c r="BQ206" i="166"/>
  <c r="BQ181" i="166"/>
  <c r="AG182" i="166" s="1"/>
  <c r="BQ175" i="166"/>
  <c r="BQ93" i="166"/>
  <c r="AG94" i="166" s="1"/>
  <c r="BQ69" i="166"/>
  <c r="AG70" i="166" s="1"/>
  <c r="BQ209" i="166"/>
  <c r="BQ198" i="166"/>
  <c r="BQ77" i="166"/>
  <c r="AG78" i="166" s="1"/>
  <c r="BQ53" i="166"/>
  <c r="AG54" i="166" s="1"/>
  <c r="BQ131" i="166"/>
  <c r="AG132" i="166" s="1"/>
  <c r="BQ178" i="166"/>
  <c r="BQ171" i="166"/>
  <c r="AG172" i="166" s="1"/>
  <c r="BQ170" i="166"/>
  <c r="AG171" i="166" s="1"/>
  <c r="BQ97" i="166"/>
  <c r="AG98" i="166" s="1"/>
  <c r="BQ159" i="166"/>
  <c r="BQ190" i="166"/>
  <c r="BQ179" i="166"/>
  <c r="AG180" i="166" s="1"/>
  <c r="BQ61" i="166"/>
  <c r="AG62" i="166" s="1"/>
  <c r="BQ199" i="166"/>
  <c r="AG200" i="166" s="1"/>
  <c r="BQ157" i="166"/>
  <c r="AG158" i="166" s="1"/>
  <c r="BQ37" i="166"/>
  <c r="AG38" i="166" s="1"/>
  <c r="BQ165" i="166"/>
  <c r="AG166" i="166" s="1"/>
  <c r="BQ31" i="166"/>
  <c r="AG32" i="166" s="1"/>
  <c r="BQ99" i="166"/>
  <c r="AG100" i="166" s="1"/>
  <c r="BQ70" i="166"/>
  <c r="BQ107" i="166"/>
  <c r="AG108" i="166" s="1"/>
  <c r="BQ126" i="166"/>
  <c r="BQ152" i="166"/>
  <c r="AG153" i="166" s="1"/>
  <c r="BQ125" i="166"/>
  <c r="AG126" i="166" s="1"/>
  <c r="BQ169" i="166"/>
  <c r="AG170" i="166" s="1"/>
  <c r="BQ22" i="166"/>
  <c r="BQ59" i="166"/>
  <c r="AG60" i="166" s="1"/>
  <c r="BQ82" i="166"/>
  <c r="BQ111" i="166"/>
  <c r="AG112" i="166" s="1"/>
  <c r="BQ46" i="166"/>
  <c r="BQ182" i="166"/>
  <c r="AG183" i="166" s="1"/>
  <c r="BQ74" i="166"/>
  <c r="AG75" i="166" s="1"/>
  <c r="BQ24" i="166"/>
  <c r="AG25" i="166" s="1"/>
  <c r="BQ13" i="166"/>
  <c r="AG14" i="166" s="1"/>
  <c r="BQ68" i="166"/>
  <c r="AG69" i="166" s="1"/>
  <c r="BQ142" i="166"/>
  <c r="BQ166" i="166"/>
  <c r="AG167" i="166" s="1"/>
  <c r="BQ104" i="166"/>
  <c r="BQ139" i="166"/>
  <c r="AG140" i="166" s="1"/>
  <c r="BQ58" i="166"/>
  <c r="AG59" i="166" s="1"/>
  <c r="BQ137" i="166"/>
  <c r="AG138" i="166" s="1"/>
  <c r="BQ140" i="166"/>
  <c r="AG141" i="166" s="1"/>
  <c r="BQ34" i="166"/>
  <c r="BQ75" i="166"/>
  <c r="BQ42" i="166"/>
  <c r="AG43" i="166" s="1"/>
  <c r="BQ71" i="166"/>
  <c r="BQ134" i="166"/>
  <c r="AG135" i="166" s="1"/>
  <c r="BQ51" i="166"/>
  <c r="AG52" i="166" s="1"/>
  <c r="BQ149" i="166"/>
  <c r="AG150" i="166" s="1"/>
  <c r="BQ63" i="166"/>
  <c r="AG64" i="166" s="1"/>
  <c r="BQ9" i="166"/>
  <c r="BQ21" i="166"/>
  <c r="BQ192" i="166"/>
  <c r="AG193" i="166" s="1"/>
  <c r="BQ113" i="166"/>
  <c r="BQ94" i="166"/>
  <c r="AG95" i="166" s="1"/>
  <c r="BQ133" i="166"/>
  <c r="AG134" i="166" s="1"/>
  <c r="BQ62" i="166"/>
  <c r="AG63" i="166" s="1"/>
  <c r="BQ92" i="166"/>
  <c r="AG93" i="166" s="1"/>
  <c r="BQ114" i="166"/>
  <c r="AG115" i="166" s="1"/>
  <c r="BQ15" i="166"/>
  <c r="BQ154" i="166"/>
  <c r="AG155" i="166" s="1"/>
  <c r="BQ38" i="166"/>
  <c r="BQ128" i="166"/>
  <c r="AG129" i="166" s="1"/>
  <c r="BQ89" i="166"/>
  <c r="AG90" i="166" s="1"/>
  <c r="BQ122" i="166"/>
  <c r="AG123" i="166" s="1"/>
  <c r="BQ98" i="166"/>
  <c r="AG99" i="166" s="1"/>
  <c r="BQ55" i="166"/>
  <c r="AG56" i="166" s="1"/>
  <c r="BQ102" i="166"/>
  <c r="AG103" i="166" s="1"/>
  <c r="BQ20" i="166"/>
  <c r="BQ147" i="166"/>
  <c r="BQ76" i="166"/>
  <c r="AG77" i="166" s="1"/>
  <c r="BQ153" i="166"/>
  <c r="AG154" i="166" s="1"/>
  <c r="BQ183" i="166"/>
  <c r="BQ146" i="166"/>
  <c r="AG147" i="166" s="1"/>
  <c r="BQ115" i="166"/>
  <c r="AG116" i="166" s="1"/>
  <c r="BQ123" i="166"/>
  <c r="AG124" i="166" s="1"/>
  <c r="BQ105" i="166"/>
  <c r="BQ73" i="166"/>
  <c r="BQ136" i="166"/>
  <c r="AG137" i="166" s="1"/>
  <c r="BQ19" i="166"/>
  <c r="AG20" i="166" s="1"/>
  <c r="BQ117" i="166"/>
  <c r="BQ155" i="166"/>
  <c r="AG156" i="166" s="1"/>
  <c r="BQ172" i="166"/>
  <c r="BQ177" i="166"/>
  <c r="AG178" i="166" s="1"/>
  <c r="BQ91" i="166"/>
  <c r="AG92" i="166" s="1"/>
  <c r="BQ81" i="166"/>
  <c r="BQ16" i="166"/>
  <c r="AG17" i="166" s="1"/>
  <c r="BQ163" i="166"/>
  <c r="AG164" i="166" s="1"/>
  <c r="BQ36" i="166"/>
  <c r="AG37" i="166" s="1"/>
  <c r="BQ39" i="166"/>
  <c r="BQ44" i="166"/>
  <c r="BQ79" i="166"/>
  <c r="AG80" i="166" s="1"/>
  <c r="BQ47" i="166"/>
  <c r="AG48" i="166" s="1"/>
  <c r="BQ57" i="166"/>
  <c r="BQ148" i="166"/>
  <c r="AG149" i="166" s="1"/>
  <c r="BQ26" i="166"/>
  <c r="AG27" i="166" s="1"/>
  <c r="BQ11" i="166"/>
  <c r="AG12" i="166" s="1"/>
  <c r="BQ130" i="166"/>
  <c r="AG131" i="166" s="1"/>
  <c r="BQ64" i="166"/>
  <c r="AG65" i="166" s="1"/>
  <c r="BQ25" i="166"/>
  <c r="AG26" i="166" s="1"/>
  <c r="BQ32" i="166"/>
  <c r="AG33" i="166" s="1"/>
  <c r="BQ12" i="166"/>
  <c r="BQ158" i="166"/>
  <c r="AG159" i="166" s="1"/>
  <c r="BQ124" i="166"/>
  <c r="AG125" i="166" s="1"/>
  <c r="BQ67" i="166"/>
  <c r="AG68" i="166" s="1"/>
  <c r="BQ109" i="166"/>
  <c r="AG110" i="166" s="1"/>
  <c r="BQ18" i="166"/>
  <c r="BQ43" i="166"/>
  <c r="BQ90" i="166"/>
  <c r="AG91" i="166" s="1"/>
  <c r="BQ35" i="166"/>
  <c r="BQ30" i="166"/>
  <c r="AG31" i="166" s="1"/>
  <c r="BQ41" i="166"/>
  <c r="AG42" i="166" s="1"/>
  <c r="BQ10" i="166"/>
  <c r="AG11" i="166" s="1"/>
  <c r="BQ86" i="166"/>
  <c r="AG87" i="166" s="1"/>
  <c r="BQ138" i="166"/>
  <c r="AG139" i="166" s="1"/>
  <c r="BQ144" i="166"/>
  <c r="BQ88" i="166"/>
  <c r="AG89" i="166" s="1"/>
  <c r="CE176" i="166"/>
  <c r="BM87" i="166"/>
  <c r="CJ96" i="166"/>
  <c r="BT14" i="166"/>
  <c r="AM15" i="166" s="1"/>
  <c r="BU118" i="166"/>
  <c r="AO119" i="166" s="1"/>
  <c r="BM25" i="166"/>
  <c r="BN143" i="166"/>
  <c r="BW49" i="166"/>
  <c r="AS50" i="166" s="1"/>
  <c r="BT86" i="166"/>
  <c r="AM87" i="166" s="1"/>
  <c r="BK25" i="166"/>
  <c r="CJ111" i="166"/>
  <c r="BN30" i="166"/>
  <c r="CE144" i="166"/>
  <c r="CC52" i="166"/>
  <c r="BU177" i="166"/>
  <c r="AO178" i="166" s="1"/>
  <c r="CA73" i="166"/>
  <c r="BT200" i="166"/>
  <c r="AM201" i="166" s="1"/>
  <c r="BY87" i="166"/>
  <c r="BJ14" i="166"/>
  <c r="CI116" i="166"/>
  <c r="BS20" i="166"/>
  <c r="AK21" i="166" s="1"/>
  <c r="CG120" i="166"/>
  <c r="CD40" i="166"/>
  <c r="BQ173" i="166"/>
  <c r="AG174" i="166" s="1"/>
  <c r="BX39" i="166"/>
  <c r="AU40" i="166" s="1"/>
  <c r="CJ71" i="166"/>
  <c r="BR153" i="166"/>
  <c r="AI154" i="166" s="1"/>
  <c r="CJ205" i="166"/>
  <c r="BV118" i="166"/>
  <c r="AQ119" i="166" s="1"/>
  <c r="CE30" i="166"/>
  <c r="CD120" i="166"/>
  <c r="CC39" i="166"/>
  <c r="CJ157" i="166"/>
  <c r="BR57" i="166"/>
  <c r="AI58" i="166" s="1"/>
  <c r="BY176" i="166"/>
  <c r="AW177" i="166" s="1"/>
  <c r="BV63" i="166"/>
  <c r="AQ64" i="166" s="1"/>
  <c r="CI190" i="166"/>
  <c r="CC85" i="166"/>
  <c r="BJ201" i="166"/>
  <c r="BX87" i="166"/>
  <c r="AU88" i="166" s="1"/>
  <c r="CC17" i="166"/>
  <c r="BN120" i="166"/>
  <c r="CD29" i="166"/>
  <c r="BM169" i="166"/>
  <c r="CC30" i="166"/>
  <c r="CI64" i="166"/>
  <c r="CD145" i="166"/>
  <c r="BX173" i="166"/>
  <c r="AU174" i="166" s="1"/>
  <c r="CJ80" i="166"/>
  <c r="BR197" i="166"/>
  <c r="AI198" i="166" s="1"/>
  <c r="BV95" i="166"/>
  <c r="AQ96" i="166" s="1"/>
  <c r="BY21" i="166"/>
  <c r="BU124" i="166"/>
  <c r="AO125" i="166" s="1"/>
  <c r="BR42" i="166"/>
  <c r="AI43" i="166" s="1"/>
  <c r="CI162" i="166"/>
  <c r="BZ63" i="166"/>
  <c r="AY64" i="166" s="1"/>
  <c r="BY175" i="166"/>
  <c r="CI71" i="166"/>
  <c r="BJ177" i="166"/>
  <c r="BU73" i="166"/>
  <c r="AO74" i="166" s="1"/>
  <c r="CH197" i="166"/>
  <c r="BX95" i="166"/>
  <c r="AU96" i="166" s="1"/>
  <c r="BN13" i="166"/>
  <c r="BZ60" i="166"/>
  <c r="AY61" i="166" s="1"/>
  <c r="CD88" i="166"/>
  <c r="CI145" i="166"/>
  <c r="CJ118" i="166"/>
  <c r="BY171" i="166"/>
  <c r="CJ124" i="166"/>
  <c r="CI29" i="166"/>
  <c r="CA119" i="166"/>
  <c r="CH141" i="166"/>
  <c r="BK30" i="166"/>
  <c r="CE145" i="166"/>
  <c r="BS54" i="166"/>
  <c r="AK55" i="166" s="1"/>
  <c r="BM71" i="166"/>
  <c r="BN199" i="166"/>
  <c r="BY96" i="166"/>
  <c r="AW97" i="166" s="1"/>
  <c r="CH14" i="166"/>
  <c r="BI119" i="166"/>
  <c r="BM28" i="166"/>
  <c r="CJ156" i="166"/>
  <c r="BM17" i="166"/>
  <c r="BK198" i="166"/>
  <c r="CA14" i="166"/>
  <c r="BX185" i="166"/>
  <c r="BY88" i="166"/>
  <c r="CA205" i="166"/>
  <c r="BV105" i="166"/>
  <c r="AQ106" i="166" s="1"/>
  <c r="BT17" i="166"/>
  <c r="AM18" i="166" s="1"/>
  <c r="CA120" i="166"/>
  <c r="BX29" i="166"/>
  <c r="AU30" i="166" s="1"/>
  <c r="BM145" i="166"/>
  <c r="BJ53" i="166"/>
  <c r="BK173" i="166"/>
  <c r="CA57" i="166"/>
  <c r="CI175" i="166"/>
  <c r="BM63" i="166"/>
  <c r="CA197" i="166"/>
  <c r="CJ88" i="166"/>
  <c r="CE173" i="166"/>
  <c r="BM189" i="166"/>
  <c r="BV39" i="166"/>
  <c r="AQ40" i="166" s="1"/>
  <c r="CI49" i="166"/>
  <c r="BR105" i="166"/>
  <c r="AI106" i="166" s="1"/>
  <c r="AC7" i="166"/>
  <c r="AD7" i="166" s="1"/>
  <c r="Y5" i="189"/>
  <c r="CC201" i="166"/>
  <c r="BV112" i="166"/>
  <c r="AQ113" i="166" s="1"/>
  <c r="BS37" i="166"/>
  <c r="BY118" i="166"/>
  <c r="BN189" i="166"/>
  <c r="BT55" i="166"/>
  <c r="AM56" i="166" s="1"/>
  <c r="BY144" i="166"/>
  <c r="CC118" i="166"/>
  <c r="CE71" i="166"/>
  <c r="CG49" i="166"/>
  <c r="BT88" i="166"/>
  <c r="AM89" i="166" s="1"/>
  <c r="BT169" i="166"/>
  <c r="AM170" i="166" s="1"/>
  <c r="BI156" i="166"/>
  <c r="BU80" i="166"/>
  <c r="AO81" i="166" s="1"/>
  <c r="BK57" i="166"/>
  <c r="BJ31" i="166"/>
  <c r="BY168" i="166"/>
  <c r="BN177" i="166"/>
  <c r="BU115" i="166"/>
  <c r="BQ151" i="166"/>
  <c r="BY105" i="166"/>
  <c r="BI81" i="166"/>
  <c r="CG73" i="166"/>
  <c r="BK18" i="166"/>
  <c r="BV43" i="166"/>
  <c r="AQ44" i="166" s="1"/>
  <c r="CA94" i="166"/>
  <c r="BN38" i="166"/>
  <c r="BT116" i="166"/>
  <c r="AM117" i="166" s="1"/>
  <c r="BY152" i="166"/>
  <c r="AW153" i="166" s="1"/>
  <c r="BY29" i="166"/>
  <c r="CA125" i="166"/>
  <c r="BK27" i="166"/>
  <c r="CG69" i="166"/>
  <c r="CA183" i="166"/>
  <c r="BI62" i="166"/>
  <c r="BQ14" i="166"/>
  <c r="CC147" i="166"/>
  <c r="BZ93" i="166"/>
  <c r="BN37" i="166"/>
  <c r="CH29" i="166"/>
  <c r="CI124" i="166"/>
  <c r="CJ149" i="166"/>
  <c r="CH11" i="166"/>
  <c r="BZ104" i="166"/>
  <c r="AY105" i="166" s="1"/>
  <c r="BJ78" i="166"/>
  <c r="BK113" i="166"/>
  <c r="CE148" i="166"/>
  <c r="CE186" i="166"/>
  <c r="BJ75" i="166"/>
  <c r="CH139" i="166"/>
  <c r="BR82" i="166"/>
  <c r="AI83" i="166" s="1"/>
  <c r="BI9" i="166"/>
  <c r="BN68" i="166"/>
  <c r="CE195" i="166"/>
  <c r="CE179" i="166"/>
  <c r="CE70" i="166"/>
  <c r="CE191" i="166"/>
  <c r="CE58" i="166"/>
  <c r="CE27" i="166"/>
  <c r="CE146" i="166"/>
  <c r="CE184" i="166"/>
  <c r="CE153" i="166"/>
  <c r="CE109" i="166"/>
  <c r="CE108" i="166"/>
  <c r="CE89" i="166"/>
  <c r="CE9" i="166"/>
  <c r="CE169" i="166"/>
  <c r="CE120" i="166"/>
  <c r="CE43" i="166"/>
  <c r="CE192" i="166"/>
  <c r="CE165" i="166"/>
  <c r="CE98" i="166"/>
  <c r="CE199" i="166"/>
  <c r="CE174" i="166"/>
  <c r="CE205" i="166"/>
  <c r="CE160" i="166"/>
  <c r="CE142" i="166"/>
  <c r="CE208" i="166"/>
  <c r="CE181" i="166"/>
  <c r="CE162" i="166"/>
  <c r="CE167" i="166"/>
  <c r="CE159" i="166"/>
  <c r="CE78" i="166"/>
  <c r="CE185" i="166"/>
  <c r="CE163" i="166"/>
  <c r="CE74" i="166"/>
  <c r="CE171" i="166"/>
  <c r="CE175" i="166"/>
  <c r="CE150" i="166"/>
  <c r="CE155" i="166"/>
  <c r="CE149" i="166"/>
  <c r="CE54" i="166"/>
  <c r="CE91" i="166"/>
  <c r="CE190" i="166"/>
  <c r="CE127" i="166"/>
  <c r="CE180" i="166"/>
  <c r="CE125" i="166"/>
  <c r="CE206" i="166"/>
  <c r="CE161" i="166"/>
  <c r="CE124" i="166"/>
  <c r="CE183" i="166"/>
  <c r="CE200" i="166"/>
  <c r="CE209" i="166"/>
  <c r="CE203" i="166"/>
  <c r="CE207" i="166"/>
  <c r="CE130" i="166"/>
  <c r="CE93" i="166"/>
  <c r="CE113" i="166"/>
  <c r="CE114" i="166"/>
  <c r="CE154" i="166"/>
  <c r="CE115" i="166"/>
  <c r="CE106" i="166"/>
  <c r="CE67" i="166"/>
  <c r="CE100" i="166"/>
  <c r="CE83" i="166"/>
  <c r="CE94" i="166"/>
  <c r="CE152" i="166"/>
  <c r="CE20" i="166"/>
  <c r="CE31" i="166"/>
  <c r="CE157" i="166"/>
  <c r="CE134" i="166"/>
  <c r="CE139" i="166"/>
  <c r="CE62" i="166"/>
  <c r="CE16" i="166"/>
  <c r="CE90" i="166"/>
  <c r="CE177" i="166"/>
  <c r="CE126" i="166"/>
  <c r="CE44" i="166"/>
  <c r="CE102" i="166"/>
  <c r="CE10" i="166"/>
  <c r="CE75" i="166"/>
  <c r="CE38" i="166"/>
  <c r="CE36" i="166"/>
  <c r="CE50" i="166"/>
  <c r="CE101" i="166"/>
  <c r="CE18" i="166"/>
  <c r="CE116" i="166"/>
  <c r="CE84" i="166"/>
  <c r="CE99" i="166"/>
  <c r="CE24" i="166"/>
  <c r="CE59" i="166"/>
  <c r="CE178" i="166"/>
  <c r="CE147" i="166"/>
  <c r="CE81" i="166"/>
  <c r="CE69" i="166"/>
  <c r="CE119" i="166"/>
  <c r="CE105" i="166"/>
  <c r="CE26" i="166"/>
  <c r="CE138" i="166"/>
  <c r="CE53" i="166"/>
  <c r="CE66" i="166"/>
  <c r="CE73" i="166"/>
  <c r="CE23" i="166"/>
  <c r="CE37" i="166"/>
  <c r="CE112" i="166"/>
  <c r="CE68" i="166"/>
  <c r="CE122" i="166"/>
  <c r="CE129" i="166"/>
  <c r="CE151" i="166"/>
  <c r="CE28" i="166"/>
  <c r="CE194" i="166"/>
  <c r="CE86" i="166"/>
  <c r="CE87" i="166"/>
  <c r="CE128" i="166"/>
  <c r="CE123" i="166"/>
  <c r="CE61" i="166"/>
  <c r="CE103" i="166"/>
  <c r="CE19" i="166"/>
  <c r="CE82" i="166"/>
  <c r="CE77" i="166"/>
  <c r="CE164" i="166"/>
  <c r="CE46" i="166"/>
  <c r="CE33" i="166"/>
  <c r="CE96" i="166"/>
  <c r="CE141" i="166"/>
  <c r="CE137" i="166"/>
  <c r="CE17" i="166"/>
  <c r="CE34" i="166"/>
  <c r="CE42" i="166"/>
  <c r="CE104" i="166"/>
  <c r="CE35" i="166"/>
  <c r="CE41" i="166"/>
  <c r="CE12" i="166"/>
  <c r="CE51" i="166"/>
  <c r="CE11" i="166"/>
  <c r="CE136" i="166"/>
  <c r="CE29" i="166"/>
  <c r="CE166" i="166"/>
  <c r="CE172" i="166"/>
  <c r="CD192" i="166"/>
  <c r="CD164" i="166"/>
  <c r="CD147" i="166"/>
  <c r="CD169" i="166"/>
  <c r="CD160" i="166"/>
  <c r="CD165" i="166"/>
  <c r="CD186" i="166"/>
  <c r="CD59" i="166"/>
  <c r="CD180" i="166"/>
  <c r="CD195" i="166"/>
  <c r="CD65" i="166"/>
  <c r="CD166" i="166"/>
  <c r="CD60" i="166"/>
  <c r="CD137" i="166"/>
  <c r="CD90" i="166"/>
  <c r="CD148" i="166"/>
  <c r="CD26" i="166"/>
  <c r="CD58" i="166"/>
  <c r="CD208" i="166"/>
  <c r="CD168" i="166"/>
  <c r="CD206" i="166"/>
  <c r="CD47" i="166"/>
  <c r="CD181" i="166"/>
  <c r="CD116" i="166"/>
  <c r="CD81" i="166"/>
  <c r="CD68" i="166"/>
  <c r="CD209" i="166"/>
  <c r="CD15" i="166"/>
  <c r="CD207" i="166"/>
  <c r="CD98" i="166"/>
  <c r="CD187" i="166"/>
  <c r="CD202" i="166"/>
  <c r="CD191" i="166"/>
  <c r="CD171" i="166"/>
  <c r="CD133" i="166"/>
  <c r="CD123" i="166"/>
  <c r="CD134" i="166"/>
  <c r="CD200" i="166"/>
  <c r="CD204" i="166"/>
  <c r="CD31" i="166"/>
  <c r="CD194" i="166"/>
  <c r="CD203" i="166"/>
  <c r="CD125" i="166"/>
  <c r="CD176" i="166"/>
  <c r="CD196" i="166"/>
  <c r="CD35" i="166"/>
  <c r="CD144" i="166"/>
  <c r="CD62" i="166"/>
  <c r="CD19" i="166"/>
  <c r="CD126" i="166"/>
  <c r="CD154" i="166"/>
  <c r="CD91" i="166"/>
  <c r="CD76" i="166"/>
  <c r="CD124" i="166"/>
  <c r="CD152" i="166"/>
  <c r="CD95" i="166"/>
  <c r="CD139" i="166"/>
  <c r="CD128" i="166"/>
  <c r="CD83" i="166"/>
  <c r="CD100" i="166"/>
  <c r="CD61" i="166"/>
  <c r="CD27" i="166"/>
  <c r="CD183" i="166"/>
  <c r="CD155" i="166"/>
  <c r="CD149" i="166"/>
  <c r="CD121" i="166"/>
  <c r="CD53" i="166"/>
  <c r="CD34" i="166"/>
  <c r="CD11" i="166"/>
  <c r="CD16" i="166"/>
  <c r="CD48" i="166"/>
  <c r="CD110" i="166"/>
  <c r="CD75" i="166"/>
  <c r="CD89" i="166"/>
  <c r="CD57" i="166"/>
  <c r="CD71" i="166"/>
  <c r="CD146" i="166"/>
  <c r="CD50" i="166"/>
  <c r="CD78" i="166"/>
  <c r="CD25" i="166"/>
  <c r="CD96" i="166"/>
  <c r="CD184" i="166"/>
  <c r="CD197" i="166"/>
  <c r="CD118" i="166"/>
  <c r="CD45" i="166"/>
  <c r="CD49" i="166"/>
  <c r="CD157" i="166"/>
  <c r="CD63" i="166"/>
  <c r="CD67" i="166"/>
  <c r="CD129" i="166"/>
  <c r="CD114" i="166"/>
  <c r="CD28" i="166"/>
  <c r="CD18" i="166"/>
  <c r="CD44" i="166"/>
  <c r="CD24" i="166"/>
  <c r="CD77" i="166"/>
  <c r="CD84" i="166"/>
  <c r="CD131" i="166"/>
  <c r="CD182" i="166"/>
  <c r="CD167" i="166"/>
  <c r="CD132" i="166"/>
  <c r="CD55" i="166"/>
  <c r="CD112" i="166"/>
  <c r="CD85" i="166"/>
  <c r="CD130" i="166"/>
  <c r="CD74" i="166"/>
  <c r="CD158" i="166"/>
  <c r="CD23" i="166"/>
  <c r="CD54" i="166"/>
  <c r="CD106" i="166"/>
  <c r="CD117" i="166"/>
  <c r="CD136" i="166"/>
  <c r="CD142" i="166"/>
  <c r="CD13" i="166"/>
  <c r="CD103" i="166"/>
  <c r="CD79" i="166"/>
  <c r="CD108" i="166"/>
  <c r="CD104" i="166"/>
  <c r="CD51" i="166"/>
  <c r="CD127" i="166"/>
  <c r="CD122" i="166"/>
  <c r="CD115" i="166"/>
  <c r="CD92" i="166"/>
  <c r="CD102" i="166"/>
  <c r="CD93" i="166"/>
  <c r="CD33" i="166"/>
  <c r="CD69" i="166"/>
  <c r="CD163" i="166"/>
  <c r="CD80" i="166"/>
  <c r="CD21" i="166"/>
  <c r="CD179" i="166"/>
  <c r="CD199" i="166"/>
  <c r="CD36" i="166"/>
  <c r="CD9" i="166"/>
  <c r="CD153" i="166"/>
  <c r="CD141" i="166"/>
  <c r="CD42" i="166"/>
  <c r="CD87" i="166"/>
  <c r="CD39" i="166"/>
  <c r="CD97" i="166"/>
  <c r="CD101" i="166"/>
  <c r="CD151" i="166"/>
  <c r="CD73" i="166"/>
  <c r="CD82" i="166"/>
  <c r="CD12" i="166"/>
  <c r="CN6" i="166"/>
  <c r="BH95" i="166" s="1"/>
  <c r="CH180" i="166"/>
  <c r="CH110" i="166"/>
  <c r="CH15" i="166"/>
  <c r="CH160" i="166"/>
  <c r="CH118" i="166"/>
  <c r="CH156" i="166"/>
  <c r="CH138" i="166"/>
  <c r="CH177" i="166"/>
  <c r="CH186" i="166"/>
  <c r="CH166" i="166"/>
  <c r="CH122" i="166"/>
  <c r="CH27" i="166"/>
  <c r="CH196" i="166"/>
  <c r="CH167" i="166"/>
  <c r="CH209" i="166"/>
  <c r="CH202" i="166"/>
  <c r="CH195" i="166"/>
  <c r="CH191" i="166"/>
  <c r="CH114" i="166"/>
  <c r="CH207" i="166"/>
  <c r="CH194" i="166"/>
  <c r="CH99" i="166"/>
  <c r="CH170" i="166"/>
  <c r="CH190" i="166"/>
  <c r="CH175" i="166"/>
  <c r="CH162" i="166"/>
  <c r="CH51" i="166"/>
  <c r="CH169" i="166"/>
  <c r="CH119" i="166"/>
  <c r="CH179" i="166"/>
  <c r="CH148" i="166"/>
  <c r="CH198" i="166"/>
  <c r="CH171" i="166"/>
  <c r="CH67" i="166"/>
  <c r="CH184" i="166"/>
  <c r="CH178" i="166"/>
  <c r="CH33" i="166"/>
  <c r="CH103" i="166"/>
  <c r="CH46" i="166"/>
  <c r="CH78" i="166"/>
  <c r="CH155" i="166"/>
  <c r="CH131" i="166"/>
  <c r="CH38" i="166"/>
  <c r="CH12" i="166"/>
  <c r="CH100" i="166"/>
  <c r="CH149" i="166"/>
  <c r="CH140" i="166"/>
  <c r="CH142" i="166"/>
  <c r="CH129" i="166"/>
  <c r="CH115" i="166"/>
  <c r="CH37" i="166"/>
  <c r="CH135" i="166"/>
  <c r="CH54" i="166"/>
  <c r="CH47" i="166"/>
  <c r="CH147" i="166"/>
  <c r="CH143" i="166"/>
  <c r="CH62" i="166"/>
  <c r="CH137" i="166"/>
  <c r="CH93" i="166"/>
  <c r="CH60" i="166"/>
  <c r="CH26" i="166"/>
  <c r="CH34" i="166"/>
  <c r="CH154" i="166"/>
  <c r="CH31" i="166"/>
  <c r="CH128" i="166"/>
  <c r="CH19" i="166"/>
  <c r="CH32" i="166"/>
  <c r="CH193" i="166"/>
  <c r="CH57" i="166"/>
  <c r="CH121" i="166"/>
  <c r="CH24" i="166"/>
  <c r="CH130" i="166"/>
  <c r="CH20" i="166"/>
  <c r="CH86" i="166"/>
  <c r="CH23" i="166"/>
  <c r="CH35" i="166"/>
  <c r="CH124" i="166"/>
  <c r="CH70" i="166"/>
  <c r="CH18" i="166"/>
  <c r="CH44" i="166"/>
  <c r="CH101" i="166"/>
  <c r="CH75" i="166"/>
  <c r="CH150" i="166"/>
  <c r="CH163" i="166"/>
  <c r="CH133" i="166"/>
  <c r="CH42" i="166"/>
  <c r="CH9" i="166"/>
  <c r="CH182" i="166"/>
  <c r="CH102" i="166"/>
  <c r="CH64" i="166"/>
  <c r="CH91" i="166"/>
  <c r="CH16" i="166"/>
  <c r="CH52" i="166"/>
  <c r="CH87" i="166"/>
  <c r="CH94" i="166"/>
  <c r="CH136" i="166"/>
  <c r="CH90" i="166"/>
  <c r="CH125" i="166"/>
  <c r="CH82" i="166"/>
  <c r="CH79" i="166"/>
  <c r="CH157" i="166"/>
  <c r="CH68" i="166"/>
  <c r="CH109" i="166"/>
  <c r="CH127" i="166"/>
  <c r="CH76" i="166"/>
  <c r="CH10" i="166"/>
  <c r="CH89" i="166"/>
  <c r="BQ167" i="166"/>
  <c r="CA77" i="166"/>
  <c r="BV191" i="166"/>
  <c r="AQ192" i="166" s="1"/>
  <c r="CA86" i="166"/>
  <c r="CC204" i="166"/>
  <c r="CI105" i="166"/>
  <c r="BN17" i="166"/>
  <c r="BV125" i="166"/>
  <c r="AQ126" i="166" s="1"/>
  <c r="CI40" i="166"/>
  <c r="CI164" i="166"/>
  <c r="CH73" i="166"/>
  <c r="BT198" i="166"/>
  <c r="BW96" i="166"/>
  <c r="AS97" i="166" s="1"/>
  <c r="BT22" i="166"/>
  <c r="AM23" i="166" s="1"/>
  <c r="BY129" i="166"/>
  <c r="BU46" i="166"/>
  <c r="AO47" i="166" s="1"/>
  <c r="BN167" i="166"/>
  <c r="CJ63" i="166"/>
  <c r="BN192" i="166"/>
  <c r="CG72" i="166"/>
  <c r="BX201" i="166"/>
  <c r="AU202" i="166" s="1"/>
  <c r="BJ105" i="166"/>
  <c r="BN12" i="166"/>
  <c r="BJ112" i="166"/>
  <c r="BT30" i="166"/>
  <c r="AM31" i="166" s="1"/>
  <c r="BJ120" i="166"/>
  <c r="BY192" i="166"/>
  <c r="AW193" i="166" s="1"/>
  <c r="CD105" i="166"/>
  <c r="BS198" i="166"/>
  <c r="AK199" i="166" s="1"/>
  <c r="CJ105" i="166"/>
  <c r="BW208" i="166"/>
  <c r="AS209" i="166" s="1"/>
  <c r="BM111" i="166"/>
  <c r="BZ29" i="166"/>
  <c r="BJ144" i="166"/>
  <c r="CC45" i="166"/>
  <c r="CG164" i="166"/>
  <c r="CG55" i="166"/>
  <c r="BW176" i="166"/>
  <c r="AS177" i="166" s="1"/>
  <c r="BT72" i="166"/>
  <c r="AM73" i="166" s="1"/>
  <c r="CA193" i="166"/>
  <c r="CE76" i="166"/>
  <c r="CG208" i="166"/>
  <c r="BR111" i="166"/>
  <c r="AI112" i="166" s="1"/>
  <c r="BT118" i="166"/>
  <c r="AM119" i="166" s="1"/>
  <c r="BJ189" i="166"/>
  <c r="CH96" i="166"/>
  <c r="CA161" i="166"/>
  <c r="BZ72" i="166"/>
  <c r="CA189" i="166"/>
  <c r="BV80" i="166"/>
  <c r="AQ81" i="166" s="1"/>
  <c r="BM13" i="166"/>
  <c r="CH113" i="166"/>
  <c r="CD30" i="166"/>
  <c r="BW148" i="166"/>
  <c r="AS149" i="166" s="1"/>
  <c r="BW47" i="166"/>
  <c r="AS48" i="166" s="1"/>
  <c r="BT62" i="166"/>
  <c r="AM63" i="166" s="1"/>
  <c r="BI166" i="166"/>
  <c r="BX56" i="166"/>
  <c r="AU57" i="166" s="1"/>
  <c r="BV188" i="166"/>
  <c r="AQ189" i="166" s="1"/>
  <c r="BM72" i="166"/>
  <c r="BJ188" i="166"/>
  <c r="BV37" i="166"/>
  <c r="AQ38" i="166" s="1"/>
  <c r="CJ47" i="166"/>
  <c r="BZ25" i="166"/>
  <c r="AY26" i="166" s="1"/>
  <c r="BT64" i="166"/>
  <c r="AM65" i="166" s="1"/>
  <c r="CG116" i="166"/>
  <c r="BU205" i="166"/>
  <c r="AO206" i="166" s="1"/>
  <c r="BQ106" i="166"/>
  <c r="AG107" i="166" s="1"/>
  <c r="BM21" i="166"/>
  <c r="CA121" i="166"/>
  <c r="CJ21" i="166"/>
  <c r="BN133" i="166"/>
  <c r="BR46" i="166"/>
  <c r="AI47" i="166" s="1"/>
  <c r="BN161" i="166"/>
  <c r="BQ60" i="166"/>
  <c r="AG61" i="166" s="1"/>
  <c r="CJ189" i="166"/>
  <c r="BZ85" i="166"/>
  <c r="BW205" i="166"/>
  <c r="AS206" i="166" s="1"/>
  <c r="BW108" i="166"/>
  <c r="AS109" i="166" s="1"/>
  <c r="BR20" i="166"/>
  <c r="AI21" i="166" s="1"/>
  <c r="CA108" i="166"/>
  <c r="CG176" i="166"/>
  <c r="CE143" i="166"/>
  <c r="BM157" i="166"/>
  <c r="BR51" i="166"/>
  <c r="AI52" i="166" s="1"/>
  <c r="BY172" i="166"/>
  <c r="BK80" i="166"/>
  <c r="CE193" i="166"/>
  <c r="CI88" i="166"/>
  <c r="BV208" i="166"/>
  <c r="AQ209" i="166" s="1"/>
  <c r="BK111" i="166"/>
  <c r="BX21" i="166"/>
  <c r="AU22" i="166" s="1"/>
  <c r="BM132" i="166"/>
  <c r="BV45" i="166"/>
  <c r="AQ46" i="166" s="1"/>
  <c r="BQ160" i="166"/>
  <c r="AG161" i="166" s="1"/>
  <c r="BU49" i="166"/>
  <c r="AO50" i="166" s="1"/>
  <c r="CD161" i="166"/>
  <c r="BX55" i="166"/>
  <c r="BT185" i="166"/>
  <c r="AM186" i="166" s="1"/>
  <c r="CJ60" i="166"/>
  <c r="CJ112" i="166"/>
  <c r="CC144" i="166"/>
  <c r="CD198" i="166"/>
  <c r="BJ21" i="166"/>
  <c r="CE56" i="166"/>
  <c r="BW193" i="166"/>
  <c r="AS194" i="166" s="1"/>
  <c r="BU97" i="166"/>
  <c r="AO98" i="166" s="1"/>
  <c r="BT28" i="166"/>
  <c r="AM29" i="166" s="1"/>
  <c r="CH104" i="166"/>
  <c r="BK176" i="166"/>
  <c r="BJ40" i="166"/>
  <c r="CA105" i="166"/>
  <c r="CH39" i="166"/>
  <c r="CG201" i="166"/>
  <c r="BV49" i="166"/>
  <c r="AQ50" i="166" s="1"/>
  <c r="BM133" i="166"/>
  <c r="BV98" i="166"/>
  <c r="AQ99" i="166" s="1"/>
  <c r="BX71" i="166"/>
  <c r="AU72" i="166" s="1"/>
  <c r="BX30" i="166"/>
  <c r="AU31" i="166" s="1"/>
  <c r="BV197" i="166"/>
  <c r="AQ198" i="166" s="1"/>
  <c r="BJ156" i="166"/>
  <c r="BJ46" i="166"/>
  <c r="BM143" i="166"/>
  <c r="BN95" i="166"/>
  <c r="CC199" i="166"/>
  <c r="BV68" i="166"/>
  <c r="AQ69" i="166" s="1"/>
  <c r="BI64" i="166"/>
  <c r="CC11" i="166"/>
  <c r="BJ32" i="166"/>
  <c r="BM90" i="166"/>
  <c r="BU58" i="166"/>
  <c r="AO59" i="166" s="1"/>
  <c r="BN112" i="166"/>
  <c r="BS78" i="166"/>
  <c r="AK79" i="166" s="1"/>
  <c r="BT107" i="166"/>
  <c r="AM108" i="166" s="1"/>
  <c r="BW107" i="166"/>
  <c r="BU20" i="166"/>
  <c r="AO21" i="166" s="1"/>
  <c r="CJ41" i="166"/>
  <c r="BY57" i="166"/>
  <c r="CE32" i="166"/>
  <c r="BS89" i="166"/>
  <c r="AK90" i="166" s="1"/>
  <c r="BT57" i="166"/>
  <c r="AM58" i="166" s="1"/>
  <c r="BT138" i="166"/>
  <c r="AM139" i="166" s="1"/>
  <c r="BK158" i="166"/>
  <c r="CD70" i="166"/>
  <c r="CE182" i="166"/>
  <c r="BM62" i="166"/>
  <c r="BK148" i="166"/>
  <c r="CD94" i="166"/>
  <c r="CA37" i="166"/>
  <c r="BZ134" i="166"/>
  <c r="AY135" i="166" s="1"/>
  <c r="BY150" i="166"/>
  <c r="BT203" i="166"/>
  <c r="AM204" i="166" s="1"/>
  <c r="CA17" i="166"/>
  <c r="BV190" i="166"/>
  <c r="AQ191" i="166" s="1"/>
  <c r="CC122" i="166"/>
  <c r="CI207" i="166"/>
  <c r="CI192" i="166"/>
  <c r="CI140" i="166"/>
  <c r="CI161" i="166"/>
  <c r="CI197" i="166"/>
  <c r="CI156" i="166"/>
  <c r="CI121" i="166"/>
  <c r="CI90" i="166"/>
  <c r="CI200" i="166"/>
  <c r="CI173" i="166"/>
  <c r="CI59" i="166"/>
  <c r="CI201" i="166"/>
  <c r="CI129" i="166"/>
  <c r="CI196" i="166"/>
  <c r="CI189" i="166"/>
  <c r="CI159" i="166"/>
  <c r="CI204" i="166"/>
  <c r="CI163" i="166"/>
  <c r="CI195" i="166"/>
  <c r="CI114" i="166"/>
  <c r="CI141" i="166"/>
  <c r="CI91" i="166"/>
  <c r="CI150" i="166"/>
  <c r="CI165" i="166"/>
  <c r="CI98" i="166"/>
  <c r="CI179" i="166"/>
  <c r="CI139" i="166"/>
  <c r="CI187" i="166"/>
  <c r="CI169" i="166"/>
  <c r="CI180" i="166"/>
  <c r="CI171" i="166"/>
  <c r="CI174" i="166"/>
  <c r="CI133" i="166"/>
  <c r="CI186" i="166"/>
  <c r="CI158" i="166"/>
  <c r="CI191" i="166"/>
  <c r="CI181" i="166"/>
  <c r="CI67" i="166"/>
  <c r="CI153" i="166"/>
  <c r="CI151" i="166"/>
  <c r="CI23" i="166"/>
  <c r="CI97" i="166"/>
  <c r="CI20" i="166"/>
  <c r="CI70" i="166"/>
  <c r="CI50" i="166"/>
  <c r="CI83" i="166"/>
  <c r="CI78" i="166"/>
  <c r="CI37" i="166"/>
  <c r="CI183" i="166"/>
  <c r="CI42" i="166"/>
  <c r="CI123" i="166"/>
  <c r="CI132" i="166"/>
  <c r="CI135" i="166"/>
  <c r="CI154" i="166"/>
  <c r="CI60" i="166"/>
  <c r="CI137" i="166"/>
  <c r="CI184" i="166"/>
  <c r="CI194" i="166"/>
  <c r="CI142" i="166"/>
  <c r="CI127" i="166"/>
  <c r="CI24" i="166"/>
  <c r="CI125" i="166"/>
  <c r="CI131" i="166"/>
  <c r="CI143" i="166"/>
  <c r="CI108" i="166"/>
  <c r="CI193" i="166"/>
  <c r="CI168" i="166"/>
  <c r="CI106" i="166"/>
  <c r="CI58" i="166"/>
  <c r="CI144" i="166"/>
  <c r="CI86" i="166"/>
  <c r="CI182" i="166"/>
  <c r="CI118" i="166"/>
  <c r="CI81" i="166"/>
  <c r="CI10" i="166"/>
  <c r="CI69" i="166"/>
  <c r="CI111" i="166"/>
  <c r="CI87" i="166"/>
  <c r="CI61" i="166"/>
  <c r="CI157" i="166"/>
  <c r="CI209" i="166"/>
  <c r="CI36" i="166"/>
  <c r="CI35" i="166"/>
  <c r="CI92" i="166"/>
  <c r="CI104" i="166"/>
  <c r="CI84" i="166"/>
  <c r="CI74" i="166"/>
  <c r="CI112" i="166"/>
  <c r="CI51" i="166"/>
  <c r="CI152" i="166"/>
  <c r="CI147" i="166"/>
  <c r="CI85" i="166"/>
  <c r="CI43" i="166"/>
  <c r="CI32" i="166"/>
  <c r="CI47" i="166"/>
  <c r="CI206" i="166"/>
  <c r="CI167" i="166"/>
  <c r="CI155" i="166"/>
  <c r="CI15" i="166"/>
  <c r="CI146" i="166"/>
  <c r="CI18" i="166"/>
  <c r="CI149" i="166"/>
  <c r="CI122" i="166"/>
  <c r="CI103" i="166"/>
  <c r="CI41" i="166"/>
  <c r="CI21" i="166"/>
  <c r="CI176" i="166"/>
  <c r="CI9" i="166"/>
  <c r="CI44" i="166"/>
  <c r="CI76" i="166"/>
  <c r="CI110" i="166"/>
  <c r="CI93" i="166"/>
  <c r="CI82" i="166"/>
  <c r="CI31" i="166"/>
  <c r="CI77" i="166"/>
  <c r="CI34" i="166"/>
  <c r="CI12" i="166"/>
  <c r="CI107" i="166"/>
  <c r="CI52" i="166"/>
  <c r="CI102" i="166"/>
  <c r="CI94" i="166"/>
  <c r="CI202" i="166"/>
  <c r="CI54" i="166"/>
  <c r="CI119" i="166"/>
  <c r="CI205" i="166"/>
  <c r="CI170" i="166"/>
  <c r="CI138" i="166"/>
  <c r="CI33" i="166"/>
  <c r="CI66" i="166"/>
  <c r="CI89" i="166"/>
  <c r="CI178" i="166"/>
  <c r="CI136" i="166"/>
  <c r="CI101" i="166"/>
  <c r="CI75" i="166"/>
  <c r="CI11" i="166"/>
  <c r="CI115" i="166"/>
  <c r="CI53" i="166"/>
  <c r="BN151" i="166"/>
  <c r="BN42" i="166"/>
  <c r="BN61" i="166"/>
  <c r="BN170" i="166"/>
  <c r="BN149" i="166"/>
  <c r="BN209" i="166"/>
  <c r="BN208" i="166"/>
  <c r="BN114" i="166"/>
  <c r="BN140" i="166"/>
  <c r="BN162" i="166"/>
  <c r="BN67" i="166"/>
  <c r="BN146" i="166"/>
  <c r="BN196" i="166"/>
  <c r="BN154" i="166"/>
  <c r="BN179" i="166"/>
  <c r="BN180" i="166"/>
  <c r="BN175" i="166"/>
  <c r="BN181" i="166"/>
  <c r="BN190" i="166"/>
  <c r="BN195" i="166"/>
  <c r="BN184" i="166"/>
  <c r="BN136" i="166"/>
  <c r="BN77" i="166"/>
  <c r="BN164" i="166"/>
  <c r="BN206" i="166"/>
  <c r="BN132" i="166"/>
  <c r="BN141" i="166"/>
  <c r="BN207" i="166"/>
  <c r="BN145" i="166"/>
  <c r="BN178" i="166"/>
  <c r="BN165" i="166"/>
  <c r="BN159" i="166"/>
  <c r="BN152" i="166"/>
  <c r="BN182" i="166"/>
  <c r="BN102" i="166"/>
  <c r="BN174" i="166"/>
  <c r="BN187" i="166"/>
  <c r="BN188" i="166"/>
  <c r="BN138" i="166"/>
  <c r="BN107" i="166"/>
  <c r="BN86" i="166"/>
  <c r="BN191" i="166"/>
  <c r="BN194" i="166"/>
  <c r="BN160" i="166"/>
  <c r="BN94" i="166"/>
  <c r="BN169" i="166"/>
  <c r="BN90" i="166"/>
  <c r="BN183" i="166"/>
  <c r="BN153" i="166"/>
  <c r="BN137" i="166"/>
  <c r="BN34" i="166"/>
  <c r="BN93" i="166"/>
  <c r="BN118" i="166"/>
  <c r="BN96" i="166"/>
  <c r="BN44" i="166"/>
  <c r="BN71" i="166"/>
  <c r="BN200" i="166"/>
  <c r="BN75" i="166"/>
  <c r="BN31" i="166"/>
  <c r="BN59" i="166"/>
  <c r="BN101" i="166"/>
  <c r="BN113" i="166"/>
  <c r="BN84" i="166"/>
  <c r="BN166" i="166"/>
  <c r="BN121" i="166"/>
  <c r="BN98" i="166"/>
  <c r="BN70" i="166"/>
  <c r="BN32" i="166"/>
  <c r="BN43" i="166"/>
  <c r="BN185" i="166"/>
  <c r="BN73" i="166"/>
  <c r="BN85" i="166"/>
  <c r="BN63" i="166"/>
  <c r="BN108" i="166"/>
  <c r="BN156" i="166"/>
  <c r="BN197" i="166"/>
  <c r="BN15" i="166"/>
  <c r="BN105" i="166"/>
  <c r="BN66" i="166"/>
  <c r="BN41" i="166"/>
  <c r="BN78" i="166"/>
  <c r="BN171" i="166"/>
  <c r="BN157" i="166"/>
  <c r="BN119" i="166"/>
  <c r="BN27" i="166"/>
  <c r="BN83" i="166"/>
  <c r="BN65" i="166"/>
  <c r="BN14" i="166"/>
  <c r="BN97" i="166"/>
  <c r="BN80" i="166"/>
  <c r="BN88" i="166"/>
  <c r="BN26" i="166"/>
  <c r="BN123" i="166"/>
  <c r="BN19" i="166"/>
  <c r="BN135" i="166"/>
  <c r="BN163" i="166"/>
  <c r="BN109" i="166"/>
  <c r="BN11" i="166"/>
  <c r="BN60" i="166"/>
  <c r="BN176" i="166"/>
  <c r="BN69" i="166"/>
  <c r="BN139" i="166"/>
  <c r="BN58" i="166"/>
  <c r="BN35" i="166"/>
  <c r="BN54" i="166"/>
  <c r="BN104" i="166"/>
  <c r="BN20" i="166"/>
  <c r="BN53" i="166"/>
  <c r="BN158" i="166"/>
  <c r="BN115" i="166"/>
  <c r="BN51" i="166"/>
  <c r="BN117" i="166"/>
  <c r="BN103" i="166"/>
  <c r="BN130" i="166"/>
  <c r="BN92" i="166"/>
  <c r="BN57" i="166"/>
  <c r="BN72" i="166"/>
  <c r="BN87" i="166"/>
  <c r="BN125" i="166"/>
  <c r="BN16" i="166"/>
  <c r="BN18" i="166"/>
  <c r="BN134" i="166"/>
  <c r="BN203" i="166"/>
  <c r="BN82" i="166"/>
  <c r="BN10" i="166"/>
  <c r="BN122" i="166"/>
  <c r="BN111" i="166"/>
  <c r="BN46" i="166"/>
  <c r="BN126" i="166"/>
  <c r="BN128" i="166"/>
  <c r="BN202" i="166"/>
  <c r="BN91" i="166"/>
  <c r="BN50" i="166"/>
  <c r="BN64" i="166"/>
  <c r="BN33" i="166"/>
  <c r="BN168" i="166"/>
  <c r="BN89" i="166"/>
  <c r="BN9" i="166"/>
  <c r="BN62" i="166"/>
  <c r="BN155" i="166"/>
  <c r="BN99" i="166"/>
  <c r="BN147" i="166"/>
  <c r="BN116" i="166"/>
  <c r="BN28" i="166"/>
  <c r="BN81" i="166"/>
  <c r="BN24" i="166"/>
  <c r="BN201" i="166"/>
  <c r="BN23" i="166"/>
  <c r="BI198" i="166"/>
  <c r="BI207" i="166"/>
  <c r="BI136" i="166"/>
  <c r="BI141" i="166"/>
  <c r="BI127" i="166"/>
  <c r="BI186" i="166"/>
  <c r="BI209" i="166"/>
  <c r="BI164" i="166"/>
  <c r="BI177" i="166"/>
  <c r="BI195" i="166"/>
  <c r="BI143" i="166"/>
  <c r="BI128" i="166"/>
  <c r="BI101" i="166"/>
  <c r="BI200" i="166"/>
  <c r="BI167" i="166"/>
  <c r="BI124" i="166"/>
  <c r="BI171" i="166"/>
  <c r="BI194" i="166"/>
  <c r="BI182" i="166"/>
  <c r="BI104" i="166"/>
  <c r="BI191" i="166"/>
  <c r="BI192" i="166"/>
  <c r="BI184" i="166"/>
  <c r="BI25" i="166"/>
  <c r="BI50" i="166"/>
  <c r="BI93" i="166"/>
  <c r="BI175" i="166"/>
  <c r="BI206" i="166"/>
  <c r="BI199" i="166"/>
  <c r="BI208" i="166"/>
  <c r="BI120" i="166"/>
  <c r="BI15" i="166"/>
  <c r="BI204" i="166"/>
  <c r="BI109" i="166"/>
  <c r="BI142" i="166"/>
  <c r="BI185" i="166"/>
  <c r="BI134" i="166"/>
  <c r="BI18" i="166"/>
  <c r="BI161" i="166"/>
  <c r="BI74" i="166"/>
  <c r="BI183" i="166"/>
  <c r="BI172" i="166"/>
  <c r="BI38" i="166"/>
  <c r="BI170" i="166"/>
  <c r="BI181" i="166"/>
  <c r="BI174" i="166"/>
  <c r="BI158" i="166"/>
  <c r="BI67" i="166"/>
  <c r="BI28" i="166"/>
  <c r="BI90" i="166"/>
  <c r="BI33" i="166"/>
  <c r="BI117" i="166"/>
  <c r="BI75" i="166"/>
  <c r="BI23" i="166"/>
  <c r="BI162" i="166"/>
  <c r="BI48" i="166"/>
  <c r="BI24" i="166"/>
  <c r="BI11" i="166"/>
  <c r="BI153" i="166"/>
  <c r="BI129" i="166"/>
  <c r="BI137" i="166"/>
  <c r="BI16" i="166"/>
  <c r="BI86" i="166"/>
  <c r="BI112" i="166"/>
  <c r="BI116" i="166"/>
  <c r="BI146" i="166"/>
  <c r="BI63" i="166"/>
  <c r="BI56" i="166"/>
  <c r="BI80" i="166"/>
  <c r="BI49" i="166"/>
  <c r="BI148" i="166"/>
  <c r="BI159" i="166"/>
  <c r="BI125" i="166"/>
  <c r="BI66" i="166"/>
  <c r="BI99" i="166"/>
  <c r="BI92" i="166"/>
  <c r="BI19" i="166"/>
  <c r="BI122" i="166"/>
  <c r="BI103" i="166"/>
  <c r="BI78" i="166"/>
  <c r="BI57" i="166"/>
  <c r="BI29" i="166"/>
  <c r="BI202" i="166"/>
  <c r="BI169" i="166"/>
  <c r="BI157" i="166"/>
  <c r="BI106" i="166"/>
  <c r="BI82" i="166"/>
  <c r="BI84" i="166"/>
  <c r="BI107" i="166"/>
  <c r="BI12" i="166"/>
  <c r="BI168" i="166"/>
  <c r="BI105" i="166"/>
  <c r="BI58" i="166"/>
  <c r="BI45" i="166"/>
  <c r="BI65" i="166"/>
  <c r="BI71" i="166"/>
  <c r="BI140" i="166"/>
  <c r="BI155" i="166"/>
  <c r="BI51" i="166"/>
  <c r="BI154" i="166"/>
  <c r="BI34" i="166"/>
  <c r="BI42" i="166"/>
  <c r="BI102" i="166"/>
  <c r="BI94" i="166"/>
  <c r="BI27" i="166"/>
  <c r="BI77" i="166"/>
  <c r="BI203" i="166"/>
  <c r="BI160" i="166"/>
  <c r="BI70" i="166"/>
  <c r="BI163" i="166"/>
  <c r="BI130" i="166"/>
  <c r="BI36" i="166"/>
  <c r="BI115" i="166"/>
  <c r="BI98" i="166"/>
  <c r="BI113" i="166"/>
  <c r="BI88" i="166"/>
  <c r="BI10" i="166"/>
  <c r="BI54" i="166"/>
  <c r="BI53" i="166"/>
  <c r="BI118" i="166"/>
  <c r="BI14" i="166"/>
  <c r="BI188" i="166"/>
  <c r="BI152" i="166"/>
  <c r="BI59" i="166"/>
  <c r="BI131" i="166"/>
  <c r="BI20" i="166"/>
  <c r="BI61" i="166"/>
  <c r="BI37" i="166"/>
  <c r="BI114" i="166"/>
  <c r="BI43" i="166"/>
  <c r="BI44" i="166"/>
  <c r="BI135" i="166"/>
  <c r="BI110" i="166"/>
  <c r="BI89" i="166"/>
  <c r="BI193" i="166"/>
  <c r="BI22" i="166"/>
  <c r="BI197" i="166"/>
  <c r="BR184" i="166"/>
  <c r="AI185" i="166" s="1"/>
  <c r="BR39" i="166"/>
  <c r="AI40" i="166" s="1"/>
  <c r="BR27" i="166"/>
  <c r="AI28" i="166" s="1"/>
  <c r="BR63" i="166"/>
  <c r="AI64" i="166" s="1"/>
  <c r="BR97" i="166"/>
  <c r="AI98" i="166" s="1"/>
  <c r="BR65" i="166"/>
  <c r="AI66" i="166" s="1"/>
  <c r="BR30" i="166"/>
  <c r="AI31" i="166" s="1"/>
  <c r="BR130" i="166"/>
  <c r="AI131" i="166" s="1"/>
  <c r="BR195" i="166"/>
  <c r="AI196" i="166" s="1"/>
  <c r="BR187" i="166"/>
  <c r="AI188" i="166" s="1"/>
  <c r="BR55" i="166"/>
  <c r="AI56" i="166" s="1"/>
  <c r="BR182" i="166"/>
  <c r="AI183" i="166" s="1"/>
  <c r="BR190" i="166"/>
  <c r="AI191" i="166" s="1"/>
  <c r="BR209" i="166"/>
  <c r="AI210" i="166" s="1"/>
  <c r="BR206" i="166"/>
  <c r="AI207" i="166" s="1"/>
  <c r="BR62" i="166"/>
  <c r="AI63" i="166" s="1"/>
  <c r="BR127" i="166"/>
  <c r="AI128" i="166" s="1"/>
  <c r="BR199" i="166"/>
  <c r="AI200" i="166" s="1"/>
  <c r="BR204" i="166"/>
  <c r="AI205" i="166" s="1"/>
  <c r="BR194" i="166"/>
  <c r="AI195" i="166" s="1"/>
  <c r="BR207" i="166"/>
  <c r="AI208" i="166" s="1"/>
  <c r="BR161" i="166"/>
  <c r="BR155" i="166"/>
  <c r="AI156" i="166" s="1"/>
  <c r="BR76" i="166"/>
  <c r="AI77" i="166" s="1"/>
  <c r="BR106" i="166"/>
  <c r="BR192" i="166"/>
  <c r="AI193" i="166" s="1"/>
  <c r="BR99" i="166"/>
  <c r="AI100" i="166" s="1"/>
  <c r="BR53" i="166"/>
  <c r="AI54" i="166" s="1"/>
  <c r="BR198" i="166"/>
  <c r="AI199" i="166" s="1"/>
  <c r="BR146" i="166"/>
  <c r="BR140" i="166"/>
  <c r="AI141" i="166" s="1"/>
  <c r="BR181" i="166"/>
  <c r="AI182" i="166" s="1"/>
  <c r="BR78" i="166"/>
  <c r="AI79" i="166" s="1"/>
  <c r="BR121" i="166"/>
  <c r="AI122" i="166" s="1"/>
  <c r="BR180" i="166"/>
  <c r="AI181" i="166" s="1"/>
  <c r="BR177" i="166"/>
  <c r="AI178" i="166" s="1"/>
  <c r="BR173" i="166"/>
  <c r="AI174" i="166" s="1"/>
  <c r="BR168" i="166"/>
  <c r="AI169" i="166" s="1"/>
  <c r="BR80" i="166"/>
  <c r="AI81" i="166" s="1"/>
  <c r="BR113" i="166"/>
  <c r="AI114" i="166" s="1"/>
  <c r="BR91" i="166"/>
  <c r="AI92" i="166" s="1"/>
  <c r="BR174" i="166"/>
  <c r="AI175" i="166" s="1"/>
  <c r="BR165" i="166"/>
  <c r="AI166" i="166" s="1"/>
  <c r="BR64" i="166"/>
  <c r="AI65" i="166" s="1"/>
  <c r="BR200" i="166"/>
  <c r="AI201" i="166" s="1"/>
  <c r="BR175" i="166"/>
  <c r="AI176" i="166" s="1"/>
  <c r="BR172" i="166"/>
  <c r="AI173" i="166" s="1"/>
  <c r="BR179" i="166"/>
  <c r="AI180" i="166" s="1"/>
  <c r="BR138" i="166"/>
  <c r="AI139" i="166" s="1"/>
  <c r="BR83" i="166"/>
  <c r="AI84" i="166" s="1"/>
  <c r="BR103" i="166"/>
  <c r="AI104" i="166" s="1"/>
  <c r="BR202" i="166"/>
  <c r="AI203" i="166" s="1"/>
  <c r="BR114" i="166"/>
  <c r="AI115" i="166" s="1"/>
  <c r="BR203" i="166"/>
  <c r="AI204" i="166" s="1"/>
  <c r="BR157" i="166"/>
  <c r="AI158" i="166" s="1"/>
  <c r="BR45" i="166"/>
  <c r="AI46" i="166" s="1"/>
  <c r="BR131" i="166"/>
  <c r="AI132" i="166" s="1"/>
  <c r="BR10" i="166"/>
  <c r="BR196" i="166"/>
  <c r="AI197" i="166" s="1"/>
  <c r="BR169" i="166"/>
  <c r="AI170" i="166" s="1"/>
  <c r="BR132" i="166"/>
  <c r="AI133" i="166" s="1"/>
  <c r="BR135" i="166"/>
  <c r="AI136" i="166" s="1"/>
  <c r="BR75" i="166"/>
  <c r="AI76" i="166" s="1"/>
  <c r="BR208" i="166"/>
  <c r="AI209" i="166" s="1"/>
  <c r="BR122" i="166"/>
  <c r="AI123" i="166" s="1"/>
  <c r="BR54" i="166"/>
  <c r="AI55" i="166" s="1"/>
  <c r="BR85" i="166"/>
  <c r="AI86" i="166" s="1"/>
  <c r="BR186" i="166"/>
  <c r="AI187" i="166" s="1"/>
  <c r="BR141" i="166"/>
  <c r="AI142" i="166" s="1"/>
  <c r="BR110" i="166"/>
  <c r="AI111" i="166" s="1"/>
  <c r="BR44" i="166"/>
  <c r="AI45" i="166" s="1"/>
  <c r="BR178" i="166"/>
  <c r="AI179" i="166" s="1"/>
  <c r="BR90" i="166"/>
  <c r="AI91" i="166" s="1"/>
  <c r="BR41" i="166"/>
  <c r="AI42" i="166" s="1"/>
  <c r="BR171" i="166"/>
  <c r="AI172" i="166" s="1"/>
  <c r="BR98" i="166"/>
  <c r="AI99" i="166" s="1"/>
  <c r="BR26" i="166"/>
  <c r="AI27" i="166" s="1"/>
  <c r="BR9" i="166"/>
  <c r="AI10" i="166" s="1"/>
  <c r="BR166" i="166"/>
  <c r="AI167" i="166" s="1"/>
  <c r="BR148" i="166"/>
  <c r="AI149" i="166" s="1"/>
  <c r="BR149" i="166"/>
  <c r="AI150" i="166" s="1"/>
  <c r="BR79" i="166"/>
  <c r="AI80" i="166" s="1"/>
  <c r="BR19" i="166"/>
  <c r="AI20" i="166" s="1"/>
  <c r="BR74" i="166"/>
  <c r="AI75" i="166" s="1"/>
  <c r="BR92" i="166"/>
  <c r="AI93" i="166" s="1"/>
  <c r="BR24" i="166"/>
  <c r="AI25" i="166" s="1"/>
  <c r="BR115" i="166"/>
  <c r="AI116" i="166" s="1"/>
  <c r="BR43" i="166"/>
  <c r="AI44" i="166" s="1"/>
  <c r="BR50" i="166"/>
  <c r="AI51" i="166" s="1"/>
  <c r="BR71" i="166"/>
  <c r="AI72" i="166" s="1"/>
  <c r="BR109" i="166"/>
  <c r="AI110" i="166" s="1"/>
  <c r="BR147" i="166"/>
  <c r="AI148" i="166" s="1"/>
  <c r="BR58" i="166"/>
  <c r="AI59" i="166" s="1"/>
  <c r="BR21" i="166"/>
  <c r="AI22" i="166" s="1"/>
  <c r="BR139" i="166"/>
  <c r="AI140" i="166" s="1"/>
  <c r="BR107" i="166"/>
  <c r="AI108" i="166" s="1"/>
  <c r="BR13" i="166"/>
  <c r="AI14" i="166" s="1"/>
  <c r="BR66" i="166"/>
  <c r="AI67" i="166" s="1"/>
  <c r="BR108" i="166"/>
  <c r="AI109" i="166" s="1"/>
  <c r="BR118" i="166"/>
  <c r="AI119" i="166" s="1"/>
  <c r="BR193" i="166"/>
  <c r="AI194" i="166" s="1"/>
  <c r="BR36" i="166"/>
  <c r="AI37" i="166" s="1"/>
  <c r="BR104" i="166"/>
  <c r="AI105" i="166" s="1"/>
  <c r="BR124" i="166"/>
  <c r="AI125" i="166" s="1"/>
  <c r="BR56" i="166"/>
  <c r="AI57" i="166" s="1"/>
  <c r="BR81" i="166"/>
  <c r="AI82" i="166" s="1"/>
  <c r="BR129" i="166"/>
  <c r="AI130" i="166" s="1"/>
  <c r="BR12" i="166"/>
  <c r="AI13" i="166" s="1"/>
  <c r="BR170" i="166"/>
  <c r="AI171" i="166" s="1"/>
  <c r="BR101" i="166"/>
  <c r="AI102" i="166" s="1"/>
  <c r="BR93" i="166"/>
  <c r="AI94" i="166" s="1"/>
  <c r="BR34" i="166"/>
  <c r="AI35" i="166" s="1"/>
  <c r="BR152" i="166"/>
  <c r="AI153" i="166" s="1"/>
  <c r="BR87" i="166"/>
  <c r="AI88" i="166" s="1"/>
  <c r="BR72" i="166"/>
  <c r="AI73" i="166" s="1"/>
  <c r="BR137" i="166"/>
  <c r="AI138" i="166" s="1"/>
  <c r="BR183" i="166"/>
  <c r="AI184" i="166" s="1"/>
  <c r="BR18" i="166"/>
  <c r="AI19" i="166" s="1"/>
  <c r="BR150" i="166"/>
  <c r="AI151" i="166" s="1"/>
  <c r="BR15" i="166"/>
  <c r="AI16" i="166" s="1"/>
  <c r="BR112" i="166"/>
  <c r="AI113" i="166" s="1"/>
  <c r="BR68" i="166"/>
  <c r="AI69" i="166" s="1"/>
  <c r="BR40" i="166"/>
  <c r="AI41" i="166" s="1"/>
  <c r="BR17" i="166"/>
  <c r="AI18" i="166" s="1"/>
  <c r="BR119" i="166"/>
  <c r="AI120" i="166" s="1"/>
  <c r="BR16" i="166"/>
  <c r="AI17" i="166" s="1"/>
  <c r="BR191" i="166"/>
  <c r="AI192" i="166" s="1"/>
  <c r="BR11" i="166"/>
  <c r="AI12" i="166" s="1"/>
  <c r="BR116" i="166"/>
  <c r="AI117" i="166" s="1"/>
  <c r="BR162" i="166"/>
  <c r="AI163" i="166" s="1"/>
  <c r="BR133" i="166"/>
  <c r="AI134" i="166" s="1"/>
  <c r="BR95" i="166"/>
  <c r="AI96" i="166" s="1"/>
  <c r="BR69" i="166"/>
  <c r="AI70" i="166" s="1"/>
  <c r="BR47" i="166"/>
  <c r="AI48" i="166" s="1"/>
  <c r="BR136" i="166"/>
  <c r="AI137" i="166" s="1"/>
  <c r="BR59" i="166"/>
  <c r="AI60" i="166" s="1"/>
  <c r="BR94" i="166"/>
  <c r="BR144" i="166"/>
  <c r="AI145" i="166" s="1"/>
  <c r="BR96" i="166"/>
  <c r="AI97" i="166" s="1"/>
  <c r="BR32" i="166"/>
  <c r="AI33" i="166" s="1"/>
  <c r="BR35" i="166"/>
  <c r="AI36" i="166" s="1"/>
  <c r="BR125" i="166"/>
  <c r="AI126" i="166" s="1"/>
  <c r="BR154" i="166"/>
  <c r="AI155" i="166" s="1"/>
  <c r="BR151" i="166"/>
  <c r="AI152" i="166" s="1"/>
  <c r="BR88" i="166"/>
  <c r="AI89" i="166" s="1"/>
  <c r="BR84" i="166"/>
  <c r="AI85" i="166" s="1"/>
  <c r="BR70" i="166"/>
  <c r="AI71" i="166" s="1"/>
  <c r="BR156" i="166"/>
  <c r="AI157" i="166" s="1"/>
  <c r="BR160" i="166"/>
  <c r="AI161" i="166" s="1"/>
  <c r="BR33" i="166"/>
  <c r="AI34" i="166" s="1"/>
  <c r="BV156" i="166"/>
  <c r="AQ157" i="166" s="1"/>
  <c r="CE65" i="166"/>
  <c r="CD177" i="166"/>
  <c r="BY72" i="166"/>
  <c r="AW73" i="166" s="1"/>
  <c r="BZ196" i="166"/>
  <c r="CH88" i="166"/>
  <c r="BU209" i="166"/>
  <c r="AO210" i="166" s="1"/>
  <c r="BT114" i="166"/>
  <c r="AM115" i="166" s="1"/>
  <c r="BI30" i="166"/>
  <c r="BY155" i="166"/>
  <c r="CJ64" i="166"/>
  <c r="CG189" i="166"/>
  <c r="BS85" i="166"/>
  <c r="AK86" i="166" s="1"/>
  <c r="CI14" i="166"/>
  <c r="CI117" i="166"/>
  <c r="BQ33" i="166"/>
  <c r="AG34" i="166" s="1"/>
  <c r="BS151" i="166"/>
  <c r="AK152" i="166" s="1"/>
  <c r="BN56" i="166"/>
  <c r="BM177" i="166"/>
  <c r="CH63" i="166"/>
  <c r="BU193" i="166"/>
  <c r="AO194" i="166" s="1"/>
  <c r="BK199" i="166"/>
  <c r="BX96" i="166"/>
  <c r="AU97" i="166" s="1"/>
  <c r="BU72" i="166"/>
  <c r="AO73" i="166" s="1"/>
  <c r="CI148" i="166"/>
  <c r="BW13" i="166"/>
  <c r="AS14" i="166" s="1"/>
  <c r="BJ57" i="166"/>
  <c r="CE189" i="166"/>
  <c r="BT95" i="166"/>
  <c r="AM96" i="166" s="1"/>
  <c r="CE197" i="166"/>
  <c r="BI96" i="166"/>
  <c r="CI22" i="166"/>
  <c r="BV126" i="166"/>
  <c r="AQ127" i="166" s="1"/>
  <c r="BI32" i="166"/>
  <c r="BQ150" i="166"/>
  <c r="BW48" i="166"/>
  <c r="AS49" i="166" s="1"/>
  <c r="BV164" i="166"/>
  <c r="AQ165" i="166" s="1"/>
  <c r="BS63" i="166"/>
  <c r="AK64" i="166" s="1"/>
  <c r="CI177" i="166"/>
  <c r="CD64" i="166"/>
  <c r="BX198" i="166"/>
  <c r="AU199" i="166" s="1"/>
  <c r="BU85" i="166"/>
  <c r="AO86" i="166" s="1"/>
  <c r="CI63" i="166"/>
  <c r="BU144" i="166"/>
  <c r="AO145" i="166" s="1"/>
  <c r="BZ204" i="166"/>
  <c r="BS55" i="166"/>
  <c r="AK56" i="166" s="1"/>
  <c r="CJ27" i="166"/>
  <c r="CD150" i="166"/>
  <c r="CI56" i="166"/>
  <c r="CA174" i="166"/>
  <c r="BS67" i="166"/>
  <c r="AK68" i="166" s="1"/>
  <c r="CA201" i="166"/>
  <c r="CH97" i="166"/>
  <c r="BR22" i="166"/>
  <c r="AI23" i="166" s="1"/>
  <c r="BY134" i="166"/>
  <c r="AW135" i="166" s="1"/>
  <c r="CD37" i="166"/>
  <c r="BN148" i="166"/>
  <c r="CI38" i="166"/>
  <c r="CH152" i="166"/>
  <c r="BN49" i="166"/>
  <c r="BY173" i="166"/>
  <c r="AW174" i="166" s="1"/>
  <c r="BK63" i="166"/>
  <c r="BV120" i="166"/>
  <c r="AQ121" i="166" s="1"/>
  <c r="BT201" i="166"/>
  <c r="AM202" i="166" s="1"/>
  <c r="CG13" i="166"/>
  <c r="CC193" i="166"/>
  <c r="BN29" i="166"/>
  <c r="BU197" i="166"/>
  <c r="AO198" i="166" s="1"/>
  <c r="BX80" i="166"/>
  <c r="AU81" i="166" s="1"/>
  <c r="CG196" i="166"/>
  <c r="BY92" i="166"/>
  <c r="CD10" i="166"/>
  <c r="CE111" i="166"/>
  <c r="CJ13" i="166"/>
  <c r="BS119" i="166"/>
  <c r="AK120" i="166" s="1"/>
  <c r="CG33" i="166"/>
  <c r="CA145" i="166"/>
  <c r="BT52" i="166"/>
  <c r="AM53" i="166" s="1"/>
  <c r="BS176" i="166"/>
  <c r="AK177" i="166" s="1"/>
  <c r="CE72" i="166"/>
  <c r="BT197" i="166"/>
  <c r="AM198" i="166" s="1"/>
  <c r="BV12" i="166"/>
  <c r="AQ13" i="166" s="1"/>
  <c r="BQ56" i="166"/>
  <c r="AG57" i="166" s="1"/>
  <c r="BK132" i="166"/>
  <c r="CE55" i="166"/>
  <c r="CI113" i="166"/>
  <c r="BM115" i="166"/>
  <c r="CG71" i="166"/>
  <c r="BN186" i="166"/>
  <c r="BT78" i="166"/>
  <c r="AM79" i="166" s="1"/>
  <c r="BN198" i="166"/>
  <c r="BV96" i="166"/>
  <c r="AQ97" i="166" s="1"/>
  <c r="BX13" i="166"/>
  <c r="AU14" i="166" s="1"/>
  <c r="CG118" i="166"/>
  <c r="BK33" i="166"/>
  <c r="BZ33" i="166"/>
  <c r="BQ48" i="166"/>
  <c r="AG49" i="166" s="1"/>
  <c r="BW172" i="166"/>
  <c r="AS173" i="166" s="1"/>
  <c r="BQ52" i="166"/>
  <c r="AG53" i="166" s="1"/>
  <c r="BW72" i="166"/>
  <c r="AS73" i="166" s="1"/>
  <c r="CG88" i="166"/>
  <c r="BS148" i="166"/>
  <c r="AK149" i="166" s="1"/>
  <c r="CD188" i="166"/>
  <c r="BN22" i="166"/>
  <c r="AC8" i="166"/>
  <c r="AD8" i="166" s="1"/>
  <c r="AR5" i="189"/>
  <c r="CC178" i="166"/>
  <c r="BM88" i="166"/>
  <c r="CJ201" i="166"/>
  <c r="BU56" i="166"/>
  <c r="AO57" i="166" s="1"/>
  <c r="BJ164" i="166"/>
  <c r="CC28" i="166"/>
  <c r="CE88" i="166"/>
  <c r="CG48" i="166"/>
  <c r="CJ29" i="166"/>
  <c r="BV70" i="166"/>
  <c r="AQ71" i="166" s="1"/>
  <c r="CI79" i="166"/>
  <c r="BW120" i="166"/>
  <c r="AS121" i="166" s="1"/>
  <c r="CJ55" i="166"/>
  <c r="BY39" i="166"/>
  <c r="BM22" i="166"/>
  <c r="CA160" i="166"/>
  <c r="CC100" i="166"/>
  <c r="BM201" i="166"/>
  <c r="BJ80" i="166"/>
  <c r="BN55" i="166"/>
  <c r="BT70" i="166"/>
  <c r="AM71" i="166" s="1"/>
  <c r="CA137" i="166"/>
  <c r="BI97" i="166"/>
  <c r="BW70" i="166"/>
  <c r="AS71" i="166" s="1"/>
  <c r="BT137" i="166"/>
  <c r="AM138" i="166" s="1"/>
  <c r="BZ98" i="166"/>
  <c r="CC142" i="166"/>
  <c r="BW155" i="166"/>
  <c r="AS156" i="166" s="1"/>
  <c r="BZ141" i="166"/>
  <c r="CE135" i="166"/>
  <c r="BQ187" i="166"/>
  <c r="AG188" i="166" s="1"/>
  <c r="BW76" i="166"/>
  <c r="AS77" i="166" s="1"/>
  <c r="CJ85" i="166"/>
  <c r="BZ46" i="166"/>
  <c r="BV138" i="166"/>
  <c r="AQ139" i="166" s="1"/>
  <c r="BM138" i="166"/>
  <c r="BW69" i="166"/>
  <c r="AS70" i="166" s="1"/>
  <c r="CG137" i="166"/>
  <c r="BX97" i="166"/>
  <c r="AU98" i="166" s="1"/>
  <c r="CH74" i="166"/>
  <c r="BU24" i="166"/>
  <c r="AO25" i="166" s="1"/>
  <c r="BS33" i="166"/>
  <c r="CI100" i="166"/>
  <c r="BQ87" i="166"/>
  <c r="CD32" i="166"/>
  <c r="BM89" i="166"/>
  <c r="BT58" i="166"/>
  <c r="AM59" i="166" s="1"/>
  <c r="BX139" i="166"/>
  <c r="AU140" i="166" s="1"/>
  <c r="BM158" i="166"/>
  <c r="CJ146" i="166"/>
  <c r="BR128" i="166"/>
  <c r="AI129" i="166" s="1"/>
  <c r="BQ45" i="166"/>
  <c r="CA150" i="166"/>
  <c r="BT194" i="166"/>
  <c r="AM195" i="166" s="1"/>
  <c r="BY186" i="166"/>
  <c r="BY166" i="166"/>
  <c r="BY67" i="166"/>
  <c r="BY137" i="166"/>
  <c r="AW138" i="166" s="1"/>
  <c r="BY32" i="166"/>
  <c r="AW33" i="166" s="1"/>
  <c r="BY174" i="166"/>
  <c r="BY167" i="166"/>
  <c r="BY189" i="166"/>
  <c r="BY148" i="166"/>
  <c r="AW149" i="166" s="1"/>
  <c r="BY18" i="166"/>
  <c r="BY16" i="166"/>
  <c r="AW17" i="166" s="1"/>
  <c r="BY193" i="166"/>
  <c r="AW194" i="166" s="1"/>
  <c r="BY177" i="166"/>
  <c r="BY138" i="166"/>
  <c r="BY206" i="166"/>
  <c r="BY165" i="166"/>
  <c r="BY185" i="166"/>
  <c r="AW186" i="166" s="1"/>
  <c r="BY22" i="166"/>
  <c r="BY198" i="166"/>
  <c r="AW199" i="166" s="1"/>
  <c r="BY201" i="166"/>
  <c r="AW202" i="166" s="1"/>
  <c r="BY182" i="166"/>
  <c r="BY181" i="166"/>
  <c r="BY159" i="166"/>
  <c r="BY112" i="166"/>
  <c r="BY190" i="166"/>
  <c r="BY208" i="166"/>
  <c r="BY160" i="166"/>
  <c r="AW161" i="166" s="1"/>
  <c r="BY157" i="166"/>
  <c r="BY197" i="166"/>
  <c r="BY188" i="166"/>
  <c r="BY27" i="166"/>
  <c r="BY196" i="166"/>
  <c r="BY128" i="166"/>
  <c r="AW129" i="166" s="1"/>
  <c r="BY154" i="166"/>
  <c r="BY209" i="166"/>
  <c r="AW210" i="166" s="1"/>
  <c r="BY187" i="166"/>
  <c r="AW188" i="166" s="1"/>
  <c r="BY170" i="166"/>
  <c r="BY202" i="166"/>
  <c r="BY153" i="166"/>
  <c r="BY131" i="166"/>
  <c r="BY178" i="166"/>
  <c r="AW179" i="166" s="1"/>
  <c r="BY19" i="166"/>
  <c r="BY180" i="166"/>
  <c r="BY9" i="166"/>
  <c r="BY65" i="166"/>
  <c r="BY102" i="166"/>
  <c r="BY41" i="166"/>
  <c r="BY66" i="166"/>
  <c r="BY31" i="166"/>
  <c r="AW32" i="166" s="1"/>
  <c r="BY36" i="166"/>
  <c r="BY139" i="166"/>
  <c r="BY113" i="166"/>
  <c r="AW114" i="166" s="1"/>
  <c r="BY116" i="166"/>
  <c r="BY203" i="166"/>
  <c r="BY146" i="166"/>
  <c r="BY163" i="166"/>
  <c r="BY12" i="166"/>
  <c r="BY106" i="166"/>
  <c r="BY98" i="166"/>
  <c r="AW99" i="166" s="1"/>
  <c r="BY49" i="166"/>
  <c r="AW50" i="166" s="1"/>
  <c r="BY135" i="166"/>
  <c r="BY117" i="166"/>
  <c r="BY132" i="166"/>
  <c r="BY147" i="166"/>
  <c r="AW148" i="166" s="1"/>
  <c r="BY136" i="166"/>
  <c r="AW137" i="166" s="1"/>
  <c r="BY59" i="166"/>
  <c r="BY125" i="166"/>
  <c r="BY101" i="166"/>
  <c r="AW102" i="166" s="1"/>
  <c r="BY46" i="166"/>
  <c r="BY91" i="166"/>
  <c r="BY63" i="166"/>
  <c r="BY184" i="166"/>
  <c r="BY82" i="166"/>
  <c r="AW83" i="166" s="1"/>
  <c r="BY205" i="166"/>
  <c r="BY204" i="166"/>
  <c r="AW205" i="166" s="1"/>
  <c r="BY34" i="166"/>
  <c r="BY109" i="166"/>
  <c r="BY140" i="166"/>
  <c r="BY51" i="166"/>
  <c r="BY114" i="166"/>
  <c r="BY30" i="166"/>
  <c r="AW31" i="166" s="1"/>
  <c r="BY62" i="166"/>
  <c r="BY50" i="166"/>
  <c r="AW51" i="166" s="1"/>
  <c r="BY24" i="166"/>
  <c r="AW25" i="166" s="1"/>
  <c r="BY54" i="166"/>
  <c r="BY60" i="166"/>
  <c r="BY85" i="166"/>
  <c r="BY119" i="166"/>
  <c r="BY68" i="166"/>
  <c r="AW69" i="166" s="1"/>
  <c r="BY23" i="166"/>
  <c r="BY56" i="166"/>
  <c r="AW57" i="166" s="1"/>
  <c r="BY169" i="166"/>
  <c r="AW170" i="166" s="1"/>
  <c r="BY33" i="166"/>
  <c r="BY11" i="166"/>
  <c r="BY14" i="166"/>
  <c r="BY121" i="166"/>
  <c r="BY69" i="166"/>
  <c r="AW70" i="166" s="1"/>
  <c r="BY158" i="166"/>
  <c r="BY141" i="166"/>
  <c r="BY42" i="166"/>
  <c r="BY115" i="166"/>
  <c r="BY183" i="166"/>
  <c r="BY93" i="166"/>
  <c r="BY103" i="166"/>
  <c r="AW104" i="166" s="1"/>
  <c r="BY78" i="166"/>
  <c r="AW79" i="166" s="1"/>
  <c r="BY99" i="166"/>
  <c r="BY53" i="166"/>
  <c r="BY90" i="166"/>
  <c r="BY17" i="166"/>
  <c r="BY44" i="166"/>
  <c r="BY15" i="166"/>
  <c r="BY195" i="166"/>
  <c r="BY80" i="166"/>
  <c r="AW81" i="166" s="1"/>
  <c r="BY52" i="166"/>
  <c r="BY164" i="166"/>
  <c r="BY200" i="166"/>
  <c r="AW201" i="166" s="1"/>
  <c r="BY194" i="166"/>
  <c r="BY111" i="166"/>
  <c r="AW112" i="166" s="1"/>
  <c r="BY86" i="166"/>
  <c r="BY77" i="166"/>
  <c r="BY151" i="166"/>
  <c r="AW152" i="166" s="1"/>
  <c r="BY100" i="166"/>
  <c r="BY84" i="166"/>
  <c r="AW85" i="166" s="1"/>
  <c r="BY74" i="166"/>
  <c r="BY89" i="166"/>
  <c r="BY162" i="166"/>
  <c r="BY26" i="166"/>
  <c r="BY37" i="166"/>
  <c r="BY75" i="166"/>
  <c r="AW76" i="166" s="1"/>
  <c r="BY95" i="166"/>
  <c r="BY79" i="166"/>
  <c r="AW80" i="166" s="1"/>
  <c r="BY179" i="166"/>
  <c r="BY97" i="166"/>
  <c r="BY61" i="166"/>
  <c r="BY107" i="166"/>
  <c r="BY130" i="166"/>
  <c r="BY110" i="166"/>
  <c r="AW111" i="166" s="1"/>
  <c r="BY58" i="166"/>
  <c r="BY73" i="166"/>
  <c r="BY104" i="166"/>
  <c r="AW105" i="166" s="1"/>
  <c r="BY20" i="166"/>
  <c r="BY10" i="166"/>
  <c r="BY35" i="166"/>
  <c r="BY70" i="166"/>
  <c r="BY76" i="166"/>
  <c r="AW77" i="166" s="1"/>
  <c r="BY108" i="166"/>
  <c r="BW164" i="166"/>
  <c r="AS165" i="166" s="1"/>
  <c r="BW192" i="166"/>
  <c r="AS193" i="166" s="1"/>
  <c r="BW177" i="166"/>
  <c r="AS178" i="166" s="1"/>
  <c r="BW168" i="166"/>
  <c r="AS169" i="166" s="1"/>
  <c r="BW158" i="166"/>
  <c r="AS159" i="166" s="1"/>
  <c r="BW53" i="166"/>
  <c r="AS54" i="166" s="1"/>
  <c r="BW60" i="166"/>
  <c r="BW19" i="166"/>
  <c r="AS20" i="166" s="1"/>
  <c r="BW191" i="166"/>
  <c r="AS192" i="166" s="1"/>
  <c r="BW200" i="166"/>
  <c r="AS201" i="166" s="1"/>
  <c r="BW196" i="166"/>
  <c r="AS197" i="166" s="1"/>
  <c r="BW27" i="166"/>
  <c r="AS28" i="166" s="1"/>
  <c r="BW194" i="166"/>
  <c r="AS195" i="166" s="1"/>
  <c r="BW156" i="166"/>
  <c r="AS157" i="166" s="1"/>
  <c r="BW77" i="166"/>
  <c r="AS78" i="166" s="1"/>
  <c r="BW118" i="166"/>
  <c r="AS119" i="166" s="1"/>
  <c r="BW163" i="166"/>
  <c r="AS164" i="166" s="1"/>
  <c r="BW136" i="166"/>
  <c r="AS137" i="166" s="1"/>
  <c r="BW202" i="166"/>
  <c r="AS203" i="166" s="1"/>
  <c r="BW195" i="166"/>
  <c r="AS196" i="166" s="1"/>
  <c r="BW142" i="166"/>
  <c r="AS143" i="166" s="1"/>
  <c r="BW117" i="166"/>
  <c r="AS118" i="166" s="1"/>
  <c r="BW186" i="166"/>
  <c r="AS187" i="166" s="1"/>
  <c r="BW159" i="166"/>
  <c r="AS160" i="166" s="1"/>
  <c r="BW90" i="166"/>
  <c r="AS91" i="166" s="1"/>
  <c r="BW167" i="166"/>
  <c r="AS168" i="166" s="1"/>
  <c r="BW58" i="166"/>
  <c r="AS59" i="166" s="1"/>
  <c r="BW190" i="166"/>
  <c r="AS191" i="166" s="1"/>
  <c r="BW151" i="166"/>
  <c r="AS152" i="166" s="1"/>
  <c r="BW137" i="166"/>
  <c r="AS138" i="166" s="1"/>
  <c r="BW52" i="166"/>
  <c r="AS53" i="166" s="1"/>
  <c r="BW182" i="166"/>
  <c r="AS183" i="166" s="1"/>
  <c r="BW206" i="166"/>
  <c r="AS207" i="166" s="1"/>
  <c r="BW174" i="166"/>
  <c r="AS175" i="166" s="1"/>
  <c r="BW143" i="166"/>
  <c r="AS144" i="166" s="1"/>
  <c r="BW134" i="166"/>
  <c r="AS135" i="166" s="1"/>
  <c r="BW209" i="166"/>
  <c r="AS210" i="166" s="1"/>
  <c r="BW180" i="166"/>
  <c r="AS181" i="166" s="1"/>
  <c r="BW170" i="166"/>
  <c r="AS171" i="166" s="1"/>
  <c r="BW203" i="166"/>
  <c r="AS204" i="166" s="1"/>
  <c r="BW207" i="166"/>
  <c r="AS208" i="166" s="1"/>
  <c r="BW98" i="166"/>
  <c r="AS99" i="166" s="1"/>
  <c r="BW145" i="166"/>
  <c r="AS146" i="166" s="1"/>
  <c r="BW204" i="166"/>
  <c r="AS205" i="166" s="1"/>
  <c r="BW181" i="166"/>
  <c r="AS182" i="166" s="1"/>
  <c r="BW150" i="166"/>
  <c r="BW91" i="166"/>
  <c r="AS92" i="166" s="1"/>
  <c r="BW198" i="166"/>
  <c r="AS199" i="166" s="1"/>
  <c r="BW199" i="166"/>
  <c r="BW169" i="166"/>
  <c r="AS170" i="166" s="1"/>
  <c r="BW102" i="166"/>
  <c r="AS103" i="166" s="1"/>
  <c r="BW175" i="166"/>
  <c r="AS176" i="166" s="1"/>
  <c r="BW110" i="166"/>
  <c r="AS111" i="166" s="1"/>
  <c r="BW38" i="166"/>
  <c r="AS39" i="166" s="1"/>
  <c r="BW123" i="166"/>
  <c r="AS124" i="166" s="1"/>
  <c r="BW94" i="166"/>
  <c r="AS95" i="166" s="1"/>
  <c r="BW157" i="166"/>
  <c r="BW45" i="166"/>
  <c r="BW9" i="166"/>
  <c r="AS10" i="166" s="1"/>
  <c r="BW35" i="166"/>
  <c r="BW116" i="166"/>
  <c r="AS117" i="166" s="1"/>
  <c r="BW66" i="166"/>
  <c r="AS67" i="166" s="1"/>
  <c r="BW15" i="166"/>
  <c r="AS16" i="166" s="1"/>
  <c r="BW131" i="166"/>
  <c r="AS132" i="166" s="1"/>
  <c r="BW23" i="166"/>
  <c r="AS24" i="166" s="1"/>
  <c r="BW166" i="166"/>
  <c r="AS167" i="166" s="1"/>
  <c r="BW114" i="166"/>
  <c r="AS115" i="166" s="1"/>
  <c r="BW34" i="166"/>
  <c r="AS35" i="166" s="1"/>
  <c r="BW95" i="166"/>
  <c r="AS96" i="166" s="1"/>
  <c r="BW33" i="166"/>
  <c r="AS34" i="166" s="1"/>
  <c r="BW31" i="166"/>
  <c r="AS32" i="166" s="1"/>
  <c r="BW139" i="166"/>
  <c r="AS140" i="166" s="1"/>
  <c r="BW112" i="166"/>
  <c r="BW183" i="166"/>
  <c r="AS184" i="166" s="1"/>
  <c r="BW26" i="166"/>
  <c r="AS27" i="166" s="1"/>
  <c r="BW185" i="166"/>
  <c r="AS186" i="166" s="1"/>
  <c r="BW57" i="166"/>
  <c r="AS58" i="166" s="1"/>
  <c r="BW20" i="166"/>
  <c r="AS21" i="166" s="1"/>
  <c r="BW17" i="166"/>
  <c r="AS18" i="166" s="1"/>
  <c r="BW16" i="166"/>
  <c r="AS17" i="166" s="1"/>
  <c r="BW83" i="166"/>
  <c r="AS84" i="166" s="1"/>
  <c r="BW93" i="166"/>
  <c r="AS94" i="166" s="1"/>
  <c r="BW61" i="166"/>
  <c r="AS62" i="166" s="1"/>
  <c r="BW100" i="166"/>
  <c r="AS101" i="166" s="1"/>
  <c r="BW154" i="166"/>
  <c r="AS155" i="166" s="1"/>
  <c r="BW113" i="166"/>
  <c r="AS114" i="166" s="1"/>
  <c r="BW87" i="166"/>
  <c r="AS88" i="166" s="1"/>
  <c r="BW37" i="166"/>
  <c r="AS38" i="166" s="1"/>
  <c r="BW46" i="166"/>
  <c r="AS47" i="166" s="1"/>
  <c r="BW51" i="166"/>
  <c r="BW40" i="166"/>
  <c r="AS41" i="166" s="1"/>
  <c r="BW161" i="166"/>
  <c r="AS162" i="166" s="1"/>
  <c r="BW41" i="166"/>
  <c r="AS42" i="166" s="1"/>
  <c r="BW44" i="166"/>
  <c r="AS45" i="166" s="1"/>
  <c r="BW101" i="166"/>
  <c r="AS102" i="166" s="1"/>
  <c r="BW171" i="166"/>
  <c r="AS172" i="166" s="1"/>
  <c r="BW149" i="166"/>
  <c r="AS150" i="166" s="1"/>
  <c r="BW127" i="166"/>
  <c r="AS128" i="166" s="1"/>
  <c r="BW178" i="166"/>
  <c r="AS179" i="166" s="1"/>
  <c r="BW62" i="166"/>
  <c r="AS63" i="166" s="1"/>
  <c r="BW79" i="166"/>
  <c r="AS80" i="166" s="1"/>
  <c r="BW54" i="166"/>
  <c r="AS55" i="166" s="1"/>
  <c r="BW124" i="166"/>
  <c r="BW121" i="166"/>
  <c r="AS122" i="166" s="1"/>
  <c r="BW99" i="166"/>
  <c r="BW67" i="166"/>
  <c r="AS68" i="166" s="1"/>
  <c r="BW128" i="166"/>
  <c r="AS129" i="166" s="1"/>
  <c r="BW18" i="166"/>
  <c r="AS19" i="166" s="1"/>
  <c r="BW50" i="166"/>
  <c r="AS51" i="166" s="1"/>
  <c r="BW122" i="166"/>
  <c r="BW75" i="166"/>
  <c r="AS76" i="166" s="1"/>
  <c r="BW11" i="166"/>
  <c r="AS12" i="166" s="1"/>
  <c r="BW43" i="166"/>
  <c r="AS44" i="166" s="1"/>
  <c r="BW81" i="166"/>
  <c r="AS82" i="166" s="1"/>
  <c r="BW68" i="166"/>
  <c r="AS69" i="166" s="1"/>
  <c r="BW59" i="166"/>
  <c r="AS60" i="166" s="1"/>
  <c r="BW71" i="166"/>
  <c r="AS72" i="166" s="1"/>
  <c r="BW32" i="166"/>
  <c r="AS33" i="166" s="1"/>
  <c r="BW84" i="166"/>
  <c r="AS85" i="166" s="1"/>
  <c r="BW147" i="166"/>
  <c r="AS148" i="166" s="1"/>
  <c r="BW141" i="166"/>
  <c r="AS142" i="166" s="1"/>
  <c r="BW14" i="166"/>
  <c r="AS15" i="166" s="1"/>
  <c r="BW152" i="166"/>
  <c r="AS153" i="166" s="1"/>
  <c r="BW65" i="166"/>
  <c r="AS66" i="166" s="1"/>
  <c r="BW201" i="166"/>
  <c r="AS202" i="166" s="1"/>
  <c r="BW24" i="166"/>
  <c r="AS25" i="166" s="1"/>
  <c r="BW132" i="166"/>
  <c r="BW74" i="166"/>
  <c r="AS75" i="166" s="1"/>
  <c r="BW12" i="166"/>
  <c r="AS13" i="166" s="1"/>
  <c r="BW153" i="166"/>
  <c r="AS154" i="166" s="1"/>
  <c r="BW103" i="166"/>
  <c r="AS104" i="166" s="1"/>
  <c r="BW78" i="166"/>
  <c r="AS79" i="166" s="1"/>
  <c r="BW138" i="166"/>
  <c r="AS139" i="166" s="1"/>
  <c r="BW36" i="166"/>
  <c r="AS37" i="166" s="1"/>
  <c r="BW85" i="166"/>
  <c r="AS86" i="166" s="1"/>
  <c r="BW22" i="166"/>
  <c r="AS23" i="166" s="1"/>
  <c r="BW165" i="166"/>
  <c r="BW111" i="166"/>
  <c r="AS112" i="166" s="1"/>
  <c r="BW179" i="166"/>
  <c r="AS180" i="166" s="1"/>
  <c r="BW187" i="166"/>
  <c r="AS188" i="166" s="1"/>
  <c r="BW106" i="166"/>
  <c r="AS107" i="166" s="1"/>
  <c r="BW86" i="166"/>
  <c r="AS87" i="166" s="1"/>
  <c r="BW104" i="166"/>
  <c r="AS105" i="166" s="1"/>
  <c r="BW115" i="166"/>
  <c r="AS116" i="166" s="1"/>
  <c r="BW130" i="166"/>
  <c r="AS131" i="166" s="1"/>
  <c r="BW92" i="166"/>
  <c r="AS93" i="166" s="1"/>
  <c r="BW10" i="166"/>
  <c r="AS11" i="166" s="1"/>
  <c r="BW109" i="166"/>
  <c r="AS110" i="166" s="1"/>
  <c r="BW146" i="166"/>
  <c r="AS147" i="166" s="1"/>
  <c r="CA144" i="166"/>
  <c r="BV60" i="166"/>
  <c r="AQ61" i="166" s="1"/>
  <c r="BV165" i="166"/>
  <c r="AQ166" i="166" s="1"/>
  <c r="BV55" i="166"/>
  <c r="AQ56" i="166" s="1"/>
  <c r="BR188" i="166"/>
  <c r="AI189" i="166" s="1"/>
  <c r="CJ79" i="166"/>
  <c r="BY199" i="166"/>
  <c r="AW200" i="166" s="1"/>
  <c r="BZ97" i="166"/>
  <c r="CH21" i="166"/>
  <c r="BI144" i="166"/>
  <c r="BK58" i="166"/>
  <c r="CJ176" i="166"/>
  <c r="BK72" i="166"/>
  <c r="CH201" i="166"/>
  <c r="BU105" i="166"/>
  <c r="AO106" i="166" s="1"/>
  <c r="BZ23" i="166"/>
  <c r="BS141" i="166"/>
  <c r="AK142" i="166" s="1"/>
  <c r="CJ48" i="166"/>
  <c r="BK166" i="166"/>
  <c r="BY55" i="166"/>
  <c r="CI185" i="166"/>
  <c r="BZ57" i="166"/>
  <c r="BC58" i="166" s="1"/>
  <c r="CD86" i="166"/>
  <c r="CH41" i="166"/>
  <c r="BR159" i="166"/>
  <c r="AI160" i="166" s="1"/>
  <c r="BW29" i="166"/>
  <c r="BV174" i="166"/>
  <c r="AQ175" i="166" s="1"/>
  <c r="BX64" i="166"/>
  <c r="AU65" i="166" s="1"/>
  <c r="BR189" i="166"/>
  <c r="AI190" i="166" s="1"/>
  <c r="CI80" i="166"/>
  <c r="BY13" i="166"/>
  <c r="CJ116" i="166"/>
  <c r="CD22" i="166"/>
  <c r="BU136" i="166"/>
  <c r="BW39" i="166"/>
  <c r="AS40" i="166" s="1"/>
  <c r="BI150" i="166"/>
  <c r="CI46" i="166"/>
  <c r="CA168" i="166"/>
  <c r="CI57" i="166"/>
  <c r="BU189" i="166"/>
  <c r="AO190" i="166" s="1"/>
  <c r="CD72" i="166"/>
  <c r="CC189" i="166"/>
  <c r="CJ39" i="166"/>
  <c r="CI95" i="166"/>
  <c r="CJ153" i="166"/>
  <c r="BW25" i="166"/>
  <c r="AS26" i="166" s="1"/>
  <c r="BS99" i="166"/>
  <c r="AK100" i="166" s="1"/>
  <c r="BS142" i="166"/>
  <c r="AK143" i="166" s="1"/>
  <c r="BN52" i="166"/>
  <c r="BT59" i="166"/>
  <c r="AM60" i="166" s="1"/>
  <c r="CC192" i="166"/>
  <c r="BS87" i="166"/>
  <c r="AK88" i="166" s="1"/>
  <c r="BR14" i="166"/>
  <c r="AI15" i="166" s="1"/>
  <c r="BX120" i="166"/>
  <c r="AU121" i="166" s="1"/>
  <c r="BQ27" i="166"/>
  <c r="BJ134" i="166"/>
  <c r="BR28" i="166"/>
  <c r="AI29" i="166" s="1"/>
  <c r="BM135" i="166"/>
  <c r="BU41" i="166"/>
  <c r="AO42" i="166" s="1"/>
  <c r="BJ161" i="166"/>
  <c r="CG53" i="166"/>
  <c r="CG80" i="166"/>
  <c r="BX156" i="166"/>
  <c r="AU157" i="166" s="1"/>
  <c r="BQ143" i="166"/>
  <c r="BW188" i="166"/>
  <c r="CE63" i="166"/>
  <c r="BT188" i="166"/>
  <c r="AM189" i="166" s="1"/>
  <c r="BT79" i="166"/>
  <c r="AM80" i="166" s="1"/>
  <c r="CI199" i="166"/>
  <c r="CI96" i="166"/>
  <c r="BQ204" i="166"/>
  <c r="AG205" i="166" s="1"/>
  <c r="BM108" i="166"/>
  <c r="BX25" i="166"/>
  <c r="AU26" i="166" s="1"/>
  <c r="CH132" i="166"/>
  <c r="BT45" i="166"/>
  <c r="AM46" i="166" s="1"/>
  <c r="BU164" i="166"/>
  <c r="AO165" i="166" s="1"/>
  <c r="CG63" i="166"/>
  <c r="BI187" i="166"/>
  <c r="BW80" i="166"/>
  <c r="AS81" i="166" s="1"/>
  <c r="BZ179" i="166"/>
  <c r="BR31" i="166"/>
  <c r="AI32" i="166" s="1"/>
  <c r="BT209" i="166"/>
  <c r="AM210" i="166" s="1"/>
  <c r="CA22" i="166"/>
  <c r="BR61" i="166"/>
  <c r="AI62" i="166" s="1"/>
  <c r="BJ179" i="166"/>
  <c r="CG148" i="166"/>
  <c r="BJ56" i="166"/>
  <c r="CI172" i="166"/>
  <c r="BY64" i="166"/>
  <c r="CD189" i="166"/>
  <c r="BX72" i="166"/>
  <c r="AU73" i="166" s="1"/>
  <c r="CE201" i="166"/>
  <c r="CG105" i="166"/>
  <c r="BQ23" i="166"/>
  <c r="BJ132" i="166"/>
  <c r="BV25" i="166"/>
  <c r="AQ26" i="166" s="1"/>
  <c r="CG132" i="166"/>
  <c r="BQ40" i="166"/>
  <c r="AG41" i="166" s="1"/>
  <c r="BR158" i="166"/>
  <c r="AI159" i="166" s="1"/>
  <c r="CG45" i="166"/>
  <c r="CA28" i="166"/>
  <c r="BM56" i="166"/>
  <c r="CE95" i="166"/>
  <c r="BU126" i="166"/>
  <c r="AO127" i="166" s="1"/>
  <c r="BM172" i="166"/>
  <c r="CC79" i="166"/>
  <c r="BS185" i="166"/>
  <c r="AK186" i="166" s="1"/>
  <c r="BJ49" i="166"/>
  <c r="CI134" i="166"/>
  <c r="BK21" i="166"/>
  <c r="CG79" i="166"/>
  <c r="BT24" i="166"/>
  <c r="AM25" i="166" s="1"/>
  <c r="CG193" i="166"/>
  <c r="BK22" i="166"/>
  <c r="BZ175" i="166"/>
  <c r="BI79" i="166"/>
  <c r="BZ48" i="166"/>
  <c r="BM10" i="166"/>
  <c r="CA185" i="166"/>
  <c r="BY145" i="166"/>
  <c r="BX88" i="166"/>
  <c r="BV193" i="166"/>
  <c r="AQ194" i="166" s="1"/>
  <c r="CG77" i="166"/>
  <c r="CG106" i="166"/>
  <c r="CD20" i="166"/>
  <c r="BR29" i="166"/>
  <c r="AI30" i="166" s="1"/>
  <c r="BN106" i="166"/>
  <c r="BY83" i="166"/>
  <c r="AW84" i="166" s="1"/>
  <c r="BR23" i="166"/>
  <c r="AI24" i="166" s="1"/>
  <c r="BW82" i="166"/>
  <c r="AS83" i="166" s="1"/>
  <c r="CC80" i="166"/>
  <c r="BV166" i="166"/>
  <c r="AQ167" i="166" s="1"/>
  <c r="BT106" i="166"/>
  <c r="AM107" i="166" s="1"/>
  <c r="BN74" i="166"/>
  <c r="BX102" i="166"/>
  <c r="AU103" i="166" s="1"/>
  <c r="BT41" i="166"/>
  <c r="AM42" i="166" s="1"/>
  <c r="BI100" i="166"/>
  <c r="CG147" i="166"/>
  <c r="BQ83" i="166"/>
  <c r="BV26" i="166"/>
  <c r="AQ27" i="166" s="1"/>
  <c r="BU82" i="166"/>
  <c r="AO83" i="166" s="1"/>
  <c r="BI76" i="166"/>
  <c r="BV82" i="166"/>
  <c r="AQ83" i="166" s="1"/>
  <c r="BU28" i="166"/>
  <c r="AO29" i="166" s="1"/>
  <c r="BI133" i="166"/>
  <c r="CD138" i="166"/>
  <c r="BY43" i="166"/>
  <c r="BX98" i="166"/>
  <c r="AU99" i="166" s="1"/>
  <c r="BI121" i="166"/>
  <c r="BN150" i="166"/>
  <c r="CG9" i="166"/>
  <c r="BY38" i="166"/>
  <c r="AW39" i="166" s="1"/>
  <c r="CE196" i="166"/>
  <c r="BM203" i="166"/>
  <c r="BM207" i="166"/>
  <c r="BM194" i="166"/>
  <c r="BM179" i="166"/>
  <c r="BM144" i="166"/>
  <c r="BM109" i="166"/>
  <c r="BM37" i="166"/>
  <c r="BM83" i="166"/>
  <c r="BM198" i="166"/>
  <c r="BM175" i="166"/>
  <c r="BM199" i="166"/>
  <c r="BM34" i="166"/>
  <c r="BM162" i="166"/>
  <c r="BM151" i="166"/>
  <c r="BM160" i="166"/>
  <c r="BM73" i="166"/>
  <c r="BM9" i="166"/>
  <c r="BM23" i="166"/>
  <c r="BM165" i="166"/>
  <c r="BM202" i="166"/>
  <c r="BM195" i="166"/>
  <c r="BM168" i="166"/>
  <c r="BM104" i="166"/>
  <c r="BM122" i="166"/>
  <c r="BM206" i="166"/>
  <c r="BM196" i="166"/>
  <c r="BM176" i="166"/>
  <c r="BM187" i="166"/>
  <c r="BM167" i="166"/>
  <c r="BM152" i="166"/>
  <c r="BM44" i="166"/>
  <c r="BM84" i="166"/>
  <c r="BM182" i="166"/>
  <c r="BM191" i="166"/>
  <c r="BM164" i="166"/>
  <c r="BM190" i="166"/>
  <c r="BM174" i="166"/>
  <c r="BM35" i="166"/>
  <c r="BM51" i="166"/>
  <c r="BM204" i="166"/>
  <c r="BM81" i="166"/>
  <c r="BM184" i="166"/>
  <c r="BM181" i="166"/>
  <c r="BM92" i="166"/>
  <c r="BM42" i="166"/>
  <c r="BM76" i="166"/>
  <c r="BM209" i="166"/>
  <c r="BM200" i="166"/>
  <c r="BM155" i="166"/>
  <c r="BM57" i="166"/>
  <c r="BM86" i="166"/>
  <c r="BM136" i="166"/>
  <c r="BM58" i="166"/>
  <c r="BM114" i="166"/>
  <c r="BM153" i="166"/>
  <c r="BM38" i="166"/>
  <c r="BM94" i="166"/>
  <c r="BM147" i="166"/>
  <c r="BM16" i="166"/>
  <c r="BM149" i="166"/>
  <c r="BM45" i="166"/>
  <c r="BM74" i="166"/>
  <c r="BM128" i="166"/>
  <c r="BM140" i="166"/>
  <c r="BM52" i="166"/>
  <c r="BM75" i="166"/>
  <c r="BM67" i="166"/>
  <c r="BM65" i="166"/>
  <c r="BM12" i="166"/>
  <c r="BM150" i="166"/>
  <c r="BM77" i="166"/>
  <c r="BM18" i="166"/>
  <c r="BM15" i="166"/>
  <c r="BM26" i="166"/>
  <c r="BM208" i="166"/>
  <c r="BM139" i="166"/>
  <c r="BM59" i="166"/>
  <c r="BM134" i="166"/>
  <c r="BM98" i="166"/>
  <c r="BM30" i="166"/>
  <c r="BM123" i="166"/>
  <c r="BM125" i="166"/>
  <c r="BM70" i="166"/>
  <c r="BM173" i="166"/>
  <c r="BM161" i="166"/>
  <c r="BM171" i="166"/>
  <c r="BM178" i="166"/>
  <c r="BM100" i="166"/>
  <c r="BM20" i="166"/>
  <c r="BM112" i="166"/>
  <c r="BM110" i="166"/>
  <c r="BM97" i="166"/>
  <c r="BM183" i="166"/>
  <c r="BM78" i="166"/>
  <c r="BM146" i="166"/>
  <c r="BM82" i="166"/>
  <c r="BM29" i="166"/>
  <c r="BM106" i="166"/>
  <c r="BM107" i="166"/>
  <c r="BM166" i="166"/>
  <c r="BM19" i="166"/>
  <c r="BM154" i="166"/>
  <c r="BM124" i="166"/>
  <c r="BM53" i="166"/>
  <c r="BM11" i="166"/>
  <c r="BM66" i="166"/>
  <c r="BM116" i="166"/>
  <c r="BM180" i="166"/>
  <c r="BM102" i="166"/>
  <c r="BM32" i="166"/>
  <c r="BM148" i="166"/>
  <c r="BM103" i="166"/>
  <c r="BM54" i="166"/>
  <c r="BM131" i="166"/>
  <c r="BM31" i="166"/>
  <c r="BM101" i="166"/>
  <c r="BM142" i="166"/>
  <c r="BM130" i="166"/>
  <c r="BM79" i="166"/>
  <c r="BM185" i="166"/>
  <c r="BM163" i="166"/>
  <c r="BM186" i="166"/>
  <c r="BM68" i="166"/>
  <c r="BM69" i="166"/>
  <c r="BM117" i="166"/>
  <c r="BM85" i="166"/>
  <c r="BM43" i="166"/>
  <c r="BM24" i="166"/>
  <c r="BM129" i="166"/>
  <c r="BM50" i="166"/>
  <c r="BM99" i="166"/>
  <c r="BM46" i="166"/>
  <c r="BM61" i="166"/>
  <c r="BM27" i="166"/>
  <c r="BM137" i="166"/>
  <c r="BM105" i="166"/>
  <c r="BM118" i="166"/>
  <c r="BM14" i="166"/>
  <c r="BM41" i="166"/>
  <c r="CA165" i="166"/>
  <c r="CA195" i="166"/>
  <c r="CA40" i="166"/>
  <c r="CA181" i="166"/>
  <c r="CA204" i="166"/>
  <c r="CA173" i="166"/>
  <c r="CA177" i="166"/>
  <c r="CA206" i="166"/>
  <c r="CA107" i="166"/>
  <c r="CA164" i="166"/>
  <c r="CA200" i="166"/>
  <c r="CA190" i="166"/>
  <c r="CA88" i="166"/>
  <c r="CA138" i="166"/>
  <c r="CA30" i="166"/>
  <c r="CA9" i="166"/>
  <c r="CA175" i="166"/>
  <c r="CA196" i="166"/>
  <c r="CA146" i="166"/>
  <c r="CA182" i="166"/>
  <c r="CA133" i="166"/>
  <c r="CA122" i="166"/>
  <c r="CA113" i="166"/>
  <c r="CA50" i="166"/>
  <c r="CA127" i="166"/>
  <c r="CA199" i="166"/>
  <c r="CA188" i="166"/>
  <c r="CA176" i="166"/>
  <c r="CA140" i="166"/>
  <c r="CA112" i="166"/>
  <c r="CA192" i="166"/>
  <c r="CA184" i="166"/>
  <c r="CA109" i="166"/>
  <c r="CA45" i="166"/>
  <c r="BA46" i="166" s="1"/>
  <c r="CA58" i="166"/>
  <c r="CA191" i="166"/>
  <c r="CA179" i="166"/>
  <c r="CA208" i="166"/>
  <c r="CA116" i="166"/>
  <c r="CA71" i="166"/>
  <c r="CA110" i="166"/>
  <c r="CA13" i="166"/>
  <c r="CA82" i="166"/>
  <c r="CA156" i="166"/>
  <c r="CA171" i="166"/>
  <c r="CA114" i="166"/>
  <c r="CA178" i="166"/>
  <c r="CA170" i="166"/>
  <c r="CA203" i="166"/>
  <c r="CA180" i="166"/>
  <c r="CA104" i="166"/>
  <c r="CA172" i="166"/>
  <c r="CA169" i="166"/>
  <c r="CA87" i="166"/>
  <c r="CA158" i="166"/>
  <c r="CA131" i="166"/>
  <c r="CA39" i="166"/>
  <c r="CA97" i="166"/>
  <c r="CA202" i="166"/>
  <c r="CA95" i="166"/>
  <c r="CA80" i="166"/>
  <c r="CA10" i="166"/>
  <c r="CA123" i="166"/>
  <c r="CA59" i="166"/>
  <c r="CA15" i="166"/>
  <c r="CA16" i="166"/>
  <c r="CA187" i="166"/>
  <c r="CA135" i="166"/>
  <c r="CA18" i="166"/>
  <c r="CA75" i="166"/>
  <c r="CA101" i="166"/>
  <c r="CA93" i="166"/>
  <c r="CA23" i="166"/>
  <c r="CA167" i="166"/>
  <c r="CA96" i="166"/>
  <c r="CA25" i="166"/>
  <c r="CA19" i="166"/>
  <c r="CA61" i="166"/>
  <c r="CA47" i="166"/>
  <c r="CA48" i="166"/>
  <c r="CA103" i="166"/>
  <c r="CA66" i="166"/>
  <c r="CA154" i="166"/>
  <c r="CA43" i="166"/>
  <c r="CA81" i="166"/>
  <c r="CA148" i="166"/>
  <c r="CA67" i="166"/>
  <c r="CA21" i="166"/>
  <c r="CA36" i="166"/>
  <c r="CA90" i="166"/>
  <c r="CA42" i="166"/>
  <c r="CA52" i="166"/>
  <c r="CA60" i="166"/>
  <c r="CA69" i="166"/>
  <c r="CA151" i="166"/>
  <c r="CA129" i="166"/>
  <c r="CA166" i="166"/>
  <c r="CA79" i="166"/>
  <c r="CA63" i="166"/>
  <c r="CA44" i="166"/>
  <c r="CA84" i="166"/>
  <c r="CA128" i="166"/>
  <c r="CA20" i="166"/>
  <c r="CA147" i="166"/>
  <c r="CA155" i="166"/>
  <c r="CA159" i="166"/>
  <c r="CA64" i="166"/>
  <c r="CA11" i="166"/>
  <c r="CA141" i="166"/>
  <c r="CA56" i="166"/>
  <c r="CA55" i="166"/>
  <c r="CA130" i="166"/>
  <c r="CA31" i="166"/>
  <c r="CA98" i="166"/>
  <c r="CA149" i="166"/>
  <c r="CA136" i="166"/>
  <c r="CA157" i="166"/>
  <c r="CA117" i="166"/>
  <c r="CA78" i="166"/>
  <c r="CA85" i="166"/>
  <c r="CA186" i="166"/>
  <c r="CA92" i="166"/>
  <c r="CA76" i="166"/>
  <c r="CA27" i="166"/>
  <c r="CA24" i="166"/>
  <c r="CA26" i="166"/>
  <c r="CA207" i="166"/>
  <c r="CA194" i="166"/>
  <c r="CA106" i="166"/>
  <c r="CA102" i="166"/>
  <c r="CA35" i="166"/>
  <c r="CA51" i="166"/>
  <c r="CA142" i="166"/>
  <c r="CA99" i="166"/>
  <c r="CA89" i="166"/>
  <c r="CA34" i="166"/>
  <c r="CA124" i="166"/>
  <c r="CA118" i="166"/>
  <c r="CA32" i="166"/>
  <c r="CA139" i="166"/>
  <c r="CA12" i="166"/>
  <c r="CA115" i="166"/>
  <c r="CA152" i="166"/>
  <c r="CA72" i="166"/>
  <c r="CA65" i="166"/>
  <c r="CA70" i="166"/>
  <c r="CA153" i="166"/>
  <c r="CA91" i="166"/>
  <c r="CA38" i="166"/>
  <c r="CA68" i="166"/>
  <c r="CA41" i="166"/>
  <c r="CA111" i="166"/>
  <c r="BT171" i="166"/>
  <c r="AM172" i="166" s="1"/>
  <c r="BT167" i="166"/>
  <c r="AM168" i="166" s="1"/>
  <c r="BT184" i="166"/>
  <c r="AM185" i="166" s="1"/>
  <c r="BT157" i="166"/>
  <c r="AM158" i="166" s="1"/>
  <c r="BT105" i="166"/>
  <c r="AM106" i="166" s="1"/>
  <c r="BT111" i="166"/>
  <c r="AM112" i="166" s="1"/>
  <c r="BT37" i="166"/>
  <c r="AM38" i="166" s="1"/>
  <c r="BT175" i="166"/>
  <c r="AM176" i="166" s="1"/>
  <c r="BT141" i="166"/>
  <c r="AM142" i="166" s="1"/>
  <c r="BT170" i="166"/>
  <c r="AM171" i="166" s="1"/>
  <c r="BT176" i="166"/>
  <c r="AM177" i="166" s="1"/>
  <c r="BT207" i="166"/>
  <c r="AM208" i="166" s="1"/>
  <c r="BT140" i="166"/>
  <c r="AM141" i="166" s="1"/>
  <c r="BT143" i="166"/>
  <c r="AM144" i="166" s="1"/>
  <c r="BT135" i="166"/>
  <c r="AM136" i="166" s="1"/>
  <c r="BT85" i="166"/>
  <c r="AM86" i="166" s="1"/>
  <c r="BT38" i="166"/>
  <c r="AM39" i="166" s="1"/>
  <c r="BT164" i="166"/>
  <c r="AM165" i="166" s="1"/>
  <c r="BT172" i="166"/>
  <c r="AM173" i="166" s="1"/>
  <c r="BT155" i="166"/>
  <c r="BT154" i="166"/>
  <c r="BT51" i="166"/>
  <c r="AM52" i="166" s="1"/>
  <c r="BT161" i="166"/>
  <c r="AM162" i="166" s="1"/>
  <c r="BT150" i="166"/>
  <c r="AM151" i="166" s="1"/>
  <c r="BT160" i="166"/>
  <c r="AM161" i="166" s="1"/>
  <c r="BT181" i="166"/>
  <c r="AM182" i="166" s="1"/>
  <c r="BT190" i="166"/>
  <c r="AM191" i="166" s="1"/>
  <c r="BT195" i="166"/>
  <c r="AM196" i="166" s="1"/>
  <c r="BT49" i="166"/>
  <c r="BT208" i="166"/>
  <c r="AM209" i="166" s="1"/>
  <c r="BT177" i="166"/>
  <c r="AM178" i="166" s="1"/>
  <c r="BT42" i="166"/>
  <c r="AM43" i="166" s="1"/>
  <c r="BT76" i="166"/>
  <c r="AM77" i="166" s="1"/>
  <c r="BT168" i="166"/>
  <c r="AM169" i="166" s="1"/>
  <c r="BT163" i="166"/>
  <c r="AM164" i="166" s="1"/>
  <c r="BT46" i="166"/>
  <c r="AM47" i="166" s="1"/>
  <c r="BT19" i="166"/>
  <c r="BT20" i="166"/>
  <c r="AM21" i="166" s="1"/>
  <c r="BT11" i="166"/>
  <c r="AM12" i="166" s="1"/>
  <c r="BT204" i="166"/>
  <c r="AM205" i="166" s="1"/>
  <c r="BT180" i="166"/>
  <c r="AM181" i="166" s="1"/>
  <c r="BT147" i="166"/>
  <c r="AM148" i="166" s="1"/>
  <c r="BT206" i="166"/>
  <c r="AM207" i="166" s="1"/>
  <c r="BT123" i="166"/>
  <c r="AM124" i="166" s="1"/>
  <c r="BT103" i="166"/>
  <c r="AM104" i="166" s="1"/>
  <c r="BT115" i="166"/>
  <c r="AM116" i="166" s="1"/>
  <c r="BT27" i="166"/>
  <c r="AM28" i="166" s="1"/>
  <c r="BT16" i="166"/>
  <c r="AM17" i="166" s="1"/>
  <c r="BT202" i="166"/>
  <c r="AM203" i="166" s="1"/>
  <c r="BT133" i="166"/>
  <c r="AM134" i="166" s="1"/>
  <c r="BT74" i="166"/>
  <c r="AM75" i="166" s="1"/>
  <c r="BT29" i="166"/>
  <c r="AM30" i="166" s="1"/>
  <c r="BT113" i="166"/>
  <c r="AM114" i="166" s="1"/>
  <c r="BT34" i="166"/>
  <c r="AM35" i="166" s="1"/>
  <c r="BT36" i="166"/>
  <c r="AM37" i="166" s="1"/>
  <c r="BT162" i="166"/>
  <c r="AM163" i="166" s="1"/>
  <c r="BT67" i="166"/>
  <c r="AM68" i="166" s="1"/>
  <c r="BT112" i="166"/>
  <c r="AM113" i="166" s="1"/>
  <c r="BT158" i="166"/>
  <c r="AM159" i="166" s="1"/>
  <c r="BT83" i="166"/>
  <c r="AM84" i="166" s="1"/>
  <c r="BT69" i="166"/>
  <c r="BT98" i="166"/>
  <c r="AM99" i="166" s="1"/>
  <c r="BT65" i="166"/>
  <c r="AM66" i="166" s="1"/>
  <c r="BT102" i="166"/>
  <c r="AM103" i="166" s="1"/>
  <c r="BT9" i="166"/>
  <c r="AM10" i="166" s="1"/>
  <c r="BT178" i="166"/>
  <c r="AM179" i="166" s="1"/>
  <c r="BT97" i="166"/>
  <c r="AM98" i="166" s="1"/>
  <c r="BT92" i="166"/>
  <c r="AM93" i="166" s="1"/>
  <c r="BT77" i="166"/>
  <c r="AM78" i="166" s="1"/>
  <c r="BT84" i="166"/>
  <c r="AM85" i="166" s="1"/>
  <c r="BT93" i="166"/>
  <c r="AM94" i="166" s="1"/>
  <c r="BT132" i="166"/>
  <c r="AM133" i="166" s="1"/>
  <c r="BT73" i="166"/>
  <c r="AM74" i="166" s="1"/>
  <c r="BT139" i="166"/>
  <c r="AM140" i="166" s="1"/>
  <c r="BT127" i="166"/>
  <c r="AM128" i="166" s="1"/>
  <c r="BT125" i="166"/>
  <c r="AM126" i="166" s="1"/>
  <c r="BT80" i="166"/>
  <c r="AM81" i="166" s="1"/>
  <c r="BT48" i="166"/>
  <c r="AM49" i="166" s="1"/>
  <c r="BT126" i="166"/>
  <c r="AM127" i="166" s="1"/>
  <c r="BT146" i="166"/>
  <c r="AM147" i="166" s="1"/>
  <c r="BT109" i="166"/>
  <c r="AM110" i="166" s="1"/>
  <c r="BT119" i="166"/>
  <c r="AM120" i="166" s="1"/>
  <c r="BT12" i="166"/>
  <c r="AM13" i="166" s="1"/>
  <c r="BT26" i="166"/>
  <c r="BT122" i="166"/>
  <c r="AM123" i="166" s="1"/>
  <c r="BT153" i="166"/>
  <c r="AM154" i="166" s="1"/>
  <c r="BT32" i="166"/>
  <c r="AM33" i="166" s="1"/>
  <c r="BT82" i="166"/>
  <c r="AM83" i="166" s="1"/>
  <c r="BT91" i="166"/>
  <c r="AM92" i="166" s="1"/>
  <c r="BT186" i="166"/>
  <c r="AM187" i="166" s="1"/>
  <c r="BT193" i="166"/>
  <c r="AM194" i="166" s="1"/>
  <c r="BT205" i="166"/>
  <c r="AM206" i="166" s="1"/>
  <c r="BT87" i="166"/>
  <c r="BT196" i="166"/>
  <c r="AM197" i="166" s="1"/>
  <c r="BT144" i="166"/>
  <c r="AM145" i="166" s="1"/>
  <c r="BT15" i="166"/>
  <c r="AM16" i="166" s="1"/>
  <c r="BT44" i="166"/>
  <c r="AM45" i="166" s="1"/>
  <c r="BT10" i="166"/>
  <c r="AM11" i="166" s="1"/>
  <c r="BT94" i="166"/>
  <c r="AM95" i="166" s="1"/>
  <c r="BT43" i="166"/>
  <c r="AM44" i="166" s="1"/>
  <c r="BT101" i="166"/>
  <c r="BT75" i="166"/>
  <c r="AM76" i="166" s="1"/>
  <c r="BT66" i="166"/>
  <c r="AM67" i="166" s="1"/>
  <c r="BT104" i="166"/>
  <c r="AM105" i="166" s="1"/>
  <c r="BT145" i="166"/>
  <c r="AM146" i="166" s="1"/>
  <c r="BT136" i="166"/>
  <c r="AM137" i="166" s="1"/>
  <c r="BT25" i="166"/>
  <c r="AM26" i="166" s="1"/>
  <c r="BT128" i="166"/>
  <c r="AM129" i="166" s="1"/>
  <c r="BT18" i="166"/>
  <c r="AM19" i="166" s="1"/>
  <c r="BT23" i="166"/>
  <c r="AM24" i="166" s="1"/>
  <c r="BT63" i="166"/>
  <c r="AM64" i="166" s="1"/>
  <c r="BT121" i="166"/>
  <c r="AM122" i="166" s="1"/>
  <c r="BT134" i="166"/>
  <c r="AM135" i="166" s="1"/>
  <c r="BT110" i="166"/>
  <c r="AM111" i="166" s="1"/>
  <c r="BT68" i="166"/>
  <c r="AM69" i="166" s="1"/>
  <c r="BT100" i="166"/>
  <c r="AM101" i="166" s="1"/>
  <c r="BT61" i="166"/>
  <c r="AM62" i="166" s="1"/>
  <c r="BT152" i="166"/>
  <c r="AM153" i="166" s="1"/>
  <c r="BT50" i="166"/>
  <c r="AM51" i="166" s="1"/>
  <c r="BT151" i="166"/>
  <c r="AM152" i="166" s="1"/>
  <c r="BT99" i="166"/>
  <c r="AM100" i="166" s="1"/>
  <c r="BT131" i="166"/>
  <c r="AM132" i="166" s="1"/>
  <c r="BT33" i="166"/>
  <c r="AM34" i="166" s="1"/>
  <c r="BT182" i="166"/>
  <c r="BT130" i="166"/>
  <c r="AM131" i="166" s="1"/>
  <c r="BT187" i="166"/>
  <c r="AM188" i="166" s="1"/>
  <c r="BT148" i="166"/>
  <c r="AM149" i="166" s="1"/>
  <c r="BT31" i="166"/>
  <c r="AM32" i="166" s="1"/>
  <c r="BT120" i="166"/>
  <c r="AM121" i="166" s="1"/>
  <c r="BT166" i="166"/>
  <c r="AM167" i="166" s="1"/>
  <c r="BT129" i="166"/>
  <c r="AM130" i="166" s="1"/>
  <c r="BT90" i="166"/>
  <c r="AM91" i="166" s="1"/>
  <c r="BT149" i="166"/>
  <c r="AM150" i="166" s="1"/>
  <c r="BS175" i="166"/>
  <c r="AK176" i="166" s="1"/>
  <c r="BS110" i="166"/>
  <c r="AK111" i="166" s="1"/>
  <c r="BS35" i="166"/>
  <c r="AK36" i="166" s="1"/>
  <c r="BS196" i="166"/>
  <c r="AK197" i="166" s="1"/>
  <c r="BS160" i="166"/>
  <c r="AK161" i="166" s="1"/>
  <c r="BS208" i="166"/>
  <c r="AK209" i="166" s="1"/>
  <c r="BS156" i="166"/>
  <c r="AK157" i="166" s="1"/>
  <c r="BS204" i="166"/>
  <c r="BS200" i="166"/>
  <c r="AK201" i="166" s="1"/>
  <c r="BS25" i="166"/>
  <c r="AK26" i="166" s="1"/>
  <c r="BS173" i="166"/>
  <c r="AK174" i="166" s="1"/>
  <c r="BS177" i="166"/>
  <c r="AK178" i="166" s="1"/>
  <c r="BS49" i="166"/>
  <c r="AK50" i="166" s="1"/>
  <c r="BS122" i="166"/>
  <c r="AK123" i="166" s="1"/>
  <c r="BS188" i="166"/>
  <c r="AK189" i="166" s="1"/>
  <c r="BS166" i="166"/>
  <c r="BS184" i="166"/>
  <c r="AK185" i="166" s="1"/>
  <c r="BS144" i="166"/>
  <c r="AK145" i="166" s="1"/>
  <c r="BS96" i="166"/>
  <c r="AK97" i="166" s="1"/>
  <c r="BS52" i="166"/>
  <c r="AK53" i="166" s="1"/>
  <c r="BS60" i="166"/>
  <c r="AK61" i="166" s="1"/>
  <c r="BS195" i="166"/>
  <c r="AK196" i="166" s="1"/>
  <c r="BS191" i="166"/>
  <c r="AK192" i="166" s="1"/>
  <c r="BS174" i="166"/>
  <c r="BS121" i="166"/>
  <c r="BS118" i="166"/>
  <c r="AK119" i="166" s="1"/>
  <c r="BS80" i="166"/>
  <c r="AK81" i="166" s="1"/>
  <c r="BS15" i="166"/>
  <c r="AK16" i="166" s="1"/>
  <c r="BS192" i="166"/>
  <c r="AK193" i="166" s="1"/>
  <c r="BS179" i="166"/>
  <c r="AK180" i="166" s="1"/>
  <c r="BS186" i="166"/>
  <c r="AK187" i="166" s="1"/>
  <c r="BS209" i="166"/>
  <c r="BS203" i="166"/>
  <c r="AK204" i="166" s="1"/>
  <c r="BS112" i="166"/>
  <c r="BS134" i="166"/>
  <c r="AK135" i="166" s="1"/>
  <c r="BS146" i="166"/>
  <c r="AK147" i="166" s="1"/>
  <c r="BS205" i="166"/>
  <c r="AK206" i="166" s="1"/>
  <c r="BS181" i="166"/>
  <c r="AK182" i="166" s="1"/>
  <c r="BS168" i="166"/>
  <c r="AK169" i="166" s="1"/>
  <c r="BS171" i="166"/>
  <c r="BS73" i="166"/>
  <c r="AK74" i="166" s="1"/>
  <c r="BS201" i="166"/>
  <c r="AK202" i="166" s="1"/>
  <c r="BS169" i="166"/>
  <c r="AK170" i="166" s="1"/>
  <c r="BS106" i="166"/>
  <c r="AK107" i="166" s="1"/>
  <c r="BS139" i="166"/>
  <c r="AK140" i="166" s="1"/>
  <c r="BS125" i="166"/>
  <c r="AK126" i="166" s="1"/>
  <c r="BS199" i="166"/>
  <c r="AK200" i="166" s="1"/>
  <c r="BS197" i="166"/>
  <c r="BS190" i="166"/>
  <c r="AK191" i="166" s="1"/>
  <c r="BS207" i="166"/>
  <c r="AK208" i="166" s="1"/>
  <c r="BS194" i="166"/>
  <c r="AK195" i="166" s="1"/>
  <c r="BS62" i="166"/>
  <c r="AK63" i="166" s="1"/>
  <c r="BS193" i="166"/>
  <c r="AK194" i="166" s="1"/>
  <c r="BS157" i="166"/>
  <c r="AK158" i="166" s="1"/>
  <c r="BS117" i="166"/>
  <c r="AK118" i="166" s="1"/>
  <c r="BS70" i="166"/>
  <c r="AK71" i="166" s="1"/>
  <c r="BS170" i="166"/>
  <c r="AK171" i="166" s="1"/>
  <c r="BS189" i="166"/>
  <c r="AK190" i="166" s="1"/>
  <c r="BS138" i="166"/>
  <c r="AK139" i="166" s="1"/>
  <c r="BS180" i="166"/>
  <c r="AK181" i="166" s="1"/>
  <c r="BS130" i="166"/>
  <c r="AK131" i="166" s="1"/>
  <c r="BS82" i="166"/>
  <c r="AK83" i="166" s="1"/>
  <c r="BS93" i="166"/>
  <c r="AK94" i="166" s="1"/>
  <c r="BS38" i="166"/>
  <c r="AK39" i="166" s="1"/>
  <c r="BS167" i="166"/>
  <c r="AK168" i="166" s="1"/>
  <c r="BS128" i="166"/>
  <c r="AK129" i="166" s="1"/>
  <c r="BS147" i="166"/>
  <c r="AK148" i="166" s="1"/>
  <c r="BS40" i="166"/>
  <c r="AK41" i="166" s="1"/>
  <c r="BS90" i="166"/>
  <c r="AK91" i="166" s="1"/>
  <c r="BS94" i="166"/>
  <c r="AK95" i="166" s="1"/>
  <c r="BS26" i="166"/>
  <c r="AK27" i="166" s="1"/>
  <c r="BS31" i="166"/>
  <c r="BS183" i="166"/>
  <c r="AK184" i="166" s="1"/>
  <c r="BS105" i="166"/>
  <c r="AK106" i="166" s="1"/>
  <c r="BS154" i="166"/>
  <c r="AK155" i="166" s="1"/>
  <c r="BS58" i="166"/>
  <c r="AK59" i="166" s="1"/>
  <c r="BS92" i="166"/>
  <c r="AK93" i="166" s="1"/>
  <c r="BS34" i="166"/>
  <c r="AK35" i="166" s="1"/>
  <c r="BS59" i="166"/>
  <c r="BS29" i="166"/>
  <c r="AK30" i="166" s="1"/>
  <c r="BS9" i="166"/>
  <c r="BS120" i="166"/>
  <c r="AK121" i="166" s="1"/>
  <c r="BS72" i="166"/>
  <c r="AK73" i="166" s="1"/>
  <c r="BS65" i="166"/>
  <c r="AK66" i="166" s="1"/>
  <c r="BS136" i="166"/>
  <c r="AK137" i="166" s="1"/>
  <c r="BS100" i="166"/>
  <c r="AK101" i="166" s="1"/>
  <c r="BS86" i="166"/>
  <c r="AK87" i="166" s="1"/>
  <c r="BS75" i="166"/>
  <c r="BS27" i="166"/>
  <c r="AK28" i="166" s="1"/>
  <c r="BS51" i="166"/>
  <c r="AK52" i="166" s="1"/>
  <c r="BS83" i="166"/>
  <c r="AK84" i="166" s="1"/>
  <c r="BS113" i="166"/>
  <c r="AK114" i="166" s="1"/>
  <c r="BS61" i="166"/>
  <c r="AK62" i="166" s="1"/>
  <c r="BS162" i="166"/>
  <c r="AK163" i="166" s="1"/>
  <c r="BS178" i="166"/>
  <c r="AK179" i="166" s="1"/>
  <c r="BS149" i="166"/>
  <c r="AK150" i="166" s="1"/>
  <c r="BS88" i="166"/>
  <c r="AK89" i="166" s="1"/>
  <c r="BS22" i="166"/>
  <c r="AK23" i="166" s="1"/>
  <c r="BS102" i="166"/>
  <c r="AK103" i="166" s="1"/>
  <c r="BS152" i="166"/>
  <c r="AK153" i="166" s="1"/>
  <c r="BS81" i="166"/>
  <c r="AK82" i="166" s="1"/>
  <c r="BS108" i="166"/>
  <c r="AK109" i="166" s="1"/>
  <c r="BS137" i="166"/>
  <c r="AK138" i="166" s="1"/>
  <c r="BS123" i="166"/>
  <c r="AK124" i="166" s="1"/>
  <c r="BS57" i="166"/>
  <c r="AK58" i="166" s="1"/>
  <c r="BS129" i="166"/>
  <c r="AK130" i="166" s="1"/>
  <c r="BS101" i="166"/>
  <c r="AK102" i="166" s="1"/>
  <c r="BS132" i="166"/>
  <c r="AK133" i="166" s="1"/>
  <c r="BS69" i="166"/>
  <c r="AK70" i="166" s="1"/>
  <c r="BS95" i="166"/>
  <c r="AK96" i="166" s="1"/>
  <c r="BS165" i="166"/>
  <c r="AK166" i="166" s="1"/>
  <c r="BS115" i="166"/>
  <c r="AK116" i="166" s="1"/>
  <c r="BS28" i="166"/>
  <c r="AK29" i="166" s="1"/>
  <c r="BS91" i="166"/>
  <c r="AK92" i="166" s="1"/>
  <c r="BS155" i="166"/>
  <c r="AK156" i="166" s="1"/>
  <c r="BS14" i="166"/>
  <c r="AK15" i="166" s="1"/>
  <c r="BS42" i="166"/>
  <c r="AK43" i="166" s="1"/>
  <c r="BS124" i="166"/>
  <c r="AK125" i="166" s="1"/>
  <c r="BS36" i="166"/>
  <c r="AK37" i="166" s="1"/>
  <c r="BS41" i="166"/>
  <c r="AK42" i="166" s="1"/>
  <c r="BS23" i="166"/>
  <c r="AK24" i="166" s="1"/>
  <c r="BS127" i="166"/>
  <c r="AK128" i="166" s="1"/>
  <c r="BS187" i="166"/>
  <c r="AK188" i="166" s="1"/>
  <c r="BS66" i="166"/>
  <c r="AK67" i="166" s="1"/>
  <c r="BS13" i="166"/>
  <c r="AK14" i="166" s="1"/>
  <c r="BS16" i="166"/>
  <c r="AK17" i="166" s="1"/>
  <c r="BS103" i="166"/>
  <c r="AK104" i="166" s="1"/>
  <c r="BS48" i="166"/>
  <c r="BS98" i="166"/>
  <c r="AK99" i="166" s="1"/>
  <c r="BS18" i="166"/>
  <c r="AK19" i="166" s="1"/>
  <c r="BS107" i="166"/>
  <c r="AK108" i="166" s="1"/>
  <c r="BS131" i="166"/>
  <c r="AK132" i="166" s="1"/>
  <c r="BS12" i="166"/>
  <c r="AK13" i="166" s="1"/>
  <c r="BS56" i="166"/>
  <c r="AK57" i="166" s="1"/>
  <c r="BS97" i="166"/>
  <c r="AK98" i="166" s="1"/>
  <c r="BS19" i="166"/>
  <c r="BS53" i="166"/>
  <c r="AK54" i="166" s="1"/>
  <c r="BS46" i="166"/>
  <c r="AK47" i="166" s="1"/>
  <c r="BS116" i="166"/>
  <c r="AK117" i="166" s="1"/>
  <c r="BS74" i="166"/>
  <c r="AK75" i="166" s="1"/>
  <c r="BS163" i="166"/>
  <c r="AK164" i="166" s="1"/>
  <c r="BS140" i="166"/>
  <c r="AK141" i="166" s="1"/>
  <c r="BS114" i="166"/>
  <c r="AK115" i="166" s="1"/>
  <c r="BS43" i="166"/>
  <c r="AK44" i="166" s="1"/>
  <c r="BS17" i="166"/>
  <c r="AK18" i="166" s="1"/>
  <c r="BS21" i="166"/>
  <c r="AK22" i="166" s="1"/>
  <c r="BS44" i="166"/>
  <c r="AK45" i="166" s="1"/>
  <c r="BS84" i="166"/>
  <c r="AK85" i="166" s="1"/>
  <c r="BS172" i="166"/>
  <c r="AK173" i="166" s="1"/>
  <c r="BS126" i="166"/>
  <c r="AK127" i="166" s="1"/>
  <c r="BS158" i="166"/>
  <c r="AK159" i="166" s="1"/>
  <c r="BS104" i="166"/>
  <c r="AK105" i="166" s="1"/>
  <c r="BS109" i="166"/>
  <c r="AK110" i="166" s="1"/>
  <c r="BS32" i="166"/>
  <c r="BS153" i="166"/>
  <c r="AK154" i="166" s="1"/>
  <c r="BS182" i="166"/>
  <c r="AK183" i="166" s="1"/>
  <c r="BS10" i="166"/>
  <c r="AK11" i="166" s="1"/>
  <c r="BS71" i="166"/>
  <c r="AK72" i="166" s="1"/>
  <c r="BK195" i="166"/>
  <c r="BK106" i="166"/>
  <c r="BK167" i="166"/>
  <c r="BK163" i="166"/>
  <c r="BK114" i="166"/>
  <c r="BK160" i="166"/>
  <c r="BK89" i="166"/>
  <c r="BK31" i="166"/>
  <c r="BK162" i="166"/>
  <c r="BK164" i="166"/>
  <c r="BK168" i="166"/>
  <c r="BK181" i="166"/>
  <c r="BK130" i="166"/>
  <c r="BK140" i="166"/>
  <c r="BK20" i="166"/>
  <c r="BK32" i="166"/>
  <c r="BK184" i="166"/>
  <c r="BK179" i="166"/>
  <c r="BK142" i="166"/>
  <c r="BK108" i="166"/>
  <c r="BK61" i="166"/>
  <c r="BK169" i="166"/>
  <c r="BK171" i="166"/>
  <c r="BK86" i="166"/>
  <c r="BK208" i="166"/>
  <c r="BK180" i="166"/>
  <c r="BK46" i="166"/>
  <c r="BK175" i="166"/>
  <c r="BK203" i="166"/>
  <c r="BK170" i="166"/>
  <c r="BK177" i="166"/>
  <c r="BK206" i="166"/>
  <c r="BK73" i="166"/>
  <c r="BK43" i="166"/>
  <c r="BK70" i="166"/>
  <c r="BK207" i="166"/>
  <c r="BK185" i="166"/>
  <c r="BK209" i="166"/>
  <c r="BK200" i="166"/>
  <c r="BK196" i="166"/>
  <c r="BK146" i="166"/>
  <c r="BK156" i="166"/>
  <c r="BK186" i="166"/>
  <c r="BK150" i="166"/>
  <c r="BK127" i="166"/>
  <c r="BK129" i="166"/>
  <c r="BK116" i="166"/>
  <c r="BK165" i="166"/>
  <c r="BK112" i="166"/>
  <c r="BK26" i="166"/>
  <c r="BK37" i="166"/>
  <c r="BK117" i="166"/>
  <c r="BK95" i="166"/>
  <c r="BK137" i="166"/>
  <c r="BK36" i="166"/>
  <c r="BK12" i="166"/>
  <c r="BK15" i="166"/>
  <c r="BK64" i="166"/>
  <c r="BK201" i="166"/>
  <c r="BK155" i="166"/>
  <c r="BK52" i="166"/>
  <c r="BK60" i="166"/>
  <c r="BK122" i="166"/>
  <c r="BK103" i="166"/>
  <c r="BK28" i="166"/>
  <c r="BK87" i="166"/>
  <c r="BK123" i="166"/>
  <c r="BK44" i="166"/>
  <c r="BK83" i="166"/>
  <c r="BK145" i="166"/>
  <c r="BK174" i="166"/>
  <c r="BK118" i="166"/>
  <c r="BK69" i="166"/>
  <c r="BK81" i="166"/>
  <c r="BK92" i="166"/>
  <c r="BK84" i="166"/>
  <c r="BK94" i="166"/>
  <c r="BK82" i="166"/>
  <c r="BK138" i="166"/>
  <c r="BK79" i="166"/>
  <c r="BK152" i="166"/>
  <c r="BK49" i="166"/>
  <c r="BK101" i="166"/>
  <c r="BK93" i="166"/>
  <c r="BK55" i="166"/>
  <c r="BK125" i="166"/>
  <c r="BK172" i="166"/>
  <c r="BK13" i="166"/>
  <c r="BK191" i="166"/>
  <c r="BK133" i="166"/>
  <c r="BK77" i="166"/>
  <c r="BK136" i="166"/>
  <c r="BK107" i="166"/>
  <c r="BK194" i="166"/>
  <c r="BK121" i="166"/>
  <c r="BK59" i="166"/>
  <c r="BK71" i="166"/>
  <c r="BK91" i="166"/>
  <c r="BK104" i="166"/>
  <c r="BK75" i="166"/>
  <c r="BK154" i="166"/>
  <c r="BK204" i="166"/>
  <c r="BK62" i="166"/>
  <c r="BK98" i="166"/>
  <c r="BK53" i="166"/>
  <c r="BK151" i="166"/>
  <c r="BK157" i="166"/>
  <c r="BK45" i="166"/>
  <c r="BK183" i="166"/>
  <c r="BK9" i="166"/>
  <c r="BK35" i="166"/>
  <c r="BK187" i="166"/>
  <c r="BK135" i="166"/>
  <c r="BK102" i="166"/>
  <c r="BK76" i="166"/>
  <c r="BK10" i="166"/>
  <c r="BK50" i="166"/>
  <c r="BK159" i="166"/>
  <c r="BK124" i="166"/>
  <c r="BK139" i="166"/>
  <c r="BK110" i="166"/>
  <c r="BK23" i="166"/>
  <c r="BK16" i="166"/>
  <c r="BK128" i="166"/>
  <c r="BK182" i="166"/>
  <c r="BK88" i="166"/>
  <c r="BK153" i="166"/>
  <c r="BK192" i="166"/>
  <c r="BK24" i="166"/>
  <c r="BK42" i="166"/>
  <c r="BK141" i="166"/>
  <c r="BK131" i="166"/>
  <c r="BK65" i="166"/>
  <c r="BK54" i="166"/>
  <c r="BK67" i="166"/>
  <c r="BK126" i="166"/>
  <c r="BK105" i="166"/>
  <c r="BK202" i="166"/>
  <c r="BK119" i="166"/>
  <c r="BK115" i="166"/>
  <c r="BK100" i="166"/>
  <c r="BK68" i="166"/>
  <c r="BK85" i="166"/>
  <c r="BK99" i="166"/>
  <c r="BK143" i="166"/>
  <c r="BK11" i="166"/>
  <c r="BK51" i="166"/>
  <c r="BK90" i="166"/>
  <c r="BK56" i="166"/>
  <c r="BK178" i="166"/>
  <c r="BK193" i="166"/>
  <c r="BK48" i="166"/>
  <c r="BU208" i="166"/>
  <c r="AO209" i="166" s="1"/>
  <c r="BU176" i="166"/>
  <c r="BU179" i="166"/>
  <c r="AO180" i="166" s="1"/>
  <c r="BU203" i="166"/>
  <c r="AO204" i="166" s="1"/>
  <c r="BU170" i="166"/>
  <c r="AO171" i="166" s="1"/>
  <c r="BU202" i="166"/>
  <c r="AO203" i="166" s="1"/>
  <c r="BU187" i="166"/>
  <c r="AO188" i="166" s="1"/>
  <c r="BU192" i="166"/>
  <c r="AO193" i="166" s="1"/>
  <c r="BU154" i="166"/>
  <c r="BU173" i="166"/>
  <c r="AO174" i="166" s="1"/>
  <c r="BU163" i="166"/>
  <c r="AO164" i="166" s="1"/>
  <c r="BU199" i="166"/>
  <c r="AO200" i="166" s="1"/>
  <c r="BU167" i="166"/>
  <c r="AO168" i="166" s="1"/>
  <c r="BU140" i="166"/>
  <c r="AO141" i="166" s="1"/>
  <c r="BU52" i="166"/>
  <c r="AO53" i="166" s="1"/>
  <c r="BU174" i="166"/>
  <c r="AO175" i="166" s="1"/>
  <c r="BU175" i="166"/>
  <c r="AO176" i="166" s="1"/>
  <c r="BU148" i="166"/>
  <c r="AO149" i="166" s="1"/>
  <c r="BU99" i="166"/>
  <c r="AO100" i="166" s="1"/>
  <c r="BU129" i="166"/>
  <c r="AO130" i="166" s="1"/>
  <c r="BU93" i="166"/>
  <c r="AO94" i="166" s="1"/>
  <c r="BU188" i="166"/>
  <c r="AO189" i="166" s="1"/>
  <c r="BU109" i="166"/>
  <c r="AO110" i="166" s="1"/>
  <c r="BU137" i="166"/>
  <c r="AO138" i="166" s="1"/>
  <c r="BU196" i="166"/>
  <c r="AO197" i="166" s="1"/>
  <c r="BU190" i="166"/>
  <c r="AO191" i="166" s="1"/>
  <c r="BU91" i="166"/>
  <c r="AO92" i="166" s="1"/>
  <c r="BU168" i="166"/>
  <c r="AO169" i="166" s="1"/>
  <c r="BU141" i="166"/>
  <c r="AO142" i="166" s="1"/>
  <c r="BU191" i="166"/>
  <c r="AO192" i="166" s="1"/>
  <c r="BU83" i="166"/>
  <c r="AO84" i="166" s="1"/>
  <c r="BU51" i="166"/>
  <c r="AO52" i="166" s="1"/>
  <c r="BU11" i="166"/>
  <c r="AO12" i="166" s="1"/>
  <c r="BU186" i="166"/>
  <c r="BU194" i="166"/>
  <c r="AO195" i="166" s="1"/>
  <c r="BU156" i="166"/>
  <c r="AO157" i="166" s="1"/>
  <c r="BU195" i="166"/>
  <c r="AO196" i="166" s="1"/>
  <c r="BU181" i="166"/>
  <c r="AO182" i="166" s="1"/>
  <c r="BU185" i="166"/>
  <c r="AO186" i="166" s="1"/>
  <c r="BU75" i="166"/>
  <c r="AO76" i="166" s="1"/>
  <c r="BU165" i="166"/>
  <c r="AO166" i="166" s="1"/>
  <c r="BU161" i="166"/>
  <c r="BU138" i="166"/>
  <c r="BU204" i="166"/>
  <c r="AO205" i="166" s="1"/>
  <c r="BU63" i="166"/>
  <c r="AO64" i="166" s="1"/>
  <c r="BU67" i="166"/>
  <c r="AO68" i="166" s="1"/>
  <c r="BU171" i="166"/>
  <c r="AO172" i="166" s="1"/>
  <c r="BU34" i="166"/>
  <c r="AO35" i="166" s="1"/>
  <c r="BU42" i="166"/>
  <c r="AO43" i="166" s="1"/>
  <c r="BU147" i="166"/>
  <c r="AO148" i="166" s="1"/>
  <c r="BU9" i="166"/>
  <c r="AO10" i="166" s="1"/>
  <c r="BU146" i="166"/>
  <c r="AO147" i="166" s="1"/>
  <c r="BU135" i="166"/>
  <c r="AO136" i="166" s="1"/>
  <c r="BU128" i="166"/>
  <c r="AO129" i="166" s="1"/>
  <c r="BU152" i="166"/>
  <c r="AO153" i="166" s="1"/>
  <c r="BU122" i="166"/>
  <c r="AO123" i="166" s="1"/>
  <c r="BU95" i="166"/>
  <c r="AO96" i="166" s="1"/>
  <c r="BU78" i="166"/>
  <c r="BU29" i="166"/>
  <c r="AO30" i="166" s="1"/>
  <c r="BU198" i="166"/>
  <c r="AO199" i="166" s="1"/>
  <c r="BU111" i="166"/>
  <c r="AO112" i="166" s="1"/>
  <c r="BU127" i="166"/>
  <c r="AO128" i="166" s="1"/>
  <c r="BU79" i="166"/>
  <c r="AO80" i="166" s="1"/>
  <c r="BU61" i="166"/>
  <c r="AO62" i="166" s="1"/>
  <c r="BU101" i="166"/>
  <c r="AO102" i="166" s="1"/>
  <c r="BU143" i="166"/>
  <c r="AO144" i="166" s="1"/>
  <c r="BU130" i="166"/>
  <c r="AO131" i="166" s="1"/>
  <c r="BU87" i="166"/>
  <c r="AO88" i="166" s="1"/>
  <c r="BU158" i="166"/>
  <c r="AO159" i="166" s="1"/>
  <c r="BU133" i="166"/>
  <c r="AO134" i="166" s="1"/>
  <c r="BU98" i="166"/>
  <c r="AO99" i="166" s="1"/>
  <c r="BU102" i="166"/>
  <c r="AO103" i="166" s="1"/>
  <c r="BU94" i="166"/>
  <c r="BU12" i="166"/>
  <c r="AO13" i="166" s="1"/>
  <c r="BU117" i="166"/>
  <c r="AO118" i="166" s="1"/>
  <c r="BU13" i="166"/>
  <c r="AO14" i="166" s="1"/>
  <c r="BU207" i="166"/>
  <c r="AO208" i="166" s="1"/>
  <c r="BU184" i="166"/>
  <c r="AO185" i="166" s="1"/>
  <c r="BU200" i="166"/>
  <c r="AO201" i="166" s="1"/>
  <c r="BU39" i="166"/>
  <c r="AO40" i="166" s="1"/>
  <c r="BU90" i="166"/>
  <c r="AO91" i="166" s="1"/>
  <c r="BU16" i="166"/>
  <c r="AO17" i="166" s="1"/>
  <c r="BU157" i="166"/>
  <c r="AO158" i="166" s="1"/>
  <c r="BU59" i="166"/>
  <c r="AO60" i="166" s="1"/>
  <c r="BU89" i="166"/>
  <c r="AO90" i="166" s="1"/>
  <c r="BU10" i="166"/>
  <c r="AO11" i="166" s="1"/>
  <c r="BU26" i="166"/>
  <c r="AO27" i="166" s="1"/>
  <c r="BU106" i="166"/>
  <c r="AO107" i="166" s="1"/>
  <c r="BU182" i="166"/>
  <c r="AO183" i="166" s="1"/>
  <c r="BU45" i="166"/>
  <c r="AO46" i="166" s="1"/>
  <c r="BU166" i="166"/>
  <c r="AO167" i="166" s="1"/>
  <c r="BU27" i="166"/>
  <c r="AO28" i="166" s="1"/>
  <c r="BU142" i="166"/>
  <c r="AO143" i="166" s="1"/>
  <c r="BU155" i="166"/>
  <c r="AO156" i="166" s="1"/>
  <c r="BU123" i="166"/>
  <c r="AO124" i="166" s="1"/>
  <c r="BU71" i="166"/>
  <c r="AO72" i="166" s="1"/>
  <c r="BU54" i="166"/>
  <c r="AO55" i="166" s="1"/>
  <c r="BU23" i="166"/>
  <c r="AO24" i="166" s="1"/>
  <c r="BU25" i="166"/>
  <c r="AO26" i="166" s="1"/>
  <c r="BU100" i="166"/>
  <c r="AO101" i="166" s="1"/>
  <c r="BU96" i="166"/>
  <c r="AO97" i="166" s="1"/>
  <c r="BU48" i="166"/>
  <c r="AO49" i="166" s="1"/>
  <c r="BU55" i="166"/>
  <c r="AO56" i="166" s="1"/>
  <c r="BU180" i="166"/>
  <c r="AO181" i="166" s="1"/>
  <c r="BU37" i="166"/>
  <c r="AO38" i="166" s="1"/>
  <c r="BU43" i="166"/>
  <c r="AO44" i="166" s="1"/>
  <c r="BU47" i="166"/>
  <c r="AO48" i="166" s="1"/>
  <c r="BU92" i="166"/>
  <c r="AO93" i="166" s="1"/>
  <c r="BU17" i="166"/>
  <c r="AO18" i="166" s="1"/>
  <c r="BU69" i="166"/>
  <c r="AO70" i="166" s="1"/>
  <c r="BU76" i="166"/>
  <c r="AO77" i="166" s="1"/>
  <c r="BU38" i="166"/>
  <c r="AO39" i="166" s="1"/>
  <c r="BU65" i="166"/>
  <c r="AO66" i="166" s="1"/>
  <c r="BU151" i="166"/>
  <c r="AO152" i="166" s="1"/>
  <c r="BU160" i="166"/>
  <c r="AO161" i="166" s="1"/>
  <c r="BU149" i="166"/>
  <c r="AO150" i="166" s="1"/>
  <c r="BU74" i="166"/>
  <c r="AO75" i="166" s="1"/>
  <c r="BU33" i="166"/>
  <c r="AO34" i="166" s="1"/>
  <c r="BU70" i="166"/>
  <c r="AO71" i="166" s="1"/>
  <c r="BU50" i="166"/>
  <c r="AO51" i="166" s="1"/>
  <c r="BU19" i="166"/>
  <c r="BU121" i="166"/>
  <c r="BU159" i="166"/>
  <c r="AO160" i="166" s="1"/>
  <c r="BU86" i="166"/>
  <c r="AO87" i="166" s="1"/>
  <c r="BU107" i="166"/>
  <c r="AO108" i="166" s="1"/>
  <c r="BU62" i="166"/>
  <c r="AO63" i="166" s="1"/>
  <c r="BU114" i="166"/>
  <c r="AO115" i="166" s="1"/>
  <c r="BU77" i="166"/>
  <c r="AO78" i="166" s="1"/>
  <c r="BU36" i="166"/>
  <c r="AO37" i="166" s="1"/>
  <c r="BU14" i="166"/>
  <c r="BU40" i="166"/>
  <c r="AO41" i="166" s="1"/>
  <c r="BU31" i="166"/>
  <c r="AO32" i="166" s="1"/>
  <c r="BU84" i="166"/>
  <c r="AO85" i="166" s="1"/>
  <c r="BU18" i="166"/>
  <c r="AO19" i="166" s="1"/>
  <c r="BU116" i="166"/>
  <c r="AO117" i="166" s="1"/>
  <c r="BU183" i="166"/>
  <c r="AO184" i="166" s="1"/>
  <c r="BU108" i="166"/>
  <c r="BU22" i="166"/>
  <c r="BU21" i="166"/>
  <c r="AO22" i="166" s="1"/>
  <c r="BJ184" i="166"/>
  <c r="BJ170" i="166"/>
  <c r="BJ185" i="166"/>
  <c r="BJ192" i="166"/>
  <c r="BJ208" i="166"/>
  <c r="BJ28" i="166"/>
  <c r="BJ81" i="166"/>
  <c r="BJ36" i="166"/>
  <c r="BJ206" i="166"/>
  <c r="BJ166" i="166"/>
  <c r="BJ155" i="166"/>
  <c r="BJ180" i="166"/>
  <c r="BJ196" i="166"/>
  <c r="BJ158" i="166"/>
  <c r="BJ204" i="166"/>
  <c r="BJ74" i="166"/>
  <c r="BJ194" i="166"/>
  <c r="BJ160" i="166"/>
  <c r="BJ209" i="166"/>
  <c r="BJ100" i="166"/>
  <c r="BJ103" i="166"/>
  <c r="BJ23" i="166"/>
  <c r="BJ86" i="166"/>
  <c r="BJ165" i="166"/>
  <c r="BJ168" i="166"/>
  <c r="BJ87" i="166"/>
  <c r="BJ182" i="166"/>
  <c r="BJ24" i="166"/>
  <c r="BJ203" i="166"/>
  <c r="BJ171" i="166"/>
  <c r="BJ159" i="166"/>
  <c r="BJ195" i="166"/>
  <c r="BJ162" i="166"/>
  <c r="BJ191" i="166"/>
  <c r="BJ111" i="166"/>
  <c r="BJ186" i="166"/>
  <c r="BJ199" i="166"/>
  <c r="BJ174" i="166"/>
  <c r="BJ176" i="166"/>
  <c r="BJ106" i="166"/>
  <c r="BJ138" i="166"/>
  <c r="BJ190" i="166"/>
  <c r="BJ175" i="166"/>
  <c r="BJ207" i="166"/>
  <c r="BJ116" i="166"/>
  <c r="BJ139" i="166"/>
  <c r="BJ58" i="166"/>
  <c r="BJ67" i="166"/>
  <c r="BJ84" i="166"/>
  <c r="BJ122" i="166"/>
  <c r="BJ89" i="166"/>
  <c r="BJ77" i="166"/>
  <c r="BJ61" i="166"/>
  <c r="BJ148" i="166"/>
  <c r="BJ38" i="166"/>
  <c r="BJ181" i="166"/>
  <c r="BJ93" i="166"/>
  <c r="BJ125" i="166"/>
  <c r="BJ183" i="166"/>
  <c r="BJ163" i="166"/>
  <c r="BJ95" i="166"/>
  <c r="BJ127" i="166"/>
  <c r="BJ79" i="166"/>
  <c r="BJ107" i="166"/>
  <c r="BJ173" i="166"/>
  <c r="BJ187" i="166"/>
  <c r="BJ90" i="166"/>
  <c r="BJ11" i="166"/>
  <c r="BJ110" i="166"/>
  <c r="BJ109" i="166"/>
  <c r="BJ12" i="166"/>
  <c r="BJ108" i="166"/>
  <c r="BJ136" i="166"/>
  <c r="BJ85" i="166"/>
  <c r="BJ76" i="166"/>
  <c r="BJ33" i="166"/>
  <c r="BJ35" i="166"/>
  <c r="BJ96" i="166"/>
  <c r="BJ73" i="166"/>
  <c r="BJ62" i="166"/>
  <c r="BJ9" i="166"/>
  <c r="BJ18" i="166"/>
  <c r="BJ101" i="166"/>
  <c r="BJ10" i="166"/>
  <c r="BJ54" i="166"/>
  <c r="BJ143" i="166"/>
  <c r="BJ130" i="166"/>
  <c r="BJ157" i="166"/>
  <c r="BJ137" i="166"/>
  <c r="BJ178" i="166"/>
  <c r="BJ151" i="166"/>
  <c r="BJ153" i="166"/>
  <c r="BJ129" i="166"/>
  <c r="BJ123" i="166"/>
  <c r="BJ113" i="166"/>
  <c r="BJ99" i="166"/>
  <c r="BJ27" i="166"/>
  <c r="BJ92" i="166"/>
  <c r="BJ51" i="166"/>
  <c r="BJ146" i="166"/>
  <c r="BJ114" i="166"/>
  <c r="BJ69" i="166"/>
  <c r="BJ65" i="166"/>
  <c r="BJ97" i="166"/>
  <c r="BJ102" i="166"/>
  <c r="BJ94" i="166"/>
  <c r="BJ47" i="166"/>
  <c r="BJ121" i="166"/>
  <c r="BJ59" i="166"/>
  <c r="BJ34" i="166"/>
  <c r="BJ88" i="166"/>
  <c r="BJ118" i="166"/>
  <c r="BJ70" i="166"/>
  <c r="BJ91" i="166"/>
  <c r="BJ41" i="166"/>
  <c r="BJ39" i="166"/>
  <c r="BJ202" i="166"/>
  <c r="BJ60" i="166"/>
  <c r="BJ20" i="166"/>
  <c r="BJ98" i="166"/>
  <c r="BJ149" i="166"/>
  <c r="BJ50" i="166"/>
  <c r="BJ104" i="166"/>
  <c r="BJ154" i="166"/>
  <c r="BJ142" i="166"/>
  <c r="BJ117" i="166"/>
  <c r="BJ64" i="166"/>
  <c r="BJ169" i="166"/>
  <c r="BJ48" i="166"/>
  <c r="BJ193" i="166"/>
  <c r="BJ200" i="166"/>
  <c r="BJ37" i="166"/>
  <c r="BJ42" i="166"/>
  <c r="BJ63" i="166"/>
  <c r="BJ83" i="166"/>
  <c r="BJ145" i="166"/>
  <c r="BJ82" i="166"/>
  <c r="BJ45" i="166"/>
  <c r="BJ128" i="166"/>
  <c r="BJ15" i="166"/>
  <c r="BJ16" i="166"/>
  <c r="BJ147" i="166"/>
  <c r="BJ19" i="166"/>
  <c r="BJ66" i="166"/>
  <c r="BJ135" i="166"/>
  <c r="BJ141" i="166"/>
  <c r="BJ167" i="166"/>
  <c r="BJ126" i="166"/>
  <c r="BQ132" i="166"/>
  <c r="BX54" i="166"/>
  <c r="AU55" i="166" s="1"/>
  <c r="BJ152" i="166"/>
  <c r="BM48" i="166"/>
  <c r="BT173" i="166"/>
  <c r="AM174" i="166" s="1"/>
  <c r="BZ71" i="166"/>
  <c r="BT192" i="166"/>
  <c r="AM193" i="166" s="1"/>
  <c r="CG87" i="166"/>
  <c r="BM127" i="166"/>
  <c r="BU53" i="166"/>
  <c r="BR164" i="166"/>
  <c r="AI165" i="166" s="1"/>
  <c r="CI62" i="166"/>
  <c r="CD193" i="166"/>
  <c r="BU88" i="166"/>
  <c r="AO89" i="166" s="1"/>
  <c r="CE15" i="166"/>
  <c r="BJ124" i="166"/>
  <c r="BV40" i="166"/>
  <c r="AQ41" i="166" s="1"/>
  <c r="CG151" i="166"/>
  <c r="BT47" i="166"/>
  <c r="AM48" i="166" s="1"/>
  <c r="BJ172" i="166"/>
  <c r="BR52" i="166"/>
  <c r="AI53" i="166" s="1"/>
  <c r="BR176" i="166"/>
  <c r="AI177" i="166" s="1"/>
  <c r="BR73" i="166"/>
  <c r="AI74" i="166" s="1"/>
  <c r="BM193" i="166"/>
  <c r="BK14" i="166"/>
  <c r="BT53" i="166"/>
  <c r="AM54" i="166" s="1"/>
  <c r="CH105" i="166"/>
  <c r="BK190" i="166"/>
  <c r="BQ164" i="166"/>
  <c r="BU57" i="166"/>
  <c r="AO58" i="166" s="1"/>
  <c r="BQ176" i="166"/>
  <c r="BY71" i="166"/>
  <c r="BU201" i="166"/>
  <c r="AO202" i="166" s="1"/>
  <c r="BU104" i="166"/>
  <c r="AO105" i="166" s="1"/>
  <c r="CD14" i="166"/>
  <c r="BQ121" i="166"/>
  <c r="BY28" i="166"/>
  <c r="BZ135" i="166"/>
  <c r="BT39" i="166"/>
  <c r="AM40" i="166" s="1"/>
  <c r="BM156" i="166"/>
  <c r="CJ49" i="166"/>
  <c r="CD174" i="166"/>
  <c r="CC63" i="166"/>
  <c r="BS133" i="166"/>
  <c r="AK134" i="166" s="1"/>
  <c r="BR205" i="166"/>
  <c r="AI206" i="166" s="1"/>
  <c r="BX49" i="166"/>
  <c r="AU50" i="166" s="1"/>
  <c r="BW97" i="166"/>
  <c r="AS98" i="166" s="1"/>
  <c r="BM188" i="166"/>
  <c r="BR163" i="166"/>
  <c r="AI164" i="166" s="1"/>
  <c r="BI126" i="166"/>
  <c r="CA46" i="166"/>
  <c r="BX146" i="166"/>
  <c r="AU147" i="166" s="1"/>
  <c r="CE52" i="166"/>
  <c r="BW184" i="166"/>
  <c r="AS185" i="166" s="1"/>
  <c r="CA74" i="166"/>
  <c r="BN205" i="166"/>
  <c r="CC108" i="166"/>
  <c r="CJ17" i="166"/>
  <c r="BU120" i="166"/>
  <c r="AO121" i="166" s="1"/>
  <c r="BT21" i="166"/>
  <c r="AM22" i="166" s="1"/>
  <c r="CC32" i="166"/>
  <c r="BK147" i="166"/>
  <c r="BN47" i="166"/>
  <c r="CD38" i="166"/>
  <c r="BW63" i="166"/>
  <c r="AS64" i="166" s="1"/>
  <c r="BI111" i="166"/>
  <c r="BI95" i="166"/>
  <c r="BI173" i="166"/>
  <c r="BW56" i="166"/>
  <c r="AS57" i="166" s="1"/>
  <c r="BW173" i="166"/>
  <c r="AS174" i="166" s="1"/>
  <c r="BV57" i="166"/>
  <c r="AQ58" i="166" s="1"/>
  <c r="BT191" i="166"/>
  <c r="AM192" i="166" s="1"/>
  <c r="BV86" i="166"/>
  <c r="AQ87" i="166" s="1"/>
  <c r="BK197" i="166"/>
  <c r="BM95" i="166"/>
  <c r="BJ17" i="166"/>
  <c r="CG119" i="166"/>
  <c r="BR37" i="166"/>
  <c r="AI38" i="166" s="1"/>
  <c r="CJ150" i="166"/>
  <c r="CE48" i="166"/>
  <c r="CJ172" i="166"/>
  <c r="CC71" i="166"/>
  <c r="CE118" i="166"/>
  <c r="BJ197" i="166"/>
  <c r="BT159" i="166"/>
  <c r="AM160" i="166" s="1"/>
  <c r="CD190" i="166"/>
  <c r="BJ25" i="166"/>
  <c r="BS135" i="166"/>
  <c r="AK136" i="166" s="1"/>
  <c r="BR49" i="166"/>
  <c r="AI50" i="166" s="1"/>
  <c r="CE158" i="166"/>
  <c r="CH56" i="166"/>
  <c r="BX63" i="166"/>
  <c r="AU64" i="166" s="1"/>
  <c r="BQ196" i="166"/>
  <c r="AG197" i="166" s="1"/>
  <c r="CE92" i="166"/>
  <c r="BU15" i="166"/>
  <c r="AO16" i="166" s="1"/>
  <c r="BQ119" i="166"/>
  <c r="CD17" i="166"/>
  <c r="CD119" i="166"/>
  <c r="BU30" i="166"/>
  <c r="AO31" i="166" s="1"/>
  <c r="CH144" i="166"/>
  <c r="BR38" i="166"/>
  <c r="BM197" i="166"/>
  <c r="CI13" i="166"/>
  <c r="CI26" i="166"/>
  <c r="CJ72" i="166"/>
  <c r="AS30" i="166"/>
  <c r="AU18" i="166"/>
  <c r="AM143" i="166"/>
  <c r="AM50" i="166"/>
  <c r="AG19" i="166"/>
  <c r="AG23" i="166"/>
  <c r="AQ32" i="166"/>
  <c r="AW46" i="166"/>
  <c r="AY177" i="166"/>
  <c r="AG35" i="166"/>
  <c r="AW10" i="166"/>
  <c r="AG51" i="166"/>
  <c r="AK34" i="166"/>
  <c r="AG160" i="166"/>
  <c r="AU35" i="166"/>
  <c r="AK60" i="166"/>
  <c r="AG143" i="166"/>
  <c r="AI90" i="166"/>
  <c r="AW58" i="166"/>
  <c r="AI39" i="166"/>
  <c r="AK205" i="166"/>
  <c r="AG118" i="166"/>
  <c r="AS198" i="166"/>
  <c r="AS113" i="166"/>
  <c r="AO23" i="166"/>
  <c r="AU43" i="166"/>
  <c r="AU169" i="166"/>
  <c r="AO15" i="166"/>
  <c r="AQ37" i="166"/>
  <c r="AY91" i="166"/>
  <c r="AU109" i="166"/>
  <c r="AO67" i="166"/>
  <c r="AY79" i="166"/>
  <c r="AQ124" i="166"/>
  <c r="AW26" i="166"/>
  <c r="AK210" i="166"/>
  <c r="AI26" i="166"/>
  <c r="AU152" i="166"/>
  <c r="AG18" i="166"/>
  <c r="AQ92" i="166"/>
  <c r="AU76" i="166"/>
  <c r="AM88" i="166"/>
  <c r="AY160" i="166"/>
  <c r="AK38" i="166"/>
  <c r="AS125" i="166"/>
  <c r="AS123" i="166"/>
  <c r="AW62" i="166"/>
  <c r="AS52" i="166"/>
  <c r="AS61" i="166"/>
  <c r="AQ84" i="166"/>
  <c r="AQ76" i="166"/>
  <c r="AQ100" i="166"/>
  <c r="AQ154" i="166"/>
  <c r="AU153" i="166"/>
  <c r="AO122" i="166"/>
  <c r="AK172" i="166"/>
  <c r="AU204" i="166"/>
  <c r="AG181" i="166"/>
  <c r="AU190" i="166"/>
  <c r="AO79" i="166"/>
  <c r="AK198" i="166"/>
  <c r="AG186" i="166"/>
  <c r="AM20" i="166"/>
  <c r="AS36" i="166"/>
  <c r="AQ94" i="166"/>
  <c r="AG173" i="166"/>
  <c r="AO139" i="166"/>
  <c r="AI146" i="166"/>
  <c r="AG191" i="166"/>
  <c r="AY195" i="166"/>
  <c r="AQ206" i="166"/>
  <c r="AS200" i="166"/>
  <c r="AY181" i="166"/>
  <c r="AY66" i="166"/>
  <c r="AG10" i="166"/>
  <c r="AG128" i="166"/>
  <c r="AG199" i="166"/>
  <c r="AU160" i="166"/>
  <c r="AY53" i="166"/>
  <c r="AU42" i="166"/>
  <c r="AY65" i="166"/>
  <c r="AO137" i="166"/>
  <c r="AI147" i="166"/>
  <c r="AU85" i="166"/>
  <c r="AK122" i="166"/>
  <c r="AS151" i="166"/>
  <c r="AS158" i="166"/>
  <c r="AW151" i="166"/>
  <c r="AQ30" i="166"/>
  <c r="AG40" i="166"/>
  <c r="AO109" i="166"/>
  <c r="AQ188" i="166"/>
  <c r="AS100" i="166"/>
  <c r="AS108" i="166"/>
  <c r="AU203" i="166"/>
  <c r="AM97" i="166"/>
  <c r="AW191" i="166"/>
  <c r="AW163" i="166"/>
  <c r="AW157" i="166"/>
  <c r="AS189" i="166"/>
  <c r="AG184" i="166"/>
  <c r="AQ202" i="166"/>
  <c r="AW71" i="166"/>
  <c r="AO95" i="166"/>
  <c r="AO20" i="166"/>
  <c r="AG198" i="166"/>
  <c r="AQ57" i="166"/>
  <c r="AI11" i="166"/>
  <c r="AU192" i="166"/>
  <c r="AU70" i="166"/>
  <c r="AO155" i="166"/>
  <c r="AG207" i="166"/>
  <c r="AQ196" i="166"/>
  <c r="AO163" i="166"/>
  <c r="AW172" i="166"/>
  <c r="AS126" i="166"/>
  <c r="AM156" i="166"/>
  <c r="AO177" i="166"/>
  <c r="AW68" i="166"/>
  <c r="AY83" i="166"/>
  <c r="AW35" i="166"/>
  <c r="AO104" i="166"/>
  <c r="AK32" i="166"/>
  <c r="AG151" i="166"/>
  <c r="AG45" i="166"/>
  <c r="AS166" i="166"/>
  <c r="AS46" i="166"/>
  <c r="AU205" i="166"/>
  <c r="AM70" i="166"/>
  <c r="AU173" i="166"/>
  <c r="AG86" i="166"/>
  <c r="AI95" i="166"/>
  <c r="AK113" i="166"/>
  <c r="AQ114" i="166"/>
  <c r="AQ116" i="166"/>
  <c r="AY203" i="166"/>
  <c r="AG196" i="166"/>
  <c r="AI107" i="166"/>
  <c r="AW171" i="166"/>
  <c r="AQ186" i="166"/>
  <c r="AG209" i="166"/>
  <c r="AQ193" i="166"/>
  <c r="AU27" i="166"/>
  <c r="AG210" i="166"/>
  <c r="AG79" i="166"/>
  <c r="AK33" i="166"/>
  <c r="AS133" i="166"/>
  <c r="AO54" i="166"/>
  <c r="AU53" i="166"/>
  <c r="AU89" i="166"/>
  <c r="AU197" i="166"/>
  <c r="AI61" i="166"/>
  <c r="AY109" i="166"/>
  <c r="AM102" i="166"/>
  <c r="AK76" i="166"/>
  <c r="AQ95" i="166"/>
  <c r="AQ115" i="166"/>
  <c r="AO116" i="166"/>
  <c r="AQ203" i="166"/>
  <c r="AM155" i="166"/>
  <c r="AW165" i="166"/>
  <c r="AW187" i="166"/>
  <c r="AG195" i="166"/>
  <c r="AQ159" i="166"/>
  <c r="AI162" i="166"/>
  <c r="AU183" i="166"/>
  <c r="AM199" i="166"/>
  <c r="AU206" i="166"/>
  <c r="AW54" i="166"/>
  <c r="AM184" i="166"/>
  <c r="AY150" i="166"/>
  <c r="AY60" i="166"/>
  <c r="AK144" i="166"/>
  <c r="AM27" i="166"/>
  <c r="AI168" i="166"/>
  <c r="AS161" i="166"/>
  <c r="AS31" i="166"/>
  <c r="AK20" i="166"/>
  <c r="AK49" i="166"/>
  <c r="AU56" i="166"/>
  <c r="AQ89" i="166"/>
  <c r="AK65" i="166"/>
  <c r="AY100" i="166"/>
  <c r="AY108" i="166"/>
  <c r="AQ80" i="166"/>
  <c r="AY116" i="166"/>
  <c r="AO187" i="166"/>
  <c r="AK175" i="166"/>
  <c r="AU195" i="166"/>
  <c r="AK167" i="166"/>
  <c r="AQ134" i="166"/>
  <c r="AO162" i="166"/>
  <c r="AM183" i="166"/>
  <c r="AU186" i="166"/>
  <c r="AW189" i="166"/>
  <c r="AC15" i="166"/>
  <c r="AD15" i="166" s="1"/>
  <c r="EW5" i="189"/>
  <c r="BM159" i="166"/>
  <c r="CA62" i="166"/>
  <c r="BV172" i="166"/>
  <c r="AQ173" i="166" s="1"/>
  <c r="BX43" i="166"/>
  <c r="AU44" i="166" s="1"/>
  <c r="BK120" i="166"/>
  <c r="BR201" i="166"/>
  <c r="AI202" i="166" s="1"/>
  <c r="CC44" i="166"/>
  <c r="CI16" i="166"/>
  <c r="CD156" i="166"/>
  <c r="CH50" i="166"/>
  <c r="BM121" i="166"/>
  <c r="BM55" i="166"/>
  <c r="CE14" i="166"/>
  <c r="BZ200" i="166"/>
  <c r="CD143" i="166"/>
  <c r="BW89" i="166"/>
  <c r="AS90" i="166" s="1"/>
  <c r="BV44" i="166"/>
  <c r="AQ45" i="166" s="1"/>
  <c r="BR86" i="166"/>
  <c r="AI87" i="166" s="1"/>
  <c r="BQ28" i="166"/>
  <c r="BN100" i="166"/>
  <c r="CD178" i="166"/>
  <c r="BS76" i="166"/>
  <c r="AK77" i="166" s="1"/>
  <c r="BX67" i="166"/>
  <c r="AU68" i="166" s="1"/>
  <c r="CI203" i="166"/>
  <c r="BU35" i="166"/>
  <c r="AO36" i="166" s="1"/>
  <c r="BT60" i="166"/>
  <c r="AM61" i="166" s="1"/>
  <c r="BQ110" i="166"/>
  <c r="BX118" i="166"/>
  <c r="AU119" i="166" s="1"/>
  <c r="BX117" i="166"/>
  <c r="AU118" i="166" s="1"/>
  <c r="CG154" i="166"/>
  <c r="CA162" i="166"/>
  <c r="CD140" i="166"/>
  <c r="BI139" i="166"/>
  <c r="BJ26" i="166"/>
  <c r="BK34" i="166"/>
  <c r="BM60" i="166"/>
  <c r="BX110" i="166"/>
  <c r="AU111" i="166" s="1"/>
  <c r="CJ108" i="166"/>
  <c r="BS50" i="166"/>
  <c r="AK51" i="166" s="1"/>
  <c r="CG101" i="166"/>
  <c r="BW42" i="166"/>
  <c r="AS43" i="166" s="1"/>
  <c r="BX73" i="166"/>
  <c r="AU74" i="166" s="1"/>
  <c r="CE107" i="166"/>
  <c r="CD162" i="166"/>
  <c r="BQ84" i="166"/>
  <c r="BZ30" i="166"/>
  <c r="AY31" i="166" s="1"/>
  <c r="BT81" i="166"/>
  <c r="AM82" i="166" s="1"/>
  <c r="BR48" i="166"/>
  <c r="AI49" i="166" s="1"/>
  <c r="CJ147" i="166"/>
  <c r="BU32" i="166"/>
  <c r="AO33" i="166" s="1"/>
  <c r="BV131" i="166"/>
  <c r="AQ132" i="166" s="1"/>
  <c r="BM170" i="166"/>
  <c r="CG198" i="166"/>
  <c r="AP6" i="167"/>
  <c r="AR6" i="167"/>
  <c r="AZ6" i="167"/>
  <c r="AX6" i="166"/>
  <c r="AH6" i="166"/>
  <c r="AP6" i="166"/>
  <c r="X20" i="197"/>
  <c r="X22" i="197"/>
  <c r="X15" i="197"/>
  <c r="X19" i="197"/>
  <c r="E4" i="197"/>
  <c r="X10" i="197" s="1"/>
  <c r="G4" i="197"/>
  <c r="X12" i="197" s="1"/>
  <c r="E5" i="196"/>
  <c r="E4" i="196" s="1"/>
  <c r="X10" i="196" s="1"/>
  <c r="F5" i="196"/>
  <c r="F4" i="196" s="1"/>
  <c r="X11" i="196" s="1"/>
  <c r="H5" i="196"/>
  <c r="H4" i="196" s="1"/>
  <c r="X13" i="196" s="1"/>
  <c r="S5" i="196"/>
  <c r="S4" i="196" s="1"/>
  <c r="X24" i="196" s="1"/>
  <c r="G5" i="196"/>
  <c r="G4" i="196" s="1"/>
  <c r="X12" i="196" s="1"/>
  <c r="M5" i="196"/>
  <c r="M4" i="196" s="1"/>
  <c r="X18" i="196" s="1"/>
  <c r="J5" i="196"/>
  <c r="J4" i="196" s="1"/>
  <c r="X15" i="196" s="1"/>
  <c r="O5" i="196"/>
  <c r="O4" i="196" s="1"/>
  <c r="X20" i="196" s="1"/>
  <c r="L5" i="196"/>
  <c r="L4" i="196" s="1"/>
  <c r="X17" i="196" s="1"/>
  <c r="I5" i="196"/>
  <c r="I4" i="196" s="1"/>
  <c r="X14" i="196" s="1"/>
  <c r="K5" i="196"/>
  <c r="K4" i="196" s="1"/>
  <c r="X16" i="196" s="1"/>
  <c r="N5" i="196"/>
  <c r="N4" i="196" s="1"/>
  <c r="X19" i="196" s="1"/>
  <c r="R5" i="196"/>
  <c r="R4" i="196" s="1"/>
  <c r="X23" i="196" s="1"/>
  <c r="P5" i="196"/>
  <c r="P4" i="196" s="1"/>
  <c r="X21" i="196" s="1"/>
  <c r="T5" i="196"/>
  <c r="T4" i="196" s="1"/>
  <c r="X25" i="196" s="1"/>
  <c r="Q5" i="196"/>
  <c r="Q4" i="196" s="1"/>
  <c r="X22" i="196" s="1"/>
  <c r="L5" i="102"/>
  <c r="L6" i="102"/>
  <c r="L4" i="102" s="1"/>
  <c r="X17" i="102" s="1"/>
  <c r="AC13" i="166" l="1"/>
  <c r="AD13" i="166" s="1"/>
  <c r="CH176" i="166"/>
  <c r="CH120" i="166"/>
  <c r="CH189" i="166"/>
  <c r="CH161" i="166"/>
  <c r="CH45" i="166"/>
  <c r="CH112" i="166"/>
  <c r="CH84" i="166"/>
  <c r="CH77" i="166"/>
  <c r="CH85" i="166"/>
  <c r="CH208" i="166"/>
  <c r="CH134" i="166"/>
  <c r="CH146" i="166"/>
  <c r="CH185" i="166"/>
  <c r="CH83" i="166"/>
  <c r="CH53" i="166"/>
  <c r="CH61" i="166"/>
  <c r="CH66" i="166"/>
  <c r="CH174" i="166"/>
  <c r="CH181" i="166"/>
  <c r="CH111" i="166"/>
  <c r="CH123" i="166"/>
  <c r="CH72" i="166"/>
  <c r="CH172" i="166"/>
  <c r="BC79" i="166"/>
  <c r="CB5" i="166"/>
  <c r="CH58" i="166"/>
  <c r="CG156" i="166"/>
  <c r="BA101" i="166"/>
  <c r="CH13" i="166"/>
  <c r="CH164" i="166"/>
  <c r="BZ101" i="166"/>
  <c r="AY102" i="166" s="1"/>
  <c r="BZ95" i="166"/>
  <c r="AY96" i="166" s="1"/>
  <c r="BZ13" i="166"/>
  <c r="AY14" i="166" s="1"/>
  <c r="CH40" i="166"/>
  <c r="CH65" i="166"/>
  <c r="CH36" i="166"/>
  <c r="CH183" i="166"/>
  <c r="CH95" i="166"/>
  <c r="CH187" i="166"/>
  <c r="CH116" i="166"/>
  <c r="CH81" i="166"/>
  <c r="CH17" i="166"/>
  <c r="CH126" i="166"/>
  <c r="CH69" i="166"/>
  <c r="CH59" i="166"/>
  <c r="CH43" i="166"/>
  <c r="CH168" i="166"/>
  <c r="CH206" i="166"/>
  <c r="CH107" i="166"/>
  <c r="CH165" i="166"/>
  <c r="CH188" i="166"/>
  <c r="CH145" i="166"/>
  <c r="BA172" i="166"/>
  <c r="BZ18" i="166"/>
  <c r="AY19" i="166" s="1"/>
  <c r="CH48" i="166"/>
  <c r="CH199" i="166"/>
  <c r="CH108" i="166"/>
  <c r="BZ9" i="166"/>
  <c r="AY10" i="166" s="1"/>
  <c r="BZ10" i="166"/>
  <c r="BZ182" i="166"/>
  <c r="BC183" i="166" s="1"/>
  <c r="BZ68" i="166"/>
  <c r="BC69" i="166" s="1"/>
  <c r="BZ172" i="166"/>
  <c r="AY173" i="166" s="1"/>
  <c r="BZ106" i="166"/>
  <c r="AY107" i="166" s="1"/>
  <c r="BZ76" i="166"/>
  <c r="BZ203" i="166"/>
  <c r="AY204" i="166" s="1"/>
  <c r="BZ123" i="166"/>
  <c r="BC124" i="166" s="1"/>
  <c r="BZ54" i="166"/>
  <c r="BC55" i="166" s="1"/>
  <c r="BZ152" i="166"/>
  <c r="BC153" i="166" s="1"/>
  <c r="BZ66" i="166"/>
  <c r="BZ173" i="166"/>
  <c r="AY174" i="166" s="1"/>
  <c r="BZ164" i="166"/>
  <c r="BC165" i="166" s="1"/>
  <c r="BZ116" i="166"/>
  <c r="AY117" i="166" s="1"/>
  <c r="BZ171" i="166"/>
  <c r="AY124" i="166"/>
  <c r="BH54" i="166"/>
  <c r="BC161" i="166"/>
  <c r="BC203" i="166"/>
  <c r="BC91" i="166"/>
  <c r="BI178" i="166"/>
  <c r="BI39" i="166"/>
  <c r="BI13" i="166"/>
  <c r="BI205" i="166"/>
  <c r="BI55" i="166"/>
  <c r="BI179" i="166"/>
  <c r="BI196" i="166"/>
  <c r="BI176" i="166"/>
  <c r="BI190" i="166"/>
  <c r="BI180" i="166"/>
  <c r="BI149" i="166"/>
  <c r="BI73" i="166"/>
  <c r="BI85" i="166"/>
  <c r="BI68" i="166"/>
  <c r="BI165" i="166"/>
  <c r="BI132" i="166"/>
  <c r="BI69" i="166"/>
  <c r="BI26" i="166"/>
  <c r="BI46" i="166"/>
  <c r="BI41" i="166"/>
  <c r="BI147" i="166"/>
  <c r="BI47" i="166"/>
  <c r="BI123" i="166"/>
  <c r="BI52" i="166"/>
  <c r="AY165" i="166"/>
  <c r="BI17" i="166"/>
  <c r="BC202" i="166"/>
  <c r="BI151" i="166"/>
  <c r="BC115" i="166"/>
  <c r="AY76" i="166"/>
  <c r="AY55" i="166"/>
  <c r="BC188" i="166"/>
  <c r="AY188" i="166"/>
  <c r="BA58" i="166"/>
  <c r="BC119" i="166"/>
  <c r="AY119" i="166"/>
  <c r="BC159" i="166"/>
  <c r="AC10" i="166"/>
  <c r="AD10" i="166" s="1"/>
  <c r="CC5" i="189"/>
  <c r="AY161" i="166"/>
  <c r="BA148" i="166"/>
  <c r="BA113" i="166"/>
  <c r="BI138" i="166"/>
  <c r="BC27" i="166"/>
  <c r="AY27" i="166"/>
  <c r="BC150" i="166"/>
  <c r="BI189" i="166"/>
  <c r="AW101" i="166"/>
  <c r="BC60" i="166"/>
  <c r="BC44" i="166"/>
  <c r="BZ119" i="166"/>
  <c r="AY120" i="166" s="1"/>
  <c r="BZ110" i="166"/>
  <c r="AY111" i="166" s="1"/>
  <c r="BZ169" i="166"/>
  <c r="BZ151" i="166"/>
  <c r="BZ92" i="166"/>
  <c r="AY93" i="166" s="1"/>
  <c r="BZ127" i="166"/>
  <c r="AY128" i="166" s="1"/>
  <c r="BZ122" i="166"/>
  <c r="BZ131" i="166"/>
  <c r="BZ91" i="166"/>
  <c r="AY92" i="166" s="1"/>
  <c r="BZ130" i="166"/>
  <c r="AY131" i="166" s="1"/>
  <c r="BZ34" i="166"/>
  <c r="AY35" i="166" s="1"/>
  <c r="BZ146" i="166"/>
  <c r="AY147" i="166" s="1"/>
  <c r="BZ102" i="166"/>
  <c r="AY103" i="166" s="1"/>
  <c r="BZ155" i="166"/>
  <c r="AY156" i="166" s="1"/>
  <c r="BZ113" i="166"/>
  <c r="AY114" i="166" s="1"/>
  <c r="BZ144" i="166"/>
  <c r="AY145" i="166" s="1"/>
  <c r="BZ58" i="166"/>
  <c r="AY59" i="166" s="1"/>
  <c r="BZ61" i="166"/>
  <c r="AY62" i="166" s="1"/>
  <c r="BZ197" i="166"/>
  <c r="BZ14" i="166"/>
  <c r="BZ16" i="166"/>
  <c r="BZ21" i="166"/>
  <c r="AY22" i="166" s="1"/>
  <c r="BZ79" i="166"/>
  <c r="BZ28" i="166"/>
  <c r="AY29" i="166" s="1"/>
  <c r="BA54" i="166"/>
  <c r="BA57" i="166"/>
  <c r="BA205" i="166"/>
  <c r="BA126" i="166"/>
  <c r="BA68" i="166"/>
  <c r="CH28" i="166"/>
  <c r="BC70" i="166"/>
  <c r="AY70" i="166"/>
  <c r="BC54" i="166"/>
  <c r="AY54" i="166"/>
  <c r="BC149" i="166"/>
  <c r="AY149" i="166"/>
  <c r="BC11" i="166"/>
  <c r="AY11" i="166"/>
  <c r="BC12" i="166"/>
  <c r="BC13" i="166"/>
  <c r="BC108" i="166"/>
  <c r="BC95" i="166"/>
  <c r="AY95" i="166"/>
  <c r="BC71" i="166"/>
  <c r="BC138" i="166"/>
  <c r="BC140" i="166"/>
  <c r="BC209" i="166"/>
  <c r="BC192" i="166"/>
  <c r="BC168" i="166"/>
  <c r="AY168" i="166"/>
  <c r="BC127" i="166"/>
  <c r="AY127" i="166"/>
  <c r="BC172" i="166"/>
  <c r="AY172" i="166"/>
  <c r="BC116" i="166"/>
  <c r="BA41" i="166"/>
  <c r="AW41" i="166"/>
  <c r="BA65" i="166"/>
  <c r="AW65" i="166"/>
  <c r="BA56" i="166"/>
  <c r="AW56" i="166"/>
  <c r="BA74" i="166"/>
  <c r="AW74" i="166"/>
  <c r="BA165" i="166"/>
  <c r="BA142" i="166"/>
  <c r="AW142" i="166"/>
  <c r="BA140" i="166"/>
  <c r="AW140" i="166"/>
  <c r="BA181" i="166"/>
  <c r="BC80" i="166"/>
  <c r="AY80" i="166"/>
  <c r="BA157" i="166"/>
  <c r="BA162" i="166"/>
  <c r="AW162" i="166"/>
  <c r="BC62" i="166"/>
  <c r="BC145" i="166"/>
  <c r="BC103" i="166"/>
  <c r="BC132" i="166"/>
  <c r="AY132" i="166"/>
  <c r="BC128" i="166"/>
  <c r="BC152" i="166"/>
  <c r="AY152" i="166"/>
  <c r="BA127" i="166"/>
  <c r="AW127" i="166"/>
  <c r="BA151" i="166"/>
  <c r="BA144" i="166"/>
  <c r="AW144" i="166"/>
  <c r="BC19" i="166"/>
  <c r="BC46" i="166"/>
  <c r="AY46" i="166"/>
  <c r="BC109" i="166"/>
  <c r="BC50" i="166"/>
  <c r="BC166" i="166"/>
  <c r="BC18" i="166"/>
  <c r="BC82" i="166"/>
  <c r="BA13" i="166"/>
  <c r="AW13" i="166"/>
  <c r="BA191" i="166"/>
  <c r="BA187" i="166"/>
  <c r="BA73" i="166"/>
  <c r="BC56" i="166"/>
  <c r="AY56" i="166"/>
  <c r="BC68" i="166"/>
  <c r="AY68" i="166"/>
  <c r="BA192" i="166"/>
  <c r="BA71" i="166"/>
  <c r="BA131" i="166"/>
  <c r="AW131" i="166"/>
  <c r="BA104" i="166"/>
  <c r="BA190" i="166"/>
  <c r="AW190" i="166"/>
  <c r="BA145" i="166"/>
  <c r="AW145" i="166"/>
  <c r="BC33" i="166"/>
  <c r="AY33" i="166"/>
  <c r="BC83" i="166"/>
  <c r="BC106" i="166"/>
  <c r="AY106" i="166"/>
  <c r="BC16" i="166"/>
  <c r="AY16" i="166"/>
  <c r="BC67" i="166"/>
  <c r="AY67" i="166"/>
  <c r="BC208" i="166"/>
  <c r="BC181" i="166"/>
  <c r="BC190" i="166"/>
  <c r="BA207" i="166"/>
  <c r="AW207" i="166"/>
  <c r="AW181" i="166"/>
  <c r="AW126" i="166"/>
  <c r="DM5" i="189"/>
  <c r="AC12" i="166"/>
  <c r="AD12" i="166" s="1"/>
  <c r="BA21" i="166"/>
  <c r="AW21" i="166"/>
  <c r="BA171" i="166"/>
  <c r="BA183" i="166"/>
  <c r="BA33" i="166"/>
  <c r="BC105" i="166"/>
  <c r="BC10" i="166"/>
  <c r="BC66" i="166"/>
  <c r="BC112" i="166"/>
  <c r="AY112" i="166"/>
  <c r="BC77" i="166"/>
  <c r="BC160" i="166"/>
  <c r="BC32" i="166"/>
  <c r="BC51" i="166"/>
  <c r="BC42" i="166"/>
  <c r="BC137" i="166"/>
  <c r="BC90" i="166"/>
  <c r="BC163" i="166"/>
  <c r="AY163" i="166"/>
  <c r="BC207" i="166"/>
  <c r="BC193" i="166"/>
  <c r="AY77" i="166"/>
  <c r="AW183" i="166"/>
  <c r="AY90" i="166"/>
  <c r="AY58" i="166"/>
  <c r="BA200" i="166"/>
  <c r="BA62" i="166"/>
  <c r="BA163" i="166"/>
  <c r="BA112" i="166"/>
  <c r="BA189" i="166"/>
  <c r="BA153" i="166"/>
  <c r="BA106" i="166"/>
  <c r="AW106" i="166"/>
  <c r="BC61" i="166"/>
  <c r="BC199" i="166"/>
  <c r="BC53" i="166"/>
  <c r="BC141" i="166"/>
  <c r="BC107" i="166"/>
  <c r="BC121" i="166"/>
  <c r="BC101" i="166"/>
  <c r="BC195" i="166"/>
  <c r="BC174" i="166"/>
  <c r="BC186" i="166"/>
  <c r="BC191" i="166"/>
  <c r="BA26" i="166"/>
  <c r="BC120" i="166"/>
  <c r="BA105" i="166"/>
  <c r="BA201" i="166"/>
  <c r="BA170" i="166"/>
  <c r="BA25" i="166"/>
  <c r="BA35" i="166"/>
  <c r="BA102" i="166"/>
  <c r="BA50" i="166"/>
  <c r="BA114" i="166"/>
  <c r="BA10" i="166"/>
  <c r="BA188" i="166"/>
  <c r="BA202" i="166"/>
  <c r="BA194" i="166"/>
  <c r="BA138" i="166"/>
  <c r="BA174" i="166"/>
  <c r="BC205" i="166"/>
  <c r="BA82" i="166"/>
  <c r="BC200" i="166"/>
  <c r="BA208" i="166"/>
  <c r="BC179" i="166"/>
  <c r="BC40" i="166"/>
  <c r="BC184" i="166"/>
  <c r="BC204" i="166"/>
  <c r="BC65" i="166"/>
  <c r="BC100" i="166"/>
  <c r="BC177" i="166"/>
  <c r="BC155" i="166"/>
  <c r="BC178" i="166"/>
  <c r="BC117" i="166"/>
  <c r="BA128" i="166"/>
  <c r="AC18" i="166"/>
  <c r="AD18" i="166" s="1"/>
  <c r="GY5" i="189"/>
  <c r="HA5" i="189" s="1"/>
  <c r="HB5" i="189" s="1"/>
  <c r="CG113" i="166"/>
  <c r="AY136" i="166"/>
  <c r="BC136" i="166"/>
  <c r="AW14" i="166"/>
  <c r="BA14" i="166"/>
  <c r="AW38" i="166"/>
  <c r="BA38" i="166"/>
  <c r="AW78" i="166"/>
  <c r="BA78" i="166"/>
  <c r="AW196" i="166"/>
  <c r="BA196" i="166"/>
  <c r="AW122" i="166"/>
  <c r="BA122" i="166"/>
  <c r="AW120" i="166"/>
  <c r="BA120" i="166"/>
  <c r="AW115" i="166"/>
  <c r="BA115" i="166"/>
  <c r="AW185" i="166"/>
  <c r="BA185" i="166"/>
  <c r="AW164" i="166"/>
  <c r="BA164" i="166"/>
  <c r="AW67" i="166"/>
  <c r="BA67" i="166"/>
  <c r="AW132" i="166"/>
  <c r="BA132" i="166"/>
  <c r="AW197" i="166"/>
  <c r="BA197" i="166"/>
  <c r="AW166" i="166"/>
  <c r="BA166" i="166"/>
  <c r="AW40" i="166"/>
  <c r="BA40" i="166"/>
  <c r="AY34" i="166"/>
  <c r="BC34" i="166"/>
  <c r="AW173" i="166"/>
  <c r="BA173" i="166"/>
  <c r="AY73" i="166"/>
  <c r="BC73" i="166"/>
  <c r="AY30" i="166"/>
  <c r="BC30" i="166"/>
  <c r="AW88" i="166"/>
  <c r="BA88" i="166"/>
  <c r="AW143" i="166"/>
  <c r="BA143" i="166"/>
  <c r="AW125" i="166"/>
  <c r="BA125" i="166"/>
  <c r="AW124" i="166"/>
  <c r="BA124" i="166"/>
  <c r="AY41" i="166"/>
  <c r="BC41" i="166"/>
  <c r="AY43" i="166"/>
  <c r="BC43" i="166"/>
  <c r="AY158" i="166"/>
  <c r="BC158" i="166"/>
  <c r="AY146" i="166"/>
  <c r="BC146" i="166"/>
  <c r="AY52" i="166"/>
  <c r="BC52" i="166"/>
  <c r="AY134" i="166"/>
  <c r="BC134" i="166"/>
  <c r="AY57" i="166"/>
  <c r="BC57" i="166"/>
  <c r="AY164" i="166"/>
  <c r="BC164" i="166"/>
  <c r="AY175" i="166"/>
  <c r="BC175" i="166"/>
  <c r="AY133" i="166"/>
  <c r="BC133" i="166"/>
  <c r="AY189" i="166"/>
  <c r="BC189" i="166"/>
  <c r="AY185" i="166"/>
  <c r="BC185" i="166"/>
  <c r="BC148" i="166"/>
  <c r="AY148" i="166"/>
  <c r="AY87" i="166"/>
  <c r="BC87" i="166"/>
  <c r="AY84" i="166"/>
  <c r="BC84" i="166"/>
  <c r="AY75" i="166"/>
  <c r="BC75" i="166"/>
  <c r="AW29" i="166"/>
  <c r="BA29" i="166"/>
  <c r="AY98" i="166"/>
  <c r="BC98" i="166"/>
  <c r="AW36" i="166"/>
  <c r="BA36" i="166"/>
  <c r="AW108" i="166"/>
  <c r="BA108" i="166"/>
  <c r="AW27" i="166"/>
  <c r="BA27" i="166"/>
  <c r="AW87" i="166"/>
  <c r="BA87" i="166"/>
  <c r="AW16" i="166"/>
  <c r="BA16" i="166"/>
  <c r="AW94" i="166"/>
  <c r="BA94" i="166"/>
  <c r="AW15" i="166"/>
  <c r="BA15" i="166"/>
  <c r="AW86" i="166"/>
  <c r="BA86" i="166"/>
  <c r="AW52" i="166"/>
  <c r="BA52" i="166"/>
  <c r="AW64" i="166"/>
  <c r="BA64" i="166"/>
  <c r="AW133" i="166"/>
  <c r="BA133" i="166"/>
  <c r="AW147" i="166"/>
  <c r="BA147" i="166"/>
  <c r="AW42" i="166"/>
  <c r="BA42" i="166"/>
  <c r="AW154" i="166"/>
  <c r="BA154" i="166"/>
  <c r="AW28" i="166"/>
  <c r="BA28" i="166"/>
  <c r="AW160" i="166"/>
  <c r="BA160" i="166"/>
  <c r="AW168" i="166"/>
  <c r="BA168" i="166"/>
  <c r="AY142" i="166"/>
  <c r="BC142" i="166"/>
  <c r="AW156" i="166"/>
  <c r="BA156" i="166"/>
  <c r="AY86" i="166"/>
  <c r="BC86" i="166"/>
  <c r="AY94" i="166"/>
  <c r="BC94" i="166"/>
  <c r="AW30" i="166"/>
  <c r="BA30" i="166"/>
  <c r="AW176" i="166"/>
  <c r="BA176" i="166"/>
  <c r="AW95" i="166"/>
  <c r="BA95" i="166"/>
  <c r="AW150" i="166"/>
  <c r="BA150" i="166"/>
  <c r="AY206" i="166"/>
  <c r="BC206" i="166"/>
  <c r="AY49" i="166"/>
  <c r="BC49" i="166"/>
  <c r="AY24" i="166"/>
  <c r="BC24" i="166"/>
  <c r="AY166" i="166"/>
  <c r="AW44" i="166"/>
  <c r="BA44" i="166"/>
  <c r="AW11" i="166"/>
  <c r="BA11" i="166"/>
  <c r="AW45" i="166"/>
  <c r="BA45" i="166"/>
  <c r="AW184" i="166"/>
  <c r="BA184" i="166"/>
  <c r="AW12" i="166"/>
  <c r="BA12" i="166"/>
  <c r="AW61" i="166"/>
  <c r="BA61" i="166"/>
  <c r="AW141" i="166"/>
  <c r="BA141" i="166"/>
  <c r="AW92" i="166"/>
  <c r="BA92" i="166"/>
  <c r="AW118" i="166"/>
  <c r="BA118" i="166"/>
  <c r="AW204" i="166"/>
  <c r="BA204" i="166"/>
  <c r="AW103" i="166"/>
  <c r="BA103" i="166"/>
  <c r="AW203" i="166"/>
  <c r="BA203" i="166"/>
  <c r="AW182" i="166"/>
  <c r="BA182" i="166"/>
  <c r="AW139" i="166"/>
  <c r="BA139" i="166"/>
  <c r="AW175" i="166"/>
  <c r="BA175" i="166"/>
  <c r="AW93" i="166"/>
  <c r="BA93" i="166"/>
  <c r="AW48" i="166"/>
  <c r="BA48" i="166"/>
  <c r="AY63" i="166"/>
  <c r="BC63" i="166"/>
  <c r="AY118" i="166"/>
  <c r="BC118" i="166"/>
  <c r="AY89" i="166"/>
  <c r="BC89" i="166"/>
  <c r="AY25" i="166"/>
  <c r="BC25" i="166"/>
  <c r="AY110" i="166"/>
  <c r="BC110" i="166"/>
  <c r="AY104" i="166"/>
  <c r="BC104" i="166"/>
  <c r="AY38" i="166"/>
  <c r="BC38" i="166"/>
  <c r="BC143" i="166"/>
  <c r="AY143" i="166"/>
  <c r="AY171" i="166"/>
  <c r="BC171" i="166"/>
  <c r="AY162" i="166"/>
  <c r="BC162" i="166"/>
  <c r="AY72" i="166"/>
  <c r="BC72" i="166"/>
  <c r="AY18" i="166"/>
  <c r="AY176" i="166"/>
  <c r="BC176" i="166"/>
  <c r="AW98" i="166"/>
  <c r="BA98" i="166"/>
  <c r="AW90" i="166"/>
  <c r="BA90" i="166"/>
  <c r="AW195" i="166"/>
  <c r="BA195" i="166"/>
  <c r="AW18" i="166"/>
  <c r="BA18" i="166"/>
  <c r="AW116" i="166"/>
  <c r="BA116" i="166"/>
  <c r="AW34" i="166"/>
  <c r="BA34" i="166"/>
  <c r="AW55" i="166"/>
  <c r="BA55" i="166"/>
  <c r="AW110" i="166"/>
  <c r="BA110" i="166"/>
  <c r="AW47" i="166"/>
  <c r="BA47" i="166"/>
  <c r="AW136" i="166"/>
  <c r="BA136" i="166"/>
  <c r="AW117" i="166"/>
  <c r="BA117" i="166"/>
  <c r="AW66" i="166"/>
  <c r="BA66" i="166"/>
  <c r="AW198" i="166"/>
  <c r="BA198" i="166"/>
  <c r="AW178" i="166"/>
  <c r="BA178" i="166"/>
  <c r="AW130" i="166"/>
  <c r="BA130" i="166"/>
  <c r="AW119" i="166"/>
  <c r="BA119" i="166"/>
  <c r="AW89" i="166"/>
  <c r="BA89" i="166"/>
  <c r="BA123" i="166"/>
  <c r="AW123" i="166"/>
  <c r="AY48" i="166"/>
  <c r="BC48" i="166"/>
  <c r="AY50" i="166"/>
  <c r="BA180" i="166"/>
  <c r="AW180" i="166"/>
  <c r="BA75" i="166"/>
  <c r="AW75" i="166"/>
  <c r="AW91" i="166"/>
  <c r="BA91" i="166"/>
  <c r="AW43" i="166"/>
  <c r="BA43" i="166"/>
  <c r="AW158" i="166"/>
  <c r="BA158" i="166"/>
  <c r="AY47" i="166"/>
  <c r="BC47" i="166"/>
  <c r="BC99" i="166"/>
  <c r="AY99" i="166"/>
  <c r="AY23" i="166"/>
  <c r="BC23" i="166"/>
  <c r="AY74" i="166"/>
  <c r="BC74" i="166"/>
  <c r="AY167" i="166"/>
  <c r="BC167" i="166"/>
  <c r="AY122" i="166"/>
  <c r="BC122" i="166"/>
  <c r="AY85" i="166"/>
  <c r="BC85" i="166"/>
  <c r="AY154" i="166"/>
  <c r="BC154" i="166"/>
  <c r="AY159" i="166"/>
  <c r="AW113" i="166"/>
  <c r="AY82" i="166"/>
  <c r="BC21" i="166"/>
  <c r="AY21" i="166"/>
  <c r="AY36" i="166"/>
  <c r="BC36" i="166"/>
  <c r="AY201" i="166"/>
  <c r="BC201" i="166"/>
  <c r="AY183" i="166"/>
  <c r="AW72" i="166"/>
  <c r="BA72" i="166"/>
  <c r="AW146" i="166"/>
  <c r="BA146" i="166"/>
  <c r="AY180" i="166"/>
  <c r="BC180" i="166"/>
  <c r="AW109" i="166"/>
  <c r="BA109" i="166"/>
  <c r="AW59" i="166"/>
  <c r="BA59" i="166"/>
  <c r="AW96" i="166"/>
  <c r="BA96" i="166"/>
  <c r="AW53" i="166"/>
  <c r="BA53" i="166"/>
  <c r="AW100" i="166"/>
  <c r="BA100" i="166"/>
  <c r="AW159" i="166"/>
  <c r="BA159" i="166"/>
  <c r="AW24" i="166"/>
  <c r="BA24" i="166"/>
  <c r="AW63" i="166"/>
  <c r="BA63" i="166"/>
  <c r="AW206" i="166"/>
  <c r="BA206" i="166"/>
  <c r="AW60" i="166"/>
  <c r="BA60" i="166"/>
  <c r="AW107" i="166"/>
  <c r="BA107" i="166"/>
  <c r="AW37" i="166"/>
  <c r="BA37" i="166"/>
  <c r="AW20" i="166"/>
  <c r="BA20" i="166"/>
  <c r="AW155" i="166"/>
  <c r="BA155" i="166"/>
  <c r="AW209" i="166"/>
  <c r="BA209" i="166"/>
  <c r="AW23" i="166"/>
  <c r="BA23" i="166"/>
  <c r="AW19" i="166"/>
  <c r="BA19" i="166"/>
  <c r="AW167" i="166"/>
  <c r="BA167" i="166"/>
  <c r="AY197" i="166"/>
  <c r="BC197" i="166"/>
  <c r="AW169" i="166"/>
  <c r="BA169" i="166"/>
  <c r="BA22" i="166"/>
  <c r="AW22" i="166"/>
  <c r="BC139" i="166"/>
  <c r="BC182" i="166"/>
  <c r="BC29" i="166"/>
  <c r="BA39" i="166"/>
  <c r="BC102" i="166"/>
  <c r="BA111" i="166"/>
  <c r="BC173" i="166"/>
  <c r="BC64" i="166"/>
  <c r="BC45" i="166"/>
  <c r="AW208" i="166"/>
  <c r="AY205" i="166"/>
  <c r="AY200" i="166"/>
  <c r="BI145" i="166"/>
  <c r="BC59" i="166"/>
  <c r="BC35" i="166"/>
  <c r="BA17" i="166"/>
  <c r="BA199" i="166"/>
  <c r="BA51" i="166"/>
  <c r="BA99" i="166"/>
  <c r="BC96" i="166"/>
  <c r="BA84" i="166"/>
  <c r="BC156" i="166"/>
  <c r="BC130" i="166"/>
  <c r="BA179" i="166"/>
  <c r="BA186" i="166"/>
  <c r="BC93" i="166"/>
  <c r="BA97" i="166"/>
  <c r="BA77" i="166"/>
  <c r="BC131" i="166"/>
  <c r="BC39" i="166"/>
  <c r="BC125" i="166"/>
  <c r="BC28" i="166"/>
  <c r="BC22" i="166"/>
  <c r="BA49" i="166"/>
  <c r="CH22" i="166"/>
  <c r="BA70" i="166"/>
  <c r="BA31" i="166"/>
  <c r="BC129" i="166"/>
  <c r="BC14" i="166"/>
  <c r="BA121" i="166"/>
  <c r="BA129" i="166"/>
  <c r="BC37" i="166"/>
  <c r="BA193" i="166"/>
  <c r="BC169" i="166"/>
  <c r="BA32" i="166"/>
  <c r="BC210" i="166"/>
  <c r="BC187" i="166"/>
  <c r="BA210" i="166"/>
  <c r="BA152" i="166"/>
  <c r="BA76" i="166"/>
  <c r="BA134" i="166"/>
  <c r="BA81" i="166"/>
  <c r="BA161" i="166"/>
  <c r="BA80" i="166"/>
  <c r="BC126" i="166"/>
  <c r="BA83" i="166"/>
  <c r="BC111" i="166"/>
  <c r="BA85" i="166"/>
  <c r="BC151" i="166"/>
  <c r="BA149" i="166"/>
  <c r="BA137" i="166"/>
  <c r="BA135" i="166"/>
  <c r="BA79" i="166"/>
  <c r="BC196" i="166"/>
  <c r="BC20" i="166"/>
  <c r="BC78" i="166"/>
  <c r="BC92" i="166"/>
  <c r="BA177" i="166"/>
  <c r="BC147" i="166"/>
  <c r="BC135" i="166"/>
  <c r="BC157" i="166"/>
  <c r="BC31" i="166"/>
  <c r="BA69" i="166"/>
  <c r="BC26" i="166"/>
  <c r="BC194" i="166"/>
  <c r="BC144" i="166"/>
  <c r="BC114" i="166"/>
  <c r="BQ162" i="166"/>
  <c r="AG163" i="166" s="1"/>
  <c r="AG177" i="166"/>
  <c r="AG24" i="166"/>
  <c r="AG28" i="166"/>
  <c r="AG168" i="166"/>
  <c r="AG36" i="166"/>
  <c r="AG13" i="166"/>
  <c r="AG82" i="166"/>
  <c r="AG74" i="166"/>
  <c r="AG148" i="166"/>
  <c r="AG114" i="166"/>
  <c r="AG72" i="166"/>
  <c r="AG127" i="166"/>
  <c r="AG176" i="166"/>
  <c r="AG50" i="166"/>
  <c r="AG175" i="166"/>
  <c r="AG47" i="166"/>
  <c r="AG179" i="166"/>
  <c r="AG120" i="166"/>
  <c r="AG122" i="166"/>
  <c r="AG84" i="166"/>
  <c r="AG46" i="166"/>
  <c r="AG88" i="166"/>
  <c r="AG85" i="166"/>
  <c r="AG165" i="166"/>
  <c r="AG145" i="166"/>
  <c r="AG44" i="166"/>
  <c r="AG22" i="166"/>
  <c r="AG76" i="166"/>
  <c r="AG83" i="166"/>
  <c r="AG71" i="166"/>
  <c r="AG157" i="166"/>
  <c r="AG142" i="166"/>
  <c r="AG29" i="166"/>
  <c r="AG15" i="166"/>
  <c r="AG16" i="166"/>
  <c r="AG111" i="166"/>
  <c r="AG39" i="166"/>
  <c r="AG58" i="166"/>
  <c r="AG152" i="166"/>
  <c r="AG105" i="166"/>
  <c r="AG133" i="166"/>
  <c r="AG144" i="166"/>
  <c r="AG106" i="166"/>
  <c r="AG21" i="166"/>
  <c r="BZ87" i="166"/>
  <c r="CH153" i="166"/>
  <c r="BQ72" i="166"/>
  <c r="DK5" i="166"/>
  <c r="BZ112" i="166"/>
  <c r="BZ96" i="166"/>
  <c r="BZ80" i="166"/>
  <c r="CH204" i="166"/>
  <c r="CH205" i="166"/>
  <c r="CH158" i="166"/>
  <c r="CH30" i="166"/>
  <c r="CH71" i="166"/>
  <c r="DP5" i="166"/>
  <c r="DL5" i="166"/>
  <c r="DA5" i="166"/>
  <c r="CZ5" i="166"/>
  <c r="CR5" i="166"/>
  <c r="DC5" i="166"/>
  <c r="CU5" i="189"/>
  <c r="AC11" i="166"/>
  <c r="AD11" i="166" s="1"/>
  <c r="DI5" i="166"/>
  <c r="AA28" i="166"/>
  <c r="AC28" i="166" s="1"/>
  <c r="AD28" i="166" s="1"/>
  <c r="DN5" i="166"/>
  <c r="DJ5" i="166"/>
  <c r="CQ5" i="166"/>
  <c r="CT5" i="166"/>
  <c r="DB5" i="166"/>
  <c r="DD5" i="166"/>
  <c r="DM5" i="166"/>
  <c r="BS4" i="166"/>
  <c r="BS5" i="166" s="1"/>
  <c r="CI4" i="166"/>
  <c r="CI5" i="166" s="1"/>
  <c r="BT4" i="166"/>
  <c r="BT5" i="166" s="1"/>
  <c r="CA4" i="166"/>
  <c r="CA5" i="166" s="1"/>
  <c r="BJ4" i="166"/>
  <c r="BJ5" i="166" s="1"/>
  <c r="CJ6" i="166"/>
  <c r="CC6" i="166"/>
  <c r="CC4" i="166"/>
  <c r="CC5" i="166" s="1"/>
  <c r="BX6" i="166"/>
  <c r="BX4" i="166"/>
  <c r="BX5" i="166" s="1"/>
  <c r="BI4" i="166"/>
  <c r="BI5" i="166" s="1"/>
  <c r="AO6" i="166"/>
  <c r="CG6" i="166"/>
  <c r="CG4" i="166"/>
  <c r="CG5" i="166" s="1"/>
  <c r="BN6" i="166"/>
  <c r="BN4" i="166"/>
  <c r="BN5" i="166" s="1"/>
  <c r="BJ6" i="166"/>
  <c r="BV6" i="166"/>
  <c r="BV4" i="166"/>
  <c r="BV5" i="166" s="1"/>
  <c r="AS6" i="166"/>
  <c r="BK6" i="166"/>
  <c r="BK4" i="166"/>
  <c r="BK5" i="166" s="1"/>
  <c r="AM6" i="166"/>
  <c r="AI6" i="166"/>
  <c r="AQ10" i="166"/>
  <c r="AQ6" i="166" s="1"/>
  <c r="BU6" i="166"/>
  <c r="BU4" i="166"/>
  <c r="BU5" i="166" s="1"/>
  <c r="BM6" i="166"/>
  <c r="BM4" i="166"/>
  <c r="BM5" i="166" s="1"/>
  <c r="BW6" i="166"/>
  <c r="BW4" i="166"/>
  <c r="BW5" i="166" s="1"/>
  <c r="BR6" i="166"/>
  <c r="BR4" i="166"/>
  <c r="BR5" i="166" s="1"/>
  <c r="BI6" i="166"/>
  <c r="AU6" i="166"/>
  <c r="BY6" i="166"/>
  <c r="BY4" i="166"/>
  <c r="BY5" i="166" s="1"/>
  <c r="CH4" i="166"/>
  <c r="CH5" i="166" s="1"/>
  <c r="CD6" i="166"/>
  <c r="CD4" i="166"/>
  <c r="CD5" i="166" s="1"/>
  <c r="BQ6" i="166"/>
  <c r="BQ4" i="166"/>
  <c r="BQ5" i="166" s="1"/>
  <c r="CI6" i="166"/>
  <c r="AK10" i="166"/>
  <c r="AK6" i="166" s="1"/>
  <c r="CA6" i="166"/>
  <c r="CE6" i="166"/>
  <c r="CE4" i="166"/>
  <c r="CE5" i="166" s="1"/>
  <c r="BS6" i="166"/>
  <c r="BZ6" i="166"/>
  <c r="BZ4" i="166"/>
  <c r="BZ5" i="166" s="1"/>
  <c r="BT6" i="166"/>
  <c r="CJ4" i="166"/>
  <c r="CJ5" i="166" s="1"/>
  <c r="BH173" i="166"/>
  <c r="BH164" i="166"/>
  <c r="BH117" i="166"/>
  <c r="BH129" i="166"/>
  <c r="BH194" i="166"/>
  <c r="BH205" i="166"/>
  <c r="BH183" i="166"/>
  <c r="BH188" i="166"/>
  <c r="BH177" i="166"/>
  <c r="BH12" i="166"/>
  <c r="BH208" i="166"/>
  <c r="BH195" i="166"/>
  <c r="BH197" i="166"/>
  <c r="BH169" i="166"/>
  <c r="BH148" i="166"/>
  <c r="BH40" i="166"/>
  <c r="BH98" i="166"/>
  <c r="BH65" i="166"/>
  <c r="BH24" i="166"/>
  <c r="BH27" i="166"/>
  <c r="BH174" i="166"/>
  <c r="BH156" i="166"/>
  <c r="BH200" i="166"/>
  <c r="BH187" i="166"/>
  <c r="BH209" i="166"/>
  <c r="BH74" i="166"/>
  <c r="BH19" i="166"/>
  <c r="BH170" i="166"/>
  <c r="BH202" i="166"/>
  <c r="BH171" i="166"/>
  <c r="BH88" i="166"/>
  <c r="BH198" i="166"/>
  <c r="BH201" i="166"/>
  <c r="BH149" i="166"/>
  <c r="BH115" i="166"/>
  <c r="BH72" i="166"/>
  <c r="BH15" i="166"/>
  <c r="BH191" i="166"/>
  <c r="BH192" i="166"/>
  <c r="BH184" i="166"/>
  <c r="BH13" i="166"/>
  <c r="BH206" i="166"/>
  <c r="BH167" i="166"/>
  <c r="BH168" i="166"/>
  <c r="BH193" i="166"/>
  <c r="BH61" i="166"/>
  <c r="BH33" i="166"/>
  <c r="BH43" i="166"/>
  <c r="BH181" i="166"/>
  <c r="BH165" i="166"/>
  <c r="BH190" i="166"/>
  <c r="BH175" i="166"/>
  <c r="BH204" i="166"/>
  <c r="BH121" i="166"/>
  <c r="BH9" i="166"/>
  <c r="BH51" i="166"/>
  <c r="BH132" i="166"/>
  <c r="BH116" i="166"/>
  <c r="BH56" i="166"/>
  <c r="BH107" i="166"/>
  <c r="BH130" i="166"/>
  <c r="BH78" i="166"/>
  <c r="BH76" i="166"/>
  <c r="BH69" i="166"/>
  <c r="BH166" i="166"/>
  <c r="BH155" i="166"/>
  <c r="BH23" i="166"/>
  <c r="BH60" i="166"/>
  <c r="BH32" i="166"/>
  <c r="BH90" i="166"/>
  <c r="BH17" i="166"/>
  <c r="BH59" i="166"/>
  <c r="BH158" i="166"/>
  <c r="BH186" i="166"/>
  <c r="BH10" i="166"/>
  <c r="BH112" i="166"/>
  <c r="BH111" i="166"/>
  <c r="BH89" i="166"/>
  <c r="BH75" i="166"/>
  <c r="BH110" i="166"/>
  <c r="BH70" i="166"/>
  <c r="BH138" i="166"/>
  <c r="BH50" i="166"/>
  <c r="BH113" i="166"/>
  <c r="BH109" i="166"/>
  <c r="BH159" i="166"/>
  <c r="BH52" i="166"/>
  <c r="BH35" i="166"/>
  <c r="BH71" i="166"/>
  <c r="BH172" i="166"/>
  <c r="BH179" i="166"/>
  <c r="BH178" i="166"/>
  <c r="BH154" i="166"/>
  <c r="BH135" i="166"/>
  <c r="BH142" i="166"/>
  <c r="BH64" i="166"/>
  <c r="BH73" i="166"/>
  <c r="BH66" i="166"/>
  <c r="BH49" i="166"/>
  <c r="BH196" i="166"/>
  <c r="BH81" i="166"/>
  <c r="BH80" i="166"/>
  <c r="BH141" i="166"/>
  <c r="BH85" i="166"/>
  <c r="BH122" i="166"/>
  <c r="BH57" i="166"/>
  <c r="BH137" i="166"/>
  <c r="BH77" i="166"/>
  <c r="BH139" i="166"/>
  <c r="BH100" i="166"/>
  <c r="BH41" i="166"/>
  <c r="BH103" i="166"/>
  <c r="BH157" i="166"/>
  <c r="BH105" i="166"/>
  <c r="BH182" i="166"/>
  <c r="BH83" i="166"/>
  <c r="BH55" i="166"/>
  <c r="BH87" i="166"/>
  <c r="BH20" i="166"/>
  <c r="BH102" i="166"/>
  <c r="BH94" i="166"/>
  <c r="BH67" i="166"/>
  <c r="BH163" i="166"/>
  <c r="BH82" i="166"/>
  <c r="BH106" i="166"/>
  <c r="BH147" i="166"/>
  <c r="BH144" i="166"/>
  <c r="BH131" i="166"/>
  <c r="BH62" i="166"/>
  <c r="BH189" i="166"/>
  <c r="BH26" i="166"/>
  <c r="BH58" i="166"/>
  <c r="BH42" i="166"/>
  <c r="BH97" i="166"/>
  <c r="BH93" i="166"/>
  <c r="BH34" i="166"/>
  <c r="BH68" i="166"/>
  <c r="BH21" i="166"/>
  <c r="BH18" i="166"/>
  <c r="BH84" i="166"/>
  <c r="BH151" i="166"/>
  <c r="BH96" i="166"/>
  <c r="BH29" i="166"/>
  <c r="BH162" i="166"/>
  <c r="BH108" i="166"/>
  <c r="BH146" i="166"/>
  <c r="BH126" i="166"/>
  <c r="BH185" i="166"/>
  <c r="BH48" i="166"/>
  <c r="BH11" i="166"/>
  <c r="BH123" i="166"/>
  <c r="BH203" i="166"/>
  <c r="BH128" i="166"/>
  <c r="BH101" i="166"/>
  <c r="BH114" i="166"/>
  <c r="BH124" i="166"/>
  <c r="BH136" i="166"/>
  <c r="BH91" i="166"/>
  <c r="BH46" i="166"/>
  <c r="BH45" i="166"/>
  <c r="BH63" i="166"/>
  <c r="BH133" i="166"/>
  <c r="BH207" i="166"/>
  <c r="BH92" i="166"/>
  <c r="BH44" i="166"/>
  <c r="BH125" i="166"/>
  <c r="BH143" i="166"/>
  <c r="BH161" i="166"/>
  <c r="BH14" i="166"/>
  <c r="BH86" i="166"/>
  <c r="BH150" i="166"/>
  <c r="BH145" i="166"/>
  <c r="BH160" i="166"/>
  <c r="BH22" i="166"/>
  <c r="BH31" i="166"/>
  <c r="BH99" i="166"/>
  <c r="BH152" i="166"/>
  <c r="BH39" i="166"/>
  <c r="BH127" i="166"/>
  <c r="BH25" i="166"/>
  <c r="BH38" i="166"/>
  <c r="BH28" i="166"/>
  <c r="BH176" i="166"/>
  <c r="BH199" i="166"/>
  <c r="BH119" i="166"/>
  <c r="BH140" i="166"/>
  <c r="BH153" i="166"/>
  <c r="BH16" i="166"/>
  <c r="BH30" i="166"/>
  <c r="BH37" i="166"/>
  <c r="BH53" i="166"/>
  <c r="BH104" i="166"/>
  <c r="BH36" i="166"/>
  <c r="BH47" i="166"/>
  <c r="BH79" i="166"/>
  <c r="BH134" i="166"/>
  <c r="BH118" i="166"/>
  <c r="BH180" i="166"/>
  <c r="BH120" i="166"/>
  <c r="FN36" i="189"/>
  <c r="FN22" i="189"/>
  <c r="FN8" i="189"/>
  <c r="EV36" i="189"/>
  <c r="EV22" i="189"/>
  <c r="EV8" i="189"/>
  <c r="ED36" i="189"/>
  <c r="ED22" i="189"/>
  <c r="ED8" i="189"/>
  <c r="DL36" i="189"/>
  <c r="DL22" i="189"/>
  <c r="DL8" i="189"/>
  <c r="CT36" i="189"/>
  <c r="CT22" i="189"/>
  <c r="CT8" i="189"/>
  <c r="BJ36" i="189"/>
  <c r="BJ22" i="189"/>
  <c r="BJ8" i="189"/>
  <c r="AQ36" i="189"/>
  <c r="AQ22" i="189"/>
  <c r="AQ8" i="189"/>
  <c r="X36" i="189"/>
  <c r="X22" i="189"/>
  <c r="X8" i="189"/>
  <c r="A6151" i="187"/>
  <c r="A6150" i="187"/>
  <c r="A6149" i="187"/>
  <c r="A6148" i="187"/>
  <c r="A6147" i="187"/>
  <c r="A6146" i="187"/>
  <c r="A6145" i="187"/>
  <c r="A6144" i="187"/>
  <c r="A6143" i="187"/>
  <c r="A6142" i="187"/>
  <c r="A6141" i="187"/>
  <c r="A6140" i="187"/>
  <c r="A6139" i="187"/>
  <c r="A6138" i="187"/>
  <c r="A6137" i="187"/>
  <c r="A6136" i="187"/>
  <c r="A6135" i="187"/>
  <c r="A6134" i="187"/>
  <c r="A6133" i="187"/>
  <c r="A6132" i="187"/>
  <c r="A6131" i="187"/>
  <c r="A6130" i="187"/>
  <c r="A6129" i="187"/>
  <c r="A6128" i="187"/>
  <c r="A6127" i="187"/>
  <c r="A6126" i="187"/>
  <c r="A6125" i="187"/>
  <c r="A6124" i="187"/>
  <c r="A6123" i="187"/>
  <c r="A6122" i="187"/>
  <c r="A6121" i="187"/>
  <c r="A6120" i="187"/>
  <c r="A6119" i="187"/>
  <c r="A6118" i="187"/>
  <c r="A6117" i="187"/>
  <c r="A6116" i="187"/>
  <c r="A6115" i="187"/>
  <c r="A6114" i="187"/>
  <c r="A6113" i="187"/>
  <c r="A6112" i="187"/>
  <c r="A6111" i="187"/>
  <c r="A6110" i="187"/>
  <c r="A6109" i="187"/>
  <c r="A6108" i="187"/>
  <c r="A6107" i="187"/>
  <c r="A6106" i="187"/>
  <c r="A6105" i="187"/>
  <c r="A6104" i="187"/>
  <c r="A6103" i="187"/>
  <c r="A6102" i="187"/>
  <c r="A6101" i="187"/>
  <c r="A6100" i="187"/>
  <c r="A6099" i="187"/>
  <c r="A6098" i="187"/>
  <c r="A6097" i="187"/>
  <c r="A6096" i="187"/>
  <c r="A6095" i="187"/>
  <c r="A6094" i="187"/>
  <c r="A6093" i="187"/>
  <c r="A6092" i="187"/>
  <c r="A6091" i="187"/>
  <c r="A6090" i="187"/>
  <c r="A6089" i="187"/>
  <c r="A6088" i="187"/>
  <c r="A6087" i="187"/>
  <c r="A6086" i="187"/>
  <c r="A6085" i="187"/>
  <c r="A6084" i="187"/>
  <c r="A6083" i="187"/>
  <c r="A6082" i="187"/>
  <c r="A6081" i="187"/>
  <c r="A6080" i="187"/>
  <c r="A6079" i="187"/>
  <c r="A6078" i="187"/>
  <c r="A6077" i="187"/>
  <c r="A6076" i="187"/>
  <c r="A6075" i="187"/>
  <c r="A6074" i="187"/>
  <c r="A6073" i="187"/>
  <c r="A6072" i="187"/>
  <c r="A6071" i="187"/>
  <c r="A6070" i="187"/>
  <c r="A6069" i="187"/>
  <c r="A6068" i="187"/>
  <c r="A6067" i="187"/>
  <c r="A6066" i="187"/>
  <c r="A6065" i="187"/>
  <c r="A6064" i="187"/>
  <c r="A6063" i="187"/>
  <c r="A6062" i="187"/>
  <c r="A6061" i="187"/>
  <c r="A6060" i="187"/>
  <c r="A6059" i="187"/>
  <c r="A6058" i="187"/>
  <c r="A6057" i="187"/>
  <c r="A6056" i="187"/>
  <c r="A6055" i="187"/>
  <c r="A6054" i="187"/>
  <c r="A6053" i="187"/>
  <c r="A6052" i="187"/>
  <c r="A6051" i="187"/>
  <c r="A6050" i="187"/>
  <c r="A6049" i="187"/>
  <c r="A6048" i="187"/>
  <c r="A6047" i="187"/>
  <c r="A6046" i="187"/>
  <c r="A6045" i="187"/>
  <c r="A6044" i="187"/>
  <c r="A6043" i="187"/>
  <c r="A6042" i="187"/>
  <c r="A6041" i="187"/>
  <c r="A6040" i="187"/>
  <c r="A6039" i="187"/>
  <c r="A6038" i="187"/>
  <c r="A6037" i="187"/>
  <c r="A6036" i="187"/>
  <c r="A6035" i="187"/>
  <c r="A6034" i="187"/>
  <c r="A6033" i="187"/>
  <c r="A6032" i="187"/>
  <c r="A6031" i="187"/>
  <c r="A6030" i="187"/>
  <c r="A6029" i="187"/>
  <c r="A6028" i="187"/>
  <c r="A6027" i="187"/>
  <c r="A6026" i="187"/>
  <c r="A6025" i="187"/>
  <c r="A6024" i="187"/>
  <c r="A6023" i="187"/>
  <c r="A6022" i="187"/>
  <c r="A6021" i="187"/>
  <c r="A6020" i="187"/>
  <c r="A6019" i="187"/>
  <c r="A6018" i="187"/>
  <c r="A6017" i="187"/>
  <c r="A6016" i="187"/>
  <c r="A6015" i="187"/>
  <c r="A6014" i="187"/>
  <c r="A6013" i="187"/>
  <c r="A6012" i="187"/>
  <c r="A6011" i="187"/>
  <c r="A6010" i="187"/>
  <c r="A6009" i="187"/>
  <c r="A6008" i="187"/>
  <c r="A6007" i="187"/>
  <c r="A6006" i="187"/>
  <c r="A6005" i="187"/>
  <c r="A6004" i="187"/>
  <c r="A6003" i="187"/>
  <c r="A6002" i="187"/>
  <c r="A6001" i="187"/>
  <c r="A6000" i="187"/>
  <c r="A5999" i="187"/>
  <c r="A5998" i="187"/>
  <c r="A5997" i="187"/>
  <c r="A5996" i="187"/>
  <c r="A5995" i="187"/>
  <c r="A5994" i="187"/>
  <c r="A5993" i="187"/>
  <c r="A5992" i="187"/>
  <c r="A5991" i="187"/>
  <c r="A5990" i="187"/>
  <c r="A5989" i="187"/>
  <c r="A5988" i="187"/>
  <c r="A5987" i="187"/>
  <c r="A5986" i="187"/>
  <c r="A5985" i="187"/>
  <c r="A5984" i="187"/>
  <c r="A5983" i="187"/>
  <c r="A5982" i="187"/>
  <c r="A5981" i="187"/>
  <c r="A5980" i="187"/>
  <c r="A5979" i="187"/>
  <c r="A5978" i="187"/>
  <c r="A5977" i="187"/>
  <c r="A5976" i="187"/>
  <c r="A5975" i="187"/>
  <c r="A5974" i="187"/>
  <c r="A5973" i="187"/>
  <c r="A5972" i="187"/>
  <c r="A5971" i="187"/>
  <c r="A5970" i="187"/>
  <c r="A5969" i="187"/>
  <c r="A5968" i="187"/>
  <c r="A5967" i="187"/>
  <c r="A5966" i="187"/>
  <c r="A5965" i="187"/>
  <c r="A5964" i="187"/>
  <c r="A5963" i="187"/>
  <c r="A5962" i="187"/>
  <c r="A5961" i="187"/>
  <c r="A5960" i="187"/>
  <c r="A5959" i="187"/>
  <c r="A5958" i="187"/>
  <c r="A5957" i="187"/>
  <c r="A5956" i="187"/>
  <c r="A5955" i="187"/>
  <c r="A5954" i="187"/>
  <c r="A5953" i="187"/>
  <c r="A5952" i="187"/>
  <c r="A5951" i="187"/>
  <c r="A5950" i="187"/>
  <c r="A5949" i="187"/>
  <c r="A5948" i="187"/>
  <c r="A5947" i="187"/>
  <c r="A5946" i="187"/>
  <c r="A5945" i="187"/>
  <c r="A5944" i="187"/>
  <c r="A5943" i="187"/>
  <c r="A5942" i="187"/>
  <c r="A5941" i="187"/>
  <c r="A5940" i="187"/>
  <c r="A5939" i="187"/>
  <c r="A5938" i="187"/>
  <c r="A5937" i="187"/>
  <c r="A5936" i="187"/>
  <c r="A5935" i="187"/>
  <c r="A5934" i="187"/>
  <c r="A5933" i="187"/>
  <c r="A5932" i="187"/>
  <c r="A5931" i="187"/>
  <c r="A5930" i="187"/>
  <c r="A5929" i="187"/>
  <c r="A5928" i="187"/>
  <c r="A5927" i="187"/>
  <c r="A5926" i="187"/>
  <c r="A5925" i="187"/>
  <c r="A5924" i="187"/>
  <c r="A5923" i="187"/>
  <c r="A5922" i="187"/>
  <c r="A5921" i="187"/>
  <c r="A5920" i="187"/>
  <c r="A5919" i="187"/>
  <c r="A5918" i="187"/>
  <c r="A5917" i="187"/>
  <c r="A5916" i="187"/>
  <c r="A5915" i="187"/>
  <c r="A5914" i="187"/>
  <c r="A5913" i="187"/>
  <c r="A5912" i="187"/>
  <c r="A5911" i="187"/>
  <c r="A5910" i="187"/>
  <c r="A5909" i="187"/>
  <c r="A5908" i="187"/>
  <c r="A5907" i="187"/>
  <c r="A5906" i="187"/>
  <c r="A5905" i="187"/>
  <c r="A5904" i="187"/>
  <c r="A5903" i="187"/>
  <c r="A5902" i="187"/>
  <c r="A5901" i="187"/>
  <c r="A5900" i="187"/>
  <c r="A5899" i="187"/>
  <c r="A5898" i="187"/>
  <c r="A5897" i="187"/>
  <c r="A5896" i="187"/>
  <c r="A5895" i="187"/>
  <c r="A5894" i="187"/>
  <c r="A5893" i="187"/>
  <c r="A5892" i="187"/>
  <c r="A5891" i="187"/>
  <c r="A5890" i="187"/>
  <c r="A5889" i="187"/>
  <c r="A5888" i="187"/>
  <c r="A5887" i="187"/>
  <c r="A5886" i="187"/>
  <c r="A5885" i="187"/>
  <c r="A5884" i="187"/>
  <c r="A5883" i="187"/>
  <c r="A5882" i="187"/>
  <c r="A5881" i="187"/>
  <c r="A5880" i="187"/>
  <c r="A5879" i="187"/>
  <c r="A5878" i="187"/>
  <c r="A5877" i="187"/>
  <c r="A5876" i="187"/>
  <c r="A5875" i="187"/>
  <c r="A5874" i="187"/>
  <c r="A5873" i="187"/>
  <c r="A5872" i="187"/>
  <c r="A5871" i="187"/>
  <c r="A5870" i="187"/>
  <c r="A5869" i="187"/>
  <c r="A5868" i="187"/>
  <c r="A5867" i="187"/>
  <c r="A5866" i="187"/>
  <c r="A5865" i="187"/>
  <c r="A5864" i="187"/>
  <c r="A5863" i="187"/>
  <c r="A5862" i="187"/>
  <c r="A5861" i="187"/>
  <c r="A5860" i="187"/>
  <c r="A5859" i="187"/>
  <c r="A5858" i="187"/>
  <c r="A5857" i="187"/>
  <c r="A5856" i="187"/>
  <c r="A5855" i="187"/>
  <c r="A5854" i="187"/>
  <c r="A5853" i="187"/>
  <c r="A5852" i="187"/>
  <c r="A5851" i="187"/>
  <c r="A5850" i="187"/>
  <c r="A5849" i="187"/>
  <c r="A5848" i="187"/>
  <c r="A5847" i="187"/>
  <c r="A5846" i="187"/>
  <c r="A5845" i="187"/>
  <c r="A5844" i="187"/>
  <c r="A5843" i="187"/>
  <c r="A5842" i="187"/>
  <c r="A5841" i="187"/>
  <c r="A5840" i="187"/>
  <c r="A5839" i="187"/>
  <c r="A5838" i="187"/>
  <c r="A5837" i="187"/>
  <c r="A5836" i="187"/>
  <c r="A5835" i="187"/>
  <c r="A5834" i="187"/>
  <c r="A5833" i="187"/>
  <c r="A5832" i="187"/>
  <c r="A5831" i="187"/>
  <c r="A5830" i="187"/>
  <c r="A5829" i="187"/>
  <c r="A5828" i="187"/>
  <c r="A5827" i="187"/>
  <c r="A5826" i="187"/>
  <c r="A5825" i="187"/>
  <c r="A5824" i="187"/>
  <c r="A5823" i="187"/>
  <c r="A5822" i="187"/>
  <c r="A5821" i="187"/>
  <c r="A5820" i="187"/>
  <c r="A5819" i="187"/>
  <c r="A5818" i="187"/>
  <c r="A5817" i="187"/>
  <c r="A5816" i="187"/>
  <c r="A5815" i="187"/>
  <c r="A5814" i="187"/>
  <c r="A5813" i="187"/>
  <c r="A5812" i="187"/>
  <c r="A5811" i="187"/>
  <c r="A5810" i="187"/>
  <c r="A5809" i="187"/>
  <c r="A5808" i="187"/>
  <c r="A5807" i="187"/>
  <c r="A5806" i="187"/>
  <c r="A5805" i="187"/>
  <c r="A5804" i="187"/>
  <c r="A5803" i="187"/>
  <c r="A5802" i="187"/>
  <c r="A5801" i="187"/>
  <c r="A5800" i="187"/>
  <c r="A5799" i="187"/>
  <c r="A5798" i="187"/>
  <c r="A5797" i="187"/>
  <c r="A5796" i="187"/>
  <c r="A5795" i="187"/>
  <c r="A5794" i="187"/>
  <c r="A5793" i="187"/>
  <c r="A5792" i="187"/>
  <c r="A5791" i="187"/>
  <c r="A5790" i="187"/>
  <c r="A5789" i="187"/>
  <c r="A5788" i="187"/>
  <c r="A5787" i="187"/>
  <c r="A5786" i="187"/>
  <c r="A5785" i="187"/>
  <c r="A5784" i="187"/>
  <c r="A5783" i="187"/>
  <c r="A5782" i="187"/>
  <c r="A5781" i="187"/>
  <c r="A5780" i="187"/>
  <c r="A5779" i="187"/>
  <c r="A5778" i="187"/>
  <c r="A5777" i="187"/>
  <c r="A5776" i="187"/>
  <c r="A5775" i="187"/>
  <c r="A5774" i="187"/>
  <c r="A5773" i="187"/>
  <c r="A5772" i="187"/>
  <c r="A5771" i="187"/>
  <c r="A5770" i="187"/>
  <c r="A5769" i="187"/>
  <c r="A5768" i="187"/>
  <c r="A5767" i="187"/>
  <c r="A5766" i="187"/>
  <c r="A5765" i="187"/>
  <c r="A5764" i="187"/>
  <c r="A5763" i="187"/>
  <c r="A5762" i="187"/>
  <c r="A5761" i="187"/>
  <c r="A5760" i="187"/>
  <c r="A5759" i="187"/>
  <c r="A5758" i="187"/>
  <c r="A5757" i="187"/>
  <c r="A5756" i="187"/>
  <c r="A5755" i="187"/>
  <c r="A5754" i="187"/>
  <c r="A5753" i="187"/>
  <c r="A5752" i="187"/>
  <c r="A5751" i="187"/>
  <c r="A5750" i="187"/>
  <c r="A5749" i="187"/>
  <c r="A5748" i="187"/>
  <c r="A5747" i="187"/>
  <c r="A5746" i="187"/>
  <c r="A5745" i="187"/>
  <c r="A5744" i="187"/>
  <c r="A5743" i="187"/>
  <c r="A5742" i="187"/>
  <c r="A5741" i="187"/>
  <c r="A5740" i="187"/>
  <c r="A5739" i="187"/>
  <c r="A5738" i="187"/>
  <c r="A5737" i="187"/>
  <c r="A5736" i="187"/>
  <c r="A5735" i="187"/>
  <c r="A5734" i="187"/>
  <c r="A5733" i="187"/>
  <c r="A5732" i="187"/>
  <c r="A5731" i="187"/>
  <c r="A5730" i="187"/>
  <c r="A5729" i="187"/>
  <c r="A5728" i="187"/>
  <c r="A5727" i="187"/>
  <c r="A5726" i="187"/>
  <c r="A5725" i="187"/>
  <c r="A5724" i="187"/>
  <c r="A5723" i="187"/>
  <c r="A5722" i="187"/>
  <c r="A5721" i="187"/>
  <c r="A5720" i="187"/>
  <c r="A5719" i="187"/>
  <c r="A5718" i="187"/>
  <c r="A5717" i="187"/>
  <c r="A5716" i="187"/>
  <c r="A5715" i="187"/>
  <c r="A5714" i="187"/>
  <c r="A5713" i="187"/>
  <c r="A5712" i="187"/>
  <c r="A5711" i="187"/>
  <c r="A5710" i="187"/>
  <c r="A5709" i="187"/>
  <c r="A5708" i="187"/>
  <c r="A5707" i="187"/>
  <c r="A5706" i="187"/>
  <c r="A5705" i="187"/>
  <c r="A5704" i="187"/>
  <c r="A5703" i="187"/>
  <c r="A5702" i="187"/>
  <c r="A5701" i="187"/>
  <c r="A5700" i="187"/>
  <c r="A5699" i="187"/>
  <c r="A5698" i="187"/>
  <c r="A5697" i="187"/>
  <c r="A5696" i="187"/>
  <c r="A5695" i="187"/>
  <c r="A5694" i="187"/>
  <c r="A5693" i="187"/>
  <c r="A5692" i="187"/>
  <c r="A5691" i="187"/>
  <c r="A5690" i="187"/>
  <c r="A5689" i="187"/>
  <c r="A5688" i="187"/>
  <c r="A5687" i="187"/>
  <c r="A5686" i="187"/>
  <c r="A5685" i="187"/>
  <c r="A5684" i="187"/>
  <c r="A5683" i="187"/>
  <c r="A5682" i="187"/>
  <c r="A5681" i="187"/>
  <c r="A5680" i="187"/>
  <c r="A5679" i="187"/>
  <c r="A5678" i="187"/>
  <c r="A5677" i="187"/>
  <c r="A5676" i="187"/>
  <c r="A5675" i="187"/>
  <c r="A5674" i="187"/>
  <c r="A5673" i="187"/>
  <c r="A5672" i="187"/>
  <c r="A5671" i="187"/>
  <c r="A5670" i="187"/>
  <c r="A5669" i="187"/>
  <c r="A5668" i="187"/>
  <c r="A5667" i="187"/>
  <c r="A5666" i="187"/>
  <c r="A5665" i="187"/>
  <c r="A5664" i="187"/>
  <c r="A5663" i="187"/>
  <c r="A5662" i="187"/>
  <c r="A5661" i="187"/>
  <c r="A5660" i="187"/>
  <c r="A5659" i="187"/>
  <c r="A5658" i="187"/>
  <c r="A5657" i="187"/>
  <c r="A5656" i="187"/>
  <c r="A5655" i="187"/>
  <c r="A5654" i="187"/>
  <c r="A5653" i="187"/>
  <c r="A5652" i="187"/>
  <c r="A5651" i="187"/>
  <c r="A5650" i="187"/>
  <c r="A5649" i="187"/>
  <c r="A5648" i="187"/>
  <c r="A5647" i="187"/>
  <c r="A5646" i="187"/>
  <c r="A5645" i="187"/>
  <c r="A5644" i="187"/>
  <c r="A5643" i="187"/>
  <c r="A5642" i="187"/>
  <c r="A5641" i="187"/>
  <c r="A5640" i="187"/>
  <c r="A5639" i="187"/>
  <c r="A5638" i="187"/>
  <c r="A5637" i="187"/>
  <c r="A5636" i="187"/>
  <c r="A5635" i="187"/>
  <c r="A5634" i="187"/>
  <c r="A5633" i="187"/>
  <c r="A5632" i="187"/>
  <c r="A5631" i="187"/>
  <c r="A5630" i="187"/>
  <c r="A5629" i="187"/>
  <c r="A5628" i="187"/>
  <c r="A5627" i="187"/>
  <c r="A5626" i="187"/>
  <c r="A5625" i="187"/>
  <c r="A5624" i="187"/>
  <c r="A5623" i="187"/>
  <c r="A5622" i="187"/>
  <c r="A5621" i="187"/>
  <c r="A5620" i="187"/>
  <c r="A5619" i="187"/>
  <c r="A5618" i="187"/>
  <c r="A5617" i="187"/>
  <c r="A5616" i="187"/>
  <c r="A5615" i="187"/>
  <c r="A5614" i="187"/>
  <c r="A5613" i="187"/>
  <c r="A5612" i="187"/>
  <c r="A5611" i="187"/>
  <c r="A5610" i="187"/>
  <c r="A5609" i="187"/>
  <c r="A5608" i="187"/>
  <c r="A5607" i="187"/>
  <c r="A5606" i="187"/>
  <c r="A5605" i="187"/>
  <c r="A5604" i="187"/>
  <c r="A5603" i="187"/>
  <c r="A5602" i="187"/>
  <c r="A5601" i="187"/>
  <c r="A5600" i="187"/>
  <c r="A5599" i="187"/>
  <c r="A5598" i="187"/>
  <c r="A5597" i="187"/>
  <c r="A5596" i="187"/>
  <c r="A5595" i="187"/>
  <c r="A5594" i="187"/>
  <c r="A5593" i="187"/>
  <c r="A5592" i="187"/>
  <c r="A5591" i="187"/>
  <c r="A5590" i="187"/>
  <c r="A5589" i="187"/>
  <c r="A5588" i="187"/>
  <c r="A5587" i="187"/>
  <c r="A5586" i="187"/>
  <c r="A5585" i="187"/>
  <c r="A5584" i="187"/>
  <c r="A5583" i="187"/>
  <c r="A5582" i="187"/>
  <c r="A5581" i="187"/>
  <c r="A5580" i="187"/>
  <c r="A5579" i="187"/>
  <c r="A5578" i="187"/>
  <c r="A5577" i="187"/>
  <c r="A5576" i="187"/>
  <c r="A5575" i="187"/>
  <c r="A5574" i="187"/>
  <c r="A5573" i="187"/>
  <c r="A5572" i="187"/>
  <c r="A5571" i="187"/>
  <c r="A5570" i="187"/>
  <c r="A5569" i="187"/>
  <c r="A5568" i="187"/>
  <c r="A5567" i="187"/>
  <c r="A5566" i="187"/>
  <c r="A5565" i="187"/>
  <c r="A5564" i="187"/>
  <c r="A5563" i="187"/>
  <c r="A5562" i="187"/>
  <c r="A5561" i="187"/>
  <c r="A5560" i="187"/>
  <c r="A5559" i="187"/>
  <c r="A5558" i="187"/>
  <c r="A5557" i="187"/>
  <c r="A5556" i="187"/>
  <c r="A5555" i="187"/>
  <c r="A5554" i="187"/>
  <c r="A5553" i="187"/>
  <c r="A5552" i="187"/>
  <c r="A5551" i="187"/>
  <c r="A5550" i="187"/>
  <c r="A5549" i="187"/>
  <c r="A5548" i="187"/>
  <c r="A5547" i="187"/>
  <c r="A5546" i="187"/>
  <c r="A5545" i="187"/>
  <c r="A5544" i="187"/>
  <c r="A5543" i="187"/>
  <c r="A5542" i="187"/>
  <c r="A5541" i="187"/>
  <c r="A5540" i="187"/>
  <c r="A5539" i="187"/>
  <c r="A5538" i="187"/>
  <c r="A5537" i="187"/>
  <c r="A5536" i="187"/>
  <c r="A5535" i="187"/>
  <c r="A5534" i="187"/>
  <c r="A5533" i="187"/>
  <c r="A5532" i="187"/>
  <c r="A5531" i="187"/>
  <c r="A5530" i="187"/>
  <c r="A5529" i="187"/>
  <c r="A5528" i="187"/>
  <c r="A5527" i="187"/>
  <c r="A5526" i="187"/>
  <c r="A5525" i="187"/>
  <c r="A5524" i="187"/>
  <c r="A5523" i="187"/>
  <c r="A5522" i="187"/>
  <c r="A5521" i="187"/>
  <c r="A5520" i="187"/>
  <c r="A5519" i="187"/>
  <c r="A5518" i="187"/>
  <c r="A5517" i="187"/>
  <c r="A5516" i="187"/>
  <c r="A5515" i="187"/>
  <c r="A5514" i="187"/>
  <c r="A5513" i="187"/>
  <c r="A5512" i="187"/>
  <c r="A5511" i="187"/>
  <c r="A5510" i="187"/>
  <c r="A5509" i="187"/>
  <c r="A5508" i="187"/>
  <c r="A5507" i="187"/>
  <c r="A5506" i="187"/>
  <c r="A5505" i="187"/>
  <c r="A5504" i="187"/>
  <c r="A5503" i="187"/>
  <c r="A5502" i="187"/>
  <c r="A5501" i="187"/>
  <c r="A5500" i="187"/>
  <c r="A5499" i="187"/>
  <c r="A5498" i="187"/>
  <c r="A5497" i="187"/>
  <c r="A5496" i="187"/>
  <c r="A5495" i="187"/>
  <c r="A5494" i="187"/>
  <c r="A5493" i="187"/>
  <c r="A5492" i="187"/>
  <c r="A5491" i="187"/>
  <c r="A5490" i="187"/>
  <c r="A5489" i="187"/>
  <c r="A5488" i="187"/>
  <c r="A5487" i="187"/>
  <c r="A5486" i="187"/>
  <c r="A5485" i="187"/>
  <c r="A5484" i="187"/>
  <c r="A5483" i="187"/>
  <c r="A5482" i="187"/>
  <c r="A5481" i="187"/>
  <c r="A5480" i="187"/>
  <c r="A5479" i="187"/>
  <c r="A5478" i="187"/>
  <c r="A5477" i="187"/>
  <c r="A5476" i="187"/>
  <c r="A5475" i="187"/>
  <c r="A5474" i="187"/>
  <c r="A5473" i="187"/>
  <c r="A5472" i="187"/>
  <c r="A5471" i="187"/>
  <c r="A5470" i="187"/>
  <c r="A5469" i="187"/>
  <c r="A5468" i="187"/>
  <c r="A5467" i="187"/>
  <c r="A5466" i="187"/>
  <c r="A5465" i="187"/>
  <c r="A5464" i="187"/>
  <c r="A5463" i="187"/>
  <c r="A5462" i="187"/>
  <c r="A5461" i="187"/>
  <c r="A5460" i="187"/>
  <c r="A5459" i="187"/>
  <c r="A5458" i="187"/>
  <c r="A5457" i="187"/>
  <c r="A5456" i="187"/>
  <c r="A5455" i="187"/>
  <c r="A5454" i="187"/>
  <c r="A5453" i="187"/>
  <c r="A5452" i="187"/>
  <c r="A5451" i="187"/>
  <c r="A5450" i="187"/>
  <c r="A5449" i="187"/>
  <c r="A5448" i="187"/>
  <c r="A5447" i="187"/>
  <c r="A5446" i="187"/>
  <c r="A5445" i="187"/>
  <c r="A5444" i="187"/>
  <c r="A5443" i="187"/>
  <c r="A5442" i="187"/>
  <c r="A5441" i="187"/>
  <c r="A5440" i="187"/>
  <c r="A5439" i="187"/>
  <c r="A5438" i="187"/>
  <c r="A5437" i="187"/>
  <c r="A5436" i="187"/>
  <c r="A5435" i="187"/>
  <c r="A5434" i="187"/>
  <c r="A5433" i="187"/>
  <c r="A5432" i="187"/>
  <c r="A5431" i="187"/>
  <c r="A5430" i="187"/>
  <c r="A5429" i="187"/>
  <c r="A5428" i="187"/>
  <c r="A5427" i="187"/>
  <c r="A5426" i="187"/>
  <c r="A5425" i="187"/>
  <c r="A5424" i="187"/>
  <c r="A5423" i="187"/>
  <c r="A5422" i="187"/>
  <c r="A5421" i="187"/>
  <c r="A5420" i="187"/>
  <c r="A5419" i="187"/>
  <c r="A5418" i="187"/>
  <c r="A5417" i="187"/>
  <c r="A5416" i="187"/>
  <c r="A5415" i="187"/>
  <c r="A5414" i="187"/>
  <c r="A5413" i="187"/>
  <c r="A5412" i="187"/>
  <c r="A5411" i="187"/>
  <c r="A5410" i="187"/>
  <c r="A5409" i="187"/>
  <c r="A5408" i="187"/>
  <c r="A5407" i="187"/>
  <c r="A5406" i="187"/>
  <c r="A5405" i="187"/>
  <c r="A5404" i="187"/>
  <c r="A5403" i="187"/>
  <c r="A5402" i="187"/>
  <c r="A5401" i="187"/>
  <c r="A5400" i="187"/>
  <c r="A5399" i="187"/>
  <c r="A5398" i="187"/>
  <c r="A5397" i="187"/>
  <c r="A5396" i="187"/>
  <c r="A5395" i="187"/>
  <c r="A5394" i="187"/>
  <c r="A5393" i="187"/>
  <c r="A5392" i="187"/>
  <c r="A5391" i="187"/>
  <c r="A5390" i="187"/>
  <c r="A5389" i="187"/>
  <c r="A5388" i="187"/>
  <c r="A5387" i="187"/>
  <c r="A5386" i="187"/>
  <c r="A5385" i="187"/>
  <c r="A5384" i="187"/>
  <c r="A5383" i="187"/>
  <c r="A5382" i="187"/>
  <c r="A5381" i="187"/>
  <c r="A5380" i="187"/>
  <c r="A5379" i="187"/>
  <c r="A5378" i="187"/>
  <c r="A5377" i="187"/>
  <c r="A5376" i="187"/>
  <c r="A5375" i="187"/>
  <c r="A5374" i="187"/>
  <c r="A5373" i="187"/>
  <c r="A5372" i="187"/>
  <c r="A5371" i="187"/>
  <c r="A5370" i="187"/>
  <c r="A5369" i="187"/>
  <c r="A5368" i="187"/>
  <c r="A5367" i="187"/>
  <c r="A5366" i="187"/>
  <c r="A5365" i="187"/>
  <c r="A5364" i="187"/>
  <c r="A5363" i="187"/>
  <c r="A5362" i="187"/>
  <c r="A5361" i="187"/>
  <c r="A5360" i="187"/>
  <c r="A5359" i="187"/>
  <c r="A5358" i="187"/>
  <c r="A5357" i="187"/>
  <c r="A5356" i="187"/>
  <c r="A5355" i="187"/>
  <c r="A5354" i="187"/>
  <c r="A5353" i="187"/>
  <c r="A5352" i="187"/>
  <c r="A5351" i="187"/>
  <c r="A5350" i="187"/>
  <c r="A5349" i="187"/>
  <c r="A5348" i="187"/>
  <c r="A5347" i="187"/>
  <c r="A5346" i="187"/>
  <c r="A5345" i="187"/>
  <c r="A5344" i="187"/>
  <c r="A5343" i="187"/>
  <c r="A5342" i="187"/>
  <c r="A5341" i="187"/>
  <c r="A5340" i="187"/>
  <c r="A5339" i="187"/>
  <c r="A5338" i="187"/>
  <c r="A5337" i="187"/>
  <c r="A5336" i="187"/>
  <c r="A5335" i="187"/>
  <c r="A5334" i="187"/>
  <c r="A5333" i="187"/>
  <c r="A5332" i="187"/>
  <c r="A5331" i="187"/>
  <c r="A5330" i="187"/>
  <c r="A5329" i="187"/>
  <c r="A5328" i="187"/>
  <c r="A5327" i="187"/>
  <c r="A5326" i="187"/>
  <c r="A5325" i="187"/>
  <c r="A5324" i="187"/>
  <c r="A5323" i="187"/>
  <c r="A5322" i="187"/>
  <c r="A5321" i="187"/>
  <c r="A5320" i="187"/>
  <c r="A5319" i="187"/>
  <c r="A5318" i="187"/>
  <c r="A5317" i="187"/>
  <c r="A5316" i="187"/>
  <c r="A5315" i="187"/>
  <c r="A5314" i="187"/>
  <c r="A5313" i="187"/>
  <c r="A5312" i="187"/>
  <c r="A5311" i="187"/>
  <c r="A5310" i="187"/>
  <c r="A5309" i="187"/>
  <c r="A5308" i="187"/>
  <c r="A5307" i="187"/>
  <c r="A5306" i="187"/>
  <c r="A5305" i="187"/>
  <c r="A5304" i="187"/>
  <c r="A5303" i="187"/>
  <c r="A5302" i="187"/>
  <c r="A5301" i="187"/>
  <c r="A5300" i="187"/>
  <c r="A5299" i="187"/>
  <c r="A5298" i="187"/>
  <c r="A5297" i="187"/>
  <c r="A5296" i="187"/>
  <c r="A5295" i="187"/>
  <c r="A5294" i="187"/>
  <c r="A5293" i="187"/>
  <c r="A5292" i="187"/>
  <c r="A5291" i="187"/>
  <c r="A5290" i="187"/>
  <c r="A5289" i="187"/>
  <c r="A5288" i="187"/>
  <c r="A5287" i="187"/>
  <c r="A5286" i="187"/>
  <c r="A5285" i="187"/>
  <c r="A5284" i="187"/>
  <c r="A5283" i="187"/>
  <c r="A5282" i="187"/>
  <c r="A5281" i="187"/>
  <c r="A5280" i="187"/>
  <c r="A5279" i="187"/>
  <c r="A5278" i="187"/>
  <c r="A5277" i="187"/>
  <c r="A5276" i="187"/>
  <c r="A5275" i="187"/>
  <c r="A5274" i="187"/>
  <c r="A5273" i="187"/>
  <c r="A5272" i="187"/>
  <c r="A5271" i="187"/>
  <c r="A5270" i="187"/>
  <c r="A5269" i="187"/>
  <c r="A5268" i="187"/>
  <c r="A5267" i="187"/>
  <c r="A5266" i="187"/>
  <c r="A5265" i="187"/>
  <c r="A5264" i="187"/>
  <c r="A5263" i="187"/>
  <c r="A5262" i="187"/>
  <c r="A5261" i="187"/>
  <c r="A5260" i="187"/>
  <c r="A5259" i="187"/>
  <c r="A5258" i="187"/>
  <c r="A5257" i="187"/>
  <c r="A5256" i="187"/>
  <c r="A5255" i="187"/>
  <c r="A5254" i="187"/>
  <c r="A5253" i="187"/>
  <c r="A5252" i="187"/>
  <c r="A5251" i="187"/>
  <c r="A5250" i="187"/>
  <c r="A5249" i="187"/>
  <c r="A5248" i="187"/>
  <c r="A5247" i="187"/>
  <c r="A5246" i="187"/>
  <c r="A5245" i="187"/>
  <c r="A5244" i="187"/>
  <c r="A5243" i="187"/>
  <c r="A5242" i="187"/>
  <c r="A5241" i="187"/>
  <c r="A5240" i="187"/>
  <c r="A5239" i="187"/>
  <c r="A5238" i="187"/>
  <c r="A5237" i="187"/>
  <c r="A5236" i="187"/>
  <c r="A5235" i="187"/>
  <c r="A5234" i="187"/>
  <c r="A5233" i="187"/>
  <c r="A5232" i="187"/>
  <c r="A5231" i="187"/>
  <c r="A5230" i="187"/>
  <c r="A5229" i="187"/>
  <c r="A5228" i="187"/>
  <c r="A5227" i="187"/>
  <c r="A5226" i="187"/>
  <c r="A5225" i="187"/>
  <c r="A5224" i="187"/>
  <c r="A5223" i="187"/>
  <c r="A5222" i="187"/>
  <c r="A5221" i="187"/>
  <c r="A5220" i="187"/>
  <c r="A5219" i="187"/>
  <c r="A5218" i="187"/>
  <c r="A5217" i="187"/>
  <c r="A5216" i="187"/>
  <c r="A5215" i="187"/>
  <c r="A5214" i="187"/>
  <c r="A5213" i="187"/>
  <c r="A5212" i="187"/>
  <c r="A5211" i="187"/>
  <c r="A5210" i="187"/>
  <c r="A5209" i="187"/>
  <c r="A5208" i="187"/>
  <c r="A5207" i="187"/>
  <c r="A5206" i="187"/>
  <c r="A5205" i="187"/>
  <c r="A5204" i="187"/>
  <c r="A5203" i="187"/>
  <c r="A5202" i="187"/>
  <c r="A5201" i="187"/>
  <c r="A5200" i="187"/>
  <c r="A5199" i="187"/>
  <c r="A5198" i="187"/>
  <c r="A5197" i="187"/>
  <c r="A5196" i="187"/>
  <c r="A5195" i="187"/>
  <c r="A5194" i="187"/>
  <c r="A5193" i="187"/>
  <c r="A5192" i="187"/>
  <c r="A5191" i="187"/>
  <c r="A5190" i="187"/>
  <c r="A5189" i="187"/>
  <c r="A5188" i="187"/>
  <c r="A5187" i="187"/>
  <c r="A5186" i="187"/>
  <c r="A5185" i="187"/>
  <c r="A5184" i="187"/>
  <c r="A5183" i="187"/>
  <c r="A5182" i="187"/>
  <c r="A5181" i="187"/>
  <c r="A5180" i="187"/>
  <c r="A5179" i="187"/>
  <c r="A5178" i="187"/>
  <c r="A5177" i="187"/>
  <c r="A5176" i="187"/>
  <c r="A5175" i="187"/>
  <c r="A5174" i="187"/>
  <c r="A5173" i="187"/>
  <c r="A5172" i="187"/>
  <c r="A5171" i="187"/>
  <c r="A5170" i="187"/>
  <c r="A5169" i="187"/>
  <c r="A5168" i="187"/>
  <c r="A5167" i="187"/>
  <c r="A5166" i="187"/>
  <c r="A5165" i="187"/>
  <c r="A5164" i="187"/>
  <c r="A5163" i="187"/>
  <c r="A5162" i="187"/>
  <c r="A5161" i="187"/>
  <c r="A5160" i="187"/>
  <c r="A5159" i="187"/>
  <c r="A5158" i="187"/>
  <c r="A5157" i="187"/>
  <c r="A5156" i="187"/>
  <c r="A5155" i="187"/>
  <c r="A5154" i="187"/>
  <c r="A5153" i="187"/>
  <c r="A5152" i="187"/>
  <c r="A5151" i="187"/>
  <c r="A5150" i="187"/>
  <c r="A5149" i="187"/>
  <c r="A5148" i="187"/>
  <c r="A5147" i="187"/>
  <c r="A5146" i="187"/>
  <c r="A5145" i="187"/>
  <c r="A5144" i="187"/>
  <c r="A5143" i="187"/>
  <c r="A5142" i="187"/>
  <c r="A5141" i="187"/>
  <c r="A5140" i="187"/>
  <c r="A5139" i="187"/>
  <c r="A5138" i="187"/>
  <c r="A5137" i="187"/>
  <c r="A5136" i="187"/>
  <c r="A5135" i="187"/>
  <c r="A5134" i="187"/>
  <c r="A5133" i="187"/>
  <c r="A5132" i="187"/>
  <c r="A5131" i="187"/>
  <c r="A5130" i="187"/>
  <c r="A5129" i="187"/>
  <c r="A5128" i="187"/>
  <c r="A5127" i="187"/>
  <c r="A5126" i="187"/>
  <c r="A5125" i="187"/>
  <c r="A5124" i="187"/>
  <c r="A5123" i="187"/>
  <c r="A5122" i="187"/>
  <c r="A5121" i="187"/>
  <c r="A5120" i="187"/>
  <c r="A5119" i="187"/>
  <c r="A5118" i="187"/>
  <c r="A5117" i="187"/>
  <c r="A5116" i="187"/>
  <c r="A5115" i="187"/>
  <c r="A5114" i="187"/>
  <c r="A5113" i="187"/>
  <c r="A5112" i="187"/>
  <c r="A5111" i="187"/>
  <c r="A5110" i="187"/>
  <c r="A5109" i="187"/>
  <c r="A5108" i="187"/>
  <c r="A5107" i="187"/>
  <c r="A5106" i="187"/>
  <c r="A5105" i="187"/>
  <c r="A5104" i="187"/>
  <c r="A5103" i="187"/>
  <c r="A5102" i="187"/>
  <c r="A5101" i="187"/>
  <c r="A5100" i="187"/>
  <c r="A5099" i="187"/>
  <c r="A5098" i="187"/>
  <c r="A5097" i="187"/>
  <c r="A5096" i="187"/>
  <c r="A5095" i="187"/>
  <c r="A5094" i="187"/>
  <c r="A5093" i="187"/>
  <c r="A5092" i="187"/>
  <c r="A5091" i="187"/>
  <c r="A5090" i="187"/>
  <c r="A5089" i="187"/>
  <c r="A5088" i="187"/>
  <c r="A5087" i="187"/>
  <c r="A5086" i="187"/>
  <c r="A5085" i="187"/>
  <c r="A5084" i="187"/>
  <c r="A5083" i="187"/>
  <c r="A5082" i="187"/>
  <c r="A5081" i="187"/>
  <c r="A5080" i="187"/>
  <c r="A5079" i="187"/>
  <c r="A5078" i="187"/>
  <c r="A5077" i="187"/>
  <c r="A5076" i="187"/>
  <c r="A5075" i="187"/>
  <c r="A5074" i="187"/>
  <c r="A5073" i="187"/>
  <c r="A5072" i="187"/>
  <c r="A5071" i="187"/>
  <c r="A5070" i="187"/>
  <c r="A5069" i="187"/>
  <c r="A5068" i="187"/>
  <c r="A5067" i="187"/>
  <c r="A5066" i="187"/>
  <c r="A5065" i="187"/>
  <c r="A5064" i="187"/>
  <c r="A5063" i="187"/>
  <c r="A5062" i="187"/>
  <c r="A5061" i="187"/>
  <c r="A5060" i="187"/>
  <c r="A5059" i="187"/>
  <c r="A5058" i="187"/>
  <c r="A5057" i="187"/>
  <c r="A5056" i="187"/>
  <c r="A5055" i="187"/>
  <c r="A5054" i="187"/>
  <c r="A5053" i="187"/>
  <c r="A5052" i="187"/>
  <c r="A5051" i="187"/>
  <c r="A5050" i="187"/>
  <c r="A5049" i="187"/>
  <c r="A5048" i="187"/>
  <c r="A5047" i="187"/>
  <c r="A5046" i="187"/>
  <c r="A5045" i="187"/>
  <c r="A5044" i="187"/>
  <c r="A5043" i="187"/>
  <c r="A5042" i="187"/>
  <c r="A5041" i="187"/>
  <c r="A5040" i="187"/>
  <c r="A5039" i="187"/>
  <c r="A5038" i="187"/>
  <c r="A5037" i="187"/>
  <c r="A5036" i="187"/>
  <c r="A5035" i="187"/>
  <c r="A5034" i="187"/>
  <c r="A5033" i="187"/>
  <c r="A5032" i="187"/>
  <c r="A5031" i="187"/>
  <c r="A5030" i="187"/>
  <c r="A5029" i="187"/>
  <c r="A5028" i="187"/>
  <c r="A5027" i="187"/>
  <c r="A5026" i="187"/>
  <c r="A5025" i="187"/>
  <c r="A5024" i="187"/>
  <c r="A5023" i="187"/>
  <c r="A5022" i="187"/>
  <c r="A5021" i="187"/>
  <c r="A5020" i="187"/>
  <c r="A5019" i="187"/>
  <c r="A5018" i="187"/>
  <c r="A5017" i="187"/>
  <c r="A5016" i="187"/>
  <c r="A5015" i="187"/>
  <c r="A5014" i="187"/>
  <c r="A5013" i="187"/>
  <c r="A5012" i="187"/>
  <c r="A5011" i="187"/>
  <c r="A5010" i="187"/>
  <c r="A5009" i="187"/>
  <c r="A5008" i="187"/>
  <c r="A5007" i="187"/>
  <c r="A5006" i="187"/>
  <c r="A5005" i="187"/>
  <c r="A5004" i="187"/>
  <c r="A5003" i="187"/>
  <c r="A5002" i="187"/>
  <c r="A5001" i="187"/>
  <c r="A5000" i="187"/>
  <c r="A4999" i="187"/>
  <c r="A4998" i="187"/>
  <c r="A4997" i="187"/>
  <c r="A4996" i="187"/>
  <c r="A4995" i="187"/>
  <c r="A4994" i="187"/>
  <c r="A4993" i="187"/>
  <c r="A4992" i="187"/>
  <c r="A4991" i="187"/>
  <c r="A4990" i="187"/>
  <c r="A4989" i="187"/>
  <c r="A4988" i="187"/>
  <c r="A4987" i="187"/>
  <c r="A4986" i="187"/>
  <c r="A4985" i="187"/>
  <c r="A4984" i="187"/>
  <c r="A4983" i="187"/>
  <c r="A4982" i="187"/>
  <c r="A4981" i="187"/>
  <c r="A4980" i="187"/>
  <c r="A4979" i="187"/>
  <c r="A4978" i="187"/>
  <c r="A4977" i="187"/>
  <c r="A4976" i="187"/>
  <c r="A4975" i="187"/>
  <c r="A4974" i="187"/>
  <c r="A4973" i="187"/>
  <c r="A4972" i="187"/>
  <c r="A4971" i="187"/>
  <c r="A4970" i="187"/>
  <c r="A4969" i="187"/>
  <c r="A4968" i="187"/>
  <c r="A4967" i="187"/>
  <c r="A4966" i="187"/>
  <c r="A4965" i="187"/>
  <c r="A4964" i="187"/>
  <c r="A4963" i="187"/>
  <c r="A4962" i="187"/>
  <c r="A4961" i="187"/>
  <c r="A4960" i="187"/>
  <c r="A4959" i="187"/>
  <c r="A4958" i="187"/>
  <c r="A4957" i="187"/>
  <c r="A4956" i="187"/>
  <c r="A4955" i="187"/>
  <c r="A4954" i="187"/>
  <c r="A4953" i="187"/>
  <c r="A4952" i="187"/>
  <c r="A4951" i="187"/>
  <c r="A4950" i="187"/>
  <c r="A4949" i="187"/>
  <c r="A4948" i="187"/>
  <c r="A4947" i="187"/>
  <c r="A4946" i="187"/>
  <c r="A4945" i="187"/>
  <c r="A4944" i="187"/>
  <c r="A4943" i="187"/>
  <c r="A4942" i="187"/>
  <c r="A4941" i="187"/>
  <c r="A4940" i="187"/>
  <c r="A4939" i="187"/>
  <c r="A4938" i="187"/>
  <c r="A4937" i="187"/>
  <c r="A4936" i="187"/>
  <c r="A4935" i="187"/>
  <c r="A4934" i="187"/>
  <c r="A4933" i="187"/>
  <c r="A4932" i="187"/>
  <c r="A4931" i="187"/>
  <c r="A4930" i="187"/>
  <c r="A4929" i="187"/>
  <c r="A4928" i="187"/>
  <c r="A4927" i="187"/>
  <c r="A4926" i="187"/>
  <c r="A4925" i="187"/>
  <c r="A4924" i="187"/>
  <c r="A4923" i="187"/>
  <c r="A4922" i="187"/>
  <c r="A4921" i="187"/>
  <c r="A4920" i="187"/>
  <c r="A4919" i="187"/>
  <c r="A4918" i="187"/>
  <c r="A4917" i="187"/>
  <c r="A4916" i="187"/>
  <c r="A4915" i="187"/>
  <c r="A4914" i="187"/>
  <c r="A4913" i="187"/>
  <c r="A4912" i="187"/>
  <c r="A4911" i="187"/>
  <c r="A4910" i="187"/>
  <c r="A4909" i="187"/>
  <c r="A4908" i="187"/>
  <c r="A4907" i="187"/>
  <c r="A4906" i="187"/>
  <c r="A4905" i="187"/>
  <c r="A4904" i="187"/>
  <c r="A4903" i="187"/>
  <c r="A4902" i="187"/>
  <c r="A4901" i="187"/>
  <c r="A4900" i="187"/>
  <c r="A4899" i="187"/>
  <c r="A4898" i="187"/>
  <c r="A4897" i="187"/>
  <c r="A4896" i="187"/>
  <c r="A4895" i="187"/>
  <c r="A4894" i="187"/>
  <c r="A4893" i="187"/>
  <c r="A4892" i="187"/>
  <c r="A4891" i="187"/>
  <c r="A4890" i="187"/>
  <c r="A4889" i="187"/>
  <c r="A4888" i="187"/>
  <c r="A4887" i="187"/>
  <c r="A4886" i="187"/>
  <c r="A4885" i="187"/>
  <c r="A4884" i="187"/>
  <c r="A4883" i="187"/>
  <c r="A4882" i="187"/>
  <c r="A4881" i="187"/>
  <c r="A4880" i="187"/>
  <c r="A4879" i="187"/>
  <c r="A4878" i="187"/>
  <c r="A4877" i="187"/>
  <c r="A4876" i="187"/>
  <c r="A4875" i="187"/>
  <c r="A4874" i="187"/>
  <c r="A4873" i="187"/>
  <c r="A4872" i="187"/>
  <c r="A4871" i="187"/>
  <c r="A4870" i="187"/>
  <c r="A4869" i="187"/>
  <c r="A4868" i="187"/>
  <c r="A4867" i="187"/>
  <c r="A4866" i="187"/>
  <c r="A4865" i="187"/>
  <c r="A4864" i="187"/>
  <c r="A4863" i="187"/>
  <c r="A4862" i="187"/>
  <c r="A4861" i="187"/>
  <c r="A4860" i="187"/>
  <c r="A4859" i="187"/>
  <c r="A4858" i="187"/>
  <c r="A4857" i="187"/>
  <c r="A4856" i="187"/>
  <c r="A4855" i="187"/>
  <c r="A4854" i="187"/>
  <c r="A4853" i="187"/>
  <c r="A4852" i="187"/>
  <c r="A4851" i="187"/>
  <c r="A4850" i="187"/>
  <c r="A4849" i="187"/>
  <c r="A4848" i="187"/>
  <c r="A4847" i="187"/>
  <c r="A4846" i="187"/>
  <c r="A4845" i="187"/>
  <c r="A4844" i="187"/>
  <c r="A4843" i="187"/>
  <c r="A4842" i="187"/>
  <c r="A4841" i="187"/>
  <c r="A4840" i="187"/>
  <c r="A4839" i="187"/>
  <c r="A4838" i="187"/>
  <c r="A4837" i="187"/>
  <c r="A4836" i="187"/>
  <c r="A4835" i="187"/>
  <c r="A4834" i="187"/>
  <c r="A4833" i="187"/>
  <c r="A4832" i="187"/>
  <c r="A4831" i="187"/>
  <c r="A4830" i="187"/>
  <c r="A4829" i="187"/>
  <c r="A4828" i="187"/>
  <c r="A4827" i="187"/>
  <c r="A4826" i="187"/>
  <c r="A4825" i="187"/>
  <c r="A4824" i="187"/>
  <c r="A4823" i="187"/>
  <c r="A4822" i="187"/>
  <c r="A4821" i="187"/>
  <c r="A4820" i="187"/>
  <c r="A4819" i="187"/>
  <c r="A4818" i="187"/>
  <c r="A4817" i="187"/>
  <c r="A4816" i="187"/>
  <c r="A4815" i="187"/>
  <c r="A4814" i="187"/>
  <c r="A4813" i="187"/>
  <c r="A4812" i="187"/>
  <c r="A4811" i="187"/>
  <c r="A4810" i="187"/>
  <c r="A4809" i="187"/>
  <c r="A4808" i="187"/>
  <c r="A4807" i="187"/>
  <c r="A4806" i="187"/>
  <c r="A4805" i="187"/>
  <c r="A4804" i="187"/>
  <c r="A4803" i="187"/>
  <c r="A4802" i="187"/>
  <c r="A4801" i="187"/>
  <c r="A4800" i="187"/>
  <c r="A4799" i="187"/>
  <c r="A4798" i="187"/>
  <c r="A4797" i="187"/>
  <c r="A4796" i="187"/>
  <c r="A4795" i="187"/>
  <c r="A4794" i="187"/>
  <c r="A4793" i="187"/>
  <c r="A4792" i="187"/>
  <c r="A4791" i="187"/>
  <c r="A4790" i="187"/>
  <c r="A4789" i="187"/>
  <c r="A4788" i="187"/>
  <c r="A4787" i="187"/>
  <c r="A4786" i="187"/>
  <c r="A4785" i="187"/>
  <c r="A4784" i="187"/>
  <c r="A4783" i="187"/>
  <c r="A4782" i="187"/>
  <c r="A4781" i="187"/>
  <c r="A4780" i="187"/>
  <c r="A4779" i="187"/>
  <c r="A4778" i="187"/>
  <c r="A4777" i="187"/>
  <c r="A4776" i="187"/>
  <c r="A4775" i="187"/>
  <c r="A4774" i="187"/>
  <c r="A4773" i="187"/>
  <c r="A4772" i="187"/>
  <c r="A4771" i="187"/>
  <c r="A4770" i="187"/>
  <c r="A4769" i="187"/>
  <c r="A4768" i="187"/>
  <c r="A4767" i="187"/>
  <c r="A4766" i="187"/>
  <c r="A4765" i="187"/>
  <c r="A4764" i="187"/>
  <c r="A4763" i="187"/>
  <c r="A4762" i="187"/>
  <c r="A4761" i="187"/>
  <c r="A4760" i="187"/>
  <c r="A4759" i="187"/>
  <c r="A4758" i="187"/>
  <c r="A4757" i="187"/>
  <c r="A4756" i="187"/>
  <c r="A4755" i="187"/>
  <c r="A4754" i="187"/>
  <c r="A4753" i="187"/>
  <c r="A4752" i="187"/>
  <c r="A4751" i="187"/>
  <c r="A4750" i="187"/>
  <c r="A4749" i="187"/>
  <c r="A4748" i="187"/>
  <c r="A4747" i="187"/>
  <c r="A4746" i="187"/>
  <c r="A4745" i="187"/>
  <c r="A4744" i="187"/>
  <c r="A4743" i="187"/>
  <c r="A4742" i="187"/>
  <c r="A4741" i="187"/>
  <c r="A4740" i="187"/>
  <c r="A4739" i="187"/>
  <c r="A4738" i="187"/>
  <c r="A4737" i="187"/>
  <c r="A4736" i="187"/>
  <c r="A4735" i="187"/>
  <c r="A4734" i="187"/>
  <c r="A4733" i="187"/>
  <c r="A4732" i="187"/>
  <c r="A4731" i="187"/>
  <c r="A4730" i="187"/>
  <c r="A4729" i="187"/>
  <c r="A4728" i="187"/>
  <c r="A4727" i="187"/>
  <c r="A4726" i="187"/>
  <c r="A4725" i="187"/>
  <c r="A4724" i="187"/>
  <c r="A4723" i="187"/>
  <c r="A4722" i="187"/>
  <c r="A4721" i="187"/>
  <c r="A4720" i="187"/>
  <c r="A4719" i="187"/>
  <c r="A4718" i="187"/>
  <c r="A4717" i="187"/>
  <c r="A4716" i="187"/>
  <c r="A4715" i="187"/>
  <c r="A4714" i="187"/>
  <c r="A4713" i="187"/>
  <c r="A4712" i="187"/>
  <c r="A4711" i="187"/>
  <c r="A4710" i="187"/>
  <c r="A4709" i="187"/>
  <c r="A4708" i="187"/>
  <c r="A4707" i="187"/>
  <c r="A4706" i="187"/>
  <c r="A4705" i="187"/>
  <c r="A4704" i="187"/>
  <c r="A4703" i="187"/>
  <c r="A4702" i="187"/>
  <c r="A4701" i="187"/>
  <c r="A4700" i="187"/>
  <c r="A4699" i="187"/>
  <c r="A4698" i="187"/>
  <c r="A4697" i="187"/>
  <c r="A4696" i="187"/>
  <c r="A4695" i="187"/>
  <c r="A4694" i="187"/>
  <c r="A4693" i="187"/>
  <c r="A4692" i="187"/>
  <c r="A4691" i="187"/>
  <c r="A4690" i="187"/>
  <c r="A4689" i="187"/>
  <c r="A4688" i="187"/>
  <c r="A4687" i="187"/>
  <c r="A4686" i="187"/>
  <c r="A4685" i="187"/>
  <c r="A4684" i="187"/>
  <c r="A4683" i="187"/>
  <c r="A4682" i="187"/>
  <c r="A4681" i="187"/>
  <c r="A4680" i="187"/>
  <c r="A4679" i="187"/>
  <c r="A4678" i="187"/>
  <c r="A4677" i="187"/>
  <c r="A4676" i="187"/>
  <c r="A4675" i="187"/>
  <c r="A4674" i="187"/>
  <c r="A4673" i="187"/>
  <c r="A4672" i="187"/>
  <c r="A4671" i="187"/>
  <c r="A4670" i="187"/>
  <c r="A4669" i="187"/>
  <c r="A4668" i="187"/>
  <c r="A4667" i="187"/>
  <c r="A4666" i="187"/>
  <c r="A4665" i="187"/>
  <c r="A4664" i="187"/>
  <c r="A4663" i="187"/>
  <c r="A4662" i="187"/>
  <c r="A4661" i="187"/>
  <c r="A4660" i="187"/>
  <c r="A4659" i="187"/>
  <c r="A4658" i="187"/>
  <c r="A4657" i="187"/>
  <c r="A4656" i="187"/>
  <c r="A4655" i="187"/>
  <c r="A4654" i="187"/>
  <c r="A4653" i="187"/>
  <c r="A4652" i="187"/>
  <c r="A4651" i="187"/>
  <c r="A4650" i="187"/>
  <c r="A4649" i="187"/>
  <c r="A4648" i="187"/>
  <c r="A4647" i="187"/>
  <c r="A4646" i="187"/>
  <c r="A4645" i="187"/>
  <c r="A4644" i="187"/>
  <c r="A4643" i="187"/>
  <c r="A4642" i="187"/>
  <c r="A4641" i="187"/>
  <c r="A4640" i="187"/>
  <c r="A4639" i="187"/>
  <c r="A4638" i="187"/>
  <c r="A4637" i="187"/>
  <c r="A4636" i="187"/>
  <c r="A4635" i="187"/>
  <c r="A4634" i="187"/>
  <c r="A4633" i="187"/>
  <c r="A4632" i="187"/>
  <c r="A4631" i="187"/>
  <c r="A4630" i="187"/>
  <c r="A4629" i="187"/>
  <c r="A4628" i="187"/>
  <c r="A4627" i="187"/>
  <c r="A4626" i="187"/>
  <c r="A4625" i="187"/>
  <c r="A4624" i="187"/>
  <c r="A4623" i="187"/>
  <c r="A4622" i="187"/>
  <c r="A4621" i="187"/>
  <c r="A4620" i="187"/>
  <c r="A4619" i="187"/>
  <c r="A4618" i="187"/>
  <c r="A4617" i="187"/>
  <c r="A4616" i="187"/>
  <c r="A4615" i="187"/>
  <c r="A4614" i="187"/>
  <c r="A4613" i="187"/>
  <c r="A4612" i="187"/>
  <c r="A4611" i="187"/>
  <c r="A4610" i="187"/>
  <c r="A4609" i="187"/>
  <c r="A4608" i="187"/>
  <c r="A4607" i="187"/>
  <c r="A4606" i="187"/>
  <c r="A4605" i="187"/>
  <c r="A4604" i="187"/>
  <c r="A4603" i="187"/>
  <c r="A4602" i="187"/>
  <c r="A4601" i="187"/>
  <c r="A4600" i="187"/>
  <c r="A4599" i="187"/>
  <c r="A4598" i="187"/>
  <c r="A4597" i="187"/>
  <c r="A4596" i="187"/>
  <c r="A4595" i="187"/>
  <c r="A4594" i="187"/>
  <c r="A4593" i="187"/>
  <c r="A4592" i="187"/>
  <c r="A4591" i="187"/>
  <c r="A4590" i="187"/>
  <c r="A4589" i="187"/>
  <c r="A4588" i="187"/>
  <c r="A4587" i="187"/>
  <c r="A4586" i="187"/>
  <c r="A4585" i="187"/>
  <c r="A4584" i="187"/>
  <c r="A4583" i="187"/>
  <c r="A4582" i="187"/>
  <c r="A4581" i="187"/>
  <c r="A4580" i="187"/>
  <c r="A4579" i="187"/>
  <c r="A4578" i="187"/>
  <c r="A4577" i="187"/>
  <c r="A4576" i="187"/>
  <c r="A4575" i="187"/>
  <c r="A4574" i="187"/>
  <c r="A4573" i="187"/>
  <c r="A4572" i="187"/>
  <c r="A4571" i="187"/>
  <c r="A4570" i="187"/>
  <c r="A4569" i="187"/>
  <c r="A4568" i="187"/>
  <c r="A4567" i="187"/>
  <c r="A4566" i="187"/>
  <c r="A4565" i="187"/>
  <c r="A4564" i="187"/>
  <c r="A4563" i="187"/>
  <c r="A4562" i="187"/>
  <c r="A4561" i="187"/>
  <c r="A4560" i="187"/>
  <c r="A4559" i="187"/>
  <c r="A4558" i="187"/>
  <c r="A4557" i="187"/>
  <c r="A4556" i="187"/>
  <c r="A4555" i="187"/>
  <c r="A4554" i="187"/>
  <c r="A4553" i="187"/>
  <c r="A4552" i="187"/>
  <c r="A4551" i="187"/>
  <c r="A4550" i="187"/>
  <c r="A4549" i="187"/>
  <c r="A4548" i="187"/>
  <c r="A4547" i="187"/>
  <c r="A4546" i="187"/>
  <c r="A4545" i="187"/>
  <c r="A4544" i="187"/>
  <c r="A4543" i="187"/>
  <c r="A4542" i="187"/>
  <c r="A4541" i="187"/>
  <c r="A4540" i="187"/>
  <c r="A4539" i="187"/>
  <c r="A4538" i="187"/>
  <c r="A4537" i="187"/>
  <c r="A4536" i="187"/>
  <c r="A4535" i="187"/>
  <c r="A4534" i="187"/>
  <c r="A4533" i="187"/>
  <c r="A4532" i="187"/>
  <c r="A4531" i="187"/>
  <c r="A4530" i="187"/>
  <c r="A4529" i="187"/>
  <c r="A4528" i="187"/>
  <c r="A4527" i="187"/>
  <c r="A4526" i="187"/>
  <c r="A4525" i="187"/>
  <c r="A4524" i="187"/>
  <c r="A4523" i="187"/>
  <c r="A4522" i="187"/>
  <c r="A4521" i="187"/>
  <c r="A4520" i="187"/>
  <c r="A4519" i="187"/>
  <c r="A4518" i="187"/>
  <c r="A4517" i="187"/>
  <c r="A4516" i="187"/>
  <c r="A4515" i="187"/>
  <c r="A4514" i="187"/>
  <c r="A4513" i="187"/>
  <c r="A4512" i="187"/>
  <c r="A4511" i="187"/>
  <c r="A4510" i="187"/>
  <c r="A4509" i="187"/>
  <c r="A4508" i="187"/>
  <c r="A4507" i="187"/>
  <c r="A4506" i="187"/>
  <c r="A4505" i="187"/>
  <c r="A4504" i="187"/>
  <c r="A4503" i="187"/>
  <c r="A4502" i="187"/>
  <c r="A4501" i="187"/>
  <c r="A4500" i="187"/>
  <c r="A4499" i="187"/>
  <c r="A4498" i="187"/>
  <c r="A4497" i="187"/>
  <c r="A4496" i="187"/>
  <c r="A4495" i="187"/>
  <c r="A4494" i="187"/>
  <c r="A4493" i="187"/>
  <c r="A4492" i="187"/>
  <c r="A4491" i="187"/>
  <c r="A4490" i="187"/>
  <c r="A4489" i="187"/>
  <c r="A4488" i="187"/>
  <c r="A4487" i="187"/>
  <c r="A4486" i="187"/>
  <c r="A4485" i="187"/>
  <c r="A4484" i="187"/>
  <c r="A4483" i="187"/>
  <c r="A4482" i="187"/>
  <c r="A4481" i="187"/>
  <c r="A4480" i="187"/>
  <c r="A4479" i="187"/>
  <c r="A4478" i="187"/>
  <c r="A4477" i="187"/>
  <c r="A4476" i="187"/>
  <c r="A4475" i="187"/>
  <c r="A4474" i="187"/>
  <c r="A4473" i="187"/>
  <c r="A4472" i="187"/>
  <c r="A4471" i="187"/>
  <c r="A4470" i="187"/>
  <c r="A4469" i="187"/>
  <c r="A4468" i="187"/>
  <c r="A4467" i="187"/>
  <c r="A4466" i="187"/>
  <c r="A4465" i="187"/>
  <c r="A4464" i="187"/>
  <c r="A4463" i="187"/>
  <c r="A4462" i="187"/>
  <c r="A4461" i="187"/>
  <c r="A4460" i="187"/>
  <c r="A4459" i="187"/>
  <c r="A4458" i="187"/>
  <c r="A4457" i="187"/>
  <c r="A4456" i="187"/>
  <c r="A4455" i="187"/>
  <c r="A4454" i="187"/>
  <c r="A4453" i="187"/>
  <c r="A4452" i="187"/>
  <c r="A4451" i="187"/>
  <c r="A4450" i="187"/>
  <c r="A4449" i="187"/>
  <c r="A4448" i="187"/>
  <c r="A4447" i="187"/>
  <c r="A4446" i="187"/>
  <c r="A4445" i="187"/>
  <c r="A4444" i="187"/>
  <c r="A4443" i="187"/>
  <c r="A4442" i="187"/>
  <c r="A4441" i="187"/>
  <c r="A4440" i="187"/>
  <c r="A4439" i="187"/>
  <c r="A4438" i="187"/>
  <c r="A4437" i="187"/>
  <c r="A4436" i="187"/>
  <c r="A4435" i="187"/>
  <c r="A4434" i="187"/>
  <c r="A4433" i="187"/>
  <c r="A4432" i="187"/>
  <c r="A4431" i="187"/>
  <c r="A4430" i="187"/>
  <c r="A4429" i="187"/>
  <c r="A4428" i="187"/>
  <c r="A4427" i="187"/>
  <c r="A4426" i="187"/>
  <c r="A4425" i="187"/>
  <c r="A4424" i="187"/>
  <c r="A4423" i="187"/>
  <c r="A4422" i="187"/>
  <c r="A4421" i="187"/>
  <c r="A4420" i="187"/>
  <c r="A4419" i="187"/>
  <c r="A4418" i="187"/>
  <c r="A4417" i="187"/>
  <c r="A4416" i="187"/>
  <c r="A4415" i="187"/>
  <c r="A4414" i="187"/>
  <c r="A4413" i="187"/>
  <c r="A4412" i="187"/>
  <c r="A4411" i="187"/>
  <c r="A4410" i="187"/>
  <c r="A4409" i="187"/>
  <c r="A4408" i="187"/>
  <c r="A4407" i="187"/>
  <c r="A4406" i="187"/>
  <c r="A4405" i="187"/>
  <c r="A4404" i="187"/>
  <c r="A4403" i="187"/>
  <c r="A4402" i="187"/>
  <c r="A4401" i="187"/>
  <c r="A4400" i="187"/>
  <c r="A4399" i="187"/>
  <c r="A4398" i="187"/>
  <c r="A4397" i="187"/>
  <c r="A4396" i="187"/>
  <c r="A4395" i="187"/>
  <c r="A4394" i="187"/>
  <c r="A4393" i="187"/>
  <c r="A4392" i="187"/>
  <c r="A4391" i="187"/>
  <c r="A4390" i="187"/>
  <c r="A4389" i="187"/>
  <c r="A4388" i="187"/>
  <c r="A4387" i="187"/>
  <c r="A4386" i="187"/>
  <c r="A4385" i="187"/>
  <c r="A4384" i="187"/>
  <c r="A4383" i="187"/>
  <c r="A4382" i="187"/>
  <c r="A4381" i="187"/>
  <c r="A4380" i="187"/>
  <c r="A4379" i="187"/>
  <c r="A4378" i="187"/>
  <c r="A4377" i="187"/>
  <c r="A4376" i="187"/>
  <c r="A4375" i="187"/>
  <c r="A4374" i="187"/>
  <c r="A4373" i="187"/>
  <c r="A4372" i="187"/>
  <c r="A4371" i="187"/>
  <c r="A4370" i="187"/>
  <c r="A4369" i="187"/>
  <c r="A4368" i="187"/>
  <c r="A4367" i="187"/>
  <c r="A4366" i="187"/>
  <c r="A4365" i="187"/>
  <c r="A4364" i="187"/>
  <c r="A4363" i="187"/>
  <c r="A4362" i="187"/>
  <c r="A4361" i="187"/>
  <c r="A4360" i="187"/>
  <c r="A4359" i="187"/>
  <c r="A4358" i="187"/>
  <c r="A4357" i="187"/>
  <c r="A4356" i="187"/>
  <c r="A4355" i="187"/>
  <c r="A4354" i="187"/>
  <c r="A4353" i="187"/>
  <c r="A4352" i="187"/>
  <c r="A4351" i="187"/>
  <c r="A4350" i="187"/>
  <c r="A4349" i="187"/>
  <c r="A4348" i="187"/>
  <c r="A4347" i="187"/>
  <c r="A4346" i="187"/>
  <c r="A4345" i="187"/>
  <c r="A4344" i="187"/>
  <c r="A4343" i="187"/>
  <c r="A4342" i="187"/>
  <c r="A4341" i="187"/>
  <c r="A4340" i="187"/>
  <c r="A4339" i="187"/>
  <c r="A4338" i="187"/>
  <c r="A4337" i="187"/>
  <c r="A4336" i="187"/>
  <c r="A4335" i="187"/>
  <c r="A4334" i="187"/>
  <c r="A4333" i="187"/>
  <c r="A4332" i="187"/>
  <c r="A4331" i="187"/>
  <c r="A4330" i="187"/>
  <c r="A4329" i="187"/>
  <c r="A4328" i="187"/>
  <c r="A4327" i="187"/>
  <c r="A4326" i="187"/>
  <c r="A4325" i="187"/>
  <c r="A4324" i="187"/>
  <c r="A4323" i="187"/>
  <c r="A4322" i="187"/>
  <c r="A4321" i="187"/>
  <c r="A4320" i="187"/>
  <c r="A4319" i="187"/>
  <c r="A4318" i="187"/>
  <c r="A4317" i="187"/>
  <c r="A4316" i="187"/>
  <c r="A4315" i="187"/>
  <c r="A4314" i="187"/>
  <c r="A4313" i="187"/>
  <c r="A4312" i="187"/>
  <c r="A4311" i="187"/>
  <c r="A4310" i="187"/>
  <c r="A4309" i="187"/>
  <c r="A4308" i="187"/>
  <c r="A4307" i="187"/>
  <c r="A4306" i="187"/>
  <c r="A4305" i="187"/>
  <c r="A4304" i="187"/>
  <c r="A4303" i="187"/>
  <c r="A4302" i="187"/>
  <c r="A4301" i="187"/>
  <c r="A4300" i="187"/>
  <c r="A4299" i="187"/>
  <c r="A4298" i="187"/>
  <c r="A4297" i="187"/>
  <c r="A4296" i="187"/>
  <c r="A4295" i="187"/>
  <c r="A4294" i="187"/>
  <c r="A4293" i="187"/>
  <c r="A4292" i="187"/>
  <c r="A4291" i="187"/>
  <c r="A4290" i="187"/>
  <c r="A4289" i="187"/>
  <c r="A4288" i="187"/>
  <c r="A4287" i="187"/>
  <c r="A4286" i="187"/>
  <c r="A4285" i="187"/>
  <c r="A4284" i="187"/>
  <c r="A4283" i="187"/>
  <c r="A4282" i="187"/>
  <c r="A4281" i="187"/>
  <c r="A4280" i="187"/>
  <c r="A4279" i="187"/>
  <c r="A4278" i="187"/>
  <c r="A4277" i="187"/>
  <c r="A4276" i="187"/>
  <c r="A4275" i="187"/>
  <c r="A4274" i="187"/>
  <c r="A4273" i="187"/>
  <c r="A4272" i="187"/>
  <c r="A4271" i="187"/>
  <c r="A4270" i="187"/>
  <c r="A4269" i="187"/>
  <c r="A4268" i="187"/>
  <c r="A4267" i="187"/>
  <c r="A4266" i="187"/>
  <c r="A4265" i="187"/>
  <c r="A4264" i="187"/>
  <c r="A4263" i="187"/>
  <c r="A4262" i="187"/>
  <c r="A4261" i="187"/>
  <c r="A4260" i="187"/>
  <c r="A4259" i="187"/>
  <c r="A4258" i="187"/>
  <c r="A4257" i="187"/>
  <c r="A4256" i="187"/>
  <c r="A4255" i="187"/>
  <c r="A4254" i="187"/>
  <c r="A4253" i="187"/>
  <c r="A4252" i="187"/>
  <c r="A4251" i="187"/>
  <c r="A4250" i="187"/>
  <c r="A4249" i="187"/>
  <c r="A4248" i="187"/>
  <c r="A4247" i="187"/>
  <c r="A4246" i="187"/>
  <c r="A4245" i="187"/>
  <c r="A4244" i="187"/>
  <c r="A4243" i="187"/>
  <c r="A4242" i="187"/>
  <c r="A4241" i="187"/>
  <c r="A4240" i="187"/>
  <c r="A4239" i="187"/>
  <c r="A4238" i="187"/>
  <c r="A4237" i="187"/>
  <c r="A4236" i="187"/>
  <c r="A4235" i="187"/>
  <c r="A4234" i="187"/>
  <c r="A4233" i="187"/>
  <c r="A4232" i="187"/>
  <c r="A4231" i="187"/>
  <c r="A4230" i="187"/>
  <c r="A4229" i="187"/>
  <c r="A4228" i="187"/>
  <c r="A4227" i="187"/>
  <c r="A4226" i="187"/>
  <c r="A4225" i="187"/>
  <c r="A4224" i="187"/>
  <c r="A4223" i="187"/>
  <c r="A4222" i="187"/>
  <c r="A4221" i="187"/>
  <c r="A4220" i="187"/>
  <c r="A4219" i="187"/>
  <c r="A4218" i="187"/>
  <c r="A4217" i="187"/>
  <c r="A4216" i="187"/>
  <c r="A4215" i="187"/>
  <c r="A4214" i="187"/>
  <c r="A4213" i="187"/>
  <c r="A4212" i="187"/>
  <c r="A4211" i="187"/>
  <c r="A4210" i="187"/>
  <c r="A4209" i="187"/>
  <c r="A4208" i="187"/>
  <c r="A4207" i="187"/>
  <c r="A4206" i="187"/>
  <c r="A4205" i="187"/>
  <c r="A4204" i="187"/>
  <c r="A4203" i="187"/>
  <c r="A4202" i="187"/>
  <c r="A4201" i="187"/>
  <c r="A4200" i="187"/>
  <c r="A4199" i="187"/>
  <c r="A4198" i="187"/>
  <c r="A4197" i="187"/>
  <c r="A4196" i="187"/>
  <c r="A4195" i="187"/>
  <c r="A4194" i="187"/>
  <c r="A4193" i="187"/>
  <c r="A4192" i="187"/>
  <c r="A4191" i="187"/>
  <c r="A4190" i="187"/>
  <c r="A4189" i="187"/>
  <c r="A4188" i="187"/>
  <c r="A4187" i="187"/>
  <c r="A4186" i="187"/>
  <c r="A4185" i="187"/>
  <c r="A4184" i="187"/>
  <c r="A4183" i="187"/>
  <c r="A4182" i="187"/>
  <c r="A4181" i="187"/>
  <c r="A4180" i="187"/>
  <c r="A4179" i="187"/>
  <c r="A4178" i="187"/>
  <c r="A4177" i="187"/>
  <c r="A4176" i="187"/>
  <c r="A4175" i="187"/>
  <c r="A4174" i="187"/>
  <c r="A4173" i="187"/>
  <c r="A4172" i="187"/>
  <c r="A4171" i="187"/>
  <c r="A4170" i="187"/>
  <c r="A4169" i="187"/>
  <c r="A4168" i="187"/>
  <c r="A4167" i="187"/>
  <c r="A4166" i="187"/>
  <c r="A4165" i="187"/>
  <c r="A4164" i="187"/>
  <c r="A4163" i="187"/>
  <c r="A4162" i="187"/>
  <c r="A4161" i="187"/>
  <c r="A4160" i="187"/>
  <c r="A4159" i="187"/>
  <c r="A4158" i="187"/>
  <c r="A4157" i="187"/>
  <c r="A4156" i="187"/>
  <c r="A4155" i="187"/>
  <c r="A4154" i="187"/>
  <c r="A4153" i="187"/>
  <c r="A4152" i="187"/>
  <c r="A4151" i="187"/>
  <c r="A4150" i="187"/>
  <c r="A4149" i="187"/>
  <c r="A4148" i="187"/>
  <c r="A4147" i="187"/>
  <c r="A4146" i="187"/>
  <c r="A4145" i="187"/>
  <c r="A4144" i="187"/>
  <c r="A4143" i="187"/>
  <c r="A4142" i="187"/>
  <c r="A4141" i="187"/>
  <c r="A4140" i="187"/>
  <c r="A4139" i="187"/>
  <c r="A4138" i="187"/>
  <c r="A4137" i="187"/>
  <c r="A4136" i="187"/>
  <c r="A4135" i="187"/>
  <c r="A4134" i="187"/>
  <c r="A4133" i="187"/>
  <c r="A4132" i="187"/>
  <c r="A4131" i="187"/>
  <c r="A4130" i="187"/>
  <c r="A4129" i="187"/>
  <c r="A4128" i="187"/>
  <c r="A4127" i="187"/>
  <c r="A4126" i="187"/>
  <c r="A4125" i="187"/>
  <c r="A4124" i="187"/>
  <c r="A4123" i="187"/>
  <c r="A4122" i="187"/>
  <c r="A4121" i="187"/>
  <c r="A4120" i="187"/>
  <c r="A4119" i="187"/>
  <c r="A4118" i="187"/>
  <c r="A4117" i="187"/>
  <c r="A4116" i="187"/>
  <c r="A4115" i="187"/>
  <c r="A4114" i="187"/>
  <c r="A4113" i="187"/>
  <c r="A4112" i="187"/>
  <c r="A4111" i="187"/>
  <c r="A4110" i="187"/>
  <c r="A4109" i="187"/>
  <c r="A4108" i="187"/>
  <c r="A4107" i="187"/>
  <c r="A4106" i="187"/>
  <c r="A4105" i="187"/>
  <c r="A4104" i="187"/>
  <c r="A4103" i="187"/>
  <c r="A4102" i="187"/>
  <c r="A4101" i="187"/>
  <c r="A4100" i="187"/>
  <c r="A4099" i="187"/>
  <c r="A4098" i="187"/>
  <c r="A4097" i="187"/>
  <c r="A4096" i="187"/>
  <c r="A4095" i="187"/>
  <c r="A4094" i="187"/>
  <c r="A4093" i="187"/>
  <c r="A4092" i="187"/>
  <c r="A4091" i="187"/>
  <c r="A4090" i="187"/>
  <c r="A4089" i="187"/>
  <c r="A4088" i="187"/>
  <c r="A4087" i="187"/>
  <c r="A4086" i="187"/>
  <c r="A4085" i="187"/>
  <c r="A4084" i="187"/>
  <c r="A4083" i="187"/>
  <c r="A4082" i="187"/>
  <c r="A4081" i="187"/>
  <c r="A4080" i="187"/>
  <c r="A4079" i="187"/>
  <c r="A4078" i="187"/>
  <c r="A4077" i="187"/>
  <c r="A4076" i="187"/>
  <c r="A4075" i="187"/>
  <c r="A4074" i="187"/>
  <c r="A4073" i="187"/>
  <c r="A4072" i="187"/>
  <c r="A4071" i="187"/>
  <c r="A4070" i="187"/>
  <c r="A4069" i="187"/>
  <c r="A4068" i="187"/>
  <c r="A4067" i="187"/>
  <c r="A4066" i="187"/>
  <c r="A4065" i="187"/>
  <c r="A4064" i="187"/>
  <c r="A4063" i="187"/>
  <c r="A4062" i="187"/>
  <c r="A4061" i="187"/>
  <c r="A4060" i="187"/>
  <c r="A4059" i="187"/>
  <c r="A4058" i="187"/>
  <c r="A4057" i="187"/>
  <c r="A4056" i="187"/>
  <c r="A4055" i="187"/>
  <c r="A4054" i="187"/>
  <c r="A4053" i="187"/>
  <c r="A4052" i="187"/>
  <c r="A4051" i="187"/>
  <c r="A4050" i="187"/>
  <c r="A4049" i="187"/>
  <c r="A4048" i="187"/>
  <c r="A4047" i="187"/>
  <c r="A4046" i="187"/>
  <c r="A4045" i="187"/>
  <c r="A4044" i="187"/>
  <c r="A4043" i="187"/>
  <c r="A4042" i="187"/>
  <c r="A4041" i="187"/>
  <c r="A4040" i="187"/>
  <c r="A4039" i="187"/>
  <c r="A4038" i="187"/>
  <c r="A4037" i="187"/>
  <c r="A4036" i="187"/>
  <c r="A4035" i="187"/>
  <c r="A4034" i="187"/>
  <c r="A4033" i="187"/>
  <c r="A4032" i="187"/>
  <c r="A4031" i="187"/>
  <c r="A4030" i="187"/>
  <c r="A4029" i="187"/>
  <c r="A4028" i="187"/>
  <c r="A4027" i="187"/>
  <c r="A4026" i="187"/>
  <c r="A4025" i="187"/>
  <c r="A4024" i="187"/>
  <c r="A4023" i="187"/>
  <c r="A4022" i="187"/>
  <c r="A4021" i="187"/>
  <c r="A4020" i="187"/>
  <c r="A4019" i="187"/>
  <c r="A4018" i="187"/>
  <c r="A4017" i="187"/>
  <c r="A4016" i="187"/>
  <c r="A4015" i="187"/>
  <c r="A4014" i="187"/>
  <c r="A4013" i="187"/>
  <c r="A4012" i="187"/>
  <c r="A4011" i="187"/>
  <c r="A4010" i="187"/>
  <c r="A4009" i="187"/>
  <c r="A4008" i="187"/>
  <c r="A4007" i="187"/>
  <c r="A4006" i="187"/>
  <c r="A4005" i="187"/>
  <c r="A4004" i="187"/>
  <c r="A4003" i="187"/>
  <c r="A4002" i="187"/>
  <c r="A4001" i="187"/>
  <c r="A4000" i="187"/>
  <c r="A3999" i="187"/>
  <c r="A3998" i="187"/>
  <c r="A3997" i="187"/>
  <c r="A3996" i="187"/>
  <c r="A3995" i="187"/>
  <c r="A3994" i="187"/>
  <c r="A3993" i="187"/>
  <c r="A3992" i="187"/>
  <c r="A3991" i="187"/>
  <c r="A3990" i="187"/>
  <c r="A3989" i="187"/>
  <c r="A3988" i="187"/>
  <c r="A3987" i="187"/>
  <c r="A3986" i="187"/>
  <c r="A3985" i="187"/>
  <c r="A3984" i="187"/>
  <c r="A3983" i="187"/>
  <c r="A3982" i="187"/>
  <c r="A3981" i="187"/>
  <c r="A3980" i="187"/>
  <c r="A3979" i="187"/>
  <c r="A3978" i="187"/>
  <c r="A3977" i="187"/>
  <c r="A3976" i="187"/>
  <c r="A3975" i="187"/>
  <c r="A3974" i="187"/>
  <c r="A3973" i="187"/>
  <c r="A3972" i="187"/>
  <c r="A3971" i="187"/>
  <c r="A3970" i="187"/>
  <c r="A3969" i="187"/>
  <c r="A3968" i="187"/>
  <c r="A3967" i="187"/>
  <c r="A3966" i="187"/>
  <c r="A3965" i="187"/>
  <c r="A3964" i="187"/>
  <c r="A3963" i="187"/>
  <c r="A3962" i="187"/>
  <c r="A3961" i="187"/>
  <c r="A3960" i="187"/>
  <c r="A3959" i="187"/>
  <c r="A3958" i="187"/>
  <c r="A3957" i="187"/>
  <c r="A3956" i="187"/>
  <c r="A3955" i="187"/>
  <c r="A3954" i="187"/>
  <c r="A3953" i="187"/>
  <c r="A3952" i="187"/>
  <c r="A3951" i="187"/>
  <c r="A3950" i="187"/>
  <c r="A3949" i="187"/>
  <c r="A3948" i="187"/>
  <c r="A3947" i="187"/>
  <c r="A3946" i="187"/>
  <c r="A3945" i="187"/>
  <c r="A3944" i="187"/>
  <c r="A3943" i="187"/>
  <c r="A3942" i="187"/>
  <c r="A3941" i="187"/>
  <c r="A3940" i="187"/>
  <c r="A3939" i="187"/>
  <c r="A3938" i="187"/>
  <c r="A3937" i="187"/>
  <c r="A3936" i="187"/>
  <c r="A3935" i="187"/>
  <c r="A3934" i="187"/>
  <c r="A3933" i="187"/>
  <c r="A3932" i="187"/>
  <c r="A3931" i="187"/>
  <c r="A3930" i="187"/>
  <c r="A3929" i="187"/>
  <c r="A3928" i="187"/>
  <c r="A3927" i="187"/>
  <c r="A3926" i="187"/>
  <c r="A3925" i="187"/>
  <c r="A3924" i="187"/>
  <c r="A3923" i="187"/>
  <c r="A3922" i="187"/>
  <c r="A3921" i="187"/>
  <c r="A3920" i="187"/>
  <c r="A3919" i="187"/>
  <c r="A3918" i="187"/>
  <c r="A3917" i="187"/>
  <c r="A3916" i="187"/>
  <c r="A3915" i="187"/>
  <c r="A3914" i="187"/>
  <c r="A3913" i="187"/>
  <c r="A3912" i="187"/>
  <c r="A3911" i="187"/>
  <c r="A3910" i="187"/>
  <c r="A3909" i="187"/>
  <c r="A3908" i="187"/>
  <c r="A3907" i="187"/>
  <c r="A3906" i="187"/>
  <c r="A3905" i="187"/>
  <c r="A3904" i="187"/>
  <c r="A3903" i="187"/>
  <c r="A3902" i="187"/>
  <c r="A3901" i="187"/>
  <c r="A3900" i="187"/>
  <c r="A3899" i="187"/>
  <c r="A3898" i="187"/>
  <c r="A3897" i="187"/>
  <c r="A3896" i="187"/>
  <c r="A3895" i="187"/>
  <c r="A3894" i="187"/>
  <c r="A3893" i="187"/>
  <c r="A3892" i="187"/>
  <c r="A3891" i="187"/>
  <c r="A3890" i="187"/>
  <c r="A3889" i="187"/>
  <c r="A3888" i="187"/>
  <c r="A3887" i="187"/>
  <c r="A3886" i="187"/>
  <c r="A3885" i="187"/>
  <c r="A3884" i="187"/>
  <c r="A3883" i="187"/>
  <c r="A3882" i="187"/>
  <c r="A3881" i="187"/>
  <c r="A3880" i="187"/>
  <c r="A3879" i="187"/>
  <c r="A3878" i="187"/>
  <c r="A3877" i="187"/>
  <c r="A3876" i="187"/>
  <c r="A3875" i="187"/>
  <c r="A3874" i="187"/>
  <c r="A3873" i="187"/>
  <c r="A3872" i="187"/>
  <c r="A3871" i="187"/>
  <c r="A3870" i="187"/>
  <c r="A3869" i="187"/>
  <c r="A3868" i="187"/>
  <c r="A3867" i="187"/>
  <c r="A3866" i="187"/>
  <c r="A3865" i="187"/>
  <c r="A3864" i="187"/>
  <c r="A3863" i="187"/>
  <c r="A3862" i="187"/>
  <c r="A3861" i="187"/>
  <c r="A3860" i="187"/>
  <c r="A3859" i="187"/>
  <c r="A3858" i="187"/>
  <c r="A3857" i="187"/>
  <c r="A3856" i="187"/>
  <c r="A3855" i="187"/>
  <c r="A3854" i="187"/>
  <c r="A3853" i="187"/>
  <c r="A3852" i="187"/>
  <c r="A3851" i="187"/>
  <c r="A3850" i="187"/>
  <c r="A3849" i="187"/>
  <c r="A3848" i="187"/>
  <c r="A3847" i="187"/>
  <c r="A3846" i="187"/>
  <c r="A3845" i="187"/>
  <c r="A3844" i="187"/>
  <c r="A3843" i="187"/>
  <c r="A3842" i="187"/>
  <c r="A3841" i="187"/>
  <c r="A3840" i="187"/>
  <c r="A3839" i="187"/>
  <c r="A3838" i="187"/>
  <c r="A3837" i="187"/>
  <c r="A3836" i="187"/>
  <c r="A3835" i="187"/>
  <c r="A3834" i="187"/>
  <c r="A3833" i="187"/>
  <c r="A3832" i="187"/>
  <c r="A3831" i="187"/>
  <c r="A3830" i="187"/>
  <c r="A3829" i="187"/>
  <c r="A3828" i="187"/>
  <c r="A3827" i="187"/>
  <c r="A3826" i="187"/>
  <c r="A3825" i="187"/>
  <c r="A3824" i="187"/>
  <c r="A3823" i="187"/>
  <c r="A3822" i="187"/>
  <c r="A3821" i="187"/>
  <c r="A3820" i="187"/>
  <c r="A3819" i="187"/>
  <c r="A3818" i="187"/>
  <c r="A3817" i="187"/>
  <c r="A3816" i="187"/>
  <c r="A3815" i="187"/>
  <c r="A3814" i="187"/>
  <c r="A3813" i="187"/>
  <c r="A3812" i="187"/>
  <c r="A3811" i="187"/>
  <c r="A3810" i="187"/>
  <c r="A3809" i="187"/>
  <c r="A3808" i="187"/>
  <c r="A3807" i="187"/>
  <c r="A3806" i="187"/>
  <c r="A3805" i="187"/>
  <c r="A3804" i="187"/>
  <c r="A3803" i="187"/>
  <c r="A3802" i="187"/>
  <c r="A3801" i="187"/>
  <c r="A3800" i="187"/>
  <c r="A3799" i="187"/>
  <c r="A3798" i="187"/>
  <c r="A3797" i="187"/>
  <c r="A3796" i="187"/>
  <c r="A3795" i="187"/>
  <c r="A3794" i="187"/>
  <c r="A3793" i="187"/>
  <c r="A3792" i="187"/>
  <c r="A3791" i="187"/>
  <c r="A3790" i="187"/>
  <c r="A3789" i="187"/>
  <c r="A3788" i="187"/>
  <c r="A3787" i="187"/>
  <c r="A3786" i="187"/>
  <c r="A3785" i="187"/>
  <c r="A3784" i="187"/>
  <c r="A3783" i="187"/>
  <c r="A3782" i="187"/>
  <c r="A3781" i="187"/>
  <c r="A3780" i="187"/>
  <c r="A3779" i="187"/>
  <c r="A3778" i="187"/>
  <c r="A3777" i="187"/>
  <c r="A3776" i="187"/>
  <c r="A3775" i="187"/>
  <c r="A3774" i="187"/>
  <c r="A3773" i="187"/>
  <c r="A3772" i="187"/>
  <c r="A3771" i="187"/>
  <c r="A3770" i="187"/>
  <c r="A3769" i="187"/>
  <c r="A3768" i="187"/>
  <c r="A3767" i="187"/>
  <c r="A3766" i="187"/>
  <c r="A3765" i="187"/>
  <c r="A3764" i="187"/>
  <c r="A3763" i="187"/>
  <c r="A3762" i="187"/>
  <c r="A3761" i="187"/>
  <c r="A3760" i="187"/>
  <c r="A3759" i="187"/>
  <c r="A3758" i="187"/>
  <c r="A3757" i="187"/>
  <c r="A3756" i="187"/>
  <c r="A3755" i="187"/>
  <c r="A3754" i="187"/>
  <c r="A3753" i="187"/>
  <c r="A3752" i="187"/>
  <c r="A3751" i="187"/>
  <c r="A3750" i="187"/>
  <c r="A3749" i="187"/>
  <c r="A3748" i="187"/>
  <c r="A3747" i="187"/>
  <c r="A3746" i="187"/>
  <c r="A3745" i="187"/>
  <c r="A3744" i="187"/>
  <c r="A3743" i="187"/>
  <c r="A3742" i="187"/>
  <c r="A3741" i="187"/>
  <c r="A3740" i="187"/>
  <c r="A3739" i="187"/>
  <c r="A3738" i="187"/>
  <c r="A3737" i="187"/>
  <c r="A3736" i="187"/>
  <c r="A3735" i="187"/>
  <c r="A3734" i="187"/>
  <c r="A3733" i="187"/>
  <c r="A3732" i="187"/>
  <c r="A3731" i="187"/>
  <c r="A3730" i="187"/>
  <c r="A3729" i="187"/>
  <c r="A3728" i="187"/>
  <c r="A3727" i="187"/>
  <c r="A3726" i="187"/>
  <c r="A3725" i="187"/>
  <c r="A3724" i="187"/>
  <c r="A3723" i="187"/>
  <c r="A3722" i="187"/>
  <c r="A3721" i="187"/>
  <c r="A3720" i="187"/>
  <c r="A3719" i="187"/>
  <c r="A3718" i="187"/>
  <c r="A3717" i="187"/>
  <c r="A3716" i="187"/>
  <c r="A3715" i="187"/>
  <c r="A3714" i="187"/>
  <c r="A3713" i="187"/>
  <c r="A3712" i="187"/>
  <c r="A3711" i="187"/>
  <c r="A3710" i="187"/>
  <c r="A3709" i="187"/>
  <c r="A3708" i="187"/>
  <c r="A3707" i="187"/>
  <c r="A3706" i="187"/>
  <c r="A3705" i="187"/>
  <c r="A3704" i="187"/>
  <c r="A3703" i="187"/>
  <c r="A3702" i="187"/>
  <c r="A3701" i="187"/>
  <c r="A3700" i="187"/>
  <c r="A3699" i="187"/>
  <c r="A3698" i="187"/>
  <c r="A3697" i="187"/>
  <c r="A3696" i="187"/>
  <c r="A3695" i="187"/>
  <c r="A3694" i="187"/>
  <c r="A3693" i="187"/>
  <c r="A3692" i="187"/>
  <c r="A3691" i="187"/>
  <c r="A3690" i="187"/>
  <c r="A3689" i="187"/>
  <c r="A3688" i="187"/>
  <c r="A3687" i="187"/>
  <c r="A3686" i="187"/>
  <c r="A3685" i="187"/>
  <c r="A3684" i="187"/>
  <c r="A3683" i="187"/>
  <c r="A3682" i="187"/>
  <c r="A3681" i="187"/>
  <c r="A3680" i="187"/>
  <c r="A3679" i="187"/>
  <c r="A3678" i="187"/>
  <c r="A3677" i="187"/>
  <c r="A3676" i="187"/>
  <c r="A3675" i="187"/>
  <c r="A3674" i="187"/>
  <c r="A3673" i="187"/>
  <c r="A3672" i="187"/>
  <c r="A3671" i="187"/>
  <c r="A3670" i="187"/>
  <c r="A3669" i="187"/>
  <c r="A3668" i="187"/>
  <c r="A3667" i="187"/>
  <c r="A3666" i="187"/>
  <c r="A3665" i="187"/>
  <c r="A3664" i="187"/>
  <c r="A3663" i="187"/>
  <c r="A3662" i="187"/>
  <c r="A3661" i="187"/>
  <c r="A3660" i="187"/>
  <c r="A3659" i="187"/>
  <c r="A3658" i="187"/>
  <c r="A3657" i="187"/>
  <c r="A3656" i="187"/>
  <c r="A3655" i="187"/>
  <c r="A3654" i="187"/>
  <c r="A3653" i="187"/>
  <c r="A3652" i="187"/>
  <c r="A3651" i="187"/>
  <c r="A3650" i="187"/>
  <c r="A3649" i="187"/>
  <c r="A3648" i="187"/>
  <c r="A3647" i="187"/>
  <c r="A3646" i="187"/>
  <c r="A3645" i="187"/>
  <c r="A3644" i="187"/>
  <c r="A3643" i="187"/>
  <c r="A3642" i="187"/>
  <c r="A3641" i="187"/>
  <c r="A3640" i="187"/>
  <c r="A3639" i="187"/>
  <c r="A3638" i="187"/>
  <c r="A3637" i="187"/>
  <c r="A3636" i="187"/>
  <c r="A3635" i="187"/>
  <c r="A3634" i="187"/>
  <c r="A3633" i="187"/>
  <c r="A3632" i="187"/>
  <c r="A3631" i="187"/>
  <c r="A3630" i="187"/>
  <c r="A3629" i="187"/>
  <c r="A3628" i="187"/>
  <c r="A3627" i="187"/>
  <c r="A3626" i="187"/>
  <c r="A3625" i="187"/>
  <c r="A3624" i="187"/>
  <c r="A3623" i="187"/>
  <c r="A3622" i="187"/>
  <c r="A3621" i="187"/>
  <c r="A3620" i="187"/>
  <c r="A3619" i="187"/>
  <c r="A3618" i="187"/>
  <c r="A3617" i="187"/>
  <c r="A3616" i="187"/>
  <c r="A3615" i="187"/>
  <c r="A3614" i="187"/>
  <c r="A3613" i="187"/>
  <c r="A3612" i="187"/>
  <c r="A3611" i="187"/>
  <c r="A3610" i="187"/>
  <c r="A3609" i="187"/>
  <c r="A3608" i="187"/>
  <c r="A3607" i="187"/>
  <c r="A3606" i="187"/>
  <c r="A3605" i="187"/>
  <c r="A3604" i="187"/>
  <c r="A3603" i="187"/>
  <c r="A3602" i="187"/>
  <c r="A3601" i="187"/>
  <c r="A3600" i="187"/>
  <c r="A3599" i="187"/>
  <c r="A3598" i="187"/>
  <c r="A3597" i="187"/>
  <c r="A3596" i="187"/>
  <c r="A3595" i="187"/>
  <c r="A3594" i="187"/>
  <c r="A3593" i="187"/>
  <c r="A3592" i="187"/>
  <c r="A3591" i="187"/>
  <c r="A3590" i="187"/>
  <c r="A3589" i="187"/>
  <c r="A3588" i="187"/>
  <c r="A3587" i="187"/>
  <c r="A3586" i="187"/>
  <c r="A3585" i="187"/>
  <c r="A3584" i="187"/>
  <c r="A3583" i="187"/>
  <c r="A3582" i="187"/>
  <c r="A3581" i="187"/>
  <c r="A3580" i="187"/>
  <c r="A3579" i="187"/>
  <c r="A3578" i="187"/>
  <c r="A3577" i="187"/>
  <c r="A3576" i="187"/>
  <c r="A3575" i="187"/>
  <c r="A3574" i="187"/>
  <c r="A3573" i="187"/>
  <c r="A3572" i="187"/>
  <c r="A3571" i="187"/>
  <c r="A3570" i="187"/>
  <c r="A3569" i="187"/>
  <c r="A3568" i="187"/>
  <c r="A3567" i="187"/>
  <c r="A3566" i="187"/>
  <c r="A3565" i="187"/>
  <c r="A3564" i="187"/>
  <c r="A3563" i="187"/>
  <c r="A3562" i="187"/>
  <c r="A3561" i="187"/>
  <c r="A3560" i="187"/>
  <c r="A3559" i="187"/>
  <c r="A3558" i="187"/>
  <c r="A3557" i="187"/>
  <c r="A3556" i="187"/>
  <c r="A3555" i="187"/>
  <c r="A3554" i="187"/>
  <c r="A3553" i="187"/>
  <c r="A3552" i="187"/>
  <c r="A3551" i="187"/>
  <c r="A3550" i="187"/>
  <c r="A3549" i="187"/>
  <c r="A3548" i="187"/>
  <c r="A3547" i="187"/>
  <c r="A3546" i="187"/>
  <c r="A3545" i="187"/>
  <c r="A3544" i="187"/>
  <c r="A3543" i="187"/>
  <c r="A3542" i="187"/>
  <c r="A3541" i="187"/>
  <c r="A3540" i="187"/>
  <c r="A3539" i="187"/>
  <c r="A3538" i="187"/>
  <c r="A3537" i="187"/>
  <c r="A3536" i="187"/>
  <c r="A3535" i="187"/>
  <c r="A3534" i="187"/>
  <c r="A3533" i="187"/>
  <c r="A3532" i="187"/>
  <c r="A3531" i="187"/>
  <c r="A3530" i="187"/>
  <c r="A3529" i="187"/>
  <c r="A3528" i="187"/>
  <c r="A3527" i="187"/>
  <c r="A3526" i="187"/>
  <c r="A3525" i="187"/>
  <c r="A3524" i="187"/>
  <c r="A3523" i="187"/>
  <c r="A3522" i="187"/>
  <c r="A3521" i="187"/>
  <c r="A3520" i="187"/>
  <c r="A3519" i="187"/>
  <c r="A3518" i="187"/>
  <c r="A3517" i="187"/>
  <c r="A3516" i="187"/>
  <c r="A3515" i="187"/>
  <c r="A3514" i="187"/>
  <c r="A3513" i="187"/>
  <c r="A3512" i="187"/>
  <c r="A3511" i="187"/>
  <c r="A3510" i="187"/>
  <c r="A3509" i="187"/>
  <c r="A3508" i="187"/>
  <c r="A3507" i="187"/>
  <c r="A3506" i="187"/>
  <c r="A3505" i="187"/>
  <c r="A3504" i="187"/>
  <c r="A3503" i="187"/>
  <c r="A3502" i="187"/>
  <c r="A3501" i="187"/>
  <c r="A3500" i="187"/>
  <c r="A3499" i="187"/>
  <c r="A3498" i="187"/>
  <c r="A3497" i="187"/>
  <c r="A3496" i="187"/>
  <c r="A3495" i="187"/>
  <c r="A3494" i="187"/>
  <c r="A3493" i="187"/>
  <c r="A3492" i="187"/>
  <c r="A3491" i="187"/>
  <c r="A3490" i="187"/>
  <c r="A3489" i="187"/>
  <c r="A3488" i="187"/>
  <c r="A3487" i="187"/>
  <c r="A3486" i="187"/>
  <c r="A3485" i="187"/>
  <c r="A3484" i="187"/>
  <c r="A3483" i="187"/>
  <c r="A3482" i="187"/>
  <c r="A3481" i="187"/>
  <c r="A3480" i="187"/>
  <c r="A3479" i="187"/>
  <c r="A3478" i="187"/>
  <c r="A3477" i="187"/>
  <c r="A3476" i="187"/>
  <c r="A3475" i="187"/>
  <c r="A3474" i="187"/>
  <c r="A3473" i="187"/>
  <c r="A3472" i="187"/>
  <c r="A3471" i="187"/>
  <c r="A3470" i="187"/>
  <c r="A3469" i="187"/>
  <c r="A3468" i="187"/>
  <c r="A3467" i="187"/>
  <c r="A3466" i="187"/>
  <c r="A3465" i="187"/>
  <c r="A3464" i="187"/>
  <c r="A3463" i="187"/>
  <c r="A3462" i="187"/>
  <c r="A3461" i="187"/>
  <c r="A3460" i="187"/>
  <c r="A3459" i="187"/>
  <c r="A3458" i="187"/>
  <c r="A3457" i="187"/>
  <c r="A3456" i="187"/>
  <c r="A3455" i="187"/>
  <c r="A3454" i="187"/>
  <c r="A3453" i="187"/>
  <c r="A3452" i="187"/>
  <c r="A3451" i="187"/>
  <c r="A3450" i="187"/>
  <c r="A3449" i="187"/>
  <c r="A3448" i="187"/>
  <c r="A3447" i="187"/>
  <c r="A3446" i="187"/>
  <c r="A3445" i="187"/>
  <c r="A3444" i="187"/>
  <c r="A3443" i="187"/>
  <c r="A3442" i="187"/>
  <c r="A3441" i="187"/>
  <c r="A3440" i="187"/>
  <c r="A3439" i="187"/>
  <c r="A3438" i="187"/>
  <c r="A3437" i="187"/>
  <c r="A3436" i="187"/>
  <c r="A3435" i="187"/>
  <c r="A3434" i="187"/>
  <c r="A3433" i="187"/>
  <c r="A3432" i="187"/>
  <c r="A3431" i="187"/>
  <c r="A3430" i="187"/>
  <c r="A3429" i="187"/>
  <c r="A3428" i="187"/>
  <c r="A3427" i="187"/>
  <c r="A3426" i="187"/>
  <c r="A3425" i="187"/>
  <c r="A3424" i="187"/>
  <c r="A3423" i="187"/>
  <c r="A3422" i="187"/>
  <c r="A3421" i="187"/>
  <c r="A3420" i="187"/>
  <c r="A3419" i="187"/>
  <c r="A3418" i="187"/>
  <c r="A3417" i="187"/>
  <c r="A3416" i="187"/>
  <c r="A3415" i="187"/>
  <c r="A3414" i="187"/>
  <c r="A3413" i="187"/>
  <c r="A3412" i="187"/>
  <c r="A3411" i="187"/>
  <c r="A3410" i="187"/>
  <c r="A3409" i="187"/>
  <c r="A3408" i="187"/>
  <c r="A3407" i="187"/>
  <c r="A3406" i="187"/>
  <c r="A3405" i="187"/>
  <c r="A3404" i="187"/>
  <c r="A3403" i="187"/>
  <c r="A3402" i="187"/>
  <c r="A3401" i="187"/>
  <c r="A3400" i="187"/>
  <c r="A3399" i="187"/>
  <c r="A3398" i="187"/>
  <c r="A3397" i="187"/>
  <c r="A3396" i="187"/>
  <c r="A3395" i="187"/>
  <c r="A3394" i="187"/>
  <c r="A3393" i="187"/>
  <c r="A3392" i="187"/>
  <c r="A3391" i="187"/>
  <c r="A3390" i="187"/>
  <c r="A3389" i="187"/>
  <c r="A3388" i="187"/>
  <c r="A3387" i="187"/>
  <c r="A3386" i="187"/>
  <c r="A3385" i="187"/>
  <c r="A3384" i="187"/>
  <c r="A3383" i="187"/>
  <c r="A3382" i="187"/>
  <c r="A3381" i="187"/>
  <c r="A3380" i="187"/>
  <c r="A3379" i="187"/>
  <c r="A3378" i="187"/>
  <c r="A3377" i="187"/>
  <c r="A3376" i="187"/>
  <c r="A3375" i="187"/>
  <c r="A3374" i="187"/>
  <c r="A3373" i="187"/>
  <c r="A3372" i="187"/>
  <c r="A3371" i="187"/>
  <c r="A3370" i="187"/>
  <c r="A3369" i="187"/>
  <c r="A3368" i="187"/>
  <c r="A3367" i="187"/>
  <c r="A3366" i="187"/>
  <c r="A3365" i="187"/>
  <c r="A3364" i="187"/>
  <c r="A3363" i="187"/>
  <c r="A3362" i="187"/>
  <c r="A3361" i="187"/>
  <c r="A3360" i="187"/>
  <c r="A3359" i="187"/>
  <c r="A3358" i="187"/>
  <c r="A3357" i="187"/>
  <c r="A3356" i="187"/>
  <c r="A3355" i="187"/>
  <c r="A3354" i="187"/>
  <c r="A3353" i="187"/>
  <c r="A3352" i="187"/>
  <c r="A3351" i="187"/>
  <c r="A3350" i="187"/>
  <c r="A3349" i="187"/>
  <c r="A3348" i="187"/>
  <c r="A3347" i="187"/>
  <c r="A3346" i="187"/>
  <c r="A3345" i="187"/>
  <c r="A3344" i="187"/>
  <c r="A3343" i="187"/>
  <c r="A3342" i="187"/>
  <c r="A3341" i="187"/>
  <c r="A3340" i="187"/>
  <c r="A3339" i="187"/>
  <c r="A3338" i="187"/>
  <c r="A3337" i="187"/>
  <c r="A3336" i="187"/>
  <c r="A3335" i="187"/>
  <c r="A3334" i="187"/>
  <c r="A3333" i="187"/>
  <c r="A3332" i="187"/>
  <c r="A3331" i="187"/>
  <c r="A3330" i="187"/>
  <c r="A3329" i="187"/>
  <c r="A3328" i="187"/>
  <c r="A3327" i="187"/>
  <c r="A3326" i="187"/>
  <c r="A3325" i="187"/>
  <c r="A3324" i="187"/>
  <c r="A3323" i="187"/>
  <c r="A3322" i="187"/>
  <c r="A3321" i="187"/>
  <c r="A3320" i="187"/>
  <c r="A3319" i="187"/>
  <c r="A3318" i="187"/>
  <c r="A3317" i="187"/>
  <c r="A3316" i="187"/>
  <c r="A3315" i="187"/>
  <c r="A3314" i="187"/>
  <c r="A3313" i="187"/>
  <c r="A3312" i="187"/>
  <c r="A3311" i="187"/>
  <c r="A3310" i="187"/>
  <c r="A3309" i="187"/>
  <c r="A3308" i="187"/>
  <c r="A3307" i="187"/>
  <c r="A3306" i="187"/>
  <c r="A3305" i="187"/>
  <c r="A3304" i="187"/>
  <c r="A3303" i="187"/>
  <c r="A3302" i="187"/>
  <c r="A3301" i="187"/>
  <c r="A3300" i="187"/>
  <c r="A3299" i="187"/>
  <c r="A3298" i="187"/>
  <c r="A3297" i="187"/>
  <c r="A3296" i="187"/>
  <c r="A3295" i="187"/>
  <c r="A3294" i="187"/>
  <c r="A3293" i="187"/>
  <c r="A3292" i="187"/>
  <c r="A3291" i="187"/>
  <c r="A3290" i="187"/>
  <c r="A3289" i="187"/>
  <c r="A3288" i="187"/>
  <c r="A3287" i="187"/>
  <c r="A3286" i="187"/>
  <c r="A3285" i="187"/>
  <c r="A3284" i="187"/>
  <c r="A3283" i="187"/>
  <c r="A3282" i="187"/>
  <c r="A3281" i="187"/>
  <c r="A3280" i="187"/>
  <c r="A3279" i="187"/>
  <c r="A3278" i="187"/>
  <c r="A3277" i="187"/>
  <c r="A3276" i="187"/>
  <c r="A3275" i="187"/>
  <c r="A3274" i="187"/>
  <c r="A3273" i="187"/>
  <c r="A3272" i="187"/>
  <c r="A3271" i="187"/>
  <c r="A3270" i="187"/>
  <c r="A3269" i="187"/>
  <c r="A3268" i="187"/>
  <c r="A3267" i="187"/>
  <c r="A3266" i="187"/>
  <c r="A3265" i="187"/>
  <c r="A3264" i="187"/>
  <c r="A3263" i="187"/>
  <c r="A3262" i="187"/>
  <c r="A3261" i="187"/>
  <c r="A3260" i="187"/>
  <c r="A3259" i="187"/>
  <c r="A3258" i="187"/>
  <c r="A3257" i="187"/>
  <c r="A3256" i="187"/>
  <c r="A3255" i="187"/>
  <c r="A3254" i="187"/>
  <c r="A3253" i="187"/>
  <c r="A3252" i="187"/>
  <c r="A3251" i="187"/>
  <c r="A3250" i="187"/>
  <c r="A3249" i="187"/>
  <c r="A3248" i="187"/>
  <c r="A3247" i="187"/>
  <c r="A3246" i="187"/>
  <c r="A3245" i="187"/>
  <c r="A3244" i="187"/>
  <c r="A3243" i="187"/>
  <c r="A3242" i="187"/>
  <c r="A3241" i="187"/>
  <c r="A3240" i="187"/>
  <c r="A3239" i="187"/>
  <c r="A3238" i="187"/>
  <c r="A3237" i="187"/>
  <c r="A3236" i="187"/>
  <c r="A3235" i="187"/>
  <c r="A3234" i="187"/>
  <c r="A3233" i="187"/>
  <c r="A3232" i="187"/>
  <c r="A3231" i="187"/>
  <c r="A3230" i="187"/>
  <c r="A3229" i="187"/>
  <c r="A3228" i="187"/>
  <c r="A3227" i="187"/>
  <c r="A3226" i="187"/>
  <c r="A3225" i="187"/>
  <c r="A3224" i="187"/>
  <c r="A3223" i="187"/>
  <c r="A3222" i="187"/>
  <c r="A3221" i="187"/>
  <c r="A3220" i="187"/>
  <c r="A3219" i="187"/>
  <c r="A3218" i="187"/>
  <c r="A3217" i="187"/>
  <c r="A3216" i="187"/>
  <c r="A3215" i="187"/>
  <c r="A3214" i="187"/>
  <c r="A3213" i="187"/>
  <c r="A3212" i="187"/>
  <c r="A3211" i="187"/>
  <c r="A3210" i="187"/>
  <c r="A3209" i="187"/>
  <c r="A3208" i="187"/>
  <c r="A3207" i="187"/>
  <c r="A3206" i="187"/>
  <c r="A3205" i="187"/>
  <c r="A3204" i="187"/>
  <c r="A3203" i="187"/>
  <c r="A3202" i="187"/>
  <c r="A3201" i="187"/>
  <c r="A3200" i="187"/>
  <c r="A3199" i="187"/>
  <c r="A3198" i="187"/>
  <c r="A3197" i="187"/>
  <c r="A3196" i="187"/>
  <c r="A3195" i="187"/>
  <c r="A3194" i="187"/>
  <c r="A3193" i="187"/>
  <c r="A3192" i="187"/>
  <c r="A3191" i="187"/>
  <c r="A3190" i="187"/>
  <c r="A3189" i="187"/>
  <c r="A3188" i="187"/>
  <c r="A3187" i="187"/>
  <c r="A3186" i="187"/>
  <c r="A3185" i="187"/>
  <c r="A3184" i="187"/>
  <c r="A3183" i="187"/>
  <c r="A3182" i="187"/>
  <c r="A3181" i="187"/>
  <c r="A3180" i="187"/>
  <c r="A3179" i="187"/>
  <c r="A3178" i="187"/>
  <c r="A3177" i="187"/>
  <c r="A3176" i="187"/>
  <c r="A3175" i="187"/>
  <c r="A3174" i="187"/>
  <c r="A3173" i="187"/>
  <c r="A3172" i="187"/>
  <c r="A3171" i="187"/>
  <c r="A3170" i="187"/>
  <c r="A3169" i="187"/>
  <c r="A3168" i="187"/>
  <c r="A3167" i="187"/>
  <c r="A3166" i="187"/>
  <c r="A3165" i="187"/>
  <c r="A3164" i="187"/>
  <c r="A3163" i="187"/>
  <c r="A3162" i="187"/>
  <c r="A3161" i="187"/>
  <c r="A3160" i="187"/>
  <c r="A3159" i="187"/>
  <c r="A3158" i="187"/>
  <c r="A3157" i="187"/>
  <c r="A3156" i="187"/>
  <c r="A3155" i="187"/>
  <c r="A3154" i="187"/>
  <c r="A3153" i="187"/>
  <c r="A3152" i="187"/>
  <c r="A3151" i="187"/>
  <c r="A3150" i="187"/>
  <c r="A3149" i="187"/>
  <c r="A3148" i="187"/>
  <c r="A3147" i="187"/>
  <c r="A3146" i="187"/>
  <c r="A3145" i="187"/>
  <c r="A3144" i="187"/>
  <c r="A3143" i="187"/>
  <c r="A3142" i="187"/>
  <c r="A3141" i="187"/>
  <c r="A3140" i="187"/>
  <c r="A3139" i="187"/>
  <c r="A3138" i="187"/>
  <c r="A3137" i="187"/>
  <c r="A3136" i="187"/>
  <c r="A3135" i="187"/>
  <c r="A3134" i="187"/>
  <c r="A3133" i="187"/>
  <c r="A3132" i="187"/>
  <c r="A3131" i="187"/>
  <c r="A3130" i="187"/>
  <c r="A3129" i="187"/>
  <c r="A3128" i="187"/>
  <c r="A3127" i="187"/>
  <c r="A3126" i="187"/>
  <c r="A3125" i="187"/>
  <c r="A3124" i="187"/>
  <c r="A3123" i="187"/>
  <c r="A3122" i="187"/>
  <c r="A3121" i="187"/>
  <c r="A3120" i="187"/>
  <c r="A3119" i="187"/>
  <c r="A3118" i="187"/>
  <c r="A3117" i="187"/>
  <c r="A3116" i="187"/>
  <c r="A3115" i="187"/>
  <c r="A3114" i="187"/>
  <c r="A3113" i="187"/>
  <c r="A3112" i="187"/>
  <c r="A3111" i="187"/>
  <c r="A3110" i="187"/>
  <c r="A3109" i="187"/>
  <c r="A3108" i="187"/>
  <c r="A3107" i="187"/>
  <c r="A3106" i="187"/>
  <c r="A3105" i="187"/>
  <c r="A3104" i="187"/>
  <c r="A3103" i="187"/>
  <c r="A3102" i="187"/>
  <c r="A3101" i="187"/>
  <c r="A3100" i="187"/>
  <c r="A3099" i="187"/>
  <c r="A3098" i="187"/>
  <c r="A3097" i="187"/>
  <c r="A3096" i="187"/>
  <c r="A3095" i="187"/>
  <c r="A3094" i="187"/>
  <c r="A3093" i="187"/>
  <c r="A3092" i="187"/>
  <c r="A3091" i="187"/>
  <c r="A3090" i="187"/>
  <c r="A3089" i="187"/>
  <c r="A3088" i="187"/>
  <c r="A3087" i="187"/>
  <c r="A3086" i="187"/>
  <c r="A3085" i="187"/>
  <c r="A3084" i="187"/>
  <c r="A3083" i="187"/>
  <c r="A3082" i="187"/>
  <c r="A3081" i="187"/>
  <c r="A3080" i="187"/>
  <c r="A3079" i="187"/>
  <c r="A3078" i="187"/>
  <c r="A3077" i="187"/>
  <c r="A3076" i="187"/>
  <c r="A3075" i="187"/>
  <c r="A3074" i="187"/>
  <c r="A3073" i="187"/>
  <c r="A3072" i="187"/>
  <c r="A3071" i="187"/>
  <c r="A3070" i="187"/>
  <c r="A3069" i="187"/>
  <c r="A3068" i="187"/>
  <c r="A3067" i="187"/>
  <c r="A3066" i="187"/>
  <c r="A3065" i="187"/>
  <c r="A3064" i="187"/>
  <c r="A3063" i="187"/>
  <c r="A3062" i="187"/>
  <c r="A3061" i="187"/>
  <c r="A3060" i="187"/>
  <c r="A3059" i="187"/>
  <c r="A3058" i="187"/>
  <c r="A3057" i="187"/>
  <c r="A3056" i="187"/>
  <c r="A3055" i="187"/>
  <c r="A3054" i="187"/>
  <c r="A3053" i="187"/>
  <c r="A3052" i="187"/>
  <c r="A3051" i="187"/>
  <c r="A3050" i="187"/>
  <c r="A3049" i="187"/>
  <c r="A3048" i="187"/>
  <c r="A3047" i="187"/>
  <c r="A3046" i="187"/>
  <c r="A3045" i="187"/>
  <c r="A3044" i="187"/>
  <c r="A3043" i="187"/>
  <c r="A3042" i="187"/>
  <c r="A3041" i="187"/>
  <c r="A3040" i="187"/>
  <c r="A3039" i="187"/>
  <c r="A3038" i="187"/>
  <c r="A3037" i="187"/>
  <c r="A3036" i="187"/>
  <c r="A3035" i="187"/>
  <c r="A3034" i="187"/>
  <c r="A3033" i="187"/>
  <c r="A3032" i="187"/>
  <c r="A3031" i="187"/>
  <c r="A3030" i="187"/>
  <c r="A3029" i="187"/>
  <c r="A3028" i="187"/>
  <c r="A3027" i="187"/>
  <c r="A3026" i="187"/>
  <c r="A3025" i="187"/>
  <c r="A3024" i="187"/>
  <c r="A3023" i="187"/>
  <c r="A3022" i="187"/>
  <c r="A3021" i="187"/>
  <c r="A3020" i="187"/>
  <c r="A3019" i="187"/>
  <c r="A3018" i="187"/>
  <c r="A3017" i="187"/>
  <c r="A3016" i="187"/>
  <c r="A3015" i="187"/>
  <c r="A3014" i="187"/>
  <c r="A3013" i="187"/>
  <c r="A3012" i="187"/>
  <c r="A3011" i="187"/>
  <c r="A3010" i="187"/>
  <c r="A3009" i="187"/>
  <c r="A3008" i="187"/>
  <c r="A3007" i="187"/>
  <c r="A3006" i="187"/>
  <c r="A3005" i="187"/>
  <c r="A3004" i="187"/>
  <c r="A3003" i="187"/>
  <c r="A3002" i="187"/>
  <c r="A3001" i="187"/>
  <c r="A3000" i="187"/>
  <c r="A2999" i="187"/>
  <c r="A2998" i="187"/>
  <c r="A2997" i="187"/>
  <c r="A2996" i="187"/>
  <c r="A2995" i="187"/>
  <c r="A2994" i="187"/>
  <c r="A2993" i="187"/>
  <c r="A2992" i="187"/>
  <c r="A2991" i="187"/>
  <c r="A2990" i="187"/>
  <c r="A2989" i="187"/>
  <c r="A2988" i="187"/>
  <c r="A2987" i="187"/>
  <c r="A2986" i="187"/>
  <c r="A2985" i="187"/>
  <c r="A2984" i="187"/>
  <c r="A2983" i="187"/>
  <c r="A2982" i="187"/>
  <c r="A2981" i="187"/>
  <c r="A2980" i="187"/>
  <c r="A2979" i="187"/>
  <c r="A2978" i="187"/>
  <c r="A2977" i="187"/>
  <c r="A2976" i="187"/>
  <c r="A2975" i="187"/>
  <c r="A2974" i="187"/>
  <c r="A2973" i="187"/>
  <c r="A2972" i="187"/>
  <c r="A2971" i="187"/>
  <c r="A2970" i="187"/>
  <c r="A2969" i="187"/>
  <c r="A2968" i="187"/>
  <c r="A2967" i="187"/>
  <c r="A2966" i="187"/>
  <c r="A2965" i="187"/>
  <c r="A2964" i="187"/>
  <c r="A2963" i="187"/>
  <c r="A2962" i="187"/>
  <c r="A2961" i="187"/>
  <c r="A2960" i="187"/>
  <c r="A2959" i="187"/>
  <c r="A2958" i="187"/>
  <c r="A2957" i="187"/>
  <c r="A2956" i="187"/>
  <c r="A2955" i="187"/>
  <c r="A2954" i="187"/>
  <c r="A2953" i="187"/>
  <c r="A2952" i="187"/>
  <c r="A2951" i="187"/>
  <c r="A2950" i="187"/>
  <c r="A2949" i="187"/>
  <c r="A2948" i="187"/>
  <c r="A2947" i="187"/>
  <c r="A2946" i="187"/>
  <c r="A2945" i="187"/>
  <c r="A2944" i="187"/>
  <c r="A2943" i="187"/>
  <c r="A2942" i="187"/>
  <c r="A2941" i="187"/>
  <c r="A2940" i="187"/>
  <c r="A2939" i="187"/>
  <c r="A2938" i="187"/>
  <c r="A2937" i="187"/>
  <c r="A2936" i="187"/>
  <c r="A2935" i="187"/>
  <c r="A2934" i="187"/>
  <c r="A2933" i="187"/>
  <c r="A2932" i="187"/>
  <c r="A2931" i="187"/>
  <c r="A2930" i="187"/>
  <c r="A2929" i="187"/>
  <c r="A2928" i="187"/>
  <c r="A2927" i="187"/>
  <c r="A2926" i="187"/>
  <c r="A2925" i="187"/>
  <c r="A2924" i="187"/>
  <c r="A2923" i="187"/>
  <c r="A2922" i="187"/>
  <c r="A2921" i="187"/>
  <c r="A2920" i="187"/>
  <c r="A2919" i="187"/>
  <c r="A2918" i="187"/>
  <c r="A2917" i="187"/>
  <c r="A2916" i="187"/>
  <c r="A2915" i="187"/>
  <c r="A2914" i="187"/>
  <c r="A2913" i="187"/>
  <c r="A2912" i="187"/>
  <c r="A2911" i="187"/>
  <c r="A2910" i="187"/>
  <c r="A2909" i="187"/>
  <c r="A2908" i="187"/>
  <c r="A2907" i="187"/>
  <c r="A2906" i="187"/>
  <c r="A2905" i="187"/>
  <c r="A2904" i="187"/>
  <c r="A2903" i="187"/>
  <c r="A2902" i="187"/>
  <c r="A2901" i="187"/>
  <c r="A2900" i="187"/>
  <c r="A2899" i="187"/>
  <c r="A2898" i="187"/>
  <c r="A2897" i="187"/>
  <c r="A2896" i="187"/>
  <c r="A2895" i="187"/>
  <c r="A2894" i="187"/>
  <c r="A2893" i="187"/>
  <c r="A2892" i="187"/>
  <c r="A2891" i="187"/>
  <c r="A2890" i="187"/>
  <c r="A2889" i="187"/>
  <c r="A2888" i="187"/>
  <c r="A2887" i="187"/>
  <c r="A2886" i="187"/>
  <c r="A2885" i="187"/>
  <c r="A2884" i="187"/>
  <c r="A2883" i="187"/>
  <c r="A2882" i="187"/>
  <c r="A2881" i="187"/>
  <c r="A2880" i="187"/>
  <c r="A2879" i="187"/>
  <c r="A2878" i="187"/>
  <c r="A2877" i="187"/>
  <c r="A2876" i="187"/>
  <c r="A2875" i="187"/>
  <c r="A2874" i="187"/>
  <c r="A2873" i="187"/>
  <c r="A2872" i="187"/>
  <c r="A2871" i="187"/>
  <c r="A2870" i="187"/>
  <c r="A2869" i="187"/>
  <c r="A2868" i="187"/>
  <c r="A2867" i="187"/>
  <c r="A2866" i="187"/>
  <c r="A2865" i="187"/>
  <c r="A2864" i="187"/>
  <c r="A2863" i="187"/>
  <c r="A2862" i="187"/>
  <c r="A2861" i="187"/>
  <c r="A2860" i="187"/>
  <c r="A2859" i="187"/>
  <c r="A2858" i="187"/>
  <c r="A2857" i="187"/>
  <c r="A2856" i="187"/>
  <c r="A2855" i="187"/>
  <c r="A2854" i="187"/>
  <c r="A2853" i="187"/>
  <c r="A2852" i="187"/>
  <c r="A2851" i="187"/>
  <c r="A2850" i="187"/>
  <c r="A2849" i="187"/>
  <c r="A2848" i="187"/>
  <c r="A2847" i="187"/>
  <c r="A2846" i="187"/>
  <c r="A2845" i="187"/>
  <c r="A2844" i="187"/>
  <c r="A2843" i="187"/>
  <c r="A2842" i="187"/>
  <c r="A2841" i="187"/>
  <c r="A2840" i="187"/>
  <c r="A2839" i="187"/>
  <c r="A2838" i="187"/>
  <c r="A2837" i="187"/>
  <c r="A2836" i="187"/>
  <c r="A2835" i="187"/>
  <c r="A2834" i="187"/>
  <c r="A2833" i="187"/>
  <c r="A2832" i="187"/>
  <c r="A2831" i="187"/>
  <c r="A2830" i="187"/>
  <c r="A2829" i="187"/>
  <c r="A2828" i="187"/>
  <c r="A2827" i="187"/>
  <c r="A2826" i="187"/>
  <c r="A2825" i="187"/>
  <c r="A2824" i="187"/>
  <c r="A2823" i="187"/>
  <c r="A2822" i="187"/>
  <c r="A2821" i="187"/>
  <c r="A2820" i="187"/>
  <c r="A2819" i="187"/>
  <c r="A2818" i="187"/>
  <c r="A2817" i="187"/>
  <c r="A2816" i="187"/>
  <c r="A2815" i="187"/>
  <c r="A2814" i="187"/>
  <c r="A2813" i="187"/>
  <c r="A2812" i="187"/>
  <c r="A2811" i="187"/>
  <c r="A2810" i="187"/>
  <c r="A2809" i="187"/>
  <c r="A2808" i="187"/>
  <c r="A2807" i="187"/>
  <c r="A2806" i="187"/>
  <c r="A2805" i="187"/>
  <c r="A2804" i="187"/>
  <c r="A2803" i="187"/>
  <c r="A2802" i="187"/>
  <c r="A2801" i="187"/>
  <c r="A2800" i="187"/>
  <c r="A2799" i="187"/>
  <c r="A2798" i="187"/>
  <c r="A2797" i="187"/>
  <c r="A2796" i="187"/>
  <c r="A2795" i="187"/>
  <c r="A2794" i="187"/>
  <c r="A2793" i="187"/>
  <c r="A2792" i="187"/>
  <c r="A2791" i="187"/>
  <c r="A2790" i="187"/>
  <c r="A2789" i="187"/>
  <c r="A2788" i="187"/>
  <c r="A2787" i="187"/>
  <c r="A2786" i="187"/>
  <c r="A2785" i="187"/>
  <c r="A2784" i="187"/>
  <c r="A2783" i="187"/>
  <c r="A2782" i="187"/>
  <c r="A2781" i="187"/>
  <c r="A2780" i="187"/>
  <c r="A2779" i="187"/>
  <c r="A2778" i="187"/>
  <c r="A2777" i="187"/>
  <c r="A2776" i="187"/>
  <c r="A2775" i="187"/>
  <c r="A2774" i="187"/>
  <c r="A2773" i="187"/>
  <c r="A2772" i="187"/>
  <c r="A2771" i="187"/>
  <c r="A2770" i="187"/>
  <c r="A2769" i="187"/>
  <c r="A2768" i="187"/>
  <c r="A2767" i="187"/>
  <c r="A2766" i="187"/>
  <c r="A2765" i="187"/>
  <c r="A2764" i="187"/>
  <c r="A2763" i="187"/>
  <c r="A2762" i="187"/>
  <c r="A2761" i="187"/>
  <c r="A2760" i="187"/>
  <c r="A2759" i="187"/>
  <c r="A2758" i="187"/>
  <c r="A2757" i="187"/>
  <c r="A2756" i="187"/>
  <c r="A2755" i="187"/>
  <c r="A2754" i="187"/>
  <c r="A2753" i="187"/>
  <c r="A2752" i="187"/>
  <c r="A2751" i="187"/>
  <c r="A2750" i="187"/>
  <c r="A2749" i="187"/>
  <c r="A2748" i="187"/>
  <c r="A2747" i="187"/>
  <c r="A2746" i="187"/>
  <c r="A2745" i="187"/>
  <c r="A2744" i="187"/>
  <c r="A2743" i="187"/>
  <c r="A2742" i="187"/>
  <c r="A2741" i="187"/>
  <c r="A2740" i="187"/>
  <c r="A2739" i="187"/>
  <c r="A2738" i="187"/>
  <c r="A2737" i="187"/>
  <c r="A2736" i="187"/>
  <c r="A2735" i="187"/>
  <c r="A2734" i="187"/>
  <c r="A2733" i="187"/>
  <c r="A2732" i="187"/>
  <c r="A2731" i="187"/>
  <c r="A2730" i="187"/>
  <c r="A2729" i="187"/>
  <c r="A2728" i="187"/>
  <c r="A2727" i="187"/>
  <c r="A2726" i="187"/>
  <c r="A2725" i="187"/>
  <c r="A2724" i="187"/>
  <c r="A2723" i="187"/>
  <c r="A2722" i="187"/>
  <c r="A2721" i="187"/>
  <c r="A2720" i="187"/>
  <c r="A2719" i="187"/>
  <c r="A2718" i="187"/>
  <c r="A2717" i="187"/>
  <c r="A2716" i="187"/>
  <c r="A2715" i="187"/>
  <c r="A2714" i="187"/>
  <c r="A2713" i="187"/>
  <c r="A2712" i="187"/>
  <c r="A2711" i="187"/>
  <c r="A2710" i="187"/>
  <c r="A2709" i="187"/>
  <c r="A2708" i="187"/>
  <c r="A2707" i="187"/>
  <c r="A2706" i="187"/>
  <c r="A2705" i="187"/>
  <c r="A2704" i="187"/>
  <c r="A2703" i="187"/>
  <c r="A2702" i="187"/>
  <c r="A2701" i="187"/>
  <c r="A2700" i="187"/>
  <c r="A2699" i="187"/>
  <c r="A2698" i="187"/>
  <c r="A2697" i="187"/>
  <c r="A2696" i="187"/>
  <c r="A2695" i="187"/>
  <c r="A2694" i="187"/>
  <c r="A2693" i="187"/>
  <c r="A2692" i="187"/>
  <c r="A2691" i="187"/>
  <c r="A2690" i="187"/>
  <c r="A2689" i="187"/>
  <c r="A2688" i="187"/>
  <c r="A2687" i="187"/>
  <c r="A2686" i="187"/>
  <c r="A2685" i="187"/>
  <c r="A2684" i="187"/>
  <c r="A2683" i="187"/>
  <c r="A2682" i="187"/>
  <c r="A2681" i="187"/>
  <c r="A2680" i="187"/>
  <c r="A2679" i="187"/>
  <c r="A2678" i="187"/>
  <c r="A2677" i="187"/>
  <c r="A2676" i="187"/>
  <c r="A2675" i="187"/>
  <c r="A2674" i="187"/>
  <c r="A2673" i="187"/>
  <c r="A2672" i="187"/>
  <c r="A2671" i="187"/>
  <c r="A2670" i="187"/>
  <c r="A2669" i="187"/>
  <c r="A2668" i="187"/>
  <c r="A2667" i="187"/>
  <c r="A2666" i="187"/>
  <c r="A2665" i="187"/>
  <c r="A2664" i="187"/>
  <c r="A2663" i="187"/>
  <c r="A2662" i="187"/>
  <c r="A2661" i="187"/>
  <c r="A2660" i="187"/>
  <c r="A2659" i="187"/>
  <c r="A2658" i="187"/>
  <c r="A2657" i="187"/>
  <c r="A2656" i="187"/>
  <c r="A2655" i="187"/>
  <c r="A2654" i="187"/>
  <c r="A2653" i="187"/>
  <c r="A2652" i="187"/>
  <c r="A2651" i="187"/>
  <c r="A2650" i="187"/>
  <c r="A2649" i="187"/>
  <c r="A2648" i="187"/>
  <c r="A2647" i="187"/>
  <c r="A2646" i="187"/>
  <c r="A2645" i="187"/>
  <c r="A2644" i="187"/>
  <c r="A2643" i="187"/>
  <c r="A2642" i="187"/>
  <c r="A2641" i="187"/>
  <c r="A2640" i="187"/>
  <c r="A2639" i="187"/>
  <c r="A2638" i="187"/>
  <c r="A2637" i="187"/>
  <c r="A2636" i="187"/>
  <c r="A2635" i="187"/>
  <c r="A2634" i="187"/>
  <c r="A2633" i="187"/>
  <c r="A2632" i="187"/>
  <c r="A2631" i="187"/>
  <c r="A2630" i="187"/>
  <c r="A2629" i="187"/>
  <c r="A2628" i="187"/>
  <c r="A2627" i="187"/>
  <c r="A2626" i="187"/>
  <c r="A2625" i="187"/>
  <c r="A2624" i="187"/>
  <c r="A2623" i="187"/>
  <c r="A2622" i="187"/>
  <c r="A2621" i="187"/>
  <c r="A2620" i="187"/>
  <c r="A2619" i="187"/>
  <c r="A2618" i="187"/>
  <c r="A2617" i="187"/>
  <c r="A2616" i="187"/>
  <c r="A2615" i="187"/>
  <c r="A2614" i="187"/>
  <c r="A2613" i="187"/>
  <c r="A2612" i="187"/>
  <c r="A2611" i="187"/>
  <c r="A2610" i="187"/>
  <c r="A2609" i="187"/>
  <c r="A2608" i="187"/>
  <c r="A2607" i="187"/>
  <c r="A2606" i="187"/>
  <c r="A2605" i="187"/>
  <c r="A2604" i="187"/>
  <c r="A2603" i="187"/>
  <c r="A2602" i="187"/>
  <c r="A2601" i="187"/>
  <c r="A2600" i="187"/>
  <c r="A2599" i="187"/>
  <c r="A2598" i="187"/>
  <c r="A2597" i="187"/>
  <c r="A2596" i="187"/>
  <c r="A2595" i="187"/>
  <c r="A2594" i="187"/>
  <c r="A2593" i="187"/>
  <c r="A2592" i="187"/>
  <c r="A2591" i="187"/>
  <c r="A2590" i="187"/>
  <c r="A2589" i="187"/>
  <c r="A2588" i="187"/>
  <c r="A2587" i="187"/>
  <c r="A2586" i="187"/>
  <c r="A2585" i="187"/>
  <c r="A2584" i="187"/>
  <c r="A2583" i="187"/>
  <c r="A2582" i="187"/>
  <c r="A2581" i="187"/>
  <c r="A2580" i="187"/>
  <c r="A2579" i="187"/>
  <c r="A2578" i="187"/>
  <c r="A2577" i="187"/>
  <c r="A2576" i="187"/>
  <c r="A2575" i="187"/>
  <c r="A2574" i="187"/>
  <c r="A2573" i="187"/>
  <c r="A2572" i="187"/>
  <c r="A2571" i="187"/>
  <c r="A2570" i="187"/>
  <c r="A2569" i="187"/>
  <c r="A2568" i="187"/>
  <c r="A2567" i="187"/>
  <c r="A2566" i="187"/>
  <c r="A2565" i="187"/>
  <c r="A2564" i="187"/>
  <c r="A2563" i="187"/>
  <c r="A2562" i="187"/>
  <c r="A2561" i="187"/>
  <c r="A2560" i="187"/>
  <c r="A2559" i="187"/>
  <c r="A2558" i="187"/>
  <c r="A2557" i="187"/>
  <c r="A2556" i="187"/>
  <c r="A2555" i="187"/>
  <c r="A2554" i="187"/>
  <c r="A2553" i="187"/>
  <c r="A2552" i="187"/>
  <c r="A2551" i="187"/>
  <c r="A2550" i="187"/>
  <c r="A2549" i="187"/>
  <c r="A2548" i="187"/>
  <c r="A2547" i="187"/>
  <c r="A2546" i="187"/>
  <c r="A2545" i="187"/>
  <c r="A2544" i="187"/>
  <c r="A2543" i="187"/>
  <c r="A2542" i="187"/>
  <c r="A2541" i="187"/>
  <c r="A2540" i="187"/>
  <c r="A2539" i="187"/>
  <c r="A2538" i="187"/>
  <c r="A2537" i="187"/>
  <c r="A2536" i="187"/>
  <c r="A2535" i="187"/>
  <c r="A2534" i="187"/>
  <c r="A2533" i="187"/>
  <c r="A2532" i="187"/>
  <c r="A2531" i="187"/>
  <c r="A2530" i="187"/>
  <c r="A2529" i="187"/>
  <c r="A2528" i="187"/>
  <c r="A2527" i="187"/>
  <c r="A2526" i="187"/>
  <c r="A2525" i="187"/>
  <c r="A2524" i="187"/>
  <c r="A2523" i="187"/>
  <c r="A2522" i="187"/>
  <c r="A2521" i="187"/>
  <c r="A2520" i="187"/>
  <c r="A2519" i="187"/>
  <c r="A2518" i="187"/>
  <c r="A2517" i="187"/>
  <c r="A2516" i="187"/>
  <c r="A2515" i="187"/>
  <c r="A2514" i="187"/>
  <c r="A2513" i="187"/>
  <c r="A2512" i="187"/>
  <c r="A2511" i="187"/>
  <c r="A2510" i="187"/>
  <c r="A2509" i="187"/>
  <c r="A2508" i="187"/>
  <c r="A2507" i="187"/>
  <c r="A2506" i="187"/>
  <c r="A2505" i="187"/>
  <c r="A2504" i="187"/>
  <c r="A2503" i="187"/>
  <c r="A2502" i="187"/>
  <c r="A2501" i="187"/>
  <c r="A2500" i="187"/>
  <c r="A2499" i="187"/>
  <c r="A2498" i="187"/>
  <c r="A2497" i="187"/>
  <c r="A2496" i="187"/>
  <c r="A2495" i="187"/>
  <c r="A2494" i="187"/>
  <c r="A2493" i="187"/>
  <c r="A2492" i="187"/>
  <c r="A2491" i="187"/>
  <c r="A2490" i="187"/>
  <c r="A2489" i="187"/>
  <c r="A2488" i="187"/>
  <c r="A2487" i="187"/>
  <c r="A2486" i="187"/>
  <c r="A2485" i="187"/>
  <c r="A2484" i="187"/>
  <c r="A2483" i="187"/>
  <c r="A2482" i="187"/>
  <c r="A2481" i="187"/>
  <c r="A2480" i="187"/>
  <c r="A2479" i="187"/>
  <c r="A2478" i="187"/>
  <c r="A2477" i="187"/>
  <c r="A2476" i="187"/>
  <c r="A2475" i="187"/>
  <c r="A2474" i="187"/>
  <c r="A2473" i="187"/>
  <c r="A2472" i="187"/>
  <c r="A2471" i="187"/>
  <c r="A2470" i="187"/>
  <c r="A2469" i="187"/>
  <c r="A2468" i="187"/>
  <c r="A2467" i="187"/>
  <c r="A2466" i="187"/>
  <c r="A2465" i="187"/>
  <c r="A2464" i="187"/>
  <c r="A2463" i="187"/>
  <c r="A2462" i="187"/>
  <c r="A2461" i="187"/>
  <c r="A2460" i="187"/>
  <c r="A2459" i="187"/>
  <c r="A2458" i="187"/>
  <c r="A2457" i="187"/>
  <c r="A2456" i="187"/>
  <c r="A2455" i="187"/>
  <c r="A2454" i="187"/>
  <c r="A2453" i="187"/>
  <c r="A2452" i="187"/>
  <c r="A2451" i="187"/>
  <c r="A2450" i="187"/>
  <c r="A2449" i="187"/>
  <c r="A2448" i="187"/>
  <c r="A2447" i="187"/>
  <c r="A2446" i="187"/>
  <c r="A2445" i="187"/>
  <c r="A2444" i="187"/>
  <c r="A2443" i="187"/>
  <c r="A2442" i="187"/>
  <c r="A2441" i="187"/>
  <c r="A2440" i="187"/>
  <c r="A2439" i="187"/>
  <c r="A2438" i="187"/>
  <c r="A2437" i="187"/>
  <c r="A2436" i="187"/>
  <c r="A2435" i="187"/>
  <c r="A2434" i="187"/>
  <c r="A2433" i="187"/>
  <c r="A2432" i="187"/>
  <c r="A2431" i="187"/>
  <c r="A2430" i="187"/>
  <c r="A2429" i="187"/>
  <c r="A2428" i="187"/>
  <c r="A2427" i="187"/>
  <c r="A2426" i="187"/>
  <c r="A2425" i="187"/>
  <c r="A2424" i="187"/>
  <c r="A2423" i="187"/>
  <c r="A2422" i="187"/>
  <c r="A2421" i="187"/>
  <c r="A2420" i="187"/>
  <c r="A2419" i="187"/>
  <c r="A2418" i="187"/>
  <c r="A2417" i="187"/>
  <c r="A2416" i="187"/>
  <c r="A2415" i="187"/>
  <c r="A2414" i="187"/>
  <c r="A2413" i="187"/>
  <c r="A2412" i="187"/>
  <c r="A2411" i="187"/>
  <c r="A2410" i="187"/>
  <c r="A2409" i="187"/>
  <c r="A2408" i="187"/>
  <c r="A2407" i="187"/>
  <c r="A2406" i="187"/>
  <c r="A2405" i="187"/>
  <c r="A2404" i="187"/>
  <c r="A2403" i="187"/>
  <c r="A2402" i="187"/>
  <c r="A2401" i="187"/>
  <c r="A2400" i="187"/>
  <c r="A2399" i="187"/>
  <c r="A2398" i="187"/>
  <c r="A2397" i="187"/>
  <c r="A2396" i="187"/>
  <c r="A2395" i="187"/>
  <c r="A2394" i="187"/>
  <c r="A2393" i="187"/>
  <c r="A2392" i="187"/>
  <c r="A2391" i="187"/>
  <c r="A2390" i="187"/>
  <c r="A2389" i="187"/>
  <c r="A2388" i="187"/>
  <c r="A2387" i="187"/>
  <c r="A2386" i="187"/>
  <c r="A2385" i="187"/>
  <c r="A2384" i="187"/>
  <c r="A2383" i="187"/>
  <c r="A2382" i="187"/>
  <c r="A2381" i="187"/>
  <c r="A2380" i="187"/>
  <c r="A2379" i="187"/>
  <c r="A2378" i="187"/>
  <c r="A2377" i="187"/>
  <c r="A2376" i="187"/>
  <c r="A2375" i="187"/>
  <c r="A2374" i="187"/>
  <c r="A2373" i="187"/>
  <c r="A2372" i="187"/>
  <c r="A2371" i="187"/>
  <c r="A2370" i="187"/>
  <c r="A2369" i="187"/>
  <c r="A2368" i="187"/>
  <c r="A2367" i="187"/>
  <c r="A2366" i="187"/>
  <c r="A2365" i="187"/>
  <c r="A2364" i="187"/>
  <c r="A2363" i="187"/>
  <c r="A2362" i="187"/>
  <c r="A2361" i="187"/>
  <c r="A2360" i="187"/>
  <c r="A2359" i="187"/>
  <c r="A2358" i="187"/>
  <c r="A2357" i="187"/>
  <c r="A2356" i="187"/>
  <c r="A2355" i="187"/>
  <c r="A2354" i="187"/>
  <c r="A2353" i="187"/>
  <c r="A2352" i="187"/>
  <c r="A2351" i="187"/>
  <c r="A2350" i="187"/>
  <c r="A2349" i="187"/>
  <c r="A2348" i="187"/>
  <c r="A2347" i="187"/>
  <c r="A2346" i="187"/>
  <c r="A2345" i="187"/>
  <c r="A2344" i="187"/>
  <c r="A2343" i="187"/>
  <c r="A2342" i="187"/>
  <c r="A2341" i="187"/>
  <c r="A2340" i="187"/>
  <c r="A2339" i="187"/>
  <c r="A2338" i="187"/>
  <c r="A2337" i="187"/>
  <c r="A2336" i="187"/>
  <c r="A2335" i="187"/>
  <c r="A2334" i="187"/>
  <c r="A2333" i="187"/>
  <c r="A2332" i="187"/>
  <c r="A2331" i="187"/>
  <c r="A2330" i="187"/>
  <c r="A2329" i="187"/>
  <c r="A2328" i="187"/>
  <c r="A2327" i="187"/>
  <c r="A2326" i="187"/>
  <c r="A2325" i="187"/>
  <c r="A2324" i="187"/>
  <c r="A2323" i="187"/>
  <c r="A2322" i="187"/>
  <c r="A2321" i="187"/>
  <c r="A2320" i="187"/>
  <c r="A2319" i="187"/>
  <c r="A2318" i="187"/>
  <c r="A2317" i="187"/>
  <c r="A2316" i="187"/>
  <c r="A2315" i="187"/>
  <c r="A2314" i="187"/>
  <c r="A2313" i="187"/>
  <c r="A2312" i="187"/>
  <c r="A2311" i="187"/>
  <c r="A2310" i="187"/>
  <c r="A2309" i="187"/>
  <c r="A2308" i="187"/>
  <c r="A2307" i="187"/>
  <c r="A2306" i="187"/>
  <c r="A2305" i="187"/>
  <c r="A2304" i="187"/>
  <c r="A2303" i="187"/>
  <c r="A2302" i="187"/>
  <c r="A2301" i="187"/>
  <c r="A2300" i="187"/>
  <c r="A2299" i="187"/>
  <c r="A2298" i="187"/>
  <c r="A2297" i="187"/>
  <c r="A2296" i="187"/>
  <c r="A2295" i="187"/>
  <c r="A2294" i="187"/>
  <c r="A2293" i="187"/>
  <c r="A2292" i="187"/>
  <c r="A2291" i="187"/>
  <c r="A2290" i="187"/>
  <c r="A2289" i="187"/>
  <c r="A2288" i="187"/>
  <c r="A2287" i="187"/>
  <c r="A2286" i="187"/>
  <c r="A2285" i="187"/>
  <c r="A2284" i="187"/>
  <c r="A2283" i="187"/>
  <c r="A2282" i="187"/>
  <c r="A2281" i="187"/>
  <c r="A2280" i="187"/>
  <c r="A2279" i="187"/>
  <c r="A2278" i="187"/>
  <c r="A2277" i="187"/>
  <c r="A2276" i="187"/>
  <c r="A2275" i="187"/>
  <c r="A2274" i="187"/>
  <c r="A2273" i="187"/>
  <c r="A2272" i="187"/>
  <c r="A2271" i="187"/>
  <c r="A2270" i="187"/>
  <c r="A2269" i="187"/>
  <c r="A2268" i="187"/>
  <c r="A2267" i="187"/>
  <c r="A2266" i="187"/>
  <c r="A2265" i="187"/>
  <c r="A2264" i="187"/>
  <c r="A2263" i="187"/>
  <c r="A2262" i="187"/>
  <c r="A2261" i="187"/>
  <c r="A2260" i="187"/>
  <c r="A2259" i="187"/>
  <c r="A2258" i="187"/>
  <c r="A2257" i="187"/>
  <c r="A2256" i="187"/>
  <c r="A2255" i="187"/>
  <c r="A2254" i="187"/>
  <c r="A2253" i="187"/>
  <c r="A2252" i="187"/>
  <c r="A2251" i="187"/>
  <c r="A2250" i="187"/>
  <c r="A2249" i="187"/>
  <c r="A2248" i="187"/>
  <c r="A2247" i="187"/>
  <c r="A2246" i="187"/>
  <c r="A2245" i="187"/>
  <c r="A2244" i="187"/>
  <c r="A2243" i="187"/>
  <c r="A2242" i="187"/>
  <c r="A2241" i="187"/>
  <c r="A2240" i="187"/>
  <c r="A2239" i="187"/>
  <c r="A2238" i="187"/>
  <c r="A2237" i="187"/>
  <c r="A2236" i="187"/>
  <c r="A2235" i="187"/>
  <c r="A2234" i="187"/>
  <c r="A2233" i="187"/>
  <c r="A2232" i="187"/>
  <c r="A2231" i="187"/>
  <c r="A2230" i="187"/>
  <c r="A2229" i="187"/>
  <c r="A2228" i="187"/>
  <c r="A2227" i="187"/>
  <c r="A2226" i="187"/>
  <c r="A2225" i="187"/>
  <c r="A2224" i="187"/>
  <c r="A2223" i="187"/>
  <c r="A2222" i="187"/>
  <c r="A2221" i="187"/>
  <c r="A2220" i="187"/>
  <c r="A2219" i="187"/>
  <c r="A2218" i="187"/>
  <c r="A2217" i="187"/>
  <c r="A2216" i="187"/>
  <c r="A2215" i="187"/>
  <c r="A2214" i="187"/>
  <c r="A2213" i="187"/>
  <c r="A2212" i="187"/>
  <c r="A2211" i="187"/>
  <c r="A2210" i="187"/>
  <c r="A2209" i="187"/>
  <c r="A2208" i="187"/>
  <c r="A2207" i="187"/>
  <c r="A2206" i="187"/>
  <c r="A2205" i="187"/>
  <c r="A2204" i="187"/>
  <c r="A2203" i="187"/>
  <c r="A2202" i="187"/>
  <c r="A2201" i="187"/>
  <c r="A2200" i="187"/>
  <c r="A2199" i="187"/>
  <c r="A2198" i="187"/>
  <c r="A2197" i="187"/>
  <c r="A2196" i="187"/>
  <c r="A2195" i="187"/>
  <c r="A2194" i="187"/>
  <c r="A2193" i="187"/>
  <c r="A2192" i="187"/>
  <c r="A2191" i="187"/>
  <c r="A2190" i="187"/>
  <c r="A2189" i="187"/>
  <c r="A2188" i="187"/>
  <c r="A2187" i="187"/>
  <c r="A2186" i="187"/>
  <c r="A2185" i="187"/>
  <c r="A2184" i="187"/>
  <c r="A2183" i="187"/>
  <c r="A2182" i="187"/>
  <c r="A2181" i="187"/>
  <c r="A2180" i="187"/>
  <c r="A2179" i="187"/>
  <c r="A2178" i="187"/>
  <c r="A2177" i="187"/>
  <c r="A2176" i="187"/>
  <c r="A2175" i="187"/>
  <c r="A2174" i="187"/>
  <c r="A2173" i="187"/>
  <c r="A2172" i="187"/>
  <c r="A2171" i="187"/>
  <c r="A2170" i="187"/>
  <c r="A2169" i="187"/>
  <c r="A2168" i="187"/>
  <c r="A2167" i="187"/>
  <c r="A2166" i="187"/>
  <c r="A2165" i="187"/>
  <c r="A2164" i="187"/>
  <c r="A2163" i="187"/>
  <c r="A2162" i="187"/>
  <c r="A2161" i="187"/>
  <c r="A2160" i="187"/>
  <c r="A2159" i="187"/>
  <c r="A2158" i="187"/>
  <c r="A2157" i="187"/>
  <c r="A2156" i="187"/>
  <c r="A2155" i="187"/>
  <c r="A2154" i="187"/>
  <c r="A2153" i="187"/>
  <c r="A2152" i="187"/>
  <c r="A2151" i="187"/>
  <c r="A2150" i="187"/>
  <c r="A2149" i="187"/>
  <c r="A2148" i="187"/>
  <c r="A2147" i="187"/>
  <c r="A2146" i="187"/>
  <c r="A2145" i="187"/>
  <c r="A2144" i="187"/>
  <c r="A2143" i="187"/>
  <c r="A2142" i="187"/>
  <c r="A2141" i="187"/>
  <c r="A2140" i="187"/>
  <c r="A2139" i="187"/>
  <c r="A2138" i="187"/>
  <c r="A2137" i="187"/>
  <c r="A2136" i="187"/>
  <c r="A2135" i="187"/>
  <c r="A2134" i="187"/>
  <c r="A2133" i="187"/>
  <c r="A2132" i="187"/>
  <c r="A2131" i="187"/>
  <c r="A2130" i="187"/>
  <c r="A2129" i="187"/>
  <c r="A2128" i="187"/>
  <c r="A2127" i="187"/>
  <c r="A2126" i="187"/>
  <c r="A2125" i="187"/>
  <c r="A2124" i="187"/>
  <c r="A2123" i="187"/>
  <c r="A2122" i="187"/>
  <c r="A2121" i="187"/>
  <c r="A2120" i="187"/>
  <c r="A2119" i="187"/>
  <c r="A2118" i="187"/>
  <c r="A2117" i="187"/>
  <c r="A2116" i="187"/>
  <c r="A2115" i="187"/>
  <c r="A2114" i="187"/>
  <c r="A2113" i="187"/>
  <c r="A2112" i="187"/>
  <c r="A2111" i="187"/>
  <c r="A2110" i="187"/>
  <c r="A2109" i="187"/>
  <c r="A2108" i="187"/>
  <c r="A2107" i="187"/>
  <c r="A2106" i="187"/>
  <c r="A2105" i="187"/>
  <c r="A2104" i="187"/>
  <c r="A2103" i="187"/>
  <c r="A2102" i="187"/>
  <c r="A2101" i="187"/>
  <c r="A2100" i="187"/>
  <c r="A2099" i="187"/>
  <c r="A2098" i="187"/>
  <c r="A2097" i="187"/>
  <c r="A2096" i="187"/>
  <c r="A2095" i="187"/>
  <c r="A2094" i="187"/>
  <c r="A2093" i="187"/>
  <c r="A2092" i="187"/>
  <c r="A2091" i="187"/>
  <c r="A2090" i="187"/>
  <c r="A2089" i="187"/>
  <c r="A2088" i="187"/>
  <c r="A2087" i="187"/>
  <c r="A2086" i="187"/>
  <c r="A2085" i="187"/>
  <c r="A2084" i="187"/>
  <c r="A2083" i="187"/>
  <c r="A2082" i="187"/>
  <c r="A2081" i="187"/>
  <c r="A2080" i="187"/>
  <c r="A2079" i="187"/>
  <c r="A2078" i="187"/>
  <c r="A2077" i="187"/>
  <c r="A2076" i="187"/>
  <c r="A2075" i="187"/>
  <c r="A2074" i="187"/>
  <c r="A2073" i="187"/>
  <c r="A2072" i="187"/>
  <c r="A2071" i="187"/>
  <c r="A2070" i="187"/>
  <c r="A2069" i="187"/>
  <c r="A2068" i="187"/>
  <c r="A2067" i="187"/>
  <c r="A2066" i="187"/>
  <c r="A2065" i="187"/>
  <c r="A2064" i="187"/>
  <c r="A2063" i="187"/>
  <c r="A2062" i="187"/>
  <c r="A2061" i="187"/>
  <c r="A2060" i="187"/>
  <c r="A2059" i="187"/>
  <c r="A2058" i="187"/>
  <c r="A2057" i="187"/>
  <c r="A2056" i="187"/>
  <c r="A2055" i="187"/>
  <c r="A2054" i="187"/>
  <c r="A2053" i="187"/>
  <c r="A2052" i="187"/>
  <c r="A2051" i="187"/>
  <c r="A2050" i="187"/>
  <c r="A2049" i="187"/>
  <c r="A2048" i="187"/>
  <c r="A2047" i="187"/>
  <c r="A2046" i="187"/>
  <c r="A2045" i="187"/>
  <c r="A2044" i="187"/>
  <c r="A2043" i="187"/>
  <c r="A2042" i="187"/>
  <c r="A2041" i="187"/>
  <c r="A2040" i="187"/>
  <c r="A2039" i="187"/>
  <c r="A2038" i="187"/>
  <c r="A2037" i="187"/>
  <c r="A2036" i="187"/>
  <c r="A2035" i="187"/>
  <c r="A2034" i="187"/>
  <c r="A2033" i="187"/>
  <c r="A2032" i="187"/>
  <c r="A2031" i="187"/>
  <c r="A2030" i="187"/>
  <c r="A2029" i="187"/>
  <c r="A2028" i="187"/>
  <c r="A2027" i="187"/>
  <c r="A2026" i="187"/>
  <c r="A2025" i="187"/>
  <c r="A2024" i="187"/>
  <c r="A2023" i="187"/>
  <c r="A2022" i="187"/>
  <c r="A2021" i="187"/>
  <c r="A2020" i="187"/>
  <c r="A2019" i="187"/>
  <c r="A2018" i="187"/>
  <c r="A2017" i="187"/>
  <c r="A2016" i="187"/>
  <c r="A2015" i="187"/>
  <c r="A2014" i="187"/>
  <c r="A2013" i="187"/>
  <c r="A2012" i="187"/>
  <c r="A2011" i="187"/>
  <c r="A2010" i="187"/>
  <c r="A2009" i="187"/>
  <c r="A2008" i="187"/>
  <c r="A2007" i="187"/>
  <c r="A2006" i="187"/>
  <c r="A2005" i="187"/>
  <c r="A2004" i="187"/>
  <c r="A2003" i="187"/>
  <c r="A2002" i="187"/>
  <c r="A2001" i="187"/>
  <c r="A2000" i="187"/>
  <c r="A1999" i="187"/>
  <c r="A1998" i="187"/>
  <c r="A1997" i="187"/>
  <c r="A1996" i="187"/>
  <c r="A1995" i="187"/>
  <c r="A1994" i="187"/>
  <c r="A1993" i="187"/>
  <c r="A1992" i="187"/>
  <c r="A1991" i="187"/>
  <c r="A1990" i="187"/>
  <c r="A1989" i="187"/>
  <c r="A1988" i="187"/>
  <c r="A1987" i="187"/>
  <c r="A1986" i="187"/>
  <c r="A1985" i="187"/>
  <c r="A1984" i="187"/>
  <c r="A1983" i="187"/>
  <c r="A1982" i="187"/>
  <c r="A1981" i="187"/>
  <c r="A1980" i="187"/>
  <c r="A1979" i="187"/>
  <c r="A1978" i="187"/>
  <c r="A1977" i="187"/>
  <c r="A1976" i="187"/>
  <c r="A1975" i="187"/>
  <c r="A1974" i="187"/>
  <c r="A1973" i="187"/>
  <c r="A1972" i="187"/>
  <c r="A1971" i="187"/>
  <c r="A1970" i="187"/>
  <c r="A1969" i="187"/>
  <c r="A1968" i="187"/>
  <c r="A1967" i="187"/>
  <c r="A1966" i="187"/>
  <c r="A1965" i="187"/>
  <c r="A1964" i="187"/>
  <c r="A1963" i="187"/>
  <c r="A1962" i="187"/>
  <c r="A1961" i="187"/>
  <c r="A1960" i="187"/>
  <c r="A1959" i="187"/>
  <c r="A1958" i="187"/>
  <c r="A1957" i="187"/>
  <c r="A1956" i="187"/>
  <c r="A1955" i="187"/>
  <c r="A1954" i="187"/>
  <c r="A1953" i="187"/>
  <c r="A1952" i="187"/>
  <c r="A1951" i="187"/>
  <c r="A1950" i="187"/>
  <c r="A1949" i="187"/>
  <c r="A1948" i="187"/>
  <c r="A1947" i="187"/>
  <c r="A1946" i="187"/>
  <c r="A1945" i="187"/>
  <c r="A1944" i="187"/>
  <c r="A1943" i="187"/>
  <c r="A1942" i="187"/>
  <c r="A1941" i="187"/>
  <c r="A1940" i="187"/>
  <c r="A1939" i="187"/>
  <c r="A1938" i="187"/>
  <c r="A1937" i="187"/>
  <c r="A1936" i="187"/>
  <c r="A1935" i="187"/>
  <c r="A1934" i="187"/>
  <c r="A1933" i="187"/>
  <c r="A1932" i="187"/>
  <c r="A1931" i="187"/>
  <c r="A1930" i="187"/>
  <c r="A1929" i="187"/>
  <c r="A1928" i="187"/>
  <c r="A1927" i="187"/>
  <c r="A1926" i="187"/>
  <c r="A1925" i="187"/>
  <c r="A1924" i="187"/>
  <c r="A1923" i="187"/>
  <c r="A1922" i="187"/>
  <c r="A1921" i="187"/>
  <c r="A1920" i="187"/>
  <c r="A1919" i="187"/>
  <c r="A1918" i="187"/>
  <c r="A1917" i="187"/>
  <c r="A1916" i="187"/>
  <c r="A1915" i="187"/>
  <c r="A1914" i="187"/>
  <c r="A1913" i="187"/>
  <c r="A1912" i="187"/>
  <c r="A1911" i="187"/>
  <c r="A1910" i="187"/>
  <c r="A1909" i="187"/>
  <c r="A1908" i="187"/>
  <c r="A1907" i="187"/>
  <c r="A1906" i="187"/>
  <c r="A1905" i="187"/>
  <c r="A1904" i="187"/>
  <c r="A1903" i="187"/>
  <c r="A1902" i="187"/>
  <c r="A1901" i="187"/>
  <c r="A1900" i="187"/>
  <c r="A1899" i="187"/>
  <c r="A1898" i="187"/>
  <c r="A1897" i="187"/>
  <c r="A1896" i="187"/>
  <c r="A1895" i="187"/>
  <c r="A1894" i="187"/>
  <c r="A1893" i="187"/>
  <c r="A1892" i="187"/>
  <c r="A1891" i="187"/>
  <c r="A1890" i="187"/>
  <c r="A1889" i="187"/>
  <c r="A1888" i="187"/>
  <c r="A1887" i="187"/>
  <c r="A1886" i="187"/>
  <c r="A1885" i="187"/>
  <c r="A1884" i="187"/>
  <c r="A1883" i="187"/>
  <c r="A1882" i="187"/>
  <c r="A1881" i="187"/>
  <c r="A1880" i="187"/>
  <c r="A1879" i="187"/>
  <c r="A1878" i="187"/>
  <c r="A1877" i="187"/>
  <c r="A1876" i="187"/>
  <c r="A1875" i="187"/>
  <c r="A1874" i="187"/>
  <c r="A1873" i="187"/>
  <c r="A1872" i="187"/>
  <c r="A1871" i="187"/>
  <c r="A1870" i="187"/>
  <c r="A1869" i="187"/>
  <c r="A1868" i="187"/>
  <c r="A1867" i="187"/>
  <c r="A1866" i="187"/>
  <c r="A1865" i="187"/>
  <c r="A1864" i="187"/>
  <c r="A1863" i="187"/>
  <c r="A1862" i="187"/>
  <c r="A1861" i="187"/>
  <c r="A1860" i="187"/>
  <c r="A1859" i="187"/>
  <c r="A1858" i="187"/>
  <c r="A1857" i="187"/>
  <c r="A1856" i="187"/>
  <c r="A1855" i="187"/>
  <c r="A1854" i="187"/>
  <c r="A1853" i="187"/>
  <c r="A1852" i="187"/>
  <c r="A1851" i="187"/>
  <c r="A1850" i="187"/>
  <c r="A1849" i="187"/>
  <c r="A1848" i="187"/>
  <c r="A1847" i="187"/>
  <c r="A1846" i="187"/>
  <c r="A1845" i="187"/>
  <c r="A1844" i="187"/>
  <c r="A1843" i="187"/>
  <c r="A1842" i="187"/>
  <c r="A1841" i="187"/>
  <c r="A1840" i="187"/>
  <c r="A1839" i="187"/>
  <c r="A1838" i="187"/>
  <c r="A1837" i="187"/>
  <c r="A1836" i="187"/>
  <c r="A1835" i="187"/>
  <c r="A1834" i="187"/>
  <c r="A1833" i="187"/>
  <c r="A1832" i="187"/>
  <c r="A1831" i="187"/>
  <c r="A1830" i="187"/>
  <c r="A1829" i="187"/>
  <c r="A1828" i="187"/>
  <c r="A1827" i="187"/>
  <c r="A1826" i="187"/>
  <c r="A1825" i="187"/>
  <c r="A1824" i="187"/>
  <c r="A1823" i="187"/>
  <c r="A1822" i="187"/>
  <c r="A1821" i="187"/>
  <c r="A1820" i="187"/>
  <c r="A1819" i="187"/>
  <c r="A1818" i="187"/>
  <c r="A1817" i="187"/>
  <c r="A1816" i="187"/>
  <c r="A1815" i="187"/>
  <c r="A1814" i="187"/>
  <c r="A1813" i="187"/>
  <c r="A1812" i="187"/>
  <c r="A1811" i="187"/>
  <c r="A1810" i="187"/>
  <c r="A1809" i="187"/>
  <c r="A1808" i="187"/>
  <c r="A1807" i="187"/>
  <c r="A1806" i="187"/>
  <c r="A1805" i="187"/>
  <c r="A1804" i="187"/>
  <c r="A1803" i="187"/>
  <c r="A1802" i="187"/>
  <c r="A1801" i="187"/>
  <c r="A1800" i="187"/>
  <c r="A1799" i="187"/>
  <c r="A1798" i="187"/>
  <c r="A1797" i="187"/>
  <c r="A1796" i="187"/>
  <c r="A1795" i="187"/>
  <c r="A1794" i="187"/>
  <c r="A1793" i="187"/>
  <c r="A1792" i="187"/>
  <c r="A1791" i="187"/>
  <c r="A1790" i="187"/>
  <c r="A1789" i="187"/>
  <c r="A1788" i="187"/>
  <c r="A1787" i="187"/>
  <c r="A1786" i="187"/>
  <c r="A1785" i="187"/>
  <c r="A1784" i="187"/>
  <c r="A1783" i="187"/>
  <c r="A1782" i="187"/>
  <c r="A1781" i="187"/>
  <c r="A1780" i="187"/>
  <c r="A1779" i="187"/>
  <c r="A1778" i="187"/>
  <c r="A1777" i="187"/>
  <c r="A1776" i="187"/>
  <c r="A1775" i="187"/>
  <c r="A1774" i="187"/>
  <c r="A1773" i="187"/>
  <c r="A1772" i="187"/>
  <c r="A1771" i="187"/>
  <c r="A1770" i="187"/>
  <c r="A1769" i="187"/>
  <c r="A1768" i="187"/>
  <c r="A1767" i="187"/>
  <c r="A1766" i="187"/>
  <c r="A1765" i="187"/>
  <c r="A1764" i="187"/>
  <c r="A1763" i="187"/>
  <c r="A1762" i="187"/>
  <c r="A1761" i="187"/>
  <c r="A1760" i="187"/>
  <c r="A1759" i="187"/>
  <c r="A1758" i="187"/>
  <c r="A1757" i="187"/>
  <c r="A1756" i="187"/>
  <c r="A1755" i="187"/>
  <c r="A1754" i="187"/>
  <c r="A1753" i="187"/>
  <c r="A1752" i="187"/>
  <c r="A1751" i="187"/>
  <c r="A1750" i="187"/>
  <c r="A1749" i="187"/>
  <c r="A1748" i="187"/>
  <c r="A1747" i="187"/>
  <c r="A1746" i="187"/>
  <c r="A1745" i="187"/>
  <c r="A1744" i="187"/>
  <c r="A1743" i="187"/>
  <c r="A1742" i="187"/>
  <c r="A1741" i="187"/>
  <c r="A1740" i="187"/>
  <c r="A1739" i="187"/>
  <c r="A1738" i="187"/>
  <c r="A1737" i="187"/>
  <c r="A1736" i="187"/>
  <c r="A1735" i="187"/>
  <c r="A1734" i="187"/>
  <c r="A1733" i="187"/>
  <c r="A1732" i="187"/>
  <c r="A1731" i="187"/>
  <c r="A1730" i="187"/>
  <c r="A1729" i="187"/>
  <c r="A1728" i="187"/>
  <c r="A1727" i="187"/>
  <c r="A1726" i="187"/>
  <c r="A1725" i="187"/>
  <c r="A1724" i="187"/>
  <c r="A1723" i="187"/>
  <c r="A1722" i="187"/>
  <c r="A1721" i="187"/>
  <c r="A1720" i="187"/>
  <c r="A1719" i="187"/>
  <c r="A1718" i="187"/>
  <c r="A1717" i="187"/>
  <c r="A1716" i="187"/>
  <c r="A1715" i="187"/>
  <c r="A1714" i="187"/>
  <c r="A1713" i="187"/>
  <c r="A1712" i="187"/>
  <c r="A1711" i="187"/>
  <c r="A1710" i="187"/>
  <c r="A1709" i="187"/>
  <c r="A1708" i="187"/>
  <c r="A1707" i="187"/>
  <c r="A1706" i="187"/>
  <c r="A1705" i="187"/>
  <c r="A1704" i="187"/>
  <c r="A1703" i="187"/>
  <c r="A1702" i="187"/>
  <c r="A1701" i="187"/>
  <c r="A1700" i="187"/>
  <c r="A1699" i="187"/>
  <c r="A1698" i="187"/>
  <c r="A1697" i="187"/>
  <c r="A1696" i="187"/>
  <c r="A1695" i="187"/>
  <c r="A1694" i="187"/>
  <c r="A1693" i="187"/>
  <c r="A1692" i="187"/>
  <c r="A1691" i="187"/>
  <c r="A1690" i="187"/>
  <c r="A1689" i="187"/>
  <c r="A1688" i="187"/>
  <c r="A1687" i="187"/>
  <c r="A1686" i="187"/>
  <c r="A1685" i="187"/>
  <c r="A1684" i="187"/>
  <c r="A1683" i="187"/>
  <c r="A1682" i="187"/>
  <c r="A1681" i="187"/>
  <c r="A1680" i="187"/>
  <c r="A1679" i="187"/>
  <c r="A1678" i="187"/>
  <c r="A1677" i="187"/>
  <c r="A1676" i="187"/>
  <c r="A1675" i="187"/>
  <c r="A1674" i="187"/>
  <c r="A1673" i="187"/>
  <c r="A1672" i="187"/>
  <c r="A1671" i="187"/>
  <c r="A1670" i="187"/>
  <c r="A1669" i="187"/>
  <c r="A1668" i="187"/>
  <c r="A1667" i="187"/>
  <c r="A1666" i="187"/>
  <c r="A1665" i="187"/>
  <c r="A1664" i="187"/>
  <c r="A1663" i="187"/>
  <c r="A1662" i="187"/>
  <c r="A1661" i="187"/>
  <c r="A1660" i="187"/>
  <c r="A1659" i="187"/>
  <c r="A1658" i="187"/>
  <c r="A1657" i="187"/>
  <c r="A1656" i="187"/>
  <c r="A1655" i="187"/>
  <c r="A1654" i="187"/>
  <c r="A1653" i="187"/>
  <c r="A1652" i="187"/>
  <c r="A1651" i="187"/>
  <c r="A1650" i="187"/>
  <c r="A1649" i="187"/>
  <c r="A1648" i="187"/>
  <c r="A1647" i="187"/>
  <c r="A1646" i="187"/>
  <c r="A1645" i="187"/>
  <c r="A1644" i="187"/>
  <c r="A1643" i="187"/>
  <c r="A1642" i="187"/>
  <c r="A1641" i="187"/>
  <c r="A1640" i="187"/>
  <c r="A1639" i="187"/>
  <c r="A1638" i="187"/>
  <c r="A1637" i="187"/>
  <c r="A1636" i="187"/>
  <c r="A1635" i="187"/>
  <c r="A1634" i="187"/>
  <c r="A1633" i="187"/>
  <c r="A1632" i="187"/>
  <c r="A1631" i="187"/>
  <c r="A1630" i="187"/>
  <c r="A1629" i="187"/>
  <c r="A1628" i="187"/>
  <c r="A1627" i="187"/>
  <c r="A1626" i="187"/>
  <c r="A1625" i="187"/>
  <c r="A1624" i="187"/>
  <c r="A1623" i="187"/>
  <c r="A1622" i="187"/>
  <c r="A1621" i="187"/>
  <c r="A1620" i="187"/>
  <c r="A1619" i="187"/>
  <c r="A1618" i="187"/>
  <c r="A1617" i="187"/>
  <c r="A1616" i="187"/>
  <c r="A1615" i="187"/>
  <c r="A1614" i="187"/>
  <c r="A1613" i="187"/>
  <c r="A1612" i="187"/>
  <c r="A1611" i="187"/>
  <c r="A1610" i="187"/>
  <c r="A1609" i="187"/>
  <c r="A1608" i="187"/>
  <c r="A1607" i="187"/>
  <c r="A1606" i="187"/>
  <c r="A1605" i="187"/>
  <c r="A1604" i="187"/>
  <c r="A1603" i="187"/>
  <c r="A1602" i="187"/>
  <c r="A1601" i="187"/>
  <c r="A1600" i="187"/>
  <c r="A1599" i="187"/>
  <c r="A1598" i="187"/>
  <c r="A1597" i="187"/>
  <c r="A1596" i="187"/>
  <c r="A1595" i="187"/>
  <c r="A1594" i="187"/>
  <c r="A1593" i="187"/>
  <c r="A1592" i="187"/>
  <c r="A1591" i="187"/>
  <c r="A1590" i="187"/>
  <c r="A1589" i="187"/>
  <c r="A1588" i="187"/>
  <c r="A1587" i="187"/>
  <c r="A1586" i="187"/>
  <c r="A1585" i="187"/>
  <c r="A1584" i="187"/>
  <c r="A1583" i="187"/>
  <c r="A1582" i="187"/>
  <c r="A1581" i="187"/>
  <c r="A1580" i="187"/>
  <c r="A1579" i="187"/>
  <c r="A1578" i="187"/>
  <c r="A1577" i="187"/>
  <c r="A1576" i="187"/>
  <c r="A1575" i="187"/>
  <c r="A1574" i="187"/>
  <c r="A1573" i="187"/>
  <c r="A1572" i="187"/>
  <c r="A1571" i="187"/>
  <c r="A1570" i="187"/>
  <c r="A1569" i="187"/>
  <c r="A1568" i="187"/>
  <c r="A1567" i="187"/>
  <c r="A1566" i="187"/>
  <c r="A1565" i="187"/>
  <c r="A1564" i="187"/>
  <c r="A1563" i="187"/>
  <c r="A1562" i="187"/>
  <c r="A1561" i="187"/>
  <c r="A1560" i="187"/>
  <c r="A1559" i="187"/>
  <c r="A1558" i="187"/>
  <c r="A1557" i="187"/>
  <c r="A1556" i="187"/>
  <c r="A1555" i="187"/>
  <c r="A1554" i="187"/>
  <c r="A1553" i="187"/>
  <c r="A1552" i="187"/>
  <c r="A1551" i="187"/>
  <c r="A1550" i="187"/>
  <c r="A1549" i="187"/>
  <c r="A1548" i="187"/>
  <c r="A1547" i="187"/>
  <c r="A1546" i="187"/>
  <c r="A1545" i="187"/>
  <c r="A1544" i="187"/>
  <c r="A1543" i="187"/>
  <c r="A1542" i="187"/>
  <c r="A1541" i="187"/>
  <c r="A1540" i="187"/>
  <c r="A1539" i="187"/>
  <c r="A1538" i="187"/>
  <c r="A1537" i="187"/>
  <c r="A1536" i="187"/>
  <c r="A1535" i="187"/>
  <c r="A1534" i="187"/>
  <c r="A1533" i="187"/>
  <c r="A1532" i="187"/>
  <c r="A1531" i="187"/>
  <c r="A1530" i="187"/>
  <c r="A1529" i="187"/>
  <c r="A1528" i="187"/>
  <c r="A1527" i="187"/>
  <c r="A1526" i="187"/>
  <c r="A1525" i="187"/>
  <c r="A1524" i="187"/>
  <c r="A1523" i="187"/>
  <c r="A1522" i="187"/>
  <c r="A1521" i="187"/>
  <c r="A1520" i="187"/>
  <c r="A1519" i="187"/>
  <c r="A1518" i="187"/>
  <c r="A1517" i="187"/>
  <c r="A1516" i="187"/>
  <c r="A1515" i="187"/>
  <c r="A1514" i="187"/>
  <c r="A1513" i="187"/>
  <c r="A1512" i="187"/>
  <c r="A1511" i="187"/>
  <c r="A1510" i="187"/>
  <c r="A1509" i="187"/>
  <c r="A1508" i="187"/>
  <c r="A1507" i="187"/>
  <c r="A1506" i="187"/>
  <c r="A1505" i="187"/>
  <c r="A1504" i="187"/>
  <c r="A1503" i="187"/>
  <c r="A1502" i="187"/>
  <c r="A1501" i="187"/>
  <c r="A1500" i="187"/>
  <c r="A1499" i="187"/>
  <c r="A1498" i="187"/>
  <c r="A1497" i="187"/>
  <c r="A1496" i="187"/>
  <c r="A1495" i="187"/>
  <c r="A1494" i="187"/>
  <c r="A1493" i="187"/>
  <c r="A1492" i="187"/>
  <c r="A1491" i="187"/>
  <c r="A1490" i="187"/>
  <c r="A1489" i="187"/>
  <c r="A1488" i="187"/>
  <c r="A1487" i="187"/>
  <c r="A1486" i="187"/>
  <c r="A1485" i="187"/>
  <c r="A1484" i="187"/>
  <c r="A1483" i="187"/>
  <c r="A1482" i="187"/>
  <c r="A1481" i="187"/>
  <c r="A1480" i="187"/>
  <c r="A1479" i="187"/>
  <c r="A1478" i="187"/>
  <c r="A1477" i="187"/>
  <c r="A1476" i="187"/>
  <c r="A1475" i="187"/>
  <c r="A1474" i="187"/>
  <c r="A1473" i="187"/>
  <c r="A1472" i="187"/>
  <c r="A1471" i="187"/>
  <c r="A1470" i="187"/>
  <c r="A1469" i="187"/>
  <c r="A1468" i="187"/>
  <c r="A1467" i="187"/>
  <c r="A1466" i="187"/>
  <c r="A1465" i="187"/>
  <c r="A1464" i="187"/>
  <c r="A1463" i="187"/>
  <c r="A1462" i="187"/>
  <c r="A1461" i="187"/>
  <c r="A1460" i="187"/>
  <c r="A1459" i="187"/>
  <c r="A1458" i="187"/>
  <c r="A1457" i="187"/>
  <c r="A1456" i="187"/>
  <c r="A1455" i="187"/>
  <c r="A1454" i="187"/>
  <c r="A1453" i="187"/>
  <c r="A1452" i="187"/>
  <c r="A1451" i="187"/>
  <c r="A1450" i="187"/>
  <c r="A1449" i="187"/>
  <c r="A1448" i="187"/>
  <c r="A1447" i="187"/>
  <c r="A1446" i="187"/>
  <c r="A1445" i="187"/>
  <c r="A1444" i="187"/>
  <c r="A1443" i="187"/>
  <c r="A1442" i="187"/>
  <c r="A1441" i="187"/>
  <c r="A1440" i="187"/>
  <c r="A1439" i="187"/>
  <c r="A1438" i="187"/>
  <c r="A1437" i="187"/>
  <c r="A1436" i="187"/>
  <c r="A1435" i="187"/>
  <c r="A1434" i="187"/>
  <c r="A1433" i="187"/>
  <c r="A1432" i="187"/>
  <c r="A1431" i="187"/>
  <c r="A1430" i="187"/>
  <c r="A1429" i="187"/>
  <c r="A1428" i="187"/>
  <c r="A1427" i="187"/>
  <c r="A1426" i="187"/>
  <c r="A1425" i="187"/>
  <c r="A1424" i="187"/>
  <c r="A1423" i="187"/>
  <c r="A1422" i="187"/>
  <c r="A1421" i="187"/>
  <c r="A1420" i="187"/>
  <c r="A1419" i="187"/>
  <c r="A1418" i="187"/>
  <c r="A1417" i="187"/>
  <c r="A1416" i="187"/>
  <c r="A1415" i="187"/>
  <c r="A1414" i="187"/>
  <c r="A1413" i="187"/>
  <c r="A1412" i="187"/>
  <c r="A1411" i="187"/>
  <c r="A1410" i="187"/>
  <c r="A1409" i="187"/>
  <c r="A1408" i="187"/>
  <c r="A1407" i="187"/>
  <c r="A1406" i="187"/>
  <c r="A1405" i="187"/>
  <c r="A1404" i="187"/>
  <c r="A1403" i="187"/>
  <c r="A1402" i="187"/>
  <c r="A1401" i="187"/>
  <c r="A1400" i="187"/>
  <c r="A1399" i="187"/>
  <c r="A1398" i="187"/>
  <c r="A1397" i="187"/>
  <c r="A1396" i="187"/>
  <c r="A1395" i="187"/>
  <c r="A1394" i="187"/>
  <c r="A1393" i="187"/>
  <c r="A1392" i="187"/>
  <c r="A1391" i="187"/>
  <c r="A1390" i="187"/>
  <c r="A1389" i="187"/>
  <c r="A1388" i="187"/>
  <c r="A1387" i="187"/>
  <c r="A1386" i="187"/>
  <c r="A1385" i="187"/>
  <c r="A1384" i="187"/>
  <c r="A1383" i="187"/>
  <c r="A1382" i="187"/>
  <c r="A1381" i="187"/>
  <c r="A1380" i="187"/>
  <c r="A1379" i="187"/>
  <c r="A1378" i="187"/>
  <c r="A1377" i="187"/>
  <c r="A1376" i="187"/>
  <c r="A1375" i="187"/>
  <c r="A1374" i="187"/>
  <c r="A1373" i="187"/>
  <c r="A1372" i="187"/>
  <c r="A1371" i="187"/>
  <c r="A1370" i="187"/>
  <c r="A1369" i="187"/>
  <c r="A1368" i="187"/>
  <c r="A1367" i="187"/>
  <c r="A1366" i="187"/>
  <c r="A1365" i="187"/>
  <c r="A1364" i="187"/>
  <c r="A1363" i="187"/>
  <c r="A1362" i="187"/>
  <c r="A1361" i="187"/>
  <c r="A1360" i="187"/>
  <c r="A1359" i="187"/>
  <c r="A1358" i="187"/>
  <c r="A1357" i="187"/>
  <c r="A1356" i="187"/>
  <c r="A1355" i="187"/>
  <c r="A1354" i="187"/>
  <c r="A1353" i="187"/>
  <c r="A1352" i="187"/>
  <c r="A1351" i="187"/>
  <c r="A1350" i="187"/>
  <c r="A1349" i="187"/>
  <c r="A1348" i="187"/>
  <c r="A1347" i="187"/>
  <c r="A1346" i="187"/>
  <c r="A1345" i="187"/>
  <c r="A1344" i="187"/>
  <c r="A1343" i="187"/>
  <c r="A1342" i="187"/>
  <c r="A1341" i="187"/>
  <c r="A1340" i="187"/>
  <c r="A1339" i="187"/>
  <c r="A1338" i="187"/>
  <c r="A1337" i="187"/>
  <c r="A1336" i="187"/>
  <c r="A1335" i="187"/>
  <c r="A1334" i="187"/>
  <c r="A1333" i="187"/>
  <c r="A1332" i="187"/>
  <c r="A1331" i="187"/>
  <c r="A1330" i="187"/>
  <c r="A1329" i="187"/>
  <c r="A1328" i="187"/>
  <c r="A1327" i="187"/>
  <c r="A1326" i="187"/>
  <c r="A1325" i="187"/>
  <c r="A1324" i="187"/>
  <c r="A1323" i="187"/>
  <c r="A1322" i="187"/>
  <c r="A1321" i="187"/>
  <c r="A1320" i="187"/>
  <c r="A1319" i="187"/>
  <c r="A1318" i="187"/>
  <c r="A1317" i="187"/>
  <c r="A1316" i="187"/>
  <c r="A1315" i="187"/>
  <c r="A1314" i="187"/>
  <c r="A1313" i="187"/>
  <c r="A1312" i="187"/>
  <c r="A1311" i="187"/>
  <c r="A1310" i="187"/>
  <c r="A1309" i="187"/>
  <c r="A1308" i="187"/>
  <c r="A1307" i="187"/>
  <c r="A1306" i="187"/>
  <c r="A1305" i="187"/>
  <c r="A1304" i="187"/>
  <c r="A1303" i="187"/>
  <c r="A1302" i="187"/>
  <c r="A1301" i="187"/>
  <c r="A1300" i="187"/>
  <c r="A1299" i="187"/>
  <c r="A1298" i="187"/>
  <c r="A1297" i="187"/>
  <c r="A1296" i="187"/>
  <c r="A1295" i="187"/>
  <c r="A1294" i="187"/>
  <c r="A1293" i="187"/>
  <c r="A1292" i="187"/>
  <c r="A1291" i="187"/>
  <c r="A1290" i="187"/>
  <c r="A1289" i="187"/>
  <c r="A1288" i="187"/>
  <c r="A1287" i="187"/>
  <c r="A1286" i="187"/>
  <c r="A1285" i="187"/>
  <c r="A1284" i="187"/>
  <c r="A1283" i="187"/>
  <c r="A1282" i="187"/>
  <c r="A1281" i="187"/>
  <c r="A1280" i="187"/>
  <c r="A1279" i="187"/>
  <c r="A1278" i="187"/>
  <c r="A1277" i="187"/>
  <c r="A1276" i="187"/>
  <c r="A1275" i="187"/>
  <c r="A1274" i="187"/>
  <c r="A1273" i="187"/>
  <c r="A1272" i="187"/>
  <c r="A1271" i="187"/>
  <c r="A1270" i="187"/>
  <c r="A1269" i="187"/>
  <c r="A1268" i="187"/>
  <c r="A1267" i="187"/>
  <c r="A1266" i="187"/>
  <c r="A1265" i="187"/>
  <c r="A1264" i="187"/>
  <c r="A1263" i="187"/>
  <c r="A1262" i="187"/>
  <c r="A1261" i="187"/>
  <c r="A1260" i="187"/>
  <c r="A1259" i="187"/>
  <c r="A1258" i="187"/>
  <c r="A1257" i="187"/>
  <c r="A1256" i="187"/>
  <c r="A1255" i="187"/>
  <c r="A1254" i="187"/>
  <c r="A1253" i="187"/>
  <c r="A1252" i="187"/>
  <c r="A1251" i="187"/>
  <c r="A1250" i="187"/>
  <c r="A1249" i="187"/>
  <c r="A1248" i="187"/>
  <c r="A1247" i="187"/>
  <c r="A1246" i="187"/>
  <c r="A1245" i="187"/>
  <c r="A1244" i="187"/>
  <c r="A1243" i="187"/>
  <c r="A1242" i="187"/>
  <c r="A1241" i="187"/>
  <c r="A1240" i="187"/>
  <c r="A1239" i="187"/>
  <c r="A1238" i="187"/>
  <c r="A1237" i="187"/>
  <c r="A1236" i="187"/>
  <c r="A1235" i="187"/>
  <c r="A1234" i="187"/>
  <c r="A1233" i="187"/>
  <c r="A1232" i="187"/>
  <c r="A1231" i="187"/>
  <c r="A1230" i="187"/>
  <c r="A1229" i="187"/>
  <c r="A1228" i="187"/>
  <c r="A1227" i="187"/>
  <c r="A1226" i="187"/>
  <c r="A1225" i="187"/>
  <c r="A1224" i="187"/>
  <c r="A1223" i="187"/>
  <c r="A1222" i="187"/>
  <c r="A1221" i="187"/>
  <c r="A1220" i="187"/>
  <c r="A1219" i="187"/>
  <c r="A1218" i="187"/>
  <c r="A1217" i="187"/>
  <c r="A1216" i="187"/>
  <c r="A1215" i="187"/>
  <c r="A1214" i="187"/>
  <c r="A1213" i="187"/>
  <c r="A1212" i="187"/>
  <c r="A1211" i="187"/>
  <c r="A1210" i="187"/>
  <c r="A1209" i="187"/>
  <c r="A1208" i="187"/>
  <c r="A1207" i="187"/>
  <c r="A1206" i="187"/>
  <c r="A1205" i="187"/>
  <c r="A1204" i="187"/>
  <c r="A1203" i="187"/>
  <c r="A1202" i="187"/>
  <c r="A1201" i="187"/>
  <c r="A1200" i="187"/>
  <c r="A1199" i="187"/>
  <c r="A1198" i="187"/>
  <c r="A1197" i="187"/>
  <c r="A1196" i="187"/>
  <c r="A1195" i="187"/>
  <c r="A1194" i="187"/>
  <c r="A1193" i="187"/>
  <c r="A1192" i="187"/>
  <c r="A1191" i="187"/>
  <c r="A1190" i="187"/>
  <c r="A1189" i="187"/>
  <c r="A1188" i="187"/>
  <c r="A1187" i="187"/>
  <c r="A1186" i="187"/>
  <c r="A1185" i="187"/>
  <c r="A1184" i="187"/>
  <c r="A1183" i="187"/>
  <c r="A1182" i="187"/>
  <c r="A1181" i="187"/>
  <c r="A1180" i="187"/>
  <c r="A1179" i="187"/>
  <c r="A1178" i="187"/>
  <c r="A1177" i="187"/>
  <c r="A1176" i="187"/>
  <c r="A1175" i="187"/>
  <c r="A1174" i="187"/>
  <c r="A1173" i="187"/>
  <c r="A1172" i="187"/>
  <c r="A1171" i="187"/>
  <c r="A1170" i="187"/>
  <c r="A1169" i="187"/>
  <c r="A1168" i="187"/>
  <c r="A1167" i="187"/>
  <c r="A1166" i="187"/>
  <c r="A1165" i="187"/>
  <c r="A1164" i="187"/>
  <c r="A1163" i="187"/>
  <c r="A1162" i="187"/>
  <c r="A1161" i="187"/>
  <c r="A1160" i="187"/>
  <c r="A1159" i="187"/>
  <c r="A1158" i="187"/>
  <c r="A1157" i="187"/>
  <c r="A1156" i="187"/>
  <c r="A1155" i="187"/>
  <c r="A1154" i="187"/>
  <c r="A1153" i="187"/>
  <c r="A1152" i="187"/>
  <c r="A1151" i="187"/>
  <c r="A1150" i="187"/>
  <c r="A1149" i="187"/>
  <c r="A1148" i="187"/>
  <c r="A1147" i="187"/>
  <c r="A1146" i="187"/>
  <c r="A1145" i="187"/>
  <c r="A1144" i="187"/>
  <c r="A1143" i="187"/>
  <c r="A1142" i="187"/>
  <c r="A1141" i="187"/>
  <c r="A1140" i="187"/>
  <c r="A1139" i="187"/>
  <c r="A1138" i="187"/>
  <c r="A1137" i="187"/>
  <c r="A1136" i="187"/>
  <c r="A1135" i="187"/>
  <c r="A1134" i="187"/>
  <c r="A1133" i="187"/>
  <c r="A1132" i="187"/>
  <c r="A1131" i="187"/>
  <c r="A1130" i="187"/>
  <c r="A1129" i="187"/>
  <c r="A1128" i="187"/>
  <c r="A1127" i="187"/>
  <c r="A1126" i="187"/>
  <c r="A1125" i="187"/>
  <c r="A1124" i="187"/>
  <c r="A1123" i="187"/>
  <c r="A1122" i="187"/>
  <c r="A1121" i="187"/>
  <c r="A1120" i="187"/>
  <c r="A1119" i="187"/>
  <c r="A1118" i="187"/>
  <c r="A1117" i="187"/>
  <c r="A1116" i="187"/>
  <c r="A1115" i="187"/>
  <c r="A1114" i="187"/>
  <c r="A1113" i="187"/>
  <c r="A1112" i="187"/>
  <c r="A1111" i="187"/>
  <c r="A1110" i="187"/>
  <c r="A1109" i="187"/>
  <c r="A1108" i="187"/>
  <c r="A1107" i="187"/>
  <c r="A1106" i="187"/>
  <c r="A1105" i="187"/>
  <c r="A1104" i="187"/>
  <c r="A1103" i="187"/>
  <c r="A1102" i="187"/>
  <c r="A1101" i="187"/>
  <c r="A1100" i="187"/>
  <c r="A1099" i="187"/>
  <c r="A1098" i="187"/>
  <c r="A1097" i="187"/>
  <c r="A1096" i="187"/>
  <c r="A1095" i="187"/>
  <c r="A1094" i="187"/>
  <c r="A1093" i="187"/>
  <c r="A1092" i="187"/>
  <c r="A1091" i="187"/>
  <c r="A1090" i="187"/>
  <c r="A1089" i="187"/>
  <c r="A1088" i="187"/>
  <c r="A1087" i="187"/>
  <c r="A1086" i="187"/>
  <c r="A1085" i="187"/>
  <c r="A1084" i="187"/>
  <c r="A1083" i="187"/>
  <c r="A1082" i="187"/>
  <c r="A1081" i="187"/>
  <c r="A1080" i="187"/>
  <c r="A1079" i="187"/>
  <c r="A1078" i="187"/>
  <c r="A1077" i="187"/>
  <c r="A1076" i="187"/>
  <c r="A1075" i="187"/>
  <c r="A1074" i="187"/>
  <c r="A1073" i="187"/>
  <c r="A1072" i="187"/>
  <c r="A1071" i="187"/>
  <c r="A1070" i="187"/>
  <c r="A1069" i="187"/>
  <c r="A1068" i="187"/>
  <c r="A1067" i="187"/>
  <c r="A1066" i="187"/>
  <c r="A1065" i="187"/>
  <c r="A1064" i="187"/>
  <c r="A1063" i="187"/>
  <c r="A1062" i="187"/>
  <c r="A1061" i="187"/>
  <c r="A1060" i="187"/>
  <c r="A1059" i="187"/>
  <c r="A1058" i="187"/>
  <c r="A1057" i="187"/>
  <c r="A1056" i="187"/>
  <c r="A1055" i="187"/>
  <c r="A1054" i="187"/>
  <c r="A1053" i="187"/>
  <c r="A1052" i="187"/>
  <c r="A1051" i="187"/>
  <c r="A1050" i="187"/>
  <c r="A1049" i="187"/>
  <c r="A1048" i="187"/>
  <c r="A1047" i="187"/>
  <c r="A1046" i="187"/>
  <c r="A1045" i="187"/>
  <c r="A1044" i="187"/>
  <c r="A1043" i="187"/>
  <c r="A1042" i="187"/>
  <c r="A1041" i="187"/>
  <c r="A1040" i="187"/>
  <c r="A1039" i="187"/>
  <c r="A1038" i="187"/>
  <c r="A1037" i="187"/>
  <c r="A1036" i="187"/>
  <c r="A1035" i="187"/>
  <c r="A1034" i="187"/>
  <c r="A1033" i="187"/>
  <c r="A1032" i="187"/>
  <c r="A1031" i="187"/>
  <c r="A1030" i="187"/>
  <c r="A1029" i="187"/>
  <c r="A1028" i="187"/>
  <c r="A1027" i="187"/>
  <c r="A1026" i="187"/>
  <c r="A1025" i="187"/>
  <c r="A1024" i="187"/>
  <c r="A1023" i="187"/>
  <c r="A1022" i="187"/>
  <c r="A1021" i="187"/>
  <c r="A1020" i="187"/>
  <c r="A1019" i="187"/>
  <c r="A1018" i="187"/>
  <c r="A1017" i="187"/>
  <c r="A1016" i="187"/>
  <c r="A1015" i="187"/>
  <c r="A1014" i="187"/>
  <c r="A1013" i="187"/>
  <c r="A1012" i="187"/>
  <c r="A1011" i="187"/>
  <c r="A1010" i="187"/>
  <c r="A1009" i="187"/>
  <c r="A1008" i="187"/>
  <c r="A1007" i="187"/>
  <c r="A1006" i="187"/>
  <c r="A1005" i="187"/>
  <c r="A1004" i="187"/>
  <c r="A1003" i="187"/>
  <c r="A1002" i="187"/>
  <c r="A1001" i="187"/>
  <c r="A1000" i="187"/>
  <c r="A999" i="187"/>
  <c r="A998" i="187"/>
  <c r="A997" i="187"/>
  <c r="A996" i="187"/>
  <c r="A995" i="187"/>
  <c r="A994" i="187"/>
  <c r="A993" i="187"/>
  <c r="A992" i="187"/>
  <c r="A991" i="187"/>
  <c r="A990" i="187"/>
  <c r="A989" i="187"/>
  <c r="A988" i="187"/>
  <c r="A987" i="187"/>
  <c r="A986" i="187"/>
  <c r="A985" i="187"/>
  <c r="A984" i="187"/>
  <c r="A983" i="187"/>
  <c r="A982" i="187"/>
  <c r="A981" i="187"/>
  <c r="A980" i="187"/>
  <c r="A979" i="187"/>
  <c r="A978" i="187"/>
  <c r="A977" i="187"/>
  <c r="A976" i="187"/>
  <c r="A975" i="187"/>
  <c r="A974" i="187"/>
  <c r="A973" i="187"/>
  <c r="A972" i="187"/>
  <c r="A971" i="187"/>
  <c r="A970" i="187"/>
  <c r="A969" i="187"/>
  <c r="A968" i="187"/>
  <c r="A967" i="187"/>
  <c r="A966" i="187"/>
  <c r="A965" i="187"/>
  <c r="A964" i="187"/>
  <c r="A963" i="187"/>
  <c r="A962" i="187"/>
  <c r="A961" i="187"/>
  <c r="A960" i="187"/>
  <c r="A959" i="187"/>
  <c r="A958" i="187"/>
  <c r="A957" i="187"/>
  <c r="A956" i="187"/>
  <c r="A955" i="187"/>
  <c r="A954" i="187"/>
  <c r="A953" i="187"/>
  <c r="A952" i="187"/>
  <c r="A951" i="187"/>
  <c r="A950" i="187"/>
  <c r="A949" i="187"/>
  <c r="A948" i="187"/>
  <c r="A947" i="187"/>
  <c r="A946" i="187"/>
  <c r="A945" i="187"/>
  <c r="A944" i="187"/>
  <c r="A943" i="187"/>
  <c r="A942" i="187"/>
  <c r="A941" i="187"/>
  <c r="A940" i="187"/>
  <c r="A939" i="187"/>
  <c r="A938" i="187"/>
  <c r="A937" i="187"/>
  <c r="A936" i="187"/>
  <c r="A935" i="187"/>
  <c r="A934" i="187"/>
  <c r="A933" i="187"/>
  <c r="A932" i="187"/>
  <c r="A931" i="187"/>
  <c r="A930" i="187"/>
  <c r="A929" i="187"/>
  <c r="A928" i="187"/>
  <c r="A927" i="187"/>
  <c r="A926" i="187"/>
  <c r="A925" i="187"/>
  <c r="A924" i="187"/>
  <c r="A923" i="187"/>
  <c r="A922" i="187"/>
  <c r="A921" i="187"/>
  <c r="A920" i="187"/>
  <c r="A919" i="187"/>
  <c r="A918" i="187"/>
  <c r="A917" i="187"/>
  <c r="A916" i="187"/>
  <c r="A915" i="187"/>
  <c r="A914" i="187"/>
  <c r="A913" i="187"/>
  <c r="A912" i="187"/>
  <c r="A911" i="187"/>
  <c r="A910" i="187"/>
  <c r="A909" i="187"/>
  <c r="A908" i="187"/>
  <c r="A907" i="187"/>
  <c r="A906" i="187"/>
  <c r="A905" i="187"/>
  <c r="A904" i="187"/>
  <c r="A903" i="187"/>
  <c r="A902" i="187"/>
  <c r="A901" i="187"/>
  <c r="A900" i="187"/>
  <c r="A899" i="187"/>
  <c r="A898" i="187"/>
  <c r="A897" i="187"/>
  <c r="A896" i="187"/>
  <c r="A895" i="187"/>
  <c r="A894" i="187"/>
  <c r="A893" i="187"/>
  <c r="A892" i="187"/>
  <c r="A891" i="187"/>
  <c r="A890" i="187"/>
  <c r="A889" i="187"/>
  <c r="A888" i="187"/>
  <c r="A887" i="187"/>
  <c r="A886" i="187"/>
  <c r="A885" i="187"/>
  <c r="A884" i="187"/>
  <c r="A883" i="187"/>
  <c r="A882" i="187"/>
  <c r="A881" i="187"/>
  <c r="A880" i="187"/>
  <c r="A879" i="187"/>
  <c r="A878" i="187"/>
  <c r="A877" i="187"/>
  <c r="A876" i="187"/>
  <c r="A875" i="187"/>
  <c r="A874" i="187"/>
  <c r="A873" i="187"/>
  <c r="A872" i="187"/>
  <c r="A871" i="187"/>
  <c r="A870" i="187"/>
  <c r="A869" i="187"/>
  <c r="A868" i="187"/>
  <c r="A867" i="187"/>
  <c r="A866" i="187"/>
  <c r="A865" i="187"/>
  <c r="A864" i="187"/>
  <c r="A863" i="187"/>
  <c r="A862" i="187"/>
  <c r="A861" i="187"/>
  <c r="A860" i="187"/>
  <c r="A859" i="187"/>
  <c r="A858" i="187"/>
  <c r="A857" i="187"/>
  <c r="A856" i="187"/>
  <c r="A855" i="187"/>
  <c r="A854" i="187"/>
  <c r="A853" i="187"/>
  <c r="A852" i="187"/>
  <c r="A851" i="187"/>
  <c r="A850" i="187"/>
  <c r="A849" i="187"/>
  <c r="A848" i="187"/>
  <c r="A847" i="187"/>
  <c r="A846" i="187"/>
  <c r="A845" i="187"/>
  <c r="A844" i="187"/>
  <c r="A843" i="187"/>
  <c r="A842" i="187"/>
  <c r="A841" i="187"/>
  <c r="A840" i="187"/>
  <c r="A839" i="187"/>
  <c r="A838" i="187"/>
  <c r="A837" i="187"/>
  <c r="A836" i="187"/>
  <c r="A835" i="187"/>
  <c r="A834" i="187"/>
  <c r="A833" i="187"/>
  <c r="A832" i="187"/>
  <c r="A831" i="187"/>
  <c r="A830" i="187"/>
  <c r="A829" i="187"/>
  <c r="A828" i="187"/>
  <c r="A827" i="187"/>
  <c r="A826" i="187"/>
  <c r="A825" i="187"/>
  <c r="A824" i="187"/>
  <c r="A823" i="187"/>
  <c r="A822" i="187"/>
  <c r="A821" i="187"/>
  <c r="A820" i="187"/>
  <c r="A819" i="187"/>
  <c r="A818" i="187"/>
  <c r="A817" i="187"/>
  <c r="A816" i="187"/>
  <c r="A815" i="187"/>
  <c r="A814" i="187"/>
  <c r="A813" i="187"/>
  <c r="A812" i="187"/>
  <c r="A811" i="187"/>
  <c r="A810" i="187"/>
  <c r="A809" i="187"/>
  <c r="A808" i="187"/>
  <c r="A807" i="187"/>
  <c r="A806" i="187"/>
  <c r="A805" i="187"/>
  <c r="A804" i="187"/>
  <c r="A803" i="187"/>
  <c r="A802" i="187"/>
  <c r="A801" i="187"/>
  <c r="A800" i="187"/>
  <c r="A799" i="187"/>
  <c r="A798" i="187"/>
  <c r="A797" i="187"/>
  <c r="A796" i="187"/>
  <c r="A795" i="187"/>
  <c r="A794" i="187"/>
  <c r="A793" i="187"/>
  <c r="A792" i="187"/>
  <c r="A791" i="187"/>
  <c r="A790" i="187"/>
  <c r="A789" i="187"/>
  <c r="A788" i="187"/>
  <c r="A787" i="187"/>
  <c r="A786" i="187"/>
  <c r="A785" i="187"/>
  <c r="A784" i="187"/>
  <c r="A783" i="187"/>
  <c r="A782" i="187"/>
  <c r="A781" i="187"/>
  <c r="A780" i="187"/>
  <c r="A779" i="187"/>
  <c r="A778" i="187"/>
  <c r="A777" i="187"/>
  <c r="A776" i="187"/>
  <c r="A775" i="187"/>
  <c r="A774" i="187"/>
  <c r="A773" i="187"/>
  <c r="A772" i="187"/>
  <c r="A771" i="187"/>
  <c r="A770" i="187"/>
  <c r="A769" i="187"/>
  <c r="A768" i="187"/>
  <c r="A767" i="187"/>
  <c r="A766" i="187"/>
  <c r="A765" i="187"/>
  <c r="A764" i="187"/>
  <c r="A763" i="187"/>
  <c r="A762" i="187"/>
  <c r="A761" i="187"/>
  <c r="A760" i="187"/>
  <c r="A759" i="187"/>
  <c r="A758" i="187"/>
  <c r="A757" i="187"/>
  <c r="A756" i="187"/>
  <c r="A755" i="187"/>
  <c r="A754" i="187"/>
  <c r="A753" i="187"/>
  <c r="A752" i="187"/>
  <c r="A751" i="187"/>
  <c r="A750" i="187"/>
  <c r="A749" i="187"/>
  <c r="A748" i="187"/>
  <c r="A747" i="187"/>
  <c r="A746" i="187"/>
  <c r="A745" i="187"/>
  <c r="A744" i="187"/>
  <c r="A743" i="187"/>
  <c r="A742" i="187"/>
  <c r="A741" i="187"/>
  <c r="A740" i="187"/>
  <c r="A739" i="187"/>
  <c r="A738" i="187"/>
  <c r="A737" i="187"/>
  <c r="A736" i="187"/>
  <c r="A735" i="187"/>
  <c r="A734" i="187"/>
  <c r="A733" i="187"/>
  <c r="A732" i="187"/>
  <c r="A731" i="187"/>
  <c r="A730" i="187"/>
  <c r="A729" i="187"/>
  <c r="A728" i="187"/>
  <c r="A727" i="187"/>
  <c r="A726" i="187"/>
  <c r="A725" i="187"/>
  <c r="A724" i="187"/>
  <c r="A723" i="187"/>
  <c r="A722" i="187"/>
  <c r="A721" i="187"/>
  <c r="A720" i="187"/>
  <c r="A719" i="187"/>
  <c r="A718" i="187"/>
  <c r="A717" i="187"/>
  <c r="A716" i="187"/>
  <c r="A715" i="187"/>
  <c r="A714" i="187"/>
  <c r="A713" i="187"/>
  <c r="A712" i="187"/>
  <c r="A711" i="187"/>
  <c r="A710" i="187"/>
  <c r="A709" i="187"/>
  <c r="A708" i="187"/>
  <c r="A707" i="187"/>
  <c r="A706" i="187"/>
  <c r="A705" i="187"/>
  <c r="A704" i="187"/>
  <c r="A703" i="187"/>
  <c r="A702" i="187"/>
  <c r="A701" i="187"/>
  <c r="A700" i="187"/>
  <c r="A699" i="187"/>
  <c r="A698" i="187"/>
  <c r="A697" i="187"/>
  <c r="A696" i="187"/>
  <c r="A695" i="187"/>
  <c r="A694" i="187"/>
  <c r="A693" i="187"/>
  <c r="A692" i="187"/>
  <c r="A691" i="187"/>
  <c r="A690" i="187"/>
  <c r="A689" i="187"/>
  <c r="A688" i="187"/>
  <c r="A687" i="187"/>
  <c r="A686" i="187"/>
  <c r="A685" i="187"/>
  <c r="A684" i="187"/>
  <c r="A683" i="187"/>
  <c r="A682" i="187"/>
  <c r="A681" i="187"/>
  <c r="A680" i="187"/>
  <c r="A679" i="187"/>
  <c r="A678" i="187"/>
  <c r="A677" i="187"/>
  <c r="A676" i="187"/>
  <c r="A675" i="187"/>
  <c r="A674" i="187"/>
  <c r="A673" i="187"/>
  <c r="A672" i="187"/>
  <c r="A671" i="187"/>
  <c r="A670" i="187"/>
  <c r="A669" i="187"/>
  <c r="A668" i="187"/>
  <c r="A667" i="187"/>
  <c r="A666" i="187"/>
  <c r="A665" i="187"/>
  <c r="A664" i="187"/>
  <c r="A663" i="187"/>
  <c r="A662" i="187"/>
  <c r="A661" i="187"/>
  <c r="A660" i="187"/>
  <c r="A659" i="187"/>
  <c r="A658" i="187"/>
  <c r="A657" i="187"/>
  <c r="A656" i="187"/>
  <c r="A655" i="187"/>
  <c r="A654" i="187"/>
  <c r="A653" i="187"/>
  <c r="A652" i="187"/>
  <c r="A651" i="187"/>
  <c r="A650" i="187"/>
  <c r="A649" i="187"/>
  <c r="A648" i="187"/>
  <c r="A647" i="187"/>
  <c r="A646" i="187"/>
  <c r="A645" i="187"/>
  <c r="A644" i="187"/>
  <c r="A643" i="187"/>
  <c r="A642" i="187"/>
  <c r="A641" i="187"/>
  <c r="A640" i="187"/>
  <c r="A639" i="187"/>
  <c r="A638" i="187"/>
  <c r="A637" i="187"/>
  <c r="A636" i="187"/>
  <c r="A635" i="187"/>
  <c r="A634" i="187"/>
  <c r="A633" i="187"/>
  <c r="A632" i="187"/>
  <c r="A631" i="187"/>
  <c r="A630" i="187"/>
  <c r="A629" i="187"/>
  <c r="A628" i="187"/>
  <c r="A627" i="187"/>
  <c r="A626" i="187"/>
  <c r="A625" i="187"/>
  <c r="A624" i="187"/>
  <c r="A623" i="187"/>
  <c r="A622" i="187"/>
  <c r="A621" i="187"/>
  <c r="A620" i="187"/>
  <c r="A619" i="187"/>
  <c r="A618" i="187"/>
  <c r="A617" i="187"/>
  <c r="A616" i="187"/>
  <c r="A615" i="187"/>
  <c r="A614" i="187"/>
  <c r="A613" i="187"/>
  <c r="A612" i="187"/>
  <c r="A611" i="187"/>
  <c r="A610" i="187"/>
  <c r="A609" i="187"/>
  <c r="A608" i="187"/>
  <c r="A607" i="187"/>
  <c r="A606" i="187"/>
  <c r="A605" i="187"/>
  <c r="A604" i="187"/>
  <c r="A603" i="187"/>
  <c r="A602" i="187"/>
  <c r="A601" i="187"/>
  <c r="A600" i="187"/>
  <c r="A599" i="187"/>
  <c r="A598" i="187"/>
  <c r="A597" i="187"/>
  <c r="A596" i="187"/>
  <c r="A595" i="187"/>
  <c r="A594" i="187"/>
  <c r="A593" i="187"/>
  <c r="A592" i="187"/>
  <c r="A591" i="187"/>
  <c r="A590" i="187"/>
  <c r="A589" i="187"/>
  <c r="A588" i="187"/>
  <c r="A587" i="187"/>
  <c r="A586" i="187"/>
  <c r="A585" i="187"/>
  <c r="A584" i="187"/>
  <c r="A583" i="187"/>
  <c r="A582" i="187"/>
  <c r="A581" i="187"/>
  <c r="A580" i="187"/>
  <c r="A579" i="187"/>
  <c r="A578" i="187"/>
  <c r="A577" i="187"/>
  <c r="A576" i="187"/>
  <c r="A575" i="187"/>
  <c r="A574" i="187"/>
  <c r="A573" i="187"/>
  <c r="A572" i="187"/>
  <c r="A571" i="187"/>
  <c r="A570" i="187"/>
  <c r="A569" i="187"/>
  <c r="A568" i="187"/>
  <c r="A567" i="187"/>
  <c r="A566" i="187"/>
  <c r="A565" i="187"/>
  <c r="A564" i="187"/>
  <c r="A563" i="187"/>
  <c r="A562" i="187"/>
  <c r="A561" i="187"/>
  <c r="A560" i="187"/>
  <c r="A559" i="187"/>
  <c r="A558" i="187"/>
  <c r="A557" i="187"/>
  <c r="A556" i="187"/>
  <c r="A555" i="187"/>
  <c r="A554" i="187"/>
  <c r="A553" i="187"/>
  <c r="A552" i="187"/>
  <c r="A551" i="187"/>
  <c r="A550" i="187"/>
  <c r="A549" i="187"/>
  <c r="A548" i="187"/>
  <c r="A547" i="187"/>
  <c r="A546" i="187"/>
  <c r="A545" i="187"/>
  <c r="A544" i="187"/>
  <c r="A543" i="187"/>
  <c r="A542" i="187"/>
  <c r="A541" i="187"/>
  <c r="A540" i="187"/>
  <c r="A539" i="187"/>
  <c r="A538" i="187"/>
  <c r="A537" i="187"/>
  <c r="A536" i="187"/>
  <c r="A535" i="187"/>
  <c r="A534" i="187"/>
  <c r="A533" i="187"/>
  <c r="A532" i="187"/>
  <c r="A531" i="187"/>
  <c r="A530" i="187"/>
  <c r="A529" i="187"/>
  <c r="A528" i="187"/>
  <c r="A527" i="187"/>
  <c r="A526" i="187"/>
  <c r="A525" i="187"/>
  <c r="A524" i="187"/>
  <c r="A523" i="187"/>
  <c r="A522" i="187"/>
  <c r="A521" i="187"/>
  <c r="A520" i="187"/>
  <c r="A519" i="187"/>
  <c r="A518" i="187"/>
  <c r="A517" i="187"/>
  <c r="A516" i="187"/>
  <c r="A515" i="187"/>
  <c r="A514" i="187"/>
  <c r="A513" i="187"/>
  <c r="A512" i="187"/>
  <c r="A511" i="187"/>
  <c r="A510" i="187"/>
  <c r="A509" i="187"/>
  <c r="A508" i="187"/>
  <c r="A507" i="187"/>
  <c r="A506" i="187"/>
  <c r="A505" i="187"/>
  <c r="A504" i="187"/>
  <c r="A503" i="187"/>
  <c r="A502" i="187"/>
  <c r="A501" i="187"/>
  <c r="A500" i="187"/>
  <c r="A499" i="187"/>
  <c r="A498" i="187"/>
  <c r="A497" i="187"/>
  <c r="A496" i="187"/>
  <c r="A495" i="187"/>
  <c r="A494" i="187"/>
  <c r="A493" i="187"/>
  <c r="A492" i="187"/>
  <c r="A491" i="187"/>
  <c r="A490" i="187"/>
  <c r="A489" i="187"/>
  <c r="A488" i="187"/>
  <c r="A487" i="187"/>
  <c r="A486" i="187"/>
  <c r="A485" i="187"/>
  <c r="A484" i="187"/>
  <c r="A483" i="187"/>
  <c r="A482" i="187"/>
  <c r="A481" i="187"/>
  <c r="A480" i="187"/>
  <c r="A479" i="187"/>
  <c r="A478" i="187"/>
  <c r="A477" i="187"/>
  <c r="A476" i="187"/>
  <c r="A475" i="187"/>
  <c r="A474" i="187"/>
  <c r="A473" i="187"/>
  <c r="A472" i="187"/>
  <c r="A471" i="187"/>
  <c r="A470" i="187"/>
  <c r="A469" i="187"/>
  <c r="A468" i="187"/>
  <c r="A467" i="187"/>
  <c r="A466" i="187"/>
  <c r="A465" i="187"/>
  <c r="A464" i="187"/>
  <c r="A463" i="187"/>
  <c r="A462" i="187"/>
  <c r="A461" i="187"/>
  <c r="A460" i="187"/>
  <c r="A459" i="187"/>
  <c r="A458" i="187"/>
  <c r="A457" i="187"/>
  <c r="A456" i="187"/>
  <c r="A455" i="187"/>
  <c r="A454" i="187"/>
  <c r="A453" i="187"/>
  <c r="A452" i="187"/>
  <c r="A451" i="187"/>
  <c r="A450" i="187"/>
  <c r="A449" i="187"/>
  <c r="A448" i="187"/>
  <c r="A447" i="187"/>
  <c r="A446" i="187"/>
  <c r="A445" i="187"/>
  <c r="A444" i="187"/>
  <c r="A443" i="187"/>
  <c r="A442" i="187"/>
  <c r="A441" i="187"/>
  <c r="A440" i="187"/>
  <c r="A439" i="187"/>
  <c r="A438" i="187"/>
  <c r="A437" i="187"/>
  <c r="A436" i="187"/>
  <c r="A435" i="187"/>
  <c r="A434" i="187"/>
  <c r="A433" i="187"/>
  <c r="A432" i="187"/>
  <c r="A431" i="187"/>
  <c r="A430" i="187"/>
  <c r="A429" i="187"/>
  <c r="A428" i="187"/>
  <c r="A427" i="187"/>
  <c r="A426" i="187"/>
  <c r="A425" i="187"/>
  <c r="A424" i="187"/>
  <c r="A423" i="187"/>
  <c r="A422" i="187"/>
  <c r="A421" i="187"/>
  <c r="A420" i="187"/>
  <c r="A419" i="187"/>
  <c r="A418" i="187"/>
  <c r="A417" i="187"/>
  <c r="A416" i="187"/>
  <c r="A415" i="187"/>
  <c r="A414" i="187"/>
  <c r="A413" i="187"/>
  <c r="A412" i="187"/>
  <c r="A411" i="187"/>
  <c r="A410" i="187"/>
  <c r="A409" i="187"/>
  <c r="A408" i="187"/>
  <c r="A407" i="187"/>
  <c r="A406" i="187"/>
  <c r="A405" i="187"/>
  <c r="A404" i="187"/>
  <c r="A403" i="187"/>
  <c r="A402" i="187"/>
  <c r="A401" i="187"/>
  <c r="A400" i="187"/>
  <c r="A399" i="187"/>
  <c r="A398" i="187"/>
  <c r="A397" i="187"/>
  <c r="A396" i="187"/>
  <c r="A395" i="187"/>
  <c r="A394" i="187"/>
  <c r="A393" i="187"/>
  <c r="A392" i="187"/>
  <c r="A391" i="187"/>
  <c r="A390" i="187"/>
  <c r="A389" i="187"/>
  <c r="A388" i="187"/>
  <c r="A387" i="187"/>
  <c r="A386" i="187"/>
  <c r="A385" i="187"/>
  <c r="A384" i="187"/>
  <c r="A383" i="187"/>
  <c r="A382" i="187"/>
  <c r="A381" i="187"/>
  <c r="A380" i="187"/>
  <c r="A379" i="187"/>
  <c r="A378" i="187"/>
  <c r="A377" i="187"/>
  <c r="A376" i="187"/>
  <c r="A375" i="187"/>
  <c r="A374" i="187"/>
  <c r="A373" i="187"/>
  <c r="A372" i="187"/>
  <c r="A371" i="187"/>
  <c r="A370" i="187"/>
  <c r="A369" i="187"/>
  <c r="A368" i="187"/>
  <c r="A367" i="187"/>
  <c r="A366" i="187"/>
  <c r="A365" i="187"/>
  <c r="A364" i="187"/>
  <c r="A363" i="187"/>
  <c r="A362" i="187"/>
  <c r="A361" i="187"/>
  <c r="A360" i="187"/>
  <c r="A359" i="187"/>
  <c r="A358" i="187"/>
  <c r="A357" i="187"/>
  <c r="A356" i="187"/>
  <c r="A355" i="187"/>
  <c r="A354" i="187"/>
  <c r="A353" i="187"/>
  <c r="A352" i="187"/>
  <c r="A351" i="187"/>
  <c r="A350" i="187"/>
  <c r="A349" i="187"/>
  <c r="A348" i="187"/>
  <c r="A347" i="187"/>
  <c r="A346" i="187"/>
  <c r="A345" i="187"/>
  <c r="A344" i="187"/>
  <c r="A343" i="187"/>
  <c r="A342" i="187"/>
  <c r="A341" i="187"/>
  <c r="A340" i="187"/>
  <c r="A339" i="187"/>
  <c r="A338" i="187"/>
  <c r="A337" i="187"/>
  <c r="A336" i="187"/>
  <c r="A335" i="187"/>
  <c r="A334" i="187"/>
  <c r="A333" i="187"/>
  <c r="A332" i="187"/>
  <c r="A331" i="187"/>
  <c r="A330" i="187"/>
  <c r="A329" i="187"/>
  <c r="A328" i="187"/>
  <c r="A327" i="187"/>
  <c r="A326" i="187"/>
  <c r="A325" i="187"/>
  <c r="A324" i="187"/>
  <c r="A323" i="187"/>
  <c r="A322" i="187"/>
  <c r="A321" i="187"/>
  <c r="A320" i="187"/>
  <c r="A319" i="187"/>
  <c r="A318" i="187"/>
  <c r="A317" i="187"/>
  <c r="A316" i="187"/>
  <c r="A315" i="187"/>
  <c r="A314" i="187"/>
  <c r="A313" i="187"/>
  <c r="A312" i="187"/>
  <c r="A311" i="187"/>
  <c r="A310" i="187"/>
  <c r="A309" i="187"/>
  <c r="A308" i="187"/>
  <c r="A307" i="187"/>
  <c r="A306" i="187"/>
  <c r="A305" i="187"/>
  <c r="A304" i="187"/>
  <c r="A303" i="187"/>
  <c r="A302" i="187"/>
  <c r="A301" i="187"/>
  <c r="A300" i="187"/>
  <c r="A299" i="187"/>
  <c r="A298" i="187"/>
  <c r="A297" i="187"/>
  <c r="A296" i="187"/>
  <c r="A295" i="187"/>
  <c r="A294" i="187"/>
  <c r="A293" i="187"/>
  <c r="A292" i="187"/>
  <c r="A291" i="187"/>
  <c r="A290" i="187"/>
  <c r="A289" i="187"/>
  <c r="A288" i="187"/>
  <c r="A287" i="187"/>
  <c r="A286" i="187"/>
  <c r="A285" i="187"/>
  <c r="A284" i="187"/>
  <c r="A283" i="187"/>
  <c r="A282" i="187"/>
  <c r="A281" i="187"/>
  <c r="A280" i="187"/>
  <c r="A279" i="187"/>
  <c r="A278" i="187"/>
  <c r="A277" i="187"/>
  <c r="A276" i="187"/>
  <c r="A275" i="187"/>
  <c r="A274" i="187"/>
  <c r="A273" i="187"/>
  <c r="A272" i="187"/>
  <c r="A271" i="187"/>
  <c r="A270" i="187"/>
  <c r="A269" i="187"/>
  <c r="A268" i="187"/>
  <c r="A267" i="187"/>
  <c r="A266" i="187"/>
  <c r="A265" i="187"/>
  <c r="A264" i="187"/>
  <c r="A263" i="187"/>
  <c r="A262" i="187"/>
  <c r="A261" i="187"/>
  <c r="A260" i="187"/>
  <c r="A259" i="187"/>
  <c r="A258" i="187"/>
  <c r="A257" i="187"/>
  <c r="A256" i="187"/>
  <c r="A255" i="187"/>
  <c r="A254" i="187"/>
  <c r="A253" i="187"/>
  <c r="A252" i="187"/>
  <c r="A251" i="187"/>
  <c r="A250" i="187"/>
  <c r="A249" i="187"/>
  <c r="A248" i="187"/>
  <c r="A247" i="187"/>
  <c r="A246" i="187"/>
  <c r="A245" i="187"/>
  <c r="A244" i="187"/>
  <c r="A243" i="187"/>
  <c r="A242" i="187"/>
  <c r="A241" i="187"/>
  <c r="A240" i="187"/>
  <c r="A239" i="187"/>
  <c r="A238" i="187"/>
  <c r="A237" i="187"/>
  <c r="A236" i="187"/>
  <c r="A235" i="187"/>
  <c r="A234" i="187"/>
  <c r="A233" i="187"/>
  <c r="A232" i="187"/>
  <c r="A231" i="187"/>
  <c r="A230" i="187"/>
  <c r="A229" i="187"/>
  <c r="A228" i="187"/>
  <c r="A227" i="187"/>
  <c r="A226" i="187"/>
  <c r="A225" i="187"/>
  <c r="A224" i="187"/>
  <c r="A223" i="187"/>
  <c r="A222" i="187"/>
  <c r="A221" i="187"/>
  <c r="A220" i="187"/>
  <c r="A219" i="187"/>
  <c r="A218" i="187"/>
  <c r="A217" i="187"/>
  <c r="A216" i="187"/>
  <c r="A215" i="187"/>
  <c r="A214" i="187"/>
  <c r="A213" i="187"/>
  <c r="A212" i="187"/>
  <c r="A211" i="187"/>
  <c r="A210" i="187"/>
  <c r="A209" i="187"/>
  <c r="A208" i="187"/>
  <c r="A207" i="187"/>
  <c r="A206" i="187"/>
  <c r="A205" i="187"/>
  <c r="A204" i="187"/>
  <c r="A203" i="187"/>
  <c r="A202" i="187"/>
  <c r="A201" i="187"/>
  <c r="A200" i="187"/>
  <c r="A199" i="187"/>
  <c r="A198" i="187"/>
  <c r="A197" i="187"/>
  <c r="A196" i="187"/>
  <c r="A195" i="187"/>
  <c r="A194" i="187"/>
  <c r="A193" i="187"/>
  <c r="A192" i="187"/>
  <c r="A191" i="187"/>
  <c r="A190" i="187"/>
  <c r="A189" i="187"/>
  <c r="A188" i="187"/>
  <c r="A187" i="187"/>
  <c r="A186" i="187"/>
  <c r="A185" i="187"/>
  <c r="A184" i="187"/>
  <c r="A183" i="187"/>
  <c r="A182" i="187"/>
  <c r="A181" i="187"/>
  <c r="A180" i="187"/>
  <c r="A179" i="187"/>
  <c r="A178" i="187"/>
  <c r="A177" i="187"/>
  <c r="A176" i="187"/>
  <c r="A175" i="187"/>
  <c r="A174" i="187"/>
  <c r="A173" i="187"/>
  <c r="A172" i="187"/>
  <c r="A171" i="187"/>
  <c r="A170" i="187"/>
  <c r="A169" i="187"/>
  <c r="A168" i="187"/>
  <c r="A167" i="187"/>
  <c r="A166" i="187"/>
  <c r="A165" i="187"/>
  <c r="A164" i="187"/>
  <c r="A163" i="187"/>
  <c r="A162" i="187"/>
  <c r="A161" i="187"/>
  <c r="A160" i="187"/>
  <c r="A159" i="187"/>
  <c r="A158" i="187"/>
  <c r="A157" i="187"/>
  <c r="A156" i="187"/>
  <c r="A155" i="187"/>
  <c r="A154" i="187"/>
  <c r="A153" i="187"/>
  <c r="A152" i="187"/>
  <c r="A151" i="187"/>
  <c r="A150" i="187"/>
  <c r="A149" i="187"/>
  <c r="A148" i="187"/>
  <c r="A147" i="187"/>
  <c r="A146" i="187"/>
  <c r="A145" i="187"/>
  <c r="A144" i="187"/>
  <c r="A143" i="187"/>
  <c r="A142" i="187"/>
  <c r="A141" i="187"/>
  <c r="A140" i="187"/>
  <c r="A139" i="187"/>
  <c r="A138" i="187"/>
  <c r="A137" i="187"/>
  <c r="A136" i="187"/>
  <c r="A135" i="187"/>
  <c r="A134" i="187"/>
  <c r="A133" i="187"/>
  <c r="A132" i="187"/>
  <c r="A131" i="187"/>
  <c r="A130" i="187"/>
  <c r="A129" i="187"/>
  <c r="A128" i="187"/>
  <c r="A127" i="187"/>
  <c r="A126" i="187"/>
  <c r="A125" i="187"/>
  <c r="A124" i="187"/>
  <c r="A123" i="187"/>
  <c r="A122" i="187"/>
  <c r="A121" i="187"/>
  <c r="A120" i="187"/>
  <c r="A119" i="187"/>
  <c r="A118" i="187"/>
  <c r="A117" i="187"/>
  <c r="A116" i="187"/>
  <c r="A115" i="187"/>
  <c r="A114" i="187"/>
  <c r="A113" i="187"/>
  <c r="A112" i="187"/>
  <c r="A111" i="187"/>
  <c r="A110" i="187"/>
  <c r="A109" i="187"/>
  <c r="A108" i="187"/>
  <c r="A107" i="187"/>
  <c r="A106" i="187"/>
  <c r="A105" i="187"/>
  <c r="A104" i="187"/>
  <c r="A103" i="187"/>
  <c r="A102" i="187"/>
  <c r="A101" i="187"/>
  <c r="A100" i="187"/>
  <c r="A99" i="187"/>
  <c r="A98" i="187"/>
  <c r="A97" i="187"/>
  <c r="A96" i="187"/>
  <c r="A95" i="187"/>
  <c r="A94" i="187"/>
  <c r="A93" i="187"/>
  <c r="A92" i="187"/>
  <c r="A91" i="187"/>
  <c r="A90" i="187"/>
  <c r="A89" i="187"/>
  <c r="A88" i="187"/>
  <c r="A87" i="187"/>
  <c r="A86" i="187"/>
  <c r="A85" i="187"/>
  <c r="A84" i="187"/>
  <c r="A83" i="187"/>
  <c r="A82" i="187"/>
  <c r="A81" i="187"/>
  <c r="A80" i="187"/>
  <c r="A79" i="187"/>
  <c r="A78" i="187"/>
  <c r="A77" i="187"/>
  <c r="A76" i="187"/>
  <c r="A75" i="187"/>
  <c r="A74" i="187"/>
  <c r="A73" i="187"/>
  <c r="A72" i="187"/>
  <c r="A71" i="187"/>
  <c r="A70" i="187"/>
  <c r="A69" i="187"/>
  <c r="A68" i="187"/>
  <c r="A67" i="187"/>
  <c r="A66" i="187"/>
  <c r="A65" i="187"/>
  <c r="A64" i="187"/>
  <c r="A63" i="187"/>
  <c r="A62" i="187"/>
  <c r="A61" i="187"/>
  <c r="A60" i="187"/>
  <c r="A59" i="187"/>
  <c r="A58" i="187"/>
  <c r="A57" i="187"/>
  <c r="A56" i="187"/>
  <c r="A55" i="187"/>
  <c r="A54" i="187"/>
  <c r="A53" i="187"/>
  <c r="A52" i="187"/>
  <c r="A51" i="187"/>
  <c r="A50" i="187"/>
  <c r="A49" i="187"/>
  <c r="A48" i="187"/>
  <c r="A47" i="187"/>
  <c r="A46" i="187"/>
  <c r="A45" i="187"/>
  <c r="A44" i="187"/>
  <c r="A43" i="187"/>
  <c r="A42" i="187"/>
  <c r="A41" i="187"/>
  <c r="A40" i="187"/>
  <c r="A39" i="187"/>
  <c r="A38" i="187"/>
  <c r="A37" i="187"/>
  <c r="A36" i="187"/>
  <c r="A35" i="187"/>
  <c r="A34" i="187"/>
  <c r="A33" i="187"/>
  <c r="A32" i="187"/>
  <c r="A31" i="187"/>
  <c r="A30" i="187"/>
  <c r="A29" i="187"/>
  <c r="A28" i="187"/>
  <c r="A27" i="187"/>
  <c r="A26" i="187"/>
  <c r="A25" i="187"/>
  <c r="A24" i="187"/>
  <c r="A23" i="187"/>
  <c r="A22" i="187"/>
  <c r="A21" i="187"/>
  <c r="A20" i="187"/>
  <c r="A19" i="187"/>
  <c r="A18" i="187"/>
  <c r="A17" i="187"/>
  <c r="A16" i="187"/>
  <c r="A15" i="187"/>
  <c r="A14" i="187"/>
  <c r="A13" i="187"/>
  <c r="A12" i="187"/>
  <c r="A11" i="187"/>
  <c r="A10" i="187"/>
  <c r="A9" i="187"/>
  <c r="A8" i="187"/>
  <c r="A7" i="187"/>
  <c r="A6" i="187"/>
  <c r="A5" i="187"/>
  <c r="A4" i="187"/>
  <c r="A3" i="187"/>
  <c r="A2" i="187"/>
  <c r="AY153" i="166" l="1"/>
  <c r="CH6" i="166"/>
  <c r="AW6" i="166"/>
  <c r="AY69" i="166"/>
  <c r="BC123" i="166"/>
  <c r="AY123" i="166"/>
  <c r="BC17" i="166"/>
  <c r="AY17" i="166"/>
  <c r="BC15" i="166"/>
  <c r="AY15" i="166"/>
  <c r="BC198" i="166"/>
  <c r="AY198" i="166"/>
  <c r="BC170" i="166"/>
  <c r="AY170" i="166"/>
  <c r="BA6" i="166"/>
  <c r="AY88" i="166"/>
  <c r="BC88" i="166"/>
  <c r="AY81" i="166"/>
  <c r="BC81" i="166"/>
  <c r="AY97" i="166"/>
  <c r="BC97" i="166"/>
  <c r="AY113" i="166"/>
  <c r="BC113" i="166"/>
  <c r="AG73" i="166"/>
  <c r="AG6" i="166" s="1"/>
  <c r="BH6" i="166"/>
  <c r="BH4" i="166"/>
  <c r="BH5" i="166" s="1"/>
  <c r="Q6" i="102"/>
  <c r="Q4" i="102" s="1"/>
  <c r="X22" i="102" s="1"/>
  <c r="Q5" i="102"/>
  <c r="S6" i="102"/>
  <c r="S4" i="102" s="1"/>
  <c r="X24" i="102" s="1"/>
  <c r="S5" i="102"/>
  <c r="R6" i="102"/>
  <c r="R4" i="102" s="1"/>
  <c r="X23" i="102" s="1"/>
  <c r="R5" i="102"/>
  <c r="T6" i="102"/>
  <c r="T4" i="102" s="1"/>
  <c r="X25" i="102" s="1"/>
  <c r="T5" i="102"/>
  <c r="P6" i="102"/>
  <c r="P4" i="102" s="1"/>
  <c r="X21" i="102" s="1"/>
  <c r="P5" i="102"/>
  <c r="O6" i="102"/>
  <c r="O4" i="102" s="1"/>
  <c r="X20" i="102" s="1"/>
  <c r="O5" i="102"/>
  <c r="AY6" i="166" l="1"/>
  <c r="BC6" i="166"/>
  <c r="DR511" i="167"/>
  <c r="DP183" i="167" l="1"/>
  <c r="DI188" i="167"/>
  <c r="CS199" i="167"/>
  <c r="DI206" i="167"/>
  <c r="DF203" i="167"/>
  <c r="CT199" i="167"/>
  <c r="DF200" i="167"/>
  <c r="CP206" i="167"/>
  <c r="DI204" i="167"/>
  <c r="CX204" i="167"/>
  <c r="DF198" i="167"/>
  <c r="CQ185" i="167"/>
  <c r="DK189" i="167"/>
  <c r="CZ194" i="167"/>
  <c r="CQ201" i="167"/>
  <c r="DN208" i="167"/>
  <c r="DD185" i="167"/>
  <c r="CQ190" i="167"/>
  <c r="DK194" i="167"/>
  <c r="DD201" i="167"/>
  <c r="DF208" i="167"/>
  <c r="CS186" i="167"/>
  <c r="DM190" i="167"/>
  <c r="DE197" i="167"/>
  <c r="DE205" i="167"/>
  <c r="CX189" i="167"/>
  <c r="DF193" i="167"/>
  <c r="DP197" i="167"/>
  <c r="CX209" i="167"/>
  <c r="CY189" i="167"/>
  <c r="CY197" i="167"/>
  <c r="CY205" i="167"/>
  <c r="DN183" i="167"/>
  <c r="CX188" i="167"/>
  <c r="DI199" i="167"/>
  <c r="CO206" i="167"/>
  <c r="DJ200" i="167"/>
  <c r="CW207" i="167"/>
  <c r="CZ204" i="167"/>
  <c r="CY199" i="167"/>
  <c r="DB185" i="167"/>
  <c r="CO190" i="167"/>
  <c r="DI194" i="167"/>
  <c r="DB201" i="167"/>
  <c r="CQ209" i="167"/>
  <c r="DN185" i="167"/>
  <c r="DB190" i="167"/>
  <c r="CT197" i="167"/>
  <c r="DN201" i="167"/>
  <c r="DP208" i="167"/>
  <c r="DC186" i="167"/>
  <c r="CW193" i="167"/>
  <c r="DO197" i="167"/>
  <c r="DO205" i="167"/>
  <c r="CX185" i="167"/>
  <c r="DF189" i="167"/>
  <c r="DP193" i="167"/>
  <c r="CT198" i="167"/>
  <c r="CX205" i="167"/>
  <c r="DF209" i="167"/>
  <c r="CW190" i="167"/>
  <c r="CW198" i="167"/>
  <c r="CW206" i="167"/>
  <c r="DA191" i="167"/>
  <c r="CQ203" i="167"/>
  <c r="CO202" i="167"/>
  <c r="CP200" i="167"/>
  <c r="DN200" i="167"/>
  <c r="DA198" i="167"/>
  <c r="CO204" i="167"/>
  <c r="DN204" i="167"/>
  <c r="DA202" i="167"/>
  <c r="DK185" i="167"/>
  <c r="CZ190" i="167"/>
  <c r="CQ197" i="167"/>
  <c r="DK201" i="167"/>
  <c r="DB209" i="167"/>
  <c r="CQ186" i="167"/>
  <c r="DK190" i="167"/>
  <c r="DD197" i="167"/>
  <c r="DK202" i="167"/>
  <c r="CT209" i="167"/>
  <c r="DM186" i="167"/>
  <c r="DE193" i="167"/>
  <c r="DC198" i="167"/>
  <c r="CN208" i="167"/>
  <c r="DF185" i="167"/>
  <c r="DP189" i="167"/>
  <c r="CT194" i="167"/>
  <c r="DD198" i="167"/>
  <c r="DF205" i="167"/>
  <c r="DP209" i="167"/>
  <c r="DE190" i="167"/>
  <c r="DE198" i="167"/>
  <c r="DE206" i="167"/>
  <c r="CS195" i="167"/>
  <c r="CN202" i="167"/>
  <c r="DD202" i="167"/>
  <c r="CT207" i="167"/>
  <c r="CZ200" i="167"/>
  <c r="DD200" i="167"/>
  <c r="CW199" i="167"/>
  <c r="DG204" i="167"/>
  <c r="DD204" i="167"/>
  <c r="CW203" i="167"/>
  <c r="CO186" i="167"/>
  <c r="DI190" i="167"/>
  <c r="DB197" i="167"/>
  <c r="CQ205" i="167"/>
  <c r="DK209" i="167"/>
  <c r="DB186" i="167"/>
  <c r="CT193" i="167"/>
  <c r="DN197" i="167"/>
  <c r="CT205" i="167"/>
  <c r="DD209" i="167"/>
  <c r="CW189" i="167"/>
  <c r="DO193" i="167"/>
  <c r="DM198" i="167"/>
  <c r="CY208" i="167"/>
  <c r="DP185" i="167"/>
  <c r="CT190" i="167"/>
  <c r="DD194" i="167"/>
  <c r="DN198" i="167"/>
  <c r="DP205" i="167"/>
  <c r="CN185" i="167"/>
  <c r="CN193" i="167"/>
  <c r="CN201" i="167"/>
  <c r="CP208" i="167"/>
  <c r="DC196" i="167"/>
  <c r="CZ195" i="167"/>
  <c r="DN206" i="167"/>
  <c r="DA203" i="167"/>
  <c r="CO172" i="167"/>
  <c r="CO200" i="167"/>
  <c r="CT200" i="167"/>
  <c r="CY202" i="167"/>
  <c r="CY204" i="167"/>
  <c r="CT204" i="167"/>
  <c r="CQ204" i="167"/>
  <c r="CZ186" i="167"/>
  <c r="CQ193" i="167"/>
  <c r="DK197" i="167"/>
  <c r="DB205" i="167"/>
  <c r="CW208" i="167"/>
  <c r="DK186" i="167"/>
  <c r="DD193" i="167"/>
  <c r="CQ198" i="167"/>
  <c r="DD205" i="167"/>
  <c r="DN209" i="167"/>
  <c r="DE189" i="167"/>
  <c r="CS194" i="167"/>
  <c r="CW201" i="167"/>
  <c r="DG208" i="167"/>
  <c r="CT186" i="167"/>
  <c r="DD190" i="167"/>
  <c r="DN194" i="167"/>
  <c r="CO208" i="167"/>
  <c r="CY185" i="167"/>
  <c r="CY193" i="167"/>
  <c r="CY201" i="167"/>
  <c r="DA208" i="167"/>
  <c r="CX196" i="167"/>
  <c r="CP209" i="167"/>
  <c r="CS206" i="167"/>
  <c r="DC202" i="167"/>
  <c r="CZ176" i="167"/>
  <c r="DG200" i="167"/>
  <c r="DM200" i="167"/>
  <c r="CT203" i="167"/>
  <c r="CN204" i="167"/>
  <c r="DM204" i="167"/>
  <c r="DO204" i="167"/>
  <c r="DI186" i="167"/>
  <c r="DB193" i="167"/>
  <c r="CO198" i="167"/>
  <c r="DK205" i="167"/>
  <c r="DE208" i="167"/>
  <c r="CT189" i="167"/>
  <c r="DN193" i="167"/>
  <c r="DB198" i="167"/>
  <c r="DN205" i="167"/>
  <c r="CW185" i="167"/>
  <c r="DO189" i="167"/>
  <c r="DC194" i="167"/>
  <c r="DE201" i="167"/>
  <c r="CW209" i="167"/>
  <c r="DD186" i="167"/>
  <c r="DN190" i="167"/>
  <c r="CX201" i="167"/>
  <c r="CZ208" i="167"/>
  <c r="CW186" i="167"/>
  <c r="CW194" i="167"/>
  <c r="CW202" i="167"/>
  <c r="CN209" i="167"/>
  <c r="DO164" i="167"/>
  <c r="DP198" i="167"/>
  <c r="CY207" i="167"/>
  <c r="DI203" i="167"/>
  <c r="DO186" i="167"/>
  <c r="CY200" i="167"/>
  <c r="CX202" i="167"/>
  <c r="DJ204" i="167"/>
  <c r="DP204" i="167"/>
  <c r="CX206" i="167"/>
  <c r="CY206" i="167"/>
  <c r="CQ189" i="167"/>
  <c r="DK193" i="167"/>
  <c r="CZ198" i="167"/>
  <c r="CT208" i="167"/>
  <c r="DO208" i="167"/>
  <c r="DD189" i="167"/>
  <c r="CQ194" i="167"/>
  <c r="DK198" i="167"/>
  <c r="DE185" i="167"/>
  <c r="CS190" i="167"/>
  <c r="DM194" i="167"/>
  <c r="DO201" i="167"/>
  <c r="DE209" i="167"/>
  <c r="DN186" i="167"/>
  <c r="CX197" i="167"/>
  <c r="DF201" i="167"/>
  <c r="DI208" i="167"/>
  <c r="DE186" i="167"/>
  <c r="DE194" i="167"/>
  <c r="DE202" i="167"/>
  <c r="CY209" i="167"/>
  <c r="CY195" i="167"/>
  <c r="DE176" i="167"/>
  <c r="DB202" i="167"/>
  <c r="DA194" i="167"/>
  <c r="CN200" i="167"/>
  <c r="CN203" i="167"/>
  <c r="CP204" i="167"/>
  <c r="DF204" i="167"/>
  <c r="DD207" i="167"/>
  <c r="DE207" i="167"/>
  <c r="DB189" i="167"/>
  <c r="CO194" i="167"/>
  <c r="DI198" i="167"/>
  <c r="DD208" i="167"/>
  <c r="CT185" i="167"/>
  <c r="DN189" i="167"/>
  <c r="DB194" i="167"/>
  <c r="CT201" i="167"/>
  <c r="CX208" i="167"/>
  <c r="DO185" i="167"/>
  <c r="DC190" i="167"/>
  <c r="CW197" i="167"/>
  <c r="CW205" i="167"/>
  <c r="DO209" i="167"/>
  <c r="CX193" i="167"/>
  <c r="DF197" i="167"/>
  <c r="DP201" i="167"/>
  <c r="CN189" i="167"/>
  <c r="CN197" i="167"/>
  <c r="CN205" i="167"/>
  <c r="DG209" i="167"/>
  <c r="CN56" i="167"/>
  <c r="CN84" i="167"/>
  <c r="CN120" i="167"/>
  <c r="DI12" i="167"/>
  <c r="CT75" i="167"/>
  <c r="CQ17" i="167"/>
  <c r="CN48" i="167"/>
  <c r="CP20" i="167"/>
  <c r="CP91" i="167"/>
  <c r="DA84" i="167"/>
  <c r="CN181" i="167"/>
  <c r="CO139" i="167"/>
  <c r="CO53" i="167"/>
  <c r="CO93" i="167"/>
  <c r="CO116" i="167"/>
  <c r="CY68" i="167"/>
  <c r="CO178" i="167"/>
  <c r="CN76" i="167"/>
  <c r="CO55" i="167"/>
  <c r="CT67" i="167"/>
  <c r="CN155" i="167"/>
  <c r="DB14" i="167"/>
  <c r="CZ80" i="167"/>
  <c r="CS107" i="167"/>
  <c r="CZ48" i="167"/>
  <c r="DP13" i="167"/>
  <c r="DA51" i="167"/>
  <c r="CZ93" i="167"/>
  <c r="DB61" i="167"/>
  <c r="CO101" i="167"/>
  <c r="CX59" i="167"/>
  <c r="DP19" i="167"/>
  <c r="DN131" i="167"/>
  <c r="DJ34" i="167"/>
  <c r="DA83" i="167"/>
  <c r="DK50" i="167"/>
  <c r="CZ134" i="167"/>
  <c r="DK61" i="167"/>
  <c r="CS130" i="167"/>
  <c r="DC37" i="167"/>
  <c r="CS29" i="167"/>
  <c r="CQ148" i="167"/>
  <c r="DJ164" i="167"/>
  <c r="DE109" i="167"/>
  <c r="CP76" i="167"/>
  <c r="DF35" i="167"/>
  <c r="DB101" i="167"/>
  <c r="DO157" i="167"/>
  <c r="DO15" i="167"/>
  <c r="CT9" i="167"/>
  <c r="CQ27" i="167"/>
  <c r="DN83" i="167"/>
  <c r="CQ35" i="167"/>
  <c r="DE148" i="167"/>
  <c r="DA133" i="167"/>
  <c r="DG83" i="167"/>
  <c r="CY48" i="167"/>
  <c r="DK148" i="167"/>
  <c r="DP109" i="167"/>
  <c r="DK56" i="167"/>
  <c r="DK85" i="167"/>
  <c r="DJ60" i="167"/>
  <c r="DO21" i="167"/>
  <c r="DD149" i="167"/>
  <c r="CW12" i="167"/>
  <c r="CQ108" i="167"/>
  <c r="CW21" i="167"/>
  <c r="DP59" i="167"/>
  <c r="CY19" i="167"/>
  <c r="DE133" i="167"/>
  <c r="DN101" i="167"/>
  <c r="DJ48" i="167"/>
  <c r="DJ175" i="167"/>
  <c r="DP151" i="167"/>
  <c r="DC133" i="167"/>
  <c r="DP67" i="167"/>
  <c r="DI189" i="167"/>
  <c r="CT13" i="167"/>
  <c r="DO11" i="167"/>
  <c r="CN23" i="167"/>
  <c r="CX61" i="167"/>
  <c r="DM11" i="167"/>
  <c r="DC43" i="167"/>
  <c r="DI76" i="167"/>
  <c r="CN139" i="167"/>
  <c r="CQ162" i="167"/>
  <c r="CO23" i="167"/>
  <c r="DJ56" i="167"/>
  <c r="CP156" i="167"/>
  <c r="CT195" i="167"/>
  <c r="CN190" i="167"/>
  <c r="DO96" i="167"/>
  <c r="CS168" i="167"/>
  <c r="CP162" i="167"/>
  <c r="CO11" i="167"/>
  <c r="CP62" i="167"/>
  <c r="CO69" i="167"/>
  <c r="CO171" i="167"/>
  <c r="DK23" i="167"/>
  <c r="CN85" i="167"/>
  <c r="CP51" i="167"/>
  <c r="CO43" i="167"/>
  <c r="CP148" i="167"/>
  <c r="CS133" i="167"/>
  <c r="DA11" i="167"/>
  <c r="DM171" i="167"/>
  <c r="CY148" i="167"/>
  <c r="DJ76" i="167"/>
  <c r="CQ178" i="167"/>
  <c r="CO114" i="167"/>
  <c r="CN83" i="167"/>
  <c r="CP11" i="167"/>
  <c r="CN109" i="167"/>
  <c r="CN184" i="167"/>
  <c r="CP149" i="167"/>
  <c r="DI16" i="167"/>
  <c r="CN69" i="167"/>
  <c r="CT131" i="167"/>
  <c r="CO48" i="167"/>
  <c r="CZ35" i="167"/>
  <c r="CT96" i="167"/>
  <c r="CP59" i="167"/>
  <c r="CO59" i="167"/>
  <c r="CN61" i="167"/>
  <c r="CN114" i="167"/>
  <c r="CS149" i="167"/>
  <c r="DD31" i="167"/>
  <c r="CS148" i="167"/>
  <c r="CO132" i="167"/>
  <c r="CQ57" i="167"/>
  <c r="CQ125" i="167"/>
  <c r="CT60" i="167"/>
  <c r="DB71" i="167"/>
  <c r="CQ48" i="167"/>
  <c r="CN71" i="167"/>
  <c r="CO80" i="167"/>
  <c r="CN68" i="167"/>
  <c r="CT149" i="167"/>
  <c r="CT80" i="167"/>
  <c r="CS141" i="167"/>
  <c r="CO51" i="167"/>
  <c r="CO108" i="167"/>
  <c r="CP19" i="167"/>
  <c r="CN107" i="167"/>
  <c r="DM101" i="167"/>
  <c r="CO67" i="167"/>
  <c r="CP115" i="167"/>
  <c r="CW13" i="167"/>
  <c r="CO36" i="167"/>
  <c r="CS156" i="167"/>
  <c r="DG15" i="167"/>
  <c r="CO124" i="167"/>
  <c r="CQ18" i="167"/>
  <c r="DC170" i="167"/>
  <c r="CS10" i="167"/>
  <c r="CX164" i="167"/>
  <c r="DN59" i="167"/>
  <c r="DF37" i="167"/>
  <c r="DM122" i="167"/>
  <c r="CP50" i="167"/>
  <c r="DF171" i="167"/>
  <c r="CX131" i="167"/>
  <c r="DJ163" i="167"/>
  <c r="DF123" i="167"/>
  <c r="DF61" i="167"/>
  <c r="DM179" i="167"/>
  <c r="CN16" i="167"/>
  <c r="DA94" i="167"/>
  <c r="DI11" i="167"/>
  <c r="DE82" i="167"/>
  <c r="CP15" i="167"/>
  <c r="CY52" i="167"/>
  <c r="DJ108" i="167"/>
  <c r="DI85" i="167"/>
  <c r="DO75" i="167"/>
  <c r="DK59" i="167"/>
  <c r="CY35" i="167"/>
  <c r="CZ171" i="167"/>
  <c r="DK84" i="167"/>
  <c r="CX24" i="167"/>
  <c r="DP66" i="167"/>
  <c r="CX47" i="167"/>
  <c r="CW84" i="167"/>
  <c r="CZ163" i="167"/>
  <c r="DP139" i="167"/>
  <c r="CQ77" i="167"/>
  <c r="DF76" i="167"/>
  <c r="DD38" i="167"/>
  <c r="DB163" i="167"/>
  <c r="DN85" i="167"/>
  <c r="DE60" i="167"/>
  <c r="DD180" i="167"/>
  <c r="DN133" i="167"/>
  <c r="CP172" i="167"/>
  <c r="DD131" i="167"/>
  <c r="CW80" i="167"/>
  <c r="CX101" i="167"/>
  <c r="DP53" i="167"/>
  <c r="DB148" i="167"/>
  <c r="CS51" i="167"/>
  <c r="DC11" i="167"/>
  <c r="DN52" i="167"/>
  <c r="DE158" i="167"/>
  <c r="DK93" i="167"/>
  <c r="DB88" i="167"/>
  <c r="DG53" i="167"/>
  <c r="DO22" i="167"/>
  <c r="DF139" i="167"/>
  <c r="CT11" i="167"/>
  <c r="DG149" i="167"/>
  <c r="CS91" i="167"/>
  <c r="DJ155" i="167"/>
  <c r="CT52" i="167"/>
  <c r="DK107" i="167"/>
  <c r="DD27" i="167"/>
  <c r="CN180" i="167"/>
  <c r="CP107" i="167"/>
  <c r="CQ141" i="167"/>
  <c r="CO38" i="167"/>
  <c r="CP110" i="167"/>
  <c r="DO12" i="167"/>
  <c r="CO72" i="167"/>
  <c r="DD60" i="167"/>
  <c r="CN75" i="167"/>
  <c r="DC205" i="167"/>
  <c r="CO19" i="167"/>
  <c r="CN80" i="167"/>
  <c r="DG206" i="167"/>
  <c r="CN176" i="167"/>
  <c r="CT141" i="167"/>
  <c r="DI107" i="167"/>
  <c r="CN172" i="167"/>
  <c r="CN118" i="167"/>
  <c r="CN157" i="167"/>
  <c r="CQ109" i="167"/>
  <c r="DF14" i="167"/>
  <c r="CO37" i="167"/>
  <c r="CP139" i="167"/>
  <c r="CP147" i="167"/>
  <c r="DD105" i="167"/>
  <c r="DF60" i="167"/>
  <c r="DN12" i="167"/>
  <c r="CT51" i="167"/>
  <c r="DI56" i="167"/>
  <c r="DE53" i="167"/>
  <c r="DA131" i="167"/>
  <c r="CW140" i="167"/>
  <c r="DF112" i="167"/>
  <c r="DB19" i="167"/>
  <c r="DB172" i="167"/>
  <c r="CY92" i="167"/>
  <c r="DB140" i="167"/>
  <c r="CX112" i="167"/>
  <c r="DN126" i="167"/>
  <c r="DC200" i="167"/>
  <c r="DF68" i="167"/>
  <c r="CS65" i="167"/>
  <c r="DA19" i="167"/>
  <c r="DI51" i="167"/>
  <c r="CW204" i="167"/>
  <c r="CS35" i="167"/>
  <c r="CQ38" i="167"/>
  <c r="CW20" i="167"/>
  <c r="DM174" i="167"/>
  <c r="DF52" i="167"/>
  <c r="DN35" i="167"/>
  <c r="CY158" i="167"/>
  <c r="DO20" i="167"/>
  <c r="DC77" i="167"/>
  <c r="DE101" i="167"/>
  <c r="DJ90" i="167"/>
  <c r="DG19" i="167"/>
  <c r="DG194" i="167"/>
  <c r="CY107" i="167"/>
  <c r="DK108" i="167"/>
  <c r="DA180" i="167"/>
  <c r="CZ141" i="167"/>
  <c r="CY136" i="167"/>
  <c r="DN19" i="167"/>
  <c r="DK204" i="167"/>
  <c r="CZ165" i="167"/>
  <c r="CW22" i="167"/>
  <c r="DE56" i="167"/>
  <c r="DF18" i="167"/>
  <c r="DI19" i="167"/>
  <c r="DK188" i="167"/>
  <c r="CY163" i="167"/>
  <c r="DO56" i="167"/>
  <c r="CT35" i="167"/>
  <c r="CX171" i="167"/>
  <c r="DG96" i="167"/>
  <c r="CX19" i="167"/>
  <c r="DJ83" i="167"/>
  <c r="DN139" i="167"/>
  <c r="CT19" i="167"/>
  <c r="DK129" i="167"/>
  <c r="DJ19" i="167"/>
  <c r="DA79" i="167"/>
  <c r="DG37" i="167"/>
  <c r="DI156" i="167"/>
  <c r="CT140" i="167"/>
  <c r="DM85" i="167"/>
  <c r="DE38" i="167"/>
  <c r="DI172" i="167"/>
  <c r="DP178" i="167"/>
  <c r="CS38" i="167"/>
  <c r="DK112" i="167"/>
  <c r="DO47" i="167"/>
  <c r="CW167" i="167"/>
  <c r="DP12" i="167"/>
  <c r="DK48" i="167"/>
  <c r="DP91" i="167"/>
  <c r="DB52" i="167"/>
  <c r="CY160" i="167"/>
  <c r="DF141" i="167"/>
  <c r="DC152" i="167"/>
  <c r="DG101" i="167"/>
  <c r="CO146" i="167"/>
  <c r="CO84" i="167"/>
  <c r="CW36" i="167"/>
  <c r="CO156" i="167"/>
  <c r="CT139" i="167"/>
  <c r="CN115" i="167"/>
  <c r="CN187" i="167"/>
  <c r="DD41" i="167"/>
  <c r="DC124" i="167"/>
  <c r="CT20" i="167"/>
  <c r="DK78" i="167"/>
  <c r="CT68" i="167"/>
  <c r="DI74" i="167"/>
  <c r="CS147" i="167"/>
  <c r="CT156" i="167"/>
  <c r="DE147" i="167"/>
  <c r="DF21" i="167"/>
  <c r="DF12" i="167"/>
  <c r="DE183" i="167"/>
  <c r="CP95" i="167"/>
  <c r="DE156" i="167"/>
  <c r="DP46" i="167"/>
  <c r="DI60" i="167"/>
  <c r="CS83" i="167"/>
  <c r="CX85" i="167"/>
  <c r="DA59" i="167"/>
  <c r="CT76" i="167"/>
  <c r="CQ23" i="167"/>
  <c r="CT53" i="167"/>
  <c r="DM51" i="167"/>
  <c r="DB47" i="167"/>
  <c r="DD61" i="167"/>
  <c r="CW60" i="167"/>
  <c r="DB56" i="167"/>
  <c r="DB181" i="167"/>
  <c r="DI35" i="167"/>
  <c r="DA107" i="167"/>
  <c r="DD112" i="167"/>
  <c r="DF117" i="167"/>
  <c r="DN47" i="167"/>
  <c r="DB15" i="167"/>
  <c r="CN11" i="167"/>
  <c r="DB11" i="167"/>
  <c r="DF24" i="167"/>
  <c r="DD183" i="167"/>
  <c r="CX151" i="167"/>
  <c r="DJ30" i="167"/>
  <c r="CT37" i="167"/>
  <c r="DN191" i="167"/>
  <c r="DD67" i="167"/>
  <c r="DB132" i="167"/>
  <c r="CX37" i="167"/>
  <c r="DK40" i="167"/>
  <c r="CY47" i="167"/>
  <c r="DE188" i="167"/>
  <c r="DM67" i="167"/>
  <c r="CX48" i="167"/>
  <c r="CQ208" i="167"/>
  <c r="DN123" i="167"/>
  <c r="CW14" i="167"/>
  <c r="DM112" i="167"/>
  <c r="DJ198" i="167"/>
  <c r="DN38" i="167"/>
  <c r="DF168" i="167"/>
  <c r="DF47" i="167"/>
  <c r="CZ87" i="167"/>
  <c r="DP51" i="167"/>
  <c r="DM180" i="167"/>
  <c r="DN156" i="167"/>
  <c r="DB107" i="167"/>
  <c r="CP52" i="167"/>
  <c r="DM182" i="167"/>
  <c r="DF50" i="167"/>
  <c r="DD49" i="167"/>
  <c r="CT164" i="167"/>
  <c r="DI101" i="167"/>
  <c r="CT12" i="167"/>
  <c r="DP21" i="167"/>
  <c r="DI104" i="167"/>
  <c r="DJ107" i="167"/>
  <c r="DG60" i="167"/>
  <c r="DF186" i="167"/>
  <c r="DK19" i="167"/>
  <c r="CQ58" i="167"/>
  <c r="CO56" i="167"/>
  <c r="CP180" i="167"/>
  <c r="CO119" i="167"/>
  <c r="CO112" i="167"/>
  <c r="CO82" i="167"/>
  <c r="CP12" i="167"/>
  <c r="DG115" i="167"/>
  <c r="DC171" i="167"/>
  <c r="DO83" i="167"/>
  <c r="DP101" i="167"/>
  <c r="DJ189" i="167"/>
  <c r="CQ180" i="167"/>
  <c r="DK166" i="167"/>
  <c r="DP20" i="167"/>
  <c r="CT21" i="167"/>
  <c r="DF13" i="167"/>
  <c r="DJ26" i="167"/>
  <c r="CT22" i="167"/>
  <c r="CZ64" i="167"/>
  <c r="DE84" i="167"/>
  <c r="DB96" i="167"/>
  <c r="CZ115" i="167"/>
  <c r="DF133" i="167"/>
  <c r="DK109" i="167"/>
  <c r="CZ85" i="167"/>
  <c r="CW133" i="167"/>
  <c r="DC59" i="167"/>
  <c r="CX56" i="167"/>
  <c r="CS85" i="167"/>
  <c r="DK69" i="167"/>
  <c r="CP67" i="167"/>
  <c r="DK72" i="167"/>
  <c r="CP48" i="167"/>
  <c r="CZ117" i="167"/>
  <c r="CZ147" i="167"/>
  <c r="DO139" i="167"/>
  <c r="DD12" i="167"/>
  <c r="DJ35" i="167"/>
  <c r="CZ16" i="167"/>
  <c r="DI37" i="167"/>
  <c r="DP45" i="167"/>
  <c r="DE21" i="167"/>
  <c r="CY56" i="167"/>
  <c r="DG47" i="167"/>
  <c r="CQ51" i="167"/>
  <c r="CP108" i="167"/>
  <c r="DE181" i="167"/>
  <c r="DF107" i="167"/>
  <c r="CS67" i="167"/>
  <c r="DB53" i="167"/>
  <c r="DC22" i="167"/>
  <c r="DN80" i="167"/>
  <c r="DC55" i="167"/>
  <c r="DC23" i="167"/>
  <c r="CX140" i="167"/>
  <c r="DN23" i="167"/>
  <c r="DN149" i="167"/>
  <c r="DF15" i="167"/>
  <c r="CP68" i="167"/>
  <c r="CY12" i="167"/>
  <c r="CX67" i="167"/>
  <c r="CX107" i="167"/>
  <c r="CQ60" i="167"/>
  <c r="CS59" i="167"/>
  <c r="DN180" i="167"/>
  <c r="DD117" i="167"/>
  <c r="CX60" i="167"/>
  <c r="DC157" i="167"/>
  <c r="CZ23" i="167"/>
  <c r="DB59" i="167"/>
  <c r="CX183" i="167"/>
  <c r="DF19" i="167"/>
  <c r="DI48" i="167"/>
  <c r="DM147" i="167"/>
  <c r="DP117" i="167"/>
  <c r="CW72" i="167"/>
  <c r="DI59" i="167"/>
  <c r="DA36" i="167"/>
  <c r="DM63" i="167"/>
  <c r="CT129" i="167"/>
  <c r="DK139" i="167"/>
  <c r="CO66" i="167"/>
  <c r="CT64" i="167"/>
  <c r="CN52" i="167"/>
  <c r="CT93" i="167"/>
  <c r="DJ16" i="167"/>
  <c r="CN150" i="167"/>
  <c r="DE12" i="167"/>
  <c r="DC19" i="167"/>
  <c r="DJ167" i="167"/>
  <c r="CP14" i="167"/>
  <c r="CW108" i="167"/>
  <c r="CY112" i="167"/>
  <c r="DI22" i="167"/>
  <c r="CQ31" i="167"/>
  <c r="CS204" i="167"/>
  <c r="CS11" i="167"/>
  <c r="DP71" i="167"/>
  <c r="DD21" i="167"/>
  <c r="CW52" i="167"/>
  <c r="CX51" i="167"/>
  <c r="DJ75" i="167"/>
  <c r="DD101" i="167"/>
  <c r="DN124" i="167"/>
  <c r="CW148" i="167"/>
  <c r="DM196" i="167"/>
  <c r="CQ12" i="167"/>
  <c r="DE125" i="167"/>
  <c r="DM9" i="167"/>
  <c r="DP99" i="167"/>
  <c r="DO67" i="167"/>
  <c r="CW102" i="167"/>
  <c r="CQ101" i="167"/>
  <c r="DM77" i="167"/>
  <c r="CZ84" i="167"/>
  <c r="CY67" i="167"/>
  <c r="DO133" i="167"/>
  <c r="DM163" i="167"/>
  <c r="DK55" i="167"/>
  <c r="DN20" i="167"/>
  <c r="DK83" i="167"/>
  <c r="CN36" i="167"/>
  <c r="CX93" i="167"/>
  <c r="CS61" i="167"/>
  <c r="CQ36" i="167"/>
  <c r="DA67" i="167"/>
  <c r="DE61" i="167"/>
  <c r="CY59" i="167"/>
  <c r="DF53" i="167"/>
  <c r="DM14" i="167"/>
  <c r="DO141" i="167"/>
  <c r="DO148" i="167"/>
  <c r="DC66" i="167"/>
  <c r="DO36" i="167"/>
  <c r="DC93" i="167"/>
  <c r="DK64" i="167"/>
  <c r="DJ38" i="167"/>
  <c r="CW156" i="167"/>
  <c r="DC51" i="167"/>
  <c r="CX11" i="167"/>
  <c r="DA24" i="167"/>
  <c r="DI108" i="167"/>
  <c r="DE20" i="167"/>
  <c r="CT101" i="167"/>
  <c r="DO115" i="167"/>
  <c r="DC69" i="167"/>
  <c r="DE68" i="167"/>
  <c r="CN21" i="167"/>
  <c r="CY138" i="167"/>
  <c r="DI83" i="167"/>
  <c r="DF22" i="167"/>
  <c r="DN84" i="167"/>
  <c r="CY16" i="167"/>
  <c r="CT47" i="167"/>
  <c r="DO72" i="167"/>
  <c r="DI20" i="167"/>
  <c r="DI133" i="167"/>
  <c r="DB84" i="167"/>
  <c r="DG69" i="167"/>
  <c r="DB67" i="167"/>
  <c r="DO25" i="167"/>
  <c r="DN141" i="167"/>
  <c r="DO44" i="167"/>
  <c r="CQ88" i="167"/>
  <c r="CP202" i="167"/>
  <c r="CT175" i="167"/>
  <c r="DJ10" i="167"/>
  <c r="CX52" i="167"/>
  <c r="DK11" i="167"/>
  <c r="DI67" i="167"/>
  <c r="DO59" i="167"/>
  <c r="CP22" i="167"/>
  <c r="CX135" i="167"/>
  <c r="DF163" i="167"/>
  <c r="DD51" i="167"/>
  <c r="CP47" i="167"/>
  <c r="CT142" i="167"/>
  <c r="DE36" i="167"/>
  <c r="CX108" i="167"/>
  <c r="DD120" i="167"/>
  <c r="CX83" i="167"/>
  <c r="CZ83" i="167"/>
  <c r="DO107" i="167"/>
  <c r="DI132" i="167"/>
  <c r="DP180" i="167"/>
  <c r="DO207" i="167"/>
  <c r="DN36" i="167"/>
  <c r="DF67" i="167"/>
  <c r="DD19" i="167"/>
  <c r="CQ67" i="167"/>
  <c r="DF16" i="167"/>
  <c r="CX109" i="167"/>
  <c r="DA88" i="167"/>
  <c r="CW116" i="167"/>
  <c r="CZ126" i="167"/>
  <c r="DD107" i="167"/>
  <c r="CZ101" i="167"/>
  <c r="DB92" i="167"/>
  <c r="DK71" i="167"/>
  <c r="CX194" i="167"/>
  <c r="DE187" i="167"/>
  <c r="DK47" i="167"/>
  <c r="DN172" i="167"/>
  <c r="DO101" i="167"/>
  <c r="DF140" i="167"/>
  <c r="DC75" i="167"/>
  <c r="CQ59" i="167"/>
  <c r="CQ80" i="167"/>
  <c r="DF84" i="167"/>
  <c r="CY81" i="167"/>
  <c r="DK13" i="167"/>
  <c r="DD80" i="167"/>
  <c r="DP52" i="167"/>
  <c r="DN24" i="167"/>
  <c r="DN11" i="167"/>
  <c r="DF85" i="167"/>
  <c r="DB51" i="167"/>
  <c r="DB108" i="167"/>
  <c r="CW85" i="167"/>
  <c r="DF51" i="167"/>
  <c r="DE170" i="167"/>
  <c r="CQ69" i="167"/>
  <c r="DK17" i="167"/>
  <c r="DA54" i="167"/>
  <c r="DD148" i="167"/>
  <c r="CZ47" i="167"/>
  <c r="DI140" i="167"/>
  <c r="CT133" i="167"/>
  <c r="DD83" i="167"/>
  <c r="CQ83" i="167"/>
  <c r="DK35" i="167"/>
  <c r="DB149" i="167"/>
  <c r="CS101" i="167"/>
  <c r="DE204" i="167"/>
  <c r="CX15" i="167"/>
  <c r="DO117" i="167"/>
  <c r="DI32" i="167"/>
  <c r="DE72" i="167"/>
  <c r="DE116" i="167"/>
  <c r="DE48" i="167"/>
  <c r="DC148" i="167"/>
  <c r="CQ133" i="167"/>
  <c r="DI197" i="167"/>
  <c r="CO133" i="167"/>
  <c r="CP60" i="167"/>
  <c r="CO107" i="167"/>
  <c r="CP123" i="167"/>
  <c r="CQ11" i="167"/>
  <c r="DO16" i="167"/>
  <c r="CY11" i="167"/>
  <c r="DP135" i="167"/>
  <c r="CZ75" i="167"/>
  <c r="DP148" i="167"/>
  <c r="DO188" i="167"/>
  <c r="DN67" i="167"/>
  <c r="CS53" i="167"/>
  <c r="CW161" i="167"/>
  <c r="DD132" i="167"/>
  <c r="DJ150" i="167"/>
  <c r="DA179" i="167"/>
  <c r="DC188" i="167"/>
  <c r="DD95" i="167"/>
  <c r="DP115" i="167"/>
  <c r="DD203" i="167"/>
  <c r="DD20" i="167"/>
  <c r="DB180" i="167"/>
  <c r="DF11" i="167"/>
  <c r="DJ133" i="167"/>
  <c r="DI38" i="167"/>
  <c r="DF104" i="167"/>
  <c r="CZ53" i="167"/>
  <c r="CX124" i="167"/>
  <c r="CZ107" i="167"/>
  <c r="DF148" i="167"/>
  <c r="DK141" i="167"/>
  <c r="DD116" i="167"/>
  <c r="CZ125" i="167"/>
  <c r="DM107" i="167"/>
  <c r="CW25" i="167"/>
  <c r="DB36" i="167"/>
  <c r="DO147" i="167"/>
  <c r="DE13" i="167"/>
  <c r="DK134" i="167"/>
  <c r="CN19" i="167"/>
  <c r="DP84" i="167"/>
  <c r="DK67" i="167"/>
  <c r="DP107" i="167"/>
  <c r="DJ102" i="167"/>
  <c r="DF108" i="167"/>
  <c r="DO19" i="167"/>
  <c r="DB109" i="167"/>
  <c r="DB76" i="167"/>
  <c r="CQ78" i="167"/>
  <c r="CZ19" i="167"/>
  <c r="DD104" i="167"/>
  <c r="DF59" i="167"/>
  <c r="CX123" i="167"/>
  <c r="DC116" i="167"/>
  <c r="DM59" i="167"/>
  <c r="CY15" i="167"/>
  <c r="CS109" i="167"/>
  <c r="DA38" i="167"/>
  <c r="DO109" i="167"/>
  <c r="CO35" i="167"/>
  <c r="DB69" i="167"/>
  <c r="CQ20" i="167"/>
  <c r="CY164" i="167"/>
  <c r="DC109" i="167"/>
  <c r="DO93" i="167"/>
  <c r="DN48" i="167"/>
  <c r="CY172" i="167"/>
  <c r="DI109" i="167"/>
  <c r="DM140" i="167"/>
  <c r="DJ28" i="167"/>
  <c r="DJ157" i="167"/>
  <c r="DG56" i="167"/>
  <c r="CP36" i="167"/>
  <c r="CX163" i="167"/>
  <c r="CQ56" i="167"/>
  <c r="CS208" i="167"/>
  <c r="DC110" i="167"/>
  <c r="CY96" i="167"/>
  <c r="DD108" i="167"/>
  <c r="CO141" i="167"/>
  <c r="CO117" i="167"/>
  <c r="DG80" i="167"/>
  <c r="CN49" i="167"/>
  <c r="DO38" i="167"/>
  <c r="CQ157" i="167"/>
  <c r="DP111" i="167"/>
  <c r="DB35" i="167"/>
  <c r="DJ36" i="167"/>
  <c r="CS188" i="167"/>
  <c r="CZ21" i="167"/>
  <c r="DI24" i="167"/>
  <c r="CX72" i="167"/>
  <c r="DO80" i="167"/>
  <c r="DG84" i="167"/>
  <c r="DN97" i="167"/>
  <c r="DC180" i="167"/>
  <c r="CS19" i="167"/>
  <c r="DP38" i="167"/>
  <c r="CT15" i="167"/>
  <c r="DC121" i="167"/>
  <c r="DG132" i="167"/>
  <c r="DA23" i="167"/>
  <c r="DJ47" i="167"/>
  <c r="DM19" i="167"/>
  <c r="DF180" i="167"/>
  <c r="DA96" i="167"/>
  <c r="DP141" i="167"/>
  <c r="CY83" i="167"/>
  <c r="DK155" i="167"/>
  <c r="CX133" i="167"/>
  <c r="DF166" i="167"/>
  <c r="CW187" i="167"/>
  <c r="DD133" i="167"/>
  <c r="DG140" i="167"/>
  <c r="DK79" i="167"/>
  <c r="DM41" i="167"/>
  <c r="DP48" i="167"/>
  <c r="DI52" i="167"/>
  <c r="DN51" i="167"/>
  <c r="DG135" i="167"/>
  <c r="DD36" i="167"/>
  <c r="CW112" i="167"/>
  <c r="DK80" i="167"/>
  <c r="CW120" i="167"/>
  <c r="CT148" i="167"/>
  <c r="DC120" i="167"/>
  <c r="CY20" i="167"/>
  <c r="CQ16" i="167"/>
  <c r="DG108" i="167"/>
  <c r="DM120" i="167"/>
  <c r="CY60" i="167"/>
  <c r="CX113" i="167"/>
  <c r="DA68" i="167"/>
  <c r="DA139" i="167"/>
  <c r="DP133" i="167"/>
  <c r="DI68" i="167"/>
  <c r="CN24" i="167"/>
  <c r="DG156" i="167"/>
  <c r="DD59" i="167"/>
  <c r="DK159" i="167"/>
  <c r="CN53" i="167"/>
  <c r="CX156" i="167"/>
  <c r="DD35" i="167"/>
  <c r="DJ197" i="167"/>
  <c r="DD124" i="167"/>
  <c r="DD109" i="167"/>
  <c r="DA56" i="167"/>
  <c r="CX159" i="167"/>
  <c r="DA125" i="167"/>
  <c r="CY143" i="167"/>
  <c r="DD52" i="167"/>
  <c r="DG11" i="167"/>
  <c r="DI84" i="167"/>
  <c r="DB55" i="167"/>
  <c r="CN13" i="167"/>
  <c r="DG67" i="167"/>
  <c r="DP23" i="167"/>
  <c r="DF125" i="167"/>
  <c r="DO110" i="167"/>
  <c r="DB120" i="167"/>
  <c r="CO109" i="167"/>
  <c r="CT111" i="167"/>
  <c r="CP153" i="167"/>
  <c r="CT179" i="167"/>
  <c r="CN55" i="167"/>
  <c r="DB145" i="167"/>
  <c r="CN148" i="167"/>
  <c r="CN101" i="167"/>
  <c r="CY150" i="167"/>
  <c r="DD53" i="167"/>
  <c r="CY85" i="167"/>
  <c r="DD23" i="167"/>
  <c r="DG36" i="167"/>
  <c r="CN39" i="167"/>
  <c r="DC112" i="167"/>
  <c r="DP93" i="167"/>
  <c r="CX103" i="167"/>
  <c r="DE65" i="167"/>
  <c r="CW37" i="167"/>
  <c r="DA98" i="167"/>
  <c r="DG23" i="167"/>
  <c r="DP172" i="167"/>
  <c r="DB164" i="167"/>
  <c r="DO37" i="167"/>
  <c r="DO53" i="167"/>
  <c r="DD11" i="167"/>
  <c r="CZ13" i="167"/>
  <c r="CY140" i="167"/>
  <c r="DM15" i="167"/>
  <c r="DN116" i="167"/>
  <c r="DI180" i="167"/>
  <c r="DI169" i="167"/>
  <c r="CT24" i="167"/>
  <c r="CS21" i="167"/>
  <c r="DA172" i="167"/>
  <c r="DF156" i="167"/>
  <c r="DB64" i="167"/>
  <c r="CZ72" i="167"/>
  <c r="DC67" i="167"/>
  <c r="DE29" i="167"/>
  <c r="DD75" i="167"/>
  <c r="CP72" i="167"/>
  <c r="DF72" i="167"/>
  <c r="DI86" i="167"/>
  <c r="DF130" i="167"/>
  <c r="CY108" i="167"/>
  <c r="DO136" i="167"/>
  <c r="CW166" i="167"/>
  <c r="CY180" i="167"/>
  <c r="DI15" i="167"/>
  <c r="DP36" i="167"/>
  <c r="CZ11" i="167"/>
  <c r="CP163" i="167"/>
  <c r="DD93" i="167"/>
  <c r="CQ132" i="167"/>
  <c r="DM109" i="167"/>
  <c r="DB20" i="167"/>
  <c r="DJ148" i="167"/>
  <c r="CT83" i="167"/>
  <c r="CZ45" i="167"/>
  <c r="CT56" i="167"/>
  <c r="DM94" i="167"/>
  <c r="DJ11" i="167"/>
  <c r="CT84" i="167"/>
  <c r="DB12" i="167"/>
  <c r="DB54" i="167"/>
  <c r="CT23" i="167"/>
  <c r="DN140" i="167"/>
  <c r="DE124" i="167"/>
  <c r="DD77" i="167"/>
  <c r="CW24" i="167"/>
  <c r="DG187" i="167"/>
  <c r="DC182" i="167"/>
  <c r="DG51" i="167"/>
  <c r="DA75" i="167"/>
  <c r="CQ19" i="167"/>
  <c r="DF115" i="167"/>
  <c r="DG85" i="167"/>
  <c r="DF20" i="167"/>
  <c r="DF80" i="167"/>
  <c r="CW38" i="167"/>
  <c r="DE141" i="167"/>
  <c r="DP125" i="167"/>
  <c r="DE139" i="167"/>
  <c r="DN60" i="167"/>
  <c r="DD72" i="167"/>
  <c r="DC101" i="167"/>
  <c r="CP84" i="167"/>
  <c r="DF83" i="167"/>
  <c r="DG111" i="167"/>
  <c r="DK21" i="167"/>
  <c r="DP163" i="167"/>
  <c r="CS90" i="167"/>
  <c r="DE195" i="167"/>
  <c r="DK176" i="167"/>
  <c r="CZ173" i="167"/>
  <c r="DG52" i="167"/>
  <c r="DN118" i="167"/>
  <c r="DN148" i="167"/>
  <c r="DG24" i="167"/>
  <c r="DA164" i="167"/>
  <c r="DP11" i="167"/>
  <c r="DP57" i="167"/>
  <c r="DJ146" i="167"/>
  <c r="DI205" i="167"/>
  <c r="DO199" i="167"/>
  <c r="CS18" i="167"/>
  <c r="CQ50" i="167"/>
  <c r="CY114" i="167"/>
  <c r="DG153" i="167"/>
  <c r="DG197" i="167"/>
  <c r="CW18" i="167"/>
  <c r="CW50" i="167"/>
  <c r="CX73" i="167"/>
  <c r="DC113" i="167"/>
  <c r="DA138" i="167"/>
  <c r="DM137" i="167"/>
  <c r="CQ33" i="167"/>
  <c r="DD58" i="167"/>
  <c r="CT82" i="167"/>
  <c r="DC129" i="167"/>
  <c r="DG162" i="167"/>
  <c r="DF9" i="167"/>
  <c r="DB10" i="167"/>
  <c r="DO66" i="167"/>
  <c r="DD153" i="167"/>
  <c r="DC39" i="167"/>
  <c r="DM148" i="167"/>
  <c r="DJ18" i="167"/>
  <c r="DM50" i="167"/>
  <c r="DG81" i="167"/>
  <c r="DE121" i="167"/>
  <c r="DG203" i="167"/>
  <c r="DK18" i="167"/>
  <c r="DN50" i="167"/>
  <c r="DI81" i="167"/>
  <c r="DB114" i="167"/>
  <c r="CS146" i="167"/>
  <c r="CZ17" i="167"/>
  <c r="CN41" i="167"/>
  <c r="CY65" i="167"/>
  <c r="DN82" i="167"/>
  <c r="DC74" i="167"/>
  <c r="DA186" i="167"/>
  <c r="DI47" i="167"/>
  <c r="DD156" i="167"/>
  <c r="CY9" i="167"/>
  <c r="CZ25" i="167"/>
  <c r="CS57" i="167"/>
  <c r="CQ82" i="167"/>
  <c r="CX129" i="167"/>
  <c r="CZ9" i="167"/>
  <c r="DB25" i="167"/>
  <c r="DE171" i="167"/>
  <c r="CQ86" i="167"/>
  <c r="DD48" i="167"/>
  <c r="DD141" i="167"/>
  <c r="DJ52" i="167"/>
  <c r="CQ139" i="167"/>
  <c r="DD16" i="167"/>
  <c r="CW165" i="167"/>
  <c r="DF90" i="167"/>
  <c r="DO202" i="167"/>
  <c r="DG151" i="167"/>
  <c r="DJ172" i="167"/>
  <c r="CW10" i="167"/>
  <c r="DN26" i="167"/>
  <c r="CT65" i="167"/>
  <c r="CT90" i="167"/>
  <c r="CT130" i="167"/>
  <c r="CZ10" i="167"/>
  <c r="DK41" i="167"/>
  <c r="CW65" i="167"/>
  <c r="DP89" i="167"/>
  <c r="DP129" i="167"/>
  <c r="CN170" i="167"/>
  <c r="DM18" i="167"/>
  <c r="DI49" i="167"/>
  <c r="DF66" i="167"/>
  <c r="DP90" i="167"/>
  <c r="DN137" i="167"/>
  <c r="CS185" i="167"/>
  <c r="DN10" i="167"/>
  <c r="DP18" i="167"/>
  <c r="DB42" i="167"/>
  <c r="CZ65" i="167"/>
  <c r="DF10" i="167"/>
  <c r="DC122" i="167"/>
  <c r="DP102" i="167"/>
  <c r="DE167" i="167"/>
  <c r="DK180" i="167"/>
  <c r="DK10" i="167"/>
  <c r="DM42" i="167"/>
  <c r="DF65" i="167"/>
  <c r="DK90" i="167"/>
  <c r="DI130" i="167"/>
  <c r="DJ186" i="167"/>
  <c r="DM10" i="167"/>
  <c r="DI65" i="167"/>
  <c r="CX90" i="167"/>
  <c r="CY130" i="167"/>
  <c r="DK170" i="167"/>
  <c r="DI25" i="167"/>
  <c r="CX50" i="167"/>
  <c r="DB73" i="167"/>
  <c r="DD113" i="167"/>
  <c r="DD138" i="167"/>
  <c r="CO193" i="167"/>
  <c r="DD18" i="167"/>
  <c r="DD130" i="167"/>
  <c r="DG190" i="167"/>
  <c r="DE175" i="167"/>
  <c r="CQ188" i="167"/>
  <c r="CT17" i="167"/>
  <c r="CO49" i="167"/>
  <c r="CP66" i="167"/>
  <c r="DF98" i="167"/>
  <c r="CZ138" i="167"/>
  <c r="DB188" i="167"/>
  <c r="CY17" i="167"/>
  <c r="CQ49" i="167"/>
  <c r="CQ66" i="167"/>
  <c r="DM90" i="167"/>
  <c r="DI26" i="167"/>
  <c r="DM138" i="167"/>
  <c r="CP198" i="167"/>
  <c r="CW191" i="167"/>
  <c r="DM17" i="167"/>
  <c r="DE49" i="167"/>
  <c r="DD66" i="167"/>
  <c r="DA113" i="167"/>
  <c r="CP146" i="167"/>
  <c r="CY194" i="167"/>
  <c r="DN17" i="167"/>
  <c r="DF49" i="167"/>
  <c r="DE66" i="167"/>
  <c r="DI98" i="167"/>
  <c r="DA137" i="167"/>
  <c r="DF194" i="167"/>
  <c r="DM129" i="167"/>
  <c r="CS82" i="167"/>
  <c r="DP17" i="167"/>
  <c r="DK65" i="167"/>
  <c r="DJ194" i="167"/>
  <c r="DO10" i="167"/>
  <c r="DD33" i="167"/>
  <c r="DO82" i="167"/>
  <c r="DO154" i="167"/>
  <c r="CN9" i="167"/>
  <c r="DO18" i="167"/>
  <c r="DB50" i="167"/>
  <c r="CT81" i="167"/>
  <c r="DN113" i="167"/>
  <c r="DN130" i="167"/>
  <c r="DJ193" i="167"/>
  <c r="CO18" i="167"/>
  <c r="DP49" i="167"/>
  <c r="CO74" i="167"/>
  <c r="DO113" i="167"/>
  <c r="CQ138" i="167"/>
  <c r="CW179" i="167"/>
  <c r="DG195" i="167"/>
  <c r="CO17" i="167"/>
  <c r="CQ65" i="167"/>
  <c r="CZ121" i="167"/>
  <c r="DP171" i="167"/>
  <c r="DM62" i="167"/>
  <c r="DM79" i="167"/>
  <c r="DE102" i="167"/>
  <c r="CO126" i="167"/>
  <c r="DG150" i="167"/>
  <c r="DG166" i="167"/>
  <c r="DO182" i="167"/>
  <c r="DP206" i="167"/>
  <c r="DP62" i="167"/>
  <c r="DE86" i="167"/>
  <c r="CO110" i="167"/>
  <c r="CZ127" i="167"/>
  <c r="CW151" i="167"/>
  <c r="DI166" i="167"/>
  <c r="DP182" i="167"/>
  <c r="CQ62" i="167"/>
  <c r="DM86" i="167"/>
  <c r="DK103" i="167"/>
  <c r="DA126" i="167"/>
  <c r="DA151" i="167"/>
  <c r="DM175" i="167"/>
  <c r="CP55" i="167"/>
  <c r="DD79" i="167"/>
  <c r="DA118" i="167"/>
  <c r="CO149" i="167"/>
  <c r="DD165" i="167"/>
  <c r="CO181" i="167"/>
  <c r="DP190" i="167"/>
  <c r="DK54" i="167"/>
  <c r="CX78" i="167"/>
  <c r="DP94" i="167"/>
  <c r="DM111" i="167"/>
  <c r="DE135" i="167"/>
  <c r="DO165" i="167"/>
  <c r="DI181" i="167"/>
  <c r="CP197" i="167"/>
  <c r="DI55" i="167"/>
  <c r="DJ79" i="167"/>
  <c r="DC102" i="167"/>
  <c r="DN119" i="167"/>
  <c r="CQ149" i="167"/>
  <c r="CO167" i="167"/>
  <c r="DO183" i="167"/>
  <c r="CQ79" i="167"/>
  <c r="DK110" i="167"/>
  <c r="CS151" i="167"/>
  <c r="CX182" i="167"/>
  <c r="CQ169" i="167"/>
  <c r="DE200" i="167"/>
  <c r="DJ152" i="167"/>
  <c r="DN169" i="167"/>
  <c r="DC201" i="167"/>
  <c r="CW153" i="167"/>
  <c r="CX176" i="167"/>
  <c r="DK208" i="167"/>
  <c r="DO153" i="167"/>
  <c r="CP177" i="167"/>
  <c r="DM208" i="167"/>
  <c r="DB153" i="167"/>
  <c r="CZ177" i="167"/>
  <c r="CW136" i="167"/>
  <c r="CO185" i="167"/>
  <c r="DN136" i="167"/>
  <c r="DE28" i="167"/>
  <c r="DM29" i="167"/>
  <c r="DJ33" i="167"/>
  <c r="CQ34" i="167"/>
  <c r="DK43" i="167"/>
  <c r="CY14" i="167"/>
  <c r="DB22" i="167"/>
  <c r="CT32" i="167"/>
  <c r="DK39" i="167"/>
  <c r="DM43" i="167"/>
  <c r="DC64" i="167"/>
  <c r="DA64" i="167"/>
  <c r="DE64" i="167"/>
  <c r="DF70" i="167"/>
  <c r="CZ70" i="167"/>
  <c r="DA77" i="167"/>
  <c r="DB77" i="167"/>
  <c r="CP13" i="167"/>
  <c r="DJ15" i="167"/>
  <c r="DG21" i="167"/>
  <c r="DD24" i="167"/>
  <c r="CY26" i="167"/>
  <c r="DN27" i="167"/>
  <c r="CN31" i="167"/>
  <c r="CT34" i="167"/>
  <c r="CY37" i="167"/>
  <c r="DG41" i="167"/>
  <c r="CX45" i="167"/>
  <c r="CZ58" i="167"/>
  <c r="CS58" i="167"/>
  <c r="DA63" i="167"/>
  <c r="CW76" i="167"/>
  <c r="DM12" i="167"/>
  <c r="CO14" i="167"/>
  <c r="DN16" i="167"/>
  <c r="CS20" i="167"/>
  <c r="DN22" i="167"/>
  <c r="DD29" i="167"/>
  <c r="DC33" i="167"/>
  <c r="CY40" i="167"/>
  <c r="CY45" i="167"/>
  <c r="DD47" i="167"/>
  <c r="DA48" i="167"/>
  <c r="DJ50" i="167"/>
  <c r="DI50" i="167"/>
  <c r="DO54" i="167"/>
  <c r="CW53" i="167"/>
  <c r="DK58" i="167"/>
  <c r="CZ73" i="167"/>
  <c r="DG72" i="167"/>
  <c r="DI28" i="167"/>
  <c r="CY30" i="167"/>
  <c r="DC32" i="167"/>
  <c r="CY32" i="167"/>
  <c r="DK34" i="167"/>
  <c r="DB39" i="167"/>
  <c r="DN40" i="167"/>
  <c r="CX43" i="167"/>
  <c r="DG46" i="167"/>
  <c r="DF46" i="167"/>
  <c r="DI10" i="167"/>
  <c r="DC14" i="167"/>
  <c r="CW17" i="167"/>
  <c r="DJ20" i="167"/>
  <c r="DI23" i="167"/>
  <c r="CS27" i="167"/>
  <c r="DA30" i="167"/>
  <c r="DF33" i="167"/>
  <c r="CQ37" i="167"/>
  <c r="DJ41" i="167"/>
  <c r="CZ41" i="167"/>
  <c r="DJ45" i="167"/>
  <c r="CN45" i="167"/>
  <c r="CW58" i="167"/>
  <c r="DJ69" i="167"/>
  <c r="DM69" i="167"/>
  <c r="DK68" i="167"/>
  <c r="DP75" i="167"/>
  <c r="DA12" i="167"/>
  <c r="DI82" i="167"/>
  <c r="CZ18" i="167"/>
  <c r="CS66" i="167"/>
  <c r="CZ130" i="167"/>
  <c r="CP185" i="167"/>
  <c r="DF17" i="167"/>
  <c r="CO41" i="167"/>
  <c r="DM65" i="167"/>
  <c r="CZ89" i="167"/>
  <c r="DD129" i="167"/>
  <c r="DN162" i="167"/>
  <c r="DE9" i="167"/>
  <c r="CN25" i="167"/>
  <c r="DN57" i="167"/>
  <c r="DO81" i="167"/>
  <c r="DN114" i="167"/>
  <c r="CN138" i="167"/>
  <c r="CS201" i="167"/>
  <c r="DC18" i="167"/>
  <c r="DD50" i="167"/>
  <c r="CW81" i="167"/>
  <c r="CO121" i="167"/>
  <c r="DJ138" i="167"/>
  <c r="CS180" i="167"/>
  <c r="CZ201" i="167"/>
  <c r="DI17" i="167"/>
  <c r="DD65" i="167"/>
  <c r="CS129" i="167"/>
  <c r="DA148" i="167"/>
  <c r="DJ179" i="167"/>
  <c r="DN63" i="167"/>
  <c r="CO86" i="167"/>
  <c r="CO103" i="167"/>
  <c r="DP126" i="167"/>
  <c r="CT151" i="167"/>
  <c r="CS167" i="167"/>
  <c r="DA183" i="167"/>
  <c r="DC38" i="167"/>
  <c r="CY87" i="167"/>
  <c r="DB110" i="167"/>
  <c r="DO134" i="167"/>
  <c r="DO151" i="167"/>
  <c r="CT167" i="167"/>
  <c r="DC183" i="167"/>
  <c r="CX63" i="167"/>
  <c r="DD87" i="167"/>
  <c r="CQ110" i="167"/>
  <c r="CN134" i="167"/>
  <c r="DA159" i="167"/>
  <c r="CO182" i="167"/>
  <c r="DF55" i="167"/>
  <c r="CT86" i="167"/>
  <c r="DA102" i="167"/>
  <c r="DF119" i="167"/>
  <c r="DE149" i="167"/>
  <c r="CY166" i="167"/>
  <c r="DG181" i="167"/>
  <c r="DM193" i="167"/>
  <c r="CQ55" i="167"/>
  <c r="CN79" i="167"/>
  <c r="CO102" i="167"/>
  <c r="DC118" i="167"/>
  <c r="DJ142" i="167"/>
  <c r="DB166" i="167"/>
  <c r="CS182" i="167"/>
  <c r="DO198" i="167"/>
  <c r="DF62" i="167"/>
  <c r="DJ86" i="167"/>
  <c r="DO102" i="167"/>
  <c r="DI149" i="167"/>
  <c r="DD167" i="167"/>
  <c r="CS189" i="167"/>
  <c r="CP54" i="167"/>
  <c r="CP111" i="167"/>
  <c r="DA158" i="167"/>
  <c r="CZ189" i="167"/>
  <c r="DG152" i="167"/>
  <c r="DJ169" i="167"/>
  <c r="DA201" i="167"/>
  <c r="CS153" i="167"/>
  <c r="CS176" i="167"/>
  <c r="DC208" i="167"/>
  <c r="DN153" i="167"/>
  <c r="CN177" i="167"/>
  <c r="CN136" i="167"/>
  <c r="CP160" i="167"/>
  <c r="DM184" i="167"/>
  <c r="CO136" i="167"/>
  <c r="CS160" i="167"/>
  <c r="DG185" i="167"/>
  <c r="DM136" i="167"/>
  <c r="CP168" i="167"/>
  <c r="DM185" i="167"/>
  <c r="CX137" i="167"/>
  <c r="DF176" i="167"/>
  <c r="DI170" i="167"/>
  <c r="DN121" i="167"/>
  <c r="DC25" i="167"/>
  <c r="CO81" i="167"/>
  <c r="DK130" i="167"/>
  <c r="DB9" i="167"/>
  <c r="DB17" i="167"/>
  <c r="CT49" i="167"/>
  <c r="CT66" i="167"/>
  <c r="DB90" i="167"/>
  <c r="CN130" i="167"/>
  <c r="CW170" i="167"/>
  <c r="CO10" i="167"/>
  <c r="DG25" i="167"/>
  <c r="CN65" i="167"/>
  <c r="DA82" i="167"/>
  <c r="DI138" i="167"/>
  <c r="CO9" i="167"/>
  <c r="CO25" i="167"/>
  <c r="DO57" i="167"/>
  <c r="DJ82" i="167"/>
  <c r="DB122" i="167"/>
  <c r="DF146" i="167"/>
  <c r="DG180" i="167"/>
  <c r="DC204" i="167"/>
  <c r="CP18" i="167"/>
  <c r="DP65" i="167"/>
  <c r="DJ129" i="167"/>
  <c r="DC149" i="167"/>
  <c r="CT180" i="167"/>
  <c r="DM70" i="167"/>
  <c r="DD86" i="167"/>
  <c r="CX134" i="167"/>
  <c r="DI151" i="167"/>
  <c r="DF167" i="167"/>
  <c r="DA189" i="167"/>
  <c r="CQ47" i="167"/>
  <c r="DA71" i="167"/>
  <c r="CZ94" i="167"/>
  <c r="DN110" i="167"/>
  <c r="CY134" i="167"/>
  <c r="DI167" i="167"/>
  <c r="DC189" i="167"/>
  <c r="CO71" i="167"/>
  <c r="CO94" i="167"/>
  <c r="DD110" i="167"/>
  <c r="DA134" i="167"/>
  <c r="DM159" i="167"/>
  <c r="DE182" i="167"/>
  <c r="CT62" i="167"/>
  <c r="DN86" i="167"/>
  <c r="DM102" i="167"/>
  <c r="DC126" i="167"/>
  <c r="CW150" i="167"/>
  <c r="DP166" i="167"/>
  <c r="CQ182" i="167"/>
  <c r="CO197" i="167"/>
  <c r="DG55" i="167"/>
  <c r="DF79" i="167"/>
  <c r="DB102" i="167"/>
  <c r="DG119" i="167"/>
  <c r="CX150" i="167"/>
  <c r="DG182" i="167"/>
  <c r="DD199" i="167"/>
  <c r="DC63" i="167"/>
  <c r="DB86" i="167"/>
  <c r="CW110" i="167"/>
  <c r="DF126" i="167"/>
  <c r="CO151" i="167"/>
  <c r="DD175" i="167"/>
  <c r="DN54" i="167"/>
  <c r="DC86" i="167"/>
  <c r="DC111" i="167"/>
  <c r="DG165" i="167"/>
  <c r="CZ197" i="167"/>
  <c r="CQ153" i="167"/>
  <c r="CP176" i="167"/>
  <c r="DB208" i="167"/>
  <c r="DJ153" i="167"/>
  <c r="DA177" i="167"/>
  <c r="DE160" i="167"/>
  <c r="DE184" i="167"/>
  <c r="DI136" i="167"/>
  <c r="DN160" i="167"/>
  <c r="DI185" i="167"/>
  <c r="DK136" i="167"/>
  <c r="DO160" i="167"/>
  <c r="DJ185" i="167"/>
  <c r="CT137" i="167"/>
  <c r="DC168" i="167"/>
  <c r="DO192" i="167"/>
  <c r="DA152" i="167"/>
  <c r="DG193" i="167"/>
  <c r="DA29" i="167"/>
  <c r="DE30" i="167"/>
  <c r="CP33" i="167"/>
  <c r="DP34" i="167"/>
  <c r="DG44" i="167"/>
  <c r="CX14" i="167"/>
  <c r="DJ22" i="167"/>
  <c r="DN29" i="167"/>
  <c r="DI40" i="167"/>
  <c r="DJ44" i="167"/>
  <c r="DF64" i="167"/>
  <c r="DG63" i="167"/>
  <c r="DI63" i="167"/>
  <c r="DO70" i="167"/>
  <c r="DA70" i="167"/>
  <c r="DP77" i="167"/>
  <c r="DN77" i="167"/>
  <c r="DG13" i="167"/>
  <c r="DA16" i="167"/>
  <c r="CZ22" i="167"/>
  <c r="DM23" i="167"/>
  <c r="DF26" i="167"/>
  <c r="DG28" i="167"/>
  <c r="DN31" i="167"/>
  <c r="DJ37" i="167"/>
  <c r="DO39" i="167"/>
  <c r="DE42" i="167"/>
  <c r="CZ46" i="167"/>
  <c r="DO58" i="167"/>
  <c r="CT57" i="167"/>
  <c r="DI64" i="167"/>
  <c r="DI77" i="167"/>
  <c r="CS12" i="167"/>
  <c r="DK14" i="167"/>
  <c r="DD17" i="167"/>
  <c r="DG20" i="167"/>
  <c r="DF23" i="167"/>
  <c r="DM26" i="167"/>
  <c r="CX30" i="167"/>
  <c r="CX34" i="167"/>
  <c r="DN37" i="167"/>
  <c r="CS42" i="167"/>
  <c r="DM48" i="167"/>
  <c r="DG48" i="167"/>
  <c r="DC47" i="167"/>
  <c r="DK49" i="167"/>
  <c r="CS54" i="167"/>
  <c r="CW54" i="167"/>
  <c r="DI61" i="167"/>
  <c r="CO70" i="167"/>
  <c r="DF73" i="167"/>
  <c r="DM73" i="167"/>
  <c r="DA76" i="167"/>
  <c r="DM30" i="167"/>
  <c r="DO32" i="167"/>
  <c r="DG34" i="167"/>
  <c r="DC40" i="167"/>
  <c r="DP40" i="167"/>
  <c r="DC44" i="167"/>
  <c r="DA44" i="167"/>
  <c r="CN46" i="167"/>
  <c r="DB46" i="167"/>
  <c r="CZ12" i="167"/>
  <c r="CQ15" i="167"/>
  <c r="CY18" i="167"/>
  <c r="DB21" i="167"/>
  <c r="DB24" i="167"/>
  <c r="CN28" i="167"/>
  <c r="CS31" i="167"/>
  <c r="DA34" i="167"/>
  <c r="DP37" i="167"/>
  <c r="CP41" i="167"/>
  <c r="CX42" i="167"/>
  <c r="CP45" i="167"/>
  <c r="CW45" i="167"/>
  <c r="DN9" i="167"/>
  <c r="DP9" i="167"/>
  <c r="CZ129" i="167"/>
  <c r="CT26" i="167"/>
  <c r="DM81" i="167"/>
  <c r="CY146" i="167"/>
  <c r="DP10" i="167"/>
  <c r="DA18" i="167"/>
  <c r="DN49" i="167"/>
  <c r="DI66" i="167"/>
  <c r="DK113" i="167"/>
  <c r="DA130" i="167"/>
  <c r="DP170" i="167"/>
  <c r="DC10" i="167"/>
  <c r="DB26" i="167"/>
  <c r="DB65" i="167"/>
  <c r="DP82" i="167"/>
  <c r="CY122" i="167"/>
  <c r="DD146" i="167"/>
  <c r="DI9" i="167"/>
  <c r="DM25" i="167"/>
  <c r="CO65" i="167"/>
  <c r="DC82" i="167"/>
  <c r="CQ129" i="167"/>
  <c r="DC162" i="167"/>
  <c r="CN182" i="167"/>
  <c r="DG169" i="167"/>
  <c r="CQ25" i="167"/>
  <c r="DB66" i="167"/>
  <c r="CQ130" i="167"/>
  <c r="CS155" i="167"/>
  <c r="CX54" i="167"/>
  <c r="CZ71" i="167"/>
  <c r="CT87" i="167"/>
  <c r="DA110" i="167"/>
  <c r="DI134" i="167"/>
  <c r="DF157" i="167"/>
  <c r="CP175" i="167"/>
  <c r="CP190" i="167"/>
  <c r="CZ54" i="167"/>
  <c r="DN71" i="167"/>
  <c r="DK94" i="167"/>
  <c r="CS111" i="167"/>
  <c r="DJ134" i="167"/>
  <c r="DG157" i="167"/>
  <c r="CS175" i="167"/>
  <c r="CY190" i="167"/>
  <c r="DC71" i="167"/>
  <c r="DB94" i="167"/>
  <c r="DP110" i="167"/>
  <c r="DN134" i="167"/>
  <c r="CX166" i="167"/>
  <c r="CY63" i="167"/>
  <c r="DI87" i="167"/>
  <c r="CS110" i="167"/>
  <c r="CO134" i="167"/>
  <c r="DO150" i="167"/>
  <c r="DA167" i="167"/>
  <c r="DF182" i="167"/>
  <c r="DM197" i="167"/>
  <c r="DA62" i="167"/>
  <c r="DA86" i="167"/>
  <c r="DN102" i="167"/>
  <c r="DO126" i="167"/>
  <c r="CN151" i="167"/>
  <c r="DC167" i="167"/>
  <c r="CP183" i="167"/>
  <c r="CO205" i="167"/>
  <c r="DB70" i="167"/>
  <c r="DP86" i="167"/>
  <c r="DJ110" i="167"/>
  <c r="CS134" i="167"/>
  <c r="DF151" i="167"/>
  <c r="CT181" i="167"/>
  <c r="CT191" i="167"/>
  <c r="CX55" i="167"/>
  <c r="CT94" i="167"/>
  <c r="CN126" i="167"/>
  <c r="CN166" i="167"/>
  <c r="CS205" i="167"/>
  <c r="DI153" i="167"/>
  <c r="DN176" i="167"/>
  <c r="DC136" i="167"/>
  <c r="DI160" i="167"/>
  <c r="DC184" i="167"/>
  <c r="DG136" i="167"/>
  <c r="DJ160" i="167"/>
  <c r="DC185" i="167"/>
  <c r="CQ137" i="167"/>
  <c r="DC192" i="167"/>
  <c r="CS137" i="167"/>
  <c r="CN168" i="167"/>
  <c r="DM192" i="167"/>
  <c r="DJ137" i="167"/>
  <c r="DP168" i="167"/>
  <c r="DI193" i="167"/>
  <c r="CO153" i="167"/>
  <c r="DB200" i="167"/>
  <c r="CP29" i="167"/>
  <c r="DO31" i="167"/>
  <c r="DP33" i="167"/>
  <c r="CT39" i="167"/>
  <c r="CS45" i="167"/>
  <c r="DI14" i="167"/>
  <c r="CN27" i="167"/>
  <c r="CT30" i="167"/>
  <c r="CZ33" i="167"/>
  <c r="CQ41" i="167"/>
  <c r="CT45" i="167"/>
  <c r="CW64" i="167"/>
  <c r="CT63" i="167"/>
  <c r="CQ63" i="167"/>
  <c r="DC70" i="167"/>
  <c r="DE70" i="167"/>
  <c r="DE77" i="167"/>
  <c r="CY77" i="167"/>
  <c r="DK16" i="167"/>
  <c r="DK22" i="167"/>
  <c r="DB23" i="167"/>
  <c r="CW26" i="167"/>
  <c r="CO29" i="167"/>
  <c r="CW32" i="167"/>
  <c r="DA37" i="167"/>
  <c r="CZ39" i="167"/>
  <c r="DN46" i="167"/>
  <c r="DC58" i="167"/>
  <c r="DI58" i="167"/>
  <c r="CS69" i="167"/>
  <c r="CS9" i="167"/>
  <c r="CX12" i="167"/>
  <c r="CO15" i="167"/>
  <c r="DO17" i="167"/>
  <c r="CP27" i="167"/>
  <c r="CO31" i="167"/>
  <c r="CN35" i="167"/>
  <c r="CT38" i="167"/>
  <c r="DI42" i="167"/>
  <c r="DC48" i="167"/>
  <c r="CT48" i="167"/>
  <c r="CO47" i="167"/>
  <c r="DE50" i="167"/>
  <c r="CW49" i="167"/>
  <c r="DE54" i="167"/>
  <c r="DM53" i="167"/>
  <c r="CZ62" i="167"/>
  <c r="DK70" i="167"/>
  <c r="CT73" i="167"/>
  <c r="CW73" i="167"/>
  <c r="CO77" i="167"/>
  <c r="DG27" i="167"/>
  <c r="DB30" i="167"/>
  <c r="DD32" i="167"/>
  <c r="CY34" i="167"/>
  <c r="CS40" i="167"/>
  <c r="DB40" i="167"/>
  <c r="CS44" i="167"/>
  <c r="CN44" i="167"/>
  <c r="DO46" i="167"/>
  <c r="CW9" i="167"/>
  <c r="DJ12" i="167"/>
  <c r="DC15" i="167"/>
  <c r="DD82" i="167"/>
  <c r="CP194" i="167"/>
  <c r="DA58" i="167"/>
  <c r="CT154" i="167"/>
  <c r="CS49" i="167"/>
  <c r="CZ90" i="167"/>
  <c r="CQ170" i="167"/>
  <c r="DP50" i="167"/>
  <c r="CS81" i="167"/>
  <c r="DD114" i="167"/>
  <c r="DO194" i="167"/>
  <c r="DC17" i="167"/>
  <c r="DJ42" i="167"/>
  <c r="CW66" i="167"/>
  <c r="DD90" i="167"/>
  <c r="DE129" i="167"/>
  <c r="CX170" i="167"/>
  <c r="DD10" i="167"/>
  <c r="DC41" i="167"/>
  <c r="DO65" i="167"/>
  <c r="DE90" i="167"/>
  <c r="CP130" i="167"/>
  <c r="CP171" i="167"/>
  <c r="DN187" i="167"/>
  <c r="CQ9" i="167"/>
  <c r="DC49" i="167"/>
  <c r="DD139" i="167"/>
  <c r="CN163" i="167"/>
  <c r="CZ55" i="167"/>
  <c r="CO78" i="167"/>
  <c r="DJ94" i="167"/>
  <c r="CQ111" i="167"/>
  <c r="DI135" i="167"/>
  <c r="DI159" i="167"/>
  <c r="CY181" i="167"/>
  <c r="DA197" i="167"/>
  <c r="DA55" i="167"/>
  <c r="DJ78" i="167"/>
  <c r="CT102" i="167"/>
  <c r="DN135" i="167"/>
  <c r="DJ159" i="167"/>
  <c r="CZ181" i="167"/>
  <c r="DC197" i="167"/>
  <c r="DO78" i="167"/>
  <c r="DM95" i="167"/>
  <c r="DJ111" i="167"/>
  <c r="CY142" i="167"/>
  <c r="CX167" i="167"/>
  <c r="DJ190" i="167"/>
  <c r="DD71" i="167"/>
  <c r="DC94" i="167"/>
  <c r="DO111" i="167"/>
  <c r="DP134" i="167"/>
  <c r="CT157" i="167"/>
  <c r="DB173" i="167"/>
  <c r="DI183" i="167"/>
  <c r="DG205" i="167"/>
  <c r="CQ70" i="167"/>
  <c r="DK87" i="167"/>
  <c r="DF110" i="167"/>
  <c r="CQ134" i="167"/>
  <c r="CW157" i="167"/>
  <c r="DJ173" i="167"/>
  <c r="CP189" i="167"/>
  <c r="CO54" i="167"/>
  <c r="DJ71" i="167"/>
  <c r="DE94" i="167"/>
  <c r="DB111" i="167"/>
  <c r="CO135" i="167"/>
  <c r="CW159" i="167"/>
  <c r="CW182" i="167"/>
  <c r="DD70" i="167"/>
  <c r="CQ102" i="167"/>
  <c r="DG134" i="167"/>
  <c r="DC161" i="167"/>
  <c r="CZ185" i="167"/>
  <c r="DC137" i="167"/>
  <c r="CX168" i="167"/>
  <c r="CW192" i="167"/>
  <c r="DD137" i="167"/>
  <c r="CY168" i="167"/>
  <c r="CZ193" i="167"/>
  <c r="CW152" i="167"/>
  <c r="DM168" i="167"/>
  <c r="CQ200" i="167"/>
  <c r="CY144" i="167"/>
  <c r="DN168" i="167"/>
  <c r="CS200" i="167"/>
  <c r="DP152" i="167"/>
  <c r="DI176" i="167"/>
  <c r="CP201" i="167"/>
  <c r="CQ168" i="167"/>
  <c r="CZ27" i="167"/>
  <c r="CZ29" i="167"/>
  <c r="DJ31" i="167"/>
  <c r="CT33" i="167"/>
  <c r="CT40" i="167"/>
  <c r="CT46" i="167"/>
  <c r="CY22" i="167"/>
  <c r="DM27" i="167"/>
  <c r="CS34" i="167"/>
  <c r="CO42" i="167"/>
  <c r="CX46" i="167"/>
  <c r="DD63" i="167"/>
  <c r="CO64" i="167"/>
  <c r="DG70" i="167"/>
  <c r="DJ70" i="167"/>
  <c r="CQ74" i="167"/>
  <c r="DF77" i="167"/>
  <c r="DG77" i="167"/>
  <c r="DJ14" i="167"/>
  <c r="DA21" i="167"/>
  <c r="DC24" i="167"/>
  <c r="CY24" i="167"/>
  <c r="DK26" i="167"/>
  <c r="DO29" i="167"/>
  <c r="CN33" i="167"/>
  <c r="DK37" i="167"/>
  <c r="CX40" i="167"/>
  <c r="DN43" i="167"/>
  <c r="CY58" i="167"/>
  <c r="DI57" i="167"/>
  <c r="DM57" i="167"/>
  <c r="DI70" i="167"/>
  <c r="DO9" i="167"/>
  <c r="CQ87" i="167"/>
  <c r="CZ57" i="167"/>
  <c r="DE162" i="167"/>
  <c r="DO50" i="167"/>
  <c r="DC114" i="167"/>
  <c r="DO170" i="167"/>
  <c r="DC9" i="167"/>
  <c r="DD25" i="167"/>
  <c r="DD57" i="167"/>
  <c r="DN81" i="167"/>
  <c r="DO121" i="167"/>
  <c r="DF138" i="167"/>
  <c r="DP194" i="167"/>
  <c r="CY49" i="167"/>
  <c r="DK66" i="167"/>
  <c r="CT97" i="167"/>
  <c r="CO130" i="167"/>
  <c r="CN186" i="167"/>
  <c r="CN17" i="167"/>
  <c r="DP42" i="167"/>
  <c r="CX66" i="167"/>
  <c r="DG97" i="167"/>
  <c r="DC130" i="167"/>
  <c r="DO171" i="167"/>
  <c r="DG189" i="167"/>
  <c r="DK9" i="167"/>
  <c r="CO50" i="167"/>
  <c r="CP90" i="167"/>
  <c r="CS140" i="167"/>
  <c r="CP169" i="167"/>
  <c r="DM55" i="167"/>
  <c r="DI78" i="167"/>
  <c r="CT95" i="167"/>
  <c r="DD111" i="167"/>
  <c r="DN143" i="167"/>
  <c r="CO165" i="167"/>
  <c r="DN181" i="167"/>
  <c r="CX198" i="167"/>
  <c r="DN55" i="167"/>
  <c r="CY79" i="167"/>
  <c r="DF102" i="167"/>
  <c r="CP165" i="167"/>
  <c r="DG198" i="167"/>
  <c r="DB79" i="167"/>
  <c r="CZ102" i="167"/>
  <c r="CX118" i="167"/>
  <c r="CP150" i="167"/>
  <c r="DN167" i="167"/>
  <c r="DG199" i="167"/>
  <c r="CT78" i="167"/>
  <c r="DO94" i="167"/>
  <c r="CZ111" i="167"/>
  <c r="DB135" i="167"/>
  <c r="DP157" i="167"/>
  <c r="CX175" i="167"/>
  <c r="CO189" i="167"/>
  <c r="DJ205" i="167"/>
  <c r="CQ71" i="167"/>
  <c r="CQ94" i="167"/>
  <c r="CN111" i="167"/>
  <c r="DD134" i="167"/>
  <c r="CN158" i="167"/>
  <c r="CZ175" i="167"/>
  <c r="DO190" i="167"/>
  <c r="DM54" i="167"/>
  <c r="DD78" i="167"/>
  <c r="CO95" i="167"/>
  <c r="DN111" i="167"/>
  <c r="DF135" i="167"/>
  <c r="DI182" i="167"/>
  <c r="DE199" i="167"/>
  <c r="CY71" i="167"/>
  <c r="DD102" i="167"/>
  <c r="CP135" i="167"/>
  <c r="CW181" i="167"/>
  <c r="DB137" i="167"/>
  <c r="CT168" i="167"/>
  <c r="DE192" i="167"/>
  <c r="DP137" i="167"/>
  <c r="DJ168" i="167"/>
  <c r="CS193" i="167"/>
  <c r="CP152" i="167"/>
  <c r="DK168" i="167"/>
  <c r="DO200" i="167"/>
  <c r="DM152" i="167"/>
  <c r="CY169" i="167"/>
  <c r="DG201" i="167"/>
  <c r="CX152" i="167"/>
  <c r="DB169" i="167"/>
  <c r="CO201" i="167"/>
  <c r="DC153" i="167"/>
  <c r="DD176" i="167"/>
  <c r="DJ208" i="167"/>
  <c r="DD168" i="167"/>
  <c r="DK27" i="167"/>
  <c r="CN29" i="167"/>
  <c r="CP32" i="167"/>
  <c r="CY33" i="167"/>
  <c r="DG40" i="167"/>
  <c r="DK46" i="167"/>
  <c r="CN22" i="167"/>
  <c r="CT28" i="167"/>
  <c r="CZ31" i="167"/>
  <c r="DE34" i="167"/>
  <c r="DD42" i="167"/>
  <c r="DM46" i="167"/>
  <c r="CS63" i="167"/>
  <c r="DF63" i="167"/>
  <c r="CY70" i="167"/>
  <c r="CT70" i="167"/>
  <c r="DP74" i="167"/>
  <c r="CS77" i="167"/>
  <c r="DJ13" i="167"/>
  <c r="CN15" i="167"/>
  <c r="CP21" i="167"/>
  <c r="CS24" i="167"/>
  <c r="DJ24" i="167"/>
  <c r="CO27" i="167"/>
  <c r="CW30" i="167"/>
  <c r="DB33" i="167"/>
  <c r="CZ37" i="167"/>
  <c r="DJ40" i="167"/>
  <c r="CX44" i="167"/>
  <c r="CN58" i="167"/>
  <c r="CW57" i="167"/>
  <c r="CY57" i="167"/>
  <c r="DD73" i="167"/>
  <c r="CT10" i="167"/>
  <c r="CY13" i="167"/>
  <c r="CP16" i="167"/>
  <c r="DM20" i="167"/>
  <c r="CO22" i="167"/>
  <c r="CS25" i="167"/>
  <c r="CX28" i="167"/>
  <c r="CX32" i="167"/>
  <c r="CT36" i="167"/>
  <c r="DA39" i="167"/>
  <c r="DP43" i="167"/>
  <c r="CW48" i="167"/>
  <c r="CN47" i="167"/>
  <c r="CY50" i="167"/>
  <c r="CZ49" i="167"/>
  <c r="CY54" i="167"/>
  <c r="CT54" i="167"/>
  <c r="DC57" i="167"/>
  <c r="CQ64" i="167"/>
  <c r="CP73" i="167"/>
  <c r="DO163" i="167"/>
  <c r="DF82" i="167"/>
  <c r="DB58" i="167"/>
  <c r="DF178" i="167"/>
  <c r="DB57" i="167"/>
  <c r="DK178" i="167"/>
  <c r="CX26" i="167"/>
  <c r="DM58" i="167"/>
  <c r="CW82" i="167"/>
  <c r="CN122" i="167"/>
  <c r="DB146" i="167"/>
  <c r="DG202" i="167"/>
  <c r="DB18" i="167"/>
  <c r="DO49" i="167"/>
  <c r="DE74" i="167"/>
  <c r="DB130" i="167"/>
  <c r="DE17" i="167"/>
  <c r="DB49" i="167"/>
  <c r="DN66" i="167"/>
  <c r="CO113" i="167"/>
  <c r="DP130" i="167"/>
  <c r="DD172" i="167"/>
  <c r="CN194" i="167"/>
  <c r="CQ10" i="167"/>
  <c r="CP113" i="167"/>
  <c r="DA141" i="167"/>
  <c r="CT171" i="167"/>
  <c r="DC62" i="167"/>
  <c r="CT79" i="167"/>
  <c r="CS102" i="167"/>
  <c r="DP119" i="167"/>
  <c r="DP150" i="167"/>
  <c r="CO166" i="167"/>
  <c r="CZ182" i="167"/>
  <c r="CZ205" i="167"/>
  <c r="CP86" i="167"/>
  <c r="CS103" i="167"/>
  <c r="CY126" i="167"/>
  <c r="DI150" i="167"/>
  <c r="CS166" i="167"/>
  <c r="DB182" i="167"/>
  <c r="DA205" i="167"/>
  <c r="CS86" i="167"/>
  <c r="DK102" i="167"/>
  <c r="CY119" i="167"/>
  <c r="DM150" i="167"/>
  <c r="CW175" i="167"/>
  <c r="DF54" i="167"/>
  <c r="DP95" i="167"/>
  <c r="DK111" i="167"/>
  <c r="CZ142" i="167"/>
  <c r="DN175" i="167"/>
  <c r="DM189" i="167"/>
  <c r="DI71" i="167"/>
  <c r="DD94" i="167"/>
  <c r="DA111" i="167"/>
  <c r="CN135" i="167"/>
  <c r="CN159" i="167"/>
  <c r="CQ181" i="167"/>
  <c r="DE191" i="167"/>
  <c r="CT55" i="167"/>
  <c r="CO79" i="167"/>
  <c r="CP102" i="167"/>
  <c r="DD118" i="167"/>
  <c r="DP143" i="167"/>
  <c r="DC166" i="167"/>
  <c r="CT183" i="167"/>
  <c r="CP205" i="167"/>
  <c r="DE78" i="167"/>
  <c r="CZ110" i="167"/>
  <c r="DC150" i="167"/>
  <c r="DK181" i="167"/>
  <c r="DO137" i="167"/>
  <c r="DG168" i="167"/>
  <c r="CP193" i="167"/>
  <c r="CN152" i="167"/>
  <c r="CT169" i="167"/>
  <c r="DK200" i="167"/>
  <c r="DK152" i="167"/>
  <c r="CW169" i="167"/>
  <c r="DI201" i="167"/>
  <c r="CY153" i="167"/>
  <c r="DB176" i="167"/>
  <c r="DJ201" i="167"/>
  <c r="DN152" i="167"/>
  <c r="DC176" i="167"/>
  <c r="DM201" i="167"/>
  <c r="CT160" i="167"/>
  <c r="DE177" i="167"/>
  <c r="CX136" i="167"/>
  <c r="CN169" i="167"/>
  <c r="CQ28" i="167"/>
  <c r="CY29" i="167"/>
  <c r="DE32" i="167"/>
  <c r="DK33" i="167"/>
  <c r="CY43" i="167"/>
  <c r="DG14" i="167"/>
  <c r="DM22" i="167"/>
  <c r="DF28" i="167"/>
  <c r="DK31" i="167"/>
  <c r="CY39" i="167"/>
  <c r="CZ43" i="167"/>
  <c r="DM64" i="167"/>
  <c r="DN64" i="167"/>
  <c r="CP63" i="167"/>
  <c r="CN70" i="167"/>
  <c r="DN70" i="167"/>
  <c r="DJ77" i="167"/>
  <c r="DO77" i="167"/>
  <c r="DA13" i="167"/>
  <c r="CZ15" i="167"/>
  <c r="CX21" i="167"/>
  <c r="DO24" i="167"/>
  <c r="DG26" i="167"/>
  <c r="DB27" i="167"/>
  <c r="DI30" i="167"/>
  <c r="DN33" i="167"/>
  <c r="CN37" i="167"/>
  <c r="CS41" i="167"/>
  <c r="DK44" i="167"/>
  <c r="DJ58" i="167"/>
  <c r="DF58" i="167"/>
  <c r="DE58" i="167"/>
  <c r="CS74" i="167"/>
  <c r="DE10" i="167"/>
  <c r="DI13" i="167"/>
  <c r="DB16" i="167"/>
  <c r="DC20" i="167"/>
  <c r="DA22" i="167"/>
  <c r="DF25" i="167"/>
  <c r="CQ29" i="167"/>
  <c r="CO33" i="167"/>
  <c r="DF36" i="167"/>
  <c r="DP39" i="167"/>
  <c r="CZ44" i="167"/>
  <c r="DP47" i="167"/>
  <c r="DO48" i="167"/>
  <c r="CN50" i="167"/>
  <c r="CN54" i="167"/>
  <c r="DI53" i="167"/>
  <c r="CO58" i="167"/>
  <c r="DJ64" i="167"/>
  <c r="DK73" i="167"/>
  <c r="CS73" i="167"/>
  <c r="CZ74" i="167"/>
  <c r="CS28" i="167"/>
  <c r="DG30" i="167"/>
  <c r="DM32" i="167"/>
  <c r="CP31" i="167"/>
  <c r="CZ34" i="167"/>
  <c r="DM39" i="167"/>
  <c r="CZ40" i="167"/>
  <c r="DG43" i="167"/>
  <c r="DP44" i="167"/>
  <c r="CW46" i="167"/>
  <c r="CX10" i="167"/>
  <c r="CQ14" i="167"/>
  <c r="DP16" i="167"/>
  <c r="CZ20" i="167"/>
  <c r="CX23" i="167"/>
  <c r="DO26" i="167"/>
  <c r="CS33" i="167"/>
  <c r="CX36" i="167"/>
  <c r="DA40" i="167"/>
  <c r="CX41" i="167"/>
  <c r="DD44" i="167"/>
  <c r="CY154" i="167"/>
  <c r="DG73" i="167"/>
  <c r="CY41" i="167"/>
  <c r="CP10" i="167"/>
  <c r="DN25" i="167"/>
  <c r="DM71" i="167"/>
  <c r="CW135" i="167"/>
  <c r="DN94" i="167"/>
  <c r="CP94" i="167"/>
  <c r="CN199" i="167"/>
  <c r="DP167" i="167"/>
  <c r="DA157" i="167"/>
  <c r="DA160" i="167"/>
  <c r="DB192" i="167"/>
  <c r="CY152" i="167"/>
  <c r="DK29" i="167"/>
  <c r="DG45" i="167"/>
  <c r="CS64" i="167"/>
  <c r="DP70" i="167"/>
  <c r="CZ14" i="167"/>
  <c r="CZ26" i="167"/>
  <c r="DN39" i="167"/>
  <c r="DK57" i="167"/>
  <c r="DA26" i="167"/>
  <c r="DM35" i="167"/>
  <c r="DA46" i="167"/>
  <c r="DG50" i="167"/>
  <c r="DG54" i="167"/>
  <c r="DO63" i="167"/>
  <c r="CY73" i="167"/>
  <c r="DK77" i="167"/>
  <c r="CN30" i="167"/>
  <c r="DJ32" i="167"/>
  <c r="CP39" i="167"/>
  <c r="DN44" i="167"/>
  <c r="CQ46" i="167"/>
  <c r="DN14" i="167"/>
  <c r="CN20" i="167"/>
  <c r="CX25" i="167"/>
  <c r="CP35" i="167"/>
  <c r="DA41" i="167"/>
  <c r="DD43" i="167"/>
  <c r="DI45" i="167"/>
  <c r="DP61" i="167"/>
  <c r="DE69" i="167"/>
  <c r="CW68" i="167"/>
  <c r="DD74" i="167"/>
  <c r="CO12" i="167"/>
  <c r="CS15" i="167"/>
  <c r="DG17" i="167"/>
  <c r="DE22" i="167"/>
  <c r="CP25" i="167"/>
  <c r="DP26" i="167"/>
  <c r="CO30" i="167"/>
  <c r="CW33" i="167"/>
  <c r="DI36" i="167"/>
  <c r="DE37" i="167"/>
  <c r="DK38" i="167"/>
  <c r="CZ42" i="167"/>
  <c r="DE46" i="167"/>
  <c r="DO62" i="167"/>
  <c r="DK62" i="167"/>
  <c r="DF69" i="167"/>
  <c r="DD76" i="167"/>
  <c r="DF75" i="167"/>
  <c r="DK75" i="167"/>
  <c r="CS13" i="167"/>
  <c r="CS16" i="167"/>
  <c r="CX29" i="167"/>
  <c r="DB32" i="167"/>
  <c r="DG39" i="167"/>
  <c r="DO42" i="167"/>
  <c r="DF44" i="167"/>
  <c r="DM74" i="167"/>
  <c r="DK74" i="167"/>
  <c r="DN61" i="167"/>
  <c r="CY78" i="167"/>
  <c r="CZ78" i="167"/>
  <c r="DG79" i="167"/>
  <c r="CP80" i="167"/>
  <c r="CZ81" i="167"/>
  <c r="DF81" i="167"/>
  <c r="CX87" i="167"/>
  <c r="DM87" i="167"/>
  <c r="CP88" i="167"/>
  <c r="DI91" i="167"/>
  <c r="DA89" i="167"/>
  <c r="DE89" i="167"/>
  <c r="CS89" i="167"/>
  <c r="DC91" i="167"/>
  <c r="DA92" i="167"/>
  <c r="DI92" i="167"/>
  <c r="DK92" i="167"/>
  <c r="DG98" i="167"/>
  <c r="DD98" i="167"/>
  <c r="DB98" i="167"/>
  <c r="DO98" i="167"/>
  <c r="DP100" i="167"/>
  <c r="DJ99" i="167"/>
  <c r="DG99" i="167"/>
  <c r="CX99" i="167"/>
  <c r="DB99" i="167"/>
  <c r="DC106" i="167"/>
  <c r="CT106" i="167"/>
  <c r="DK106" i="167"/>
  <c r="CN105" i="167"/>
  <c r="DM52" i="167"/>
  <c r="CN51" i="167"/>
  <c r="DC56" i="167"/>
  <c r="DD56" i="167"/>
  <c r="CS60" i="167"/>
  <c r="DB60" i="167"/>
  <c r="DB78" i="167"/>
  <c r="DP87" i="167"/>
  <c r="DO27" i="167"/>
  <c r="DC53" i="167"/>
  <c r="DJ66" i="167"/>
  <c r="DO68" i="167"/>
  <c r="CN67" i="167"/>
  <c r="DB72" i="167"/>
  <c r="DD85" i="167"/>
  <c r="DN96" i="167"/>
  <c r="CO105" i="167"/>
  <c r="DI105" i="167"/>
  <c r="CP93" i="167"/>
  <c r="DG93" i="167"/>
  <c r="DJ103" i="167"/>
  <c r="DG128" i="167"/>
  <c r="DD128" i="167"/>
  <c r="DM128" i="167"/>
  <c r="DG127" i="167"/>
  <c r="DM104" i="167"/>
  <c r="DF103" i="167"/>
  <c r="CX104" i="167"/>
  <c r="CZ96" i="167"/>
  <c r="CZ95" i="167"/>
  <c r="CS95" i="167"/>
  <c r="DP104" i="167"/>
  <c r="CX122" i="167"/>
  <c r="DD122" i="167"/>
  <c r="CW19" i="167"/>
  <c r="CW35" i="167"/>
  <c r="CP49" i="167"/>
  <c r="DJ65" i="167"/>
  <c r="DP83" i="167"/>
  <c r="CQ90" i="167"/>
  <c r="CS108" i="167"/>
  <c r="DA108" i="167"/>
  <c r="DG112" i="167"/>
  <c r="DF116" i="167"/>
  <c r="DF120" i="167"/>
  <c r="DF124" i="167"/>
  <c r="CT132" i="167"/>
  <c r="CX145" i="167"/>
  <c r="CQ145" i="167"/>
  <c r="DA145" i="167"/>
  <c r="DK82" i="167"/>
  <c r="DB83" i="167"/>
  <c r="CW86" i="167"/>
  <c r="DG109" i="167"/>
  <c r="DJ114" i="167"/>
  <c r="DI118" i="167"/>
  <c r="DJ122" i="167"/>
  <c r="DK126" i="167"/>
  <c r="CX115" i="167"/>
  <c r="CX119" i="167"/>
  <c r="CW123" i="167"/>
  <c r="CX132" i="167"/>
  <c r="CT113" i="167"/>
  <c r="CX116" i="167"/>
  <c r="DA121" i="167"/>
  <c r="DC127" i="167"/>
  <c r="DN127" i="167"/>
  <c r="CS26" i="167"/>
  <c r="DA10" i="167"/>
  <c r="DE113" i="167"/>
  <c r="DN65" i="167"/>
  <c r="DE26" i="167"/>
  <c r="CW94" i="167"/>
  <c r="CX111" i="167"/>
  <c r="DJ183" i="167"/>
  <c r="DF94" i="167"/>
  <c r="CW184" i="167"/>
  <c r="DE137" i="167"/>
  <c r="CS30" i="167"/>
  <c r="CN14" i="167"/>
  <c r="DF32" i="167"/>
  <c r="DP63" i="167"/>
  <c r="DC73" i="167"/>
  <c r="CO16" i="167"/>
  <c r="CW28" i="167"/>
  <c r="CQ42" i="167"/>
  <c r="CT58" i="167"/>
  <c r="DA14" i="167"/>
  <c r="CY21" i="167"/>
  <c r="DC27" i="167"/>
  <c r="CS48" i="167"/>
  <c r="CZ50" i="167"/>
  <c r="DD54" i="167"/>
  <c r="DB63" i="167"/>
  <c r="DI73" i="167"/>
  <c r="DM28" i="167"/>
  <c r="CP30" i="167"/>
  <c r="CN34" i="167"/>
  <c r="CO40" i="167"/>
  <c r="DF43" i="167"/>
  <c r="DG10" i="167"/>
  <c r="DN15" i="167"/>
  <c r="CO21" i="167"/>
  <c r="CP26" i="167"/>
  <c r="DN30" i="167"/>
  <c r="DC35" i="167"/>
  <c r="DP41" i="167"/>
  <c r="CO44" i="167"/>
  <c r="DD45" i="167"/>
  <c r="CN63" i="167"/>
  <c r="CT69" i="167"/>
  <c r="DO69" i="167"/>
  <c r="CO75" i="167"/>
  <c r="DK12" i="167"/>
  <c r="DD15" i="167"/>
  <c r="CO20" i="167"/>
  <c r="DO23" i="167"/>
  <c r="DP25" i="167"/>
  <c r="CT27" i="167"/>
  <c r="DC30" i="167"/>
  <c r="DG33" i="167"/>
  <c r="CY36" i="167"/>
  <c r="DG38" i="167"/>
  <c r="CQ39" i="167"/>
  <c r="CQ43" i="167"/>
  <c r="CO57" i="167"/>
  <c r="DD62" i="167"/>
  <c r="CX62" i="167"/>
  <c r="CX70" i="167"/>
  <c r="CQ76" i="167"/>
  <c r="CS75" i="167"/>
  <c r="CX75" i="167"/>
  <c r="DD13" i="167"/>
  <c r="CX16" i="167"/>
  <c r="DI29" i="167"/>
  <c r="DP32" i="167"/>
  <c r="CP40" i="167"/>
  <c r="DC42" i="167"/>
  <c r="CO45" i="167"/>
  <c r="DB74" i="167"/>
  <c r="CT74" i="167"/>
  <c r="DC61" i="167"/>
  <c r="CN78" i="167"/>
  <c r="DC78" i="167"/>
  <c r="CX79" i="167"/>
  <c r="DI79" i="167"/>
  <c r="CN81" i="167"/>
  <c r="DM88" i="167"/>
  <c r="DG88" i="167"/>
  <c r="DA87" i="167"/>
  <c r="DF87" i="167"/>
  <c r="DN92" i="167"/>
  <c r="CP89" i="167"/>
  <c r="CQ89" i="167"/>
  <c r="DM92" i="167"/>
  <c r="CQ91" i="167"/>
  <c r="CQ92" i="167"/>
  <c r="CN92" i="167"/>
  <c r="CY98" i="167"/>
  <c r="CO98" i="167"/>
  <c r="DK98" i="167"/>
  <c r="DI97" i="167"/>
  <c r="CP98" i="167"/>
  <c r="DE100" i="167"/>
  <c r="CY99" i="167"/>
  <c r="CS99" i="167"/>
  <c r="DA100" i="167"/>
  <c r="DN100" i="167"/>
  <c r="CQ106" i="167"/>
  <c r="DF106" i="167"/>
  <c r="DA106" i="167"/>
  <c r="DC52" i="167"/>
  <c r="DE52" i="167"/>
  <c r="CS56" i="167"/>
  <c r="CP56" i="167"/>
  <c r="DK60" i="167"/>
  <c r="CN60" i="167"/>
  <c r="DP78" i="167"/>
  <c r="DK88" i="167"/>
  <c r="DO35" i="167"/>
  <c r="CQ53" i="167"/>
  <c r="CZ66" i="167"/>
  <c r="DD68" i="167"/>
  <c r="CZ68" i="167"/>
  <c r="DG71" i="167"/>
  <c r="DP72" i="167"/>
  <c r="CQ85" i="167"/>
  <c r="DC103" i="167"/>
  <c r="DG105" i="167"/>
  <c r="CT105" i="167"/>
  <c r="DF93" i="167"/>
  <c r="CS93" i="167"/>
  <c r="DA104" i="167"/>
  <c r="CW128" i="167"/>
  <c r="CX128" i="167"/>
  <c r="CO127" i="167"/>
  <c r="DC104" i="167"/>
  <c r="DO104" i="167"/>
  <c r="CQ103" i="167"/>
  <c r="DN103" i="167"/>
  <c r="CN96" i="167"/>
  <c r="DK96" i="167"/>
  <c r="DD96" i="167"/>
  <c r="DM123" i="167"/>
  <c r="DO123" i="167"/>
  <c r="CP122" i="167"/>
  <c r="DE19" i="167"/>
  <c r="DE35" i="167"/>
  <c r="CX49" i="167"/>
  <c r="DA65" i="167"/>
  <c r="CX84" i="167"/>
  <c r="DI90" i="167"/>
  <c r="DP108" i="167"/>
  <c r="CN108" i="167"/>
  <c r="CQ113" i="167"/>
  <c r="CQ117" i="167"/>
  <c r="CP121" i="167"/>
  <c r="CS125" i="167"/>
  <c r="DM132" i="167"/>
  <c r="DI145" i="167"/>
  <c r="DE145" i="167"/>
  <c r="DG82" i="167"/>
  <c r="DM84" i="167"/>
  <c r="CP83" i="167"/>
  <c r="CZ86" i="167"/>
  <c r="CT109" i="167"/>
  <c r="CW115" i="167"/>
  <c r="CW119" i="167"/>
  <c r="CT123" i="167"/>
  <c r="CX127" i="167"/>
  <c r="DN115" i="167"/>
  <c r="DK119" i="167"/>
  <c r="DK123" i="167"/>
  <c r="DP145" i="167"/>
  <c r="DM113" i="167"/>
  <c r="DP116" i="167"/>
  <c r="CZ122" i="167"/>
  <c r="DC65" i="167"/>
  <c r="CX81" i="167"/>
  <c r="DA135" i="167"/>
  <c r="DE110" i="167"/>
  <c r="CZ63" i="167"/>
  <c r="DM205" i="167"/>
  <c r="DJ181" i="167"/>
  <c r="CT134" i="167"/>
  <c r="CO137" i="167"/>
  <c r="DD169" i="167"/>
  <c r="CY31" i="167"/>
  <c r="DG22" i="167"/>
  <c r="CN64" i="167"/>
  <c r="CP77" i="167"/>
  <c r="DJ21" i="167"/>
  <c r="DC29" i="167"/>
  <c r="DA15" i="167"/>
  <c r="DI21" i="167"/>
  <c r="DP27" i="167"/>
  <c r="DB37" i="167"/>
  <c r="DF48" i="167"/>
  <c r="CQ54" i="167"/>
  <c r="CQ72" i="167"/>
  <c r="DC28" i="167"/>
  <c r="CZ30" i="167"/>
  <c r="DF34" i="167"/>
  <c r="DI39" i="167"/>
  <c r="CS43" i="167"/>
  <c r="CY10" i="167"/>
  <c r="CT16" i="167"/>
  <c r="DM21" i="167"/>
  <c r="DC26" i="167"/>
  <c r="DF31" i="167"/>
  <c r="DP35" i="167"/>
  <c r="DE41" i="167"/>
  <c r="DA45" i="167"/>
  <c r="DJ63" i="167"/>
  <c r="DI69" i="167"/>
  <c r="CZ69" i="167"/>
  <c r="CW77" i="167"/>
  <c r="CQ13" i="167"/>
  <c r="DP15" i="167"/>
  <c r="DA20" i="167"/>
  <c r="CY23" i="167"/>
  <c r="DE25" i="167"/>
  <c r="DI27" i="167"/>
  <c r="DO30" i="167"/>
  <c r="CO34" i="167"/>
  <c r="CY38" i="167"/>
  <c r="DF39" i="167"/>
  <c r="DI43" i="167"/>
  <c r="DF57" i="167"/>
  <c r="CS62" i="167"/>
  <c r="DE62" i="167"/>
  <c r="CQ73" i="167"/>
  <c r="DM75" i="167"/>
  <c r="DE76" i="167"/>
  <c r="DP76" i="167"/>
  <c r="DO13" i="167"/>
  <c r="DG16" i="167"/>
  <c r="CQ30" i="167"/>
  <c r="CX33" i="167"/>
  <c r="DF40" i="167"/>
  <c r="CP42" i="167"/>
  <c r="DF45" i="167"/>
  <c r="CP74" i="167"/>
  <c r="DO74" i="167"/>
  <c r="CQ61" i="167"/>
  <c r="DF78" i="167"/>
  <c r="DM80" i="167"/>
  <c r="DJ80" i="167"/>
  <c r="CS79" i="167"/>
  <c r="DE81" i="167"/>
  <c r="DC88" i="167"/>
  <c r="CW88" i="167"/>
  <c r="CN87" i="167"/>
  <c r="CP87" i="167"/>
  <c r="DM89" i="167"/>
  <c r="DD89" i="167"/>
  <c r="DC92" i="167"/>
  <c r="DG92" i="167"/>
  <c r="DD91" i="167"/>
  <c r="DJ91" i="167"/>
  <c r="CT91" i="167"/>
  <c r="CN98" i="167"/>
  <c r="DF97" i="167"/>
  <c r="CX98" i="167"/>
  <c r="CN97" i="167"/>
  <c r="CX97" i="167"/>
  <c r="CT100" i="167"/>
  <c r="DJ100" i="167"/>
  <c r="DB100" i="167"/>
  <c r="DK99" i="167"/>
  <c r="CQ100" i="167"/>
  <c r="DO106" i="167"/>
  <c r="CS106" i="167"/>
  <c r="CY105" i="167"/>
  <c r="DE88" i="167"/>
  <c r="CS52" i="167"/>
  <c r="CQ52" i="167"/>
  <c r="DF56" i="167"/>
  <c r="DJ55" i="167"/>
  <c r="DA60" i="167"/>
  <c r="DG59" i="167"/>
  <c r="CZ79" i="167"/>
  <c r="DG89" i="167"/>
  <c r="DO43" i="167"/>
  <c r="CY53" i="167"/>
  <c r="CQ68" i="167"/>
  <c r="DN68" i="167"/>
  <c r="CX71" i="167"/>
  <c r="DJ85" i="167"/>
  <c r="DO85" i="167"/>
  <c r="CT104" i="167"/>
  <c r="CW105" i="167"/>
  <c r="DF105" i="167"/>
  <c r="CW93" i="167"/>
  <c r="DE93" i="167"/>
  <c r="DJ128" i="167"/>
  <c r="DC128" i="167"/>
  <c r="DO128" i="167"/>
  <c r="DK128" i="167"/>
  <c r="DB128" i="167"/>
  <c r="CS104" i="167"/>
  <c r="DB104" i="167"/>
  <c r="DN104" i="167"/>
  <c r="DA103" i="167"/>
  <c r="DI95" i="167"/>
  <c r="CX96" i="167"/>
  <c r="CO96" i="167"/>
  <c r="DC123" i="167"/>
  <c r="DB123" i="167"/>
  <c r="DE123" i="167"/>
  <c r="CW23" i="167"/>
  <c r="CW39" i="167"/>
  <c r="DG49" i="167"/>
  <c r="CP65" i="167"/>
  <c r="CX86" i="167"/>
  <c r="CW90" i="167"/>
  <c r="DE108" i="167"/>
  <c r="DG107" i="167"/>
  <c r="DJ113" i="167"/>
  <c r="DI117" i="167"/>
  <c r="DI121" i="167"/>
  <c r="DI125" i="167"/>
  <c r="DG145" i="167"/>
  <c r="CT145" i="167"/>
  <c r="CP145" i="167"/>
  <c r="CY82" i="167"/>
  <c r="DC84" i="167"/>
  <c r="CY84" i="167"/>
  <c r="DK86" i="167"/>
  <c r="CZ109" i="167"/>
  <c r="DK115" i="167"/>
  <c r="DJ119" i="167"/>
  <c r="DJ123" i="167"/>
  <c r="CO131" i="167"/>
  <c r="CT116" i="167"/>
  <c r="DJ130" i="167"/>
  <c r="CT42" i="167"/>
  <c r="DN18" i="167"/>
  <c r="DI129" i="167"/>
  <c r="CS138" i="167"/>
  <c r="CT135" i="167"/>
  <c r="DB95" i="167"/>
  <c r="DI175" i="167"/>
  <c r="DD151" i="167"/>
  <c r="CT110" i="167"/>
  <c r="CS94" i="167"/>
  <c r="CS197" i="167"/>
  <c r="DA185" i="167"/>
  <c r="DA193" i="167"/>
  <c r="CX160" i="167"/>
  <c r="DE33" i="167"/>
  <c r="DA27" i="167"/>
  <c r="CW40" i="167"/>
  <c r="CP64" i="167"/>
  <c r="DM24" i="167"/>
  <c r="DG32" i="167"/>
  <c r="DM45" i="167"/>
  <c r="CN77" i="167"/>
  <c r="CS17" i="167"/>
  <c r="DC31" i="167"/>
  <c r="DM47" i="167"/>
  <c r="DM49" i="167"/>
  <c r="DJ54" i="167"/>
  <c r="DJ73" i="167"/>
  <c r="CT72" i="167"/>
  <c r="CS32" i="167"/>
  <c r="DM40" i="167"/>
  <c r="DM44" i="167"/>
  <c r="CY46" i="167"/>
  <c r="CN12" i="167"/>
  <c r="DG18" i="167"/>
  <c r="DD22" i="167"/>
  <c r="DA28" i="167"/>
  <c r="CZ32" i="167"/>
  <c r="CX38" i="167"/>
  <c r="DI41" i="167"/>
  <c r="DC45" i="167"/>
  <c r="CN57" i="167"/>
  <c r="DO64" i="167"/>
  <c r="CY69" i="167"/>
  <c r="DD69" i="167"/>
  <c r="DA9" i="167"/>
  <c r="DN13" i="167"/>
  <c r="DJ17" i="167"/>
  <c r="CQ21" i="167"/>
  <c r="CP24" i="167"/>
  <c r="CY25" i="167"/>
  <c r="DB28" i="167"/>
  <c r="DG31" i="167"/>
  <c r="DN34" i="167"/>
  <c r="CX35" i="167"/>
  <c r="DM38" i="167"/>
  <c r="DE40" i="167"/>
  <c r="DE44" i="167"/>
  <c r="DP58" i="167"/>
  <c r="DB62" i="167"/>
  <c r="DK63" i="167"/>
  <c r="DM76" i="167"/>
  <c r="CP75" i="167"/>
  <c r="DG75" i="167"/>
  <c r="DN75" i="167"/>
  <c r="DE14" i="167"/>
  <c r="DJ27" i="167"/>
  <c r="DP30" i="167"/>
  <c r="CP34" i="167"/>
  <c r="CY42" i="167"/>
  <c r="DN42" i="167"/>
  <c r="DJ46" i="167"/>
  <c r="DA74" i="167"/>
  <c r="DF74" i="167"/>
  <c r="CW61" i="167"/>
  <c r="DM78" i="167"/>
  <c r="CS80" i="167"/>
  <c r="DP79" i="167"/>
  <c r="DJ81" i="167"/>
  <c r="DD81" i="167"/>
  <c r="DI88" i="167"/>
  <c r="DB87" i="167"/>
  <c r="CX88" i="167"/>
  <c r="CN88" i="167"/>
  <c r="CO88" i="167"/>
  <c r="CO89" i="167"/>
  <c r="CY89" i="167"/>
  <c r="DP92" i="167"/>
  <c r="DM91" i="167"/>
  <c r="DJ92" i="167"/>
  <c r="CZ92" i="167"/>
  <c r="CZ88" i="167"/>
  <c r="DC98" i="167"/>
  <c r="DM98" i="167"/>
  <c r="CZ97" i="167"/>
  <c r="DE97" i="167"/>
  <c r="CS105" i="167"/>
  <c r="DC99" i="167"/>
  <c r="DM99" i="167"/>
  <c r="DF99" i="167"/>
  <c r="CY100" i="167"/>
  <c r="DG106" i="167"/>
  <c r="CO106" i="167"/>
  <c r="DE105" i="167"/>
  <c r="DO105" i="167"/>
  <c r="CZ91" i="167"/>
  <c r="DA52" i="167"/>
  <c r="CY51" i="167"/>
  <c r="DP55" i="167"/>
  <c r="CZ56" i="167"/>
  <c r="DJ59" i="167"/>
  <c r="CZ60" i="167"/>
  <c r="DA80" i="167"/>
  <c r="DF92" i="167"/>
  <c r="DJ53" i="167"/>
  <c r="DO55" i="167"/>
  <c r="DM66" i="167"/>
  <c r="DB68" i="167"/>
  <c r="DC72" i="167"/>
  <c r="DA72" i="167"/>
  <c r="CP85" i="167"/>
  <c r="CO85" i="167"/>
  <c r="DA105" i="167"/>
  <c r="DC105" i="167"/>
  <c r="DD103" i="167"/>
  <c r="DB93" i="167"/>
  <c r="DI93" i="167"/>
  <c r="CP128" i="167"/>
  <c r="DF128" i="167"/>
  <c r="DP127" i="167"/>
  <c r="DI127" i="167"/>
  <c r="CN95" i="167"/>
  <c r="CZ104" i="167"/>
  <c r="DG103" i="167"/>
  <c r="DP103" i="167"/>
  <c r="DM96" i="167"/>
  <c r="DA95" i="167"/>
  <c r="CQ95" i="167"/>
  <c r="DI123" i="167"/>
  <c r="DI122" i="167"/>
  <c r="CW11" i="167"/>
  <c r="CW27" i="167"/>
  <c r="CW43" i="167"/>
  <c r="DA57" i="167"/>
  <c r="DG65" i="167"/>
  <c r="CY90" i="167"/>
  <c r="DO90" i="167"/>
  <c r="DN107" i="167"/>
  <c r="CZ108" i="167"/>
  <c r="DI114" i="167"/>
  <c r="DG118" i="167"/>
  <c r="DF122" i="167"/>
  <c r="DJ126" i="167"/>
  <c r="CN145" i="167"/>
  <c r="CZ145" i="167"/>
  <c r="CO145" i="167"/>
  <c r="DM82" i="167"/>
  <c r="DO84" i="167"/>
  <c r="DG86" i="167"/>
  <c r="DA109" i="167"/>
  <c r="CS112" i="167"/>
  <c r="DG116" i="167"/>
  <c r="DG120" i="167"/>
  <c r="DI124" i="167"/>
  <c r="CW132" i="167"/>
  <c r="CW117" i="167"/>
  <c r="CT121" i="167"/>
  <c r="CX89" i="167"/>
  <c r="CP129" i="167"/>
  <c r="CZ170" i="167"/>
  <c r="DB158" i="167"/>
  <c r="DF111" i="167"/>
  <c r="DF183" i="167"/>
  <c r="DD126" i="167"/>
  <c r="CO111" i="167"/>
  <c r="CZ136" i="167"/>
  <c r="DI137" i="167"/>
  <c r="DD34" i="167"/>
  <c r="DF41" i="167"/>
  <c r="DG64" i="167"/>
  <c r="CZ77" i="167"/>
  <c r="CQ24" i="167"/>
  <c r="DI34" i="167"/>
  <c r="DG58" i="167"/>
  <c r="DD9" i="167"/>
  <c r="CT18" i="167"/>
  <c r="CZ24" i="167"/>
  <c r="DP31" i="167"/>
  <c r="CW41" i="167"/>
  <c r="DA47" i="167"/>
  <c r="CX53" i="167"/>
  <c r="DA73" i="167"/>
  <c r="DE73" i="167"/>
  <c r="CX27" i="167"/>
  <c r="CQ32" i="167"/>
  <c r="DO40" i="167"/>
  <c r="DI44" i="167"/>
  <c r="DD46" i="167"/>
  <c r="CO13" i="167"/>
  <c r="CN18" i="167"/>
  <c r="DP22" i="167"/>
  <c r="DN28" i="167"/>
  <c r="DK32" i="167"/>
  <c r="CO39" i="167"/>
  <c r="DN41" i="167"/>
  <c r="CQ45" i="167"/>
  <c r="DE57" i="167"/>
  <c r="DA69" i="167"/>
  <c r="DN69" i="167"/>
  <c r="CS70" i="167"/>
  <c r="CP9" i="167"/>
  <c r="CS14" i="167"/>
  <c r="DA17" i="167"/>
  <c r="DC21" i="167"/>
  <c r="DE24" i="167"/>
  <c r="DK25" i="167"/>
  <c r="DO28" i="167"/>
  <c r="CN32" i="167"/>
  <c r="DM36" i="167"/>
  <c r="CZ36" i="167"/>
  <c r="DB38" i="167"/>
  <c r="DG62" i="167"/>
  <c r="CO62" i="167"/>
  <c r="CY64" i="167"/>
  <c r="DC76" i="167"/>
  <c r="DK76" i="167"/>
  <c r="CQ75" i="167"/>
  <c r="CY75" i="167"/>
  <c r="DP14" i="167"/>
  <c r="CP28" i="167"/>
  <c r="CX31" i="167"/>
  <c r="DC34" i="167"/>
  <c r="CN42" i="167"/>
  <c r="CT43" i="167"/>
  <c r="DG74" i="167"/>
  <c r="DJ61" i="167"/>
  <c r="CZ61" i="167"/>
  <c r="DA78" i="167"/>
  <c r="DI80" i="167"/>
  <c r="DC79" i="167"/>
  <c r="DA81" i="167"/>
  <c r="CQ81" i="167"/>
  <c r="CY88" i="167"/>
  <c r="CO87" i="167"/>
  <c r="DJ87" i="167"/>
  <c r="DC87" i="167"/>
  <c r="DP88" i="167"/>
  <c r="DO89" i="167"/>
  <c r="DN89" i="167"/>
  <c r="DE92" i="167"/>
  <c r="DA91" i="167"/>
  <c r="CX92" i="167"/>
  <c r="DG91" i="167"/>
  <c r="CT89" i="167"/>
  <c r="CQ98" i="167"/>
  <c r="CZ98" i="167"/>
  <c r="DJ98" i="167"/>
  <c r="DP98" i="167"/>
  <c r="DM100" i="167"/>
  <c r="CQ99" i="167"/>
  <c r="CZ99" i="167"/>
  <c r="CP99" i="167"/>
  <c r="DD99" i="167"/>
  <c r="CY106" i="167"/>
  <c r="DM106" i="167"/>
  <c r="DP106" i="167"/>
  <c r="CQ105" i="167"/>
  <c r="DD92" i="167"/>
  <c r="CO52" i="167"/>
  <c r="CZ52" i="167"/>
  <c r="DD55" i="167"/>
  <c r="DN56" i="167"/>
  <c r="CZ59" i="167"/>
  <c r="DP60" i="167"/>
  <c r="DP80" i="167"/>
  <c r="CQ97" i="167"/>
  <c r="DA53" i="167"/>
  <c r="DG66" i="167"/>
  <c r="DM68" i="167"/>
  <c r="CO68" i="167"/>
  <c r="CS72" i="167"/>
  <c r="CN72" i="167"/>
  <c r="DP85" i="167"/>
  <c r="DB85" i="167"/>
  <c r="CP105" i="167"/>
  <c r="CW104" i="167"/>
  <c r="CN93" i="167"/>
  <c r="DC95" i="167"/>
  <c r="DP128" i="167"/>
  <c r="CO128" i="167"/>
  <c r="CY127" i="167"/>
  <c r="CT127" i="167"/>
  <c r="DJ95" i="167"/>
  <c r="CN104" i="167"/>
  <c r="CT103" i="167"/>
  <c r="DB103" i="167"/>
  <c r="DC96" i="167"/>
  <c r="DE96" i="167"/>
  <c r="DF96" i="167"/>
  <c r="DI96" i="167"/>
  <c r="CY123" i="167"/>
  <c r="CT122" i="167"/>
  <c r="DE11" i="167"/>
  <c r="DE27" i="167"/>
  <c r="DE43" i="167"/>
  <c r="CP57" i="167"/>
  <c r="CX82" i="167"/>
  <c r="CN90" i="167"/>
  <c r="DO103" i="167"/>
  <c r="DC107" i="167"/>
  <c r="DO108" i="167"/>
  <c r="CT115" i="167"/>
  <c r="CT119" i="167"/>
  <c r="CQ123" i="167"/>
  <c r="CW127" i="167"/>
  <c r="DF145" i="167"/>
  <c r="DM145" i="167"/>
  <c r="DC145" i="167"/>
  <c r="DB82" i="167"/>
  <c r="DD84" i="167"/>
  <c r="CY86" i="167"/>
  <c r="CP109" i="167"/>
  <c r="DI112" i="167"/>
  <c r="CT117" i="167"/>
  <c r="CS121" i="167"/>
  <c r="CT125" i="167"/>
  <c r="DO132" i="167"/>
  <c r="DN117" i="167"/>
  <c r="DM121" i="167"/>
  <c r="DN125" i="167"/>
  <c r="DF113" i="167"/>
  <c r="DA114" i="167"/>
  <c r="CZ119" i="167"/>
  <c r="CY124" i="167"/>
  <c r="DM126" i="167"/>
  <c r="CO26" i="167"/>
  <c r="DA50" i="167"/>
  <c r="DB161" i="167"/>
  <c r="CP186" i="167"/>
  <c r="CO162" i="167"/>
  <c r="DF175" i="167"/>
  <c r="DG191" i="167"/>
  <c r="CP71" i="167"/>
  <c r="DO167" i="167"/>
  <c r="DE151" i="167"/>
  <c r="CP137" i="167"/>
  <c r="DB168" i="167"/>
  <c r="DJ39" i="167"/>
  <c r="DB29" i="167"/>
  <c r="CW44" i="167"/>
  <c r="CW70" i="167"/>
  <c r="CX13" i="167"/>
  <c r="CP23" i="167"/>
  <c r="CP37" i="167"/>
  <c r="DC12" i="167"/>
  <c r="DE18" i="167"/>
  <c r="DK24" i="167"/>
  <c r="DO33" i="167"/>
  <c r="CN43" i="167"/>
  <c r="CT50" i="167"/>
  <c r="DC54" i="167"/>
  <c r="CN73" i="167"/>
  <c r="CZ28" i="167"/>
  <c r="DM31" i="167"/>
  <c r="DD40" i="167"/>
  <c r="CY44" i="167"/>
  <c r="CS46" i="167"/>
  <c r="DB13" i="167"/>
  <c r="CX18" i="167"/>
  <c r="CO24" i="167"/>
  <c r="CT29" i="167"/>
  <c r="DD39" i="167"/>
  <c r="DK42" i="167"/>
  <c r="DO45" i="167"/>
  <c r="DN58" i="167"/>
  <c r="CP69" i="167"/>
  <c r="CW69" i="167"/>
  <c r="CO73" i="167"/>
  <c r="CX9" i="167"/>
  <c r="DD14" i="167"/>
  <c r="CP17" i="167"/>
  <c r="DN21" i="167"/>
  <c r="DJ25" i="167"/>
  <c r="CQ26" i="167"/>
  <c r="CW29" i="167"/>
  <c r="DA32" i="167"/>
  <c r="DC36" i="167"/>
  <c r="DK36" i="167"/>
  <c r="CP38" i="167"/>
  <c r="DB41" i="167"/>
  <c r="DE45" i="167"/>
  <c r="CY62" i="167"/>
  <c r="DJ62" i="167"/>
  <c r="DP64" i="167"/>
  <c r="CS76" i="167"/>
  <c r="CZ76" i="167"/>
  <c r="DN76" i="167"/>
  <c r="DG76" i="167"/>
  <c r="DM16" i="167"/>
  <c r="DD28" i="167"/>
  <c r="DI31" i="167"/>
  <c r="DO34" i="167"/>
  <c r="DF42" i="167"/>
  <c r="DJ43" i="167"/>
  <c r="CY74" i="167"/>
  <c r="DJ74" i="167"/>
  <c r="DA61" i="167"/>
  <c r="DO61" i="167"/>
  <c r="CY80" i="167"/>
  <c r="CP79" i="167"/>
  <c r="CP81" i="167"/>
  <c r="DC81" i="167"/>
  <c r="DF88" i="167"/>
  <c r="CS87" i="167"/>
  <c r="DO88" i="167"/>
  <c r="CO99" i="167"/>
  <c r="DC89" i="167"/>
  <c r="CW89" i="167"/>
  <c r="CT92" i="167"/>
  <c r="CN91" i="167"/>
  <c r="DK91" i="167"/>
  <c r="CP92" i="167"/>
  <c r="DE98" i="167"/>
  <c r="DP97" i="167"/>
  <c r="CT98" i="167"/>
  <c r="DC100" i="167"/>
  <c r="DD100" i="167"/>
  <c r="DF100" i="167"/>
  <c r="DK100" i="167"/>
  <c r="DO100" i="167"/>
  <c r="CN106" i="167"/>
  <c r="CZ106" i="167"/>
  <c r="CP106" i="167"/>
  <c r="DD106" i="167"/>
  <c r="CZ100" i="167"/>
  <c r="DJ51" i="167"/>
  <c r="DO52" i="167"/>
  <c r="CS55" i="167"/>
  <c r="DM60" i="167"/>
  <c r="CN59" i="167"/>
  <c r="CY61" i="167"/>
  <c r="DB81" i="167"/>
  <c r="DG100" i="167"/>
  <c r="CP53" i="167"/>
  <c r="CY66" i="167"/>
  <c r="DC68" i="167"/>
  <c r="DJ67" i="167"/>
  <c r="DI72" i="167"/>
  <c r="DF71" i="167"/>
  <c r="DE85" i="167"/>
  <c r="CX95" i="167"/>
  <c r="DM105" i="167"/>
  <c r="DK105" i="167"/>
  <c r="DJ93" i="167"/>
  <c r="DM93" i="167"/>
  <c r="CW96" i="167"/>
  <c r="DE128" i="167"/>
  <c r="DE127" i="167"/>
  <c r="DN128" i="167"/>
  <c r="DI128" i="167"/>
  <c r="CP103" i="167"/>
  <c r="DI103" i="167"/>
  <c r="DE104" i="167"/>
  <c r="CN103" i="167"/>
  <c r="CS96" i="167"/>
  <c r="CQ96" i="167"/>
  <c r="CP96" i="167"/>
  <c r="CZ103" i="167"/>
  <c r="DD123" i="167"/>
  <c r="CW15" i="167"/>
  <c r="CW31" i="167"/>
  <c r="DJ49" i="167"/>
  <c r="CX57" i="167"/>
  <c r="CO83" i="167"/>
  <c r="DN90" i="167"/>
  <c r="DM108" i="167"/>
  <c r="CQ107" i="167"/>
  <c r="CY109" i="167"/>
  <c r="DJ115" i="167"/>
  <c r="DI119" i="167"/>
  <c r="DG123" i="167"/>
  <c r="DJ127" i="167"/>
  <c r="CW145" i="167"/>
  <c r="CS145" i="167"/>
  <c r="CP82" i="167"/>
  <c r="CQ84" i="167"/>
  <c r="CN86" i="167"/>
  <c r="DF109" i="167"/>
  <c r="CS113" i="167"/>
  <c r="DJ117" i="167"/>
  <c r="DJ121" i="167"/>
  <c r="DJ125" i="167"/>
  <c r="CT114" i="167"/>
  <c r="CT118" i="167"/>
  <c r="CS122" i="167"/>
  <c r="CQ131" i="167"/>
  <c r="CW113" i="167"/>
  <c r="DP114" i="167"/>
  <c r="CX120" i="167"/>
  <c r="DP124" i="167"/>
  <c r="DB126" i="167"/>
  <c r="CP127" i="167"/>
  <c r="CS115" i="167"/>
  <c r="DG177" i="167"/>
  <c r="DP54" i="167"/>
  <c r="DD191" i="167"/>
  <c r="CS78" i="167"/>
  <c r="CO183" i="167"/>
  <c r="DF134" i="167"/>
  <c r="DI62" i="167"/>
  <c r="DI168" i="167"/>
  <c r="DC193" i="167"/>
  <c r="DJ29" i="167"/>
  <c r="CT44" i="167"/>
  <c r="DF30" i="167"/>
  <c r="DK45" i="167"/>
  <c r="CP70" i="167"/>
  <c r="CN26" i="167"/>
  <c r="DM37" i="167"/>
  <c r="CP58" i="167"/>
  <c r="DG12" i="167"/>
  <c r="CX20" i="167"/>
  <c r="DA35" i="167"/>
  <c r="DB43" i="167"/>
  <c r="DB48" i="167"/>
  <c r="DC50" i="167"/>
  <c r="CO61" i="167"/>
  <c r="DN73" i="167"/>
  <c r="DI75" i="167"/>
  <c r="DK28" i="167"/>
  <c r="DB31" i="167"/>
  <c r="CQ40" i="167"/>
  <c r="DI46" i="167"/>
  <c r="DM13" i="167"/>
  <c r="DI18" i="167"/>
  <c r="DP24" i="167"/>
  <c r="DF29" i="167"/>
  <c r="DM34" i="167"/>
  <c r="CP43" i="167"/>
  <c r="DB45" i="167"/>
  <c r="CT61" i="167"/>
  <c r="DP69" i="167"/>
  <c r="DJ68" i="167"/>
  <c r="DO73" i="167"/>
  <c r="DG9" i="167"/>
  <c r="DO14" i="167"/>
  <c r="CX17" i="167"/>
  <c r="CS22" i="167"/>
  <c r="DA25" i="167"/>
  <c r="DD26" i="167"/>
  <c r="DG29" i="167"/>
  <c r="DN32" i="167"/>
  <c r="CS36" i="167"/>
  <c r="CS37" i="167"/>
  <c r="CZ38" i="167"/>
  <c r="DO41" i="167"/>
  <c r="CO46" i="167"/>
  <c r="CN62" i="167"/>
  <c r="CW62" i="167"/>
  <c r="DO76" i="167"/>
  <c r="CX76" i="167"/>
  <c r="CX77" i="167"/>
  <c r="DC16" i="167"/>
  <c r="DP28" i="167"/>
  <c r="CO32" i="167"/>
  <c r="CS39" i="167"/>
  <c r="CW42" i="167"/>
  <c r="CQ44" i="167"/>
  <c r="CN74" i="167"/>
  <c r="CW74" i="167"/>
  <c r="CP61" i="167"/>
  <c r="DG78" i="167"/>
  <c r="DN78" i="167"/>
  <c r="DE80" i="167"/>
  <c r="DK81" i="167"/>
  <c r="DG87" i="167"/>
  <c r="CT88" i="167"/>
  <c r="DJ88" i="167"/>
  <c r="DK89" i="167"/>
  <c r="DJ89" i="167"/>
  <c r="CN89" i="167"/>
  <c r="DI89" i="167"/>
  <c r="DN91" i="167"/>
  <c r="DO92" i="167"/>
  <c r="CY91" i="167"/>
  <c r="DB91" i="167"/>
  <c r="CO92" i="167"/>
  <c r="CS98" i="167"/>
  <c r="DC97" i="167"/>
  <c r="CW97" i="167"/>
  <c r="DD97" i="167"/>
  <c r="CS100" i="167"/>
  <c r="CP100" i="167"/>
  <c r="CO100" i="167"/>
  <c r="CW100" i="167"/>
  <c r="DN106" i="167"/>
  <c r="DI106" i="167"/>
  <c r="CZ105" i="167"/>
  <c r="DN105" i="167"/>
  <c r="CW106" i="167"/>
  <c r="CZ51" i="167"/>
  <c r="DM56" i="167"/>
  <c r="DP56" i="167"/>
  <c r="DC60" i="167"/>
  <c r="DO60" i="167"/>
  <c r="DM61" i="167"/>
  <c r="DJ106" i="167"/>
  <c r="DN53" i="167"/>
  <c r="CN66" i="167"/>
  <c r="CS68" i="167"/>
  <c r="CZ67" i="167"/>
  <c r="CY72" i="167"/>
  <c r="CS71" i="167"/>
  <c r="CT85" i="167"/>
  <c r="DB105" i="167"/>
  <c r="CX105" i="167"/>
  <c r="DA93" i="167"/>
  <c r="CY93" i="167"/>
  <c r="DP96" i="167"/>
  <c r="CT128" i="167"/>
  <c r="CY128" i="167"/>
  <c r="CQ128" i="167"/>
  <c r="DM103" i="167"/>
  <c r="CY103" i="167"/>
  <c r="CP104" i="167"/>
  <c r="DK104" i="167"/>
  <c r="DJ96" i="167"/>
  <c r="DK95" i="167"/>
  <c r="DG95" i="167"/>
  <c r="CQ104" i="167"/>
  <c r="DG122" i="167"/>
  <c r="CN123" i="167"/>
  <c r="DE15" i="167"/>
  <c r="DE31" i="167"/>
  <c r="DA49" i="167"/>
  <c r="DG57" i="167"/>
  <c r="DC83" i="167"/>
  <c r="DC90" i="167"/>
  <c r="DC108" i="167"/>
  <c r="DN108" i="167"/>
  <c r="CQ112" i="167"/>
  <c r="CQ116" i="167"/>
  <c r="CO120" i="167"/>
  <c r="CQ124" i="167"/>
  <c r="DF131" i="167"/>
  <c r="DJ145" i="167"/>
  <c r="DK145" i="167"/>
  <c r="DO145" i="167"/>
  <c r="CZ82" i="167"/>
  <c r="DM83" i="167"/>
  <c r="DF86" i="167"/>
  <c r="CW109" i="167"/>
  <c r="CS114" i="167"/>
  <c r="CS118" i="167"/>
  <c r="CQ122" i="167"/>
  <c r="CX126" i="167"/>
  <c r="DM114" i="167"/>
  <c r="DK118" i="167"/>
  <c r="DK122" i="167"/>
  <c r="DJ131" i="167"/>
  <c r="DI113" i="167"/>
  <c r="DA115" i="167"/>
  <c r="DM130" i="167"/>
  <c r="DO86" i="167"/>
  <c r="DA168" i="167"/>
  <c r="DA31" i="167"/>
  <c r="CS47" i="167"/>
  <c r="DJ72" i="167"/>
  <c r="DB44" i="167"/>
  <c r="DD37" i="167"/>
  <c r="CX68" i="167"/>
  <c r="CT31" i="167"/>
  <c r="CO76" i="167"/>
  <c r="CP46" i="167"/>
  <c r="DN88" i="167"/>
  <c r="DO97" i="167"/>
  <c r="CN99" i="167"/>
  <c r="DK51" i="167"/>
  <c r="DO51" i="167"/>
  <c r="DA85" i="167"/>
  <c r="CQ93" i="167"/>
  <c r="DJ104" i="167"/>
  <c r="DF95" i="167"/>
  <c r="CX65" i="167"/>
  <c r="CQ126" i="167"/>
  <c r="DJ109" i="167"/>
  <c r="DI120" i="167"/>
  <c r="DB113" i="167"/>
  <c r="DP123" i="167"/>
  <c r="CN127" i="167"/>
  <c r="DO131" i="167"/>
  <c r="DE115" i="167"/>
  <c r="CQ114" i="167"/>
  <c r="DE117" i="167"/>
  <c r="DC119" i="167"/>
  <c r="DE119" i="167"/>
  <c r="DA119" i="167"/>
  <c r="CQ121" i="167"/>
  <c r="DA123" i="167"/>
  <c r="DC125" i="167"/>
  <c r="DK132" i="167"/>
  <c r="DE131" i="167"/>
  <c r="CS142" i="167"/>
  <c r="CQ147" i="167"/>
  <c r="DJ147" i="167"/>
  <c r="CZ146" i="167"/>
  <c r="CO147" i="167"/>
  <c r="DE155" i="167"/>
  <c r="DE154" i="167"/>
  <c r="DJ154" i="167"/>
  <c r="CS143" i="167"/>
  <c r="CX143" i="167"/>
  <c r="CN142" i="167"/>
  <c r="DO144" i="167"/>
  <c r="DB143" i="167"/>
  <c r="DA97" i="167"/>
  <c r="DJ101" i="167"/>
  <c r="DA112" i="167"/>
  <c r="DI111" i="167"/>
  <c r="DK124" i="167"/>
  <c r="CY129" i="167"/>
  <c r="DO129" i="167"/>
  <c r="CS136" i="167"/>
  <c r="DK138" i="167"/>
  <c r="DJ141" i="167"/>
  <c r="DE143" i="167"/>
  <c r="DA155" i="167"/>
  <c r="DB155" i="167"/>
  <c r="CX138" i="167"/>
  <c r="DN138" i="167"/>
  <c r="CZ140" i="167"/>
  <c r="DE140" i="167"/>
  <c r="DO146" i="167"/>
  <c r="DI94" i="167"/>
  <c r="CN110" i="167"/>
  <c r="CN116" i="167"/>
  <c r="DE120" i="167"/>
  <c r="CY131" i="167"/>
  <c r="CN133" i="167"/>
  <c r="CS135" i="167"/>
  <c r="DJ135" i="167"/>
  <c r="CW149" i="167"/>
  <c r="CS152" i="167"/>
  <c r="CO157" i="167"/>
  <c r="DP156" i="167"/>
  <c r="CO158" i="167"/>
  <c r="CO150" i="167"/>
  <c r="CP158" i="167"/>
  <c r="DM160" i="167"/>
  <c r="DG160" i="167"/>
  <c r="DA163" i="167"/>
  <c r="DC163" i="167"/>
  <c r="DP165" i="167"/>
  <c r="CY165" i="167"/>
  <c r="DA165" i="167"/>
  <c r="CQ165" i="167"/>
  <c r="DE159" i="167"/>
  <c r="DC159" i="167"/>
  <c r="DF162" i="167"/>
  <c r="DP161" i="167"/>
  <c r="CT162" i="167"/>
  <c r="DA174" i="167"/>
  <c r="DO174" i="167"/>
  <c r="DF174" i="167"/>
  <c r="CP151" i="167"/>
  <c r="CT153" i="167"/>
  <c r="CW55" i="167"/>
  <c r="CW71" i="167"/>
  <c r="CW87" i="167"/>
  <c r="CW103" i="167"/>
  <c r="DO130" i="167"/>
  <c r="CN149" i="167"/>
  <c r="DM153" i="167"/>
  <c r="DM173" i="167"/>
  <c r="DE173" i="167"/>
  <c r="DM178" i="167"/>
  <c r="CP170" i="167"/>
  <c r="DK171" i="167"/>
  <c r="CQ176" i="167"/>
  <c r="CY177" i="167"/>
  <c r="CP178" i="167"/>
  <c r="CQ179" i="167"/>
  <c r="CS179" i="167"/>
  <c r="CW126" i="167"/>
  <c r="CW142" i="167"/>
  <c r="CO148" i="167"/>
  <c r="CW154" i="167"/>
  <c r="CN156" i="167"/>
  <c r="DC158" i="167"/>
  <c r="DG170" i="167"/>
  <c r="DP176" i="167"/>
  <c r="DO173" i="167"/>
  <c r="DO177" i="167"/>
  <c r="CY176" i="167"/>
  <c r="CO161" i="167"/>
  <c r="CP166" i="167"/>
  <c r="DG175" i="167"/>
  <c r="DP181" i="167"/>
  <c r="CP181" i="167"/>
  <c r="CS187" i="167"/>
  <c r="CZ187" i="167"/>
  <c r="CT187" i="167"/>
  <c r="CP184" i="167"/>
  <c r="CX184" i="167"/>
  <c r="DK184" i="167"/>
  <c r="CZ167" i="167"/>
  <c r="DC169" i="167"/>
  <c r="DA182" i="167"/>
  <c r="CP192" i="167"/>
  <c r="DF192" i="167"/>
  <c r="DJ196" i="167"/>
  <c r="CN196" i="167"/>
  <c r="CW196" i="167"/>
  <c r="CN195" i="167"/>
  <c r="CY183" i="167"/>
  <c r="DB191" i="167"/>
  <c r="DP191" i="167"/>
  <c r="CX190" i="167"/>
  <c r="DI209" i="167"/>
  <c r="DN207" i="167"/>
  <c r="DE172" i="167"/>
  <c r="DJ188" i="167"/>
  <c r="CN188" i="167"/>
  <c r="DM188" i="167"/>
  <c r="DA195" i="167"/>
  <c r="DO206" i="167"/>
  <c r="DA199" i="167"/>
  <c r="CX199" i="167"/>
  <c r="DK207" i="167"/>
  <c r="CP207" i="167"/>
  <c r="DB206" i="167"/>
  <c r="DF207" i="167"/>
  <c r="CS203" i="167"/>
  <c r="CO90" i="167"/>
  <c r="DM166" i="167"/>
  <c r="CP167" i="167"/>
  <c r="CS23" i="167"/>
  <c r="CN10" i="167"/>
  <c r="DJ9" i="167"/>
  <c r="DB34" i="167"/>
  <c r="CX58" i="167"/>
  <c r="CY76" i="167"/>
  <c r="DN74" i="167"/>
  <c r="CX80" i="167"/>
  <c r="DD88" i="167"/>
  <c r="CO91" i="167"/>
  <c r="DA99" i="167"/>
  <c r="CW56" i="167"/>
  <c r="DK53" i="167"/>
  <c r="DC85" i="167"/>
  <c r="DA128" i="167"/>
  <c r="CS123" i="167"/>
  <c r="DG90" i="167"/>
  <c r="CY145" i="167"/>
  <c r="DN109" i="167"/>
  <c r="CT124" i="167"/>
  <c r="DP113" i="167"/>
  <c r="DM127" i="167"/>
  <c r="DG126" i="167"/>
  <c r="DM115" i="167"/>
  <c r="CQ115" i="167"/>
  <c r="DB115" i="167"/>
  <c r="CS117" i="167"/>
  <c r="CS119" i="167"/>
  <c r="CP119" i="167"/>
  <c r="DG121" i="167"/>
  <c r="DK121" i="167"/>
  <c r="DG125" i="167"/>
  <c r="CO125" i="167"/>
  <c r="CZ132" i="167"/>
  <c r="CP131" i="167"/>
  <c r="DI142" i="167"/>
  <c r="DF147" i="167"/>
  <c r="CX147" i="167"/>
  <c r="DG147" i="167"/>
  <c r="CQ155" i="167"/>
  <c r="CQ154" i="167"/>
  <c r="CO154" i="167"/>
  <c r="DO143" i="167"/>
  <c r="DP142" i="167"/>
  <c r="DA143" i="167"/>
  <c r="DC144" i="167"/>
  <c r="CP97" i="167"/>
  <c r="DA101" i="167"/>
  <c r="CP112" i="167"/>
  <c r="CY111" i="167"/>
  <c r="CZ124" i="167"/>
  <c r="CN129" i="167"/>
  <c r="DJ136" i="167"/>
  <c r="DK135" i="167"/>
  <c r="CZ139" i="167"/>
  <c r="CX141" i="167"/>
  <c r="CQ144" i="167"/>
  <c r="DM139" i="167"/>
  <c r="DJ139" i="167"/>
  <c r="DB138" i="167"/>
  <c r="CN140" i="167"/>
  <c r="CQ142" i="167"/>
  <c r="DC147" i="167"/>
  <c r="DG102" i="167"/>
  <c r="CX110" i="167"/>
  <c r="CY116" i="167"/>
  <c r="CT120" i="167"/>
  <c r="DM133" i="167"/>
  <c r="DO135" i="167"/>
  <c r="DG137" i="167"/>
  <c r="DO149" i="167"/>
  <c r="DF152" i="167"/>
  <c r="DM157" i="167"/>
  <c r="DC156" i="167"/>
  <c r="DJ158" i="167"/>
  <c r="DK164" i="167"/>
  <c r="DF150" i="167"/>
  <c r="DM158" i="167"/>
  <c r="CZ160" i="167"/>
  <c r="CP161" i="167"/>
  <c r="CO163" i="167"/>
  <c r="CS164" i="167"/>
  <c r="DF165" i="167"/>
  <c r="DP164" i="167"/>
  <c r="DN164" i="167"/>
  <c r="DF164" i="167"/>
  <c r="CS159" i="167"/>
  <c r="CO159" i="167"/>
  <c r="CX162" i="167"/>
  <c r="DD161" i="167"/>
  <c r="DM161" i="167"/>
  <c r="CP174" i="167"/>
  <c r="CY174" i="167"/>
  <c r="CO174" i="167"/>
  <c r="CY151" i="167"/>
  <c r="CZ153" i="167"/>
  <c r="DE55" i="167"/>
  <c r="DE71" i="167"/>
  <c r="DE87" i="167"/>
  <c r="DE103" i="167"/>
  <c r="DO138" i="167"/>
  <c r="DA149" i="167"/>
  <c r="DB174" i="167"/>
  <c r="DC173" i="167"/>
  <c r="CP173" i="167"/>
  <c r="CX179" i="167"/>
  <c r="DF170" i="167"/>
  <c r="DB171" i="167"/>
  <c r="DJ171" i="167"/>
  <c r="DJ176" i="167"/>
  <c r="DN177" i="167"/>
  <c r="DI178" i="167"/>
  <c r="DG179" i="167"/>
  <c r="DC179" i="167"/>
  <c r="DE126" i="167"/>
  <c r="DE142" i="167"/>
  <c r="CX148" i="167"/>
  <c r="CZ154" i="167"/>
  <c r="CY156" i="167"/>
  <c r="CQ158" i="167"/>
  <c r="CS171" i="167"/>
  <c r="DP177" i="167"/>
  <c r="DB177" i="167"/>
  <c r="DD177" i="167"/>
  <c r="CX161" i="167"/>
  <c r="DE166" i="167"/>
  <c r="CY175" i="167"/>
  <c r="DF181" i="167"/>
  <c r="DJ180" i="167"/>
  <c r="DK187" i="167"/>
  <c r="CO187" i="167"/>
  <c r="CY186" i="167"/>
  <c r="DI184" i="167"/>
  <c r="CS184" i="167"/>
  <c r="DM167" i="167"/>
  <c r="CS169" i="167"/>
  <c r="CP182" i="167"/>
  <c r="DI192" i="167"/>
  <c r="CX192" i="167"/>
  <c r="DA196" i="167"/>
  <c r="DP196" i="167"/>
  <c r="DD195" i="167"/>
  <c r="DE196" i="167"/>
  <c r="CN183" i="167"/>
  <c r="CQ191" i="167"/>
  <c r="DF191" i="167"/>
  <c r="CQ192" i="167"/>
  <c r="DA209" i="167"/>
  <c r="CW164" i="167"/>
  <c r="DO172" i="167"/>
  <c r="DA188" i="167"/>
  <c r="DP188" i="167"/>
  <c r="DM195" i="167"/>
  <c r="CP195" i="167"/>
  <c r="DN195" i="167"/>
  <c r="DM199" i="167"/>
  <c r="CP199" i="167"/>
  <c r="DB207" i="167"/>
  <c r="DM206" i="167"/>
  <c r="CQ206" i="167"/>
  <c r="CX207" i="167"/>
  <c r="DK203" i="167"/>
  <c r="CP203" i="167"/>
  <c r="CQ202" i="167"/>
  <c r="DN203" i="167"/>
  <c r="CO180" i="167"/>
  <c r="CP78" i="167"/>
  <c r="CT71" i="167"/>
  <c r="CW200" i="167"/>
  <c r="DM33" i="167"/>
  <c r="DA43" i="167"/>
  <c r="CY28" i="167"/>
  <c r="DE16" i="167"/>
  <c r="CT41" i="167"/>
  <c r="DC13" i="167"/>
  <c r="DN62" i="167"/>
  <c r="CT14" i="167"/>
  <c r="DB80" i="167"/>
  <c r="CX91" i="167"/>
  <c r="CW98" i="167"/>
  <c r="DB106" i="167"/>
  <c r="CY55" i="167"/>
  <c r="CN128" i="167"/>
  <c r="CO104" i="167"/>
  <c r="DA90" i="167"/>
  <c r="DN145" i="167"/>
  <c r="CS116" i="167"/>
  <c r="DM124" i="167"/>
  <c r="DA117" i="167"/>
  <c r="CS127" i="167"/>
  <c r="CT126" i="167"/>
  <c r="DC115" i="167"/>
  <c r="DK114" i="167"/>
  <c r="DG117" i="167"/>
  <c r="DK117" i="167"/>
  <c r="DO119" i="167"/>
  <c r="DJ118" i="167"/>
  <c r="CY121" i="167"/>
  <c r="CX121" i="167"/>
  <c r="CY125" i="167"/>
  <c r="DK125" i="167"/>
  <c r="CN132" i="167"/>
  <c r="DN132" i="167"/>
  <c r="CT143" i="167"/>
  <c r="CW147" i="167"/>
  <c r="DM146" i="167"/>
  <c r="DD147" i="167"/>
  <c r="DN155" i="167"/>
  <c r="DF155" i="167"/>
  <c r="DP155" i="167"/>
  <c r="DM155" i="167"/>
  <c r="DD143" i="167"/>
  <c r="DC142" i="167"/>
  <c r="DJ144" i="167"/>
  <c r="CO144" i="167"/>
  <c r="DF144" i="167"/>
  <c r="DM97" i="167"/>
  <c r="CP101" i="167"/>
  <c r="DP112" i="167"/>
  <c r="CN124" i="167"/>
  <c r="DF129" i="167"/>
  <c r="DA136" i="167"/>
  <c r="CZ135" i="167"/>
  <c r="DG141" i="167"/>
  <c r="DI141" i="167"/>
  <c r="DG144" i="167"/>
  <c r="DF142" i="167"/>
  <c r="DC139" i="167"/>
  <c r="CX139" i="167"/>
  <c r="CO138" i="167"/>
  <c r="DP140" i="167"/>
  <c r="DG142" i="167"/>
  <c r="DC154" i="167"/>
  <c r="CY102" i="167"/>
  <c r="DI110" i="167"/>
  <c r="DM116" i="167"/>
  <c r="CY120" i="167"/>
  <c r="DG130" i="167"/>
  <c r="DB133" i="167"/>
  <c r="DD135" i="167"/>
  <c r="CY137" i="167"/>
  <c r="CZ150" i="167"/>
  <c r="CT152" i="167"/>
  <c r="DB157" i="167"/>
  <c r="CY159" i="167"/>
  <c r="DE165" i="167"/>
  <c r="CS150" i="167"/>
  <c r="CZ159" i="167"/>
  <c r="DJ161" i="167"/>
  <c r="DE163" i="167"/>
  <c r="DM164" i="167"/>
  <c r="CX165" i="167"/>
  <c r="DC164" i="167"/>
  <c r="CZ164" i="167"/>
  <c r="CN164" i="167"/>
  <c r="DF159" i="167"/>
  <c r="DG158" i="167"/>
  <c r="CQ161" i="167"/>
  <c r="CY161" i="167"/>
  <c r="DG174" i="167"/>
  <c r="DK174" i="167"/>
  <c r="DJ151" i="167"/>
  <c r="DK153" i="167"/>
  <c r="CW59" i="167"/>
  <c r="CW75" i="167"/>
  <c r="CW91" i="167"/>
  <c r="CW107" i="167"/>
  <c r="DP149" i="167"/>
  <c r="DM149" i="167"/>
  <c r="CT173" i="167"/>
  <c r="CS173" i="167"/>
  <c r="DG172" i="167"/>
  <c r="DN179" i="167"/>
  <c r="CS170" i="167"/>
  <c r="CQ171" i="167"/>
  <c r="CW171" i="167"/>
  <c r="CT177" i="167"/>
  <c r="CZ178" i="167"/>
  <c r="CX178" i="167"/>
  <c r="CY179" i="167"/>
  <c r="CW114" i="167"/>
  <c r="CW130" i="167"/>
  <c r="DN146" i="167"/>
  <c r="DG148" i="167"/>
  <c r="DK154" i="167"/>
  <c r="DM156" i="167"/>
  <c r="CZ158" i="167"/>
  <c r="DI171" i="167"/>
  <c r="DC178" i="167"/>
  <c r="DF177" i="167"/>
  <c r="CO177" i="167"/>
  <c r="CN178" i="167"/>
  <c r="DG161" i="167"/>
  <c r="CQ166" i="167"/>
  <c r="CN175" i="167"/>
  <c r="CX181" i="167"/>
  <c r="CX180" i="167"/>
  <c r="DB187" i="167"/>
  <c r="DP187" i="167"/>
  <c r="CY187" i="167"/>
  <c r="CZ184" i="167"/>
  <c r="DN184" i="167"/>
  <c r="DK167" i="167"/>
  <c r="DP169" i="167"/>
  <c r="CZ169" i="167"/>
  <c r="CY182" i="167"/>
  <c r="CZ192" i="167"/>
  <c r="CP196" i="167"/>
  <c r="DF196" i="167"/>
  <c r="CS196" i="167"/>
  <c r="DM183" i="167"/>
  <c r="CZ183" i="167"/>
  <c r="DJ191" i="167"/>
  <c r="CX191" i="167"/>
  <c r="DB196" i="167"/>
  <c r="CZ209" i="167"/>
  <c r="DE164" i="167"/>
  <c r="CW176" i="167"/>
  <c r="CP188" i="167"/>
  <c r="DF188" i="167"/>
  <c r="DC195" i="167"/>
  <c r="DI195" i="167"/>
  <c r="CN198" i="167"/>
  <c r="DC199" i="167"/>
  <c r="CS198" i="167"/>
  <c r="DN199" i="167"/>
  <c r="CQ207" i="167"/>
  <c r="DC206" i="167"/>
  <c r="DG207" i="167"/>
  <c r="DB203" i="167"/>
  <c r="DM202" i="167"/>
  <c r="DP203" i="167"/>
  <c r="CN206" i="167"/>
  <c r="CZ180" i="167"/>
  <c r="DA200" i="167"/>
  <c r="DP200" i="167"/>
  <c r="DD64" i="167"/>
  <c r="CS50" i="167"/>
  <c r="CQ22" i="167"/>
  <c r="DN45" i="167"/>
  <c r="CW16" i="167"/>
  <c r="DG35" i="167"/>
  <c r="CO63" i="167"/>
  <c r="CY27" i="167"/>
  <c r="CX74" i="167"/>
  <c r="DP81" i="167"/>
  <c r="DI100" i="167"/>
  <c r="CT99" i="167"/>
  <c r="DI99" i="167"/>
  <c r="CX106" i="167"/>
  <c r="CO60" i="167"/>
  <c r="DA66" i="167"/>
  <c r="DJ105" i="167"/>
  <c r="CY104" i="167"/>
  <c r="CO123" i="167"/>
  <c r="CT108" i="167"/>
  <c r="DD145" i="167"/>
  <c r="CQ120" i="167"/>
  <c r="CW125" i="167"/>
  <c r="CZ118" i="167"/>
  <c r="DO127" i="167"/>
  <c r="DF127" i="167"/>
  <c r="DI115" i="167"/>
  <c r="CZ114" i="167"/>
  <c r="CY117" i="167"/>
  <c r="CX117" i="167"/>
  <c r="DD119" i="167"/>
  <c r="CY118" i="167"/>
  <c r="CN121" i="167"/>
  <c r="DN120" i="167"/>
  <c r="CN125" i="167"/>
  <c r="CX125" i="167"/>
  <c r="DE132" i="167"/>
  <c r="CY132" i="167"/>
  <c r="DK143" i="167"/>
  <c r="DN147" i="167"/>
  <c r="DA146" i="167"/>
  <c r="DN154" i="167"/>
  <c r="DD155" i="167"/>
  <c r="CP155" i="167"/>
  <c r="CZ155" i="167"/>
  <c r="CW155" i="167"/>
  <c r="CQ143" i="167"/>
  <c r="CO142" i="167"/>
  <c r="DA144" i="167"/>
  <c r="DN144" i="167"/>
  <c r="DO71" i="167"/>
  <c r="DB97" i="167"/>
  <c r="DF101" i="167"/>
  <c r="DE112" i="167"/>
  <c r="CZ112" i="167"/>
  <c r="DG124" i="167"/>
  <c r="CW129" i="167"/>
  <c r="CP136" i="167"/>
  <c r="CY141" i="167"/>
  <c r="CW141" i="167"/>
  <c r="CQ146" i="167"/>
  <c r="CO143" i="167"/>
  <c r="CS139" i="167"/>
  <c r="DP138" i="167"/>
  <c r="DB139" i="167"/>
  <c r="DD140" i="167"/>
  <c r="CP143" i="167"/>
  <c r="DG155" i="167"/>
  <c r="CN102" i="167"/>
  <c r="DJ116" i="167"/>
  <c r="DO118" i="167"/>
  <c r="DK120" i="167"/>
  <c r="CX130" i="167"/>
  <c r="CP133" i="167"/>
  <c r="CQ135" i="167"/>
  <c r="CN137" i="167"/>
  <c r="DI152" i="167"/>
  <c r="DE152" i="167"/>
  <c r="CP157" i="167"/>
  <c r="DK157" i="167"/>
  <c r="DO159" i="167"/>
  <c r="DN150" i="167"/>
  <c r="DE150" i="167"/>
  <c r="DK160" i="167"/>
  <c r="DD160" i="167"/>
  <c r="DA162" i="167"/>
  <c r="CQ163" i="167"/>
  <c r="CW158" i="167"/>
  <c r="CQ164" i="167"/>
  <c r="DN165" i="167"/>
  <c r="DI165" i="167"/>
  <c r="CQ159" i="167"/>
  <c r="CS158" i="167"/>
  <c r="DJ162" i="167"/>
  <c r="DM162" i="167"/>
  <c r="DD162" i="167"/>
  <c r="CW174" i="167"/>
  <c r="CS174" i="167"/>
  <c r="DK151" i="167"/>
  <c r="DP153" i="167"/>
  <c r="CX174" i="167"/>
  <c r="DE59" i="167"/>
  <c r="DE75" i="167"/>
  <c r="DE91" i="167"/>
  <c r="DE107" i="167"/>
  <c r="DF149" i="167"/>
  <c r="DE174" i="167"/>
  <c r="DN173" i="167"/>
  <c r="CQ172" i="167"/>
  <c r="DN170" i="167"/>
  <c r="DM170" i="167"/>
  <c r="DG171" i="167"/>
  <c r="DD171" i="167"/>
  <c r="DK177" i="167"/>
  <c r="DN178" i="167"/>
  <c r="DG178" i="167"/>
  <c r="CN179" i="167"/>
  <c r="DE114" i="167"/>
  <c r="DE130" i="167"/>
  <c r="CW146" i="167"/>
  <c r="DP154" i="167"/>
  <c r="DK156" i="167"/>
  <c r="DP158" i="167"/>
  <c r="DK158" i="167"/>
  <c r="CT172" i="167"/>
  <c r="CX177" i="167"/>
  <c r="DG176" i="167"/>
  <c r="DE178" i="167"/>
  <c r="DN166" i="167"/>
  <c r="CZ166" i="167"/>
  <c r="DO175" i="167"/>
  <c r="DA181" i="167"/>
  <c r="CQ187" i="167"/>
  <c r="DF187" i="167"/>
  <c r="CX186" i="167"/>
  <c r="CO184" i="167"/>
  <c r="DD184" i="167"/>
  <c r="DB167" i="167"/>
  <c r="DF169" i="167"/>
  <c r="DK169" i="167"/>
  <c r="DK182" i="167"/>
  <c r="CO192" i="167"/>
  <c r="DN192" i="167"/>
  <c r="DI196" i="167"/>
  <c r="CT77" i="167"/>
  <c r="DP29" i="167"/>
  <c r="DK30" i="167"/>
  <c r="DF27" i="167"/>
  <c r="DK20" i="167"/>
  <c r="CN38" i="167"/>
  <c r="DD30" i="167"/>
  <c r="DG61" i="167"/>
  <c r="DB89" i="167"/>
  <c r="DN99" i="167"/>
  <c r="CT59" i="167"/>
  <c r="DP68" i="167"/>
  <c r="DP105" i="167"/>
  <c r="DG104" i="167"/>
  <c r="CZ144" i="167"/>
  <c r="CT107" i="167"/>
  <c r="CS124" i="167"/>
  <c r="DG113" i="167"/>
  <c r="DP118" i="167"/>
  <c r="DD127" i="167"/>
  <c r="DI126" i="167"/>
  <c r="CY115" i="167"/>
  <c r="CN117" i="167"/>
  <c r="DO116" i="167"/>
  <c r="CQ119" i="167"/>
  <c r="DB119" i="167"/>
  <c r="DF121" i="167"/>
  <c r="CZ120" i="167"/>
  <c r="DM125" i="167"/>
  <c r="DD125" i="167"/>
  <c r="CS132" i="167"/>
  <c r="DP131" i="167"/>
  <c r="CX144" i="167"/>
  <c r="DA147" i="167"/>
  <c r="CN146" i="167"/>
  <c r="CX142" i="167"/>
  <c r="CT155" i="167"/>
  <c r="DI154" i="167"/>
  <c r="DM154" i="167"/>
  <c r="DD154" i="167"/>
  <c r="DM142" i="167"/>
  <c r="DG143" i="167"/>
  <c r="CP144" i="167"/>
  <c r="DB144" i="167"/>
  <c r="DO79" i="167"/>
  <c r="CO97" i="167"/>
  <c r="CW101" i="167"/>
  <c r="CT112" i="167"/>
  <c r="DO112" i="167"/>
  <c r="CW124" i="167"/>
  <c r="DN129" i="167"/>
  <c r="DP136" i="167"/>
  <c r="DD136" i="167"/>
  <c r="CN141" i="167"/>
  <c r="DC141" i="167"/>
  <c r="DI146" i="167"/>
  <c r="DF143" i="167"/>
  <c r="DI139" i="167"/>
  <c r="DC138" i="167"/>
  <c r="DJ140" i="167"/>
  <c r="CQ140" i="167"/>
  <c r="DJ143" i="167"/>
  <c r="DG94" i="167"/>
  <c r="CX102" i="167"/>
  <c r="DA116" i="167"/>
  <c r="DJ120" i="167"/>
  <c r="DM131" i="167"/>
  <c r="CZ131" i="167"/>
  <c r="CZ133" i="167"/>
  <c r="DM134" i="167"/>
  <c r="DF137" i="167"/>
  <c r="CZ152" i="167"/>
  <c r="CQ152" i="167"/>
  <c r="DE157" i="167"/>
  <c r="CX157" i="167"/>
  <c r="CN161" i="167"/>
  <c r="DD150" i="167"/>
  <c r="CQ150" i="167"/>
  <c r="DB160" i="167"/>
  <c r="CO160" i="167"/>
  <c r="DN163" i="167"/>
  <c r="DI163" i="167"/>
  <c r="DO158" i="167"/>
  <c r="DM165" i="167"/>
  <c r="DB165" i="167"/>
  <c r="CT165" i="167"/>
  <c r="DN159" i="167"/>
  <c r="DG159" i="167"/>
  <c r="DB159" i="167"/>
  <c r="CZ162" i="167"/>
  <c r="CW162" i="167"/>
  <c r="DN174" i="167"/>
  <c r="DC174" i="167"/>
  <c r="DI173" i="167"/>
  <c r="DB151" i="167"/>
  <c r="DF153" i="167"/>
  <c r="CW47" i="167"/>
  <c r="CW63" i="167"/>
  <c r="CW79" i="167"/>
  <c r="CW95" i="167"/>
  <c r="CW111" i="167"/>
  <c r="CX149" i="167"/>
  <c r="CZ151" i="167"/>
  <c r="DP173" i="167"/>
  <c r="DA173" i="167"/>
  <c r="DD173" i="167"/>
  <c r="DD170" i="167"/>
  <c r="CY170" i="167"/>
  <c r="CY171" i="167"/>
  <c r="CY178" i="167"/>
  <c r="DD178" i="167"/>
  <c r="CS178" i="167"/>
  <c r="DP179" i="167"/>
  <c r="CW118" i="167"/>
  <c r="CW134" i="167"/>
  <c r="DE146" i="167"/>
  <c r="DF154" i="167"/>
  <c r="DB156" i="167"/>
  <c r="DF158" i="167"/>
  <c r="DI164" i="167"/>
  <c r="DK172" i="167"/>
  <c r="DE179" i="167"/>
  <c r="CT176" i="167"/>
  <c r="CO179" i="167"/>
  <c r="DD166" i="167"/>
  <c r="DO166" i="167"/>
  <c r="DC175" i="167"/>
  <c r="DM181" i="167"/>
  <c r="DO181" i="167"/>
  <c r="DJ187" i="167"/>
  <c r="CX187" i="167"/>
  <c r="DO187" i="167"/>
  <c r="DG184" i="167"/>
  <c r="CT184" i="167"/>
  <c r="CQ167" i="167"/>
  <c r="CX169" i="167"/>
  <c r="DN182" i="167"/>
  <c r="CS183" i="167"/>
  <c r="DG192" i="167"/>
  <c r="DD192" i="167"/>
  <c r="CZ196" i="167"/>
  <c r="DO196" i="167"/>
  <c r="DK183" i="167"/>
  <c r="DM191" i="167"/>
  <c r="CP191" i="167"/>
  <c r="CY191" i="167"/>
  <c r="DM209" i="167"/>
  <c r="CO209" i="167"/>
  <c r="CW168" i="167"/>
  <c r="DO176" i="167"/>
  <c r="CZ188" i="167"/>
  <c r="DK195" i="167"/>
  <c r="CO195" i="167"/>
  <c r="DK199" i="167"/>
  <c r="CZ199" i="167"/>
  <c r="DP202" i="167"/>
  <c r="DD206" i="167"/>
  <c r="DI207" i="167"/>
  <c r="CN207" i="167"/>
  <c r="CZ206" i="167"/>
  <c r="DN202" i="167"/>
  <c r="CS202" i="167"/>
  <c r="CX203" i="167"/>
  <c r="CZ168" i="167"/>
  <c r="CW188" i="167"/>
  <c r="DI200" i="167"/>
  <c r="CX200" i="167"/>
  <c r="DO203" i="167"/>
  <c r="DA204" i="167"/>
  <c r="DC134" i="167"/>
  <c r="DE161" i="167"/>
  <c r="DA33" i="167"/>
  <c r="DI54" i="167"/>
  <c r="CW34" i="167"/>
  <c r="DC46" i="167"/>
  <c r="DJ23" i="167"/>
  <c r="CN40" i="167"/>
  <c r="DP73" i="167"/>
  <c r="DI33" i="167"/>
  <c r="CW78" i="167"/>
  <c r="CS88" i="167"/>
  <c r="DN98" i="167"/>
  <c r="CX100" i="167"/>
  <c r="DE106" i="167"/>
  <c r="DN79" i="167"/>
  <c r="DM72" i="167"/>
  <c r="CZ128" i="167"/>
  <c r="CY95" i="167"/>
  <c r="DE23" i="167"/>
  <c r="CP114" i="167"/>
  <c r="CN82" i="167"/>
  <c r="DG131" i="167"/>
  <c r="CY113" i="167"/>
  <c r="DO120" i="167"/>
  <c r="CQ127" i="167"/>
  <c r="CS126" i="167"/>
  <c r="DD115" i="167"/>
  <c r="DM117" i="167"/>
  <c r="DB116" i="167"/>
  <c r="DM118" i="167"/>
  <c r="CN119" i="167"/>
  <c r="CW121" i="167"/>
  <c r="DB121" i="167"/>
  <c r="DB125" i="167"/>
  <c r="DJ132" i="167"/>
  <c r="DP132" i="167"/>
  <c r="DB131" i="167"/>
  <c r="DM144" i="167"/>
  <c r="CN147" i="167"/>
  <c r="DI147" i="167"/>
  <c r="DK142" i="167"/>
  <c r="DI155" i="167"/>
  <c r="CS154" i="167"/>
  <c r="CP154" i="167"/>
  <c r="CN154" i="167"/>
  <c r="DB142" i="167"/>
  <c r="CW143" i="167"/>
  <c r="DP144" i="167"/>
  <c r="CN144" i="167"/>
  <c r="DO87" i="167"/>
  <c r="CY97" i="167"/>
  <c r="CY101" i="167"/>
  <c r="DN112" i="167"/>
  <c r="DJ124" i="167"/>
  <c r="DB124" i="167"/>
  <c r="DB129" i="167"/>
  <c r="DE136" i="167"/>
  <c r="CQ136" i="167"/>
  <c r="DM141" i="167"/>
  <c r="DO142" i="167"/>
  <c r="CY147" i="167"/>
  <c r="CS144" i="167"/>
  <c r="CY139" i="167"/>
  <c r="CP138" i="167"/>
  <c r="DA140" i="167"/>
  <c r="DO140" i="167"/>
  <c r="CW144" i="167"/>
  <c r="CY94" i="167"/>
  <c r="DI102" i="167"/>
  <c r="CP116" i="167"/>
  <c r="DA120" i="167"/>
  <c r="DC131" i="167"/>
  <c r="DK131" i="167"/>
  <c r="DK133" i="167"/>
  <c r="DB134" i="167"/>
  <c r="CW137" i="167"/>
  <c r="CO152" i="167"/>
  <c r="DB152" i="167"/>
  <c r="CS157" i="167"/>
  <c r="DO156" i="167"/>
  <c r="DF161" i="167"/>
  <c r="CT150" i="167"/>
  <c r="DK149" i="167"/>
  <c r="CQ160" i="167"/>
  <c r="DP160" i="167"/>
  <c r="DD163" i="167"/>
  <c r="CW163" i="167"/>
  <c r="CS161" i="167"/>
  <c r="DC165" i="167"/>
  <c r="CN165" i="167"/>
  <c r="DG164" i="167"/>
  <c r="DD159" i="167"/>
  <c r="CP159" i="167"/>
  <c r="CT161" i="167"/>
  <c r="CN162" i="167"/>
  <c r="DN161" i="167"/>
  <c r="DD174" i="167"/>
  <c r="CN174" i="167"/>
  <c r="CQ173" i="167"/>
  <c r="CQ151" i="167"/>
  <c r="CX153" i="167"/>
  <c r="DE47" i="167"/>
  <c r="DE63" i="167"/>
  <c r="DE79" i="167"/>
  <c r="DE95" i="167"/>
  <c r="DE111" i="167"/>
  <c r="DM151" i="167"/>
  <c r="DF173" i="167"/>
  <c r="CN173" i="167"/>
  <c r="CQ177" i="167"/>
  <c r="CT170" i="167"/>
  <c r="DO169" i="167"/>
  <c r="CN171" i="167"/>
  <c r="DC172" i="167"/>
  <c r="DO178" i="167"/>
  <c r="CT178" i="167"/>
  <c r="DB178" i="167"/>
  <c r="DD179" i="167"/>
  <c r="DE118" i="167"/>
  <c r="DE134" i="167"/>
  <c r="DP146" i="167"/>
  <c r="CX154" i="167"/>
  <c r="CQ156" i="167"/>
  <c r="CX158" i="167"/>
  <c r="CO169" i="167"/>
  <c r="CW173" i="167"/>
  <c r="CX172" i="167"/>
  <c r="DM177" i="167"/>
  <c r="DJ177" i="167"/>
  <c r="DI179" i="167"/>
  <c r="CT166" i="167"/>
  <c r="DK175" i="167"/>
  <c r="CO175" i="167"/>
  <c r="DC181" i="167"/>
  <c r="CW183" i="167"/>
  <c r="DA187" i="167"/>
  <c r="DP186" i="167"/>
  <c r="CY184" i="167"/>
  <c r="DB184" i="167"/>
  <c r="DG167" i="167"/>
  <c r="DD182" i="167"/>
  <c r="DA190" i="167"/>
  <c r="CY192" i="167"/>
  <c r="CT192" i="167"/>
  <c r="CO196" i="167"/>
  <c r="DN196" i="167"/>
  <c r="CQ196" i="167"/>
  <c r="DB183" i="167"/>
  <c r="DC191" i="167"/>
  <c r="DI191" i="167"/>
  <c r="DF190" i="167"/>
  <c r="DC209" i="167"/>
  <c r="DF202" i="167"/>
  <c r="DE168" i="167"/>
  <c r="CW180" i="167"/>
  <c r="CO188" i="167"/>
  <c r="DN188" i="167"/>
  <c r="DB195" i="167"/>
  <c r="DP195" i="167"/>
  <c r="DJ202" i="167"/>
  <c r="DB199" i="167"/>
  <c r="CO199" i="167"/>
  <c r="DM207" i="167"/>
  <c r="CT206" i="167"/>
  <c r="CZ207" i="167"/>
  <c r="DJ206" i="167"/>
  <c r="DM110" i="167"/>
  <c r="CX22" i="167"/>
  <c r="DF38" i="167"/>
  <c r="CX39" i="167"/>
  <c r="CX64" i="167"/>
  <c r="CT25" i="167"/>
  <c r="DB75" i="167"/>
  <c r="DG42" i="167"/>
  <c r="CS92" i="167"/>
  <c r="CS97" i="167"/>
  <c r="CN100" i="167"/>
  <c r="DF89" i="167"/>
  <c r="DK127" i="167"/>
  <c r="CS128" i="167"/>
  <c r="DE39" i="167"/>
  <c r="CO118" i="167"/>
  <c r="CS84" i="167"/>
  <c r="DI116" i="167"/>
  <c r="CN113" i="167"/>
  <c r="DN122" i="167"/>
  <c r="CP126" i="167"/>
  <c r="DB127" i="167"/>
  <c r="DG114" i="167"/>
  <c r="CO115" i="167"/>
  <c r="DB117" i="167"/>
  <c r="DC117" i="167"/>
  <c r="DB118" i="167"/>
  <c r="DF118" i="167"/>
  <c r="DP121" i="167"/>
  <c r="DA122" i="167"/>
  <c r="CP125" i="167"/>
  <c r="DA132" i="167"/>
  <c r="DC132" i="167"/>
  <c r="CN131" i="167"/>
  <c r="DK147" i="167"/>
  <c r="DG146" i="167"/>
  <c r="CT147" i="167"/>
  <c r="CZ143" i="167"/>
  <c r="CY155" i="167"/>
  <c r="DC155" i="167"/>
  <c r="DO155" i="167"/>
  <c r="DM143" i="167"/>
  <c r="CP142" i="167"/>
  <c r="DN142" i="167"/>
  <c r="DE144" i="167"/>
  <c r="DD144" i="167"/>
  <c r="DO95" i="167"/>
  <c r="DK97" i="167"/>
  <c r="DK101" i="167"/>
  <c r="DB112" i="167"/>
  <c r="DA124" i="167"/>
  <c r="DO124" i="167"/>
  <c r="CO129" i="167"/>
  <c r="CT136" i="167"/>
  <c r="DB136" i="167"/>
  <c r="DB141" i="167"/>
  <c r="DD142" i="167"/>
  <c r="DP147" i="167"/>
  <c r="DI144" i="167"/>
  <c r="DG139" i="167"/>
  <c r="CP140" i="167"/>
  <c r="DC140" i="167"/>
  <c r="DK144" i="167"/>
  <c r="CN94" i="167"/>
  <c r="DG110" i="167"/>
  <c r="DK116" i="167"/>
  <c r="CP120" i="167"/>
  <c r="CS131" i="167"/>
  <c r="DG133" i="167"/>
  <c r="DM135" i="167"/>
  <c r="CP134" i="167"/>
  <c r="CZ137" i="167"/>
  <c r="DO152" i="167"/>
  <c r="DI157" i="167"/>
  <c r="DN157" i="167"/>
  <c r="DA156" i="167"/>
  <c r="CS162" i="167"/>
  <c r="DK150" i="167"/>
  <c r="CY149" i="167"/>
  <c r="DF160" i="167"/>
  <c r="DC160" i="167"/>
  <c r="CT163" i="167"/>
  <c r="DG163" i="167"/>
  <c r="DK161" i="167"/>
  <c r="CS165" i="167"/>
  <c r="DD164" i="167"/>
  <c r="CO164" i="167"/>
  <c r="CT159" i="167"/>
  <c r="DI158" i="167"/>
  <c r="DO161" i="167"/>
  <c r="DK162" i="167"/>
  <c r="DA161" i="167"/>
  <c r="CT174" i="167"/>
  <c r="DP174" i="167"/>
  <c r="DI174" i="167"/>
  <c r="DN151" i="167"/>
  <c r="CW51" i="167"/>
  <c r="CW67" i="167"/>
  <c r="CW83" i="167"/>
  <c r="CW99" i="167"/>
  <c r="DO114" i="167"/>
  <c r="DJ149" i="167"/>
  <c r="CN153" i="167"/>
  <c r="CX173" i="167"/>
  <c r="DF172" i="167"/>
  <c r="DI177" i="167"/>
  <c r="DJ170" i="167"/>
  <c r="DA169" i="167"/>
  <c r="DN171" i="167"/>
  <c r="CO173" i="167"/>
  <c r="CZ179" i="167"/>
  <c r="DJ178" i="167"/>
  <c r="DK179" i="167"/>
  <c r="CP179" i="167"/>
  <c r="CW122" i="167"/>
  <c r="CW138" i="167"/>
  <c r="DI148" i="167"/>
  <c r="DJ156" i="167"/>
  <c r="DE169" i="167"/>
  <c r="DK173" i="167"/>
  <c r="DM172" i="167"/>
  <c r="DC177" i="167"/>
  <c r="CW177" i="167"/>
  <c r="DI161" i="167"/>
  <c r="DJ166" i="167"/>
  <c r="DB175" i="167"/>
  <c r="DA175" i="167"/>
  <c r="CS181" i="167"/>
  <c r="DM187" i="167"/>
  <c r="CP187" i="167"/>
  <c r="DD187" i="167"/>
  <c r="DJ184" i="167"/>
  <c r="DP184" i="167"/>
  <c r="DO184" i="167"/>
  <c r="CY167" i="167"/>
  <c r="CO168" i="167"/>
  <c r="CT182" i="167"/>
  <c r="DJ192" i="167"/>
  <c r="CN192" i="167"/>
  <c r="CS192" i="167"/>
  <c r="DG196" i="167"/>
  <c r="DD196" i="167"/>
  <c r="DK196" i="167"/>
  <c r="CQ183" i="167"/>
  <c r="CS191" i="167"/>
  <c r="CZ191" i="167"/>
  <c r="DO191" i="167"/>
  <c r="CS209" i="167"/>
  <c r="CY203" i="167"/>
  <c r="DO168" i="167"/>
  <c r="DE180" i="167"/>
  <c r="DG188" i="167"/>
  <c r="DD188" i="167"/>
  <c r="CQ195" i="167"/>
  <c r="DF195" i="167"/>
  <c r="DE203" i="167"/>
  <c r="CQ199" i="167"/>
  <c r="DP199" i="167"/>
  <c r="DC207" i="167"/>
  <c r="DJ207" i="167"/>
  <c r="CO207" i="167"/>
  <c r="DA206" i="167"/>
  <c r="DM203" i="167"/>
  <c r="CT202" i="167"/>
  <c r="CZ203" i="167"/>
  <c r="DI202" i="167"/>
  <c r="CZ172" i="167"/>
  <c r="CW195" i="167"/>
  <c r="DD158" i="167"/>
  <c r="DK15" i="167"/>
  <c r="DG68" i="167"/>
  <c r="CX69" i="167"/>
  <c r="CO28" i="167"/>
  <c r="CP44" i="167"/>
  <c r="DA42" i="167"/>
  <c r="DC80" i="167"/>
  <c r="DN87" i="167"/>
  <c r="CW92" i="167"/>
  <c r="DK52" i="167"/>
  <c r="DF91" i="167"/>
  <c r="DN72" i="167"/>
  <c r="DN93" i="167"/>
  <c r="DO91" i="167"/>
  <c r="DN95" i="167"/>
  <c r="DJ57" i="167"/>
  <c r="CO122" i="167"/>
  <c r="DJ84" i="167"/>
  <c r="CS120" i="167"/>
  <c r="CZ113" i="167"/>
  <c r="CZ123" i="167"/>
  <c r="DA127" i="167"/>
  <c r="CW131" i="167"/>
  <c r="CX114" i="167"/>
  <c r="DF114" i="167"/>
  <c r="CP117" i="167"/>
  <c r="DM119" i="167"/>
  <c r="CP118" i="167"/>
  <c r="CQ118" i="167"/>
  <c r="DD121" i="167"/>
  <c r="DP122" i="167"/>
  <c r="DO125" i="167"/>
  <c r="CP132" i="167"/>
  <c r="DF132" i="167"/>
  <c r="DB147" i="167"/>
  <c r="CX146" i="167"/>
  <c r="DK146" i="167"/>
  <c r="DC146" i="167"/>
  <c r="CO155" i="167"/>
  <c r="CX155" i="167"/>
  <c r="DC143" i="167"/>
  <c r="DI143" i="167"/>
  <c r="DA142" i="167"/>
  <c r="CT144" i="167"/>
  <c r="DJ97" i="167"/>
  <c r="DO99" i="167"/>
  <c r="DJ112" i="167"/>
  <c r="CN112" i="167"/>
  <c r="CP124" i="167"/>
  <c r="DG129" i="167"/>
  <c r="DA129" i="167"/>
  <c r="DF136" i="167"/>
  <c r="CT138" i="167"/>
  <c r="CP141" i="167"/>
  <c r="CN143" i="167"/>
  <c r="DA154" i="167"/>
  <c r="DB154" i="167"/>
  <c r="DG138" i="167"/>
  <c r="CW139" i="167"/>
  <c r="DK140" i="167"/>
  <c r="CO140" i="167"/>
  <c r="CT146" i="167"/>
  <c r="CX94" i="167"/>
  <c r="CY110" i="167"/>
  <c r="CZ116" i="167"/>
  <c r="DP120" i="167"/>
  <c r="DI131" i="167"/>
  <c r="CY133" i="167"/>
  <c r="DC135" i="167"/>
  <c r="CY135" i="167"/>
  <c r="DK137" i="167"/>
  <c r="DD152" i="167"/>
  <c r="CZ157" i="167"/>
  <c r="CY157" i="167"/>
  <c r="DD157" i="167"/>
  <c r="DO162" i="167"/>
  <c r="DA150" i="167"/>
  <c r="DB150" i="167"/>
  <c r="CW160" i="167"/>
  <c r="CN160" i="167"/>
  <c r="DK163" i="167"/>
  <c r="CS163" i="167"/>
  <c r="DB162" i="167"/>
  <c r="DJ165" i="167"/>
  <c r="CP164" i="167"/>
  <c r="DK165" i="167"/>
  <c r="DP159" i="167"/>
  <c r="CT158" i="167"/>
  <c r="DP162" i="167"/>
  <c r="CY162" i="167"/>
  <c r="DI162" i="167"/>
  <c r="DJ174" i="167"/>
  <c r="CZ174" i="167"/>
  <c r="CQ174" i="167"/>
  <c r="DC151" i="167"/>
  <c r="DE153" i="167"/>
  <c r="DE51" i="167"/>
  <c r="DE67" i="167"/>
  <c r="DE83" i="167"/>
  <c r="DE99" i="167"/>
  <c r="DO122" i="167"/>
  <c r="CZ149" i="167"/>
  <c r="DA153" i="167"/>
  <c r="CS172" i="167"/>
  <c r="CW178" i="167"/>
  <c r="DA170" i="167"/>
  <c r="DB170" i="167"/>
  <c r="DA171" i="167"/>
  <c r="DG173" i="167"/>
  <c r="DO179" i="167"/>
  <c r="DA178" i="167"/>
  <c r="DB179" i="167"/>
  <c r="DF179" i="167"/>
  <c r="DE122" i="167"/>
  <c r="DE138" i="167"/>
  <c r="CZ148" i="167"/>
  <c r="DG154" i="167"/>
  <c r="CZ156" i="167"/>
  <c r="DN158" i="167"/>
  <c r="CO170" i="167"/>
  <c r="DA176" i="167"/>
  <c r="CY173" i="167"/>
  <c r="CS177" i="167"/>
  <c r="DM176" i="167"/>
  <c r="CZ161" i="167"/>
  <c r="DA166" i="167"/>
  <c r="CQ175" i="167"/>
  <c r="DP175" i="167"/>
  <c r="DD181" i="167"/>
  <c r="DC187" i="167"/>
  <c r="DI187" i="167"/>
  <c r="DG186" i="167"/>
  <c r="DA184" i="167"/>
  <c r="DF184" i="167"/>
  <c r="CQ184" i="167"/>
  <c r="CN167" i="167"/>
  <c r="DM169" i="167"/>
  <c r="DJ182" i="167"/>
  <c r="DA192" i="167"/>
  <c r="DP192" i="167"/>
  <c r="DK192" i="167"/>
  <c r="CY196" i="167"/>
  <c r="CT196" i="167"/>
  <c r="DO195" i="167"/>
  <c r="DG183" i="167"/>
  <c r="DK191" i="167"/>
  <c r="CO191" i="167"/>
  <c r="CN191" i="167"/>
  <c r="DJ209" i="167"/>
  <c r="DF206" i="167"/>
  <c r="CW172" i="167"/>
  <c r="DO180" i="167"/>
  <c r="CY188" i="167"/>
  <c r="CT188" i="167"/>
  <c r="DJ195" i="167"/>
  <c r="CX195" i="167"/>
  <c r="DB204" i="167"/>
  <c r="DJ199" i="167"/>
  <c r="DF199" i="167"/>
  <c r="CS207" i="167"/>
  <c r="DA207" i="167"/>
  <c r="DK206" i="167"/>
  <c r="DP207" i="167"/>
  <c r="DC203" i="167"/>
  <c r="DJ203" i="167"/>
  <c r="CO203" i="167"/>
  <c r="CZ202" i="167"/>
  <c r="CO176" i="167"/>
  <c r="CY198" i="167"/>
  <c r="CL108" i="160"/>
  <c r="CL107" i="160"/>
  <c r="CL106" i="160"/>
  <c r="CL105" i="160"/>
  <c r="CL104" i="160"/>
  <c r="CL103" i="160"/>
  <c r="CL102" i="160"/>
  <c r="CL101" i="160"/>
  <c r="CL100" i="160"/>
  <c r="CL99" i="160"/>
  <c r="CL98" i="160"/>
  <c r="CL97" i="160"/>
  <c r="CL96" i="160"/>
  <c r="CL95" i="160"/>
  <c r="CL94" i="160"/>
  <c r="CL93" i="160"/>
  <c r="CL92" i="160"/>
  <c r="CL91" i="160"/>
  <c r="CL90" i="160"/>
  <c r="CL89" i="160"/>
  <c r="CL88" i="160"/>
  <c r="CL87" i="160"/>
  <c r="CL86" i="160"/>
  <c r="CL85" i="160"/>
  <c r="CL84" i="160"/>
  <c r="CL83" i="160"/>
  <c r="CL82" i="160"/>
  <c r="CL81" i="160"/>
  <c r="CL80" i="160"/>
  <c r="CL79" i="160"/>
  <c r="CL78" i="160"/>
  <c r="CL77" i="160"/>
  <c r="CL76" i="160"/>
  <c r="CL75" i="160"/>
  <c r="CL74" i="160"/>
  <c r="CL73" i="160"/>
  <c r="CL72" i="160"/>
  <c r="CL71" i="160"/>
  <c r="CL70" i="160"/>
  <c r="CL69" i="160"/>
  <c r="CL68" i="160"/>
  <c r="CL67" i="160"/>
  <c r="CL66" i="160"/>
  <c r="CL65" i="160"/>
  <c r="CL64" i="160"/>
  <c r="CL63" i="160"/>
  <c r="CL62" i="160"/>
  <c r="CL61" i="160"/>
  <c r="CL60" i="160"/>
  <c r="CL59" i="160"/>
  <c r="CL58" i="160"/>
  <c r="CL57" i="160"/>
  <c r="CL56" i="160"/>
  <c r="CL55" i="160"/>
  <c r="CL54" i="160"/>
  <c r="CL53" i="160"/>
  <c r="CL52" i="160"/>
  <c r="CL51" i="160"/>
  <c r="CL50" i="160"/>
  <c r="CL49" i="160"/>
  <c r="CL48" i="160"/>
  <c r="CL47" i="160"/>
  <c r="CL46" i="160"/>
  <c r="CL45" i="160"/>
  <c r="CL44" i="160"/>
  <c r="CL43" i="160"/>
  <c r="CL42" i="160"/>
  <c r="CL41" i="160"/>
  <c r="CL40" i="160"/>
  <c r="CL39" i="160"/>
  <c r="CL38" i="160"/>
  <c r="CL37" i="160"/>
  <c r="CL36" i="160"/>
  <c r="CL35" i="160"/>
  <c r="CL34" i="160"/>
  <c r="CL33" i="160"/>
  <c r="CL32" i="160"/>
  <c r="CL31" i="160"/>
  <c r="CL30" i="160"/>
  <c r="CL29" i="160"/>
  <c r="CL28" i="160"/>
  <c r="CL27" i="160"/>
  <c r="CL26" i="160"/>
  <c r="CL25" i="160"/>
  <c r="CL24" i="160"/>
  <c r="CL23" i="160"/>
  <c r="CL22" i="160"/>
  <c r="CL21" i="160"/>
  <c r="CL20" i="160"/>
  <c r="CL19" i="160"/>
  <c r="CL18" i="160"/>
  <c r="CL17" i="160"/>
  <c r="CL16" i="160"/>
  <c r="CL15" i="160"/>
  <c r="CL14" i="160"/>
  <c r="CL13" i="160"/>
  <c r="CL12" i="160"/>
  <c r="CL11" i="160"/>
  <c r="CL10" i="160"/>
  <c r="CL9" i="160"/>
  <c r="CL8" i="160"/>
  <c r="BF8" i="160" s="1"/>
  <c r="CX6" i="167" l="1"/>
  <c r="BR191" i="167" s="1"/>
  <c r="AI192" i="167" s="1"/>
  <c r="CX4" i="167"/>
  <c r="CX5" i="167" s="1"/>
  <c r="DA6" i="167"/>
  <c r="BU166" i="167" s="1"/>
  <c r="AO167" i="167" s="1"/>
  <c r="DA4" i="167"/>
  <c r="DA5" i="167" s="1"/>
  <c r="CP6" i="167"/>
  <c r="BJ97" i="167" s="1"/>
  <c r="CP4" i="167"/>
  <c r="CP5" i="167" s="1"/>
  <c r="DK4" i="167"/>
  <c r="DK5" i="167" s="1"/>
  <c r="BR147" i="167"/>
  <c r="AI148" i="167" s="1"/>
  <c r="BR96" i="167"/>
  <c r="AI97" i="167" s="1"/>
  <c r="BR139" i="167"/>
  <c r="AI140" i="167" s="1"/>
  <c r="BR161" i="167"/>
  <c r="AI162" i="167" s="1"/>
  <c r="BR138" i="167"/>
  <c r="AI139" i="167" s="1"/>
  <c r="BU119" i="167"/>
  <c r="AO120" i="167" s="1"/>
  <c r="BU93" i="167"/>
  <c r="AO94" i="167" s="1"/>
  <c r="BR76" i="167"/>
  <c r="AI77" i="167" s="1"/>
  <c r="DG4" i="167"/>
  <c r="DG5" i="167" s="1"/>
  <c r="DG6" i="167"/>
  <c r="CA9" i="167" s="1"/>
  <c r="BR18" i="167"/>
  <c r="AI19" i="167" s="1"/>
  <c r="BU50" i="167"/>
  <c r="AO51" i="167" s="1"/>
  <c r="BU81" i="167"/>
  <c r="AO82" i="167" s="1"/>
  <c r="DD4" i="167"/>
  <c r="DD5" i="167" s="1"/>
  <c r="DD6" i="167"/>
  <c r="BX27" i="167" s="1"/>
  <c r="AU28" i="167" s="1"/>
  <c r="BU95" i="167"/>
  <c r="AO96" i="167" s="1"/>
  <c r="BR165" i="167"/>
  <c r="AI166" i="167" s="1"/>
  <c r="BU209" i="167"/>
  <c r="AO210" i="167" s="1"/>
  <c r="BU196" i="167"/>
  <c r="AO197" i="167" s="1"/>
  <c r="BU182" i="167"/>
  <c r="AO183" i="167" s="1"/>
  <c r="BR143" i="167"/>
  <c r="AI144" i="167" s="1"/>
  <c r="BU85" i="167"/>
  <c r="AO86" i="167" s="1"/>
  <c r="BJ58" i="167"/>
  <c r="CA177" i="167"/>
  <c r="BR13" i="167"/>
  <c r="AI14" i="167" s="1"/>
  <c r="BU69" i="167"/>
  <c r="AO70" i="167" s="1"/>
  <c r="BU73" i="167"/>
  <c r="AO74" i="167" s="1"/>
  <c r="BR89" i="167"/>
  <c r="AI90" i="167" s="1"/>
  <c r="BU72" i="167"/>
  <c r="AO73" i="167" s="1"/>
  <c r="BU27" i="167"/>
  <c r="AO28" i="167" s="1"/>
  <c r="BU103" i="167"/>
  <c r="AO104" i="167" s="1"/>
  <c r="BR71" i="167"/>
  <c r="AI72" i="167" s="1"/>
  <c r="BU60" i="167"/>
  <c r="AO61" i="167" s="1"/>
  <c r="BR98" i="167"/>
  <c r="AI99" i="167" s="1"/>
  <c r="BJ143" i="167"/>
  <c r="BU43" i="167"/>
  <c r="AO44" i="167" s="1"/>
  <c r="BR192" i="167"/>
  <c r="AI193" i="167" s="1"/>
  <c r="BU99" i="167"/>
  <c r="AO100" i="167" s="1"/>
  <c r="DJ6" i="167"/>
  <c r="CD151" i="167" s="1"/>
  <c r="DJ4" i="167"/>
  <c r="DJ5" i="167" s="1"/>
  <c r="BU163" i="167"/>
  <c r="AO164" i="167" s="1"/>
  <c r="BU61" i="167"/>
  <c r="AO62" i="167" s="1"/>
  <c r="BJ71" i="167"/>
  <c r="BR31" i="167"/>
  <c r="AI32" i="167" s="1"/>
  <c r="BR53" i="167"/>
  <c r="AI54" i="167" s="1"/>
  <c r="BU65" i="167"/>
  <c r="AO66" i="167" s="1"/>
  <c r="BR111" i="167"/>
  <c r="AI112" i="167" s="1"/>
  <c r="BU157" i="167"/>
  <c r="AO158" i="167" s="1"/>
  <c r="BR136" i="167"/>
  <c r="AI137" i="167" s="1"/>
  <c r="BU205" i="167"/>
  <c r="AO206" i="167" s="1"/>
  <c r="BU141" i="167"/>
  <c r="AO142" i="167" s="1"/>
  <c r="BR66" i="167"/>
  <c r="AI67" i="167" s="1"/>
  <c r="BU37" i="167"/>
  <c r="AO38" i="167" s="1"/>
  <c r="BJ29" i="167"/>
  <c r="BJ183" i="167"/>
  <c r="BU110" i="167"/>
  <c r="AO111" i="167" s="1"/>
  <c r="BU34" i="167"/>
  <c r="AO35" i="167" s="1"/>
  <c r="BR14" i="167"/>
  <c r="AI15" i="167" s="1"/>
  <c r="BJ89" i="167"/>
  <c r="BR79" i="167"/>
  <c r="AI80" i="167" s="1"/>
  <c r="BR70" i="167"/>
  <c r="AI71" i="167" s="1"/>
  <c r="BU121" i="167"/>
  <c r="AO122" i="167" s="1"/>
  <c r="BU92" i="167"/>
  <c r="AO93" i="167" s="1"/>
  <c r="BR87" i="167"/>
  <c r="AI88" i="167" s="1"/>
  <c r="BU22" i="167"/>
  <c r="AO23" i="167" s="1"/>
  <c r="BJ90" i="167"/>
  <c r="CQ6" i="167"/>
  <c r="BK28" i="167" s="1"/>
  <c r="CQ4" i="167"/>
  <c r="CQ5" i="167" s="1"/>
  <c r="BR170" i="167"/>
  <c r="AI171" i="167" s="1"/>
  <c r="BU167" i="167"/>
  <c r="AO168" i="167" s="1"/>
  <c r="DP4" i="167"/>
  <c r="DP5" i="167" s="1"/>
  <c r="DP6" i="167"/>
  <c r="CJ161" i="167" s="1"/>
  <c r="BU76" i="167"/>
  <c r="AO77" i="167" s="1"/>
  <c r="CA44" i="167"/>
  <c r="CO4" i="167"/>
  <c r="CO5" i="167" s="1"/>
  <c r="CO6" i="167"/>
  <c r="BI48" i="167" s="1"/>
  <c r="BU159" i="167"/>
  <c r="AO160" i="167" s="1"/>
  <c r="BU77" i="167"/>
  <c r="AO78" i="167" s="1"/>
  <c r="BR182" i="167"/>
  <c r="AI183" i="167" s="1"/>
  <c r="BU135" i="167"/>
  <c r="AO136" i="167" s="1"/>
  <c r="BR62" i="167"/>
  <c r="AI63" i="167" s="1"/>
  <c r="BU14" i="167"/>
  <c r="AO15" i="167" s="1"/>
  <c r="BR116" i="167"/>
  <c r="AI117" i="167" s="1"/>
  <c r="BR145" i="167"/>
  <c r="AI146" i="167" s="1"/>
  <c r="BU46" i="167"/>
  <c r="AO47" i="167" s="1"/>
  <c r="BR23" i="167"/>
  <c r="AI24" i="167" s="1"/>
  <c r="BR21" i="167"/>
  <c r="AI22" i="167" s="1"/>
  <c r="BU111" i="167"/>
  <c r="AO112" i="167" s="1"/>
  <c r="BR44" i="167"/>
  <c r="AI45" i="167" s="1"/>
  <c r="BU21" i="167"/>
  <c r="AO22" i="167" s="1"/>
  <c r="BJ189" i="167"/>
  <c r="BR167" i="167"/>
  <c r="AI168" i="167" s="1"/>
  <c r="CS4" i="167"/>
  <c r="CS5" i="167" s="1"/>
  <c r="CS6" i="167"/>
  <c r="BM34" i="167" s="1"/>
  <c r="DN4" i="167"/>
  <c r="DN5" i="167" s="1"/>
  <c r="DN6" i="167"/>
  <c r="CH94" i="167" s="1"/>
  <c r="BU44" i="167"/>
  <c r="AO45" i="167" s="1"/>
  <c r="CA48" i="167"/>
  <c r="CA63" i="167"/>
  <c r="BI197" i="167"/>
  <c r="BR134" i="167"/>
  <c r="AI135" i="167" s="1"/>
  <c r="BU12" i="167"/>
  <c r="AO13" i="167" s="1"/>
  <c r="BU63" i="167"/>
  <c r="AO64" i="167" s="1"/>
  <c r="BR176" i="167"/>
  <c r="AI177" i="167" s="1"/>
  <c r="BR54" i="167"/>
  <c r="AI55" i="167" s="1"/>
  <c r="BU18" i="167"/>
  <c r="AO19" i="167" s="1"/>
  <c r="BU16" i="167"/>
  <c r="AO17" i="167" s="1"/>
  <c r="BU177" i="167"/>
  <c r="AO178" i="167" s="1"/>
  <c r="BU82" i="167"/>
  <c r="AO83" i="167" s="1"/>
  <c r="BU201" i="167"/>
  <c r="AO202" i="167" s="1"/>
  <c r="BU113" i="167"/>
  <c r="AO114" i="167" s="1"/>
  <c r="BR129" i="167"/>
  <c r="AI130" i="167" s="1"/>
  <c r="BR15" i="167"/>
  <c r="AI16" i="167" s="1"/>
  <c r="BR108" i="167"/>
  <c r="AI109" i="167" s="1"/>
  <c r="BR93" i="167"/>
  <c r="AI94" i="167" s="1"/>
  <c r="BR60" i="167"/>
  <c r="AI61" i="167" s="1"/>
  <c r="BJ52" i="167"/>
  <c r="BR127" i="167"/>
  <c r="AI128" i="167" s="1"/>
  <c r="BU87" i="167"/>
  <c r="AO88" i="167" s="1"/>
  <c r="BR16" i="167"/>
  <c r="AI17" i="167" s="1"/>
  <c r="BR132" i="167"/>
  <c r="AI133" i="167" s="1"/>
  <c r="CA109" i="167"/>
  <c r="CA128" i="167"/>
  <c r="BU26" i="167"/>
  <c r="AO27" i="167" s="1"/>
  <c r="CD64" i="167"/>
  <c r="BU13" i="167"/>
  <c r="AO14" i="167" s="1"/>
  <c r="BU39" i="167"/>
  <c r="AO40" i="167" s="1"/>
  <c r="CA189" i="167"/>
  <c r="BR168" i="167"/>
  <c r="AI169" i="167" s="1"/>
  <c r="CW4" i="167"/>
  <c r="CW5" i="167" s="1"/>
  <c r="CW6" i="167"/>
  <c r="BQ35" i="167" s="1"/>
  <c r="BJ190" i="167"/>
  <c r="CA182" i="167"/>
  <c r="BU134" i="167"/>
  <c r="AO135" i="167" s="1"/>
  <c r="BR137" i="167"/>
  <c r="AI138" i="167" s="1"/>
  <c r="BJ160" i="167"/>
  <c r="BU151" i="167"/>
  <c r="AO152" i="167" s="1"/>
  <c r="CA88" i="167"/>
  <c r="CA10" i="167"/>
  <c r="BU10" i="167"/>
  <c r="AO11" i="167" s="1"/>
  <c r="BU89" i="167"/>
  <c r="AO90" i="167" s="1"/>
  <c r="CA39" i="167"/>
  <c r="CR6" i="167"/>
  <c r="BL120" i="167" s="1"/>
  <c r="BR25" i="167"/>
  <c r="AI26" i="167" s="1"/>
  <c r="BR41" i="167"/>
  <c r="AI42" i="167" s="1"/>
  <c r="BJ31" i="167"/>
  <c r="BR152" i="167"/>
  <c r="AI153" i="167" s="1"/>
  <c r="DO4" i="167"/>
  <c r="DO5" i="167" s="1"/>
  <c r="DO6" i="167"/>
  <c r="CI207" i="167" s="1"/>
  <c r="BU55" i="167"/>
  <c r="AO56" i="167" s="1"/>
  <c r="CA136" i="167"/>
  <c r="BU86" i="167"/>
  <c r="AO87" i="167" s="1"/>
  <c r="BJ175" i="167"/>
  <c r="BR42" i="167"/>
  <c r="AI43" i="167" s="1"/>
  <c r="BU29" i="167"/>
  <c r="AO30" i="167" s="1"/>
  <c r="BR150" i="167"/>
  <c r="AI151" i="167" s="1"/>
  <c r="BU71" i="167"/>
  <c r="AO72" i="167" s="1"/>
  <c r="CA25" i="167"/>
  <c r="DB4" i="167"/>
  <c r="DB5" i="167" s="1"/>
  <c r="DB6" i="167"/>
  <c r="BV74" i="167" s="1"/>
  <c r="AQ75" i="167" s="1"/>
  <c r="BU102" i="167"/>
  <c r="AO103" i="167" s="1"/>
  <c r="BR63" i="167"/>
  <c r="AI64" i="167" s="1"/>
  <c r="BU183" i="167"/>
  <c r="AO184" i="167" s="1"/>
  <c r="BU148" i="167"/>
  <c r="AO149" i="167" s="1"/>
  <c r="BJ185" i="167"/>
  <c r="BR45" i="167"/>
  <c r="AI46" i="167" s="1"/>
  <c r="CA21" i="167"/>
  <c r="BU64" i="167"/>
  <c r="AO65" i="167" s="1"/>
  <c r="BI127" i="167"/>
  <c r="BR75" i="167"/>
  <c r="AI76" i="167" s="1"/>
  <c r="BR119" i="167"/>
  <c r="AI120" i="167" s="1"/>
  <c r="BR104" i="167"/>
  <c r="AI105" i="167" s="1"/>
  <c r="BU40" i="167"/>
  <c r="AO41" i="167" s="1"/>
  <c r="BR10" i="167"/>
  <c r="AI11" i="167" s="1"/>
  <c r="CD77" i="167"/>
  <c r="BJ205" i="167"/>
  <c r="BR32" i="167"/>
  <c r="AI33" i="167" s="1"/>
  <c r="BX73" i="167"/>
  <c r="AU74" i="167" s="1"/>
  <c r="CA201" i="167"/>
  <c r="BR175" i="167"/>
  <c r="AI176" i="167" s="1"/>
  <c r="BJ150" i="167"/>
  <c r="DC6" i="167"/>
  <c r="BW148" i="167" s="1"/>
  <c r="AS149" i="167" s="1"/>
  <c r="DC4" i="167"/>
  <c r="DC5" i="167" s="1"/>
  <c r="BU197" i="167"/>
  <c r="AO198" i="167" s="1"/>
  <c r="BJ27" i="167"/>
  <c r="BU62" i="167"/>
  <c r="AO63" i="167" s="1"/>
  <c r="CA157" i="167"/>
  <c r="BR34" i="167"/>
  <c r="AI35" i="167" s="1"/>
  <c r="CA193" i="167"/>
  <c r="BJ176" i="167"/>
  <c r="BJ168" i="167"/>
  <c r="CD86" i="167"/>
  <c r="DE4" i="167"/>
  <c r="DE5" i="167" s="1"/>
  <c r="DE6" i="167"/>
  <c r="BY72" i="167" s="1"/>
  <c r="BU30" i="167"/>
  <c r="AO31" i="167" s="1"/>
  <c r="BU48" i="167"/>
  <c r="AO49" i="167" s="1"/>
  <c r="CA41" i="167"/>
  <c r="CD152" i="167"/>
  <c r="BR35" i="167"/>
  <c r="AI36" i="167" s="1"/>
  <c r="BR38" i="167"/>
  <c r="AI39" i="167" s="1"/>
  <c r="BR33" i="167"/>
  <c r="AI34" i="167" s="1"/>
  <c r="BR84" i="167"/>
  <c r="AI85" i="167" s="1"/>
  <c r="BR128" i="167"/>
  <c r="AI129" i="167" s="1"/>
  <c r="BU106" i="167"/>
  <c r="AO107" i="167" s="1"/>
  <c r="BJ98" i="167"/>
  <c r="BR115" i="167"/>
  <c r="AI116" i="167" s="1"/>
  <c r="CA112" i="167"/>
  <c r="BJ93" i="167"/>
  <c r="CD66" i="167"/>
  <c r="BR99" i="167"/>
  <c r="AI100" i="167" s="1"/>
  <c r="BJ88" i="167"/>
  <c r="BR29" i="167"/>
  <c r="AI30" i="167" s="1"/>
  <c r="BU160" i="167"/>
  <c r="AO161" i="167" s="1"/>
  <c r="DH6" i="167"/>
  <c r="CB91" i="167" s="1"/>
  <c r="BR36" i="167"/>
  <c r="AI37" i="167" s="1"/>
  <c r="CA30" i="167"/>
  <c r="BJ193" i="167"/>
  <c r="BR28" i="167"/>
  <c r="AI29" i="167" s="1"/>
  <c r="BI27" i="167"/>
  <c r="BR118" i="167"/>
  <c r="AI119" i="167" s="1"/>
  <c r="BR198" i="167"/>
  <c r="AI199" i="167" s="1"/>
  <c r="BJ169" i="167"/>
  <c r="CA97" i="167"/>
  <c r="BU58" i="167"/>
  <c r="AO59" i="167" s="1"/>
  <c r="BR55" i="167"/>
  <c r="AI56" i="167" s="1"/>
  <c r="BR166" i="167"/>
  <c r="AI167" i="167" s="1"/>
  <c r="DI4" i="167"/>
  <c r="DI5" i="167" s="1"/>
  <c r="BU130" i="167"/>
  <c r="AO131" i="167" s="1"/>
  <c r="BR30" i="167"/>
  <c r="AI31" i="167" s="1"/>
  <c r="CA28" i="167"/>
  <c r="BU70" i="167"/>
  <c r="AO71" i="167" s="1"/>
  <c r="BU152" i="167"/>
  <c r="AO153" i="167" s="1"/>
  <c r="BU118" i="167"/>
  <c r="AO119" i="167" s="1"/>
  <c r="BJ198" i="167"/>
  <c r="CA162" i="167"/>
  <c r="BR73" i="167"/>
  <c r="AI74" i="167" s="1"/>
  <c r="BJ72" i="167"/>
  <c r="CA156" i="167"/>
  <c r="CA140" i="167"/>
  <c r="BU96" i="167"/>
  <c r="AO97" i="167" s="1"/>
  <c r="BR163" i="167"/>
  <c r="AI164" i="167" s="1"/>
  <c r="BU38" i="167"/>
  <c r="AO39" i="167" s="1"/>
  <c r="BU67" i="167"/>
  <c r="AO68" i="167" s="1"/>
  <c r="BU36" i="167"/>
  <c r="AO37" i="167" s="1"/>
  <c r="BR107" i="167"/>
  <c r="AI108" i="167" s="1"/>
  <c r="BJ108" i="167"/>
  <c r="CD35" i="167"/>
  <c r="BJ12" i="167"/>
  <c r="BU59" i="167"/>
  <c r="AO60" i="167" s="1"/>
  <c r="CD90" i="167"/>
  <c r="BJ147" i="167"/>
  <c r="BX60" i="167"/>
  <c r="AU61" i="167" s="1"/>
  <c r="CA15" i="167"/>
  <c r="BJ19" i="167"/>
  <c r="BJ148" i="167"/>
  <c r="BU133" i="167"/>
  <c r="AO134" i="167" s="1"/>
  <c r="BR59" i="167"/>
  <c r="AI60" i="167" s="1"/>
  <c r="BJ208" i="167"/>
  <c r="BX204" i="167"/>
  <c r="AU205" i="167" s="1"/>
  <c r="BU202" i="167"/>
  <c r="AO203" i="167" s="1"/>
  <c r="BU191" i="167"/>
  <c r="AO192" i="167" s="1"/>
  <c r="BJ206" i="167"/>
  <c r="CN4" i="167"/>
  <c r="CN5" i="167" s="1"/>
  <c r="CN6" i="167"/>
  <c r="BH139" i="167" s="1"/>
  <c r="CD18" i="167"/>
  <c r="CA52" i="167"/>
  <c r="BR103" i="167"/>
  <c r="AI104" i="167" s="1"/>
  <c r="CA108" i="167"/>
  <c r="BI117" i="167"/>
  <c r="BJ36" i="167"/>
  <c r="BR83" i="167"/>
  <c r="AI84" i="167" s="1"/>
  <c r="BR135" i="167"/>
  <c r="AI136" i="167" s="1"/>
  <c r="BJ202" i="167"/>
  <c r="BU24" i="167"/>
  <c r="AO25" i="167" s="1"/>
  <c r="DM6" i="167"/>
  <c r="CG186" i="167" s="1"/>
  <c r="DM4" i="167"/>
  <c r="DM5" i="167" s="1"/>
  <c r="BR51" i="167"/>
  <c r="AI52" i="167" s="1"/>
  <c r="BR67" i="167"/>
  <c r="AI68" i="167" s="1"/>
  <c r="BK51" i="167"/>
  <c r="CA60" i="167"/>
  <c r="BR48" i="167"/>
  <c r="AI49" i="167" s="1"/>
  <c r="BR85" i="167"/>
  <c r="AI86" i="167" s="1"/>
  <c r="BK38" i="167"/>
  <c r="BU131" i="167"/>
  <c r="AO132" i="167" s="1"/>
  <c r="CA53" i="167"/>
  <c r="BR47" i="167"/>
  <c r="AI48" i="167" s="1"/>
  <c r="BJ162" i="167"/>
  <c r="BI101" i="167"/>
  <c r="CA200" i="167"/>
  <c r="CA204" i="167"/>
  <c r="BR185" i="167"/>
  <c r="AI186" i="167" s="1"/>
  <c r="BR78" i="167"/>
  <c r="AI79" i="167" s="1"/>
  <c r="BJ55" i="167"/>
  <c r="CA166" i="167"/>
  <c r="BJ146" i="167"/>
  <c r="BJ66" i="167"/>
  <c r="BR90" i="167"/>
  <c r="AI91" i="167" s="1"/>
  <c r="CZ4" i="167"/>
  <c r="CZ5" i="167" s="1"/>
  <c r="CZ6" i="167"/>
  <c r="BT48" i="167" s="1"/>
  <c r="AM49" i="167" s="1"/>
  <c r="BU186" i="167"/>
  <c r="AO187" i="167" s="1"/>
  <c r="CD146" i="167"/>
  <c r="BJ84" i="167"/>
  <c r="CA187" i="167"/>
  <c r="CA11" i="167"/>
  <c r="CD197" i="167"/>
  <c r="BK16" i="167"/>
  <c r="CA135" i="167"/>
  <c r="BQ187" i="167"/>
  <c r="BI141" i="167"/>
  <c r="CA56" i="167"/>
  <c r="CD133" i="167"/>
  <c r="BU179" i="167"/>
  <c r="AO180" i="167" s="1"/>
  <c r="BI133" i="167"/>
  <c r="BX107" i="167"/>
  <c r="AU108" i="167" s="1"/>
  <c r="BJ22" i="167"/>
  <c r="BR11" i="167"/>
  <c r="AI12" i="167" s="1"/>
  <c r="CA47" i="167"/>
  <c r="BR56" i="167"/>
  <c r="AI57" i="167" s="1"/>
  <c r="CA101" i="167"/>
  <c r="BR112" i="167"/>
  <c r="AI113" i="167" s="1"/>
  <c r="BR101" i="167"/>
  <c r="AI102" i="167" s="1"/>
  <c r="CJ66" i="167"/>
  <c r="BI36" i="167"/>
  <c r="BI51" i="167"/>
  <c r="BJ51" i="167"/>
  <c r="BJ76" i="167"/>
  <c r="BI194" i="167"/>
  <c r="BU194" i="167"/>
  <c r="AO195" i="167" s="1"/>
  <c r="BK189" i="167"/>
  <c r="BY198" i="167"/>
  <c r="BR19" i="167"/>
  <c r="AI20" i="167" s="1"/>
  <c r="BU180" i="167"/>
  <c r="AO181" i="167" s="1"/>
  <c r="CA206" i="167"/>
  <c r="BJ110" i="167"/>
  <c r="CD155" i="167"/>
  <c r="BQ80" i="167"/>
  <c r="BR24" i="167"/>
  <c r="AI25" i="167" s="1"/>
  <c r="BR164" i="167"/>
  <c r="AI165" i="167" s="1"/>
  <c r="BI139" i="167"/>
  <c r="BR208" i="167"/>
  <c r="AI209" i="167" s="1"/>
  <c r="BR201" i="167"/>
  <c r="AI202" i="167" s="1"/>
  <c r="BI172" i="167"/>
  <c r="BX200" i="167"/>
  <c r="AU201" i="167" s="1"/>
  <c r="BU198" i="167"/>
  <c r="AO199" i="167" s="1"/>
  <c r="CI197" i="167"/>
  <c r="BR209" i="167"/>
  <c r="AI210" i="167" s="1"/>
  <c r="BU137" i="167"/>
  <c r="AO138" i="167" s="1"/>
  <c r="CJ89" i="167"/>
  <c r="CD52" i="167"/>
  <c r="CA153" i="167"/>
  <c r="CA85" i="167"/>
  <c r="BR156" i="167"/>
  <c r="AI157" i="167" s="1"/>
  <c r="BU139" i="167"/>
  <c r="AO140" i="167" s="1"/>
  <c r="BR133" i="167"/>
  <c r="AI134" i="167" s="1"/>
  <c r="BU23" i="167"/>
  <c r="AO24" i="167" s="1"/>
  <c r="CA84" i="167"/>
  <c r="CD167" i="167"/>
  <c r="BJ180" i="167"/>
  <c r="CJ21" i="167"/>
  <c r="BR151" i="167"/>
  <c r="AI152" i="167" s="1"/>
  <c r="CA37" i="167"/>
  <c r="CA96" i="167"/>
  <c r="BJ15" i="167"/>
  <c r="BJ115" i="167"/>
  <c r="BJ149" i="167"/>
  <c r="BU83" i="167"/>
  <c r="AO84" i="167" s="1"/>
  <c r="BU51" i="167"/>
  <c r="AO52" i="167" s="1"/>
  <c r="BR197" i="167"/>
  <c r="AI198" i="167" s="1"/>
  <c r="BR206" i="167"/>
  <c r="AI207" i="167" s="1"/>
  <c r="BX205" i="167"/>
  <c r="AU206" i="167" s="1"/>
  <c r="BU203" i="167"/>
  <c r="AO204" i="167" s="1"/>
  <c r="CJ205" i="167"/>
  <c r="BU126" i="167"/>
  <c r="AO127" i="167" s="1"/>
  <c r="BI110" i="167"/>
  <c r="CD186" i="167"/>
  <c r="BM57" i="167"/>
  <c r="CA203" i="167"/>
  <c r="BU164" i="167"/>
  <c r="AO165" i="167" s="1"/>
  <c r="BJ163" i="167"/>
  <c r="CA23" i="167"/>
  <c r="CA36" i="167"/>
  <c r="BU125" i="167"/>
  <c r="AO126" i="167" s="1"/>
  <c r="BU68" i="167"/>
  <c r="AO69" i="167" s="1"/>
  <c r="CA132" i="167"/>
  <c r="BR123" i="167"/>
  <c r="AI124" i="167" s="1"/>
  <c r="BX148" i="167"/>
  <c r="AU149" i="167" s="1"/>
  <c r="BU88" i="167"/>
  <c r="AO89" i="167" s="1"/>
  <c r="CJ180" i="167"/>
  <c r="BI56" i="167"/>
  <c r="BU107" i="167"/>
  <c r="AO108" i="167" s="1"/>
  <c r="BU79" i="167"/>
  <c r="AO80" i="167" s="1"/>
  <c r="BR171" i="167"/>
  <c r="AI172" i="167" s="1"/>
  <c r="BU19" i="167"/>
  <c r="AO20" i="167" s="1"/>
  <c r="CA149" i="167"/>
  <c r="BJ172" i="167"/>
  <c r="BR131" i="167"/>
  <c r="AI132" i="167" s="1"/>
  <c r="BI67" i="167"/>
  <c r="CT6" i="167"/>
  <c r="BN15" i="167" s="1"/>
  <c r="CT4" i="167"/>
  <c r="CT5" i="167" s="1"/>
  <c r="BK148" i="167"/>
  <c r="CJ13" i="167"/>
  <c r="BU84" i="167"/>
  <c r="AO85" i="167" s="1"/>
  <c r="BR193" i="167"/>
  <c r="AI194" i="167" s="1"/>
  <c r="BX207" i="167"/>
  <c r="AU208" i="167" s="1"/>
  <c r="BJ209" i="167"/>
  <c r="BJ200" i="167"/>
  <c r="BR205" i="167"/>
  <c r="AI206" i="167" s="1"/>
  <c r="CG79" i="167"/>
  <c r="BK138" i="167"/>
  <c r="CD194" i="167"/>
  <c r="BR50" i="167"/>
  <c r="AI51" i="167" s="1"/>
  <c r="BU138" i="167"/>
  <c r="AO139" i="167" s="1"/>
  <c r="BK50" i="167"/>
  <c r="CA24" i="167"/>
  <c r="CJ163" i="167"/>
  <c r="CH140" i="167"/>
  <c r="BU98" i="167"/>
  <c r="AO99" i="167" s="1"/>
  <c r="CA67" i="167"/>
  <c r="BR159" i="167"/>
  <c r="AI160" i="167" s="1"/>
  <c r="BR113" i="167"/>
  <c r="AI114" i="167" s="1"/>
  <c r="BR72" i="167"/>
  <c r="AI73" i="167" s="1"/>
  <c r="BR124" i="167"/>
  <c r="AI125" i="167" s="1"/>
  <c r="BU54" i="167"/>
  <c r="AO55" i="167" s="1"/>
  <c r="BR194" i="167"/>
  <c r="AI195" i="167" s="1"/>
  <c r="BR109" i="167"/>
  <c r="AI110" i="167" s="1"/>
  <c r="BR52" i="167"/>
  <c r="AI53" i="167" s="1"/>
  <c r="BQ102" i="167"/>
  <c r="DI6" i="167"/>
  <c r="CC36" i="167" s="1"/>
  <c r="BR37" i="167"/>
  <c r="AI38" i="167" s="1"/>
  <c r="BJ95" i="167"/>
  <c r="BI156" i="167"/>
  <c r="CA194" i="167"/>
  <c r="BJ107" i="167"/>
  <c r="CJ139" i="167"/>
  <c r="BU11" i="167"/>
  <c r="AO12" i="167" s="1"/>
  <c r="BJ156" i="167"/>
  <c r="BR61" i="167"/>
  <c r="AI62" i="167" s="1"/>
  <c r="BI178" i="167"/>
  <c r="BJ91" i="167"/>
  <c r="CD204" i="167"/>
  <c r="BR196" i="167"/>
  <c r="AI197" i="167" s="1"/>
  <c r="BI186" i="167"/>
  <c r="BX198" i="167"/>
  <c r="AU199" i="167" s="1"/>
  <c r="BI202" i="167"/>
  <c r="BR188" i="167"/>
  <c r="AI189" i="167" s="1"/>
  <c r="BR189" i="167"/>
  <c r="AI190" i="167" s="1"/>
  <c r="BR204" i="167"/>
  <c r="AI205" i="167" s="1"/>
  <c r="BU189" i="167"/>
  <c r="AO190" i="167" s="1"/>
  <c r="BU158" i="167"/>
  <c r="AO159" i="167" s="1"/>
  <c r="BR43" i="167"/>
  <c r="AI44" i="167" s="1"/>
  <c r="BJ13" i="167"/>
  <c r="CG29" i="167"/>
  <c r="BJ177" i="167"/>
  <c r="CA190" i="167"/>
  <c r="CI202" i="167"/>
  <c r="BK86" i="167"/>
  <c r="CY6" i="167"/>
  <c r="BS67" i="167" s="1"/>
  <c r="AK68" i="167" s="1"/>
  <c r="CY4" i="167"/>
  <c r="CY5" i="167" s="1"/>
  <c r="CA81" i="167"/>
  <c r="DF4" i="167"/>
  <c r="DF5" i="167" s="1"/>
  <c r="DF6" i="167"/>
  <c r="BZ72" i="167" s="1"/>
  <c r="CH148" i="167"/>
  <c r="DK6" i="167"/>
  <c r="CE186" i="167" s="1"/>
  <c r="BU75" i="167"/>
  <c r="AO76" i="167" s="1"/>
  <c r="BU172" i="167"/>
  <c r="AO173" i="167" s="1"/>
  <c r="BJ153" i="167"/>
  <c r="BU56" i="167"/>
  <c r="AO57" i="167" s="1"/>
  <c r="BJ123" i="167"/>
  <c r="CA69" i="167"/>
  <c r="CI67" i="167"/>
  <c r="BR183" i="167"/>
  <c r="AI184" i="167" s="1"/>
  <c r="BR140" i="167"/>
  <c r="AI141" i="167" s="1"/>
  <c r="BJ67" i="167"/>
  <c r="CA115" i="167"/>
  <c r="BQ36" i="167"/>
  <c r="CJ91" i="167"/>
  <c r="CA19" i="167"/>
  <c r="BU94" i="167"/>
  <c r="AO95" i="167" s="1"/>
  <c r="BJ50" i="167"/>
  <c r="BI80" i="167"/>
  <c r="BJ62" i="167"/>
  <c r="CD56" i="167"/>
  <c r="CD48" i="167"/>
  <c r="BX149" i="167"/>
  <c r="AU150" i="167" s="1"/>
  <c r="CA83" i="167"/>
  <c r="BJ20" i="167"/>
  <c r="BJ204" i="167"/>
  <c r="BR202" i="167"/>
  <c r="AI203" i="167" s="1"/>
  <c r="BU208" i="167"/>
  <c r="AO209" i="167" s="1"/>
  <c r="CA208" i="167"/>
  <c r="BK203" i="167"/>
  <c r="BL192" i="167"/>
  <c r="BL184" i="167"/>
  <c r="BL151" i="167"/>
  <c r="BL47" i="167"/>
  <c r="BL50" i="167"/>
  <c r="BL107" i="167"/>
  <c r="BL169" i="167"/>
  <c r="BL177" i="167"/>
  <c r="BL172" i="167"/>
  <c r="BL90" i="167"/>
  <c r="CB145" i="167"/>
  <c r="CB137" i="167"/>
  <c r="CB129" i="167"/>
  <c r="CB178" i="167"/>
  <c r="CB142" i="167"/>
  <c r="CB157" i="167"/>
  <c r="CB93" i="167"/>
  <c r="CB108" i="167"/>
  <c r="CB60" i="167"/>
  <c r="CB52" i="167"/>
  <c r="CB206" i="167"/>
  <c r="CB68" i="167"/>
  <c r="CB20" i="167"/>
  <c r="CB102" i="167"/>
  <c r="CB57" i="167"/>
  <c r="CB63" i="167"/>
  <c r="CB110" i="167"/>
  <c r="BF108" i="160"/>
  <c r="AF26" i="160"/>
  <c r="AF27" i="160"/>
  <c r="AF18" i="160"/>
  <c r="AF11" i="160"/>
  <c r="AF28" i="160"/>
  <c r="AF21" i="160"/>
  <c r="AF22" i="160"/>
  <c r="AF38" i="160"/>
  <c r="AF15" i="160"/>
  <c r="AF23" i="160"/>
  <c r="AF31" i="160"/>
  <c r="BF38" i="160"/>
  <c r="AF10" i="160"/>
  <c r="AF19" i="160"/>
  <c r="AF30" i="160"/>
  <c r="AF16" i="160"/>
  <c r="AF24" i="160"/>
  <c r="AF32" i="160"/>
  <c r="AF40" i="160"/>
  <c r="AF34" i="160"/>
  <c r="AF35" i="160"/>
  <c r="BF11" i="160"/>
  <c r="AF37" i="160"/>
  <c r="AF14" i="160"/>
  <c r="AF9" i="160"/>
  <c r="BF24" i="160"/>
  <c r="AF33" i="160"/>
  <c r="AF41" i="160"/>
  <c r="AF48" i="160"/>
  <c r="AF42" i="160"/>
  <c r="CM105" i="160"/>
  <c r="BG105" i="160" s="1"/>
  <c r="AF43" i="160"/>
  <c r="BF43" i="160"/>
  <c r="AF60" i="160"/>
  <c r="BF75" i="160"/>
  <c r="BF91" i="160"/>
  <c r="BF99" i="160"/>
  <c r="CM107" i="160"/>
  <c r="BG107" i="160" s="1"/>
  <c r="AF46" i="160"/>
  <c r="CM106" i="160"/>
  <c r="BG106" i="160" s="1"/>
  <c r="CM108" i="160"/>
  <c r="BG108" i="160" s="1"/>
  <c r="CM68" i="160"/>
  <c r="BG68" i="160" s="1"/>
  <c r="CM99" i="160"/>
  <c r="BG99" i="160" s="1"/>
  <c r="BF22" i="160"/>
  <c r="BF23" i="160"/>
  <c r="BF15" i="160"/>
  <c r="BF31" i="160"/>
  <c r="BF39" i="160"/>
  <c r="BF47" i="160"/>
  <c r="AF12" i="160"/>
  <c r="BF14" i="160"/>
  <c r="AF13" i="160"/>
  <c r="BF12" i="160"/>
  <c r="AF29" i="160"/>
  <c r="BF28" i="160"/>
  <c r="AF45" i="160"/>
  <c r="BF44" i="160"/>
  <c r="AF61" i="160"/>
  <c r="BF60" i="160"/>
  <c r="AF77" i="160"/>
  <c r="BF76" i="160"/>
  <c r="AF93" i="160"/>
  <c r="BF92" i="160"/>
  <c r="AF109" i="160"/>
  <c r="BF30" i="160"/>
  <c r="AF47" i="160"/>
  <c r="AF63" i="160"/>
  <c r="BF62" i="160"/>
  <c r="AF79" i="160"/>
  <c r="BF78" i="160"/>
  <c r="AF95" i="160"/>
  <c r="BF94" i="160"/>
  <c r="BF46" i="160"/>
  <c r="AF62" i="160"/>
  <c r="BF61" i="160"/>
  <c r="AF78" i="160"/>
  <c r="BF77" i="160"/>
  <c r="AF94" i="160"/>
  <c r="BF93" i="160"/>
  <c r="AF64" i="160"/>
  <c r="BF63" i="160"/>
  <c r="AF80" i="160"/>
  <c r="BF79" i="160"/>
  <c r="BF95" i="160"/>
  <c r="AF96" i="160"/>
  <c r="AF17" i="160"/>
  <c r="AF49" i="160"/>
  <c r="BF48" i="160"/>
  <c r="AF65" i="160"/>
  <c r="BF64" i="160"/>
  <c r="AF81" i="160"/>
  <c r="BF80" i="160"/>
  <c r="AF97" i="160"/>
  <c r="BF96" i="160"/>
  <c r="BF16" i="160"/>
  <c r="BF32" i="160"/>
  <c r="BF40" i="160"/>
  <c r="AF50" i="160"/>
  <c r="BF49" i="160"/>
  <c r="AF66" i="160"/>
  <c r="BF65" i="160"/>
  <c r="AF82" i="160"/>
  <c r="BF81" i="160"/>
  <c r="BF97" i="160"/>
  <c r="AF98" i="160"/>
  <c r="AF51" i="160"/>
  <c r="BF50" i="160"/>
  <c r="AF67" i="160"/>
  <c r="BF66" i="160"/>
  <c r="AF83" i="160"/>
  <c r="BF82" i="160"/>
  <c r="AF99" i="160"/>
  <c r="BF98" i="160"/>
  <c r="BF9" i="160"/>
  <c r="BF17" i="160"/>
  <c r="BF25" i="160"/>
  <c r="BF33" i="160"/>
  <c r="BF41" i="160"/>
  <c r="AF20" i="160"/>
  <c r="AF36" i="160"/>
  <c r="CM51" i="160"/>
  <c r="BG51" i="160" s="1"/>
  <c r="AF52" i="160"/>
  <c r="AF68" i="160"/>
  <c r="AF84" i="160"/>
  <c r="AF100" i="160"/>
  <c r="BF51" i="160"/>
  <c r="AF53" i="160"/>
  <c r="BF52" i="160"/>
  <c r="AF69" i="160"/>
  <c r="BF68" i="160"/>
  <c r="AF85" i="160"/>
  <c r="BF84" i="160"/>
  <c r="AF101" i="160"/>
  <c r="BF100" i="160"/>
  <c r="BF10" i="160"/>
  <c r="BF18" i="160"/>
  <c r="BF26" i="160"/>
  <c r="BF34" i="160"/>
  <c r="BF42" i="160"/>
  <c r="AF54" i="160"/>
  <c r="BF53" i="160"/>
  <c r="AF70" i="160"/>
  <c r="BF69" i="160"/>
  <c r="AF86" i="160"/>
  <c r="BF85" i="160"/>
  <c r="AF102" i="160"/>
  <c r="BF101" i="160"/>
  <c r="BF59" i="160"/>
  <c r="AF39" i="160"/>
  <c r="AF55" i="160"/>
  <c r="BF54" i="160"/>
  <c r="AF71" i="160"/>
  <c r="BF70" i="160"/>
  <c r="AF87" i="160"/>
  <c r="BF86" i="160"/>
  <c r="BF102" i="160"/>
  <c r="AF103" i="160"/>
  <c r="BF19" i="160"/>
  <c r="BF27" i="160"/>
  <c r="BF35" i="160"/>
  <c r="AF56" i="160"/>
  <c r="BF55" i="160"/>
  <c r="AF72" i="160"/>
  <c r="BF71" i="160"/>
  <c r="BF87" i="160"/>
  <c r="AF88" i="160"/>
  <c r="AF104" i="160"/>
  <c r="BF103" i="160"/>
  <c r="BF67" i="160"/>
  <c r="AF25" i="160"/>
  <c r="AF57" i="160"/>
  <c r="BF56" i="160"/>
  <c r="AF73" i="160"/>
  <c r="BF72" i="160"/>
  <c r="AF89" i="160"/>
  <c r="BF88" i="160"/>
  <c r="AF105" i="160"/>
  <c r="BF104" i="160"/>
  <c r="BF20" i="160"/>
  <c r="BF36" i="160"/>
  <c r="AF58" i="160"/>
  <c r="BF57" i="160"/>
  <c r="AF74" i="160"/>
  <c r="BF73" i="160"/>
  <c r="AF90" i="160"/>
  <c r="BF89" i="160"/>
  <c r="AF106" i="160"/>
  <c r="BF105" i="160"/>
  <c r="AF59" i="160"/>
  <c r="BF58" i="160"/>
  <c r="AF75" i="160"/>
  <c r="BF74" i="160"/>
  <c r="AF91" i="160"/>
  <c r="BF90" i="160"/>
  <c r="AF107" i="160"/>
  <c r="BF106" i="160"/>
  <c r="BF13" i="160"/>
  <c r="BF21" i="160"/>
  <c r="BF29" i="160"/>
  <c r="BF37" i="160"/>
  <c r="BF45" i="160"/>
  <c r="AF44" i="160"/>
  <c r="AF76" i="160"/>
  <c r="AF92" i="160"/>
  <c r="AF108" i="160"/>
  <c r="BF107" i="160"/>
  <c r="BF83" i="160"/>
  <c r="CM84" i="160"/>
  <c r="BG84" i="160" s="1"/>
  <c r="CM11" i="160"/>
  <c r="BG11" i="160" s="1"/>
  <c r="CM28" i="160"/>
  <c r="BG28" i="160" s="1"/>
  <c r="CM36" i="160"/>
  <c r="BG36" i="160" s="1"/>
  <c r="CM44" i="160"/>
  <c r="BG44" i="160" s="1"/>
  <c r="CM52" i="160"/>
  <c r="BG52" i="160" s="1"/>
  <c r="CM60" i="160"/>
  <c r="BG60" i="160" s="1"/>
  <c r="CM76" i="160"/>
  <c r="BG76" i="160" s="1"/>
  <c r="CM92" i="160"/>
  <c r="BG92" i="160" s="1"/>
  <c r="CM41" i="160"/>
  <c r="BG41" i="160" s="1"/>
  <c r="CM81" i="160"/>
  <c r="BG81" i="160" s="1"/>
  <c r="CM74" i="160"/>
  <c r="BG74" i="160" s="1"/>
  <c r="CM91" i="160"/>
  <c r="BG91" i="160" s="1"/>
  <c r="CM30" i="160"/>
  <c r="BG30" i="160" s="1"/>
  <c r="CM101" i="160"/>
  <c r="BG101" i="160" s="1"/>
  <c r="CM42" i="160"/>
  <c r="BG42" i="160" s="1"/>
  <c r="CM77" i="160"/>
  <c r="BG77" i="160" s="1"/>
  <c r="CM13" i="160"/>
  <c r="BG13" i="160" s="1"/>
  <c r="CM53" i="160"/>
  <c r="BG53" i="160" s="1"/>
  <c r="CM22" i="160"/>
  <c r="BG22" i="160" s="1"/>
  <c r="CM67" i="160"/>
  <c r="BG67" i="160" s="1"/>
  <c r="CM59" i="160"/>
  <c r="BG59" i="160" s="1"/>
  <c r="CM102" i="160"/>
  <c r="BG102" i="160" s="1"/>
  <c r="CM35" i="160"/>
  <c r="BG35" i="160" s="1"/>
  <c r="CM12" i="160"/>
  <c r="BG12" i="160" s="1"/>
  <c r="CM20" i="160"/>
  <c r="BG20" i="160" s="1"/>
  <c r="CM29" i="160"/>
  <c r="BG29" i="160" s="1"/>
  <c r="CM45" i="160"/>
  <c r="BG45" i="160" s="1"/>
  <c r="CM100" i="160"/>
  <c r="BG100" i="160" s="1"/>
  <c r="CM15" i="160"/>
  <c r="BG15" i="160" s="1"/>
  <c r="CM23" i="160"/>
  <c r="BG23" i="160" s="1"/>
  <c r="CM39" i="160"/>
  <c r="BG39" i="160" s="1"/>
  <c r="CM10" i="160"/>
  <c r="BG10" i="160" s="1"/>
  <c r="CM26" i="160"/>
  <c r="BG26" i="160" s="1"/>
  <c r="CM90" i="160"/>
  <c r="BG90" i="160" s="1"/>
  <c r="CM14" i="160"/>
  <c r="BG14" i="160" s="1"/>
  <c r="CM61" i="160"/>
  <c r="BG61" i="160" s="1"/>
  <c r="CM75" i="160"/>
  <c r="BG75" i="160" s="1"/>
  <c r="CM21" i="160"/>
  <c r="BG21" i="160" s="1"/>
  <c r="CM27" i="160"/>
  <c r="BG27" i="160" s="1"/>
  <c r="CM38" i="160"/>
  <c r="BG38" i="160" s="1"/>
  <c r="CM54" i="160"/>
  <c r="BG54" i="160" s="1"/>
  <c r="CM83" i="160"/>
  <c r="BG83" i="160" s="1"/>
  <c r="CM19" i="160"/>
  <c r="BG19" i="160" s="1"/>
  <c r="CM37" i="160"/>
  <c r="BG37" i="160" s="1"/>
  <c r="CM43" i="160"/>
  <c r="BG43" i="160" s="1"/>
  <c r="CM89" i="160"/>
  <c r="BG89" i="160" s="1"/>
  <c r="CM9" i="160"/>
  <c r="CM17" i="160"/>
  <c r="BG17" i="160" s="1"/>
  <c r="CM16" i="160"/>
  <c r="BG16" i="160" s="1"/>
  <c r="CM25" i="160"/>
  <c r="BG25" i="160" s="1"/>
  <c r="CM33" i="160"/>
  <c r="BG33" i="160" s="1"/>
  <c r="CM40" i="160"/>
  <c r="BG40" i="160" s="1"/>
  <c r="CM49" i="160"/>
  <c r="BG49" i="160" s="1"/>
  <c r="CM48" i="160"/>
  <c r="BG48" i="160" s="1"/>
  <c r="CM57" i="160"/>
  <c r="BG57" i="160" s="1"/>
  <c r="CM65" i="160"/>
  <c r="BG65" i="160" s="1"/>
  <c r="CM73" i="160"/>
  <c r="BG73" i="160" s="1"/>
  <c r="CM24" i="160"/>
  <c r="BG24" i="160" s="1"/>
  <c r="CM97" i="160"/>
  <c r="BG97" i="160" s="1"/>
  <c r="CM31" i="160"/>
  <c r="BG31" i="160" s="1"/>
  <c r="CM32" i="160"/>
  <c r="BG32" i="160" s="1"/>
  <c r="CM56" i="160"/>
  <c r="BG56" i="160" s="1"/>
  <c r="CM64" i="160"/>
  <c r="BG64" i="160" s="1"/>
  <c r="CM72" i="160"/>
  <c r="BG72" i="160" s="1"/>
  <c r="CM80" i="160"/>
  <c r="BG80" i="160" s="1"/>
  <c r="CM88" i="160"/>
  <c r="BG88" i="160" s="1"/>
  <c r="CM96" i="160"/>
  <c r="BG96" i="160" s="1"/>
  <c r="CM104" i="160"/>
  <c r="BG104" i="160" s="1"/>
  <c r="CM66" i="160"/>
  <c r="BG66" i="160" s="1"/>
  <c r="CM18" i="160"/>
  <c r="BG18" i="160" s="1"/>
  <c r="CM34" i="160"/>
  <c r="BG34" i="160" s="1"/>
  <c r="CM58" i="160"/>
  <c r="BG58" i="160" s="1"/>
  <c r="CM82" i="160"/>
  <c r="BG82" i="160" s="1"/>
  <c r="CM98" i="160"/>
  <c r="BG98" i="160" s="1"/>
  <c r="CM50" i="160"/>
  <c r="BG50" i="160" s="1"/>
  <c r="CM71" i="160"/>
  <c r="BG71" i="160" s="1"/>
  <c r="CM95" i="160"/>
  <c r="BG95" i="160" s="1"/>
  <c r="CM103" i="160"/>
  <c r="BG103" i="160" s="1"/>
  <c r="CM47" i="160"/>
  <c r="BG47" i="160" s="1"/>
  <c r="CM55" i="160"/>
  <c r="BG55" i="160" s="1"/>
  <c r="CM62" i="160"/>
  <c r="BG62" i="160" s="1"/>
  <c r="CM78" i="160"/>
  <c r="BG78" i="160" s="1"/>
  <c r="CM86" i="160"/>
  <c r="BG86" i="160" s="1"/>
  <c r="CM46" i="160"/>
  <c r="BG46" i="160" s="1"/>
  <c r="CM63" i="160"/>
  <c r="BG63" i="160" s="1"/>
  <c r="CM79" i="160"/>
  <c r="BG79" i="160" s="1"/>
  <c r="CM87" i="160"/>
  <c r="BG87" i="160" s="1"/>
  <c r="CM69" i="160"/>
  <c r="BG69" i="160" s="1"/>
  <c r="CM70" i="160"/>
  <c r="BG70" i="160" s="1"/>
  <c r="CM85" i="160"/>
  <c r="BG85" i="160" s="1"/>
  <c r="CM93" i="160"/>
  <c r="BG93" i="160" s="1"/>
  <c r="CM94" i="160"/>
  <c r="BG94" i="160" s="1"/>
  <c r="BI146" i="167" l="1"/>
  <c r="BU168" i="167"/>
  <c r="AO169" i="167" s="1"/>
  <c r="BU136" i="167"/>
  <c r="AO137" i="167" s="1"/>
  <c r="CH31" i="167"/>
  <c r="CJ17" i="167"/>
  <c r="BM204" i="167"/>
  <c r="CJ45" i="167"/>
  <c r="BI208" i="167"/>
  <c r="BI112" i="167"/>
  <c r="CH66" i="167"/>
  <c r="BR148" i="167"/>
  <c r="AI149" i="167" s="1"/>
  <c r="BI102" i="167"/>
  <c r="BR40" i="167"/>
  <c r="AI41" i="167" s="1"/>
  <c r="CG63" i="167"/>
  <c r="BI55" i="167"/>
  <c r="BI130" i="167"/>
  <c r="BI149" i="167"/>
  <c r="BI206" i="167"/>
  <c r="BI72" i="167"/>
  <c r="BM109" i="167"/>
  <c r="BQ165" i="167"/>
  <c r="CJ170" i="167"/>
  <c r="BI31" i="167"/>
  <c r="CD150" i="167"/>
  <c r="BI11" i="167"/>
  <c r="BI84" i="167"/>
  <c r="BI45" i="167"/>
  <c r="BI167" i="167"/>
  <c r="BI17" i="167"/>
  <c r="BI124" i="167"/>
  <c r="BX202" i="167"/>
  <c r="AU203" i="167" s="1"/>
  <c r="BI69" i="167"/>
  <c r="BI35" i="167"/>
  <c r="CJ102" i="167"/>
  <c r="CH190" i="167"/>
  <c r="CG10" i="167"/>
  <c r="BI18" i="167"/>
  <c r="CD60" i="167"/>
  <c r="BI109" i="167"/>
  <c r="CJ206" i="167"/>
  <c r="CD15" i="167"/>
  <c r="CD21" i="167"/>
  <c r="CJ36" i="167"/>
  <c r="CJ193" i="167"/>
  <c r="CJ141" i="167"/>
  <c r="BM18" i="167"/>
  <c r="CJ11" i="167"/>
  <c r="BQ190" i="167"/>
  <c r="CJ93" i="167"/>
  <c r="CG174" i="167"/>
  <c r="CJ62" i="167"/>
  <c r="BY48" i="167"/>
  <c r="CJ48" i="167"/>
  <c r="CJ209" i="167"/>
  <c r="CJ67" i="167"/>
  <c r="BM194" i="167"/>
  <c r="CJ52" i="167"/>
  <c r="CJ189" i="167"/>
  <c r="CJ37" i="167"/>
  <c r="BM12" i="167"/>
  <c r="BU117" i="167"/>
  <c r="AO118" i="167" s="1"/>
  <c r="BU52" i="167"/>
  <c r="AO53" i="167" s="1"/>
  <c r="BY101" i="167"/>
  <c r="BU15" i="167"/>
  <c r="AO16" i="167" s="1"/>
  <c r="CJ23" i="167"/>
  <c r="CJ101" i="167"/>
  <c r="CC208" i="167"/>
  <c r="BM65" i="167"/>
  <c r="CJ99" i="167"/>
  <c r="CA51" i="167"/>
  <c r="CA119" i="167"/>
  <c r="CA105" i="167"/>
  <c r="CA82" i="167"/>
  <c r="CA197" i="167"/>
  <c r="CA20" i="167"/>
  <c r="CJ157" i="167"/>
  <c r="CJ130" i="167"/>
  <c r="CJ51" i="167"/>
  <c r="CJ208" i="167"/>
  <c r="CG41" i="167"/>
  <c r="CJ172" i="167"/>
  <c r="CJ182" i="167"/>
  <c r="CJ39" i="167"/>
  <c r="CJ100" i="167"/>
  <c r="CJ115" i="167"/>
  <c r="CJ178" i="167"/>
  <c r="CJ204" i="167"/>
  <c r="CJ151" i="167"/>
  <c r="BY56" i="167"/>
  <c r="CJ71" i="167"/>
  <c r="CJ183" i="167"/>
  <c r="CJ19" i="167"/>
  <c r="CJ107" i="167"/>
  <c r="BM66" i="167"/>
  <c r="CG171" i="167"/>
  <c r="BM38" i="167"/>
  <c r="CG140" i="167"/>
  <c r="CJ197" i="167"/>
  <c r="CJ111" i="167"/>
  <c r="BY195" i="167"/>
  <c r="CJ201" i="167"/>
  <c r="BY147" i="167"/>
  <c r="CJ18" i="167"/>
  <c r="BY94" i="167"/>
  <c r="CJ116" i="167"/>
  <c r="CJ16" i="167"/>
  <c r="BV148" i="167"/>
  <c r="AQ149" i="167" s="1"/>
  <c r="CH77" i="167"/>
  <c r="CJ134" i="167"/>
  <c r="CA77" i="167"/>
  <c r="CA55" i="167"/>
  <c r="BD76" i="160"/>
  <c r="BB76" i="160"/>
  <c r="BD107" i="160"/>
  <c r="BB107" i="160"/>
  <c r="BD106" i="160"/>
  <c r="BB106" i="160"/>
  <c r="BD57" i="160"/>
  <c r="BB57" i="160"/>
  <c r="BD72" i="160"/>
  <c r="BB72" i="160"/>
  <c r="BD85" i="160"/>
  <c r="BB85" i="160"/>
  <c r="BD68" i="160"/>
  <c r="BB68" i="160"/>
  <c r="BD81" i="160"/>
  <c r="BB81" i="160"/>
  <c r="BD63" i="160"/>
  <c r="BB63" i="160"/>
  <c r="BB33" i="160"/>
  <c r="BD33" i="160"/>
  <c r="BB31" i="160"/>
  <c r="BD31" i="160"/>
  <c r="BD44" i="160"/>
  <c r="BB44" i="160"/>
  <c r="BB25" i="160"/>
  <c r="BD25" i="160"/>
  <c r="BD87" i="160"/>
  <c r="BB87" i="160"/>
  <c r="BD102" i="160"/>
  <c r="BB102" i="160"/>
  <c r="BD52" i="160"/>
  <c r="BB52" i="160"/>
  <c r="BB51" i="160"/>
  <c r="BD51" i="160"/>
  <c r="BD50" i="160"/>
  <c r="BB50" i="160"/>
  <c r="BB80" i="160"/>
  <c r="BD80" i="160"/>
  <c r="BD62" i="160"/>
  <c r="BB62" i="160"/>
  <c r="BD47" i="160"/>
  <c r="BB47" i="160"/>
  <c r="BB61" i="160"/>
  <c r="BD61" i="160"/>
  <c r="BD12" i="160"/>
  <c r="BB12" i="160"/>
  <c r="BD60" i="160"/>
  <c r="BB60" i="160"/>
  <c r="BD32" i="160"/>
  <c r="BB32" i="160"/>
  <c r="BB23" i="160"/>
  <c r="BD23" i="160"/>
  <c r="BB27" i="160"/>
  <c r="BD27" i="160"/>
  <c r="BD91" i="160"/>
  <c r="BB91" i="160"/>
  <c r="BD90" i="160"/>
  <c r="BB90" i="160"/>
  <c r="BD105" i="160"/>
  <c r="BB105" i="160"/>
  <c r="BD56" i="160"/>
  <c r="BB56" i="160"/>
  <c r="BD69" i="160"/>
  <c r="BB69" i="160"/>
  <c r="BD98" i="160"/>
  <c r="BB98" i="160"/>
  <c r="BD65" i="160"/>
  <c r="BB65" i="160"/>
  <c r="BD24" i="160"/>
  <c r="BB24" i="160"/>
  <c r="BB15" i="160"/>
  <c r="BD15" i="160"/>
  <c r="BD26" i="160"/>
  <c r="BB26" i="160"/>
  <c r="BD71" i="160"/>
  <c r="BB71" i="160"/>
  <c r="BD86" i="160"/>
  <c r="BB86" i="160"/>
  <c r="BD36" i="160"/>
  <c r="BB36" i="160"/>
  <c r="BB99" i="160"/>
  <c r="BD99" i="160"/>
  <c r="BB64" i="160"/>
  <c r="BD64" i="160"/>
  <c r="BB109" i="160"/>
  <c r="BD109" i="160"/>
  <c r="BB45" i="160"/>
  <c r="BD45" i="160"/>
  <c r="BD43" i="160"/>
  <c r="BB43" i="160"/>
  <c r="BD14" i="160"/>
  <c r="BB14" i="160"/>
  <c r="BD16" i="160"/>
  <c r="BB16" i="160"/>
  <c r="BD38" i="160"/>
  <c r="BB38" i="160"/>
  <c r="BD75" i="160"/>
  <c r="BB75" i="160"/>
  <c r="BD74" i="160"/>
  <c r="BB74" i="160"/>
  <c r="BD89" i="160"/>
  <c r="BB89" i="160"/>
  <c r="BD104" i="160"/>
  <c r="BB104" i="160"/>
  <c r="BD53" i="160"/>
  <c r="BB53" i="160"/>
  <c r="BD20" i="160"/>
  <c r="BB20" i="160"/>
  <c r="BD49" i="160"/>
  <c r="BB49" i="160"/>
  <c r="BD95" i="160"/>
  <c r="BB95" i="160"/>
  <c r="BD46" i="160"/>
  <c r="BB46" i="160"/>
  <c r="BB37" i="160"/>
  <c r="BD37" i="160"/>
  <c r="BD30" i="160"/>
  <c r="BB30" i="160"/>
  <c r="BD22" i="160"/>
  <c r="BB22" i="160"/>
  <c r="BB21" i="160"/>
  <c r="BD21" i="160"/>
  <c r="BD88" i="160"/>
  <c r="BB88" i="160"/>
  <c r="BD55" i="160"/>
  <c r="BB55" i="160"/>
  <c r="BD70" i="160"/>
  <c r="BB70" i="160"/>
  <c r="BB83" i="160"/>
  <c r="BD83" i="160"/>
  <c r="BD82" i="160"/>
  <c r="BB82" i="160"/>
  <c r="BB17" i="160"/>
  <c r="BD17" i="160"/>
  <c r="BD94" i="160"/>
  <c r="BB94" i="160"/>
  <c r="BB93" i="160"/>
  <c r="BD93" i="160"/>
  <c r="BB29" i="160"/>
  <c r="BD29" i="160"/>
  <c r="BD42" i="160"/>
  <c r="BB42" i="160"/>
  <c r="BB19" i="160"/>
  <c r="BD19" i="160"/>
  <c r="BD108" i="160"/>
  <c r="BB108" i="160"/>
  <c r="BD59" i="160"/>
  <c r="BB59" i="160"/>
  <c r="BD58" i="160"/>
  <c r="BB58" i="160"/>
  <c r="BD73" i="160"/>
  <c r="BB73" i="160"/>
  <c r="BD103" i="160"/>
  <c r="BB103" i="160"/>
  <c r="BB39" i="160"/>
  <c r="BD39" i="160"/>
  <c r="BD101" i="160"/>
  <c r="BB101" i="160"/>
  <c r="BD100" i="160"/>
  <c r="BB100" i="160"/>
  <c r="BD97" i="160"/>
  <c r="BB97" i="160"/>
  <c r="BB96" i="160"/>
  <c r="BD96" i="160"/>
  <c r="BD79" i="160"/>
  <c r="BB79" i="160"/>
  <c r="BB48" i="160"/>
  <c r="BD48" i="160"/>
  <c r="BB35" i="160"/>
  <c r="BD35" i="160"/>
  <c r="BD10" i="160"/>
  <c r="BB10" i="160"/>
  <c r="BD28" i="160"/>
  <c r="BB28" i="160"/>
  <c r="BD92" i="160"/>
  <c r="BB92" i="160"/>
  <c r="BD54" i="160"/>
  <c r="BB54" i="160"/>
  <c r="BD84" i="160"/>
  <c r="BB84" i="160"/>
  <c r="BB67" i="160"/>
  <c r="BD67" i="160"/>
  <c r="BD66" i="160"/>
  <c r="BB66" i="160"/>
  <c r="BD78" i="160"/>
  <c r="BB78" i="160"/>
  <c r="BB77" i="160"/>
  <c r="BD77" i="160"/>
  <c r="BB13" i="160"/>
  <c r="BD13" i="160"/>
  <c r="BD41" i="160"/>
  <c r="BB41" i="160"/>
  <c r="BD34" i="160"/>
  <c r="BB34" i="160"/>
  <c r="BB11" i="160"/>
  <c r="BD11" i="160"/>
  <c r="BD40" i="160"/>
  <c r="BB40" i="160"/>
  <c r="BD18" i="160"/>
  <c r="BB18" i="160"/>
  <c r="CH162" i="167"/>
  <c r="CH133" i="167"/>
  <c r="BV61" i="167"/>
  <c r="AQ62" i="167" s="1"/>
  <c r="BY53" i="167"/>
  <c r="BW109" i="167"/>
  <c r="AS110" i="167" s="1"/>
  <c r="BM156" i="167"/>
  <c r="CD148" i="167"/>
  <c r="BV102" i="167"/>
  <c r="AQ103" i="167" s="1"/>
  <c r="CH104" i="167"/>
  <c r="CD30" i="167"/>
  <c r="CD20" i="167"/>
  <c r="BW149" i="167"/>
  <c r="AS150" i="167" s="1"/>
  <c r="CH180" i="167"/>
  <c r="BW110" i="167"/>
  <c r="AS111" i="167" s="1"/>
  <c r="CD164" i="167"/>
  <c r="BW116" i="167"/>
  <c r="AS117" i="167" s="1"/>
  <c r="BM185" i="167"/>
  <c r="BM186" i="167"/>
  <c r="BW157" i="167"/>
  <c r="AS158" i="167" s="1"/>
  <c r="BY29" i="167"/>
  <c r="CH204" i="167"/>
  <c r="BW66" i="167"/>
  <c r="AS67" i="167" s="1"/>
  <c r="BM82" i="167"/>
  <c r="BW75" i="167"/>
  <c r="AS76" i="167" s="1"/>
  <c r="AW102" i="167"/>
  <c r="BA102" i="167"/>
  <c r="BL62" i="167"/>
  <c r="BL159" i="167"/>
  <c r="CD10" i="167"/>
  <c r="BL156" i="167"/>
  <c r="BL78" i="167"/>
  <c r="BW196" i="167"/>
  <c r="AS197" i="167" s="1"/>
  <c r="BY135" i="167"/>
  <c r="BL29" i="167"/>
  <c r="BL161" i="167"/>
  <c r="BL128" i="167"/>
  <c r="CH67" i="167"/>
  <c r="BK149" i="167"/>
  <c r="CD129" i="167"/>
  <c r="CH131" i="167"/>
  <c r="BV19" i="167"/>
  <c r="AQ20" i="167" s="1"/>
  <c r="BY12" i="167"/>
  <c r="BV149" i="167"/>
  <c r="AQ150" i="167" s="1"/>
  <c r="CJ90" i="167"/>
  <c r="CH193" i="167"/>
  <c r="CD38" i="167"/>
  <c r="BK157" i="167"/>
  <c r="BK185" i="167"/>
  <c r="BV198" i="167"/>
  <c r="AQ199" i="167" s="1"/>
  <c r="CJ109" i="167"/>
  <c r="CD28" i="167"/>
  <c r="CH116" i="167"/>
  <c r="BY167" i="167"/>
  <c r="BK186" i="167"/>
  <c r="BK35" i="167"/>
  <c r="CD83" i="167"/>
  <c r="BM188" i="167"/>
  <c r="CJ20" i="167"/>
  <c r="BM44" i="167"/>
  <c r="CJ26" i="167"/>
  <c r="CH13" i="167"/>
  <c r="BY9" i="167"/>
  <c r="BA10" i="167" s="1"/>
  <c r="CG168" i="167"/>
  <c r="CH175" i="167"/>
  <c r="CD137" i="167"/>
  <c r="CD160" i="167"/>
  <c r="CD193" i="167"/>
  <c r="CD79" i="167"/>
  <c r="BR12" i="167"/>
  <c r="AI13" i="167" s="1"/>
  <c r="BR122" i="167"/>
  <c r="AI123" i="167" s="1"/>
  <c r="BU108" i="167"/>
  <c r="AO109" i="167" s="1"/>
  <c r="BR68" i="167"/>
  <c r="AI69" i="167" s="1"/>
  <c r="BR91" i="167"/>
  <c r="AI92" i="167" s="1"/>
  <c r="BU57" i="167"/>
  <c r="AO58" i="167" s="1"/>
  <c r="BR105" i="167"/>
  <c r="AI106" i="167" s="1"/>
  <c r="BU74" i="167"/>
  <c r="AO75" i="167" s="1"/>
  <c r="BR57" i="167"/>
  <c r="AI58" i="167" s="1"/>
  <c r="BR58" i="167"/>
  <c r="AI59" i="167" s="1"/>
  <c r="BR27" i="167"/>
  <c r="AI28" i="167" s="1"/>
  <c r="AW73" i="167"/>
  <c r="CH15" i="167"/>
  <c r="BU145" i="167"/>
  <c r="AO146" i="167" s="1"/>
  <c r="BU155" i="167"/>
  <c r="AO156" i="167" s="1"/>
  <c r="BU109" i="167"/>
  <c r="AO110" i="167" s="1"/>
  <c r="BR126" i="167"/>
  <c r="AI127" i="167" s="1"/>
  <c r="BU80" i="167"/>
  <c r="AO81" i="167" s="1"/>
  <c r="BU143" i="167"/>
  <c r="AO144" i="167" s="1"/>
  <c r="BR20" i="167"/>
  <c r="AI21" i="167" s="1"/>
  <c r="BU91" i="167"/>
  <c r="AO92" i="167" s="1"/>
  <c r="AY73" i="167"/>
  <c r="AW57" i="167"/>
  <c r="BA57" i="167"/>
  <c r="AW49" i="167"/>
  <c r="BA49" i="167"/>
  <c r="AW199" i="167"/>
  <c r="AW196" i="167"/>
  <c r="AW148" i="167"/>
  <c r="AW95" i="167"/>
  <c r="BY202" i="167"/>
  <c r="CH84" i="167"/>
  <c r="BY139" i="167"/>
  <c r="CH200" i="167"/>
  <c r="CH47" i="167"/>
  <c r="CH126" i="167"/>
  <c r="CH101" i="167"/>
  <c r="BL25" i="167"/>
  <c r="BL55" i="167"/>
  <c r="CH183" i="167"/>
  <c r="BY183" i="167"/>
  <c r="BY61" i="167"/>
  <c r="BZ9" i="167"/>
  <c r="CH189" i="167"/>
  <c r="CH156" i="167"/>
  <c r="BY158" i="167"/>
  <c r="BT17" i="167"/>
  <c r="AM18" i="167" s="1"/>
  <c r="BT13" i="167"/>
  <c r="AM14" i="167" s="1"/>
  <c r="BK39" i="167"/>
  <c r="BK69" i="167"/>
  <c r="BK109" i="167"/>
  <c r="BK77" i="167"/>
  <c r="BK41" i="167"/>
  <c r="BK162" i="167"/>
  <c r="BK180" i="167"/>
  <c r="BK49" i="167"/>
  <c r="BK58" i="167"/>
  <c r="BK31" i="167"/>
  <c r="BK110" i="167"/>
  <c r="BK78" i="167"/>
  <c r="BK193" i="167"/>
  <c r="BK57" i="167"/>
  <c r="BK19" i="167"/>
  <c r="BK47" i="167"/>
  <c r="BK36" i="167"/>
  <c r="BK66" i="167"/>
  <c r="BK11" i="167"/>
  <c r="BK23" i="167"/>
  <c r="BK83" i="167"/>
  <c r="BK65" i="167"/>
  <c r="BK205" i="167"/>
  <c r="BK60" i="167"/>
  <c r="BK91" i="167"/>
  <c r="BK74" i="167"/>
  <c r="BK17" i="167"/>
  <c r="CD153" i="167"/>
  <c r="CD205" i="167"/>
  <c r="CD189" i="167"/>
  <c r="CD157" i="167"/>
  <c r="CA180" i="167"/>
  <c r="CA198" i="167"/>
  <c r="BA199" i="167" s="1"/>
  <c r="BJ26" i="167"/>
  <c r="CA181" i="167"/>
  <c r="BJ113" i="167"/>
  <c r="CA127" i="167"/>
  <c r="BJ111" i="167"/>
  <c r="CA29" i="167"/>
  <c r="BJ79" i="167"/>
  <c r="BR26" i="167"/>
  <c r="AI27" i="167" s="1"/>
  <c r="BR82" i="167"/>
  <c r="AI83" i="167" s="1"/>
  <c r="BQ152" i="167"/>
  <c r="BY192" i="167"/>
  <c r="BJ77" i="167"/>
  <c r="BJ75" i="167"/>
  <c r="CA46" i="167"/>
  <c r="CD82" i="167"/>
  <c r="CA34" i="167"/>
  <c r="CA202" i="167"/>
  <c r="CD168" i="167"/>
  <c r="BJ197" i="167"/>
  <c r="CD44" i="167"/>
  <c r="BJ130" i="167"/>
  <c r="BJ32" i="167"/>
  <c r="BJ68" i="167"/>
  <c r="CD47" i="167"/>
  <c r="BX29" i="167"/>
  <c r="AU30" i="167" s="1"/>
  <c r="BJ21" i="167"/>
  <c r="BJ39" i="167"/>
  <c r="BJ54" i="167"/>
  <c r="CJ143" i="167"/>
  <c r="CA185" i="167"/>
  <c r="BJ194" i="167"/>
  <c r="BJ10" i="167"/>
  <c r="CD59" i="167"/>
  <c r="CA122" i="167"/>
  <c r="BJ131" i="167"/>
  <c r="CA58" i="167"/>
  <c r="BJ196" i="167"/>
  <c r="BU41" i="167"/>
  <c r="AO42" i="167" s="1"/>
  <c r="BU97" i="167"/>
  <c r="AO98" i="167" s="1"/>
  <c r="BX19" i="167"/>
  <c r="AU20" i="167" s="1"/>
  <c r="CB59" i="167"/>
  <c r="CB39" i="167"/>
  <c r="CB85" i="167"/>
  <c r="CB183" i="167"/>
  <c r="CB139" i="167"/>
  <c r="BL33" i="167"/>
  <c r="BL37" i="167"/>
  <c r="BL201" i="167"/>
  <c r="BQ37" i="167"/>
  <c r="BX47" i="167"/>
  <c r="AU48" i="167" s="1"/>
  <c r="BX194" i="167"/>
  <c r="AU195" i="167" s="1"/>
  <c r="CD175" i="167"/>
  <c r="CC35" i="167"/>
  <c r="BX48" i="167"/>
  <c r="AU49" i="167" s="1"/>
  <c r="CD26" i="167"/>
  <c r="CD172" i="167"/>
  <c r="CD108" i="167"/>
  <c r="BX16" i="167"/>
  <c r="AU17" i="167" s="1"/>
  <c r="BQ60" i="167"/>
  <c r="BJ86" i="167"/>
  <c r="CA98" i="167"/>
  <c r="BM20" i="167"/>
  <c r="CA152" i="167"/>
  <c r="CD37" i="167"/>
  <c r="BQ49" i="167"/>
  <c r="CD103" i="167"/>
  <c r="CD179" i="167"/>
  <c r="CA13" i="167"/>
  <c r="CD78" i="167"/>
  <c r="CD13" i="167"/>
  <c r="BJ35" i="167"/>
  <c r="BX35" i="167"/>
  <c r="AU36" i="167" s="1"/>
  <c r="CD41" i="167"/>
  <c r="CD185" i="167"/>
  <c r="CA17" i="167"/>
  <c r="BJ83" i="167"/>
  <c r="CA14" i="167"/>
  <c r="CD71" i="167"/>
  <c r="CA118" i="167"/>
  <c r="BJ42" i="167"/>
  <c r="BR77" i="167"/>
  <c r="AI78" i="167" s="1"/>
  <c r="BU100" i="167"/>
  <c r="AO101" i="167" s="1"/>
  <c r="BR49" i="167"/>
  <c r="AI50" i="167" s="1"/>
  <c r="CB29" i="167"/>
  <c r="CB25" i="167"/>
  <c r="CB71" i="167"/>
  <c r="CB160" i="167"/>
  <c r="CB131" i="167"/>
  <c r="CG122" i="167"/>
  <c r="CD16" i="167"/>
  <c r="CA111" i="167"/>
  <c r="CD134" i="167"/>
  <c r="BJ201" i="167"/>
  <c r="CD183" i="167"/>
  <c r="CD81" i="167"/>
  <c r="BJ41" i="167"/>
  <c r="CB47" i="167"/>
  <c r="CB51" i="167"/>
  <c r="CB103" i="167"/>
  <c r="CB146" i="167"/>
  <c r="CB155" i="167"/>
  <c r="BL164" i="167"/>
  <c r="BL203" i="167"/>
  <c r="BL70" i="167"/>
  <c r="CA209" i="167"/>
  <c r="BJ11" i="167"/>
  <c r="CA72" i="167"/>
  <c r="BA73" i="167" s="1"/>
  <c r="BJ47" i="167"/>
  <c r="CD102" i="167"/>
  <c r="CA151" i="167"/>
  <c r="BJ59" i="167"/>
  <c r="BQ22" i="167"/>
  <c r="AG23" i="167" s="1"/>
  <c r="BJ48" i="167"/>
  <c r="CD163" i="167"/>
  <c r="BX112" i="167"/>
  <c r="AU113" i="167" s="1"/>
  <c r="BQ156" i="167"/>
  <c r="AG157" i="167" s="1"/>
  <c r="BX153" i="167"/>
  <c r="AU154" i="167" s="1"/>
  <c r="CA195" i="167"/>
  <c r="BA196" i="167" s="1"/>
  <c r="CD76" i="167"/>
  <c r="CD107" i="167"/>
  <c r="BX120" i="167"/>
  <c r="AU121" i="167" s="1"/>
  <c r="CD36" i="167"/>
  <c r="BQ166" i="167"/>
  <c r="BY148" i="167"/>
  <c r="BJ139" i="167"/>
  <c r="BJ60" i="167"/>
  <c r="BQ84" i="167"/>
  <c r="AG85" i="167" s="1"/>
  <c r="BX67" i="167"/>
  <c r="AU68" i="167" s="1"/>
  <c r="CD75" i="167"/>
  <c r="CA80" i="167"/>
  <c r="CD22" i="167"/>
  <c r="CD70" i="167"/>
  <c r="CA38" i="167"/>
  <c r="CD55" i="167"/>
  <c r="CD69" i="167"/>
  <c r="CA93" i="167"/>
  <c r="BQ119" i="167"/>
  <c r="CD50" i="167"/>
  <c r="CA27" i="167"/>
  <c r="BJ49" i="167"/>
  <c r="CD169" i="167"/>
  <c r="BJ45" i="167"/>
  <c r="CD111" i="167"/>
  <c r="BJ80" i="167"/>
  <c r="BJ122" i="167"/>
  <c r="BJ14" i="167"/>
  <c r="CD11" i="167"/>
  <c r="CD138" i="167"/>
  <c r="BJ33" i="167"/>
  <c r="BJ73" i="167"/>
  <c r="BJ63" i="167"/>
  <c r="BJ30" i="167"/>
  <c r="CA134" i="167"/>
  <c r="CA54" i="167"/>
  <c r="CA86" i="167"/>
  <c r="BJ203" i="167"/>
  <c r="BU31" i="167"/>
  <c r="AO32" i="167" s="1"/>
  <c r="BR86" i="167"/>
  <c r="AI87" i="167" s="1"/>
  <c r="BR162" i="167"/>
  <c r="AI163" i="167" s="1"/>
  <c r="CC190" i="167"/>
  <c r="CJ150" i="167"/>
  <c r="CJ104" i="167"/>
  <c r="BJ18" i="167"/>
  <c r="CA169" i="167"/>
  <c r="CA70" i="167"/>
  <c r="BJ25" i="167"/>
  <c r="BJ106" i="167"/>
  <c r="CD42" i="167"/>
  <c r="CB86" i="167"/>
  <c r="CB196" i="167"/>
  <c r="CB88" i="167"/>
  <c r="CB202" i="167"/>
  <c r="BL100" i="167"/>
  <c r="BL64" i="167"/>
  <c r="BL165" i="167"/>
  <c r="BH107" i="167"/>
  <c r="BQ25" i="167"/>
  <c r="CD19" i="167"/>
  <c r="BX190" i="167"/>
  <c r="AU191" i="167" s="1"/>
  <c r="CD34" i="167"/>
  <c r="BX131" i="167"/>
  <c r="AU132" i="167" s="1"/>
  <c r="CD198" i="167"/>
  <c r="CD200" i="167"/>
  <c r="BQ207" i="167"/>
  <c r="AG208" i="167" s="1"/>
  <c r="BX12" i="167"/>
  <c r="AU13" i="167" s="1"/>
  <c r="BQ50" i="167"/>
  <c r="AG51" i="167" s="1"/>
  <c r="CD113" i="167"/>
  <c r="CD33" i="167"/>
  <c r="CD201" i="167"/>
  <c r="CD181" i="167"/>
  <c r="CD110" i="167"/>
  <c r="CD65" i="167"/>
  <c r="CD142" i="167"/>
  <c r="CA43" i="167"/>
  <c r="BJ40" i="167"/>
  <c r="BJ181" i="167"/>
  <c r="BJ128" i="167"/>
  <c r="BJ69" i="167"/>
  <c r="BJ174" i="167"/>
  <c r="BJ85" i="167"/>
  <c r="BJ170" i="167"/>
  <c r="BJ137" i="167"/>
  <c r="BQ159" i="167"/>
  <c r="BQ140" i="167"/>
  <c r="BQ186" i="167"/>
  <c r="BQ108" i="167"/>
  <c r="BQ73" i="167"/>
  <c r="BQ112" i="167"/>
  <c r="BQ206" i="167"/>
  <c r="BQ18" i="167"/>
  <c r="BQ185" i="167"/>
  <c r="BQ12" i="167"/>
  <c r="BQ202" i="167"/>
  <c r="BQ20" i="167"/>
  <c r="BQ10" i="167"/>
  <c r="BQ189" i="167"/>
  <c r="BQ191" i="167"/>
  <c r="CB192" i="167"/>
  <c r="CB136" i="167"/>
  <c r="CB132" i="167"/>
  <c r="CB36" i="167"/>
  <c r="CB205" i="167"/>
  <c r="CB27" i="167"/>
  <c r="CB158" i="167"/>
  <c r="CB144" i="167"/>
  <c r="CB42" i="167"/>
  <c r="CB98" i="167"/>
  <c r="CB207" i="167"/>
  <c r="CB201" i="167"/>
  <c r="CB171" i="167"/>
  <c r="BY181" i="167"/>
  <c r="BY20" i="167"/>
  <c r="CB32" i="167"/>
  <c r="CB141" i="167"/>
  <c r="CB31" i="167"/>
  <c r="CB54" i="167"/>
  <c r="CB14" i="167"/>
  <c r="CB49" i="167"/>
  <c r="CB176" i="167"/>
  <c r="CB45" i="167"/>
  <c r="CB50" i="167"/>
  <c r="CB106" i="167"/>
  <c r="CB204" i="167"/>
  <c r="CB209" i="167"/>
  <c r="BQ205" i="167"/>
  <c r="BZ22" i="167"/>
  <c r="BT165" i="167"/>
  <c r="AM166" i="167" s="1"/>
  <c r="BQ179" i="167"/>
  <c r="BY193" i="167"/>
  <c r="BM10" i="167"/>
  <c r="BY21" i="167"/>
  <c r="BY13" i="167"/>
  <c r="BT127" i="167"/>
  <c r="AM128" i="167" s="1"/>
  <c r="BV140" i="167"/>
  <c r="AQ141" i="167" s="1"/>
  <c r="BV71" i="167"/>
  <c r="AQ72" i="167" s="1"/>
  <c r="BY133" i="167"/>
  <c r="CB46" i="167"/>
  <c r="CB182" i="167"/>
  <c r="CB38" i="167"/>
  <c r="CB92" i="167"/>
  <c r="CB22" i="167"/>
  <c r="CB120" i="167"/>
  <c r="CB181" i="167"/>
  <c r="CB53" i="167"/>
  <c r="CB66" i="167"/>
  <c r="CB122" i="167"/>
  <c r="CB113" i="167"/>
  <c r="CB75" i="167"/>
  <c r="BQ203" i="167"/>
  <c r="BQ170" i="167"/>
  <c r="BM101" i="167"/>
  <c r="BM147" i="167"/>
  <c r="BV53" i="167"/>
  <c r="AQ54" i="167" s="1"/>
  <c r="BV205" i="167"/>
  <c r="AQ206" i="167" s="1"/>
  <c r="BV12" i="167"/>
  <c r="AQ13" i="167" s="1"/>
  <c r="BQ194" i="167"/>
  <c r="BM21" i="167"/>
  <c r="BQ28" i="167"/>
  <c r="BV21" i="167"/>
  <c r="AQ22" i="167" s="1"/>
  <c r="BV35" i="167"/>
  <c r="AQ36" i="167" s="1"/>
  <c r="BV73" i="167"/>
  <c r="AQ74" i="167" s="1"/>
  <c r="BV201" i="167"/>
  <c r="AQ202" i="167" s="1"/>
  <c r="BV108" i="167"/>
  <c r="AQ109" i="167" s="1"/>
  <c r="AG61" i="167"/>
  <c r="CB197" i="167"/>
  <c r="CB26" i="167"/>
  <c r="CB41" i="167"/>
  <c r="CB17" i="167"/>
  <c r="CB55" i="167"/>
  <c r="CB166" i="167"/>
  <c r="CB198" i="167"/>
  <c r="CB61" i="167"/>
  <c r="CB124" i="167"/>
  <c r="CB138" i="167"/>
  <c r="CB121" i="167"/>
  <c r="AG37" i="167"/>
  <c r="BV120" i="167"/>
  <c r="AQ121" i="167" s="1"/>
  <c r="BV176" i="167"/>
  <c r="AQ177" i="167" s="1"/>
  <c r="CI164" i="167"/>
  <c r="CI20" i="167"/>
  <c r="BY52" i="167"/>
  <c r="BY156" i="167"/>
  <c r="BY175" i="167"/>
  <c r="BY141" i="167"/>
  <c r="BY190" i="167"/>
  <c r="BY207" i="167"/>
  <c r="BY116" i="167"/>
  <c r="BY170" i="167"/>
  <c r="BY176" i="167"/>
  <c r="BY66" i="167"/>
  <c r="BY201" i="167"/>
  <c r="BY208" i="167"/>
  <c r="BL174" i="167"/>
  <c r="BL104" i="167"/>
  <c r="BL178" i="167"/>
  <c r="BL98" i="167"/>
  <c r="BL46" i="167"/>
  <c r="BL122" i="167"/>
  <c r="BL182" i="167"/>
  <c r="BL173" i="167"/>
  <c r="BL93" i="167"/>
  <c r="BL140" i="167"/>
  <c r="BL81" i="167"/>
  <c r="BL134" i="167"/>
  <c r="BL132" i="167"/>
  <c r="BL45" i="167"/>
  <c r="BL108" i="167"/>
  <c r="BL76" i="167"/>
  <c r="BI70" i="167"/>
  <c r="BI50" i="167"/>
  <c r="BI119" i="167"/>
  <c r="BI65" i="167"/>
  <c r="BI44" i="167"/>
  <c r="BI94" i="167"/>
  <c r="BI74" i="167"/>
  <c r="BI200" i="167"/>
  <c r="BI66" i="167"/>
  <c r="BI132" i="167"/>
  <c r="BI185" i="167"/>
  <c r="BI105" i="167"/>
  <c r="BI95" i="167"/>
  <c r="BI29" i="167"/>
  <c r="BI151" i="167"/>
  <c r="BI108" i="167"/>
  <c r="BI37" i="167"/>
  <c r="BI126" i="167"/>
  <c r="BI19" i="167"/>
  <c r="BI81" i="167"/>
  <c r="BI14" i="167"/>
  <c r="BI86" i="167"/>
  <c r="BI47" i="167"/>
  <c r="BI43" i="167"/>
  <c r="BI193" i="167"/>
  <c r="BI38" i="167"/>
  <c r="BI59" i="167"/>
  <c r="BI181" i="167"/>
  <c r="BI171" i="167"/>
  <c r="BI190" i="167"/>
  <c r="AG50" i="167"/>
  <c r="BM141" i="167"/>
  <c r="BM91" i="167"/>
  <c r="BM110" i="167"/>
  <c r="BM103" i="167"/>
  <c r="BM175" i="167"/>
  <c r="BM48" i="167"/>
  <c r="BM61" i="167"/>
  <c r="BM59" i="167"/>
  <c r="BM148" i="167"/>
  <c r="BM129" i="167"/>
  <c r="BM190" i="167"/>
  <c r="BM29" i="167"/>
  <c r="BM51" i="167"/>
  <c r="BM107" i="167"/>
  <c r="BM133" i="167"/>
  <c r="AG38" i="167"/>
  <c r="AG103" i="167"/>
  <c r="AG191" i="167"/>
  <c r="AG81" i="167"/>
  <c r="AG188" i="167"/>
  <c r="AG167" i="167"/>
  <c r="AG166" i="167"/>
  <c r="AG153" i="167"/>
  <c r="CB203" i="167"/>
  <c r="CB123" i="167"/>
  <c r="CB185" i="167"/>
  <c r="CB89" i="167"/>
  <c r="CB170" i="167"/>
  <c r="CB90" i="167"/>
  <c r="CB119" i="167"/>
  <c r="CB152" i="167"/>
  <c r="CB37" i="167"/>
  <c r="CB80" i="167"/>
  <c r="CB112" i="167"/>
  <c r="CB84" i="167"/>
  <c r="CB191" i="167"/>
  <c r="CB159" i="167"/>
  <c r="CB9" i="167"/>
  <c r="CB12" i="167"/>
  <c r="CB23" i="167"/>
  <c r="CB10" i="167"/>
  <c r="CB21" i="167"/>
  <c r="CB156" i="167"/>
  <c r="CB195" i="167"/>
  <c r="CB115" i="167"/>
  <c r="CB169" i="167"/>
  <c r="CB81" i="167"/>
  <c r="CB162" i="167"/>
  <c r="CB82" i="167"/>
  <c r="CB96" i="167"/>
  <c r="CB134" i="167"/>
  <c r="CB190" i="167"/>
  <c r="CB48" i="167"/>
  <c r="CB94" i="167"/>
  <c r="CB79" i="167"/>
  <c r="CB150" i="167"/>
  <c r="CB118" i="167"/>
  <c r="CB174" i="167"/>
  <c r="CB189" i="167"/>
  <c r="CB168" i="167"/>
  <c r="CB200" i="167"/>
  <c r="CB13" i="167"/>
  <c r="CB16" i="167"/>
  <c r="CB187" i="167"/>
  <c r="CB99" i="167"/>
  <c r="CB153" i="167"/>
  <c r="CB73" i="167"/>
  <c r="CB154" i="167"/>
  <c r="CB74" i="167"/>
  <c r="CB78" i="167"/>
  <c r="CB116" i="167"/>
  <c r="CB167" i="167"/>
  <c r="CB40" i="167"/>
  <c r="CB76" i="167"/>
  <c r="CB65" i="167"/>
  <c r="CB104" i="167"/>
  <c r="CB77" i="167"/>
  <c r="CB133" i="167"/>
  <c r="CB143" i="167"/>
  <c r="AG120" i="167"/>
  <c r="BV23" i="167"/>
  <c r="AQ24" i="167" s="1"/>
  <c r="BV54" i="167"/>
  <c r="AQ55" i="167" s="1"/>
  <c r="BV84" i="167"/>
  <c r="AQ85" i="167" s="1"/>
  <c r="BV145" i="167"/>
  <c r="AQ146" i="167" s="1"/>
  <c r="BV194" i="167"/>
  <c r="AQ195" i="167" s="1"/>
  <c r="BV188" i="167"/>
  <c r="AQ189" i="167" s="1"/>
  <c r="BV63" i="167"/>
  <c r="AQ64" i="167" s="1"/>
  <c r="BV65" i="167"/>
  <c r="AQ66" i="167" s="1"/>
  <c r="BV192" i="167"/>
  <c r="AQ193" i="167" s="1"/>
  <c r="BV101" i="167"/>
  <c r="AQ102" i="167" s="1"/>
  <c r="BV25" i="167"/>
  <c r="AQ26" i="167" s="1"/>
  <c r="BV96" i="167"/>
  <c r="AQ97" i="167" s="1"/>
  <c r="BV107" i="167"/>
  <c r="AQ108" i="167" s="1"/>
  <c r="BV64" i="167"/>
  <c r="AQ65" i="167" s="1"/>
  <c r="BV10" i="167"/>
  <c r="AQ11" i="167" s="1"/>
  <c r="BV52" i="167"/>
  <c r="AQ53" i="167" s="1"/>
  <c r="BV50" i="167"/>
  <c r="AQ51" i="167" s="1"/>
  <c r="BV17" i="167"/>
  <c r="AQ18" i="167" s="1"/>
  <c r="BV58" i="167"/>
  <c r="AQ59" i="167" s="1"/>
  <c r="BV114" i="167"/>
  <c r="AQ115" i="167" s="1"/>
  <c r="BV88" i="167"/>
  <c r="AQ89" i="167" s="1"/>
  <c r="BV193" i="167"/>
  <c r="AQ194" i="167" s="1"/>
  <c r="BV189" i="167"/>
  <c r="AQ190" i="167" s="1"/>
  <c r="BV209" i="167"/>
  <c r="AQ210" i="167" s="1"/>
  <c r="BV36" i="167"/>
  <c r="AQ37" i="167" s="1"/>
  <c r="BV11" i="167"/>
  <c r="AQ12" i="167" s="1"/>
  <c r="BV185" i="167"/>
  <c r="AQ186" i="167" s="1"/>
  <c r="BV181" i="167"/>
  <c r="AQ182" i="167" s="1"/>
  <c r="BV47" i="167"/>
  <c r="AQ48" i="167" s="1"/>
  <c r="CB62" i="167"/>
  <c r="CB95" i="167"/>
  <c r="CB127" i="167"/>
  <c r="CB28" i="167"/>
  <c r="CB72" i="167"/>
  <c r="CB19" i="167"/>
  <c r="CB140" i="167"/>
  <c r="CB126" i="167"/>
  <c r="CB180" i="167"/>
  <c r="CB188" i="167"/>
  <c r="CB199" i="167"/>
  <c r="CB193" i="167"/>
  <c r="CB163" i="167"/>
  <c r="AG26" i="167"/>
  <c r="BV67" i="167"/>
  <c r="AQ68" i="167" s="1"/>
  <c r="BY209" i="167"/>
  <c r="BY121" i="167"/>
  <c r="BY86" i="167"/>
  <c r="BY124" i="167"/>
  <c r="BY204" i="167"/>
  <c r="BY109" i="167"/>
  <c r="BQ199" i="167"/>
  <c r="BV15" i="167"/>
  <c r="AQ16" i="167" s="1"/>
  <c r="BI205" i="167"/>
  <c r="BI10" i="167"/>
  <c r="BI58" i="167"/>
  <c r="BY64" i="167"/>
  <c r="AG36" i="167"/>
  <c r="BQ201" i="167"/>
  <c r="BV55" i="167"/>
  <c r="AQ56" i="167" s="1"/>
  <c r="BI40" i="167"/>
  <c r="BQ54" i="167"/>
  <c r="BM74" i="167"/>
  <c r="BX50" i="167"/>
  <c r="AU51" i="167" s="1"/>
  <c r="BX208" i="167"/>
  <c r="AU209" i="167" s="1"/>
  <c r="BX133" i="167"/>
  <c r="AU134" i="167" s="1"/>
  <c r="BX61" i="167"/>
  <c r="AU62" i="167" s="1"/>
  <c r="BX33" i="167"/>
  <c r="AU34" i="167" s="1"/>
  <c r="BX141" i="167"/>
  <c r="AU142" i="167" s="1"/>
  <c r="BX193" i="167"/>
  <c r="AU194" i="167" s="1"/>
  <c r="BX65" i="167"/>
  <c r="AU66" i="167" s="1"/>
  <c r="BX52" i="167"/>
  <c r="AU53" i="167" s="1"/>
  <c r="BX124" i="167"/>
  <c r="AU125" i="167" s="1"/>
  <c r="BX209" i="167"/>
  <c r="AU210" i="167" s="1"/>
  <c r="BX59" i="167"/>
  <c r="AU60" i="167" s="1"/>
  <c r="BX105" i="167"/>
  <c r="AU106" i="167" s="1"/>
  <c r="BX23" i="167"/>
  <c r="AU24" i="167" s="1"/>
  <c r="BX51" i="167"/>
  <c r="AU52" i="167" s="1"/>
  <c r="BX104" i="167"/>
  <c r="AU105" i="167" s="1"/>
  <c r="BX180" i="167"/>
  <c r="AU181" i="167" s="1"/>
  <c r="BJ129" i="167"/>
  <c r="BU195" i="167"/>
  <c r="AO196" i="167" s="1"/>
  <c r="BR97" i="167"/>
  <c r="AI98" i="167" s="1"/>
  <c r="BR190" i="167"/>
  <c r="AI191" i="167" s="1"/>
  <c r="BJ56" i="167"/>
  <c r="BR199" i="167"/>
  <c r="AI200" i="167" s="1"/>
  <c r="CC48" i="167"/>
  <c r="CJ135" i="167"/>
  <c r="BL13" i="167"/>
  <c r="BL28" i="167"/>
  <c r="BL35" i="167"/>
  <c r="BL130" i="167"/>
  <c r="BL66" i="167"/>
  <c r="BL103" i="167"/>
  <c r="BL142" i="167"/>
  <c r="CC172" i="167"/>
  <c r="CI113" i="167"/>
  <c r="CC194" i="167"/>
  <c r="CC51" i="167"/>
  <c r="CI19" i="167"/>
  <c r="CI186" i="167"/>
  <c r="CG107" i="167"/>
  <c r="CG77" i="167"/>
  <c r="CG86" i="167"/>
  <c r="CG40" i="167"/>
  <c r="CC138" i="167"/>
  <c r="BL141" i="167"/>
  <c r="BL179" i="167"/>
  <c r="BL99" i="167"/>
  <c r="BL148" i="167"/>
  <c r="BL147" i="167"/>
  <c r="BL119" i="167"/>
  <c r="CC204" i="167"/>
  <c r="BS52" i="167"/>
  <c r="AK53" i="167" s="1"/>
  <c r="BS200" i="167"/>
  <c r="AK201" i="167" s="1"/>
  <c r="CG62" i="167"/>
  <c r="CC11" i="167"/>
  <c r="CG180" i="167"/>
  <c r="CG14" i="167"/>
  <c r="CC76" i="167"/>
  <c r="CC19" i="167"/>
  <c r="BY142" i="167"/>
  <c r="BY93" i="167"/>
  <c r="BY185" i="167"/>
  <c r="BY200" i="167"/>
  <c r="BY188" i="167"/>
  <c r="BY10" i="167"/>
  <c r="BY171" i="167"/>
  <c r="BY38" i="167"/>
  <c r="BY186" i="167"/>
  <c r="BY206" i="167"/>
  <c r="BY125" i="167"/>
  <c r="BY189" i="167"/>
  <c r="BY36" i="167"/>
  <c r="BY102" i="167"/>
  <c r="BY187" i="167"/>
  <c r="BY82" i="167"/>
  <c r="BY205" i="167"/>
  <c r="BY89" i="167"/>
  <c r="BY78" i="167"/>
  <c r="BY199" i="167"/>
  <c r="BY58" i="167"/>
  <c r="BY50" i="167"/>
  <c r="BY100" i="167"/>
  <c r="CC40" i="167"/>
  <c r="BY68" i="167"/>
  <c r="BY49" i="167"/>
  <c r="BY84" i="167"/>
  <c r="CC47" i="167"/>
  <c r="BY197" i="167"/>
  <c r="BY194" i="167"/>
  <c r="BY65" i="167"/>
  <c r="BM180" i="167"/>
  <c r="BM86" i="167"/>
  <c r="BM130" i="167"/>
  <c r="BM85" i="167"/>
  <c r="BM11" i="167"/>
  <c r="BM27" i="167"/>
  <c r="BM49" i="167"/>
  <c r="BM17" i="167"/>
  <c r="BM35" i="167"/>
  <c r="BM199" i="167"/>
  <c r="BM134" i="167"/>
  <c r="BM167" i="167"/>
  <c r="BX17" i="167"/>
  <c r="AU18" i="167" s="1"/>
  <c r="BX172" i="167"/>
  <c r="AU173" i="167" s="1"/>
  <c r="BX57" i="167"/>
  <c r="AU58" i="167" s="1"/>
  <c r="BX139" i="167"/>
  <c r="AU140" i="167" s="1"/>
  <c r="BX49" i="167"/>
  <c r="AU50" i="167" s="1"/>
  <c r="BX83" i="167"/>
  <c r="AU84" i="167" s="1"/>
  <c r="BX116" i="167"/>
  <c r="AU117" i="167" s="1"/>
  <c r="BX41" i="167"/>
  <c r="AU42" i="167" s="1"/>
  <c r="BX72" i="167"/>
  <c r="AU73" i="167" s="1"/>
  <c r="BX183" i="167"/>
  <c r="AU184" i="167" s="1"/>
  <c r="BX186" i="167"/>
  <c r="AU187" i="167" s="1"/>
  <c r="BX138" i="167"/>
  <c r="AU139" i="167" s="1"/>
  <c r="BX15" i="167"/>
  <c r="AU16" i="167" s="1"/>
  <c r="BX18" i="167"/>
  <c r="AU19" i="167" s="1"/>
  <c r="BX80" i="167"/>
  <c r="AU81" i="167" s="1"/>
  <c r="BX38" i="167"/>
  <c r="AU39" i="167" s="1"/>
  <c r="BX113" i="167"/>
  <c r="AU114" i="167" s="1"/>
  <c r="BX117" i="167"/>
  <c r="AU118" i="167" s="1"/>
  <c r="BX203" i="167"/>
  <c r="AU204" i="167" s="1"/>
  <c r="BX101" i="167"/>
  <c r="AU102" i="167" s="1"/>
  <c r="BX156" i="167"/>
  <c r="AU157" i="167" s="1"/>
  <c r="BX43" i="167"/>
  <c r="AU44" i="167" s="1"/>
  <c r="BX137" i="167"/>
  <c r="AU138" i="167" s="1"/>
  <c r="BX199" i="167"/>
  <c r="AU200" i="167" s="1"/>
  <c r="BX24" i="167"/>
  <c r="AU25" i="167" s="1"/>
  <c r="BX45" i="167"/>
  <c r="AU46" i="167" s="1"/>
  <c r="BX165" i="167"/>
  <c r="AU166" i="167" s="1"/>
  <c r="BX168" i="167"/>
  <c r="AU169" i="167" s="1"/>
  <c r="CC104" i="167"/>
  <c r="CC53" i="167"/>
  <c r="CC68" i="167"/>
  <c r="CC86" i="167"/>
  <c r="CC78" i="167"/>
  <c r="CC37" i="167"/>
  <c r="CC25" i="167"/>
  <c r="CC175" i="167"/>
  <c r="CC67" i="167"/>
  <c r="CC107" i="167"/>
  <c r="CC69" i="167"/>
  <c r="CI110" i="167"/>
  <c r="CI183" i="167"/>
  <c r="CI15" i="167"/>
  <c r="CI204" i="167"/>
  <c r="CI80" i="167"/>
  <c r="CI56" i="167"/>
  <c r="CI65" i="167"/>
  <c r="CC140" i="167"/>
  <c r="CC188" i="167"/>
  <c r="CC12" i="167"/>
  <c r="CI101" i="167"/>
  <c r="BX54" i="167"/>
  <c r="AU55" i="167" s="1"/>
  <c r="CI194" i="167"/>
  <c r="CC28" i="167"/>
  <c r="CC24" i="167"/>
  <c r="CI201" i="167"/>
  <c r="BH204" i="167"/>
  <c r="BH208" i="167"/>
  <c r="BH53" i="167"/>
  <c r="BH23" i="167"/>
  <c r="CC160" i="167"/>
  <c r="BL176" i="167"/>
  <c r="BL96" i="167"/>
  <c r="BL204" i="167"/>
  <c r="BL114" i="167"/>
  <c r="BL185" i="167"/>
  <c r="BL89" i="167"/>
  <c r="BL195" i="167"/>
  <c r="BL97" i="167"/>
  <c r="BL40" i="167"/>
  <c r="BX44" i="167"/>
  <c r="AU45" i="167" s="1"/>
  <c r="BY149" i="167"/>
  <c r="BY60" i="167"/>
  <c r="CB179" i="167"/>
  <c r="CB107" i="167"/>
  <c r="CB177" i="167"/>
  <c r="CB105" i="167"/>
  <c r="CB186" i="167"/>
  <c r="CB114" i="167"/>
  <c r="CB165" i="167"/>
  <c r="CB58" i="167"/>
  <c r="CB111" i="167"/>
  <c r="CB172" i="167"/>
  <c r="CB64" i="167"/>
  <c r="CB117" i="167"/>
  <c r="CB125" i="167"/>
  <c r="CB11" i="167"/>
  <c r="CB30" i="167"/>
  <c r="CB67" i="167"/>
  <c r="CB128" i="167"/>
  <c r="CB184" i="167"/>
  <c r="CB173" i="167"/>
  <c r="CB18" i="167"/>
  <c r="CB43" i="167"/>
  <c r="CB69" i="167"/>
  <c r="BM77" i="167"/>
  <c r="CC156" i="167"/>
  <c r="CH139" i="167"/>
  <c r="CH124" i="167"/>
  <c r="CH59" i="167"/>
  <c r="BK111" i="167"/>
  <c r="BK42" i="167"/>
  <c r="BK133" i="167"/>
  <c r="BK27" i="167"/>
  <c r="BK194" i="167"/>
  <c r="BK188" i="167"/>
  <c r="BK197" i="167"/>
  <c r="BK18" i="167"/>
  <c r="BK137" i="167"/>
  <c r="BK37" i="167"/>
  <c r="BK43" i="167"/>
  <c r="BK54" i="167"/>
  <c r="BK29" i="167"/>
  <c r="BK25" i="167"/>
  <c r="BK33" i="167"/>
  <c r="BK20" i="167"/>
  <c r="BK125" i="167"/>
  <c r="BK108" i="167"/>
  <c r="BK198" i="167"/>
  <c r="BK190" i="167"/>
  <c r="BK55" i="167"/>
  <c r="BK56" i="167"/>
  <c r="BK59" i="167"/>
  <c r="BK12" i="167"/>
  <c r="BK15" i="167"/>
  <c r="CA168" i="167"/>
  <c r="BU32" i="167"/>
  <c r="AO33" i="167" s="1"/>
  <c r="BU149" i="167"/>
  <c r="AO150" i="167" s="1"/>
  <c r="BR81" i="167"/>
  <c r="AI82" i="167" s="1"/>
  <c r="BU185" i="167"/>
  <c r="AO186" i="167" s="1"/>
  <c r="BR207" i="167"/>
  <c r="AI208" i="167" s="1"/>
  <c r="CA79" i="167"/>
  <c r="CJ166" i="167"/>
  <c r="CJ10" i="167"/>
  <c r="BI78" i="167"/>
  <c r="CA199" i="167"/>
  <c r="BI57" i="167"/>
  <c r="CJ129" i="167"/>
  <c r="CJ75" i="167"/>
  <c r="CJ82" i="167"/>
  <c r="CJ9" i="167"/>
  <c r="CA205" i="167"/>
  <c r="CA50" i="167"/>
  <c r="CA33" i="167"/>
  <c r="CA26" i="167"/>
  <c r="BU105" i="167"/>
  <c r="AO106" i="167" s="1"/>
  <c r="BR80" i="167"/>
  <c r="AI81" i="167" s="1"/>
  <c r="BR203" i="167"/>
  <c r="AI204" i="167" s="1"/>
  <c r="BR181" i="167"/>
  <c r="AI182" i="167" s="1"/>
  <c r="BR195" i="167"/>
  <c r="AI196" i="167" s="1"/>
  <c r="BU66" i="167"/>
  <c r="AO67" i="167" s="1"/>
  <c r="BR186" i="167"/>
  <c r="AI187" i="167" s="1"/>
  <c r="CJ53" i="167"/>
  <c r="CJ49" i="167"/>
  <c r="CJ185" i="167"/>
  <c r="CJ171" i="167"/>
  <c r="CJ33" i="167"/>
  <c r="BI113" i="167"/>
  <c r="BI135" i="167"/>
  <c r="BV57" i="167"/>
  <c r="AQ58" i="167" s="1"/>
  <c r="CA150" i="167"/>
  <c r="CJ50" i="167"/>
  <c r="CA40" i="167"/>
  <c r="CA73" i="167"/>
  <c r="CA165" i="167"/>
  <c r="CA71" i="167"/>
  <c r="CA99" i="167"/>
  <c r="CA59" i="167"/>
  <c r="CA137" i="167"/>
  <c r="BN183" i="167"/>
  <c r="BX155" i="167"/>
  <c r="AU156" i="167" s="1"/>
  <c r="CI17" i="167"/>
  <c r="CI63" i="167"/>
  <c r="BS63" i="167"/>
  <c r="AK64" i="167" s="1"/>
  <c r="CI190" i="167"/>
  <c r="BN38" i="167"/>
  <c r="BN70" i="167"/>
  <c r="BN197" i="167"/>
  <c r="BN193" i="167"/>
  <c r="BN37" i="167"/>
  <c r="BN17" i="167"/>
  <c r="BN80" i="167"/>
  <c r="BN56" i="167"/>
  <c r="BN52" i="167"/>
  <c r="BN142" i="167"/>
  <c r="BN9" i="167"/>
  <c r="BN96" i="167"/>
  <c r="BN190" i="167"/>
  <c r="BN164" i="167"/>
  <c r="BN167" i="167"/>
  <c r="BN12" i="167"/>
  <c r="BK139" i="167"/>
  <c r="BN208" i="167"/>
  <c r="BZ47" i="167"/>
  <c r="BZ203" i="167"/>
  <c r="BZ28" i="167"/>
  <c r="BZ97" i="167"/>
  <c r="BZ76" i="167"/>
  <c r="BZ178" i="167"/>
  <c r="BN198" i="167"/>
  <c r="CI182" i="167"/>
  <c r="BL10" i="167"/>
  <c r="BL23" i="167"/>
  <c r="BL36" i="167"/>
  <c r="BL51" i="167"/>
  <c r="BL113" i="167"/>
  <c r="BL145" i="167"/>
  <c r="BL197" i="167"/>
  <c r="BL153" i="167"/>
  <c r="BL121" i="167"/>
  <c r="BL106" i="167"/>
  <c r="BL63" i="167"/>
  <c r="BL79" i="167"/>
  <c r="BL167" i="167"/>
  <c r="BL102" i="167"/>
  <c r="BL190" i="167"/>
  <c r="BL160" i="167"/>
  <c r="CI157" i="167"/>
  <c r="BN83" i="167"/>
  <c r="CI10" i="167"/>
  <c r="CI185" i="167"/>
  <c r="CI93" i="167"/>
  <c r="CI188" i="167"/>
  <c r="BN130" i="167"/>
  <c r="BL26" i="167"/>
  <c r="BL44" i="167"/>
  <c r="BL54" i="167"/>
  <c r="BL82" i="167"/>
  <c r="BL149" i="167"/>
  <c r="BL16" i="167"/>
  <c r="BL41" i="167"/>
  <c r="BL205" i="167"/>
  <c r="BL139" i="167"/>
  <c r="BL124" i="167"/>
  <c r="BL68" i="167"/>
  <c r="BL87" i="167"/>
  <c r="BL175" i="167"/>
  <c r="BL110" i="167"/>
  <c r="BL206" i="167"/>
  <c r="BL168" i="167"/>
  <c r="BN203" i="167"/>
  <c r="BZ139" i="167"/>
  <c r="BN21" i="167"/>
  <c r="BN23" i="167"/>
  <c r="BN189" i="167"/>
  <c r="BN101" i="167"/>
  <c r="BN195" i="167"/>
  <c r="CI83" i="167"/>
  <c r="CI115" i="167"/>
  <c r="CI16" i="167"/>
  <c r="BN75" i="167"/>
  <c r="CI12" i="167"/>
  <c r="CI148" i="167"/>
  <c r="CI189" i="167"/>
  <c r="CI133" i="167"/>
  <c r="CI53" i="167"/>
  <c r="BW26" i="167"/>
  <c r="AS27" i="167" s="1"/>
  <c r="BW23" i="167"/>
  <c r="AS24" i="167" s="1"/>
  <c r="BW190" i="167"/>
  <c r="AS191" i="167" s="1"/>
  <c r="BW41" i="167"/>
  <c r="AS42" i="167" s="1"/>
  <c r="BW188" i="167"/>
  <c r="AS189" i="167" s="1"/>
  <c r="BN11" i="167"/>
  <c r="BZ55" i="167"/>
  <c r="BZ85" i="167"/>
  <c r="CI37" i="167"/>
  <c r="BN82" i="167"/>
  <c r="BL187" i="167"/>
  <c r="BL34" i="167"/>
  <c r="BL60" i="167"/>
  <c r="BL92" i="167"/>
  <c r="BL123" i="167"/>
  <c r="BL154" i="167"/>
  <c r="BL24" i="167"/>
  <c r="BL57" i="167"/>
  <c r="BL202" i="167"/>
  <c r="BL157" i="167"/>
  <c r="BL129" i="167"/>
  <c r="BL73" i="167"/>
  <c r="BL95" i="167"/>
  <c r="BL183" i="167"/>
  <c r="BL126" i="167"/>
  <c r="BL88" i="167"/>
  <c r="BN185" i="167"/>
  <c r="BZ133" i="167"/>
  <c r="CI107" i="167"/>
  <c r="CI38" i="167"/>
  <c r="BN139" i="167"/>
  <c r="CI25" i="167"/>
  <c r="CI147" i="167"/>
  <c r="BN148" i="167"/>
  <c r="CI96" i="167"/>
  <c r="CI139" i="167"/>
  <c r="BT164" i="167"/>
  <c r="AM165" i="167" s="1"/>
  <c r="BT141" i="167"/>
  <c r="AM142" i="167" s="1"/>
  <c r="CI21" i="167"/>
  <c r="CI81" i="167"/>
  <c r="BK182" i="167"/>
  <c r="BN131" i="167"/>
  <c r="BK129" i="167"/>
  <c r="CH61" i="167"/>
  <c r="CH97" i="167"/>
  <c r="CH172" i="167"/>
  <c r="CH17" i="167"/>
  <c r="CH85" i="167"/>
  <c r="CH80" i="167"/>
  <c r="CH113" i="167"/>
  <c r="CH137" i="167"/>
  <c r="CH14" i="167"/>
  <c r="CH24" i="167"/>
  <c r="CH19" i="167"/>
  <c r="CH127" i="167"/>
  <c r="CH11" i="167"/>
  <c r="BX143" i="167"/>
  <c r="AU144" i="167" s="1"/>
  <c r="BX97" i="167"/>
  <c r="AU98" i="167" s="1"/>
  <c r="BX122" i="167"/>
  <c r="AU123" i="167" s="1"/>
  <c r="BX70" i="167"/>
  <c r="AU71" i="167" s="1"/>
  <c r="BX102" i="167"/>
  <c r="AU103" i="167" s="1"/>
  <c r="BX87" i="167"/>
  <c r="AU88" i="167" s="1"/>
  <c r="BX13" i="167"/>
  <c r="AU14" i="167" s="1"/>
  <c r="BX110" i="167"/>
  <c r="AU111" i="167" s="1"/>
  <c r="BX56" i="167"/>
  <c r="AU57" i="167" s="1"/>
  <c r="BX96" i="167"/>
  <c r="AU97" i="167" s="1"/>
  <c r="BX11" i="167"/>
  <c r="AU12" i="167" s="1"/>
  <c r="BX95" i="167"/>
  <c r="AU96" i="167" s="1"/>
  <c r="BX36" i="167"/>
  <c r="AU37" i="167" s="1"/>
  <c r="BX167" i="167"/>
  <c r="AU168" i="167" s="1"/>
  <c r="BX108" i="167"/>
  <c r="AU109" i="167" s="1"/>
  <c r="BX98" i="167"/>
  <c r="AU99" i="167" s="1"/>
  <c r="BX25" i="167"/>
  <c r="AU26" i="167" s="1"/>
  <c r="BX130" i="167"/>
  <c r="AU131" i="167" s="1"/>
  <c r="BX53" i="167"/>
  <c r="AU54" i="167" s="1"/>
  <c r="BX75" i="167"/>
  <c r="AU76" i="167" s="1"/>
  <c r="BX77" i="167"/>
  <c r="AU78" i="167" s="1"/>
  <c r="BX132" i="167"/>
  <c r="AU133" i="167" s="1"/>
  <c r="BX201" i="167"/>
  <c r="AU202" i="167" s="1"/>
  <c r="BX89" i="167"/>
  <c r="AU90" i="167" s="1"/>
  <c r="BX90" i="167"/>
  <c r="AU91" i="167" s="1"/>
  <c r="BX86" i="167"/>
  <c r="AU87" i="167" s="1"/>
  <c r="BX58" i="167"/>
  <c r="AU59" i="167" s="1"/>
  <c r="BX21" i="167"/>
  <c r="AU22" i="167" s="1"/>
  <c r="BX76" i="167"/>
  <c r="AU77" i="167" s="1"/>
  <c r="BX42" i="167"/>
  <c r="AU43" i="167" s="1"/>
  <c r="BX74" i="167"/>
  <c r="AU75" i="167" s="1"/>
  <c r="BX175" i="167"/>
  <c r="AU176" i="167" s="1"/>
  <c r="BX31" i="167"/>
  <c r="AU32" i="167" s="1"/>
  <c r="BX32" i="167"/>
  <c r="AU33" i="167" s="1"/>
  <c r="BX109" i="167"/>
  <c r="AU110" i="167" s="1"/>
  <c r="BX197" i="167"/>
  <c r="AU198" i="167" s="1"/>
  <c r="BX66" i="167"/>
  <c r="AU67" i="167" s="1"/>
  <c r="BX93" i="167"/>
  <c r="AU94" i="167" s="1"/>
  <c r="BX20" i="167"/>
  <c r="AU21" i="167" s="1"/>
  <c r="BX189" i="167"/>
  <c r="AU190" i="167" s="1"/>
  <c r="BX185" i="167"/>
  <c r="AU186" i="167" s="1"/>
  <c r="BX82" i="167"/>
  <c r="AU83" i="167" s="1"/>
  <c r="BX114" i="167"/>
  <c r="AU115" i="167" s="1"/>
  <c r="BX79" i="167"/>
  <c r="AU80" i="167" s="1"/>
  <c r="BX129" i="167"/>
  <c r="AU130" i="167" s="1"/>
  <c r="BZ68" i="167"/>
  <c r="BN76" i="167"/>
  <c r="BZ16" i="167"/>
  <c r="BN81" i="167"/>
  <c r="BZ209" i="167"/>
  <c r="BZ197" i="167"/>
  <c r="BN111" i="167"/>
  <c r="BN194" i="167"/>
  <c r="BN129" i="167"/>
  <c r="BZ15" i="167"/>
  <c r="BZ14" i="167"/>
  <c r="BZ61" i="167"/>
  <c r="BH123" i="167"/>
  <c r="BH155" i="167"/>
  <c r="BH61" i="167"/>
  <c r="BH118" i="167"/>
  <c r="BN16" i="167"/>
  <c r="CI26" i="167"/>
  <c r="CI102" i="167"/>
  <c r="CI170" i="167"/>
  <c r="CI32" i="167"/>
  <c r="CI199" i="167"/>
  <c r="CI154" i="167"/>
  <c r="CI134" i="167"/>
  <c r="CI150" i="167"/>
  <c r="CI44" i="167"/>
  <c r="CI47" i="167"/>
  <c r="CI23" i="167"/>
  <c r="CI35" i="167"/>
  <c r="CI111" i="167"/>
  <c r="CI165" i="167"/>
  <c r="CI75" i="167"/>
  <c r="CI77" i="167"/>
  <c r="CI29" i="167"/>
  <c r="CI31" i="167"/>
  <c r="CI18" i="167"/>
  <c r="CI22" i="167"/>
  <c r="CI78" i="167"/>
  <c r="CI62" i="167"/>
  <c r="CI36" i="167"/>
  <c r="CI11" i="167"/>
  <c r="CI117" i="167"/>
  <c r="CI205" i="167"/>
  <c r="CI193" i="167"/>
  <c r="CI208" i="167"/>
  <c r="CI109" i="167"/>
  <c r="CI68" i="167"/>
  <c r="BL208" i="167"/>
  <c r="BL152" i="167"/>
  <c r="BL198" i="167"/>
  <c r="BL118" i="167"/>
  <c r="BL207" i="167"/>
  <c r="BL111" i="167"/>
  <c r="BL137" i="167"/>
  <c r="BL39" i="167"/>
  <c r="BL58" i="167"/>
  <c r="BL116" i="167"/>
  <c r="BL194" i="167"/>
  <c r="BL49" i="167"/>
  <c r="BL32" i="167"/>
  <c r="BL27" i="167"/>
  <c r="BL14" i="167"/>
  <c r="BL17" i="167"/>
  <c r="BL20" i="167"/>
  <c r="BL15" i="167"/>
  <c r="BL18" i="167"/>
  <c r="BL59" i="167"/>
  <c r="BL21" i="167"/>
  <c r="BL131" i="167"/>
  <c r="BL117" i="167"/>
  <c r="BL9" i="167"/>
  <c r="BL22" i="167"/>
  <c r="BL52" i="167"/>
  <c r="BL69" i="167"/>
  <c r="BL125" i="167"/>
  <c r="BL53" i="167"/>
  <c r="BL42" i="167"/>
  <c r="BL170" i="167"/>
  <c r="BL155" i="167"/>
  <c r="BL143" i="167"/>
  <c r="BL209" i="167"/>
  <c r="BL166" i="167"/>
  <c r="BL112" i="167"/>
  <c r="CI57" i="167"/>
  <c r="BN204" i="167"/>
  <c r="CI209" i="167"/>
  <c r="BN35" i="167"/>
  <c r="BZ24" i="167"/>
  <c r="CI66" i="167"/>
  <c r="BH185" i="167"/>
  <c r="BS19" i="167"/>
  <c r="AK20" i="167" s="1"/>
  <c r="BT173" i="167"/>
  <c r="AM174" i="167" s="1"/>
  <c r="BN65" i="167"/>
  <c r="BN200" i="167"/>
  <c r="BS138" i="167"/>
  <c r="AK139" i="167" s="1"/>
  <c r="BT21" i="167"/>
  <c r="AM22" i="167" s="1"/>
  <c r="CB147" i="167"/>
  <c r="CB83" i="167"/>
  <c r="CB161" i="167"/>
  <c r="CB97" i="167"/>
  <c r="CB194" i="167"/>
  <c r="CB130" i="167"/>
  <c r="CB208" i="167"/>
  <c r="CB101" i="167"/>
  <c r="CB175" i="167"/>
  <c r="CB70" i="167"/>
  <c r="CB149" i="167"/>
  <c r="CB56" i="167"/>
  <c r="CB135" i="167"/>
  <c r="CB44" i="167"/>
  <c r="CB35" i="167"/>
  <c r="CB109" i="167"/>
  <c r="CB164" i="167"/>
  <c r="CB33" i="167"/>
  <c r="CB87" i="167"/>
  <c r="CB148" i="167"/>
  <c r="CB15" i="167"/>
  <c r="CB34" i="167"/>
  <c r="CB100" i="167"/>
  <c r="CB24" i="167"/>
  <c r="CB151" i="167"/>
  <c r="BS73" i="167"/>
  <c r="AK74" i="167" s="1"/>
  <c r="CI42" i="167"/>
  <c r="BK95" i="167"/>
  <c r="BK63" i="167"/>
  <c r="BK134" i="167"/>
  <c r="BK168" i="167"/>
  <c r="BK100" i="167"/>
  <c r="BK67" i="167"/>
  <c r="BK208" i="167"/>
  <c r="BK132" i="167"/>
  <c r="BK14" i="167"/>
  <c r="BK85" i="167"/>
  <c r="BK181" i="167"/>
  <c r="BK62" i="167"/>
  <c r="BK201" i="167"/>
  <c r="BK88" i="167"/>
  <c r="BK178" i="167"/>
  <c r="BK82" i="167"/>
  <c r="BK101" i="167"/>
  <c r="BK10" i="167"/>
  <c r="BK87" i="167"/>
  <c r="BK79" i="167"/>
  <c r="BK92" i="167"/>
  <c r="BK200" i="167"/>
  <c r="BK130" i="167"/>
  <c r="BK153" i="167"/>
  <c r="BK73" i="167"/>
  <c r="BK53" i="167"/>
  <c r="BK48" i="167"/>
  <c r="BK209" i="167"/>
  <c r="BK141" i="167"/>
  <c r="BK204" i="167"/>
  <c r="BK80" i="167"/>
  <c r="BK34" i="167"/>
  <c r="CI108" i="167"/>
  <c r="BI52" i="167"/>
  <c r="BI153" i="167"/>
  <c r="BI41" i="167"/>
  <c r="BI49" i="167"/>
  <c r="BI12" i="167"/>
  <c r="BI42" i="167"/>
  <c r="BI189" i="167"/>
  <c r="BI20" i="167"/>
  <c r="BI33" i="167"/>
  <c r="BI71" i="167"/>
  <c r="BI82" i="167"/>
  <c r="BI114" i="167"/>
  <c r="BI93" i="167"/>
  <c r="BI198" i="167"/>
  <c r="BI61" i="167"/>
  <c r="BI134" i="167"/>
  <c r="BI79" i="167"/>
  <c r="BI121" i="167"/>
  <c r="BI16" i="167"/>
  <c r="BI30" i="167"/>
  <c r="BI107" i="167"/>
  <c r="BI23" i="167"/>
  <c r="BI116" i="167"/>
  <c r="BI53" i="167"/>
  <c r="BI204" i="167"/>
  <c r="BI9" i="167"/>
  <c r="BI136" i="167"/>
  <c r="BI77" i="167"/>
  <c r="CJ155" i="167"/>
  <c r="CJ149" i="167"/>
  <c r="CJ92" i="167"/>
  <c r="CJ27" i="167"/>
  <c r="CJ57" i="167"/>
  <c r="CJ117" i="167"/>
  <c r="CJ190" i="167"/>
  <c r="CJ137" i="167"/>
  <c r="CJ41" i="167"/>
  <c r="CJ84" i="167"/>
  <c r="CJ12" i="167"/>
  <c r="CJ98" i="167"/>
  <c r="CJ42" i="167"/>
  <c r="CJ110" i="167"/>
  <c r="CJ87" i="167"/>
  <c r="CJ47" i="167"/>
  <c r="CJ34" i="167"/>
  <c r="CJ25" i="167"/>
  <c r="CJ168" i="167"/>
  <c r="CJ40" i="167"/>
  <c r="CJ108" i="167"/>
  <c r="CJ86" i="167"/>
  <c r="CJ38" i="167"/>
  <c r="CJ148" i="167"/>
  <c r="CJ59" i="167"/>
  <c r="CJ46" i="167"/>
  <c r="CJ198" i="167"/>
  <c r="CJ176" i="167"/>
  <c r="CJ61" i="167"/>
  <c r="CJ203" i="167"/>
  <c r="CJ88" i="167"/>
  <c r="CJ94" i="167"/>
  <c r="CJ133" i="167"/>
  <c r="CJ74" i="167"/>
  <c r="CJ77" i="167"/>
  <c r="CJ127" i="167"/>
  <c r="CC43" i="167"/>
  <c r="CC13" i="167"/>
  <c r="CC65" i="167"/>
  <c r="CC30" i="167"/>
  <c r="CC108" i="167"/>
  <c r="CC56" i="167"/>
  <c r="CC186" i="167"/>
  <c r="BV183" i="167"/>
  <c r="AQ184" i="167" s="1"/>
  <c r="BV22" i="167"/>
  <c r="AQ23" i="167" s="1"/>
  <c r="BV18" i="167"/>
  <c r="AQ19" i="167" s="1"/>
  <c r="BV122" i="167"/>
  <c r="AQ123" i="167" s="1"/>
  <c r="BV70" i="167"/>
  <c r="AQ71" i="167" s="1"/>
  <c r="BV56" i="167"/>
  <c r="AQ57" i="167" s="1"/>
  <c r="BV197" i="167"/>
  <c r="AQ198" i="167" s="1"/>
  <c r="BV69" i="167"/>
  <c r="AQ70" i="167" s="1"/>
  <c r="BV51" i="167"/>
  <c r="AQ52" i="167" s="1"/>
  <c r="BV9" i="167"/>
  <c r="BV66" i="167"/>
  <c r="AQ67" i="167" s="1"/>
  <c r="CC149" i="167"/>
  <c r="CJ194" i="167"/>
  <c r="CJ164" i="167"/>
  <c r="BY30" i="167"/>
  <c r="BY137" i="167"/>
  <c r="BY26" i="167"/>
  <c r="BM31" i="167"/>
  <c r="BJ117" i="167"/>
  <c r="CA49" i="167"/>
  <c r="BQ157" i="167"/>
  <c r="CE202" i="167"/>
  <c r="CE19" i="167"/>
  <c r="BS77" i="167"/>
  <c r="AK78" i="167" s="1"/>
  <c r="BS180" i="167"/>
  <c r="AK181" i="167" s="1"/>
  <c r="BS208" i="167"/>
  <c r="AK209" i="167" s="1"/>
  <c r="BS107" i="167"/>
  <c r="AK108" i="167" s="1"/>
  <c r="BS169" i="167"/>
  <c r="AK170" i="167" s="1"/>
  <c r="BS190" i="167"/>
  <c r="AK191" i="167" s="1"/>
  <c r="BS99" i="167"/>
  <c r="AK100" i="167" s="1"/>
  <c r="BS59" i="167"/>
  <c r="AK60" i="167" s="1"/>
  <c r="CG16" i="167"/>
  <c r="CG95" i="167"/>
  <c r="CG185" i="167"/>
  <c r="CG32" i="167"/>
  <c r="CG81" i="167"/>
  <c r="CG89" i="167"/>
  <c r="CG102" i="167"/>
  <c r="CG19" i="167"/>
  <c r="CG137" i="167"/>
  <c r="CG15" i="167"/>
  <c r="CG11" i="167"/>
  <c r="CG54" i="167"/>
  <c r="CG208" i="167"/>
  <c r="CG111" i="167"/>
  <c r="CG182" i="167"/>
  <c r="CG53" i="167"/>
  <c r="CG25" i="167"/>
  <c r="CG200" i="167"/>
  <c r="CG18" i="167"/>
  <c r="CG9" i="167"/>
  <c r="CG129" i="167"/>
  <c r="CG196" i="167"/>
  <c r="CG42" i="167"/>
  <c r="CG50" i="167"/>
  <c r="CG55" i="167"/>
  <c r="BN87" i="167"/>
  <c r="BM201" i="167"/>
  <c r="CE80" i="167"/>
  <c r="BZ122" i="167"/>
  <c r="BZ146" i="167"/>
  <c r="BZ50" i="167"/>
  <c r="BZ141" i="167"/>
  <c r="BZ84" i="167"/>
  <c r="BZ53" i="167"/>
  <c r="BZ60" i="167"/>
  <c r="BZ204" i="167"/>
  <c r="BZ62" i="167"/>
  <c r="BZ119" i="167"/>
  <c r="BZ43" i="167"/>
  <c r="BZ126" i="167"/>
  <c r="BZ104" i="167"/>
  <c r="BZ130" i="167"/>
  <c r="BZ13" i="167"/>
  <c r="BZ10" i="167"/>
  <c r="CG43" i="167"/>
  <c r="BS195" i="167"/>
  <c r="AK196" i="167" s="1"/>
  <c r="BQ68" i="167"/>
  <c r="BZ120" i="167"/>
  <c r="BN123" i="167"/>
  <c r="CG70" i="167"/>
  <c r="BQ153" i="167"/>
  <c r="BN137" i="167"/>
  <c r="BN109" i="167"/>
  <c r="BQ123" i="167"/>
  <c r="BM99" i="167"/>
  <c r="BN64" i="167"/>
  <c r="BQ136" i="167"/>
  <c r="CG159" i="167"/>
  <c r="CG48" i="167"/>
  <c r="BM100" i="167"/>
  <c r="BS92" i="167"/>
  <c r="AK93" i="167" s="1"/>
  <c r="CG148" i="167"/>
  <c r="BS202" i="167"/>
  <c r="AK203" i="167" s="1"/>
  <c r="BS181" i="167"/>
  <c r="AK182" i="167" s="1"/>
  <c r="CG113" i="167"/>
  <c r="CG27" i="167"/>
  <c r="BS68" i="167"/>
  <c r="AK69" i="167" s="1"/>
  <c r="CG204" i="167"/>
  <c r="BN66" i="167"/>
  <c r="BN63" i="167"/>
  <c r="BN55" i="167"/>
  <c r="BN94" i="167"/>
  <c r="BN116" i="167"/>
  <c r="BN28" i="167"/>
  <c r="BN175" i="167"/>
  <c r="BN93" i="167"/>
  <c r="BN60" i="167"/>
  <c r="BN53" i="167"/>
  <c r="BN68" i="167"/>
  <c r="BN160" i="167"/>
  <c r="BN156" i="167"/>
  <c r="BN171" i="167"/>
  <c r="BN84" i="167"/>
  <c r="BN67" i="167"/>
  <c r="BN47" i="167"/>
  <c r="BN149" i="167"/>
  <c r="BN207" i="167"/>
  <c r="BN179" i="167"/>
  <c r="BN186" i="167"/>
  <c r="BN209" i="167"/>
  <c r="BN181" i="167"/>
  <c r="BN169" i="167"/>
  <c r="BN10" i="167"/>
  <c r="BN20" i="167"/>
  <c r="BN141" i="167"/>
  <c r="BN13" i="167"/>
  <c r="BN199" i="167"/>
  <c r="BN51" i="167"/>
  <c r="BN201" i="167"/>
  <c r="BN205" i="167"/>
  <c r="BN151" i="167"/>
  <c r="BS148" i="167"/>
  <c r="AK149" i="167" s="1"/>
  <c r="BN140" i="167"/>
  <c r="CG109" i="167"/>
  <c r="BZ200" i="167"/>
  <c r="CG179" i="167"/>
  <c r="BZ65" i="167"/>
  <c r="BN54" i="167"/>
  <c r="BZ36" i="167"/>
  <c r="BM45" i="167"/>
  <c r="BQ85" i="167"/>
  <c r="BQ24" i="167"/>
  <c r="BQ169" i="167"/>
  <c r="BN97" i="167"/>
  <c r="CE54" i="167"/>
  <c r="CE56" i="167"/>
  <c r="BQ64" i="167"/>
  <c r="BQ9" i="167"/>
  <c r="CG150" i="167"/>
  <c r="BZ180" i="167"/>
  <c r="CG194" i="167"/>
  <c r="BN19" i="167"/>
  <c r="BS22" i="167"/>
  <c r="AK23" i="167" s="1"/>
  <c r="BQ56" i="167"/>
  <c r="BQ150" i="167"/>
  <c r="BQ81" i="167"/>
  <c r="BQ30" i="167"/>
  <c r="BQ115" i="167"/>
  <c r="BQ46" i="167"/>
  <c r="BQ197" i="167"/>
  <c r="BQ208" i="167"/>
  <c r="BQ72" i="167"/>
  <c r="BQ66" i="167"/>
  <c r="BQ86" i="167"/>
  <c r="BQ23" i="167"/>
  <c r="BQ19" i="167"/>
  <c r="BQ167" i="167"/>
  <c r="BQ198" i="167"/>
  <c r="BQ204" i="167"/>
  <c r="BQ193" i="167"/>
  <c r="BQ65" i="167"/>
  <c r="BQ161" i="167"/>
  <c r="BQ148" i="167"/>
  <c r="BQ14" i="167"/>
  <c r="BQ58" i="167"/>
  <c r="BQ181" i="167"/>
  <c r="BQ135" i="167"/>
  <c r="BQ38" i="167"/>
  <c r="BQ52" i="167"/>
  <c r="BQ13" i="167"/>
  <c r="BQ116" i="167"/>
  <c r="BQ133" i="167"/>
  <c r="BQ21" i="167"/>
  <c r="BQ120" i="167"/>
  <c r="BQ209" i="167"/>
  <c r="BN49" i="167"/>
  <c r="BM41" i="167"/>
  <c r="BM122" i="167"/>
  <c r="BM13" i="167"/>
  <c r="BM94" i="167"/>
  <c r="BM112" i="167"/>
  <c r="BM106" i="167"/>
  <c r="BM117" i="167"/>
  <c r="BM25" i="167"/>
  <c r="BM24" i="167"/>
  <c r="BM69" i="167"/>
  <c r="BM56" i="167"/>
  <c r="BM193" i="167"/>
  <c r="BM155" i="167"/>
  <c r="BM26" i="167"/>
  <c r="BM75" i="167"/>
  <c r="BM149" i="167"/>
  <c r="BM168" i="167"/>
  <c r="BM206" i="167"/>
  <c r="BM53" i="167"/>
  <c r="BM95" i="167"/>
  <c r="BM79" i="167"/>
  <c r="BM116" i="167"/>
  <c r="BM46" i="167"/>
  <c r="BM81" i="167"/>
  <c r="BM138" i="167"/>
  <c r="BM72" i="167"/>
  <c r="BM28" i="167"/>
  <c r="BM153" i="167"/>
  <c r="BM151" i="167"/>
  <c r="BM205" i="167"/>
  <c r="BM58" i="167"/>
  <c r="BM102" i="167"/>
  <c r="BM146" i="167"/>
  <c r="BM19" i="167"/>
  <c r="BM90" i="167"/>
  <c r="BM208" i="167"/>
  <c r="BM127" i="167"/>
  <c r="BM203" i="167"/>
  <c r="BM135" i="167"/>
  <c r="BM184" i="167"/>
  <c r="BM105" i="167"/>
  <c r="BM111" i="167"/>
  <c r="BM176" i="167"/>
  <c r="BM64" i="167"/>
  <c r="BM63" i="167"/>
  <c r="BM96" i="167"/>
  <c r="BM179" i="167"/>
  <c r="BM115" i="167"/>
  <c r="BM182" i="167"/>
  <c r="BM9" i="167"/>
  <c r="BM42" i="167"/>
  <c r="BM60" i="167"/>
  <c r="BM54" i="167"/>
  <c r="BM195" i="167"/>
  <c r="BM83" i="167"/>
  <c r="BM67" i="167"/>
  <c r="BN33" i="167"/>
  <c r="BQ48" i="167"/>
  <c r="BM73" i="167"/>
  <c r="BM93" i="167"/>
  <c r="BQ76" i="167"/>
  <c r="CC169" i="167"/>
  <c r="CC133" i="167"/>
  <c r="CC32" i="167"/>
  <c r="BT80" i="167"/>
  <c r="AM81" i="167" s="1"/>
  <c r="BT65" i="167"/>
  <c r="AM66" i="167" s="1"/>
  <c r="BY33" i="167"/>
  <c r="CC77" i="167"/>
  <c r="CI171" i="167"/>
  <c r="CC58" i="167"/>
  <c r="BY32" i="167"/>
  <c r="BV72" i="167"/>
  <c r="AQ73" i="167" s="1"/>
  <c r="CI136" i="167"/>
  <c r="CI69" i="167"/>
  <c r="BI166" i="167"/>
  <c r="BI75" i="167"/>
  <c r="BI187" i="167"/>
  <c r="BI123" i="167"/>
  <c r="BR65" i="167"/>
  <c r="AI66" i="167" s="1"/>
  <c r="BR141" i="167"/>
  <c r="AI142" i="167" s="1"/>
  <c r="BR110" i="167"/>
  <c r="AI111" i="167" s="1"/>
  <c r="BR187" i="167"/>
  <c r="AI188" i="167" s="1"/>
  <c r="BR69" i="167"/>
  <c r="AI70" i="167" s="1"/>
  <c r="BR177" i="167"/>
  <c r="AI178" i="167" s="1"/>
  <c r="BX111" i="167"/>
  <c r="AU112" i="167" s="1"/>
  <c r="BX63" i="167"/>
  <c r="AU64" i="167" s="1"/>
  <c r="BX118" i="167"/>
  <c r="AU119" i="167" s="1"/>
  <c r="BK90" i="167"/>
  <c r="CJ32" i="167"/>
  <c r="CJ152" i="167"/>
  <c r="CD99" i="167"/>
  <c r="BI182" i="167"/>
  <c r="CJ145" i="167"/>
  <c r="BX55" i="167"/>
  <c r="AU56" i="167" s="1"/>
  <c r="BX81" i="167"/>
  <c r="AU82" i="167" s="1"/>
  <c r="CJ24" i="167"/>
  <c r="CJ142" i="167"/>
  <c r="CI28" i="167"/>
  <c r="CJ106" i="167"/>
  <c r="BK13" i="167"/>
  <c r="BJ109" i="167"/>
  <c r="BU174" i="167"/>
  <c r="AO175" i="167" s="1"/>
  <c r="BJ94" i="167"/>
  <c r="BR88" i="167"/>
  <c r="AI89" i="167" s="1"/>
  <c r="BU20" i="167"/>
  <c r="AO21" i="167" s="1"/>
  <c r="BR184" i="167"/>
  <c r="AI185" i="167" s="1"/>
  <c r="BU104" i="167"/>
  <c r="AO105" i="167" s="1"/>
  <c r="BR160" i="167"/>
  <c r="AI161" i="167" s="1"/>
  <c r="BR100" i="167"/>
  <c r="AI101" i="167" s="1"/>
  <c r="BR174" i="167"/>
  <c r="AI175" i="167" s="1"/>
  <c r="BR120" i="167"/>
  <c r="AI121" i="167" s="1"/>
  <c r="CC130" i="167"/>
  <c r="CC74" i="167"/>
  <c r="CC98" i="167"/>
  <c r="CC181" i="167"/>
  <c r="CC16" i="167"/>
  <c r="CC189" i="167"/>
  <c r="CC81" i="167"/>
  <c r="BT125" i="167"/>
  <c r="AM126" i="167" s="1"/>
  <c r="CC83" i="167"/>
  <c r="CC9" i="167"/>
  <c r="BY69" i="167"/>
  <c r="BY62" i="167"/>
  <c r="CC70" i="167"/>
  <c r="BV83" i="167"/>
  <c r="AQ84" i="167" s="1"/>
  <c r="CI160" i="167"/>
  <c r="CI141" i="167"/>
  <c r="CC153" i="167"/>
  <c r="BI68" i="167"/>
  <c r="BR125" i="167"/>
  <c r="AI126" i="167" s="1"/>
  <c r="BR64" i="167"/>
  <c r="AI65" i="167" s="1"/>
  <c r="BU165" i="167"/>
  <c r="AO166" i="167" s="1"/>
  <c r="BX176" i="167"/>
  <c r="AU177" i="167" s="1"/>
  <c r="BI25" i="167"/>
  <c r="CJ44" i="167"/>
  <c r="BI26" i="167"/>
  <c r="BI90" i="167"/>
  <c r="CA22" i="167"/>
  <c r="BR142" i="167"/>
  <c r="AI143" i="167" s="1"/>
  <c r="BR146" i="167"/>
  <c r="AI147" i="167" s="1"/>
  <c r="BU90" i="167"/>
  <c r="AO91" i="167" s="1"/>
  <c r="CC199" i="167"/>
  <c r="CC206" i="167"/>
  <c r="CC52" i="167"/>
  <c r="CC203" i="167"/>
  <c r="CC20" i="167"/>
  <c r="CC26" i="167"/>
  <c r="CC22" i="167"/>
  <c r="CC64" i="167"/>
  <c r="BV99" i="167"/>
  <c r="AQ100" i="167" s="1"/>
  <c r="BV153" i="167"/>
  <c r="AQ154" i="167" s="1"/>
  <c r="BY34" i="167"/>
  <c r="CC71" i="167"/>
  <c r="CI72" i="167"/>
  <c r="CI82" i="167"/>
  <c r="CI54" i="167"/>
  <c r="CI94" i="167"/>
  <c r="BI15" i="167"/>
  <c r="BI111" i="167"/>
  <c r="CJ112" i="167"/>
  <c r="CJ64" i="167"/>
  <c r="BR46" i="167"/>
  <c r="AI47" i="167" s="1"/>
  <c r="BI21" i="167"/>
  <c r="BJ9" i="167"/>
  <c r="BR92" i="167"/>
  <c r="AI93" i="167" s="1"/>
  <c r="CA125" i="167"/>
  <c r="BU45" i="167"/>
  <c r="AO46" i="167" s="1"/>
  <c r="BU115" i="167"/>
  <c r="AO116" i="167" s="1"/>
  <c r="BR154" i="167"/>
  <c r="AI155" i="167" s="1"/>
  <c r="BR106" i="167"/>
  <c r="AI107" i="167" s="1"/>
  <c r="BU146" i="167"/>
  <c r="AO147" i="167" s="1"/>
  <c r="CC23" i="167"/>
  <c r="BI177" i="167"/>
  <c r="BK142" i="167"/>
  <c r="BU114" i="167"/>
  <c r="AO115" i="167" s="1"/>
  <c r="BU101" i="167"/>
  <c r="AO102" i="167" s="1"/>
  <c r="BU193" i="167"/>
  <c r="AO194" i="167" s="1"/>
  <c r="BR157" i="167"/>
  <c r="AI158" i="167" s="1"/>
  <c r="BR39" i="167"/>
  <c r="AI40" i="167" s="1"/>
  <c r="BR117" i="167"/>
  <c r="AI118" i="167" s="1"/>
  <c r="BU187" i="167"/>
  <c r="AO188" i="167" s="1"/>
  <c r="BT189" i="167"/>
  <c r="AM190" i="167" s="1"/>
  <c r="BW130" i="167"/>
  <c r="AS131" i="167" s="1"/>
  <c r="BH136" i="167"/>
  <c r="BW58" i="167"/>
  <c r="AS59" i="167" s="1"/>
  <c r="BT55" i="167"/>
  <c r="AM56" i="167" s="1"/>
  <c r="BT27" i="167"/>
  <c r="AM28" i="167" s="1"/>
  <c r="CE57" i="167"/>
  <c r="CE43" i="167"/>
  <c r="BH180" i="167"/>
  <c r="CE204" i="167"/>
  <c r="BW93" i="167"/>
  <c r="AS94" i="167" s="1"/>
  <c r="CE71" i="167"/>
  <c r="BH49" i="167"/>
  <c r="BW113" i="167"/>
  <c r="AS114" i="167" s="1"/>
  <c r="BS113" i="167"/>
  <c r="AK114" i="167" s="1"/>
  <c r="BS133" i="167"/>
  <c r="AK134" i="167" s="1"/>
  <c r="BS170" i="167"/>
  <c r="AK171" i="167" s="1"/>
  <c r="BS44" i="167"/>
  <c r="AK45" i="167" s="1"/>
  <c r="BS125" i="167"/>
  <c r="AK126" i="167" s="1"/>
  <c r="BS177" i="167"/>
  <c r="AK178" i="167" s="1"/>
  <c r="BS188" i="167"/>
  <c r="AK189" i="167" s="1"/>
  <c r="BS191" i="167"/>
  <c r="AK192" i="167" s="1"/>
  <c r="BS182" i="167"/>
  <c r="AK183" i="167" s="1"/>
  <c r="BS111" i="167"/>
  <c r="AK112" i="167" s="1"/>
  <c r="BS192" i="167"/>
  <c r="AK193" i="167" s="1"/>
  <c r="BS101" i="167"/>
  <c r="AK102" i="167" s="1"/>
  <c r="BS117" i="167"/>
  <c r="AK118" i="167" s="1"/>
  <c r="BS173" i="167"/>
  <c r="AK174" i="167" s="1"/>
  <c r="BS102" i="167"/>
  <c r="AK103" i="167" s="1"/>
  <c r="BS110" i="167"/>
  <c r="AK111" i="167" s="1"/>
  <c r="BS115" i="167"/>
  <c r="AK116" i="167" s="1"/>
  <c r="BS132" i="167"/>
  <c r="AK133" i="167" s="1"/>
  <c r="BS109" i="167"/>
  <c r="AK110" i="167" s="1"/>
  <c r="BS100" i="167"/>
  <c r="AK101" i="167" s="1"/>
  <c r="BS104" i="167"/>
  <c r="AK105" i="167" s="1"/>
  <c r="BS139" i="167"/>
  <c r="AK140" i="167" s="1"/>
  <c r="BS175" i="167"/>
  <c r="AK176" i="167" s="1"/>
  <c r="BS135" i="167"/>
  <c r="AK136" i="167" s="1"/>
  <c r="BS155" i="167"/>
  <c r="AK156" i="167" s="1"/>
  <c r="BS156" i="167"/>
  <c r="AK157" i="167" s="1"/>
  <c r="BS196" i="167"/>
  <c r="AK197" i="167" s="1"/>
  <c r="BS167" i="167"/>
  <c r="AK168" i="167" s="1"/>
  <c r="BS124" i="167"/>
  <c r="AK125" i="167" s="1"/>
  <c r="BS74" i="167"/>
  <c r="AK75" i="167" s="1"/>
  <c r="BS51" i="167"/>
  <c r="AK52" i="167" s="1"/>
  <c r="BS69" i="167"/>
  <c r="AK70" i="167" s="1"/>
  <c r="BS198" i="167"/>
  <c r="AK199" i="167" s="1"/>
  <c r="BS137" i="167"/>
  <c r="AK138" i="167" s="1"/>
  <c r="BS203" i="167"/>
  <c r="AK204" i="167" s="1"/>
  <c r="BS95" i="167"/>
  <c r="AK96" i="167" s="1"/>
  <c r="BS27" i="167"/>
  <c r="AK28" i="167" s="1"/>
  <c r="BS179" i="167"/>
  <c r="AK180" i="167" s="1"/>
  <c r="BS116" i="167"/>
  <c r="AK117" i="167" s="1"/>
  <c r="BS151" i="167"/>
  <c r="AK152" i="167" s="1"/>
  <c r="BS149" i="167"/>
  <c r="AK150" i="167" s="1"/>
  <c r="BS94" i="167"/>
  <c r="AK95" i="167" s="1"/>
  <c r="BS178" i="167"/>
  <c r="AK179" i="167" s="1"/>
  <c r="BS97" i="167"/>
  <c r="AK98" i="167" s="1"/>
  <c r="BS184" i="167"/>
  <c r="AK185" i="167" s="1"/>
  <c r="BS157" i="167"/>
  <c r="AK158" i="167" s="1"/>
  <c r="BS66" i="167"/>
  <c r="AK67" i="167" s="1"/>
  <c r="BS171" i="167"/>
  <c r="AK172" i="167" s="1"/>
  <c r="BS23" i="167"/>
  <c r="AK24" i="167" s="1"/>
  <c r="BS118" i="167"/>
  <c r="AK119" i="167" s="1"/>
  <c r="BS176" i="167"/>
  <c r="AK177" i="167" s="1"/>
  <c r="BS36" i="167"/>
  <c r="AK37" i="167" s="1"/>
  <c r="BS134" i="167"/>
  <c r="AK135" i="167" s="1"/>
  <c r="BS162" i="167"/>
  <c r="AK163" i="167" s="1"/>
  <c r="BS154" i="167"/>
  <c r="AK155" i="167" s="1"/>
  <c r="BS142" i="167"/>
  <c r="AK143" i="167" s="1"/>
  <c r="BS90" i="167"/>
  <c r="AK91" i="167" s="1"/>
  <c r="BS38" i="167"/>
  <c r="AK39" i="167" s="1"/>
  <c r="BS129" i="167"/>
  <c r="AK130" i="167" s="1"/>
  <c r="BS64" i="167"/>
  <c r="AK65" i="167" s="1"/>
  <c r="BS40" i="167"/>
  <c r="AK41" i="167" s="1"/>
  <c r="BS34" i="167"/>
  <c r="AK35" i="167" s="1"/>
  <c r="BS82" i="167"/>
  <c r="AK83" i="167" s="1"/>
  <c r="BS145" i="167"/>
  <c r="AK146" i="167" s="1"/>
  <c r="BS123" i="167"/>
  <c r="AK124" i="167" s="1"/>
  <c r="BS25" i="167"/>
  <c r="AK26" i="167" s="1"/>
  <c r="BS98" i="167"/>
  <c r="AK99" i="167" s="1"/>
  <c r="BS55" i="167"/>
  <c r="AK56" i="167" s="1"/>
  <c r="BS159" i="167"/>
  <c r="AK160" i="167" s="1"/>
  <c r="BS186" i="167"/>
  <c r="AK187" i="167" s="1"/>
  <c r="BS62" i="167"/>
  <c r="AK63" i="167" s="1"/>
  <c r="BS106" i="167"/>
  <c r="AK107" i="167" s="1"/>
  <c r="BS147" i="167"/>
  <c r="AK148" i="167" s="1"/>
  <c r="BS42" i="167"/>
  <c r="AK43" i="167" s="1"/>
  <c r="BS128" i="167"/>
  <c r="AK129" i="167" s="1"/>
  <c r="BS53" i="167"/>
  <c r="AK54" i="167" s="1"/>
  <c r="BS165" i="167"/>
  <c r="AK166" i="167" s="1"/>
  <c r="BS120" i="167"/>
  <c r="AK121" i="167" s="1"/>
  <c r="BS86" i="167"/>
  <c r="AK87" i="167" s="1"/>
  <c r="BS141" i="167"/>
  <c r="AK142" i="167" s="1"/>
  <c r="BS24" i="167"/>
  <c r="AK25" i="167" s="1"/>
  <c r="BS45" i="167"/>
  <c r="AK46" i="167" s="1"/>
  <c r="BS122" i="167"/>
  <c r="AK123" i="167" s="1"/>
  <c r="BS31" i="167"/>
  <c r="AK32" i="167" s="1"/>
  <c r="BS88" i="167"/>
  <c r="AK89" i="167" s="1"/>
  <c r="BS93" i="167"/>
  <c r="AK94" i="167" s="1"/>
  <c r="BS61" i="167"/>
  <c r="AK62" i="167" s="1"/>
  <c r="BS131" i="167"/>
  <c r="AK132" i="167" s="1"/>
  <c r="BS174" i="167"/>
  <c r="AK175" i="167" s="1"/>
  <c r="BH109" i="167"/>
  <c r="BS35" i="167"/>
  <c r="AK36" i="167" s="1"/>
  <c r="CE109" i="167"/>
  <c r="BW121" i="167"/>
  <c r="AS122" i="167" s="1"/>
  <c r="BH41" i="167"/>
  <c r="BW170" i="167"/>
  <c r="AS171" i="167" s="1"/>
  <c r="BH120" i="167"/>
  <c r="BH115" i="167"/>
  <c r="BW120" i="167"/>
  <c r="AS121" i="167" s="1"/>
  <c r="BS207" i="167"/>
  <c r="AK208" i="167" s="1"/>
  <c r="BS189" i="167"/>
  <c r="AK190" i="167" s="1"/>
  <c r="BS185" i="167"/>
  <c r="AK186" i="167" s="1"/>
  <c r="BH201" i="167"/>
  <c r="BH197" i="167"/>
  <c r="BS150" i="167"/>
  <c r="AK151" i="167" s="1"/>
  <c r="BW182" i="167"/>
  <c r="AS183" i="167" s="1"/>
  <c r="BS130" i="167"/>
  <c r="AK131" i="167" s="1"/>
  <c r="BH202" i="167"/>
  <c r="BH75" i="167"/>
  <c r="BT53" i="167"/>
  <c r="AM54" i="167" s="1"/>
  <c r="BH13" i="167"/>
  <c r="AY10" i="167"/>
  <c r="BS48" i="167"/>
  <c r="AK49" i="167" s="1"/>
  <c r="CE72" i="167"/>
  <c r="BC73" i="167" s="1"/>
  <c r="BS83" i="167"/>
  <c r="AK84" i="167" s="1"/>
  <c r="BT25" i="167"/>
  <c r="AM26" i="167" s="1"/>
  <c r="BW186" i="167"/>
  <c r="AS187" i="167" s="1"/>
  <c r="CE139" i="167"/>
  <c r="BT107" i="167"/>
  <c r="AM108" i="167" s="1"/>
  <c r="CE201" i="167"/>
  <c r="BT186" i="167"/>
  <c r="AM187" i="167" s="1"/>
  <c r="BH181" i="167"/>
  <c r="BW133" i="167"/>
  <c r="AS134" i="167" s="1"/>
  <c r="BS158" i="167"/>
  <c r="AK159" i="167" s="1"/>
  <c r="BH36" i="167"/>
  <c r="BS11" i="167"/>
  <c r="AK12" i="167" s="1"/>
  <c r="BT72" i="167"/>
  <c r="AM73" i="167" s="1"/>
  <c r="CE189" i="167"/>
  <c r="BS206" i="167"/>
  <c r="AK207" i="167" s="1"/>
  <c r="CE93" i="167"/>
  <c r="BT176" i="167"/>
  <c r="AM177" i="167" s="1"/>
  <c r="BT134" i="167"/>
  <c r="AM135" i="167" s="1"/>
  <c r="BH176" i="167"/>
  <c r="BH52" i="167"/>
  <c r="BH21" i="167"/>
  <c r="BW180" i="167"/>
  <c r="AS181" i="167" s="1"/>
  <c r="BH170" i="167"/>
  <c r="BW124" i="167"/>
  <c r="AS125" i="167" s="1"/>
  <c r="BW55" i="167"/>
  <c r="AS56" i="167" s="1"/>
  <c r="BS199" i="167"/>
  <c r="AK200" i="167" s="1"/>
  <c r="BH16" i="167"/>
  <c r="BH11" i="167"/>
  <c r="BW37" i="167"/>
  <c r="AS38" i="167" s="1"/>
  <c r="BH150" i="167"/>
  <c r="BS37" i="167"/>
  <c r="AK38" i="167" s="1"/>
  <c r="BH56" i="167"/>
  <c r="BS17" i="167"/>
  <c r="AK18" i="167" s="1"/>
  <c r="CH198" i="167"/>
  <c r="BT10" i="167"/>
  <c r="AM11" i="167" s="1"/>
  <c r="BZ49" i="167"/>
  <c r="BW18" i="167"/>
  <c r="AS19" i="167" s="1"/>
  <c r="CH153" i="167"/>
  <c r="BT190" i="167"/>
  <c r="AM191" i="167" s="1"/>
  <c r="BH68" i="167"/>
  <c r="BW11" i="167"/>
  <c r="AS12" i="167" s="1"/>
  <c r="BZ52" i="167"/>
  <c r="CC101" i="167"/>
  <c r="BZ107" i="167"/>
  <c r="BS140" i="167"/>
  <c r="AK141" i="167" s="1"/>
  <c r="CG17" i="167"/>
  <c r="CH206" i="167"/>
  <c r="BH84" i="167"/>
  <c r="BN158" i="167"/>
  <c r="BN77" i="167"/>
  <c r="BN182" i="167"/>
  <c r="BN176" i="167"/>
  <c r="BN118" i="167"/>
  <c r="BN122" i="167"/>
  <c r="BN14" i="167"/>
  <c r="BN91" i="167"/>
  <c r="BN112" i="167"/>
  <c r="BN178" i="167"/>
  <c r="BN85" i="167"/>
  <c r="BN159" i="167"/>
  <c r="BN25" i="167"/>
  <c r="BN165" i="167"/>
  <c r="BN163" i="167"/>
  <c r="BN126" i="167"/>
  <c r="BN206" i="167"/>
  <c r="BN192" i="167"/>
  <c r="BN136" i="167"/>
  <c r="BN184" i="167"/>
  <c r="BN147" i="167"/>
  <c r="BN71" i="167"/>
  <c r="BN128" i="167"/>
  <c r="BN27" i="167"/>
  <c r="BN196" i="167"/>
  <c r="BN161" i="167"/>
  <c r="BN144" i="167"/>
  <c r="BN155" i="167"/>
  <c r="BN146" i="167"/>
  <c r="BN150" i="167"/>
  <c r="BN99" i="167"/>
  <c r="BN59" i="167"/>
  <c r="BN153" i="167"/>
  <c r="BN89" i="167"/>
  <c r="BN135" i="167"/>
  <c r="BN92" i="167"/>
  <c r="BN29" i="167"/>
  <c r="BN138" i="167"/>
  <c r="BN202" i="167"/>
  <c r="BN188" i="167"/>
  <c r="BN132" i="167"/>
  <c r="BN78" i="167"/>
  <c r="BN177" i="167"/>
  <c r="BN98" i="167"/>
  <c r="BN50" i="167"/>
  <c r="BN152" i="167"/>
  <c r="BN62" i="167"/>
  <c r="BN107" i="167"/>
  <c r="BN61" i="167"/>
  <c r="BN72" i="167"/>
  <c r="BN69" i="167"/>
  <c r="BN173" i="167"/>
  <c r="BN31" i="167"/>
  <c r="BN170" i="167"/>
  <c r="BN114" i="167"/>
  <c r="BN117" i="167"/>
  <c r="BN145" i="167"/>
  <c r="BN58" i="167"/>
  <c r="BN18" i="167"/>
  <c r="BN162" i="167"/>
  <c r="BN103" i="167"/>
  <c r="BN121" i="167"/>
  <c r="BN166" i="167"/>
  <c r="BN127" i="167"/>
  <c r="BN41" i="167"/>
  <c r="BN73" i="167"/>
  <c r="BN57" i="167"/>
  <c r="BN40" i="167"/>
  <c r="BN32" i="167"/>
  <c r="BN43" i="167"/>
  <c r="BN119" i="167"/>
  <c r="BN125" i="167"/>
  <c r="BN104" i="167"/>
  <c r="BN113" i="167"/>
  <c r="BN187" i="167"/>
  <c r="BH184" i="167"/>
  <c r="BT171" i="167"/>
  <c r="AM172" i="167" s="1"/>
  <c r="CH12" i="167"/>
  <c r="CE40" i="167"/>
  <c r="BZ108" i="167"/>
  <c r="CE155" i="167"/>
  <c r="CH60" i="167"/>
  <c r="CH194" i="167"/>
  <c r="BH190" i="167"/>
  <c r="CG51" i="167"/>
  <c r="CG147" i="167"/>
  <c r="CE47" i="167"/>
  <c r="BV180" i="167"/>
  <c r="AQ181" i="167" s="1"/>
  <c r="BS143" i="167"/>
  <c r="AK144" i="167" s="1"/>
  <c r="BZ201" i="167"/>
  <c r="BT93" i="167"/>
  <c r="AM94" i="167" s="1"/>
  <c r="BZ18" i="167"/>
  <c r="CG198" i="167"/>
  <c r="BH69" i="167"/>
  <c r="CG67" i="167"/>
  <c r="BN133" i="167"/>
  <c r="BV76" i="167"/>
  <c r="AQ77" i="167" s="1"/>
  <c r="BZ80" i="167"/>
  <c r="CE10" i="167"/>
  <c r="CG190" i="167"/>
  <c r="BZ185" i="167"/>
  <c r="BV14" i="167"/>
  <c r="AQ15" i="167" s="1"/>
  <c r="CE107" i="167"/>
  <c r="BS136" i="167"/>
  <c r="AK137" i="167" s="1"/>
  <c r="BT23" i="167"/>
  <c r="AM24" i="167" s="1"/>
  <c r="BN24" i="167"/>
  <c r="CG138" i="167"/>
  <c r="BZ189" i="167"/>
  <c r="BW194" i="167"/>
  <c r="AS195" i="167" s="1"/>
  <c r="CE48" i="167"/>
  <c r="BZ163" i="167"/>
  <c r="BT138" i="167"/>
  <c r="AM139" i="167" s="1"/>
  <c r="CH160" i="167"/>
  <c r="CC134" i="167"/>
  <c r="CC182" i="167"/>
  <c r="BT142" i="167"/>
  <c r="AM143" i="167" s="1"/>
  <c r="BV27" i="167"/>
  <c r="AQ28" i="167" s="1"/>
  <c r="BZ103" i="167"/>
  <c r="CG92" i="167"/>
  <c r="CG132" i="167"/>
  <c r="CC27" i="167"/>
  <c r="CH68" i="167"/>
  <c r="BW64" i="167"/>
  <c r="AS65" i="167" s="1"/>
  <c r="BW183" i="167"/>
  <c r="AS184" i="167" s="1"/>
  <c r="BZ157" i="167"/>
  <c r="BN154" i="167"/>
  <c r="BV111" i="167"/>
  <c r="AQ112" i="167" s="1"/>
  <c r="BW9" i="167"/>
  <c r="CE31" i="167"/>
  <c r="CE62" i="167"/>
  <c r="CG88" i="167"/>
  <c r="CC90" i="167"/>
  <c r="BZ33" i="167"/>
  <c r="CH37" i="167"/>
  <c r="CI46" i="167"/>
  <c r="CI9" i="167"/>
  <c r="CH167" i="167"/>
  <c r="BN79" i="167"/>
  <c r="BS29" i="167"/>
  <c r="AK30" i="167" s="1"/>
  <c r="BW104" i="167"/>
  <c r="AS105" i="167" s="1"/>
  <c r="CH22" i="167"/>
  <c r="CI39" i="167"/>
  <c r="BV26" i="167"/>
  <c r="AQ27" i="167" s="1"/>
  <c r="BH166" i="167"/>
  <c r="BY54" i="167"/>
  <c r="BT29" i="167"/>
  <c r="AM30" i="167" s="1"/>
  <c r="BN95" i="167"/>
  <c r="CI49" i="167"/>
  <c r="CE200" i="167"/>
  <c r="BN106" i="167"/>
  <c r="BN105" i="167"/>
  <c r="BW152" i="167"/>
  <c r="AS153" i="167" s="1"/>
  <c r="CH38" i="167"/>
  <c r="BS56" i="167"/>
  <c r="AK57" i="167" s="1"/>
  <c r="CI59" i="167"/>
  <c r="CG59" i="167"/>
  <c r="CH51" i="167"/>
  <c r="BV164" i="167"/>
  <c r="AQ165" i="167" s="1"/>
  <c r="BW101" i="167"/>
  <c r="AS102" i="167" s="1"/>
  <c r="BQ151" i="167"/>
  <c r="BZ70" i="167"/>
  <c r="BQ45" i="167"/>
  <c r="CE34" i="167"/>
  <c r="BH134" i="167"/>
  <c r="BY182" i="167"/>
  <c r="BT46" i="167"/>
  <c r="AM47" i="167" s="1"/>
  <c r="BW162" i="167"/>
  <c r="AS163" i="167" s="1"/>
  <c r="CH135" i="167"/>
  <c r="CI121" i="167"/>
  <c r="CE168" i="167"/>
  <c r="CE44" i="167"/>
  <c r="BH105" i="167"/>
  <c r="BH14" i="167"/>
  <c r="CE60" i="167"/>
  <c r="BV39" i="167"/>
  <c r="AQ40" i="167" s="1"/>
  <c r="CC151" i="167"/>
  <c r="CE94" i="167"/>
  <c r="BW48" i="167"/>
  <c r="AS49" i="167" s="1"/>
  <c r="BS168" i="167"/>
  <c r="AK169" i="167" s="1"/>
  <c r="CI200" i="167"/>
  <c r="BV182" i="167"/>
  <c r="AQ183" i="167" s="1"/>
  <c r="BS21" i="167"/>
  <c r="AK22" i="167" s="1"/>
  <c r="BH60" i="167"/>
  <c r="CE49" i="167"/>
  <c r="BS153" i="167"/>
  <c r="AK154" i="167" s="1"/>
  <c r="BT14" i="167"/>
  <c r="AM15" i="167" s="1"/>
  <c r="BW53" i="167"/>
  <c r="AS54" i="167" s="1"/>
  <c r="BK76" i="167"/>
  <c r="CD105" i="167"/>
  <c r="CD97" i="167"/>
  <c r="CD199" i="167"/>
  <c r="CD170" i="167"/>
  <c r="CD109" i="167"/>
  <c r="CD87" i="167"/>
  <c r="CD207" i="167"/>
  <c r="CD23" i="167"/>
  <c r="CD166" i="167"/>
  <c r="CD132" i="167"/>
  <c r="CD202" i="167"/>
  <c r="CD112" i="167"/>
  <c r="CD177" i="167"/>
  <c r="CD135" i="167"/>
  <c r="CD95" i="167"/>
  <c r="CD119" i="167"/>
  <c r="CD100" i="167"/>
  <c r="CD187" i="167"/>
  <c r="CD120" i="167"/>
  <c r="CD124" i="167"/>
  <c r="CD162" i="167"/>
  <c r="CD174" i="167"/>
  <c r="CD184" i="167"/>
  <c r="CD165" i="167"/>
  <c r="CD74" i="167"/>
  <c r="CD156" i="167"/>
  <c r="CD141" i="167"/>
  <c r="CD125" i="167"/>
  <c r="CD61" i="167"/>
  <c r="CD114" i="167"/>
  <c r="CD32" i="167"/>
  <c r="CD196" i="167"/>
  <c r="CD121" i="167"/>
  <c r="CD149" i="167"/>
  <c r="CD116" i="167"/>
  <c r="CD203" i="167"/>
  <c r="CD140" i="167"/>
  <c r="CD209" i="167"/>
  <c r="CD84" i="167"/>
  <c r="CD180" i="167"/>
  <c r="CD72" i="167"/>
  <c r="CD39" i="167"/>
  <c r="CD73" i="167"/>
  <c r="CD192" i="167"/>
  <c r="CD178" i="167"/>
  <c r="CD182" i="167"/>
  <c r="CD188" i="167"/>
  <c r="CD63" i="167"/>
  <c r="CD123" i="167"/>
  <c r="CD131" i="167"/>
  <c r="CD43" i="167"/>
  <c r="CD154" i="167"/>
  <c r="CD91" i="167"/>
  <c r="CD144" i="167"/>
  <c r="CD92" i="167"/>
  <c r="CD80" i="167"/>
  <c r="CD9" i="167"/>
  <c r="CD208" i="167"/>
  <c r="CD58" i="167"/>
  <c r="CD191" i="167"/>
  <c r="CD101" i="167"/>
  <c r="CD14" i="167"/>
  <c r="CD67" i="167"/>
  <c r="CD25" i="167"/>
  <c r="CD12" i="167"/>
  <c r="CD161" i="167"/>
  <c r="CD89" i="167"/>
  <c r="CD206" i="167"/>
  <c r="CD51" i="167"/>
  <c r="CD53" i="167"/>
  <c r="CD136" i="167"/>
  <c r="CD62" i="167"/>
  <c r="CD126" i="167"/>
  <c r="CD46" i="167"/>
  <c r="CD159" i="167"/>
  <c r="CD96" i="167"/>
  <c r="CD93" i="167"/>
  <c r="CD176" i="167"/>
  <c r="CD171" i="167"/>
  <c r="CD29" i="167"/>
  <c r="CD98" i="167"/>
  <c r="CD85" i="167"/>
  <c r="CD130" i="167"/>
  <c r="CD158" i="167"/>
  <c r="CD106" i="167"/>
  <c r="CD68" i="167"/>
  <c r="CD115" i="167"/>
  <c r="CD24" i="167"/>
  <c r="CD45" i="167"/>
  <c r="CD57" i="167"/>
  <c r="CD143" i="167"/>
  <c r="CD54" i="167"/>
  <c r="CD104" i="167"/>
  <c r="CD117" i="167"/>
  <c r="CD195" i="167"/>
  <c r="CD40" i="167"/>
  <c r="CD173" i="167"/>
  <c r="CD127" i="167"/>
  <c r="BV177" i="167"/>
  <c r="AQ178" i="167" s="1"/>
  <c r="CE117" i="167"/>
  <c r="BH198" i="167"/>
  <c r="BY174" i="167"/>
  <c r="CD128" i="167"/>
  <c r="CH56" i="167"/>
  <c r="BV191" i="167"/>
  <c r="AQ192" i="167" s="1"/>
  <c r="CC95" i="167"/>
  <c r="BX164" i="167"/>
  <c r="AU165" i="167" s="1"/>
  <c r="BX182" i="167"/>
  <c r="AU183" i="167" s="1"/>
  <c r="BX126" i="167"/>
  <c r="AU127" i="167" s="1"/>
  <c r="BX152" i="167"/>
  <c r="AU153" i="167" s="1"/>
  <c r="BX184" i="167"/>
  <c r="AU185" i="167" s="1"/>
  <c r="BX147" i="167"/>
  <c r="AU148" i="167" s="1"/>
  <c r="BX196" i="167"/>
  <c r="AU197" i="167" s="1"/>
  <c r="BX125" i="167"/>
  <c r="AU126" i="167" s="1"/>
  <c r="BX150" i="167"/>
  <c r="AU151" i="167" s="1"/>
  <c r="BX26" i="167"/>
  <c r="AU27" i="167" s="1"/>
  <c r="BX181" i="167"/>
  <c r="AU182" i="167" s="1"/>
  <c r="BX64" i="167"/>
  <c r="AU65" i="167" s="1"/>
  <c r="BX154" i="167"/>
  <c r="AU155" i="167" s="1"/>
  <c r="BX115" i="167"/>
  <c r="AU116" i="167" s="1"/>
  <c r="BX160" i="167"/>
  <c r="AU161" i="167" s="1"/>
  <c r="BX145" i="167"/>
  <c r="AU146" i="167" s="1"/>
  <c r="BX170" i="167"/>
  <c r="AU171" i="167" s="1"/>
  <c r="BX37" i="167"/>
  <c r="AU38" i="167" s="1"/>
  <c r="BX14" i="167"/>
  <c r="AU15" i="167" s="1"/>
  <c r="BX179" i="167"/>
  <c r="AU180" i="167" s="1"/>
  <c r="BX30" i="167"/>
  <c r="AU31" i="167" s="1"/>
  <c r="BX166" i="167"/>
  <c r="AU167" i="167" s="1"/>
  <c r="BX127" i="167"/>
  <c r="AU128" i="167" s="1"/>
  <c r="BX119" i="167"/>
  <c r="AU120" i="167" s="1"/>
  <c r="BX161" i="167"/>
  <c r="AU162" i="167" s="1"/>
  <c r="BX171" i="167"/>
  <c r="AU172" i="167" s="1"/>
  <c r="BX159" i="167"/>
  <c r="AU160" i="167" s="1"/>
  <c r="BX136" i="167"/>
  <c r="AU137" i="167" s="1"/>
  <c r="BX192" i="167"/>
  <c r="AU193" i="167" s="1"/>
  <c r="BX123" i="167"/>
  <c r="AU124" i="167" s="1"/>
  <c r="BX169" i="167"/>
  <c r="AU170" i="167" s="1"/>
  <c r="BX68" i="167"/>
  <c r="AU69" i="167" s="1"/>
  <c r="BX173" i="167"/>
  <c r="AU174" i="167" s="1"/>
  <c r="BX158" i="167"/>
  <c r="AU159" i="167" s="1"/>
  <c r="BX100" i="167"/>
  <c r="AU101" i="167" s="1"/>
  <c r="BX174" i="167"/>
  <c r="AU175" i="167" s="1"/>
  <c r="BX142" i="167"/>
  <c r="AU143" i="167" s="1"/>
  <c r="BX188" i="167"/>
  <c r="AU189" i="167" s="1"/>
  <c r="BX163" i="167"/>
  <c r="AU164" i="167" s="1"/>
  <c r="BX206" i="167"/>
  <c r="AU207" i="167" s="1"/>
  <c r="BX121" i="167"/>
  <c r="AU122" i="167" s="1"/>
  <c r="BX157" i="167"/>
  <c r="AU158" i="167" s="1"/>
  <c r="BX103" i="167"/>
  <c r="AU104" i="167" s="1"/>
  <c r="BX69" i="167"/>
  <c r="AU70" i="167" s="1"/>
  <c r="BX39" i="167"/>
  <c r="AU40" i="167" s="1"/>
  <c r="BX62" i="167"/>
  <c r="AU63" i="167" s="1"/>
  <c r="BX9" i="167"/>
  <c r="BX99" i="167"/>
  <c r="AU100" i="167" s="1"/>
  <c r="BX144" i="167"/>
  <c r="AU145" i="167" s="1"/>
  <c r="BX46" i="167"/>
  <c r="AU47" i="167" s="1"/>
  <c r="BX40" i="167"/>
  <c r="AU41" i="167" s="1"/>
  <c r="BX195" i="167"/>
  <c r="AU196" i="167" s="1"/>
  <c r="BX10" i="167"/>
  <c r="AU11" i="167" s="1"/>
  <c r="BX162" i="167"/>
  <c r="AU163" i="167" s="1"/>
  <c r="BX187" i="167"/>
  <c r="AU188" i="167" s="1"/>
  <c r="BX88" i="167"/>
  <c r="AU89" i="167" s="1"/>
  <c r="BX91" i="167"/>
  <c r="AU92" i="167" s="1"/>
  <c r="BX128" i="167"/>
  <c r="AU129" i="167" s="1"/>
  <c r="BX85" i="167"/>
  <c r="AU86" i="167" s="1"/>
  <c r="BX191" i="167"/>
  <c r="AU192" i="167" s="1"/>
  <c r="BX151" i="167"/>
  <c r="AU152" i="167" s="1"/>
  <c r="BX134" i="167"/>
  <c r="AU135" i="167" s="1"/>
  <c r="BX178" i="167"/>
  <c r="AU179" i="167" s="1"/>
  <c r="BX94" i="167"/>
  <c r="AU95" i="167" s="1"/>
  <c r="BX106" i="167"/>
  <c r="AU107" i="167" s="1"/>
  <c r="BX34" i="167"/>
  <c r="AU35" i="167" s="1"/>
  <c r="BX177" i="167"/>
  <c r="AU178" i="167" s="1"/>
  <c r="BX84" i="167"/>
  <c r="AU85" i="167" s="1"/>
  <c r="BX71" i="167"/>
  <c r="AU72" i="167" s="1"/>
  <c r="BX146" i="167"/>
  <c r="AU147" i="167" s="1"/>
  <c r="BX140" i="167"/>
  <c r="AU141" i="167" s="1"/>
  <c r="BX92" i="167"/>
  <c r="AU93" i="167" s="1"/>
  <c r="BX78" i="167"/>
  <c r="AU79" i="167" s="1"/>
  <c r="BX135" i="167"/>
  <c r="AU136" i="167" s="1"/>
  <c r="BX22" i="167"/>
  <c r="AU23" i="167" s="1"/>
  <c r="BQ113" i="167"/>
  <c r="BQ87" i="167"/>
  <c r="BY127" i="167"/>
  <c r="BS76" i="167"/>
  <c r="AK77" i="167" s="1"/>
  <c r="BS121" i="167"/>
  <c r="AK122" i="167" s="1"/>
  <c r="CC21" i="167"/>
  <c r="CC127" i="167"/>
  <c r="BS72" i="167"/>
  <c r="AK73" i="167" s="1"/>
  <c r="BH157" i="167"/>
  <c r="BT85" i="167"/>
  <c r="AM86" i="167" s="1"/>
  <c r="BW19" i="167"/>
  <c r="AS20" i="167" s="1"/>
  <c r="BS16" i="167"/>
  <c r="AK17" i="167" s="1"/>
  <c r="BH55" i="167"/>
  <c r="BS65" i="167"/>
  <c r="AK66" i="167" s="1"/>
  <c r="BW43" i="167"/>
  <c r="AS44" i="167" s="1"/>
  <c r="CE108" i="167"/>
  <c r="BS96" i="167"/>
  <c r="AK97" i="167" s="1"/>
  <c r="BS108" i="167"/>
  <c r="AK109" i="167" s="1"/>
  <c r="BZ208" i="167"/>
  <c r="BW198" i="167"/>
  <c r="AS199" i="167" s="1"/>
  <c r="CH209" i="167"/>
  <c r="CE198" i="167"/>
  <c r="CH185" i="167"/>
  <c r="CE209" i="167"/>
  <c r="BZ51" i="167"/>
  <c r="BH19" i="167"/>
  <c r="BH101" i="167"/>
  <c r="CE190" i="167"/>
  <c r="CE193" i="167"/>
  <c r="BZ21" i="167"/>
  <c r="CG139" i="167"/>
  <c r="CG187" i="167"/>
  <c r="CG169" i="167"/>
  <c r="CG151" i="167"/>
  <c r="CG66" i="167"/>
  <c r="CG97" i="167"/>
  <c r="CG172" i="167"/>
  <c r="CG207" i="167"/>
  <c r="CG176" i="167"/>
  <c r="CG203" i="167"/>
  <c r="CG33" i="167"/>
  <c r="CG167" i="167"/>
  <c r="CG162" i="167"/>
  <c r="CG135" i="167"/>
  <c r="CG154" i="167"/>
  <c r="CG183" i="167"/>
  <c r="CG61" i="167"/>
  <c r="CG98" i="167"/>
  <c r="CG142" i="167"/>
  <c r="CG143" i="167"/>
  <c r="CG166" i="167"/>
  <c r="CG119" i="167"/>
  <c r="CG165" i="167"/>
  <c r="CG13" i="167"/>
  <c r="CG72" i="167"/>
  <c r="CG117" i="167"/>
  <c r="CG134" i="167"/>
  <c r="CG45" i="167"/>
  <c r="CG31" i="167"/>
  <c r="CG36" i="167"/>
  <c r="CG177" i="167"/>
  <c r="CG110" i="167"/>
  <c r="CG118" i="167"/>
  <c r="CG141" i="167"/>
  <c r="CG170" i="167"/>
  <c r="CG76" i="167"/>
  <c r="CG153" i="167"/>
  <c r="CG115" i="167"/>
  <c r="CG108" i="167"/>
  <c r="CG181" i="167"/>
  <c r="CG206" i="167"/>
  <c r="CG125" i="167"/>
  <c r="CG131" i="167"/>
  <c r="CG145" i="167"/>
  <c r="CG64" i="167"/>
  <c r="CG127" i="167"/>
  <c r="CG56" i="167"/>
  <c r="CG34" i="167"/>
  <c r="CG49" i="167"/>
  <c r="CG37" i="167"/>
  <c r="CG93" i="167"/>
  <c r="CG23" i="167"/>
  <c r="CG28" i="167"/>
  <c r="CG74" i="167"/>
  <c r="CG20" i="167"/>
  <c r="CG65" i="167"/>
  <c r="CG209" i="167"/>
  <c r="CG46" i="167"/>
  <c r="CG146" i="167"/>
  <c r="CG158" i="167"/>
  <c r="CG149" i="167"/>
  <c r="CG114" i="167"/>
  <c r="CG199" i="167"/>
  <c r="CG44" i="167"/>
  <c r="CG152" i="167"/>
  <c r="CG193" i="167"/>
  <c r="CG128" i="167"/>
  <c r="CG195" i="167"/>
  <c r="CG82" i="167"/>
  <c r="CG105" i="167"/>
  <c r="CG39" i="167"/>
  <c r="CG78" i="167"/>
  <c r="CG100" i="167"/>
  <c r="CG121" i="167"/>
  <c r="CG106" i="167"/>
  <c r="CG91" i="167"/>
  <c r="CG47" i="167"/>
  <c r="CG75" i="167"/>
  <c r="CG133" i="167"/>
  <c r="CG178" i="167"/>
  <c r="CG96" i="167"/>
  <c r="CG155" i="167"/>
  <c r="CG104" i="167"/>
  <c r="CG26" i="167"/>
  <c r="CG84" i="167"/>
  <c r="CG124" i="167"/>
  <c r="CG21" i="167"/>
  <c r="CG202" i="167"/>
  <c r="CG22" i="167"/>
  <c r="CG52" i="167"/>
  <c r="CG58" i="167"/>
  <c r="CG144" i="167"/>
  <c r="CG99" i="167"/>
  <c r="CG35" i="167"/>
  <c r="CG191" i="167"/>
  <c r="CG173" i="167"/>
  <c r="CG157" i="167"/>
  <c r="CG160" i="167"/>
  <c r="CG24" i="167"/>
  <c r="CG156" i="167"/>
  <c r="BZ83" i="167"/>
  <c r="BZ98" i="167"/>
  <c r="BT121" i="167"/>
  <c r="AM122" i="167" s="1"/>
  <c r="CE205" i="167"/>
  <c r="BH83" i="167"/>
  <c r="CE69" i="167"/>
  <c r="BT19" i="167"/>
  <c r="AM20" i="167" s="1"/>
  <c r="BH168" i="167"/>
  <c r="CE87" i="167"/>
  <c r="CG57" i="167"/>
  <c r="BH158" i="167"/>
  <c r="BS57" i="167"/>
  <c r="AK58" i="167" s="1"/>
  <c r="CH70" i="167"/>
  <c r="CH25" i="167"/>
  <c r="BW73" i="167"/>
  <c r="AS74" i="167" s="1"/>
  <c r="BH81" i="167"/>
  <c r="CH42" i="167"/>
  <c r="CE130" i="167"/>
  <c r="CG192" i="167"/>
  <c r="BH44" i="167"/>
  <c r="BZ110" i="167"/>
  <c r="BW62" i="167"/>
  <c r="AS63" i="167" s="1"/>
  <c r="BZ94" i="167"/>
  <c r="CG123" i="167"/>
  <c r="BZ46" i="167"/>
  <c r="BV59" i="167"/>
  <c r="AQ60" i="167" s="1"/>
  <c r="BV119" i="167"/>
  <c r="AQ120" i="167" s="1"/>
  <c r="BV152" i="167"/>
  <c r="AQ153" i="167" s="1"/>
  <c r="BV127" i="167"/>
  <c r="AQ128" i="167" s="1"/>
  <c r="BV165" i="167"/>
  <c r="AQ166" i="167" s="1"/>
  <c r="BV144" i="167"/>
  <c r="AQ145" i="167" s="1"/>
  <c r="BV126" i="167"/>
  <c r="AQ127" i="167" s="1"/>
  <c r="BV37" i="167"/>
  <c r="AQ38" i="167" s="1"/>
  <c r="BV80" i="167"/>
  <c r="AQ81" i="167" s="1"/>
  <c r="BV31" i="167"/>
  <c r="AQ32" i="167" s="1"/>
  <c r="BV160" i="167"/>
  <c r="AQ161" i="167" s="1"/>
  <c r="BV97" i="167"/>
  <c r="AQ98" i="167" s="1"/>
  <c r="BV162" i="167"/>
  <c r="AQ163" i="167" s="1"/>
  <c r="BV187" i="167"/>
  <c r="AQ188" i="167" s="1"/>
  <c r="BV112" i="167"/>
  <c r="AQ113" i="167" s="1"/>
  <c r="BV139" i="167"/>
  <c r="AQ140" i="167" s="1"/>
  <c r="BV143" i="167"/>
  <c r="AQ144" i="167" s="1"/>
  <c r="BV178" i="167"/>
  <c r="AQ179" i="167" s="1"/>
  <c r="BV75" i="167"/>
  <c r="AQ76" i="167" s="1"/>
  <c r="BV136" i="167"/>
  <c r="AQ137" i="167" s="1"/>
  <c r="BV151" i="167"/>
  <c r="AQ152" i="167" s="1"/>
  <c r="BV147" i="167"/>
  <c r="AQ148" i="167" s="1"/>
  <c r="BV118" i="167"/>
  <c r="AQ119" i="167" s="1"/>
  <c r="BV123" i="167"/>
  <c r="AQ124" i="167" s="1"/>
  <c r="BV62" i="167"/>
  <c r="AQ63" i="167" s="1"/>
  <c r="BV154" i="167"/>
  <c r="AQ155" i="167" s="1"/>
  <c r="BV117" i="167"/>
  <c r="AQ118" i="167" s="1"/>
  <c r="BV175" i="167"/>
  <c r="AQ176" i="167" s="1"/>
  <c r="BV204" i="167"/>
  <c r="AQ205" i="167" s="1"/>
  <c r="BV167" i="167"/>
  <c r="AQ168" i="167" s="1"/>
  <c r="BV115" i="167"/>
  <c r="AQ116" i="167" s="1"/>
  <c r="BV124" i="167"/>
  <c r="AQ125" i="167" s="1"/>
  <c r="BV142" i="167"/>
  <c r="AQ143" i="167" s="1"/>
  <c r="BV150" i="167"/>
  <c r="AQ151" i="167" s="1"/>
  <c r="BV184" i="167"/>
  <c r="AQ185" i="167" s="1"/>
  <c r="BV134" i="167"/>
  <c r="AQ135" i="167" s="1"/>
  <c r="BV125" i="167"/>
  <c r="AQ126" i="167" s="1"/>
  <c r="BV104" i="167"/>
  <c r="AQ105" i="167" s="1"/>
  <c r="BV168" i="167"/>
  <c r="AQ169" i="167" s="1"/>
  <c r="BV158" i="167"/>
  <c r="AQ159" i="167" s="1"/>
  <c r="BV203" i="167"/>
  <c r="AQ204" i="167" s="1"/>
  <c r="BV141" i="167"/>
  <c r="AQ142" i="167" s="1"/>
  <c r="BV195" i="167"/>
  <c r="AQ196" i="167" s="1"/>
  <c r="BV131" i="167"/>
  <c r="AQ132" i="167" s="1"/>
  <c r="BV174" i="167"/>
  <c r="AQ175" i="167" s="1"/>
  <c r="BV156" i="167"/>
  <c r="AQ157" i="167" s="1"/>
  <c r="BV116" i="167"/>
  <c r="AQ117" i="167" s="1"/>
  <c r="BV199" i="167"/>
  <c r="AQ200" i="167" s="1"/>
  <c r="BV121" i="167"/>
  <c r="AQ122" i="167" s="1"/>
  <c r="BV93" i="167"/>
  <c r="AQ94" i="167" s="1"/>
  <c r="BV45" i="167"/>
  <c r="AQ46" i="167" s="1"/>
  <c r="BV85" i="167"/>
  <c r="AQ86" i="167" s="1"/>
  <c r="BV128" i="167"/>
  <c r="AQ129" i="167" s="1"/>
  <c r="BV129" i="167"/>
  <c r="AQ130" i="167" s="1"/>
  <c r="BV89" i="167"/>
  <c r="AQ90" i="167" s="1"/>
  <c r="BV179" i="167"/>
  <c r="AQ180" i="167" s="1"/>
  <c r="BV68" i="167"/>
  <c r="AQ69" i="167" s="1"/>
  <c r="BV95" i="167"/>
  <c r="AQ96" i="167" s="1"/>
  <c r="BV100" i="167"/>
  <c r="AQ101" i="167" s="1"/>
  <c r="BV38" i="167"/>
  <c r="AQ39" i="167" s="1"/>
  <c r="BV173" i="167"/>
  <c r="AQ174" i="167" s="1"/>
  <c r="BV103" i="167"/>
  <c r="AQ104" i="167" s="1"/>
  <c r="BV77" i="167"/>
  <c r="AQ78" i="167" s="1"/>
  <c r="BV137" i="167"/>
  <c r="AQ138" i="167" s="1"/>
  <c r="BV94" i="167"/>
  <c r="AQ95" i="167" s="1"/>
  <c r="BV161" i="167"/>
  <c r="AQ162" i="167" s="1"/>
  <c r="BV87" i="167"/>
  <c r="AQ88" i="167" s="1"/>
  <c r="BV206" i="167"/>
  <c r="AQ207" i="167" s="1"/>
  <c r="BV82" i="167"/>
  <c r="AQ83" i="167" s="1"/>
  <c r="BV46" i="167"/>
  <c r="AQ47" i="167" s="1"/>
  <c r="BV166" i="167"/>
  <c r="AQ167" i="167" s="1"/>
  <c r="BV44" i="167"/>
  <c r="AQ45" i="167" s="1"/>
  <c r="BV81" i="167"/>
  <c r="AQ82" i="167" s="1"/>
  <c r="BV106" i="167"/>
  <c r="AQ107" i="167" s="1"/>
  <c r="BV34" i="167"/>
  <c r="AQ35" i="167" s="1"/>
  <c r="BV105" i="167"/>
  <c r="AQ106" i="167" s="1"/>
  <c r="BV40" i="167"/>
  <c r="AQ41" i="167" s="1"/>
  <c r="BV79" i="167"/>
  <c r="AQ80" i="167" s="1"/>
  <c r="BV159" i="167"/>
  <c r="AQ160" i="167" s="1"/>
  <c r="BV78" i="167"/>
  <c r="AQ79" i="167" s="1"/>
  <c r="BV16" i="167"/>
  <c r="AQ17" i="167" s="1"/>
  <c r="BV138" i="167"/>
  <c r="AQ139" i="167" s="1"/>
  <c r="BV135" i="167"/>
  <c r="AQ136" i="167" s="1"/>
  <c r="BV133" i="167"/>
  <c r="AQ134" i="167" s="1"/>
  <c r="BV41" i="167"/>
  <c r="AQ42" i="167" s="1"/>
  <c r="BV43" i="167"/>
  <c r="AQ44" i="167" s="1"/>
  <c r="BV28" i="167"/>
  <c r="AQ29" i="167" s="1"/>
  <c r="BV207" i="167"/>
  <c r="AQ208" i="167" s="1"/>
  <c r="BH33" i="167"/>
  <c r="BS79" i="167"/>
  <c r="AK80" i="167" s="1"/>
  <c r="CH152" i="167"/>
  <c r="BW106" i="167"/>
  <c r="AS107" i="167" s="1"/>
  <c r="BT58" i="167"/>
  <c r="AM59" i="167" s="1"/>
  <c r="CH57" i="167"/>
  <c r="BH35" i="167"/>
  <c r="BS144" i="167"/>
  <c r="AK145" i="167" s="1"/>
  <c r="BV169" i="167"/>
  <c r="AQ170" i="167" s="1"/>
  <c r="CE178" i="167"/>
  <c r="BT110" i="167"/>
  <c r="AM111" i="167" s="1"/>
  <c r="BH30" i="167"/>
  <c r="BV98" i="167"/>
  <c r="AQ99" i="167" s="1"/>
  <c r="BT66" i="167"/>
  <c r="AM67" i="167" s="1"/>
  <c r="BT147" i="167"/>
  <c r="AM148" i="167" s="1"/>
  <c r="BV109" i="167"/>
  <c r="AQ110" i="167" s="1"/>
  <c r="BZ166" i="167"/>
  <c r="BW112" i="167"/>
  <c r="AS113" i="167" s="1"/>
  <c r="BZ20" i="167"/>
  <c r="BW74" i="167"/>
  <c r="AS75" i="167" s="1"/>
  <c r="BS14" i="167"/>
  <c r="AK15" i="167" s="1"/>
  <c r="BV24" i="167"/>
  <c r="AQ25" i="167" s="1"/>
  <c r="BW33" i="167"/>
  <c r="AS34" i="167" s="1"/>
  <c r="BV110" i="167"/>
  <c r="AQ111" i="167" s="1"/>
  <c r="BT22" i="167"/>
  <c r="AM23" i="167" s="1"/>
  <c r="BV130" i="167"/>
  <c r="AQ131" i="167" s="1"/>
  <c r="CH100" i="167"/>
  <c r="BZ23" i="167"/>
  <c r="BH111" i="167"/>
  <c r="BZ32" i="167"/>
  <c r="BH130" i="167"/>
  <c r="BZ26" i="167"/>
  <c r="BW114" i="167"/>
  <c r="AS115" i="167" s="1"/>
  <c r="BS70" i="167"/>
  <c r="AK71" i="167" s="1"/>
  <c r="BH51" i="167"/>
  <c r="BW35" i="167"/>
  <c r="AS36" i="167" s="1"/>
  <c r="CH58" i="167"/>
  <c r="CG103" i="167"/>
  <c r="BL43" i="167"/>
  <c r="BL56" i="167"/>
  <c r="BL31" i="167"/>
  <c r="BL163" i="167"/>
  <c r="BL133" i="167"/>
  <c r="BL67" i="167"/>
  <c r="BL30" i="167"/>
  <c r="BL11" i="167"/>
  <c r="BL181" i="167"/>
  <c r="BL74" i="167"/>
  <c r="BL65" i="167"/>
  <c r="BL171" i="167"/>
  <c r="BL61" i="167"/>
  <c r="BL162" i="167"/>
  <c r="BL83" i="167"/>
  <c r="BL188" i="167"/>
  <c r="BL91" i="167"/>
  <c r="BL196" i="167"/>
  <c r="BL127" i="167"/>
  <c r="BL191" i="167"/>
  <c r="BL86" i="167"/>
  <c r="BL150" i="167"/>
  <c r="BL72" i="167"/>
  <c r="BL136" i="167"/>
  <c r="BL200" i="167"/>
  <c r="CH201" i="167"/>
  <c r="CH197" i="167"/>
  <c r="CE59" i="167"/>
  <c r="BV132" i="167"/>
  <c r="AQ133" i="167" s="1"/>
  <c r="CE17" i="167"/>
  <c r="BS85" i="167"/>
  <c r="AK86" i="167" s="1"/>
  <c r="BL146" i="167"/>
  <c r="BL105" i="167"/>
  <c r="BL85" i="167"/>
  <c r="BL38" i="167"/>
  <c r="BL12" i="167"/>
  <c r="BL138" i="167"/>
  <c r="BL77" i="167"/>
  <c r="BL48" i="167"/>
  <c r="BL19" i="167"/>
  <c r="BL186" i="167"/>
  <c r="BL115" i="167"/>
  <c r="BL84" i="167"/>
  <c r="BL189" i="167"/>
  <c r="BL75" i="167"/>
  <c r="BL180" i="167"/>
  <c r="BL101" i="167"/>
  <c r="BL193" i="167"/>
  <c r="BL109" i="167"/>
  <c r="BL71" i="167"/>
  <c r="BL135" i="167"/>
  <c r="BL199" i="167"/>
  <c r="BL94" i="167"/>
  <c r="BL158" i="167"/>
  <c r="BL80" i="167"/>
  <c r="BL144" i="167"/>
  <c r="BT35" i="167"/>
  <c r="AM36" i="167" s="1"/>
  <c r="BT163" i="167"/>
  <c r="AM164" i="167" s="1"/>
  <c r="BZ112" i="167"/>
  <c r="CH123" i="167"/>
  <c r="BT16" i="167"/>
  <c r="AM17" i="167" s="1"/>
  <c r="CE35" i="167"/>
  <c r="CE79" i="167"/>
  <c r="CE21" i="167"/>
  <c r="BZ66" i="167"/>
  <c r="CE65" i="167"/>
  <c r="CG136" i="167"/>
  <c r="CG101" i="167"/>
  <c r="CC141" i="167"/>
  <c r="CC164" i="167"/>
  <c r="CC146" i="167"/>
  <c r="CC200" i="167"/>
  <c r="CC154" i="167"/>
  <c r="CC126" i="167"/>
  <c r="CC179" i="167"/>
  <c r="CC147" i="167"/>
  <c r="CC163" i="167"/>
  <c r="CC157" i="167"/>
  <c r="CC207" i="167"/>
  <c r="CC173" i="167"/>
  <c r="CC33" i="167"/>
  <c r="CC177" i="167"/>
  <c r="CC148" i="167"/>
  <c r="CC131" i="167"/>
  <c r="CC94" i="167"/>
  <c r="CC39" i="167"/>
  <c r="CC158" i="167"/>
  <c r="CC102" i="167"/>
  <c r="CC152" i="167"/>
  <c r="CC99" i="167"/>
  <c r="CC187" i="167"/>
  <c r="CC155" i="167"/>
  <c r="CC143" i="167"/>
  <c r="CC139" i="167"/>
  <c r="CC161" i="167"/>
  <c r="CC103" i="167"/>
  <c r="CC113" i="167"/>
  <c r="CC106" i="167"/>
  <c r="CC46" i="167"/>
  <c r="CC96" i="167"/>
  <c r="CC192" i="167"/>
  <c r="CC202" i="167"/>
  <c r="CC162" i="167"/>
  <c r="CC144" i="167"/>
  <c r="CC62" i="167"/>
  <c r="CC44" i="167"/>
  <c r="CC116" i="167"/>
  <c r="CC195" i="167"/>
  <c r="CC191" i="167"/>
  <c r="CC196" i="167"/>
  <c r="CC142" i="167"/>
  <c r="CC41" i="167"/>
  <c r="CC176" i="167"/>
  <c r="CC14" i="167"/>
  <c r="CC123" i="167"/>
  <c r="CC129" i="167"/>
  <c r="CC137" i="167"/>
  <c r="CC121" i="167"/>
  <c r="CC119" i="167"/>
  <c r="CC165" i="167"/>
  <c r="CC115" i="167"/>
  <c r="CC110" i="167"/>
  <c r="CC168" i="167"/>
  <c r="CC93" i="167"/>
  <c r="CC92" i="167"/>
  <c r="CC63" i="167"/>
  <c r="CC167" i="167"/>
  <c r="CC183" i="167"/>
  <c r="CC193" i="167"/>
  <c r="CC209" i="167"/>
  <c r="CC174" i="167"/>
  <c r="CC89" i="167"/>
  <c r="CC73" i="167"/>
  <c r="CC57" i="167"/>
  <c r="CC171" i="167"/>
  <c r="CC178" i="167"/>
  <c r="CC125" i="167"/>
  <c r="CC88" i="167"/>
  <c r="CC72" i="167"/>
  <c r="CC79" i="167"/>
  <c r="CC105" i="167"/>
  <c r="CC17" i="167"/>
  <c r="CC45" i="167"/>
  <c r="CC201" i="167"/>
  <c r="CC135" i="167"/>
  <c r="CC118" i="167"/>
  <c r="CC170" i="167"/>
  <c r="CC124" i="167"/>
  <c r="CC54" i="167"/>
  <c r="CC122" i="167"/>
  <c r="CC112" i="167"/>
  <c r="CC29" i="167"/>
  <c r="CC150" i="167"/>
  <c r="CH23" i="167"/>
  <c r="CH20" i="167"/>
  <c r="CC132" i="167"/>
  <c r="CC109" i="167"/>
  <c r="BZ156" i="167"/>
  <c r="CE41" i="167"/>
  <c r="BZ198" i="167"/>
  <c r="CE148" i="167"/>
  <c r="BV172" i="167"/>
  <c r="AQ173" i="167" s="1"/>
  <c r="BS160" i="167"/>
  <c r="AK161" i="167" s="1"/>
  <c r="CG112" i="167"/>
  <c r="CE11" i="167"/>
  <c r="BT200" i="167"/>
  <c r="AM201" i="167" s="1"/>
  <c r="CE23" i="167"/>
  <c r="BH80" i="167"/>
  <c r="BN22" i="167"/>
  <c r="BW69" i="167"/>
  <c r="AS70" i="167" s="1"/>
  <c r="BS81" i="167"/>
  <c r="AK82" i="167" s="1"/>
  <c r="BZ148" i="167"/>
  <c r="BZ125" i="167"/>
  <c r="CG94" i="167"/>
  <c r="CH130" i="167"/>
  <c r="BW202" i="167"/>
  <c r="AS203" i="167" s="1"/>
  <c r="BV202" i="167"/>
  <c r="AQ203" i="167" s="1"/>
  <c r="CE50" i="167"/>
  <c r="BH85" i="167"/>
  <c r="BZ123" i="167"/>
  <c r="BH193" i="167"/>
  <c r="BT208" i="167"/>
  <c r="AM209" i="167" s="1"/>
  <c r="BH189" i="167"/>
  <c r="CE85" i="167"/>
  <c r="BH114" i="167"/>
  <c r="BV163" i="167"/>
  <c r="AQ164" i="167" s="1"/>
  <c r="BZ168" i="167"/>
  <c r="BS15" i="167"/>
  <c r="AK16" i="167" s="1"/>
  <c r="BT9" i="167"/>
  <c r="BS197" i="167"/>
  <c r="AK198" i="167" s="1"/>
  <c r="BS193" i="167"/>
  <c r="AK194" i="167" s="1"/>
  <c r="BZ37" i="167"/>
  <c r="CE188" i="167"/>
  <c r="CE166" i="167"/>
  <c r="CC59" i="167"/>
  <c r="BH24" i="167"/>
  <c r="CC205" i="167"/>
  <c r="BN90" i="167"/>
  <c r="BS194" i="167"/>
  <c r="AK195" i="167" s="1"/>
  <c r="BH205" i="167"/>
  <c r="BW200" i="167"/>
  <c r="AS201" i="167" s="1"/>
  <c r="BT87" i="167"/>
  <c r="AM88" i="167" s="1"/>
  <c r="CG163" i="167"/>
  <c r="BT83" i="167"/>
  <c r="AM84" i="167" s="1"/>
  <c r="CH48" i="167"/>
  <c r="CG120" i="167"/>
  <c r="CH118" i="167"/>
  <c r="BZ90" i="167"/>
  <c r="BT12" i="167"/>
  <c r="AM13" i="167" s="1"/>
  <c r="BW161" i="167"/>
  <c r="AS162" i="167" s="1"/>
  <c r="BS49" i="167"/>
  <c r="AK50" i="167" s="1"/>
  <c r="BT49" i="167"/>
  <c r="AM50" i="167" s="1"/>
  <c r="BS78" i="167"/>
  <c r="AK79" i="167" s="1"/>
  <c r="BS89" i="167"/>
  <c r="AK90" i="167" s="1"/>
  <c r="BT130" i="167"/>
  <c r="AM131" i="167" s="1"/>
  <c r="BN86" i="167"/>
  <c r="CC185" i="167"/>
  <c r="BN45" i="167"/>
  <c r="BW17" i="167"/>
  <c r="AS18" i="167" s="1"/>
  <c r="BT185" i="167"/>
  <c r="AM186" i="167" s="1"/>
  <c r="BT175" i="167"/>
  <c r="AM176" i="167" s="1"/>
  <c r="CE102" i="167"/>
  <c r="CG71" i="167"/>
  <c r="BV32" i="167"/>
  <c r="AQ33" i="167" s="1"/>
  <c r="BT50" i="167"/>
  <c r="AM51" i="167" s="1"/>
  <c r="CC145" i="167"/>
  <c r="CG69" i="167"/>
  <c r="BV208" i="167"/>
  <c r="AQ209" i="167" s="1"/>
  <c r="CC61" i="167"/>
  <c r="BN39" i="167"/>
  <c r="CI169" i="167"/>
  <c r="CI181" i="167"/>
  <c r="CI159" i="167"/>
  <c r="CI168" i="167"/>
  <c r="CI142" i="167"/>
  <c r="CI140" i="167"/>
  <c r="CI100" i="167"/>
  <c r="CI52" i="167"/>
  <c r="CI103" i="167"/>
  <c r="CI155" i="167"/>
  <c r="CI161" i="167"/>
  <c r="CI95" i="167"/>
  <c r="CI122" i="167"/>
  <c r="CI179" i="167"/>
  <c r="CI175" i="167"/>
  <c r="CI33" i="167"/>
  <c r="CI112" i="167"/>
  <c r="CI203" i="167"/>
  <c r="CI149" i="167"/>
  <c r="CI184" i="167"/>
  <c r="CI176" i="167"/>
  <c r="CI87" i="167"/>
  <c r="CI99" i="167"/>
  <c r="CI118" i="167"/>
  <c r="CI84" i="167"/>
  <c r="CI120" i="167"/>
  <c r="CI130" i="167"/>
  <c r="CI196" i="167"/>
  <c r="CI191" i="167"/>
  <c r="CI156" i="167"/>
  <c r="CI180" i="167"/>
  <c r="CI125" i="167"/>
  <c r="CI116" i="167"/>
  <c r="CI174" i="167"/>
  <c r="CI91" i="167"/>
  <c r="CI162" i="167"/>
  <c r="CI114" i="167"/>
  <c r="CI41" i="167"/>
  <c r="CI64" i="167"/>
  <c r="CI98" i="167"/>
  <c r="CI13" i="167"/>
  <c r="CI127" i="167"/>
  <c r="CI178" i="167"/>
  <c r="CI45" i="167"/>
  <c r="CI152" i="167"/>
  <c r="CI146" i="167"/>
  <c r="CI90" i="167"/>
  <c r="CI172" i="167"/>
  <c r="CI128" i="167"/>
  <c r="CI177" i="167"/>
  <c r="CI132" i="167"/>
  <c r="CI198" i="167"/>
  <c r="CI79" i="167"/>
  <c r="CI55" i="167"/>
  <c r="CI74" i="167"/>
  <c r="CI129" i="167"/>
  <c r="CI34" i="167"/>
  <c r="CI85" i="167"/>
  <c r="CI73" i="167"/>
  <c r="CI143" i="167"/>
  <c r="CI192" i="167"/>
  <c r="CI24" i="167"/>
  <c r="CI50" i="167"/>
  <c r="CI158" i="167"/>
  <c r="CI131" i="167"/>
  <c r="CI187" i="167"/>
  <c r="CI40" i="167"/>
  <c r="CI206" i="167"/>
  <c r="CI119" i="167"/>
  <c r="CI145" i="167"/>
  <c r="CI92" i="167"/>
  <c r="CI51" i="167"/>
  <c r="CI27" i="167"/>
  <c r="CI195" i="167"/>
  <c r="CI166" i="167"/>
  <c r="CI106" i="167"/>
  <c r="CI88" i="167"/>
  <c r="CI126" i="167"/>
  <c r="CI124" i="167"/>
  <c r="CI60" i="167"/>
  <c r="CI43" i="167"/>
  <c r="CI138" i="167"/>
  <c r="CI97" i="167"/>
  <c r="CI14" i="167"/>
  <c r="BV33" i="167"/>
  <c r="AQ34" i="167" s="1"/>
  <c r="BS39" i="167"/>
  <c r="AK40" i="167" s="1"/>
  <c r="BQ33" i="167"/>
  <c r="BH67" i="167"/>
  <c r="BQ184" i="167"/>
  <c r="BN74" i="167"/>
  <c r="CI123" i="167"/>
  <c r="CC50" i="167"/>
  <c r="CE14" i="167"/>
  <c r="BW82" i="167"/>
  <c r="AS83" i="167" s="1"/>
  <c r="BV30" i="167"/>
  <c r="AQ31" i="167" s="1"/>
  <c r="BZ102" i="167"/>
  <c r="BW176" i="167"/>
  <c r="AS177" i="167" s="1"/>
  <c r="BT34" i="167"/>
  <c r="AM35" i="167" s="1"/>
  <c r="BV60" i="167"/>
  <c r="AQ61" i="167" s="1"/>
  <c r="BY113" i="167"/>
  <c r="CI104" i="167"/>
  <c r="BH187" i="167"/>
  <c r="BW22" i="167"/>
  <c r="AS23" i="167" s="1"/>
  <c r="BT84" i="167"/>
  <c r="AM85" i="167" s="1"/>
  <c r="CC197" i="167"/>
  <c r="BS164" i="167"/>
  <c r="AK165" i="167" s="1"/>
  <c r="BS20" i="167"/>
  <c r="AK21" i="167" s="1"/>
  <c r="CC180" i="167"/>
  <c r="CE176" i="167"/>
  <c r="CG90" i="167"/>
  <c r="CG175" i="167"/>
  <c r="BS26" i="167"/>
  <c r="AK27" i="167" s="1"/>
  <c r="CH110" i="167"/>
  <c r="BZ64" i="167"/>
  <c r="BW185" i="167"/>
  <c r="AS186" i="167" s="1"/>
  <c r="BQ17" i="167"/>
  <c r="BS166" i="167"/>
  <c r="AK167" i="167" s="1"/>
  <c r="BT71" i="167"/>
  <c r="AM72" i="167" s="1"/>
  <c r="BH17" i="167"/>
  <c r="BW20" i="167"/>
  <c r="AS21" i="167" s="1"/>
  <c r="BH46" i="167"/>
  <c r="BS41" i="167"/>
  <c r="AK42" i="167" s="1"/>
  <c r="BW189" i="167"/>
  <c r="AS190" i="167" s="1"/>
  <c r="CG30" i="167"/>
  <c r="BN191" i="167"/>
  <c r="CC159" i="167"/>
  <c r="BS50" i="167"/>
  <c r="AK51" i="167" s="1"/>
  <c r="BW42" i="167"/>
  <c r="AS43" i="167" s="1"/>
  <c r="BZ48" i="167"/>
  <c r="CC34" i="167"/>
  <c r="CG68" i="167"/>
  <c r="CC18" i="167"/>
  <c r="BK122" i="167"/>
  <c r="BZ162" i="167"/>
  <c r="CC100" i="167"/>
  <c r="BK72" i="167"/>
  <c r="BT136" i="167"/>
  <c r="AM137" i="167" s="1"/>
  <c r="BX28" i="167"/>
  <c r="AU29" i="167" s="1"/>
  <c r="BS103" i="167"/>
  <c r="AK104" i="167" s="1"/>
  <c r="CE124" i="167"/>
  <c r="CG188" i="167"/>
  <c r="BV171" i="167"/>
  <c r="AQ172" i="167" s="1"/>
  <c r="CG116" i="167"/>
  <c r="BN134" i="167"/>
  <c r="CI105" i="167"/>
  <c r="BY151" i="167"/>
  <c r="CC75" i="167"/>
  <c r="BK112" i="167"/>
  <c r="BZ31" i="167"/>
  <c r="BY14" i="167"/>
  <c r="BN44" i="167"/>
  <c r="BT146" i="167"/>
  <c r="AM147" i="167" s="1"/>
  <c r="BN100" i="167"/>
  <c r="BH165" i="167"/>
  <c r="BN172" i="167"/>
  <c r="BS119" i="167"/>
  <c r="AK120" i="167" s="1"/>
  <c r="BZ69" i="167"/>
  <c r="BW201" i="167"/>
  <c r="AS202" i="167" s="1"/>
  <c r="BW32" i="167"/>
  <c r="AS33" i="167" s="1"/>
  <c r="BW38" i="167"/>
  <c r="AS39" i="167" s="1"/>
  <c r="CH54" i="167"/>
  <c r="AG10" i="167"/>
  <c r="BW61" i="167"/>
  <c r="AS62" i="167" s="1"/>
  <c r="CH36" i="167"/>
  <c r="BW67" i="167"/>
  <c r="AS68" i="167" s="1"/>
  <c r="CH26" i="167"/>
  <c r="BT41" i="167"/>
  <c r="AM42" i="167" s="1"/>
  <c r="BW111" i="167"/>
  <c r="AS112" i="167" s="1"/>
  <c r="CH96" i="167"/>
  <c r="CH103" i="167"/>
  <c r="CC82" i="167"/>
  <c r="BV86" i="167"/>
  <c r="AQ87" i="167" s="1"/>
  <c r="BW24" i="167"/>
  <c r="AS25" i="167" s="1"/>
  <c r="CI137" i="167"/>
  <c r="CI153" i="167"/>
  <c r="CI151" i="167"/>
  <c r="CH86" i="167"/>
  <c r="BT181" i="167"/>
  <c r="AM182" i="167" s="1"/>
  <c r="CH181" i="167"/>
  <c r="BV49" i="167"/>
  <c r="AQ50" i="167" s="1"/>
  <c r="CC97" i="167"/>
  <c r="BS10" i="167"/>
  <c r="AK11" i="167" s="1"/>
  <c r="BY11" i="167"/>
  <c r="BH106" i="167"/>
  <c r="CG130" i="167"/>
  <c r="BZ142" i="167"/>
  <c r="CI30" i="167"/>
  <c r="CC117" i="167"/>
  <c r="BT60" i="167"/>
  <c r="AM61" i="167" s="1"/>
  <c r="BY27" i="167"/>
  <c r="CI61" i="167"/>
  <c r="CH73" i="167"/>
  <c r="BV155" i="167"/>
  <c r="AQ156" i="167" s="1"/>
  <c r="BV157" i="167"/>
  <c r="AQ158" i="167" s="1"/>
  <c r="BN42" i="167"/>
  <c r="CH69" i="167"/>
  <c r="BZ29" i="167"/>
  <c r="BT82" i="167"/>
  <c r="AM83" i="167" s="1"/>
  <c r="CC184" i="167"/>
  <c r="BZ74" i="167"/>
  <c r="CH125" i="167"/>
  <c r="CI144" i="167"/>
  <c r="BZ75" i="167"/>
  <c r="CH62" i="167"/>
  <c r="BH117" i="167"/>
  <c r="BH191" i="167"/>
  <c r="BH195" i="167"/>
  <c r="BH62" i="167"/>
  <c r="BH160" i="167"/>
  <c r="BH143" i="167"/>
  <c r="BH153" i="167"/>
  <c r="BH173" i="167"/>
  <c r="BH104" i="167"/>
  <c r="BH40" i="167"/>
  <c r="BH99" i="167"/>
  <c r="BH112" i="167"/>
  <c r="BH164" i="167"/>
  <c r="BH113" i="167"/>
  <c r="BH146" i="167"/>
  <c r="BH128" i="167"/>
  <c r="BH82" i="167"/>
  <c r="BH38" i="167"/>
  <c r="BH102" i="167"/>
  <c r="BH174" i="167"/>
  <c r="BH161" i="167"/>
  <c r="BH192" i="167"/>
  <c r="BH100" i="167"/>
  <c r="BH171" i="167"/>
  <c r="BH144" i="167"/>
  <c r="BH196" i="167"/>
  <c r="BH131" i="167"/>
  <c r="BH132" i="167"/>
  <c r="BH147" i="167"/>
  <c r="BH121" i="167"/>
  <c r="BH141" i="167"/>
  <c r="BH179" i="167"/>
  <c r="BH137" i="167"/>
  <c r="BH89" i="167"/>
  <c r="BH162" i="167"/>
  <c r="BH119" i="167"/>
  <c r="BH133" i="167"/>
  <c r="BH207" i="167"/>
  <c r="BH154" i="167"/>
  <c r="BH96" i="167"/>
  <c r="BH183" i="167"/>
  <c r="BH156" i="167"/>
  <c r="BH149" i="167"/>
  <c r="BH95" i="167"/>
  <c r="BH15" i="167"/>
  <c r="BH72" i="167"/>
  <c r="BH32" i="167"/>
  <c r="BH145" i="167"/>
  <c r="BH42" i="167"/>
  <c r="BH97" i="167"/>
  <c r="BH178" i="167"/>
  <c r="BH125" i="167"/>
  <c r="BH64" i="167"/>
  <c r="BH50" i="167"/>
  <c r="BH122" i="167"/>
  <c r="BH135" i="167"/>
  <c r="BH47" i="167"/>
  <c r="BH199" i="167"/>
  <c r="BH77" i="167"/>
  <c r="BH194" i="167"/>
  <c r="BH124" i="167"/>
  <c r="BH116" i="167"/>
  <c r="BH45" i="167"/>
  <c r="BH27" i="167"/>
  <c r="BH28" i="167"/>
  <c r="BH94" i="167"/>
  <c r="BH88" i="167"/>
  <c r="BH26" i="167"/>
  <c r="BH90" i="167"/>
  <c r="BH74" i="167"/>
  <c r="BH18" i="167"/>
  <c r="BH86" i="167"/>
  <c r="BH43" i="167"/>
  <c r="BH70" i="167"/>
  <c r="BH182" i="167"/>
  <c r="BH206" i="167"/>
  <c r="BH91" i="167"/>
  <c r="BH186" i="167"/>
  <c r="BH127" i="167"/>
  <c r="BH110" i="167"/>
  <c r="BH93" i="167"/>
  <c r="BH167" i="167"/>
  <c r="BH175" i="167"/>
  <c r="BH10" i="167"/>
  <c r="BH98" i="167"/>
  <c r="BH87" i="167"/>
  <c r="BH78" i="167"/>
  <c r="BH73" i="167"/>
  <c r="BH57" i="167"/>
  <c r="BH12" i="167"/>
  <c r="BH66" i="167"/>
  <c r="CE199" i="167"/>
  <c r="CE101" i="167"/>
  <c r="CE120" i="167"/>
  <c r="CE158" i="167"/>
  <c r="CE99" i="167"/>
  <c r="CE42" i="167"/>
  <c r="CE179" i="167"/>
  <c r="CE172" i="167"/>
  <c r="CE122" i="167"/>
  <c r="CE146" i="167"/>
  <c r="CE150" i="167"/>
  <c r="CE161" i="167"/>
  <c r="CE147" i="167"/>
  <c r="CE131" i="167"/>
  <c r="CE51" i="167"/>
  <c r="CE163" i="167"/>
  <c r="CE116" i="167"/>
  <c r="CE153" i="167"/>
  <c r="CE20" i="167"/>
  <c r="CE162" i="167"/>
  <c r="CE184" i="167"/>
  <c r="CE91" i="167"/>
  <c r="CE24" i="167"/>
  <c r="CE203" i="167"/>
  <c r="CE125" i="167"/>
  <c r="CE89" i="167"/>
  <c r="CE149" i="167"/>
  <c r="CE182" i="167"/>
  <c r="CE154" i="167"/>
  <c r="CE114" i="167"/>
  <c r="CE195" i="167"/>
  <c r="CE143" i="167"/>
  <c r="CE183" i="167"/>
  <c r="CE140" i="167"/>
  <c r="CE206" i="167"/>
  <c r="CE156" i="167"/>
  <c r="CE173" i="167"/>
  <c r="CE167" i="167"/>
  <c r="CE169" i="167"/>
  <c r="CE144" i="167"/>
  <c r="CE191" i="167"/>
  <c r="CE105" i="167"/>
  <c r="CE15" i="167"/>
  <c r="CE177" i="167"/>
  <c r="CE187" i="167"/>
  <c r="CE137" i="167"/>
  <c r="CE97" i="167"/>
  <c r="CE157" i="167"/>
  <c r="CE121" i="167"/>
  <c r="CE192" i="167"/>
  <c r="CE175" i="167"/>
  <c r="CE127" i="167"/>
  <c r="CE133" i="167"/>
  <c r="CE52" i="167"/>
  <c r="CE30" i="167"/>
  <c r="CE207" i="167"/>
  <c r="CE132" i="167"/>
  <c r="CE63" i="167"/>
  <c r="CE138" i="167"/>
  <c r="CE160" i="167"/>
  <c r="CE86" i="167"/>
  <c r="CE151" i="167"/>
  <c r="CE145" i="167"/>
  <c r="CE126" i="167"/>
  <c r="CE58" i="167"/>
  <c r="CE95" i="167"/>
  <c r="CE33" i="167"/>
  <c r="CE118" i="167"/>
  <c r="CE28" i="167"/>
  <c r="CE53" i="167"/>
  <c r="CE81" i="167"/>
  <c r="CE12" i="167"/>
  <c r="CE39" i="167"/>
  <c r="CE98" i="167"/>
  <c r="CE74" i="167"/>
  <c r="CE75" i="167"/>
  <c r="CE196" i="167"/>
  <c r="CE123" i="167"/>
  <c r="CE32" i="167"/>
  <c r="CE152" i="167"/>
  <c r="CE73" i="167"/>
  <c r="CE9" i="167"/>
  <c r="CE135" i="167"/>
  <c r="CE104" i="167"/>
  <c r="CE46" i="167"/>
  <c r="CE70" i="167"/>
  <c r="CE181" i="167"/>
  <c r="CE165" i="167"/>
  <c r="CE100" i="167"/>
  <c r="CE128" i="167"/>
  <c r="CE106" i="167"/>
  <c r="CE142" i="167"/>
  <c r="CE45" i="167"/>
  <c r="CE36" i="167"/>
  <c r="CE76" i="167"/>
  <c r="CE159" i="167"/>
  <c r="CE194" i="167"/>
  <c r="BH76" i="167"/>
  <c r="CE18" i="167"/>
  <c r="BT45" i="167"/>
  <c r="AM46" i="167" s="1"/>
  <c r="BT191" i="167"/>
  <c r="AM192" i="167" s="1"/>
  <c r="BT162" i="167"/>
  <c r="AM163" i="167" s="1"/>
  <c r="BT140" i="167"/>
  <c r="AM141" i="167" s="1"/>
  <c r="BT28" i="167"/>
  <c r="AM29" i="167" s="1"/>
  <c r="BT128" i="167"/>
  <c r="AM129" i="167" s="1"/>
  <c r="BT56" i="167"/>
  <c r="AM57" i="167" s="1"/>
  <c r="BT77" i="167"/>
  <c r="AM78" i="167" s="1"/>
  <c r="BT150" i="167"/>
  <c r="AM151" i="167" s="1"/>
  <c r="BT160" i="167"/>
  <c r="AM161" i="167" s="1"/>
  <c r="BT113" i="167"/>
  <c r="AM114" i="167" s="1"/>
  <c r="BT196" i="167"/>
  <c r="AM197" i="167" s="1"/>
  <c r="BT184" i="167"/>
  <c r="AM185" i="167" s="1"/>
  <c r="BT168" i="167"/>
  <c r="AM169" i="167" s="1"/>
  <c r="BT167" i="167"/>
  <c r="AM168" i="167" s="1"/>
  <c r="BT149" i="167"/>
  <c r="AM150" i="167" s="1"/>
  <c r="BT174" i="167"/>
  <c r="AM175" i="167" s="1"/>
  <c r="BT148" i="167"/>
  <c r="AM149" i="167" s="1"/>
  <c r="BT133" i="167"/>
  <c r="AM134" i="167" s="1"/>
  <c r="BT120" i="167"/>
  <c r="AM121" i="167" s="1"/>
  <c r="BT183" i="167"/>
  <c r="AM184" i="167" s="1"/>
  <c r="BT159" i="167"/>
  <c r="AM160" i="167" s="1"/>
  <c r="BT24" i="167"/>
  <c r="AM25" i="167" s="1"/>
  <c r="BT132" i="167"/>
  <c r="AM133" i="167" s="1"/>
  <c r="BT116" i="167"/>
  <c r="AM117" i="167" s="1"/>
  <c r="BT202" i="167"/>
  <c r="AM203" i="167" s="1"/>
  <c r="BT206" i="167"/>
  <c r="AM207" i="167" s="1"/>
  <c r="BT156" i="167"/>
  <c r="AM157" i="167" s="1"/>
  <c r="BT123" i="167"/>
  <c r="AM124" i="167" s="1"/>
  <c r="BT112" i="167"/>
  <c r="AM113" i="167" s="1"/>
  <c r="BT105" i="167"/>
  <c r="AM106" i="167" s="1"/>
  <c r="BT157" i="167"/>
  <c r="AM158" i="167" s="1"/>
  <c r="BT137" i="167"/>
  <c r="AM138" i="167" s="1"/>
  <c r="BT139" i="167"/>
  <c r="AM140" i="167" s="1"/>
  <c r="BT203" i="167"/>
  <c r="AM204" i="167" s="1"/>
  <c r="BT207" i="167"/>
  <c r="AM208" i="167" s="1"/>
  <c r="BT144" i="167"/>
  <c r="AM145" i="167" s="1"/>
  <c r="BT161" i="167"/>
  <c r="AM162" i="167" s="1"/>
  <c r="BT114" i="167"/>
  <c r="AM115" i="167" s="1"/>
  <c r="BT199" i="167"/>
  <c r="AM200" i="167" s="1"/>
  <c r="BT52" i="167"/>
  <c r="AM53" i="167" s="1"/>
  <c r="BT108" i="167"/>
  <c r="AM109" i="167" s="1"/>
  <c r="BT86" i="167"/>
  <c r="AM87" i="167" s="1"/>
  <c r="BT118" i="167"/>
  <c r="AM119" i="167" s="1"/>
  <c r="BT44" i="167"/>
  <c r="AM45" i="167" s="1"/>
  <c r="BT169" i="167"/>
  <c r="AM170" i="167" s="1"/>
  <c r="BT152" i="167"/>
  <c r="AM153" i="167" s="1"/>
  <c r="BT172" i="167"/>
  <c r="AM173" i="167" s="1"/>
  <c r="BT38" i="167"/>
  <c r="AM39" i="167" s="1"/>
  <c r="BT179" i="167"/>
  <c r="AM180" i="167" s="1"/>
  <c r="BT151" i="167"/>
  <c r="AM152" i="167" s="1"/>
  <c r="BT143" i="167"/>
  <c r="AM144" i="167" s="1"/>
  <c r="BT99" i="167"/>
  <c r="AM100" i="167" s="1"/>
  <c r="BT104" i="167"/>
  <c r="AM105" i="167" s="1"/>
  <c r="BT36" i="167"/>
  <c r="AM37" i="167" s="1"/>
  <c r="BT88" i="167"/>
  <c r="AM89" i="167" s="1"/>
  <c r="BT158" i="167"/>
  <c r="AM159" i="167" s="1"/>
  <c r="BT135" i="167"/>
  <c r="AM136" i="167" s="1"/>
  <c r="BT67" i="167"/>
  <c r="AM68" i="167" s="1"/>
  <c r="BT180" i="167"/>
  <c r="AM181" i="167" s="1"/>
  <c r="BT155" i="167"/>
  <c r="AM156" i="167" s="1"/>
  <c r="BT103" i="167"/>
  <c r="AM104" i="167" s="1"/>
  <c r="BT100" i="167"/>
  <c r="AM101" i="167" s="1"/>
  <c r="BT32" i="167"/>
  <c r="AM33" i="167" s="1"/>
  <c r="BT81" i="167"/>
  <c r="AM82" i="167" s="1"/>
  <c r="BT178" i="167"/>
  <c r="AM179" i="167" s="1"/>
  <c r="BT51" i="167"/>
  <c r="AM52" i="167" s="1"/>
  <c r="BT192" i="167"/>
  <c r="AM193" i="167" s="1"/>
  <c r="BT124" i="167"/>
  <c r="AM125" i="167" s="1"/>
  <c r="BT18" i="167"/>
  <c r="AM19" i="167" s="1"/>
  <c r="BT54" i="167"/>
  <c r="AM55" i="167" s="1"/>
  <c r="BT63" i="167"/>
  <c r="AM64" i="167" s="1"/>
  <c r="BT193" i="167"/>
  <c r="AM194" i="167" s="1"/>
  <c r="BT201" i="167"/>
  <c r="AM202" i="167" s="1"/>
  <c r="BT70" i="167"/>
  <c r="AM71" i="167" s="1"/>
  <c r="BT119" i="167"/>
  <c r="AM120" i="167" s="1"/>
  <c r="BT188" i="167"/>
  <c r="AM189" i="167" s="1"/>
  <c r="BT154" i="167"/>
  <c r="AM155" i="167" s="1"/>
  <c r="BT109" i="167"/>
  <c r="AM110" i="167" s="1"/>
  <c r="BT30" i="167"/>
  <c r="AM31" i="167" s="1"/>
  <c r="BT69" i="167"/>
  <c r="AM70" i="167" s="1"/>
  <c r="BT73" i="167"/>
  <c r="AM74" i="167" s="1"/>
  <c r="BT166" i="167"/>
  <c r="AM167" i="167" s="1"/>
  <c r="BT131" i="167"/>
  <c r="AM132" i="167" s="1"/>
  <c r="BT209" i="167"/>
  <c r="AM210" i="167" s="1"/>
  <c r="BT98" i="167"/>
  <c r="AM99" i="167" s="1"/>
  <c r="BT97" i="167"/>
  <c r="AM98" i="167" s="1"/>
  <c r="BT182" i="167"/>
  <c r="AM183" i="167" s="1"/>
  <c r="BT74" i="167"/>
  <c r="AM75" i="167" s="1"/>
  <c r="BT68" i="167"/>
  <c r="AM69" i="167" s="1"/>
  <c r="BT153" i="167"/>
  <c r="AM154" i="167" s="1"/>
  <c r="BT76" i="167"/>
  <c r="AM77" i="167" s="1"/>
  <c r="BT170" i="167"/>
  <c r="AM171" i="167" s="1"/>
  <c r="BT91" i="167"/>
  <c r="AM92" i="167" s="1"/>
  <c r="BT61" i="167"/>
  <c r="AM62" i="167" s="1"/>
  <c r="BT145" i="167"/>
  <c r="AM146" i="167" s="1"/>
  <c r="BT92" i="167"/>
  <c r="AM93" i="167" s="1"/>
  <c r="BT15" i="167"/>
  <c r="AM16" i="167" s="1"/>
  <c r="BT57" i="167"/>
  <c r="AM58" i="167" s="1"/>
  <c r="BT187" i="167"/>
  <c r="AM188" i="167" s="1"/>
  <c r="BT204" i="167"/>
  <c r="AM205" i="167" s="1"/>
  <c r="BH200" i="167"/>
  <c r="CE61" i="167"/>
  <c r="BT101" i="167"/>
  <c r="AM102" i="167" s="1"/>
  <c r="BH48" i="167"/>
  <c r="BH71" i="167"/>
  <c r="BT26" i="167"/>
  <c r="AM27" i="167" s="1"/>
  <c r="AW10" i="167"/>
  <c r="BH79" i="167"/>
  <c r="CE16" i="167"/>
  <c r="BW178" i="167"/>
  <c r="AS179" i="167" s="1"/>
  <c r="BW155" i="167"/>
  <c r="AS156" i="167" s="1"/>
  <c r="BW175" i="167"/>
  <c r="AS176" i="167" s="1"/>
  <c r="BW203" i="167"/>
  <c r="AS204" i="167" s="1"/>
  <c r="BW46" i="167"/>
  <c r="AS47" i="167" s="1"/>
  <c r="BW187" i="167"/>
  <c r="AS188" i="167" s="1"/>
  <c r="BW138" i="167"/>
  <c r="AS139" i="167" s="1"/>
  <c r="BW206" i="167"/>
  <c r="AS207" i="167" s="1"/>
  <c r="BW177" i="167"/>
  <c r="AS178" i="167" s="1"/>
  <c r="BW179" i="167"/>
  <c r="AS180" i="167" s="1"/>
  <c r="BW181" i="167"/>
  <c r="AS182" i="167" s="1"/>
  <c r="BW132" i="167"/>
  <c r="AS133" i="167" s="1"/>
  <c r="BW172" i="167"/>
  <c r="AS173" i="167" s="1"/>
  <c r="BW125" i="167"/>
  <c r="AS126" i="167" s="1"/>
  <c r="BW105" i="167"/>
  <c r="AS106" i="167" s="1"/>
  <c r="BW209" i="167"/>
  <c r="AS210" i="167" s="1"/>
  <c r="BW191" i="167"/>
  <c r="AS192" i="167" s="1"/>
  <c r="BW147" i="167"/>
  <c r="AS148" i="167" s="1"/>
  <c r="BW36" i="167"/>
  <c r="AS37" i="167" s="1"/>
  <c r="BW140" i="167"/>
  <c r="AS141" i="167" s="1"/>
  <c r="BW141" i="167"/>
  <c r="AS142" i="167" s="1"/>
  <c r="BW21" i="167"/>
  <c r="AS22" i="167" s="1"/>
  <c r="BW143" i="167"/>
  <c r="AS144" i="167" s="1"/>
  <c r="BW160" i="167"/>
  <c r="AS161" i="167" s="1"/>
  <c r="BW195" i="167"/>
  <c r="AS196" i="167" s="1"/>
  <c r="BW151" i="167"/>
  <c r="AS152" i="167" s="1"/>
  <c r="BW50" i="167"/>
  <c r="AS51" i="167" s="1"/>
  <c r="BW158" i="167"/>
  <c r="AS159" i="167" s="1"/>
  <c r="BW173" i="167"/>
  <c r="AS174" i="167" s="1"/>
  <c r="BW88" i="167"/>
  <c r="AS89" i="167" s="1"/>
  <c r="BW150" i="167"/>
  <c r="AS151" i="167" s="1"/>
  <c r="BW117" i="167"/>
  <c r="AS118" i="167" s="1"/>
  <c r="BW134" i="167"/>
  <c r="AS135" i="167" s="1"/>
  <c r="BW156" i="167"/>
  <c r="AS157" i="167" s="1"/>
  <c r="BW90" i="167"/>
  <c r="AS91" i="167" s="1"/>
  <c r="BW68" i="167"/>
  <c r="AS69" i="167" s="1"/>
  <c r="BW145" i="167"/>
  <c r="AS146" i="167" s="1"/>
  <c r="BW60" i="167"/>
  <c r="AS61" i="167" s="1"/>
  <c r="BW81" i="167"/>
  <c r="AS82" i="167" s="1"/>
  <c r="BW154" i="167"/>
  <c r="AS155" i="167" s="1"/>
  <c r="BW80" i="167"/>
  <c r="AS81" i="167" s="1"/>
  <c r="BW207" i="167"/>
  <c r="AS208" i="167" s="1"/>
  <c r="BW174" i="167"/>
  <c r="AS175" i="167" s="1"/>
  <c r="BW165" i="167"/>
  <c r="AS166" i="167" s="1"/>
  <c r="BW159" i="167"/>
  <c r="AS160" i="167" s="1"/>
  <c r="BW107" i="167"/>
  <c r="AS108" i="167" s="1"/>
  <c r="BW87" i="167"/>
  <c r="AS88" i="167" s="1"/>
  <c r="BW83" i="167"/>
  <c r="AS84" i="167" s="1"/>
  <c r="BW142" i="167"/>
  <c r="AS143" i="167" s="1"/>
  <c r="BW54" i="167"/>
  <c r="AS55" i="167" s="1"/>
  <c r="BW96" i="167"/>
  <c r="AS97" i="167" s="1"/>
  <c r="BW28" i="167"/>
  <c r="AS29" i="167" s="1"/>
  <c r="BW139" i="167"/>
  <c r="AS140" i="167" s="1"/>
  <c r="BW34" i="167"/>
  <c r="AS35" i="167" s="1"/>
  <c r="BW49" i="167"/>
  <c r="AS50" i="167" s="1"/>
  <c r="BW15" i="167"/>
  <c r="AS16" i="167" s="1"/>
  <c r="BW70" i="167"/>
  <c r="AS71" i="167" s="1"/>
  <c r="BW131" i="167"/>
  <c r="AS132" i="167" s="1"/>
  <c r="BW115" i="167"/>
  <c r="AS116" i="167" s="1"/>
  <c r="BW85" i="167"/>
  <c r="AS86" i="167" s="1"/>
  <c r="BW89" i="167"/>
  <c r="AS90" i="167" s="1"/>
  <c r="BW76" i="167"/>
  <c r="AS77" i="167" s="1"/>
  <c r="BW92" i="167"/>
  <c r="AS93" i="167" s="1"/>
  <c r="BW29" i="167"/>
  <c r="AS30" i="167" s="1"/>
  <c r="BW95" i="167"/>
  <c r="AS96" i="167" s="1"/>
  <c r="BW108" i="167"/>
  <c r="AS109" i="167" s="1"/>
  <c r="BW166" i="167"/>
  <c r="AS167" i="167" s="1"/>
  <c r="BW102" i="167"/>
  <c r="AS103" i="167" s="1"/>
  <c r="BW146" i="167"/>
  <c r="AS147" i="167" s="1"/>
  <c r="BW123" i="167"/>
  <c r="AS124" i="167" s="1"/>
  <c r="BW128" i="167"/>
  <c r="AS129" i="167" s="1"/>
  <c r="BW199" i="167"/>
  <c r="AS200" i="167" s="1"/>
  <c r="BW169" i="167"/>
  <c r="AS170" i="167" s="1"/>
  <c r="BW27" i="167"/>
  <c r="AS28" i="167" s="1"/>
  <c r="BW25" i="167"/>
  <c r="AS26" i="167" s="1"/>
  <c r="BW192" i="167"/>
  <c r="AS193" i="167" s="1"/>
  <c r="BW12" i="167"/>
  <c r="AS13" i="167" s="1"/>
  <c r="BW144" i="167"/>
  <c r="AS145" i="167" s="1"/>
  <c r="BW193" i="167"/>
  <c r="AS194" i="167" s="1"/>
  <c r="BW136" i="167"/>
  <c r="AS137" i="167" s="1"/>
  <c r="BW47" i="167"/>
  <c r="AS48" i="167" s="1"/>
  <c r="BW30" i="167"/>
  <c r="AS31" i="167" s="1"/>
  <c r="BW153" i="167"/>
  <c r="AS154" i="167" s="1"/>
  <c r="BW63" i="167"/>
  <c r="AS64" i="167" s="1"/>
  <c r="BW16" i="167"/>
  <c r="AS17" i="167" s="1"/>
  <c r="BW135" i="167"/>
  <c r="AS136" i="167" s="1"/>
  <c r="BW98" i="167"/>
  <c r="AS99" i="167" s="1"/>
  <c r="BW100" i="167"/>
  <c r="AS101" i="167" s="1"/>
  <c r="BW13" i="167"/>
  <c r="AS14" i="167" s="1"/>
  <c r="BW97" i="167"/>
  <c r="AS98" i="167" s="1"/>
  <c r="BW99" i="167"/>
  <c r="AS100" i="167" s="1"/>
  <c r="BW65" i="167"/>
  <c r="AS66" i="167" s="1"/>
  <c r="BT78" i="167"/>
  <c r="AM79" i="167" s="1"/>
  <c r="CE136" i="167"/>
  <c r="BW40" i="167"/>
  <c r="AS41" i="167" s="1"/>
  <c r="BW137" i="167"/>
  <c r="AS138" i="167" s="1"/>
  <c r="BL4" i="167"/>
  <c r="BL5" i="167" s="1"/>
  <c r="CE185" i="167"/>
  <c r="BS204" i="167"/>
  <c r="AK205" i="167" s="1"/>
  <c r="CE78" i="167"/>
  <c r="CE55" i="167"/>
  <c r="BS172" i="167"/>
  <c r="AK173" i="167" s="1"/>
  <c r="BS60" i="167"/>
  <c r="AK61" i="167" s="1"/>
  <c r="BS9" i="167"/>
  <c r="CE90" i="167"/>
  <c r="BS209" i="167"/>
  <c r="AK210" i="167" s="1"/>
  <c r="BZ171" i="167"/>
  <c r="BW205" i="167"/>
  <c r="AS206" i="167" s="1"/>
  <c r="BW171" i="167"/>
  <c r="AS172" i="167" s="1"/>
  <c r="BZ19" i="167"/>
  <c r="CE64" i="167"/>
  <c r="BT11" i="167"/>
  <c r="AM12" i="167" s="1"/>
  <c r="BW122" i="167"/>
  <c r="AS123" i="167" s="1"/>
  <c r="BZ193" i="167"/>
  <c r="BZ205" i="167"/>
  <c r="CH186" i="167"/>
  <c r="CH52" i="167"/>
  <c r="CH35" i="167"/>
  <c r="CH149" i="167"/>
  <c r="CE83" i="167"/>
  <c r="BS114" i="167"/>
  <c r="AK115" i="167" s="1"/>
  <c r="CE84" i="167"/>
  <c r="CE112" i="167"/>
  <c r="BS47" i="167"/>
  <c r="AK48" i="167" s="1"/>
  <c r="BT117" i="167"/>
  <c r="AM118" i="167" s="1"/>
  <c r="CH141" i="167"/>
  <c r="BT47" i="167"/>
  <c r="AM48" i="167" s="1"/>
  <c r="BH39" i="167"/>
  <c r="CH82" i="167"/>
  <c r="CH205" i="167"/>
  <c r="CH83" i="167"/>
  <c r="BT194" i="167"/>
  <c r="AM195" i="167" s="1"/>
  <c r="CE197" i="167"/>
  <c r="BW77" i="167"/>
  <c r="AS78" i="167" s="1"/>
  <c r="BS12" i="167"/>
  <c r="AK13" i="167" s="1"/>
  <c r="BZ67" i="167"/>
  <c r="BT75" i="167"/>
  <c r="AM76" i="167" s="1"/>
  <c r="CC166" i="167"/>
  <c r="BV190" i="167"/>
  <c r="AQ191" i="167" s="1"/>
  <c r="BV186" i="167"/>
  <c r="AQ187" i="167" s="1"/>
  <c r="CC198" i="167"/>
  <c r="BZ35" i="167"/>
  <c r="CC85" i="167"/>
  <c r="CG85" i="167"/>
  <c r="CH191" i="167"/>
  <c r="BS112" i="167"/>
  <c r="AK113" i="167" s="1"/>
  <c r="BZ140" i="167"/>
  <c r="CC38" i="167"/>
  <c r="CC84" i="167"/>
  <c r="BV20" i="167"/>
  <c r="AQ21" i="167" s="1"/>
  <c r="BW129" i="167"/>
  <c r="AS130" i="167" s="1"/>
  <c r="BV42" i="167"/>
  <c r="AQ43" i="167" s="1"/>
  <c r="BH9" i="167"/>
  <c r="CH208" i="167"/>
  <c r="BT198" i="167"/>
  <c r="AM199" i="167" s="1"/>
  <c r="BZ12" i="167"/>
  <c r="BZ186" i="167"/>
  <c r="BV92" i="167"/>
  <c r="AQ93" i="167" s="1"/>
  <c r="CC15" i="167"/>
  <c r="CC49" i="167"/>
  <c r="BN26" i="167"/>
  <c r="CG197" i="167"/>
  <c r="BT39" i="167"/>
  <c r="AM40" i="167" s="1"/>
  <c r="BV146" i="167"/>
  <c r="AQ147" i="167" s="1"/>
  <c r="BH54" i="167"/>
  <c r="CE92" i="167"/>
  <c r="CE82" i="167"/>
  <c r="CE88" i="167"/>
  <c r="CG205" i="167"/>
  <c r="CG80" i="167"/>
  <c r="CH16" i="167"/>
  <c r="BY163" i="167"/>
  <c r="BY153" i="167"/>
  <c r="BY106" i="167"/>
  <c r="BY114" i="167"/>
  <c r="BY112" i="167"/>
  <c r="BY169" i="167"/>
  <c r="BY132" i="167"/>
  <c r="BY180" i="167"/>
  <c r="BY203" i="167"/>
  <c r="BY83" i="167"/>
  <c r="BY172" i="167"/>
  <c r="BY159" i="167"/>
  <c r="BY79" i="167"/>
  <c r="BY178" i="167"/>
  <c r="BY196" i="167"/>
  <c r="BY75" i="167"/>
  <c r="BY157" i="167"/>
  <c r="BY39" i="167"/>
  <c r="BY59" i="167"/>
  <c r="BY122" i="167"/>
  <c r="BY161" i="167"/>
  <c r="BY55" i="167"/>
  <c r="BY110" i="167"/>
  <c r="BY51" i="167"/>
  <c r="BY71" i="167"/>
  <c r="BY144" i="167"/>
  <c r="BY23" i="167"/>
  <c r="BY111" i="167"/>
  <c r="BY136" i="167"/>
  <c r="BY143" i="167"/>
  <c r="BY179" i="167"/>
  <c r="BY118" i="167"/>
  <c r="BY91" i="167"/>
  <c r="BY130" i="167"/>
  <c r="BY67" i="167"/>
  <c r="BY63" i="167"/>
  <c r="BY131" i="167"/>
  <c r="BY80" i="167"/>
  <c r="BY25" i="167"/>
  <c r="BY154" i="167"/>
  <c r="BY140" i="167"/>
  <c r="BY134" i="167"/>
  <c r="BY164" i="167"/>
  <c r="BY99" i="167"/>
  <c r="BY146" i="167"/>
  <c r="BY138" i="167"/>
  <c r="BY117" i="167"/>
  <c r="BY168" i="167"/>
  <c r="BY76" i="167"/>
  <c r="BY40" i="167"/>
  <c r="BY103" i="167"/>
  <c r="BY105" i="167"/>
  <c r="BY126" i="167"/>
  <c r="BY173" i="167"/>
  <c r="BY45" i="167"/>
  <c r="BY162" i="167"/>
  <c r="BY152" i="167"/>
  <c r="BY18" i="167"/>
  <c r="BY88" i="167"/>
  <c r="BY97" i="167"/>
  <c r="BY77" i="167"/>
  <c r="BY70" i="167"/>
  <c r="BY108" i="167"/>
  <c r="BY37" i="167"/>
  <c r="BY123" i="167"/>
  <c r="BY155" i="167"/>
  <c r="BY41" i="167"/>
  <c r="BY165" i="167"/>
  <c r="BY31" i="167"/>
  <c r="BY92" i="167"/>
  <c r="BY44" i="167"/>
  <c r="BY15" i="167"/>
  <c r="BY128" i="167"/>
  <c r="BY98" i="167"/>
  <c r="BY22" i="167"/>
  <c r="BY177" i="167"/>
  <c r="BY184" i="167"/>
  <c r="BY47" i="167"/>
  <c r="BY115" i="167"/>
  <c r="BY16" i="167"/>
  <c r="BY73" i="167"/>
  <c r="BY46" i="167"/>
  <c r="BY17" i="167"/>
  <c r="BY95" i="167"/>
  <c r="BY96" i="167"/>
  <c r="BY81" i="167"/>
  <c r="BY107" i="167"/>
  <c r="BY19" i="167"/>
  <c r="BY120" i="167"/>
  <c r="CH29" i="167"/>
  <c r="CH46" i="167"/>
  <c r="BH163" i="167"/>
  <c r="CE66" i="167"/>
  <c r="BS54" i="167"/>
  <c r="AK55" i="167" s="1"/>
  <c r="BY191" i="167"/>
  <c r="CH39" i="167"/>
  <c r="CC91" i="167"/>
  <c r="BZ116" i="167"/>
  <c r="BW52" i="167"/>
  <c r="AS53" i="167" s="1"/>
  <c r="BH25" i="167"/>
  <c r="BN180" i="167"/>
  <c r="BS18" i="167"/>
  <c r="AK19" i="167" s="1"/>
  <c r="CC87" i="167"/>
  <c r="CE22" i="167"/>
  <c r="BY90" i="167"/>
  <c r="BS71" i="167"/>
  <c r="AK72" i="167" s="1"/>
  <c r="BN36" i="167"/>
  <c r="CG189" i="167"/>
  <c r="CH33" i="167"/>
  <c r="BS152" i="167"/>
  <c r="AK153" i="167" s="1"/>
  <c r="BT96" i="167"/>
  <c r="AM97" i="167" s="1"/>
  <c r="BY145" i="167"/>
  <c r="BT177" i="167"/>
  <c r="AM178" i="167" s="1"/>
  <c r="CC10" i="167"/>
  <c r="BH65" i="167"/>
  <c r="BQ67" i="167"/>
  <c r="BQ163" i="167"/>
  <c r="BQ195" i="167"/>
  <c r="BQ168" i="167"/>
  <c r="BQ139" i="167"/>
  <c r="BQ141" i="167"/>
  <c r="BQ59" i="167"/>
  <c r="BQ109" i="167"/>
  <c r="BQ178" i="167"/>
  <c r="BQ114" i="167"/>
  <c r="BQ154" i="167"/>
  <c r="BQ100" i="167"/>
  <c r="BQ155" i="167"/>
  <c r="BQ176" i="167"/>
  <c r="BQ95" i="167"/>
  <c r="BQ83" i="167"/>
  <c r="BQ134" i="167"/>
  <c r="BQ149" i="167"/>
  <c r="BQ117" i="167"/>
  <c r="BQ121" i="167"/>
  <c r="BQ51" i="167"/>
  <c r="BQ183" i="167"/>
  <c r="BQ173" i="167"/>
  <c r="BQ146" i="167"/>
  <c r="BQ101" i="167"/>
  <c r="BQ180" i="167"/>
  <c r="BQ44" i="167"/>
  <c r="BQ104" i="167"/>
  <c r="BQ132" i="167"/>
  <c r="BQ129" i="167"/>
  <c r="BQ75" i="167"/>
  <c r="BQ79" i="167"/>
  <c r="BQ15" i="167"/>
  <c r="BQ130" i="167"/>
  <c r="BQ47" i="167"/>
  <c r="BQ125" i="167"/>
  <c r="BQ16" i="167"/>
  <c r="BQ162" i="167"/>
  <c r="BQ97" i="167"/>
  <c r="BQ27" i="167"/>
  <c r="BQ90" i="167"/>
  <c r="BQ88" i="167"/>
  <c r="BQ91" i="167"/>
  <c r="BQ174" i="167"/>
  <c r="BQ160" i="167"/>
  <c r="BQ158" i="167"/>
  <c r="BQ137" i="167"/>
  <c r="BQ188" i="167"/>
  <c r="BQ111" i="167"/>
  <c r="BQ177" i="167"/>
  <c r="BQ63" i="167"/>
  <c r="BQ145" i="167"/>
  <c r="BQ34" i="167"/>
  <c r="BQ99" i="167"/>
  <c r="BQ78" i="167"/>
  <c r="BQ122" i="167"/>
  <c r="BQ41" i="167"/>
  <c r="BQ127" i="167"/>
  <c r="BQ164" i="167"/>
  <c r="BQ39" i="167"/>
  <c r="BQ32" i="167"/>
  <c r="BQ131" i="167"/>
  <c r="BQ200" i="167"/>
  <c r="BQ61" i="167"/>
  <c r="BQ147" i="167"/>
  <c r="BQ142" i="167"/>
  <c r="BQ55" i="167"/>
  <c r="BQ118" i="167"/>
  <c r="BQ143" i="167"/>
  <c r="BQ124" i="167"/>
  <c r="BQ196" i="167"/>
  <c r="BQ11" i="167"/>
  <c r="BQ74" i="167"/>
  <c r="BQ96" i="167"/>
  <c r="BQ57" i="167"/>
  <c r="BQ110" i="167"/>
  <c r="BQ94" i="167"/>
  <c r="BQ92" i="167"/>
  <c r="BQ138" i="167"/>
  <c r="BQ93" i="167"/>
  <c r="BQ105" i="167"/>
  <c r="BQ192" i="167"/>
  <c r="BQ29" i="167"/>
  <c r="BQ40" i="167"/>
  <c r="BQ71" i="167"/>
  <c r="BQ107" i="167"/>
  <c r="BQ70" i="167"/>
  <c r="BQ53" i="167"/>
  <c r="BQ144" i="167"/>
  <c r="BQ175" i="167"/>
  <c r="BQ182" i="167"/>
  <c r="BQ69" i="167"/>
  <c r="BQ172" i="167"/>
  <c r="BQ89" i="167"/>
  <c r="BN157" i="167"/>
  <c r="CE37" i="167"/>
  <c r="BT37" i="167"/>
  <c r="AM38" i="167" s="1"/>
  <c r="BS126" i="167"/>
  <c r="AK127" i="167" s="1"/>
  <c r="BT43" i="167"/>
  <c r="AM44" i="167" s="1"/>
  <c r="BH108" i="167"/>
  <c r="CC60" i="167"/>
  <c r="BT126" i="167"/>
  <c r="AM127" i="167" s="1"/>
  <c r="BZ194" i="167"/>
  <c r="CC55" i="167"/>
  <c r="CG184" i="167"/>
  <c r="BY42" i="167"/>
  <c r="AW43" i="167" s="1"/>
  <c r="BQ26" i="167"/>
  <c r="BY160" i="167"/>
  <c r="CG73" i="167"/>
  <c r="BH151" i="167"/>
  <c r="CC42" i="167"/>
  <c r="CH143" i="167"/>
  <c r="BY35" i="167"/>
  <c r="CE208" i="167"/>
  <c r="BT89" i="167"/>
  <c r="AM90" i="167" s="1"/>
  <c r="BV90" i="167"/>
  <c r="AQ91" i="167" s="1"/>
  <c r="BW167" i="167"/>
  <c r="AS168" i="167" s="1"/>
  <c r="BS58" i="167"/>
  <c r="AK59" i="167" s="1"/>
  <c r="BH58" i="167"/>
  <c r="CH44" i="167"/>
  <c r="BY28" i="167"/>
  <c r="BT197" i="167"/>
  <c r="AM198" i="167" s="1"/>
  <c r="BT129" i="167"/>
  <c r="AM130" i="167" s="1"/>
  <c r="BT33" i="167"/>
  <c r="AM34" i="167" s="1"/>
  <c r="BT102" i="167"/>
  <c r="AM103" i="167" s="1"/>
  <c r="BZ58" i="167"/>
  <c r="BZ106" i="167"/>
  <c r="BY57" i="167"/>
  <c r="CG60" i="167"/>
  <c r="BQ62" i="167"/>
  <c r="CH195" i="167"/>
  <c r="CG164" i="167"/>
  <c r="BS84" i="167"/>
  <c r="AK85" i="167" s="1"/>
  <c r="BN115" i="167"/>
  <c r="BT106" i="167"/>
  <c r="AM107" i="167" s="1"/>
  <c r="BW163" i="167"/>
  <c r="AS164" i="167" s="1"/>
  <c r="BN124" i="167"/>
  <c r="BQ77" i="167"/>
  <c r="BN110" i="167"/>
  <c r="CC31" i="167"/>
  <c r="BS33" i="167"/>
  <c r="AK34" i="167" s="1"/>
  <c r="CE115" i="167"/>
  <c r="BZ99" i="167"/>
  <c r="BZ183" i="167"/>
  <c r="BN174" i="167"/>
  <c r="BS13" i="167"/>
  <c r="AK14" i="167" s="1"/>
  <c r="BT95" i="167"/>
  <c r="AM96" i="167" s="1"/>
  <c r="BH92" i="167"/>
  <c r="BW51" i="167"/>
  <c r="AS52" i="167" s="1"/>
  <c r="BZ11" i="167"/>
  <c r="CH10" i="167"/>
  <c r="CE110" i="167"/>
  <c r="CH63" i="167"/>
  <c r="BZ176" i="167"/>
  <c r="CH114" i="167"/>
  <c r="BT62" i="167"/>
  <c r="AM63" i="167" s="1"/>
  <c r="BT40" i="167"/>
  <c r="AM41" i="167" s="1"/>
  <c r="CE38" i="167"/>
  <c r="CH136" i="167"/>
  <c r="BH138" i="167"/>
  <c r="BW168" i="167"/>
  <c r="AS169" i="167" s="1"/>
  <c r="CI163" i="167"/>
  <c r="BT42" i="167"/>
  <c r="AM43" i="167" s="1"/>
  <c r="BK145" i="167"/>
  <c r="BN34" i="167"/>
  <c r="CC136" i="167"/>
  <c r="CE113" i="167"/>
  <c r="BZ135" i="167"/>
  <c r="BW127" i="167"/>
  <c r="AS128" i="167" s="1"/>
  <c r="BQ128" i="167"/>
  <c r="BW72" i="167"/>
  <c r="AS73" i="167" s="1"/>
  <c r="BY24" i="167"/>
  <c r="CG126" i="167"/>
  <c r="BY104" i="167"/>
  <c r="BQ42" i="167"/>
  <c r="CC120" i="167"/>
  <c r="CD139" i="167"/>
  <c r="BS161" i="167"/>
  <c r="AK162" i="167" s="1"/>
  <c r="CI71" i="167"/>
  <c r="BH59" i="167"/>
  <c r="CI76" i="167"/>
  <c r="CI86" i="167"/>
  <c r="BS46" i="167"/>
  <c r="AK47" i="167" s="1"/>
  <c r="BZ128" i="167"/>
  <c r="BS80" i="167"/>
  <c r="AK81" i="167" s="1"/>
  <c r="CD118" i="167"/>
  <c r="BS105" i="167"/>
  <c r="AK106" i="167" s="1"/>
  <c r="CD88" i="167"/>
  <c r="BQ103" i="167"/>
  <c r="CD94" i="167"/>
  <c r="CD27" i="167"/>
  <c r="BS75" i="167"/>
  <c r="AK76" i="167" s="1"/>
  <c r="BZ188" i="167"/>
  <c r="BV29" i="167"/>
  <c r="AQ30" i="167" s="1"/>
  <c r="BS205" i="167"/>
  <c r="AK206" i="167" s="1"/>
  <c r="BS201" i="167"/>
  <c r="AK202" i="167" s="1"/>
  <c r="BS163" i="167"/>
  <c r="AK164" i="167" s="1"/>
  <c r="BW197" i="167"/>
  <c r="AS198" i="167" s="1"/>
  <c r="BH169" i="167"/>
  <c r="BW56" i="167"/>
  <c r="AS57" i="167" s="1"/>
  <c r="BW84" i="167"/>
  <c r="AS85" i="167" s="1"/>
  <c r="BH177" i="167"/>
  <c r="BW126" i="167"/>
  <c r="AS127" i="167" s="1"/>
  <c r="CE27" i="167"/>
  <c r="BH152" i="167"/>
  <c r="BH20" i="167"/>
  <c r="BW103" i="167"/>
  <c r="AS104" i="167" s="1"/>
  <c r="BS146" i="167"/>
  <c r="AK147" i="167" s="1"/>
  <c r="CE77" i="167"/>
  <c r="BT122" i="167"/>
  <c r="AM123" i="167" s="1"/>
  <c r="CE68" i="167"/>
  <c r="BW118" i="167"/>
  <c r="AS119" i="167" s="1"/>
  <c r="BT90" i="167"/>
  <c r="AM91" i="167" s="1"/>
  <c r="BH37" i="167"/>
  <c r="CE29" i="167"/>
  <c r="BZ117" i="167"/>
  <c r="BT64" i="167"/>
  <c r="AM65" i="167" s="1"/>
  <c r="CE13" i="167"/>
  <c r="CE141" i="167"/>
  <c r="BW39" i="167"/>
  <c r="AS40" i="167" s="1"/>
  <c r="CE180" i="167"/>
  <c r="BS32" i="167"/>
  <c r="AK33" i="167" s="1"/>
  <c r="BS87" i="167"/>
  <c r="AK88" i="167" s="1"/>
  <c r="BW86" i="167"/>
  <c r="AS87" i="167" s="1"/>
  <c r="BW71" i="167"/>
  <c r="AS72" i="167" s="1"/>
  <c r="CH154" i="167"/>
  <c r="CH145" i="167"/>
  <c r="CH90" i="167"/>
  <c r="CH199" i="167"/>
  <c r="CH192" i="167"/>
  <c r="CH120" i="167"/>
  <c r="CH79" i="167"/>
  <c r="CH158" i="167"/>
  <c r="CH151" i="167"/>
  <c r="CH159" i="167"/>
  <c r="CH188" i="167"/>
  <c r="CH170" i="167"/>
  <c r="CH122" i="167"/>
  <c r="CH129" i="167"/>
  <c r="CH161" i="167"/>
  <c r="CH99" i="167"/>
  <c r="CH165" i="167"/>
  <c r="CH166" i="167"/>
  <c r="CH179" i="167"/>
  <c r="CH74" i="167"/>
  <c r="CH128" i="167"/>
  <c r="CH72" i="167"/>
  <c r="CH174" i="167"/>
  <c r="CH173" i="167"/>
  <c r="CH112" i="167"/>
  <c r="CH147" i="167"/>
  <c r="CH150" i="167"/>
  <c r="CH171" i="167"/>
  <c r="CH178" i="167"/>
  <c r="CH202" i="167"/>
  <c r="CH93" i="167"/>
  <c r="CH157" i="167"/>
  <c r="CH163" i="167"/>
  <c r="CH95" i="167"/>
  <c r="CH98" i="167"/>
  <c r="CH142" i="167"/>
  <c r="CH196" i="167"/>
  <c r="CH21" i="167"/>
  <c r="CH144" i="167"/>
  <c r="CH182" i="167"/>
  <c r="CH88" i="167"/>
  <c r="CH45" i="167"/>
  <c r="CH34" i="167"/>
  <c r="CH78" i="167"/>
  <c r="CH155" i="167"/>
  <c r="CH106" i="167"/>
  <c r="CH107" i="167"/>
  <c r="CH177" i="167"/>
  <c r="CH76" i="167"/>
  <c r="CH138" i="167"/>
  <c r="CH164" i="167"/>
  <c r="CH32" i="167"/>
  <c r="CH91" i="167"/>
  <c r="CH30" i="167"/>
  <c r="CH121" i="167"/>
  <c r="CH9" i="167"/>
  <c r="CH27" i="167"/>
  <c r="CH41" i="167"/>
  <c r="CH53" i="167"/>
  <c r="CH134" i="167"/>
  <c r="CH111" i="167"/>
  <c r="CH92" i="167"/>
  <c r="CH64" i="167"/>
  <c r="CH43" i="167"/>
  <c r="CH71" i="167"/>
  <c r="CH115" i="167"/>
  <c r="CH168" i="167"/>
  <c r="CH117" i="167"/>
  <c r="CH109" i="167"/>
  <c r="CH184" i="167"/>
  <c r="CH108" i="167"/>
  <c r="CH132" i="167"/>
  <c r="CH119" i="167"/>
  <c r="CH176" i="167"/>
  <c r="CH187" i="167"/>
  <c r="CH49" i="167"/>
  <c r="CH207" i="167"/>
  <c r="CH65" i="167"/>
  <c r="CH81" i="167"/>
  <c r="CH203" i="167"/>
  <c r="CH89" i="167"/>
  <c r="CH87" i="167"/>
  <c r="BZ81" i="167"/>
  <c r="CE119" i="167"/>
  <c r="BV200" i="167"/>
  <c r="AQ201" i="167" s="1"/>
  <c r="BK175" i="167"/>
  <c r="BK143" i="167"/>
  <c r="BK128" i="167"/>
  <c r="BK114" i="167"/>
  <c r="BK173" i="167"/>
  <c r="BK167" i="167"/>
  <c r="BK136" i="167"/>
  <c r="BK84" i="167"/>
  <c r="BK176" i="167"/>
  <c r="BK118" i="167"/>
  <c r="BK61" i="167"/>
  <c r="BK158" i="167"/>
  <c r="BK183" i="167"/>
  <c r="BK151" i="167"/>
  <c r="BK150" i="167"/>
  <c r="BK196" i="167"/>
  <c r="BK140" i="167"/>
  <c r="BK177" i="167"/>
  <c r="BK120" i="167"/>
  <c r="BK174" i="167"/>
  <c r="BK187" i="167"/>
  <c r="BK159" i="167"/>
  <c r="BK179" i="167"/>
  <c r="BK45" i="167"/>
  <c r="BK30" i="167"/>
  <c r="BK191" i="167"/>
  <c r="BK155" i="167"/>
  <c r="BK195" i="167"/>
  <c r="BK207" i="167"/>
  <c r="BK156" i="167"/>
  <c r="BK68" i="167"/>
  <c r="BK52" i="167"/>
  <c r="BK105" i="167"/>
  <c r="BK161" i="167"/>
  <c r="BK152" i="167"/>
  <c r="BK164" i="167"/>
  <c r="BK184" i="167"/>
  <c r="BK172" i="167"/>
  <c r="BK163" i="167"/>
  <c r="BK127" i="167"/>
  <c r="BK104" i="167"/>
  <c r="BK24" i="167"/>
  <c r="BK144" i="167"/>
  <c r="BK40" i="167"/>
  <c r="BK97" i="167"/>
  <c r="BK124" i="167"/>
  <c r="BK103" i="167"/>
  <c r="BK202" i="167"/>
  <c r="BK46" i="167"/>
  <c r="BK106" i="167"/>
  <c r="BK102" i="167"/>
  <c r="BK9" i="167"/>
  <c r="BK170" i="167"/>
  <c r="BK199" i="167"/>
  <c r="BK154" i="167"/>
  <c r="BK165" i="167"/>
  <c r="BK96" i="167"/>
  <c r="BK21" i="167"/>
  <c r="BK98" i="167"/>
  <c r="BK117" i="167"/>
  <c r="BK94" i="167"/>
  <c r="BK160" i="167"/>
  <c r="BK206" i="167"/>
  <c r="BK146" i="167"/>
  <c r="BK107" i="167"/>
  <c r="BK32" i="167"/>
  <c r="BK64" i="167"/>
  <c r="BK121" i="167"/>
  <c r="BK123" i="167"/>
  <c r="BK22" i="167"/>
  <c r="BK171" i="167"/>
  <c r="BK192" i="167"/>
  <c r="BK89" i="167"/>
  <c r="BK70" i="167"/>
  <c r="BK169" i="167"/>
  <c r="BK81" i="167"/>
  <c r="BK147" i="167"/>
  <c r="BK26" i="167"/>
  <c r="BK119" i="167"/>
  <c r="BK113" i="167"/>
  <c r="BK166" i="167"/>
  <c r="BK93" i="167"/>
  <c r="BK99" i="167"/>
  <c r="BK75" i="167"/>
  <c r="BK71" i="167"/>
  <c r="BQ82" i="167"/>
  <c r="CD122" i="167"/>
  <c r="CG12" i="167"/>
  <c r="BW208" i="167"/>
  <c r="AS209" i="167" s="1"/>
  <c r="BN46" i="167"/>
  <c r="BN168" i="167"/>
  <c r="CE111" i="167"/>
  <c r="CG87" i="167"/>
  <c r="CE96" i="167"/>
  <c r="BQ43" i="167"/>
  <c r="BQ31" i="167"/>
  <c r="BW119" i="167"/>
  <c r="AS120" i="167" s="1"/>
  <c r="BS183" i="167"/>
  <c r="AK184" i="167" s="1"/>
  <c r="BN120" i="167"/>
  <c r="CH146" i="167"/>
  <c r="BW31" i="167"/>
  <c r="AS32" i="167" s="1"/>
  <c r="CE25" i="167"/>
  <c r="CI167" i="167"/>
  <c r="BH103" i="167"/>
  <c r="BK44" i="167"/>
  <c r="BQ126" i="167"/>
  <c r="BH129" i="167"/>
  <c r="BS28" i="167"/>
  <c r="AK29" i="167" s="1"/>
  <c r="BQ171" i="167"/>
  <c r="BW45" i="167"/>
  <c r="AS46" i="167" s="1"/>
  <c r="BT59" i="167"/>
  <c r="AM60" i="167" s="1"/>
  <c r="CD147" i="167"/>
  <c r="BT79" i="167"/>
  <c r="AM80" i="167" s="1"/>
  <c r="BV91" i="167"/>
  <c r="AQ92" i="167" s="1"/>
  <c r="CE171" i="167"/>
  <c r="BY166" i="167"/>
  <c r="BN102" i="167"/>
  <c r="BY74" i="167"/>
  <c r="BS127" i="167"/>
  <c r="AK128" i="167" s="1"/>
  <c r="BV48" i="167"/>
  <c r="AQ49" i="167" s="1"/>
  <c r="BV170" i="167"/>
  <c r="AQ171" i="167" s="1"/>
  <c r="BW94" i="167"/>
  <c r="AS95" i="167" s="1"/>
  <c r="CE26" i="167"/>
  <c r="BT205" i="167"/>
  <c r="AM206" i="167" s="1"/>
  <c r="BW184" i="167"/>
  <c r="AS185" i="167" s="1"/>
  <c r="CH55" i="167"/>
  <c r="BT31" i="167"/>
  <c r="AM32" i="167" s="1"/>
  <c r="CH169" i="167"/>
  <c r="BS30" i="167"/>
  <c r="AK31" i="167" s="1"/>
  <c r="AQ10" i="167"/>
  <c r="BW10" i="167"/>
  <c r="AS11" i="167" s="1"/>
  <c r="BH126" i="167"/>
  <c r="BZ77" i="167"/>
  <c r="BH29" i="167"/>
  <c r="BZ17" i="167"/>
  <c r="BT94" i="167"/>
  <c r="AM95" i="167" s="1"/>
  <c r="CH102" i="167"/>
  <c r="BW57" i="167"/>
  <c r="AS58" i="167" s="1"/>
  <c r="BZ124" i="167"/>
  <c r="BH63" i="167"/>
  <c r="BW59" i="167"/>
  <c r="AS60" i="167" s="1"/>
  <c r="CE134" i="167"/>
  <c r="BH148" i="167"/>
  <c r="CH50" i="167"/>
  <c r="BW14" i="167"/>
  <c r="AS15" i="167" s="1"/>
  <c r="BW44" i="167"/>
  <c r="AS45" i="167" s="1"/>
  <c r="BW204" i="167"/>
  <c r="AS205" i="167" s="1"/>
  <c r="BY129" i="167"/>
  <c r="BS43" i="167"/>
  <c r="AK44" i="167" s="1"/>
  <c r="BW91" i="167"/>
  <c r="AS92" i="167" s="1"/>
  <c r="BW78" i="167"/>
  <c r="AS79" i="167" s="1"/>
  <c r="BH31" i="167"/>
  <c r="CI58" i="167"/>
  <c r="CC66" i="167"/>
  <c r="BN30" i="167"/>
  <c r="CD190" i="167"/>
  <c r="BT111" i="167"/>
  <c r="AM112" i="167" s="1"/>
  <c r="CI48" i="167"/>
  <c r="CH40" i="167"/>
  <c r="CI70" i="167"/>
  <c r="BN48" i="167"/>
  <c r="BH22" i="167"/>
  <c r="BH159" i="167"/>
  <c r="BH34" i="167"/>
  <c r="CC80" i="167"/>
  <c r="CH105" i="167"/>
  <c r="CC111" i="167"/>
  <c r="BH188" i="167"/>
  <c r="CG161" i="167"/>
  <c r="BK135" i="167"/>
  <c r="CD17" i="167"/>
  <c r="BW79" i="167"/>
  <c r="AS80" i="167" s="1"/>
  <c r="CD49" i="167"/>
  <c r="BV113" i="167"/>
  <c r="AQ114" i="167" s="1"/>
  <c r="CI173" i="167"/>
  <c r="CE164" i="167"/>
  <c r="BQ98" i="167"/>
  <c r="BS187" i="167"/>
  <c r="AK188" i="167" s="1"/>
  <c r="CH75" i="167"/>
  <c r="BN88" i="167"/>
  <c r="BH142" i="167"/>
  <c r="BH140" i="167"/>
  <c r="BW164" i="167"/>
  <c r="AS165" i="167" s="1"/>
  <c r="CH28" i="167"/>
  <c r="BK116" i="167"/>
  <c r="CD31" i="167"/>
  <c r="CG201" i="167"/>
  <c r="BK126" i="167"/>
  <c r="CC114" i="167"/>
  <c r="BN108" i="167"/>
  <c r="BH203" i="167"/>
  <c r="BT115" i="167"/>
  <c r="AM116" i="167" s="1"/>
  <c r="CE67" i="167"/>
  <c r="CE170" i="167"/>
  <c r="BH172" i="167"/>
  <c r="CE129" i="167"/>
  <c r="BZ115" i="167"/>
  <c r="BZ149" i="167"/>
  <c r="BZ190" i="167"/>
  <c r="BZ158" i="167"/>
  <c r="BZ196" i="167"/>
  <c r="BZ118" i="167"/>
  <c r="BZ161" i="167"/>
  <c r="BZ169" i="167"/>
  <c r="BZ152" i="167"/>
  <c r="BZ143" i="167"/>
  <c r="BZ179" i="167"/>
  <c r="BZ42" i="167"/>
  <c r="BZ127" i="167"/>
  <c r="BZ155" i="167"/>
  <c r="BZ172" i="167"/>
  <c r="BZ86" i="167"/>
  <c r="BZ173" i="167"/>
  <c r="BZ89" i="167"/>
  <c r="BZ195" i="167"/>
  <c r="BZ174" i="167"/>
  <c r="BZ145" i="167"/>
  <c r="BZ96" i="167"/>
  <c r="BZ177" i="167"/>
  <c r="BZ160" i="167"/>
  <c r="BZ153" i="167"/>
  <c r="BZ30" i="167"/>
  <c r="BZ206" i="167"/>
  <c r="BZ199" i="167"/>
  <c r="BZ154" i="167"/>
  <c r="BZ132" i="167"/>
  <c r="BZ121" i="167"/>
  <c r="BZ175" i="167"/>
  <c r="BZ105" i="167"/>
  <c r="BZ57" i="167"/>
  <c r="BZ100" i="167"/>
  <c r="BZ111" i="167"/>
  <c r="BZ114" i="167"/>
  <c r="BZ184" i="167"/>
  <c r="BZ95" i="167"/>
  <c r="BZ187" i="167"/>
  <c r="BZ101" i="167"/>
  <c r="BZ137" i="167"/>
  <c r="BZ131" i="167"/>
  <c r="BZ144" i="167"/>
  <c r="BZ113" i="167"/>
  <c r="BZ202" i="167"/>
  <c r="BZ56" i="167"/>
  <c r="BZ134" i="167"/>
  <c r="BZ164" i="167"/>
  <c r="BZ109" i="167"/>
  <c r="BZ182" i="167"/>
  <c r="BZ167" i="167"/>
  <c r="BZ138" i="167"/>
  <c r="BZ54" i="167"/>
  <c r="BZ73" i="167"/>
  <c r="BZ34" i="167"/>
  <c r="BZ93" i="167"/>
  <c r="BZ44" i="167"/>
  <c r="BZ150" i="167"/>
  <c r="BZ40" i="167"/>
  <c r="BZ170" i="167"/>
  <c r="BZ25" i="167"/>
  <c r="BZ82" i="167"/>
  <c r="BZ191" i="167"/>
  <c r="BZ91" i="167"/>
  <c r="BZ181" i="167"/>
  <c r="BZ165" i="167"/>
  <c r="BZ63" i="167"/>
  <c r="BZ38" i="167"/>
  <c r="BZ41" i="167"/>
  <c r="BZ87" i="167"/>
  <c r="BZ92" i="167"/>
  <c r="BZ71" i="167"/>
  <c r="BZ207" i="167"/>
  <c r="BZ79" i="167"/>
  <c r="BZ151" i="167"/>
  <c r="BZ159" i="167"/>
  <c r="BZ39" i="167"/>
  <c r="BZ192" i="167"/>
  <c r="BZ147" i="167"/>
  <c r="BZ136" i="167"/>
  <c r="BZ27" i="167"/>
  <c r="BZ78" i="167"/>
  <c r="BZ88" i="167"/>
  <c r="BZ45" i="167"/>
  <c r="BZ129" i="167"/>
  <c r="BT195" i="167"/>
  <c r="AM196" i="167" s="1"/>
  <c r="BH209" i="167"/>
  <c r="BZ59" i="167"/>
  <c r="CE103" i="167"/>
  <c r="BY87" i="167"/>
  <c r="BV196" i="167"/>
  <c r="AQ197" i="167" s="1"/>
  <c r="BY150" i="167"/>
  <c r="CG38" i="167"/>
  <c r="CI89" i="167"/>
  <c r="BV13" i="167"/>
  <c r="AQ14" i="167" s="1"/>
  <c r="BK131" i="167"/>
  <c r="BQ106" i="167"/>
  <c r="BY119" i="167"/>
  <c r="BN143" i="167"/>
  <c r="BY43" i="167"/>
  <c r="BS91" i="167"/>
  <c r="AK92" i="167" s="1"/>
  <c r="CI135" i="167"/>
  <c r="CE174" i="167"/>
  <c r="CH18" i="167"/>
  <c r="BY85" i="167"/>
  <c r="CG83" i="167"/>
  <c r="BT20" i="167"/>
  <c r="AM21" i="167" s="1"/>
  <c r="CC128" i="167"/>
  <c r="BK115" i="167"/>
  <c r="CD145" i="167"/>
  <c r="BI76" i="167"/>
  <c r="BJ119" i="167"/>
  <c r="BJ199" i="167"/>
  <c r="CA116" i="167"/>
  <c r="BI128" i="167"/>
  <c r="BJ37" i="167"/>
  <c r="BM68" i="167"/>
  <c r="BJ46" i="167"/>
  <c r="CA121" i="167"/>
  <c r="BI174" i="167"/>
  <c r="CA45" i="167"/>
  <c r="BM89" i="167"/>
  <c r="CJ15" i="167"/>
  <c r="BM52" i="167"/>
  <c r="CA102" i="167"/>
  <c r="BI142" i="167"/>
  <c r="CA16" i="167"/>
  <c r="BM80" i="167"/>
  <c r="BI169" i="167"/>
  <c r="BI192" i="167"/>
  <c r="BJ44" i="167"/>
  <c r="BM50" i="167"/>
  <c r="CJ54" i="167"/>
  <c r="BM36" i="167"/>
  <c r="CJ156" i="167"/>
  <c r="BJ192" i="167"/>
  <c r="BI137" i="167"/>
  <c r="BJ65" i="167"/>
  <c r="BM37" i="167"/>
  <c r="BI158" i="167"/>
  <c r="BI180" i="167"/>
  <c r="BI138" i="167"/>
  <c r="BJ16" i="167"/>
  <c r="CA120" i="167"/>
  <c r="BJ186" i="167"/>
  <c r="BJ178" i="167"/>
  <c r="BJ188" i="167"/>
  <c r="BM97" i="167"/>
  <c r="BM159" i="167"/>
  <c r="BM47" i="167"/>
  <c r="BM154" i="167"/>
  <c r="BM169" i="167"/>
  <c r="BM98" i="167"/>
  <c r="BM174" i="167"/>
  <c r="BM157" i="167"/>
  <c r="BM178" i="167"/>
  <c r="BM173" i="167"/>
  <c r="BM136" i="167"/>
  <c r="BM128" i="167"/>
  <c r="BM158" i="167"/>
  <c r="BM209" i="167"/>
  <c r="BM183" i="167"/>
  <c r="BM144" i="167"/>
  <c r="BM76" i="167"/>
  <c r="BM196" i="167"/>
  <c r="BM192" i="167"/>
  <c r="BM87" i="167"/>
  <c r="BM71" i="167"/>
  <c r="BM161" i="167"/>
  <c r="BM131" i="167"/>
  <c r="BM84" i="167"/>
  <c r="BM207" i="167"/>
  <c r="BM150" i="167"/>
  <c r="BM78" i="167"/>
  <c r="BM88" i="167"/>
  <c r="BM177" i="167"/>
  <c r="BM120" i="167"/>
  <c r="BM118" i="167"/>
  <c r="BM32" i="167"/>
  <c r="BM124" i="167"/>
  <c r="BM165" i="167"/>
  <c r="BM198" i="167"/>
  <c r="BM163" i="167"/>
  <c r="BM23" i="167"/>
  <c r="BM121" i="167"/>
  <c r="BM202" i="167"/>
  <c r="BM172" i="167"/>
  <c r="BM191" i="167"/>
  <c r="BM162" i="167"/>
  <c r="BM132" i="167"/>
  <c r="BM39" i="167"/>
  <c r="BM55" i="167"/>
  <c r="BM171" i="167"/>
  <c r="BM43" i="167"/>
  <c r="BM123" i="167"/>
  <c r="BM14" i="167"/>
  <c r="BM200" i="167"/>
  <c r="BI184" i="167"/>
  <c r="BI164" i="167"/>
  <c r="BI144" i="167"/>
  <c r="BI161" i="167"/>
  <c r="BI196" i="167"/>
  <c r="BI131" i="167"/>
  <c r="BI32" i="167"/>
  <c r="BI203" i="167"/>
  <c r="BI60" i="167"/>
  <c r="BI154" i="167"/>
  <c r="BI115" i="167"/>
  <c r="BI92" i="167"/>
  <c r="BI129" i="167"/>
  <c r="BI191" i="167"/>
  <c r="BI125" i="167"/>
  <c r="BI104" i="167"/>
  <c r="BI183" i="167"/>
  <c r="BI176" i="167"/>
  <c r="BI155" i="167"/>
  <c r="BI118" i="167"/>
  <c r="BI147" i="167"/>
  <c r="BI120" i="167"/>
  <c r="BI175" i="167"/>
  <c r="BI28" i="167"/>
  <c r="BI209" i="167"/>
  <c r="BI168" i="167"/>
  <c r="BI188" i="167"/>
  <c r="BI199" i="167"/>
  <c r="BI91" i="167"/>
  <c r="BI163" i="167"/>
  <c r="BI88" i="167"/>
  <c r="BI170" i="167"/>
  <c r="BI207" i="167"/>
  <c r="BI150" i="167"/>
  <c r="BI140" i="167"/>
  <c r="BI179" i="167"/>
  <c r="BI159" i="167"/>
  <c r="BI145" i="167"/>
  <c r="BI97" i="167"/>
  <c r="BI143" i="167"/>
  <c r="BI162" i="167"/>
  <c r="BI165" i="167"/>
  <c r="BM33" i="167"/>
  <c r="CJ63" i="167"/>
  <c r="BI62" i="167"/>
  <c r="CA75" i="167"/>
  <c r="CA87" i="167"/>
  <c r="BI34" i="167"/>
  <c r="CA65" i="167"/>
  <c r="BJ104" i="167"/>
  <c r="CJ123" i="167"/>
  <c r="CJ165" i="167"/>
  <c r="CJ191" i="167"/>
  <c r="CA92" i="167"/>
  <c r="BJ24" i="167"/>
  <c r="BJ57" i="167"/>
  <c r="BI24" i="167"/>
  <c r="CJ114" i="167"/>
  <c r="CA130" i="167"/>
  <c r="BJ135" i="167"/>
  <c r="CJ43" i="167"/>
  <c r="BM30" i="167"/>
  <c r="CJ76" i="167"/>
  <c r="BI96" i="167"/>
  <c r="CA18" i="167"/>
  <c r="CJ30" i="167"/>
  <c r="CA64" i="167"/>
  <c r="BM22" i="167"/>
  <c r="CJ55" i="167"/>
  <c r="BJ105" i="167"/>
  <c r="BJ103" i="167"/>
  <c r="CA175" i="167"/>
  <c r="BJ173" i="167"/>
  <c r="CJ118" i="167"/>
  <c r="BI63" i="167"/>
  <c r="BM139" i="167"/>
  <c r="BM40" i="167"/>
  <c r="BI64" i="167"/>
  <c r="CJ126" i="167"/>
  <c r="BM137" i="167"/>
  <c r="BM16" i="167"/>
  <c r="BM125" i="167"/>
  <c r="BI106" i="167"/>
  <c r="BM152" i="167"/>
  <c r="CA174" i="167"/>
  <c r="CJ22" i="167"/>
  <c r="CA12" i="167"/>
  <c r="BI85" i="167"/>
  <c r="BI73" i="167"/>
  <c r="BJ171" i="167"/>
  <c r="BJ152" i="167"/>
  <c r="BJ102" i="167"/>
  <c r="BM15" i="167"/>
  <c r="BJ74" i="167"/>
  <c r="CJ28" i="167"/>
  <c r="BJ167" i="167"/>
  <c r="BJ121" i="167"/>
  <c r="BM104" i="167"/>
  <c r="BM114" i="167"/>
  <c r="BJ182" i="167"/>
  <c r="BI89" i="167"/>
  <c r="BJ120" i="167"/>
  <c r="BJ141" i="167"/>
  <c r="BJ114" i="167"/>
  <c r="BI152" i="167"/>
  <c r="BI122" i="167"/>
  <c r="BI195" i="167"/>
  <c r="BI201" i="167"/>
  <c r="CA145" i="167"/>
  <c r="CJ58" i="167"/>
  <c r="CJ80" i="167"/>
  <c r="BI39" i="167"/>
  <c r="CJ169" i="167"/>
  <c r="CA103" i="167"/>
  <c r="BM126" i="167"/>
  <c r="CJ121" i="167"/>
  <c r="BM164" i="167"/>
  <c r="BM181" i="167"/>
  <c r="CJ73" i="167"/>
  <c r="BM166" i="167"/>
  <c r="BM160" i="167"/>
  <c r="BI54" i="167"/>
  <c r="BI22" i="167"/>
  <c r="CJ95" i="167"/>
  <c r="CJ167" i="167"/>
  <c r="CJ65" i="167"/>
  <c r="CJ78" i="167"/>
  <c r="BM142" i="167"/>
  <c r="CJ187" i="167"/>
  <c r="BI99" i="167"/>
  <c r="BM187" i="167"/>
  <c r="BM119" i="167"/>
  <c r="CA148" i="167"/>
  <c r="CJ128" i="167"/>
  <c r="BJ23" i="167"/>
  <c r="CA123" i="167"/>
  <c r="BJ100" i="167"/>
  <c r="CJ196" i="167"/>
  <c r="BJ64" i="167"/>
  <c r="BM70" i="167"/>
  <c r="CJ60" i="167"/>
  <c r="BI100" i="167"/>
  <c r="BI148" i="167"/>
  <c r="BJ165" i="167"/>
  <c r="CJ83" i="167"/>
  <c r="BI87" i="167"/>
  <c r="BM145" i="167"/>
  <c r="BM92" i="167"/>
  <c r="BM189" i="167"/>
  <c r="BI98" i="167"/>
  <c r="BI103" i="167"/>
  <c r="CJ125" i="167"/>
  <c r="CJ144" i="167"/>
  <c r="CJ177" i="167"/>
  <c r="CJ56" i="167"/>
  <c r="CJ184" i="167"/>
  <c r="CJ120" i="167"/>
  <c r="CJ138" i="167"/>
  <c r="CJ192" i="167"/>
  <c r="CJ105" i="167"/>
  <c r="CJ207" i="167"/>
  <c r="CJ186" i="167"/>
  <c r="CJ179" i="167"/>
  <c r="CJ162" i="167"/>
  <c r="CJ173" i="167"/>
  <c r="CJ202" i="167"/>
  <c r="CJ158" i="167"/>
  <c r="CJ181" i="167"/>
  <c r="CJ69" i="167"/>
  <c r="CJ14" i="167"/>
  <c r="CJ31" i="167"/>
  <c r="CJ29" i="167"/>
  <c r="CJ154" i="167"/>
  <c r="CJ131" i="167"/>
  <c r="CJ132" i="167"/>
  <c r="CJ153" i="167"/>
  <c r="CJ146" i="167"/>
  <c r="CJ147" i="167"/>
  <c r="CJ81" i="167"/>
  <c r="CJ122" i="167"/>
  <c r="CJ68" i="167"/>
  <c r="CJ79" i="167"/>
  <c r="CJ85" i="167"/>
  <c r="CJ175" i="167"/>
  <c r="CJ140" i="167"/>
  <c r="CJ96" i="167"/>
  <c r="CJ160" i="167"/>
  <c r="CJ188" i="167"/>
  <c r="CJ195" i="167"/>
  <c r="CJ199" i="167"/>
  <c r="CJ174" i="167"/>
  <c r="CJ136" i="167"/>
  <c r="CJ200" i="167"/>
  <c r="CJ70" i="167"/>
  <c r="BM108" i="167"/>
  <c r="BM140" i="167"/>
  <c r="CJ72" i="167"/>
  <c r="CJ103" i="167"/>
  <c r="BI13" i="167"/>
  <c r="BM143" i="167"/>
  <c r="CJ97" i="167"/>
  <c r="BI157" i="167"/>
  <c r="BM113" i="167"/>
  <c r="CA126" i="167"/>
  <c r="CA173" i="167"/>
  <c r="CA133" i="167"/>
  <c r="CA68" i="167"/>
  <c r="CA160" i="167"/>
  <c r="CA179" i="167"/>
  <c r="CA95" i="167"/>
  <c r="CA31" i="167"/>
  <c r="CA113" i="167"/>
  <c r="CA176" i="167"/>
  <c r="CA178" i="167"/>
  <c r="CA138" i="167"/>
  <c r="CA106" i="167"/>
  <c r="CA188" i="167"/>
  <c r="CA124" i="167"/>
  <c r="CA164" i="167"/>
  <c r="CA184" i="167"/>
  <c r="CA161" i="167"/>
  <c r="CA129" i="167"/>
  <c r="CA62" i="167"/>
  <c r="CA107" i="167"/>
  <c r="CA57" i="167"/>
  <c r="CA78" i="167"/>
  <c r="CA74" i="167"/>
  <c r="CA144" i="167"/>
  <c r="CA207" i="167"/>
  <c r="CA171" i="167"/>
  <c r="CA104" i="167"/>
  <c r="CA163" i="167"/>
  <c r="CA170" i="167"/>
  <c r="CA191" i="167"/>
  <c r="CA66" i="167"/>
  <c r="CA158" i="167"/>
  <c r="CA42" i="167"/>
  <c r="CA159" i="167"/>
  <c r="CA100" i="167"/>
  <c r="CA139" i="167"/>
  <c r="CA76" i="167"/>
  <c r="CA90" i="167"/>
  <c r="CA142" i="167"/>
  <c r="CA143" i="167"/>
  <c r="CA110" i="167"/>
  <c r="CA61" i="167"/>
  <c r="CA147" i="167"/>
  <c r="BA148" i="167" s="1"/>
  <c r="CA167" i="167"/>
  <c r="CA35" i="167"/>
  <c r="CA186" i="167"/>
  <c r="CA192" i="167"/>
  <c r="CA117" i="167"/>
  <c r="CA183" i="167"/>
  <c r="CA131" i="167"/>
  <c r="CA94" i="167"/>
  <c r="BA95" i="167" s="1"/>
  <c r="CA196" i="167"/>
  <c r="CA146" i="167"/>
  <c r="CA155" i="167"/>
  <c r="CA114" i="167"/>
  <c r="CA154" i="167"/>
  <c r="CA91" i="167"/>
  <c r="CA172" i="167"/>
  <c r="CJ113" i="167"/>
  <c r="BI83" i="167"/>
  <c r="CJ119" i="167"/>
  <c r="CJ35" i="167"/>
  <c r="CA89" i="167"/>
  <c r="BM197" i="167"/>
  <c r="BJ179" i="167"/>
  <c r="BJ43" i="167"/>
  <c r="BJ81" i="167"/>
  <c r="BJ125" i="167"/>
  <c r="BJ118" i="167"/>
  <c r="BJ142" i="167"/>
  <c r="BJ112" i="167"/>
  <c r="BJ145" i="167"/>
  <c r="BJ116" i="167"/>
  <c r="BJ96" i="167"/>
  <c r="BJ134" i="167"/>
  <c r="BJ140" i="167"/>
  <c r="BJ92" i="167"/>
  <c r="BJ28" i="167"/>
  <c r="BJ154" i="167"/>
  <c r="BJ155" i="167"/>
  <c r="BJ144" i="167"/>
  <c r="BJ87" i="167"/>
  <c r="BJ82" i="167"/>
  <c r="BJ53" i="167"/>
  <c r="BJ157" i="167"/>
  <c r="BJ164" i="167"/>
  <c r="BJ133" i="167"/>
  <c r="BJ101" i="167"/>
  <c r="BJ195" i="167"/>
  <c r="BJ132" i="167"/>
  <c r="BJ61" i="167"/>
  <c r="BJ159" i="167"/>
  <c r="BJ158" i="167"/>
  <c r="BJ124" i="167"/>
  <c r="BJ138" i="167"/>
  <c r="BJ136" i="167"/>
  <c r="BJ191" i="167"/>
  <c r="BJ78" i="167"/>
  <c r="BJ126" i="167"/>
  <c r="BJ207" i="167"/>
  <c r="BJ70" i="167"/>
  <c r="BJ38" i="167"/>
  <c r="BJ34" i="167"/>
  <c r="BJ166" i="167"/>
  <c r="BJ187" i="167"/>
  <c r="BJ184" i="167"/>
  <c r="BJ127" i="167"/>
  <c r="BJ151" i="167"/>
  <c r="BJ17" i="167"/>
  <c r="BJ161" i="167"/>
  <c r="CA32" i="167"/>
  <c r="CJ124" i="167"/>
  <c r="CA141" i="167"/>
  <c r="BI46" i="167"/>
  <c r="BM62" i="167"/>
  <c r="BJ99" i="167"/>
  <c r="BI173" i="167"/>
  <c r="BI160" i="167"/>
  <c r="CJ159" i="167"/>
  <c r="BM170" i="167"/>
  <c r="BU124" i="167"/>
  <c r="AO125" i="167" s="1"/>
  <c r="BU181" i="167"/>
  <c r="AO182" i="167" s="1"/>
  <c r="BU184" i="167"/>
  <c r="AO185" i="167" s="1"/>
  <c r="BU122" i="167"/>
  <c r="AO123" i="167" s="1"/>
  <c r="BR17" i="167"/>
  <c r="AI18" i="167" s="1"/>
  <c r="BR200" i="167"/>
  <c r="AI201" i="167" s="1"/>
  <c r="BU175" i="167"/>
  <c r="AO176" i="167" s="1"/>
  <c r="BR102" i="167"/>
  <c r="AI103" i="167" s="1"/>
  <c r="BU207" i="167"/>
  <c r="AO208" i="167" s="1"/>
  <c r="BR180" i="167"/>
  <c r="AI181" i="167" s="1"/>
  <c r="BU147" i="167"/>
  <c r="AO148" i="167" s="1"/>
  <c r="BU47" i="167"/>
  <c r="AO48" i="167" s="1"/>
  <c r="BU192" i="167"/>
  <c r="AO193" i="167" s="1"/>
  <c r="BU169" i="167"/>
  <c r="AO170" i="167" s="1"/>
  <c r="BU127" i="167"/>
  <c r="AO128" i="167" s="1"/>
  <c r="BR9" i="167"/>
  <c r="BR169" i="167"/>
  <c r="AI170" i="167" s="1"/>
  <c r="BU206" i="167"/>
  <c r="AO207" i="167" s="1"/>
  <c r="BU17" i="167"/>
  <c r="AO18" i="167" s="1"/>
  <c r="BU53" i="167"/>
  <c r="AO54" i="167" s="1"/>
  <c r="BU112" i="167"/>
  <c r="AO113" i="167" s="1"/>
  <c r="BU200" i="167"/>
  <c r="AO201" i="167" s="1"/>
  <c r="BU162" i="167"/>
  <c r="AO163" i="167" s="1"/>
  <c r="BU150" i="167"/>
  <c r="AO151" i="167" s="1"/>
  <c r="BU49" i="167"/>
  <c r="AO50" i="167" s="1"/>
  <c r="BU123" i="167"/>
  <c r="AO124" i="167" s="1"/>
  <c r="BU199" i="167"/>
  <c r="AO200" i="167" s="1"/>
  <c r="BR153" i="167"/>
  <c r="AI154" i="167" s="1"/>
  <c r="BU144" i="167"/>
  <c r="AO145" i="167" s="1"/>
  <c r="BR144" i="167"/>
  <c r="AI145" i="167" s="1"/>
  <c r="BR114" i="167"/>
  <c r="AI115" i="167" s="1"/>
  <c r="BU170" i="167"/>
  <c r="AO171" i="167" s="1"/>
  <c r="BU129" i="167"/>
  <c r="AO130" i="167" s="1"/>
  <c r="BU42" i="167"/>
  <c r="AO43" i="167" s="1"/>
  <c r="BR95" i="167"/>
  <c r="AI96" i="167" s="1"/>
  <c r="BU153" i="167"/>
  <c r="AO154" i="167" s="1"/>
  <c r="BU173" i="167"/>
  <c r="AO174" i="167" s="1"/>
  <c r="BU204" i="167"/>
  <c r="AO205" i="167" s="1"/>
  <c r="BR172" i="167"/>
  <c r="AI173" i="167" s="1"/>
  <c r="BR155" i="167"/>
  <c r="AI156" i="167" s="1"/>
  <c r="BU28" i="167"/>
  <c r="AO29" i="167" s="1"/>
  <c r="BU25" i="167"/>
  <c r="AO26" i="167" s="1"/>
  <c r="BU9" i="167"/>
  <c r="BU140" i="167"/>
  <c r="AO141" i="167" s="1"/>
  <c r="BU171" i="167"/>
  <c r="AO172" i="167" s="1"/>
  <c r="BU156" i="167"/>
  <c r="AO157" i="167" s="1"/>
  <c r="BU35" i="167"/>
  <c r="AO36" i="167" s="1"/>
  <c r="BR121" i="167"/>
  <c r="AI122" i="167" s="1"/>
  <c r="BU178" i="167"/>
  <c r="AO179" i="167" s="1"/>
  <c r="BU120" i="167"/>
  <c r="AO121" i="167" s="1"/>
  <c r="BU154" i="167"/>
  <c r="AO155" i="167" s="1"/>
  <c r="BR179" i="167"/>
  <c r="AI180" i="167" s="1"/>
  <c r="BU142" i="167"/>
  <c r="AO143" i="167" s="1"/>
  <c r="BU128" i="167"/>
  <c r="AO129" i="167" s="1"/>
  <c r="BU132" i="167"/>
  <c r="AO133" i="167" s="1"/>
  <c r="BR74" i="167"/>
  <c r="AI75" i="167" s="1"/>
  <c r="BR130" i="167"/>
  <c r="AI131" i="167" s="1"/>
  <c r="BR22" i="167"/>
  <c r="AI23" i="167" s="1"/>
  <c r="BU78" i="167"/>
  <c r="AO79" i="167" s="1"/>
  <c r="BU33" i="167"/>
  <c r="AO34" i="167" s="1"/>
  <c r="BU161" i="167"/>
  <c r="AO162" i="167" s="1"/>
  <c r="BR149" i="167"/>
  <c r="AI150" i="167" s="1"/>
  <c r="BR158" i="167"/>
  <c r="AI159" i="167" s="1"/>
  <c r="BU188" i="167"/>
  <c r="AO189" i="167" s="1"/>
  <c r="BR178" i="167"/>
  <c r="AI179" i="167" s="1"/>
  <c r="BU190" i="167"/>
  <c r="AO191" i="167" s="1"/>
  <c r="BR173" i="167"/>
  <c r="AI174" i="167" s="1"/>
  <c r="BR94" i="167"/>
  <c r="AI95" i="167" s="1"/>
  <c r="BU116" i="167"/>
  <c r="AO117" i="167" s="1"/>
  <c r="BU176" i="167"/>
  <c r="AO177" i="167" s="1"/>
  <c r="BG9" i="160"/>
  <c r="AV84" i="160"/>
  <c r="AZ84" i="160"/>
  <c r="AX84" i="160"/>
  <c r="AP84" i="160"/>
  <c r="AR84" i="160"/>
  <c r="AN84" i="160"/>
  <c r="AL84" i="160"/>
  <c r="AT84" i="160"/>
  <c r="AJ84" i="160"/>
  <c r="AH84" i="160"/>
  <c r="AZ78" i="160"/>
  <c r="AV78" i="160"/>
  <c r="AR78" i="160"/>
  <c r="AX78" i="160"/>
  <c r="AT78" i="160"/>
  <c r="AN78" i="160"/>
  <c r="AH78" i="160"/>
  <c r="AP78" i="160"/>
  <c r="AL78" i="160"/>
  <c r="AJ78" i="160"/>
  <c r="AX77" i="160"/>
  <c r="AV77" i="160"/>
  <c r="AZ77" i="160"/>
  <c r="AT77" i="160"/>
  <c r="AN77" i="160"/>
  <c r="AJ77" i="160"/>
  <c r="AR77" i="160"/>
  <c r="AH77" i="160"/>
  <c r="AP77" i="160"/>
  <c r="AL77" i="160"/>
  <c r="AZ11" i="160"/>
  <c r="AR11" i="160"/>
  <c r="AX11" i="160"/>
  <c r="AT11" i="160"/>
  <c r="AP11" i="160"/>
  <c r="AV11" i="160"/>
  <c r="AL11" i="160"/>
  <c r="AJ11" i="160"/>
  <c r="AN11" i="160"/>
  <c r="AH11" i="160"/>
  <c r="AZ91" i="160"/>
  <c r="AX91" i="160"/>
  <c r="AV91" i="160"/>
  <c r="AR91" i="160"/>
  <c r="AT91" i="160"/>
  <c r="AP91" i="160"/>
  <c r="AL91" i="160"/>
  <c r="AJ91" i="160"/>
  <c r="AN91" i="160"/>
  <c r="AH91" i="160"/>
  <c r="AZ90" i="160"/>
  <c r="AX90" i="160"/>
  <c r="AV90" i="160"/>
  <c r="AT90" i="160"/>
  <c r="AR90" i="160"/>
  <c r="AN90" i="160"/>
  <c r="AP90" i="160"/>
  <c r="AH90" i="160"/>
  <c r="AL90" i="160"/>
  <c r="AJ90" i="160"/>
  <c r="AZ105" i="160"/>
  <c r="AX105" i="160"/>
  <c r="AT105" i="160"/>
  <c r="AP105" i="160"/>
  <c r="AV105" i="160"/>
  <c r="AH105" i="160"/>
  <c r="AL105" i="160"/>
  <c r="AJ105" i="160"/>
  <c r="AN105" i="160"/>
  <c r="AR105" i="160"/>
  <c r="AV69" i="160"/>
  <c r="AX69" i="160"/>
  <c r="AZ69" i="160"/>
  <c r="AT69" i="160"/>
  <c r="AR69" i="160"/>
  <c r="AN69" i="160"/>
  <c r="AJ69" i="160"/>
  <c r="AP69" i="160"/>
  <c r="AH69" i="160"/>
  <c r="AL69" i="160"/>
  <c r="AZ98" i="160"/>
  <c r="AX98" i="160"/>
  <c r="AV98" i="160"/>
  <c r="AT98" i="160"/>
  <c r="AR98" i="160"/>
  <c r="AN98" i="160"/>
  <c r="AH98" i="160"/>
  <c r="AL98" i="160"/>
  <c r="AJ98" i="160"/>
  <c r="AP98" i="160"/>
  <c r="AX65" i="160"/>
  <c r="AZ65" i="160"/>
  <c r="AV65" i="160"/>
  <c r="AT65" i="160"/>
  <c r="AP65" i="160"/>
  <c r="AR65" i="160"/>
  <c r="AN65" i="160"/>
  <c r="AH65" i="160"/>
  <c r="AL65" i="160"/>
  <c r="AJ65" i="160"/>
  <c r="AZ24" i="160"/>
  <c r="AR24" i="160"/>
  <c r="AX24" i="160"/>
  <c r="AN24" i="160"/>
  <c r="AT24" i="160"/>
  <c r="AP24" i="160"/>
  <c r="AL24" i="160"/>
  <c r="AJ24" i="160"/>
  <c r="AH24" i="160"/>
  <c r="AV24" i="160"/>
  <c r="AX15" i="160"/>
  <c r="AZ15" i="160"/>
  <c r="AV15" i="160"/>
  <c r="AT15" i="160"/>
  <c r="AR15" i="160"/>
  <c r="AP15" i="160"/>
  <c r="AN15" i="160"/>
  <c r="AH15" i="160"/>
  <c r="AL15" i="160"/>
  <c r="AJ15" i="160"/>
  <c r="AZ26" i="160"/>
  <c r="AX26" i="160"/>
  <c r="AV26" i="160"/>
  <c r="AT26" i="160"/>
  <c r="AR26" i="160"/>
  <c r="AN26" i="160"/>
  <c r="AP26" i="160"/>
  <c r="AH26" i="160"/>
  <c r="AL26" i="160"/>
  <c r="AJ26" i="160"/>
  <c r="AX71" i="160"/>
  <c r="AZ71" i="160"/>
  <c r="AT71" i="160"/>
  <c r="AV71" i="160"/>
  <c r="AP71" i="160"/>
  <c r="AH71" i="160"/>
  <c r="AL71" i="160"/>
  <c r="AJ71" i="160"/>
  <c r="AN71" i="160"/>
  <c r="AR71" i="160"/>
  <c r="AZ86" i="160"/>
  <c r="AX86" i="160"/>
  <c r="AR86" i="160"/>
  <c r="AV86" i="160"/>
  <c r="AT86" i="160"/>
  <c r="AP86" i="160"/>
  <c r="AL86" i="160"/>
  <c r="AN86" i="160"/>
  <c r="AJ86" i="160"/>
  <c r="AH86" i="160"/>
  <c r="AZ36" i="160"/>
  <c r="AV36" i="160"/>
  <c r="AX36" i="160"/>
  <c r="AP36" i="160"/>
  <c r="AR36" i="160"/>
  <c r="AN36" i="160"/>
  <c r="AL36" i="160"/>
  <c r="AJ36" i="160"/>
  <c r="AT36" i="160"/>
  <c r="AH36" i="160"/>
  <c r="AZ99" i="160"/>
  <c r="AX99" i="160"/>
  <c r="AT99" i="160"/>
  <c r="AR99" i="160"/>
  <c r="AV99" i="160"/>
  <c r="AP99" i="160"/>
  <c r="AN99" i="160"/>
  <c r="AL99" i="160"/>
  <c r="AJ99" i="160"/>
  <c r="AH99" i="160"/>
  <c r="AX64" i="160"/>
  <c r="AV64" i="160"/>
  <c r="AR64" i="160"/>
  <c r="AZ64" i="160"/>
  <c r="AN64" i="160"/>
  <c r="AL64" i="160"/>
  <c r="AP64" i="160"/>
  <c r="AJ64" i="160"/>
  <c r="AT64" i="160"/>
  <c r="AH64" i="160"/>
  <c r="AV109" i="160"/>
  <c r="AT109" i="160"/>
  <c r="AX109" i="160"/>
  <c r="AZ109" i="160"/>
  <c r="AN109" i="160"/>
  <c r="AP109" i="160"/>
  <c r="AJ109" i="160"/>
  <c r="AR109" i="160"/>
  <c r="AH109" i="160"/>
  <c r="AL109" i="160"/>
  <c r="AV45" i="160"/>
  <c r="AZ45" i="160"/>
  <c r="AX45" i="160"/>
  <c r="AT45" i="160"/>
  <c r="AN45" i="160"/>
  <c r="AJ45" i="160"/>
  <c r="AR45" i="160"/>
  <c r="AH45" i="160"/>
  <c r="AP45" i="160"/>
  <c r="AL45" i="160"/>
  <c r="AZ43" i="160"/>
  <c r="AR43" i="160"/>
  <c r="AX43" i="160"/>
  <c r="AV43" i="160"/>
  <c r="AT43" i="160"/>
  <c r="AP43" i="160"/>
  <c r="AL43" i="160"/>
  <c r="AJ43" i="160"/>
  <c r="AN43" i="160"/>
  <c r="AH43" i="160"/>
  <c r="AZ14" i="160"/>
  <c r="AX14" i="160"/>
  <c r="AV14" i="160"/>
  <c r="AR14" i="160"/>
  <c r="AT14" i="160"/>
  <c r="AN14" i="160"/>
  <c r="AH14" i="160"/>
  <c r="AJ14" i="160"/>
  <c r="AP14" i="160"/>
  <c r="AL14" i="160"/>
  <c r="AX16" i="160"/>
  <c r="AZ16" i="160"/>
  <c r="AR16" i="160"/>
  <c r="AV16" i="160"/>
  <c r="AN16" i="160"/>
  <c r="AT16" i="160"/>
  <c r="AL16" i="160"/>
  <c r="AP16" i="160"/>
  <c r="AJ16" i="160"/>
  <c r="AH16" i="160"/>
  <c r="AZ38" i="160"/>
  <c r="AX38" i="160"/>
  <c r="AR38" i="160"/>
  <c r="AV38" i="160"/>
  <c r="AT38" i="160"/>
  <c r="AP38" i="160"/>
  <c r="AJ38" i="160"/>
  <c r="AN38" i="160"/>
  <c r="AL38" i="160"/>
  <c r="AH38" i="160"/>
  <c r="AZ66" i="160"/>
  <c r="AX66" i="160"/>
  <c r="AV66" i="160"/>
  <c r="AT66" i="160"/>
  <c r="AR66" i="160"/>
  <c r="AN66" i="160"/>
  <c r="AH66" i="160"/>
  <c r="AL66" i="160"/>
  <c r="AJ66" i="160"/>
  <c r="AP66" i="160"/>
  <c r="AZ41" i="160"/>
  <c r="AT41" i="160"/>
  <c r="AX41" i="160"/>
  <c r="AV41" i="160"/>
  <c r="AP41" i="160"/>
  <c r="AH41" i="160"/>
  <c r="AL41" i="160"/>
  <c r="AJ41" i="160"/>
  <c r="AN41" i="160"/>
  <c r="AR41" i="160"/>
  <c r="AX56" i="160"/>
  <c r="AZ56" i="160"/>
  <c r="AR56" i="160"/>
  <c r="AV56" i="160"/>
  <c r="AN56" i="160"/>
  <c r="AT56" i="160"/>
  <c r="AP56" i="160"/>
  <c r="AL56" i="160"/>
  <c r="AJ56" i="160"/>
  <c r="AH56" i="160"/>
  <c r="AZ75" i="160"/>
  <c r="AR75" i="160"/>
  <c r="AT75" i="160"/>
  <c r="AP75" i="160"/>
  <c r="AX75" i="160"/>
  <c r="AL75" i="160"/>
  <c r="AV75" i="160"/>
  <c r="AJ75" i="160"/>
  <c r="AN75" i="160"/>
  <c r="AH75" i="160"/>
  <c r="AZ74" i="160"/>
  <c r="AX74" i="160"/>
  <c r="AV74" i="160"/>
  <c r="AT74" i="160"/>
  <c r="AR74" i="160"/>
  <c r="AN74" i="160"/>
  <c r="AP74" i="160"/>
  <c r="AH74" i="160"/>
  <c r="AL74" i="160"/>
  <c r="AJ74" i="160"/>
  <c r="AX89" i="160"/>
  <c r="AV89" i="160"/>
  <c r="AT89" i="160"/>
  <c r="AZ89" i="160"/>
  <c r="AP89" i="160"/>
  <c r="AH89" i="160"/>
  <c r="AR89" i="160"/>
  <c r="AL89" i="160"/>
  <c r="AJ89" i="160"/>
  <c r="AN89" i="160"/>
  <c r="AV53" i="160"/>
  <c r="AZ53" i="160"/>
  <c r="AT53" i="160"/>
  <c r="AR53" i="160"/>
  <c r="AN53" i="160"/>
  <c r="AJ53" i="160"/>
  <c r="AP53" i="160"/>
  <c r="AX53" i="160"/>
  <c r="AH53" i="160"/>
  <c r="AL53" i="160"/>
  <c r="AZ49" i="160"/>
  <c r="AT49" i="160"/>
  <c r="AP49" i="160"/>
  <c r="AN49" i="160"/>
  <c r="AH49" i="160"/>
  <c r="AL49" i="160"/>
  <c r="AV49" i="160"/>
  <c r="AR49" i="160"/>
  <c r="AJ49" i="160"/>
  <c r="AX49" i="160"/>
  <c r="AX95" i="160"/>
  <c r="AZ95" i="160"/>
  <c r="AV95" i="160"/>
  <c r="AR95" i="160"/>
  <c r="AP95" i="160"/>
  <c r="AN95" i="160"/>
  <c r="AH95" i="160"/>
  <c r="AL95" i="160"/>
  <c r="AT95" i="160"/>
  <c r="AJ95" i="160"/>
  <c r="AZ46" i="160"/>
  <c r="AX46" i="160"/>
  <c r="AV46" i="160"/>
  <c r="AR46" i="160"/>
  <c r="AT46" i="160"/>
  <c r="AN46" i="160"/>
  <c r="AP46" i="160"/>
  <c r="AH46" i="160"/>
  <c r="AL46" i="160"/>
  <c r="AJ46" i="160"/>
  <c r="AV37" i="160"/>
  <c r="AX37" i="160"/>
  <c r="AZ37" i="160"/>
  <c r="AT37" i="160"/>
  <c r="AR37" i="160"/>
  <c r="AN37" i="160"/>
  <c r="AJ37" i="160"/>
  <c r="AP37" i="160"/>
  <c r="AH37" i="160"/>
  <c r="AL37" i="160"/>
  <c r="AZ30" i="160"/>
  <c r="AX30" i="160"/>
  <c r="AR30" i="160"/>
  <c r="AV30" i="160"/>
  <c r="AN30" i="160"/>
  <c r="AL30" i="160"/>
  <c r="AH30" i="160"/>
  <c r="AP30" i="160"/>
  <c r="AJ30" i="160"/>
  <c r="AT30" i="160"/>
  <c r="AX88" i="160"/>
  <c r="AZ88" i="160"/>
  <c r="AR88" i="160"/>
  <c r="AV88" i="160"/>
  <c r="AN88" i="160"/>
  <c r="AT88" i="160"/>
  <c r="AP88" i="160"/>
  <c r="AL88" i="160"/>
  <c r="AJ88" i="160"/>
  <c r="AH88" i="160"/>
  <c r="AX55" i="160"/>
  <c r="AZ55" i="160"/>
  <c r="AT55" i="160"/>
  <c r="AV55" i="160"/>
  <c r="AP55" i="160"/>
  <c r="AR55" i="160"/>
  <c r="AH55" i="160"/>
  <c r="AL55" i="160"/>
  <c r="AN55" i="160"/>
  <c r="AJ55" i="160"/>
  <c r="AZ70" i="160"/>
  <c r="AX70" i="160"/>
  <c r="AR70" i="160"/>
  <c r="AV70" i="160"/>
  <c r="AT70" i="160"/>
  <c r="AP70" i="160"/>
  <c r="AJ70" i="160"/>
  <c r="AL70" i="160"/>
  <c r="AN70" i="160"/>
  <c r="AH70" i="160"/>
  <c r="AZ83" i="160"/>
  <c r="AX83" i="160"/>
  <c r="AR83" i="160"/>
  <c r="AV83" i="160"/>
  <c r="AP83" i="160"/>
  <c r="AT83" i="160"/>
  <c r="AN83" i="160"/>
  <c r="AL83" i="160"/>
  <c r="AJ83" i="160"/>
  <c r="AH83" i="160"/>
  <c r="AZ82" i="160"/>
  <c r="AX82" i="160"/>
  <c r="AV82" i="160"/>
  <c r="AT82" i="160"/>
  <c r="AR82" i="160"/>
  <c r="AN82" i="160"/>
  <c r="AH82" i="160"/>
  <c r="AL82" i="160"/>
  <c r="AJ82" i="160"/>
  <c r="AP82" i="160"/>
  <c r="AZ17" i="160"/>
  <c r="AT17" i="160"/>
  <c r="AX17" i="160"/>
  <c r="AV17" i="160"/>
  <c r="AP17" i="160"/>
  <c r="AN17" i="160"/>
  <c r="AH17" i="160"/>
  <c r="AL17" i="160"/>
  <c r="AR17" i="160"/>
  <c r="AJ17" i="160"/>
  <c r="AZ94" i="160"/>
  <c r="AX94" i="160"/>
  <c r="AT94" i="160"/>
  <c r="AR94" i="160"/>
  <c r="AV94" i="160"/>
  <c r="AN94" i="160"/>
  <c r="AL94" i="160"/>
  <c r="AH94" i="160"/>
  <c r="AP94" i="160"/>
  <c r="AJ94" i="160"/>
  <c r="AV93" i="160"/>
  <c r="AZ93" i="160"/>
  <c r="AT93" i="160"/>
  <c r="AX93" i="160"/>
  <c r="AN93" i="160"/>
  <c r="AJ93" i="160"/>
  <c r="AR93" i="160"/>
  <c r="AH93" i="160"/>
  <c r="AL93" i="160"/>
  <c r="AP93" i="160"/>
  <c r="AV29" i="160"/>
  <c r="AZ29" i="160"/>
  <c r="AX29" i="160"/>
  <c r="AT29" i="160"/>
  <c r="AN29" i="160"/>
  <c r="AJ29" i="160"/>
  <c r="AR29" i="160"/>
  <c r="AH29" i="160"/>
  <c r="AL29" i="160"/>
  <c r="AP29" i="160"/>
  <c r="AZ42" i="160"/>
  <c r="AX42" i="160"/>
  <c r="AV42" i="160"/>
  <c r="AT42" i="160"/>
  <c r="AR42" i="160"/>
  <c r="AN42" i="160"/>
  <c r="AP42" i="160"/>
  <c r="AH42" i="160"/>
  <c r="AL42" i="160"/>
  <c r="AJ42" i="160"/>
  <c r="AZ19" i="160"/>
  <c r="AR19" i="160"/>
  <c r="AX19" i="160"/>
  <c r="AV19" i="160"/>
  <c r="AP19" i="160"/>
  <c r="AT19" i="160"/>
  <c r="AN19" i="160"/>
  <c r="AL19" i="160"/>
  <c r="AJ19" i="160"/>
  <c r="AH19" i="160"/>
  <c r="AV21" i="160"/>
  <c r="AZ21" i="160"/>
  <c r="AX21" i="160"/>
  <c r="AT21" i="160"/>
  <c r="AR21" i="160"/>
  <c r="AN21" i="160"/>
  <c r="AJ21" i="160"/>
  <c r="AP21" i="160"/>
  <c r="AH21" i="160"/>
  <c r="AL21" i="160"/>
  <c r="AZ54" i="160"/>
  <c r="AV54" i="160"/>
  <c r="AX54" i="160"/>
  <c r="AR54" i="160"/>
  <c r="AT54" i="160"/>
  <c r="AP54" i="160"/>
  <c r="AN54" i="160"/>
  <c r="AL54" i="160"/>
  <c r="AJ54" i="160"/>
  <c r="AH54" i="160"/>
  <c r="AZ67" i="160"/>
  <c r="AR67" i="160"/>
  <c r="AX67" i="160"/>
  <c r="AV67" i="160"/>
  <c r="AP67" i="160"/>
  <c r="AT67" i="160"/>
  <c r="AN67" i="160"/>
  <c r="AL67" i="160"/>
  <c r="AJ67" i="160"/>
  <c r="AH67" i="160"/>
  <c r="AX104" i="160"/>
  <c r="AZ104" i="160"/>
  <c r="AV104" i="160"/>
  <c r="AR104" i="160"/>
  <c r="AN104" i="160"/>
  <c r="AP104" i="160"/>
  <c r="AL104" i="160"/>
  <c r="AT104" i="160"/>
  <c r="AJ104" i="160"/>
  <c r="AH104" i="160"/>
  <c r="AV20" i="160"/>
  <c r="AZ20" i="160"/>
  <c r="AX20" i="160"/>
  <c r="AP20" i="160"/>
  <c r="AR20" i="160"/>
  <c r="AN20" i="160"/>
  <c r="AL20" i="160"/>
  <c r="AT20" i="160"/>
  <c r="AJ20" i="160"/>
  <c r="AH20" i="160"/>
  <c r="AZ22" i="160"/>
  <c r="AX22" i="160"/>
  <c r="AR22" i="160"/>
  <c r="AT22" i="160"/>
  <c r="AP22" i="160"/>
  <c r="AL22" i="160"/>
  <c r="AV22" i="160"/>
  <c r="AN22" i="160"/>
  <c r="AJ22" i="160"/>
  <c r="AH22" i="160"/>
  <c r="AV108" i="160"/>
  <c r="AX108" i="160"/>
  <c r="AP108" i="160"/>
  <c r="AT108" i="160"/>
  <c r="AN108" i="160"/>
  <c r="AR108" i="160"/>
  <c r="AL108" i="160"/>
  <c r="AZ108" i="160"/>
  <c r="AJ108" i="160"/>
  <c r="AH108" i="160"/>
  <c r="AZ59" i="160"/>
  <c r="AR59" i="160"/>
  <c r="AX59" i="160"/>
  <c r="AT59" i="160"/>
  <c r="AP59" i="160"/>
  <c r="AV59" i="160"/>
  <c r="AL59" i="160"/>
  <c r="AJ59" i="160"/>
  <c r="AN59" i="160"/>
  <c r="AH59" i="160"/>
  <c r="AZ58" i="160"/>
  <c r="AX58" i="160"/>
  <c r="AV58" i="160"/>
  <c r="AT58" i="160"/>
  <c r="AR58" i="160"/>
  <c r="AN58" i="160"/>
  <c r="AP58" i="160"/>
  <c r="AH58" i="160"/>
  <c r="AL58" i="160"/>
  <c r="AJ58" i="160"/>
  <c r="AZ73" i="160"/>
  <c r="AX73" i="160"/>
  <c r="AT73" i="160"/>
  <c r="AV73" i="160"/>
  <c r="AP73" i="160"/>
  <c r="AH73" i="160"/>
  <c r="AL73" i="160"/>
  <c r="AJ73" i="160"/>
  <c r="AN73" i="160"/>
  <c r="AR73" i="160"/>
  <c r="AX103" i="160"/>
  <c r="AZ103" i="160"/>
  <c r="AV103" i="160"/>
  <c r="AT103" i="160"/>
  <c r="AP103" i="160"/>
  <c r="AH103" i="160"/>
  <c r="AL103" i="160"/>
  <c r="AJ103" i="160"/>
  <c r="AN103" i="160"/>
  <c r="AR103" i="160"/>
  <c r="AX39" i="160"/>
  <c r="AZ39" i="160"/>
  <c r="AV39" i="160"/>
  <c r="AT39" i="160"/>
  <c r="AP39" i="160"/>
  <c r="AH39" i="160"/>
  <c r="AL39" i="160"/>
  <c r="AJ39" i="160"/>
  <c r="AR39" i="160"/>
  <c r="AN39" i="160"/>
  <c r="AV101" i="160"/>
  <c r="AX101" i="160"/>
  <c r="AT101" i="160"/>
  <c r="AZ101" i="160"/>
  <c r="AR101" i="160"/>
  <c r="AN101" i="160"/>
  <c r="AJ101" i="160"/>
  <c r="AP101" i="160"/>
  <c r="AH101" i="160"/>
  <c r="AL101" i="160"/>
  <c r="AZ100" i="160"/>
  <c r="AV100" i="160"/>
  <c r="AX100" i="160"/>
  <c r="AT100" i="160"/>
  <c r="AP100" i="160"/>
  <c r="AR100" i="160"/>
  <c r="AN100" i="160"/>
  <c r="AL100" i="160"/>
  <c r="AJ100" i="160"/>
  <c r="AH100" i="160"/>
  <c r="AZ97" i="160"/>
  <c r="AX97" i="160"/>
  <c r="AV97" i="160"/>
  <c r="AP97" i="160"/>
  <c r="AR97" i="160"/>
  <c r="AN97" i="160"/>
  <c r="AH97" i="160"/>
  <c r="AL97" i="160"/>
  <c r="AJ97" i="160"/>
  <c r="AT97" i="160"/>
  <c r="AX96" i="160"/>
  <c r="AZ96" i="160"/>
  <c r="AT96" i="160"/>
  <c r="AR96" i="160"/>
  <c r="AV96" i="160"/>
  <c r="AN96" i="160"/>
  <c r="AL96" i="160"/>
  <c r="AP96" i="160"/>
  <c r="AJ96" i="160"/>
  <c r="AH96" i="160"/>
  <c r="AX79" i="160"/>
  <c r="AZ79" i="160"/>
  <c r="AV79" i="160"/>
  <c r="AT79" i="160"/>
  <c r="AR79" i="160"/>
  <c r="AP79" i="160"/>
  <c r="AN79" i="160"/>
  <c r="AH79" i="160"/>
  <c r="AL79" i="160"/>
  <c r="AJ79" i="160"/>
  <c r="AX48" i="160"/>
  <c r="AZ48" i="160"/>
  <c r="AV48" i="160"/>
  <c r="AR48" i="160"/>
  <c r="AN48" i="160"/>
  <c r="AT48" i="160"/>
  <c r="AL48" i="160"/>
  <c r="AP48" i="160"/>
  <c r="AJ48" i="160"/>
  <c r="AH48" i="160"/>
  <c r="AZ35" i="160"/>
  <c r="AX35" i="160"/>
  <c r="AR35" i="160"/>
  <c r="AV35" i="160"/>
  <c r="AP35" i="160"/>
  <c r="AT35" i="160"/>
  <c r="AN35" i="160"/>
  <c r="AL35" i="160"/>
  <c r="AJ35" i="160"/>
  <c r="AH35" i="160"/>
  <c r="AZ10" i="160"/>
  <c r="AX10" i="160"/>
  <c r="AV10" i="160"/>
  <c r="AT10" i="160"/>
  <c r="AR10" i="160"/>
  <c r="AN10" i="160"/>
  <c r="AP10" i="160"/>
  <c r="AH10" i="160"/>
  <c r="AL10" i="160"/>
  <c r="AJ10" i="160"/>
  <c r="AV28" i="160"/>
  <c r="AZ28" i="160"/>
  <c r="AX28" i="160"/>
  <c r="AT28" i="160"/>
  <c r="AP28" i="160"/>
  <c r="AN28" i="160"/>
  <c r="AR28" i="160"/>
  <c r="AL28" i="160"/>
  <c r="AJ28" i="160"/>
  <c r="AH28" i="160"/>
  <c r="AV92" i="160"/>
  <c r="AZ92" i="160"/>
  <c r="AX92" i="160"/>
  <c r="AT92" i="160"/>
  <c r="AP92" i="160"/>
  <c r="AN92" i="160"/>
  <c r="AR92" i="160"/>
  <c r="AL92" i="160"/>
  <c r="AJ92" i="160"/>
  <c r="AH92" i="160"/>
  <c r="AV13" i="160"/>
  <c r="AZ13" i="160"/>
  <c r="AX13" i="160"/>
  <c r="AT13" i="160"/>
  <c r="AN13" i="160"/>
  <c r="AJ13" i="160"/>
  <c r="AR13" i="160"/>
  <c r="AH13" i="160"/>
  <c r="AP13" i="160"/>
  <c r="AL13" i="160"/>
  <c r="AZ34" i="160"/>
  <c r="AX34" i="160"/>
  <c r="AV34" i="160"/>
  <c r="AT34" i="160"/>
  <c r="AR34" i="160"/>
  <c r="AN34" i="160"/>
  <c r="AH34" i="160"/>
  <c r="AL34" i="160"/>
  <c r="AJ34" i="160"/>
  <c r="AP34" i="160"/>
  <c r="AX76" i="160"/>
  <c r="AV76" i="160"/>
  <c r="AZ76" i="160"/>
  <c r="AT76" i="160"/>
  <c r="AP76" i="160"/>
  <c r="AN76" i="160"/>
  <c r="AR76" i="160"/>
  <c r="AL76" i="160"/>
  <c r="AJ76" i="160"/>
  <c r="AH76" i="160"/>
  <c r="AZ107" i="160"/>
  <c r="AT107" i="160"/>
  <c r="AX107" i="160"/>
  <c r="AR107" i="160"/>
  <c r="AP107" i="160"/>
  <c r="AV107" i="160"/>
  <c r="AL107" i="160"/>
  <c r="AJ107" i="160"/>
  <c r="AN107" i="160"/>
  <c r="AH107" i="160"/>
  <c r="AZ106" i="160"/>
  <c r="AX106" i="160"/>
  <c r="AV106" i="160"/>
  <c r="AR106" i="160"/>
  <c r="AT106" i="160"/>
  <c r="AN106" i="160"/>
  <c r="AP106" i="160"/>
  <c r="AH106" i="160"/>
  <c r="AL106" i="160"/>
  <c r="AJ106" i="160"/>
  <c r="AX57" i="160"/>
  <c r="AT57" i="160"/>
  <c r="AV57" i="160"/>
  <c r="AZ57" i="160"/>
  <c r="AP57" i="160"/>
  <c r="AH57" i="160"/>
  <c r="AR57" i="160"/>
  <c r="AL57" i="160"/>
  <c r="AJ57" i="160"/>
  <c r="AN57" i="160"/>
  <c r="AX72" i="160"/>
  <c r="AZ72" i="160"/>
  <c r="AR72" i="160"/>
  <c r="AN72" i="160"/>
  <c r="AP72" i="160"/>
  <c r="AV72" i="160"/>
  <c r="AT72" i="160"/>
  <c r="AL72" i="160"/>
  <c r="AJ72" i="160"/>
  <c r="AH72" i="160"/>
  <c r="AV85" i="160"/>
  <c r="AZ85" i="160"/>
  <c r="AX85" i="160"/>
  <c r="AT85" i="160"/>
  <c r="AR85" i="160"/>
  <c r="AN85" i="160"/>
  <c r="AJ85" i="160"/>
  <c r="AP85" i="160"/>
  <c r="AH85" i="160"/>
  <c r="AL85" i="160"/>
  <c r="AZ68" i="160"/>
  <c r="AV68" i="160"/>
  <c r="AX68" i="160"/>
  <c r="AP68" i="160"/>
  <c r="AR68" i="160"/>
  <c r="AN68" i="160"/>
  <c r="AL68" i="160"/>
  <c r="AJ68" i="160"/>
  <c r="AT68" i="160"/>
  <c r="AH68" i="160"/>
  <c r="AZ81" i="160"/>
  <c r="AT81" i="160"/>
  <c r="AX81" i="160"/>
  <c r="AP81" i="160"/>
  <c r="AV81" i="160"/>
  <c r="AN81" i="160"/>
  <c r="AH81" i="160"/>
  <c r="AL81" i="160"/>
  <c r="AR81" i="160"/>
  <c r="AJ81" i="160"/>
  <c r="AX63" i="160"/>
  <c r="AZ63" i="160"/>
  <c r="AT63" i="160"/>
  <c r="AV63" i="160"/>
  <c r="AR63" i="160"/>
  <c r="AP63" i="160"/>
  <c r="AN63" i="160"/>
  <c r="AH63" i="160"/>
  <c r="AL63" i="160"/>
  <c r="AJ63" i="160"/>
  <c r="AZ33" i="160"/>
  <c r="AT33" i="160"/>
  <c r="AX33" i="160"/>
  <c r="AV33" i="160"/>
  <c r="AP33" i="160"/>
  <c r="AR33" i="160"/>
  <c r="AN33" i="160"/>
  <c r="AH33" i="160"/>
  <c r="AL33" i="160"/>
  <c r="AJ33" i="160"/>
  <c r="AX40" i="160"/>
  <c r="AZ40" i="160"/>
  <c r="AV40" i="160"/>
  <c r="AR40" i="160"/>
  <c r="AN40" i="160"/>
  <c r="AP40" i="160"/>
  <c r="AT40" i="160"/>
  <c r="AL40" i="160"/>
  <c r="AJ40" i="160"/>
  <c r="AH40" i="160"/>
  <c r="AX31" i="160"/>
  <c r="AZ31" i="160"/>
  <c r="AT31" i="160"/>
  <c r="AR31" i="160"/>
  <c r="AV31" i="160"/>
  <c r="AP31" i="160"/>
  <c r="AN31" i="160"/>
  <c r="AH31" i="160"/>
  <c r="AL31" i="160"/>
  <c r="AJ31" i="160"/>
  <c r="AZ18" i="160"/>
  <c r="AX18" i="160"/>
  <c r="AV18" i="160"/>
  <c r="AT18" i="160"/>
  <c r="AR18" i="160"/>
  <c r="AN18" i="160"/>
  <c r="AH18" i="160"/>
  <c r="AL18" i="160"/>
  <c r="AJ18" i="160"/>
  <c r="AP18" i="160"/>
  <c r="AV44" i="160"/>
  <c r="AX44" i="160"/>
  <c r="AZ44" i="160"/>
  <c r="AT44" i="160"/>
  <c r="AP44" i="160"/>
  <c r="AN44" i="160"/>
  <c r="AR44" i="160"/>
  <c r="AL44" i="160"/>
  <c r="AJ44" i="160"/>
  <c r="AH44" i="160"/>
  <c r="AX25" i="160"/>
  <c r="AZ25" i="160"/>
  <c r="AV25" i="160"/>
  <c r="AT25" i="160"/>
  <c r="AP25" i="160"/>
  <c r="AH25" i="160"/>
  <c r="AR25" i="160"/>
  <c r="AL25" i="160"/>
  <c r="AN25" i="160"/>
  <c r="AJ25" i="160"/>
  <c r="AX87" i="160"/>
  <c r="AZ87" i="160"/>
  <c r="AV87" i="160"/>
  <c r="AT87" i="160"/>
  <c r="AP87" i="160"/>
  <c r="AR87" i="160"/>
  <c r="AH87" i="160"/>
  <c r="AL87" i="160"/>
  <c r="AN87" i="160"/>
  <c r="AJ87" i="160"/>
  <c r="AZ102" i="160"/>
  <c r="AX102" i="160"/>
  <c r="AT102" i="160"/>
  <c r="AV102" i="160"/>
  <c r="AR102" i="160"/>
  <c r="AP102" i="160"/>
  <c r="AJ102" i="160"/>
  <c r="AN102" i="160"/>
  <c r="AL102" i="160"/>
  <c r="AH102" i="160"/>
  <c r="AX52" i="160"/>
  <c r="AV52" i="160"/>
  <c r="AZ52" i="160"/>
  <c r="AP52" i="160"/>
  <c r="AR52" i="160"/>
  <c r="AN52" i="160"/>
  <c r="AL52" i="160"/>
  <c r="AT52" i="160"/>
  <c r="AJ52" i="160"/>
  <c r="AH52" i="160"/>
  <c r="AZ51" i="160"/>
  <c r="AX51" i="160"/>
  <c r="AR51" i="160"/>
  <c r="AV51" i="160"/>
  <c r="AP51" i="160"/>
  <c r="AT51" i="160"/>
  <c r="AN51" i="160"/>
  <c r="AL51" i="160"/>
  <c r="AJ51" i="160"/>
  <c r="AH51" i="160"/>
  <c r="AZ50" i="160"/>
  <c r="AX50" i="160"/>
  <c r="AV50" i="160"/>
  <c r="AT50" i="160"/>
  <c r="AR50" i="160"/>
  <c r="AN50" i="160"/>
  <c r="AH50" i="160"/>
  <c r="AL50" i="160"/>
  <c r="AJ50" i="160"/>
  <c r="AP50" i="160"/>
  <c r="AX80" i="160"/>
  <c r="AZ80" i="160"/>
  <c r="AR80" i="160"/>
  <c r="AV80" i="160"/>
  <c r="AN80" i="160"/>
  <c r="AT80" i="160"/>
  <c r="AL80" i="160"/>
  <c r="AP80" i="160"/>
  <c r="AJ80" i="160"/>
  <c r="AH80" i="160"/>
  <c r="AZ62" i="160"/>
  <c r="AX62" i="160"/>
  <c r="AV62" i="160"/>
  <c r="AR62" i="160"/>
  <c r="AN62" i="160"/>
  <c r="AL62" i="160"/>
  <c r="AH62" i="160"/>
  <c r="AT62" i="160"/>
  <c r="AJ62" i="160"/>
  <c r="AP62" i="160"/>
  <c r="AX47" i="160"/>
  <c r="AZ47" i="160"/>
  <c r="AT47" i="160"/>
  <c r="AR47" i="160"/>
  <c r="AP47" i="160"/>
  <c r="AN47" i="160"/>
  <c r="AH47" i="160"/>
  <c r="AV47" i="160"/>
  <c r="AL47" i="160"/>
  <c r="AJ47" i="160"/>
  <c r="AV61" i="160"/>
  <c r="AZ61" i="160"/>
  <c r="AX61" i="160"/>
  <c r="AT61" i="160"/>
  <c r="AN61" i="160"/>
  <c r="AJ61" i="160"/>
  <c r="AR61" i="160"/>
  <c r="AH61" i="160"/>
  <c r="AL61" i="160"/>
  <c r="AP61" i="160"/>
  <c r="AV12" i="160"/>
  <c r="AX12" i="160"/>
  <c r="AZ12" i="160"/>
  <c r="AT12" i="160"/>
  <c r="AP12" i="160"/>
  <c r="AN12" i="160"/>
  <c r="AR12" i="160"/>
  <c r="AL12" i="160"/>
  <c r="AJ12" i="160"/>
  <c r="AH12" i="160"/>
  <c r="AV60" i="160"/>
  <c r="AZ60" i="160"/>
  <c r="AX60" i="160"/>
  <c r="AT60" i="160"/>
  <c r="AP60" i="160"/>
  <c r="AN60" i="160"/>
  <c r="AR60" i="160"/>
  <c r="AL60" i="160"/>
  <c r="AJ60" i="160"/>
  <c r="AH60" i="160"/>
  <c r="AX32" i="160"/>
  <c r="AR32" i="160"/>
  <c r="AV32" i="160"/>
  <c r="AZ32" i="160"/>
  <c r="AN32" i="160"/>
  <c r="AL32" i="160"/>
  <c r="AP32" i="160"/>
  <c r="AJ32" i="160"/>
  <c r="AT32" i="160"/>
  <c r="AH32" i="160"/>
  <c r="AX23" i="160"/>
  <c r="AZ23" i="160"/>
  <c r="AV23" i="160"/>
  <c r="AT23" i="160"/>
  <c r="AP23" i="160"/>
  <c r="AR23" i="160"/>
  <c r="AH23" i="160"/>
  <c r="AL23" i="160"/>
  <c r="AN23" i="160"/>
  <c r="AJ23" i="160"/>
  <c r="AZ27" i="160"/>
  <c r="AX27" i="160"/>
  <c r="AV27" i="160"/>
  <c r="AR27" i="160"/>
  <c r="AT27" i="160"/>
  <c r="AP27" i="160"/>
  <c r="AL27" i="160"/>
  <c r="AJ27" i="160"/>
  <c r="AN27" i="160"/>
  <c r="AH27" i="160"/>
  <c r="BC10" i="167" l="1"/>
  <c r="BD6" i="160"/>
  <c r="BB6" i="160"/>
  <c r="AY93" i="167"/>
  <c r="BC93" i="167"/>
  <c r="AY135" i="167"/>
  <c r="BC135" i="167"/>
  <c r="AY177" i="167"/>
  <c r="BC177" i="167"/>
  <c r="AW185" i="167"/>
  <c r="BA185" i="167"/>
  <c r="AW147" i="167"/>
  <c r="BA147" i="167"/>
  <c r="AW137" i="167"/>
  <c r="BA137" i="167"/>
  <c r="AW80" i="167"/>
  <c r="BA80" i="167"/>
  <c r="AY103" i="167"/>
  <c r="BC103" i="167"/>
  <c r="AY109" i="167"/>
  <c r="BC109" i="167"/>
  <c r="AY121" i="167"/>
  <c r="BC121" i="167"/>
  <c r="AY142" i="167"/>
  <c r="BC142" i="167"/>
  <c r="AY16" i="167"/>
  <c r="BC16" i="167"/>
  <c r="AY179" i="167"/>
  <c r="BC179" i="167"/>
  <c r="AW206" i="167"/>
  <c r="BA206" i="167"/>
  <c r="AW205" i="167"/>
  <c r="BA205" i="167"/>
  <c r="CB6" i="167"/>
  <c r="AW208" i="167"/>
  <c r="BA208" i="167"/>
  <c r="AW14" i="167"/>
  <c r="BA14" i="167"/>
  <c r="AY193" i="167"/>
  <c r="BC193" i="167"/>
  <c r="AY88" i="167"/>
  <c r="BC88" i="167"/>
  <c r="AY83" i="167"/>
  <c r="BC83" i="167"/>
  <c r="AY74" i="167"/>
  <c r="BC74" i="167"/>
  <c r="AY57" i="167"/>
  <c r="BC57" i="167"/>
  <c r="AY96" i="167"/>
  <c r="BC96" i="167"/>
  <c r="AY122" i="167"/>
  <c r="BC122" i="167"/>
  <c r="AY178" i="167"/>
  <c r="BC178" i="167"/>
  <c r="AY173" i="167"/>
  <c r="BC173" i="167"/>
  <c r="AY162" i="167"/>
  <c r="BC162" i="167"/>
  <c r="AY125" i="167"/>
  <c r="BC125" i="167"/>
  <c r="AY189" i="167"/>
  <c r="BC189" i="167"/>
  <c r="AW29" i="167"/>
  <c r="BA29" i="167"/>
  <c r="AW36" i="167"/>
  <c r="BA36" i="167"/>
  <c r="AW96" i="167"/>
  <c r="BA96" i="167"/>
  <c r="AW178" i="167"/>
  <c r="BA178" i="167"/>
  <c r="AW166" i="167"/>
  <c r="BA166" i="167"/>
  <c r="AW98" i="167"/>
  <c r="BA98" i="167"/>
  <c r="AW106" i="167"/>
  <c r="BA106" i="167"/>
  <c r="AW100" i="167"/>
  <c r="BA100" i="167"/>
  <c r="AW64" i="167"/>
  <c r="BA64" i="167"/>
  <c r="AW112" i="167"/>
  <c r="BA112" i="167"/>
  <c r="AW123" i="167"/>
  <c r="BA123" i="167"/>
  <c r="AW160" i="167"/>
  <c r="BA160" i="167"/>
  <c r="AW115" i="167"/>
  <c r="BA115" i="167"/>
  <c r="AW12" i="167"/>
  <c r="BA12" i="167"/>
  <c r="AY126" i="167"/>
  <c r="BC126" i="167"/>
  <c r="AY21" i="167"/>
  <c r="BC21" i="167"/>
  <c r="AY22" i="167"/>
  <c r="BC22" i="167"/>
  <c r="AY164" i="167"/>
  <c r="BC164" i="167"/>
  <c r="AW63" i="167"/>
  <c r="BA63" i="167"/>
  <c r="AW34" i="167"/>
  <c r="BA34" i="167"/>
  <c r="AY44" i="167"/>
  <c r="BC44" i="167"/>
  <c r="AY51" i="167"/>
  <c r="BC51" i="167"/>
  <c r="AY69" i="167"/>
  <c r="BC69" i="167"/>
  <c r="AY77" i="167"/>
  <c r="BC77" i="167"/>
  <c r="AW83" i="167"/>
  <c r="BA83" i="167"/>
  <c r="AW39" i="167"/>
  <c r="BA39" i="167"/>
  <c r="AW65" i="167"/>
  <c r="BA65" i="167"/>
  <c r="AW125" i="167"/>
  <c r="BA125" i="167"/>
  <c r="AW191" i="167"/>
  <c r="BA191" i="167"/>
  <c r="AW22" i="167"/>
  <c r="BA22" i="167"/>
  <c r="AW193" i="167"/>
  <c r="BA193" i="167"/>
  <c r="AY165" i="167"/>
  <c r="BC165" i="167"/>
  <c r="AY192" i="167"/>
  <c r="BC192" i="167"/>
  <c r="AY35" i="167"/>
  <c r="BC35" i="167"/>
  <c r="AY188" i="167"/>
  <c r="BC188" i="167"/>
  <c r="AY161" i="167"/>
  <c r="BC161" i="167"/>
  <c r="AY87" i="167"/>
  <c r="BC87" i="167"/>
  <c r="AY170" i="167"/>
  <c r="BC170" i="167"/>
  <c r="AW130" i="167"/>
  <c r="BA130" i="167"/>
  <c r="AW167" i="167"/>
  <c r="BA167" i="167"/>
  <c r="AW97" i="167"/>
  <c r="BA97" i="167"/>
  <c r="AW32" i="167"/>
  <c r="BA32" i="167"/>
  <c r="AW78" i="167"/>
  <c r="BA78" i="167"/>
  <c r="AW132" i="167"/>
  <c r="BA132" i="167"/>
  <c r="AY68" i="167"/>
  <c r="BC68" i="167"/>
  <c r="AY75" i="167"/>
  <c r="BC75" i="167"/>
  <c r="AY111" i="167"/>
  <c r="BC111" i="167"/>
  <c r="AY181" i="167"/>
  <c r="BC181" i="167"/>
  <c r="AY127" i="167"/>
  <c r="BC127" i="167"/>
  <c r="AW31" i="167"/>
  <c r="BA31" i="167"/>
  <c r="AY56" i="167"/>
  <c r="BC56" i="167"/>
  <c r="AW69" i="167"/>
  <c r="BA69" i="167"/>
  <c r="AW187" i="167"/>
  <c r="BA187" i="167"/>
  <c r="AW143" i="167"/>
  <c r="BA143" i="167"/>
  <c r="AW149" i="167"/>
  <c r="BA149" i="167"/>
  <c r="AY130" i="167"/>
  <c r="BC130" i="167"/>
  <c r="AY40" i="167"/>
  <c r="BC40" i="167"/>
  <c r="AY42" i="167"/>
  <c r="BC42" i="167"/>
  <c r="AY26" i="167"/>
  <c r="BC26" i="167"/>
  <c r="AY55" i="167"/>
  <c r="BC55" i="167"/>
  <c r="AY203" i="167"/>
  <c r="BC203" i="167"/>
  <c r="AY185" i="167"/>
  <c r="BC185" i="167"/>
  <c r="AY133" i="167"/>
  <c r="BC133" i="167"/>
  <c r="AY97" i="167"/>
  <c r="BC97" i="167"/>
  <c r="AY156" i="167"/>
  <c r="BC156" i="167"/>
  <c r="AY119" i="167"/>
  <c r="BC119" i="167"/>
  <c r="AY118" i="167"/>
  <c r="BC118" i="167"/>
  <c r="AY129" i="167"/>
  <c r="BC129" i="167"/>
  <c r="AY136" i="167"/>
  <c r="BC136" i="167"/>
  <c r="AY184" i="167"/>
  <c r="BC184" i="167"/>
  <c r="AW58" i="167"/>
  <c r="BA58" i="167"/>
  <c r="AW18" i="167"/>
  <c r="BA18" i="167"/>
  <c r="AW23" i="167"/>
  <c r="BA23" i="167"/>
  <c r="AW42" i="167"/>
  <c r="BA42" i="167"/>
  <c r="AW89" i="167"/>
  <c r="BA89" i="167"/>
  <c r="AW104" i="167"/>
  <c r="BA104" i="167"/>
  <c r="AW165" i="167"/>
  <c r="BA165" i="167"/>
  <c r="AW68" i="167"/>
  <c r="BA68" i="167"/>
  <c r="AW24" i="167"/>
  <c r="BA24" i="167"/>
  <c r="AW60" i="167"/>
  <c r="BA60" i="167"/>
  <c r="AW173" i="167"/>
  <c r="BA173" i="167"/>
  <c r="AW107" i="167"/>
  <c r="BA107" i="167"/>
  <c r="AY36" i="167"/>
  <c r="BC36" i="167"/>
  <c r="AY20" i="167"/>
  <c r="BC20" i="167"/>
  <c r="AW28" i="167"/>
  <c r="BA28" i="167"/>
  <c r="AW15" i="167"/>
  <c r="BA15" i="167"/>
  <c r="AY163" i="167"/>
  <c r="BC163" i="167"/>
  <c r="AY124" i="167"/>
  <c r="BC124" i="167"/>
  <c r="AY149" i="167"/>
  <c r="BC149" i="167"/>
  <c r="AY104" i="167"/>
  <c r="BC104" i="167"/>
  <c r="AW70" i="167"/>
  <c r="BA70" i="167"/>
  <c r="AY120" i="167"/>
  <c r="BC120" i="167"/>
  <c r="AY147" i="167"/>
  <c r="BC147" i="167"/>
  <c r="AY25" i="167"/>
  <c r="BC25" i="167"/>
  <c r="AY98" i="167"/>
  <c r="BC98" i="167"/>
  <c r="AW66" i="167"/>
  <c r="BA66" i="167"/>
  <c r="AW101" i="167"/>
  <c r="BA101" i="167"/>
  <c r="AW188" i="167"/>
  <c r="BA188" i="167"/>
  <c r="AW172" i="167"/>
  <c r="BA172" i="167"/>
  <c r="AW87" i="167"/>
  <c r="BA87" i="167"/>
  <c r="AW209" i="167"/>
  <c r="BA209" i="167"/>
  <c r="AW142" i="167"/>
  <c r="BA142" i="167"/>
  <c r="AY94" i="167"/>
  <c r="BC94" i="167"/>
  <c r="AY174" i="167"/>
  <c r="BC174" i="167"/>
  <c r="BM4" i="167"/>
  <c r="BM5" i="167" s="1"/>
  <c r="AW44" i="167"/>
  <c r="BA44" i="167"/>
  <c r="AW151" i="167"/>
  <c r="BA151" i="167"/>
  <c r="AY46" i="167"/>
  <c r="BC46" i="167"/>
  <c r="AY160" i="167"/>
  <c r="BC160" i="167"/>
  <c r="AY39" i="167"/>
  <c r="BC39" i="167"/>
  <c r="AY171" i="167"/>
  <c r="BC171" i="167"/>
  <c r="AY139" i="167"/>
  <c r="BC139" i="167"/>
  <c r="AY114" i="167"/>
  <c r="BC114" i="167"/>
  <c r="AY115" i="167"/>
  <c r="BC115" i="167"/>
  <c r="AY155" i="167"/>
  <c r="BC155" i="167"/>
  <c r="AY146" i="167"/>
  <c r="BC146" i="167"/>
  <c r="AY128" i="167"/>
  <c r="BC128" i="167"/>
  <c r="AY197" i="167"/>
  <c r="BC197" i="167"/>
  <c r="AY100" i="167"/>
  <c r="BC100" i="167"/>
  <c r="AY107" i="167"/>
  <c r="BC107" i="167"/>
  <c r="AY195" i="167"/>
  <c r="BC195" i="167"/>
  <c r="AY117" i="167"/>
  <c r="BC117" i="167"/>
  <c r="AW47" i="167"/>
  <c r="BA47" i="167"/>
  <c r="AW99" i="167"/>
  <c r="BA99" i="167"/>
  <c r="AW156" i="167"/>
  <c r="BA156" i="167"/>
  <c r="AW19" i="167"/>
  <c r="BA19" i="167"/>
  <c r="AW41" i="167"/>
  <c r="BA41" i="167"/>
  <c r="AW135" i="167"/>
  <c r="BA135" i="167"/>
  <c r="AW131" i="167"/>
  <c r="BA131" i="167"/>
  <c r="AW145" i="167"/>
  <c r="BA145" i="167"/>
  <c r="AW40" i="167"/>
  <c r="BA40" i="167"/>
  <c r="AW84" i="167"/>
  <c r="BA84" i="167"/>
  <c r="AW154" i="167"/>
  <c r="BA154" i="167"/>
  <c r="AY187" i="167"/>
  <c r="BC187" i="167"/>
  <c r="AY30" i="167"/>
  <c r="BC30" i="167"/>
  <c r="AY70" i="167"/>
  <c r="BC70" i="167"/>
  <c r="AY32" i="167"/>
  <c r="BC32" i="167"/>
  <c r="AY169" i="167"/>
  <c r="BC169" i="167"/>
  <c r="AY113" i="167"/>
  <c r="BC113" i="167"/>
  <c r="AY167" i="167"/>
  <c r="BC167" i="167"/>
  <c r="AY99" i="167"/>
  <c r="BC99" i="167"/>
  <c r="AW183" i="167"/>
  <c r="BA183" i="167"/>
  <c r="AY34" i="167"/>
  <c r="BC34" i="167"/>
  <c r="AY158" i="167"/>
  <c r="BC158" i="167"/>
  <c r="AY186" i="167"/>
  <c r="BC186" i="167"/>
  <c r="AY37" i="167"/>
  <c r="BC37" i="167"/>
  <c r="AY63" i="167"/>
  <c r="BC63" i="167"/>
  <c r="AY123" i="167"/>
  <c r="BC123" i="167"/>
  <c r="AY134" i="167"/>
  <c r="BC134" i="167"/>
  <c r="AY29" i="167"/>
  <c r="BC29" i="167"/>
  <c r="AW195" i="167"/>
  <c r="BA195" i="167"/>
  <c r="AW51" i="167"/>
  <c r="BA51" i="167"/>
  <c r="AW103" i="167"/>
  <c r="BA103" i="167"/>
  <c r="AW11" i="167"/>
  <c r="BA11" i="167"/>
  <c r="AW122" i="167"/>
  <c r="BA122" i="167"/>
  <c r="AW202" i="167"/>
  <c r="BA202" i="167"/>
  <c r="AW176" i="167"/>
  <c r="BA176" i="167"/>
  <c r="AW194" i="167"/>
  <c r="BA194" i="167"/>
  <c r="AW168" i="167"/>
  <c r="BA168" i="167"/>
  <c r="AY72" i="167"/>
  <c r="BC72" i="167"/>
  <c r="AY154" i="167"/>
  <c r="BC154" i="167"/>
  <c r="AY148" i="167"/>
  <c r="BC148" i="167"/>
  <c r="AY176" i="167"/>
  <c r="BC176" i="167"/>
  <c r="AW127" i="167"/>
  <c r="BA127" i="167"/>
  <c r="AW162" i="167"/>
  <c r="BA162" i="167"/>
  <c r="AW113" i="167"/>
  <c r="BA113" i="167"/>
  <c r="AY157" i="167"/>
  <c r="BC157" i="167"/>
  <c r="AY24" i="167"/>
  <c r="BC24" i="167"/>
  <c r="BA43" i="167"/>
  <c r="AY89" i="167"/>
  <c r="BC89" i="167"/>
  <c r="AY152" i="167"/>
  <c r="BC152" i="167"/>
  <c r="AY64" i="167"/>
  <c r="BC64" i="167"/>
  <c r="AY41" i="167"/>
  <c r="BC41" i="167"/>
  <c r="AY168" i="167"/>
  <c r="BC168" i="167"/>
  <c r="AY145" i="167"/>
  <c r="BC145" i="167"/>
  <c r="AY112" i="167"/>
  <c r="BC112" i="167"/>
  <c r="AY200" i="167"/>
  <c r="BC200" i="167"/>
  <c r="AY175" i="167"/>
  <c r="BC175" i="167"/>
  <c r="AY43" i="167"/>
  <c r="BC43" i="167"/>
  <c r="AY159" i="167"/>
  <c r="BC159" i="167"/>
  <c r="AW105" i="167"/>
  <c r="BA105" i="167"/>
  <c r="AY12" i="167"/>
  <c r="BC12" i="167"/>
  <c r="AY59" i="167"/>
  <c r="BC59" i="167"/>
  <c r="AW91" i="167"/>
  <c r="BA91" i="167"/>
  <c r="AW121" i="167"/>
  <c r="BA121" i="167"/>
  <c r="AW74" i="167"/>
  <c r="BA74" i="167"/>
  <c r="AW129" i="167"/>
  <c r="BA129" i="167"/>
  <c r="AW124" i="167"/>
  <c r="BA124" i="167"/>
  <c r="AW153" i="167"/>
  <c r="BA153" i="167"/>
  <c r="AW77" i="167"/>
  <c r="BA77" i="167"/>
  <c r="AW141" i="167"/>
  <c r="BA141" i="167"/>
  <c r="AW92" i="167"/>
  <c r="BA92" i="167"/>
  <c r="AW72" i="167"/>
  <c r="BA72" i="167"/>
  <c r="AW158" i="167"/>
  <c r="BA158" i="167"/>
  <c r="AW204" i="167"/>
  <c r="BA204" i="167"/>
  <c r="AW164" i="167"/>
  <c r="BA164" i="167"/>
  <c r="AY13" i="167"/>
  <c r="BC13" i="167"/>
  <c r="AW114" i="167"/>
  <c r="BA114" i="167"/>
  <c r="AY27" i="167"/>
  <c r="BC27" i="167"/>
  <c r="AY47" i="167"/>
  <c r="BC47" i="167"/>
  <c r="AY84" i="167"/>
  <c r="BC84" i="167"/>
  <c r="AY209" i="167"/>
  <c r="BC209" i="167"/>
  <c r="AW128" i="167"/>
  <c r="BA128" i="167"/>
  <c r="AY190" i="167"/>
  <c r="BC190" i="167"/>
  <c r="AY19" i="167"/>
  <c r="BC19" i="167"/>
  <c r="AY108" i="167"/>
  <c r="BC108" i="167"/>
  <c r="AY50" i="167"/>
  <c r="BC50" i="167"/>
  <c r="AW35" i="167"/>
  <c r="BA35" i="167"/>
  <c r="AY11" i="167"/>
  <c r="BC11" i="167"/>
  <c r="AY205" i="167"/>
  <c r="BC205" i="167"/>
  <c r="AY198" i="167"/>
  <c r="BC198" i="167"/>
  <c r="AY204" i="167"/>
  <c r="BC204" i="167"/>
  <c r="AW198" i="167"/>
  <c r="BA198" i="167"/>
  <c r="AW59" i="167"/>
  <c r="BA59" i="167"/>
  <c r="AW37" i="167"/>
  <c r="BA37" i="167"/>
  <c r="AW189" i="167"/>
  <c r="BA189" i="167"/>
  <c r="AW210" i="167"/>
  <c r="BA210" i="167"/>
  <c r="AW67" i="167"/>
  <c r="BA67" i="167"/>
  <c r="AW157" i="167"/>
  <c r="BA157" i="167"/>
  <c r="AW134" i="167"/>
  <c r="BA134" i="167"/>
  <c r="AW21" i="167"/>
  <c r="BA21" i="167"/>
  <c r="AW62" i="167"/>
  <c r="BA62" i="167"/>
  <c r="AW30" i="167"/>
  <c r="BA30" i="167"/>
  <c r="AW54" i="167"/>
  <c r="BA54" i="167"/>
  <c r="AY92" i="167"/>
  <c r="BC92" i="167"/>
  <c r="AY106" i="167"/>
  <c r="BC106" i="167"/>
  <c r="AY153" i="167"/>
  <c r="BC153" i="167"/>
  <c r="AY78" i="167"/>
  <c r="BC78" i="167"/>
  <c r="BJ4" i="167"/>
  <c r="BJ5" i="167" s="1"/>
  <c r="AW120" i="167"/>
  <c r="BA120" i="167"/>
  <c r="AW88" i="167"/>
  <c r="BA88" i="167"/>
  <c r="AY79" i="167"/>
  <c r="BC79" i="167"/>
  <c r="AY80" i="167"/>
  <c r="BC80" i="167"/>
  <c r="AY166" i="167"/>
  <c r="BC166" i="167"/>
  <c r="AY151" i="167"/>
  <c r="BC151" i="167"/>
  <c r="AY183" i="167"/>
  <c r="BC183" i="167"/>
  <c r="AY132" i="167"/>
  <c r="BC132" i="167"/>
  <c r="AY101" i="167"/>
  <c r="BC101" i="167"/>
  <c r="AY207" i="167"/>
  <c r="BC207" i="167"/>
  <c r="AY196" i="167"/>
  <c r="BC196" i="167"/>
  <c r="AY180" i="167"/>
  <c r="BC180" i="167"/>
  <c r="AY191" i="167"/>
  <c r="BC191" i="167"/>
  <c r="AY18" i="167"/>
  <c r="BC18" i="167"/>
  <c r="AW146" i="167"/>
  <c r="BA146" i="167"/>
  <c r="AW20" i="167"/>
  <c r="BA20" i="167"/>
  <c r="AW17" i="167"/>
  <c r="BA17" i="167"/>
  <c r="AW16" i="167"/>
  <c r="BA16" i="167"/>
  <c r="AW38" i="167"/>
  <c r="BA38" i="167"/>
  <c r="AW163" i="167"/>
  <c r="BA163" i="167"/>
  <c r="AW169" i="167"/>
  <c r="BA169" i="167"/>
  <c r="AW155" i="167"/>
  <c r="BA155" i="167"/>
  <c r="AW119" i="167"/>
  <c r="BA119" i="167"/>
  <c r="AW52" i="167"/>
  <c r="BA52" i="167"/>
  <c r="AW76" i="167"/>
  <c r="BA76" i="167"/>
  <c r="AW181" i="167"/>
  <c r="BA181" i="167"/>
  <c r="AY141" i="167"/>
  <c r="BC141" i="167"/>
  <c r="AY206" i="167"/>
  <c r="BC206" i="167"/>
  <c r="AY172" i="167"/>
  <c r="BC172" i="167"/>
  <c r="AY76" i="167"/>
  <c r="BC76" i="167"/>
  <c r="AY67" i="167"/>
  <c r="BC67" i="167"/>
  <c r="AW33" i="167"/>
  <c r="BA33" i="167"/>
  <c r="AY66" i="167"/>
  <c r="BC66" i="167"/>
  <c r="AY14" i="167"/>
  <c r="BC14" i="167"/>
  <c r="AY61" i="167"/>
  <c r="BC61" i="167"/>
  <c r="AY210" i="167"/>
  <c r="BC210" i="167"/>
  <c r="AY140" i="167"/>
  <c r="BC140" i="167"/>
  <c r="AY48" i="167"/>
  <c r="BC48" i="167"/>
  <c r="AW200" i="167"/>
  <c r="BA200" i="167"/>
  <c r="AW190" i="167"/>
  <c r="BA190" i="167"/>
  <c r="AW201" i="167"/>
  <c r="BA201" i="167"/>
  <c r="AW177" i="167"/>
  <c r="BA177" i="167"/>
  <c r="AW53" i="167"/>
  <c r="BA53" i="167"/>
  <c r="AW182" i="167"/>
  <c r="BA182" i="167"/>
  <c r="AW184" i="167"/>
  <c r="BA184" i="167"/>
  <c r="AW140" i="167"/>
  <c r="BA140" i="167"/>
  <c r="AY137" i="167"/>
  <c r="BC137" i="167"/>
  <c r="AY102" i="167"/>
  <c r="BC102" i="167"/>
  <c r="AY116" i="167"/>
  <c r="BC116" i="167"/>
  <c r="CA4" i="167"/>
  <c r="CA5" i="167" s="1"/>
  <c r="AW86" i="167"/>
  <c r="BA86" i="167"/>
  <c r="AY28" i="167"/>
  <c r="BC28" i="167"/>
  <c r="AY208" i="167"/>
  <c r="BC208" i="167"/>
  <c r="AY182" i="167"/>
  <c r="BC182" i="167"/>
  <c r="AY45" i="167"/>
  <c r="BC45" i="167"/>
  <c r="AY110" i="167"/>
  <c r="BC110" i="167"/>
  <c r="AY138" i="167"/>
  <c r="BC138" i="167"/>
  <c r="AY58" i="167"/>
  <c r="BC58" i="167"/>
  <c r="AY31" i="167"/>
  <c r="BC31" i="167"/>
  <c r="AY90" i="167"/>
  <c r="BC90" i="167"/>
  <c r="AY144" i="167"/>
  <c r="BC144" i="167"/>
  <c r="AY150" i="167"/>
  <c r="BC150" i="167"/>
  <c r="AW75" i="167"/>
  <c r="BA75" i="167"/>
  <c r="AY82" i="167"/>
  <c r="BC82" i="167"/>
  <c r="AW25" i="167"/>
  <c r="BA25" i="167"/>
  <c r="AW161" i="167"/>
  <c r="BA161" i="167"/>
  <c r="AW192" i="167"/>
  <c r="BA192" i="167"/>
  <c r="AW108" i="167"/>
  <c r="BA108" i="167"/>
  <c r="AW116" i="167"/>
  <c r="BA116" i="167"/>
  <c r="AW45" i="167"/>
  <c r="BA45" i="167"/>
  <c r="AW109" i="167"/>
  <c r="BA109" i="167"/>
  <c r="AW46" i="167"/>
  <c r="BA46" i="167"/>
  <c r="AW118" i="167"/>
  <c r="BA118" i="167"/>
  <c r="AW26" i="167"/>
  <c r="BA26" i="167"/>
  <c r="AW180" i="167"/>
  <c r="BA180" i="167"/>
  <c r="AW111" i="167"/>
  <c r="BA111" i="167"/>
  <c r="AW197" i="167"/>
  <c r="BA197" i="167"/>
  <c r="AW133" i="167"/>
  <c r="BA133" i="167"/>
  <c r="AY194" i="167"/>
  <c r="BC194" i="167"/>
  <c r="AY143" i="167"/>
  <c r="BC143" i="167"/>
  <c r="AW152" i="167"/>
  <c r="BA152" i="167"/>
  <c r="AY65" i="167"/>
  <c r="BC65" i="167"/>
  <c r="AY91" i="167"/>
  <c r="BC91" i="167"/>
  <c r="AY38" i="167"/>
  <c r="BC38" i="167"/>
  <c r="AY199" i="167"/>
  <c r="BC199" i="167"/>
  <c r="AY33" i="167"/>
  <c r="BC33" i="167"/>
  <c r="AY95" i="167"/>
  <c r="BC95" i="167"/>
  <c r="AY52" i="167"/>
  <c r="BC52" i="167"/>
  <c r="AW175" i="167"/>
  <c r="BA175" i="167"/>
  <c r="AY81" i="167"/>
  <c r="BC81" i="167"/>
  <c r="AY202" i="167"/>
  <c r="BC202" i="167"/>
  <c r="AY53" i="167"/>
  <c r="BC53" i="167"/>
  <c r="AY131" i="167"/>
  <c r="BC131" i="167"/>
  <c r="AY54" i="167"/>
  <c r="BC54" i="167"/>
  <c r="AW27" i="167"/>
  <c r="BA27" i="167"/>
  <c r="AY62" i="167"/>
  <c r="BC62" i="167"/>
  <c r="AW61" i="167"/>
  <c r="BA61" i="167"/>
  <c r="AW85" i="167"/>
  <c r="BA85" i="167"/>
  <c r="AW79" i="167"/>
  <c r="BA79" i="167"/>
  <c r="AW126" i="167"/>
  <c r="BA126" i="167"/>
  <c r="AW186" i="167"/>
  <c r="BA186" i="167"/>
  <c r="AW171" i="167"/>
  <c r="BA171" i="167"/>
  <c r="AY23" i="167"/>
  <c r="BC23" i="167"/>
  <c r="AW13" i="167"/>
  <c r="BA13" i="167"/>
  <c r="AY60" i="167"/>
  <c r="BC60" i="167"/>
  <c r="AW82" i="167"/>
  <c r="BA82" i="167"/>
  <c r="AW48" i="167"/>
  <c r="BA48" i="167"/>
  <c r="AW93" i="167"/>
  <c r="BA93" i="167"/>
  <c r="AW71" i="167"/>
  <c r="BA71" i="167"/>
  <c r="AW174" i="167"/>
  <c r="BA174" i="167"/>
  <c r="AW139" i="167"/>
  <c r="BA139" i="167"/>
  <c r="AW81" i="167"/>
  <c r="BA81" i="167"/>
  <c r="AW144" i="167"/>
  <c r="BA144" i="167"/>
  <c r="AW56" i="167"/>
  <c r="BA56" i="167"/>
  <c r="AW179" i="167"/>
  <c r="BA179" i="167"/>
  <c r="AW170" i="167"/>
  <c r="BA170" i="167"/>
  <c r="AY49" i="167"/>
  <c r="BC49" i="167"/>
  <c r="AY71" i="167"/>
  <c r="BC71" i="167"/>
  <c r="AW55" i="167"/>
  <c r="BA55" i="167"/>
  <c r="AY201" i="167"/>
  <c r="BC201" i="167"/>
  <c r="AY105" i="167"/>
  <c r="BC105" i="167"/>
  <c r="AY85" i="167"/>
  <c r="BC85" i="167"/>
  <c r="AW138" i="167"/>
  <c r="BA138" i="167"/>
  <c r="AY15" i="167"/>
  <c r="BC15" i="167"/>
  <c r="AY17" i="167"/>
  <c r="BC17" i="167"/>
  <c r="AY86" i="167"/>
  <c r="BC86" i="167"/>
  <c r="AW150" i="167"/>
  <c r="BA150" i="167"/>
  <c r="AW50" i="167"/>
  <c r="BA50" i="167"/>
  <c r="AW90" i="167"/>
  <c r="BA90" i="167"/>
  <c r="AW207" i="167"/>
  <c r="BA207" i="167"/>
  <c r="AW94" i="167"/>
  <c r="BA94" i="167"/>
  <c r="AW110" i="167"/>
  <c r="BA110" i="167"/>
  <c r="AW117" i="167"/>
  <c r="BA117" i="167"/>
  <c r="AW159" i="167"/>
  <c r="BA159" i="167"/>
  <c r="AW203" i="167"/>
  <c r="BA203" i="167"/>
  <c r="AW136" i="167"/>
  <c r="BA136" i="167"/>
  <c r="CB4" i="167"/>
  <c r="CB5" i="167" s="1"/>
  <c r="CJ4" i="167"/>
  <c r="CJ5" i="167" s="1"/>
  <c r="AG129" i="167"/>
  <c r="AG78" i="167"/>
  <c r="AG63" i="167"/>
  <c r="AG176" i="167"/>
  <c r="AG193" i="167"/>
  <c r="AG97" i="167"/>
  <c r="AG143" i="167"/>
  <c r="AG128" i="167"/>
  <c r="AG178" i="167"/>
  <c r="AG89" i="167"/>
  <c r="AG131" i="167"/>
  <c r="AG181" i="167"/>
  <c r="AG150" i="167"/>
  <c r="AG115" i="167"/>
  <c r="AG164" i="167"/>
  <c r="AG152" i="167"/>
  <c r="AG121" i="167"/>
  <c r="AG182" i="167"/>
  <c r="AG199" i="167"/>
  <c r="AG198" i="167"/>
  <c r="AG19" i="167"/>
  <c r="AG172" i="167"/>
  <c r="AG27" i="167"/>
  <c r="AG183" i="167"/>
  <c r="AG30" i="167"/>
  <c r="AG58" i="167"/>
  <c r="AG56" i="167"/>
  <c r="AG165" i="167"/>
  <c r="AG64" i="167"/>
  <c r="AG92" i="167"/>
  <c r="AG48" i="167"/>
  <c r="AG45" i="167"/>
  <c r="AG118" i="167"/>
  <c r="AG155" i="167"/>
  <c r="AG196" i="167"/>
  <c r="AG145" i="167"/>
  <c r="AG106" i="167"/>
  <c r="AG75" i="167"/>
  <c r="AG148" i="167"/>
  <c r="AG42" i="167"/>
  <c r="AG112" i="167"/>
  <c r="AG91" i="167"/>
  <c r="AG16" i="167"/>
  <c r="AG102" i="167"/>
  <c r="AG135" i="167"/>
  <c r="AG179" i="167"/>
  <c r="AG68" i="167"/>
  <c r="AG34" i="167"/>
  <c r="AG77" i="167"/>
  <c r="AG22" i="167"/>
  <c r="AG59" i="167"/>
  <c r="AG168" i="167"/>
  <c r="AG47" i="167"/>
  <c r="AG170" i="167"/>
  <c r="AG137" i="167"/>
  <c r="AG202" i="167"/>
  <c r="AG200" i="167"/>
  <c r="AG192" i="167"/>
  <c r="AG207" i="167"/>
  <c r="AG134" i="167"/>
  <c r="AG15" i="167"/>
  <c r="AG20" i="167"/>
  <c r="AG116" i="167"/>
  <c r="AG25" i="167"/>
  <c r="AG180" i="167"/>
  <c r="AG190" i="167"/>
  <c r="AG113" i="167"/>
  <c r="AG99" i="167"/>
  <c r="AG43" i="167"/>
  <c r="AG71" i="167"/>
  <c r="AG139" i="167"/>
  <c r="AG197" i="167"/>
  <c r="AG201" i="167"/>
  <c r="AG79" i="167"/>
  <c r="AG138" i="167"/>
  <c r="AG98" i="167"/>
  <c r="AG76" i="167"/>
  <c r="AG174" i="167"/>
  <c r="AG96" i="167"/>
  <c r="AG60" i="167"/>
  <c r="AG117" i="167"/>
  <c r="AG149" i="167"/>
  <c r="AG24" i="167"/>
  <c r="AG31" i="167"/>
  <c r="AG86" i="167"/>
  <c r="AG69" i="167"/>
  <c r="AG11" i="167"/>
  <c r="AG74" i="167"/>
  <c r="AG32" i="167"/>
  <c r="AG90" i="167"/>
  <c r="AG108" i="167"/>
  <c r="AG93" i="167"/>
  <c r="AG125" i="167"/>
  <c r="AG132" i="167"/>
  <c r="AG100" i="167"/>
  <c r="AG159" i="167"/>
  <c r="AG163" i="167"/>
  <c r="AG130" i="167"/>
  <c r="AG184" i="167"/>
  <c r="AG177" i="167"/>
  <c r="AG142" i="167"/>
  <c r="AG18" i="167"/>
  <c r="AG49" i="167"/>
  <c r="AG14" i="167"/>
  <c r="AG162" i="167"/>
  <c r="AG87" i="167"/>
  <c r="AG82" i="167"/>
  <c r="AG124" i="167"/>
  <c r="AG158" i="167"/>
  <c r="AG29" i="167"/>
  <c r="AG171" i="167"/>
  <c r="AG21" i="167"/>
  <c r="AG109" i="167"/>
  <c r="AG127" i="167"/>
  <c r="AG54" i="167"/>
  <c r="AG94" i="167"/>
  <c r="AG12" i="167"/>
  <c r="AG62" i="167"/>
  <c r="AG123" i="167"/>
  <c r="AG189" i="167"/>
  <c r="AG28" i="167"/>
  <c r="AG80" i="167"/>
  <c r="AG147" i="167"/>
  <c r="AG84" i="167"/>
  <c r="AG110" i="167"/>
  <c r="AG44" i="167"/>
  <c r="AG104" i="167"/>
  <c r="AG173" i="167"/>
  <c r="AG72" i="167"/>
  <c r="AG95" i="167"/>
  <c r="AG144" i="167"/>
  <c r="AG33" i="167"/>
  <c r="AG35" i="167"/>
  <c r="AG161" i="167"/>
  <c r="AG17" i="167"/>
  <c r="AG133" i="167"/>
  <c r="AG52" i="167"/>
  <c r="AG156" i="167"/>
  <c r="AG140" i="167"/>
  <c r="AG88" i="167"/>
  <c r="AG53" i="167"/>
  <c r="AG66" i="167"/>
  <c r="AG67" i="167"/>
  <c r="AG151" i="167"/>
  <c r="AG65" i="167"/>
  <c r="AG204" i="167"/>
  <c r="AG206" i="167"/>
  <c r="AG203" i="167"/>
  <c r="AG187" i="167"/>
  <c r="AG107" i="167"/>
  <c r="AG83" i="167"/>
  <c r="AG70" i="167"/>
  <c r="AG41" i="167"/>
  <c r="AG111" i="167"/>
  <c r="AG119" i="167"/>
  <c r="AG40" i="167"/>
  <c r="AG146" i="167"/>
  <c r="AG175" i="167"/>
  <c r="AG126" i="167"/>
  <c r="AG105" i="167"/>
  <c r="AG122" i="167"/>
  <c r="AG101" i="167"/>
  <c r="AG169" i="167"/>
  <c r="AG114" i="167"/>
  <c r="AG46" i="167"/>
  <c r="AG39" i="167"/>
  <c r="AG194" i="167"/>
  <c r="AG73" i="167"/>
  <c r="AG57" i="167"/>
  <c r="AG55" i="167"/>
  <c r="AG195" i="167"/>
  <c r="AG13" i="167"/>
  <c r="AG141" i="167"/>
  <c r="AG185" i="167"/>
  <c r="AG210" i="167"/>
  <c r="AG136" i="167"/>
  <c r="AG205" i="167"/>
  <c r="AG209" i="167"/>
  <c r="AG154" i="167"/>
  <c r="AG186" i="167"/>
  <c r="AG160" i="167"/>
  <c r="CG4" i="167"/>
  <c r="CG5" i="167" s="1"/>
  <c r="CC6" i="167"/>
  <c r="BJ6" i="167"/>
  <c r="BN6" i="167"/>
  <c r="BI6" i="167"/>
  <c r="AQ6" i="167"/>
  <c r="BN4" i="167"/>
  <c r="BN5" i="167" s="1"/>
  <c r="BI4" i="167"/>
  <c r="BI5" i="167" s="1"/>
  <c r="BH6" i="167"/>
  <c r="BH4" i="167"/>
  <c r="BH5" i="167" s="1"/>
  <c r="CJ6" i="167"/>
  <c r="AK10" i="167"/>
  <c r="AK6" i="167" s="1"/>
  <c r="BS6" i="167"/>
  <c r="BS4" i="167"/>
  <c r="BS5" i="167" s="1"/>
  <c r="BQ4" i="167"/>
  <c r="BQ5" i="167" s="1"/>
  <c r="BM6" i="167"/>
  <c r="CI4" i="167"/>
  <c r="CI5" i="167" s="1"/>
  <c r="CI6" i="167"/>
  <c r="AS10" i="167"/>
  <c r="AS6" i="167" s="1"/>
  <c r="BW6" i="167"/>
  <c r="BW4" i="167"/>
  <c r="BW5" i="167" s="1"/>
  <c r="CG6" i="167"/>
  <c r="CA6" i="167"/>
  <c r="CC4" i="167"/>
  <c r="CC5" i="167" s="1"/>
  <c r="CE6" i="167"/>
  <c r="CE4" i="167"/>
  <c r="CE5" i="167" s="1"/>
  <c r="AU10" i="167"/>
  <c r="AU6" i="167" s="1"/>
  <c r="BX6" i="167"/>
  <c r="BX4" i="167"/>
  <c r="BX5" i="167" s="1"/>
  <c r="CD6" i="167"/>
  <c r="CD4" i="167"/>
  <c r="CD5" i="167" s="1"/>
  <c r="AI10" i="167"/>
  <c r="AI6" i="167" s="1"/>
  <c r="BR6" i="167"/>
  <c r="BR4" i="167"/>
  <c r="BR5" i="167" s="1"/>
  <c r="BV6" i="167"/>
  <c r="BQ6" i="167"/>
  <c r="AO10" i="167"/>
  <c r="AO6" i="167" s="1"/>
  <c r="BU6" i="167"/>
  <c r="BU4" i="167"/>
  <c r="BU5" i="167" s="1"/>
  <c r="BY6" i="167"/>
  <c r="BK6" i="167"/>
  <c r="BK4" i="167"/>
  <c r="BK5" i="167" s="1"/>
  <c r="BY4" i="167"/>
  <c r="BY5" i="167" s="1"/>
  <c r="BV4" i="167"/>
  <c r="BV5" i="167" s="1"/>
  <c r="CH6" i="167"/>
  <c r="CH4" i="167"/>
  <c r="CH5" i="167" s="1"/>
  <c r="AW6" i="167"/>
  <c r="BL6" i="167"/>
  <c r="AY6" i="167"/>
  <c r="BZ4" i="167"/>
  <c r="BZ5" i="167" s="1"/>
  <c r="BZ6" i="167"/>
  <c r="AM10" i="167"/>
  <c r="AM6" i="167" s="1"/>
  <c r="BT6" i="167"/>
  <c r="BT4" i="167"/>
  <c r="BT5" i="167" s="1"/>
  <c r="AJ6" i="160"/>
  <c r="AL6" i="160"/>
  <c r="AX6" i="160"/>
  <c r="AN6" i="160"/>
  <c r="AR6" i="160"/>
  <c r="AV6" i="160"/>
  <c r="AP6" i="160"/>
  <c r="AH6" i="160"/>
  <c r="AZ6" i="160"/>
  <c r="AT6" i="160"/>
  <c r="AG6" i="167" l="1"/>
  <c r="BC6" i="167"/>
  <c r="BA6" i="167"/>
  <c r="DR209" i="160"/>
  <c r="DR208" i="160"/>
  <c r="DR207" i="160"/>
  <c r="DR206" i="160"/>
  <c r="DR205" i="160"/>
  <c r="DR204" i="160"/>
  <c r="DR203" i="160"/>
  <c r="DR202" i="160"/>
  <c r="DR201" i="160"/>
  <c r="DR200" i="160"/>
  <c r="DR199" i="160"/>
  <c r="DR198" i="160"/>
  <c r="DR197" i="160"/>
  <c r="DR196" i="160"/>
  <c r="DR195" i="160"/>
  <c r="DR194" i="160"/>
  <c r="DR193" i="160"/>
  <c r="DR192" i="160"/>
  <c r="DR191" i="160"/>
  <c r="DR190" i="160"/>
  <c r="DR189" i="160"/>
  <c r="DR188" i="160"/>
  <c r="DR187" i="160"/>
  <c r="DR186" i="160"/>
  <c r="DR185" i="160"/>
  <c r="DR184" i="160"/>
  <c r="DR183" i="160"/>
  <c r="DR182" i="160"/>
  <c r="DR181" i="160"/>
  <c r="DR180" i="160"/>
  <c r="DR179" i="160"/>
  <c r="DR178" i="160"/>
  <c r="DR177" i="160"/>
  <c r="DR176" i="160"/>
  <c r="DR175" i="160"/>
  <c r="DR174" i="160"/>
  <c r="DR173" i="160"/>
  <c r="DR172" i="160"/>
  <c r="DR171" i="160"/>
  <c r="DR170" i="160"/>
  <c r="DR169" i="160"/>
  <c r="DR168" i="160"/>
  <c r="DR167" i="160"/>
  <c r="DR166" i="160"/>
  <c r="DR165" i="160"/>
  <c r="DR164" i="160"/>
  <c r="DR163" i="160"/>
  <c r="DR162" i="160"/>
  <c r="DR161" i="160"/>
  <c r="DR160" i="160"/>
  <c r="DR159" i="160"/>
  <c r="DR158" i="160"/>
  <c r="DR157" i="160"/>
  <c r="DR156" i="160"/>
  <c r="DR155" i="160"/>
  <c r="DR154" i="160"/>
  <c r="DR153" i="160"/>
  <c r="DR152" i="160"/>
  <c r="DR151" i="160"/>
  <c r="DR150" i="160"/>
  <c r="DR149" i="160"/>
  <c r="DR148" i="160"/>
  <c r="DR147" i="160"/>
  <c r="DR146" i="160"/>
  <c r="DR145" i="160"/>
  <c r="DR144" i="160"/>
  <c r="DR143" i="160"/>
  <c r="DR142" i="160"/>
  <c r="DR141" i="160"/>
  <c r="DR140" i="160"/>
  <c r="DR139" i="160"/>
  <c r="DR138" i="160"/>
  <c r="DR137" i="160"/>
  <c r="DR136" i="160"/>
  <c r="DR135" i="160"/>
  <c r="DR134" i="160"/>
  <c r="DR133" i="160"/>
  <c r="DR132" i="160"/>
  <c r="DR131" i="160"/>
  <c r="DR130" i="160"/>
  <c r="DR129" i="160"/>
  <c r="DR128" i="160"/>
  <c r="DR127" i="160"/>
  <c r="DR126" i="160"/>
  <c r="DR125" i="160"/>
  <c r="DR124" i="160"/>
  <c r="DR123" i="160"/>
  <c r="DR122" i="160"/>
  <c r="DR121" i="160"/>
  <c r="DR120" i="160"/>
  <c r="DR119" i="160"/>
  <c r="DR118" i="160"/>
  <c r="DR117" i="160"/>
  <c r="DR116" i="160"/>
  <c r="DR115" i="160"/>
  <c r="DR114" i="160"/>
  <c r="DR113" i="160"/>
  <c r="DR112" i="160"/>
  <c r="DR111" i="160"/>
  <c r="DR110" i="160"/>
  <c r="DR109" i="160"/>
  <c r="DR108" i="160"/>
  <c r="DR107" i="160"/>
  <c r="DR106" i="160"/>
  <c r="DR105" i="160"/>
  <c r="DR104" i="160"/>
  <c r="DR103" i="160"/>
  <c r="DR102" i="160"/>
  <c r="DR101" i="160"/>
  <c r="DR100" i="160"/>
  <c r="DR99" i="160"/>
  <c r="DR98" i="160"/>
  <c r="DR97" i="160"/>
  <c r="DR96" i="160"/>
  <c r="DR95" i="160"/>
  <c r="DR94" i="160"/>
  <c r="DR93" i="160"/>
  <c r="DR92" i="160"/>
  <c r="DR91" i="160"/>
  <c r="DR90" i="160"/>
  <c r="DR89" i="160"/>
  <c r="DR88" i="160"/>
  <c r="DR87" i="160"/>
  <c r="DR86" i="160"/>
  <c r="DR85" i="160"/>
  <c r="DR84" i="160"/>
  <c r="DR83" i="160"/>
  <c r="DR82" i="160"/>
  <c r="DR81" i="160"/>
  <c r="DR80" i="160"/>
  <c r="DR79" i="160"/>
  <c r="DR78" i="160"/>
  <c r="DR77" i="160"/>
  <c r="DR76" i="160"/>
  <c r="DR75" i="160"/>
  <c r="DR74" i="160"/>
  <c r="DR73" i="160"/>
  <c r="DR72" i="160"/>
  <c r="DR71" i="160"/>
  <c r="DR70" i="160"/>
  <c r="DR69" i="160"/>
  <c r="DR68" i="160"/>
  <c r="DR67" i="160"/>
  <c r="DR66" i="160"/>
  <c r="DR65" i="160"/>
  <c r="DR64" i="160"/>
  <c r="DR63" i="160"/>
  <c r="DR62" i="160"/>
  <c r="DR61" i="160"/>
  <c r="DR60" i="160"/>
  <c r="DR59" i="160"/>
  <c r="DR58" i="160"/>
  <c r="DR57" i="160"/>
  <c r="DR56" i="160"/>
  <c r="DR55" i="160"/>
  <c r="DR54" i="160"/>
  <c r="DR53" i="160"/>
  <c r="DR52" i="160"/>
  <c r="DR51" i="160"/>
  <c r="DR50" i="160"/>
  <c r="DR49" i="160"/>
  <c r="DR48" i="160"/>
  <c r="DR47" i="160"/>
  <c r="DR46" i="160"/>
  <c r="DR45" i="160"/>
  <c r="DR44" i="160"/>
  <c r="DR43" i="160"/>
  <c r="DR42" i="160"/>
  <c r="DR41" i="160"/>
  <c r="DR40" i="160"/>
  <c r="DR39" i="160"/>
  <c r="DR38" i="160"/>
  <c r="DR37" i="160"/>
  <c r="DR36" i="160"/>
  <c r="DR35" i="160"/>
  <c r="DR34" i="160"/>
  <c r="DR33" i="160"/>
  <c r="DR32" i="160"/>
  <c r="DR31" i="160"/>
  <c r="DR30" i="160"/>
  <c r="DR29" i="160"/>
  <c r="DR28" i="160"/>
  <c r="DR27" i="160"/>
  <c r="DR26" i="160"/>
  <c r="DR25" i="160"/>
  <c r="DR24" i="160"/>
  <c r="DR23" i="160"/>
  <c r="DR22" i="160"/>
  <c r="DR21" i="160"/>
  <c r="DR20" i="160"/>
  <c r="DR19" i="160"/>
  <c r="DR18" i="160"/>
  <c r="DR17" i="160"/>
  <c r="DR16" i="160"/>
  <c r="DR15" i="160"/>
  <c r="DR14" i="160"/>
  <c r="DR13" i="160"/>
  <c r="DR12" i="160"/>
  <c r="DR11" i="160"/>
  <c r="DR10" i="160"/>
  <c r="DR9" i="160"/>
  <c r="N5" i="102"/>
  <c r="M5" i="102"/>
  <c r="K5" i="102"/>
  <c r="J5" i="102"/>
  <c r="I5" i="102"/>
  <c r="H5" i="102"/>
  <c r="G5" i="102"/>
  <c r="F5" i="102"/>
  <c r="E5" i="102"/>
  <c r="DD205" i="160" l="1"/>
  <c r="CY204" i="160"/>
  <c r="DE140" i="160"/>
  <c r="DB184" i="160"/>
  <c r="CW206" i="160"/>
  <c r="CX134" i="160"/>
  <c r="CX157" i="160"/>
  <c r="CQ203" i="160"/>
  <c r="CP203" i="160"/>
  <c r="DE203" i="160"/>
  <c r="CP195" i="160"/>
  <c r="DC195" i="160"/>
  <c r="CS187" i="160"/>
  <c r="DO187" i="160"/>
  <c r="CN179" i="160"/>
  <c r="DG179" i="160"/>
  <c r="CW179" i="160"/>
  <c r="CO171" i="160"/>
  <c r="DF171" i="160"/>
  <c r="DB171" i="160"/>
  <c r="DK163" i="160"/>
  <c r="DP163" i="160"/>
  <c r="CX163" i="160"/>
  <c r="CO155" i="160"/>
  <c r="DF155" i="160"/>
  <c r="DB155" i="160"/>
  <c r="CS147" i="160"/>
  <c r="DO147" i="160"/>
  <c r="CW147" i="160"/>
  <c r="CQ139" i="160"/>
  <c r="DI139" i="160"/>
  <c r="DB139" i="160"/>
  <c r="CN131" i="160"/>
  <c r="DJ131" i="160"/>
  <c r="DE131" i="160"/>
  <c r="CP123" i="160"/>
  <c r="CT123" i="160"/>
  <c r="DF123" i="160"/>
  <c r="CZ123" i="160"/>
  <c r="CO115" i="160"/>
  <c r="DM115" i="160"/>
  <c r="CW115" i="160"/>
  <c r="DD115" i="160"/>
  <c r="CY187" i="160"/>
  <c r="DD143" i="160"/>
  <c r="CQ202" i="160"/>
  <c r="DI202" i="160"/>
  <c r="DE202" i="160"/>
  <c r="CW194" i="160"/>
  <c r="CT186" i="160"/>
  <c r="DO186" i="160"/>
  <c r="DK186" i="160"/>
  <c r="CW196" i="160"/>
  <c r="CZ132" i="160"/>
  <c r="DC207" i="160"/>
  <c r="DG198" i="160"/>
  <c r="CX126" i="160"/>
  <c r="CX149" i="160"/>
  <c r="DK203" i="160"/>
  <c r="DJ203" i="160"/>
  <c r="DA203" i="160"/>
  <c r="CO195" i="160"/>
  <c r="DI195" i="160"/>
  <c r="DD195" i="160"/>
  <c r="CN187" i="160"/>
  <c r="DM187" i="160"/>
  <c r="DP187" i="160"/>
  <c r="DE179" i="160"/>
  <c r="CN171" i="160"/>
  <c r="DN171" i="160"/>
  <c r="DC171" i="160"/>
  <c r="CQ163" i="160"/>
  <c r="DG163" i="160"/>
  <c r="CY163" i="160"/>
  <c r="CS155" i="160"/>
  <c r="DN155" i="160"/>
  <c r="DC155" i="160"/>
  <c r="CT147" i="160"/>
  <c r="DE147" i="160"/>
  <c r="DM139" i="160"/>
  <c r="DJ139" i="160"/>
  <c r="DE139" i="160"/>
  <c r="CT131" i="160"/>
  <c r="DK131" i="160"/>
  <c r="CY131" i="160"/>
  <c r="DG123" i="160"/>
  <c r="DC123" i="160"/>
  <c r="CT115" i="160"/>
  <c r="DE115" i="160"/>
  <c r="DB208" i="160"/>
  <c r="DC184" i="160"/>
  <c r="CX202" i="160"/>
  <c r="CP194" i="160"/>
  <c r="DP194" i="160"/>
  <c r="DE194" i="160"/>
  <c r="CO186" i="160"/>
  <c r="DC186" i="160"/>
  <c r="DN178" i="160"/>
  <c r="DK178" i="160"/>
  <c r="CO170" i="160"/>
  <c r="CX170" i="160"/>
  <c r="CT162" i="160"/>
  <c r="DP162" i="160"/>
  <c r="CW162" i="160"/>
  <c r="DN154" i="160"/>
  <c r="DK154" i="160"/>
  <c r="CZ154" i="160"/>
  <c r="CO146" i="160"/>
  <c r="DP146" i="160"/>
  <c r="CW146" i="160"/>
  <c r="DN138" i="160"/>
  <c r="DA138" i="160"/>
  <c r="CS130" i="160"/>
  <c r="DD130" i="160"/>
  <c r="CQ122" i="160"/>
  <c r="DM122" i="160"/>
  <c r="DJ122" i="160"/>
  <c r="DB122" i="160"/>
  <c r="CN114" i="160"/>
  <c r="CW188" i="160"/>
  <c r="DA116" i="160"/>
  <c r="DC198" i="160"/>
  <c r="DD190" i="160"/>
  <c r="CW205" i="160"/>
  <c r="CZ109" i="160"/>
  <c r="CS203" i="160"/>
  <c r="DO203" i="160"/>
  <c r="DG195" i="160"/>
  <c r="CW195" i="160"/>
  <c r="CT187" i="160"/>
  <c r="DF187" i="160"/>
  <c r="DB187" i="160"/>
  <c r="CO179" i="160"/>
  <c r="DK179" i="160"/>
  <c r="DJ179" i="160"/>
  <c r="DA179" i="160"/>
  <c r="CP171" i="160"/>
  <c r="DI171" i="160"/>
  <c r="DD171" i="160"/>
  <c r="DM163" i="160"/>
  <c r="DB163" i="160"/>
  <c r="DA163" i="160"/>
  <c r="CP155" i="160"/>
  <c r="DI155" i="160"/>
  <c r="DD155" i="160"/>
  <c r="DK147" i="160"/>
  <c r="DP147" i="160"/>
  <c r="CX147" i="160"/>
  <c r="CO139" i="160"/>
  <c r="DF139" i="160"/>
  <c r="CY139" i="160"/>
  <c r="CS131" i="160"/>
  <c r="DM131" i="160"/>
  <c r="CZ131" i="160"/>
  <c r="DI123" i="160"/>
  <c r="DA123" i="160"/>
  <c r="DP115" i="160"/>
  <c r="CX115" i="160"/>
  <c r="CW204" i="160"/>
  <c r="DC182" i="160"/>
  <c r="CS202" i="160"/>
  <c r="DF202" i="160"/>
  <c r="DJ202" i="160"/>
  <c r="DB202" i="160"/>
  <c r="DI194" i="160"/>
  <c r="CX194" i="160"/>
  <c r="DP186" i="160"/>
  <c r="DD186" i="160"/>
  <c r="CS178" i="160"/>
  <c r="DG178" i="160"/>
  <c r="DC178" i="160"/>
  <c r="CQ170" i="160"/>
  <c r="DF170" i="160"/>
  <c r="DJ170" i="160"/>
  <c r="DB170" i="160"/>
  <c r="CO162" i="160"/>
  <c r="DI162" i="160"/>
  <c r="DE162" i="160"/>
  <c r="CS154" i="160"/>
  <c r="DG154" i="160"/>
  <c r="DM154" i="160"/>
  <c r="DB154" i="160"/>
  <c r="CN146" i="160"/>
  <c r="DI146" i="160"/>
  <c r="DE146" i="160"/>
  <c r="CS138" i="160"/>
  <c r="DF138" i="160"/>
  <c r="DM138" i="160"/>
  <c r="DC138" i="160"/>
  <c r="CT130" i="160"/>
  <c r="DM130" i="160"/>
  <c r="DE130" i="160"/>
  <c r="DF122" i="160"/>
  <c r="DP122" i="160"/>
  <c r="DC122" i="160"/>
  <c r="CO114" i="160"/>
  <c r="DE180" i="160"/>
  <c r="CZ194" i="160"/>
  <c r="DB191" i="160"/>
  <c r="CW182" i="160"/>
  <c r="DD197" i="160"/>
  <c r="CN203" i="160"/>
  <c r="DM203" i="160"/>
  <c r="DB203" i="160"/>
  <c r="CQ195" i="160"/>
  <c r="DK195" i="160"/>
  <c r="DE195" i="160"/>
  <c r="DN187" i="160"/>
  <c r="DC187" i="160"/>
  <c r="DO179" i="160"/>
  <c r="CT171" i="160"/>
  <c r="CW171" i="160"/>
  <c r="CO163" i="160"/>
  <c r="DF163" i="160"/>
  <c r="DC163" i="160"/>
  <c r="CT155" i="160"/>
  <c r="DO155" i="160"/>
  <c r="CW155" i="160"/>
  <c r="CQ147" i="160"/>
  <c r="DI147" i="160"/>
  <c r="CY147" i="160"/>
  <c r="CS139" i="160"/>
  <c r="DN139" i="160"/>
  <c r="DC139" i="160"/>
  <c r="CP131" i="160"/>
  <c r="DN131" i="160"/>
  <c r="DC131" i="160"/>
  <c r="CQ123" i="160"/>
  <c r="DP123" i="160"/>
  <c r="DJ123" i="160"/>
  <c r="DD123" i="160"/>
  <c r="CN115" i="160"/>
  <c r="DF115" i="160"/>
  <c r="CY115" i="160"/>
  <c r="DA201" i="160"/>
  <c r="CX180" i="160"/>
  <c r="CN202" i="160"/>
  <c r="DN202" i="160"/>
  <c r="DK202" i="160"/>
  <c r="CQ194" i="160"/>
  <c r="DJ194" i="160"/>
  <c r="DI186" i="160"/>
  <c r="CW186" i="160"/>
  <c r="CP178" i="160"/>
  <c r="DO178" i="160"/>
  <c r="DD178" i="160"/>
  <c r="DN170" i="160"/>
  <c r="DK170" i="160"/>
  <c r="CX162" i="160"/>
  <c r="CP154" i="160"/>
  <c r="DO154" i="160"/>
  <c r="DC154" i="160"/>
  <c r="DJ146" i="160"/>
  <c r="CX146" i="160"/>
  <c r="CP138" i="160"/>
  <c r="DO138" i="160"/>
  <c r="CZ138" i="160"/>
  <c r="CN130" i="160"/>
  <c r="DN130" i="160"/>
  <c r="CP122" i="160"/>
  <c r="DN122" i="160"/>
  <c r="CX122" i="160"/>
  <c r="DE122" i="160"/>
  <c r="CS114" i="160"/>
  <c r="CW172" i="160"/>
  <c r="DA170" i="160"/>
  <c r="DD183" i="160"/>
  <c r="CW174" i="160"/>
  <c r="CW189" i="160"/>
  <c r="CT203" i="160"/>
  <c r="DF203" i="160"/>
  <c r="DP203" i="160"/>
  <c r="DJ195" i="160"/>
  <c r="DA195" i="160"/>
  <c r="CO187" i="160"/>
  <c r="DI187" i="160"/>
  <c r="DD187" i="160"/>
  <c r="CQ179" i="160"/>
  <c r="DM179" i="160"/>
  <c r="DP179" i="160"/>
  <c r="DK171" i="160"/>
  <c r="DJ171" i="160"/>
  <c r="DE171" i="160"/>
  <c r="CP163" i="160"/>
  <c r="DN163" i="160"/>
  <c r="DD163" i="160"/>
  <c r="CN155" i="160"/>
  <c r="DP155" i="160"/>
  <c r="DE155" i="160"/>
  <c r="DM147" i="160"/>
  <c r="DJ147" i="160"/>
  <c r="DA147" i="160"/>
  <c r="CT139" i="160"/>
  <c r="DG139" i="160"/>
  <c r="CW139" i="160"/>
  <c r="DO131" i="160"/>
  <c r="CX131" i="160"/>
  <c r="CO123" i="160"/>
  <c r="DK123" i="160"/>
  <c r="CW123" i="160"/>
  <c r="CP115" i="160"/>
  <c r="CS115" i="160"/>
  <c r="DG115" i="160"/>
  <c r="CZ115" i="160"/>
  <c r="DE198" i="160"/>
  <c r="DB177" i="160"/>
  <c r="CT202" i="160"/>
  <c r="DG202" i="160"/>
  <c r="DM202" i="160"/>
  <c r="CS194" i="160"/>
  <c r="DF194" i="160"/>
  <c r="DK194" i="160"/>
  <c r="DB194" i="160"/>
  <c r="CP186" i="160"/>
  <c r="CY164" i="160"/>
  <c r="CZ201" i="160"/>
  <c r="DD174" i="160"/>
  <c r="CW158" i="160"/>
  <c r="CW181" i="160"/>
  <c r="DN203" i="160"/>
  <c r="DC203" i="160"/>
  <c r="CS195" i="160"/>
  <c r="DM195" i="160"/>
  <c r="DO195" i="160"/>
  <c r="CP187" i="160"/>
  <c r="DG187" i="160"/>
  <c r="CW187" i="160"/>
  <c r="CS179" i="160"/>
  <c r="DF179" i="160"/>
  <c r="DB179" i="160"/>
  <c r="DO171" i="160"/>
  <c r="DA171" i="160"/>
  <c r="CS163" i="160"/>
  <c r="DI163" i="160"/>
  <c r="CW163" i="160"/>
  <c r="DK155" i="160"/>
  <c r="DG155" i="160"/>
  <c r="CX155" i="160"/>
  <c r="CO147" i="160"/>
  <c r="DF147" i="160"/>
  <c r="DB147" i="160"/>
  <c r="CN139" i="160"/>
  <c r="DO139" i="160"/>
  <c r="CX139" i="160"/>
  <c r="DF131" i="160"/>
  <c r="DA131" i="160"/>
  <c r="CN123" i="160"/>
  <c r="DM123" i="160"/>
  <c r="DE123" i="160"/>
  <c r="DJ115" i="160"/>
  <c r="DI115" i="160"/>
  <c r="DC115" i="160"/>
  <c r="DE196" i="160"/>
  <c r="DB175" i="160"/>
  <c r="CO202" i="160"/>
  <c r="DO202" i="160"/>
  <c r="DC202" i="160"/>
  <c r="CN194" i="160"/>
  <c r="DN194" i="160"/>
  <c r="DM194" i="160"/>
  <c r="DF186" i="160"/>
  <c r="DM186" i="160"/>
  <c r="CX186" i="160"/>
  <c r="CO178" i="160"/>
  <c r="DP178" i="160"/>
  <c r="DE178" i="160"/>
  <c r="CP170" i="160"/>
  <c r="DO170" i="160"/>
  <c r="DC170" i="160"/>
  <c r="DN162" i="160"/>
  <c r="DK162" i="160"/>
  <c r="CZ162" i="160"/>
  <c r="CO154" i="160"/>
  <c r="DP154" i="160"/>
  <c r="CW154" i="160"/>
  <c r="DN146" i="160"/>
  <c r="CZ146" i="160"/>
  <c r="CO138" i="160"/>
  <c r="DP138" i="160"/>
  <c r="DE138" i="160"/>
  <c r="CQ130" i="160"/>
  <c r="DO130" i="160"/>
  <c r="DF130" i="160"/>
  <c r="CY130" i="160"/>
  <c r="CN122" i="160"/>
  <c r="DO122" i="160"/>
  <c r="CZ122" i="160"/>
  <c r="CY156" i="160"/>
  <c r="DA177" i="160"/>
  <c r="CW142" i="160"/>
  <c r="CW150" i="160"/>
  <c r="DE173" i="160"/>
  <c r="DI203" i="160"/>
  <c r="DD203" i="160"/>
  <c r="CN195" i="160"/>
  <c r="DF195" i="160"/>
  <c r="DP195" i="160"/>
  <c r="CQ187" i="160"/>
  <c r="DE187" i="160"/>
  <c r="CT179" i="160"/>
  <c r="DN179" i="160"/>
  <c r="DC179" i="160"/>
  <c r="CQ171" i="160"/>
  <c r="DM171" i="160"/>
  <c r="DP171" i="160"/>
  <c r="CT163" i="160"/>
  <c r="DJ163" i="160"/>
  <c r="DE163" i="160"/>
  <c r="CQ155" i="160"/>
  <c r="CY155" i="160"/>
  <c r="CN147" i="160"/>
  <c r="DN147" i="160"/>
  <c r="DC147" i="160"/>
  <c r="CP139" i="160"/>
  <c r="CZ139" i="160"/>
  <c r="CQ131" i="160"/>
  <c r="DP131" i="160"/>
  <c r="DG131" i="160"/>
  <c r="DB131" i="160"/>
  <c r="DN123" i="160"/>
  <c r="CX123" i="160"/>
  <c r="DK115" i="160"/>
  <c r="DN115" i="160"/>
  <c r="DA115" i="160"/>
  <c r="DD191" i="160"/>
  <c r="CW173" i="160"/>
  <c r="DD202" i="160"/>
  <c r="CT194" i="160"/>
  <c r="DG194" i="160"/>
  <c r="DC194" i="160"/>
  <c r="CS186" i="160"/>
  <c r="DN186" i="160"/>
  <c r="CQ186" i="160"/>
  <c r="DB186" i="160"/>
  <c r="DI178" i="160"/>
  <c r="CX178" i="160"/>
  <c r="DD170" i="160"/>
  <c r="CS162" i="160"/>
  <c r="DG162" i="160"/>
  <c r="DM162" i="160"/>
  <c r="DB162" i="160"/>
  <c r="DI154" i="160"/>
  <c r="DE154" i="160"/>
  <c r="CS146" i="160"/>
  <c r="DG146" i="160"/>
  <c r="DM146" i="160"/>
  <c r="DB146" i="160"/>
  <c r="DI138" i="160"/>
  <c r="CW138" i="160"/>
  <c r="DK130" i="160"/>
  <c r="CX130" i="160"/>
  <c r="DC130" i="160"/>
  <c r="CO122" i="160"/>
  <c r="DK122" i="160"/>
  <c r="DA122" i="160"/>
  <c r="CQ114" i="160"/>
  <c r="CY148" i="160"/>
  <c r="DA208" i="160"/>
  <c r="DE111" i="160"/>
  <c r="DE142" i="160"/>
  <c r="CX165" i="160"/>
  <c r="CO203" i="160"/>
  <c r="DG203" i="160"/>
  <c r="CW203" i="160"/>
  <c r="CT195" i="160"/>
  <c r="DN195" i="160"/>
  <c r="DB195" i="160"/>
  <c r="DK187" i="160"/>
  <c r="DJ187" i="160"/>
  <c r="DA187" i="160"/>
  <c r="CP179" i="160"/>
  <c r="DI179" i="160"/>
  <c r="DD179" i="160"/>
  <c r="CS171" i="160"/>
  <c r="DG171" i="160"/>
  <c r="CN163" i="160"/>
  <c r="DO163" i="160"/>
  <c r="DM155" i="160"/>
  <c r="DJ155" i="160"/>
  <c r="DA155" i="160"/>
  <c r="CP147" i="160"/>
  <c r="DG147" i="160"/>
  <c r="DD147" i="160"/>
  <c r="DK139" i="160"/>
  <c r="DP139" i="160"/>
  <c r="DA139" i="160"/>
  <c r="CO131" i="160"/>
  <c r="DI131" i="160"/>
  <c r="CW131" i="160"/>
  <c r="DD131" i="160"/>
  <c r="CS123" i="160"/>
  <c r="DO123" i="160"/>
  <c r="CY123" i="160"/>
  <c r="CQ115" i="160"/>
  <c r="DO115" i="160"/>
  <c r="DB115" i="160"/>
  <c r="DD189" i="160"/>
  <c r="DE150" i="160"/>
  <c r="CP202" i="160"/>
  <c r="DP202" i="160"/>
  <c r="CW202" i="160"/>
  <c r="CO194" i="160"/>
  <c r="DO194" i="160"/>
  <c r="DD194" i="160"/>
  <c r="CN186" i="160"/>
  <c r="DG186" i="160"/>
  <c r="DJ186" i="160"/>
  <c r="CT178" i="160"/>
  <c r="DM178" i="160"/>
  <c r="CT170" i="160"/>
  <c r="DP170" i="160"/>
  <c r="CW170" i="160"/>
  <c r="CP162" i="160"/>
  <c r="DO162" i="160"/>
  <c r="DC162" i="160"/>
  <c r="CT154" i="160"/>
  <c r="CX154" i="160"/>
  <c r="CP146" i="160"/>
  <c r="DO146" i="160"/>
  <c r="DC146" i="160"/>
  <c r="CT138" i="160"/>
  <c r="DJ138" i="160"/>
  <c r="CX138" i="160"/>
  <c r="CP130" i="160"/>
  <c r="DI130" i="160"/>
  <c r="CZ130" i="160"/>
  <c r="CT122" i="160"/>
  <c r="DD122" i="160"/>
  <c r="CN178" i="160"/>
  <c r="DG170" i="160"/>
  <c r="DJ162" i="160"/>
  <c r="DD154" i="160"/>
  <c r="CY146" i="160"/>
  <c r="CS122" i="160"/>
  <c r="CT114" i="160"/>
  <c r="DK114" i="160"/>
  <c r="DD114" i="160"/>
  <c r="CY194" i="160"/>
  <c r="CW114" i="160"/>
  <c r="CQ201" i="160"/>
  <c r="DG201" i="160"/>
  <c r="CW201" i="160"/>
  <c r="CO193" i="160"/>
  <c r="DP193" i="160"/>
  <c r="CS185" i="160"/>
  <c r="CY185" i="160"/>
  <c r="DG177" i="160"/>
  <c r="CW177" i="160"/>
  <c r="CN169" i="160"/>
  <c r="DK169" i="160"/>
  <c r="DD169" i="160"/>
  <c r="DC169" i="160"/>
  <c r="CO161" i="160"/>
  <c r="DO161" i="160"/>
  <c r="CX161" i="160"/>
  <c r="DI153" i="160"/>
  <c r="DF153" i="160"/>
  <c r="DA153" i="160"/>
  <c r="CT145" i="160"/>
  <c r="DD145" i="160"/>
  <c r="CQ137" i="160"/>
  <c r="CO137" i="160"/>
  <c r="DO137" i="160"/>
  <c r="CS129" i="160"/>
  <c r="DN129" i="160"/>
  <c r="CY129" i="160"/>
  <c r="DC129" i="160"/>
  <c r="CO121" i="160"/>
  <c r="DP121" i="160"/>
  <c r="DB121" i="160"/>
  <c r="DI113" i="160"/>
  <c r="DM113" i="160"/>
  <c r="CX113" i="160"/>
  <c r="DA186" i="160"/>
  <c r="DB130" i="160"/>
  <c r="CQ208" i="160"/>
  <c r="DJ208" i="160"/>
  <c r="CY208" i="160"/>
  <c r="CX200" i="160"/>
  <c r="CP192" i="160"/>
  <c r="DF192" i="160"/>
  <c r="CW192" i="160"/>
  <c r="CT184" i="160"/>
  <c r="DD184" i="160"/>
  <c r="DJ176" i="160"/>
  <c r="DP176" i="160"/>
  <c r="DG168" i="160"/>
  <c r="DE168" i="160"/>
  <c r="CS160" i="160"/>
  <c r="DI160" i="160"/>
  <c r="DA160" i="160"/>
  <c r="DO152" i="160"/>
  <c r="DE152" i="160"/>
  <c r="CS144" i="160"/>
  <c r="DI144" i="160"/>
  <c r="DA144" i="160"/>
  <c r="DK136" i="160"/>
  <c r="DF136" i="160"/>
  <c r="CQ128" i="160"/>
  <c r="DF128" i="160"/>
  <c r="CX128" i="160"/>
  <c r="CT120" i="160"/>
  <c r="DN120" i="160"/>
  <c r="CZ120" i="160"/>
  <c r="DE120" i="160"/>
  <c r="CP112" i="160"/>
  <c r="DP112" i="160"/>
  <c r="DB200" i="160"/>
  <c r="DC176" i="160"/>
  <c r="CP207" i="160"/>
  <c r="CN207" i="160"/>
  <c r="DK207" i="160"/>
  <c r="DE207" i="160"/>
  <c r="DM199" i="160"/>
  <c r="DA199" i="160"/>
  <c r="DI191" i="160"/>
  <c r="CY191" i="160"/>
  <c r="DN183" i="160"/>
  <c r="CN175" i="160"/>
  <c r="DG175" i="160"/>
  <c r="DK175" i="160"/>
  <c r="DE175" i="160"/>
  <c r="DM167" i="160"/>
  <c r="DB167" i="160"/>
  <c r="CP159" i="160"/>
  <c r="DP159" i="160"/>
  <c r="CY159" i="160"/>
  <c r="CS151" i="160"/>
  <c r="DB151" i="160"/>
  <c r="CP143" i="160"/>
  <c r="DP143" i="160"/>
  <c r="CY143" i="160"/>
  <c r="CS135" i="160"/>
  <c r="DM135" i="160"/>
  <c r="CW135" i="160"/>
  <c r="CO127" i="160"/>
  <c r="DJ127" i="160"/>
  <c r="DB127" i="160"/>
  <c r="DE127" i="160"/>
  <c r="DI119" i="160"/>
  <c r="DD119" i="160"/>
  <c r="CT111" i="160"/>
  <c r="DG111" i="160"/>
  <c r="DM111" i="160"/>
  <c r="CZ111" i="160"/>
  <c r="DF178" i="160"/>
  <c r="DI170" i="160"/>
  <c r="DD162" i="160"/>
  <c r="CY154" i="160"/>
  <c r="CQ138" i="160"/>
  <c r="CO130" i="160"/>
  <c r="DM114" i="160"/>
  <c r="DC114" i="160"/>
  <c r="DC191" i="160"/>
  <c r="DO201" i="160"/>
  <c r="DE201" i="160"/>
  <c r="CP193" i="160"/>
  <c r="DD193" i="160"/>
  <c r="CN185" i="160"/>
  <c r="DI185" i="160"/>
  <c r="DM185" i="160"/>
  <c r="DC185" i="160"/>
  <c r="DO177" i="160"/>
  <c r="DE177" i="160"/>
  <c r="CT169" i="160"/>
  <c r="CW169" i="160"/>
  <c r="CP161" i="160"/>
  <c r="DM161" i="160"/>
  <c r="CS153" i="160"/>
  <c r="DJ153" i="160"/>
  <c r="DM153" i="160"/>
  <c r="DM145" i="160"/>
  <c r="CW145" i="160"/>
  <c r="DJ137" i="160"/>
  <c r="DM137" i="160"/>
  <c r="CX137" i="160"/>
  <c r="DI129" i="160"/>
  <c r="CZ129" i="160"/>
  <c r="DD129" i="160"/>
  <c r="CP121" i="160"/>
  <c r="DF121" i="160"/>
  <c r="CW121" i="160"/>
  <c r="CS113" i="160"/>
  <c r="CP113" i="160"/>
  <c r="DO113" i="160"/>
  <c r="DC113" i="160"/>
  <c r="DA184" i="160"/>
  <c r="CN208" i="160"/>
  <c r="CS208" i="160"/>
  <c r="CZ208" i="160"/>
  <c r="CQ200" i="160"/>
  <c r="DJ200" i="160"/>
  <c r="CY200" i="160"/>
  <c r="DN192" i="160"/>
  <c r="DE192" i="160"/>
  <c r="CO184" i="160"/>
  <c r="DM184" i="160"/>
  <c r="DI184" i="160"/>
  <c r="CQ176" i="160"/>
  <c r="CZ176" i="160"/>
  <c r="CP168" i="160"/>
  <c r="DO168" i="160"/>
  <c r="CX168" i="160"/>
  <c r="CN160" i="160"/>
  <c r="DM160" i="160"/>
  <c r="DK160" i="160"/>
  <c r="DB160" i="160"/>
  <c r="CP152" i="160"/>
  <c r="CX152" i="160"/>
  <c r="CN144" i="160"/>
  <c r="DM144" i="160"/>
  <c r="DJ144" i="160"/>
  <c r="DB144" i="160"/>
  <c r="CQ136" i="160"/>
  <c r="DP136" i="160"/>
  <c r="DM128" i="160"/>
  <c r="DP128" i="160"/>
  <c r="DE128" i="160"/>
  <c r="DJ120" i="160"/>
  <c r="DA120" i="160"/>
  <c r="CQ112" i="160"/>
  <c r="DK112" i="160"/>
  <c r="DO112" i="160"/>
  <c r="CX112" i="160"/>
  <c r="CW198" i="160"/>
  <c r="DC174" i="160"/>
  <c r="CO199" i="160"/>
  <c r="DG199" i="160"/>
  <c r="DF199" i="160"/>
  <c r="CW199" i="160"/>
  <c r="CT191" i="160"/>
  <c r="DJ191" i="160"/>
  <c r="CZ191" i="160"/>
  <c r="CS183" i="160"/>
  <c r="DP183" i="160"/>
  <c r="CX183" i="160"/>
  <c r="CT175" i="160"/>
  <c r="DO175" i="160"/>
  <c r="CS167" i="160"/>
  <c r="DG167" i="160"/>
  <c r="DK167" i="160"/>
  <c r="DC167" i="160"/>
  <c r="CQ159" i="160"/>
  <c r="DI159" i="160"/>
  <c r="DK159" i="160"/>
  <c r="CN151" i="160"/>
  <c r="DG151" i="160"/>
  <c r="DM151" i="160"/>
  <c r="DC151" i="160"/>
  <c r="CQ143" i="160"/>
  <c r="DI143" i="160"/>
  <c r="CZ143" i="160"/>
  <c r="CN135" i="160"/>
  <c r="DN135" i="160"/>
  <c r="CX135" i="160"/>
  <c r="CQ127" i="160"/>
  <c r="DK127" i="160"/>
  <c r="DC127" i="160"/>
  <c r="CY119" i="160"/>
  <c r="CO111" i="160"/>
  <c r="DO111" i="160"/>
  <c r="DA111" i="160"/>
  <c r="CY186" i="160"/>
  <c r="CZ147" i="160"/>
  <c r="CO206" i="160"/>
  <c r="DP206" i="160"/>
  <c r="DA206" i="160"/>
  <c r="CT198" i="160"/>
  <c r="DA198" i="160"/>
  <c r="CT190" i="160"/>
  <c r="DI190" i="160"/>
  <c r="CN182" i="160"/>
  <c r="DM182" i="160"/>
  <c r="CZ182" i="160"/>
  <c r="DM174" i="160"/>
  <c r="CZ174" i="160"/>
  <c r="CP166" i="160"/>
  <c r="DO166" i="160"/>
  <c r="CN158" i="160"/>
  <c r="DM170" i="160"/>
  <c r="CY162" i="160"/>
  <c r="CQ146" i="160"/>
  <c r="CN138" i="160"/>
  <c r="DG130" i="160"/>
  <c r="DG122" i="160"/>
  <c r="DF114" i="160"/>
  <c r="DI114" i="160"/>
  <c r="DE114" i="160"/>
  <c r="CX189" i="160"/>
  <c r="DF201" i="160"/>
  <c r="CX201" i="160"/>
  <c r="CQ193" i="160"/>
  <c r="DG193" i="160"/>
  <c r="CW193" i="160"/>
  <c r="CT185" i="160"/>
  <c r="DJ185" i="160"/>
  <c r="DN185" i="160"/>
  <c r="CO177" i="160"/>
  <c r="DF177" i="160"/>
  <c r="CX177" i="160"/>
  <c r="DG169" i="160"/>
  <c r="DE169" i="160"/>
  <c r="CQ161" i="160"/>
  <c r="DN161" i="160"/>
  <c r="CY161" i="160"/>
  <c r="CN153" i="160"/>
  <c r="DK153" i="160"/>
  <c r="DD153" i="160"/>
  <c r="DC153" i="160"/>
  <c r="CO145" i="160"/>
  <c r="DF145" i="160"/>
  <c r="DE145" i="160"/>
  <c r="CS137" i="160"/>
  <c r="DF137" i="160"/>
  <c r="DN137" i="160"/>
  <c r="CY137" i="160"/>
  <c r="CN129" i="160"/>
  <c r="DK129" i="160"/>
  <c r="DA129" i="160"/>
  <c r="CT121" i="160"/>
  <c r="DN121" i="160"/>
  <c r="DE121" i="160"/>
  <c r="DJ113" i="160"/>
  <c r="CY113" i="160"/>
  <c r="DD113" i="160"/>
  <c r="DE181" i="160"/>
  <c r="CT208" i="160"/>
  <c r="DI208" i="160"/>
  <c r="DD208" i="160"/>
  <c r="DI200" i="160"/>
  <c r="CZ200" i="160"/>
  <c r="DG192" i="160"/>
  <c r="CX192" i="160"/>
  <c r="CP184" i="160"/>
  <c r="DF184" i="160"/>
  <c r="CW184" i="160"/>
  <c r="CS176" i="160"/>
  <c r="DI176" i="160"/>
  <c r="DD176" i="160"/>
  <c r="DJ168" i="160"/>
  <c r="CY168" i="160"/>
  <c r="CT160" i="160"/>
  <c r="DF160" i="160"/>
  <c r="DP160" i="160"/>
  <c r="DD160" i="160"/>
  <c r="DI152" i="160"/>
  <c r="CY152" i="160"/>
  <c r="CT144" i="160"/>
  <c r="DF144" i="160"/>
  <c r="DK144" i="160"/>
  <c r="DD144" i="160"/>
  <c r="CP136" i="160"/>
  <c r="CX136" i="160"/>
  <c r="CS128" i="160"/>
  <c r="DI128" i="160"/>
  <c r="DG128" i="160"/>
  <c r="CW128" i="160"/>
  <c r="CP120" i="160"/>
  <c r="DO120" i="160"/>
  <c r="DB120" i="160"/>
  <c r="DJ112" i="160"/>
  <c r="CY112" i="160"/>
  <c r="DA193" i="160"/>
  <c r="CX172" i="160"/>
  <c r="DP207" i="160"/>
  <c r="CX207" i="160"/>
  <c r="CP199" i="160"/>
  <c r="DO199" i="160"/>
  <c r="DK199" i="160"/>
  <c r="DE199" i="160"/>
  <c r="CN191" i="160"/>
  <c r="DM191" i="160"/>
  <c r="DA191" i="160"/>
  <c r="CN183" i="160"/>
  <c r="DI183" i="160"/>
  <c r="CY183" i="160"/>
  <c r="CO175" i="160"/>
  <c r="DN175" i="160"/>
  <c r="CN167" i="160"/>
  <c r="DO167" i="160"/>
  <c r="CW167" i="160"/>
  <c r="DJ159" i="160"/>
  <c r="CZ159" i="160"/>
  <c r="CT151" i="160"/>
  <c r="DO151" i="160"/>
  <c r="DF151" i="160"/>
  <c r="CW151" i="160"/>
  <c r="DJ143" i="160"/>
  <c r="DA143" i="160"/>
  <c r="CT135" i="160"/>
  <c r="DP135" i="160"/>
  <c r="DO135" i="160"/>
  <c r="CZ135" i="160"/>
  <c r="DM127" i="160"/>
  <c r="DD127" i="160"/>
  <c r="CS119" i="160"/>
  <c r="DF119" i="160"/>
  <c r="DJ119" i="160"/>
  <c r="CZ119" i="160"/>
  <c r="CQ111" i="160"/>
  <c r="DB111" i="160"/>
  <c r="DB207" i="160"/>
  <c r="DC183" i="160"/>
  <c r="DD139" i="160"/>
  <c r="DG206" i="160"/>
  <c r="DB206" i="160"/>
  <c r="CS198" i="160"/>
  <c r="DP198" i="160"/>
  <c r="DB198" i="160"/>
  <c r="CO190" i="160"/>
  <c r="DP190" i="160"/>
  <c r="DA190" i="160"/>
  <c r="CT182" i="160"/>
  <c r="DA182" i="160"/>
  <c r="DO174" i="160"/>
  <c r="DM166" i="160"/>
  <c r="CY166" i="160"/>
  <c r="DJ178" i="160"/>
  <c r="DE170" i="160"/>
  <c r="CQ154" i="160"/>
  <c r="CT146" i="160"/>
  <c r="DG138" i="160"/>
  <c r="DJ130" i="160"/>
  <c r="DI122" i="160"/>
  <c r="DN114" i="160"/>
  <c r="DJ114" i="160"/>
  <c r="DB114" i="160"/>
  <c r="CX187" i="160"/>
  <c r="CS201" i="160"/>
  <c r="CY201" i="160"/>
  <c r="DO193" i="160"/>
  <c r="DE193" i="160"/>
  <c r="CO185" i="160"/>
  <c r="DK185" i="160"/>
  <c r="DP185" i="160"/>
  <c r="CQ177" i="160"/>
  <c r="CP177" i="160"/>
  <c r="CY177" i="160"/>
  <c r="CO169" i="160"/>
  <c r="DO169" i="160"/>
  <c r="CX169" i="160"/>
  <c r="DI161" i="160"/>
  <c r="DP161" i="160"/>
  <c r="CZ161" i="160"/>
  <c r="CT153" i="160"/>
  <c r="CW153" i="160"/>
  <c r="CP145" i="160"/>
  <c r="DN145" i="160"/>
  <c r="CX145" i="160"/>
  <c r="CN137" i="160"/>
  <c r="DG137" i="160"/>
  <c r="DA137" i="160"/>
  <c r="DB137" i="160"/>
  <c r="CT129" i="160"/>
  <c r="DB129" i="160"/>
  <c r="CQ121" i="160"/>
  <c r="DG121" i="160"/>
  <c r="DD121" i="160"/>
  <c r="CT113" i="160"/>
  <c r="DK113" i="160"/>
  <c r="CZ113" i="160"/>
  <c r="DD207" i="160"/>
  <c r="CZ179" i="160"/>
  <c r="CO208" i="160"/>
  <c r="DM208" i="160"/>
  <c r="DK208" i="160"/>
  <c r="CN200" i="160"/>
  <c r="DM200" i="160"/>
  <c r="DK200" i="160"/>
  <c r="DO192" i="160"/>
  <c r="CY192" i="160"/>
  <c r="DN184" i="160"/>
  <c r="DE184" i="160"/>
  <c r="CN176" i="160"/>
  <c r="DM176" i="160"/>
  <c r="DK176" i="160"/>
  <c r="CQ168" i="160"/>
  <c r="CZ168" i="160"/>
  <c r="CO160" i="160"/>
  <c r="DN160" i="160"/>
  <c r="CW160" i="160"/>
  <c r="DJ152" i="160"/>
  <c r="CZ152" i="160"/>
  <c r="CO144" i="160"/>
  <c r="DN144" i="160"/>
  <c r="CW144" i="160"/>
  <c r="DM136" i="160"/>
  <c r="DN136" i="160"/>
  <c r="CY136" i="160"/>
  <c r="CN128" i="160"/>
  <c r="DJ128" i="160"/>
  <c r="CZ128" i="160"/>
  <c r="DD128" i="160"/>
  <c r="CO120" i="160"/>
  <c r="DC120" i="160"/>
  <c r="CS112" i="160"/>
  <c r="DG112" i="160"/>
  <c r="DD112" i="160"/>
  <c r="DE190" i="160"/>
  <c r="DB169" i="160"/>
  <c r="CS207" i="160"/>
  <c r="CQ207" i="160"/>
  <c r="CY207" i="160"/>
  <c r="CO191" i="160"/>
  <c r="CQ191" i="160"/>
  <c r="DF191" i="160"/>
  <c r="CW191" i="160"/>
  <c r="CT183" i="160"/>
  <c r="DJ183" i="160"/>
  <c r="CZ183" i="160"/>
  <c r="CP175" i="160"/>
  <c r="DP175" i="160"/>
  <c r="CX175" i="160"/>
  <c r="CT167" i="160"/>
  <c r="DN167" i="160"/>
  <c r="DE167" i="160"/>
  <c r="DM159" i="160"/>
  <c r="DA159" i="160"/>
  <c r="CO151" i="160"/>
  <c r="DN151" i="160"/>
  <c r="DE151" i="160"/>
  <c r="DK143" i="160"/>
  <c r="DB143" i="160"/>
  <c r="CO135" i="160"/>
  <c r="DA135" i="160"/>
  <c r="DB135" i="160"/>
  <c r="CP127" i="160"/>
  <c r="DN127" i="160"/>
  <c r="DI127" i="160"/>
  <c r="CN119" i="160"/>
  <c r="DN119" i="160"/>
  <c r="DK119" i="160"/>
  <c r="DE119" i="160"/>
  <c r="DP111" i="160"/>
  <c r="DC111" i="160"/>
  <c r="DA202" i="160"/>
  <c r="CX181" i="160"/>
  <c r="CP206" i="160"/>
  <c r="CS206" i="160"/>
  <c r="DI206" i="160"/>
  <c r="CX206" i="160"/>
  <c r="CO198" i="160"/>
  <c r="DI198" i="160"/>
  <c r="CX198" i="160"/>
  <c r="DN190" i="160"/>
  <c r="DB190" i="160"/>
  <c r="CO182" i="160"/>
  <c r="DP182" i="160"/>
  <c r="DB182" i="160"/>
  <c r="CQ174" i="160"/>
  <c r="DP174" i="160"/>
  <c r="DA174" i="160"/>
  <c r="CZ166" i="160"/>
  <c r="CW178" i="160"/>
  <c r="CQ162" i="160"/>
  <c r="CN154" i="160"/>
  <c r="DF146" i="160"/>
  <c r="DP130" i="160"/>
  <c r="CY122" i="160"/>
  <c r="DG114" i="160"/>
  <c r="CX114" i="160"/>
  <c r="DE205" i="160"/>
  <c r="CW180" i="160"/>
  <c r="CN201" i="160"/>
  <c r="DI201" i="160"/>
  <c r="DM201" i="160"/>
  <c r="DC201" i="160"/>
  <c r="DI193" i="160"/>
  <c r="DF193" i="160"/>
  <c r="CX193" i="160"/>
  <c r="CP185" i="160"/>
  <c r="DD185" i="160"/>
  <c r="DI177" i="160"/>
  <c r="DM177" i="160"/>
  <c r="DC177" i="160"/>
  <c r="CP169" i="160"/>
  <c r="CY169" i="160"/>
  <c r="CS161" i="160"/>
  <c r="DJ161" i="160"/>
  <c r="DF161" i="160"/>
  <c r="DA161" i="160"/>
  <c r="DG153" i="160"/>
  <c r="DE153" i="160"/>
  <c r="CQ145" i="160"/>
  <c r="DG145" i="160"/>
  <c r="CY145" i="160"/>
  <c r="CT137" i="160"/>
  <c r="DP137" i="160"/>
  <c r="CW137" i="160"/>
  <c r="CO129" i="160"/>
  <c r="DM129" i="160"/>
  <c r="DI121" i="160"/>
  <c r="DM121" i="160"/>
  <c r="CO113" i="160"/>
  <c r="DF113" i="160"/>
  <c r="DA113" i="160"/>
  <c r="CY203" i="160"/>
  <c r="CZ177" i="160"/>
  <c r="CP208" i="160"/>
  <c r="DF208" i="160"/>
  <c r="DP208" i="160"/>
  <c r="CT200" i="160"/>
  <c r="DF200" i="160"/>
  <c r="CS200" i="160"/>
  <c r="DD200" i="160"/>
  <c r="CQ192" i="160"/>
  <c r="DJ192" i="160"/>
  <c r="DI192" i="160"/>
  <c r="DG184" i="160"/>
  <c r="CX184" i="160"/>
  <c r="CT176" i="160"/>
  <c r="DF176" i="160"/>
  <c r="CW176" i="160"/>
  <c r="CS168" i="160"/>
  <c r="DI168" i="160"/>
  <c r="DA168" i="160"/>
  <c r="DG160" i="160"/>
  <c r="DE160" i="160"/>
  <c r="CS152" i="160"/>
  <c r="DM152" i="160"/>
  <c r="CQ152" i="160"/>
  <c r="DA152" i="160"/>
  <c r="DG144" i="160"/>
  <c r="DE144" i="160"/>
  <c r="CS136" i="160"/>
  <c r="DI136" i="160"/>
  <c r="DO136" i="160"/>
  <c r="DA136" i="160"/>
  <c r="CT128" i="160"/>
  <c r="DK128" i="160"/>
  <c r="DA128" i="160"/>
  <c r="CQ120" i="160"/>
  <c r="DK120" i="160"/>
  <c r="DP120" i="160"/>
  <c r="CX120" i="160"/>
  <c r="CN112" i="160"/>
  <c r="DM112" i="160"/>
  <c r="CZ112" i="160"/>
  <c r="DE112" i="160"/>
  <c r="DE188" i="160"/>
  <c r="DA162" i="160"/>
  <c r="DI207" i="160"/>
  <c r="CZ207" i="160"/>
  <c r="DP199" i="160"/>
  <c r="DN199" i="160"/>
  <c r="CP191" i="160"/>
  <c r="DG191" i="160"/>
  <c r="DK191" i="160"/>
  <c r="DE191" i="160"/>
  <c r="DM183" i="160"/>
  <c r="DA183" i="160"/>
  <c r="CQ175" i="160"/>
  <c r="DI175" i="160"/>
  <c r="CY175" i="160"/>
  <c r="CO167" i="160"/>
  <c r="DP167" i="160"/>
  <c r="CX167" i="160"/>
  <c r="CS159" i="160"/>
  <c r="DB159" i="160"/>
  <c r="CP151" i="160"/>
  <c r="DP151" i="160"/>
  <c r="CX151" i="160"/>
  <c r="CS143" i="160"/>
  <c r="DN143" i="160"/>
  <c r="CP135" i="160"/>
  <c r="DG135" i="160"/>
  <c r="DC135" i="160"/>
  <c r="DO127" i="160"/>
  <c r="CY127" i="160"/>
  <c r="CT119" i="160"/>
  <c r="DG119" i="160"/>
  <c r="DM119" i="160"/>
  <c r="CX119" i="160"/>
  <c r="DI111" i="160"/>
  <c r="DD111" i="160"/>
  <c r="DA200" i="160"/>
  <c r="DB178" i="160"/>
  <c r="CN162" i="160"/>
  <c r="DF154" i="160"/>
  <c r="DK138" i="160"/>
  <c r="DA130" i="160"/>
  <c r="CW122" i="160"/>
  <c r="DO114" i="160"/>
  <c r="CY114" i="160"/>
  <c r="CZ203" i="160"/>
  <c r="DE174" i="160"/>
  <c r="CT201" i="160"/>
  <c r="DJ201" i="160"/>
  <c r="DN201" i="160"/>
  <c r="CS193" i="160"/>
  <c r="DJ193" i="160"/>
  <c r="CY193" i="160"/>
  <c r="CQ185" i="160"/>
  <c r="DG185" i="160"/>
  <c r="CW185" i="160"/>
  <c r="CS177" i="160"/>
  <c r="DJ177" i="160"/>
  <c r="DN177" i="160"/>
  <c r="CQ169" i="160"/>
  <c r="DM169" i="160"/>
  <c r="CZ169" i="160"/>
  <c r="CN161" i="160"/>
  <c r="DK161" i="160"/>
  <c r="DD161" i="160"/>
  <c r="DC161" i="160"/>
  <c r="CP153" i="160"/>
  <c r="DO153" i="160"/>
  <c r="CX153" i="160"/>
  <c r="DI145" i="160"/>
  <c r="DO145" i="160"/>
  <c r="CZ145" i="160"/>
  <c r="DE137" i="160"/>
  <c r="CP129" i="160"/>
  <c r="DO129" i="160"/>
  <c r="CW129" i="160"/>
  <c r="CS121" i="160"/>
  <c r="DJ121" i="160"/>
  <c r="CY121" i="160"/>
  <c r="DC121" i="160"/>
  <c r="CN113" i="160"/>
  <c r="DN113" i="160"/>
  <c r="DB113" i="160"/>
  <c r="DC200" i="160"/>
  <c r="CY172" i="160"/>
  <c r="DN208" i="160"/>
  <c r="CW208" i="160"/>
  <c r="CO200" i="160"/>
  <c r="DN200" i="160"/>
  <c r="DP200" i="160"/>
  <c r="CN192" i="160"/>
  <c r="CS192" i="160"/>
  <c r="DK192" i="160"/>
  <c r="CZ192" i="160"/>
  <c r="CQ184" i="160"/>
  <c r="DO184" i="160"/>
  <c r="CY184" i="160"/>
  <c r="CO176" i="160"/>
  <c r="DN176" i="160"/>
  <c r="DE176" i="160"/>
  <c r="CN168" i="160"/>
  <c r="DM168" i="160"/>
  <c r="DK168" i="160"/>
  <c r="DB168" i="160"/>
  <c r="DO160" i="160"/>
  <c r="CX160" i="160"/>
  <c r="CN152" i="160"/>
  <c r="DF152" i="160"/>
  <c r="DK152" i="160"/>
  <c r="DB152" i="160"/>
  <c r="DO144" i="160"/>
  <c r="CX144" i="160"/>
  <c r="CN136" i="160"/>
  <c r="DG136" i="160"/>
  <c r="CZ136" i="160"/>
  <c r="DD136" i="160"/>
  <c r="DB128" i="160"/>
  <c r="DI120" i="160"/>
  <c r="CW120" i="160"/>
  <c r="CT112" i="160"/>
  <c r="DF112" i="160"/>
  <c r="DA112" i="160"/>
  <c r="CW112" i="160"/>
  <c r="CZ186" i="160"/>
  <c r="CZ155" i="160"/>
  <c r="CT207" i="160"/>
  <c r="DJ207" i="160"/>
  <c r="DN207" i="160"/>
  <c r="CS199" i="160"/>
  <c r="DI199" i="160"/>
  <c r="CX199" i="160"/>
  <c r="DO191" i="160"/>
  <c r="CO183" i="160"/>
  <c r="CQ183" i="160"/>
  <c r="DF183" i="160"/>
  <c r="CW183" i="160"/>
  <c r="DJ175" i="160"/>
  <c r="CZ175" i="160"/>
  <c r="CP167" i="160"/>
  <c r="CY167" i="160"/>
  <c r="CN159" i="160"/>
  <c r="DG159" i="160"/>
  <c r="DN159" i="160"/>
  <c r="DC159" i="160"/>
  <c r="CQ151" i="160"/>
  <c r="DI151" i="160"/>
  <c r="CY151" i="160"/>
  <c r="CN143" i="160"/>
  <c r="DG143" i="160"/>
  <c r="DM143" i="160"/>
  <c r="DC143" i="160"/>
  <c r="CQ135" i="160"/>
  <c r="DI135" i="160"/>
  <c r="DD135" i="160"/>
  <c r="CS127" i="160"/>
  <c r="DF127" i="160"/>
  <c r="CW127" i="160"/>
  <c r="CO119" i="160"/>
  <c r="DO119" i="160"/>
  <c r="DA119" i="160"/>
  <c r="CP111" i="160"/>
  <c r="CY111" i="160"/>
  <c r="DE197" i="160"/>
  <c r="DB176" i="160"/>
  <c r="DK206" i="160"/>
  <c r="DO206" i="160"/>
  <c r="DJ198" i="160"/>
  <c r="DO198" i="160"/>
  <c r="DJ190" i="160"/>
  <c r="DF190" i="160"/>
  <c r="CP182" i="160"/>
  <c r="CS182" i="160"/>
  <c r="DF182" i="160"/>
  <c r="CN174" i="160"/>
  <c r="CS174" i="160"/>
  <c r="DG174" i="160"/>
  <c r="CX174" i="160"/>
  <c r="CQ166" i="160"/>
  <c r="DF166" i="160"/>
  <c r="DB166" i="160"/>
  <c r="DE186" i="160"/>
  <c r="CS170" i="160"/>
  <c r="DF162" i="160"/>
  <c r="DK146" i="160"/>
  <c r="DD138" i="160"/>
  <c r="CW130" i="160"/>
  <c r="CZ114" i="160"/>
  <c r="DD198" i="160"/>
  <c r="DE172" i="160"/>
  <c r="CO201" i="160"/>
  <c r="DK201" i="160"/>
  <c r="DP201" i="160"/>
  <c r="CN193" i="160"/>
  <c r="DM193" i="160"/>
  <c r="DC193" i="160"/>
  <c r="DO185" i="160"/>
  <c r="DE185" i="160"/>
  <c r="CN177" i="160"/>
  <c r="DK177" i="160"/>
  <c r="DP177" i="160"/>
  <c r="DI169" i="160"/>
  <c r="DN169" i="160"/>
  <c r="DA169" i="160"/>
  <c r="CT161" i="160"/>
  <c r="CW161" i="160"/>
  <c r="DN153" i="160"/>
  <c r="CY153" i="160"/>
  <c r="CS145" i="160"/>
  <c r="DJ145" i="160"/>
  <c r="DA145" i="160"/>
  <c r="CP137" i="160"/>
  <c r="DI137" i="160"/>
  <c r="DC137" i="160"/>
  <c r="CQ129" i="160"/>
  <c r="DJ129" i="160"/>
  <c r="DP129" i="160"/>
  <c r="DE129" i="160"/>
  <c r="DK121" i="160"/>
  <c r="CZ121" i="160"/>
  <c r="DG113" i="160"/>
  <c r="CW113" i="160"/>
  <c r="CX196" i="160"/>
  <c r="CY170" i="160"/>
  <c r="DG208" i="160"/>
  <c r="DE208" i="160"/>
  <c r="CP200" i="160"/>
  <c r="DG200" i="160"/>
  <c r="CW200" i="160"/>
  <c r="CT192" i="160"/>
  <c r="DP192" i="160"/>
  <c r="DD192" i="160"/>
  <c r="CS184" i="160"/>
  <c r="DJ184" i="160"/>
  <c r="CZ184" i="160"/>
  <c r="DG176" i="160"/>
  <c r="CX176" i="160"/>
  <c r="CT168" i="160"/>
  <c r="DF168" i="160"/>
  <c r="DP168" i="160"/>
  <c r="DD168" i="160"/>
  <c r="CP160" i="160"/>
  <c r="DJ160" i="160"/>
  <c r="CY160" i="160"/>
  <c r="CT152" i="160"/>
  <c r="DN152" i="160"/>
  <c r="DP152" i="160"/>
  <c r="DD152" i="160"/>
  <c r="CQ144" i="160"/>
  <c r="CY144" i="160"/>
  <c r="CT136" i="160"/>
  <c r="DB136" i="160"/>
  <c r="DE136" i="160"/>
  <c r="CO128" i="160"/>
  <c r="DN128" i="160"/>
  <c r="DC128" i="160"/>
  <c r="CS120" i="160"/>
  <c r="DM120" i="160"/>
  <c r="DG120" i="160"/>
  <c r="CY120" i="160"/>
  <c r="DN112" i="160"/>
  <c r="DB112" i="160"/>
  <c r="CX205" i="160"/>
  <c r="DD181" i="160"/>
  <c r="CY128" i="160"/>
  <c r="DG207" i="160"/>
  <c r="DM207" i="160"/>
  <c r="DA207" i="160"/>
  <c r="CN199" i="160"/>
  <c r="DJ199" i="160"/>
  <c r="CY199" i="160"/>
  <c r="DN191" i="160"/>
  <c r="CP183" i="160"/>
  <c r="DG183" i="160"/>
  <c r="DK183" i="160"/>
  <c r="DE183" i="160"/>
  <c r="DM175" i="160"/>
  <c r="DA175" i="160"/>
  <c r="CQ167" i="160"/>
  <c r="DI167" i="160"/>
  <c r="CZ167" i="160"/>
  <c r="CT159" i="160"/>
  <c r="DO159" i="160"/>
  <c r="DF159" i="160"/>
  <c r="CW159" i="160"/>
  <c r="DJ151" i="160"/>
  <c r="CZ151" i="160"/>
  <c r="CT143" i="160"/>
  <c r="DO143" i="160"/>
  <c r="DF143" i="160"/>
  <c r="CW143" i="160"/>
  <c r="DJ135" i="160"/>
  <c r="DF135" i="160"/>
  <c r="CN127" i="160"/>
  <c r="DP127" i="160"/>
  <c r="DG127" i="160"/>
  <c r="CX127" i="160"/>
  <c r="CQ119" i="160"/>
  <c r="DB119" i="160"/>
  <c r="CS111" i="160"/>
  <c r="DF111" i="160"/>
  <c r="DJ111" i="160"/>
  <c r="CW111" i="160"/>
  <c r="CZ195" i="160"/>
  <c r="DC168" i="160"/>
  <c r="CQ206" i="160"/>
  <c r="CY206" i="160"/>
  <c r="DK198" i="160"/>
  <c r="DF198" i="160"/>
  <c r="DK190" i="160"/>
  <c r="DG190" i="160"/>
  <c r="DJ182" i="160"/>
  <c r="DG182" i="160"/>
  <c r="CT174" i="160"/>
  <c r="DJ174" i="160"/>
  <c r="DI174" i="160"/>
  <c r="CN166" i="160"/>
  <c r="CS166" i="160"/>
  <c r="DG166" i="160"/>
  <c r="DC166" i="160"/>
  <c r="CQ178" i="160"/>
  <c r="CN170" i="160"/>
  <c r="DJ154" i="160"/>
  <c r="DD146" i="160"/>
  <c r="CY138" i="160"/>
  <c r="CP114" i="160"/>
  <c r="DP114" i="160"/>
  <c r="DA114" i="160"/>
  <c r="CY196" i="160"/>
  <c r="CZ170" i="160"/>
  <c r="CP201" i="160"/>
  <c r="DD201" i="160"/>
  <c r="CT193" i="160"/>
  <c r="DK193" i="160"/>
  <c r="DN193" i="160"/>
  <c r="DF185" i="160"/>
  <c r="CX185" i="160"/>
  <c r="CT177" i="160"/>
  <c r="DD177" i="160"/>
  <c r="CS169" i="160"/>
  <c r="DJ169" i="160"/>
  <c r="DP169" i="160"/>
  <c r="DF169" i="160"/>
  <c r="DG161" i="160"/>
  <c r="DE161" i="160"/>
  <c r="CQ153" i="160"/>
  <c r="CO153" i="160"/>
  <c r="DP153" i="160"/>
  <c r="CZ153" i="160"/>
  <c r="CN145" i="160"/>
  <c r="DK145" i="160"/>
  <c r="DP145" i="160"/>
  <c r="DC145" i="160"/>
  <c r="DK137" i="160"/>
  <c r="DD137" i="160"/>
  <c r="DF129" i="160"/>
  <c r="DG129" i="160"/>
  <c r="CX129" i="160"/>
  <c r="CN121" i="160"/>
  <c r="DO121" i="160"/>
  <c r="DA121" i="160"/>
  <c r="CQ113" i="160"/>
  <c r="DP113" i="160"/>
  <c r="DE113" i="160"/>
  <c r="DB193" i="160"/>
  <c r="CZ163" i="160"/>
  <c r="DO208" i="160"/>
  <c r="CX208" i="160"/>
  <c r="DO200" i="160"/>
  <c r="DE200" i="160"/>
  <c r="CO192" i="160"/>
  <c r="DM192" i="160"/>
  <c r="CN184" i="160"/>
  <c r="DP184" i="160"/>
  <c r="DK184" i="160"/>
  <c r="CP176" i="160"/>
  <c r="DO176" i="160"/>
  <c r="CY176" i="160"/>
  <c r="CO168" i="160"/>
  <c r="DN168" i="160"/>
  <c r="CW168" i="160"/>
  <c r="CQ160" i="160"/>
  <c r="CZ160" i="160"/>
  <c r="CO152" i="160"/>
  <c r="DG152" i="160"/>
  <c r="CW152" i="160"/>
  <c r="CP144" i="160"/>
  <c r="DP144" i="160"/>
  <c r="CZ144" i="160"/>
  <c r="CO136" i="160"/>
  <c r="DJ136" i="160"/>
  <c r="DC136" i="160"/>
  <c r="CW136" i="160"/>
  <c r="CP128" i="160"/>
  <c r="DO128" i="160"/>
  <c r="CN120" i="160"/>
  <c r="DF120" i="160"/>
  <c r="DD120" i="160"/>
  <c r="CO112" i="160"/>
  <c r="DI112" i="160"/>
  <c r="DC112" i="160"/>
  <c r="CX203" i="160"/>
  <c r="CY179" i="160"/>
  <c r="CO207" i="160"/>
  <c r="DO207" i="160"/>
  <c r="DF207" i="160"/>
  <c r="CW207" i="160"/>
  <c r="CQ199" i="160"/>
  <c r="CT199" i="160"/>
  <c r="CZ199" i="160"/>
  <c r="CS191" i="160"/>
  <c r="DP191" i="160"/>
  <c r="CX191" i="160"/>
  <c r="DO183" i="160"/>
  <c r="CS175" i="160"/>
  <c r="DF175" i="160"/>
  <c r="CW175" i="160"/>
  <c r="DJ167" i="160"/>
  <c r="DA167" i="160"/>
  <c r="CO159" i="160"/>
  <c r="CX159" i="160"/>
  <c r="DE159" i="160"/>
  <c r="DK151" i="160"/>
  <c r="DA151" i="160"/>
  <c r="CO143" i="160"/>
  <c r="CX143" i="160"/>
  <c r="DE143" i="160"/>
  <c r="DK135" i="160"/>
  <c r="CY135" i="160"/>
  <c r="CT127" i="160"/>
  <c r="DA127" i="160"/>
  <c r="CZ127" i="160"/>
  <c r="CP119" i="160"/>
  <c r="DP119" i="160"/>
  <c r="DC119" i="160"/>
  <c r="CN111" i="160"/>
  <c r="DN111" i="160"/>
  <c r="DK111" i="160"/>
  <c r="CX111" i="160"/>
  <c r="CZ193" i="160"/>
  <c r="DB161" i="160"/>
  <c r="CN206" i="160"/>
  <c r="DM206" i="160"/>
  <c r="CZ206" i="160"/>
  <c r="CQ198" i="160"/>
  <c r="CY198" i="160"/>
  <c r="CQ190" i="160"/>
  <c r="CY190" i="160"/>
  <c r="DK182" i="160"/>
  <c r="DI182" i="160"/>
  <c r="CO174" i="160"/>
  <c r="DK174" i="160"/>
  <c r="DN174" i="160"/>
  <c r="CT166" i="160"/>
  <c r="DJ166" i="160"/>
  <c r="DI166" i="160"/>
  <c r="DD166" i="160"/>
  <c r="CT206" i="160"/>
  <c r="DM198" i="160"/>
  <c r="CZ190" i="160"/>
  <c r="CP174" i="160"/>
  <c r="DK166" i="160"/>
  <c r="DM158" i="160"/>
  <c r="CY158" i="160"/>
  <c r="CT150" i="160"/>
  <c r="DJ150" i="160"/>
  <c r="DD150" i="160"/>
  <c r="DN142" i="160"/>
  <c r="DA142" i="160"/>
  <c r="CP134" i="160"/>
  <c r="DO134" i="160"/>
  <c r="DB134" i="160"/>
  <c r="CY134" i="160"/>
  <c r="DM126" i="160"/>
  <c r="DI126" i="160"/>
  <c r="CT118" i="160"/>
  <c r="DK118" i="160"/>
  <c r="DF118" i="160"/>
  <c r="CX118" i="160"/>
  <c r="DG110" i="160"/>
  <c r="DC110" i="160"/>
  <c r="CX188" i="160"/>
  <c r="DB153" i="160"/>
  <c r="DN205" i="160"/>
  <c r="CQ197" i="160"/>
  <c r="DF197" i="160"/>
  <c r="DJ197" i="160"/>
  <c r="DM189" i="160"/>
  <c r="DI189" i="160"/>
  <c r="DN181" i="160"/>
  <c r="DK181" i="160"/>
  <c r="CY181" i="160"/>
  <c r="DP173" i="160"/>
  <c r="DC173" i="160"/>
  <c r="CT165" i="160"/>
  <c r="DC165" i="160"/>
  <c r="DF157" i="160"/>
  <c r="DI157" i="160"/>
  <c r="DE157" i="160"/>
  <c r="CQ149" i="160"/>
  <c r="DC149" i="160"/>
  <c r="DN141" i="160"/>
  <c r="CW141" i="160"/>
  <c r="DE141" i="160"/>
  <c r="CQ133" i="160"/>
  <c r="DE133" i="160"/>
  <c r="CT125" i="160"/>
  <c r="DF125" i="160"/>
  <c r="DG125" i="160"/>
  <c r="DA125" i="160"/>
  <c r="CQ117" i="160"/>
  <c r="DD117" i="160"/>
  <c r="DB117" i="160"/>
  <c r="CQ109" i="160"/>
  <c r="DJ109" i="160"/>
  <c r="DE109" i="160"/>
  <c r="DC199" i="160"/>
  <c r="DD175" i="160"/>
  <c r="CX121" i="160"/>
  <c r="CN204" i="160"/>
  <c r="DK204" i="160"/>
  <c r="DB204" i="160"/>
  <c r="CS196" i="160"/>
  <c r="DI196" i="160"/>
  <c r="DA196" i="160"/>
  <c r="CQ188" i="160"/>
  <c r="DP188" i="160"/>
  <c r="DO188" i="160"/>
  <c r="DN180" i="160"/>
  <c r="DM180" i="160"/>
  <c r="CT172" i="160"/>
  <c r="DK172" i="160"/>
  <c r="DB172" i="160"/>
  <c r="CQ164" i="160"/>
  <c r="DI164" i="160"/>
  <c r="DO164" i="160"/>
  <c r="CZ164" i="160"/>
  <c r="DN156" i="160"/>
  <c r="DD156" i="160"/>
  <c r="DI148" i="160"/>
  <c r="DG148" i="160"/>
  <c r="CX148" i="160"/>
  <c r="CT140" i="160"/>
  <c r="DK140" i="160"/>
  <c r="DB140" i="160"/>
  <c r="CN132" i="160"/>
  <c r="CO132" i="160"/>
  <c r="DO132" i="160"/>
  <c r="DC132" i="160"/>
  <c r="CN124" i="160"/>
  <c r="DJ124" i="160"/>
  <c r="DC124" i="160"/>
  <c r="DM116" i="160"/>
  <c r="CX116" i="160"/>
  <c r="DB201" i="160"/>
  <c r="DD182" i="160"/>
  <c r="DD151" i="160"/>
  <c r="DJ206" i="160"/>
  <c r="DN198" i="160"/>
  <c r="CX190" i="160"/>
  <c r="DP166" i="160"/>
  <c r="CZ158" i="160"/>
  <c r="CO150" i="160"/>
  <c r="DK150" i="160"/>
  <c r="DP150" i="160"/>
  <c r="CX150" i="160"/>
  <c r="CQ142" i="160"/>
  <c r="DG142" i="160"/>
  <c r="DB142" i="160"/>
  <c r="DD134" i="160"/>
  <c r="DN126" i="160"/>
  <c r="CW126" i="160"/>
  <c r="CO118" i="160"/>
  <c r="CY118" i="160"/>
  <c r="CQ110" i="160"/>
  <c r="DO110" i="160"/>
  <c r="DD110" i="160"/>
  <c r="DE206" i="160"/>
  <c r="DB185" i="160"/>
  <c r="DA146" i="160"/>
  <c r="CO205" i="160"/>
  <c r="DG205" i="160"/>
  <c r="CZ205" i="160"/>
  <c r="DN197" i="160"/>
  <c r="CQ189" i="160"/>
  <c r="DF189" i="160"/>
  <c r="DJ189" i="160"/>
  <c r="DG181" i="160"/>
  <c r="DI181" i="160"/>
  <c r="CO173" i="160"/>
  <c r="CT173" i="160"/>
  <c r="DK173" i="160"/>
  <c r="CY173" i="160"/>
  <c r="CN165" i="160"/>
  <c r="DP165" i="160"/>
  <c r="DD165" i="160"/>
  <c r="DN157" i="160"/>
  <c r="CZ157" i="160"/>
  <c r="CY157" i="160"/>
  <c r="DP149" i="160"/>
  <c r="DD149" i="160"/>
  <c r="CS141" i="160"/>
  <c r="DG141" i="160"/>
  <c r="CX141" i="160"/>
  <c r="DF133" i="160"/>
  <c r="CT133" i="160"/>
  <c r="CX133" i="160"/>
  <c r="CO125" i="160"/>
  <c r="DN125" i="160"/>
  <c r="CY125" i="160"/>
  <c r="CS117" i="160"/>
  <c r="DG117" i="160"/>
  <c r="CW117" i="160"/>
  <c r="CN109" i="160"/>
  <c r="CX109" i="160"/>
  <c r="CX197" i="160"/>
  <c r="DD173" i="160"/>
  <c r="DF167" i="160"/>
  <c r="CO204" i="160"/>
  <c r="DF204" i="160"/>
  <c r="DC204" i="160"/>
  <c r="CP196" i="160"/>
  <c r="DJ196" i="160"/>
  <c r="DB196" i="160"/>
  <c r="DG188" i="160"/>
  <c r="CT180" i="160"/>
  <c r="DO180" i="160"/>
  <c r="CZ180" i="160"/>
  <c r="CS172" i="160"/>
  <c r="DF172" i="160"/>
  <c r="DC172" i="160"/>
  <c r="CN164" i="160"/>
  <c r="DJ164" i="160"/>
  <c r="DA164" i="160"/>
  <c r="CP156" i="160"/>
  <c r="CS156" i="160"/>
  <c r="DG156" i="160"/>
  <c r="CW156" i="160"/>
  <c r="CQ148" i="160"/>
  <c r="DJ148" i="160"/>
  <c r="DO148" i="160"/>
  <c r="CZ148" i="160"/>
  <c r="CO140" i="160"/>
  <c r="CW140" i="160"/>
  <c r="CP132" i="160"/>
  <c r="DI132" i="160"/>
  <c r="DF132" i="160"/>
  <c r="DE132" i="160"/>
  <c r="CT124" i="160"/>
  <c r="DN124" i="160"/>
  <c r="CW124" i="160"/>
  <c r="CO116" i="160"/>
  <c r="CS116" i="160"/>
  <c r="DN116" i="160"/>
  <c r="CY116" i="160"/>
  <c r="DB199" i="160"/>
  <c r="CY180" i="160"/>
  <c r="DC144" i="160"/>
  <c r="CZ198" i="160"/>
  <c r="CQ182" i="160"/>
  <c r="DN166" i="160"/>
  <c r="CQ158" i="160"/>
  <c r="DP158" i="160"/>
  <c r="DA158" i="160"/>
  <c r="CP150" i="160"/>
  <c r="DI150" i="160"/>
  <c r="CN142" i="160"/>
  <c r="CS142" i="160"/>
  <c r="DO142" i="160"/>
  <c r="DC142" i="160"/>
  <c r="DI134" i="160"/>
  <c r="DF134" i="160"/>
  <c r="CS126" i="160"/>
  <c r="CQ126" i="160"/>
  <c r="DP126" i="160"/>
  <c r="DE126" i="160"/>
  <c r="CP118" i="160"/>
  <c r="DG118" i="160"/>
  <c r="DB118" i="160"/>
  <c r="DA118" i="160"/>
  <c r="DP110" i="160"/>
  <c r="CW110" i="160"/>
  <c r="DE204" i="160"/>
  <c r="DB183" i="160"/>
  <c r="DB138" i="160"/>
  <c r="CT205" i="160"/>
  <c r="DO205" i="160"/>
  <c r="DA205" i="160"/>
  <c r="CO197" i="160"/>
  <c r="DG197" i="160"/>
  <c r="CZ197" i="160"/>
  <c r="DN189" i="160"/>
  <c r="CQ181" i="160"/>
  <c r="DO181" i="160"/>
  <c r="DJ181" i="160"/>
  <c r="CP173" i="160"/>
  <c r="DM173" i="160"/>
  <c r="DI173" i="160"/>
  <c r="CO165" i="160"/>
  <c r="DM165" i="160"/>
  <c r="DK165" i="160"/>
  <c r="DI165" i="160"/>
  <c r="CS157" i="160"/>
  <c r="DG157" i="160"/>
  <c r="DJ157" i="160"/>
  <c r="CO149" i="160"/>
  <c r="CT149" i="160"/>
  <c r="DI149" i="160"/>
  <c r="CW149" i="160"/>
  <c r="CT141" i="160"/>
  <c r="DO141" i="160"/>
  <c r="DA141" i="160"/>
  <c r="CO133" i="160"/>
  <c r="DN133" i="160"/>
  <c r="DM133" i="160"/>
  <c r="DA133" i="160"/>
  <c r="CP125" i="160"/>
  <c r="DJ125" i="160"/>
  <c r="DC125" i="160"/>
  <c r="CZ125" i="160"/>
  <c r="DO117" i="160"/>
  <c r="DE117" i="160"/>
  <c r="CT109" i="160"/>
  <c r="DI109" i="160"/>
  <c r="DA109" i="160"/>
  <c r="CX195" i="160"/>
  <c r="CY171" i="160"/>
  <c r="DN204" i="160"/>
  <c r="DD204" i="160"/>
  <c r="DK196" i="160"/>
  <c r="DC196" i="160"/>
  <c r="CS188" i="160"/>
  <c r="DI188" i="160"/>
  <c r="DA188" i="160"/>
  <c r="CQ180" i="160"/>
  <c r="DG180" i="160"/>
  <c r="CO172" i="160"/>
  <c r="DN172" i="160"/>
  <c r="DD172" i="160"/>
  <c r="CT164" i="160"/>
  <c r="DK164" i="160"/>
  <c r="DB164" i="160"/>
  <c r="DE156" i="160"/>
  <c r="CN148" i="160"/>
  <c r="DK148" i="160"/>
  <c r="DA148" i="160"/>
  <c r="DM140" i="160"/>
  <c r="CY140" i="160"/>
  <c r="DM132" i="160"/>
  <c r="DP132" i="160"/>
  <c r="CW132" i="160"/>
  <c r="CS124" i="160"/>
  <c r="DO124" i="160"/>
  <c r="DE124" i="160"/>
  <c r="CP116" i="160"/>
  <c r="DG116" i="160"/>
  <c r="DB116" i="160"/>
  <c r="CW197" i="160"/>
  <c r="CY178" i="160"/>
  <c r="DE135" i="160"/>
  <c r="DN206" i="160"/>
  <c r="CP190" i="160"/>
  <c r="DF174" i="160"/>
  <c r="DA166" i="160"/>
  <c r="CS158" i="160"/>
  <c r="DF158" i="160"/>
  <c r="DB158" i="160"/>
  <c r="DM150" i="160"/>
  <c r="CY150" i="160"/>
  <c r="CT142" i="160"/>
  <c r="DJ142" i="160"/>
  <c r="DD142" i="160"/>
  <c r="CS134" i="160"/>
  <c r="DJ134" i="160"/>
  <c r="CW134" i="160"/>
  <c r="CN126" i="160"/>
  <c r="DK126" i="160"/>
  <c r="DF126" i="160"/>
  <c r="CZ126" i="160"/>
  <c r="DO118" i="160"/>
  <c r="DC118" i="160"/>
  <c r="CS110" i="160"/>
  <c r="DN110" i="160"/>
  <c r="DE110" i="160"/>
  <c r="CZ202" i="160"/>
  <c r="DA178" i="160"/>
  <c r="DB123" i="160"/>
  <c r="CP205" i="160"/>
  <c r="DB205" i="160"/>
  <c r="CN197" i="160"/>
  <c r="DO197" i="160"/>
  <c r="DA197" i="160"/>
  <c r="CO189" i="160"/>
  <c r="DG189" i="160"/>
  <c r="CZ189" i="160"/>
  <c r="DF173" i="160"/>
  <c r="DJ173" i="160"/>
  <c r="CP165" i="160"/>
  <c r="CQ165" i="160"/>
  <c r="DJ165" i="160"/>
  <c r="CW165" i="160"/>
  <c r="CN157" i="160"/>
  <c r="DO157" i="160"/>
  <c r="DA157" i="160"/>
  <c r="CP149" i="160"/>
  <c r="DM149" i="160"/>
  <c r="DJ149" i="160"/>
  <c r="DE149" i="160"/>
  <c r="CQ141" i="160"/>
  <c r="CY141" i="160"/>
  <c r="CP133" i="160"/>
  <c r="DJ133" i="160"/>
  <c r="DO133" i="160"/>
  <c r="CY133" i="160"/>
  <c r="DK125" i="160"/>
  <c r="DD125" i="160"/>
  <c r="DB125" i="160"/>
  <c r="DJ117" i="160"/>
  <c r="CX117" i="160"/>
  <c r="CO109" i="160"/>
  <c r="DM109" i="160"/>
  <c r="DK109" i="160"/>
  <c r="CY109" i="160"/>
  <c r="DB192" i="160"/>
  <c r="DE166" i="160"/>
  <c r="CT204" i="160"/>
  <c r="DG204" i="160"/>
  <c r="CZ204" i="160"/>
  <c r="CT196" i="160"/>
  <c r="DF196" i="160"/>
  <c r="DD196" i="160"/>
  <c r="CP188" i="160"/>
  <c r="DJ188" i="160"/>
  <c r="DP180" i="160"/>
  <c r="CP172" i="160"/>
  <c r="DG172" i="160"/>
  <c r="CZ172" i="160"/>
  <c r="CO164" i="160"/>
  <c r="DF164" i="160"/>
  <c r="DC164" i="160"/>
  <c r="DP156" i="160"/>
  <c r="DM156" i="160"/>
  <c r="CX156" i="160"/>
  <c r="CT148" i="160"/>
  <c r="DB148" i="160"/>
  <c r="CP140" i="160"/>
  <c r="CS140" i="160"/>
  <c r="DF140" i="160"/>
  <c r="CZ140" i="160"/>
  <c r="DD132" i="160"/>
  <c r="DA132" i="160"/>
  <c r="CQ124" i="160"/>
  <c r="DF124" i="160"/>
  <c r="CX124" i="160"/>
  <c r="DO116" i="160"/>
  <c r="DF116" i="160"/>
  <c r="CZ116" i="160"/>
  <c r="DA194" i="160"/>
  <c r="DC175" i="160"/>
  <c r="CW119" i="160"/>
  <c r="CY188" i="160"/>
  <c r="DF206" i="160"/>
  <c r="CN190" i="160"/>
  <c r="CY174" i="160"/>
  <c r="CX166" i="160"/>
  <c r="DG158" i="160"/>
  <c r="DC158" i="160"/>
  <c r="DF150" i="160"/>
  <c r="CZ150" i="160"/>
  <c r="CO142" i="160"/>
  <c r="DK142" i="160"/>
  <c r="DP142" i="160"/>
  <c r="CX142" i="160"/>
  <c r="DE134" i="160"/>
  <c r="CT126" i="160"/>
  <c r="DG126" i="160"/>
  <c r="DA126" i="160"/>
  <c r="DN118" i="160"/>
  <c r="DD118" i="160"/>
  <c r="CN110" i="160"/>
  <c r="DI110" i="160"/>
  <c r="DF110" i="160"/>
  <c r="CZ110" i="160"/>
  <c r="DD199" i="160"/>
  <c r="DA176" i="160"/>
  <c r="DN182" i="160"/>
  <c r="CN205" i="160"/>
  <c r="DP205" i="160"/>
  <c r="DC205" i="160"/>
  <c r="CP197" i="160"/>
  <c r="DB197" i="160"/>
  <c r="CP189" i="160"/>
  <c r="DO189" i="160"/>
  <c r="DA189" i="160"/>
  <c r="CO181" i="160"/>
  <c r="DP181" i="160"/>
  <c r="CZ181" i="160"/>
  <c r="DN173" i="160"/>
  <c r="DF165" i="160"/>
  <c r="DE165" i="160"/>
  <c r="CT157" i="160"/>
  <c r="DB157" i="160"/>
  <c r="DF149" i="160"/>
  <c r="DK149" i="160"/>
  <c r="CY149" i="160"/>
  <c r="CN141" i="160"/>
  <c r="DP141" i="160"/>
  <c r="CZ141" i="160"/>
  <c r="DP133" i="160"/>
  <c r="CZ133" i="160"/>
  <c r="CS125" i="160"/>
  <c r="DI125" i="160"/>
  <c r="CN117" i="160"/>
  <c r="DP117" i="160"/>
  <c r="CP109" i="160"/>
  <c r="DF109" i="160"/>
  <c r="DP109" i="160"/>
  <c r="DB109" i="160"/>
  <c r="CW190" i="160"/>
  <c r="DD159" i="160"/>
  <c r="CQ204" i="160"/>
  <c r="CN196" i="160"/>
  <c r="DN196" i="160"/>
  <c r="DG196" i="160"/>
  <c r="CN188" i="160"/>
  <c r="DK188" i="160"/>
  <c r="DB188" i="160"/>
  <c r="CS180" i="160"/>
  <c r="DI180" i="160"/>
  <c r="DA180" i="160"/>
  <c r="DN164" i="160"/>
  <c r="DD164" i="160"/>
  <c r="CQ156" i="160"/>
  <c r="DI156" i="160"/>
  <c r="DO156" i="160"/>
  <c r="CZ156" i="160"/>
  <c r="DM148" i="160"/>
  <c r="DC148" i="160"/>
  <c r="DN140" i="160"/>
  <c r="DA140" i="160"/>
  <c r="CQ132" i="160"/>
  <c r="DJ132" i="160"/>
  <c r="DG132" i="160"/>
  <c r="CO124" i="160"/>
  <c r="DP124" i="160"/>
  <c r="CY124" i="160"/>
  <c r="DK116" i="160"/>
  <c r="DC116" i="160"/>
  <c r="DA192" i="160"/>
  <c r="CX173" i="160"/>
  <c r="CX179" i="160"/>
  <c r="CP198" i="160"/>
  <c r="CS190" i="160"/>
  <c r="DO182" i="160"/>
  <c r="DB174" i="160"/>
  <c r="CT158" i="160"/>
  <c r="DJ158" i="160"/>
  <c r="DI158" i="160"/>
  <c r="DD158" i="160"/>
  <c r="CS150" i="160"/>
  <c r="DN150" i="160"/>
  <c r="DA150" i="160"/>
  <c r="CP142" i="160"/>
  <c r="DI142" i="160"/>
  <c r="CN134" i="160"/>
  <c r="CQ134" i="160"/>
  <c r="DM134" i="160"/>
  <c r="CZ134" i="160"/>
  <c r="CO126" i="160"/>
  <c r="DO126" i="160"/>
  <c r="DB126" i="160"/>
  <c r="CY126" i="160"/>
  <c r="CQ118" i="160"/>
  <c r="CW118" i="160"/>
  <c r="CT110" i="160"/>
  <c r="DJ110" i="160"/>
  <c r="CX110" i="160"/>
  <c r="CY195" i="160"/>
  <c r="CZ171" i="160"/>
  <c r="CS205" i="160"/>
  <c r="DK205" i="160"/>
  <c r="CY205" i="160"/>
  <c r="CS197" i="160"/>
  <c r="DP197" i="160"/>
  <c r="DC197" i="160"/>
  <c r="CS189" i="160"/>
  <c r="DB189" i="160"/>
  <c r="CS181" i="160"/>
  <c r="CN181" i="160"/>
  <c r="DA181" i="160"/>
  <c r="CS173" i="160"/>
  <c r="DG173" i="160"/>
  <c r="CZ173" i="160"/>
  <c r="DN165" i="160"/>
  <c r="CZ165" i="160"/>
  <c r="CY165" i="160"/>
  <c r="CQ157" i="160"/>
  <c r="DP157" i="160"/>
  <c r="DC157" i="160"/>
  <c r="DN149" i="160"/>
  <c r="CZ149" i="160"/>
  <c r="CO141" i="160"/>
  <c r="DI141" i="160"/>
  <c r="DB141" i="160"/>
  <c r="DI133" i="160"/>
  <c r="DC133" i="160"/>
  <c r="DB133" i="160"/>
  <c r="CQ125" i="160"/>
  <c r="DM125" i="160"/>
  <c r="CW125" i="160"/>
  <c r="CT117" i="160"/>
  <c r="DM117" i="160"/>
  <c r="DI117" i="160"/>
  <c r="DA117" i="160"/>
  <c r="DN109" i="160"/>
  <c r="DC109" i="160"/>
  <c r="DA185" i="160"/>
  <c r="DC152" i="160"/>
  <c r="DP204" i="160"/>
  <c r="DM204" i="160"/>
  <c r="CO196" i="160"/>
  <c r="CZ196" i="160"/>
  <c r="CT188" i="160"/>
  <c r="DF188" i="160"/>
  <c r="DC188" i="160"/>
  <c r="CP180" i="160"/>
  <c r="DJ180" i="160"/>
  <c r="DB180" i="160"/>
  <c r="DP172" i="160"/>
  <c r="DM172" i="160"/>
  <c r="CP164" i="160"/>
  <c r="CS164" i="160"/>
  <c r="DG164" i="160"/>
  <c r="CW164" i="160"/>
  <c r="CN156" i="160"/>
  <c r="DJ156" i="160"/>
  <c r="DA156" i="160"/>
  <c r="CS148" i="160"/>
  <c r="CO148" i="160"/>
  <c r="DD148" i="160"/>
  <c r="DP140" i="160"/>
  <c r="DG140" i="160"/>
  <c r="DC140" i="160"/>
  <c r="CT132" i="160"/>
  <c r="DK132" i="160"/>
  <c r="CX132" i="160"/>
  <c r="CP124" i="160"/>
  <c r="DI124" i="160"/>
  <c r="DG124" i="160"/>
  <c r="DB124" i="160"/>
  <c r="CN116" i="160"/>
  <c r="DP116" i="160"/>
  <c r="DD116" i="160"/>
  <c r="DC208" i="160"/>
  <c r="DE189" i="160"/>
  <c r="CX171" i="160"/>
  <c r="DA154" i="160"/>
  <c r="CN198" i="160"/>
  <c r="DM190" i="160"/>
  <c r="CY182" i="160"/>
  <c r="CO166" i="160"/>
  <c r="CO158" i="160"/>
  <c r="DK158" i="160"/>
  <c r="DN158" i="160"/>
  <c r="CX158" i="160"/>
  <c r="DG150" i="160"/>
  <c r="DB150" i="160"/>
  <c r="DM142" i="160"/>
  <c r="CY142" i="160"/>
  <c r="CT134" i="160"/>
  <c r="DK134" i="160"/>
  <c r="DN134" i="160"/>
  <c r="DA134" i="160"/>
  <c r="CP126" i="160"/>
  <c r="DJ126" i="160"/>
  <c r="DC126" i="160"/>
  <c r="CS118" i="160"/>
  <c r="DI118" i="160"/>
  <c r="DP118" i="160"/>
  <c r="DE118" i="160"/>
  <c r="CO110" i="160"/>
  <c r="DK110" i="160"/>
  <c r="DM110" i="160"/>
  <c r="CY110" i="160"/>
  <c r="DC192" i="160"/>
  <c r="DD167" i="160"/>
  <c r="DM205" i="160"/>
  <c r="DI205" i="160"/>
  <c r="CT197" i="160"/>
  <c r="DK197" i="160"/>
  <c r="CY197" i="160"/>
  <c r="CT189" i="160"/>
  <c r="DP189" i="160"/>
  <c r="DC189" i="160"/>
  <c r="DM181" i="160"/>
  <c r="CP181" i="160"/>
  <c r="DB181" i="160"/>
  <c r="CN173" i="160"/>
  <c r="DO173" i="160"/>
  <c r="DA173" i="160"/>
  <c r="CS165" i="160"/>
  <c r="DG165" i="160"/>
  <c r="DA165" i="160"/>
  <c r="CO157" i="160"/>
  <c r="DK157" i="160"/>
  <c r="DD157" i="160"/>
  <c r="CS149" i="160"/>
  <c r="DG149" i="160"/>
  <c r="DA149" i="160"/>
  <c r="CP141" i="160"/>
  <c r="DM141" i="160"/>
  <c r="DJ141" i="160"/>
  <c r="DC141" i="160"/>
  <c r="CS133" i="160"/>
  <c r="DK133" i="160"/>
  <c r="DG133" i="160"/>
  <c r="DD133" i="160"/>
  <c r="DO125" i="160"/>
  <c r="DE125" i="160"/>
  <c r="CO117" i="160"/>
  <c r="DF117" i="160"/>
  <c r="DK117" i="160"/>
  <c r="CY117" i="160"/>
  <c r="CS109" i="160"/>
  <c r="DG109" i="160"/>
  <c r="DD109" i="160"/>
  <c r="DD206" i="160"/>
  <c r="DE182" i="160"/>
  <c r="DB145" i="160"/>
  <c r="CS204" i="160"/>
  <c r="DI204" i="160"/>
  <c r="DO204" i="160"/>
  <c r="CQ196" i="160"/>
  <c r="DM196" i="160"/>
  <c r="CO188" i="160"/>
  <c r="DN188" i="160"/>
  <c r="DD188" i="160"/>
  <c r="CN180" i="160"/>
  <c r="DK180" i="160"/>
  <c r="DC180" i="160"/>
  <c r="CQ172" i="160"/>
  <c r="DI172" i="160"/>
  <c r="DA172" i="160"/>
  <c r="DE164" i="160"/>
  <c r="CT156" i="160"/>
  <c r="DK156" i="160"/>
  <c r="DB156" i="160"/>
  <c r="CP148" i="160"/>
  <c r="DF148" i="160"/>
  <c r="CW148" i="160"/>
  <c r="CQ140" i="160"/>
  <c r="DI140" i="160"/>
  <c r="CX140" i="160"/>
  <c r="DD140" i="160"/>
  <c r="CY132" i="160"/>
  <c r="DM124" i="160"/>
  <c r="CZ124" i="160"/>
  <c r="CT116" i="160"/>
  <c r="DI116" i="160"/>
  <c r="CW116" i="160"/>
  <c r="DC206" i="160"/>
  <c r="CZ187" i="160"/>
  <c r="CW166" i="160"/>
  <c r="DO190" i="160"/>
  <c r="CX182" i="160"/>
  <c r="CP158" i="160"/>
  <c r="DO158" i="160"/>
  <c r="CN150" i="160"/>
  <c r="CQ150" i="160"/>
  <c r="DO150" i="160"/>
  <c r="DC150" i="160"/>
  <c r="DF142" i="160"/>
  <c r="CZ142" i="160"/>
  <c r="CO134" i="160"/>
  <c r="DG134" i="160"/>
  <c r="DP134" i="160"/>
  <c r="DC134" i="160"/>
  <c r="DD126" i="160"/>
  <c r="CN118" i="160"/>
  <c r="DJ118" i="160"/>
  <c r="DM118" i="160"/>
  <c r="CZ118" i="160"/>
  <c r="CP110" i="160"/>
  <c r="DB110" i="160"/>
  <c r="DA110" i="160"/>
  <c r="DC190" i="160"/>
  <c r="DC160" i="160"/>
  <c r="CQ205" i="160"/>
  <c r="DF205" i="160"/>
  <c r="DJ205" i="160"/>
  <c r="DM197" i="160"/>
  <c r="DI197" i="160"/>
  <c r="CN189" i="160"/>
  <c r="DK189" i="160"/>
  <c r="CY189" i="160"/>
  <c r="DF181" i="160"/>
  <c r="CT181" i="160"/>
  <c r="DC181" i="160"/>
  <c r="CQ173" i="160"/>
  <c r="DB173" i="160"/>
  <c r="DO165" i="160"/>
  <c r="DB165" i="160"/>
  <c r="CP157" i="160"/>
  <c r="DM157" i="160"/>
  <c r="CW157" i="160"/>
  <c r="CN149" i="160"/>
  <c r="DO149" i="160"/>
  <c r="DB149" i="160"/>
  <c r="DF141" i="160"/>
  <c r="DK141" i="160"/>
  <c r="DD141" i="160"/>
  <c r="CN133" i="160"/>
  <c r="CW133" i="160"/>
  <c r="CN125" i="160"/>
  <c r="DP125" i="160"/>
  <c r="CX125" i="160"/>
  <c r="CP117" i="160"/>
  <c r="DN117" i="160"/>
  <c r="DC117" i="160"/>
  <c r="CZ117" i="160"/>
  <c r="DO109" i="160"/>
  <c r="CW109" i="160"/>
  <c r="CY202" i="160"/>
  <c r="CZ178" i="160"/>
  <c r="CZ137" i="160"/>
  <c r="CP204" i="160"/>
  <c r="DJ204" i="160"/>
  <c r="DA204" i="160"/>
  <c r="DP196" i="160"/>
  <c r="DO196" i="160"/>
  <c r="DM188" i="160"/>
  <c r="CZ188" i="160"/>
  <c r="CO180" i="160"/>
  <c r="DF180" i="160"/>
  <c r="DD180" i="160"/>
  <c r="CN172" i="160"/>
  <c r="DJ172" i="160"/>
  <c r="DO172" i="160"/>
  <c r="DP164" i="160"/>
  <c r="DM164" i="160"/>
  <c r="CX164" i="160"/>
  <c r="CO156" i="160"/>
  <c r="DF156" i="160"/>
  <c r="DC156" i="160"/>
  <c r="DP148" i="160"/>
  <c r="DN148" i="160"/>
  <c r="DE148" i="160"/>
  <c r="CN140" i="160"/>
  <c r="DJ140" i="160"/>
  <c r="DO140" i="160"/>
  <c r="CS132" i="160"/>
  <c r="DN132" i="160"/>
  <c r="DB132" i="160"/>
  <c r="DK124" i="160"/>
  <c r="DD124" i="160"/>
  <c r="DA124" i="160"/>
  <c r="CQ116" i="160"/>
  <c r="DJ116" i="160"/>
  <c r="DE116" i="160"/>
  <c r="CX204" i="160"/>
  <c r="CZ185" i="160"/>
  <c r="DE158" i="160"/>
  <c r="CN209" i="160"/>
  <c r="DK209" i="160"/>
  <c r="DP209" i="160"/>
  <c r="DI209" i="160"/>
  <c r="DD209" i="160"/>
  <c r="DO209" i="160"/>
  <c r="CY209" i="160"/>
  <c r="CP209" i="160"/>
  <c r="CX209" i="160"/>
  <c r="CS209" i="160"/>
  <c r="DC209" i="160"/>
  <c r="CZ209" i="160"/>
  <c r="CT209" i="160"/>
  <c r="CW209" i="160"/>
  <c r="DF209" i="160"/>
  <c r="DJ209" i="160"/>
  <c r="CQ209" i="160"/>
  <c r="DA209" i="160"/>
  <c r="DN209" i="160"/>
  <c r="DM209" i="160"/>
  <c r="DG209" i="160"/>
  <c r="DB209" i="160"/>
  <c r="CO209" i="160"/>
  <c r="DE209" i="160"/>
  <c r="CW9" i="160"/>
  <c r="DN9" i="160"/>
  <c r="DP9" i="160"/>
  <c r="CO17" i="160"/>
  <c r="DF17" i="160"/>
  <c r="DK17" i="160"/>
  <c r="DC17" i="160"/>
  <c r="DF25" i="160"/>
  <c r="CZ25" i="160"/>
  <c r="CN33" i="160"/>
  <c r="DM33" i="160"/>
  <c r="DB33" i="160"/>
  <c r="CP41" i="160"/>
  <c r="DJ41" i="160"/>
  <c r="CY41" i="160"/>
  <c r="DD41" i="160"/>
  <c r="DN49" i="160"/>
  <c r="DB49" i="160"/>
  <c r="CT57" i="160"/>
  <c r="DP57" i="160"/>
  <c r="DM57" i="160"/>
  <c r="DD57" i="160"/>
  <c r="DK65" i="160"/>
  <c r="DA65" i="160"/>
  <c r="CS73" i="160"/>
  <c r="DO73" i="160"/>
  <c r="CW73" i="160"/>
  <c r="CO81" i="160"/>
  <c r="DI81" i="160"/>
  <c r="CY81" i="160"/>
  <c r="DD81" i="160"/>
  <c r="CO89" i="160"/>
  <c r="DF89" i="160"/>
  <c r="DA89" i="160"/>
  <c r="CQ97" i="160"/>
  <c r="DM97" i="160"/>
  <c r="DE97" i="160"/>
  <c r="CT105" i="160"/>
  <c r="CY105" i="160"/>
  <c r="DD105" i="160"/>
  <c r="CP10" i="160"/>
  <c r="DF10" i="160"/>
  <c r="CZ10" i="160"/>
  <c r="CN18" i="160"/>
  <c r="DJ18" i="160"/>
  <c r="DN18" i="160"/>
  <c r="DA18" i="160"/>
  <c r="CQ26" i="160"/>
  <c r="DO26" i="160"/>
  <c r="CX26" i="160"/>
  <c r="DK34" i="160"/>
  <c r="DA34" i="160"/>
  <c r="CT42" i="160"/>
  <c r="DN42" i="160"/>
  <c r="DC42" i="160"/>
  <c r="CZ50" i="160"/>
  <c r="CS58" i="160"/>
  <c r="DF58" i="160"/>
  <c r="CW58" i="160"/>
  <c r="CO66" i="160"/>
  <c r="DG66" i="160"/>
  <c r="CX66" i="160"/>
  <c r="DC66" i="160"/>
  <c r="DP74" i="160"/>
  <c r="DA74" i="160"/>
  <c r="CN82" i="160"/>
  <c r="DF82" i="160"/>
  <c r="DJ82" i="160"/>
  <c r="DB82" i="160"/>
  <c r="CN90" i="160"/>
  <c r="DO90" i="160"/>
  <c r="CY90" i="160"/>
  <c r="DM98" i="160"/>
  <c r="DK98" i="160"/>
  <c r="DD98" i="160"/>
  <c r="DN106" i="160"/>
  <c r="CX106" i="160"/>
  <c r="DC106" i="160"/>
  <c r="CO11" i="160"/>
  <c r="DP11" i="160"/>
  <c r="DE11" i="160"/>
  <c r="DF19" i="160"/>
  <c r="DM19" i="160"/>
  <c r="DB19" i="160"/>
  <c r="CT27" i="160"/>
  <c r="DM27" i="160"/>
  <c r="DE27" i="160"/>
  <c r="DC27" i="160"/>
  <c r="CO35" i="160"/>
  <c r="DI35" i="160"/>
  <c r="DA35" i="160"/>
  <c r="CS43" i="160"/>
  <c r="DK43" i="160"/>
  <c r="DO43" i="160"/>
  <c r="DB43" i="160"/>
  <c r="DE51" i="160"/>
  <c r="CQ59" i="160"/>
  <c r="CO59" i="160"/>
  <c r="DG59" i="160"/>
  <c r="CZ59" i="160"/>
  <c r="CN67" i="160"/>
  <c r="DO67" i="160"/>
  <c r="DB67" i="160"/>
  <c r="CO75" i="160"/>
  <c r="DP75" i="160"/>
  <c r="CY75" i="160"/>
  <c r="DJ83" i="160"/>
  <c r="DF83" i="160"/>
  <c r="DC83" i="160"/>
  <c r="CO91" i="160"/>
  <c r="DE91" i="160"/>
  <c r="DD91" i="160"/>
  <c r="CT99" i="160"/>
  <c r="DI99" i="160"/>
  <c r="CY99" i="160"/>
  <c r="DO107" i="160"/>
  <c r="DB107" i="160"/>
  <c r="DN12" i="160"/>
  <c r="DD12" i="160"/>
  <c r="DK20" i="160"/>
  <c r="CX20" i="160"/>
  <c r="CS28" i="160"/>
  <c r="DP28" i="160"/>
  <c r="DD28" i="160"/>
  <c r="CY28" i="160"/>
  <c r="CP36" i="160"/>
  <c r="DJ36" i="160"/>
  <c r="DA36" i="160"/>
  <c r="CQ44" i="160"/>
  <c r="DG44" i="160"/>
  <c r="DF44" i="160"/>
  <c r="CN9" i="160"/>
  <c r="CQ9" i="160"/>
  <c r="CY9" i="160"/>
  <c r="CZ9" i="160"/>
  <c r="CP17" i="160"/>
  <c r="DN17" i="160"/>
  <c r="CX17" i="160"/>
  <c r="DE17" i="160"/>
  <c r="DN25" i="160"/>
  <c r="DA25" i="160"/>
  <c r="CT33" i="160"/>
  <c r="DP33" i="160"/>
  <c r="DO33" i="160"/>
  <c r="DC33" i="160"/>
  <c r="DK41" i="160"/>
  <c r="CZ41" i="160"/>
  <c r="CS49" i="160"/>
  <c r="CQ49" i="160"/>
  <c r="DG49" i="160"/>
  <c r="CW49" i="160"/>
  <c r="CO57" i="160"/>
  <c r="DI57" i="160"/>
  <c r="DO57" i="160"/>
  <c r="DC57" i="160"/>
  <c r="DF65" i="160"/>
  <c r="DB65" i="160"/>
  <c r="CN73" i="160"/>
  <c r="DP73" i="160"/>
  <c r="DG73" i="160"/>
  <c r="DE73" i="160"/>
  <c r="CP81" i="160"/>
  <c r="DJ81" i="160"/>
  <c r="CZ81" i="160"/>
  <c r="CX81" i="160"/>
  <c r="CT89" i="160"/>
  <c r="DN89" i="160"/>
  <c r="DB89" i="160"/>
  <c r="DP97" i="160"/>
  <c r="DO97" i="160"/>
  <c r="CX97" i="160"/>
  <c r="CN105" i="160"/>
  <c r="DF105" i="160"/>
  <c r="CZ105" i="160"/>
  <c r="CQ10" i="160"/>
  <c r="DP10" i="160"/>
  <c r="CT18" i="160"/>
  <c r="DK18" i="160"/>
  <c r="DP18" i="160"/>
  <c r="DB18" i="160"/>
  <c r="CS34" i="160"/>
  <c r="DM34" i="160"/>
  <c r="DI34" i="160"/>
  <c r="DB34" i="160"/>
  <c r="CO42" i="160"/>
  <c r="DG42" i="160"/>
  <c r="CX42" i="160"/>
  <c r="DE42" i="160"/>
  <c r="DP50" i="160"/>
  <c r="DA50" i="160"/>
  <c r="CN58" i="160"/>
  <c r="DN58" i="160"/>
  <c r="DJ58" i="160"/>
  <c r="DB58" i="160"/>
  <c r="CQ66" i="160"/>
  <c r="DO66" i="160"/>
  <c r="CY66" i="160"/>
  <c r="DK74" i="160"/>
  <c r="DD74" i="160"/>
  <c r="CT82" i="160"/>
  <c r="DN82" i="160"/>
  <c r="DC82" i="160"/>
  <c r="CO90" i="160"/>
  <c r="CZ90" i="160"/>
  <c r="DF98" i="160"/>
  <c r="DI98" i="160"/>
  <c r="CW98" i="160"/>
  <c r="CP106" i="160"/>
  <c r="DG106" i="160"/>
  <c r="CY106" i="160"/>
  <c r="DE106" i="160"/>
  <c r="CP11" i="160"/>
  <c r="DI11" i="160"/>
  <c r="CX11" i="160"/>
  <c r="CS19" i="160"/>
  <c r="DN19" i="160"/>
  <c r="DJ19" i="160"/>
  <c r="DA19" i="160"/>
  <c r="CX27" i="160"/>
  <c r="CQ35" i="160"/>
  <c r="CP35" i="160"/>
  <c r="DN35" i="160"/>
  <c r="DB35" i="160"/>
  <c r="CN43" i="160"/>
  <c r="DF43" i="160"/>
  <c r="DD43" i="160"/>
  <c r="CO51" i="160"/>
  <c r="DP51" i="160"/>
  <c r="CX51" i="160"/>
  <c r="DJ59" i="160"/>
  <c r="DI59" i="160"/>
  <c r="DC59" i="160"/>
  <c r="CT67" i="160"/>
  <c r="DM67" i="160"/>
  <c r="CW67" i="160"/>
  <c r="DD67" i="160"/>
  <c r="CP75" i="160"/>
  <c r="DF75" i="160"/>
  <c r="CZ75" i="160"/>
  <c r="CN83" i="160"/>
  <c r="DK83" i="160"/>
  <c r="DG83" i="160"/>
  <c r="DD83" i="160"/>
  <c r="CS91" i="160"/>
  <c r="DP91" i="160"/>
  <c r="DG91" i="160"/>
  <c r="CP99" i="160"/>
  <c r="DJ99" i="160"/>
  <c r="DN99" i="160"/>
  <c r="CZ99" i="160"/>
  <c r="CQ107" i="160"/>
  <c r="DM107" i="160"/>
  <c r="DF107" i="160"/>
  <c r="DD107" i="160"/>
  <c r="CP12" i="160"/>
  <c r="DI12" i="160"/>
  <c r="CW12" i="160"/>
  <c r="CQ20" i="160"/>
  <c r="DJ20" i="160"/>
  <c r="CY20" i="160"/>
  <c r="CN28" i="160"/>
  <c r="CW28" i="160"/>
  <c r="CZ28" i="160"/>
  <c r="CT36" i="160"/>
  <c r="DM36" i="160"/>
  <c r="DB36" i="160"/>
  <c r="DO44" i="160"/>
  <c r="DK44" i="160"/>
  <c r="CZ44" i="160"/>
  <c r="CT52" i="160"/>
  <c r="DI52" i="160"/>
  <c r="CW52" i="160"/>
  <c r="CT60" i="160"/>
  <c r="CP9" i="160"/>
  <c r="DD9" i="160"/>
  <c r="DG9" i="160"/>
  <c r="DA9" i="160"/>
  <c r="DG17" i="160"/>
  <c r="CY17" i="160"/>
  <c r="CS25" i="160"/>
  <c r="CQ25" i="160"/>
  <c r="DM25" i="160"/>
  <c r="CW25" i="160"/>
  <c r="CO33" i="160"/>
  <c r="DI33" i="160"/>
  <c r="DG33" i="160"/>
  <c r="DD33" i="160"/>
  <c r="DF41" i="160"/>
  <c r="DA41" i="160"/>
  <c r="CN49" i="160"/>
  <c r="DE49" i="160"/>
  <c r="CP57" i="160"/>
  <c r="DJ57" i="160"/>
  <c r="CY57" i="160"/>
  <c r="CX57" i="160"/>
  <c r="DN65" i="160"/>
  <c r="DM65" i="160"/>
  <c r="CT73" i="160"/>
  <c r="DI73" i="160"/>
  <c r="CX73" i="160"/>
  <c r="DK81" i="160"/>
  <c r="DA81" i="160"/>
  <c r="DM89" i="160"/>
  <c r="CW89" i="160"/>
  <c r="CS97" i="160"/>
  <c r="DI97" i="160"/>
  <c r="DG97" i="160"/>
  <c r="DD97" i="160"/>
  <c r="CO105" i="160"/>
  <c r="DN105" i="160"/>
  <c r="DA105" i="160"/>
  <c r="DI10" i="160"/>
  <c r="DM10" i="160"/>
  <c r="DC10" i="160"/>
  <c r="CO18" i="160"/>
  <c r="CW18" i="160"/>
  <c r="DD18" i="160"/>
  <c r="DP26" i="160"/>
  <c r="CY26" i="160"/>
  <c r="CN34" i="160"/>
  <c r="DF34" i="160"/>
  <c r="CW34" i="160"/>
  <c r="DC34" i="160"/>
  <c r="CQ42" i="160"/>
  <c r="DO42" i="160"/>
  <c r="CY42" i="160"/>
  <c r="CP50" i="160"/>
  <c r="DK50" i="160"/>
  <c r="DD50" i="160"/>
  <c r="CT58" i="160"/>
  <c r="DG58" i="160"/>
  <c r="DI58" i="160"/>
  <c r="DC58" i="160"/>
  <c r="CZ66" i="160"/>
  <c r="CS74" i="160"/>
  <c r="DM74" i="160"/>
  <c r="DI74" i="160"/>
  <c r="DB74" i="160"/>
  <c r="CO82" i="160"/>
  <c r="DG82" i="160"/>
  <c r="CX82" i="160"/>
  <c r="DE82" i="160"/>
  <c r="CS90" i="160"/>
  <c r="DP90" i="160"/>
  <c r="DA90" i="160"/>
  <c r="CQ98" i="160"/>
  <c r="DN98" i="160"/>
  <c r="DJ98" i="160"/>
  <c r="DB98" i="160"/>
  <c r="CS106" i="160"/>
  <c r="DO106" i="160"/>
  <c r="CZ106" i="160"/>
  <c r="CT11" i="160"/>
  <c r="CY11" i="160"/>
  <c r="CN19" i="160"/>
  <c r="DG19" i="160"/>
  <c r="DD19" i="160"/>
  <c r="DC19" i="160"/>
  <c r="CO27" i="160"/>
  <c r="DP27" i="160"/>
  <c r="DF27" i="160"/>
  <c r="DJ35" i="160"/>
  <c r="DO35" i="160"/>
  <c r="DC35" i="160"/>
  <c r="CT43" i="160"/>
  <c r="DM43" i="160"/>
  <c r="CW43" i="160"/>
  <c r="DA43" i="160"/>
  <c r="CP51" i="160"/>
  <c r="DF51" i="160"/>
  <c r="CY51" i="160"/>
  <c r="CS59" i="160"/>
  <c r="DK59" i="160"/>
  <c r="DN59" i="160"/>
  <c r="DA59" i="160"/>
  <c r="DE67" i="160"/>
  <c r="CQ75" i="160"/>
  <c r="DO75" i="160"/>
  <c r="DN75" i="160"/>
  <c r="CT83" i="160"/>
  <c r="DI83" i="160"/>
  <c r="DB83" i="160"/>
  <c r="CN91" i="160"/>
  <c r="DN91" i="160"/>
  <c r="CX91" i="160"/>
  <c r="DK99" i="160"/>
  <c r="DO99" i="160"/>
  <c r="DC99" i="160"/>
  <c r="CO107" i="160"/>
  <c r="CW107" i="160"/>
  <c r="DA107" i="160"/>
  <c r="CT12" i="160"/>
  <c r="DG12" i="160"/>
  <c r="DE12" i="160"/>
  <c r="DM20" i="160"/>
  <c r="DC20" i="160"/>
  <c r="CZ20" i="160"/>
  <c r="CT28" i="160"/>
  <c r="DI28" i="160"/>
  <c r="DE28" i="160"/>
  <c r="CN36" i="160"/>
  <c r="DF36" i="160"/>
  <c r="DD36" i="160"/>
  <c r="CS44" i="160"/>
  <c r="DA44" i="160"/>
  <c r="CP52" i="160"/>
  <c r="DJ52" i="160"/>
  <c r="DE52" i="160"/>
  <c r="CQ60" i="160"/>
  <c r="DG60" i="160"/>
  <c r="CO9" i="160"/>
  <c r="DO9" i="160"/>
  <c r="DB9" i="160"/>
  <c r="DO17" i="160"/>
  <c r="CZ17" i="160"/>
  <c r="CN25" i="160"/>
  <c r="DO25" i="160"/>
  <c r="DB25" i="160"/>
  <c r="CP33" i="160"/>
  <c r="DJ33" i="160"/>
  <c r="CX33" i="160"/>
  <c r="DE33" i="160"/>
  <c r="DN41" i="160"/>
  <c r="DB41" i="160"/>
  <c r="CT49" i="160"/>
  <c r="DP49" i="160"/>
  <c r="DM49" i="160"/>
  <c r="CX49" i="160"/>
  <c r="DK57" i="160"/>
  <c r="CZ57" i="160"/>
  <c r="CS65" i="160"/>
  <c r="CQ65" i="160"/>
  <c r="DG65" i="160"/>
  <c r="CW65" i="160"/>
  <c r="CO73" i="160"/>
  <c r="DM73" i="160"/>
  <c r="DC73" i="160"/>
  <c r="DF81" i="160"/>
  <c r="DB81" i="160"/>
  <c r="CQ89" i="160"/>
  <c r="DP89" i="160"/>
  <c r="DO89" i="160"/>
  <c r="DE89" i="160"/>
  <c r="DJ97" i="160"/>
  <c r="CY97" i="160"/>
  <c r="DC97" i="160"/>
  <c r="DG105" i="160"/>
  <c r="DB105" i="160"/>
  <c r="CS10" i="160"/>
  <c r="DJ10" i="160"/>
  <c r="DN10" i="160"/>
  <c r="DA10" i="160"/>
  <c r="CQ18" i="160"/>
  <c r="DG18" i="160"/>
  <c r="DE18" i="160"/>
  <c r="CP26" i="160"/>
  <c r="DK26" i="160"/>
  <c r="CZ26" i="160"/>
  <c r="CT34" i="160"/>
  <c r="DN34" i="160"/>
  <c r="DE34" i="160"/>
  <c r="DD34" i="160"/>
  <c r="CZ42" i="160"/>
  <c r="CS50" i="160"/>
  <c r="DM50" i="160"/>
  <c r="DC50" i="160"/>
  <c r="CO58" i="160"/>
  <c r="DO58" i="160"/>
  <c r="CX58" i="160"/>
  <c r="DE58" i="160"/>
  <c r="CP66" i="160"/>
  <c r="DP66" i="160"/>
  <c r="DA66" i="160"/>
  <c r="CN74" i="160"/>
  <c r="DF74" i="160"/>
  <c r="DJ74" i="160"/>
  <c r="DC74" i="160"/>
  <c r="CQ82" i="160"/>
  <c r="DO82" i="160"/>
  <c r="CY82" i="160"/>
  <c r="CT90" i="160"/>
  <c r="DK90" i="160"/>
  <c r="DD90" i="160"/>
  <c r="CS98" i="160"/>
  <c r="DC98" i="160"/>
  <c r="CT106" i="160"/>
  <c r="DA106" i="160"/>
  <c r="CQ11" i="160"/>
  <c r="DF11" i="160"/>
  <c r="DK11" i="160"/>
  <c r="DB11" i="160"/>
  <c r="CT19" i="160"/>
  <c r="DO19" i="160"/>
  <c r="DK19" i="160"/>
  <c r="CZ19" i="160"/>
  <c r="CP27" i="160"/>
  <c r="DN27" i="160"/>
  <c r="CY27" i="160"/>
  <c r="CS35" i="160"/>
  <c r="DK35" i="160"/>
  <c r="DG35" i="160"/>
  <c r="DE35" i="160"/>
  <c r="DE43" i="160"/>
  <c r="CQ51" i="160"/>
  <c r="DG51" i="160"/>
  <c r="CZ51" i="160"/>
  <c r="CN59" i="160"/>
  <c r="DO59" i="160"/>
  <c r="DD59" i="160"/>
  <c r="CO67" i="160"/>
  <c r="DP67" i="160"/>
  <c r="CX67" i="160"/>
  <c r="DJ75" i="160"/>
  <c r="DG75" i="160"/>
  <c r="DC75" i="160"/>
  <c r="DM83" i="160"/>
  <c r="CW83" i="160"/>
  <c r="DA83" i="160"/>
  <c r="DO91" i="160"/>
  <c r="CY91" i="160"/>
  <c r="DG99" i="160"/>
  <c r="DA99" i="160"/>
  <c r="CN107" i="160"/>
  <c r="DP107" i="160"/>
  <c r="DE107" i="160"/>
  <c r="CN12" i="160"/>
  <c r="CX12" i="160"/>
  <c r="CS20" i="160"/>
  <c r="CT20" i="160"/>
  <c r="DD20" i="160"/>
  <c r="DA20" i="160"/>
  <c r="CO28" i="160"/>
  <c r="DJ28" i="160"/>
  <c r="CX28" i="160"/>
  <c r="CQ36" i="160"/>
  <c r="DG36" i="160"/>
  <c r="DC36" i="160"/>
  <c r="DE36" i="160"/>
  <c r="DP44" i="160"/>
  <c r="DD44" i="160"/>
  <c r="DC44" i="160"/>
  <c r="CN52" i="160"/>
  <c r="DM52" i="160"/>
  <c r="CX52" i="160"/>
  <c r="DO60" i="160"/>
  <c r="CT9" i="160"/>
  <c r="DE9" i="160"/>
  <c r="DC9" i="160"/>
  <c r="DJ17" i="160"/>
  <c r="DA17" i="160"/>
  <c r="CT25" i="160"/>
  <c r="DP25" i="160"/>
  <c r="DC25" i="160"/>
  <c r="DK33" i="160"/>
  <c r="DA33" i="160"/>
  <c r="CS41" i="160"/>
  <c r="CQ41" i="160"/>
  <c r="DG41" i="160"/>
  <c r="CW41" i="160"/>
  <c r="CO49" i="160"/>
  <c r="DI49" i="160"/>
  <c r="DO49" i="160"/>
  <c r="DC49" i="160"/>
  <c r="DF57" i="160"/>
  <c r="DA57" i="160"/>
  <c r="CN65" i="160"/>
  <c r="DO65" i="160"/>
  <c r="DE65" i="160"/>
  <c r="CP73" i="160"/>
  <c r="DJ73" i="160"/>
  <c r="CY73" i="160"/>
  <c r="DD73" i="160"/>
  <c r="DN81" i="160"/>
  <c r="CW81" i="160"/>
  <c r="DI89" i="160"/>
  <c r="CX89" i="160"/>
  <c r="CO97" i="160"/>
  <c r="DK97" i="160"/>
  <c r="CZ97" i="160"/>
  <c r="DP105" i="160"/>
  <c r="CW105" i="160"/>
  <c r="CN10" i="160"/>
  <c r="DK10" i="160"/>
  <c r="CW10" i="160"/>
  <c r="DB10" i="160"/>
  <c r="CP18" i="160"/>
  <c r="DO18" i="160"/>
  <c r="CX18" i="160"/>
  <c r="CS26" i="160"/>
  <c r="DM26" i="160"/>
  <c r="DI26" i="160"/>
  <c r="DC26" i="160"/>
  <c r="CO34" i="160"/>
  <c r="DG34" i="160"/>
  <c r="CZ34" i="160"/>
  <c r="DP42" i="160"/>
  <c r="DA42" i="160"/>
  <c r="CN50" i="160"/>
  <c r="DF50" i="160"/>
  <c r="DJ50" i="160"/>
  <c r="DE50" i="160"/>
  <c r="CQ58" i="160"/>
  <c r="CY58" i="160"/>
  <c r="DK66" i="160"/>
  <c r="DD66" i="160"/>
  <c r="CT74" i="160"/>
  <c r="DN74" i="160"/>
  <c r="DE74" i="160"/>
  <c r="CP82" i="160"/>
  <c r="CZ82" i="160"/>
  <c r="DM90" i="160"/>
  <c r="DI90" i="160"/>
  <c r="DE90" i="160"/>
  <c r="CP98" i="160"/>
  <c r="DG98" i="160"/>
  <c r="CX98" i="160"/>
  <c r="DE98" i="160"/>
  <c r="CN106" i="160"/>
  <c r="DP106" i="160"/>
  <c r="DN11" i="160"/>
  <c r="DM11" i="160"/>
  <c r="CZ11" i="160"/>
  <c r="CW19" i="160"/>
  <c r="CQ27" i="160"/>
  <c r="DO27" i="160"/>
  <c r="DG27" i="160"/>
  <c r="CN35" i="160"/>
  <c r="DF35" i="160"/>
  <c r="CW35" i="160"/>
  <c r="CP43" i="160"/>
  <c r="DP43" i="160"/>
  <c r="CX43" i="160"/>
  <c r="DJ51" i="160"/>
  <c r="DI51" i="160"/>
  <c r="DC51" i="160"/>
  <c r="CT59" i="160"/>
  <c r="DM59" i="160"/>
  <c r="CW59" i="160"/>
  <c r="DB59" i="160"/>
  <c r="CP67" i="160"/>
  <c r="DF67" i="160"/>
  <c r="CY67" i="160"/>
  <c r="CS75" i="160"/>
  <c r="DK75" i="160"/>
  <c r="DI75" i="160"/>
  <c r="DA75" i="160"/>
  <c r="DE83" i="160"/>
  <c r="CP91" i="160"/>
  <c r="DJ91" i="160"/>
  <c r="DI91" i="160"/>
  <c r="CZ91" i="160"/>
  <c r="CQ99" i="160"/>
  <c r="CN99" i="160"/>
  <c r="DF99" i="160"/>
  <c r="DB99" i="160"/>
  <c r="CS107" i="160"/>
  <c r="CX107" i="160"/>
  <c r="CO12" i="160"/>
  <c r="DK12" i="160"/>
  <c r="DJ12" i="160"/>
  <c r="DA12" i="160"/>
  <c r="DF20" i="160"/>
  <c r="DO20" i="160"/>
  <c r="DB20" i="160"/>
  <c r="CP28" i="160"/>
  <c r="DM28" i="160"/>
  <c r="DO36" i="160"/>
  <c r="DK36" i="160"/>
  <c r="CW36" i="160"/>
  <c r="CN44" i="160"/>
  <c r="DI44" i="160"/>
  <c r="CS9" i="160"/>
  <c r="DM9" i="160"/>
  <c r="DK9" i="160"/>
  <c r="CS17" i="160"/>
  <c r="CQ17" i="160"/>
  <c r="DP17" i="160"/>
  <c r="DD17" i="160"/>
  <c r="CO25" i="160"/>
  <c r="DI25" i="160"/>
  <c r="CX25" i="160"/>
  <c r="DD25" i="160"/>
  <c r="CQ33" i="160"/>
  <c r="DF33" i="160"/>
  <c r="CW33" i="160"/>
  <c r="CN41" i="160"/>
  <c r="DE41" i="160"/>
  <c r="CP49" i="160"/>
  <c r="DJ49" i="160"/>
  <c r="CY49" i="160"/>
  <c r="DD49" i="160"/>
  <c r="CQ57" i="160"/>
  <c r="DN57" i="160"/>
  <c r="DB57" i="160"/>
  <c r="CT65" i="160"/>
  <c r="DP65" i="160"/>
  <c r="CX65" i="160"/>
  <c r="DK73" i="160"/>
  <c r="CZ73" i="160"/>
  <c r="CS81" i="160"/>
  <c r="CQ81" i="160"/>
  <c r="DO81" i="160"/>
  <c r="DE81" i="160"/>
  <c r="CS89" i="160"/>
  <c r="DJ89" i="160"/>
  <c r="DG89" i="160"/>
  <c r="DC89" i="160"/>
  <c r="CP97" i="160"/>
  <c r="DF97" i="160"/>
  <c r="DA97" i="160"/>
  <c r="CQ105" i="160"/>
  <c r="DI105" i="160"/>
  <c r="DM105" i="160"/>
  <c r="DE105" i="160"/>
  <c r="CT10" i="160"/>
  <c r="DE10" i="160"/>
  <c r="DD10" i="160"/>
  <c r="DF18" i="160"/>
  <c r="CY18" i="160"/>
  <c r="CN26" i="160"/>
  <c r="DF26" i="160"/>
  <c r="DJ26" i="160"/>
  <c r="DD26" i="160"/>
  <c r="CQ34" i="160"/>
  <c r="DO34" i="160"/>
  <c r="DJ34" i="160"/>
  <c r="CP42" i="160"/>
  <c r="DK42" i="160"/>
  <c r="DD42" i="160"/>
  <c r="CT50" i="160"/>
  <c r="DN50" i="160"/>
  <c r="CX50" i="160"/>
  <c r="DB50" i="160"/>
  <c r="CP58" i="160"/>
  <c r="DP58" i="160"/>
  <c r="CZ58" i="160"/>
  <c r="CS66" i="160"/>
  <c r="DM66" i="160"/>
  <c r="DJ66" i="160"/>
  <c r="CW66" i="160"/>
  <c r="CO74" i="160"/>
  <c r="DG74" i="160"/>
  <c r="CX74" i="160"/>
  <c r="CW74" i="160"/>
  <c r="DP82" i="160"/>
  <c r="DA82" i="160"/>
  <c r="CQ90" i="160"/>
  <c r="DF90" i="160"/>
  <c r="DJ90" i="160"/>
  <c r="CW90" i="160"/>
  <c r="CN98" i="160"/>
  <c r="DO98" i="160"/>
  <c r="CY98" i="160"/>
  <c r="CO106" i="160"/>
  <c r="DK106" i="160"/>
  <c r="DD106" i="160"/>
  <c r="CS11" i="160"/>
  <c r="DG11" i="160"/>
  <c r="DJ11" i="160"/>
  <c r="DA11" i="160"/>
  <c r="DP19" i="160"/>
  <c r="DE19" i="160"/>
  <c r="DJ27" i="160"/>
  <c r="DI27" i="160"/>
  <c r="CZ27" i="160"/>
  <c r="CT35" i="160"/>
  <c r="DM35" i="160"/>
  <c r="DD35" i="160"/>
  <c r="CX35" i="160"/>
  <c r="DG43" i="160"/>
  <c r="CY43" i="160"/>
  <c r="CS51" i="160"/>
  <c r="DK51" i="160"/>
  <c r="DN51" i="160"/>
  <c r="DA51" i="160"/>
  <c r="DE59" i="160"/>
  <c r="CQ67" i="160"/>
  <c r="DG67" i="160"/>
  <c r="CZ67" i="160"/>
  <c r="CN75" i="160"/>
  <c r="CW75" i="160"/>
  <c r="DB75" i="160"/>
  <c r="CS83" i="160"/>
  <c r="DP83" i="160"/>
  <c r="CX83" i="160"/>
  <c r="DK91" i="160"/>
  <c r="CT91" i="160"/>
  <c r="DC91" i="160"/>
  <c r="CO99" i="160"/>
  <c r="DM99" i="160"/>
  <c r="CW99" i="160"/>
  <c r="DD99" i="160"/>
  <c r="CT107" i="160"/>
  <c r="DG107" i="160"/>
  <c r="CY107" i="160"/>
  <c r="CQ12" i="160"/>
  <c r="DO12" i="160"/>
  <c r="CZ12" i="160"/>
  <c r="CN20" i="160"/>
  <c r="DN20" i="160"/>
  <c r="CW20" i="160"/>
  <c r="DG28" i="160"/>
  <c r="DF28" i="160"/>
  <c r="DN28" i="160"/>
  <c r="CS36" i="160"/>
  <c r="CY36" i="160"/>
  <c r="CO44" i="160"/>
  <c r="DJ44" i="160"/>
  <c r="DE44" i="160"/>
  <c r="CQ52" i="160"/>
  <c r="DG52" i="160"/>
  <c r="DB52" i="160"/>
  <c r="DP60" i="160"/>
  <c r="CW60" i="160"/>
  <c r="DC60" i="160"/>
  <c r="CP68" i="160"/>
  <c r="DM68" i="160"/>
  <c r="CX68" i="160"/>
  <c r="CX9" i="160"/>
  <c r="DI9" i="160"/>
  <c r="CN17" i="160"/>
  <c r="DI17" i="160"/>
  <c r="CW17" i="160"/>
  <c r="CP25" i="160"/>
  <c r="DJ25" i="160"/>
  <c r="DG25" i="160"/>
  <c r="DE25" i="160"/>
  <c r="DN33" i="160"/>
  <c r="CY33" i="160"/>
  <c r="CT41" i="160"/>
  <c r="DP41" i="160"/>
  <c r="DM41" i="160"/>
  <c r="CX41" i="160"/>
  <c r="DK49" i="160"/>
  <c r="CZ49" i="160"/>
  <c r="CS57" i="160"/>
  <c r="DG57" i="160"/>
  <c r="CW57" i="160"/>
  <c r="CO65" i="160"/>
  <c r="DI65" i="160"/>
  <c r="CY65" i="160"/>
  <c r="DC65" i="160"/>
  <c r="CQ73" i="160"/>
  <c r="DF73" i="160"/>
  <c r="DA73" i="160"/>
  <c r="CN81" i="160"/>
  <c r="DM81" i="160"/>
  <c r="DC81" i="160"/>
  <c r="DK89" i="160"/>
  <c r="CY89" i="160"/>
  <c r="DD89" i="160"/>
  <c r="CT97" i="160"/>
  <c r="DN97" i="160"/>
  <c r="DB97" i="160"/>
  <c r="DJ105" i="160"/>
  <c r="DO105" i="160"/>
  <c r="CX105" i="160"/>
  <c r="DG10" i="160"/>
  <c r="CX10" i="160"/>
  <c r="CZ18" i="160"/>
  <c r="CT26" i="160"/>
  <c r="DN26" i="160"/>
  <c r="CW26" i="160"/>
  <c r="DA26" i="160"/>
  <c r="CP34" i="160"/>
  <c r="CX34" i="160"/>
  <c r="CS42" i="160"/>
  <c r="DM42" i="160"/>
  <c r="DI42" i="160"/>
  <c r="CW42" i="160"/>
  <c r="CO50" i="160"/>
  <c r="DG50" i="160"/>
  <c r="DI50" i="160"/>
  <c r="CW50" i="160"/>
  <c r="DK58" i="160"/>
  <c r="DA58" i="160"/>
  <c r="CN66" i="160"/>
  <c r="DF66" i="160"/>
  <c r="DB66" i="160"/>
  <c r="CQ74" i="160"/>
  <c r="DO74" i="160"/>
  <c r="CY74" i="160"/>
  <c r="DK82" i="160"/>
  <c r="DD82" i="160"/>
  <c r="DN90" i="160"/>
  <c r="DC90" i="160"/>
  <c r="CT98" i="160"/>
  <c r="CZ98" i="160"/>
  <c r="DM106" i="160"/>
  <c r="DI106" i="160"/>
  <c r="CW106" i="160"/>
  <c r="DO11" i="160"/>
  <c r="DD11" i="160"/>
  <c r="DC11" i="160"/>
  <c r="CP19" i="160"/>
  <c r="DI19" i="160"/>
  <c r="CX19" i="160"/>
  <c r="CS27" i="160"/>
  <c r="DK27" i="160"/>
  <c r="DD27" i="160"/>
  <c r="DA27" i="160"/>
  <c r="CY35" i="160"/>
  <c r="CQ43" i="160"/>
  <c r="CO43" i="160"/>
  <c r="DI43" i="160"/>
  <c r="CZ43" i="160"/>
  <c r="CN51" i="160"/>
  <c r="DO51" i="160"/>
  <c r="DB51" i="160"/>
  <c r="DP59" i="160"/>
  <c r="CX59" i="160"/>
  <c r="DJ67" i="160"/>
  <c r="DI67" i="160"/>
  <c r="DC67" i="160"/>
  <c r="CT75" i="160"/>
  <c r="DM75" i="160"/>
  <c r="DE75" i="160"/>
  <c r="DD75" i="160"/>
  <c r="CP83" i="160"/>
  <c r="DO83" i="160"/>
  <c r="CY83" i="160"/>
  <c r="DF91" i="160"/>
  <c r="DA91" i="160"/>
  <c r="DE99" i="160"/>
  <c r="CP107" i="160"/>
  <c r="DJ107" i="160"/>
  <c r="DI107" i="160"/>
  <c r="CZ107" i="160"/>
  <c r="DM12" i="160"/>
  <c r="DP12" i="160"/>
  <c r="DB12" i="160"/>
  <c r="CO20" i="160"/>
  <c r="DI20" i="160"/>
  <c r="DE20" i="160"/>
  <c r="CQ28" i="160"/>
  <c r="DO28" i="160"/>
  <c r="DK28" i="160"/>
  <c r="DA28" i="160"/>
  <c r="DP36" i="160"/>
  <c r="DN36" i="160"/>
  <c r="CZ36" i="160"/>
  <c r="CP44" i="160"/>
  <c r="DM44" i="160"/>
  <c r="CX44" i="160"/>
  <c r="DO52" i="160"/>
  <c r="DF52" i="160"/>
  <c r="CZ52" i="160"/>
  <c r="CN60" i="160"/>
  <c r="DF9" i="160"/>
  <c r="DJ9" i="160"/>
  <c r="CT17" i="160"/>
  <c r="DM17" i="160"/>
  <c r="DB17" i="160"/>
  <c r="DK25" i="160"/>
  <c r="CY25" i="160"/>
  <c r="CS33" i="160"/>
  <c r="CZ33" i="160"/>
  <c r="CO41" i="160"/>
  <c r="DI41" i="160"/>
  <c r="DO41" i="160"/>
  <c r="DC41" i="160"/>
  <c r="DF49" i="160"/>
  <c r="DA49" i="160"/>
  <c r="CN57" i="160"/>
  <c r="DE57" i="160"/>
  <c r="CP65" i="160"/>
  <c r="DJ65" i="160"/>
  <c r="CZ65" i="160"/>
  <c r="DD65" i="160"/>
  <c r="DN73" i="160"/>
  <c r="DB73" i="160"/>
  <c r="CT81" i="160"/>
  <c r="DP81" i="160"/>
  <c r="DG81" i="160"/>
  <c r="CP89" i="160"/>
  <c r="CN89" i="160"/>
  <c r="CZ89" i="160"/>
  <c r="CN97" i="160"/>
  <c r="CW97" i="160"/>
  <c r="CS105" i="160"/>
  <c r="DK105" i="160"/>
  <c r="CP105" i="160"/>
  <c r="DC105" i="160"/>
  <c r="CO10" i="160"/>
  <c r="DO10" i="160"/>
  <c r="CY10" i="160"/>
  <c r="CS18" i="160"/>
  <c r="DI18" i="160"/>
  <c r="DM18" i="160"/>
  <c r="DC18" i="160"/>
  <c r="CO26" i="160"/>
  <c r="DG26" i="160"/>
  <c r="DE26" i="160"/>
  <c r="DB26" i="160"/>
  <c r="DP34" i="160"/>
  <c r="CY34" i="160"/>
  <c r="CN42" i="160"/>
  <c r="DF42" i="160"/>
  <c r="DJ42" i="160"/>
  <c r="DB42" i="160"/>
  <c r="CQ50" i="160"/>
  <c r="DO50" i="160"/>
  <c r="CY50" i="160"/>
  <c r="DM58" i="160"/>
  <c r="DD58" i="160"/>
  <c r="CT66" i="160"/>
  <c r="DN66" i="160"/>
  <c r="DI66" i="160"/>
  <c r="DE66" i="160"/>
  <c r="CP74" i="160"/>
  <c r="CZ74" i="160"/>
  <c r="CS82" i="160"/>
  <c r="DM82" i="160"/>
  <c r="DI82" i="160"/>
  <c r="CW82" i="160"/>
  <c r="CP90" i="160"/>
  <c r="DG90" i="160"/>
  <c r="CX90" i="160"/>
  <c r="DB90" i="160"/>
  <c r="CO98" i="160"/>
  <c r="DP98" i="160"/>
  <c r="DA98" i="160"/>
  <c r="CQ106" i="160"/>
  <c r="DF106" i="160"/>
  <c r="DJ106" i="160"/>
  <c r="DB106" i="160"/>
  <c r="CN11" i="160"/>
  <c r="CW11" i="160"/>
  <c r="CQ19" i="160"/>
  <c r="CO19" i="160"/>
  <c r="CY19" i="160"/>
  <c r="CN27" i="160"/>
  <c r="CW27" i="160"/>
  <c r="DB27" i="160"/>
  <c r="DP35" i="160"/>
  <c r="CZ35" i="160"/>
  <c r="DJ43" i="160"/>
  <c r="DN43" i="160"/>
  <c r="DC43" i="160"/>
  <c r="CT51" i="160"/>
  <c r="DM51" i="160"/>
  <c r="CW51" i="160"/>
  <c r="DD51" i="160"/>
  <c r="CP59" i="160"/>
  <c r="DF59" i="160"/>
  <c r="CY59" i="160"/>
  <c r="CS67" i="160"/>
  <c r="DK67" i="160"/>
  <c r="DN67" i="160"/>
  <c r="DA67" i="160"/>
  <c r="CX75" i="160"/>
  <c r="CQ83" i="160"/>
  <c r="CO83" i="160"/>
  <c r="DN83" i="160"/>
  <c r="CZ83" i="160"/>
  <c r="CQ91" i="160"/>
  <c r="DM91" i="160"/>
  <c r="CW91" i="160"/>
  <c r="DB91" i="160"/>
  <c r="CS99" i="160"/>
  <c r="DP99" i="160"/>
  <c r="CX99" i="160"/>
  <c r="DK107" i="160"/>
  <c r="DN107" i="160"/>
  <c r="DC107" i="160"/>
  <c r="CS12" i="160"/>
  <c r="DF12" i="160"/>
  <c r="DC12" i="160"/>
  <c r="CY12" i="160"/>
  <c r="CP20" i="160"/>
  <c r="DG20" i="160"/>
  <c r="DP20" i="160"/>
  <c r="DC28" i="160"/>
  <c r="DB28" i="160"/>
  <c r="CO36" i="160"/>
  <c r="DI36" i="160"/>
  <c r="CX36" i="160"/>
  <c r="CT44" i="160"/>
  <c r="DN44" i="160"/>
  <c r="CY44" i="160"/>
  <c r="CS52" i="160"/>
  <c r="DK52" i="160"/>
  <c r="DC52" i="160"/>
  <c r="CO60" i="160"/>
  <c r="DJ60" i="160"/>
  <c r="CX60" i="160"/>
  <c r="CQ68" i="160"/>
  <c r="DG68" i="160"/>
  <c r="DB68" i="160"/>
  <c r="CW44" i="160"/>
  <c r="CY52" i="160"/>
  <c r="DN60" i="160"/>
  <c r="DA60" i="160"/>
  <c r="DO68" i="160"/>
  <c r="DD68" i="160"/>
  <c r="CQ76" i="160"/>
  <c r="DO76" i="160"/>
  <c r="DC76" i="160"/>
  <c r="DI84" i="160"/>
  <c r="CW84" i="160"/>
  <c r="CO92" i="160"/>
  <c r="CS92" i="160"/>
  <c r="DF92" i="160"/>
  <c r="CY92" i="160"/>
  <c r="DP100" i="160"/>
  <c r="DN100" i="160"/>
  <c r="DC100" i="160"/>
  <c r="CS108" i="160"/>
  <c r="DJ108" i="160"/>
  <c r="DE108" i="160"/>
  <c r="CZ13" i="160"/>
  <c r="CP21" i="160"/>
  <c r="CN21" i="160"/>
  <c r="DB21" i="160"/>
  <c r="CY21" i="160"/>
  <c r="CS29" i="160"/>
  <c r="DJ29" i="160"/>
  <c r="DE29" i="160"/>
  <c r="CQ37" i="160"/>
  <c r="DM37" i="160"/>
  <c r="DP37" i="160"/>
  <c r="CY37" i="160"/>
  <c r="CS45" i="160"/>
  <c r="DO45" i="160"/>
  <c r="DD45" i="160"/>
  <c r="CT53" i="160"/>
  <c r="CX53" i="160"/>
  <c r="DF61" i="160"/>
  <c r="DP61" i="160"/>
  <c r="CZ61" i="160"/>
  <c r="CS69" i="160"/>
  <c r="DO69" i="160"/>
  <c r="CW69" i="160"/>
  <c r="DM77" i="160"/>
  <c r="DA77" i="160"/>
  <c r="DN85" i="160"/>
  <c r="DC85" i="160"/>
  <c r="DB85" i="160"/>
  <c r="DJ93" i="160"/>
  <c r="DE93" i="160"/>
  <c r="CO101" i="160"/>
  <c r="DM101" i="160"/>
  <c r="DP101" i="160"/>
  <c r="CY101" i="160"/>
  <c r="CS14" i="160"/>
  <c r="DO14" i="160"/>
  <c r="DB14" i="160"/>
  <c r="CP22" i="160"/>
  <c r="DI22" i="160"/>
  <c r="CW22" i="160"/>
  <c r="CQ30" i="160"/>
  <c r="DK30" i="160"/>
  <c r="DN30" i="160"/>
  <c r="CW30" i="160"/>
  <c r="CS38" i="160"/>
  <c r="DO38" i="160"/>
  <c r="DD38" i="160"/>
  <c r="DI46" i="160"/>
  <c r="DF46" i="160"/>
  <c r="CZ46" i="160"/>
  <c r="CO54" i="160"/>
  <c r="CN54" i="160"/>
  <c r="DB54" i="160"/>
  <c r="DA54" i="160"/>
  <c r="CS62" i="160"/>
  <c r="DM62" i="160"/>
  <c r="CW62" i="160"/>
  <c r="DJ70" i="160"/>
  <c r="DP70" i="160"/>
  <c r="CX70" i="160"/>
  <c r="CS78" i="160"/>
  <c r="DG78" i="160"/>
  <c r="DC78" i="160"/>
  <c r="CS86" i="160"/>
  <c r="DJ86" i="160"/>
  <c r="DM86" i="160"/>
  <c r="DE86" i="160"/>
  <c r="CO94" i="160"/>
  <c r="DK94" i="160"/>
  <c r="DP94" i="160"/>
  <c r="CY94" i="160"/>
  <c r="DO102" i="160"/>
  <c r="CP15" i="160"/>
  <c r="DJ15" i="160"/>
  <c r="DN15" i="160"/>
  <c r="CY15" i="160"/>
  <c r="CN23" i="160"/>
  <c r="DO23" i="160"/>
  <c r="DA23" i="160"/>
  <c r="CW23" i="160"/>
  <c r="DI31" i="160"/>
  <c r="DD31" i="160"/>
  <c r="DO39" i="160"/>
  <c r="DK39" i="160"/>
  <c r="CX39" i="160"/>
  <c r="CT47" i="160"/>
  <c r="DB47" i="160"/>
  <c r="CO55" i="160"/>
  <c r="CS55" i="160"/>
  <c r="CY55" i="160"/>
  <c r="DG63" i="160"/>
  <c r="DM63" i="160"/>
  <c r="CZ63" i="160"/>
  <c r="DP71" i="160"/>
  <c r="DD71" i="160"/>
  <c r="CP79" i="160"/>
  <c r="DF79" i="160"/>
  <c r="DM79" i="160"/>
  <c r="CX79" i="160"/>
  <c r="CO87" i="160"/>
  <c r="DO87" i="160"/>
  <c r="DA87" i="160"/>
  <c r="DE87" i="160"/>
  <c r="DI95" i="160"/>
  <c r="DD95" i="160"/>
  <c r="CN103" i="160"/>
  <c r="DN103" i="160"/>
  <c r="DK103" i="160"/>
  <c r="CX103" i="160"/>
  <c r="DB44" i="160"/>
  <c r="DA52" i="160"/>
  <c r="DK60" i="160"/>
  <c r="CW68" i="160"/>
  <c r="CS76" i="160"/>
  <c r="DN76" i="160"/>
  <c r="DA76" i="160"/>
  <c r="DJ84" i="160"/>
  <c r="DE84" i="160"/>
  <c r="CP92" i="160"/>
  <c r="DG92" i="160"/>
  <c r="DK92" i="160"/>
  <c r="DB92" i="160"/>
  <c r="CN100" i="160"/>
  <c r="DI100" i="160"/>
  <c r="DD100" i="160"/>
  <c r="CZ100" i="160"/>
  <c r="CQ108" i="160"/>
  <c r="DM108" i="160"/>
  <c r="CX108" i="160"/>
  <c r="CQ13" i="160"/>
  <c r="DP13" i="160"/>
  <c r="DG13" i="160"/>
  <c r="CX13" i="160"/>
  <c r="CT21" i="160"/>
  <c r="DC21" i="160"/>
  <c r="CT29" i="160"/>
  <c r="DK29" i="160"/>
  <c r="CX29" i="160"/>
  <c r="DF37" i="160"/>
  <c r="CZ37" i="160"/>
  <c r="CT45" i="160"/>
  <c r="DJ45" i="160"/>
  <c r="CW45" i="160"/>
  <c r="DI53" i="160"/>
  <c r="DA53" i="160"/>
  <c r="CP61" i="160"/>
  <c r="DN61" i="160"/>
  <c r="DC61" i="160"/>
  <c r="DB61" i="160"/>
  <c r="CT69" i="160"/>
  <c r="DJ69" i="160"/>
  <c r="DE69" i="160"/>
  <c r="CQ77" i="160"/>
  <c r="DF77" i="160"/>
  <c r="DI77" i="160"/>
  <c r="CY77" i="160"/>
  <c r="CS85" i="160"/>
  <c r="DG85" i="160"/>
  <c r="DD85" i="160"/>
  <c r="CN93" i="160"/>
  <c r="CQ93" i="160"/>
  <c r="DK93" i="160"/>
  <c r="CX93" i="160"/>
  <c r="CP101" i="160"/>
  <c r="DF101" i="160"/>
  <c r="CZ101" i="160"/>
  <c r="CT14" i="160"/>
  <c r="DC14" i="160"/>
  <c r="CT22" i="160"/>
  <c r="DM22" i="160"/>
  <c r="CX22" i="160"/>
  <c r="CO30" i="160"/>
  <c r="DP30" i="160"/>
  <c r="CX30" i="160"/>
  <c r="CT38" i="160"/>
  <c r="DF38" i="160"/>
  <c r="CW38" i="160"/>
  <c r="DJ46" i="160"/>
  <c r="CX46" i="160"/>
  <c r="CT54" i="160"/>
  <c r="DG54" i="160"/>
  <c r="DC54" i="160"/>
  <c r="CP62" i="160"/>
  <c r="CT62" i="160"/>
  <c r="DN62" i="160"/>
  <c r="DE62" i="160"/>
  <c r="CQ70" i="160"/>
  <c r="DK70" i="160"/>
  <c r="DF70" i="160"/>
  <c r="CY70" i="160"/>
  <c r="CT78" i="160"/>
  <c r="DO78" i="160"/>
  <c r="DD78" i="160"/>
  <c r="CN86" i="160"/>
  <c r="DK86" i="160"/>
  <c r="CQ86" i="160"/>
  <c r="CZ86" i="160"/>
  <c r="CP94" i="160"/>
  <c r="DB94" i="160"/>
  <c r="DA94" i="160"/>
  <c r="DF102" i="160"/>
  <c r="CW102" i="160"/>
  <c r="DK15" i="160"/>
  <c r="CZ15" i="160"/>
  <c r="DG15" i="160"/>
  <c r="CT23" i="160"/>
  <c r="DB23" i="160"/>
  <c r="CO31" i="160"/>
  <c r="CS31" i="160"/>
  <c r="DE31" i="160"/>
  <c r="DM39" i="160"/>
  <c r="CZ39" i="160"/>
  <c r="CS47" i="160"/>
  <c r="DP47" i="160"/>
  <c r="DC47" i="160"/>
  <c r="CP55" i="160"/>
  <c r="DF55" i="160"/>
  <c r="DJ55" i="160"/>
  <c r="CZ55" i="160"/>
  <c r="CN63" i="160"/>
  <c r="DO63" i="160"/>
  <c r="DA63" i="160"/>
  <c r="DE63" i="160"/>
  <c r="CS71" i="160"/>
  <c r="DI71" i="160"/>
  <c r="DJ71" i="160"/>
  <c r="DN79" i="160"/>
  <c r="DJ79" i="160"/>
  <c r="CZ79" i="160"/>
  <c r="CQ87" i="160"/>
  <c r="DB87" i="160"/>
  <c r="CY95" i="160"/>
  <c r="CT103" i="160"/>
  <c r="DG103" i="160"/>
  <c r="DM103" i="160"/>
  <c r="CZ103" i="160"/>
  <c r="DJ16" i="160"/>
  <c r="DA16" i="160"/>
  <c r="CT24" i="160"/>
  <c r="DK24" i="160"/>
  <c r="DJ24" i="160"/>
  <c r="CW24" i="160"/>
  <c r="DF32" i="160"/>
  <c r="DO32" i="160"/>
  <c r="DD32" i="160"/>
  <c r="CQ40" i="160"/>
  <c r="DG40" i="160"/>
  <c r="CX40" i="160"/>
  <c r="CO48" i="160"/>
  <c r="CS60" i="160"/>
  <c r="DD60" i="160"/>
  <c r="DP68" i="160"/>
  <c r="DE68" i="160"/>
  <c r="DP76" i="160"/>
  <c r="DD76" i="160"/>
  <c r="CZ76" i="160"/>
  <c r="CP84" i="160"/>
  <c r="DM84" i="160"/>
  <c r="CX84" i="160"/>
  <c r="DO92" i="160"/>
  <c r="CZ92" i="160"/>
  <c r="CT100" i="160"/>
  <c r="DJ100" i="160"/>
  <c r="CW100" i="160"/>
  <c r="CO108" i="160"/>
  <c r="DN108" i="160"/>
  <c r="CY108" i="160"/>
  <c r="DI13" i="160"/>
  <c r="DM13" i="160"/>
  <c r="CY13" i="160"/>
  <c r="CS21" i="160"/>
  <c r="DM21" i="160"/>
  <c r="DD21" i="160"/>
  <c r="DP29" i="160"/>
  <c r="CY29" i="160"/>
  <c r="CP37" i="160"/>
  <c r="DN37" i="160"/>
  <c r="CW37" i="160"/>
  <c r="DA37" i="160"/>
  <c r="CO45" i="160"/>
  <c r="DE45" i="160"/>
  <c r="CQ53" i="160"/>
  <c r="DM53" i="160"/>
  <c r="DK53" i="160"/>
  <c r="CY53" i="160"/>
  <c r="CT61" i="160"/>
  <c r="DG61" i="160"/>
  <c r="DD61" i="160"/>
  <c r="CN69" i="160"/>
  <c r="CX69" i="160"/>
  <c r="DN77" i="160"/>
  <c r="DK77" i="160"/>
  <c r="CZ77" i="160"/>
  <c r="DO85" i="160"/>
  <c r="CW85" i="160"/>
  <c r="CT93" i="160"/>
  <c r="DP93" i="160"/>
  <c r="DA93" i="160"/>
  <c r="DN101" i="160"/>
  <c r="DC101" i="160"/>
  <c r="DB101" i="160"/>
  <c r="DP14" i="160"/>
  <c r="DD14" i="160"/>
  <c r="DJ22" i="160"/>
  <c r="DA22" i="160"/>
  <c r="CY22" i="160"/>
  <c r="CT30" i="160"/>
  <c r="DG30" i="160"/>
  <c r="DC30" i="160"/>
  <c r="CP38" i="160"/>
  <c r="CN38" i="160"/>
  <c r="DP38" i="160"/>
  <c r="DE38" i="160"/>
  <c r="CQ46" i="160"/>
  <c r="DK46" i="160"/>
  <c r="DM46" i="160"/>
  <c r="CY46" i="160"/>
  <c r="CS54" i="160"/>
  <c r="DO54" i="160"/>
  <c r="DD54" i="160"/>
  <c r="DI62" i="160"/>
  <c r="DP62" i="160"/>
  <c r="CZ62" i="160"/>
  <c r="CO70" i="160"/>
  <c r="DB70" i="160"/>
  <c r="DA70" i="160"/>
  <c r="DF78" i="160"/>
  <c r="CW78" i="160"/>
  <c r="CT86" i="160"/>
  <c r="DP86" i="160"/>
  <c r="CY86" i="160"/>
  <c r="DG94" i="160"/>
  <c r="DC94" i="160"/>
  <c r="CS102" i="160"/>
  <c r="CQ102" i="160"/>
  <c r="DP102" i="160"/>
  <c r="DE102" i="160"/>
  <c r="DA15" i="160"/>
  <c r="DD15" i="160"/>
  <c r="CS23" i="160"/>
  <c r="DP23" i="160"/>
  <c r="DC23" i="160"/>
  <c r="CP31" i="160"/>
  <c r="DF31" i="160"/>
  <c r="DK31" i="160"/>
  <c r="CW31" i="160"/>
  <c r="CN39" i="160"/>
  <c r="DP39" i="160"/>
  <c r="DA39" i="160"/>
  <c r="DE39" i="160"/>
  <c r="DI47" i="160"/>
  <c r="DD47" i="160"/>
  <c r="DN55" i="160"/>
  <c r="DK55" i="160"/>
  <c r="DE55" i="160"/>
  <c r="CT63" i="160"/>
  <c r="DB63" i="160"/>
  <c r="CO71" i="160"/>
  <c r="CQ71" i="160"/>
  <c r="CY71" i="160"/>
  <c r="DG79" i="160"/>
  <c r="DK79" i="160"/>
  <c r="DE79" i="160"/>
  <c r="DP87" i="160"/>
  <c r="DC87" i="160"/>
  <c r="CS95" i="160"/>
  <c r="DF95" i="160"/>
  <c r="DK95" i="160"/>
  <c r="DE95" i="160"/>
  <c r="CO103" i="160"/>
  <c r="DO103" i="160"/>
  <c r="DA103" i="160"/>
  <c r="DE103" i="160"/>
  <c r="CQ16" i="160"/>
  <c r="DM16" i="160"/>
  <c r="DB16" i="160"/>
  <c r="CO24" i="160"/>
  <c r="DP24" i="160"/>
  <c r="CX24" i="160"/>
  <c r="CS32" i="160"/>
  <c r="DN32" i="160"/>
  <c r="DP32" i="160"/>
  <c r="CN40" i="160"/>
  <c r="DP40" i="160"/>
  <c r="CP48" i="160"/>
  <c r="DM48" i="160"/>
  <c r="CP60" i="160"/>
  <c r="DE60" i="160"/>
  <c r="CS68" i="160"/>
  <c r="DI68" i="160"/>
  <c r="CY68" i="160"/>
  <c r="CP76" i="160"/>
  <c r="DI76" i="160"/>
  <c r="CW76" i="160"/>
  <c r="CS84" i="160"/>
  <c r="CQ84" i="160"/>
  <c r="DF84" i="160"/>
  <c r="CY84" i="160"/>
  <c r="DN92" i="160"/>
  <c r="DA92" i="160"/>
  <c r="CQ100" i="160"/>
  <c r="DM100" i="160"/>
  <c r="DE100" i="160"/>
  <c r="CP108" i="160"/>
  <c r="DG108" i="160"/>
  <c r="DF108" i="160"/>
  <c r="DB108" i="160"/>
  <c r="CP13" i="160"/>
  <c r="DJ13" i="160"/>
  <c r="DB13" i="160"/>
  <c r="DA13" i="160"/>
  <c r="CO21" i="160"/>
  <c r="DN21" i="160"/>
  <c r="CW21" i="160"/>
  <c r="CQ29" i="160"/>
  <c r="DM29" i="160"/>
  <c r="DI29" i="160"/>
  <c r="CZ29" i="160"/>
  <c r="CN37" i="160"/>
  <c r="DG37" i="160"/>
  <c r="DE37" i="160"/>
  <c r="CN45" i="160"/>
  <c r="CX45" i="160"/>
  <c r="DF53" i="160"/>
  <c r="DP53" i="160"/>
  <c r="CZ53" i="160"/>
  <c r="CO61" i="160"/>
  <c r="DO61" i="160"/>
  <c r="CW61" i="160"/>
  <c r="DI69" i="160"/>
  <c r="DA69" i="160"/>
  <c r="CP77" i="160"/>
  <c r="CT77" i="160"/>
  <c r="DC77" i="160"/>
  <c r="DB77" i="160"/>
  <c r="CQ85" i="160"/>
  <c r="DJ85" i="160"/>
  <c r="DE85" i="160"/>
  <c r="CO93" i="160"/>
  <c r="DM93" i="160"/>
  <c r="DI93" i="160"/>
  <c r="CZ93" i="160"/>
  <c r="CS101" i="160"/>
  <c r="DG101" i="160"/>
  <c r="DD101" i="160"/>
  <c r="CP14" i="160"/>
  <c r="DM14" i="160"/>
  <c r="DK14" i="160"/>
  <c r="CY14" i="160"/>
  <c r="CQ22" i="160"/>
  <c r="DK22" i="160"/>
  <c r="DB22" i="160"/>
  <c r="CZ22" i="160"/>
  <c r="CN30" i="160"/>
  <c r="DO30" i="160"/>
  <c r="DD30" i="160"/>
  <c r="DI38" i="160"/>
  <c r="CZ38" i="160"/>
  <c r="CO46" i="160"/>
  <c r="DB46" i="160"/>
  <c r="DA46" i="160"/>
  <c r="DN54" i="160"/>
  <c r="CW54" i="160"/>
  <c r="DJ62" i="160"/>
  <c r="DA62" i="160"/>
  <c r="CN70" i="160"/>
  <c r="DG70" i="160"/>
  <c r="DC70" i="160"/>
  <c r="CP78" i="160"/>
  <c r="CN78" i="160"/>
  <c r="DE78" i="160"/>
  <c r="CO86" i="160"/>
  <c r="DG86" i="160"/>
  <c r="DN86" i="160"/>
  <c r="DA86" i="160"/>
  <c r="CQ94" i="160"/>
  <c r="DO94" i="160"/>
  <c r="DD94" i="160"/>
  <c r="CN102" i="160"/>
  <c r="DI102" i="160"/>
  <c r="DM102" i="160"/>
  <c r="CZ102" i="160"/>
  <c r="CN15" i="160"/>
  <c r="DM15" i="160"/>
  <c r="DB15" i="160"/>
  <c r="DE15" i="160"/>
  <c r="CQ23" i="160"/>
  <c r="DI23" i="160"/>
  <c r="DJ23" i="160"/>
  <c r="DN31" i="160"/>
  <c r="DM31" i="160"/>
  <c r="CX31" i="160"/>
  <c r="CT39" i="160"/>
  <c r="DB39" i="160"/>
  <c r="CO47" i="160"/>
  <c r="CQ47" i="160"/>
  <c r="CY47" i="160"/>
  <c r="DG55" i="160"/>
  <c r="DA55" i="160"/>
  <c r="CX55" i="160"/>
  <c r="CQ63" i="160"/>
  <c r="DP63" i="160"/>
  <c r="DC63" i="160"/>
  <c r="CP71" i="160"/>
  <c r="DF71" i="160"/>
  <c r="DK71" i="160"/>
  <c r="CW71" i="160"/>
  <c r="CN79" i="160"/>
  <c r="DO79" i="160"/>
  <c r="DA79" i="160"/>
  <c r="CW79" i="160"/>
  <c r="CP87" i="160"/>
  <c r="DI87" i="160"/>
  <c r="DD87" i="160"/>
  <c r="CN95" i="160"/>
  <c r="DN95" i="160"/>
  <c r="DM95" i="160"/>
  <c r="CW95" i="160"/>
  <c r="CQ103" i="160"/>
  <c r="DB103" i="160"/>
  <c r="CN16" i="160"/>
  <c r="DG16" i="160"/>
  <c r="DF16" i="160"/>
  <c r="CW16" i="160"/>
  <c r="CP24" i="160"/>
  <c r="DM24" i="160"/>
  <c r="CY24" i="160"/>
  <c r="DC24" i="160"/>
  <c r="DI32" i="160"/>
  <c r="DE32" i="160"/>
  <c r="CT40" i="160"/>
  <c r="DK40" i="160"/>
  <c r="DJ40" i="160"/>
  <c r="CW40" i="160"/>
  <c r="DF48" i="160"/>
  <c r="CO52" i="160"/>
  <c r="DF60" i="160"/>
  <c r="DJ68" i="160"/>
  <c r="CZ68" i="160"/>
  <c r="CT76" i="160"/>
  <c r="DJ76" i="160"/>
  <c r="DE76" i="160"/>
  <c r="DG84" i="160"/>
  <c r="DK84" i="160"/>
  <c r="DB84" i="160"/>
  <c r="CN92" i="160"/>
  <c r="DP92" i="160"/>
  <c r="DD92" i="160"/>
  <c r="DC92" i="160"/>
  <c r="DF100" i="160"/>
  <c r="CX100" i="160"/>
  <c r="DO108" i="160"/>
  <c r="DK108" i="160"/>
  <c r="CZ108" i="160"/>
  <c r="CN13" i="160"/>
  <c r="DK13" i="160"/>
  <c r="DC13" i="160"/>
  <c r="DO21" i="160"/>
  <c r="DE21" i="160"/>
  <c r="DF29" i="160"/>
  <c r="DB29" i="160"/>
  <c r="CO37" i="160"/>
  <c r="DO37" i="160"/>
  <c r="DB37" i="160"/>
  <c r="DM45" i="160"/>
  <c r="DI45" i="160"/>
  <c r="DA45" i="160"/>
  <c r="CP53" i="160"/>
  <c r="DN53" i="160"/>
  <c r="DC53" i="160"/>
  <c r="DB53" i="160"/>
  <c r="CS61" i="160"/>
  <c r="DJ61" i="160"/>
  <c r="DE61" i="160"/>
  <c r="CQ69" i="160"/>
  <c r="DM69" i="160"/>
  <c r="DK69" i="160"/>
  <c r="DB69" i="160"/>
  <c r="CN77" i="160"/>
  <c r="DG77" i="160"/>
  <c r="DD77" i="160"/>
  <c r="CP85" i="160"/>
  <c r="DP85" i="160"/>
  <c r="CX85" i="160"/>
  <c r="CP93" i="160"/>
  <c r="DF93" i="160"/>
  <c r="DB93" i="160"/>
  <c r="DO101" i="160"/>
  <c r="CW101" i="160"/>
  <c r="CN14" i="160"/>
  <c r="DI14" i="160"/>
  <c r="DE14" i="160"/>
  <c r="CO22" i="160"/>
  <c r="DC22" i="160"/>
  <c r="DE22" i="160"/>
  <c r="DF30" i="160"/>
  <c r="CY30" i="160"/>
  <c r="DJ38" i="160"/>
  <c r="DM38" i="160"/>
  <c r="CX38" i="160"/>
  <c r="CN46" i="160"/>
  <c r="DG46" i="160"/>
  <c r="DC46" i="160"/>
  <c r="CP54" i="160"/>
  <c r="DI54" i="160"/>
  <c r="DP54" i="160"/>
  <c r="DE54" i="160"/>
  <c r="CQ62" i="160"/>
  <c r="DK62" i="160"/>
  <c r="DF62" i="160"/>
  <c r="CY62" i="160"/>
  <c r="DO70" i="160"/>
  <c r="DD70" i="160"/>
  <c r="DI78" i="160"/>
  <c r="DM78" i="160"/>
  <c r="CZ78" i="160"/>
  <c r="CP86" i="160"/>
  <c r="DO86" i="160"/>
  <c r="DB86" i="160"/>
  <c r="CX86" i="160"/>
  <c r="DF94" i="160"/>
  <c r="CW94" i="160"/>
  <c r="CT102" i="160"/>
  <c r="DJ102" i="160"/>
  <c r="DN102" i="160"/>
  <c r="CX102" i="160"/>
  <c r="CT15" i="160"/>
  <c r="DC15" i="160"/>
  <c r="CO23" i="160"/>
  <c r="CX23" i="160"/>
  <c r="DG31" i="160"/>
  <c r="DJ31" i="160"/>
  <c r="CY31" i="160"/>
  <c r="CQ39" i="160"/>
  <c r="DI39" i="160"/>
  <c r="DC39" i="160"/>
  <c r="CP47" i="160"/>
  <c r="DF47" i="160"/>
  <c r="DJ47" i="160"/>
  <c r="CW47" i="160"/>
  <c r="CN55" i="160"/>
  <c r="DO55" i="160"/>
  <c r="DB55" i="160"/>
  <c r="CW55" i="160"/>
  <c r="DI63" i="160"/>
  <c r="DD63" i="160"/>
  <c r="DN71" i="160"/>
  <c r="DM71" i="160"/>
  <c r="CX71" i="160"/>
  <c r="CT79" i="160"/>
  <c r="DB79" i="160"/>
  <c r="CY87" i="160"/>
  <c r="CT95" i="160"/>
  <c r="DG95" i="160"/>
  <c r="DJ95" i="160"/>
  <c r="CZ95" i="160"/>
  <c r="DP103" i="160"/>
  <c r="DC103" i="160"/>
  <c r="CT16" i="160"/>
  <c r="DP52" i="160"/>
  <c r="DI60" i="160"/>
  <c r="CY60" i="160"/>
  <c r="CN68" i="160"/>
  <c r="DK68" i="160"/>
  <c r="DA68" i="160"/>
  <c r="CO76" i="160"/>
  <c r="DM76" i="160"/>
  <c r="CX76" i="160"/>
  <c r="CT84" i="160"/>
  <c r="DO84" i="160"/>
  <c r="CZ84" i="160"/>
  <c r="CT92" i="160"/>
  <c r="DI92" i="160"/>
  <c r="CW92" i="160"/>
  <c r="CO100" i="160"/>
  <c r="DG100" i="160"/>
  <c r="CS100" i="160"/>
  <c r="CY100" i="160"/>
  <c r="DA108" i="160"/>
  <c r="CO13" i="160"/>
  <c r="DF13" i="160"/>
  <c r="DD13" i="160"/>
  <c r="DJ21" i="160"/>
  <c r="DG21" i="160"/>
  <c r="CZ21" i="160"/>
  <c r="CP29" i="160"/>
  <c r="DN29" i="160"/>
  <c r="DC29" i="160"/>
  <c r="DA29" i="160"/>
  <c r="CS37" i="160"/>
  <c r="DJ37" i="160"/>
  <c r="DC37" i="160"/>
  <c r="CQ45" i="160"/>
  <c r="DF45" i="160"/>
  <c r="DK45" i="160"/>
  <c r="CY45" i="160"/>
  <c r="CN53" i="160"/>
  <c r="DG53" i="160"/>
  <c r="DD53" i="160"/>
  <c r="CN61" i="160"/>
  <c r="CX61" i="160"/>
  <c r="DF69" i="160"/>
  <c r="DP69" i="160"/>
  <c r="CZ69" i="160"/>
  <c r="CO77" i="160"/>
  <c r="DO77" i="160"/>
  <c r="CW77" i="160"/>
  <c r="CT85" i="160"/>
  <c r="DK85" i="160"/>
  <c r="DA85" i="160"/>
  <c r="DN93" i="160"/>
  <c r="DC93" i="160"/>
  <c r="CY93" i="160"/>
  <c r="DJ101" i="160"/>
  <c r="DE101" i="160"/>
  <c r="DF14" i="160"/>
  <c r="DJ14" i="160"/>
  <c r="CW14" i="160"/>
  <c r="CN22" i="160"/>
  <c r="DG22" i="160"/>
  <c r="DD22" i="160"/>
  <c r="CP30" i="160"/>
  <c r="CS30" i="160"/>
  <c r="CZ30" i="160"/>
  <c r="CQ38" i="160"/>
  <c r="DK38" i="160"/>
  <c r="DN38" i="160"/>
  <c r="DA38" i="160"/>
  <c r="DO46" i="160"/>
  <c r="DD46" i="160"/>
  <c r="DJ54" i="160"/>
  <c r="DM54" i="160"/>
  <c r="CZ54" i="160"/>
  <c r="CO62" i="160"/>
  <c r="DB62" i="160"/>
  <c r="CX62" i="160"/>
  <c r="CS70" i="160"/>
  <c r="CW70" i="160"/>
  <c r="DJ78" i="160"/>
  <c r="DN78" i="160"/>
  <c r="CX78" i="160"/>
  <c r="DF86" i="160"/>
  <c r="DC86" i="160"/>
  <c r="CS94" i="160"/>
  <c r="DI94" i="160"/>
  <c r="DE94" i="160"/>
  <c r="CO102" i="160"/>
  <c r="DK102" i="160"/>
  <c r="DB102" i="160"/>
  <c r="DA102" i="160"/>
  <c r="CQ15" i="160"/>
  <c r="DP15" i="160"/>
  <c r="DF15" i="160"/>
  <c r="CP23" i="160"/>
  <c r="DF23" i="160"/>
  <c r="DM23" i="160"/>
  <c r="CY23" i="160"/>
  <c r="CN31" i="160"/>
  <c r="DO31" i="160"/>
  <c r="CZ31" i="160"/>
  <c r="DA31" i="160"/>
  <c r="DF39" i="160"/>
  <c r="DD39" i="160"/>
  <c r="DN47" i="160"/>
  <c r="DK47" i="160"/>
  <c r="CX47" i="160"/>
  <c r="CT55" i="160"/>
  <c r="DM55" i="160"/>
  <c r="CO63" i="160"/>
  <c r="CS63" i="160"/>
  <c r="CY63" i="160"/>
  <c r="DG71" i="160"/>
  <c r="DA71" i="160"/>
  <c r="DE71" i="160"/>
  <c r="CQ79" i="160"/>
  <c r="DP79" i="160"/>
  <c r="DC79" i="160"/>
  <c r="CS87" i="160"/>
  <c r="DF87" i="160"/>
  <c r="DM87" i="160"/>
  <c r="CW87" i="160"/>
  <c r="CO95" i="160"/>
  <c r="DO95" i="160"/>
  <c r="DA95" i="160"/>
  <c r="CX95" i="160"/>
  <c r="CP103" i="160"/>
  <c r="DI103" i="160"/>
  <c r="DD103" i="160"/>
  <c r="CO16" i="160"/>
  <c r="CX16" i="160"/>
  <c r="CS24" i="160"/>
  <c r="DN24" i="160"/>
  <c r="DA24" i="160"/>
  <c r="CN32" i="160"/>
  <c r="CX32" i="160"/>
  <c r="CP40" i="160"/>
  <c r="DM40" i="160"/>
  <c r="CZ40" i="160"/>
  <c r="DE40" i="160"/>
  <c r="DI48" i="160"/>
  <c r="DB48" i="160"/>
  <c r="CT56" i="160"/>
  <c r="DK56" i="160"/>
  <c r="DJ56" i="160"/>
  <c r="CW56" i="160"/>
  <c r="DN52" i="160"/>
  <c r="DM60" i="160"/>
  <c r="DB60" i="160"/>
  <c r="CO68" i="160"/>
  <c r="DN68" i="160"/>
  <c r="DC68" i="160"/>
  <c r="CN76" i="160"/>
  <c r="DF76" i="160"/>
  <c r="CY76" i="160"/>
  <c r="CN84" i="160"/>
  <c r="DN84" i="160"/>
  <c r="DA84" i="160"/>
  <c r="CQ92" i="160"/>
  <c r="DJ92" i="160"/>
  <c r="DE92" i="160"/>
  <c r="CP100" i="160"/>
  <c r="DO100" i="160"/>
  <c r="DK100" i="160"/>
  <c r="DB100" i="160"/>
  <c r="CN108" i="160"/>
  <c r="DP108" i="160"/>
  <c r="DD108" i="160"/>
  <c r="DC108" i="160"/>
  <c r="CS13" i="160"/>
  <c r="DN13" i="160"/>
  <c r="CW13" i="160"/>
  <c r="CQ21" i="160"/>
  <c r="DK21" i="160"/>
  <c r="DP21" i="160"/>
  <c r="DA21" i="160"/>
  <c r="CN29" i="160"/>
  <c r="DG29" i="160"/>
  <c r="DD29" i="160"/>
  <c r="CT37" i="160"/>
  <c r="DI37" i="160"/>
  <c r="DD37" i="160"/>
  <c r="DN45" i="160"/>
  <c r="DP45" i="160"/>
  <c r="DB45" i="160"/>
  <c r="CO53" i="160"/>
  <c r="DO53" i="160"/>
  <c r="CW53" i="160"/>
  <c r="DI61" i="160"/>
  <c r="DA61" i="160"/>
  <c r="CP69" i="160"/>
  <c r="DN69" i="160"/>
  <c r="DC69" i="160"/>
  <c r="CY69" i="160"/>
  <c r="CS77" i="160"/>
  <c r="DJ77" i="160"/>
  <c r="DE77" i="160"/>
  <c r="CN85" i="160"/>
  <c r="DM85" i="160"/>
  <c r="CY85" i="160"/>
  <c r="CS93" i="160"/>
  <c r="DG93" i="160"/>
  <c r="DD93" i="160"/>
  <c r="CN101" i="160"/>
  <c r="CQ101" i="160"/>
  <c r="DI101" i="160"/>
  <c r="CX101" i="160"/>
  <c r="CQ14" i="160"/>
  <c r="DN14" i="160"/>
  <c r="CX14" i="160"/>
  <c r="DO22" i="160"/>
  <c r="DN22" i="160"/>
  <c r="DI30" i="160"/>
  <c r="DM30" i="160"/>
  <c r="DB30" i="160"/>
  <c r="CO38" i="160"/>
  <c r="DB38" i="160"/>
  <c r="CY38" i="160"/>
  <c r="CT46" i="160"/>
  <c r="DP46" i="160"/>
  <c r="CW46" i="160"/>
  <c r="DK54" i="160"/>
  <c r="DF54" i="160"/>
  <c r="CX54" i="160"/>
  <c r="CN62" i="160"/>
  <c r="DG62" i="160"/>
  <c r="DC62" i="160"/>
  <c r="CP70" i="160"/>
  <c r="DI70" i="160"/>
  <c r="DM70" i="160"/>
  <c r="DE70" i="160"/>
  <c r="CQ78" i="160"/>
  <c r="DK78" i="160"/>
  <c r="DP78" i="160"/>
  <c r="CY78" i="160"/>
  <c r="DD86" i="160"/>
  <c r="CN94" i="160"/>
  <c r="DM94" i="160"/>
  <c r="CZ94" i="160"/>
  <c r="CP102" i="160"/>
  <c r="DC102" i="160"/>
  <c r="CY102" i="160"/>
  <c r="DO15" i="160"/>
  <c r="CX15" i="160"/>
  <c r="DN23" i="160"/>
  <c r="DK23" i="160"/>
  <c r="DD23" i="160"/>
  <c r="CT31" i="160"/>
  <c r="DB31" i="160"/>
  <c r="CO39" i="160"/>
  <c r="DN39" i="160"/>
  <c r="CS39" i="160"/>
  <c r="CY39" i="160"/>
  <c r="DG47" i="160"/>
  <c r="DM47" i="160"/>
  <c r="CZ47" i="160"/>
  <c r="CQ55" i="160"/>
  <c r="DP55" i="160"/>
  <c r="DC55" i="160"/>
  <c r="CP63" i="160"/>
  <c r="DF63" i="160"/>
  <c r="DJ63" i="160"/>
  <c r="CW63" i="160"/>
  <c r="CN71" i="160"/>
  <c r="DO71" i="160"/>
  <c r="DB71" i="160"/>
  <c r="CZ71" i="160"/>
  <c r="DI79" i="160"/>
  <c r="DD79" i="160"/>
  <c r="CN87" i="160"/>
  <c r="DN87" i="160"/>
  <c r="DK87" i="160"/>
  <c r="CX87" i="160"/>
  <c r="CQ95" i="160"/>
  <c r="DB95" i="160"/>
  <c r="CY103" i="160"/>
  <c r="CP16" i="160"/>
  <c r="DP16" i="160"/>
  <c r="DN16" i="160"/>
  <c r="DC16" i="160"/>
  <c r="DI24" i="160"/>
  <c r="DB24" i="160"/>
  <c r="CT32" i="160"/>
  <c r="DK32" i="160"/>
  <c r="CY32" i="160"/>
  <c r="CZ32" i="160"/>
  <c r="DF40" i="160"/>
  <c r="DA40" i="160"/>
  <c r="DD40" i="160"/>
  <c r="CQ48" i="160"/>
  <c r="DD52" i="160"/>
  <c r="CZ60" i="160"/>
  <c r="CT68" i="160"/>
  <c r="DF68" i="160"/>
  <c r="DG76" i="160"/>
  <c r="DK76" i="160"/>
  <c r="DB76" i="160"/>
  <c r="CO84" i="160"/>
  <c r="DP84" i="160"/>
  <c r="DD84" i="160"/>
  <c r="DC84" i="160"/>
  <c r="DM92" i="160"/>
  <c r="CX92" i="160"/>
  <c r="DA100" i="160"/>
  <c r="CT108" i="160"/>
  <c r="DI108" i="160"/>
  <c r="CW108" i="160"/>
  <c r="CT13" i="160"/>
  <c r="DO13" i="160"/>
  <c r="DE13" i="160"/>
  <c r="DF21" i="160"/>
  <c r="DI21" i="160"/>
  <c r="CX21" i="160"/>
  <c r="CO29" i="160"/>
  <c r="DO29" i="160"/>
  <c r="CW29" i="160"/>
  <c r="DK37" i="160"/>
  <c r="CX37" i="160"/>
  <c r="CP45" i="160"/>
  <c r="DG45" i="160"/>
  <c r="DC45" i="160"/>
  <c r="CZ45" i="160"/>
  <c r="CS53" i="160"/>
  <c r="DJ53" i="160"/>
  <c r="DE53" i="160"/>
  <c r="CQ61" i="160"/>
  <c r="DM61" i="160"/>
  <c r="DK61" i="160"/>
  <c r="CY61" i="160"/>
  <c r="CO69" i="160"/>
  <c r="DG69" i="160"/>
  <c r="DD69" i="160"/>
  <c r="DP77" i="160"/>
  <c r="CX77" i="160"/>
  <c r="CO85" i="160"/>
  <c r="DF85" i="160"/>
  <c r="DI85" i="160"/>
  <c r="CZ85" i="160"/>
  <c r="DO93" i="160"/>
  <c r="CW93" i="160"/>
  <c r="CT101" i="160"/>
  <c r="DK101" i="160"/>
  <c r="DA101" i="160"/>
  <c r="CO14" i="160"/>
  <c r="DG14" i="160"/>
  <c r="DA14" i="160"/>
  <c r="CZ14" i="160"/>
  <c r="CS22" i="160"/>
  <c r="DF22" i="160"/>
  <c r="DP22" i="160"/>
  <c r="DJ30" i="160"/>
  <c r="DA30" i="160"/>
  <c r="DE30" i="160"/>
  <c r="DG38" i="160"/>
  <c r="DC38" i="160"/>
  <c r="CP46" i="160"/>
  <c r="CS46" i="160"/>
  <c r="DN46" i="160"/>
  <c r="DE46" i="160"/>
  <c r="CQ54" i="160"/>
  <c r="CY54" i="160"/>
  <c r="DO62" i="160"/>
  <c r="DD62" i="160"/>
  <c r="CT70" i="160"/>
  <c r="DN70" i="160"/>
  <c r="CZ70" i="160"/>
  <c r="CO78" i="160"/>
  <c r="DB78" i="160"/>
  <c r="DA78" i="160"/>
  <c r="DI86" i="160"/>
  <c r="CW86" i="160"/>
  <c r="CT94" i="160"/>
  <c r="DJ94" i="160"/>
  <c r="DN94" i="160"/>
  <c r="CX94" i="160"/>
  <c r="DG102" i="160"/>
  <c r="DD102" i="160"/>
  <c r="CO15" i="160"/>
  <c r="CS15" i="160"/>
  <c r="DI15" i="160"/>
  <c r="CW15" i="160"/>
  <c r="DG23" i="160"/>
  <c r="CZ23" i="160"/>
  <c r="DE23" i="160"/>
  <c r="CQ31" i="160"/>
  <c r="DP31" i="160"/>
  <c r="DC31" i="160"/>
  <c r="CP39" i="160"/>
  <c r="DG39" i="160"/>
  <c r="DJ39" i="160"/>
  <c r="CW39" i="160"/>
  <c r="CN47" i="160"/>
  <c r="DO47" i="160"/>
  <c r="DA47" i="160"/>
  <c r="DE47" i="160"/>
  <c r="DI55" i="160"/>
  <c r="DD55" i="160"/>
  <c r="DN63" i="160"/>
  <c r="DK63" i="160"/>
  <c r="CX63" i="160"/>
  <c r="CT71" i="160"/>
  <c r="DC71" i="160"/>
  <c r="CO79" i="160"/>
  <c r="CS79" i="160"/>
  <c r="CY79" i="160"/>
  <c r="CT87" i="160"/>
  <c r="DG87" i="160"/>
  <c r="DJ87" i="160"/>
  <c r="CZ87" i="160"/>
  <c r="CP95" i="160"/>
  <c r="DP95" i="160"/>
  <c r="DC95" i="160"/>
  <c r="CS103" i="160"/>
  <c r="DF103" i="160"/>
  <c r="DJ103" i="160"/>
  <c r="CW103" i="160"/>
  <c r="CY16" i="160"/>
  <c r="DD16" i="160"/>
  <c r="CQ24" i="160"/>
  <c r="DG24" i="160"/>
  <c r="DE24" i="160"/>
  <c r="CO32" i="160"/>
  <c r="DJ32" i="160"/>
  <c r="DA32" i="160"/>
  <c r="CS40" i="160"/>
  <c r="DN40" i="160"/>
  <c r="DB40" i="160"/>
  <c r="CN48" i="160"/>
  <c r="DO48" i="160"/>
  <c r="CX48" i="160"/>
  <c r="CP56" i="160"/>
  <c r="DM56" i="160"/>
  <c r="DD56" i="160"/>
  <c r="CS16" i="160"/>
  <c r="DM32" i="160"/>
  <c r="DI40" i="160"/>
  <c r="DN48" i="160"/>
  <c r="CY48" i="160"/>
  <c r="DP56" i="160"/>
  <c r="DE56" i="160"/>
  <c r="DJ64" i="160"/>
  <c r="DC64" i="160"/>
  <c r="CO72" i="160"/>
  <c r="DP72" i="160"/>
  <c r="CY72" i="160"/>
  <c r="CS80" i="160"/>
  <c r="DN80" i="160"/>
  <c r="DA80" i="160"/>
  <c r="CQ88" i="160"/>
  <c r="CX88" i="160"/>
  <c r="CN96" i="160"/>
  <c r="DM96" i="160"/>
  <c r="CZ96" i="160"/>
  <c r="DD96" i="160"/>
  <c r="CP104" i="160"/>
  <c r="DI104" i="160"/>
  <c r="DB104" i="160"/>
  <c r="DO16" i="160"/>
  <c r="DF24" i="160"/>
  <c r="DG32" i="160"/>
  <c r="DO40" i="160"/>
  <c r="DP48" i="160"/>
  <c r="DD48" i="160"/>
  <c r="CQ56" i="160"/>
  <c r="DG56" i="160"/>
  <c r="CN64" i="160"/>
  <c r="DO64" i="160"/>
  <c r="CX64" i="160"/>
  <c r="CP72" i="160"/>
  <c r="DM72" i="160"/>
  <c r="DG72" i="160"/>
  <c r="DD72" i="160"/>
  <c r="DI80" i="160"/>
  <c r="DB80" i="160"/>
  <c r="DK88" i="160"/>
  <c r="DJ88" i="160"/>
  <c r="DD88" i="160"/>
  <c r="CT96" i="160"/>
  <c r="DF96" i="160"/>
  <c r="DA96" i="160"/>
  <c r="DE96" i="160"/>
  <c r="DG104" i="160"/>
  <c r="DC104" i="160"/>
  <c r="DI16" i="160"/>
  <c r="DB32" i="160"/>
  <c r="DC40" i="160"/>
  <c r="DG48" i="160"/>
  <c r="DE48" i="160"/>
  <c r="CZ56" i="160"/>
  <c r="CT64" i="160"/>
  <c r="DK64" i="160"/>
  <c r="DP64" i="160"/>
  <c r="DE64" i="160"/>
  <c r="DF72" i="160"/>
  <c r="CZ72" i="160"/>
  <c r="DE72" i="160"/>
  <c r="DG80" i="160"/>
  <c r="DC80" i="160"/>
  <c r="CS88" i="160"/>
  <c r="DO88" i="160"/>
  <c r="DE88" i="160"/>
  <c r="DN96" i="160"/>
  <c r="DO96" i="160"/>
  <c r="CQ104" i="160"/>
  <c r="CO104" i="160"/>
  <c r="DP104" i="160"/>
  <c r="CX104" i="160"/>
  <c r="DK16" i="160"/>
  <c r="CZ24" i="160"/>
  <c r="CW32" i="160"/>
  <c r="CY40" i="160"/>
  <c r="CW48" i="160"/>
  <c r="DA56" i="160"/>
  <c r="CO64" i="160"/>
  <c r="CW64" i="160"/>
  <c r="CS72" i="160"/>
  <c r="DN72" i="160"/>
  <c r="DA72" i="160"/>
  <c r="CN80" i="160"/>
  <c r="CQ80" i="160"/>
  <c r="CX80" i="160"/>
  <c r="CN88" i="160"/>
  <c r="DM88" i="160"/>
  <c r="DP88" i="160"/>
  <c r="CY88" i="160"/>
  <c r="DI96" i="160"/>
  <c r="DB96" i="160"/>
  <c r="DK104" i="160"/>
  <c r="CW104" i="160"/>
  <c r="CZ16" i="160"/>
  <c r="DO24" i="160"/>
  <c r="DC32" i="160"/>
  <c r="CT48" i="160"/>
  <c r="DJ48" i="160"/>
  <c r="CN56" i="160"/>
  <c r="DF56" i="160"/>
  <c r="DB56" i="160"/>
  <c r="CP64" i="160"/>
  <c r="DM64" i="160"/>
  <c r="DG64" i="160"/>
  <c r="DD64" i="160"/>
  <c r="DI72" i="160"/>
  <c r="DB72" i="160"/>
  <c r="CT80" i="160"/>
  <c r="DK80" i="160"/>
  <c r="DJ80" i="160"/>
  <c r="CW80" i="160"/>
  <c r="CT88" i="160"/>
  <c r="DF88" i="160"/>
  <c r="CZ88" i="160"/>
  <c r="CW88" i="160"/>
  <c r="CO96" i="160"/>
  <c r="DG96" i="160"/>
  <c r="DC96" i="160"/>
  <c r="CS104" i="160"/>
  <c r="DJ104" i="160"/>
  <c r="CY104" i="160"/>
  <c r="DE16" i="160"/>
  <c r="DD24" i="160"/>
  <c r="CO40" i="160"/>
  <c r="CS48" i="160"/>
  <c r="CZ48" i="160"/>
  <c r="CO56" i="160"/>
  <c r="DN56" i="160"/>
  <c r="DC56" i="160"/>
  <c r="DF64" i="160"/>
  <c r="CZ64" i="160"/>
  <c r="CY64" i="160"/>
  <c r="CQ72" i="160"/>
  <c r="DC72" i="160"/>
  <c r="CO80" i="160"/>
  <c r="DO80" i="160"/>
  <c r="CY80" i="160"/>
  <c r="DN88" i="160"/>
  <c r="DA88" i="160"/>
  <c r="CQ96" i="160"/>
  <c r="CP96" i="160"/>
  <c r="CX96" i="160"/>
  <c r="CN104" i="160"/>
  <c r="DM104" i="160"/>
  <c r="DO104" i="160"/>
  <c r="DE104" i="160"/>
  <c r="CN24" i="160"/>
  <c r="CP32" i="160"/>
  <c r="DK48" i="160"/>
  <c r="DA48" i="160"/>
  <c r="DI56" i="160"/>
  <c r="CX56" i="160"/>
  <c r="CS64" i="160"/>
  <c r="DN64" i="160"/>
  <c r="DA64" i="160"/>
  <c r="CN72" i="160"/>
  <c r="DJ72" i="160"/>
  <c r="CX72" i="160"/>
  <c r="CP80" i="160"/>
  <c r="DM80" i="160"/>
  <c r="DP80" i="160"/>
  <c r="DD80" i="160"/>
  <c r="CO88" i="160"/>
  <c r="DI88" i="160"/>
  <c r="DB88" i="160"/>
  <c r="DK96" i="160"/>
  <c r="DP96" i="160"/>
  <c r="CW96" i="160"/>
  <c r="CT104" i="160"/>
  <c r="DF104" i="160"/>
  <c r="CZ104" i="160"/>
  <c r="DD104" i="160"/>
  <c r="CQ32" i="160"/>
  <c r="DC48" i="160"/>
  <c r="CS56" i="160"/>
  <c r="DO56" i="160"/>
  <c r="CY56" i="160"/>
  <c r="CQ64" i="160"/>
  <c r="DI64" i="160"/>
  <c r="DB64" i="160"/>
  <c r="CT72" i="160"/>
  <c r="DK72" i="160"/>
  <c r="DO72" i="160"/>
  <c r="CW72" i="160"/>
  <c r="DF80" i="160"/>
  <c r="CZ80" i="160"/>
  <c r="DE80" i="160"/>
  <c r="CP88" i="160"/>
  <c r="DG88" i="160"/>
  <c r="DC88" i="160"/>
  <c r="CS96" i="160"/>
  <c r="DJ96" i="160"/>
  <c r="CY96" i="160"/>
  <c r="DN104" i="160"/>
  <c r="DA104" i="160"/>
  <c r="DS209" i="160"/>
  <c r="DS126" i="160"/>
  <c r="DS100" i="160"/>
  <c r="DS205" i="160"/>
  <c r="DS113" i="160"/>
  <c r="DS84" i="160"/>
  <c r="DS12" i="160"/>
  <c r="DS24" i="160"/>
  <c r="DS59" i="160"/>
  <c r="DS31" i="160"/>
  <c r="DS119" i="160"/>
  <c r="DS128" i="160"/>
  <c r="DS157" i="160"/>
  <c r="DS164" i="160"/>
  <c r="DS182" i="160"/>
  <c r="DS186" i="160"/>
  <c r="DS188" i="160"/>
  <c r="DS35" i="160"/>
  <c r="DS107" i="160"/>
  <c r="DS112" i="160"/>
  <c r="DS64" i="160"/>
  <c r="DS123" i="160"/>
  <c r="DS23" i="160"/>
  <c r="DS37" i="160"/>
  <c r="DS41" i="160"/>
  <c r="DS58" i="160"/>
  <c r="DS114" i="160"/>
  <c r="DS118" i="160"/>
  <c r="DS144" i="160"/>
  <c r="DS32" i="160"/>
  <c r="DS196" i="160"/>
  <c r="DS198" i="160"/>
  <c r="DS69" i="160"/>
  <c r="DS20" i="160"/>
  <c r="DS70" i="160"/>
  <c r="DS81" i="160"/>
  <c r="DS202" i="160"/>
  <c r="DS204" i="160"/>
  <c r="DS76" i="160"/>
  <c r="DS92" i="160"/>
  <c r="DS95" i="160"/>
  <c r="DS102" i="160"/>
  <c r="DS141" i="160"/>
  <c r="DS191" i="160"/>
  <c r="DS195" i="160"/>
  <c r="DS134" i="160"/>
  <c r="DS55" i="160"/>
  <c r="DS67" i="160"/>
  <c r="DS74" i="160"/>
  <c r="DS75" i="160"/>
  <c r="DS44" i="160"/>
  <c r="DS52" i="160"/>
  <c r="DS98" i="160"/>
  <c r="DS148" i="160"/>
  <c r="DS13" i="160"/>
  <c r="DS28" i="160"/>
  <c r="DS54" i="160"/>
  <c r="DS80" i="160"/>
  <c r="DS85" i="160"/>
  <c r="DS101" i="160"/>
  <c r="DS111" i="160"/>
  <c r="DS127" i="160"/>
  <c r="DS129" i="160"/>
  <c r="DS145" i="160"/>
  <c r="DS162" i="160"/>
  <c r="DS190" i="160"/>
  <c r="DS57" i="160"/>
  <c r="DS104" i="160"/>
  <c r="DS140" i="160"/>
  <c r="DS197" i="160"/>
  <c r="DS11" i="160"/>
  <c r="DS73" i="160"/>
  <c r="DS132" i="160"/>
  <c r="DS147" i="160"/>
  <c r="DS165" i="160"/>
  <c r="DS171" i="160"/>
  <c r="DS173" i="160"/>
  <c r="DS179" i="160"/>
  <c r="DS47" i="160"/>
  <c r="DS48" i="160"/>
  <c r="DS16" i="160"/>
  <c r="DS15" i="160"/>
  <c r="DS49" i="160"/>
  <c r="DS50" i="160"/>
  <c r="DS60" i="160"/>
  <c r="DS61" i="160"/>
  <c r="DS63" i="160"/>
  <c r="DS62" i="160"/>
  <c r="DS91" i="160"/>
  <c r="DS19" i="160"/>
  <c r="DS39" i="160"/>
  <c r="DS40" i="160"/>
  <c r="DS72" i="160"/>
  <c r="DS166" i="160"/>
  <c r="DS167" i="160"/>
  <c r="DS42" i="160"/>
  <c r="DS18" i="160"/>
  <c r="DS22" i="160"/>
  <c r="DS26" i="160"/>
  <c r="DS65" i="160"/>
  <c r="DS189" i="160"/>
  <c r="DS27" i="160"/>
  <c r="DS51" i="160"/>
  <c r="DS90" i="160"/>
  <c r="DS175" i="160"/>
  <c r="DS174" i="160"/>
  <c r="DS181" i="160"/>
  <c r="DS180" i="160"/>
  <c r="DS207" i="160"/>
  <c r="DS206" i="160"/>
  <c r="DS117" i="160"/>
  <c r="DS143" i="160"/>
  <c r="DS9" i="160"/>
  <c r="DS106" i="160"/>
  <c r="DS170" i="160"/>
  <c r="DS172" i="160"/>
  <c r="DS156" i="160"/>
  <c r="DS159" i="160"/>
  <c r="DS163" i="160"/>
  <c r="DS178" i="160"/>
  <c r="DS99" i="160"/>
  <c r="DS110" i="160"/>
  <c r="DS153" i="160"/>
  <c r="DS122" i="160"/>
  <c r="DS139" i="160"/>
  <c r="DS199" i="160"/>
  <c r="DS201" i="160"/>
  <c r="DS203" i="160"/>
  <c r="DS146" i="160"/>
  <c r="DS183" i="160"/>
  <c r="DS187" i="160"/>
  <c r="DS194" i="160"/>
  <c r="DS77" i="160"/>
  <c r="DS94" i="160"/>
  <c r="DS103" i="160"/>
  <c r="DS108" i="160"/>
  <c r="DS115" i="160"/>
  <c r="DS142" i="160"/>
  <c r="DS152" i="160"/>
  <c r="DS158" i="160"/>
  <c r="DS30" i="160"/>
  <c r="DS29" i="160"/>
  <c r="DS10" i="160"/>
  <c r="DS17" i="160"/>
  <c r="DS34" i="160"/>
  <c r="DS33" i="160"/>
  <c r="DS14" i="160"/>
  <c r="DS21" i="160"/>
  <c r="DS25" i="160"/>
  <c r="DS36" i="160"/>
  <c r="DS87" i="160"/>
  <c r="DS86" i="160"/>
  <c r="DS53" i="160"/>
  <c r="DS68" i="160"/>
  <c r="DS66" i="160"/>
  <c r="DS43" i="160"/>
  <c r="DS46" i="160"/>
  <c r="DS45" i="160"/>
  <c r="DS38" i="160"/>
  <c r="DS56" i="160"/>
  <c r="DS79" i="160"/>
  <c r="DS78" i="160"/>
  <c r="DS82" i="160"/>
  <c r="DS83" i="160"/>
  <c r="DS71" i="160"/>
  <c r="DS97" i="160"/>
  <c r="DS96" i="160"/>
  <c r="DS88" i="160"/>
  <c r="DS89" i="160"/>
  <c r="DS93" i="160"/>
  <c r="DS105" i="160"/>
  <c r="DS121" i="160"/>
  <c r="DS120" i="160"/>
  <c r="DS109" i="160"/>
  <c r="DS116" i="160"/>
  <c r="DS125" i="160"/>
  <c r="DS124" i="160"/>
  <c r="DS136" i="160"/>
  <c r="DS135" i="160"/>
  <c r="DS130" i="160"/>
  <c r="DS131" i="160"/>
  <c r="DS133" i="160"/>
  <c r="DS138" i="160"/>
  <c r="DS137" i="160"/>
  <c r="DS149" i="160"/>
  <c r="DS150" i="160"/>
  <c r="DS154" i="160"/>
  <c r="DS155" i="160"/>
  <c r="DS169" i="160"/>
  <c r="DS168" i="160"/>
  <c r="DS208" i="160"/>
  <c r="DS177" i="160"/>
  <c r="DS176" i="160"/>
  <c r="DS161" i="160"/>
  <c r="DS160" i="160"/>
  <c r="DS151" i="160"/>
  <c r="DS185" i="160"/>
  <c r="DS184" i="160"/>
  <c r="DS200" i="160"/>
  <c r="DS193" i="160"/>
  <c r="DS192" i="160"/>
  <c r="I6" i="102"/>
  <c r="I4" i="102" s="1"/>
  <c r="X14" i="102" s="1"/>
  <c r="EG6" i="189"/>
  <c r="EH6" i="189" s="1"/>
  <c r="DK6" i="160" l="1"/>
  <c r="CE125" i="160" s="1"/>
  <c r="CT6" i="160"/>
  <c r="BN132" i="160" s="1"/>
  <c r="DJ6" i="160"/>
  <c r="CD157" i="160" s="1"/>
  <c r="DG6" i="160"/>
  <c r="CA65" i="160" s="1"/>
  <c r="DM6" i="160"/>
  <c r="CG104" i="160" s="1"/>
  <c r="DD6" i="160"/>
  <c r="BX75" i="160" s="1"/>
  <c r="AU76" i="160" s="1"/>
  <c r="DI6" i="160"/>
  <c r="CC40" i="160" s="1"/>
  <c r="CX6" i="160"/>
  <c r="BR22" i="160" s="1"/>
  <c r="AI23" i="160" s="1"/>
  <c r="DF6" i="160"/>
  <c r="BZ169" i="160" s="1"/>
  <c r="CS6" i="160"/>
  <c r="BM95" i="160" s="1"/>
  <c r="DB6" i="160"/>
  <c r="BV50" i="160" s="1"/>
  <c r="AQ51" i="160" s="1"/>
  <c r="CP6" i="160"/>
  <c r="BJ34" i="160" s="1"/>
  <c r="DO6" i="160"/>
  <c r="CI205" i="160" s="1"/>
  <c r="DP6" i="160"/>
  <c r="CJ101" i="160" s="1"/>
  <c r="DL6" i="160"/>
  <c r="CF24" i="160" s="1"/>
  <c r="CZ6" i="160"/>
  <c r="BT189" i="160" s="1"/>
  <c r="AM190" i="160" s="1"/>
  <c r="DN6" i="160"/>
  <c r="CH61" i="160" s="1"/>
  <c r="DH6" i="160"/>
  <c r="CB95" i="160" s="1"/>
  <c r="CO6" i="160"/>
  <c r="BI50" i="160" s="1"/>
  <c r="CY6" i="160"/>
  <c r="BS101" i="160" s="1"/>
  <c r="AK102" i="160" s="1"/>
  <c r="CR6" i="160"/>
  <c r="BL86" i="160" s="1"/>
  <c r="DC6" i="160"/>
  <c r="BW28" i="160" s="1"/>
  <c r="AS29" i="160" s="1"/>
  <c r="CQ6" i="160"/>
  <c r="BK39" i="160" s="1"/>
  <c r="CW6" i="160"/>
  <c r="BQ27" i="160" s="1"/>
  <c r="AG28" i="160" s="1"/>
  <c r="DE6" i="160"/>
  <c r="BY186" i="160" s="1"/>
  <c r="DA6" i="160"/>
  <c r="BU189" i="160" s="1"/>
  <c r="AO190" i="160" s="1"/>
  <c r="CN6" i="160"/>
  <c r="BH117" i="160" s="1"/>
  <c r="CA144" i="160"/>
  <c r="CD147" i="160"/>
  <c r="DI4" i="160"/>
  <c r="DK4" i="160"/>
  <c r="CT4" i="160"/>
  <c r="DG4" i="160"/>
  <c r="DJ4" i="160"/>
  <c r="DM4" i="160"/>
  <c r="DD4" i="160"/>
  <c r="CS4" i="160"/>
  <c r="DB4" i="160"/>
  <c r="CP4" i="160"/>
  <c r="DF4" i="160"/>
  <c r="DO4" i="160"/>
  <c r="DP4" i="160"/>
  <c r="DL4" i="160"/>
  <c r="CZ4" i="160"/>
  <c r="DN4" i="160"/>
  <c r="DH4" i="160"/>
  <c r="CO4" i="160"/>
  <c r="CY4" i="160"/>
  <c r="CR4" i="160"/>
  <c r="CX4" i="160"/>
  <c r="DC4" i="160"/>
  <c r="CQ4" i="160"/>
  <c r="CW4" i="160"/>
  <c r="DE4" i="160"/>
  <c r="DA4" i="160"/>
  <c r="CN4" i="160"/>
  <c r="EQ4" i="160"/>
  <c r="EP4" i="160"/>
  <c r="AA21" i="160" s="1"/>
  <c r="AC21" i="160" s="1"/>
  <c r="AD21" i="160" s="1"/>
  <c r="EO4" i="160"/>
  <c r="EU4" i="160"/>
  <c r="AA25" i="160" s="1"/>
  <c r="AC25" i="160" s="1"/>
  <c r="AD25" i="160" s="1"/>
  <c r="ET4" i="160"/>
  <c r="AA22" i="160" s="1"/>
  <c r="AC22" i="160" s="1"/>
  <c r="AD22" i="160" s="1"/>
  <c r="EV4" i="160"/>
  <c r="AA26" i="160" s="1"/>
  <c r="AC26" i="160" s="1"/>
  <c r="AD26" i="160" s="1"/>
  <c r="EI4" i="160"/>
  <c r="AA13" i="160" s="1"/>
  <c r="DY4" i="160"/>
  <c r="ES4" i="160"/>
  <c r="EH4" i="160"/>
  <c r="AA12" i="160" s="1"/>
  <c r="DX4" i="160"/>
  <c r="ER4" i="160"/>
  <c r="EG4" i="160"/>
  <c r="AA11" i="160" s="1"/>
  <c r="DW4" i="160"/>
  <c r="EN4" i="160"/>
  <c r="EF4" i="160"/>
  <c r="AA10" i="160" s="1"/>
  <c r="AA18" i="160"/>
  <c r="EM4" i="160"/>
  <c r="AA17" i="160" s="1"/>
  <c r="EE4" i="160"/>
  <c r="AA9" i="160" s="1"/>
  <c r="EL4" i="160"/>
  <c r="AA16" i="160" s="1"/>
  <c r="ED4" i="160"/>
  <c r="AA8" i="160" s="1"/>
  <c r="DV4" i="160"/>
  <c r="EK4" i="160"/>
  <c r="AA15" i="160" s="1"/>
  <c r="EC4" i="160"/>
  <c r="AA7" i="160" s="1"/>
  <c r="DU4" i="160"/>
  <c r="EJ4" i="160"/>
  <c r="AA14" i="160" s="1"/>
  <c r="AC14" i="160" s="1"/>
  <c r="AD14" i="160" s="1"/>
  <c r="DZ4" i="160"/>
  <c r="AA29" i="160" s="1"/>
  <c r="AC29" i="160" s="1"/>
  <c r="AD29" i="160" s="1"/>
  <c r="DT4" i="160"/>
  <c r="M6" i="102"/>
  <c r="M4" i="102" s="1"/>
  <c r="X18" i="102" s="1"/>
  <c r="E6" i="102"/>
  <c r="E4" i="102" s="1"/>
  <c r="X10" i="102" s="1"/>
  <c r="N6" i="102"/>
  <c r="N4" i="102" s="1"/>
  <c r="X19" i="102" s="1"/>
  <c r="K6" i="102"/>
  <c r="K4" i="102" s="1"/>
  <c r="X16" i="102" s="1"/>
  <c r="F6" i="102"/>
  <c r="F4" i="102" s="1"/>
  <c r="X11" i="102" s="1"/>
  <c r="G6" i="102"/>
  <c r="G4" i="102" s="1"/>
  <c r="X12" i="102" s="1"/>
  <c r="J6" i="102"/>
  <c r="J4" i="102" s="1"/>
  <c r="X15" i="102" s="1"/>
  <c r="H6" i="102"/>
  <c r="H4" i="102" s="1"/>
  <c r="X13" i="102" s="1"/>
  <c r="AT6" i="189"/>
  <c r="AU6" i="189" s="1"/>
  <c r="CE6" i="189"/>
  <c r="CF6" i="189" s="1"/>
  <c r="CW6" i="189"/>
  <c r="CX6" i="189" s="1"/>
  <c r="BM6" i="189"/>
  <c r="BN6" i="189" s="1"/>
  <c r="DO6" i="189"/>
  <c r="DP6" i="189" s="1"/>
  <c r="AC17" i="160" l="1"/>
  <c r="AD17" i="160" s="1"/>
  <c r="GG4" i="189"/>
  <c r="GI4" i="189" s="1"/>
  <c r="GJ4" i="189" s="1"/>
  <c r="AC18" i="160"/>
  <c r="AD18" i="160" s="1"/>
  <c r="GY4" i="189"/>
  <c r="HA4" i="189" s="1"/>
  <c r="HB4" i="189" s="1"/>
  <c r="BY123" i="160"/>
  <c r="CA121" i="160"/>
  <c r="CA155" i="160"/>
  <c r="AA27" i="160"/>
  <c r="AC27" i="160" s="1"/>
  <c r="AD27" i="160" s="1"/>
  <c r="AA28" i="160"/>
  <c r="AC28" i="160" s="1"/>
  <c r="AD28" i="160" s="1"/>
  <c r="AC15" i="160"/>
  <c r="AD15" i="160" s="1"/>
  <c r="EW4" i="189"/>
  <c r="AC8" i="160"/>
  <c r="AD8" i="160" s="1"/>
  <c r="AR4" i="189"/>
  <c r="AC11" i="160"/>
  <c r="AD11" i="160" s="1"/>
  <c r="CU4" i="189"/>
  <c r="AC16" i="160"/>
  <c r="AD16" i="160" s="1"/>
  <c r="FO4" i="189"/>
  <c r="AC9" i="160"/>
  <c r="AD9" i="160" s="1"/>
  <c r="BK4" i="189"/>
  <c r="AC12" i="160"/>
  <c r="AD12" i="160" s="1"/>
  <c r="DM4" i="189"/>
  <c r="AC10" i="160"/>
  <c r="AD10" i="160" s="1"/>
  <c r="CC4" i="189"/>
  <c r="AC13" i="160"/>
  <c r="AD13" i="160" s="1"/>
  <c r="EE4" i="189"/>
  <c r="AC7" i="160"/>
  <c r="AD7" i="160" s="1"/>
  <c r="Y4" i="189"/>
  <c r="CI127" i="160"/>
  <c r="AA19" i="160"/>
  <c r="AC19" i="160" s="1"/>
  <c r="AD19" i="160" s="1"/>
  <c r="AA20" i="160"/>
  <c r="AC20" i="160" s="1"/>
  <c r="AD20" i="160" s="1"/>
  <c r="CD115" i="160"/>
  <c r="BV131" i="160"/>
  <c r="AQ132" i="160" s="1"/>
  <c r="CJ178" i="160"/>
  <c r="BR137" i="160"/>
  <c r="AI138" i="160" s="1"/>
  <c r="BY207" i="160"/>
  <c r="BR183" i="160"/>
  <c r="AI184" i="160" s="1"/>
  <c r="CA141" i="160"/>
  <c r="CA60" i="160"/>
  <c r="BR127" i="160"/>
  <c r="AI128" i="160" s="1"/>
  <c r="CA175" i="160"/>
  <c r="CA131" i="160"/>
  <c r="CA180" i="160"/>
  <c r="BT113" i="160"/>
  <c r="AM114" i="160" s="1"/>
  <c r="BR163" i="160"/>
  <c r="AI164" i="160" s="1"/>
  <c r="CA198" i="160"/>
  <c r="CA201" i="160"/>
  <c r="BT200" i="160"/>
  <c r="AM201" i="160" s="1"/>
  <c r="BR201" i="160"/>
  <c r="AI202" i="160" s="1"/>
  <c r="CG109" i="160"/>
  <c r="BR115" i="160"/>
  <c r="AI116" i="160" s="1"/>
  <c r="BR139" i="160"/>
  <c r="AI140" i="160" s="1"/>
  <c r="BZ125" i="160"/>
  <c r="BC126" i="160" s="1"/>
  <c r="BR91" i="160"/>
  <c r="AI92" i="160" s="1"/>
  <c r="BT147" i="160"/>
  <c r="AM148" i="160" s="1"/>
  <c r="BR50" i="160"/>
  <c r="AI51" i="160" s="1"/>
  <c r="BR131" i="160"/>
  <c r="AI132" i="160" s="1"/>
  <c r="CI167" i="160"/>
  <c r="CB186" i="160"/>
  <c r="CB138" i="160"/>
  <c r="CB26" i="160"/>
  <c r="CB23" i="160"/>
  <c r="CB200" i="160"/>
  <c r="CB189" i="160"/>
  <c r="CB60" i="160"/>
  <c r="CB174" i="160"/>
  <c r="CB65" i="160"/>
  <c r="CB79" i="160"/>
  <c r="CB170" i="160"/>
  <c r="CB156" i="160"/>
  <c r="CB58" i="160"/>
  <c r="CB86" i="160"/>
  <c r="CB127" i="160"/>
  <c r="CB91" i="160"/>
  <c r="CB30" i="160"/>
  <c r="CB151" i="160"/>
  <c r="CB188" i="160"/>
  <c r="CB35" i="160"/>
  <c r="CB178" i="160"/>
  <c r="CB98" i="160"/>
  <c r="CB122" i="160"/>
  <c r="CB109" i="160"/>
  <c r="CB68" i="160"/>
  <c r="CB130" i="160"/>
  <c r="CB119" i="160"/>
  <c r="CB43" i="160"/>
  <c r="CB69" i="160"/>
  <c r="CB146" i="160"/>
  <c r="CB173" i="160"/>
  <c r="CB93" i="160"/>
  <c r="CB199" i="160"/>
  <c r="CB52" i="160"/>
  <c r="CB108" i="160"/>
  <c r="CB152" i="160"/>
  <c r="CB157" i="160"/>
  <c r="CB34" i="160"/>
  <c r="CB31" i="160"/>
  <c r="CB113" i="160"/>
  <c r="CB66" i="160"/>
  <c r="CB48" i="160"/>
  <c r="CB160" i="160"/>
  <c r="CB209" i="160"/>
  <c r="CB11" i="160"/>
  <c r="CB175" i="160"/>
  <c r="CB37" i="160"/>
  <c r="CB182" i="160"/>
  <c r="CB132" i="160"/>
  <c r="CB103" i="160"/>
  <c r="CI120" i="160"/>
  <c r="CI194" i="160"/>
  <c r="BZ184" i="160"/>
  <c r="BZ116" i="160"/>
  <c r="CG119" i="160"/>
  <c r="CB202" i="160"/>
  <c r="CB143" i="160"/>
  <c r="CB83" i="160"/>
  <c r="CB21" i="160"/>
  <c r="CB145" i="160"/>
  <c r="CB49" i="160"/>
  <c r="CB100" i="160"/>
  <c r="CB166" i="160"/>
  <c r="CB102" i="160"/>
  <c r="CB61" i="160"/>
  <c r="CB190" i="160"/>
  <c r="CB133" i="160"/>
  <c r="CB74" i="160"/>
  <c r="CB56" i="160"/>
  <c r="CB144" i="160"/>
  <c r="CB41" i="160"/>
  <c r="CB194" i="160"/>
  <c r="CB150" i="160"/>
  <c r="CB73" i="160"/>
  <c r="CB53" i="160"/>
  <c r="CB169" i="160"/>
  <c r="CB39" i="160"/>
  <c r="CB167" i="160"/>
  <c r="CB172" i="160"/>
  <c r="CB15" i="160"/>
  <c r="BZ137" i="160"/>
  <c r="BZ113" i="160"/>
  <c r="CI144" i="160"/>
  <c r="CB163" i="160"/>
  <c r="CB158" i="160"/>
  <c r="CB99" i="160"/>
  <c r="CB71" i="160"/>
  <c r="CB192" i="160"/>
  <c r="CB89" i="160"/>
  <c r="CB80" i="160"/>
  <c r="CB162" i="160"/>
  <c r="CB47" i="160"/>
  <c r="CB54" i="160"/>
  <c r="CB201" i="160"/>
  <c r="CB117" i="160"/>
  <c r="CB13" i="160"/>
  <c r="CB104" i="160"/>
  <c r="CB191" i="160"/>
  <c r="CB59" i="160"/>
  <c r="CB115" i="160"/>
  <c r="CB149" i="160"/>
  <c r="CB12" i="160"/>
  <c r="CB14" i="160"/>
  <c r="CB129" i="160"/>
  <c r="CB45" i="160"/>
  <c r="CB114" i="160"/>
  <c r="CB124" i="160"/>
  <c r="CB94" i="160"/>
  <c r="BZ193" i="160"/>
  <c r="CB153" i="160"/>
  <c r="CB125" i="160"/>
  <c r="CB17" i="160"/>
  <c r="CB88" i="160"/>
  <c r="CB159" i="160"/>
  <c r="CB67" i="160"/>
  <c r="CB195" i="160"/>
  <c r="CB196" i="160"/>
  <c r="CB76" i="160"/>
  <c r="CB64" i="160"/>
  <c r="CB121" i="160"/>
  <c r="CB140" i="160"/>
  <c r="CB87" i="160"/>
  <c r="CB131" i="160"/>
  <c r="CB128" i="160"/>
  <c r="CB81" i="160"/>
  <c r="CB185" i="160"/>
  <c r="CB142" i="160"/>
  <c r="CB9" i="160"/>
  <c r="CB63" i="160"/>
  <c r="CB193" i="160"/>
  <c r="CB29" i="160"/>
  <c r="CB136" i="160"/>
  <c r="CB50" i="160"/>
  <c r="CB55" i="160"/>
  <c r="BZ171" i="160"/>
  <c r="BZ139" i="160"/>
  <c r="CB207" i="160"/>
  <c r="CB205" i="160"/>
  <c r="CB75" i="160"/>
  <c r="CB96" i="160"/>
  <c r="CB134" i="160"/>
  <c r="CB107" i="160"/>
  <c r="CB139" i="160"/>
  <c r="CB51" i="160"/>
  <c r="CB101" i="160"/>
  <c r="CB203" i="160"/>
  <c r="CB168" i="160"/>
  <c r="CB90" i="160"/>
  <c r="CB92" i="160"/>
  <c r="CB155" i="160"/>
  <c r="CB204" i="160"/>
  <c r="CB18" i="160"/>
  <c r="CB112" i="160"/>
  <c r="CB197" i="160"/>
  <c r="CB82" i="160"/>
  <c r="CB70" i="160"/>
  <c r="CB206" i="160"/>
  <c r="CB24" i="160"/>
  <c r="CB120" i="160"/>
  <c r="CB106" i="160"/>
  <c r="CB16" i="160"/>
  <c r="BZ138" i="160"/>
  <c r="BI206" i="160"/>
  <c r="BZ115" i="160"/>
  <c r="CB198" i="160"/>
  <c r="CB97" i="160"/>
  <c r="CB28" i="160"/>
  <c r="CB171" i="160"/>
  <c r="CB181" i="160"/>
  <c r="CB25" i="160"/>
  <c r="CB184" i="160"/>
  <c r="CB10" i="160"/>
  <c r="CB46" i="160"/>
  <c r="CB179" i="160"/>
  <c r="CB154" i="160"/>
  <c r="CB27" i="160"/>
  <c r="CB78" i="160"/>
  <c r="CB177" i="160"/>
  <c r="CB148" i="160"/>
  <c r="CB40" i="160"/>
  <c r="CB161" i="160"/>
  <c r="CB116" i="160"/>
  <c r="CB19" i="160"/>
  <c r="CB84" i="160"/>
  <c r="CB126" i="160"/>
  <c r="CB72" i="160"/>
  <c r="CB165" i="160"/>
  <c r="CB57" i="160"/>
  <c r="CB32" i="160"/>
  <c r="BZ163" i="160"/>
  <c r="CB147" i="160"/>
  <c r="CB111" i="160"/>
  <c r="CB20" i="160"/>
  <c r="CB22" i="160"/>
  <c r="CB176" i="160"/>
  <c r="CB141" i="160"/>
  <c r="CB105" i="160"/>
  <c r="CB183" i="160"/>
  <c r="CB44" i="160"/>
  <c r="CB38" i="160"/>
  <c r="CB123" i="160"/>
  <c r="CB180" i="160"/>
  <c r="CB42" i="160"/>
  <c r="CB85" i="160"/>
  <c r="CB137" i="160"/>
  <c r="CB33" i="160"/>
  <c r="CB62" i="160"/>
  <c r="CB208" i="160"/>
  <c r="CB164" i="160"/>
  <c r="CB36" i="160"/>
  <c r="CB135" i="160"/>
  <c r="CB110" i="160"/>
  <c r="CB187" i="160"/>
  <c r="CB118" i="160"/>
  <c r="CB77" i="160"/>
  <c r="BH195" i="160"/>
  <c r="BW185" i="160"/>
  <c r="AS186" i="160" s="1"/>
  <c r="BW153" i="160"/>
  <c r="AS154" i="160" s="1"/>
  <c r="CD121" i="160"/>
  <c r="CD27" i="160"/>
  <c r="CD135" i="160"/>
  <c r="CF148" i="160"/>
  <c r="CA146" i="160"/>
  <c r="CA184" i="160"/>
  <c r="CA130" i="160"/>
  <c r="CD120" i="160"/>
  <c r="BW194" i="160"/>
  <c r="AS195" i="160" s="1"/>
  <c r="BV190" i="160"/>
  <c r="AQ191" i="160" s="1"/>
  <c r="CA208" i="160"/>
  <c r="CA119" i="160"/>
  <c r="CA174" i="160"/>
  <c r="BW146" i="160"/>
  <c r="AS147" i="160" s="1"/>
  <c r="BY140" i="160"/>
  <c r="CE143" i="160"/>
  <c r="CA193" i="160"/>
  <c r="CA167" i="160"/>
  <c r="BY146" i="160"/>
  <c r="CA182" i="160"/>
  <c r="CD111" i="160"/>
  <c r="CD125" i="160"/>
  <c r="BT156" i="160"/>
  <c r="AM157" i="160" s="1"/>
  <c r="CA49" i="160"/>
  <c r="BW155" i="160"/>
  <c r="AS156" i="160" s="1"/>
  <c r="CA160" i="160"/>
  <c r="BT128" i="160"/>
  <c r="AM129" i="160" s="1"/>
  <c r="CA169" i="160"/>
  <c r="CA125" i="160"/>
  <c r="CF16" i="160"/>
  <c r="BY139" i="160"/>
  <c r="BV186" i="160"/>
  <c r="AQ187" i="160" s="1"/>
  <c r="BT131" i="160"/>
  <c r="AM132" i="160" s="1"/>
  <c r="BT135" i="160"/>
  <c r="AM136" i="160" s="1"/>
  <c r="BW184" i="160"/>
  <c r="AS185" i="160" s="1"/>
  <c r="CA115" i="160"/>
  <c r="CA205" i="160"/>
  <c r="CA118" i="160"/>
  <c r="CD197" i="160"/>
  <c r="CD145" i="160"/>
  <c r="BW127" i="160"/>
  <c r="AS128" i="160" s="1"/>
  <c r="BW138" i="160"/>
  <c r="AS139" i="160" s="1"/>
  <c r="CD146" i="160"/>
  <c r="BT194" i="160"/>
  <c r="AM195" i="160" s="1"/>
  <c r="CD143" i="160"/>
  <c r="CE164" i="160"/>
  <c r="BW197" i="160"/>
  <c r="AS198" i="160" s="1"/>
  <c r="CD82" i="160"/>
  <c r="BW120" i="160"/>
  <c r="AS121" i="160" s="1"/>
  <c r="BW176" i="160"/>
  <c r="AS177" i="160" s="1"/>
  <c r="CD187" i="160"/>
  <c r="CA194" i="160"/>
  <c r="CD131" i="160"/>
  <c r="CD137" i="160"/>
  <c r="CA149" i="160"/>
  <c r="CA127" i="160"/>
  <c r="BT196" i="160"/>
  <c r="AM197" i="160" s="1"/>
  <c r="BY181" i="160"/>
  <c r="CE186" i="160"/>
  <c r="BS119" i="160"/>
  <c r="AK120" i="160" s="1"/>
  <c r="BY171" i="160"/>
  <c r="BY169" i="160"/>
  <c r="BY137" i="160"/>
  <c r="CE173" i="160"/>
  <c r="BY115" i="160"/>
  <c r="BY190" i="160"/>
  <c r="BY117" i="160"/>
  <c r="CE126" i="160"/>
  <c r="BY198" i="160"/>
  <c r="CE170" i="160"/>
  <c r="BY175" i="160"/>
  <c r="BY135" i="160"/>
  <c r="BY172" i="160"/>
  <c r="CF75" i="160"/>
  <c r="CI130" i="160"/>
  <c r="BY151" i="160"/>
  <c r="BY167" i="160"/>
  <c r="BY173" i="160"/>
  <c r="BY120" i="160"/>
  <c r="BY154" i="160"/>
  <c r="BY136" i="160"/>
  <c r="BY159" i="160"/>
  <c r="BY205" i="160"/>
  <c r="BY180" i="160"/>
  <c r="BY170" i="160"/>
  <c r="BY130" i="160"/>
  <c r="BY179" i="160"/>
  <c r="BY150" i="160"/>
  <c r="BY157" i="160"/>
  <c r="CE41" i="160"/>
  <c r="BY111" i="160"/>
  <c r="BY142" i="160"/>
  <c r="BY193" i="160"/>
  <c r="BI121" i="160"/>
  <c r="CI195" i="160"/>
  <c r="BY152" i="160"/>
  <c r="CE174" i="160"/>
  <c r="BY127" i="160"/>
  <c r="CE178" i="160"/>
  <c r="CI202" i="160"/>
  <c r="CI180" i="160"/>
  <c r="BY160" i="160"/>
  <c r="CF177" i="160"/>
  <c r="BY145" i="160"/>
  <c r="CA153" i="160"/>
  <c r="CH154" i="160"/>
  <c r="BY128" i="160"/>
  <c r="BY194" i="160"/>
  <c r="BA195" i="160" s="1"/>
  <c r="CI115" i="160"/>
  <c r="CA112" i="160"/>
  <c r="CA151" i="160"/>
  <c r="BY155" i="160"/>
  <c r="CA111" i="160"/>
  <c r="CC187" i="160"/>
  <c r="CA168" i="160"/>
  <c r="CA138" i="160"/>
  <c r="CA124" i="160"/>
  <c r="CI124" i="160"/>
  <c r="CA110" i="160"/>
  <c r="CA132" i="160"/>
  <c r="BY113" i="160"/>
  <c r="CA148" i="160"/>
  <c r="CA36" i="160"/>
  <c r="CI114" i="160"/>
  <c r="CI133" i="160"/>
  <c r="CH206" i="160"/>
  <c r="CA41" i="160"/>
  <c r="CA33" i="160"/>
  <c r="CA117" i="160"/>
  <c r="CA158" i="160"/>
  <c r="CA113" i="160"/>
  <c r="CA37" i="160"/>
  <c r="CA78" i="160"/>
  <c r="CA209" i="160"/>
  <c r="CA43" i="160"/>
  <c r="CA74" i="160"/>
  <c r="CA142" i="160"/>
  <c r="CA104" i="160"/>
  <c r="CA157" i="160"/>
  <c r="CA12" i="160"/>
  <c r="CA196" i="160"/>
  <c r="CA161" i="160"/>
  <c r="CA135" i="160"/>
  <c r="CA11" i="160"/>
  <c r="CA106" i="160"/>
  <c r="CA58" i="160"/>
  <c r="CA107" i="160"/>
  <c r="BY196" i="160"/>
  <c r="CA199" i="160"/>
  <c r="BY176" i="160"/>
  <c r="CA206" i="160"/>
  <c r="BY203" i="160"/>
  <c r="CE123" i="160"/>
  <c r="CA139" i="160"/>
  <c r="CI166" i="160"/>
  <c r="BY202" i="160"/>
  <c r="CA203" i="160"/>
  <c r="BY121" i="160"/>
  <c r="CA123" i="160"/>
  <c r="BY178" i="160"/>
  <c r="CE111" i="160"/>
  <c r="BY109" i="160"/>
  <c r="CA126" i="160"/>
  <c r="CH126" i="160"/>
  <c r="CC99" i="160"/>
  <c r="CE49" i="160"/>
  <c r="BZ43" i="160"/>
  <c r="BZ10" i="160"/>
  <c r="BZ35" i="160"/>
  <c r="BC36" i="160" s="1"/>
  <c r="BZ50" i="160"/>
  <c r="CA136" i="160"/>
  <c r="CA162" i="160"/>
  <c r="CA137" i="160"/>
  <c r="CA179" i="160"/>
  <c r="CA171" i="160"/>
  <c r="CA192" i="160"/>
  <c r="CA202" i="160"/>
  <c r="CA122" i="160"/>
  <c r="CA163" i="160"/>
  <c r="CA177" i="160"/>
  <c r="BY184" i="160"/>
  <c r="CC128" i="160"/>
  <c r="CA195" i="160"/>
  <c r="BY114" i="160"/>
  <c r="CA181" i="160"/>
  <c r="CE142" i="160"/>
  <c r="CA159" i="160"/>
  <c r="CE117" i="160"/>
  <c r="CE82" i="160"/>
  <c r="CE97" i="160"/>
  <c r="CE35" i="160"/>
  <c r="CE205" i="160"/>
  <c r="CE12" i="160"/>
  <c r="CI42" i="160"/>
  <c r="CI35" i="160"/>
  <c r="CI162" i="160"/>
  <c r="CI192" i="160"/>
  <c r="CA154" i="160"/>
  <c r="CE175" i="160"/>
  <c r="CE202" i="160"/>
  <c r="CA170" i="160"/>
  <c r="CA128" i="160"/>
  <c r="CA183" i="160"/>
  <c r="CI128" i="160"/>
  <c r="CE168" i="160"/>
  <c r="CE188" i="160"/>
  <c r="CA129" i="160"/>
  <c r="CI176" i="160"/>
  <c r="BY129" i="160"/>
  <c r="BY200" i="160"/>
  <c r="BY144" i="160"/>
  <c r="CA109" i="160"/>
  <c r="BT89" i="160"/>
  <c r="AM90" i="160" s="1"/>
  <c r="BT57" i="160"/>
  <c r="AM58" i="160" s="1"/>
  <c r="BT198" i="160"/>
  <c r="AM199" i="160" s="1"/>
  <c r="CE130" i="160"/>
  <c r="CF105" i="160"/>
  <c r="CF84" i="160"/>
  <c r="CF63" i="160"/>
  <c r="CF101" i="160"/>
  <c r="BM163" i="160"/>
  <c r="BK208" i="160"/>
  <c r="BL190" i="160"/>
  <c r="BL145" i="160"/>
  <c r="BM116" i="160"/>
  <c r="BN148" i="160"/>
  <c r="BN156" i="160"/>
  <c r="BN195" i="160"/>
  <c r="BK127" i="160"/>
  <c r="BL168" i="160"/>
  <c r="BM121" i="160"/>
  <c r="BK117" i="160"/>
  <c r="BL179" i="160"/>
  <c r="BL113" i="160"/>
  <c r="BK168" i="160"/>
  <c r="BL144" i="160"/>
  <c r="BN204" i="160"/>
  <c r="BM132" i="160"/>
  <c r="BL154" i="160"/>
  <c r="BM129" i="160"/>
  <c r="BN200" i="160"/>
  <c r="BL160" i="160"/>
  <c r="BM181" i="160"/>
  <c r="BM208" i="160"/>
  <c r="BK109" i="160"/>
  <c r="BM10" i="160"/>
  <c r="BK130" i="160"/>
  <c r="BN127" i="160"/>
  <c r="BN131" i="160"/>
  <c r="BM153" i="160"/>
  <c r="BN165" i="160"/>
  <c r="BK35" i="160"/>
  <c r="BL49" i="160"/>
  <c r="BL44" i="160"/>
  <c r="BM165" i="160"/>
  <c r="BM56" i="160"/>
  <c r="BM62" i="160"/>
  <c r="BM25" i="160"/>
  <c r="BM23" i="160"/>
  <c r="BM45" i="160"/>
  <c r="BM12" i="160"/>
  <c r="BM188" i="160"/>
  <c r="BM33" i="160"/>
  <c r="BM59" i="160"/>
  <c r="BM22" i="160"/>
  <c r="BM31" i="160"/>
  <c r="BM18" i="160"/>
  <c r="BM91" i="160"/>
  <c r="BM66" i="160"/>
  <c r="BM15" i="160"/>
  <c r="BM30" i="160"/>
  <c r="BM43" i="160"/>
  <c r="BM88" i="160"/>
  <c r="BM32" i="160"/>
  <c r="BM53" i="160"/>
  <c r="BM68" i="160"/>
  <c r="BM204" i="160"/>
  <c r="BN107" i="160"/>
  <c r="BN192" i="160"/>
  <c r="BN43" i="160"/>
  <c r="BN87" i="160"/>
  <c r="BN80" i="160"/>
  <c r="BN97" i="160"/>
  <c r="BN29" i="160"/>
  <c r="BN20" i="160"/>
  <c r="BN112" i="160"/>
  <c r="BN17" i="160"/>
  <c r="BN68" i="160"/>
  <c r="BN51" i="160"/>
  <c r="BN32" i="160"/>
  <c r="BN11" i="160"/>
  <c r="BN34" i="160"/>
  <c r="BN82" i="160"/>
  <c r="BN37" i="160"/>
  <c r="BN46" i="160"/>
  <c r="BN64" i="160"/>
  <c r="BN129" i="160"/>
  <c r="BN186" i="160"/>
  <c r="BN118" i="160"/>
  <c r="BN24" i="160"/>
  <c r="BN65" i="160"/>
  <c r="BN13" i="160"/>
  <c r="BN198" i="160"/>
  <c r="BN30" i="160"/>
  <c r="BN50" i="160"/>
  <c r="BN95" i="160"/>
  <c r="BN74" i="160"/>
  <c r="CF44" i="160"/>
  <c r="BN162" i="160"/>
  <c r="BL123" i="160"/>
  <c r="BN184" i="160"/>
  <c r="BM137" i="160"/>
  <c r="BM192" i="160"/>
  <c r="BK190" i="160"/>
  <c r="BK182" i="160"/>
  <c r="BL148" i="160"/>
  <c r="BL126" i="160"/>
  <c r="BK66" i="160"/>
  <c r="BK147" i="160"/>
  <c r="BL155" i="160"/>
  <c r="BK146" i="160"/>
  <c r="BM112" i="160"/>
  <c r="BK151" i="160"/>
  <c r="BL164" i="160"/>
  <c r="BL133" i="160"/>
  <c r="BL139" i="160"/>
  <c r="BK199" i="160"/>
  <c r="BN157" i="160"/>
  <c r="BL9" i="160"/>
  <c r="BL163" i="160"/>
  <c r="BK120" i="160"/>
  <c r="BN199" i="160"/>
  <c r="BN142" i="160"/>
  <c r="BN117" i="160"/>
  <c r="BL187" i="160"/>
  <c r="BL128" i="160"/>
  <c r="BN133" i="160"/>
  <c r="BL209" i="160"/>
  <c r="BK82" i="160"/>
  <c r="BK201" i="160"/>
  <c r="BK162" i="160"/>
  <c r="BK198" i="160"/>
  <c r="BM197" i="160"/>
  <c r="BM130" i="160"/>
  <c r="BM113" i="160"/>
  <c r="BM152" i="160"/>
  <c r="BK142" i="160"/>
  <c r="BN189" i="160"/>
  <c r="BM65" i="160"/>
  <c r="BK22" i="160"/>
  <c r="BL96" i="160"/>
  <c r="BN59" i="160"/>
  <c r="BM38" i="160"/>
  <c r="BL99" i="160"/>
  <c r="BM131" i="160"/>
  <c r="BM160" i="160"/>
  <c r="BM161" i="160"/>
  <c r="BM199" i="160"/>
  <c r="BN166" i="160"/>
  <c r="BM126" i="160"/>
  <c r="BN158" i="160"/>
  <c r="BK173" i="160"/>
  <c r="BK203" i="160"/>
  <c r="BL131" i="160"/>
  <c r="BN178" i="160"/>
  <c r="BN160" i="160"/>
  <c r="BL166" i="160"/>
  <c r="BM170" i="160"/>
  <c r="BK110" i="160"/>
  <c r="BK209" i="160"/>
  <c r="BL138" i="160"/>
  <c r="BK112" i="160"/>
  <c r="BM206" i="160"/>
  <c r="BK133" i="160"/>
  <c r="BL124" i="160"/>
  <c r="BM202" i="160"/>
  <c r="BK159" i="160"/>
  <c r="BM177" i="160"/>
  <c r="BN150" i="160"/>
  <c r="BL180" i="160"/>
  <c r="BL204" i="160"/>
  <c r="BN115" i="160"/>
  <c r="BM171" i="160"/>
  <c r="BN175" i="160"/>
  <c r="BN124" i="160"/>
  <c r="BM73" i="160"/>
  <c r="BL75" i="160"/>
  <c r="BN176" i="160"/>
  <c r="BN125" i="160"/>
  <c r="BL115" i="160"/>
  <c r="BM143" i="160"/>
  <c r="BM156" i="160"/>
  <c r="BN147" i="160"/>
  <c r="BM27" i="160"/>
  <c r="BN75" i="160"/>
  <c r="BK47" i="160"/>
  <c r="BK54" i="160"/>
  <c r="BL84" i="160"/>
  <c r="BL61" i="160"/>
  <c r="BL39" i="160"/>
  <c r="BL78" i="160"/>
  <c r="BL172" i="160"/>
  <c r="BL87" i="160"/>
  <c r="BL93" i="160"/>
  <c r="BL73" i="160"/>
  <c r="BL70" i="160"/>
  <c r="BL82" i="160"/>
  <c r="BL38" i="160"/>
  <c r="BL162" i="160"/>
  <c r="BL53" i="160"/>
  <c r="BL54" i="160"/>
  <c r="BL40" i="160"/>
  <c r="BL31" i="160"/>
  <c r="BL46" i="160"/>
  <c r="BL90" i="160"/>
  <c r="BL83" i="160"/>
  <c r="BL100" i="160"/>
  <c r="BL35" i="160"/>
  <c r="BL62" i="160"/>
  <c r="BL108" i="160"/>
  <c r="BL63" i="160"/>
  <c r="BL18" i="160"/>
  <c r="BL11" i="160"/>
  <c r="BL176" i="160"/>
  <c r="BN130" i="160"/>
  <c r="BK114" i="160"/>
  <c r="BL167" i="160"/>
  <c r="BM198" i="160"/>
  <c r="BM168" i="160"/>
  <c r="BK135" i="160"/>
  <c r="BL205" i="160"/>
  <c r="BM157" i="160"/>
  <c r="BM189" i="160"/>
  <c r="BK116" i="160"/>
  <c r="BK139" i="160"/>
  <c r="BK194" i="160"/>
  <c r="BL114" i="160"/>
  <c r="BL174" i="160"/>
  <c r="BL177" i="160"/>
  <c r="BK148" i="160"/>
  <c r="BN188" i="160"/>
  <c r="BL65" i="160"/>
  <c r="BM179" i="160"/>
  <c r="BK143" i="160"/>
  <c r="BL197" i="160"/>
  <c r="BK118" i="160"/>
  <c r="BM28" i="160"/>
  <c r="BL122" i="160"/>
  <c r="BK184" i="160"/>
  <c r="BK197" i="160"/>
  <c r="BL150" i="160"/>
  <c r="BN197" i="160"/>
  <c r="BM138" i="160"/>
  <c r="BN170" i="160"/>
  <c r="BL119" i="160"/>
  <c r="BK153" i="160"/>
  <c r="BN149" i="160"/>
  <c r="BL106" i="160"/>
  <c r="BL207" i="160"/>
  <c r="BL116" i="160"/>
  <c r="BK205" i="160"/>
  <c r="BK170" i="160"/>
  <c r="BK161" i="160"/>
  <c r="BN120" i="160"/>
  <c r="BM85" i="160"/>
  <c r="BK32" i="160"/>
  <c r="BM71" i="160"/>
  <c r="BK93" i="160"/>
  <c r="BL92" i="160"/>
  <c r="BK195" i="160"/>
  <c r="BN169" i="160"/>
  <c r="BK154" i="160"/>
  <c r="BK152" i="160"/>
  <c r="BN168" i="160"/>
  <c r="BK188" i="160"/>
  <c r="BN164" i="160"/>
  <c r="BK125" i="160"/>
  <c r="BM209" i="160"/>
  <c r="BN123" i="160"/>
  <c r="BL170" i="160"/>
  <c r="BL193" i="160"/>
  <c r="BN146" i="160"/>
  <c r="BN137" i="160"/>
  <c r="BL208" i="160"/>
  <c r="BK126" i="160"/>
  <c r="BL125" i="160"/>
  <c r="BM58" i="160"/>
  <c r="BK155" i="160"/>
  <c r="BN190" i="160"/>
  <c r="BL111" i="160"/>
  <c r="BM117" i="160"/>
  <c r="BM205" i="160"/>
  <c r="BL97" i="160"/>
  <c r="BN203" i="160"/>
  <c r="BK193" i="160"/>
  <c r="BM127" i="160"/>
  <c r="BL173" i="160"/>
  <c r="BL132" i="160"/>
  <c r="BK123" i="160"/>
  <c r="BL185" i="160"/>
  <c r="BK160" i="160"/>
  <c r="BM140" i="160"/>
  <c r="BN18" i="160"/>
  <c r="BM154" i="160"/>
  <c r="BK166" i="160"/>
  <c r="BK189" i="160"/>
  <c r="BL146" i="160"/>
  <c r="BK169" i="160"/>
  <c r="BL118" i="160"/>
  <c r="BL136" i="160"/>
  <c r="BL103" i="160"/>
  <c r="BN52" i="160"/>
  <c r="BM94" i="160"/>
  <c r="BL45" i="160"/>
  <c r="CF122" i="160"/>
  <c r="CF123" i="160"/>
  <c r="CF200" i="160"/>
  <c r="CF154" i="160"/>
  <c r="BL203" i="160"/>
  <c r="BN171" i="160"/>
  <c r="BN138" i="160"/>
  <c r="BL152" i="160"/>
  <c r="BN128" i="160"/>
  <c r="BK164" i="160"/>
  <c r="BM148" i="160"/>
  <c r="BL202" i="160"/>
  <c r="BL147" i="160"/>
  <c r="BM201" i="160"/>
  <c r="BK175" i="160"/>
  <c r="BN174" i="160"/>
  <c r="BL140" i="160"/>
  <c r="BK196" i="160"/>
  <c r="BK44" i="160"/>
  <c r="BL143" i="160"/>
  <c r="BN161" i="160"/>
  <c r="BL188" i="160"/>
  <c r="BL141" i="160"/>
  <c r="BM34" i="160"/>
  <c r="BM176" i="160"/>
  <c r="BM184" i="160"/>
  <c r="BN173" i="160"/>
  <c r="BN105" i="160"/>
  <c r="BN202" i="160"/>
  <c r="BN145" i="160"/>
  <c r="BL127" i="160"/>
  <c r="BN126" i="160"/>
  <c r="BN36" i="160"/>
  <c r="BM139" i="160"/>
  <c r="BM166" i="160"/>
  <c r="BL134" i="160"/>
  <c r="BN209" i="160"/>
  <c r="BM144" i="160"/>
  <c r="BN151" i="160"/>
  <c r="BK183" i="160"/>
  <c r="BL60" i="160"/>
  <c r="BM107" i="160"/>
  <c r="BL15" i="160"/>
  <c r="BL48" i="160"/>
  <c r="BN152" i="160"/>
  <c r="BK95" i="160"/>
  <c r="BK77" i="160"/>
  <c r="BK14" i="160"/>
  <c r="BK86" i="160"/>
  <c r="BK64" i="160"/>
  <c r="BK137" i="160"/>
  <c r="BK38" i="160"/>
  <c r="BK24" i="160"/>
  <c r="BK98" i="160"/>
  <c r="BK186" i="160"/>
  <c r="BK192" i="160"/>
  <c r="BK31" i="160"/>
  <c r="BK63" i="160"/>
  <c r="BK75" i="160"/>
  <c r="BK13" i="160"/>
  <c r="BK106" i="160"/>
  <c r="BK92" i="160"/>
  <c r="BK79" i="160"/>
  <c r="BK67" i="160"/>
  <c r="BK85" i="160"/>
  <c r="BK89" i="160"/>
  <c r="BK101" i="160"/>
  <c r="BK71" i="160"/>
  <c r="BK73" i="160"/>
  <c r="BK40" i="160"/>
  <c r="BK104" i="160"/>
  <c r="BK46" i="160"/>
  <c r="BK74" i="160"/>
  <c r="BK80" i="160"/>
  <c r="BK17" i="160"/>
  <c r="BK53" i="160"/>
  <c r="BK33" i="160"/>
  <c r="BK97" i="160"/>
  <c r="BK119" i="160"/>
  <c r="BK36" i="160"/>
  <c r="BK78" i="160"/>
  <c r="BK62" i="160"/>
  <c r="BK83" i="160"/>
  <c r="CF157" i="160"/>
  <c r="CF168" i="160"/>
  <c r="CF117" i="160"/>
  <c r="CF138" i="160"/>
  <c r="BK163" i="160"/>
  <c r="BL194" i="160"/>
  <c r="BN114" i="160"/>
  <c r="BK176" i="160"/>
  <c r="BK207" i="160"/>
  <c r="BL159" i="160"/>
  <c r="BK206" i="160"/>
  <c r="BL181" i="160"/>
  <c r="BN134" i="160"/>
  <c r="BL34" i="160"/>
  <c r="BK122" i="160"/>
  <c r="BN179" i="160"/>
  <c r="BK136" i="160"/>
  <c r="BL161" i="160"/>
  <c r="BM110" i="160"/>
  <c r="BN116" i="160"/>
  <c r="BK10" i="160"/>
  <c r="BN194" i="160"/>
  <c r="BL201" i="160"/>
  <c r="BM111" i="160"/>
  <c r="BM142" i="160"/>
  <c r="BM146" i="160"/>
  <c r="BK144" i="160"/>
  <c r="BK158" i="160"/>
  <c r="BK204" i="160"/>
  <c r="BN42" i="160"/>
  <c r="BM195" i="160"/>
  <c r="BL199" i="160"/>
  <c r="BM193" i="160"/>
  <c r="BL151" i="160"/>
  <c r="BK156" i="160"/>
  <c r="BL50" i="160"/>
  <c r="BM114" i="160"/>
  <c r="BN135" i="160"/>
  <c r="BN109" i="160"/>
  <c r="BM151" i="160"/>
  <c r="BN113" i="160"/>
  <c r="BN136" i="160"/>
  <c r="BK132" i="160"/>
  <c r="BL98" i="160"/>
  <c r="BL71" i="160"/>
  <c r="BM48" i="160"/>
  <c r="BL22" i="160"/>
  <c r="BM172" i="160"/>
  <c r="BL153" i="160"/>
  <c r="BN183" i="160"/>
  <c r="BK185" i="160"/>
  <c r="BK178" i="160"/>
  <c r="BK141" i="160"/>
  <c r="BM109" i="160"/>
  <c r="BN187" i="160"/>
  <c r="BL130" i="160"/>
  <c r="BM183" i="160"/>
  <c r="BN201" i="160"/>
  <c r="BL142" i="160"/>
  <c r="BK202" i="160"/>
  <c r="BK115" i="160"/>
  <c r="BK121" i="160"/>
  <c r="BL117" i="160"/>
  <c r="BL196" i="160"/>
  <c r="BL171" i="160"/>
  <c r="BN177" i="160"/>
  <c r="BL189" i="160"/>
  <c r="BK134" i="160"/>
  <c r="BL19" i="160"/>
  <c r="BL137" i="160"/>
  <c r="BN206" i="160"/>
  <c r="BK157" i="160"/>
  <c r="BK179" i="160"/>
  <c r="BN153" i="160"/>
  <c r="BM191" i="160"/>
  <c r="BM49" i="160"/>
  <c r="BN111" i="160"/>
  <c r="BN167" i="160"/>
  <c r="BL129" i="160"/>
  <c r="BN45" i="160"/>
  <c r="BL25" i="160"/>
  <c r="BN40" i="160"/>
  <c r="BK108" i="160"/>
  <c r="BN83" i="160"/>
  <c r="BK140" i="160"/>
  <c r="BK25" i="160"/>
  <c r="BK103" i="160"/>
  <c r="BK107" i="160"/>
  <c r="BK15" i="160"/>
  <c r="BK37" i="160"/>
  <c r="BK72" i="160"/>
  <c r="BK29" i="160"/>
  <c r="BK61" i="160"/>
  <c r="BK57" i="160"/>
  <c r="BK87" i="160"/>
  <c r="BK30" i="160"/>
  <c r="BK58" i="160"/>
  <c r="BK48" i="160"/>
  <c r="BK60" i="160"/>
  <c r="BK181" i="160"/>
  <c r="BK187" i="160"/>
  <c r="BK113" i="160"/>
  <c r="BK59" i="160"/>
  <c r="BK100" i="160"/>
  <c r="BK81" i="160"/>
  <c r="BK20" i="160"/>
  <c r="BK55" i="160"/>
  <c r="BK69" i="160"/>
  <c r="BK76" i="160"/>
  <c r="BK51" i="160"/>
  <c r="BK16" i="160"/>
  <c r="BK150" i="160"/>
  <c r="BK145" i="160"/>
  <c r="BK138" i="160"/>
  <c r="BK26" i="160"/>
  <c r="BK191" i="160"/>
  <c r="BK27" i="160"/>
  <c r="BK88" i="160"/>
  <c r="BK21" i="160"/>
  <c r="BK90" i="160"/>
  <c r="BK19" i="160"/>
  <c r="BK45" i="160"/>
  <c r="BK12" i="160"/>
  <c r="BK65" i="160"/>
  <c r="BK111" i="160"/>
  <c r="BK56" i="160"/>
  <c r="BK91" i="160"/>
  <c r="BK34" i="160"/>
  <c r="BK50" i="160"/>
  <c r="BK68" i="160"/>
  <c r="BK105" i="160"/>
  <c r="BK18" i="160"/>
  <c r="BK49" i="160"/>
  <c r="BK43" i="160"/>
  <c r="BK99" i="160"/>
  <c r="BK102" i="160"/>
  <c r="BK94" i="160"/>
  <c r="BK42" i="160"/>
  <c r="BK165" i="160"/>
  <c r="BK9" i="160"/>
  <c r="BK167" i="160"/>
  <c r="BK131" i="160"/>
  <c r="BK172" i="160"/>
  <c r="BK124" i="160"/>
  <c r="BK177" i="160"/>
  <c r="BK96" i="160"/>
  <c r="BK28" i="160"/>
  <c r="BK23" i="160"/>
  <c r="BK70" i="160"/>
  <c r="BK52" i="160"/>
  <c r="BK11" i="160"/>
  <c r="BK84" i="160"/>
  <c r="BK41" i="160"/>
  <c r="BK200" i="160"/>
  <c r="BK129" i="160"/>
  <c r="BK174" i="160"/>
  <c r="BK149" i="160"/>
  <c r="BK128" i="160"/>
  <c r="BK171" i="160"/>
  <c r="BK180" i="160"/>
  <c r="BL36" i="160"/>
  <c r="BL27" i="160"/>
  <c r="BL57" i="160"/>
  <c r="BL28" i="160"/>
  <c r="BL102" i="160"/>
  <c r="BL69" i="160"/>
  <c r="BL16" i="160"/>
  <c r="BL191" i="160"/>
  <c r="BL183" i="160"/>
  <c r="BL192" i="160"/>
  <c r="BL76" i="160"/>
  <c r="BL52" i="160"/>
  <c r="BL29" i="160"/>
  <c r="BL89" i="160"/>
  <c r="BL17" i="160"/>
  <c r="BL21" i="160"/>
  <c r="BL80" i="160"/>
  <c r="BL104" i="160"/>
  <c r="BL43" i="160"/>
  <c r="BL59" i="160"/>
  <c r="BL109" i="160"/>
  <c r="BL169" i="160"/>
  <c r="BL135" i="160"/>
  <c r="BL33" i="160"/>
  <c r="BL156" i="160"/>
  <c r="BL47" i="160"/>
  <c r="BL79" i="160"/>
  <c r="BL64" i="160"/>
  <c r="BL30" i="160"/>
  <c r="BL66" i="160"/>
  <c r="BL56" i="160"/>
  <c r="BL91" i="160"/>
  <c r="BL77" i="160"/>
  <c r="BL158" i="160"/>
  <c r="BL32" i="160"/>
  <c r="BL81" i="160"/>
  <c r="BL105" i="160"/>
  <c r="BL37" i="160"/>
  <c r="BL88" i="160"/>
  <c r="BL74" i="160"/>
  <c r="BL72" i="160"/>
  <c r="BL42" i="160"/>
  <c r="BL14" i="160"/>
  <c r="BL12" i="160"/>
  <c r="BL13" i="160"/>
  <c r="BL24" i="160"/>
  <c r="BL85" i="160"/>
  <c r="BL26" i="160"/>
  <c r="BL23" i="160"/>
  <c r="BL107" i="160"/>
  <c r="BL55" i="160"/>
  <c r="BL51" i="160"/>
  <c r="BL206" i="160"/>
  <c r="BL149" i="160"/>
  <c r="BL165" i="160"/>
  <c r="BL182" i="160"/>
  <c r="BL110" i="160"/>
  <c r="BL200" i="160"/>
  <c r="BL20" i="160"/>
  <c r="BL198" i="160"/>
  <c r="BL121" i="160"/>
  <c r="BL95" i="160"/>
  <c r="BL68" i="160"/>
  <c r="BL101" i="160"/>
  <c r="BL10" i="160"/>
  <c r="BL58" i="160"/>
  <c r="BL94" i="160"/>
  <c r="BL67" i="160"/>
  <c r="BL195" i="160"/>
  <c r="BL186" i="160"/>
  <c r="BL112" i="160"/>
  <c r="BL157" i="160"/>
  <c r="BL175" i="160"/>
  <c r="BL120" i="160"/>
  <c r="BL41" i="160"/>
  <c r="BL184" i="160"/>
  <c r="BL178" i="160"/>
  <c r="BM141" i="160"/>
  <c r="BM159" i="160"/>
  <c r="BM77" i="160"/>
  <c r="BM37" i="160"/>
  <c r="BM64" i="160"/>
  <c r="BM9" i="160"/>
  <c r="BM50" i="160"/>
  <c r="BM67" i="160"/>
  <c r="BM75" i="160"/>
  <c r="BM14" i="160"/>
  <c r="BM63" i="160"/>
  <c r="BM105" i="160"/>
  <c r="BM86" i="160"/>
  <c r="BM57" i="160"/>
  <c r="BM173" i="160"/>
  <c r="BM147" i="160"/>
  <c r="BM196" i="160"/>
  <c r="BM200" i="160"/>
  <c r="BM186" i="160"/>
  <c r="BM150" i="160"/>
  <c r="BM20" i="160"/>
  <c r="BM19" i="160"/>
  <c r="BM124" i="160"/>
  <c r="BM145" i="160"/>
  <c r="BM104" i="160"/>
  <c r="BM78" i="160"/>
  <c r="BM90" i="160"/>
  <c r="BM103" i="160"/>
  <c r="BM82" i="160"/>
  <c r="BM84" i="160"/>
  <c r="BM46" i="160"/>
  <c r="BM102" i="160"/>
  <c r="BM36" i="160"/>
  <c r="BM47" i="160"/>
  <c r="BM89" i="160"/>
  <c r="BM44" i="160"/>
  <c r="BM51" i="160"/>
  <c r="BM122" i="160"/>
  <c r="BM115" i="160"/>
  <c r="BM125" i="160"/>
  <c r="BM133" i="160"/>
  <c r="BM120" i="160"/>
  <c r="BM97" i="160"/>
  <c r="BM96" i="160"/>
  <c r="BM118" i="160"/>
  <c r="BM74" i="160"/>
  <c r="BM55" i="160"/>
  <c r="BM42" i="160"/>
  <c r="BM72" i="160"/>
  <c r="BM70" i="160"/>
  <c r="BM13" i="160"/>
  <c r="BM69" i="160"/>
  <c r="BM40" i="160"/>
  <c r="BM29" i="160"/>
  <c r="BM39" i="160"/>
  <c r="BM76" i="160"/>
  <c r="BM54" i="160"/>
  <c r="BM108" i="160"/>
  <c r="BM11" i="160"/>
  <c r="BM187" i="160"/>
  <c r="BM41" i="160"/>
  <c r="BM182" i="160"/>
  <c r="BM16" i="160"/>
  <c r="BM87" i="160"/>
  <c r="BM101" i="160"/>
  <c r="BM98" i="160"/>
  <c r="BM60" i="160"/>
  <c r="BM92" i="160"/>
  <c r="BM61" i="160"/>
  <c r="BM123" i="160"/>
  <c r="BM134" i="160"/>
  <c r="BM93" i="160"/>
  <c r="BM83" i="160"/>
  <c r="BM80" i="160"/>
  <c r="BM79" i="160"/>
  <c r="BM21" i="160"/>
  <c r="BM99" i="160"/>
  <c r="BM52" i="160"/>
  <c r="BM17" i="160"/>
  <c r="BM167" i="160"/>
  <c r="BM169" i="160"/>
  <c r="BM190" i="160"/>
  <c r="BM162" i="160"/>
  <c r="BM26" i="160"/>
  <c r="BM136" i="160"/>
  <c r="BM135" i="160"/>
  <c r="BM203" i="160"/>
  <c r="BM178" i="160"/>
  <c r="BM174" i="160"/>
  <c r="BM81" i="160"/>
  <c r="BM106" i="160"/>
  <c r="BM24" i="160"/>
  <c r="BM100" i="160"/>
  <c r="BM207" i="160"/>
  <c r="BM194" i="160"/>
  <c r="BM149" i="160"/>
  <c r="BM158" i="160"/>
  <c r="BM128" i="160"/>
  <c r="BM35" i="160"/>
  <c r="BM180" i="160"/>
  <c r="BM155" i="160"/>
  <c r="BM119" i="160"/>
  <c r="BM185" i="160"/>
  <c r="BM164" i="160"/>
  <c r="BM175" i="160"/>
  <c r="BN38" i="160"/>
  <c r="BN66" i="160"/>
  <c r="BN86" i="160"/>
  <c r="BN98" i="160"/>
  <c r="BN71" i="160"/>
  <c r="BN92" i="160"/>
  <c r="BN28" i="160"/>
  <c r="BN102" i="160"/>
  <c r="BN70" i="160"/>
  <c r="BN77" i="160"/>
  <c r="BN33" i="160"/>
  <c r="BN193" i="160"/>
  <c r="BN182" i="160"/>
  <c r="BN191" i="160"/>
  <c r="BN196" i="160"/>
  <c r="BN12" i="160"/>
  <c r="BN180" i="160"/>
  <c r="BN78" i="160"/>
  <c r="BN94" i="160"/>
  <c r="BN55" i="160"/>
  <c r="BN22" i="160"/>
  <c r="BN16" i="160"/>
  <c r="BN54" i="160"/>
  <c r="BN104" i="160"/>
  <c r="BN69" i="160"/>
  <c r="BN41" i="160"/>
  <c r="BN79" i="160"/>
  <c r="BN103" i="160"/>
  <c r="BN25" i="160"/>
  <c r="BN121" i="160"/>
  <c r="BN208" i="160"/>
  <c r="BN155" i="160"/>
  <c r="BN205" i="160"/>
  <c r="BN139" i="160"/>
  <c r="BN89" i="160"/>
  <c r="BN44" i="160"/>
  <c r="BN14" i="160"/>
  <c r="BN10" i="160"/>
  <c r="BN91" i="160"/>
  <c r="BN99" i="160"/>
  <c r="BN84" i="160"/>
  <c r="BN56" i="160"/>
  <c r="BN76" i="160"/>
  <c r="BN88" i="160"/>
  <c r="BN63" i="160"/>
  <c r="BN35" i="160"/>
  <c r="BN49" i="160"/>
  <c r="BN47" i="160"/>
  <c r="BN93" i="160"/>
  <c r="BN144" i="160"/>
  <c r="BN90" i="160"/>
  <c r="BN27" i="160"/>
  <c r="BN119" i="160"/>
  <c r="BN15" i="160"/>
  <c r="BN60" i="160"/>
  <c r="BN19" i="160"/>
  <c r="BN61" i="160"/>
  <c r="BN53" i="160"/>
  <c r="BN85" i="160"/>
  <c r="BN96" i="160"/>
  <c r="BN31" i="160"/>
  <c r="BN73" i="160"/>
  <c r="BN100" i="160"/>
  <c r="BN58" i="160"/>
  <c r="BN163" i="160"/>
  <c r="BN181" i="160"/>
  <c r="BN185" i="160"/>
  <c r="BN122" i="160"/>
  <c r="BN172" i="160"/>
  <c r="BN143" i="160"/>
  <c r="BN67" i="160"/>
  <c r="BN110" i="160"/>
  <c r="BN140" i="160"/>
  <c r="BN141" i="160"/>
  <c r="BN159" i="160"/>
  <c r="BN21" i="160"/>
  <c r="BN26" i="160"/>
  <c r="BN106" i="160"/>
  <c r="BN48" i="160"/>
  <c r="BN23" i="160"/>
  <c r="BN72" i="160"/>
  <c r="BN108" i="160"/>
  <c r="BN101" i="160"/>
  <c r="BN39" i="160"/>
  <c r="BN9" i="160"/>
  <c r="BN62" i="160"/>
  <c r="BN81" i="160"/>
  <c r="BN57" i="160"/>
  <c r="BN207" i="160"/>
  <c r="BN154" i="160"/>
  <c r="CD155" i="160"/>
  <c r="CE208" i="160"/>
  <c r="CD170" i="160"/>
  <c r="CD128" i="160"/>
  <c r="CE136" i="160"/>
  <c r="CE114" i="160"/>
  <c r="CD161" i="160"/>
  <c r="BT122" i="160"/>
  <c r="AM123" i="160" s="1"/>
  <c r="CD113" i="160"/>
  <c r="BT151" i="160"/>
  <c r="AM152" i="160" s="1"/>
  <c r="CD124" i="160"/>
  <c r="BT112" i="160"/>
  <c r="AM113" i="160" s="1"/>
  <c r="BT180" i="160"/>
  <c r="AM181" i="160" s="1"/>
  <c r="CD154" i="160"/>
  <c r="CE135" i="160"/>
  <c r="CD209" i="160"/>
  <c r="CE66" i="160"/>
  <c r="CD89" i="160"/>
  <c r="CE65" i="160"/>
  <c r="CE52" i="160"/>
  <c r="CE36" i="160"/>
  <c r="CF187" i="160"/>
  <c r="CF172" i="160"/>
  <c r="CF57" i="160"/>
  <c r="CF54" i="160"/>
  <c r="CF207" i="160"/>
  <c r="CF190" i="160"/>
  <c r="CF17" i="160"/>
  <c r="CF64" i="160"/>
  <c r="CF40" i="160"/>
  <c r="CF178" i="160"/>
  <c r="CF181" i="160"/>
  <c r="CF49" i="160"/>
  <c r="CF12" i="160"/>
  <c r="CF133" i="160"/>
  <c r="CF191" i="160"/>
  <c r="CF73" i="160"/>
  <c r="CF145" i="160"/>
  <c r="CF10" i="160"/>
  <c r="CF175" i="160"/>
  <c r="CF173" i="160"/>
  <c r="CF55" i="160"/>
  <c r="CF51" i="160"/>
  <c r="CF144" i="160"/>
  <c r="CF196" i="160"/>
  <c r="CF38" i="160"/>
  <c r="CD177" i="160"/>
  <c r="BT161" i="160"/>
  <c r="AM162" i="160" s="1"/>
  <c r="BT152" i="160"/>
  <c r="AM153" i="160" s="1"/>
  <c r="CE115" i="160"/>
  <c r="CE160" i="160"/>
  <c r="BT154" i="160"/>
  <c r="AM155" i="160" s="1"/>
  <c r="CE162" i="160"/>
  <c r="BT120" i="160"/>
  <c r="AM121" i="160" s="1"/>
  <c r="CD168" i="160"/>
  <c r="BT177" i="160"/>
  <c r="AM178" i="160" s="1"/>
  <c r="CD202" i="160"/>
  <c r="CD163" i="160"/>
  <c r="BT150" i="160"/>
  <c r="AM151" i="160" s="1"/>
  <c r="CD174" i="160"/>
  <c r="BT203" i="160"/>
  <c r="AM204" i="160" s="1"/>
  <c r="CD165" i="160"/>
  <c r="CE120" i="160"/>
  <c r="CE190" i="160"/>
  <c r="BY206" i="160"/>
  <c r="CD190" i="160"/>
  <c r="BT59" i="160"/>
  <c r="AM60" i="160" s="1"/>
  <c r="CD74" i="160"/>
  <c r="CD67" i="160"/>
  <c r="CD41" i="160"/>
  <c r="CD132" i="160"/>
  <c r="CD201" i="160"/>
  <c r="CD34" i="160"/>
  <c r="CD16" i="160"/>
  <c r="CD31" i="160"/>
  <c r="CF131" i="160"/>
  <c r="CF142" i="160"/>
  <c r="CF97" i="160"/>
  <c r="CF80" i="160"/>
  <c r="CF152" i="160"/>
  <c r="CF141" i="160"/>
  <c r="CF66" i="160"/>
  <c r="CF100" i="160"/>
  <c r="CF114" i="160"/>
  <c r="CF188" i="160"/>
  <c r="CF25" i="160"/>
  <c r="CF45" i="160"/>
  <c r="CF155" i="160"/>
  <c r="CF158" i="160"/>
  <c r="CF111" i="160"/>
  <c r="CF31" i="160"/>
  <c r="CF119" i="160"/>
  <c r="CF52" i="160"/>
  <c r="CF153" i="160"/>
  <c r="CF164" i="160"/>
  <c r="CF95" i="160"/>
  <c r="CF151" i="160"/>
  <c r="CF83" i="160"/>
  <c r="CF32" i="160"/>
  <c r="CD194" i="160"/>
  <c r="BT174" i="160"/>
  <c r="AM175" i="160" s="1"/>
  <c r="BT145" i="160"/>
  <c r="AM146" i="160" s="1"/>
  <c r="BT143" i="160"/>
  <c r="AM144" i="160" s="1"/>
  <c r="CE147" i="160"/>
  <c r="CD183" i="160"/>
  <c r="CD123" i="160"/>
  <c r="CE122" i="160"/>
  <c r="BT183" i="160"/>
  <c r="AM184" i="160" s="1"/>
  <c r="CE179" i="160"/>
  <c r="BT146" i="160"/>
  <c r="AM147" i="160" s="1"/>
  <c r="CE207" i="160"/>
  <c r="CD112" i="160"/>
  <c r="CE191" i="160"/>
  <c r="CD127" i="160"/>
  <c r="CE199" i="160"/>
  <c r="CE137" i="160"/>
  <c r="BT148" i="160"/>
  <c r="AM149" i="160" s="1"/>
  <c r="CD180" i="160"/>
  <c r="CD193" i="160"/>
  <c r="BT167" i="160"/>
  <c r="AM168" i="160" s="1"/>
  <c r="BT153" i="160"/>
  <c r="AM154" i="160" s="1"/>
  <c r="CD134" i="160"/>
  <c r="BT199" i="160"/>
  <c r="AM200" i="160" s="1"/>
  <c r="CE145" i="160"/>
  <c r="BT157" i="160"/>
  <c r="AM158" i="160" s="1"/>
  <c r="CE146" i="160"/>
  <c r="CI26" i="160"/>
  <c r="CE116" i="160"/>
  <c r="CE73" i="160"/>
  <c r="CE201" i="160"/>
  <c r="CD148" i="160"/>
  <c r="CD14" i="160"/>
  <c r="CF146" i="160"/>
  <c r="CF110" i="160"/>
  <c r="CF15" i="160"/>
  <c r="CF103" i="160"/>
  <c r="CF163" i="160"/>
  <c r="CF121" i="160"/>
  <c r="CF174" i="160"/>
  <c r="CF19" i="160"/>
  <c r="CF77" i="160"/>
  <c r="CF136" i="160"/>
  <c r="CF134" i="160"/>
  <c r="CF74" i="160"/>
  <c r="CF108" i="160"/>
  <c r="CF115" i="160"/>
  <c r="CF91" i="160"/>
  <c r="CF201" i="160"/>
  <c r="CF85" i="160"/>
  <c r="CF189" i="160"/>
  <c r="CF69" i="160"/>
  <c r="CF127" i="160"/>
  <c r="CF20" i="160"/>
  <c r="CF92" i="160"/>
  <c r="CF208" i="160"/>
  <c r="CF50" i="160"/>
  <c r="CF88" i="160"/>
  <c r="CF180" i="160"/>
  <c r="CF46" i="160"/>
  <c r="CF198" i="160"/>
  <c r="CF59" i="160"/>
  <c r="CF29" i="160"/>
  <c r="CF185" i="160"/>
  <c r="CF21" i="160"/>
  <c r="CF104" i="160"/>
  <c r="CD119" i="160"/>
  <c r="CD152" i="160"/>
  <c r="CD200" i="160"/>
  <c r="BT123" i="160"/>
  <c r="AM124" i="160" s="1"/>
  <c r="CD195" i="160"/>
  <c r="CE195" i="160"/>
  <c r="BT191" i="160"/>
  <c r="AM192" i="160" s="1"/>
  <c r="CE185" i="160"/>
  <c r="CE167" i="160"/>
  <c r="CE119" i="160"/>
  <c r="CD150" i="160"/>
  <c r="CD173" i="160"/>
  <c r="CE134" i="160"/>
  <c r="CE192" i="160"/>
  <c r="CD169" i="160"/>
  <c r="CE152" i="160"/>
  <c r="BT127" i="160"/>
  <c r="AM128" i="160" s="1"/>
  <c r="CD149" i="160"/>
  <c r="CD184" i="160"/>
  <c r="CE196" i="160"/>
  <c r="CD160" i="160"/>
  <c r="CE83" i="160"/>
  <c r="BT11" i="160"/>
  <c r="AM12" i="160" s="1"/>
  <c r="BT134" i="160"/>
  <c r="AM135" i="160" s="1"/>
  <c r="CE26" i="160"/>
  <c r="CD36" i="160"/>
  <c r="CD73" i="160"/>
  <c r="CD136" i="160"/>
  <c r="CD142" i="160"/>
  <c r="CD63" i="160"/>
  <c r="CF193" i="160"/>
  <c r="CF82" i="160"/>
  <c r="CF96" i="160"/>
  <c r="CF35" i="160"/>
  <c r="CF137" i="160"/>
  <c r="CF159" i="160"/>
  <c r="CF126" i="160"/>
  <c r="CF62" i="160"/>
  <c r="CF34" i="160"/>
  <c r="CF139" i="160"/>
  <c r="CF167" i="160"/>
  <c r="CF149" i="160"/>
  <c r="CF81" i="160"/>
  <c r="CF13" i="160"/>
  <c r="CF166" i="160"/>
  <c r="CF162" i="160"/>
  <c r="CF197" i="160"/>
  <c r="CF79" i="160"/>
  <c r="CF204" i="160"/>
  <c r="CF87" i="160"/>
  <c r="CF118" i="160"/>
  <c r="CF99" i="160"/>
  <c r="CF86" i="160"/>
  <c r="CF143" i="160"/>
  <c r="CF94" i="160"/>
  <c r="CF78" i="160"/>
  <c r="CD144" i="160"/>
  <c r="CD203" i="160"/>
  <c r="CD179" i="160"/>
  <c r="CD133" i="160"/>
  <c r="CD207" i="160"/>
  <c r="CD198" i="160"/>
  <c r="CD199" i="160"/>
  <c r="CD49" i="160"/>
  <c r="CD106" i="160"/>
  <c r="CD107" i="160"/>
  <c r="CD70" i="160"/>
  <c r="CF129" i="160"/>
  <c r="CF18" i="160"/>
  <c r="CF93" i="160"/>
  <c r="CF30" i="160"/>
  <c r="CF184" i="160"/>
  <c r="CF128" i="160"/>
  <c r="CF67" i="160"/>
  <c r="CF39" i="160"/>
  <c r="CF90" i="160"/>
  <c r="CF202" i="160"/>
  <c r="CF112" i="160"/>
  <c r="CF209" i="160"/>
  <c r="CF68" i="160"/>
  <c r="CF199" i="160"/>
  <c r="CF186" i="160"/>
  <c r="CF156" i="160"/>
  <c r="CF42" i="160"/>
  <c r="CF48" i="160"/>
  <c r="CF140" i="160"/>
  <c r="CF28" i="160"/>
  <c r="CF14" i="160"/>
  <c r="CF113" i="160"/>
  <c r="CF70" i="160"/>
  <c r="CF98" i="160"/>
  <c r="CE163" i="160"/>
  <c r="BT208" i="160"/>
  <c r="AM209" i="160" s="1"/>
  <c r="CD122" i="160"/>
  <c r="CE203" i="160"/>
  <c r="BT139" i="160"/>
  <c r="AM140" i="160" s="1"/>
  <c r="CD178" i="160"/>
  <c r="CD138" i="160"/>
  <c r="BT132" i="160"/>
  <c r="AM133" i="160" s="1"/>
  <c r="CE171" i="160"/>
  <c r="BU115" i="160"/>
  <c r="AO116" i="160" s="1"/>
  <c r="BT182" i="160"/>
  <c r="AM183" i="160" s="1"/>
  <c r="CE200" i="160"/>
  <c r="CD208" i="160"/>
  <c r="CE177" i="160"/>
  <c r="CD109" i="160"/>
  <c r="CD117" i="160"/>
  <c r="BT142" i="160"/>
  <c r="AM143" i="160" s="1"/>
  <c r="BT190" i="160"/>
  <c r="AM191" i="160" s="1"/>
  <c r="BT114" i="160"/>
  <c r="AM115" i="160" s="1"/>
  <c r="BT110" i="160"/>
  <c r="AM111" i="160" s="1"/>
  <c r="CE110" i="160"/>
  <c r="CE109" i="160"/>
  <c r="CD158" i="160"/>
  <c r="CE50" i="160"/>
  <c r="BT165" i="160"/>
  <c r="AM166" i="160" s="1"/>
  <c r="CE98" i="160"/>
  <c r="CD50" i="160"/>
  <c r="CD20" i="160"/>
  <c r="CD141" i="160"/>
  <c r="CE157" i="160"/>
  <c r="CD86" i="160"/>
  <c r="CD76" i="160"/>
  <c r="CD46" i="160"/>
  <c r="CF192" i="160"/>
  <c r="CF106" i="160"/>
  <c r="CF71" i="160"/>
  <c r="CF160" i="160"/>
  <c r="CF206" i="160"/>
  <c r="CF26" i="160"/>
  <c r="CF102" i="160"/>
  <c r="CF53" i="160"/>
  <c r="CF147" i="160"/>
  <c r="CF205" i="160"/>
  <c r="CF107" i="160"/>
  <c r="CF22" i="160"/>
  <c r="CF135" i="160"/>
  <c r="CF176" i="160"/>
  <c r="CF116" i="160"/>
  <c r="CF203" i="160"/>
  <c r="CF89" i="160"/>
  <c r="CF60" i="160"/>
  <c r="CF170" i="160"/>
  <c r="CF109" i="160"/>
  <c r="CF36" i="160"/>
  <c r="CF56" i="160"/>
  <c r="CF130" i="160"/>
  <c r="CF150" i="160"/>
  <c r="CF47" i="160"/>
  <c r="CF76" i="160"/>
  <c r="BT109" i="160"/>
  <c r="AM110" i="160" s="1"/>
  <c r="BT119" i="160"/>
  <c r="AM120" i="160" s="1"/>
  <c r="CE131" i="160"/>
  <c r="CE187" i="160"/>
  <c r="CE159" i="160"/>
  <c r="CD114" i="160"/>
  <c r="CE154" i="160"/>
  <c r="CD176" i="160"/>
  <c r="BT168" i="160"/>
  <c r="AM169" i="160" s="1"/>
  <c r="CE155" i="160"/>
  <c r="CE153" i="160"/>
  <c r="CD171" i="160"/>
  <c r="CE121" i="160"/>
  <c r="CE140" i="160"/>
  <c r="CD188" i="160"/>
  <c r="CE128" i="160"/>
  <c r="CE181" i="160"/>
  <c r="CE183" i="160"/>
  <c r="CD196" i="160"/>
  <c r="BT195" i="160"/>
  <c r="AM196" i="160" s="1"/>
  <c r="CE165" i="160"/>
  <c r="CE156" i="160"/>
  <c r="CD129" i="160"/>
  <c r="CD166" i="160"/>
  <c r="BT160" i="160"/>
  <c r="AM161" i="160" s="1"/>
  <c r="BT66" i="160"/>
  <c r="AM67" i="160" s="1"/>
  <c r="CE91" i="160"/>
  <c r="CD118" i="160"/>
  <c r="CD140" i="160"/>
  <c r="CE24" i="160"/>
  <c r="CE60" i="160"/>
  <c r="CD61" i="160"/>
  <c r="CE84" i="160"/>
  <c r="CF165" i="160"/>
  <c r="CF65" i="160"/>
  <c r="CF37" i="160"/>
  <c r="CF169" i="160"/>
  <c r="CF183" i="160"/>
  <c r="CF11" i="160"/>
  <c r="CF72" i="160"/>
  <c r="CF58" i="160"/>
  <c r="CF194" i="160"/>
  <c r="CF124" i="160"/>
  <c r="CF43" i="160"/>
  <c r="CF9" i="160"/>
  <c r="CF161" i="160"/>
  <c r="CF120" i="160"/>
  <c r="CF132" i="160"/>
  <c r="CF171" i="160"/>
  <c r="CF41" i="160"/>
  <c r="CF27" i="160"/>
  <c r="CF179" i="160"/>
  <c r="CF182" i="160"/>
  <c r="CF33" i="160"/>
  <c r="CF23" i="160"/>
  <c r="CF195" i="160"/>
  <c r="CF125" i="160"/>
  <c r="CF61" i="160"/>
  <c r="BU152" i="160"/>
  <c r="AO153" i="160" s="1"/>
  <c r="BT205" i="160"/>
  <c r="AM206" i="160" s="1"/>
  <c r="CA10" i="160"/>
  <c r="CE180" i="160"/>
  <c r="CA83" i="160"/>
  <c r="CA150" i="160"/>
  <c r="CA17" i="160"/>
  <c r="CA99" i="160"/>
  <c r="CD97" i="160"/>
  <c r="CD126" i="160"/>
  <c r="CE99" i="160"/>
  <c r="CD59" i="160"/>
  <c r="CE105" i="160"/>
  <c r="CD17" i="160"/>
  <c r="CE194" i="160"/>
  <c r="CD21" i="160"/>
  <c r="CD56" i="160"/>
  <c r="CD78" i="160"/>
  <c r="BU206" i="160"/>
  <c r="AO207" i="160" s="1"/>
  <c r="BI18" i="160"/>
  <c r="CE189" i="160"/>
  <c r="CE59" i="160"/>
  <c r="CA34" i="160"/>
  <c r="CE20" i="160"/>
  <c r="CE33" i="160"/>
  <c r="CD205" i="160"/>
  <c r="CD192" i="160"/>
  <c r="CD60" i="160"/>
  <c r="CA28" i="160"/>
  <c r="CD105" i="160"/>
  <c r="CD186" i="160"/>
  <c r="CA64" i="160"/>
  <c r="CE31" i="160"/>
  <c r="BX144" i="160"/>
  <c r="AU145" i="160" s="1"/>
  <c r="CD85" i="160"/>
  <c r="CD45" i="160"/>
  <c r="CD93" i="160"/>
  <c r="BU116" i="160"/>
  <c r="AO117" i="160" s="1"/>
  <c r="BU160" i="160"/>
  <c r="AO161" i="160" s="1"/>
  <c r="CD38" i="160"/>
  <c r="CJ207" i="160"/>
  <c r="BI203" i="160"/>
  <c r="BT129" i="160"/>
  <c r="AM130" i="160" s="1"/>
  <c r="BY147" i="160"/>
  <c r="BT201" i="160"/>
  <c r="AM202" i="160" s="1"/>
  <c r="CA147" i="160"/>
  <c r="CD191" i="160"/>
  <c r="CE113" i="160"/>
  <c r="CI178" i="160"/>
  <c r="BT162" i="160"/>
  <c r="AM163" i="160" s="1"/>
  <c r="BT176" i="160"/>
  <c r="AM177" i="160" s="1"/>
  <c r="CI199" i="160"/>
  <c r="CA145" i="160"/>
  <c r="CJ146" i="160"/>
  <c r="CA186" i="160"/>
  <c r="BA187" i="160" s="1"/>
  <c r="BY192" i="160"/>
  <c r="CD159" i="160"/>
  <c r="CE193" i="160"/>
  <c r="CD206" i="160"/>
  <c r="BT172" i="160"/>
  <c r="AM173" i="160" s="1"/>
  <c r="CA133" i="160"/>
  <c r="BT136" i="160"/>
  <c r="AM137" i="160" s="1"/>
  <c r="CE198" i="160"/>
  <c r="CE150" i="160"/>
  <c r="CA189" i="160"/>
  <c r="BY208" i="160"/>
  <c r="CE172" i="160"/>
  <c r="CA204" i="160"/>
  <c r="CA143" i="160"/>
  <c r="CE166" i="160"/>
  <c r="CA191" i="160"/>
  <c r="CA200" i="160"/>
  <c r="BR188" i="160"/>
  <c r="AI189" i="160" s="1"/>
  <c r="BZ124" i="160"/>
  <c r="BR129" i="160"/>
  <c r="AI130" i="160" s="1"/>
  <c r="CD181" i="160"/>
  <c r="BY73" i="160"/>
  <c r="CD28" i="160"/>
  <c r="CD25" i="160"/>
  <c r="CA165" i="160"/>
  <c r="BT41" i="160"/>
  <c r="AM42" i="160" s="1"/>
  <c r="CD156" i="160"/>
  <c r="CD81" i="160"/>
  <c r="CE11" i="160"/>
  <c r="CD90" i="160"/>
  <c r="CE132" i="160"/>
  <c r="CD57" i="160"/>
  <c r="CD18" i="160"/>
  <c r="CD26" i="160"/>
  <c r="CE182" i="160"/>
  <c r="CE106" i="160"/>
  <c r="CA15" i="160"/>
  <c r="CD139" i="160"/>
  <c r="CD47" i="160"/>
  <c r="CD54" i="160"/>
  <c r="CA22" i="160"/>
  <c r="CJ161" i="160"/>
  <c r="BX171" i="160"/>
  <c r="AU172" i="160" s="1"/>
  <c r="BX163" i="160"/>
  <c r="AU164" i="160" s="1"/>
  <c r="BW130" i="160"/>
  <c r="AS131" i="160" s="1"/>
  <c r="BI113" i="160"/>
  <c r="CJ187" i="160"/>
  <c r="BX162" i="160"/>
  <c r="AU163" i="160" s="1"/>
  <c r="CJ147" i="160"/>
  <c r="BX119" i="160"/>
  <c r="AU120" i="160" s="1"/>
  <c r="CJ174" i="160"/>
  <c r="BX194" i="160"/>
  <c r="AU195" i="160" s="1"/>
  <c r="CJ121" i="160"/>
  <c r="BW198" i="160"/>
  <c r="AS199" i="160" s="1"/>
  <c r="BX142" i="160"/>
  <c r="AU143" i="160" s="1"/>
  <c r="BW205" i="160"/>
  <c r="AS206" i="160" s="1"/>
  <c r="BX134" i="160"/>
  <c r="AU135" i="160" s="1"/>
  <c r="BW148" i="160"/>
  <c r="AS149" i="160" s="1"/>
  <c r="BW154" i="160"/>
  <c r="AS155" i="160" s="1"/>
  <c r="BI123" i="160"/>
  <c r="BW203" i="160"/>
  <c r="AS204" i="160" s="1"/>
  <c r="BW191" i="160"/>
  <c r="AS192" i="160" s="1"/>
  <c r="BW182" i="160"/>
  <c r="AS183" i="160" s="1"/>
  <c r="BS154" i="160"/>
  <c r="AK155" i="160" s="1"/>
  <c r="BW202" i="160"/>
  <c r="AS203" i="160" s="1"/>
  <c r="BX186" i="160"/>
  <c r="AU187" i="160" s="1"/>
  <c r="BX204" i="160"/>
  <c r="AU205" i="160" s="1"/>
  <c r="BW135" i="160"/>
  <c r="AS136" i="160" s="1"/>
  <c r="CA16" i="160"/>
  <c r="BW122" i="160"/>
  <c r="AS123" i="160" s="1"/>
  <c r="BW170" i="160"/>
  <c r="AS171" i="160" s="1"/>
  <c r="BW162" i="160"/>
  <c r="AS163" i="160" s="1"/>
  <c r="BS130" i="160"/>
  <c r="AK131" i="160" s="1"/>
  <c r="BX145" i="160"/>
  <c r="AU146" i="160" s="1"/>
  <c r="BW113" i="160"/>
  <c r="AS114" i="160" s="1"/>
  <c r="BW139" i="160"/>
  <c r="AS140" i="160" s="1"/>
  <c r="BW195" i="160"/>
  <c r="AS196" i="160" s="1"/>
  <c r="BW151" i="160"/>
  <c r="AS152" i="160" s="1"/>
  <c r="BW183" i="160"/>
  <c r="AS184" i="160" s="1"/>
  <c r="BX132" i="160"/>
  <c r="AU133" i="160" s="1"/>
  <c r="BW137" i="160"/>
  <c r="AS138" i="160" s="1"/>
  <c r="BS188" i="160"/>
  <c r="AK189" i="160" s="1"/>
  <c r="CI20" i="160"/>
  <c r="CA108" i="160"/>
  <c r="BX155" i="160"/>
  <c r="AU156" i="160" s="1"/>
  <c r="CJ159" i="160"/>
  <c r="BW177" i="160"/>
  <c r="AS178" i="160" s="1"/>
  <c r="BW171" i="160"/>
  <c r="AS172" i="160" s="1"/>
  <c r="BW187" i="160"/>
  <c r="AS188" i="160" s="1"/>
  <c r="BS146" i="160"/>
  <c r="AK147" i="160" s="1"/>
  <c r="BX160" i="160"/>
  <c r="AU161" i="160" s="1"/>
  <c r="BW129" i="160"/>
  <c r="AS130" i="160" s="1"/>
  <c r="BW144" i="160"/>
  <c r="AS145" i="160" s="1"/>
  <c r="BX117" i="160"/>
  <c r="AU118" i="160" s="1"/>
  <c r="CI189" i="160"/>
  <c r="CD37" i="160"/>
  <c r="CD53" i="160"/>
  <c r="CD23" i="160"/>
  <c r="CE48" i="160"/>
  <c r="BW178" i="160"/>
  <c r="AS179" i="160" s="1"/>
  <c r="CJ160" i="160"/>
  <c r="BW179" i="160"/>
  <c r="AS180" i="160" s="1"/>
  <c r="BW169" i="160"/>
  <c r="AS170" i="160" s="1"/>
  <c r="CJ111" i="160"/>
  <c r="BW174" i="160"/>
  <c r="AS175" i="160" s="1"/>
  <c r="BW207" i="160"/>
  <c r="AS208" i="160" s="1"/>
  <c r="BW186" i="160"/>
  <c r="AS187" i="160" s="1"/>
  <c r="BW147" i="160"/>
  <c r="AS148" i="160" s="1"/>
  <c r="BX149" i="160"/>
  <c r="AU150" i="160" s="1"/>
  <c r="BX152" i="160"/>
  <c r="AU153" i="160" s="1"/>
  <c r="CA166" i="160"/>
  <c r="CD42" i="160"/>
  <c r="CE204" i="160"/>
  <c r="CD162" i="160"/>
  <c r="CD64" i="160"/>
  <c r="CD30" i="160"/>
  <c r="CE67" i="160"/>
  <c r="CE158" i="160"/>
  <c r="BW131" i="160"/>
  <c r="AS132" i="160" s="1"/>
  <c r="BX111" i="160"/>
  <c r="AU112" i="160" s="1"/>
  <c r="BW114" i="160"/>
  <c r="AS115" i="160" s="1"/>
  <c r="BW163" i="160"/>
  <c r="AS164" i="160" s="1"/>
  <c r="BX121" i="160"/>
  <c r="AU122" i="160" s="1"/>
  <c r="CJ120" i="160"/>
  <c r="BX130" i="160"/>
  <c r="AU131" i="160" s="1"/>
  <c r="BS121" i="160"/>
  <c r="AK122" i="160" s="1"/>
  <c r="CJ90" i="160"/>
  <c r="CJ122" i="160"/>
  <c r="BZ147" i="160"/>
  <c r="BZ187" i="160"/>
  <c r="BU177" i="160"/>
  <c r="AO178" i="160" s="1"/>
  <c r="BZ123" i="160"/>
  <c r="CJ206" i="160"/>
  <c r="BZ114" i="160"/>
  <c r="BY201" i="160"/>
  <c r="CJ175" i="160"/>
  <c r="BY187" i="160"/>
  <c r="CJ136" i="160"/>
  <c r="BZ144" i="160"/>
  <c r="BW201" i="160"/>
  <c r="AS202" i="160" s="1"/>
  <c r="BZ111" i="160"/>
  <c r="BT149" i="160"/>
  <c r="AM150" i="160" s="1"/>
  <c r="BT187" i="160"/>
  <c r="AM188" i="160" s="1"/>
  <c r="BZ168" i="160"/>
  <c r="CH189" i="160"/>
  <c r="BT116" i="160"/>
  <c r="AM117" i="160" s="1"/>
  <c r="BT192" i="160"/>
  <c r="AM193" i="160" s="1"/>
  <c r="CI143" i="160"/>
  <c r="BZ157" i="160"/>
  <c r="BY188" i="160"/>
  <c r="CH128" i="160"/>
  <c r="CE184" i="160"/>
  <c r="CA156" i="160"/>
  <c r="BT204" i="160"/>
  <c r="AM205" i="160" s="1"/>
  <c r="CG141" i="160"/>
  <c r="BY174" i="160"/>
  <c r="BT184" i="160"/>
  <c r="AM185" i="160" s="1"/>
  <c r="CJ119" i="160"/>
  <c r="CA116" i="160"/>
  <c r="CA185" i="160"/>
  <c r="CA190" i="160"/>
  <c r="CI188" i="160"/>
  <c r="BW196" i="160"/>
  <c r="AS197" i="160" s="1"/>
  <c r="CA173" i="160"/>
  <c r="BZ98" i="160"/>
  <c r="BC99" i="160" s="1"/>
  <c r="CA19" i="160"/>
  <c r="CD51" i="160"/>
  <c r="CI83" i="160"/>
  <c r="CA140" i="160"/>
  <c r="CD83" i="160"/>
  <c r="CE57" i="160"/>
  <c r="CD110" i="160"/>
  <c r="CD204" i="160"/>
  <c r="CG36" i="160"/>
  <c r="CD10" i="160"/>
  <c r="CD91" i="160"/>
  <c r="CA66" i="160"/>
  <c r="CG43" i="160"/>
  <c r="CA89" i="160"/>
  <c r="CI190" i="160"/>
  <c r="CD19" i="160"/>
  <c r="CE197" i="160"/>
  <c r="CA91" i="160"/>
  <c r="CD11" i="160"/>
  <c r="CD175" i="160"/>
  <c r="CE118" i="160"/>
  <c r="CA40" i="160"/>
  <c r="CD44" i="160"/>
  <c r="CD22" i="160"/>
  <c r="CD100" i="160"/>
  <c r="CA178" i="160"/>
  <c r="CD62" i="160"/>
  <c r="CE68" i="160"/>
  <c r="CE79" i="160"/>
  <c r="CE13" i="160"/>
  <c r="CE62" i="160"/>
  <c r="CD102" i="160"/>
  <c r="CD104" i="160"/>
  <c r="CJ135" i="160"/>
  <c r="CJ137" i="160"/>
  <c r="BZ195" i="160"/>
  <c r="BZ201" i="160"/>
  <c r="BZ179" i="160"/>
  <c r="BZ151" i="160"/>
  <c r="BZ202" i="160"/>
  <c r="CJ170" i="160"/>
  <c r="BZ161" i="160"/>
  <c r="CG180" i="160"/>
  <c r="BZ152" i="160"/>
  <c r="CJ152" i="160"/>
  <c r="CJ142" i="160"/>
  <c r="BT169" i="160"/>
  <c r="AM170" i="160" s="1"/>
  <c r="BY156" i="160"/>
  <c r="BT137" i="160"/>
  <c r="AM138" i="160" s="1"/>
  <c r="BT181" i="160"/>
  <c r="AM182" i="160" s="1"/>
  <c r="CG205" i="160"/>
  <c r="BT188" i="160"/>
  <c r="AM189" i="160" s="1"/>
  <c r="BZ107" i="160"/>
  <c r="CG68" i="160"/>
  <c r="BZ128" i="160"/>
  <c r="CJ208" i="160"/>
  <c r="CJ163" i="160"/>
  <c r="BZ170" i="160"/>
  <c r="BC171" i="160" s="1"/>
  <c r="CG186" i="160"/>
  <c r="CG178" i="160"/>
  <c r="BU184" i="160"/>
  <c r="AO185" i="160" s="1"/>
  <c r="BU120" i="160"/>
  <c r="AO121" i="160" s="1"/>
  <c r="CJ130" i="160"/>
  <c r="CJ158" i="160"/>
  <c r="CJ140" i="160"/>
  <c r="BU168" i="160"/>
  <c r="AO169" i="160" s="1"/>
  <c r="BU127" i="160"/>
  <c r="AO128" i="160" s="1"/>
  <c r="BY153" i="160"/>
  <c r="BY183" i="160"/>
  <c r="BY143" i="160"/>
  <c r="BA144" i="160" s="1"/>
  <c r="BZ176" i="160"/>
  <c r="BY197" i="160"/>
  <c r="BT28" i="160"/>
  <c r="AM29" i="160" s="1"/>
  <c r="BT17" i="160"/>
  <c r="AM18" i="160" s="1"/>
  <c r="CJ141" i="160"/>
  <c r="BT97" i="160"/>
  <c r="AM98" i="160" s="1"/>
  <c r="CG190" i="160"/>
  <c r="BZ181" i="160"/>
  <c r="BC182" i="160" s="1"/>
  <c r="BZ141" i="160"/>
  <c r="CE89" i="160"/>
  <c r="CA176" i="160"/>
  <c r="CA90" i="160"/>
  <c r="CE42" i="160"/>
  <c r="CA188" i="160"/>
  <c r="CA187" i="160"/>
  <c r="CE71" i="160"/>
  <c r="CE76" i="160"/>
  <c r="CH146" i="160"/>
  <c r="CG171" i="160"/>
  <c r="CG185" i="160"/>
  <c r="CH137" i="160"/>
  <c r="CG170" i="160"/>
  <c r="CG27" i="160"/>
  <c r="CG105" i="160"/>
  <c r="CJ203" i="160"/>
  <c r="CH185" i="160"/>
  <c r="CG138" i="160"/>
  <c r="BZ130" i="160"/>
  <c r="BZ146" i="160"/>
  <c r="CJ155" i="160"/>
  <c r="CJ171" i="160"/>
  <c r="BZ192" i="160"/>
  <c r="CG115" i="160"/>
  <c r="BZ136" i="160"/>
  <c r="CG139" i="160"/>
  <c r="BZ194" i="160"/>
  <c r="BC195" i="160" s="1"/>
  <c r="CJ192" i="160"/>
  <c r="BU167" i="160"/>
  <c r="AO168" i="160" s="1"/>
  <c r="BZ158" i="160"/>
  <c r="BC159" i="160" s="1"/>
  <c r="BZ182" i="160"/>
  <c r="BC183" i="160" s="1"/>
  <c r="BZ200" i="160"/>
  <c r="CG126" i="160"/>
  <c r="BU185" i="160"/>
  <c r="AO186" i="160" s="1"/>
  <c r="BZ133" i="160"/>
  <c r="CG181" i="160"/>
  <c r="CG172" i="160"/>
  <c r="CG99" i="160"/>
  <c r="CJ115" i="160"/>
  <c r="CJ139" i="160"/>
  <c r="BZ178" i="160"/>
  <c r="BZ145" i="160"/>
  <c r="CH138" i="160"/>
  <c r="BZ186" i="160"/>
  <c r="CJ128" i="160"/>
  <c r="CJ123" i="160"/>
  <c r="CJ195" i="160"/>
  <c r="BZ177" i="160"/>
  <c r="CJ131" i="160"/>
  <c r="CJ176" i="160"/>
  <c r="CH147" i="160"/>
  <c r="CH152" i="160"/>
  <c r="CJ189" i="160"/>
  <c r="CG149" i="160"/>
  <c r="BZ112" i="160"/>
  <c r="CJ191" i="160"/>
  <c r="BZ149" i="160"/>
  <c r="BZ34" i="160"/>
  <c r="BT99" i="160"/>
  <c r="AM100" i="160" s="1"/>
  <c r="BT82" i="160"/>
  <c r="AM83" i="160" s="1"/>
  <c r="CJ202" i="160"/>
  <c r="CJ182" i="160"/>
  <c r="BZ199" i="160"/>
  <c r="BC200" i="160" s="1"/>
  <c r="CG191" i="160"/>
  <c r="CJ194" i="160"/>
  <c r="CJ179" i="160"/>
  <c r="CG163" i="160"/>
  <c r="BZ155" i="160"/>
  <c r="CJ186" i="160"/>
  <c r="CJ198" i="160"/>
  <c r="BY195" i="160"/>
  <c r="BA196" i="160" s="1"/>
  <c r="CJ138" i="160"/>
  <c r="BZ121" i="160"/>
  <c r="CG207" i="160"/>
  <c r="CJ165" i="160"/>
  <c r="BY165" i="160"/>
  <c r="BT121" i="160"/>
  <c r="AM122" i="160" s="1"/>
  <c r="BU158" i="160"/>
  <c r="AO159" i="160" s="1"/>
  <c r="BY112" i="160"/>
  <c r="BA113" i="160" s="1"/>
  <c r="BT193" i="160"/>
  <c r="AM194" i="160" s="1"/>
  <c r="BY124" i="160"/>
  <c r="BT141" i="160"/>
  <c r="AM142" i="160" s="1"/>
  <c r="BT170" i="160"/>
  <c r="AM171" i="160" s="1"/>
  <c r="BY141" i="160"/>
  <c r="BY149" i="160"/>
  <c r="CJ116" i="160"/>
  <c r="BT144" i="160"/>
  <c r="AM145" i="160" s="1"/>
  <c r="BR110" i="160"/>
  <c r="AI111" i="160" s="1"/>
  <c r="CJ129" i="160"/>
  <c r="BZ167" i="160"/>
  <c r="BT20" i="160"/>
  <c r="AM21" i="160" s="1"/>
  <c r="CA134" i="160"/>
  <c r="CE124" i="160"/>
  <c r="CG89" i="160"/>
  <c r="CE75" i="160"/>
  <c r="CE18" i="160"/>
  <c r="BZ81" i="160"/>
  <c r="CE34" i="160"/>
  <c r="CE138" i="160"/>
  <c r="CE151" i="160"/>
  <c r="CE92" i="160"/>
  <c r="CD43" i="160"/>
  <c r="CA13" i="160"/>
  <c r="CG75" i="160"/>
  <c r="CE149" i="160"/>
  <c r="CE169" i="160"/>
  <c r="BC170" i="160" s="1"/>
  <c r="CA31" i="160"/>
  <c r="CD96" i="160"/>
  <c r="CD32" i="160"/>
  <c r="CA86" i="160"/>
  <c r="CE45" i="160"/>
  <c r="CD33" i="160"/>
  <c r="CC113" i="160"/>
  <c r="CC184" i="160"/>
  <c r="CC160" i="160"/>
  <c r="BJ199" i="160"/>
  <c r="CC130" i="160"/>
  <c r="CC174" i="160"/>
  <c r="BR202" i="160"/>
  <c r="AI203" i="160" s="1"/>
  <c r="CG112" i="160"/>
  <c r="CC120" i="160"/>
  <c r="CG144" i="160"/>
  <c r="CC202" i="160"/>
  <c r="BQ123" i="160"/>
  <c r="AG124" i="160" s="1"/>
  <c r="BJ161" i="160"/>
  <c r="CG182" i="160"/>
  <c r="BR154" i="160"/>
  <c r="AI155" i="160" s="1"/>
  <c r="CG167" i="160"/>
  <c r="CG151" i="160"/>
  <c r="BJ167" i="160"/>
  <c r="CC167" i="160"/>
  <c r="CG198" i="160"/>
  <c r="CC112" i="160"/>
  <c r="CG193" i="160"/>
  <c r="CG132" i="160"/>
  <c r="BW189" i="160"/>
  <c r="AS190" i="160" s="1"/>
  <c r="BW57" i="160"/>
  <c r="AS58" i="160" s="1"/>
  <c r="CG73" i="160"/>
  <c r="BJ141" i="160"/>
  <c r="BZ205" i="160"/>
  <c r="CG209" i="160"/>
  <c r="CA51" i="160"/>
  <c r="CA35" i="160"/>
  <c r="CC17" i="160"/>
  <c r="CA25" i="160"/>
  <c r="CA26" i="160"/>
  <c r="CG63" i="160"/>
  <c r="CA103" i="160"/>
  <c r="CA23" i="160"/>
  <c r="CD92" i="160"/>
  <c r="CA56" i="160"/>
  <c r="CD55" i="160"/>
  <c r="CA38" i="160"/>
  <c r="CE144" i="160"/>
  <c r="CC147" i="160"/>
  <c r="BQ187" i="160"/>
  <c r="AG188" i="160" s="1"/>
  <c r="CG155" i="160"/>
  <c r="CG184" i="160"/>
  <c r="CG183" i="160"/>
  <c r="CG203" i="160"/>
  <c r="CG160" i="160"/>
  <c r="CG145" i="160"/>
  <c r="CG130" i="160"/>
  <c r="CG202" i="160"/>
  <c r="CG161" i="160"/>
  <c r="CG127" i="160"/>
  <c r="CG159" i="160"/>
  <c r="BR170" i="160"/>
  <c r="AI171" i="160" s="1"/>
  <c r="CG201" i="160"/>
  <c r="BH141" i="160"/>
  <c r="BJ111" i="160"/>
  <c r="CG133" i="160"/>
  <c r="BJ153" i="160"/>
  <c r="CG150" i="160"/>
  <c r="CG148" i="160"/>
  <c r="BR140" i="160"/>
  <c r="AI141" i="160" s="1"/>
  <c r="CG169" i="160"/>
  <c r="BR121" i="160"/>
  <c r="AI122" i="160" s="1"/>
  <c r="BR119" i="160"/>
  <c r="AI120" i="160" s="1"/>
  <c r="CG117" i="160"/>
  <c r="CG57" i="160"/>
  <c r="CG67" i="160"/>
  <c r="BR58" i="160"/>
  <c r="AI59" i="160" s="1"/>
  <c r="CI182" i="160"/>
  <c r="CG164" i="160"/>
  <c r="CG142" i="160"/>
  <c r="CA54" i="160"/>
  <c r="CA69" i="160"/>
  <c r="CD24" i="160"/>
  <c r="CD39" i="160"/>
  <c r="CG70" i="160"/>
  <c r="CE64" i="160"/>
  <c r="CE40" i="160"/>
  <c r="CA24" i="160"/>
  <c r="CD130" i="160"/>
  <c r="CG122" i="160"/>
  <c r="BR168" i="160"/>
  <c r="AI169" i="160" s="1"/>
  <c r="CG166" i="160"/>
  <c r="CC176" i="160"/>
  <c r="CC131" i="160"/>
  <c r="BR136" i="160"/>
  <c r="AI137" i="160" s="1"/>
  <c r="BR134" i="160"/>
  <c r="AI135" i="160" s="1"/>
  <c r="CC114" i="160"/>
  <c r="BR155" i="160"/>
  <c r="AI156" i="160" s="1"/>
  <c r="CG176" i="160"/>
  <c r="BR118" i="160"/>
  <c r="AI119" i="160" s="1"/>
  <c r="CC173" i="160"/>
  <c r="CG134" i="160"/>
  <c r="BJ144" i="160"/>
  <c r="CC175" i="160"/>
  <c r="CG116" i="160"/>
  <c r="BR153" i="160"/>
  <c r="AI154" i="160" s="1"/>
  <c r="CC148" i="160"/>
  <c r="CG175" i="160"/>
  <c r="CG206" i="160"/>
  <c r="CG74" i="160"/>
  <c r="CG34" i="160"/>
  <c r="BJ42" i="160"/>
  <c r="CG110" i="160"/>
  <c r="CG19" i="160"/>
  <c r="CG17" i="160"/>
  <c r="CA68" i="160"/>
  <c r="CA79" i="160"/>
  <c r="CA39" i="160"/>
  <c r="CA80" i="160"/>
  <c r="CC171" i="160"/>
  <c r="CG199" i="160"/>
  <c r="CG128" i="160"/>
  <c r="CC122" i="160"/>
  <c r="CG187" i="160"/>
  <c r="CG146" i="160"/>
  <c r="CG113" i="160"/>
  <c r="CG208" i="160"/>
  <c r="CG162" i="160"/>
  <c r="CG195" i="160"/>
  <c r="CC115" i="160"/>
  <c r="CG158" i="160"/>
  <c r="BR27" i="160"/>
  <c r="AI28" i="160" s="1"/>
  <c r="BR98" i="160"/>
  <c r="AI99" i="160" s="1"/>
  <c r="CG41" i="160"/>
  <c r="CG124" i="160"/>
  <c r="CG98" i="160"/>
  <c r="CG125" i="160"/>
  <c r="CG118" i="160"/>
  <c r="CG83" i="160"/>
  <c r="CG107" i="160"/>
  <c r="CG52" i="160"/>
  <c r="CG51" i="160"/>
  <c r="CG103" i="160"/>
  <c r="BJ203" i="160"/>
  <c r="CG121" i="160"/>
  <c r="CG131" i="160"/>
  <c r="CG154" i="160"/>
  <c r="CG123" i="160"/>
  <c r="CG135" i="160"/>
  <c r="BR207" i="160"/>
  <c r="AI208" i="160" s="1"/>
  <c r="CC123" i="160"/>
  <c r="BJ156" i="160"/>
  <c r="CG168" i="160"/>
  <c r="CG165" i="160"/>
  <c r="CG143" i="160"/>
  <c r="BR205" i="160"/>
  <c r="AI206" i="160" s="1"/>
  <c r="CG189" i="160"/>
  <c r="BY209" i="160"/>
  <c r="CI158" i="160"/>
  <c r="CG65" i="160"/>
  <c r="CI97" i="160"/>
  <c r="CG97" i="160"/>
  <c r="CG196" i="160"/>
  <c r="BR172" i="160"/>
  <c r="AI173" i="160" s="1"/>
  <c r="CG179" i="160"/>
  <c r="CG153" i="160"/>
  <c r="CC185" i="160"/>
  <c r="CC139" i="160"/>
  <c r="BH155" i="160"/>
  <c r="CG129" i="160"/>
  <c r="BR146" i="160"/>
  <c r="AI147" i="160" s="1"/>
  <c r="CG200" i="160"/>
  <c r="CC154" i="160"/>
  <c r="BJ206" i="160"/>
  <c r="CC162" i="160"/>
  <c r="CG111" i="160"/>
  <c r="BJ165" i="160"/>
  <c r="CG140" i="160"/>
  <c r="CC126" i="160"/>
  <c r="CC109" i="160"/>
  <c r="CC142" i="160"/>
  <c r="CG188" i="160"/>
  <c r="CI66" i="160"/>
  <c r="CI65" i="160"/>
  <c r="CG90" i="160"/>
  <c r="CG106" i="160"/>
  <c r="CG50" i="160"/>
  <c r="CA52" i="160"/>
  <c r="CA50" i="160"/>
  <c r="CA85" i="160"/>
  <c r="CA197" i="160"/>
  <c r="CA55" i="160"/>
  <c r="CA63" i="160"/>
  <c r="CA18" i="160"/>
  <c r="CJ114" i="160"/>
  <c r="BW165" i="160"/>
  <c r="AS166" i="160" s="1"/>
  <c r="BW142" i="160"/>
  <c r="AS143" i="160" s="1"/>
  <c r="CJ181" i="160"/>
  <c r="BQ164" i="160"/>
  <c r="AG165" i="160" s="1"/>
  <c r="BQ148" i="160"/>
  <c r="AG149" i="160" s="1"/>
  <c r="CJ153" i="160"/>
  <c r="BZ198" i="160"/>
  <c r="BW199" i="160"/>
  <c r="AS200" i="160" s="1"/>
  <c r="BZ183" i="160"/>
  <c r="BZ185" i="160"/>
  <c r="BC186" i="160" s="1"/>
  <c r="BV197" i="160"/>
  <c r="AQ198" i="160" s="1"/>
  <c r="CJ172" i="160"/>
  <c r="CJ166" i="160"/>
  <c r="BZ120" i="160"/>
  <c r="BW173" i="160"/>
  <c r="AS174" i="160" s="1"/>
  <c r="CJ57" i="160"/>
  <c r="BZ67" i="160"/>
  <c r="BC68" i="160" s="1"/>
  <c r="BX50" i="160"/>
  <c r="AU51" i="160" s="1"/>
  <c r="BS165" i="160"/>
  <c r="AK166" i="160" s="1"/>
  <c r="BZ25" i="160"/>
  <c r="CJ10" i="160"/>
  <c r="CJ134" i="160"/>
  <c r="CI18" i="160"/>
  <c r="CG23" i="160"/>
  <c r="CA21" i="160"/>
  <c r="CE39" i="160"/>
  <c r="CD77" i="160"/>
  <c r="CA84" i="160"/>
  <c r="CE104" i="160"/>
  <c r="CD101" i="160"/>
  <c r="CG33" i="160"/>
  <c r="CA114" i="160"/>
  <c r="BW161" i="160"/>
  <c r="AS162" i="160" s="1"/>
  <c r="BW124" i="160"/>
  <c r="AS125" i="160" s="1"/>
  <c r="BW111" i="160"/>
  <c r="AS112" i="160" s="1"/>
  <c r="CJ169" i="160"/>
  <c r="BW112" i="160"/>
  <c r="AS113" i="160" s="1"/>
  <c r="BZ127" i="160"/>
  <c r="BZ143" i="160"/>
  <c r="BZ129" i="160"/>
  <c r="BW110" i="160"/>
  <c r="AS111" i="160" s="1"/>
  <c r="BZ134" i="160"/>
  <c r="BC135" i="160" s="1"/>
  <c r="BW128" i="160"/>
  <c r="AS129" i="160" s="1"/>
  <c r="BW172" i="160"/>
  <c r="AS173" i="160" s="1"/>
  <c r="BZ174" i="160"/>
  <c r="CJ133" i="160"/>
  <c r="BZ188" i="160"/>
  <c r="BY82" i="160"/>
  <c r="BX44" i="160"/>
  <c r="AU45" i="160" s="1"/>
  <c r="CJ97" i="160"/>
  <c r="BZ82" i="160"/>
  <c r="CG100" i="160"/>
  <c r="CG30" i="160"/>
  <c r="CA93" i="160"/>
  <c r="CA61" i="160"/>
  <c r="CA47" i="160"/>
  <c r="CE38" i="160"/>
  <c r="CD108" i="160"/>
  <c r="CA94" i="160"/>
  <c r="CE87" i="160"/>
  <c r="CA82" i="160"/>
  <c r="CJ193" i="160"/>
  <c r="CJ109" i="160"/>
  <c r="CJ177" i="160"/>
  <c r="CJ127" i="160"/>
  <c r="CJ168" i="160"/>
  <c r="CJ150" i="160"/>
  <c r="BZ164" i="160"/>
  <c r="BZ162" i="160"/>
  <c r="BC163" i="160" s="1"/>
  <c r="CJ173" i="160"/>
  <c r="BX173" i="160"/>
  <c r="AU174" i="160" s="1"/>
  <c r="CJ197" i="160"/>
  <c r="CJ110" i="160"/>
  <c r="CJ117" i="160"/>
  <c r="BW208" i="160"/>
  <c r="AS209" i="160" s="1"/>
  <c r="CJ19" i="160"/>
  <c r="CJ51" i="160"/>
  <c r="CJ17" i="160"/>
  <c r="BZ65" i="160"/>
  <c r="BC66" i="160" s="1"/>
  <c r="CJ106" i="160"/>
  <c r="BZ28" i="160"/>
  <c r="BZ19" i="160"/>
  <c r="CG47" i="160"/>
  <c r="CJ185" i="160"/>
  <c r="BW204" i="160"/>
  <c r="AS205" i="160" s="1"/>
  <c r="CJ118" i="160"/>
  <c r="BW193" i="160"/>
  <c r="AS194" i="160" s="1"/>
  <c r="CJ144" i="160"/>
  <c r="CJ180" i="160"/>
  <c r="BZ159" i="160"/>
  <c r="CJ157" i="160"/>
  <c r="CJ145" i="160"/>
  <c r="BW119" i="160"/>
  <c r="AS120" i="160" s="1"/>
  <c r="BW132" i="160"/>
  <c r="AS133" i="160" s="1"/>
  <c r="BZ196" i="160"/>
  <c r="BX28" i="160"/>
  <c r="AU29" i="160" s="1"/>
  <c r="BX35" i="160"/>
  <c r="AU36" i="160" s="1"/>
  <c r="CJ11" i="160"/>
  <c r="BZ83" i="160"/>
  <c r="BC84" i="160" s="1"/>
  <c r="BX83" i="160"/>
  <c r="AU84" i="160" s="1"/>
  <c r="BX140" i="160"/>
  <c r="AU141" i="160" s="1"/>
  <c r="CJ33" i="160"/>
  <c r="BX20" i="160"/>
  <c r="AU21" i="160" s="1"/>
  <c r="CG56" i="160"/>
  <c r="CJ113" i="160"/>
  <c r="BW121" i="160"/>
  <c r="AS122" i="160" s="1"/>
  <c r="BW164" i="160"/>
  <c r="AS165" i="160" s="1"/>
  <c r="BW116" i="160"/>
  <c r="AS117" i="160" s="1"/>
  <c r="BZ154" i="160"/>
  <c r="BZ175" i="160"/>
  <c r="BZ172" i="160"/>
  <c r="BW152" i="160"/>
  <c r="AS153" i="160" s="1"/>
  <c r="CJ156" i="160"/>
  <c r="CJ209" i="160"/>
  <c r="BZ110" i="160"/>
  <c r="BC111" i="160" s="1"/>
  <c r="CJ164" i="160"/>
  <c r="CJ50" i="160"/>
  <c r="BX17" i="160"/>
  <c r="AU18" i="160" s="1"/>
  <c r="CJ199" i="160"/>
  <c r="CJ184" i="160"/>
  <c r="BZ197" i="160"/>
  <c r="BW118" i="160"/>
  <c r="AS119" i="160" s="1"/>
  <c r="BX168" i="160"/>
  <c r="AU169" i="160" s="1"/>
  <c r="BW175" i="160"/>
  <c r="AS176" i="160" s="1"/>
  <c r="BW168" i="160"/>
  <c r="AS169" i="160" s="1"/>
  <c r="CJ188" i="160"/>
  <c r="CJ151" i="160"/>
  <c r="BW125" i="160"/>
  <c r="AS126" i="160" s="1"/>
  <c r="BZ140" i="160"/>
  <c r="CJ148" i="160"/>
  <c r="BZ11" i="160"/>
  <c r="BT185" i="160"/>
  <c r="AM186" i="160" s="1"/>
  <c r="BZ75" i="160"/>
  <c r="BZ9" i="160"/>
  <c r="BX172" i="160"/>
  <c r="AU173" i="160" s="1"/>
  <c r="CG38" i="160"/>
  <c r="CG79" i="160"/>
  <c r="BH152" i="160"/>
  <c r="BH200" i="160"/>
  <c r="BH163" i="160"/>
  <c r="BH127" i="160"/>
  <c r="BH184" i="160"/>
  <c r="BH154" i="160"/>
  <c r="CI170" i="160"/>
  <c r="BR114" i="160"/>
  <c r="AI115" i="160" s="1"/>
  <c r="BR193" i="160"/>
  <c r="AI194" i="160" s="1"/>
  <c r="BR186" i="160"/>
  <c r="AI187" i="160" s="1"/>
  <c r="BU186" i="160"/>
  <c r="AO187" i="160" s="1"/>
  <c r="BU203" i="160"/>
  <c r="AO204" i="160" s="1"/>
  <c r="BR147" i="160"/>
  <c r="AI148" i="160" s="1"/>
  <c r="BH147" i="160"/>
  <c r="BV191" i="160"/>
  <c r="AQ192" i="160" s="1"/>
  <c r="BR157" i="160"/>
  <c r="AI158" i="160" s="1"/>
  <c r="CI177" i="160"/>
  <c r="CI111" i="160"/>
  <c r="CI183" i="160"/>
  <c r="BU148" i="160"/>
  <c r="AO149" i="160" s="1"/>
  <c r="BU200" i="160"/>
  <c r="AO201" i="160" s="1"/>
  <c r="BR117" i="160"/>
  <c r="AI118" i="160" s="1"/>
  <c r="CI110" i="160"/>
  <c r="CI200" i="160"/>
  <c r="BR150" i="160"/>
  <c r="AI151" i="160" s="1"/>
  <c r="CI181" i="160"/>
  <c r="CI185" i="160"/>
  <c r="CI59" i="160"/>
  <c r="BR26" i="160"/>
  <c r="AI27" i="160" s="1"/>
  <c r="CI165" i="160"/>
  <c r="CI67" i="160"/>
  <c r="CE96" i="160"/>
  <c r="BH12" i="160"/>
  <c r="BV208" i="160"/>
  <c r="AQ209" i="160" s="1"/>
  <c r="BV160" i="160"/>
  <c r="AQ161" i="160" s="1"/>
  <c r="BH170" i="160"/>
  <c r="BR130" i="160"/>
  <c r="AI131" i="160" s="1"/>
  <c r="BH144" i="160"/>
  <c r="CI186" i="160"/>
  <c r="BU147" i="160"/>
  <c r="AO148" i="160" s="1"/>
  <c r="BH160" i="160"/>
  <c r="CI151" i="160"/>
  <c r="BH202" i="160"/>
  <c r="BR165" i="160"/>
  <c r="AI166" i="160" s="1"/>
  <c r="BR113" i="160"/>
  <c r="AI114" i="160" s="1"/>
  <c r="BR177" i="160"/>
  <c r="AI178" i="160" s="1"/>
  <c r="BU182" i="160"/>
  <c r="AO183" i="160" s="1"/>
  <c r="BU113" i="160"/>
  <c r="AO114" i="160" s="1"/>
  <c r="BU195" i="160"/>
  <c r="AO196" i="160" s="1"/>
  <c r="BR178" i="160"/>
  <c r="AI179" i="160" s="1"/>
  <c r="BR138" i="160"/>
  <c r="AI139" i="160" s="1"/>
  <c r="BU163" i="160"/>
  <c r="AO164" i="160" s="1"/>
  <c r="BR162" i="160"/>
  <c r="AI163" i="160" s="1"/>
  <c r="BH194" i="160"/>
  <c r="BR135" i="160"/>
  <c r="AI136" i="160" s="1"/>
  <c r="BU159" i="160"/>
  <c r="AO160" i="160" s="1"/>
  <c r="BU179" i="160"/>
  <c r="AO180" i="160" s="1"/>
  <c r="BU143" i="160"/>
  <c r="AO144" i="160" s="1"/>
  <c r="BU207" i="160"/>
  <c r="AO208" i="160" s="1"/>
  <c r="BU114" i="160"/>
  <c r="AO115" i="160" s="1"/>
  <c r="BR111" i="160"/>
  <c r="AI112" i="160" s="1"/>
  <c r="CI118" i="160"/>
  <c r="BR184" i="160"/>
  <c r="AI185" i="160" s="1"/>
  <c r="BU196" i="160"/>
  <c r="AO197" i="160" s="1"/>
  <c r="BR109" i="160"/>
  <c r="AI110" i="160" s="1"/>
  <c r="BR203" i="160"/>
  <c r="AI204" i="160" s="1"/>
  <c r="BR197" i="160"/>
  <c r="AI198" i="160" s="1"/>
  <c r="CI184" i="160"/>
  <c r="BR141" i="160"/>
  <c r="AI142" i="160" s="1"/>
  <c r="BV128" i="160"/>
  <c r="AQ129" i="160" s="1"/>
  <c r="CI73" i="160"/>
  <c r="CI57" i="160"/>
  <c r="CI36" i="160"/>
  <c r="CI209" i="160"/>
  <c r="BR74" i="160"/>
  <c r="AI75" i="160" s="1"/>
  <c r="CI187" i="160"/>
  <c r="BU201" i="160"/>
  <c r="AO202" i="160" s="1"/>
  <c r="BU153" i="160"/>
  <c r="AO154" i="160" s="1"/>
  <c r="BR128" i="160"/>
  <c r="AI129" i="160" s="1"/>
  <c r="CI135" i="160"/>
  <c r="BU170" i="160"/>
  <c r="AO171" i="160" s="1"/>
  <c r="BR200" i="160"/>
  <c r="AI201" i="160" s="1"/>
  <c r="CI175" i="160"/>
  <c r="CI193" i="160"/>
  <c r="BU122" i="160"/>
  <c r="AO123" i="160" s="1"/>
  <c r="BR187" i="160"/>
  <c r="AI188" i="160" s="1"/>
  <c r="CI163" i="160"/>
  <c r="CI152" i="160"/>
  <c r="BH208" i="160"/>
  <c r="BV167" i="160"/>
  <c r="AQ168" i="160" s="1"/>
  <c r="BR175" i="160"/>
  <c r="AI176" i="160" s="1"/>
  <c r="BU178" i="160"/>
  <c r="AO179" i="160" s="1"/>
  <c r="CI156" i="160"/>
  <c r="BH143" i="160"/>
  <c r="BR143" i="160"/>
  <c r="AI144" i="160" s="1"/>
  <c r="BR166" i="160"/>
  <c r="AI167" i="160" s="1"/>
  <c r="BV196" i="160"/>
  <c r="AQ197" i="160" s="1"/>
  <c r="BR185" i="160"/>
  <c r="AI186" i="160" s="1"/>
  <c r="BR199" i="160"/>
  <c r="AI200" i="160" s="1"/>
  <c r="CI141" i="160"/>
  <c r="CI89" i="160"/>
  <c r="BR11" i="160"/>
  <c r="AI12" i="160" s="1"/>
  <c r="BT106" i="160"/>
  <c r="AM107" i="160" s="1"/>
  <c r="BT42" i="160"/>
  <c r="AM43" i="160" s="1"/>
  <c r="BU131" i="160"/>
  <c r="AO132" i="160" s="1"/>
  <c r="CI112" i="160"/>
  <c r="BU129" i="160"/>
  <c r="AO130" i="160" s="1"/>
  <c r="BU199" i="160"/>
  <c r="AO200" i="160" s="1"/>
  <c r="BR194" i="160"/>
  <c r="AI195" i="160" s="1"/>
  <c r="BU137" i="160"/>
  <c r="AO138" i="160" s="1"/>
  <c r="BU138" i="160"/>
  <c r="AO139" i="160" s="1"/>
  <c r="CI139" i="160"/>
  <c r="CI161" i="160"/>
  <c r="BU202" i="160"/>
  <c r="AO203" i="160" s="1"/>
  <c r="CI179" i="160"/>
  <c r="CI169" i="160"/>
  <c r="BV143" i="160"/>
  <c r="AQ144" i="160" s="1"/>
  <c r="BH186" i="160"/>
  <c r="BR169" i="160"/>
  <c r="AI170" i="160" s="1"/>
  <c r="BU123" i="160"/>
  <c r="AO124" i="160" s="1"/>
  <c r="CI138" i="160"/>
  <c r="CI174" i="160"/>
  <c r="CI206" i="160"/>
  <c r="BU121" i="160"/>
  <c r="AO122" i="160" s="1"/>
  <c r="CI117" i="160"/>
  <c r="BU140" i="160"/>
  <c r="AO141" i="160" s="1"/>
  <c r="BU154" i="160"/>
  <c r="AO155" i="160" s="1"/>
  <c r="BU183" i="160"/>
  <c r="AO184" i="160" s="1"/>
  <c r="CI153" i="160"/>
  <c r="CI198" i="160"/>
  <c r="CI159" i="160"/>
  <c r="CI125" i="160"/>
  <c r="CI132" i="160"/>
  <c r="BR142" i="160"/>
  <c r="AI143" i="160" s="1"/>
  <c r="CI43" i="160"/>
  <c r="BR204" i="160"/>
  <c r="AI205" i="160" s="1"/>
  <c r="CI106" i="160"/>
  <c r="BR28" i="160"/>
  <c r="AI29" i="160" s="1"/>
  <c r="CI149" i="160"/>
  <c r="CJ196" i="160"/>
  <c r="CG24" i="160"/>
  <c r="BR149" i="160"/>
  <c r="AI150" i="160" s="1"/>
  <c r="BU190" i="160"/>
  <c r="AO191" i="160" s="1"/>
  <c r="BR206" i="160"/>
  <c r="AI207" i="160" s="1"/>
  <c r="BR180" i="160"/>
  <c r="AI181" i="160" s="1"/>
  <c r="BR123" i="160"/>
  <c r="AI124" i="160" s="1"/>
  <c r="BU139" i="160"/>
  <c r="AO140" i="160" s="1"/>
  <c r="BR112" i="160"/>
  <c r="AI113" i="160" s="1"/>
  <c r="BU155" i="160"/>
  <c r="AO156" i="160" s="1"/>
  <c r="BU144" i="160"/>
  <c r="AO145" i="160" s="1"/>
  <c r="CI113" i="160"/>
  <c r="BU191" i="160"/>
  <c r="AO192" i="160" s="1"/>
  <c r="BR192" i="160"/>
  <c r="AI193" i="160" s="1"/>
  <c r="BR198" i="160"/>
  <c r="AI199" i="160" s="1"/>
  <c r="CI203" i="160"/>
  <c r="CI155" i="160"/>
  <c r="BU187" i="160"/>
  <c r="AO188" i="160" s="1"/>
  <c r="BR161" i="160"/>
  <c r="AI162" i="160" s="1"/>
  <c r="CI201" i="160"/>
  <c r="BR181" i="160"/>
  <c r="AI182" i="160" s="1"/>
  <c r="CI122" i="160"/>
  <c r="BR122" i="160"/>
  <c r="AI123" i="160" s="1"/>
  <c r="CI171" i="160"/>
  <c r="BH193" i="160"/>
  <c r="CI208" i="160"/>
  <c r="BU164" i="160"/>
  <c r="AO165" i="160" s="1"/>
  <c r="BU188" i="160"/>
  <c r="AO189" i="160" s="1"/>
  <c r="BR158" i="160"/>
  <c r="AI159" i="160" s="1"/>
  <c r="BH168" i="160"/>
  <c r="BR208" i="160"/>
  <c r="AI209" i="160" s="1"/>
  <c r="BR190" i="160"/>
  <c r="AI191" i="160" s="1"/>
  <c r="BR159" i="160"/>
  <c r="AI160" i="160" s="1"/>
  <c r="CI126" i="160"/>
  <c r="BR116" i="160"/>
  <c r="AI117" i="160" s="1"/>
  <c r="BR174" i="160"/>
  <c r="AI175" i="160" s="1"/>
  <c r="CI172" i="160"/>
  <c r="CI58" i="160"/>
  <c r="CI34" i="160"/>
  <c r="CI204" i="160"/>
  <c r="BT117" i="160"/>
  <c r="AM118" i="160" s="1"/>
  <c r="BI81" i="160"/>
  <c r="CI75" i="160"/>
  <c r="BT118" i="160"/>
  <c r="AM119" i="160" s="1"/>
  <c r="CJ67" i="160"/>
  <c r="BV75" i="160"/>
  <c r="AQ76" i="160" s="1"/>
  <c r="CJ9" i="160"/>
  <c r="BS143" i="160"/>
  <c r="AK144" i="160" s="1"/>
  <c r="BS186" i="160"/>
  <c r="AK187" i="160" s="1"/>
  <c r="BS136" i="160"/>
  <c r="AK137" i="160" s="1"/>
  <c r="BS200" i="160"/>
  <c r="AK201" i="160" s="1"/>
  <c r="BS168" i="160"/>
  <c r="AK169" i="160" s="1"/>
  <c r="BS134" i="160"/>
  <c r="AK135" i="160" s="1"/>
  <c r="BS114" i="160"/>
  <c r="AK115" i="160" s="1"/>
  <c r="BS133" i="160"/>
  <c r="AK134" i="160" s="1"/>
  <c r="BS111" i="160"/>
  <c r="AK112" i="160" s="1"/>
  <c r="BS140" i="160"/>
  <c r="AK141" i="160" s="1"/>
  <c r="BS199" i="160"/>
  <c r="AK200" i="160" s="1"/>
  <c r="BS190" i="160"/>
  <c r="AK191" i="160" s="1"/>
  <c r="BS187" i="160"/>
  <c r="AK188" i="160" s="1"/>
  <c r="BS166" i="160"/>
  <c r="AK167" i="160" s="1"/>
  <c r="BS207" i="160"/>
  <c r="AK208" i="160" s="1"/>
  <c r="BQ184" i="160"/>
  <c r="AG185" i="160" s="1"/>
  <c r="BS145" i="160"/>
  <c r="AK146" i="160" s="1"/>
  <c r="BS196" i="160"/>
  <c r="AK197" i="160" s="1"/>
  <c r="BS181" i="160"/>
  <c r="AK182" i="160" s="1"/>
  <c r="BS157" i="160"/>
  <c r="AK158" i="160" s="1"/>
  <c r="BX43" i="160"/>
  <c r="AU44" i="160" s="1"/>
  <c r="BX12" i="160"/>
  <c r="AU13" i="160" s="1"/>
  <c r="BX57" i="160"/>
  <c r="AU58" i="160" s="1"/>
  <c r="BS9" i="160"/>
  <c r="AK10" i="160" s="1"/>
  <c r="BX49" i="160"/>
  <c r="AU50" i="160" s="1"/>
  <c r="BX18" i="160"/>
  <c r="AU19" i="160" s="1"/>
  <c r="BX116" i="160"/>
  <c r="AU117" i="160" s="1"/>
  <c r="BX201" i="160"/>
  <c r="AU202" i="160" s="1"/>
  <c r="BX63" i="160"/>
  <c r="AU64" i="160" s="1"/>
  <c r="BH187" i="160"/>
  <c r="BX154" i="160"/>
  <c r="AU155" i="160" s="1"/>
  <c r="BS201" i="160"/>
  <c r="AK202" i="160" s="1"/>
  <c r="BQ191" i="160"/>
  <c r="AG192" i="160" s="1"/>
  <c r="BS204" i="160"/>
  <c r="AK205" i="160" s="1"/>
  <c r="BS159" i="160"/>
  <c r="AK160" i="160" s="1"/>
  <c r="BH138" i="160"/>
  <c r="BQ204" i="160"/>
  <c r="AG205" i="160" s="1"/>
  <c r="CC186" i="160"/>
  <c r="BH139" i="160"/>
  <c r="BX202" i="160"/>
  <c r="AU203" i="160" s="1"/>
  <c r="CC129" i="160"/>
  <c r="BS161" i="160"/>
  <c r="AK162" i="160" s="1"/>
  <c r="BH114" i="160"/>
  <c r="BH153" i="160"/>
  <c r="BH183" i="160"/>
  <c r="CC208" i="160"/>
  <c r="BX112" i="160"/>
  <c r="AU113" i="160" s="1"/>
  <c r="CC146" i="160"/>
  <c r="BQ203" i="160"/>
  <c r="AG204" i="160" s="1"/>
  <c r="BH178" i="160"/>
  <c r="CC136" i="160"/>
  <c r="CC195" i="160"/>
  <c r="BX191" i="160"/>
  <c r="AU192" i="160" s="1"/>
  <c r="BQ207" i="160"/>
  <c r="AG208" i="160" s="1"/>
  <c r="BS127" i="160"/>
  <c r="AK128" i="160" s="1"/>
  <c r="CC137" i="160"/>
  <c r="BH174" i="160"/>
  <c r="BH199" i="160"/>
  <c r="BQ124" i="160"/>
  <c r="AG125" i="160" s="1"/>
  <c r="BX198" i="160"/>
  <c r="AU199" i="160" s="1"/>
  <c r="BX110" i="160"/>
  <c r="AU111" i="160" s="1"/>
  <c r="BS182" i="160"/>
  <c r="AK183" i="160" s="1"/>
  <c r="CC201" i="160"/>
  <c r="BS175" i="160"/>
  <c r="AK176" i="160" s="1"/>
  <c r="BQ113" i="160"/>
  <c r="AG114" i="160" s="1"/>
  <c r="BS126" i="160"/>
  <c r="AK127" i="160" s="1"/>
  <c r="BX105" i="160"/>
  <c r="AU106" i="160" s="1"/>
  <c r="BX59" i="160"/>
  <c r="AU60" i="160" s="1"/>
  <c r="CC140" i="160"/>
  <c r="BS27" i="160"/>
  <c r="AK28" i="160" s="1"/>
  <c r="BX66" i="160"/>
  <c r="AU67" i="160" s="1"/>
  <c r="BX98" i="160"/>
  <c r="AU99" i="160" s="1"/>
  <c r="BX67" i="160"/>
  <c r="AU68" i="160" s="1"/>
  <c r="CC74" i="160"/>
  <c r="CC58" i="160"/>
  <c r="BX182" i="160"/>
  <c r="AU183" i="160" s="1"/>
  <c r="BX96" i="160"/>
  <c r="AU97" i="160" s="1"/>
  <c r="BQ114" i="160"/>
  <c r="AG115" i="160" s="1"/>
  <c r="BX193" i="160"/>
  <c r="AU194" i="160" s="1"/>
  <c r="BH191" i="160"/>
  <c r="BX161" i="160"/>
  <c r="AU162" i="160" s="1"/>
  <c r="BS147" i="160"/>
  <c r="AK148" i="160" s="1"/>
  <c r="CC170" i="160"/>
  <c r="BH167" i="160"/>
  <c r="BS185" i="160"/>
  <c r="AK186" i="160" s="1"/>
  <c r="BH135" i="160"/>
  <c r="BH128" i="160"/>
  <c r="BS164" i="160"/>
  <c r="AK165" i="160" s="1"/>
  <c r="BS155" i="160"/>
  <c r="AK156" i="160" s="1"/>
  <c r="BH151" i="160"/>
  <c r="BH201" i="160"/>
  <c r="CC138" i="160"/>
  <c r="BX129" i="160"/>
  <c r="AU130" i="160" s="1"/>
  <c r="BH131" i="160"/>
  <c r="BX153" i="160"/>
  <c r="AU154" i="160" s="1"/>
  <c r="BS183" i="160"/>
  <c r="AK184" i="160" s="1"/>
  <c r="BH176" i="160"/>
  <c r="BX114" i="160"/>
  <c r="AU115" i="160" s="1"/>
  <c r="BS112" i="160"/>
  <c r="AK113" i="160" s="1"/>
  <c r="CC151" i="160"/>
  <c r="BS117" i="160"/>
  <c r="AK118" i="160" s="1"/>
  <c r="BX165" i="160"/>
  <c r="AU166" i="160" s="1"/>
  <c r="BS174" i="160"/>
  <c r="AK175" i="160" s="1"/>
  <c r="CC134" i="160"/>
  <c r="BH162" i="160"/>
  <c r="BX199" i="160"/>
  <c r="AU200" i="160" s="1"/>
  <c r="BX185" i="160"/>
  <c r="AU186" i="160" s="1"/>
  <c r="CC199" i="160"/>
  <c r="BS179" i="160"/>
  <c r="AK180" i="160" s="1"/>
  <c r="CC150" i="160"/>
  <c r="CC164" i="160"/>
  <c r="BS195" i="160"/>
  <c r="AK196" i="160" s="1"/>
  <c r="CC52" i="160"/>
  <c r="BX19" i="160"/>
  <c r="AU20" i="160" s="1"/>
  <c r="CC50" i="160"/>
  <c r="BZ180" i="160"/>
  <c r="CE63" i="160"/>
  <c r="BX205" i="160"/>
  <c r="AU206" i="160" s="1"/>
  <c r="BH137" i="160"/>
  <c r="CC168" i="160"/>
  <c r="BH179" i="160"/>
  <c r="CC194" i="160"/>
  <c r="BX184" i="160"/>
  <c r="AU185" i="160" s="1"/>
  <c r="BH122" i="160"/>
  <c r="BH207" i="160"/>
  <c r="BH158" i="160"/>
  <c r="BS152" i="160"/>
  <c r="AK153" i="160" s="1"/>
  <c r="BX174" i="160"/>
  <c r="AU175" i="160" s="1"/>
  <c r="BX147" i="160"/>
  <c r="AU148" i="160" s="1"/>
  <c r="BS137" i="160"/>
  <c r="AK138" i="160" s="1"/>
  <c r="BQ144" i="160"/>
  <c r="AG145" i="160" s="1"/>
  <c r="BS122" i="160"/>
  <c r="AK123" i="160" s="1"/>
  <c r="BX135" i="160"/>
  <c r="AU136" i="160" s="1"/>
  <c r="BS118" i="160"/>
  <c r="AK119" i="160" s="1"/>
  <c r="CC110" i="160"/>
  <c r="CC204" i="160"/>
  <c r="BX137" i="160"/>
  <c r="AU138" i="160" s="1"/>
  <c r="BS198" i="160"/>
  <c r="AK199" i="160" s="1"/>
  <c r="CC196" i="160"/>
  <c r="CC181" i="160"/>
  <c r="BH159" i="160"/>
  <c r="CC169" i="160"/>
  <c r="CC157" i="160"/>
  <c r="BS125" i="160"/>
  <c r="AK126" i="160" s="1"/>
  <c r="BS203" i="160"/>
  <c r="AK204" i="160" s="1"/>
  <c r="BX146" i="160"/>
  <c r="AU147" i="160" s="1"/>
  <c r="BS150" i="160"/>
  <c r="AK151" i="160" s="1"/>
  <c r="BS144" i="160"/>
  <c r="AK145" i="160" s="1"/>
  <c r="CC166" i="160"/>
  <c r="BX125" i="160"/>
  <c r="AU126" i="160" s="1"/>
  <c r="BY116" i="160"/>
  <c r="BX97" i="160"/>
  <c r="AU98" i="160" s="1"/>
  <c r="BS51" i="160"/>
  <c r="AK52" i="160" s="1"/>
  <c r="CC125" i="160"/>
  <c r="BX209" i="160"/>
  <c r="AU210" i="160" s="1"/>
  <c r="BX206" i="160"/>
  <c r="AU207" i="160" s="1"/>
  <c r="BX124" i="160"/>
  <c r="AU125" i="160" s="1"/>
  <c r="BX81" i="160"/>
  <c r="AU82" i="160" s="1"/>
  <c r="BX61" i="160"/>
  <c r="AU62" i="160" s="1"/>
  <c r="BX169" i="160"/>
  <c r="AU170" i="160" s="1"/>
  <c r="BH175" i="160"/>
  <c r="CC143" i="160"/>
  <c r="BX113" i="160"/>
  <c r="AU114" i="160" s="1"/>
  <c r="BS172" i="160"/>
  <c r="AK173" i="160" s="1"/>
  <c r="CC163" i="160"/>
  <c r="BH185" i="160"/>
  <c r="BS192" i="160"/>
  <c r="AK193" i="160" s="1"/>
  <c r="BS129" i="160"/>
  <c r="AK130" i="160" s="1"/>
  <c r="CC190" i="160"/>
  <c r="BX176" i="160"/>
  <c r="AU177" i="160" s="1"/>
  <c r="BS131" i="160"/>
  <c r="AK132" i="160" s="1"/>
  <c r="BX183" i="160"/>
  <c r="AU184" i="160" s="1"/>
  <c r="CC178" i="160"/>
  <c r="CC191" i="160"/>
  <c r="BS169" i="160"/>
  <c r="AK170" i="160" s="1"/>
  <c r="BX123" i="160"/>
  <c r="AU124" i="160" s="1"/>
  <c r="BS191" i="160"/>
  <c r="AK192" i="160" s="1"/>
  <c r="BH115" i="160"/>
  <c r="BX131" i="160"/>
  <c r="AU132" i="160" s="1"/>
  <c r="BX208" i="160"/>
  <c r="AU209" i="160" s="1"/>
  <c r="BX127" i="160"/>
  <c r="AU128" i="160" s="1"/>
  <c r="BX128" i="160"/>
  <c r="AU129" i="160" s="1"/>
  <c r="BX178" i="160"/>
  <c r="AU179" i="160" s="1"/>
  <c r="CC203" i="160"/>
  <c r="BS148" i="160"/>
  <c r="AK149" i="160" s="1"/>
  <c r="BH169" i="160"/>
  <c r="BH129" i="160"/>
  <c r="BX207" i="160"/>
  <c r="AU208" i="160" s="1"/>
  <c r="BS120" i="160"/>
  <c r="AK121" i="160" s="1"/>
  <c r="BS180" i="160"/>
  <c r="AK181" i="160" s="1"/>
  <c r="BH180" i="160"/>
  <c r="BS151" i="160"/>
  <c r="AK152" i="160" s="1"/>
  <c r="BX192" i="160"/>
  <c r="AU193" i="160" s="1"/>
  <c r="BX136" i="160"/>
  <c r="AU137" i="160" s="1"/>
  <c r="BX150" i="160"/>
  <c r="AU151" i="160" s="1"/>
  <c r="BX156" i="160"/>
  <c r="AU157" i="160" s="1"/>
  <c r="BS193" i="160"/>
  <c r="AK194" i="160" s="1"/>
  <c r="BS153" i="160"/>
  <c r="AK154" i="160" s="1"/>
  <c r="CC141" i="160"/>
  <c r="BX200" i="160"/>
  <c r="AU201" i="160" s="1"/>
  <c r="CC165" i="160"/>
  <c r="BX181" i="160"/>
  <c r="AU182" i="160" s="1"/>
  <c r="CC132" i="160"/>
  <c r="BS109" i="160"/>
  <c r="AK110" i="160" s="1"/>
  <c r="BX90" i="160"/>
  <c r="AU91" i="160" s="1"/>
  <c r="CC33" i="160"/>
  <c r="BX106" i="160"/>
  <c r="AU107" i="160" s="1"/>
  <c r="BX33" i="160"/>
  <c r="AU34" i="160" s="1"/>
  <c r="CC19" i="160"/>
  <c r="CC34" i="160"/>
  <c r="BZ92" i="160"/>
  <c r="BC93" i="160" s="1"/>
  <c r="BH203" i="160"/>
  <c r="BS156" i="160"/>
  <c r="AK157" i="160" s="1"/>
  <c r="BS123" i="160"/>
  <c r="AK124" i="160" s="1"/>
  <c r="BX143" i="160"/>
  <c r="AU144" i="160" s="1"/>
  <c r="BH130" i="160"/>
  <c r="BH123" i="160"/>
  <c r="CC144" i="160"/>
  <c r="CC159" i="160"/>
  <c r="CC119" i="160"/>
  <c r="BS177" i="160"/>
  <c r="AK178" i="160" s="1"/>
  <c r="BX122" i="160"/>
  <c r="AU123" i="160" s="1"/>
  <c r="BH182" i="160"/>
  <c r="CC152" i="160"/>
  <c r="CC127" i="160"/>
  <c r="BH146" i="160"/>
  <c r="CC183" i="160"/>
  <c r="BH119" i="160"/>
  <c r="BS163" i="160"/>
  <c r="AK164" i="160" s="1"/>
  <c r="BX189" i="160"/>
  <c r="AU190" i="160" s="1"/>
  <c r="CC179" i="160"/>
  <c r="CC153" i="160"/>
  <c r="CC177" i="160"/>
  <c r="BS178" i="160"/>
  <c r="AK179" i="160" s="1"/>
  <c r="CC198" i="160"/>
  <c r="BS167" i="160"/>
  <c r="AK168" i="160" s="1"/>
  <c r="BH132" i="160"/>
  <c r="CC149" i="160"/>
  <c r="BX175" i="160"/>
  <c r="AU176" i="160" s="1"/>
  <c r="BX159" i="160"/>
  <c r="AU160" i="160" s="1"/>
  <c r="BX109" i="160"/>
  <c r="AU110" i="160" s="1"/>
  <c r="BX164" i="160"/>
  <c r="AU165" i="160" s="1"/>
  <c r="CC11" i="160"/>
  <c r="BX36" i="160"/>
  <c r="AU37" i="160" s="1"/>
  <c r="BX11" i="160"/>
  <c r="AU12" i="160" s="1"/>
  <c r="BX133" i="160"/>
  <c r="AU134" i="160" s="1"/>
  <c r="CC98" i="160"/>
  <c r="CC49" i="160"/>
  <c r="BX41" i="160"/>
  <c r="AU42" i="160" s="1"/>
  <c r="CC73" i="160"/>
  <c r="CC172" i="160"/>
  <c r="CC116" i="160"/>
  <c r="BX68" i="160"/>
  <c r="AU69" i="160" s="1"/>
  <c r="BX170" i="160"/>
  <c r="AU171" i="160" s="1"/>
  <c r="BX101" i="160"/>
  <c r="AU102" i="160" s="1"/>
  <c r="BU125" i="160"/>
  <c r="AO126" i="160" s="1"/>
  <c r="BU133" i="160"/>
  <c r="AO134" i="160" s="1"/>
  <c r="BU118" i="160"/>
  <c r="AO119" i="160" s="1"/>
  <c r="BU181" i="160"/>
  <c r="AO182" i="160" s="1"/>
  <c r="BU162" i="160"/>
  <c r="AO163" i="160" s="1"/>
  <c r="BU192" i="160"/>
  <c r="AO193" i="160" s="1"/>
  <c r="BT124" i="160"/>
  <c r="AM125" i="160" s="1"/>
  <c r="BT81" i="160"/>
  <c r="AM82" i="160" s="1"/>
  <c r="CJ91" i="160"/>
  <c r="BR93" i="160"/>
  <c r="AI94" i="160" s="1"/>
  <c r="BZ52" i="160"/>
  <c r="BC53" i="160" s="1"/>
  <c r="CI131" i="160"/>
  <c r="BZ101" i="160"/>
  <c r="BX29" i="160"/>
  <c r="AU30" i="160" s="1"/>
  <c r="CD99" i="160"/>
  <c r="BU9" i="160"/>
  <c r="AO10" i="160" s="1"/>
  <c r="BW160" i="160"/>
  <c r="AS161" i="160" s="1"/>
  <c r="BY11" i="160"/>
  <c r="BT34" i="160"/>
  <c r="AM35" i="160" s="1"/>
  <c r="BR164" i="160"/>
  <c r="AI165" i="160" s="1"/>
  <c r="CC35" i="160"/>
  <c r="BT163" i="160"/>
  <c r="AM164" i="160" s="1"/>
  <c r="BZ18" i="160"/>
  <c r="BT36" i="160"/>
  <c r="AM37" i="160" s="1"/>
  <c r="CI157" i="160"/>
  <c r="BX93" i="160"/>
  <c r="AU94" i="160" s="1"/>
  <c r="CA70" i="160"/>
  <c r="CD40" i="160"/>
  <c r="CE78" i="160"/>
  <c r="CG157" i="160"/>
  <c r="CD75" i="160"/>
  <c r="CE161" i="160"/>
  <c r="CA97" i="160"/>
  <c r="CE103" i="160"/>
  <c r="BU105" i="160"/>
  <c r="AO106" i="160" s="1"/>
  <c r="CC46" i="160"/>
  <c r="CI41" i="160"/>
  <c r="BZ189" i="160"/>
  <c r="BC190" i="160" s="1"/>
  <c r="CJ14" i="160"/>
  <c r="BX62" i="160"/>
  <c r="AU63" i="160" s="1"/>
  <c r="CA120" i="160"/>
  <c r="CA98" i="160"/>
  <c r="CA14" i="160"/>
  <c r="BU176" i="160"/>
  <c r="AO177" i="160" s="1"/>
  <c r="CH42" i="160"/>
  <c r="BT25" i="160"/>
  <c r="AM26" i="160" s="1"/>
  <c r="BW82" i="160"/>
  <c r="AS83" i="160" s="1"/>
  <c r="CI25" i="160"/>
  <c r="CJ58" i="160"/>
  <c r="CI150" i="160"/>
  <c r="BZ41" i="160"/>
  <c r="BC42" i="160" s="1"/>
  <c r="CJ81" i="160"/>
  <c r="BY191" i="160"/>
  <c r="BR191" i="160"/>
  <c r="AI192" i="160" s="1"/>
  <c r="CJ47" i="160"/>
  <c r="BZ131" i="160"/>
  <c r="CA95" i="160"/>
  <c r="CA44" i="160"/>
  <c r="CA207" i="160"/>
  <c r="CD66" i="160"/>
  <c r="CD95" i="160"/>
  <c r="CE32" i="160"/>
  <c r="BU126" i="160"/>
  <c r="AO127" i="160" s="1"/>
  <c r="CH109" i="160"/>
  <c r="CJ18" i="160"/>
  <c r="CJ154" i="160"/>
  <c r="BT108" i="160"/>
  <c r="AM109" i="160" s="1"/>
  <c r="BZ38" i="160"/>
  <c r="CG82" i="160"/>
  <c r="CD69" i="160"/>
  <c r="CA46" i="160"/>
  <c r="CA100" i="160"/>
  <c r="CA45" i="160"/>
  <c r="CE74" i="160"/>
  <c r="CD153" i="160"/>
  <c r="CD182" i="160"/>
  <c r="CD29" i="160"/>
  <c r="CD103" i="160"/>
  <c r="CE27" i="160"/>
  <c r="BU112" i="160"/>
  <c r="AO113" i="160" s="1"/>
  <c r="BU109" i="160"/>
  <c r="AO110" i="160" s="1"/>
  <c r="BU74" i="160"/>
  <c r="AO75" i="160" s="1"/>
  <c r="BY9" i="160"/>
  <c r="BY164" i="160"/>
  <c r="BY42" i="160"/>
  <c r="BH43" i="160"/>
  <c r="CJ162" i="160"/>
  <c r="BT87" i="160"/>
  <c r="AM88" i="160" s="1"/>
  <c r="CE127" i="160"/>
  <c r="CA152" i="160"/>
  <c r="CA88" i="160"/>
  <c r="CA105" i="160"/>
  <c r="CA73" i="160"/>
  <c r="BU128" i="160"/>
  <c r="AO129" i="160" s="1"/>
  <c r="CH134" i="160"/>
  <c r="CI49" i="160"/>
  <c r="BR107" i="160"/>
  <c r="AI108" i="160" s="1"/>
  <c r="BV165" i="160"/>
  <c r="AQ166" i="160" s="1"/>
  <c r="BU66" i="160"/>
  <c r="AO67" i="160" s="1"/>
  <c r="CC25" i="160"/>
  <c r="CJ200" i="160"/>
  <c r="CJ71" i="160"/>
  <c r="BY25" i="160"/>
  <c r="BX48" i="160"/>
  <c r="AU49" i="160" s="1"/>
  <c r="CA59" i="160"/>
  <c r="CA57" i="160"/>
  <c r="BU132" i="160"/>
  <c r="AO133" i="160" s="1"/>
  <c r="BU174" i="160"/>
  <c r="AO175" i="160" s="1"/>
  <c r="BY33" i="160"/>
  <c r="BY148" i="160"/>
  <c r="CI82" i="160"/>
  <c r="CJ105" i="160"/>
  <c r="BY97" i="160"/>
  <c r="BS110" i="160"/>
  <c r="AK111" i="160" s="1"/>
  <c r="CC36" i="160"/>
  <c r="BZ20" i="160"/>
  <c r="BC21" i="160" s="1"/>
  <c r="BZ79" i="160"/>
  <c r="BZ122" i="160"/>
  <c r="BC123" i="160" s="1"/>
  <c r="CJ86" i="160"/>
  <c r="BX30" i="160"/>
  <c r="AU31" i="160" s="1"/>
  <c r="CA29" i="160"/>
  <c r="CA71" i="160"/>
  <c r="CA9" i="160"/>
  <c r="AY116" i="160"/>
  <c r="AW196" i="160"/>
  <c r="AW208" i="160"/>
  <c r="AY113" i="160"/>
  <c r="AW113" i="160"/>
  <c r="AW209" i="160"/>
  <c r="AY125" i="160"/>
  <c r="AY114" i="160"/>
  <c r="AW143" i="160"/>
  <c r="AW152" i="160"/>
  <c r="BI202" i="160"/>
  <c r="BI179" i="160"/>
  <c r="AW181" i="160"/>
  <c r="BI144" i="160"/>
  <c r="BI146" i="160"/>
  <c r="BI137" i="160"/>
  <c r="BI167" i="160"/>
  <c r="BI153" i="160"/>
  <c r="BI189" i="160"/>
  <c r="BI142" i="160"/>
  <c r="BI129" i="160"/>
  <c r="BI109" i="160"/>
  <c r="BI132" i="160"/>
  <c r="BH113" i="160"/>
  <c r="BH206" i="160"/>
  <c r="BI192" i="160"/>
  <c r="BI148" i="160"/>
  <c r="BH91" i="160"/>
  <c r="BW26" i="160"/>
  <c r="AS27" i="160" s="1"/>
  <c r="BI141" i="160"/>
  <c r="BW209" i="160"/>
  <c r="AS210" i="160" s="1"/>
  <c r="BW35" i="160"/>
  <c r="AS36" i="160" s="1"/>
  <c r="BY89" i="160"/>
  <c r="BA90" i="160" s="1"/>
  <c r="BW44" i="160"/>
  <c r="AS45" i="160" s="1"/>
  <c r="BY98" i="160"/>
  <c r="BA99" i="160" s="1"/>
  <c r="BR97" i="160"/>
  <c r="AI98" i="160" s="1"/>
  <c r="BY51" i="160"/>
  <c r="CJ26" i="160"/>
  <c r="CI76" i="160"/>
  <c r="CI119" i="160"/>
  <c r="BY161" i="160"/>
  <c r="BA162" i="160" s="1"/>
  <c r="BX166" i="160"/>
  <c r="AU167" i="160" s="1"/>
  <c r="CG18" i="160"/>
  <c r="CJ60" i="160"/>
  <c r="BT13" i="160"/>
  <c r="AM14" i="160" s="1"/>
  <c r="CG81" i="160"/>
  <c r="BT103" i="160"/>
  <c r="AM104" i="160" s="1"/>
  <c r="CI12" i="160"/>
  <c r="CE25" i="160"/>
  <c r="CG39" i="160"/>
  <c r="CJ132" i="160"/>
  <c r="BZ165" i="160"/>
  <c r="BX197" i="160"/>
  <c r="AU198" i="160" s="1"/>
  <c r="CG194" i="160"/>
  <c r="CE95" i="160"/>
  <c r="BX70" i="160"/>
  <c r="AU71" i="160" s="1"/>
  <c r="BX53" i="160"/>
  <c r="AU54" i="160" s="1"/>
  <c r="CE21" i="160"/>
  <c r="CE16" i="160"/>
  <c r="CE15" i="160"/>
  <c r="BZ29" i="160"/>
  <c r="BC30" i="160" s="1"/>
  <c r="CE56" i="160"/>
  <c r="CE29" i="160"/>
  <c r="CG14" i="160"/>
  <c r="CE54" i="160"/>
  <c r="BX47" i="160"/>
  <c r="AU48" i="160" s="1"/>
  <c r="CG95" i="160"/>
  <c r="CG76" i="160"/>
  <c r="CD52" i="160"/>
  <c r="CG26" i="160"/>
  <c r="CG174" i="160"/>
  <c r="CG177" i="160"/>
  <c r="CD167" i="160"/>
  <c r="CA42" i="160"/>
  <c r="CA96" i="160"/>
  <c r="CE93" i="160"/>
  <c r="CD116" i="160"/>
  <c r="CE43" i="160"/>
  <c r="CE80" i="160"/>
  <c r="CE133" i="160"/>
  <c r="CE10" i="160"/>
  <c r="BI208" i="160"/>
  <c r="BI131" i="160"/>
  <c r="BI155" i="160"/>
  <c r="AW124" i="160"/>
  <c r="AY171" i="160"/>
  <c r="BI138" i="160"/>
  <c r="BI111" i="160"/>
  <c r="BI135" i="160"/>
  <c r="AW179" i="160"/>
  <c r="AW151" i="160"/>
  <c r="AW115" i="160"/>
  <c r="BI143" i="160"/>
  <c r="BI125" i="160"/>
  <c r="AW144" i="160"/>
  <c r="BI200" i="160"/>
  <c r="BI119" i="160"/>
  <c r="AY117" i="160"/>
  <c r="BW19" i="160"/>
  <c r="AS20" i="160" s="1"/>
  <c r="BY158" i="160"/>
  <c r="BA159" i="160" s="1"/>
  <c r="BY105" i="160"/>
  <c r="BA106" i="160" s="1"/>
  <c r="BW58" i="160"/>
  <c r="AS59" i="160" s="1"/>
  <c r="BY90" i="160"/>
  <c r="BA91" i="160" s="1"/>
  <c r="CE129" i="160"/>
  <c r="CE53" i="160"/>
  <c r="CE17" i="160"/>
  <c r="CE9" i="160"/>
  <c r="DC5" i="160"/>
  <c r="BI163" i="160"/>
  <c r="AW197" i="160"/>
  <c r="BI198" i="160"/>
  <c r="AW141" i="160"/>
  <c r="BI161" i="160"/>
  <c r="AY195" i="160"/>
  <c r="AW195" i="160"/>
  <c r="BI195" i="160"/>
  <c r="BI162" i="160"/>
  <c r="BI127" i="160"/>
  <c r="BI154" i="160"/>
  <c r="BI190" i="160"/>
  <c r="AW136" i="160"/>
  <c r="BI128" i="160"/>
  <c r="AY145" i="160"/>
  <c r="BH120" i="160"/>
  <c r="BH118" i="160"/>
  <c r="BY99" i="160"/>
  <c r="BA100" i="160" s="1"/>
  <c r="BI196" i="160"/>
  <c r="BH189" i="160"/>
  <c r="BY27" i="160"/>
  <c r="BW74" i="160"/>
  <c r="AS75" i="160" s="1"/>
  <c r="BW25" i="160"/>
  <c r="AS26" i="160" s="1"/>
  <c r="BY44" i="160"/>
  <c r="BA45" i="160" s="1"/>
  <c r="CI109" i="160"/>
  <c r="BX180" i="160"/>
  <c r="AU181" i="160" s="1"/>
  <c r="CI107" i="160"/>
  <c r="BZ27" i="160"/>
  <c r="BX42" i="160"/>
  <c r="AU43" i="160" s="1"/>
  <c r="BS10" i="160"/>
  <c r="AK11" i="160" s="1"/>
  <c r="BZ61" i="160"/>
  <c r="BZ190" i="160"/>
  <c r="CG120" i="160"/>
  <c r="CG192" i="160"/>
  <c r="BX76" i="160"/>
  <c r="AU77" i="160" s="1"/>
  <c r="CG59" i="160"/>
  <c r="CI197" i="160"/>
  <c r="BX115" i="160"/>
  <c r="AU116" i="160" s="1"/>
  <c r="BX187" i="160"/>
  <c r="AU188" i="160" s="1"/>
  <c r="BX203" i="160"/>
  <c r="AU204" i="160" s="1"/>
  <c r="BZ153" i="160"/>
  <c r="BX46" i="160"/>
  <c r="AU47" i="160" s="1"/>
  <c r="CG32" i="160"/>
  <c r="BZ80" i="160"/>
  <c r="BC81" i="160" s="1"/>
  <c r="BX55" i="160"/>
  <c r="AU56" i="160" s="1"/>
  <c r="CG22" i="160"/>
  <c r="CG93" i="160"/>
  <c r="CG54" i="160"/>
  <c r="BX95" i="160"/>
  <c r="AU96" i="160" s="1"/>
  <c r="CG87" i="160"/>
  <c r="CG49" i="160"/>
  <c r="CG9" i="160"/>
  <c r="CG16" i="160"/>
  <c r="BI177" i="160"/>
  <c r="AW204" i="160"/>
  <c r="BI194" i="160"/>
  <c r="BI170" i="160"/>
  <c r="BI169" i="160"/>
  <c r="BI171" i="160"/>
  <c r="BI178" i="160"/>
  <c r="BI193" i="160"/>
  <c r="BI160" i="160"/>
  <c r="BI187" i="160"/>
  <c r="AW155" i="160"/>
  <c r="AY170" i="160"/>
  <c r="BI150" i="160"/>
  <c r="BI165" i="160"/>
  <c r="BI164" i="160"/>
  <c r="BH126" i="160"/>
  <c r="BI136" i="160"/>
  <c r="BH142" i="160"/>
  <c r="BW158" i="160"/>
  <c r="AS159" i="160" s="1"/>
  <c r="BW157" i="160"/>
  <c r="AS158" i="160" s="1"/>
  <c r="BW190" i="160"/>
  <c r="AS191" i="160" s="1"/>
  <c r="BH75" i="160"/>
  <c r="CH150" i="160"/>
  <c r="BW117" i="160"/>
  <c r="AS118" i="160" s="1"/>
  <c r="BH67" i="160"/>
  <c r="BI105" i="160"/>
  <c r="BW109" i="160"/>
  <c r="AS110" i="160" s="1"/>
  <c r="BY49" i="160"/>
  <c r="BA50" i="160" s="1"/>
  <c r="BT209" i="160"/>
  <c r="AM210" i="160" s="1"/>
  <c r="BT9" i="160"/>
  <c r="AM10" i="160" s="1"/>
  <c r="BY65" i="160"/>
  <c r="BA66" i="160" s="1"/>
  <c r="BV181" i="160"/>
  <c r="AQ182" i="160" s="1"/>
  <c r="BR81" i="160"/>
  <c r="AI82" i="160" s="1"/>
  <c r="BS82" i="160"/>
  <c r="AK83" i="160" s="1"/>
  <c r="BH73" i="160"/>
  <c r="BX107" i="160"/>
  <c r="AU108" i="160" s="1"/>
  <c r="CI99" i="160"/>
  <c r="CJ107" i="160"/>
  <c r="CJ43" i="160"/>
  <c r="CI74" i="160"/>
  <c r="BY93" i="160"/>
  <c r="BA94" i="160" s="1"/>
  <c r="CI129" i="160"/>
  <c r="BX138" i="160"/>
  <c r="AU139" i="160" s="1"/>
  <c r="CI52" i="160"/>
  <c r="BZ90" i="160"/>
  <c r="CG62" i="160"/>
  <c r="BX82" i="160"/>
  <c r="AU83" i="160" s="1"/>
  <c r="BT73" i="160"/>
  <c r="AM74" i="160" s="1"/>
  <c r="CJ70" i="160"/>
  <c r="BX60" i="160"/>
  <c r="AU61" i="160" s="1"/>
  <c r="CG147" i="160"/>
  <c r="CI137" i="160"/>
  <c r="BX92" i="160"/>
  <c r="AU93" i="160" s="1"/>
  <c r="CE102" i="160"/>
  <c r="CE23" i="160"/>
  <c r="BZ63" i="160"/>
  <c r="BC64" i="160" s="1"/>
  <c r="CG40" i="160"/>
  <c r="CE14" i="160"/>
  <c r="CG69" i="160"/>
  <c r="CE47" i="160"/>
  <c r="CG77" i="160"/>
  <c r="BX100" i="160"/>
  <c r="AU101" i="160" s="1"/>
  <c r="CG60" i="160"/>
  <c r="CE61" i="160"/>
  <c r="CG197" i="160"/>
  <c r="CE44" i="160"/>
  <c r="CE206" i="160"/>
  <c r="CA53" i="160"/>
  <c r="CD80" i="160"/>
  <c r="CE107" i="160"/>
  <c r="CA77" i="160"/>
  <c r="AW146" i="160"/>
  <c r="BI114" i="160"/>
  <c r="BI122" i="160"/>
  <c r="BI130" i="160"/>
  <c r="AW187" i="160"/>
  <c r="BI159" i="160"/>
  <c r="BI116" i="160"/>
  <c r="BH35" i="160"/>
  <c r="BH25" i="160"/>
  <c r="BW98" i="160"/>
  <c r="AS99" i="160" s="1"/>
  <c r="CG114" i="160"/>
  <c r="CE176" i="160"/>
  <c r="CE86" i="160"/>
  <c r="CE81" i="160"/>
  <c r="CG91" i="160"/>
  <c r="CE72" i="160"/>
  <c r="CE51" i="160"/>
  <c r="CE22" i="160"/>
  <c r="CE101" i="160"/>
  <c r="BI115" i="160"/>
  <c r="BI185" i="160"/>
  <c r="AW156" i="160"/>
  <c r="AW202" i="160"/>
  <c r="AW153" i="160"/>
  <c r="BI112" i="160"/>
  <c r="BI174" i="160"/>
  <c r="BI149" i="160"/>
  <c r="BI140" i="160"/>
  <c r="BI157" i="160"/>
  <c r="AW160" i="160"/>
  <c r="AY160" i="160"/>
  <c r="BI172" i="160"/>
  <c r="BI201" i="160"/>
  <c r="BI207" i="160"/>
  <c r="BW17" i="160"/>
  <c r="AS18" i="160" s="1"/>
  <c r="BI11" i="160"/>
  <c r="BH65" i="160"/>
  <c r="BH66" i="160"/>
  <c r="BY118" i="160"/>
  <c r="BA119" i="160" s="1"/>
  <c r="CH82" i="160"/>
  <c r="BW27" i="160"/>
  <c r="AS28" i="160" s="1"/>
  <c r="BY58" i="160"/>
  <c r="BA59" i="160" s="1"/>
  <c r="BI180" i="160"/>
  <c r="BH44" i="160"/>
  <c r="BY125" i="160"/>
  <c r="BV82" i="160"/>
  <c r="AQ83" i="160" s="1"/>
  <c r="BW150" i="160"/>
  <c r="AS151" i="160" s="1"/>
  <c r="BZ105" i="160"/>
  <c r="BC106" i="160" s="1"/>
  <c r="CI44" i="160"/>
  <c r="CJ49" i="160"/>
  <c r="BY36" i="160"/>
  <c r="CG28" i="160"/>
  <c r="CI28" i="160"/>
  <c r="CG152" i="160"/>
  <c r="CI160" i="160"/>
  <c r="BY19" i="160"/>
  <c r="BA20" i="160" s="1"/>
  <c r="BT33" i="160"/>
  <c r="AM34" i="160" s="1"/>
  <c r="CI14" i="160"/>
  <c r="BZ91" i="160"/>
  <c r="CG156" i="160"/>
  <c r="BX190" i="160"/>
  <c r="AU191" i="160" s="1"/>
  <c r="CG45" i="160"/>
  <c r="BX39" i="160"/>
  <c r="AU40" i="160" s="1"/>
  <c r="CJ48" i="160"/>
  <c r="CG37" i="160"/>
  <c r="CG78" i="160"/>
  <c r="BX85" i="160"/>
  <c r="AU86" i="160" s="1"/>
  <c r="CE141" i="160"/>
  <c r="CG25" i="160"/>
  <c r="CE19" i="160"/>
  <c r="CG136" i="160"/>
  <c r="CE46" i="160"/>
  <c r="CE70" i="160"/>
  <c r="CG53" i="160"/>
  <c r="CE94" i="160"/>
  <c r="CE55" i="160"/>
  <c r="CE58" i="160"/>
  <c r="CE148" i="160"/>
  <c r="AY182" i="160"/>
  <c r="AW203" i="160"/>
  <c r="BI186" i="160"/>
  <c r="BI139" i="160"/>
  <c r="BI191" i="160"/>
  <c r="BI175" i="160"/>
  <c r="BI151" i="160"/>
  <c r="BI183" i="160"/>
  <c r="BH145" i="160"/>
  <c r="BI173" i="160"/>
  <c r="BI197" i="160"/>
  <c r="BH116" i="160"/>
  <c r="BW83" i="160"/>
  <c r="AS84" i="160" s="1"/>
  <c r="BV25" i="160"/>
  <c r="AQ26" i="160" s="1"/>
  <c r="CG44" i="160"/>
  <c r="CI136" i="160"/>
  <c r="BX65" i="160"/>
  <c r="AU66" i="160" s="1"/>
  <c r="CG21" i="160"/>
  <c r="CG58" i="160"/>
  <c r="CI78" i="160"/>
  <c r="CE139" i="160"/>
  <c r="BX94" i="160"/>
  <c r="AU95" i="160" s="1"/>
  <c r="CI95" i="160"/>
  <c r="CE88" i="160"/>
  <c r="BZ84" i="160"/>
  <c r="BC85" i="160" s="1"/>
  <c r="CE30" i="160"/>
  <c r="CE77" i="160"/>
  <c r="CE37" i="160"/>
  <c r="CG102" i="160"/>
  <c r="CG71" i="160"/>
  <c r="BX102" i="160"/>
  <c r="AU103" i="160" s="1"/>
  <c r="CG86" i="160"/>
  <c r="CE69" i="160"/>
  <c r="CG48" i="160"/>
  <c r="CG94" i="160"/>
  <c r="CE209" i="160"/>
  <c r="CG10" i="160"/>
  <c r="CE112" i="160"/>
  <c r="CE100" i="160"/>
  <c r="CG64" i="160"/>
  <c r="CA81" i="160"/>
  <c r="CG92" i="160"/>
  <c r="CE85" i="160"/>
  <c r="CE90" i="160"/>
  <c r="CE108" i="160"/>
  <c r="BJ139" i="160"/>
  <c r="BV195" i="160"/>
  <c r="AQ196" i="160" s="1"/>
  <c r="BJ177" i="160"/>
  <c r="CH136" i="160"/>
  <c r="BJ194" i="160"/>
  <c r="BV177" i="160"/>
  <c r="AQ178" i="160" s="1"/>
  <c r="BJ166" i="160"/>
  <c r="BQ169" i="160"/>
  <c r="AG170" i="160" s="1"/>
  <c r="BQ179" i="160"/>
  <c r="AG180" i="160" s="1"/>
  <c r="BQ150" i="160"/>
  <c r="AG151" i="160" s="1"/>
  <c r="BV162" i="160"/>
  <c r="AQ163" i="160" s="1"/>
  <c r="BQ206" i="160"/>
  <c r="AG207" i="160" s="1"/>
  <c r="BQ174" i="160"/>
  <c r="AG175" i="160" s="1"/>
  <c r="BQ135" i="160"/>
  <c r="AG136" i="160" s="1"/>
  <c r="BV111" i="160"/>
  <c r="AQ112" i="160" s="1"/>
  <c r="BQ177" i="160"/>
  <c r="AG178" i="160" s="1"/>
  <c r="BJ112" i="160"/>
  <c r="BJ193" i="160"/>
  <c r="BQ152" i="160"/>
  <c r="AG153" i="160" s="1"/>
  <c r="CH181" i="160"/>
  <c r="CH204" i="160"/>
  <c r="CH153" i="160"/>
  <c r="CH112" i="160"/>
  <c r="BV148" i="160"/>
  <c r="AQ149" i="160" s="1"/>
  <c r="BV159" i="160"/>
  <c r="AQ160" i="160" s="1"/>
  <c r="BJ125" i="160"/>
  <c r="BV168" i="160"/>
  <c r="AQ169" i="160" s="1"/>
  <c r="BQ127" i="160"/>
  <c r="AG128" i="160" s="1"/>
  <c r="BH166" i="160"/>
  <c r="BU205" i="160"/>
  <c r="AO206" i="160" s="1"/>
  <c r="BI124" i="160"/>
  <c r="BS184" i="160"/>
  <c r="AK185" i="160" s="1"/>
  <c r="BW143" i="160"/>
  <c r="AS144" i="160" s="1"/>
  <c r="BU169" i="160"/>
  <c r="AO170" i="160" s="1"/>
  <c r="BV193" i="160"/>
  <c r="AQ194" i="160" s="1"/>
  <c r="BQ175" i="160"/>
  <c r="AG176" i="160" s="1"/>
  <c r="BU142" i="160"/>
  <c r="AO143" i="160" s="1"/>
  <c r="BH204" i="160"/>
  <c r="BI118" i="160"/>
  <c r="CH172" i="160"/>
  <c r="BH197" i="160"/>
  <c r="BR132" i="160"/>
  <c r="AI133" i="160" s="1"/>
  <c r="BH133" i="160"/>
  <c r="BU89" i="160"/>
  <c r="AO90" i="160" s="1"/>
  <c r="BH9" i="160"/>
  <c r="BR42" i="160"/>
  <c r="AI43" i="160" s="1"/>
  <c r="BW20" i="160"/>
  <c r="AS21" i="160" s="1"/>
  <c r="BV105" i="160"/>
  <c r="AQ106" i="160" s="1"/>
  <c r="BY132" i="160"/>
  <c r="BA133" i="160" s="1"/>
  <c r="BY52" i="160"/>
  <c r="BY16" i="160"/>
  <c r="BA17" i="160" s="1"/>
  <c r="BY104" i="160"/>
  <c r="BA105" i="160" s="1"/>
  <c r="BY80" i="160"/>
  <c r="BA81" i="160" s="1"/>
  <c r="BY35" i="160"/>
  <c r="BA36" i="160" s="1"/>
  <c r="BY40" i="160"/>
  <c r="BA41" i="160" s="1"/>
  <c r="BY37" i="160"/>
  <c r="BA38" i="160" s="1"/>
  <c r="BY100" i="160"/>
  <c r="BA101" i="160" s="1"/>
  <c r="BY62" i="160"/>
  <c r="BY57" i="160"/>
  <c r="BA58" i="160" s="1"/>
  <c r="BY119" i="160"/>
  <c r="BA120" i="160" s="1"/>
  <c r="BY177" i="160"/>
  <c r="BA178" i="160" s="1"/>
  <c r="BY38" i="160"/>
  <c r="BA39" i="160" s="1"/>
  <c r="BY71" i="160"/>
  <c r="BA72" i="160" s="1"/>
  <c r="BY48" i="160"/>
  <c r="BY101" i="160"/>
  <c r="BY46" i="160"/>
  <c r="BY199" i="160"/>
  <c r="BA200" i="160" s="1"/>
  <c r="BY41" i="160"/>
  <c r="BA42" i="160" s="1"/>
  <c r="BY64" i="160"/>
  <c r="BA65" i="160" s="1"/>
  <c r="BY26" i="160"/>
  <c r="BA27" i="160" s="1"/>
  <c r="BY23" i="160"/>
  <c r="BA24" i="160" s="1"/>
  <c r="BY70" i="160"/>
  <c r="BA71" i="160" s="1"/>
  <c r="BY204" i="160"/>
  <c r="BA205" i="160" s="1"/>
  <c r="BY10" i="160"/>
  <c r="BY67" i="160"/>
  <c r="BY17" i="160"/>
  <c r="BA18" i="160" s="1"/>
  <c r="BY72" i="160"/>
  <c r="BY91" i="160"/>
  <c r="BA92" i="160" s="1"/>
  <c r="BY126" i="160"/>
  <c r="BY18" i="160"/>
  <c r="BA19" i="160" s="1"/>
  <c r="BY47" i="160"/>
  <c r="BA48" i="160" s="1"/>
  <c r="BY107" i="160"/>
  <c r="BY106" i="160"/>
  <c r="BA107" i="160" s="1"/>
  <c r="BY92" i="160"/>
  <c r="BY32" i="160"/>
  <c r="BY79" i="160"/>
  <c r="BA80" i="160" s="1"/>
  <c r="BY31" i="160"/>
  <c r="BA32" i="160" s="1"/>
  <c r="BY76" i="160"/>
  <c r="BY63" i="160"/>
  <c r="BA64" i="160" s="1"/>
  <c r="BY110" i="160"/>
  <c r="BA111" i="160" s="1"/>
  <c r="BY94" i="160"/>
  <c r="BA95" i="160" s="1"/>
  <c r="BY168" i="160"/>
  <c r="BY95" i="160"/>
  <c r="BY88" i="160"/>
  <c r="BA89" i="160" s="1"/>
  <c r="BY138" i="160"/>
  <c r="BA139" i="160" s="1"/>
  <c r="BY69" i="160"/>
  <c r="BA70" i="160" s="1"/>
  <c r="BY133" i="160"/>
  <c r="BA134" i="160" s="1"/>
  <c r="BY75" i="160"/>
  <c r="BY134" i="160"/>
  <c r="BA135" i="160" s="1"/>
  <c r="BY166" i="160"/>
  <c r="BA167" i="160" s="1"/>
  <c r="BY56" i="160"/>
  <c r="BA57" i="160" s="1"/>
  <c r="BY55" i="160"/>
  <c r="BA56" i="160" s="1"/>
  <c r="BY14" i="160"/>
  <c r="BA15" i="160" s="1"/>
  <c r="BY24" i="160"/>
  <c r="BA25" i="160" s="1"/>
  <c r="BY96" i="160"/>
  <c r="BA97" i="160" s="1"/>
  <c r="BY34" i="160"/>
  <c r="BA35" i="160" s="1"/>
  <c r="BY189" i="160"/>
  <c r="BY45" i="160"/>
  <c r="BY22" i="160"/>
  <c r="BA23" i="160" s="1"/>
  <c r="BY78" i="160"/>
  <c r="BY87" i="160"/>
  <c r="BY21" i="160"/>
  <c r="BY66" i="160"/>
  <c r="BA67" i="160" s="1"/>
  <c r="BY74" i="160"/>
  <c r="BA75" i="160" s="1"/>
  <c r="BY103" i="160"/>
  <c r="BA104" i="160" s="1"/>
  <c r="BY30" i="160"/>
  <c r="BY77" i="160"/>
  <c r="BA78" i="160" s="1"/>
  <c r="BY53" i="160"/>
  <c r="BY61" i="160"/>
  <c r="BA62" i="160" s="1"/>
  <c r="BY39" i="160"/>
  <c r="BY108" i="160"/>
  <c r="BY12" i="160"/>
  <c r="BA13" i="160" s="1"/>
  <c r="BY28" i="160"/>
  <c r="BA29" i="160" s="1"/>
  <c r="BH50" i="160"/>
  <c r="BY83" i="160"/>
  <c r="BA84" i="160" s="1"/>
  <c r="BY81" i="160"/>
  <c r="BA82" i="160" s="1"/>
  <c r="BH51" i="160"/>
  <c r="BV124" i="160"/>
  <c r="AQ125" i="160" s="1"/>
  <c r="BU149" i="160"/>
  <c r="AO150" i="160" s="1"/>
  <c r="BQ166" i="160"/>
  <c r="AG167" i="160" s="1"/>
  <c r="CC209" i="160"/>
  <c r="BQ73" i="160"/>
  <c r="AG74" i="160" s="1"/>
  <c r="BY43" i="160"/>
  <c r="BA44" i="160" s="1"/>
  <c r="BW9" i="160"/>
  <c r="AS10" i="160" s="1"/>
  <c r="BH188" i="160"/>
  <c r="CC205" i="160"/>
  <c r="CH148" i="160"/>
  <c r="BI66" i="160"/>
  <c r="BS99" i="160"/>
  <c r="AK100" i="160" s="1"/>
  <c r="BQ52" i="160"/>
  <c r="AG53" i="160" s="1"/>
  <c r="BW34" i="160"/>
  <c r="AS35" i="160" s="1"/>
  <c r="CH41" i="160"/>
  <c r="BR12" i="160"/>
  <c r="AI13" i="160" s="1"/>
  <c r="BQ81" i="160"/>
  <c r="AG82" i="160" s="1"/>
  <c r="BJ58" i="160"/>
  <c r="BH125" i="160"/>
  <c r="CC81" i="160"/>
  <c r="BT62" i="160"/>
  <c r="AM63" i="160" s="1"/>
  <c r="BT65" i="160"/>
  <c r="AM66" i="160" s="1"/>
  <c r="BT104" i="160"/>
  <c r="AM105" i="160" s="1"/>
  <c r="BT14" i="160"/>
  <c r="AM15" i="160" s="1"/>
  <c r="BT159" i="160"/>
  <c r="AM160" i="160" s="1"/>
  <c r="BT75" i="160"/>
  <c r="AM76" i="160" s="1"/>
  <c r="BT102" i="160"/>
  <c r="AM103" i="160" s="1"/>
  <c r="BT101" i="160"/>
  <c r="AM102" i="160" s="1"/>
  <c r="BT30" i="160"/>
  <c r="AM31" i="160" s="1"/>
  <c r="BT22" i="160"/>
  <c r="AM23" i="160" s="1"/>
  <c r="BT115" i="160"/>
  <c r="AM116" i="160" s="1"/>
  <c r="BT133" i="160"/>
  <c r="AM134" i="160" s="1"/>
  <c r="BT92" i="160"/>
  <c r="AM93" i="160" s="1"/>
  <c r="BT46" i="160"/>
  <c r="AM47" i="160" s="1"/>
  <c r="BT38" i="160"/>
  <c r="AM39" i="160" s="1"/>
  <c r="BT63" i="160"/>
  <c r="AM64" i="160" s="1"/>
  <c r="BT164" i="160"/>
  <c r="AM165" i="160" s="1"/>
  <c r="BT207" i="160"/>
  <c r="AM208" i="160" s="1"/>
  <c r="BT171" i="160"/>
  <c r="AM172" i="160" s="1"/>
  <c r="BT88" i="160"/>
  <c r="AM89" i="160" s="1"/>
  <c r="BT95" i="160"/>
  <c r="AM96" i="160" s="1"/>
  <c r="BT197" i="160"/>
  <c r="AM198" i="160" s="1"/>
  <c r="BT19" i="160"/>
  <c r="AM20" i="160" s="1"/>
  <c r="BT61" i="160"/>
  <c r="AM62" i="160" s="1"/>
  <c r="BT94" i="160"/>
  <c r="AM95" i="160" s="1"/>
  <c r="BT24" i="160"/>
  <c r="AM25" i="160" s="1"/>
  <c r="BT105" i="160"/>
  <c r="AM106" i="160" s="1"/>
  <c r="BT54" i="160"/>
  <c r="AM55" i="160" s="1"/>
  <c r="BT76" i="160"/>
  <c r="AM77" i="160" s="1"/>
  <c r="BT67" i="160"/>
  <c r="AM68" i="160" s="1"/>
  <c r="BT64" i="160"/>
  <c r="AM65" i="160" s="1"/>
  <c r="BT47" i="160"/>
  <c r="AM48" i="160" s="1"/>
  <c r="BT202" i="160"/>
  <c r="AM203" i="160" s="1"/>
  <c r="BT16" i="160"/>
  <c r="AM17" i="160" s="1"/>
  <c r="BT35" i="160"/>
  <c r="AM36" i="160" s="1"/>
  <c r="BT39" i="160"/>
  <c r="AM40" i="160" s="1"/>
  <c r="BT178" i="160"/>
  <c r="AM179" i="160" s="1"/>
  <c r="BT179" i="160"/>
  <c r="AM180" i="160" s="1"/>
  <c r="BT111" i="160"/>
  <c r="AM112" i="160" s="1"/>
  <c r="BT78" i="160"/>
  <c r="AM79" i="160" s="1"/>
  <c r="BT21" i="160"/>
  <c r="AM22" i="160" s="1"/>
  <c r="BT48" i="160"/>
  <c r="AM49" i="160" s="1"/>
  <c r="BT44" i="160"/>
  <c r="AM45" i="160" s="1"/>
  <c r="BT126" i="160"/>
  <c r="AM127" i="160" s="1"/>
  <c r="BT158" i="160"/>
  <c r="AM159" i="160" s="1"/>
  <c r="BT45" i="160"/>
  <c r="AM46" i="160" s="1"/>
  <c r="BT80" i="160"/>
  <c r="AM81" i="160" s="1"/>
  <c r="BT175" i="160"/>
  <c r="AM176" i="160" s="1"/>
  <c r="BT90" i="160"/>
  <c r="AM91" i="160" s="1"/>
  <c r="BT70" i="160"/>
  <c r="AM71" i="160" s="1"/>
  <c r="BT93" i="160"/>
  <c r="AM94" i="160" s="1"/>
  <c r="BT15" i="160"/>
  <c r="AM16" i="160" s="1"/>
  <c r="BT60" i="160"/>
  <c r="AM61" i="160" s="1"/>
  <c r="BT29" i="160"/>
  <c r="AM30" i="160" s="1"/>
  <c r="BT58" i="160"/>
  <c r="AM59" i="160" s="1"/>
  <c r="BT74" i="160"/>
  <c r="AM75" i="160" s="1"/>
  <c r="BT98" i="160"/>
  <c r="AM99" i="160" s="1"/>
  <c r="BT27" i="160"/>
  <c r="AM28" i="160" s="1"/>
  <c r="BT51" i="160"/>
  <c r="AM52" i="160" s="1"/>
  <c r="BT71" i="160"/>
  <c r="AM72" i="160" s="1"/>
  <c r="BT68" i="160"/>
  <c r="AM69" i="160" s="1"/>
  <c r="BT23" i="160"/>
  <c r="AM24" i="160" s="1"/>
  <c r="BT43" i="160"/>
  <c r="AM44" i="160" s="1"/>
  <c r="BT166" i="160"/>
  <c r="AM167" i="160" s="1"/>
  <c r="BT31" i="160"/>
  <c r="AM32" i="160" s="1"/>
  <c r="BT72" i="160"/>
  <c r="AM73" i="160" s="1"/>
  <c r="BT96" i="160"/>
  <c r="AM97" i="160" s="1"/>
  <c r="BT56" i="160"/>
  <c r="AM57" i="160" s="1"/>
  <c r="BT37" i="160"/>
  <c r="AM38" i="160" s="1"/>
  <c r="BT155" i="160"/>
  <c r="AM156" i="160" s="1"/>
  <c r="BT173" i="160"/>
  <c r="AM174" i="160" s="1"/>
  <c r="BT40" i="160"/>
  <c r="AM41" i="160" s="1"/>
  <c r="BT53" i="160"/>
  <c r="AM54" i="160" s="1"/>
  <c r="BT85" i="160"/>
  <c r="AM86" i="160" s="1"/>
  <c r="BT84" i="160"/>
  <c r="AM85" i="160" s="1"/>
  <c r="BT130" i="160"/>
  <c r="AM131" i="160" s="1"/>
  <c r="BT138" i="160"/>
  <c r="AM139" i="160" s="1"/>
  <c r="BT107" i="160"/>
  <c r="AM108" i="160" s="1"/>
  <c r="BT52" i="160"/>
  <c r="AM53" i="160" s="1"/>
  <c r="BT79" i="160"/>
  <c r="AM80" i="160" s="1"/>
  <c r="BT206" i="160"/>
  <c r="AM207" i="160" s="1"/>
  <c r="BT186" i="160"/>
  <c r="AM187" i="160" s="1"/>
  <c r="BT83" i="160"/>
  <c r="AM84" i="160" s="1"/>
  <c r="BJ57" i="160"/>
  <c r="BU90" i="160"/>
  <c r="AO91" i="160" s="1"/>
  <c r="CC28" i="160"/>
  <c r="BY50" i="160"/>
  <c r="BA51" i="160" s="1"/>
  <c r="CC91" i="160"/>
  <c r="BW60" i="160"/>
  <c r="AS61" i="160" s="1"/>
  <c r="BJ110" i="160"/>
  <c r="CJ46" i="160"/>
  <c r="CJ20" i="160"/>
  <c r="CJ65" i="160"/>
  <c r="CJ44" i="160"/>
  <c r="CJ85" i="160"/>
  <c r="CJ13" i="160"/>
  <c r="CJ21" i="160"/>
  <c r="CJ79" i="160"/>
  <c r="CJ93" i="160"/>
  <c r="CJ38" i="160"/>
  <c r="CJ12" i="160"/>
  <c r="CJ68" i="160"/>
  <c r="CJ72" i="160"/>
  <c r="CJ77" i="160"/>
  <c r="CJ96" i="160"/>
  <c r="CJ42" i="160"/>
  <c r="CJ87" i="160"/>
  <c r="CJ40" i="160"/>
  <c r="CJ108" i="160"/>
  <c r="CJ41" i="160"/>
  <c r="CJ78" i="160"/>
  <c r="CJ95" i="160"/>
  <c r="CJ112" i="160"/>
  <c r="CJ56" i="160"/>
  <c r="CJ31" i="160"/>
  <c r="CJ45" i="160"/>
  <c r="CJ80" i="160"/>
  <c r="CJ74" i="160"/>
  <c r="CJ30" i="160"/>
  <c r="CJ16" i="160"/>
  <c r="CJ25" i="160"/>
  <c r="CJ92" i="160"/>
  <c r="CJ204" i="160"/>
  <c r="CJ53" i="160"/>
  <c r="CJ205" i="160"/>
  <c r="CJ190" i="160"/>
  <c r="CJ73" i="160"/>
  <c r="CJ75" i="160"/>
  <c r="CJ84" i="160"/>
  <c r="CJ126" i="160"/>
  <c r="CJ62" i="160"/>
  <c r="CJ34" i="160"/>
  <c r="CJ64" i="160"/>
  <c r="CJ89" i="160"/>
  <c r="CJ32" i="160"/>
  <c r="CJ69" i="160"/>
  <c r="CJ201" i="160"/>
  <c r="CJ88" i="160"/>
  <c r="CJ52" i="160"/>
  <c r="CJ63" i="160"/>
  <c r="CJ76" i="160"/>
  <c r="CJ36" i="160"/>
  <c r="CJ125" i="160"/>
  <c r="CJ27" i="160"/>
  <c r="CJ61" i="160"/>
  <c r="CJ35" i="160"/>
  <c r="CJ28" i="160"/>
  <c r="CJ104" i="160"/>
  <c r="CJ23" i="160"/>
  <c r="CJ55" i="160"/>
  <c r="CJ183" i="160"/>
  <c r="CJ143" i="160"/>
  <c r="CJ124" i="160"/>
  <c r="CJ98" i="160"/>
  <c r="CJ24" i="160"/>
  <c r="CJ149" i="160"/>
  <c r="CJ82" i="160"/>
  <c r="CJ39" i="160"/>
  <c r="CJ22" i="160"/>
  <c r="CJ15" i="160"/>
  <c r="CJ29" i="160"/>
  <c r="CJ99" i="160"/>
  <c r="CJ94" i="160"/>
  <c r="CJ167" i="160"/>
  <c r="BV67" i="160"/>
  <c r="AQ68" i="160" s="1"/>
  <c r="BV65" i="160"/>
  <c r="AQ66" i="160" s="1"/>
  <c r="BI158" i="160"/>
  <c r="BI188" i="160"/>
  <c r="BT50" i="160"/>
  <c r="AM51" i="160" s="1"/>
  <c r="BR20" i="160"/>
  <c r="AI21" i="160" s="1"/>
  <c r="CC10" i="160"/>
  <c r="BW97" i="160"/>
  <c r="AS98" i="160" s="1"/>
  <c r="BQ105" i="160"/>
  <c r="AG106" i="160" s="1"/>
  <c r="CJ83" i="160"/>
  <c r="CJ59" i="160"/>
  <c r="BJ65" i="160"/>
  <c r="BS176" i="160"/>
  <c r="AK177" i="160" s="1"/>
  <c r="BH111" i="160"/>
  <c r="BJ59" i="160"/>
  <c r="CJ100" i="160"/>
  <c r="BR108" i="160"/>
  <c r="AI109" i="160" s="1"/>
  <c r="BT86" i="160"/>
  <c r="AM87" i="160" s="1"/>
  <c r="BY68" i="160"/>
  <c r="BR75" i="160"/>
  <c r="AI76" i="160" s="1"/>
  <c r="BY20" i="160"/>
  <c r="BU23" i="160"/>
  <c r="AO24" i="160" s="1"/>
  <c r="CC71" i="160"/>
  <c r="BT91" i="160"/>
  <c r="AM92" i="160" s="1"/>
  <c r="BQ74" i="160"/>
  <c r="AG75" i="160" s="1"/>
  <c r="BR19" i="160"/>
  <c r="AI20" i="160" s="1"/>
  <c r="BT125" i="160"/>
  <c r="AM126" i="160" s="1"/>
  <c r="BV192" i="160"/>
  <c r="AQ193" i="160" s="1"/>
  <c r="BW123" i="160"/>
  <c r="AS124" i="160" s="1"/>
  <c r="BJ162" i="160"/>
  <c r="CJ102" i="160"/>
  <c r="BV13" i="160"/>
  <c r="AQ14" i="160" s="1"/>
  <c r="BI22" i="160"/>
  <c r="BU84" i="160"/>
  <c r="AO85" i="160" s="1"/>
  <c r="BS39" i="160"/>
  <c r="AK40" i="160" s="1"/>
  <c r="CC85" i="160"/>
  <c r="BI64" i="160"/>
  <c r="BH23" i="160"/>
  <c r="CJ103" i="160"/>
  <c r="CH178" i="160"/>
  <c r="CH187" i="160"/>
  <c r="BV194" i="160"/>
  <c r="AQ195" i="160" s="1"/>
  <c r="CH123" i="160"/>
  <c r="BJ186" i="160"/>
  <c r="BV182" i="160"/>
  <c r="AQ183" i="160" s="1"/>
  <c r="BV203" i="160"/>
  <c r="AQ204" i="160" s="1"/>
  <c r="BQ198" i="160"/>
  <c r="AG199" i="160" s="1"/>
  <c r="BV154" i="160"/>
  <c r="AQ155" i="160" s="1"/>
  <c r="CH202" i="160"/>
  <c r="CH120" i="160"/>
  <c r="CH184" i="160"/>
  <c r="BJ195" i="160"/>
  <c r="BQ131" i="160"/>
  <c r="AG132" i="160" s="1"/>
  <c r="BJ175" i="160"/>
  <c r="BV155" i="160"/>
  <c r="AQ156" i="160" s="1"/>
  <c r="BQ138" i="160"/>
  <c r="AG139" i="160" s="1"/>
  <c r="BJ152" i="160"/>
  <c r="BQ170" i="160"/>
  <c r="AG171" i="160" s="1"/>
  <c r="BQ160" i="160"/>
  <c r="AG161" i="160" s="1"/>
  <c r="BV166" i="160"/>
  <c r="AQ167" i="160" s="1"/>
  <c r="BQ136" i="160"/>
  <c r="AG137" i="160" s="1"/>
  <c r="CH133" i="160"/>
  <c r="BJ196" i="160"/>
  <c r="BV123" i="160"/>
  <c r="AQ124" i="160" s="1"/>
  <c r="CH127" i="160"/>
  <c r="BJ135" i="160"/>
  <c r="BQ134" i="160"/>
  <c r="AG135" i="160" s="1"/>
  <c r="BJ176" i="160"/>
  <c r="BQ156" i="160"/>
  <c r="AG157" i="160" s="1"/>
  <c r="BQ165" i="160"/>
  <c r="AG166" i="160" s="1"/>
  <c r="BV141" i="160"/>
  <c r="AQ142" i="160" s="1"/>
  <c r="BV185" i="160"/>
  <c r="AQ186" i="160" s="1"/>
  <c r="CH117" i="160"/>
  <c r="BV58" i="160"/>
  <c r="AQ59" i="160" s="1"/>
  <c r="CH99" i="160"/>
  <c r="CH65" i="160"/>
  <c r="BV99" i="160"/>
  <c r="AQ100" i="160" s="1"/>
  <c r="BQ26" i="160"/>
  <c r="AG27" i="160" s="1"/>
  <c r="BH198" i="160"/>
  <c r="BJ26" i="160"/>
  <c r="BS205" i="160"/>
  <c r="AK206" i="160" s="1"/>
  <c r="BS41" i="160"/>
  <c r="AK42" i="160" s="1"/>
  <c r="BJ35" i="160"/>
  <c r="BQ33" i="160"/>
  <c r="AG34" i="160" s="1"/>
  <c r="BI35" i="160"/>
  <c r="CH10" i="160"/>
  <c r="BH17" i="160"/>
  <c r="BI91" i="160"/>
  <c r="BU44" i="160"/>
  <c r="AO45" i="160" s="1"/>
  <c r="BU172" i="160"/>
  <c r="AO173" i="160" s="1"/>
  <c r="BW66" i="160"/>
  <c r="AS67" i="160" s="1"/>
  <c r="CH17" i="160"/>
  <c r="BS106" i="160"/>
  <c r="AK107" i="160" s="1"/>
  <c r="CH34" i="160"/>
  <c r="BQ99" i="160"/>
  <c r="AG100" i="160" s="1"/>
  <c r="BU91" i="160"/>
  <c r="AO92" i="160" s="1"/>
  <c r="BS21" i="160"/>
  <c r="AK22" i="160" s="1"/>
  <c r="BQ185" i="160"/>
  <c r="AG186" i="160" s="1"/>
  <c r="BI152" i="160"/>
  <c r="BS15" i="160"/>
  <c r="AK16" i="160" s="1"/>
  <c r="CH97" i="160"/>
  <c r="CC67" i="160"/>
  <c r="BJ105" i="160"/>
  <c r="BV91" i="160"/>
  <c r="AQ92" i="160" s="1"/>
  <c r="BV97" i="160"/>
  <c r="AQ98" i="160" s="1"/>
  <c r="BV90" i="160"/>
  <c r="AQ91" i="160" s="1"/>
  <c r="BI92" i="160"/>
  <c r="BR39" i="160"/>
  <c r="AI40" i="160" s="1"/>
  <c r="BR18" i="160"/>
  <c r="AI19" i="160" s="1"/>
  <c r="CC44" i="160"/>
  <c r="BH98" i="160"/>
  <c r="BJ68" i="160"/>
  <c r="BY84" i="160"/>
  <c r="BA85" i="160" s="1"/>
  <c r="BH164" i="160"/>
  <c r="BJ163" i="160"/>
  <c r="BW115" i="160"/>
  <c r="AS116" i="160" s="1"/>
  <c r="BJ63" i="160"/>
  <c r="BV92" i="160"/>
  <c r="AQ93" i="160" s="1"/>
  <c r="BW92" i="160"/>
  <c r="AS93" i="160" s="1"/>
  <c r="BW68" i="160"/>
  <c r="AS69" i="160" s="1"/>
  <c r="BQ162" i="160"/>
  <c r="AG163" i="160" s="1"/>
  <c r="BQ154" i="160"/>
  <c r="AG155" i="160" s="1"/>
  <c r="BQ178" i="160"/>
  <c r="AG179" i="160" s="1"/>
  <c r="BQ172" i="160"/>
  <c r="AG173" i="160" s="1"/>
  <c r="CH203" i="160"/>
  <c r="BJ113" i="160"/>
  <c r="CH130" i="160"/>
  <c r="BQ199" i="160"/>
  <c r="AG200" i="160" s="1"/>
  <c r="BQ186" i="160"/>
  <c r="AG187" i="160" s="1"/>
  <c r="BJ207" i="160"/>
  <c r="BV144" i="160"/>
  <c r="AQ145" i="160" s="1"/>
  <c r="CH121" i="160"/>
  <c r="BV114" i="160"/>
  <c r="AQ115" i="160" s="1"/>
  <c r="BQ188" i="160"/>
  <c r="AG189" i="160" s="1"/>
  <c r="BV170" i="160"/>
  <c r="AQ171" i="160" s="1"/>
  <c r="BV115" i="160"/>
  <c r="AQ116" i="160" s="1"/>
  <c r="CH135" i="160"/>
  <c r="CH160" i="160"/>
  <c r="CH119" i="160"/>
  <c r="BQ115" i="160"/>
  <c r="AG116" i="160" s="1"/>
  <c r="BJ155" i="160"/>
  <c r="BQ182" i="160"/>
  <c r="AG183" i="160" s="1"/>
  <c r="BJ154" i="160"/>
  <c r="CH194" i="160"/>
  <c r="BJ146" i="160"/>
  <c r="BV121" i="160"/>
  <c r="AQ122" i="160" s="1"/>
  <c r="CH196" i="160"/>
  <c r="BQ118" i="160"/>
  <c r="AG119" i="160" s="1"/>
  <c r="BV138" i="160"/>
  <c r="AQ139" i="160" s="1"/>
  <c r="BV164" i="160"/>
  <c r="AQ165" i="160" s="1"/>
  <c r="CH199" i="160"/>
  <c r="BU194" i="160"/>
  <c r="AO195" i="160" s="1"/>
  <c r="BQ208" i="160"/>
  <c r="AG209" i="160" s="1"/>
  <c r="BU156" i="160"/>
  <c r="AO157" i="160" s="1"/>
  <c r="BJ181" i="160"/>
  <c r="BJ201" i="160"/>
  <c r="BJ132" i="160"/>
  <c r="BQ119" i="160"/>
  <c r="AG120" i="160" s="1"/>
  <c r="BV176" i="160"/>
  <c r="AQ177" i="160" s="1"/>
  <c r="BS138" i="160"/>
  <c r="AK139" i="160" s="1"/>
  <c r="BV153" i="160"/>
  <c r="AQ154" i="160" s="1"/>
  <c r="BH157" i="160"/>
  <c r="BR124" i="160"/>
  <c r="AI125" i="160" s="1"/>
  <c r="BR173" i="160"/>
  <c r="AI174" i="160" s="1"/>
  <c r="CC121" i="160"/>
  <c r="BQ12" i="160"/>
  <c r="AG13" i="160" s="1"/>
  <c r="BU81" i="160"/>
  <c r="AO82" i="160" s="1"/>
  <c r="BW75" i="160"/>
  <c r="AS76" i="160" s="1"/>
  <c r="BQ41" i="160"/>
  <c r="AG42" i="160" s="1"/>
  <c r="BU51" i="160"/>
  <c r="AO52" i="160" s="1"/>
  <c r="BQ42" i="160"/>
  <c r="AG43" i="160" s="1"/>
  <c r="BI134" i="160"/>
  <c r="BJ204" i="160"/>
  <c r="BJ10" i="160"/>
  <c r="BV43" i="160"/>
  <c r="AQ44" i="160" s="1"/>
  <c r="CH25" i="160"/>
  <c r="BI49" i="160"/>
  <c r="BH181" i="160"/>
  <c r="BW140" i="160"/>
  <c r="AS141" i="160" s="1"/>
  <c r="BU165" i="160"/>
  <c r="AO166" i="160" s="1"/>
  <c r="BJ36" i="160"/>
  <c r="BU107" i="160"/>
  <c r="AO108" i="160" s="1"/>
  <c r="BW73" i="160"/>
  <c r="AS74" i="160" s="1"/>
  <c r="BH52" i="160"/>
  <c r="BJ18" i="160"/>
  <c r="BW51" i="160"/>
  <c r="AS52" i="160" s="1"/>
  <c r="BU204" i="160"/>
  <c r="AO205" i="160" s="1"/>
  <c r="CH209" i="160"/>
  <c r="BT10" i="160"/>
  <c r="BS66" i="160"/>
  <c r="AK67" i="160" s="1"/>
  <c r="BI27" i="160"/>
  <c r="BT26" i="160"/>
  <c r="AM27" i="160" s="1"/>
  <c r="BV20" i="160"/>
  <c r="AQ21" i="160" s="1"/>
  <c r="BH26" i="160"/>
  <c r="BY59" i="160"/>
  <c r="BV66" i="160"/>
  <c r="AQ67" i="160" s="1"/>
  <c r="BV156" i="160"/>
  <c r="AQ157" i="160" s="1"/>
  <c r="BH140" i="160"/>
  <c r="BH33" i="160"/>
  <c r="BR66" i="160"/>
  <c r="AI67" i="160" s="1"/>
  <c r="BH105" i="160"/>
  <c r="BV35" i="160"/>
  <c r="AQ36" i="160" s="1"/>
  <c r="BV74" i="160"/>
  <c r="AQ75" i="160" s="1"/>
  <c r="CI88" i="160"/>
  <c r="CI16" i="160"/>
  <c r="CI38" i="160"/>
  <c r="CI46" i="160"/>
  <c r="CI13" i="160"/>
  <c r="CI173" i="160"/>
  <c r="CI96" i="160"/>
  <c r="CI23" i="160"/>
  <c r="CI48" i="160"/>
  <c r="CI146" i="160"/>
  <c r="CI154" i="160"/>
  <c r="CI116" i="160"/>
  <c r="CI148" i="160"/>
  <c r="CI40" i="160"/>
  <c r="CI11" i="160"/>
  <c r="CI63" i="160"/>
  <c r="CI24" i="160"/>
  <c r="CI17" i="160"/>
  <c r="CI60" i="160"/>
  <c r="CI90" i="160"/>
  <c r="CI140" i="160"/>
  <c r="CI93" i="160"/>
  <c r="CI77" i="160"/>
  <c r="CI39" i="160"/>
  <c r="CI104" i="160"/>
  <c r="CI56" i="160"/>
  <c r="CI21" i="160"/>
  <c r="CI70" i="160"/>
  <c r="CI50" i="160"/>
  <c r="CI87" i="160"/>
  <c r="CI29" i="160"/>
  <c r="CI134" i="160"/>
  <c r="CI168" i="160"/>
  <c r="CI37" i="160"/>
  <c r="CI85" i="160"/>
  <c r="CI79" i="160"/>
  <c r="CI101" i="160"/>
  <c r="CI54" i="160"/>
  <c r="CI81" i="160"/>
  <c r="CI94" i="160"/>
  <c r="CI121" i="160"/>
  <c r="CI27" i="160"/>
  <c r="CI196" i="160"/>
  <c r="CI100" i="160"/>
  <c r="CI15" i="160"/>
  <c r="CI123" i="160"/>
  <c r="CI142" i="160"/>
  <c r="CI47" i="160"/>
  <c r="CI108" i="160"/>
  <c r="CI91" i="160"/>
  <c r="CI71" i="160"/>
  <c r="CI31" i="160"/>
  <c r="CI10" i="160"/>
  <c r="CI102" i="160"/>
  <c r="CI51" i="160"/>
  <c r="CI207" i="160"/>
  <c r="CI33" i="160"/>
  <c r="CI9" i="160"/>
  <c r="CI53" i="160"/>
  <c r="CI191" i="160"/>
  <c r="CI80" i="160"/>
  <c r="CI22" i="160"/>
  <c r="CI68" i="160"/>
  <c r="CI92" i="160"/>
  <c r="CI86" i="160"/>
  <c r="CI72" i="160"/>
  <c r="CI64" i="160"/>
  <c r="CI84" i="160"/>
  <c r="CI45" i="160"/>
  <c r="CI145" i="160"/>
  <c r="CI61" i="160"/>
  <c r="CI55" i="160"/>
  <c r="CI103" i="160"/>
  <c r="CI30" i="160"/>
  <c r="CI32" i="160"/>
  <c r="CI105" i="160"/>
  <c r="CI98" i="160"/>
  <c r="CI19" i="160"/>
  <c r="CJ66" i="160"/>
  <c r="BW126" i="160"/>
  <c r="AS127" i="160" s="1"/>
  <c r="BJ148" i="160"/>
  <c r="BQ109" i="160"/>
  <c r="AG110" i="160" s="1"/>
  <c r="BI17" i="160"/>
  <c r="BH90" i="160"/>
  <c r="BQ49" i="160"/>
  <c r="AG50" i="160" s="1"/>
  <c r="BU19" i="160"/>
  <c r="AO20" i="160" s="1"/>
  <c r="BJ9" i="160"/>
  <c r="BS42" i="160"/>
  <c r="AK43" i="160" s="1"/>
  <c r="BT12" i="160"/>
  <c r="AM13" i="160" s="1"/>
  <c r="BT18" i="160"/>
  <c r="AM19" i="160" s="1"/>
  <c r="CH67" i="160"/>
  <c r="BR120" i="160"/>
  <c r="AI121" i="160" s="1"/>
  <c r="BH161" i="160"/>
  <c r="BY185" i="160"/>
  <c r="BA186" i="160" s="1"/>
  <c r="BV117" i="160"/>
  <c r="AQ118" i="160" s="1"/>
  <c r="BS34" i="160"/>
  <c r="AK35" i="160" s="1"/>
  <c r="BQ91" i="160"/>
  <c r="AG92" i="160" s="1"/>
  <c r="BY29" i="160"/>
  <c r="BI44" i="160"/>
  <c r="BR10" i="160"/>
  <c r="AI11" i="160" s="1"/>
  <c r="BS83" i="160"/>
  <c r="AK84" i="160" s="1"/>
  <c r="BH42" i="160"/>
  <c r="CI69" i="160"/>
  <c r="CC20" i="160"/>
  <c r="BH11" i="160"/>
  <c r="CC41" i="160"/>
  <c r="CJ37" i="160"/>
  <c r="BU83" i="160"/>
  <c r="AO84" i="160" s="1"/>
  <c r="BT49" i="160"/>
  <c r="AM50" i="160" s="1"/>
  <c r="BT100" i="160"/>
  <c r="AM101" i="160" s="1"/>
  <c r="BT55" i="160"/>
  <c r="AM56" i="160" s="1"/>
  <c r="CI164" i="160"/>
  <c r="BH148" i="160"/>
  <c r="BT140" i="160"/>
  <c r="AM141" i="160" s="1"/>
  <c r="CI147" i="160"/>
  <c r="BH16" i="160"/>
  <c r="CJ54" i="160"/>
  <c r="CC37" i="160"/>
  <c r="CI62" i="160"/>
  <c r="BH13" i="160"/>
  <c r="BQ197" i="160"/>
  <c r="AG198" i="160" s="1"/>
  <c r="BQ17" i="160"/>
  <c r="AG18" i="160" s="1"/>
  <c r="BQ61" i="160"/>
  <c r="AG62" i="160" s="1"/>
  <c r="BQ70" i="160"/>
  <c r="AG71" i="160" s="1"/>
  <c r="BQ69" i="160"/>
  <c r="AG70" i="160" s="1"/>
  <c r="BQ46" i="160"/>
  <c r="AG47" i="160" s="1"/>
  <c r="BQ50" i="160"/>
  <c r="AG51" i="160" s="1"/>
  <c r="BQ132" i="160"/>
  <c r="AG133" i="160" s="1"/>
  <c r="BQ100" i="160"/>
  <c r="AG101" i="160" s="1"/>
  <c r="BQ78" i="160"/>
  <c r="AG79" i="160" s="1"/>
  <c r="BQ96" i="160"/>
  <c r="AG97" i="160" s="1"/>
  <c r="BQ16" i="160"/>
  <c r="AG17" i="160" s="1"/>
  <c r="BQ38" i="160"/>
  <c r="AG39" i="160" s="1"/>
  <c r="BQ71" i="160"/>
  <c r="AG72" i="160" s="1"/>
  <c r="BQ102" i="160"/>
  <c r="AG103" i="160" s="1"/>
  <c r="BQ82" i="160"/>
  <c r="AG83" i="160" s="1"/>
  <c r="BQ29" i="160"/>
  <c r="AG30" i="160" s="1"/>
  <c r="BQ54" i="160"/>
  <c r="AG55" i="160" s="1"/>
  <c r="BQ97" i="160"/>
  <c r="AG98" i="160" s="1"/>
  <c r="BQ32" i="160"/>
  <c r="AG33" i="160" s="1"/>
  <c r="BQ103" i="160"/>
  <c r="AG104" i="160" s="1"/>
  <c r="BQ65" i="160"/>
  <c r="AG66" i="160" s="1"/>
  <c r="BQ21" i="160"/>
  <c r="AG22" i="160" s="1"/>
  <c r="BQ30" i="160"/>
  <c r="AG31" i="160" s="1"/>
  <c r="BQ92" i="160"/>
  <c r="AG93" i="160" s="1"/>
  <c r="BQ94" i="160"/>
  <c r="AG95" i="160" s="1"/>
  <c r="BQ28" i="160"/>
  <c r="AG29" i="160" s="1"/>
  <c r="BQ108" i="160"/>
  <c r="AG109" i="160" s="1"/>
  <c r="BQ40" i="160"/>
  <c r="AG41" i="160" s="1"/>
  <c r="BQ68" i="160"/>
  <c r="AG69" i="160" s="1"/>
  <c r="BQ79" i="160"/>
  <c r="AG80" i="160" s="1"/>
  <c r="BQ95" i="160"/>
  <c r="AG96" i="160" s="1"/>
  <c r="BQ62" i="160"/>
  <c r="AG63" i="160" s="1"/>
  <c r="BQ87" i="160"/>
  <c r="AG88" i="160" s="1"/>
  <c r="BQ44" i="160"/>
  <c r="AG45" i="160" s="1"/>
  <c r="BQ85" i="160"/>
  <c r="AG86" i="160" s="1"/>
  <c r="BQ13" i="160"/>
  <c r="AG14" i="160" s="1"/>
  <c r="BQ128" i="160"/>
  <c r="AG129" i="160" s="1"/>
  <c r="BQ104" i="160"/>
  <c r="AG105" i="160" s="1"/>
  <c r="BQ31" i="160"/>
  <c r="AG32" i="160" s="1"/>
  <c r="BQ39" i="160"/>
  <c r="AG40" i="160" s="1"/>
  <c r="BQ209" i="160"/>
  <c r="AG210" i="160" s="1"/>
  <c r="BQ23" i="160"/>
  <c r="AG24" i="160" s="1"/>
  <c r="BQ11" i="160"/>
  <c r="AG12" i="160" s="1"/>
  <c r="BQ63" i="160"/>
  <c r="AG64" i="160" s="1"/>
  <c r="BQ77" i="160"/>
  <c r="AG78" i="160" s="1"/>
  <c r="BQ84" i="160"/>
  <c r="AG85" i="160" s="1"/>
  <c r="BQ47" i="160"/>
  <c r="AG48" i="160" s="1"/>
  <c r="BQ53" i="160"/>
  <c r="AG54" i="160" s="1"/>
  <c r="BQ146" i="160"/>
  <c r="AG147" i="160" s="1"/>
  <c r="BQ117" i="160"/>
  <c r="AG118" i="160" s="1"/>
  <c r="BQ60" i="160"/>
  <c r="AG61" i="160" s="1"/>
  <c r="BQ89" i="160"/>
  <c r="AG90" i="160" s="1"/>
  <c r="BQ86" i="160"/>
  <c r="AG87" i="160" s="1"/>
  <c r="BQ88" i="160"/>
  <c r="AG89" i="160" s="1"/>
  <c r="BQ93" i="160"/>
  <c r="AG94" i="160" s="1"/>
  <c r="BQ76" i="160"/>
  <c r="AG77" i="160" s="1"/>
  <c r="BQ15" i="160"/>
  <c r="AG16" i="160" s="1"/>
  <c r="BQ51" i="160"/>
  <c r="AG52" i="160" s="1"/>
  <c r="BQ130" i="160"/>
  <c r="AG131" i="160" s="1"/>
  <c r="BQ129" i="160"/>
  <c r="AG130" i="160" s="1"/>
  <c r="BQ121" i="160"/>
  <c r="AG122" i="160" s="1"/>
  <c r="BQ64" i="160"/>
  <c r="AG65" i="160" s="1"/>
  <c r="BQ56" i="160"/>
  <c r="AG57" i="160" s="1"/>
  <c r="BQ45" i="160"/>
  <c r="AG46" i="160" s="1"/>
  <c r="BQ80" i="160"/>
  <c r="AG81" i="160" s="1"/>
  <c r="BQ25" i="160"/>
  <c r="AG26" i="160" s="1"/>
  <c r="BQ72" i="160"/>
  <c r="AG73" i="160" s="1"/>
  <c r="BQ116" i="160"/>
  <c r="AG117" i="160" s="1"/>
  <c r="BQ48" i="160"/>
  <c r="AG49" i="160" s="1"/>
  <c r="BQ55" i="160"/>
  <c r="AG56" i="160" s="1"/>
  <c r="BQ101" i="160"/>
  <c r="AG102" i="160" s="1"/>
  <c r="BQ14" i="160"/>
  <c r="AG15" i="160" s="1"/>
  <c r="BQ24" i="160"/>
  <c r="AG25" i="160" s="1"/>
  <c r="BQ194" i="160"/>
  <c r="AG195" i="160" s="1"/>
  <c r="BQ37" i="160"/>
  <c r="AG38" i="160" s="1"/>
  <c r="BQ133" i="160"/>
  <c r="AG134" i="160" s="1"/>
  <c r="BQ67" i="160"/>
  <c r="AG68" i="160" s="1"/>
  <c r="CH149" i="160"/>
  <c r="CH102" i="160"/>
  <c r="CH111" i="160"/>
  <c r="CH183" i="160"/>
  <c r="CH63" i="160"/>
  <c r="CH24" i="160"/>
  <c r="CH47" i="160"/>
  <c r="CH195" i="160"/>
  <c r="CH74" i="160"/>
  <c r="CH36" i="160"/>
  <c r="CH32" i="160"/>
  <c r="CH78" i="160"/>
  <c r="CH96" i="160"/>
  <c r="CH205" i="160"/>
  <c r="CH191" i="160"/>
  <c r="CH29" i="160"/>
  <c r="CH86" i="160"/>
  <c r="CH83" i="160"/>
  <c r="CH45" i="160"/>
  <c r="CH21" i="160"/>
  <c r="CH77" i="160"/>
  <c r="CH39" i="160"/>
  <c r="CH180" i="160"/>
  <c r="CH201" i="160"/>
  <c r="CH54" i="160"/>
  <c r="CH55" i="160"/>
  <c r="CH71" i="160"/>
  <c r="CH140" i="160"/>
  <c r="CH87" i="160"/>
  <c r="CH23" i="160"/>
  <c r="CH51" i="160"/>
  <c r="CH69" i="160"/>
  <c r="CH107" i="160"/>
  <c r="CH176" i="160"/>
  <c r="CH89" i="160"/>
  <c r="CH188" i="160"/>
  <c r="CH13" i="160"/>
  <c r="CH92" i="160"/>
  <c r="CH38" i="160"/>
  <c r="CH53" i="160"/>
  <c r="CH101" i="160"/>
  <c r="CH64" i="160"/>
  <c r="CH26" i="160"/>
  <c r="CH70" i="160"/>
  <c r="CH15" i="160"/>
  <c r="CH48" i="160"/>
  <c r="CH46" i="160"/>
  <c r="CH76" i="160"/>
  <c r="CH131" i="160"/>
  <c r="CH84" i="160"/>
  <c r="CH94" i="160"/>
  <c r="CH37" i="160"/>
  <c r="CH50" i="160"/>
  <c r="CH103" i="160"/>
  <c r="CH11" i="160"/>
  <c r="CH18" i="160"/>
  <c r="CH22" i="160"/>
  <c r="CH62" i="160"/>
  <c r="CH104" i="160"/>
  <c r="CH108" i="160"/>
  <c r="CH186" i="160"/>
  <c r="CH85" i="160"/>
  <c r="CH20" i="160"/>
  <c r="CH56" i="160"/>
  <c r="CH72" i="160"/>
  <c r="CH31" i="160"/>
  <c r="CH95" i="160"/>
  <c r="CH158" i="160"/>
  <c r="CH79" i="160"/>
  <c r="CH40" i="160"/>
  <c r="CH80" i="160"/>
  <c r="CH58" i="160"/>
  <c r="CH52" i="160"/>
  <c r="CH16" i="160"/>
  <c r="CH33" i="160"/>
  <c r="CH106" i="160"/>
  <c r="BQ83" i="160"/>
  <c r="AG84" i="160" s="1"/>
  <c r="BJ133" i="160"/>
  <c r="BJ83" i="160"/>
  <c r="BJ71" i="160"/>
  <c r="BJ182" i="160"/>
  <c r="BJ69" i="160"/>
  <c r="BJ93" i="160"/>
  <c r="BJ29" i="160"/>
  <c r="BJ62" i="160"/>
  <c r="BJ94" i="160"/>
  <c r="BJ46" i="160"/>
  <c r="BJ47" i="160"/>
  <c r="BJ114" i="160"/>
  <c r="BJ103" i="160"/>
  <c r="BJ31" i="160"/>
  <c r="BJ87" i="160"/>
  <c r="BJ13" i="160"/>
  <c r="BJ45" i="160"/>
  <c r="BJ11" i="160"/>
  <c r="BJ180" i="160"/>
  <c r="BJ24" i="160"/>
  <c r="BJ53" i="160"/>
  <c r="BJ61" i="160"/>
  <c r="BJ64" i="160"/>
  <c r="BJ86" i="160"/>
  <c r="BJ55" i="160"/>
  <c r="BJ21" i="160"/>
  <c r="BJ50" i="160"/>
  <c r="BJ92" i="160"/>
  <c r="BJ117" i="160"/>
  <c r="BJ39" i="160"/>
  <c r="BJ16" i="160"/>
  <c r="BJ54" i="160"/>
  <c r="BJ51" i="160"/>
  <c r="BJ32" i="160"/>
  <c r="BJ49" i="160"/>
  <c r="BJ188" i="160"/>
  <c r="BJ158" i="160"/>
  <c r="BJ25" i="160"/>
  <c r="BJ102" i="160"/>
  <c r="BJ100" i="160"/>
  <c r="BJ76" i="160"/>
  <c r="BJ96" i="160"/>
  <c r="BJ79" i="160"/>
  <c r="BJ95" i="160"/>
  <c r="BJ40" i="160"/>
  <c r="BJ101" i="160"/>
  <c r="BJ104" i="160"/>
  <c r="BJ84" i="160"/>
  <c r="BJ44" i="160"/>
  <c r="BJ89" i="160"/>
  <c r="BJ20" i="160"/>
  <c r="BJ97" i="160"/>
  <c r="BJ52" i="160"/>
  <c r="BJ67" i="160"/>
  <c r="BJ37" i="160"/>
  <c r="BJ60" i="160"/>
  <c r="BJ23" i="160"/>
  <c r="BJ98" i="160"/>
  <c r="BJ12" i="160"/>
  <c r="BJ209" i="160"/>
  <c r="BJ48" i="160"/>
  <c r="BJ88" i="160"/>
  <c r="BJ77" i="160"/>
  <c r="BJ108" i="160"/>
  <c r="BJ85" i="160"/>
  <c r="BJ38" i="160"/>
  <c r="BJ90" i="160"/>
  <c r="BJ82" i="160"/>
  <c r="BJ78" i="160"/>
  <c r="BJ56" i="160"/>
  <c r="BJ80" i="160"/>
  <c r="BJ30" i="160"/>
  <c r="BJ159" i="160"/>
  <c r="BJ99" i="160"/>
  <c r="BJ124" i="160"/>
  <c r="BJ70" i="160"/>
  <c r="BJ170" i="160"/>
  <c r="BJ109" i="160"/>
  <c r="BJ28" i="160"/>
  <c r="BJ19" i="160"/>
  <c r="BJ107" i="160"/>
  <c r="BJ208" i="160"/>
  <c r="BJ157" i="160"/>
  <c r="BV62" i="160"/>
  <c r="AQ63" i="160" s="1"/>
  <c r="BV89" i="160"/>
  <c r="AQ90" i="160" s="1"/>
  <c r="BV53" i="160"/>
  <c r="AQ54" i="160" s="1"/>
  <c r="BV52" i="160"/>
  <c r="AQ53" i="160" s="1"/>
  <c r="BV86" i="160"/>
  <c r="AQ87" i="160" s="1"/>
  <c r="BV101" i="160"/>
  <c r="AQ102" i="160" s="1"/>
  <c r="BV55" i="160"/>
  <c r="AQ56" i="160" s="1"/>
  <c r="BV21" i="160"/>
  <c r="AQ22" i="160" s="1"/>
  <c r="BV116" i="160"/>
  <c r="AQ117" i="160" s="1"/>
  <c r="BV37" i="160"/>
  <c r="AQ38" i="160" s="1"/>
  <c r="BV88" i="160"/>
  <c r="AQ89" i="160" s="1"/>
  <c r="BV98" i="160"/>
  <c r="AQ99" i="160" s="1"/>
  <c r="BV77" i="160"/>
  <c r="AQ78" i="160" s="1"/>
  <c r="BV72" i="160"/>
  <c r="AQ73" i="160" s="1"/>
  <c r="BV76" i="160"/>
  <c r="AQ77" i="160" s="1"/>
  <c r="BV18" i="160"/>
  <c r="AQ19" i="160" s="1"/>
  <c r="BV49" i="160"/>
  <c r="AQ50" i="160" s="1"/>
  <c r="BV45" i="160"/>
  <c r="AQ46" i="160" s="1"/>
  <c r="BV69" i="160"/>
  <c r="AQ70" i="160" s="1"/>
  <c r="BV31" i="160"/>
  <c r="AQ32" i="160" s="1"/>
  <c r="BV42" i="160"/>
  <c r="AQ43" i="160" s="1"/>
  <c r="BV39" i="160"/>
  <c r="AQ40" i="160" s="1"/>
  <c r="BV95" i="160"/>
  <c r="AQ96" i="160" s="1"/>
  <c r="BV47" i="160"/>
  <c r="AQ48" i="160" s="1"/>
  <c r="BV80" i="160"/>
  <c r="AQ81" i="160" s="1"/>
  <c r="BV59" i="160"/>
  <c r="AQ60" i="160" s="1"/>
  <c r="BV107" i="160"/>
  <c r="AQ108" i="160" s="1"/>
  <c r="BV108" i="160"/>
  <c r="AQ109" i="160" s="1"/>
  <c r="BV70" i="160"/>
  <c r="AQ71" i="160" s="1"/>
  <c r="BV32" i="160"/>
  <c r="AQ33" i="160" s="1"/>
  <c r="BV15" i="160"/>
  <c r="AQ16" i="160" s="1"/>
  <c r="BV23" i="160"/>
  <c r="AQ24" i="160" s="1"/>
  <c r="BV64" i="160"/>
  <c r="AQ65" i="160" s="1"/>
  <c r="BV48" i="160"/>
  <c r="AQ49" i="160" s="1"/>
  <c r="BV204" i="160"/>
  <c r="AQ205" i="160" s="1"/>
  <c r="BV110" i="160"/>
  <c r="AQ111" i="160" s="1"/>
  <c r="BV56" i="160"/>
  <c r="AQ57" i="160" s="1"/>
  <c r="BV14" i="160"/>
  <c r="AQ15" i="160" s="1"/>
  <c r="BV103" i="160"/>
  <c r="AQ104" i="160" s="1"/>
  <c r="BV33" i="160"/>
  <c r="AQ34" i="160" s="1"/>
  <c r="BV60" i="160"/>
  <c r="AQ61" i="160" s="1"/>
  <c r="BV83" i="160"/>
  <c r="AQ84" i="160" s="1"/>
  <c r="BV96" i="160"/>
  <c r="AQ97" i="160" s="1"/>
  <c r="BV54" i="160"/>
  <c r="AQ55" i="160" s="1"/>
  <c r="BV209" i="160"/>
  <c r="AQ210" i="160" s="1"/>
  <c r="BV145" i="160"/>
  <c r="AQ146" i="160" s="1"/>
  <c r="BV40" i="160"/>
  <c r="AQ41" i="160" s="1"/>
  <c r="BV27" i="160"/>
  <c r="AQ28" i="160" s="1"/>
  <c r="BV102" i="160"/>
  <c r="AQ103" i="160" s="1"/>
  <c r="BV93" i="160"/>
  <c r="AQ94" i="160" s="1"/>
  <c r="BV142" i="160"/>
  <c r="AQ143" i="160" s="1"/>
  <c r="BV24" i="160"/>
  <c r="AQ25" i="160" s="1"/>
  <c r="BV22" i="160"/>
  <c r="AQ23" i="160" s="1"/>
  <c r="BV127" i="160"/>
  <c r="AQ128" i="160" s="1"/>
  <c r="BV38" i="160"/>
  <c r="AQ39" i="160" s="1"/>
  <c r="BV63" i="160"/>
  <c r="AQ64" i="160" s="1"/>
  <c r="BV61" i="160"/>
  <c r="AQ62" i="160" s="1"/>
  <c r="BV44" i="160"/>
  <c r="AQ45" i="160" s="1"/>
  <c r="BV202" i="160"/>
  <c r="AQ203" i="160" s="1"/>
  <c r="BV87" i="160"/>
  <c r="AQ88" i="160" s="1"/>
  <c r="BV28" i="160"/>
  <c r="AQ29" i="160" s="1"/>
  <c r="BV119" i="160"/>
  <c r="AQ120" i="160" s="1"/>
  <c r="BV113" i="160"/>
  <c r="AQ114" i="160" s="1"/>
  <c r="BV79" i="160"/>
  <c r="AQ80" i="160" s="1"/>
  <c r="BV84" i="160"/>
  <c r="AQ85" i="160" s="1"/>
  <c r="BV46" i="160"/>
  <c r="AQ47" i="160" s="1"/>
  <c r="BV100" i="160"/>
  <c r="AQ101" i="160" s="1"/>
  <c r="BV199" i="160"/>
  <c r="AQ200" i="160" s="1"/>
  <c r="BV71" i="160"/>
  <c r="AQ72" i="160" s="1"/>
  <c r="BV19" i="160"/>
  <c r="AQ20" i="160" s="1"/>
  <c r="BV104" i="160"/>
  <c r="AQ105" i="160" s="1"/>
  <c r="BV29" i="160"/>
  <c r="AQ30" i="160" s="1"/>
  <c r="BV85" i="160"/>
  <c r="AQ86" i="160" s="1"/>
  <c r="BV125" i="160"/>
  <c r="AQ126" i="160" s="1"/>
  <c r="BV57" i="160"/>
  <c r="AQ58" i="160" s="1"/>
  <c r="BV81" i="160"/>
  <c r="AQ82" i="160" s="1"/>
  <c r="BV34" i="160"/>
  <c r="AQ35" i="160" s="1"/>
  <c r="CC207" i="160"/>
  <c r="BW159" i="160"/>
  <c r="AS160" i="160" s="1"/>
  <c r="BS128" i="160"/>
  <c r="AK129" i="160" s="1"/>
  <c r="BS158" i="160"/>
  <c r="AK159" i="160" s="1"/>
  <c r="BW107" i="160"/>
  <c r="AS108" i="160" s="1"/>
  <c r="CC77" i="160"/>
  <c r="BU26" i="160"/>
  <c r="AO27" i="160" s="1"/>
  <c r="BI20" i="160"/>
  <c r="CC9" i="160"/>
  <c r="BV17" i="160"/>
  <c r="AQ18" i="160" s="1"/>
  <c r="BV73" i="160"/>
  <c r="AQ74" i="160" s="1"/>
  <c r="BW43" i="160"/>
  <c r="AS44" i="160" s="1"/>
  <c r="CH57" i="160"/>
  <c r="CC27" i="160"/>
  <c r="BH97" i="160"/>
  <c r="CH166" i="160"/>
  <c r="BY131" i="160"/>
  <c r="BA132" i="160" s="1"/>
  <c r="BQ195" i="160"/>
  <c r="AG196" i="160" s="1"/>
  <c r="BQ171" i="160"/>
  <c r="AG172" i="160" s="1"/>
  <c r="BU208" i="160"/>
  <c r="AO209" i="160" s="1"/>
  <c r="BT32" i="160"/>
  <c r="AM33" i="160" s="1"/>
  <c r="BV78" i="160"/>
  <c r="AQ79" i="160" s="1"/>
  <c r="BI77" i="160"/>
  <c r="CH171" i="160"/>
  <c r="BJ120" i="160"/>
  <c r="CH161" i="160"/>
  <c r="CH167" i="160"/>
  <c r="BJ136" i="160"/>
  <c r="BV206" i="160"/>
  <c r="AQ207" i="160" s="1"/>
  <c r="BQ151" i="160"/>
  <c r="AG152" i="160" s="1"/>
  <c r="BV139" i="160"/>
  <c r="AQ140" i="160" s="1"/>
  <c r="BJ178" i="160"/>
  <c r="BQ139" i="160"/>
  <c r="AG140" i="160" s="1"/>
  <c r="BJ138" i="160"/>
  <c r="BJ179" i="160"/>
  <c r="BJ130" i="160"/>
  <c r="CH190" i="160"/>
  <c r="BQ158" i="160"/>
  <c r="AG159" i="160" s="1"/>
  <c r="BJ143" i="160"/>
  <c r="CH145" i="160"/>
  <c r="BV169" i="160"/>
  <c r="AQ170" i="160" s="1"/>
  <c r="BV136" i="160"/>
  <c r="AQ137" i="160" s="1"/>
  <c r="BJ118" i="160"/>
  <c r="BV189" i="160"/>
  <c r="AQ190" i="160" s="1"/>
  <c r="CH177" i="160"/>
  <c r="BQ168" i="160"/>
  <c r="AG169" i="160" s="1"/>
  <c r="CH156" i="160"/>
  <c r="CH207" i="160"/>
  <c r="BV112" i="160"/>
  <c r="AQ113" i="160" s="1"/>
  <c r="BJ140" i="160"/>
  <c r="CH173" i="160"/>
  <c r="BJ151" i="160"/>
  <c r="BQ143" i="160"/>
  <c r="AG144" i="160" s="1"/>
  <c r="BV126" i="160"/>
  <c r="AQ127" i="160" s="1"/>
  <c r="BQ112" i="160"/>
  <c r="AG113" i="160" s="1"/>
  <c r="BQ200" i="160"/>
  <c r="AG201" i="160" s="1"/>
  <c r="BQ159" i="160"/>
  <c r="AG160" i="160" s="1"/>
  <c r="CH116" i="160"/>
  <c r="BV12" i="160"/>
  <c r="AQ13" i="160" s="1"/>
  <c r="BV109" i="160"/>
  <c r="AQ110" i="160" s="1"/>
  <c r="BQ9" i="160"/>
  <c r="AG10" i="160" s="1"/>
  <c r="CH81" i="160"/>
  <c r="BH150" i="160"/>
  <c r="BS75" i="160"/>
  <c r="AK76" i="160" s="1"/>
  <c r="BS61" i="160"/>
  <c r="AK62" i="160" s="1"/>
  <c r="BS80" i="160"/>
  <c r="AK81" i="160" s="1"/>
  <c r="BS132" i="160"/>
  <c r="AK133" i="160" s="1"/>
  <c r="BS170" i="160"/>
  <c r="AK171" i="160" s="1"/>
  <c r="BS58" i="160"/>
  <c r="AK59" i="160" s="1"/>
  <c r="BS104" i="160"/>
  <c r="AK105" i="160" s="1"/>
  <c r="BS44" i="160"/>
  <c r="AK45" i="160" s="1"/>
  <c r="BS141" i="160"/>
  <c r="AK142" i="160" s="1"/>
  <c r="BS173" i="160"/>
  <c r="AK174" i="160" s="1"/>
  <c r="BS43" i="160"/>
  <c r="AK44" i="160" s="1"/>
  <c r="BS59" i="160"/>
  <c r="AK60" i="160" s="1"/>
  <c r="BS149" i="160"/>
  <c r="AK150" i="160" s="1"/>
  <c r="BS50" i="160"/>
  <c r="AK51" i="160" s="1"/>
  <c r="BS16" i="160"/>
  <c r="AK17" i="160" s="1"/>
  <c r="BS95" i="160"/>
  <c r="AK96" i="160" s="1"/>
  <c r="BS13" i="160"/>
  <c r="AK14" i="160" s="1"/>
  <c r="BS96" i="160"/>
  <c r="AK97" i="160" s="1"/>
  <c r="BS113" i="160"/>
  <c r="AK114" i="160" s="1"/>
  <c r="BS197" i="160"/>
  <c r="AK198" i="160" s="1"/>
  <c r="BS72" i="160"/>
  <c r="AK73" i="160" s="1"/>
  <c r="BS22" i="160"/>
  <c r="AK23" i="160" s="1"/>
  <c r="BS86" i="160"/>
  <c r="AK87" i="160" s="1"/>
  <c r="BS70" i="160"/>
  <c r="AK71" i="160" s="1"/>
  <c r="BS124" i="160"/>
  <c r="AK125" i="160" s="1"/>
  <c r="BS105" i="160"/>
  <c r="AK106" i="160" s="1"/>
  <c r="BS48" i="160"/>
  <c r="AK49" i="160" s="1"/>
  <c r="BS24" i="160"/>
  <c r="AK25" i="160" s="1"/>
  <c r="BS26" i="160"/>
  <c r="AK27" i="160" s="1"/>
  <c r="BS103" i="160"/>
  <c r="AK104" i="160" s="1"/>
  <c r="BS63" i="160"/>
  <c r="AK64" i="160" s="1"/>
  <c r="BS108" i="160"/>
  <c r="AK109" i="160" s="1"/>
  <c r="BS74" i="160"/>
  <c r="AK75" i="160" s="1"/>
  <c r="BS71" i="160"/>
  <c r="AK72" i="160" s="1"/>
  <c r="BS60" i="160"/>
  <c r="AK61" i="160" s="1"/>
  <c r="BS79" i="160"/>
  <c r="AK80" i="160" s="1"/>
  <c r="BS54" i="160"/>
  <c r="AK55" i="160" s="1"/>
  <c r="BS206" i="160"/>
  <c r="AK207" i="160" s="1"/>
  <c r="BS142" i="160"/>
  <c r="AK143" i="160" s="1"/>
  <c r="BS38" i="160"/>
  <c r="AK39" i="160" s="1"/>
  <c r="BS62" i="160"/>
  <c r="AK63" i="160" s="1"/>
  <c r="BS93" i="160"/>
  <c r="AK94" i="160" s="1"/>
  <c r="BS68" i="160"/>
  <c r="AK69" i="160" s="1"/>
  <c r="BS102" i="160"/>
  <c r="AK103" i="160" s="1"/>
  <c r="BS31" i="160"/>
  <c r="AK32" i="160" s="1"/>
  <c r="BS69" i="160"/>
  <c r="AK70" i="160" s="1"/>
  <c r="BS46" i="160"/>
  <c r="AK47" i="160" s="1"/>
  <c r="BS171" i="160"/>
  <c r="AK172" i="160" s="1"/>
  <c r="BS52" i="160"/>
  <c r="AK53" i="160" s="1"/>
  <c r="BS98" i="160"/>
  <c r="AK99" i="160" s="1"/>
  <c r="BS64" i="160"/>
  <c r="AK65" i="160" s="1"/>
  <c r="BS88" i="160"/>
  <c r="AK89" i="160" s="1"/>
  <c r="BS92" i="160"/>
  <c r="AK93" i="160" s="1"/>
  <c r="BS73" i="160"/>
  <c r="AK74" i="160" s="1"/>
  <c r="BS202" i="160"/>
  <c r="AK203" i="160" s="1"/>
  <c r="BS14" i="160"/>
  <c r="AK15" i="160" s="1"/>
  <c r="BS87" i="160"/>
  <c r="AK88" i="160" s="1"/>
  <c r="BS194" i="160"/>
  <c r="AK195" i="160" s="1"/>
  <c r="BS107" i="160"/>
  <c r="AK108" i="160" s="1"/>
  <c r="BS19" i="160"/>
  <c r="AK20" i="160" s="1"/>
  <c r="BS160" i="160"/>
  <c r="AK161" i="160" s="1"/>
  <c r="BS78" i="160"/>
  <c r="AK79" i="160" s="1"/>
  <c r="BS89" i="160"/>
  <c r="AK90" i="160" s="1"/>
  <c r="BS91" i="160"/>
  <c r="AK92" i="160" s="1"/>
  <c r="BS30" i="160"/>
  <c r="AK31" i="160" s="1"/>
  <c r="BS47" i="160"/>
  <c r="AK48" i="160" s="1"/>
  <c r="BS11" i="160"/>
  <c r="BS29" i="160"/>
  <c r="AK30" i="160" s="1"/>
  <c r="BS76" i="160"/>
  <c r="AK77" i="160" s="1"/>
  <c r="BS55" i="160"/>
  <c r="AK56" i="160" s="1"/>
  <c r="BS77" i="160"/>
  <c r="AK78" i="160" s="1"/>
  <c r="BS32" i="160"/>
  <c r="AK33" i="160" s="1"/>
  <c r="BS90" i="160"/>
  <c r="AK91" i="160" s="1"/>
  <c r="BS56" i="160"/>
  <c r="AK57" i="160" s="1"/>
  <c r="BS85" i="160"/>
  <c r="AK86" i="160" s="1"/>
  <c r="BS100" i="160"/>
  <c r="AK101" i="160" s="1"/>
  <c r="BS162" i="160"/>
  <c r="AK163" i="160" s="1"/>
  <c r="BS208" i="160"/>
  <c r="AK209" i="160" s="1"/>
  <c r="BS45" i="160"/>
  <c r="AK46" i="160" s="1"/>
  <c r="BS37" i="160"/>
  <c r="AK38" i="160" s="1"/>
  <c r="BS12" i="160"/>
  <c r="AK13" i="160" s="1"/>
  <c r="BS40" i="160"/>
  <c r="AK41" i="160" s="1"/>
  <c r="BS84" i="160"/>
  <c r="AK85" i="160" s="1"/>
  <c r="BS139" i="160"/>
  <c r="AK140" i="160" s="1"/>
  <c r="BS116" i="160"/>
  <c r="AK117" i="160" s="1"/>
  <c r="BS97" i="160"/>
  <c r="AK98" i="160" s="1"/>
  <c r="CH9" i="160"/>
  <c r="BJ106" i="160"/>
  <c r="BV36" i="160"/>
  <c r="AQ37" i="160" s="1"/>
  <c r="CH59" i="160"/>
  <c r="BJ66" i="160"/>
  <c r="BU99" i="160"/>
  <c r="AO100" i="160" s="1"/>
  <c r="BQ19" i="160"/>
  <c r="AG20" i="160" s="1"/>
  <c r="BI99" i="160"/>
  <c r="BS65" i="160"/>
  <c r="AK66" i="160" s="1"/>
  <c r="BU36" i="160"/>
  <c r="AO37" i="160" s="1"/>
  <c r="BJ75" i="160"/>
  <c r="BQ43" i="160"/>
  <c r="AG44" i="160" s="1"/>
  <c r="CH49" i="160"/>
  <c r="CH98" i="160"/>
  <c r="BV9" i="160"/>
  <c r="AQ10" i="160" s="1"/>
  <c r="BU17" i="160"/>
  <c r="AO18" i="160" s="1"/>
  <c r="BV26" i="160"/>
  <c r="AQ27" i="160" s="1"/>
  <c r="BJ134" i="160"/>
  <c r="BJ74" i="160"/>
  <c r="BU87" i="160"/>
  <c r="AO88" i="160" s="1"/>
  <c r="BU63" i="160"/>
  <c r="AO64" i="160" s="1"/>
  <c r="BS53" i="160"/>
  <c r="AK54" i="160" s="1"/>
  <c r="BS49" i="160"/>
  <c r="AK50" i="160" s="1"/>
  <c r="BR21" i="160"/>
  <c r="AI22" i="160" s="1"/>
  <c r="BR36" i="160"/>
  <c r="AI37" i="160" s="1"/>
  <c r="BR80" i="160"/>
  <c r="AI81" i="160" s="1"/>
  <c r="BR106" i="160"/>
  <c r="AI107" i="160" s="1"/>
  <c r="BR63" i="160"/>
  <c r="AI64" i="160" s="1"/>
  <c r="BR15" i="160"/>
  <c r="AI16" i="160" s="1"/>
  <c r="BR99" i="160"/>
  <c r="AI100" i="160" s="1"/>
  <c r="BR55" i="160"/>
  <c r="AI56" i="160" s="1"/>
  <c r="BR40" i="160"/>
  <c r="AI41" i="160" s="1"/>
  <c r="BR94" i="160"/>
  <c r="AI95" i="160" s="1"/>
  <c r="BR148" i="160"/>
  <c r="AI149" i="160" s="1"/>
  <c r="BR84" i="160"/>
  <c r="AI85" i="160" s="1"/>
  <c r="BR68" i="160"/>
  <c r="AI69" i="160" s="1"/>
  <c r="BR31" i="160"/>
  <c r="AI32" i="160" s="1"/>
  <c r="BR85" i="160"/>
  <c r="AI86" i="160" s="1"/>
  <c r="BR14" i="160"/>
  <c r="AI15" i="160" s="1"/>
  <c r="BR38" i="160"/>
  <c r="AI39" i="160" s="1"/>
  <c r="BR64" i="160"/>
  <c r="AI65" i="160" s="1"/>
  <c r="BR33" i="160"/>
  <c r="AI34" i="160" s="1"/>
  <c r="BR59" i="160"/>
  <c r="AI60" i="160" s="1"/>
  <c r="BR82" i="160"/>
  <c r="AI83" i="160" s="1"/>
  <c r="BR49" i="160"/>
  <c r="AI50" i="160" s="1"/>
  <c r="BR87" i="160"/>
  <c r="AI88" i="160" s="1"/>
  <c r="BR160" i="160"/>
  <c r="AI161" i="160" s="1"/>
  <c r="BR152" i="160"/>
  <c r="AI153" i="160" s="1"/>
  <c r="BR77" i="160"/>
  <c r="AI78" i="160" s="1"/>
  <c r="BR156" i="160"/>
  <c r="AI157" i="160" s="1"/>
  <c r="BR83" i="160"/>
  <c r="AI84" i="160" s="1"/>
  <c r="BR179" i="160"/>
  <c r="AI180" i="160" s="1"/>
  <c r="BR209" i="160"/>
  <c r="AI210" i="160" s="1"/>
  <c r="BR25" i="160"/>
  <c r="AI26" i="160" s="1"/>
  <c r="BR43" i="160"/>
  <c r="AI44" i="160" s="1"/>
  <c r="BR30" i="160"/>
  <c r="AI31" i="160" s="1"/>
  <c r="BR45" i="160"/>
  <c r="AI46" i="160" s="1"/>
  <c r="BR56" i="160"/>
  <c r="AI57" i="160" s="1"/>
  <c r="BR89" i="160"/>
  <c r="AI90" i="160" s="1"/>
  <c r="BR54" i="160"/>
  <c r="AI55" i="160" s="1"/>
  <c r="BR76" i="160"/>
  <c r="AI77" i="160" s="1"/>
  <c r="BR37" i="160"/>
  <c r="AI38" i="160" s="1"/>
  <c r="BR32" i="160"/>
  <c r="AI33" i="160" s="1"/>
  <c r="BR102" i="160"/>
  <c r="AI103" i="160" s="1"/>
  <c r="BR23" i="160"/>
  <c r="AI24" i="160" s="1"/>
  <c r="BR46" i="160"/>
  <c r="AI47" i="160" s="1"/>
  <c r="BR88" i="160"/>
  <c r="AI89" i="160" s="1"/>
  <c r="BR96" i="160"/>
  <c r="AI97" i="160" s="1"/>
  <c r="BR47" i="160"/>
  <c r="AI48" i="160" s="1"/>
  <c r="BR13" i="160"/>
  <c r="AI14" i="160" s="1"/>
  <c r="BR95" i="160"/>
  <c r="AI96" i="160" s="1"/>
  <c r="BR62" i="160"/>
  <c r="AI63" i="160" s="1"/>
  <c r="BR195" i="160"/>
  <c r="AI196" i="160" s="1"/>
  <c r="BR79" i="160"/>
  <c r="AI80" i="160" s="1"/>
  <c r="BR53" i="160"/>
  <c r="AI54" i="160" s="1"/>
  <c r="BR73" i="160"/>
  <c r="AI74" i="160" s="1"/>
  <c r="BR182" i="160"/>
  <c r="AI183" i="160" s="1"/>
  <c r="BR67" i="160"/>
  <c r="AI68" i="160" s="1"/>
  <c r="BR133" i="160"/>
  <c r="AI134" i="160" s="1"/>
  <c r="BR105" i="160"/>
  <c r="AI106" i="160" s="1"/>
  <c r="BR104" i="160"/>
  <c r="AI105" i="160" s="1"/>
  <c r="BR78" i="160"/>
  <c r="AI79" i="160" s="1"/>
  <c r="BR70" i="160"/>
  <c r="AI71" i="160" s="1"/>
  <c r="BR176" i="160"/>
  <c r="AI177" i="160" s="1"/>
  <c r="BR145" i="160"/>
  <c r="AI146" i="160" s="1"/>
  <c r="BR189" i="160"/>
  <c r="AI190" i="160" s="1"/>
  <c r="BR125" i="160"/>
  <c r="AI126" i="160" s="1"/>
  <c r="BR100" i="160"/>
  <c r="AI101" i="160" s="1"/>
  <c r="BR16" i="160"/>
  <c r="AI17" i="160" s="1"/>
  <c r="BR171" i="160"/>
  <c r="AI172" i="160" s="1"/>
  <c r="BR44" i="160"/>
  <c r="AI45" i="160" s="1"/>
  <c r="BR69" i="160"/>
  <c r="AI70" i="160" s="1"/>
  <c r="BR101" i="160"/>
  <c r="AI102" i="160" s="1"/>
  <c r="BR167" i="160"/>
  <c r="AI168" i="160" s="1"/>
  <c r="BR57" i="160"/>
  <c r="AI58" i="160" s="1"/>
  <c r="BR17" i="160"/>
  <c r="AI18" i="160" s="1"/>
  <c r="BR92" i="160"/>
  <c r="AI93" i="160" s="1"/>
  <c r="BR61" i="160"/>
  <c r="AI62" i="160" s="1"/>
  <c r="BR71" i="160"/>
  <c r="AI72" i="160" s="1"/>
  <c r="BR24" i="160"/>
  <c r="AI25" i="160" s="1"/>
  <c r="BR48" i="160"/>
  <c r="AI49" i="160" s="1"/>
  <c r="BR72" i="160"/>
  <c r="AI73" i="160" s="1"/>
  <c r="BR86" i="160"/>
  <c r="AI87" i="160" s="1"/>
  <c r="BR60" i="160"/>
  <c r="AI61" i="160" s="1"/>
  <c r="CH44" i="160"/>
  <c r="CC124" i="160"/>
  <c r="CC66" i="160"/>
  <c r="CC48" i="160"/>
  <c r="CC22" i="160"/>
  <c r="CC86" i="160"/>
  <c r="CC206" i="160"/>
  <c r="CC200" i="160"/>
  <c r="CC94" i="160"/>
  <c r="CC13" i="160"/>
  <c r="CC61" i="160"/>
  <c r="CC68" i="160"/>
  <c r="CC70" i="160"/>
  <c r="CC45" i="160"/>
  <c r="CC56" i="160"/>
  <c r="CC155" i="160"/>
  <c r="CC95" i="160"/>
  <c r="CC43" i="160"/>
  <c r="CC118" i="160"/>
  <c r="CC15" i="160"/>
  <c r="CC14" i="160"/>
  <c r="CC59" i="160"/>
  <c r="CC39" i="160"/>
  <c r="CC96" i="160"/>
  <c r="CC63" i="160"/>
  <c r="CC29" i="160"/>
  <c r="CC54" i="160"/>
  <c r="CC88" i="160"/>
  <c r="CC30" i="160"/>
  <c r="CC64" i="160"/>
  <c r="CC83" i="160"/>
  <c r="CC103" i="160"/>
  <c r="CC72" i="160"/>
  <c r="CC24" i="160"/>
  <c r="CC23" i="160"/>
  <c r="CC87" i="160"/>
  <c r="CC197" i="160"/>
  <c r="CC57" i="160"/>
  <c r="CC104" i="160"/>
  <c r="CC135" i="160"/>
  <c r="CC38" i="160"/>
  <c r="CC102" i="160"/>
  <c r="CC156" i="160"/>
  <c r="CC188" i="160"/>
  <c r="CC12" i="160"/>
  <c r="CC16" i="160"/>
  <c r="CC111" i="160"/>
  <c r="CC193" i="160"/>
  <c r="CC117" i="160"/>
  <c r="CC158" i="160"/>
  <c r="CC60" i="160"/>
  <c r="CC76" i="160"/>
  <c r="CC69" i="160"/>
  <c r="CC26" i="160"/>
  <c r="CC97" i="160"/>
  <c r="CC133" i="160"/>
  <c r="CC80" i="160"/>
  <c r="CC21" i="160"/>
  <c r="CC55" i="160"/>
  <c r="CC180" i="160"/>
  <c r="CC106" i="160"/>
  <c r="CC89" i="160"/>
  <c r="CC100" i="160"/>
  <c r="CC84" i="160"/>
  <c r="CC82" i="160"/>
  <c r="CC182" i="160"/>
  <c r="CC192" i="160"/>
  <c r="CC101" i="160"/>
  <c r="CC93" i="160"/>
  <c r="CC108" i="160"/>
  <c r="CC92" i="160"/>
  <c r="CC47" i="160"/>
  <c r="CC32" i="160"/>
  <c r="CC18" i="160"/>
  <c r="CC42" i="160"/>
  <c r="CC31" i="160"/>
  <c r="CC161" i="160"/>
  <c r="CC62" i="160"/>
  <c r="CC78" i="160"/>
  <c r="CC90" i="160"/>
  <c r="CC145" i="160"/>
  <c r="CH43" i="160"/>
  <c r="BW36" i="160"/>
  <c r="AS37" i="160" s="1"/>
  <c r="CC53" i="160"/>
  <c r="BQ110" i="160"/>
  <c r="AG111" i="160" s="1"/>
  <c r="BJ171" i="160"/>
  <c r="BS115" i="160"/>
  <c r="AK116" i="160" s="1"/>
  <c r="BV16" i="160"/>
  <c r="AQ17" i="160" s="1"/>
  <c r="CH14" i="160"/>
  <c r="BJ72" i="160"/>
  <c r="CH88" i="160"/>
  <c r="BU37" i="160"/>
  <c r="AO38" i="160" s="1"/>
  <c r="BY85" i="160"/>
  <c r="CH93" i="160"/>
  <c r="BQ205" i="160"/>
  <c r="AG206" i="160" s="1"/>
  <c r="CH163" i="160"/>
  <c r="CH151" i="160"/>
  <c r="BQ122" i="160"/>
  <c r="AG123" i="160" s="1"/>
  <c r="BV147" i="160"/>
  <c r="AQ148" i="160" s="1"/>
  <c r="BQ202" i="160"/>
  <c r="AG203" i="160" s="1"/>
  <c r="BJ169" i="160"/>
  <c r="BV122" i="160"/>
  <c r="AQ123" i="160" s="1"/>
  <c r="BQ163" i="160"/>
  <c r="AG164" i="160" s="1"/>
  <c r="BQ142" i="160"/>
  <c r="AG143" i="160" s="1"/>
  <c r="BV120" i="160"/>
  <c r="AQ121" i="160" s="1"/>
  <c r="BQ196" i="160"/>
  <c r="AG197" i="160" s="1"/>
  <c r="CH162" i="160"/>
  <c r="BJ192" i="160"/>
  <c r="BV163" i="160"/>
  <c r="AQ164" i="160" s="1"/>
  <c r="BJ115" i="160"/>
  <c r="BQ167" i="160"/>
  <c r="AG168" i="160" s="1"/>
  <c r="CH144" i="160"/>
  <c r="CH122" i="160"/>
  <c r="BQ192" i="160"/>
  <c r="AG193" i="160" s="1"/>
  <c r="BV151" i="160"/>
  <c r="AQ152" i="160" s="1"/>
  <c r="BJ121" i="160"/>
  <c r="BJ145" i="160"/>
  <c r="BJ187" i="160"/>
  <c r="BV129" i="160"/>
  <c r="AQ130" i="160" s="1"/>
  <c r="BQ161" i="160"/>
  <c r="AG162" i="160" s="1"/>
  <c r="BV134" i="160"/>
  <c r="AQ135" i="160" s="1"/>
  <c r="BV183" i="160"/>
  <c r="AQ184" i="160" s="1"/>
  <c r="CH165" i="160"/>
  <c r="BQ120" i="160"/>
  <c r="AG121" i="160" s="1"/>
  <c r="CH193" i="160"/>
  <c r="BV140" i="160"/>
  <c r="AQ141" i="160" s="1"/>
  <c r="CH124" i="160"/>
  <c r="CH143" i="160"/>
  <c r="CH174" i="160"/>
  <c r="BQ141" i="160"/>
  <c r="AG142" i="160" s="1"/>
  <c r="BJ150" i="160"/>
  <c r="BV152" i="160"/>
  <c r="AQ153" i="160" s="1"/>
  <c r="BV172" i="160"/>
  <c r="AQ173" i="160" s="1"/>
  <c r="CH197" i="160"/>
  <c r="BV157" i="160"/>
  <c r="AQ158" i="160" s="1"/>
  <c r="BQ183" i="160"/>
  <c r="AG184" i="160" s="1"/>
  <c r="BJ160" i="160"/>
  <c r="BV188" i="160"/>
  <c r="AQ189" i="160" s="1"/>
  <c r="BJ129" i="160"/>
  <c r="BV201" i="160"/>
  <c r="AQ202" i="160" s="1"/>
  <c r="BJ41" i="160"/>
  <c r="CH12" i="160"/>
  <c r="BQ66" i="160"/>
  <c r="AG67" i="160" s="1"/>
  <c r="BQ57" i="160"/>
  <c r="AG58" i="160" s="1"/>
  <c r="BV180" i="160"/>
  <c r="AQ181" i="160" s="1"/>
  <c r="BQ58" i="160"/>
  <c r="AG59" i="160" s="1"/>
  <c r="BJ81" i="160"/>
  <c r="BQ34" i="160"/>
  <c r="AG35" i="160" s="1"/>
  <c r="BU209" i="160"/>
  <c r="AO210" i="160" s="1"/>
  <c r="BU25" i="160"/>
  <c r="AO26" i="160" s="1"/>
  <c r="BI28" i="160"/>
  <c r="BI32" i="160"/>
  <c r="BI42" i="160"/>
  <c r="BI104" i="160"/>
  <c r="BI61" i="160"/>
  <c r="BI38" i="160"/>
  <c r="BI63" i="160"/>
  <c r="BI12" i="160"/>
  <c r="BI83" i="160"/>
  <c r="BI26" i="160"/>
  <c r="BI19" i="160"/>
  <c r="BI31" i="160"/>
  <c r="BI168" i="160"/>
  <c r="BI96" i="160"/>
  <c r="BI62" i="160"/>
  <c r="BI54" i="160"/>
  <c r="BI23" i="160"/>
  <c r="BI71" i="160"/>
  <c r="BI93" i="160"/>
  <c r="BI45" i="160"/>
  <c r="BI79" i="160"/>
  <c r="BI209" i="160"/>
  <c r="BI205" i="160"/>
  <c r="BI101" i="160"/>
  <c r="BI108" i="160"/>
  <c r="BI88" i="160"/>
  <c r="BI13" i="160"/>
  <c r="BI181" i="160"/>
  <c r="BI53" i="160"/>
  <c r="BI15" i="160"/>
  <c r="BI145" i="160"/>
  <c r="BI100" i="160"/>
  <c r="BI103" i="160"/>
  <c r="BI55" i="160"/>
  <c r="BI184" i="160"/>
  <c r="BI37" i="160"/>
  <c r="BI86" i="160"/>
  <c r="BI24" i="160"/>
  <c r="BI204" i="160"/>
  <c r="BI84" i="160"/>
  <c r="BI107" i="160"/>
  <c r="BI94" i="160"/>
  <c r="BI85" i="160"/>
  <c r="BI40" i="160"/>
  <c r="BI68" i="160"/>
  <c r="BI16" i="160"/>
  <c r="BI57" i="160"/>
  <c r="BI59" i="160"/>
  <c r="BI29" i="160"/>
  <c r="BI47" i="160"/>
  <c r="BI21" i="160"/>
  <c r="BI52" i="160"/>
  <c r="BI25" i="160"/>
  <c r="BI98" i="160"/>
  <c r="BI41" i="160"/>
  <c r="BI65" i="160"/>
  <c r="BI74" i="160"/>
  <c r="BI60" i="160"/>
  <c r="BI102" i="160"/>
  <c r="BI69" i="160"/>
  <c r="BI87" i="160"/>
  <c r="BI72" i="160"/>
  <c r="BI73" i="160"/>
  <c r="BI56" i="160"/>
  <c r="BI36" i="160"/>
  <c r="BI80" i="160"/>
  <c r="BI48" i="160"/>
  <c r="BI14" i="160"/>
  <c r="BI97" i="160"/>
  <c r="BI133" i="160"/>
  <c r="BI95" i="160"/>
  <c r="BI78" i="160"/>
  <c r="BI58" i="160"/>
  <c r="BI182" i="160"/>
  <c r="BI120" i="160"/>
  <c r="BI199" i="160"/>
  <c r="BI89" i="160"/>
  <c r="BI39" i="160"/>
  <c r="BI30" i="160"/>
  <c r="BI76" i="160"/>
  <c r="BI46" i="160"/>
  <c r="BI43" i="160"/>
  <c r="BI82" i="160"/>
  <c r="BI67" i="160"/>
  <c r="BS189" i="160"/>
  <c r="AK190" i="160" s="1"/>
  <c r="CH19" i="160"/>
  <c r="CH75" i="160"/>
  <c r="BV41" i="160"/>
  <c r="AQ42" i="160" s="1"/>
  <c r="BQ35" i="160"/>
  <c r="AG36" i="160" s="1"/>
  <c r="BH41" i="160"/>
  <c r="BW81" i="160"/>
  <c r="AS82" i="160" s="1"/>
  <c r="BS209" i="160"/>
  <c r="AK210" i="160" s="1"/>
  <c r="BS81" i="160"/>
  <c r="AK82" i="160" s="1"/>
  <c r="BJ17" i="160"/>
  <c r="BU50" i="160"/>
  <c r="AO51" i="160" s="1"/>
  <c r="BU59" i="160"/>
  <c r="AO60" i="160" s="1"/>
  <c r="BI156" i="160"/>
  <c r="BI75" i="160"/>
  <c r="BJ33" i="160"/>
  <c r="CH66" i="160"/>
  <c r="BJ22" i="160"/>
  <c r="BR151" i="160"/>
  <c r="AI152" i="160" s="1"/>
  <c r="BI176" i="160"/>
  <c r="BU175" i="160"/>
  <c r="AO176" i="160" s="1"/>
  <c r="BH121" i="160"/>
  <c r="BQ22" i="160"/>
  <c r="AG23" i="160" s="1"/>
  <c r="BR103" i="160"/>
  <c r="AI104" i="160" s="1"/>
  <c r="CC51" i="160"/>
  <c r="BR65" i="160"/>
  <c r="AI66" i="160" s="1"/>
  <c r="BR9" i="160"/>
  <c r="AI10" i="160" s="1"/>
  <c r="BR90" i="160"/>
  <c r="AI91" i="160" s="1"/>
  <c r="BU60" i="160"/>
  <c r="AO61" i="160" s="1"/>
  <c r="CH73" i="160"/>
  <c r="BI10" i="160"/>
  <c r="BW12" i="160"/>
  <c r="AS13" i="160" s="1"/>
  <c r="BR52" i="160"/>
  <c r="AI53" i="160" s="1"/>
  <c r="BJ43" i="160"/>
  <c r="BW89" i="160"/>
  <c r="AS90" i="160" s="1"/>
  <c r="BY86" i="160"/>
  <c r="BU146" i="160"/>
  <c r="AO147" i="160" s="1"/>
  <c r="BR126" i="160"/>
  <c r="AI127" i="160" s="1"/>
  <c r="BQ181" i="160"/>
  <c r="AG182" i="160" s="1"/>
  <c r="BH40" i="160"/>
  <c r="BY13" i="160"/>
  <c r="BA14" i="160" s="1"/>
  <c r="BJ14" i="160"/>
  <c r="BY54" i="160"/>
  <c r="BA55" i="160" s="1"/>
  <c r="BV30" i="160"/>
  <c r="AQ31" i="160" s="1"/>
  <c r="BQ147" i="160"/>
  <c r="AG148" i="160" s="1"/>
  <c r="CH179" i="160"/>
  <c r="BV135" i="160"/>
  <c r="AQ136" i="160" s="1"/>
  <c r="BV200" i="160"/>
  <c r="AQ201" i="160" s="1"/>
  <c r="CH114" i="160"/>
  <c r="BJ127" i="160"/>
  <c r="BV146" i="160"/>
  <c r="AQ147" i="160" s="1"/>
  <c r="BV184" i="160"/>
  <c r="AQ185" i="160" s="1"/>
  <c r="BJ147" i="160"/>
  <c r="BV137" i="160"/>
  <c r="AQ138" i="160" s="1"/>
  <c r="BV130" i="160"/>
  <c r="AQ131" i="160" s="1"/>
  <c r="BQ145" i="160"/>
  <c r="AG146" i="160" s="1"/>
  <c r="BJ184" i="160"/>
  <c r="BQ155" i="160"/>
  <c r="AG156" i="160" s="1"/>
  <c r="BQ189" i="160"/>
  <c r="AG190" i="160" s="1"/>
  <c r="BQ193" i="160"/>
  <c r="AG194" i="160" s="1"/>
  <c r="BV207" i="160"/>
  <c r="AQ208" i="160" s="1"/>
  <c r="BQ176" i="160"/>
  <c r="AG177" i="160" s="1"/>
  <c r="BJ137" i="160"/>
  <c r="BJ128" i="160"/>
  <c r="BV158" i="160"/>
  <c r="AQ159" i="160" s="1"/>
  <c r="BQ180" i="160"/>
  <c r="AG181" i="160" s="1"/>
  <c r="CH208" i="160"/>
  <c r="BQ111" i="160"/>
  <c r="AG112" i="160" s="1"/>
  <c r="BJ174" i="160"/>
  <c r="BJ191" i="160"/>
  <c r="BJ119" i="160"/>
  <c r="BQ140" i="160"/>
  <c r="AG141" i="160" s="1"/>
  <c r="BJ116" i="160"/>
  <c r="BV174" i="160"/>
  <c r="AQ175" i="160" s="1"/>
  <c r="BQ125" i="160"/>
  <c r="AG126" i="160" s="1"/>
  <c r="BV150" i="160"/>
  <c r="AQ151" i="160" s="1"/>
  <c r="CH164" i="160"/>
  <c r="CH113" i="160"/>
  <c r="CH118" i="160"/>
  <c r="BJ164" i="160"/>
  <c r="CH132" i="160"/>
  <c r="BU28" i="160"/>
  <c r="AO29" i="160" s="1"/>
  <c r="BU18" i="160"/>
  <c r="AO19" i="160" s="1"/>
  <c r="BU32" i="160"/>
  <c r="AO33" i="160" s="1"/>
  <c r="BU29" i="160"/>
  <c r="AO30" i="160" s="1"/>
  <c r="BU41" i="160"/>
  <c r="AO42" i="160" s="1"/>
  <c r="BU86" i="160"/>
  <c r="AO87" i="160" s="1"/>
  <c r="BU103" i="160"/>
  <c r="AO104" i="160" s="1"/>
  <c r="BU14" i="160"/>
  <c r="AO15" i="160" s="1"/>
  <c r="BU33" i="160"/>
  <c r="AO34" i="160" s="1"/>
  <c r="BU157" i="160"/>
  <c r="AO158" i="160" s="1"/>
  <c r="BU82" i="160"/>
  <c r="AO83" i="160" s="1"/>
  <c r="BU12" i="160"/>
  <c r="AO13" i="160" s="1"/>
  <c r="BU72" i="160"/>
  <c r="AO73" i="160" s="1"/>
  <c r="BU106" i="160"/>
  <c r="AO107" i="160" s="1"/>
  <c r="BU173" i="160"/>
  <c r="AO174" i="160" s="1"/>
  <c r="BU198" i="160"/>
  <c r="AO199" i="160" s="1"/>
  <c r="BU47" i="160"/>
  <c r="AO48" i="160" s="1"/>
  <c r="BU61" i="160"/>
  <c r="AO62" i="160" s="1"/>
  <c r="BU24" i="160"/>
  <c r="AO25" i="160" s="1"/>
  <c r="BU40" i="160"/>
  <c r="AO41" i="160" s="1"/>
  <c r="BU108" i="160"/>
  <c r="AO109" i="160" s="1"/>
  <c r="BU68" i="160"/>
  <c r="AO69" i="160" s="1"/>
  <c r="BU58" i="160"/>
  <c r="AO59" i="160" s="1"/>
  <c r="BU48" i="160"/>
  <c r="AO49" i="160" s="1"/>
  <c r="BU42" i="160"/>
  <c r="AO43" i="160" s="1"/>
  <c r="BU67" i="160"/>
  <c r="AO68" i="160" s="1"/>
  <c r="BU110" i="160"/>
  <c r="AO111" i="160" s="1"/>
  <c r="BU104" i="160"/>
  <c r="AO105" i="160" s="1"/>
  <c r="BU16" i="160"/>
  <c r="AO17" i="160" s="1"/>
  <c r="BU64" i="160"/>
  <c r="AO65" i="160" s="1"/>
  <c r="BU53" i="160"/>
  <c r="AO54" i="160" s="1"/>
  <c r="BU151" i="160"/>
  <c r="AO152" i="160" s="1"/>
  <c r="BU145" i="160"/>
  <c r="AO146" i="160" s="1"/>
  <c r="BU119" i="160"/>
  <c r="AO120" i="160" s="1"/>
  <c r="BU161" i="160"/>
  <c r="AO162" i="160" s="1"/>
  <c r="BU135" i="160"/>
  <c r="AO136" i="160" s="1"/>
  <c r="BU111" i="160"/>
  <c r="AO112" i="160" s="1"/>
  <c r="BU38" i="160"/>
  <c r="AO39" i="160" s="1"/>
  <c r="BU22" i="160"/>
  <c r="AO23" i="160" s="1"/>
  <c r="BU46" i="160"/>
  <c r="AO47" i="160" s="1"/>
  <c r="BU102" i="160"/>
  <c r="AO103" i="160" s="1"/>
  <c r="BU69" i="160"/>
  <c r="AO70" i="160" s="1"/>
  <c r="BU76" i="160"/>
  <c r="AO77" i="160" s="1"/>
  <c r="BU197" i="160"/>
  <c r="AO198" i="160" s="1"/>
  <c r="BU92" i="160"/>
  <c r="AO93" i="160" s="1"/>
  <c r="BU77" i="160"/>
  <c r="AO78" i="160" s="1"/>
  <c r="BU85" i="160"/>
  <c r="AO86" i="160" s="1"/>
  <c r="BU30" i="160"/>
  <c r="AO31" i="160" s="1"/>
  <c r="BU130" i="160"/>
  <c r="AO131" i="160" s="1"/>
  <c r="BU136" i="160"/>
  <c r="AO137" i="160" s="1"/>
  <c r="BU193" i="160"/>
  <c r="AO194" i="160" s="1"/>
  <c r="BU20" i="160"/>
  <c r="AO21" i="160" s="1"/>
  <c r="BU94" i="160"/>
  <c r="AO95" i="160" s="1"/>
  <c r="BU52" i="160"/>
  <c r="AO53" i="160" s="1"/>
  <c r="BU97" i="160"/>
  <c r="AO98" i="160" s="1"/>
  <c r="BU57" i="160"/>
  <c r="AO58" i="160" s="1"/>
  <c r="BU34" i="160"/>
  <c r="AO35" i="160" s="1"/>
  <c r="BU96" i="160"/>
  <c r="AO97" i="160" s="1"/>
  <c r="BU79" i="160"/>
  <c r="AO80" i="160" s="1"/>
  <c r="BU100" i="160"/>
  <c r="AO101" i="160" s="1"/>
  <c r="BU171" i="160"/>
  <c r="AO172" i="160" s="1"/>
  <c r="BU180" i="160"/>
  <c r="AO181" i="160" s="1"/>
  <c r="BU71" i="160"/>
  <c r="AO72" i="160" s="1"/>
  <c r="BU88" i="160"/>
  <c r="AO89" i="160" s="1"/>
  <c r="BU31" i="160"/>
  <c r="AO32" i="160" s="1"/>
  <c r="BU15" i="160"/>
  <c r="AO16" i="160" s="1"/>
  <c r="BU62" i="160"/>
  <c r="AO63" i="160" s="1"/>
  <c r="BU80" i="160"/>
  <c r="AO81" i="160" s="1"/>
  <c r="BU101" i="160"/>
  <c r="AO102" i="160" s="1"/>
  <c r="BU35" i="160"/>
  <c r="AO36" i="160" s="1"/>
  <c r="BU11" i="160"/>
  <c r="AO12" i="160" s="1"/>
  <c r="BU117" i="160"/>
  <c r="AO118" i="160" s="1"/>
  <c r="BU54" i="160"/>
  <c r="AO55" i="160" s="1"/>
  <c r="BU56" i="160"/>
  <c r="AO57" i="160" s="1"/>
  <c r="BU70" i="160"/>
  <c r="AO71" i="160" s="1"/>
  <c r="BU21" i="160"/>
  <c r="AO22" i="160" s="1"/>
  <c r="BU45" i="160"/>
  <c r="AO46" i="160" s="1"/>
  <c r="BU93" i="160"/>
  <c r="AO94" i="160" s="1"/>
  <c r="BU39" i="160"/>
  <c r="AO40" i="160" s="1"/>
  <c r="BU73" i="160"/>
  <c r="AO74" i="160" s="1"/>
  <c r="BU95" i="160"/>
  <c r="AO96" i="160" s="1"/>
  <c r="BU13" i="160"/>
  <c r="AO14" i="160" s="1"/>
  <c r="BU166" i="160"/>
  <c r="AO167" i="160" s="1"/>
  <c r="BU141" i="160"/>
  <c r="AO142" i="160" s="1"/>
  <c r="BU49" i="160"/>
  <c r="AO50" i="160" s="1"/>
  <c r="BU75" i="160"/>
  <c r="AO76" i="160" s="1"/>
  <c r="BU65" i="160"/>
  <c r="AO66" i="160" s="1"/>
  <c r="BU124" i="160"/>
  <c r="AO125" i="160" s="1"/>
  <c r="BQ10" i="160"/>
  <c r="AG11" i="160" s="1"/>
  <c r="BQ20" i="160"/>
  <c r="AG21" i="160" s="1"/>
  <c r="BH81" i="160"/>
  <c r="BH156" i="160"/>
  <c r="BV173" i="160"/>
  <c r="AQ174" i="160" s="1"/>
  <c r="BV132" i="160"/>
  <c r="AQ133" i="160" s="1"/>
  <c r="BH82" i="160"/>
  <c r="CH91" i="160"/>
  <c r="BV10" i="160"/>
  <c r="AQ11" i="160" s="1"/>
  <c r="BU150" i="160"/>
  <c r="AO151" i="160" s="1"/>
  <c r="BU134" i="160"/>
  <c r="AO135" i="160" s="1"/>
  <c r="CH105" i="160"/>
  <c r="BI9" i="160"/>
  <c r="BS18" i="160"/>
  <c r="AK19" i="160" s="1"/>
  <c r="CH35" i="160"/>
  <c r="BS17" i="160"/>
  <c r="AK18" i="160" s="1"/>
  <c r="BQ90" i="160"/>
  <c r="AG91" i="160" s="1"/>
  <c r="BS35" i="160"/>
  <c r="AK36" i="160" s="1"/>
  <c r="BI166" i="160"/>
  <c r="BI117" i="160"/>
  <c r="BS57" i="160"/>
  <c r="AK58" i="160" s="1"/>
  <c r="BU43" i="160"/>
  <c r="AO44" i="160" s="1"/>
  <c r="BS33" i="160"/>
  <c r="AK34" i="160" s="1"/>
  <c r="BQ106" i="160"/>
  <c r="AG107" i="160" s="1"/>
  <c r="BU98" i="160"/>
  <c r="AO99" i="160" s="1"/>
  <c r="BV68" i="160"/>
  <c r="AQ69" i="160" s="1"/>
  <c r="BR196" i="160"/>
  <c r="AI197" i="160" s="1"/>
  <c r="CH60" i="160"/>
  <c r="BS67" i="160"/>
  <c r="AK68" i="160" s="1"/>
  <c r="BR35" i="160"/>
  <c r="AI36" i="160" s="1"/>
  <c r="BW11" i="160"/>
  <c r="AS12" i="160" s="1"/>
  <c r="BV106" i="160"/>
  <c r="AQ107" i="160" s="1"/>
  <c r="CH100" i="160"/>
  <c r="BQ75" i="160"/>
  <c r="AG76" i="160" s="1"/>
  <c r="CH30" i="160"/>
  <c r="BV94" i="160"/>
  <c r="AQ95" i="160" s="1"/>
  <c r="BR34" i="160"/>
  <c r="AI35" i="160" s="1"/>
  <c r="BJ15" i="160"/>
  <c r="BJ173" i="160"/>
  <c r="CH155" i="160"/>
  <c r="BY163" i="160"/>
  <c r="BJ202" i="160"/>
  <c r="BI70" i="160"/>
  <c r="BY60" i="160"/>
  <c r="BY15" i="160"/>
  <c r="BA16" i="160" s="1"/>
  <c r="BS23" i="160"/>
  <c r="AK24" i="160" s="1"/>
  <c r="BU78" i="160"/>
  <c r="AO79" i="160" s="1"/>
  <c r="BJ123" i="160"/>
  <c r="CH170" i="160"/>
  <c r="CH175" i="160"/>
  <c r="BV175" i="160"/>
  <c r="AQ176" i="160" s="1"/>
  <c r="CH129" i="160"/>
  <c r="BQ137" i="160"/>
  <c r="AG138" i="160" s="1"/>
  <c r="BV187" i="160"/>
  <c r="AQ188" i="160" s="1"/>
  <c r="CH139" i="160"/>
  <c r="BV179" i="160"/>
  <c r="AQ180" i="160" s="1"/>
  <c r="BQ201" i="160"/>
  <c r="AG202" i="160" s="1"/>
  <c r="BJ122" i="160"/>
  <c r="CH115" i="160"/>
  <c r="BQ153" i="160"/>
  <c r="AG154" i="160" s="1"/>
  <c r="BJ131" i="160"/>
  <c r="CH192" i="160"/>
  <c r="BV198" i="160"/>
  <c r="AQ199" i="160" s="1"/>
  <c r="BV171" i="160"/>
  <c r="AQ172" i="160" s="1"/>
  <c r="BJ168" i="160"/>
  <c r="BJ183" i="160"/>
  <c r="CH168" i="160"/>
  <c r="BJ149" i="160"/>
  <c r="BJ198" i="160"/>
  <c r="BV133" i="160"/>
  <c r="AQ134" i="160" s="1"/>
  <c r="CH141" i="160"/>
  <c r="CH198" i="160"/>
  <c r="CH125" i="160"/>
  <c r="BJ185" i="160"/>
  <c r="BV178" i="160"/>
  <c r="AQ179" i="160" s="1"/>
  <c r="BV118" i="160"/>
  <c r="AQ119" i="160" s="1"/>
  <c r="BJ205" i="160"/>
  <c r="BJ200" i="160"/>
  <c r="BV161" i="160"/>
  <c r="AQ162" i="160" s="1"/>
  <c r="CH157" i="160"/>
  <c r="BQ149" i="160"/>
  <c r="AG150" i="160" s="1"/>
  <c r="BJ190" i="160"/>
  <c r="BJ142" i="160"/>
  <c r="BJ126" i="160"/>
  <c r="CH169" i="160"/>
  <c r="CH142" i="160"/>
  <c r="BQ126" i="160"/>
  <c r="AG127" i="160" s="1"/>
  <c r="BV205" i="160"/>
  <c r="AQ206" i="160" s="1"/>
  <c r="BJ189" i="160"/>
  <c r="CH200" i="160"/>
  <c r="CH159" i="160"/>
  <c r="CH110" i="160"/>
  <c r="BJ172" i="160"/>
  <c r="CH182" i="160"/>
  <c r="BQ157" i="160"/>
  <c r="AG158" i="160" s="1"/>
  <c r="BH190" i="160"/>
  <c r="BH165" i="160"/>
  <c r="BH68" i="160"/>
  <c r="BH34" i="160"/>
  <c r="BH99" i="160"/>
  <c r="BH96" i="160"/>
  <c r="BH32" i="160"/>
  <c r="BH71" i="160"/>
  <c r="BH85" i="160"/>
  <c r="BH95" i="160"/>
  <c r="BH108" i="160"/>
  <c r="BH60" i="160"/>
  <c r="BH80" i="160"/>
  <c r="BH83" i="160"/>
  <c r="BH136" i="160"/>
  <c r="BH47" i="160"/>
  <c r="BH94" i="160"/>
  <c r="BH70" i="160"/>
  <c r="BH76" i="160"/>
  <c r="BH31" i="160"/>
  <c r="BH100" i="160"/>
  <c r="BH30" i="160"/>
  <c r="BH63" i="160"/>
  <c r="BH20" i="160"/>
  <c r="BH112" i="160"/>
  <c r="BH29" i="160"/>
  <c r="BH61" i="160"/>
  <c r="BH10" i="160"/>
  <c r="BH172" i="160"/>
  <c r="BH134" i="160"/>
  <c r="BH72" i="160"/>
  <c r="BH62" i="160"/>
  <c r="BH39" i="160"/>
  <c r="BH56" i="160"/>
  <c r="BH22" i="160"/>
  <c r="BH55" i="160"/>
  <c r="BH104" i="160"/>
  <c r="BH177" i="160"/>
  <c r="BH192" i="160"/>
  <c r="BH74" i="160"/>
  <c r="BH69" i="160"/>
  <c r="BH87" i="160"/>
  <c r="BH38" i="160"/>
  <c r="BH171" i="160"/>
  <c r="BH205" i="160"/>
  <c r="BH93" i="160"/>
  <c r="BH103" i="160"/>
  <c r="BH54" i="160"/>
  <c r="BH110" i="160"/>
  <c r="BH109" i="160"/>
  <c r="BH19" i="160"/>
  <c r="BH77" i="160"/>
  <c r="BH24" i="160"/>
  <c r="BH45" i="160"/>
  <c r="BH28" i="160"/>
  <c r="BH84" i="160"/>
  <c r="BH88" i="160"/>
  <c r="BH46" i="160"/>
  <c r="BH102" i="160"/>
  <c r="BH107" i="160"/>
  <c r="BH196" i="160"/>
  <c r="BH53" i="160"/>
  <c r="BH49" i="160"/>
  <c r="BH101" i="160"/>
  <c r="BH37" i="160"/>
  <c r="BH92" i="160"/>
  <c r="BH64" i="160"/>
  <c r="BH78" i="160"/>
  <c r="BH48" i="160"/>
  <c r="BH59" i="160"/>
  <c r="BH36" i="160"/>
  <c r="BH14" i="160"/>
  <c r="BH15" i="160"/>
  <c r="BH79" i="160"/>
  <c r="BH124" i="160"/>
  <c r="BH86" i="160"/>
  <c r="BH21" i="160"/>
  <c r="BH27" i="160"/>
  <c r="BH89" i="160"/>
  <c r="BH173" i="160"/>
  <c r="BI33" i="160"/>
  <c r="BJ27" i="160"/>
  <c r="BI106" i="160"/>
  <c r="BS36" i="160"/>
  <c r="AK37" i="160" s="1"/>
  <c r="BU27" i="160"/>
  <c r="AO28" i="160" s="1"/>
  <c r="BJ197" i="160"/>
  <c r="BH149" i="160"/>
  <c r="BS28" i="160"/>
  <c r="AK29" i="160" s="1"/>
  <c r="BI51" i="160"/>
  <c r="BQ107" i="160"/>
  <c r="AG108" i="160" s="1"/>
  <c r="CH27" i="160"/>
  <c r="BW133" i="160"/>
  <c r="AS134" i="160" s="1"/>
  <c r="BW38" i="160"/>
  <c r="AS39" i="160" s="1"/>
  <c r="BW29" i="160"/>
  <c r="AS30" i="160" s="1"/>
  <c r="BW39" i="160"/>
  <c r="AS40" i="160" s="1"/>
  <c r="BW87" i="160"/>
  <c r="AS88" i="160" s="1"/>
  <c r="BW93" i="160"/>
  <c r="AS94" i="160" s="1"/>
  <c r="BW103" i="160"/>
  <c r="AS104" i="160" s="1"/>
  <c r="BW16" i="160"/>
  <c r="AS17" i="160" s="1"/>
  <c r="BW32" i="160"/>
  <c r="AS33" i="160" s="1"/>
  <c r="BW23" i="160"/>
  <c r="AS24" i="160" s="1"/>
  <c r="BW52" i="160"/>
  <c r="AS53" i="160" s="1"/>
  <c r="BW55" i="160"/>
  <c r="AS56" i="160" s="1"/>
  <c r="BW45" i="160"/>
  <c r="AS46" i="160" s="1"/>
  <c r="BW99" i="160"/>
  <c r="AS100" i="160" s="1"/>
  <c r="BW181" i="160"/>
  <c r="AS182" i="160" s="1"/>
  <c r="BW70" i="160"/>
  <c r="AS71" i="160" s="1"/>
  <c r="BW10" i="160"/>
  <c r="AS11" i="160" s="1"/>
  <c r="BW80" i="160"/>
  <c r="AS81" i="160" s="1"/>
  <c r="BW24" i="160"/>
  <c r="AS25" i="160" s="1"/>
  <c r="BW14" i="160"/>
  <c r="AS15" i="160" s="1"/>
  <c r="BW166" i="160"/>
  <c r="AS167" i="160" s="1"/>
  <c r="BW192" i="160"/>
  <c r="AS193" i="160" s="1"/>
  <c r="BW188" i="160"/>
  <c r="AS189" i="160" s="1"/>
  <c r="BW53" i="160"/>
  <c r="AS54" i="160" s="1"/>
  <c r="BW101" i="160"/>
  <c r="AS102" i="160" s="1"/>
  <c r="BW22" i="160"/>
  <c r="AS23" i="160" s="1"/>
  <c r="BW90" i="160"/>
  <c r="AS91" i="160" s="1"/>
  <c r="BW21" i="160"/>
  <c r="AS22" i="160" s="1"/>
  <c r="BW40" i="160"/>
  <c r="AS41" i="160" s="1"/>
  <c r="BW108" i="160"/>
  <c r="AS109" i="160" s="1"/>
  <c r="BW84" i="160"/>
  <c r="AS85" i="160" s="1"/>
  <c r="BW86" i="160"/>
  <c r="AS87" i="160" s="1"/>
  <c r="BW62" i="160"/>
  <c r="AS63" i="160" s="1"/>
  <c r="BW106" i="160"/>
  <c r="AS107" i="160" s="1"/>
  <c r="BW104" i="160"/>
  <c r="AS105" i="160" s="1"/>
  <c r="BW63" i="160"/>
  <c r="AS64" i="160" s="1"/>
  <c r="BW13" i="160"/>
  <c r="AS14" i="160" s="1"/>
  <c r="BW100" i="160"/>
  <c r="AS101" i="160" s="1"/>
  <c r="BW78" i="160"/>
  <c r="AS79" i="160" s="1"/>
  <c r="BW71" i="160"/>
  <c r="AS72" i="160" s="1"/>
  <c r="BW206" i="160"/>
  <c r="AS207" i="160" s="1"/>
  <c r="BW156" i="160"/>
  <c r="AS157" i="160" s="1"/>
  <c r="BW200" i="160"/>
  <c r="AS201" i="160" s="1"/>
  <c r="BW167" i="160"/>
  <c r="AS168" i="160" s="1"/>
  <c r="BW50" i="160"/>
  <c r="AS51" i="160" s="1"/>
  <c r="BW46" i="160"/>
  <c r="AS47" i="160" s="1"/>
  <c r="BW94" i="160"/>
  <c r="AS95" i="160" s="1"/>
  <c r="BW15" i="160"/>
  <c r="AS16" i="160" s="1"/>
  <c r="BW37" i="160"/>
  <c r="AS38" i="160" s="1"/>
  <c r="BW47" i="160"/>
  <c r="AS48" i="160" s="1"/>
  <c r="BW30" i="160"/>
  <c r="AS31" i="160" s="1"/>
  <c r="BW65" i="160"/>
  <c r="AS66" i="160" s="1"/>
  <c r="BW18" i="160"/>
  <c r="AS19" i="160" s="1"/>
  <c r="BW145" i="160"/>
  <c r="AS146" i="160" s="1"/>
  <c r="BW41" i="160"/>
  <c r="AS42" i="160" s="1"/>
  <c r="BW141" i="160"/>
  <c r="AS142" i="160" s="1"/>
  <c r="BW69" i="160"/>
  <c r="AS70" i="160" s="1"/>
  <c r="BW88" i="160"/>
  <c r="AS89" i="160" s="1"/>
  <c r="BW149" i="160"/>
  <c r="AS150" i="160" s="1"/>
  <c r="BW33" i="160"/>
  <c r="AS34" i="160" s="1"/>
  <c r="BW77" i="160"/>
  <c r="AS78" i="160" s="1"/>
  <c r="BW95" i="160"/>
  <c r="AS96" i="160" s="1"/>
  <c r="BW79" i="160"/>
  <c r="AS80" i="160" s="1"/>
  <c r="BW102" i="160"/>
  <c r="AS103" i="160" s="1"/>
  <c r="BW64" i="160"/>
  <c r="AS65" i="160" s="1"/>
  <c r="BW96" i="160"/>
  <c r="AS97" i="160" s="1"/>
  <c r="BW59" i="160"/>
  <c r="AS60" i="160" s="1"/>
  <c r="BW76" i="160"/>
  <c r="AS77" i="160" s="1"/>
  <c r="BW72" i="160"/>
  <c r="AS73" i="160" s="1"/>
  <c r="BW31" i="160"/>
  <c r="AS32" i="160" s="1"/>
  <c r="BW48" i="160"/>
  <c r="AS49" i="160" s="1"/>
  <c r="BW136" i="160"/>
  <c r="AS137" i="160" s="1"/>
  <c r="BW56" i="160"/>
  <c r="AS57" i="160" s="1"/>
  <c r="BW61" i="160"/>
  <c r="AS62" i="160" s="1"/>
  <c r="BW49" i="160"/>
  <c r="AS50" i="160" s="1"/>
  <c r="BW85" i="160"/>
  <c r="AS86" i="160" s="1"/>
  <c r="BI34" i="160"/>
  <c r="BQ190" i="160"/>
  <c r="AG191" i="160" s="1"/>
  <c r="BI126" i="160"/>
  <c r="BI110" i="160"/>
  <c r="BW180" i="160"/>
  <c r="AS181" i="160" s="1"/>
  <c r="BW42" i="160"/>
  <c r="AS43" i="160" s="1"/>
  <c r="BQ98" i="160"/>
  <c r="AG99" i="160" s="1"/>
  <c r="BQ18" i="160"/>
  <c r="AG19" i="160" s="1"/>
  <c r="BH106" i="160"/>
  <c r="BQ36" i="160"/>
  <c r="AG37" i="160" s="1"/>
  <c r="BV149" i="160"/>
  <c r="AQ150" i="160" s="1"/>
  <c r="BR51" i="160"/>
  <c r="AI52" i="160" s="1"/>
  <c r="BV11" i="160"/>
  <c r="AQ12" i="160" s="1"/>
  <c r="BV51" i="160"/>
  <c r="AQ52" i="160" s="1"/>
  <c r="BW134" i="160"/>
  <c r="AS135" i="160" s="1"/>
  <c r="BH18" i="160"/>
  <c r="BI90" i="160"/>
  <c r="BS20" i="160"/>
  <c r="AK21" i="160" s="1"/>
  <c r="BU10" i="160"/>
  <c r="BY182" i="160"/>
  <c r="BA183" i="160" s="1"/>
  <c r="BH209" i="160"/>
  <c r="BH58" i="160"/>
  <c r="BQ59" i="160"/>
  <c r="AG60" i="160" s="1"/>
  <c r="BS25" i="160"/>
  <c r="AK26" i="160" s="1"/>
  <c r="BR144" i="160"/>
  <c r="AI145" i="160" s="1"/>
  <c r="BS135" i="160"/>
  <c r="AK136" i="160" s="1"/>
  <c r="CC189" i="160"/>
  <c r="BJ91" i="160"/>
  <c r="CC105" i="160"/>
  <c r="BR41" i="160"/>
  <c r="AI42" i="160" s="1"/>
  <c r="BH57" i="160"/>
  <c r="BW91" i="160"/>
  <c r="AS92" i="160" s="1"/>
  <c r="CC65" i="160"/>
  <c r="BW67" i="160"/>
  <c r="AS68" i="160" s="1"/>
  <c r="BW105" i="160"/>
  <c r="AS106" i="160" s="1"/>
  <c r="CC107" i="160"/>
  <c r="BR29" i="160"/>
  <c r="AI30" i="160" s="1"/>
  <c r="BT77" i="160"/>
  <c r="AM78" i="160" s="1"/>
  <c r="BJ73" i="160"/>
  <c r="CC75" i="160"/>
  <c r="CH28" i="160"/>
  <c r="CH90" i="160"/>
  <c r="BY162" i="160"/>
  <c r="BA163" i="160" s="1"/>
  <c r="BY122" i="160"/>
  <c r="BA123" i="160" s="1"/>
  <c r="BI147" i="160"/>
  <c r="BQ173" i="160"/>
  <c r="AG174" i="160" s="1"/>
  <c r="BT69" i="160"/>
  <c r="AM70" i="160" s="1"/>
  <c r="CH68" i="160"/>
  <c r="BS94" i="160"/>
  <c r="AK95" i="160" s="1"/>
  <c r="BW54" i="160"/>
  <c r="AS55" i="160" s="1"/>
  <c r="BY102" i="160"/>
  <c r="BU55" i="160"/>
  <c r="AO56" i="160" s="1"/>
  <c r="CC79" i="160"/>
  <c r="BZ66" i="160"/>
  <c r="BC67" i="160" s="1"/>
  <c r="BZ42" i="160"/>
  <c r="BX58" i="160"/>
  <c r="AU59" i="160" s="1"/>
  <c r="BZ55" i="160"/>
  <c r="BX54" i="160"/>
  <c r="AU55" i="160" s="1"/>
  <c r="BZ26" i="160"/>
  <c r="BZ37" i="160"/>
  <c r="BC38" i="160" s="1"/>
  <c r="BX179" i="160"/>
  <c r="AU180" i="160" s="1"/>
  <c r="BX87" i="160"/>
  <c r="AU88" i="160" s="1"/>
  <c r="BX71" i="160"/>
  <c r="AU72" i="160" s="1"/>
  <c r="BX14" i="160"/>
  <c r="AU15" i="160" s="1"/>
  <c r="BX37" i="160"/>
  <c r="AU38" i="160" s="1"/>
  <c r="BZ31" i="160"/>
  <c r="BX108" i="160"/>
  <c r="AU109" i="160" s="1"/>
  <c r="BZ60" i="160"/>
  <c r="BC61" i="160" s="1"/>
  <c r="BZ45" i="160"/>
  <c r="BC46" i="160" s="1"/>
  <c r="CD84" i="160"/>
  <c r="CD71" i="160"/>
  <c r="CG13" i="160"/>
  <c r="CD68" i="160"/>
  <c r="CG85" i="160"/>
  <c r="BZ24" i="160"/>
  <c r="BC25" i="160" s="1"/>
  <c r="BZ64" i="160"/>
  <c r="BX157" i="160"/>
  <c r="AU158" i="160" s="1"/>
  <c r="CD98" i="160"/>
  <c r="CD12" i="160"/>
  <c r="CG137" i="160"/>
  <c r="BZ208" i="160"/>
  <c r="BZ166" i="160"/>
  <c r="BC167" i="160" s="1"/>
  <c r="CD151" i="160"/>
  <c r="BX177" i="160"/>
  <c r="AU178" i="160" s="1"/>
  <c r="CA72" i="160"/>
  <c r="BX141" i="160"/>
  <c r="AU142" i="160" s="1"/>
  <c r="BZ51" i="160"/>
  <c r="BC52" i="160" s="1"/>
  <c r="CD72" i="160"/>
  <c r="CA102" i="160"/>
  <c r="CD15" i="160"/>
  <c r="CA75" i="160"/>
  <c r="CG61" i="160"/>
  <c r="BZ56" i="160"/>
  <c r="CD35" i="160"/>
  <c r="CE28" i="160"/>
  <c r="CG11" i="160"/>
  <c r="CA30" i="160"/>
  <c r="BZ73" i="160"/>
  <c r="BZ150" i="160"/>
  <c r="BZ109" i="160"/>
  <c r="BZ95" i="160"/>
  <c r="BC96" i="160" s="1"/>
  <c r="BZ94" i="160"/>
  <c r="BC95" i="160" s="1"/>
  <c r="BZ78" i="160"/>
  <c r="BC79" i="160" s="1"/>
  <c r="BZ30" i="160"/>
  <c r="BC31" i="160" s="1"/>
  <c r="BZ15" i="160"/>
  <c r="BZ103" i="160"/>
  <c r="BC104" i="160" s="1"/>
  <c r="BZ57" i="160"/>
  <c r="BC58" i="160" s="1"/>
  <c r="BZ160" i="160"/>
  <c r="BZ119" i="160"/>
  <c r="BC120" i="160" s="1"/>
  <c r="BZ135" i="160"/>
  <c r="BX120" i="160"/>
  <c r="AU121" i="160" s="1"/>
  <c r="BX151" i="160"/>
  <c r="AU152" i="160" s="1"/>
  <c r="BZ99" i="160"/>
  <c r="BC100" i="160" s="1"/>
  <c r="BZ44" i="160"/>
  <c r="BC45" i="160" s="1"/>
  <c r="BX73" i="160"/>
  <c r="AU74" i="160" s="1"/>
  <c r="BZ36" i="160"/>
  <c r="BC37" i="160" s="1"/>
  <c r="BZ96" i="160"/>
  <c r="BZ102" i="160"/>
  <c r="BC103" i="160" s="1"/>
  <c r="BZ106" i="160"/>
  <c r="BX126" i="160"/>
  <c r="AU127" i="160" s="1"/>
  <c r="BX51" i="160"/>
  <c r="AU52" i="160" s="1"/>
  <c r="BX74" i="160"/>
  <c r="AU75" i="160" s="1"/>
  <c r="BZ70" i="160"/>
  <c r="BC71" i="160" s="1"/>
  <c r="BZ33" i="160"/>
  <c r="BZ59" i="160"/>
  <c r="BC60" i="160" s="1"/>
  <c r="BZ12" i="160"/>
  <c r="BC13" i="160" s="1"/>
  <c r="BZ126" i="160"/>
  <c r="BC127" i="160" s="1"/>
  <c r="BX196" i="160"/>
  <c r="AU197" i="160" s="1"/>
  <c r="BX118" i="160"/>
  <c r="AU119" i="160" s="1"/>
  <c r="BX195" i="160"/>
  <c r="AU196" i="160" s="1"/>
  <c r="BZ203" i="160"/>
  <c r="BX77" i="160"/>
  <c r="AU78" i="160" s="1"/>
  <c r="BZ53" i="160"/>
  <c r="BC54" i="160" s="1"/>
  <c r="BZ86" i="160"/>
  <c r="BC87" i="160" s="1"/>
  <c r="BX23" i="160"/>
  <c r="AU24" i="160" s="1"/>
  <c r="BX84" i="160"/>
  <c r="AU85" i="160" s="1"/>
  <c r="BZ16" i="160"/>
  <c r="BC17" i="160" s="1"/>
  <c r="BX86" i="160"/>
  <c r="AU87" i="160" s="1"/>
  <c r="BZ40" i="160"/>
  <c r="BC41" i="160" s="1"/>
  <c r="BZ100" i="160"/>
  <c r="BC101" i="160" s="1"/>
  <c r="BZ76" i="160"/>
  <c r="BX16" i="160"/>
  <c r="AU17" i="160" s="1"/>
  <c r="BX72" i="160"/>
  <c r="AU73" i="160" s="1"/>
  <c r="BZ62" i="160"/>
  <c r="BZ117" i="160"/>
  <c r="CD185" i="160"/>
  <c r="BX139" i="160"/>
  <c r="AU140" i="160" s="1"/>
  <c r="BZ191" i="160"/>
  <c r="BZ207" i="160"/>
  <c r="CG72" i="160"/>
  <c r="BZ49" i="160"/>
  <c r="BC50" i="160" s="1"/>
  <c r="CD79" i="160"/>
  <c r="CD87" i="160"/>
  <c r="CG96" i="160"/>
  <c r="BZ142" i="160"/>
  <c r="CA164" i="160"/>
  <c r="CD58" i="160"/>
  <c r="BX45" i="160"/>
  <c r="AU46" i="160" s="1"/>
  <c r="BX167" i="160"/>
  <c r="AU168" i="160" s="1"/>
  <c r="CD9" i="160"/>
  <c r="CA20" i="160"/>
  <c r="CA32" i="160"/>
  <c r="CD13" i="160"/>
  <c r="CG42" i="160"/>
  <c r="CG29" i="160"/>
  <c r="CA48" i="160"/>
  <c r="BZ71" i="160"/>
  <c r="BC72" i="160" s="1"/>
  <c r="BZ48" i="160"/>
  <c r="BC49" i="160" s="1"/>
  <c r="BX21" i="160"/>
  <c r="AU22" i="160" s="1"/>
  <c r="BZ46" i="160"/>
  <c r="BC47" i="160" s="1"/>
  <c r="BZ68" i="160"/>
  <c r="BC69" i="160" s="1"/>
  <c r="BX78" i="160"/>
  <c r="AU79" i="160" s="1"/>
  <c r="BZ32" i="160"/>
  <c r="BC33" i="160" s="1"/>
  <c r="BX15" i="160"/>
  <c r="AU16" i="160" s="1"/>
  <c r="CD48" i="160"/>
  <c r="CG80" i="160"/>
  <c r="CG31" i="160"/>
  <c r="BX104" i="160"/>
  <c r="AU105" i="160" s="1"/>
  <c r="BZ47" i="160"/>
  <c r="BC48" i="160" s="1"/>
  <c r="CA76" i="160"/>
  <c r="CA27" i="160"/>
  <c r="CG46" i="160"/>
  <c r="CG35" i="160"/>
  <c r="CG101" i="160"/>
  <c r="CA101" i="160"/>
  <c r="BZ97" i="160"/>
  <c r="CA67" i="160"/>
  <c r="BZ204" i="160"/>
  <c r="BC205" i="160" s="1"/>
  <c r="CA172" i="160"/>
  <c r="BZ54" i="160"/>
  <c r="BC55" i="160" s="1"/>
  <c r="BZ108" i="160"/>
  <c r="BC109" i="160" s="1"/>
  <c r="BZ87" i="160"/>
  <c r="BC88" i="160" s="1"/>
  <c r="BX22" i="160"/>
  <c r="AU23" i="160" s="1"/>
  <c r="BX56" i="160"/>
  <c r="AU57" i="160" s="1"/>
  <c r="BZ17" i="160"/>
  <c r="BC18" i="160" s="1"/>
  <c r="BX9" i="160"/>
  <c r="AU10" i="160" s="1"/>
  <c r="BX64" i="160"/>
  <c r="AU65" i="160" s="1"/>
  <c r="BX89" i="160"/>
  <c r="AU90" i="160" s="1"/>
  <c r="BX32" i="160"/>
  <c r="AU33" i="160" s="1"/>
  <c r="BX188" i="160"/>
  <c r="AU189" i="160" s="1"/>
  <c r="BX80" i="160"/>
  <c r="AU81" i="160" s="1"/>
  <c r="BX13" i="160"/>
  <c r="AU14" i="160" s="1"/>
  <c r="BZ72" i="160"/>
  <c r="BC73" i="160" s="1"/>
  <c r="CD65" i="160"/>
  <c r="BX34" i="160"/>
  <c r="BX99" i="160"/>
  <c r="AU100" i="160" s="1"/>
  <c r="CG15" i="160"/>
  <c r="CG108" i="160"/>
  <c r="CD172" i="160"/>
  <c r="CG20" i="160"/>
  <c r="BZ156" i="160"/>
  <c r="BZ118" i="160"/>
  <c r="BZ93" i="160"/>
  <c r="BX25" i="160"/>
  <c r="AU26" i="160" s="1"/>
  <c r="BX88" i="160"/>
  <c r="AU89" i="160" s="1"/>
  <c r="BX27" i="160"/>
  <c r="AU28" i="160" s="1"/>
  <c r="BZ69" i="160"/>
  <c r="BC70" i="160" s="1"/>
  <c r="BX40" i="160"/>
  <c r="AU41" i="160" s="1"/>
  <c r="BZ22" i="160"/>
  <c r="BC23" i="160" s="1"/>
  <c r="BZ23" i="160"/>
  <c r="BC24" i="160" s="1"/>
  <c r="BX10" i="160"/>
  <c r="AU11" i="160" s="1"/>
  <c r="BZ58" i="160"/>
  <c r="BC59" i="160" s="1"/>
  <c r="BZ77" i="160"/>
  <c r="BC78" i="160" s="1"/>
  <c r="BX26" i="160"/>
  <c r="AU27" i="160" s="1"/>
  <c r="CD164" i="160"/>
  <c r="BZ173" i="160"/>
  <c r="BZ21" i="160"/>
  <c r="BC22" i="160" s="1"/>
  <c r="BZ13" i="160"/>
  <c r="BC14" i="160" s="1"/>
  <c r="BX103" i="160"/>
  <c r="AU104" i="160" s="1"/>
  <c r="BZ104" i="160"/>
  <c r="BC105" i="160" s="1"/>
  <c r="BX38" i="160"/>
  <c r="AU39" i="160" s="1"/>
  <c r="BZ85" i="160"/>
  <c r="BC86" i="160" s="1"/>
  <c r="BZ39" i="160"/>
  <c r="BC40" i="160" s="1"/>
  <c r="BZ209" i="160"/>
  <c r="BX31" i="160"/>
  <c r="AU32" i="160" s="1"/>
  <c r="BX91" i="160"/>
  <c r="AU92" i="160" s="1"/>
  <c r="BX52" i="160"/>
  <c r="AU53" i="160" s="1"/>
  <c r="CD189" i="160"/>
  <c r="CG173" i="160"/>
  <c r="BX158" i="160"/>
  <c r="AU159" i="160" s="1"/>
  <c r="BZ74" i="160"/>
  <c r="BC75" i="160" s="1"/>
  <c r="BZ132" i="160"/>
  <c r="BC133" i="160" s="1"/>
  <c r="BZ206" i="160"/>
  <c r="BZ14" i="160"/>
  <c r="BC15" i="160" s="1"/>
  <c r="BX69" i="160"/>
  <c r="AU70" i="160" s="1"/>
  <c r="BX79" i="160"/>
  <c r="AU80" i="160" s="1"/>
  <c r="BX24" i="160"/>
  <c r="AU25" i="160" s="1"/>
  <c r="BX148" i="160"/>
  <c r="AU149" i="160" s="1"/>
  <c r="CG84" i="160"/>
  <c r="CD94" i="160"/>
  <c r="CD88" i="160"/>
  <c r="CG204" i="160"/>
  <c r="BZ88" i="160"/>
  <c r="BZ89" i="160"/>
  <c r="BC90" i="160" s="1"/>
  <c r="CG88" i="160"/>
  <c r="CA87" i="160"/>
  <c r="BZ148" i="160"/>
  <c r="CA62" i="160"/>
  <c r="CA92" i="160"/>
  <c r="CG66" i="160"/>
  <c r="CG12" i="160"/>
  <c r="CG55" i="160"/>
  <c r="DA5" i="160"/>
  <c r="CY5" i="160"/>
  <c r="DG5" i="160"/>
  <c r="DI5" i="160"/>
  <c r="DE5" i="160"/>
  <c r="CO5" i="160"/>
  <c r="DF5" i="160"/>
  <c r="DH5" i="160"/>
  <c r="CP5" i="160"/>
  <c r="DK5" i="160"/>
  <c r="CW5" i="160"/>
  <c r="DN5" i="160"/>
  <c r="DB5" i="160"/>
  <c r="CQ5" i="160"/>
  <c r="CZ5" i="160"/>
  <c r="CS5" i="160"/>
  <c r="DL5" i="160"/>
  <c r="CX5" i="160"/>
  <c r="DP5" i="160"/>
  <c r="DM5" i="160"/>
  <c r="CR5" i="160"/>
  <c r="DO5" i="160"/>
  <c r="DJ5" i="160"/>
  <c r="CN5" i="160"/>
  <c r="CT5" i="160"/>
  <c r="DD5" i="160"/>
  <c r="FQ6" i="189"/>
  <c r="FR6" i="189" s="1"/>
  <c r="EY6" i="189"/>
  <c r="EZ6" i="189" s="1"/>
  <c r="FQ5" i="189"/>
  <c r="FR5" i="189" s="1"/>
  <c r="EY5" i="189"/>
  <c r="EZ5" i="189" s="1"/>
  <c r="BA54" i="160" l="1"/>
  <c r="BA156" i="160"/>
  <c r="BC76" i="160"/>
  <c r="BA180" i="160"/>
  <c r="BC63" i="160"/>
  <c r="BA60" i="160"/>
  <c r="BA11" i="160"/>
  <c r="BA126" i="160"/>
  <c r="BC160" i="160"/>
  <c r="BA197" i="160"/>
  <c r="BA181" i="160"/>
  <c r="BC107" i="160"/>
  <c r="BA109" i="160"/>
  <c r="BC19" i="160"/>
  <c r="BA40" i="160"/>
  <c r="BC62" i="160"/>
  <c r="BC89" i="160"/>
  <c r="BC77" i="160"/>
  <c r="BC57" i="160"/>
  <c r="BA86" i="160"/>
  <c r="BC169" i="160"/>
  <c r="BA79" i="160"/>
  <c r="BA204" i="160"/>
  <c r="BA96" i="160"/>
  <c r="BA176" i="160"/>
  <c r="BC65" i="160"/>
  <c r="BA30" i="160"/>
  <c r="BA46" i="160"/>
  <c r="BA203" i="160"/>
  <c r="BA102" i="160"/>
  <c r="BC108" i="160"/>
  <c r="BC51" i="160"/>
  <c r="BA103" i="160"/>
  <c r="BA61" i="160"/>
  <c r="BA22" i="160"/>
  <c r="BA77" i="160"/>
  <c r="BA49" i="160"/>
  <c r="BC92" i="160"/>
  <c r="BA37" i="160"/>
  <c r="BA160" i="160"/>
  <c r="BC116" i="160"/>
  <c r="BA124" i="160"/>
  <c r="BC97" i="160"/>
  <c r="BA87" i="160"/>
  <c r="BA88" i="160"/>
  <c r="BA127" i="160"/>
  <c r="BC80" i="160"/>
  <c r="BC102" i="160"/>
  <c r="BC29" i="160"/>
  <c r="BC94" i="160"/>
  <c r="BC119" i="160"/>
  <c r="BA28" i="160"/>
  <c r="BC39" i="160"/>
  <c r="BC134" i="160"/>
  <c r="BC162" i="160"/>
  <c r="BA202" i="160"/>
  <c r="BA115" i="160"/>
  <c r="BC11" i="160"/>
  <c r="BA179" i="160"/>
  <c r="BA146" i="160"/>
  <c r="BA153" i="160"/>
  <c r="BA151" i="160"/>
  <c r="BA155" i="160"/>
  <c r="BA136" i="160"/>
  <c r="BC139" i="160"/>
  <c r="BC114" i="160"/>
  <c r="BA208" i="160"/>
  <c r="BC27" i="160"/>
  <c r="BA164" i="160"/>
  <c r="BA33" i="160"/>
  <c r="BA73" i="160"/>
  <c r="BC28" i="160"/>
  <c r="BC35" i="160"/>
  <c r="BC44" i="160"/>
  <c r="BA121" i="160"/>
  <c r="BA138" i="160"/>
  <c r="BA140" i="160"/>
  <c r="BA141" i="160"/>
  <c r="BC138" i="160"/>
  <c r="BC32" i="160"/>
  <c r="BA21" i="160"/>
  <c r="BA31" i="160"/>
  <c r="BA169" i="160"/>
  <c r="BA93" i="160"/>
  <c r="BC82" i="160"/>
  <c r="BC16" i="160"/>
  <c r="BC56" i="160"/>
  <c r="BA190" i="160"/>
  <c r="BA68" i="160"/>
  <c r="BC91" i="160"/>
  <c r="BC178" i="160"/>
  <c r="BA69" i="160"/>
  <c r="BA76" i="160"/>
  <c r="BA108" i="160"/>
  <c r="BA47" i="160"/>
  <c r="BA63" i="160"/>
  <c r="BA53" i="160"/>
  <c r="BA52" i="160"/>
  <c r="BC132" i="160"/>
  <c r="BC20" i="160"/>
  <c r="BC113" i="160"/>
  <c r="BC145" i="160"/>
  <c r="BC125" i="160"/>
  <c r="BA209" i="160"/>
  <c r="BA143" i="160"/>
  <c r="BA152" i="160"/>
  <c r="BC164" i="160"/>
  <c r="BC117" i="160"/>
  <c r="AW138" i="160"/>
  <c r="AW140" i="160"/>
  <c r="AW34" i="160"/>
  <c r="BA34" i="160"/>
  <c r="AW43" i="160"/>
  <c r="BA43" i="160"/>
  <c r="AW192" i="160"/>
  <c r="BA192" i="160"/>
  <c r="AY181" i="160"/>
  <c r="BC181" i="160"/>
  <c r="AY173" i="160"/>
  <c r="BC173" i="160"/>
  <c r="AY197" i="160"/>
  <c r="BC197" i="160"/>
  <c r="AY189" i="160"/>
  <c r="BC189" i="160"/>
  <c r="AY144" i="160"/>
  <c r="BC144" i="160"/>
  <c r="AY199" i="160"/>
  <c r="BC199" i="160"/>
  <c r="AY206" i="160"/>
  <c r="BC206" i="160"/>
  <c r="AW142" i="160"/>
  <c r="BA142" i="160"/>
  <c r="AW166" i="160"/>
  <c r="BA166" i="160"/>
  <c r="AY156" i="160"/>
  <c r="BC156" i="160"/>
  <c r="AY187" i="160"/>
  <c r="BC187" i="160"/>
  <c r="AY147" i="160"/>
  <c r="BC147" i="160"/>
  <c r="AW130" i="160"/>
  <c r="BA130" i="160"/>
  <c r="AW114" i="160"/>
  <c r="BA114" i="160"/>
  <c r="AW158" i="160"/>
  <c r="BA158" i="160"/>
  <c r="AW137" i="160"/>
  <c r="BA137" i="160"/>
  <c r="AW173" i="160"/>
  <c r="BA173" i="160"/>
  <c r="AW116" i="160"/>
  <c r="BA116" i="160"/>
  <c r="AW180" i="160"/>
  <c r="AY138" i="160"/>
  <c r="AW165" i="160"/>
  <c r="BA165" i="160"/>
  <c r="AY10" i="160"/>
  <c r="BC10" i="160"/>
  <c r="AY176" i="160"/>
  <c r="BC176" i="160"/>
  <c r="AY128" i="160"/>
  <c r="BC128" i="160"/>
  <c r="AY121" i="160"/>
  <c r="BC121" i="160"/>
  <c r="AY131" i="160"/>
  <c r="BC131" i="160"/>
  <c r="AW10" i="160"/>
  <c r="BA10" i="160"/>
  <c r="AY155" i="160"/>
  <c r="BC155" i="160"/>
  <c r="AY175" i="160"/>
  <c r="BC175" i="160"/>
  <c r="AY168" i="160"/>
  <c r="BC168" i="160"/>
  <c r="AY146" i="160"/>
  <c r="BC146" i="160"/>
  <c r="AW189" i="160"/>
  <c r="BA189" i="160"/>
  <c r="AY115" i="160"/>
  <c r="BC115" i="160"/>
  <c r="AW74" i="160"/>
  <c r="BA74" i="160"/>
  <c r="AY43" i="160"/>
  <c r="BC43" i="160"/>
  <c r="AY192" i="160"/>
  <c r="BC192" i="160"/>
  <c r="AY34" i="160"/>
  <c r="BC34" i="160"/>
  <c r="AW121" i="160"/>
  <c r="AW12" i="160"/>
  <c r="BA12" i="160"/>
  <c r="AY165" i="160"/>
  <c r="BC165" i="160"/>
  <c r="AY26" i="160"/>
  <c r="BC26" i="160"/>
  <c r="AW125" i="160"/>
  <c r="BA125" i="160"/>
  <c r="AY122" i="160"/>
  <c r="BC122" i="160"/>
  <c r="AY150" i="160"/>
  <c r="BC150" i="160"/>
  <c r="AY179" i="160"/>
  <c r="BC179" i="160"/>
  <c r="AY137" i="160"/>
  <c r="BC137" i="160"/>
  <c r="AW198" i="160"/>
  <c r="BA198" i="160"/>
  <c r="AW157" i="160"/>
  <c r="BA157" i="160"/>
  <c r="AY203" i="160"/>
  <c r="BC203" i="160"/>
  <c r="AY158" i="160"/>
  <c r="BC158" i="160"/>
  <c r="AY112" i="160"/>
  <c r="BC112" i="160"/>
  <c r="AW148" i="160"/>
  <c r="BA148" i="160"/>
  <c r="AW207" i="160"/>
  <c r="BA207" i="160"/>
  <c r="AW122" i="160"/>
  <c r="BA122" i="160"/>
  <c r="AW177" i="160"/>
  <c r="BA177" i="160"/>
  <c r="AW161" i="160"/>
  <c r="BA161" i="160"/>
  <c r="AW131" i="160"/>
  <c r="BA131" i="160"/>
  <c r="AW174" i="160"/>
  <c r="BA174" i="160"/>
  <c r="AW170" i="160"/>
  <c r="BA170" i="160"/>
  <c r="AY140" i="160"/>
  <c r="BC140" i="160"/>
  <c r="AY161" i="160"/>
  <c r="BC161" i="160"/>
  <c r="AY157" i="160"/>
  <c r="BC157" i="160"/>
  <c r="AY143" i="160"/>
  <c r="BC143" i="160"/>
  <c r="AY204" i="160"/>
  <c r="BC204" i="160"/>
  <c r="AY151" i="160"/>
  <c r="BC151" i="160"/>
  <c r="AY154" i="160"/>
  <c r="BC154" i="160"/>
  <c r="AW98" i="160"/>
  <c r="BA98" i="160"/>
  <c r="AY12" i="160"/>
  <c r="BC12" i="160"/>
  <c r="AY83" i="160"/>
  <c r="BC83" i="160"/>
  <c r="AW210" i="160"/>
  <c r="BA210" i="160"/>
  <c r="AY201" i="160"/>
  <c r="BC201" i="160"/>
  <c r="AY142" i="160"/>
  <c r="BC142" i="160"/>
  <c r="AY177" i="160"/>
  <c r="BC177" i="160"/>
  <c r="AY129" i="160"/>
  <c r="BC129" i="160"/>
  <c r="AY152" i="160"/>
  <c r="BC152" i="160"/>
  <c r="AW175" i="160"/>
  <c r="BA175" i="160"/>
  <c r="AY124" i="160"/>
  <c r="BC124" i="160"/>
  <c r="AW185" i="160"/>
  <c r="BA185" i="160"/>
  <c r="AW194" i="160"/>
  <c r="BA194" i="160"/>
  <c r="AW171" i="160"/>
  <c r="BA171" i="160"/>
  <c r="AW168" i="160"/>
  <c r="BA168" i="160"/>
  <c r="AW199" i="160"/>
  <c r="BA199" i="160"/>
  <c r="AW172" i="160"/>
  <c r="BA172" i="160"/>
  <c r="AY172" i="160"/>
  <c r="BC172" i="160"/>
  <c r="AY210" i="160"/>
  <c r="BC210" i="160"/>
  <c r="AY174" i="160"/>
  <c r="BC174" i="160"/>
  <c r="AY98" i="160"/>
  <c r="BC98" i="160"/>
  <c r="AY74" i="160"/>
  <c r="BC74" i="160"/>
  <c r="AY191" i="160"/>
  <c r="BC191" i="160"/>
  <c r="AW117" i="160"/>
  <c r="BA117" i="160"/>
  <c r="AY193" i="160"/>
  <c r="BC193" i="160"/>
  <c r="AY180" i="160"/>
  <c r="BC180" i="160"/>
  <c r="AY136" i="160"/>
  <c r="BC136" i="160"/>
  <c r="AY208" i="160"/>
  <c r="BC208" i="160"/>
  <c r="AY110" i="160"/>
  <c r="BC110" i="160"/>
  <c r="AY207" i="160"/>
  <c r="BC207" i="160"/>
  <c r="AY149" i="160"/>
  <c r="BC149" i="160"/>
  <c r="AY118" i="160"/>
  <c r="BC118" i="160"/>
  <c r="AY209" i="160"/>
  <c r="BC209" i="160"/>
  <c r="AW176" i="160"/>
  <c r="AY166" i="160"/>
  <c r="BC166" i="160"/>
  <c r="AW26" i="160"/>
  <c r="BA26" i="160"/>
  <c r="AY141" i="160"/>
  <c r="BC141" i="160"/>
  <c r="AY198" i="160"/>
  <c r="BC198" i="160"/>
  <c r="AY184" i="160"/>
  <c r="BC184" i="160"/>
  <c r="AW184" i="160"/>
  <c r="BA184" i="160"/>
  <c r="AY202" i="160"/>
  <c r="BC202" i="160"/>
  <c r="AY188" i="160"/>
  <c r="BC188" i="160"/>
  <c r="AW145" i="160"/>
  <c r="BA145" i="160"/>
  <c r="AW129" i="160"/>
  <c r="BA129" i="160"/>
  <c r="AW112" i="160"/>
  <c r="BA112" i="160"/>
  <c r="AW206" i="160"/>
  <c r="BA206" i="160"/>
  <c r="AW118" i="160"/>
  <c r="BA118" i="160"/>
  <c r="AW147" i="160"/>
  <c r="BA147" i="160"/>
  <c r="AY194" i="160"/>
  <c r="BC194" i="160"/>
  <c r="AY185" i="160"/>
  <c r="BC185" i="160"/>
  <c r="AW149" i="160"/>
  <c r="BA149" i="160"/>
  <c r="AW83" i="160"/>
  <c r="BA83" i="160"/>
  <c r="AY130" i="160"/>
  <c r="BC130" i="160"/>
  <c r="AW150" i="160"/>
  <c r="BA150" i="160"/>
  <c r="AW154" i="160"/>
  <c r="BA154" i="160"/>
  <c r="AY153" i="160"/>
  <c r="BC153" i="160"/>
  <c r="AY196" i="160"/>
  <c r="BC196" i="160"/>
  <c r="AW188" i="160"/>
  <c r="BA188" i="160"/>
  <c r="AY148" i="160"/>
  <c r="BC148" i="160"/>
  <c r="AW193" i="160"/>
  <c r="BA193" i="160"/>
  <c r="AW201" i="160"/>
  <c r="BA201" i="160"/>
  <c r="AW110" i="160"/>
  <c r="BA110" i="160"/>
  <c r="AW128" i="160"/>
  <c r="BA128" i="160"/>
  <c r="AW191" i="160"/>
  <c r="BA191" i="160"/>
  <c r="AW182" i="160"/>
  <c r="BA182" i="160"/>
  <c r="BL4" i="160"/>
  <c r="BL5" i="160" s="1"/>
  <c r="CJ4" i="160"/>
  <c r="CJ5" i="160" s="1"/>
  <c r="CE4" i="160"/>
  <c r="CE5" i="160" s="1"/>
  <c r="CB6" i="160"/>
  <c r="CB4" i="160"/>
  <c r="CB5" i="160" s="1"/>
  <c r="BL6" i="160"/>
  <c r="BN6" i="160"/>
  <c r="BN4" i="160"/>
  <c r="BN5" i="160" s="1"/>
  <c r="BM6" i="160"/>
  <c r="BM4" i="160"/>
  <c r="BM5" i="160" s="1"/>
  <c r="BK6" i="160"/>
  <c r="BK4" i="160"/>
  <c r="BK5" i="160" s="1"/>
  <c r="CI4" i="160"/>
  <c r="CI5" i="160" s="1"/>
  <c r="CF6" i="160"/>
  <c r="CF4" i="160"/>
  <c r="CF5" i="160" s="1"/>
  <c r="BT4" i="160"/>
  <c r="BT5" i="160" s="1"/>
  <c r="CG4" i="160"/>
  <c r="CG5" i="160" s="1"/>
  <c r="CH4" i="160"/>
  <c r="CH5" i="160" s="1"/>
  <c r="CC4" i="160"/>
  <c r="CC5" i="160" s="1"/>
  <c r="BY4" i="160"/>
  <c r="BY5" i="160" s="1"/>
  <c r="BS4" i="160"/>
  <c r="BS5" i="160" s="1"/>
  <c r="BR4" i="160"/>
  <c r="BR5" i="160" s="1"/>
  <c r="CD4" i="160"/>
  <c r="CD5" i="160" s="1"/>
  <c r="CE6" i="160"/>
  <c r="BV4" i="160"/>
  <c r="BV5" i="160" s="1"/>
  <c r="BQ4" i="160"/>
  <c r="BQ5" i="160" s="1"/>
  <c r="BW4" i="160"/>
  <c r="BW5" i="160" s="1"/>
  <c r="CA6" i="160"/>
  <c r="BY6" i="160"/>
  <c r="AW103" i="160"/>
  <c r="AY103" i="160"/>
  <c r="AY163" i="160"/>
  <c r="AW163" i="160"/>
  <c r="AY132" i="160"/>
  <c r="AW132" i="160"/>
  <c r="AY44" i="160"/>
  <c r="AW44" i="160"/>
  <c r="AW13" i="160"/>
  <c r="AY13" i="160"/>
  <c r="AW75" i="160"/>
  <c r="AY75" i="160"/>
  <c r="AW35" i="160"/>
  <c r="AY35" i="160"/>
  <c r="AY76" i="160"/>
  <c r="AW76" i="160"/>
  <c r="AY111" i="160"/>
  <c r="AW111" i="160"/>
  <c r="AY108" i="160"/>
  <c r="AW108" i="160"/>
  <c r="AW11" i="160"/>
  <c r="AY11" i="160"/>
  <c r="AW47" i="160"/>
  <c r="AY47" i="160"/>
  <c r="AW63" i="160"/>
  <c r="AY63" i="160"/>
  <c r="AY53" i="160"/>
  <c r="AW53" i="160"/>
  <c r="AY94" i="160"/>
  <c r="AW94" i="160"/>
  <c r="AW162" i="160"/>
  <c r="AY162" i="160"/>
  <c r="AW52" i="160"/>
  <c r="AY52" i="160"/>
  <c r="AY99" i="160"/>
  <c r="AW99" i="160"/>
  <c r="BX4" i="160"/>
  <c r="BX5" i="160" s="1"/>
  <c r="AU35" i="160"/>
  <c r="AY164" i="160"/>
  <c r="AW164" i="160"/>
  <c r="AW87" i="160"/>
  <c r="AY87" i="160"/>
  <c r="AW30" i="160"/>
  <c r="AY30" i="160"/>
  <c r="AY69" i="160"/>
  <c r="AW69" i="160"/>
  <c r="AW109" i="160"/>
  <c r="AY109" i="160"/>
  <c r="AW67" i="160"/>
  <c r="AY67" i="160"/>
  <c r="AW97" i="160"/>
  <c r="AY97" i="160"/>
  <c r="AY134" i="160"/>
  <c r="AW134" i="160"/>
  <c r="AY64" i="160"/>
  <c r="AW64" i="160"/>
  <c r="AY48" i="160"/>
  <c r="AW48" i="160"/>
  <c r="AW205" i="160"/>
  <c r="AY205" i="160"/>
  <c r="AW102" i="160"/>
  <c r="AY102" i="160"/>
  <c r="AY101" i="160"/>
  <c r="AW101" i="160"/>
  <c r="AY133" i="160"/>
  <c r="AW133" i="160"/>
  <c r="AY106" i="160"/>
  <c r="AW106" i="160"/>
  <c r="CG6" i="160"/>
  <c r="AW55" i="160"/>
  <c r="AY55" i="160"/>
  <c r="AY86" i="160"/>
  <c r="AW86" i="160"/>
  <c r="AW40" i="160"/>
  <c r="AY40" i="160"/>
  <c r="AY22" i="160"/>
  <c r="AW22" i="160"/>
  <c r="AW25" i="160"/>
  <c r="AY25" i="160"/>
  <c r="AY70" i="160"/>
  <c r="AW70" i="160"/>
  <c r="AW77" i="160"/>
  <c r="AY77" i="160"/>
  <c r="AY19" i="160"/>
  <c r="AW19" i="160"/>
  <c r="AW71" i="160"/>
  <c r="AY71" i="160"/>
  <c r="AW49" i="160"/>
  <c r="AY49" i="160"/>
  <c r="AW38" i="160"/>
  <c r="AY38" i="160"/>
  <c r="AY91" i="160"/>
  <c r="AW91" i="160"/>
  <c r="AY90" i="160"/>
  <c r="AW90" i="160"/>
  <c r="AW51" i="160"/>
  <c r="AY51" i="160"/>
  <c r="AW62" i="160"/>
  <c r="AY62" i="160"/>
  <c r="AY88" i="160"/>
  <c r="AW88" i="160"/>
  <c r="AW15" i="160"/>
  <c r="AY15" i="160"/>
  <c r="AW139" i="160"/>
  <c r="AY139" i="160"/>
  <c r="AW32" i="160"/>
  <c r="AY32" i="160"/>
  <c r="AW127" i="160"/>
  <c r="AY127" i="160"/>
  <c r="AY24" i="160"/>
  <c r="AW24" i="160"/>
  <c r="AY72" i="160"/>
  <c r="AW72" i="160"/>
  <c r="AW41" i="160"/>
  <c r="AY41" i="160"/>
  <c r="AY59" i="160"/>
  <c r="AW59" i="160"/>
  <c r="AW66" i="160"/>
  <c r="AY66" i="160"/>
  <c r="AY28" i="160"/>
  <c r="AW28" i="160"/>
  <c r="AY159" i="160"/>
  <c r="AW159" i="160"/>
  <c r="AW14" i="160"/>
  <c r="AY14" i="160"/>
  <c r="AY60" i="160"/>
  <c r="AW60" i="160"/>
  <c r="AW85" i="160"/>
  <c r="AY85" i="160"/>
  <c r="CJ6" i="160"/>
  <c r="AW82" i="160"/>
  <c r="AY82" i="160"/>
  <c r="AY54" i="160"/>
  <c r="AW54" i="160"/>
  <c r="AW79" i="160"/>
  <c r="AY79" i="160"/>
  <c r="AY56" i="160"/>
  <c r="AW56" i="160"/>
  <c r="AY89" i="160"/>
  <c r="AW89" i="160"/>
  <c r="AY80" i="160"/>
  <c r="AW80" i="160"/>
  <c r="AY92" i="160"/>
  <c r="AW92" i="160"/>
  <c r="AW27" i="160"/>
  <c r="AY27" i="160"/>
  <c r="AY39" i="160"/>
  <c r="AW39" i="160"/>
  <c r="AY36" i="160"/>
  <c r="AW36" i="160"/>
  <c r="AY183" i="160"/>
  <c r="AW183" i="160"/>
  <c r="AY16" i="160"/>
  <c r="AW16" i="160"/>
  <c r="AW84" i="160"/>
  <c r="AY84" i="160"/>
  <c r="AW78" i="160"/>
  <c r="AY78" i="160"/>
  <c r="AW23" i="160"/>
  <c r="AY23" i="160"/>
  <c r="AY57" i="160"/>
  <c r="AW57" i="160"/>
  <c r="AY96" i="160"/>
  <c r="AW96" i="160"/>
  <c r="AY33" i="160"/>
  <c r="AW33" i="160"/>
  <c r="AY73" i="160"/>
  <c r="AW73" i="160"/>
  <c r="AW65" i="160"/>
  <c r="AY65" i="160"/>
  <c r="AY178" i="160"/>
  <c r="AW178" i="160"/>
  <c r="AW81" i="160"/>
  <c r="AY81" i="160"/>
  <c r="AY119" i="160"/>
  <c r="AW119" i="160"/>
  <c r="BU6" i="160"/>
  <c r="AO11" i="160"/>
  <c r="AW61" i="160"/>
  <c r="AY61" i="160"/>
  <c r="AW186" i="160"/>
  <c r="AY186" i="160"/>
  <c r="BT6" i="160"/>
  <c r="AM11" i="160"/>
  <c r="AW31" i="160"/>
  <c r="AY31" i="160"/>
  <c r="AW46" i="160"/>
  <c r="AY46" i="160"/>
  <c r="AY167" i="160"/>
  <c r="AW167" i="160"/>
  <c r="AY169" i="160"/>
  <c r="AW169" i="160"/>
  <c r="AW93" i="160"/>
  <c r="AY93" i="160"/>
  <c r="AW18" i="160"/>
  <c r="AY18" i="160"/>
  <c r="AY42" i="160"/>
  <c r="AW42" i="160"/>
  <c r="AY120" i="160"/>
  <c r="AW120" i="160"/>
  <c r="AY105" i="160"/>
  <c r="AW105" i="160"/>
  <c r="AW20" i="160"/>
  <c r="AY20" i="160"/>
  <c r="AY126" i="160"/>
  <c r="AW126" i="160"/>
  <c r="AW45" i="160"/>
  <c r="AY45" i="160"/>
  <c r="AY100" i="160"/>
  <c r="AW100" i="160"/>
  <c r="AW123" i="160"/>
  <c r="AY123" i="160"/>
  <c r="BS6" i="160"/>
  <c r="AK12" i="160"/>
  <c r="AG6" i="160"/>
  <c r="AY21" i="160"/>
  <c r="AW21" i="160"/>
  <c r="AW29" i="160"/>
  <c r="AY29" i="160"/>
  <c r="AY104" i="160"/>
  <c r="AW104" i="160"/>
  <c r="AW190" i="160"/>
  <c r="AY190" i="160"/>
  <c r="AY135" i="160"/>
  <c r="AW135" i="160"/>
  <c r="AW95" i="160"/>
  <c r="AY95" i="160"/>
  <c r="AY107" i="160"/>
  <c r="AW107" i="160"/>
  <c r="AY68" i="160"/>
  <c r="AW68" i="160"/>
  <c r="AY200" i="160"/>
  <c r="AW200" i="160"/>
  <c r="AY58" i="160"/>
  <c r="AW58" i="160"/>
  <c r="AW17" i="160"/>
  <c r="AY17" i="160"/>
  <c r="AY37" i="160"/>
  <c r="AW37" i="160"/>
  <c r="AW50" i="160"/>
  <c r="AY50" i="160"/>
  <c r="BW6" i="160"/>
  <c r="CH6" i="160"/>
  <c r="BQ6" i="160"/>
  <c r="CA4" i="160"/>
  <c r="CA5" i="160" s="1"/>
  <c r="BZ4" i="160"/>
  <c r="BZ5" i="160" s="1"/>
  <c r="CD6" i="160"/>
  <c r="BR6" i="160"/>
  <c r="CI6" i="160"/>
  <c r="BX6" i="160"/>
  <c r="BV6" i="160"/>
  <c r="CC6" i="160"/>
  <c r="BI6" i="160"/>
  <c r="BZ6" i="160"/>
  <c r="BJ6" i="160"/>
  <c r="BJ4" i="160"/>
  <c r="BJ5" i="160" s="1"/>
  <c r="BI4" i="160"/>
  <c r="BI5" i="160" s="1"/>
  <c r="BU4" i="160"/>
  <c r="BU5" i="160" s="1"/>
  <c r="CW5" i="189"/>
  <c r="CX5" i="189" s="1"/>
  <c r="DO5" i="189"/>
  <c r="DP5" i="189" s="1"/>
  <c r="AA6" i="189"/>
  <c r="AB6" i="189" s="1"/>
  <c r="BA6" i="160" l="1"/>
  <c r="BC6" i="160"/>
  <c r="AW6" i="160"/>
  <c r="AY6" i="160"/>
  <c r="AS6" i="160"/>
  <c r="AU6" i="160"/>
  <c r="EY4" i="189"/>
  <c r="EZ4" i="189" s="1"/>
  <c r="CW4" i="189"/>
  <c r="CX4" i="189" s="1"/>
  <c r="FQ4" i="189"/>
  <c r="FR4" i="189" s="1"/>
  <c r="EG5" i="189"/>
  <c r="EH5" i="189" s="1"/>
  <c r="CE5" i="189"/>
  <c r="CF5" i="189" s="1"/>
  <c r="AT5" i="189"/>
  <c r="AU5" i="189" s="1"/>
  <c r="BM5" i="189"/>
  <c r="BN5" i="189" s="1"/>
  <c r="AA5" i="189"/>
  <c r="AB5" i="189" s="1"/>
  <c r="BM4" i="189" l="1"/>
  <c r="BN4" i="189" s="1"/>
  <c r="EG4" i="189"/>
  <c r="EH4" i="189" s="1"/>
  <c r="AA4" i="189"/>
  <c r="AB4" i="189" s="1"/>
  <c r="AT4" i="189"/>
  <c r="AU4" i="189" s="1"/>
  <c r="DO4" i="189"/>
  <c r="DP4" i="189" s="1"/>
  <c r="CE4" i="189"/>
  <c r="CF4" i="189" s="1"/>
  <c r="BH4" i="160"/>
  <c r="BH5" i="160" s="1"/>
  <c r="AQ6" i="160" l="1"/>
  <c r="BH6" i="160"/>
  <c r="AK6" i="160" l="1"/>
  <c r="AI6" i="160"/>
  <c r="AM6" i="160" l="1"/>
  <c r="AO6" i="160"/>
</calcChain>
</file>

<file path=xl/sharedStrings.xml><?xml version="1.0" encoding="utf-8"?>
<sst xmlns="http://schemas.openxmlformats.org/spreadsheetml/2006/main" count="19013" uniqueCount="75">
  <si>
    <t>HBW</t>
  </si>
  <si>
    <t>HBO</t>
  </si>
  <si>
    <t>HBShp</t>
  </si>
  <si>
    <t>NHBW</t>
  </si>
  <si>
    <t>NHBNW</t>
  </si>
  <si>
    <t>IX</t>
  </si>
  <si>
    <t>XI</t>
  </si>
  <si>
    <t>Min</t>
  </si>
  <si>
    <t>HBOth</t>
  </si>
  <si>
    <t>LT</t>
  </si>
  <si>
    <t>MD</t>
  </si>
  <si>
    <t>HV</t>
  </si>
  <si>
    <t>Mile</t>
  </si>
  <si>
    <t>Sum</t>
  </si>
  <si>
    <t>Model</t>
  </si>
  <si>
    <t>Observed</t>
  </si>
  <si>
    <t>Time</t>
  </si>
  <si>
    <t>Average Trip Length</t>
  </si>
  <si>
    <t>Diff</t>
  </si>
  <si>
    <t>% Diff</t>
  </si>
  <si>
    <t>Distance</t>
  </si>
  <si>
    <t>NHB</t>
  </si>
  <si>
    <t>Sumproduct</t>
  </si>
  <si>
    <t>Calculate %</t>
  </si>
  <si>
    <t>Sum Trips</t>
  </si>
  <si>
    <t>Compare Model vs. Observed</t>
  </si>
  <si>
    <t>MidPoint</t>
  </si>
  <si>
    <t>Avg Trip Length</t>
  </si>
  <si>
    <t>Model TLF Gen Cost 1-Min Bin</t>
  </si>
  <si>
    <t>HBSch_Pr</t>
  </si>
  <si>
    <t>HBSch_Sc</t>
  </si>
  <si>
    <t>Avg Length</t>
  </si>
  <si>
    <t>Mid</t>
  </si>
  <si>
    <t>Generalized Cost</t>
  </si>
  <si>
    <t>HBSchPr</t>
  </si>
  <si>
    <t>HBSchSc</t>
  </si>
  <si>
    <t>Observed Average Trip Length:</t>
  </si>
  <si>
    <t>Index</t>
  </si>
  <si>
    <t>Trip Purpose</t>
  </si>
  <si>
    <t>Bin</t>
  </si>
  <si>
    <t>Dist</t>
  </si>
  <si>
    <t>GC</t>
  </si>
  <si>
    <t>BIN</t>
  </si>
  <si>
    <t>TRIPPURP</t>
  </si>
  <si>
    <t>FREQ</t>
  </si>
  <si>
    <t>TLFTYPE</t>
  </si>
  <si>
    <t>STAGE</t>
  </si>
  <si>
    <t>v9 Final Smoothing</t>
  </si>
  <si>
    <t>IX_MD</t>
  </si>
  <si>
    <t>IX_HV</t>
  </si>
  <si>
    <t>XI_MD</t>
  </si>
  <si>
    <t>XI_HV</t>
  </si>
  <si>
    <t>Key</t>
  </si>
  <si>
    <t>IX_LT</t>
  </si>
  <si>
    <t>XI_LT</t>
  </si>
  <si>
    <t>Tel_HBW</t>
  </si>
  <si>
    <t>Tel_NHBW</t>
  </si>
  <si>
    <t>ok</t>
  </si>
  <si>
    <t>Generalized Cost (minutes)</t>
  </si>
  <si>
    <t>Distance (miles)</t>
  </si>
  <si>
    <t>TLF - Time</t>
  </si>
  <si>
    <t>TLF - Distance</t>
  </si>
  <si>
    <t>TLF - Generalized Cost</t>
  </si>
  <si>
    <t>TDM Purpose</t>
  </si>
  <si>
    <t>II Per Total</t>
  </si>
  <si>
    <t>Obs Purpose</t>
  </si>
  <si>
    <t>IXXI</t>
  </si>
  <si>
    <t>IXXI_MD</t>
  </si>
  <si>
    <t>IXXI_HV</t>
  </si>
  <si>
    <t>IXXI_LT</t>
  </si>
  <si>
    <t>chek</t>
  </si>
  <si>
    <t>Purpose</t>
  </si>
  <si>
    <t>Purupose Index Lookup</t>
  </si>
  <si>
    <t>Trip Length Frequency</t>
  </si>
  <si>
    <t>Last Round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</si>
</sst>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(* #,##0.0_);_(* \(#,##0.0\);_(* &quot;-&quot;??_);_(@_)"/>
    <numFmt numFmtId="167" formatCode="0.0%"/>
    <numFmt numFmtId="168" formatCode="_(* #,##0.00000_);_(* \(#,##0.00000\);_(* &quot;-&quot;??_);_(@_)"/>
    <numFmt numFmtId="169" formatCode="_(* #,##0.0000000_);_(* \(#,##0.0000000\);_(* &quot;-&quot;??_);_(@_)"/>
    <numFmt numFmtId="170" formatCode="0.000"/>
    <numFmt numFmtId="171" formatCode="0.0000000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10"/>
      <name val="MS Sans Serif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b/>
      <u/>
      <sz val="18"/>
      <name val="Calibri"/>
      <family val="2"/>
      <scheme val="minor"/>
    </font>
    <font>
      <sz val="11"/>
      <color rgb="FF00B050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u/>
      <sz val="18"/>
      <color rgb="FFFF0000"/>
      <name val="Calibri"/>
      <family val="2"/>
      <scheme val="minor"/>
    </font>
    <font>
      <b/>
      <i/>
      <sz val="11"/>
      <color rgb="FF00B050"/>
      <name val="Calibri"/>
      <family val="2"/>
      <scheme val="minor"/>
    </font>
    <font>
      <b/>
      <u/>
      <sz val="11"/>
      <color rgb="FF00B050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b/>
      <u/>
      <sz val="18"/>
      <color theme="0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70C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  <border>
      <left/>
      <right/>
      <top/>
      <bottom style="thin">
        <color indexed="64"/>
      </bottom>
      <diagonal/>
    </border>
  </borders>
  <cellStyleXfs count="12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" fillId="0" borderId="0"/>
    <xf numFmtId="0" fontId="18" fillId="0" borderId="0"/>
    <xf numFmtId="0" fontId="1" fillId="0" borderId="0"/>
    <xf numFmtId="0" fontId="19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8" fillId="0" borderId="0"/>
  </cellStyleXfs>
  <cellXfs count="150">
    <xf numFmtId="0" fontId="0" fillId="0" borderId="0" xfId="0"/>
    <xf numFmtId="167" fontId="0" fillId="33" borderId="0" xfId="121" applyNumberFormat="1" applyFont="1" applyFill="1" applyAlignment="1">
      <alignment horizontal="center"/>
    </xf>
    <xf numFmtId="165" fontId="0" fillId="33" borderId="0" xfId="0" applyNumberFormat="1" applyFill="1" applyAlignment="1">
      <alignment horizontal="center"/>
    </xf>
    <xf numFmtId="0" fontId="0" fillId="34" borderId="0" xfId="0" applyFill="1"/>
    <xf numFmtId="0" fontId="0" fillId="34" borderId="0" xfId="0" applyFill="1" applyAlignment="1">
      <alignment horizontal="center"/>
    </xf>
    <xf numFmtId="166" fontId="0" fillId="34" borderId="0" xfId="42" applyNumberFormat="1" applyFont="1" applyFill="1"/>
    <xf numFmtId="164" fontId="0" fillId="34" borderId="0" xfId="42" applyNumberFormat="1" applyFont="1" applyFill="1"/>
    <xf numFmtId="0" fontId="23" fillId="34" borderId="0" xfId="0" applyFont="1" applyFill="1" applyAlignment="1">
      <alignment horizontal="left"/>
    </xf>
    <xf numFmtId="0" fontId="16" fillId="34" borderId="0" xfId="0" applyFont="1" applyFill="1" applyAlignment="1">
      <alignment horizontal="center"/>
    </xf>
    <xf numFmtId="0" fontId="26" fillId="34" borderId="0" xfId="0" applyFont="1" applyFill="1"/>
    <xf numFmtId="0" fontId="16" fillId="35" borderId="0" xfId="0" applyFont="1" applyFill="1" applyAlignment="1">
      <alignment horizontal="right"/>
    </xf>
    <xf numFmtId="0" fontId="0" fillId="35" borderId="0" xfId="0" applyFill="1" applyAlignment="1">
      <alignment horizontal="center"/>
    </xf>
    <xf numFmtId="164" fontId="0" fillId="35" borderId="0" xfId="42" applyNumberFormat="1" applyFont="1" applyFill="1"/>
    <xf numFmtId="0" fontId="16" fillId="35" borderId="0" xfId="0" applyFont="1" applyFill="1" applyAlignment="1">
      <alignment horizontal="center"/>
    </xf>
    <xf numFmtId="0" fontId="25" fillId="34" borderId="0" xfId="0" applyFont="1" applyFill="1"/>
    <xf numFmtId="0" fontId="21" fillId="34" borderId="0" xfId="0" applyFont="1" applyFill="1" applyAlignment="1">
      <alignment horizontal="center"/>
    </xf>
    <xf numFmtId="165" fontId="0" fillId="34" borderId="0" xfId="0" applyNumberFormat="1" applyFill="1" applyAlignment="1">
      <alignment horizontal="center"/>
    </xf>
    <xf numFmtId="0" fontId="0" fillId="35" borderId="13" xfId="0" applyFill="1" applyBorder="1" applyAlignment="1">
      <alignment horizontal="center"/>
    </xf>
    <xf numFmtId="0" fontId="22" fillId="35" borderId="18" xfId="0" applyFont="1" applyFill="1" applyBorder="1" applyAlignment="1">
      <alignment horizontal="center"/>
    </xf>
    <xf numFmtId="0" fontId="16" fillId="35" borderId="19" xfId="0" applyFont="1" applyFill="1" applyBorder="1" applyAlignment="1">
      <alignment horizontal="center"/>
    </xf>
    <xf numFmtId="37" fontId="27" fillId="33" borderId="0" xfId="42" applyNumberFormat="1" applyFont="1" applyFill="1" applyAlignment="1">
      <alignment horizontal="center"/>
    </xf>
    <xf numFmtId="165" fontId="24" fillId="33" borderId="0" xfId="0" applyNumberFormat="1" applyFont="1" applyFill="1" applyAlignment="1">
      <alignment horizontal="center"/>
    </xf>
    <xf numFmtId="0" fontId="0" fillId="33" borderId="0" xfId="0" applyFill="1" applyAlignment="1">
      <alignment horizontal="left"/>
    </xf>
    <xf numFmtId="0" fontId="32" fillId="35" borderId="0" xfId="0" applyFont="1" applyFill="1" applyAlignment="1">
      <alignment horizontal="center"/>
    </xf>
    <xf numFmtId="0" fontId="32" fillId="35" borderId="17" xfId="0" applyFont="1" applyFill="1" applyBorder="1" applyAlignment="1">
      <alignment horizontal="center"/>
    </xf>
    <xf numFmtId="0" fontId="14" fillId="35" borderId="0" xfId="0" applyFont="1" applyFill="1" applyAlignment="1">
      <alignment horizontal="center"/>
    </xf>
    <xf numFmtId="0" fontId="21" fillId="35" borderId="0" xfId="0" applyFont="1" applyFill="1" applyAlignment="1">
      <alignment horizontal="center"/>
    </xf>
    <xf numFmtId="0" fontId="0" fillId="35" borderId="16" xfId="0" applyFill="1" applyBorder="1" applyAlignment="1">
      <alignment horizontal="center"/>
    </xf>
    <xf numFmtId="0" fontId="16" fillId="35" borderId="0" xfId="0" applyFont="1" applyFill="1" applyAlignment="1">
      <alignment horizontal="left"/>
    </xf>
    <xf numFmtId="0" fontId="33" fillId="35" borderId="0" xfId="0" applyFont="1" applyFill="1" applyAlignment="1">
      <alignment horizontal="center"/>
    </xf>
    <xf numFmtId="0" fontId="24" fillId="35" borderId="0" xfId="0" applyFont="1" applyFill="1" applyAlignment="1">
      <alignment horizontal="center"/>
    </xf>
    <xf numFmtId="0" fontId="27" fillId="35" borderId="0" xfId="0" applyFont="1" applyFill="1" applyAlignment="1">
      <alignment horizontal="center"/>
    </xf>
    <xf numFmtId="0" fontId="27" fillId="35" borderId="11" xfId="0" applyFont="1" applyFill="1" applyBorder="1" applyAlignment="1">
      <alignment horizontal="center"/>
    </xf>
    <xf numFmtId="165" fontId="27" fillId="33" borderId="0" xfId="0" applyNumberFormat="1" applyFont="1" applyFill="1" applyAlignment="1">
      <alignment horizontal="center"/>
    </xf>
    <xf numFmtId="166" fontId="21" fillId="36" borderId="10" xfId="42" applyNumberFormat="1" applyFont="1" applyFill="1" applyBorder="1"/>
    <xf numFmtId="166" fontId="21" fillId="36" borderId="0" xfId="42" applyNumberFormat="1" applyFont="1" applyFill="1" applyBorder="1"/>
    <xf numFmtId="169" fontId="0" fillId="35" borderId="10" xfId="42" applyNumberFormat="1" applyFont="1" applyFill="1" applyBorder="1"/>
    <xf numFmtId="169" fontId="0" fillId="35" borderId="0" xfId="42" applyNumberFormat="1" applyFont="1" applyFill="1" applyBorder="1"/>
    <xf numFmtId="0" fontId="34" fillId="34" borderId="0" xfId="0" applyFont="1" applyFill="1" applyAlignment="1">
      <alignment horizontal="right"/>
    </xf>
    <xf numFmtId="166" fontId="29" fillId="34" borderId="0" xfId="42" applyNumberFormat="1" applyFont="1" applyFill="1" applyAlignment="1">
      <alignment horizontal="center"/>
    </xf>
    <xf numFmtId="0" fontId="31" fillId="35" borderId="0" xfId="0" applyFont="1" applyFill="1" applyAlignment="1">
      <alignment horizontal="left"/>
    </xf>
    <xf numFmtId="164" fontId="30" fillId="35" borderId="0" xfId="42" applyNumberFormat="1" applyFont="1" applyFill="1" applyAlignment="1"/>
    <xf numFmtId="164" fontId="30" fillId="35" borderId="0" xfId="42" applyNumberFormat="1" applyFont="1" applyFill="1" applyBorder="1" applyAlignment="1"/>
    <xf numFmtId="0" fontId="35" fillId="34" borderId="0" xfId="0" applyFont="1" applyFill="1"/>
    <xf numFmtId="0" fontId="28" fillId="34" borderId="0" xfId="0" applyFont="1" applyFill="1" applyAlignment="1">
      <alignment horizontal="center"/>
    </xf>
    <xf numFmtId="0" fontId="31" fillId="35" borderId="0" xfId="0" applyFont="1" applyFill="1" applyAlignment="1">
      <alignment horizontal="center"/>
    </xf>
    <xf numFmtId="0" fontId="31" fillId="35" borderId="10" xfId="122" applyFont="1" applyFill="1" applyBorder="1" applyAlignment="1">
      <alignment horizontal="center"/>
    </xf>
    <xf numFmtId="169" fontId="14" fillId="35" borderId="10" xfId="42" applyNumberFormat="1" applyFont="1" applyFill="1" applyBorder="1" applyAlignment="1">
      <alignment horizontal="center"/>
    </xf>
    <xf numFmtId="0" fontId="36" fillId="34" borderId="0" xfId="0" applyFont="1" applyFill="1"/>
    <xf numFmtId="0" fontId="34" fillId="34" borderId="0" xfId="0" applyFont="1" applyFill="1" applyAlignment="1">
      <alignment horizontal="center"/>
    </xf>
    <xf numFmtId="0" fontId="29" fillId="34" borderId="0" xfId="0" applyFont="1" applyFill="1" applyAlignment="1">
      <alignment horizontal="center"/>
    </xf>
    <xf numFmtId="165" fontId="27" fillId="33" borderId="21" xfId="0" applyNumberFormat="1" applyFont="1" applyFill="1" applyBorder="1" applyAlignment="1">
      <alignment horizontal="center"/>
    </xf>
    <xf numFmtId="165" fontId="29" fillId="34" borderId="0" xfId="0" applyNumberFormat="1" applyFont="1" applyFill="1" applyAlignment="1">
      <alignment horizontal="center"/>
    </xf>
    <xf numFmtId="170" fontId="29" fillId="34" borderId="0" xfId="42" applyNumberFormat="1" applyFont="1" applyFill="1" applyBorder="1" applyAlignment="1">
      <alignment horizontal="center"/>
    </xf>
    <xf numFmtId="165" fontId="27" fillId="33" borderId="20" xfId="0" applyNumberFormat="1" applyFont="1" applyFill="1" applyBorder="1" applyAlignment="1">
      <alignment horizontal="center"/>
    </xf>
    <xf numFmtId="170" fontId="29" fillId="34" borderId="0" xfId="42" applyNumberFormat="1" applyFont="1" applyFill="1" applyAlignment="1">
      <alignment horizontal="center"/>
    </xf>
    <xf numFmtId="0" fontId="37" fillId="34" borderId="0" xfId="0" applyFont="1" applyFill="1" applyAlignment="1">
      <alignment horizontal="center"/>
    </xf>
    <xf numFmtId="169" fontId="27" fillId="33" borderId="0" xfId="42" applyNumberFormat="1" applyFont="1" applyFill="1" applyAlignment="1">
      <alignment horizontal="center"/>
    </xf>
    <xf numFmtId="169" fontId="27" fillId="33" borderId="10" xfId="42" applyNumberFormat="1" applyFont="1" applyFill="1" applyBorder="1" applyAlignment="1">
      <alignment horizontal="center"/>
    </xf>
    <xf numFmtId="165" fontId="38" fillId="34" borderId="0" xfId="42" applyNumberFormat="1" applyFont="1" applyFill="1" applyAlignment="1">
      <alignment horizontal="center"/>
    </xf>
    <xf numFmtId="0" fontId="0" fillId="37" borderId="16" xfId="0" applyFill="1" applyBorder="1" applyAlignment="1">
      <alignment horizontal="center"/>
    </xf>
    <xf numFmtId="169" fontId="21" fillId="38" borderId="10" xfId="42" applyNumberFormat="1" applyFont="1" applyFill="1" applyBorder="1" applyAlignment="1">
      <alignment horizontal="center"/>
    </xf>
    <xf numFmtId="167" fontId="0" fillId="37" borderId="0" xfId="121" applyNumberFormat="1" applyFont="1" applyFill="1" applyAlignment="1">
      <alignment horizontal="center"/>
    </xf>
    <xf numFmtId="169" fontId="24" fillId="39" borderId="12" xfId="42" applyNumberFormat="1" applyFont="1" applyFill="1" applyBorder="1" applyAlignment="1">
      <alignment horizontal="center"/>
    </xf>
    <xf numFmtId="0" fontId="26" fillId="35" borderId="0" xfId="0" applyFont="1" applyFill="1"/>
    <xf numFmtId="0" fontId="25" fillId="35" borderId="0" xfId="0" applyFont="1" applyFill="1"/>
    <xf numFmtId="0" fontId="23" fillId="34" borderId="0" xfId="0" applyFont="1" applyFill="1"/>
    <xf numFmtId="0" fontId="37" fillId="34" borderId="0" xfId="0" applyFont="1" applyFill="1"/>
    <xf numFmtId="0" fontId="26" fillId="41" borderId="0" xfId="0" applyFont="1" applyFill="1"/>
    <xf numFmtId="167" fontId="0" fillId="41" borderId="0" xfId="121" applyNumberFormat="1" applyFont="1" applyFill="1" applyAlignment="1">
      <alignment horizontal="center"/>
    </xf>
    <xf numFmtId="166" fontId="29" fillId="34" borderId="0" xfId="42" applyNumberFormat="1" applyFont="1" applyFill="1" applyBorder="1" applyAlignment="1">
      <alignment horizontal="center"/>
    </xf>
    <xf numFmtId="0" fontId="32" fillId="35" borderId="0" xfId="0" applyFont="1" applyFill="1"/>
    <xf numFmtId="169" fontId="24" fillId="33" borderId="0" xfId="42" applyNumberFormat="1" applyFont="1" applyFill="1" applyBorder="1" applyAlignment="1">
      <alignment horizontal="center"/>
    </xf>
    <xf numFmtId="169" fontId="24" fillId="33" borderId="0" xfId="42" applyNumberFormat="1" applyFont="1" applyFill="1" applyAlignment="1">
      <alignment horizontal="center"/>
    </xf>
    <xf numFmtId="169" fontId="24" fillId="33" borderId="10" xfId="42" applyNumberFormat="1" applyFont="1" applyFill="1" applyBorder="1" applyAlignment="1">
      <alignment horizontal="center"/>
    </xf>
    <xf numFmtId="0" fontId="14" fillId="40" borderId="0" xfId="0" applyFont="1" applyFill="1" applyAlignment="1">
      <alignment horizontal="center"/>
    </xf>
    <xf numFmtId="0" fontId="39" fillId="34" borderId="0" xfId="0" applyFont="1" applyFill="1"/>
    <xf numFmtId="168" fontId="40" fillId="35" borderId="0" xfId="42" applyNumberFormat="1" applyFont="1" applyFill="1" applyBorder="1"/>
    <xf numFmtId="168" fontId="40" fillId="35" borderId="10" xfId="42" applyNumberFormat="1" applyFont="1" applyFill="1" applyBorder="1"/>
    <xf numFmtId="0" fontId="24" fillId="35" borderId="0" xfId="42" applyNumberFormat="1" applyFont="1" applyFill="1" applyBorder="1" applyAlignment="1">
      <alignment horizontal="center"/>
    </xf>
    <xf numFmtId="0" fontId="24" fillId="33" borderId="21" xfId="0" applyFont="1" applyFill="1" applyBorder="1" applyAlignment="1">
      <alignment horizontal="left"/>
    </xf>
    <xf numFmtId="0" fontId="24" fillId="33" borderId="0" xfId="0" applyFont="1" applyFill="1" applyAlignment="1">
      <alignment horizontal="left"/>
    </xf>
    <xf numFmtId="0" fontId="24" fillId="33" borderId="20" xfId="0" applyFont="1" applyFill="1" applyBorder="1" applyAlignment="1">
      <alignment horizontal="left"/>
    </xf>
    <xf numFmtId="11" fontId="0" fillId="0" borderId="0" xfId="0" applyNumberFormat="1"/>
    <xf numFmtId="0" fontId="24" fillId="0" borderId="0" xfId="0" applyFont="1"/>
    <xf numFmtId="0" fontId="41" fillId="42" borderId="0" xfId="0" applyFont="1" applyFill="1"/>
    <xf numFmtId="0" fontId="31" fillId="35" borderId="0" xfId="122" applyFont="1" applyFill="1" applyAlignment="1">
      <alignment horizontal="center"/>
    </xf>
    <xf numFmtId="0" fontId="16" fillId="35" borderId="0" xfId="0" applyFont="1" applyFill="1"/>
    <xf numFmtId="0" fontId="14" fillId="33" borderId="0" xfId="0" applyFont="1" applyFill="1" applyAlignment="1">
      <alignment horizontal="left"/>
    </xf>
    <xf numFmtId="0" fontId="14" fillId="33" borderId="20" xfId="0" applyFont="1" applyFill="1" applyBorder="1" applyAlignment="1">
      <alignment horizontal="left"/>
    </xf>
    <xf numFmtId="0" fontId="14" fillId="33" borderId="21" xfId="0" applyFont="1" applyFill="1" applyBorder="1" applyAlignment="1">
      <alignment horizontal="left"/>
    </xf>
    <xf numFmtId="0" fontId="24" fillId="35" borderId="22" xfId="42" applyNumberFormat="1" applyFont="1" applyFill="1" applyBorder="1" applyAlignment="1">
      <alignment horizontal="center"/>
    </xf>
    <xf numFmtId="0" fontId="27" fillId="35" borderId="0" xfId="42" applyNumberFormat="1" applyFont="1" applyFill="1" applyBorder="1" applyAlignment="1">
      <alignment horizontal="center"/>
    </xf>
    <xf numFmtId="0" fontId="27" fillId="35" borderId="0" xfId="42" applyNumberFormat="1" applyFont="1" applyFill="1" applyAlignment="1">
      <alignment horizontal="center"/>
    </xf>
    <xf numFmtId="0" fontId="27" fillId="35" borderId="22" xfId="42" applyNumberFormat="1" applyFont="1" applyFill="1" applyBorder="1" applyAlignment="1">
      <alignment horizontal="center"/>
    </xf>
    <xf numFmtId="0" fontId="21" fillId="33" borderId="0" xfId="0" applyFont="1" applyFill="1"/>
    <xf numFmtId="0" fontId="22" fillId="35" borderId="0" xfId="0" applyFont="1" applyFill="1" applyAlignment="1">
      <alignment horizontal="center"/>
    </xf>
    <xf numFmtId="0" fontId="33" fillId="35" borderId="10" xfId="122" applyFont="1" applyFill="1" applyBorder="1" applyAlignment="1">
      <alignment horizontal="center"/>
    </xf>
    <xf numFmtId="0" fontId="33" fillId="35" borderId="0" xfId="122" applyFont="1" applyFill="1" applyAlignment="1">
      <alignment horizontal="center"/>
    </xf>
    <xf numFmtId="0" fontId="24" fillId="0" borderId="10" xfId="0" applyFont="1" applyBorder="1"/>
    <xf numFmtId="0" fontId="31" fillId="35" borderId="10" xfId="0" applyFont="1" applyFill="1" applyBorder="1" applyAlignment="1">
      <alignment horizontal="center"/>
    </xf>
    <xf numFmtId="37" fontId="27" fillId="33" borderId="0" xfId="0" applyNumberFormat="1" applyFont="1" applyFill="1" applyAlignment="1">
      <alignment horizontal="center"/>
    </xf>
    <xf numFmtId="37" fontId="27" fillId="33" borderId="10" xfId="0" applyNumberFormat="1" applyFont="1" applyFill="1" applyBorder="1" applyAlignment="1">
      <alignment horizontal="center"/>
    </xf>
    <xf numFmtId="165" fontId="0" fillId="36" borderId="0" xfId="42" applyNumberFormat="1" applyFont="1" applyFill="1" applyAlignment="1">
      <alignment horizontal="center"/>
    </xf>
    <xf numFmtId="165" fontId="0" fillId="36" borderId="10" xfId="42" applyNumberFormat="1" applyFont="1" applyFill="1" applyBorder="1" applyAlignment="1">
      <alignment horizontal="center"/>
    </xf>
    <xf numFmtId="0" fontId="32" fillId="35" borderId="0" xfId="122" applyFont="1" applyFill="1" applyAlignment="1">
      <alignment horizontal="center"/>
    </xf>
    <xf numFmtId="37" fontId="27" fillId="33" borderId="10" xfId="42" applyNumberFormat="1" applyFont="1" applyFill="1" applyBorder="1" applyAlignment="1">
      <alignment horizontal="center"/>
    </xf>
    <xf numFmtId="0" fontId="32" fillId="35" borderId="10" xfId="122" applyFont="1" applyFill="1" applyBorder="1" applyAlignment="1">
      <alignment horizontal="center"/>
    </xf>
    <xf numFmtId="0" fontId="24" fillId="33" borderId="0" xfId="0" applyFont="1" applyFill="1" applyAlignment="1">
      <alignment horizontal="center"/>
    </xf>
    <xf numFmtId="0" fontId="24" fillId="33" borderId="10" xfId="0" applyFont="1" applyFill="1" applyBorder="1" applyAlignment="1">
      <alignment horizontal="center"/>
    </xf>
    <xf numFmtId="0" fontId="41" fillId="35" borderId="0" xfId="0" applyFont="1" applyFill="1"/>
    <xf numFmtId="0" fontId="27" fillId="35" borderId="10" xfId="0" applyFont="1" applyFill="1" applyBorder="1" applyAlignment="1">
      <alignment horizontal="center"/>
    </xf>
    <xf numFmtId="164" fontId="0" fillId="33" borderId="0" xfId="42" applyNumberFormat="1" applyFont="1" applyFill="1"/>
    <xf numFmtId="167" fontId="30" fillId="35" borderId="0" xfId="121" applyNumberFormat="1" applyFont="1" applyFill="1" applyAlignment="1">
      <alignment horizontal="center"/>
    </xf>
    <xf numFmtId="0" fontId="42" fillId="35" borderId="0" xfId="0" applyFont="1" applyFill="1" applyAlignment="1">
      <alignment horizontal="right"/>
    </xf>
    <xf numFmtId="167" fontId="30" fillId="35" borderId="10" xfId="121" applyNumberFormat="1" applyFont="1" applyFill="1" applyBorder="1" applyAlignment="1">
      <alignment horizontal="center"/>
    </xf>
    <xf numFmtId="164" fontId="0" fillId="33" borderId="10" xfId="42" applyNumberFormat="1" applyFont="1" applyFill="1" applyBorder="1"/>
    <xf numFmtId="165" fontId="30" fillId="35" borderId="0" xfId="42" applyNumberFormat="1" applyFont="1" applyFill="1" applyAlignment="1">
      <alignment horizontal="center"/>
    </xf>
    <xf numFmtId="165" fontId="30" fillId="35" borderId="10" xfId="42" applyNumberFormat="1" applyFont="1" applyFill="1" applyBorder="1" applyAlignment="1">
      <alignment horizontal="center"/>
    </xf>
    <xf numFmtId="0" fontId="30" fillId="34" borderId="0" xfId="0" applyFont="1" applyFill="1" applyAlignment="1">
      <alignment horizontal="center"/>
    </xf>
    <xf numFmtId="171" fontId="0" fillId="33" borderId="0" xfId="42" applyNumberFormat="1" applyFont="1" applyFill="1" applyAlignment="1">
      <alignment horizontal="center"/>
    </xf>
    <xf numFmtId="0" fontId="32" fillId="35" borderId="10" xfId="0" applyFont="1" applyFill="1" applyBorder="1" applyAlignment="1">
      <alignment horizontal="center"/>
    </xf>
    <xf numFmtId="171" fontId="0" fillId="33" borderId="0" xfId="42" applyNumberFormat="1" applyFont="1" applyFill="1"/>
    <xf numFmtId="171" fontId="0" fillId="33" borderId="10" xfId="42" applyNumberFormat="1" applyFont="1" applyFill="1" applyBorder="1"/>
    <xf numFmtId="0" fontId="24" fillId="35" borderId="14" xfId="0" applyFont="1" applyFill="1" applyBorder="1" applyAlignment="1">
      <alignment horizontal="center"/>
    </xf>
    <xf numFmtId="0" fontId="27" fillId="35" borderId="15" xfId="0" applyFont="1" applyFill="1" applyBorder="1" applyAlignment="1">
      <alignment horizontal="center"/>
    </xf>
    <xf numFmtId="0" fontId="21" fillId="35" borderId="10" xfId="0" applyFont="1" applyFill="1" applyBorder="1" applyAlignment="1">
      <alignment horizontal="center"/>
    </xf>
    <xf numFmtId="0" fontId="0" fillId="35" borderId="12" xfId="0" applyFill="1" applyBorder="1" applyAlignment="1">
      <alignment horizontal="center"/>
    </xf>
    <xf numFmtId="169" fontId="0" fillId="35" borderId="18" xfId="42" applyNumberFormat="1" applyFont="1" applyFill="1" applyBorder="1"/>
    <xf numFmtId="169" fontId="0" fillId="35" borderId="19" xfId="42" applyNumberFormat="1" applyFont="1" applyFill="1" applyBorder="1"/>
    <xf numFmtId="0" fontId="27" fillId="35" borderId="17" xfId="0" applyFont="1" applyFill="1" applyBorder="1" applyAlignment="1">
      <alignment horizontal="center"/>
    </xf>
    <xf numFmtId="169" fontId="21" fillId="38" borderId="18" xfId="42" applyNumberFormat="1" applyFont="1" applyFill="1" applyBorder="1" applyAlignment="1">
      <alignment horizontal="center"/>
    </xf>
    <xf numFmtId="169" fontId="24" fillId="39" borderId="19" xfId="42" applyNumberFormat="1" applyFont="1" applyFill="1" applyBorder="1" applyAlignment="1">
      <alignment horizontal="center"/>
    </xf>
    <xf numFmtId="0" fontId="22" fillId="35" borderId="0" xfId="0" applyFont="1" applyFill="1"/>
    <xf numFmtId="0" fontId="21" fillId="33" borderId="0" xfId="42" applyNumberFormat="1" applyFont="1" applyFill="1" applyBorder="1" applyAlignment="1">
      <alignment horizontal="center"/>
    </xf>
    <xf numFmtId="0" fontId="21" fillId="33" borderId="16" xfId="0" applyFont="1" applyFill="1" applyBorder="1"/>
    <xf numFmtId="0" fontId="21" fillId="33" borderId="16" xfId="42" applyNumberFormat="1" applyFont="1" applyFill="1" applyBorder="1" applyAlignment="1">
      <alignment horizontal="center"/>
    </xf>
    <xf numFmtId="0" fontId="24" fillId="35" borderId="16" xfId="0" applyFont="1" applyFill="1" applyBorder="1" applyAlignment="1">
      <alignment horizontal="center"/>
    </xf>
    <xf numFmtId="165" fontId="27" fillId="33" borderId="16" xfId="0" applyNumberFormat="1" applyFont="1" applyFill="1" applyBorder="1" applyAlignment="1">
      <alignment horizontal="center"/>
    </xf>
    <xf numFmtId="165" fontId="24" fillId="33" borderId="16" xfId="0" applyNumberFormat="1" applyFont="1" applyFill="1" applyBorder="1" applyAlignment="1">
      <alignment horizontal="center"/>
    </xf>
    <xf numFmtId="167" fontId="0" fillId="33" borderId="16" xfId="121" applyNumberFormat="1" applyFont="1" applyFill="1" applyBorder="1" applyAlignment="1">
      <alignment horizontal="center"/>
    </xf>
    <xf numFmtId="0" fontId="14" fillId="35" borderId="0" xfId="0" applyFont="1" applyFill="1"/>
    <xf numFmtId="0" fontId="14" fillId="35" borderId="16" xfId="0" applyFont="1" applyFill="1" applyBorder="1"/>
    <xf numFmtId="37" fontId="27" fillId="35" borderId="0" xfId="42" applyNumberFormat="1" applyFont="1" applyFill="1" applyAlignment="1">
      <alignment horizontal="center"/>
    </xf>
    <xf numFmtId="37" fontId="27" fillId="35" borderId="0" xfId="0" applyNumberFormat="1" applyFont="1" applyFill="1" applyAlignment="1">
      <alignment horizontal="center"/>
    </xf>
    <xf numFmtId="165" fontId="0" fillId="33" borderId="10" xfId="0" applyNumberFormat="1" applyFill="1" applyBorder="1" applyAlignment="1">
      <alignment horizontal="center"/>
    </xf>
    <xf numFmtId="165" fontId="0" fillId="33" borderId="14" xfId="0" applyNumberFormat="1" applyFill="1" applyBorder="1" applyAlignment="1">
      <alignment horizontal="center"/>
    </xf>
    <xf numFmtId="167" fontId="0" fillId="33" borderId="0" xfId="121" applyNumberFormat="1" applyFont="1" applyFill="1" applyBorder="1" applyAlignment="1">
      <alignment horizontal="center"/>
    </xf>
    <xf numFmtId="0" fontId="31" fillId="35" borderId="14" xfId="0" applyFont="1" applyFill="1" applyBorder="1" applyAlignment="1">
      <alignment horizontal="center"/>
    </xf>
    <xf numFmtId="0" fontId="31" fillId="35" borderId="15" xfId="0" applyFont="1" applyFill="1" applyBorder="1" applyAlignment="1">
      <alignment horizontal="center"/>
    </xf>
  </cellXfs>
  <cellStyles count="123">
    <cellStyle name="20% - Accent1" xfId="19" builtinId="30" customBuiltin="1"/>
    <cellStyle name="20% - Accent1 2" xfId="55" xr:uid="{00000000-0005-0000-0000-000001000000}"/>
    <cellStyle name="20% - Accent1 2 2" xfId="56" xr:uid="{00000000-0005-0000-0000-000002000000}"/>
    <cellStyle name="20% - Accent1 3" xfId="57" xr:uid="{00000000-0005-0000-0000-000003000000}"/>
    <cellStyle name="20% - Accent2" xfId="23" builtinId="34" customBuiltin="1"/>
    <cellStyle name="20% - Accent2 2" xfId="58" xr:uid="{00000000-0005-0000-0000-000005000000}"/>
    <cellStyle name="20% - Accent2 2 2" xfId="59" xr:uid="{00000000-0005-0000-0000-000006000000}"/>
    <cellStyle name="20% - Accent2 3" xfId="60" xr:uid="{00000000-0005-0000-0000-000007000000}"/>
    <cellStyle name="20% - Accent3" xfId="27" builtinId="38" customBuiltin="1"/>
    <cellStyle name="20% - Accent3 2" xfId="61" xr:uid="{00000000-0005-0000-0000-000009000000}"/>
    <cellStyle name="20% - Accent3 2 2" xfId="62" xr:uid="{00000000-0005-0000-0000-00000A000000}"/>
    <cellStyle name="20% - Accent3 3" xfId="63" xr:uid="{00000000-0005-0000-0000-00000B000000}"/>
    <cellStyle name="20% - Accent4" xfId="31" builtinId="42" customBuiltin="1"/>
    <cellStyle name="20% - Accent4 2" xfId="64" xr:uid="{00000000-0005-0000-0000-00000D000000}"/>
    <cellStyle name="20% - Accent4 2 2" xfId="65" xr:uid="{00000000-0005-0000-0000-00000E000000}"/>
    <cellStyle name="20% - Accent4 3" xfId="66" xr:uid="{00000000-0005-0000-0000-00000F000000}"/>
    <cellStyle name="20% - Accent5" xfId="35" builtinId="46" customBuiltin="1"/>
    <cellStyle name="20% - Accent5 2" xfId="67" xr:uid="{00000000-0005-0000-0000-000011000000}"/>
    <cellStyle name="20% - Accent5 2 2" xfId="68" xr:uid="{00000000-0005-0000-0000-000012000000}"/>
    <cellStyle name="20% - Accent5 3" xfId="69" xr:uid="{00000000-0005-0000-0000-000013000000}"/>
    <cellStyle name="20% - Accent6" xfId="39" builtinId="50" customBuiltin="1"/>
    <cellStyle name="20% - Accent6 2" xfId="70" xr:uid="{00000000-0005-0000-0000-000015000000}"/>
    <cellStyle name="20% - Accent6 2 2" xfId="71" xr:uid="{00000000-0005-0000-0000-000016000000}"/>
    <cellStyle name="20% - Accent6 3" xfId="72" xr:uid="{00000000-0005-0000-0000-000017000000}"/>
    <cellStyle name="40% - Accent1" xfId="20" builtinId="31" customBuiltin="1"/>
    <cellStyle name="40% - Accent1 2" xfId="73" xr:uid="{00000000-0005-0000-0000-000019000000}"/>
    <cellStyle name="40% - Accent1 2 2" xfId="74" xr:uid="{00000000-0005-0000-0000-00001A000000}"/>
    <cellStyle name="40% - Accent1 3" xfId="75" xr:uid="{00000000-0005-0000-0000-00001B000000}"/>
    <cellStyle name="40% - Accent2" xfId="24" builtinId="35" customBuiltin="1"/>
    <cellStyle name="40% - Accent2 2" xfId="76" xr:uid="{00000000-0005-0000-0000-00001D000000}"/>
    <cellStyle name="40% - Accent2 2 2" xfId="77" xr:uid="{00000000-0005-0000-0000-00001E000000}"/>
    <cellStyle name="40% - Accent2 3" xfId="78" xr:uid="{00000000-0005-0000-0000-00001F000000}"/>
    <cellStyle name="40% - Accent3" xfId="28" builtinId="39" customBuiltin="1"/>
    <cellStyle name="40% - Accent3 2" xfId="79" xr:uid="{00000000-0005-0000-0000-000021000000}"/>
    <cellStyle name="40% - Accent3 2 2" xfId="80" xr:uid="{00000000-0005-0000-0000-000022000000}"/>
    <cellStyle name="40% - Accent3 3" xfId="81" xr:uid="{00000000-0005-0000-0000-000023000000}"/>
    <cellStyle name="40% - Accent4" xfId="32" builtinId="43" customBuiltin="1"/>
    <cellStyle name="40% - Accent4 2" xfId="82" xr:uid="{00000000-0005-0000-0000-000025000000}"/>
    <cellStyle name="40% - Accent4 2 2" xfId="83" xr:uid="{00000000-0005-0000-0000-000026000000}"/>
    <cellStyle name="40% - Accent4 3" xfId="84" xr:uid="{00000000-0005-0000-0000-000027000000}"/>
    <cellStyle name="40% - Accent5" xfId="36" builtinId="47" customBuiltin="1"/>
    <cellStyle name="40% - Accent5 2" xfId="85" xr:uid="{00000000-0005-0000-0000-000029000000}"/>
    <cellStyle name="40% - Accent5 2 2" xfId="86" xr:uid="{00000000-0005-0000-0000-00002A000000}"/>
    <cellStyle name="40% - Accent5 3" xfId="87" xr:uid="{00000000-0005-0000-0000-00002B000000}"/>
    <cellStyle name="40% - Accent6" xfId="40" builtinId="51" customBuiltin="1"/>
    <cellStyle name="40% - Accent6 2" xfId="88" xr:uid="{00000000-0005-0000-0000-00002D000000}"/>
    <cellStyle name="40% - Accent6 2 2" xfId="89" xr:uid="{00000000-0005-0000-0000-00002E000000}"/>
    <cellStyle name="40% - Accent6 3" xfId="90" xr:uid="{00000000-0005-0000-0000-00002F000000}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omma 2" xfId="43" xr:uid="{00000000-0005-0000-0000-000040000000}"/>
    <cellStyle name="Comma 2 2" xfId="54" xr:uid="{00000000-0005-0000-0000-000041000000}"/>
    <cellStyle name="Comma 2 2 2" xfId="91" xr:uid="{00000000-0005-0000-0000-000042000000}"/>
    <cellStyle name="Comma 2 2 3" xfId="92" xr:uid="{00000000-0005-0000-0000-000043000000}"/>
    <cellStyle name="Comma 2 3" xfId="93" xr:uid="{00000000-0005-0000-0000-000044000000}"/>
    <cellStyle name="Comma 2 4" xfId="94" xr:uid="{00000000-0005-0000-0000-000045000000}"/>
    <cellStyle name="Comma 2 5" xfId="95" xr:uid="{00000000-0005-0000-0000-000046000000}"/>
    <cellStyle name="Comma 3" xfId="44" xr:uid="{00000000-0005-0000-0000-000047000000}"/>
    <cellStyle name="Comma 3 2" xfId="97" xr:uid="{00000000-0005-0000-0000-000048000000}"/>
    <cellStyle name="Comma 3 3" xfId="96" xr:uid="{00000000-0005-0000-0000-000049000000}"/>
    <cellStyle name="Comma 4" xfId="98" xr:uid="{00000000-0005-0000-0000-00004A000000}"/>
    <cellStyle name="Comma 4 2" xfId="99" xr:uid="{00000000-0005-0000-0000-00004B000000}"/>
    <cellStyle name="Comma 5" xfId="100" xr:uid="{00000000-0005-0000-0000-00004C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5" xr:uid="{00000000-0005-0000-0000-000057000000}"/>
    <cellStyle name="Normal 2 2" xfId="102" xr:uid="{00000000-0005-0000-0000-000058000000}"/>
    <cellStyle name="Normal 2 2 2" xfId="103" xr:uid="{00000000-0005-0000-0000-000059000000}"/>
    <cellStyle name="Normal 2 3" xfId="104" xr:uid="{00000000-0005-0000-0000-00005A000000}"/>
    <cellStyle name="Normal 2 3 2" xfId="105" xr:uid="{00000000-0005-0000-0000-00005B000000}"/>
    <cellStyle name="Normal 2 4" xfId="106" xr:uid="{00000000-0005-0000-0000-00005C000000}"/>
    <cellStyle name="Normal 2 5" xfId="107" xr:uid="{00000000-0005-0000-0000-00005D000000}"/>
    <cellStyle name="Normal 2 6" xfId="108" xr:uid="{00000000-0005-0000-0000-00005E000000}"/>
    <cellStyle name="Normal 2 7" xfId="101" xr:uid="{00000000-0005-0000-0000-00005F000000}"/>
    <cellStyle name="Normal 3" xfId="46" xr:uid="{00000000-0005-0000-0000-000060000000}"/>
    <cellStyle name="Normal 3 2" xfId="47" xr:uid="{00000000-0005-0000-0000-000061000000}"/>
    <cellStyle name="Normal 4" xfId="48" xr:uid="{00000000-0005-0000-0000-000062000000}"/>
    <cellStyle name="Normal 4 2" xfId="110" xr:uid="{00000000-0005-0000-0000-000063000000}"/>
    <cellStyle name="Normal 4 3" xfId="111" xr:uid="{00000000-0005-0000-0000-000064000000}"/>
    <cellStyle name="Normal 4 4" xfId="109" xr:uid="{00000000-0005-0000-0000-000065000000}"/>
    <cellStyle name="Normal 5" xfId="112" xr:uid="{00000000-0005-0000-0000-000066000000}"/>
    <cellStyle name="Normal_Current Dixie Model 2" xfId="122" xr:uid="{00000000-0005-0000-0000-000068000000}"/>
    <cellStyle name="Note" xfId="15" builtinId="10" customBuiltin="1"/>
    <cellStyle name="Note 2" xfId="49" xr:uid="{00000000-0005-0000-0000-00006A000000}"/>
    <cellStyle name="Note 2 2" xfId="113" xr:uid="{00000000-0005-0000-0000-00006B000000}"/>
    <cellStyle name="Note 2 2 2" xfId="114" xr:uid="{00000000-0005-0000-0000-00006C000000}"/>
    <cellStyle name="Note 2 3" xfId="115" xr:uid="{00000000-0005-0000-0000-00006D000000}"/>
    <cellStyle name="Note 3" xfId="50" xr:uid="{00000000-0005-0000-0000-00006E000000}"/>
    <cellStyle name="Output" xfId="10" builtinId="21" customBuiltin="1"/>
    <cellStyle name="Percent" xfId="121" builtinId="5"/>
    <cellStyle name="Percent 2" xfId="51" xr:uid="{00000000-0005-0000-0000-000071000000}"/>
    <cellStyle name="Percent 2 2" xfId="117" xr:uid="{00000000-0005-0000-0000-000072000000}"/>
    <cellStyle name="Percent 2 2 2" xfId="118" xr:uid="{00000000-0005-0000-0000-000073000000}"/>
    <cellStyle name="Percent 2 3" xfId="119" xr:uid="{00000000-0005-0000-0000-000074000000}"/>
    <cellStyle name="Percent 2 4" xfId="120" xr:uid="{00000000-0005-0000-0000-000075000000}"/>
    <cellStyle name="Percent 2 5" xfId="116" xr:uid="{00000000-0005-0000-0000-000076000000}"/>
    <cellStyle name="Percent 3" xfId="52" xr:uid="{00000000-0005-0000-0000-000077000000}"/>
    <cellStyle name="Percent 4" xfId="53" xr:uid="{00000000-0005-0000-0000-000078000000}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0000FF"/>
      <color rgb="FFC28CC2"/>
      <color rgb="FFFFFFCC"/>
      <color rgb="FFC145C1"/>
      <color rgb="FFFFA3A3"/>
      <color rgb="FF8E0000"/>
      <color rgb="FFFF6969"/>
      <color rgb="FF868686"/>
      <color rgb="FF442444"/>
      <color rgb="FF7B41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HBW - Beginning</a:t>
            </a:r>
          </a:p>
        </c:rich>
      </c:tx>
      <c:layout>
        <c:manualLayout>
          <c:xMode val="edge"/>
          <c:yMode val="edge"/>
          <c:x val="0.36051912761401311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Time!$AG$9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Time!$AG$10:$AG$210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1.5925618298023834E-2</c:v>
                </c:pt>
                <c:pt idx="2">
                  <c:v>3.7159053122398721E-2</c:v>
                </c:pt>
                <c:pt idx="3">
                  <c:v>5.6762854839895578E-2</c:v>
                </c:pt>
                <c:pt idx="4">
                  <c:v>7.1183412209922636E-2</c:v>
                </c:pt>
                <c:pt idx="5">
                  <c:v>8.0036038942815454E-2</c:v>
                </c:pt>
                <c:pt idx="6">
                  <c:v>8.0588876046855218E-2</c:v>
                </c:pt>
                <c:pt idx="7">
                  <c:v>7.906706011273866E-2</c:v>
                </c:pt>
                <c:pt idx="8">
                  <c:v>7.3653150575245491E-2</c:v>
                </c:pt>
                <c:pt idx="9">
                  <c:v>6.6819216722027161E-2</c:v>
                </c:pt>
                <c:pt idx="10">
                  <c:v>6.0773272789107706E-2</c:v>
                </c:pt>
                <c:pt idx="11">
                  <c:v>5.6366586028969407E-2</c:v>
                </c:pt>
                <c:pt idx="12">
                  <c:v>4.9464905239927207E-2</c:v>
                </c:pt>
                <c:pt idx="13">
                  <c:v>4.1673905492141408E-2</c:v>
                </c:pt>
                <c:pt idx="14">
                  <c:v>3.4553550546498259E-2</c:v>
                </c:pt>
                <c:pt idx="15">
                  <c:v>2.7540051568532602E-2</c:v>
                </c:pt>
                <c:pt idx="16">
                  <c:v>2.3184110429295635E-2</c:v>
                </c:pt>
                <c:pt idx="17">
                  <c:v>1.9798776161246427E-2</c:v>
                </c:pt>
                <c:pt idx="18">
                  <c:v>1.700415047754501E-2</c:v>
                </c:pt>
                <c:pt idx="19">
                  <c:v>1.4834422241521485E-2</c:v>
                </c:pt>
                <c:pt idx="20">
                  <c:v>1.1761930190642471E-2</c:v>
                </c:pt>
                <c:pt idx="21">
                  <c:v>9.7983984677237519E-3</c:v>
                </c:pt>
                <c:pt idx="22">
                  <c:v>8.2864469007813413E-3</c:v>
                </c:pt>
                <c:pt idx="23">
                  <c:v>7.1972032921057841E-3</c:v>
                </c:pt>
                <c:pt idx="24">
                  <c:v>6.873469419827965E-3</c:v>
                </c:pt>
                <c:pt idx="25">
                  <c:v>6.1301575133379362E-3</c:v>
                </c:pt>
                <c:pt idx="26">
                  <c:v>5.5227119454656923E-3</c:v>
                </c:pt>
                <c:pt idx="27">
                  <c:v>5.1706405458063695E-3</c:v>
                </c:pt>
                <c:pt idx="28">
                  <c:v>4.8300855845592443E-3</c:v>
                </c:pt>
                <c:pt idx="29">
                  <c:v>4.5252754373718927E-3</c:v>
                </c:pt>
                <c:pt idx="30">
                  <c:v>4.0161311119299107E-3</c:v>
                </c:pt>
                <c:pt idx="31">
                  <c:v>3.4669646098045332E-3</c:v>
                </c:pt>
                <c:pt idx="32">
                  <c:v>3.0903704654406728E-3</c:v>
                </c:pt>
                <c:pt idx="33">
                  <c:v>2.6493755804514745E-3</c:v>
                </c:pt>
                <c:pt idx="34">
                  <c:v>2.0869384406356703E-3</c:v>
                </c:pt>
                <c:pt idx="35">
                  <c:v>1.7142852371160474E-3</c:v>
                </c:pt>
                <c:pt idx="36">
                  <c:v>1.3787165272419668E-3</c:v>
                </c:pt>
                <c:pt idx="37">
                  <c:v>1.0991560361038961E-3</c:v>
                </c:pt>
                <c:pt idx="38">
                  <c:v>8.0949087652069322E-4</c:v>
                </c:pt>
                <c:pt idx="39">
                  <c:v>5.8073608160169772E-4</c:v>
                </c:pt>
                <c:pt idx="40">
                  <c:v>4.6913416382213545E-4</c:v>
                </c:pt>
                <c:pt idx="41">
                  <c:v>3.729836177672343E-4</c:v>
                </c:pt>
                <c:pt idx="42">
                  <c:v>3.1120216099568782E-4</c:v>
                </c:pt>
                <c:pt idx="43">
                  <c:v>2.4766049741413904E-4</c:v>
                </c:pt>
                <c:pt idx="44">
                  <c:v>1.8414887149146398E-4</c:v>
                </c:pt>
                <c:pt idx="45">
                  <c:v>1.4574872838725111E-4</c:v>
                </c:pt>
                <c:pt idx="46">
                  <c:v>1.1870282033731894E-4</c:v>
                </c:pt>
                <c:pt idx="47">
                  <c:v>1.0578061948982801E-4</c:v>
                </c:pt>
                <c:pt idx="48">
                  <c:v>9.1662919819161502E-5</c:v>
                </c:pt>
                <c:pt idx="49">
                  <c:v>8.2765765260754231E-5</c:v>
                </c:pt>
                <c:pt idx="50">
                  <c:v>6.5734412679333161E-5</c:v>
                </c:pt>
                <c:pt idx="51">
                  <c:v>5.9570685078437901E-5</c:v>
                </c:pt>
                <c:pt idx="52">
                  <c:v>5.8939894242088974E-5</c:v>
                </c:pt>
                <c:pt idx="53">
                  <c:v>5.4506335792322214E-5</c:v>
                </c:pt>
                <c:pt idx="54">
                  <c:v>5.0403191590166805E-5</c:v>
                </c:pt>
                <c:pt idx="55">
                  <c:v>4.3470499922103337E-5</c:v>
                </c:pt>
                <c:pt idx="56">
                  <c:v>3.7751329672539713E-5</c:v>
                </c:pt>
                <c:pt idx="57">
                  <c:v>3.413479554413918E-5</c:v>
                </c:pt>
                <c:pt idx="58">
                  <c:v>2.6685456143447073E-5</c:v>
                </c:pt>
                <c:pt idx="59">
                  <c:v>2.2342010670301587E-5</c:v>
                </c:pt>
                <c:pt idx="60">
                  <c:v>1.5235100580770323E-5</c:v>
                </c:pt>
                <c:pt idx="61">
                  <c:v>9.9424650872140725E-6</c:v>
                </c:pt>
                <c:pt idx="62">
                  <c:v>6.8726163503159504E-6</c:v>
                </c:pt>
                <c:pt idx="63">
                  <c:v>3.4843684293559887E-6</c:v>
                </c:pt>
                <c:pt idx="64">
                  <c:v>2.8655926565565631E-6</c:v>
                </c:pt>
                <c:pt idx="65">
                  <c:v>3.2440671583659207E-7</c:v>
                </c:pt>
                <c:pt idx="66">
                  <c:v>2.6433139808907502E-7</c:v>
                </c:pt>
                <c:pt idx="67">
                  <c:v>1.8623348501730285E-7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3F-404A-94A0-58FDAC5D7942}"/>
            </c:ext>
          </c:extLst>
        </c:ser>
        <c:ser>
          <c:idx val="1"/>
          <c:order val="1"/>
          <c:tx>
            <c:strRef>
              <c:f>Time!$AH$9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Time!$AH$10:$AH$210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2.09687E-2</c:v>
                </c:pt>
                <c:pt idx="2">
                  <c:v>4.4749999999999998E-2</c:v>
                </c:pt>
                <c:pt idx="3">
                  <c:v>6.3044900000000001E-2</c:v>
                </c:pt>
                <c:pt idx="4">
                  <c:v>7.4596999999999997E-2</c:v>
                </c:pt>
                <c:pt idx="5">
                  <c:v>8.0332200000000006E-2</c:v>
                </c:pt>
                <c:pt idx="6">
                  <c:v>7.9442399999999996E-2</c:v>
                </c:pt>
                <c:pt idx="7">
                  <c:v>7.4474399999999996E-2</c:v>
                </c:pt>
                <c:pt idx="8">
                  <c:v>6.8824899999999994E-2</c:v>
                </c:pt>
                <c:pt idx="9">
                  <c:v>6.2964999999999993E-2</c:v>
                </c:pt>
                <c:pt idx="10">
                  <c:v>5.7105000000000003E-2</c:v>
                </c:pt>
                <c:pt idx="11">
                  <c:v>5.1245300000000001E-2</c:v>
                </c:pt>
                <c:pt idx="12">
                  <c:v>4.5385000000000002E-2</c:v>
                </c:pt>
                <c:pt idx="13">
                  <c:v>3.9524900000000002E-2</c:v>
                </c:pt>
                <c:pt idx="14">
                  <c:v>3.3665E-2</c:v>
                </c:pt>
                <c:pt idx="15">
                  <c:v>2.7805199999999999E-2</c:v>
                </c:pt>
                <c:pt idx="16">
                  <c:v>2.1720199999999999E-2</c:v>
                </c:pt>
                <c:pt idx="17">
                  <c:v>1.8335000000000001E-2</c:v>
                </c:pt>
                <c:pt idx="18">
                  <c:v>1.5680400000000001E-2</c:v>
                </c:pt>
                <c:pt idx="19">
                  <c:v>1.3281899999999999E-2</c:v>
                </c:pt>
                <c:pt idx="20">
                  <c:v>1.12572E-2</c:v>
                </c:pt>
                <c:pt idx="21">
                  <c:v>9.5618999999999999E-3</c:v>
                </c:pt>
                <c:pt idx="22">
                  <c:v>8.2682999999999993E-3</c:v>
                </c:pt>
                <c:pt idx="23">
                  <c:v>7.4356999999999999E-3</c:v>
                </c:pt>
                <c:pt idx="24">
                  <c:v>6.9493999999999997E-3</c:v>
                </c:pt>
                <c:pt idx="25">
                  <c:v>6.4632999999999999E-3</c:v>
                </c:pt>
                <c:pt idx="26">
                  <c:v>5.9770999999999999E-3</c:v>
                </c:pt>
                <c:pt idx="27">
                  <c:v>5.4907000000000003E-3</c:v>
                </c:pt>
                <c:pt idx="28">
                  <c:v>5.0045000000000003E-3</c:v>
                </c:pt>
                <c:pt idx="29">
                  <c:v>4.5184999999999999E-3</c:v>
                </c:pt>
                <c:pt idx="30">
                  <c:v>4.0321999999999997E-3</c:v>
                </c:pt>
                <c:pt idx="31">
                  <c:v>3.8205000000000001E-3</c:v>
                </c:pt>
                <c:pt idx="32">
                  <c:v>3.6089E-3</c:v>
                </c:pt>
                <c:pt idx="33">
                  <c:v>3.3971000000000001E-3</c:v>
                </c:pt>
                <c:pt idx="34">
                  <c:v>3.1855E-3</c:v>
                </c:pt>
                <c:pt idx="35">
                  <c:v>2.9083999999999998E-3</c:v>
                </c:pt>
                <c:pt idx="36">
                  <c:v>2.6315000000000002E-3</c:v>
                </c:pt>
                <c:pt idx="37">
                  <c:v>2.3546000000000001E-3</c:v>
                </c:pt>
                <c:pt idx="38">
                  <c:v>2.0776000000000002E-3</c:v>
                </c:pt>
                <c:pt idx="39">
                  <c:v>1.8005E-3</c:v>
                </c:pt>
                <c:pt idx="40">
                  <c:v>1.5236E-3</c:v>
                </c:pt>
                <c:pt idx="41">
                  <c:v>1.2466000000000001E-3</c:v>
                </c:pt>
                <c:pt idx="42">
                  <c:v>9.6949999999999998E-4</c:v>
                </c:pt>
                <c:pt idx="43">
                  <c:v>6.9269999999999998E-4</c:v>
                </c:pt>
                <c:pt idx="44">
                  <c:v>4.1560000000000002E-4</c:v>
                </c:pt>
                <c:pt idx="45">
                  <c:v>3.1199999999999999E-4</c:v>
                </c:pt>
                <c:pt idx="46">
                  <c:v>2.085E-4</c:v>
                </c:pt>
                <c:pt idx="47">
                  <c:v>1.049E-4</c:v>
                </c:pt>
                <c:pt idx="48">
                  <c:v>9.5699999999999995E-5</c:v>
                </c:pt>
                <c:pt idx="49">
                  <c:v>8.6600000000000004E-5</c:v>
                </c:pt>
                <c:pt idx="50">
                  <c:v>7.7399999999999998E-5</c:v>
                </c:pt>
                <c:pt idx="51">
                  <c:v>6.8300000000000007E-5</c:v>
                </c:pt>
                <c:pt idx="52">
                  <c:v>5.91E-5</c:v>
                </c:pt>
                <c:pt idx="53">
                  <c:v>4.99E-5</c:v>
                </c:pt>
                <c:pt idx="54">
                  <c:v>4.0800000000000002E-5</c:v>
                </c:pt>
                <c:pt idx="55">
                  <c:v>3.1600000000000002E-5</c:v>
                </c:pt>
                <c:pt idx="56">
                  <c:v>2.8099999999999999E-5</c:v>
                </c:pt>
                <c:pt idx="57">
                  <c:v>2.4600000000000002E-5</c:v>
                </c:pt>
                <c:pt idx="58">
                  <c:v>2.1100000000000001E-5</c:v>
                </c:pt>
                <c:pt idx="59">
                  <c:v>1.7600000000000001E-5</c:v>
                </c:pt>
                <c:pt idx="60">
                  <c:v>1.4E-5</c:v>
                </c:pt>
                <c:pt idx="61">
                  <c:v>1.0499999999999999E-5</c:v>
                </c:pt>
                <c:pt idx="62">
                  <c:v>6.9999999999999999E-6</c:v>
                </c:pt>
                <c:pt idx="63">
                  <c:v>3.4999999999999999E-6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3F-404A-94A0-58FDAC5D7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5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0.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2.0000000000000004E-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HBW -</a:t>
            </a:r>
            <a:r>
              <a:rPr lang="en-US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Tail</a:t>
            </a:r>
            <a:endParaRPr lang="en-US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1334470691163605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Time!$AG$9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Time!$AG$10:$AG$210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1.5925618298023834E-2</c:v>
                </c:pt>
                <c:pt idx="2">
                  <c:v>3.7159053122398721E-2</c:v>
                </c:pt>
                <c:pt idx="3">
                  <c:v>5.6762854839895578E-2</c:v>
                </c:pt>
                <c:pt idx="4">
                  <c:v>7.1183412209922636E-2</c:v>
                </c:pt>
                <c:pt idx="5">
                  <c:v>8.0036038942815454E-2</c:v>
                </c:pt>
                <c:pt idx="6">
                  <c:v>8.0588876046855218E-2</c:v>
                </c:pt>
                <c:pt idx="7">
                  <c:v>7.906706011273866E-2</c:v>
                </c:pt>
                <c:pt idx="8">
                  <c:v>7.3653150575245491E-2</c:v>
                </c:pt>
                <c:pt idx="9">
                  <c:v>6.6819216722027161E-2</c:v>
                </c:pt>
                <c:pt idx="10">
                  <c:v>6.0773272789107706E-2</c:v>
                </c:pt>
                <c:pt idx="11">
                  <c:v>5.6366586028969407E-2</c:v>
                </c:pt>
                <c:pt idx="12">
                  <c:v>4.9464905239927207E-2</c:v>
                </c:pt>
                <c:pt idx="13">
                  <c:v>4.1673905492141408E-2</c:v>
                </c:pt>
                <c:pt idx="14">
                  <c:v>3.4553550546498259E-2</c:v>
                </c:pt>
                <c:pt idx="15">
                  <c:v>2.7540051568532602E-2</c:v>
                </c:pt>
                <c:pt idx="16">
                  <c:v>2.3184110429295635E-2</c:v>
                </c:pt>
                <c:pt idx="17">
                  <c:v>1.9798776161246427E-2</c:v>
                </c:pt>
                <c:pt idx="18">
                  <c:v>1.700415047754501E-2</c:v>
                </c:pt>
                <c:pt idx="19">
                  <c:v>1.4834422241521485E-2</c:v>
                </c:pt>
                <c:pt idx="20">
                  <c:v>1.1761930190642471E-2</c:v>
                </c:pt>
                <c:pt idx="21">
                  <c:v>9.7983984677237519E-3</c:v>
                </c:pt>
                <c:pt idx="22">
                  <c:v>8.2864469007813413E-3</c:v>
                </c:pt>
                <c:pt idx="23">
                  <c:v>7.1972032921057841E-3</c:v>
                </c:pt>
                <c:pt idx="24">
                  <c:v>6.873469419827965E-3</c:v>
                </c:pt>
                <c:pt idx="25">
                  <c:v>6.1301575133379362E-3</c:v>
                </c:pt>
                <c:pt idx="26">
                  <c:v>5.5227119454656923E-3</c:v>
                </c:pt>
                <c:pt idx="27">
                  <c:v>5.1706405458063695E-3</c:v>
                </c:pt>
                <c:pt idx="28">
                  <c:v>4.8300855845592443E-3</c:v>
                </c:pt>
                <c:pt idx="29">
                  <c:v>4.5252754373718927E-3</c:v>
                </c:pt>
                <c:pt idx="30">
                  <c:v>4.0161311119299107E-3</c:v>
                </c:pt>
                <c:pt idx="31">
                  <c:v>3.4669646098045332E-3</c:v>
                </c:pt>
                <c:pt idx="32">
                  <c:v>3.0903704654406728E-3</c:v>
                </c:pt>
                <c:pt idx="33">
                  <c:v>2.6493755804514745E-3</c:v>
                </c:pt>
                <c:pt idx="34">
                  <c:v>2.0869384406356703E-3</c:v>
                </c:pt>
                <c:pt idx="35">
                  <c:v>1.7142852371160474E-3</c:v>
                </c:pt>
                <c:pt idx="36">
                  <c:v>1.3787165272419668E-3</c:v>
                </c:pt>
                <c:pt idx="37">
                  <c:v>1.0991560361038961E-3</c:v>
                </c:pt>
                <c:pt idx="38">
                  <c:v>8.0949087652069322E-4</c:v>
                </c:pt>
                <c:pt idx="39">
                  <c:v>5.8073608160169772E-4</c:v>
                </c:pt>
                <c:pt idx="40">
                  <c:v>4.6913416382213545E-4</c:v>
                </c:pt>
                <c:pt idx="41">
                  <c:v>3.729836177672343E-4</c:v>
                </c:pt>
                <c:pt idx="42">
                  <c:v>3.1120216099568782E-4</c:v>
                </c:pt>
                <c:pt idx="43">
                  <c:v>2.4766049741413904E-4</c:v>
                </c:pt>
                <c:pt idx="44">
                  <c:v>1.8414887149146398E-4</c:v>
                </c:pt>
                <c:pt idx="45">
                  <c:v>1.4574872838725111E-4</c:v>
                </c:pt>
                <c:pt idx="46">
                  <c:v>1.1870282033731894E-4</c:v>
                </c:pt>
                <c:pt idx="47">
                  <c:v>1.0578061948982801E-4</c:v>
                </c:pt>
                <c:pt idx="48">
                  <c:v>9.1662919819161502E-5</c:v>
                </c:pt>
                <c:pt idx="49">
                  <c:v>8.2765765260754231E-5</c:v>
                </c:pt>
                <c:pt idx="50">
                  <c:v>6.5734412679333161E-5</c:v>
                </c:pt>
                <c:pt idx="51">
                  <c:v>5.9570685078437901E-5</c:v>
                </c:pt>
                <c:pt idx="52">
                  <c:v>5.8939894242088974E-5</c:v>
                </c:pt>
                <c:pt idx="53">
                  <c:v>5.4506335792322214E-5</c:v>
                </c:pt>
                <c:pt idx="54">
                  <c:v>5.0403191590166805E-5</c:v>
                </c:pt>
                <c:pt idx="55">
                  <c:v>4.3470499922103337E-5</c:v>
                </c:pt>
                <c:pt idx="56">
                  <c:v>3.7751329672539713E-5</c:v>
                </c:pt>
                <c:pt idx="57">
                  <c:v>3.413479554413918E-5</c:v>
                </c:pt>
                <c:pt idx="58">
                  <c:v>2.6685456143447073E-5</c:v>
                </c:pt>
                <c:pt idx="59">
                  <c:v>2.2342010670301587E-5</c:v>
                </c:pt>
                <c:pt idx="60">
                  <c:v>1.5235100580770323E-5</c:v>
                </c:pt>
                <c:pt idx="61">
                  <c:v>9.9424650872140725E-6</c:v>
                </c:pt>
                <c:pt idx="62">
                  <c:v>6.8726163503159504E-6</c:v>
                </c:pt>
                <c:pt idx="63">
                  <c:v>3.4843684293559887E-6</c:v>
                </c:pt>
                <c:pt idx="64">
                  <c:v>2.8655926565565631E-6</c:v>
                </c:pt>
                <c:pt idx="65">
                  <c:v>3.2440671583659207E-7</c:v>
                </c:pt>
                <c:pt idx="66">
                  <c:v>2.6433139808907502E-7</c:v>
                </c:pt>
                <c:pt idx="67">
                  <c:v>1.8623348501730285E-7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AB-42F2-AB92-BF0814D81AE4}"/>
            </c:ext>
          </c:extLst>
        </c:ser>
        <c:ser>
          <c:idx val="1"/>
          <c:order val="1"/>
          <c:tx>
            <c:strRef>
              <c:f>Time!$AH$9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Time!$AH$10:$AH$210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2.09687E-2</c:v>
                </c:pt>
                <c:pt idx="2">
                  <c:v>4.4749999999999998E-2</c:v>
                </c:pt>
                <c:pt idx="3">
                  <c:v>6.3044900000000001E-2</c:v>
                </c:pt>
                <c:pt idx="4">
                  <c:v>7.4596999999999997E-2</c:v>
                </c:pt>
                <c:pt idx="5">
                  <c:v>8.0332200000000006E-2</c:v>
                </c:pt>
                <c:pt idx="6">
                  <c:v>7.9442399999999996E-2</c:v>
                </c:pt>
                <c:pt idx="7">
                  <c:v>7.4474399999999996E-2</c:v>
                </c:pt>
                <c:pt idx="8">
                  <c:v>6.8824899999999994E-2</c:v>
                </c:pt>
                <c:pt idx="9">
                  <c:v>6.2964999999999993E-2</c:v>
                </c:pt>
                <c:pt idx="10">
                  <c:v>5.7105000000000003E-2</c:v>
                </c:pt>
                <c:pt idx="11">
                  <c:v>5.1245300000000001E-2</c:v>
                </c:pt>
                <c:pt idx="12">
                  <c:v>4.5385000000000002E-2</c:v>
                </c:pt>
                <c:pt idx="13">
                  <c:v>3.9524900000000002E-2</c:v>
                </c:pt>
                <c:pt idx="14">
                  <c:v>3.3665E-2</c:v>
                </c:pt>
                <c:pt idx="15">
                  <c:v>2.7805199999999999E-2</c:v>
                </c:pt>
                <c:pt idx="16">
                  <c:v>2.1720199999999999E-2</c:v>
                </c:pt>
                <c:pt idx="17">
                  <c:v>1.8335000000000001E-2</c:v>
                </c:pt>
                <c:pt idx="18">
                  <c:v>1.5680400000000001E-2</c:v>
                </c:pt>
                <c:pt idx="19">
                  <c:v>1.3281899999999999E-2</c:v>
                </c:pt>
                <c:pt idx="20">
                  <c:v>1.12572E-2</c:v>
                </c:pt>
                <c:pt idx="21">
                  <c:v>9.5618999999999999E-3</c:v>
                </c:pt>
                <c:pt idx="22">
                  <c:v>8.2682999999999993E-3</c:v>
                </c:pt>
                <c:pt idx="23">
                  <c:v>7.4356999999999999E-3</c:v>
                </c:pt>
                <c:pt idx="24">
                  <c:v>6.9493999999999997E-3</c:v>
                </c:pt>
                <c:pt idx="25">
                  <c:v>6.4632999999999999E-3</c:v>
                </c:pt>
                <c:pt idx="26">
                  <c:v>5.9770999999999999E-3</c:v>
                </c:pt>
                <c:pt idx="27">
                  <c:v>5.4907000000000003E-3</c:v>
                </c:pt>
                <c:pt idx="28">
                  <c:v>5.0045000000000003E-3</c:v>
                </c:pt>
                <c:pt idx="29">
                  <c:v>4.5184999999999999E-3</c:v>
                </c:pt>
                <c:pt idx="30">
                  <c:v>4.0321999999999997E-3</c:v>
                </c:pt>
                <c:pt idx="31">
                  <c:v>3.8205000000000001E-3</c:v>
                </c:pt>
                <c:pt idx="32">
                  <c:v>3.6089E-3</c:v>
                </c:pt>
                <c:pt idx="33">
                  <c:v>3.3971000000000001E-3</c:v>
                </c:pt>
                <c:pt idx="34">
                  <c:v>3.1855E-3</c:v>
                </c:pt>
                <c:pt idx="35">
                  <c:v>2.9083999999999998E-3</c:v>
                </c:pt>
                <c:pt idx="36">
                  <c:v>2.6315000000000002E-3</c:v>
                </c:pt>
                <c:pt idx="37">
                  <c:v>2.3546000000000001E-3</c:v>
                </c:pt>
                <c:pt idx="38">
                  <c:v>2.0776000000000002E-3</c:v>
                </c:pt>
                <c:pt idx="39">
                  <c:v>1.8005E-3</c:v>
                </c:pt>
                <c:pt idx="40">
                  <c:v>1.5236E-3</c:v>
                </c:pt>
                <c:pt idx="41">
                  <c:v>1.2466000000000001E-3</c:v>
                </c:pt>
                <c:pt idx="42">
                  <c:v>9.6949999999999998E-4</c:v>
                </c:pt>
                <c:pt idx="43">
                  <c:v>6.9269999999999998E-4</c:v>
                </c:pt>
                <c:pt idx="44">
                  <c:v>4.1560000000000002E-4</c:v>
                </c:pt>
                <c:pt idx="45">
                  <c:v>3.1199999999999999E-4</c:v>
                </c:pt>
                <c:pt idx="46">
                  <c:v>2.085E-4</c:v>
                </c:pt>
                <c:pt idx="47">
                  <c:v>1.049E-4</c:v>
                </c:pt>
                <c:pt idx="48">
                  <c:v>9.5699999999999995E-5</c:v>
                </c:pt>
                <c:pt idx="49">
                  <c:v>8.6600000000000004E-5</c:v>
                </c:pt>
                <c:pt idx="50">
                  <c:v>7.7399999999999998E-5</c:v>
                </c:pt>
                <c:pt idx="51">
                  <c:v>6.8300000000000007E-5</c:v>
                </c:pt>
                <c:pt idx="52">
                  <c:v>5.91E-5</c:v>
                </c:pt>
                <c:pt idx="53">
                  <c:v>4.99E-5</c:v>
                </c:pt>
                <c:pt idx="54">
                  <c:v>4.0800000000000002E-5</c:v>
                </c:pt>
                <c:pt idx="55">
                  <c:v>3.1600000000000002E-5</c:v>
                </c:pt>
                <c:pt idx="56">
                  <c:v>2.8099999999999999E-5</c:v>
                </c:pt>
                <c:pt idx="57">
                  <c:v>2.4600000000000002E-5</c:v>
                </c:pt>
                <c:pt idx="58">
                  <c:v>2.1100000000000001E-5</c:v>
                </c:pt>
                <c:pt idx="59">
                  <c:v>1.7600000000000001E-5</c:v>
                </c:pt>
                <c:pt idx="60">
                  <c:v>1.4E-5</c:v>
                </c:pt>
                <c:pt idx="61">
                  <c:v>1.0499999999999999E-5</c:v>
                </c:pt>
                <c:pt idx="62">
                  <c:v>6.9999999999999999E-6</c:v>
                </c:pt>
                <c:pt idx="63">
                  <c:v>3.4999999999999999E-6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5AB-42F2-AB92-BF0814D81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40"/>
          <c:min val="9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1.0000000000000003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HBW -</a:t>
            </a:r>
            <a:r>
              <a:rPr lang="en-US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Mid</a:t>
            </a:r>
            <a:endParaRPr lang="en-US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1334470691163605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Time!$AG$9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Time!$AG$10:$AG$210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1.5925618298023834E-2</c:v>
                </c:pt>
                <c:pt idx="2">
                  <c:v>3.7159053122398721E-2</c:v>
                </c:pt>
                <c:pt idx="3">
                  <c:v>5.6762854839895578E-2</c:v>
                </c:pt>
                <c:pt idx="4">
                  <c:v>7.1183412209922636E-2</c:v>
                </c:pt>
                <c:pt idx="5">
                  <c:v>8.0036038942815454E-2</c:v>
                </c:pt>
                <c:pt idx="6">
                  <c:v>8.0588876046855218E-2</c:v>
                </c:pt>
                <c:pt idx="7">
                  <c:v>7.906706011273866E-2</c:v>
                </c:pt>
                <c:pt idx="8">
                  <c:v>7.3653150575245491E-2</c:v>
                </c:pt>
                <c:pt idx="9">
                  <c:v>6.6819216722027161E-2</c:v>
                </c:pt>
                <c:pt idx="10">
                  <c:v>6.0773272789107706E-2</c:v>
                </c:pt>
                <c:pt idx="11">
                  <c:v>5.6366586028969407E-2</c:v>
                </c:pt>
                <c:pt idx="12">
                  <c:v>4.9464905239927207E-2</c:v>
                </c:pt>
                <c:pt idx="13">
                  <c:v>4.1673905492141408E-2</c:v>
                </c:pt>
                <c:pt idx="14">
                  <c:v>3.4553550546498259E-2</c:v>
                </c:pt>
                <c:pt idx="15">
                  <c:v>2.7540051568532602E-2</c:v>
                </c:pt>
                <c:pt idx="16">
                  <c:v>2.3184110429295635E-2</c:v>
                </c:pt>
                <c:pt idx="17">
                  <c:v>1.9798776161246427E-2</c:v>
                </c:pt>
                <c:pt idx="18">
                  <c:v>1.700415047754501E-2</c:v>
                </c:pt>
                <c:pt idx="19">
                  <c:v>1.4834422241521485E-2</c:v>
                </c:pt>
                <c:pt idx="20">
                  <c:v>1.1761930190642471E-2</c:v>
                </c:pt>
                <c:pt idx="21">
                  <c:v>9.7983984677237519E-3</c:v>
                </c:pt>
                <c:pt idx="22">
                  <c:v>8.2864469007813413E-3</c:v>
                </c:pt>
                <c:pt idx="23">
                  <c:v>7.1972032921057841E-3</c:v>
                </c:pt>
                <c:pt idx="24">
                  <c:v>6.873469419827965E-3</c:v>
                </c:pt>
                <c:pt idx="25">
                  <c:v>6.1301575133379362E-3</c:v>
                </c:pt>
                <c:pt idx="26">
                  <c:v>5.5227119454656923E-3</c:v>
                </c:pt>
                <c:pt idx="27">
                  <c:v>5.1706405458063695E-3</c:v>
                </c:pt>
                <c:pt idx="28">
                  <c:v>4.8300855845592443E-3</c:v>
                </c:pt>
                <c:pt idx="29">
                  <c:v>4.5252754373718927E-3</c:v>
                </c:pt>
                <c:pt idx="30">
                  <c:v>4.0161311119299107E-3</c:v>
                </c:pt>
                <c:pt idx="31">
                  <c:v>3.4669646098045332E-3</c:v>
                </c:pt>
                <c:pt idx="32">
                  <c:v>3.0903704654406728E-3</c:v>
                </c:pt>
                <c:pt idx="33">
                  <c:v>2.6493755804514745E-3</c:v>
                </c:pt>
                <c:pt idx="34">
                  <c:v>2.0869384406356703E-3</c:v>
                </c:pt>
                <c:pt idx="35">
                  <c:v>1.7142852371160474E-3</c:v>
                </c:pt>
                <c:pt idx="36">
                  <c:v>1.3787165272419668E-3</c:v>
                </c:pt>
                <c:pt idx="37">
                  <c:v>1.0991560361038961E-3</c:v>
                </c:pt>
                <c:pt idx="38">
                  <c:v>8.0949087652069322E-4</c:v>
                </c:pt>
                <c:pt idx="39">
                  <c:v>5.8073608160169772E-4</c:v>
                </c:pt>
                <c:pt idx="40">
                  <c:v>4.6913416382213545E-4</c:v>
                </c:pt>
                <c:pt idx="41">
                  <c:v>3.729836177672343E-4</c:v>
                </c:pt>
                <c:pt idx="42">
                  <c:v>3.1120216099568782E-4</c:v>
                </c:pt>
                <c:pt idx="43">
                  <c:v>2.4766049741413904E-4</c:v>
                </c:pt>
                <c:pt idx="44">
                  <c:v>1.8414887149146398E-4</c:v>
                </c:pt>
                <c:pt idx="45">
                  <c:v>1.4574872838725111E-4</c:v>
                </c:pt>
                <c:pt idx="46">
                  <c:v>1.1870282033731894E-4</c:v>
                </c:pt>
                <c:pt idx="47">
                  <c:v>1.0578061948982801E-4</c:v>
                </c:pt>
                <c:pt idx="48">
                  <c:v>9.1662919819161502E-5</c:v>
                </c:pt>
                <c:pt idx="49">
                  <c:v>8.2765765260754231E-5</c:v>
                </c:pt>
                <c:pt idx="50">
                  <c:v>6.5734412679333161E-5</c:v>
                </c:pt>
                <c:pt idx="51">
                  <c:v>5.9570685078437901E-5</c:v>
                </c:pt>
                <c:pt idx="52">
                  <c:v>5.8939894242088974E-5</c:v>
                </c:pt>
                <c:pt idx="53">
                  <c:v>5.4506335792322214E-5</c:v>
                </c:pt>
                <c:pt idx="54">
                  <c:v>5.0403191590166805E-5</c:v>
                </c:pt>
                <c:pt idx="55">
                  <c:v>4.3470499922103337E-5</c:v>
                </c:pt>
                <c:pt idx="56">
                  <c:v>3.7751329672539713E-5</c:v>
                </c:pt>
                <c:pt idx="57">
                  <c:v>3.413479554413918E-5</c:v>
                </c:pt>
                <c:pt idx="58">
                  <c:v>2.6685456143447073E-5</c:v>
                </c:pt>
                <c:pt idx="59">
                  <c:v>2.2342010670301587E-5</c:v>
                </c:pt>
                <c:pt idx="60">
                  <c:v>1.5235100580770323E-5</c:v>
                </c:pt>
                <c:pt idx="61">
                  <c:v>9.9424650872140725E-6</c:v>
                </c:pt>
                <c:pt idx="62">
                  <c:v>6.8726163503159504E-6</c:v>
                </c:pt>
                <c:pt idx="63">
                  <c:v>3.4843684293559887E-6</c:v>
                </c:pt>
                <c:pt idx="64">
                  <c:v>2.8655926565565631E-6</c:v>
                </c:pt>
                <c:pt idx="65">
                  <c:v>3.2440671583659207E-7</c:v>
                </c:pt>
                <c:pt idx="66">
                  <c:v>2.6433139808907502E-7</c:v>
                </c:pt>
                <c:pt idx="67">
                  <c:v>1.8623348501730285E-7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16-45EF-820E-523752CC0458}"/>
            </c:ext>
          </c:extLst>
        </c:ser>
        <c:ser>
          <c:idx val="1"/>
          <c:order val="1"/>
          <c:tx>
            <c:strRef>
              <c:f>Time!$AH$9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Time!$AH$10:$AH$210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2.09687E-2</c:v>
                </c:pt>
                <c:pt idx="2">
                  <c:v>4.4749999999999998E-2</c:v>
                </c:pt>
                <c:pt idx="3">
                  <c:v>6.3044900000000001E-2</c:v>
                </c:pt>
                <c:pt idx="4">
                  <c:v>7.4596999999999997E-2</c:v>
                </c:pt>
                <c:pt idx="5">
                  <c:v>8.0332200000000006E-2</c:v>
                </c:pt>
                <c:pt idx="6">
                  <c:v>7.9442399999999996E-2</c:v>
                </c:pt>
                <c:pt idx="7">
                  <c:v>7.4474399999999996E-2</c:v>
                </c:pt>
                <c:pt idx="8">
                  <c:v>6.8824899999999994E-2</c:v>
                </c:pt>
                <c:pt idx="9">
                  <c:v>6.2964999999999993E-2</c:v>
                </c:pt>
                <c:pt idx="10">
                  <c:v>5.7105000000000003E-2</c:v>
                </c:pt>
                <c:pt idx="11">
                  <c:v>5.1245300000000001E-2</c:v>
                </c:pt>
                <c:pt idx="12">
                  <c:v>4.5385000000000002E-2</c:v>
                </c:pt>
                <c:pt idx="13">
                  <c:v>3.9524900000000002E-2</c:v>
                </c:pt>
                <c:pt idx="14">
                  <c:v>3.3665E-2</c:v>
                </c:pt>
                <c:pt idx="15">
                  <c:v>2.7805199999999999E-2</c:v>
                </c:pt>
                <c:pt idx="16">
                  <c:v>2.1720199999999999E-2</c:v>
                </c:pt>
                <c:pt idx="17">
                  <c:v>1.8335000000000001E-2</c:v>
                </c:pt>
                <c:pt idx="18">
                  <c:v>1.5680400000000001E-2</c:v>
                </c:pt>
                <c:pt idx="19">
                  <c:v>1.3281899999999999E-2</c:v>
                </c:pt>
                <c:pt idx="20">
                  <c:v>1.12572E-2</c:v>
                </c:pt>
                <c:pt idx="21">
                  <c:v>9.5618999999999999E-3</c:v>
                </c:pt>
                <c:pt idx="22">
                  <c:v>8.2682999999999993E-3</c:v>
                </c:pt>
                <c:pt idx="23">
                  <c:v>7.4356999999999999E-3</c:v>
                </c:pt>
                <c:pt idx="24">
                  <c:v>6.9493999999999997E-3</c:v>
                </c:pt>
                <c:pt idx="25">
                  <c:v>6.4632999999999999E-3</c:v>
                </c:pt>
                <c:pt idx="26">
                  <c:v>5.9770999999999999E-3</c:v>
                </c:pt>
                <c:pt idx="27">
                  <c:v>5.4907000000000003E-3</c:v>
                </c:pt>
                <c:pt idx="28">
                  <c:v>5.0045000000000003E-3</c:v>
                </c:pt>
                <c:pt idx="29">
                  <c:v>4.5184999999999999E-3</c:v>
                </c:pt>
                <c:pt idx="30">
                  <c:v>4.0321999999999997E-3</c:v>
                </c:pt>
                <c:pt idx="31">
                  <c:v>3.8205000000000001E-3</c:v>
                </c:pt>
                <c:pt idx="32">
                  <c:v>3.6089E-3</c:v>
                </c:pt>
                <c:pt idx="33">
                  <c:v>3.3971000000000001E-3</c:v>
                </c:pt>
                <c:pt idx="34">
                  <c:v>3.1855E-3</c:v>
                </c:pt>
                <c:pt idx="35">
                  <c:v>2.9083999999999998E-3</c:v>
                </c:pt>
                <c:pt idx="36">
                  <c:v>2.6315000000000002E-3</c:v>
                </c:pt>
                <c:pt idx="37">
                  <c:v>2.3546000000000001E-3</c:v>
                </c:pt>
                <c:pt idx="38">
                  <c:v>2.0776000000000002E-3</c:v>
                </c:pt>
                <c:pt idx="39">
                  <c:v>1.8005E-3</c:v>
                </c:pt>
                <c:pt idx="40">
                  <c:v>1.5236E-3</c:v>
                </c:pt>
                <c:pt idx="41">
                  <c:v>1.2466000000000001E-3</c:v>
                </c:pt>
                <c:pt idx="42">
                  <c:v>9.6949999999999998E-4</c:v>
                </c:pt>
                <c:pt idx="43">
                  <c:v>6.9269999999999998E-4</c:v>
                </c:pt>
                <c:pt idx="44">
                  <c:v>4.1560000000000002E-4</c:v>
                </c:pt>
                <c:pt idx="45">
                  <c:v>3.1199999999999999E-4</c:v>
                </c:pt>
                <c:pt idx="46">
                  <c:v>2.085E-4</c:v>
                </c:pt>
                <c:pt idx="47">
                  <c:v>1.049E-4</c:v>
                </c:pt>
                <c:pt idx="48">
                  <c:v>9.5699999999999995E-5</c:v>
                </c:pt>
                <c:pt idx="49">
                  <c:v>8.6600000000000004E-5</c:v>
                </c:pt>
                <c:pt idx="50">
                  <c:v>7.7399999999999998E-5</c:v>
                </c:pt>
                <c:pt idx="51">
                  <c:v>6.8300000000000007E-5</c:v>
                </c:pt>
                <c:pt idx="52">
                  <c:v>5.91E-5</c:v>
                </c:pt>
                <c:pt idx="53">
                  <c:v>4.99E-5</c:v>
                </c:pt>
                <c:pt idx="54">
                  <c:v>4.0800000000000002E-5</c:v>
                </c:pt>
                <c:pt idx="55">
                  <c:v>3.1600000000000002E-5</c:v>
                </c:pt>
                <c:pt idx="56">
                  <c:v>2.8099999999999999E-5</c:v>
                </c:pt>
                <c:pt idx="57">
                  <c:v>2.4600000000000002E-5</c:v>
                </c:pt>
                <c:pt idx="58">
                  <c:v>2.1100000000000001E-5</c:v>
                </c:pt>
                <c:pt idx="59">
                  <c:v>1.7600000000000001E-5</c:v>
                </c:pt>
                <c:pt idx="60">
                  <c:v>1.4E-5</c:v>
                </c:pt>
                <c:pt idx="61">
                  <c:v>1.0499999999999999E-5</c:v>
                </c:pt>
                <c:pt idx="62">
                  <c:v>6.9999999999999999E-6</c:v>
                </c:pt>
                <c:pt idx="63">
                  <c:v>3.4999999999999999E-6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B16-45EF-820E-523752CC0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90"/>
          <c:min val="5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6.0000000000000019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HBOth - Beginning</a:t>
            </a:r>
          </a:p>
        </c:rich>
      </c:tx>
      <c:layout>
        <c:manualLayout>
          <c:xMode val="edge"/>
          <c:yMode val="edge"/>
          <c:x val="0.34189211314256374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Time!$AK$9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Time!$AK$10:$AK$210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0.12703183089842471</c:v>
                </c:pt>
                <c:pt idx="2">
                  <c:v>0.19645681401513254</c:v>
                </c:pt>
                <c:pt idx="3">
                  <c:v>0.1744960917148945</c:v>
                </c:pt>
                <c:pt idx="4">
                  <c:v>0.12896223556175918</c:v>
                </c:pt>
                <c:pt idx="5">
                  <c:v>8.0719860304892643E-2</c:v>
                </c:pt>
                <c:pt idx="6">
                  <c:v>5.7234434221261468E-2</c:v>
                </c:pt>
                <c:pt idx="7">
                  <c:v>4.6385710519539818E-2</c:v>
                </c:pt>
                <c:pt idx="8">
                  <c:v>3.6149132962506769E-2</c:v>
                </c:pt>
                <c:pt idx="9">
                  <c:v>2.9482062112654757E-2</c:v>
                </c:pt>
                <c:pt idx="10">
                  <c:v>2.6133637129232164E-2</c:v>
                </c:pt>
                <c:pt idx="11">
                  <c:v>2.1588579434419452E-2</c:v>
                </c:pt>
                <c:pt idx="12">
                  <c:v>1.6250578647006655E-2</c:v>
                </c:pt>
                <c:pt idx="13">
                  <c:v>1.1631610488565031E-2</c:v>
                </c:pt>
                <c:pt idx="14">
                  <c:v>8.0943814098747412E-3</c:v>
                </c:pt>
                <c:pt idx="15">
                  <c:v>6.4043292214917271E-3</c:v>
                </c:pt>
                <c:pt idx="16">
                  <c:v>5.3524233976609279E-3</c:v>
                </c:pt>
                <c:pt idx="17">
                  <c:v>4.3013783827751187E-3</c:v>
                </c:pt>
                <c:pt idx="18">
                  <c:v>3.2366145636968349E-3</c:v>
                </c:pt>
                <c:pt idx="19">
                  <c:v>2.3704323301670721E-3</c:v>
                </c:pt>
                <c:pt idx="20">
                  <c:v>1.8407262371125908E-3</c:v>
                </c:pt>
                <c:pt idx="21">
                  <c:v>1.559609856807058E-3</c:v>
                </c:pt>
                <c:pt idx="22">
                  <c:v>1.4285259789419121E-3</c:v>
                </c:pt>
                <c:pt idx="23">
                  <c:v>1.2697283841622926E-3</c:v>
                </c:pt>
                <c:pt idx="24">
                  <c:v>1.0537384265218617E-3</c:v>
                </c:pt>
                <c:pt idx="25">
                  <c:v>1.1277382193809117E-3</c:v>
                </c:pt>
                <c:pt idx="26">
                  <c:v>1.0529398773433335E-3</c:v>
                </c:pt>
                <c:pt idx="27">
                  <c:v>9.596964027549429E-4</c:v>
                </c:pt>
                <c:pt idx="28">
                  <c:v>9.1702410021150121E-4</c:v>
                </c:pt>
                <c:pt idx="29">
                  <c:v>8.0956374329894411E-4</c:v>
                </c:pt>
                <c:pt idx="30">
                  <c:v>7.4214183011387053E-4</c:v>
                </c:pt>
                <c:pt idx="31">
                  <c:v>6.2254081874132028E-4</c:v>
                </c:pt>
                <c:pt idx="32">
                  <c:v>6.1841813942302144E-4</c:v>
                </c:pt>
                <c:pt idx="33">
                  <c:v>5.5372212123041447E-4</c:v>
                </c:pt>
                <c:pt idx="34">
                  <c:v>4.7114401533151628E-4</c:v>
                </c:pt>
                <c:pt idx="35">
                  <c:v>3.4616430152596559E-4</c:v>
                </c:pt>
                <c:pt idx="36">
                  <c:v>3.499648542264852E-4</c:v>
                </c:pt>
                <c:pt idx="37">
                  <c:v>2.9600458532893598E-4</c:v>
                </c:pt>
                <c:pt idx="38">
                  <c:v>2.3241029430806087E-4</c:v>
                </c:pt>
                <c:pt idx="39">
                  <c:v>1.9988904064421236E-4</c:v>
                </c:pt>
                <c:pt idx="40">
                  <c:v>1.7172055673993336E-4</c:v>
                </c:pt>
                <c:pt idx="41">
                  <c:v>1.5087706970716875E-4</c:v>
                </c:pt>
                <c:pt idx="42">
                  <c:v>1.4722539905688315E-4</c:v>
                </c:pt>
                <c:pt idx="43">
                  <c:v>1.1929783337934647E-4</c:v>
                </c:pt>
                <c:pt idx="44">
                  <c:v>9.6632571440990927E-5</c:v>
                </c:pt>
                <c:pt idx="45">
                  <c:v>7.7521530083676896E-5</c:v>
                </c:pt>
                <c:pt idx="46">
                  <c:v>7.0074720625607371E-5</c:v>
                </c:pt>
                <c:pt idx="47">
                  <c:v>6.7186408851067128E-5</c:v>
                </c:pt>
                <c:pt idx="48">
                  <c:v>5.6366744218604795E-5</c:v>
                </c:pt>
                <c:pt idx="49">
                  <c:v>4.4258573115026095E-5</c:v>
                </c:pt>
                <c:pt idx="50">
                  <c:v>4.0460727360874312E-5</c:v>
                </c:pt>
                <c:pt idx="51">
                  <c:v>4.1741112992886991E-5</c:v>
                </c:pt>
                <c:pt idx="52">
                  <c:v>3.3668998923834529E-5</c:v>
                </c:pt>
                <c:pt idx="53">
                  <c:v>3.2115211708664807E-5</c:v>
                </c:pt>
                <c:pt idx="54">
                  <c:v>2.5023012224789063E-5</c:v>
                </c:pt>
                <c:pt idx="55">
                  <c:v>2.4002493444093967E-5</c:v>
                </c:pt>
                <c:pt idx="56">
                  <c:v>1.9327597066745342E-5</c:v>
                </c:pt>
                <c:pt idx="57">
                  <c:v>1.6360783847536252E-5</c:v>
                </c:pt>
                <c:pt idx="58">
                  <c:v>9.8424569936535092E-6</c:v>
                </c:pt>
                <c:pt idx="59">
                  <c:v>3.3782690671285974E-6</c:v>
                </c:pt>
                <c:pt idx="60">
                  <c:v>2.0708139714370009E-6</c:v>
                </c:pt>
                <c:pt idx="61">
                  <c:v>6.6049491376552703E-7</c:v>
                </c:pt>
                <c:pt idx="62">
                  <c:v>1.0557090834776867E-7</c:v>
                </c:pt>
                <c:pt idx="63">
                  <c:v>1.0827785471566018E-8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1.6241678207349024E-5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EE-4747-917C-E5B0374E7255}"/>
            </c:ext>
          </c:extLst>
        </c:ser>
        <c:ser>
          <c:idx val="1"/>
          <c:order val="1"/>
          <c:tx>
            <c:strRef>
              <c:f>Time!$AL$9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Time!$AL$10:$AL$210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9.4761600000000001E-2</c:v>
                </c:pt>
                <c:pt idx="2">
                  <c:v>0.19936300000000001</c:v>
                </c:pt>
                <c:pt idx="3">
                  <c:v>0.1833601</c:v>
                </c:pt>
                <c:pt idx="4">
                  <c:v>0.1250387</c:v>
                </c:pt>
                <c:pt idx="5">
                  <c:v>9.1878899999999999E-2</c:v>
                </c:pt>
                <c:pt idx="6">
                  <c:v>6.6047800000000004E-2</c:v>
                </c:pt>
                <c:pt idx="7">
                  <c:v>4.8822900000000002E-2</c:v>
                </c:pt>
                <c:pt idx="8">
                  <c:v>3.6960600000000003E-2</c:v>
                </c:pt>
                <c:pt idx="9">
                  <c:v>2.8892299999999999E-2</c:v>
                </c:pt>
                <c:pt idx="10">
                  <c:v>2.32903E-2</c:v>
                </c:pt>
                <c:pt idx="11">
                  <c:v>1.9009700000000001E-2</c:v>
                </c:pt>
                <c:pt idx="12">
                  <c:v>1.51238E-2</c:v>
                </c:pt>
                <c:pt idx="13">
                  <c:v>1.1738999999999999E-2</c:v>
                </c:pt>
                <c:pt idx="14">
                  <c:v>9.0054000000000002E-3</c:v>
                </c:pt>
                <c:pt idx="15">
                  <c:v>7.0058999999999998E-3</c:v>
                </c:pt>
                <c:pt idx="16">
                  <c:v>5.8181999999999999E-3</c:v>
                </c:pt>
                <c:pt idx="17">
                  <c:v>4.9677999999999996E-3</c:v>
                </c:pt>
                <c:pt idx="18">
                  <c:v>4.1427E-3</c:v>
                </c:pt>
                <c:pt idx="19">
                  <c:v>3.3216999999999999E-3</c:v>
                </c:pt>
                <c:pt idx="20">
                  <c:v>2.5573000000000002E-3</c:v>
                </c:pt>
                <c:pt idx="21">
                  <c:v>2.2084000000000001E-3</c:v>
                </c:pt>
                <c:pt idx="22">
                  <c:v>1.9680000000000001E-3</c:v>
                </c:pt>
                <c:pt idx="23">
                  <c:v>1.8232000000000001E-3</c:v>
                </c:pt>
                <c:pt idx="24">
                  <c:v>1.6739999999999999E-3</c:v>
                </c:pt>
                <c:pt idx="25">
                  <c:v>1.5322000000000001E-3</c:v>
                </c:pt>
                <c:pt idx="26">
                  <c:v>1.4289999999999999E-3</c:v>
                </c:pt>
                <c:pt idx="27">
                  <c:v>1.2964999999999999E-3</c:v>
                </c:pt>
                <c:pt idx="28">
                  <c:v>1.1774000000000001E-3</c:v>
                </c:pt>
                <c:pt idx="29">
                  <c:v>1.073E-3</c:v>
                </c:pt>
                <c:pt idx="30">
                  <c:v>9.6440000000000002E-4</c:v>
                </c:pt>
                <c:pt idx="31">
                  <c:v>8.5479999999999996E-4</c:v>
                </c:pt>
                <c:pt idx="32">
                  <c:v>7.2780000000000002E-4</c:v>
                </c:pt>
                <c:pt idx="33">
                  <c:v>6.0099999999999997E-4</c:v>
                </c:pt>
                <c:pt idx="34">
                  <c:v>4.7390000000000003E-4</c:v>
                </c:pt>
                <c:pt idx="35">
                  <c:v>3.4689999999999998E-4</c:v>
                </c:pt>
                <c:pt idx="36">
                  <c:v>2.1990000000000001E-4</c:v>
                </c:pt>
                <c:pt idx="37">
                  <c:v>1.8210000000000001E-4</c:v>
                </c:pt>
                <c:pt idx="38">
                  <c:v>1.4420000000000001E-4</c:v>
                </c:pt>
                <c:pt idx="39">
                  <c:v>1.064E-4</c:v>
                </c:pt>
                <c:pt idx="40">
                  <c:v>6.8499999999999998E-5</c:v>
                </c:pt>
                <c:pt idx="41">
                  <c:v>3.0599999999999998E-5</c:v>
                </c:pt>
                <c:pt idx="42">
                  <c:v>2.2900000000000001E-5</c:v>
                </c:pt>
                <c:pt idx="43">
                  <c:v>1.52E-5</c:v>
                </c:pt>
                <c:pt idx="44">
                  <c:v>7.5000000000000002E-6</c:v>
                </c:pt>
                <c:pt idx="45">
                  <c:v>-1.9999999999999999E-7</c:v>
                </c:pt>
                <c:pt idx="46">
                  <c:v>-7.9000000000000006E-6</c:v>
                </c:pt>
                <c:pt idx="47">
                  <c:v>-7.3000000000000004E-6</c:v>
                </c:pt>
                <c:pt idx="48">
                  <c:v>-6.7000000000000002E-6</c:v>
                </c:pt>
                <c:pt idx="49">
                  <c:v>-6.1E-6</c:v>
                </c:pt>
                <c:pt idx="50">
                  <c:v>-5.4999999999999999E-6</c:v>
                </c:pt>
                <c:pt idx="51">
                  <c:v>-4.8999999999999997E-6</c:v>
                </c:pt>
                <c:pt idx="52">
                  <c:v>-4.3000000000000003E-6</c:v>
                </c:pt>
                <c:pt idx="53">
                  <c:v>-3.5999999999999998E-6</c:v>
                </c:pt>
                <c:pt idx="54">
                  <c:v>-3.0000000000000001E-6</c:v>
                </c:pt>
                <c:pt idx="55">
                  <c:v>-2.3999999999999999E-6</c:v>
                </c:pt>
                <c:pt idx="56">
                  <c:v>-1.7999999999999999E-6</c:v>
                </c:pt>
                <c:pt idx="57">
                  <c:v>-1.1999999999999999E-6</c:v>
                </c:pt>
                <c:pt idx="58">
                  <c:v>-5.9999999999999997E-7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EE-4747-917C-E5B0374E7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HBOth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Time!$AK$9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Time!$AK$10:$AK$210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0.12703183089842471</c:v>
                </c:pt>
                <c:pt idx="2">
                  <c:v>0.19645681401513254</c:v>
                </c:pt>
                <c:pt idx="3">
                  <c:v>0.1744960917148945</c:v>
                </c:pt>
                <c:pt idx="4">
                  <c:v>0.12896223556175918</c:v>
                </c:pt>
                <c:pt idx="5">
                  <c:v>8.0719860304892643E-2</c:v>
                </c:pt>
                <c:pt idx="6">
                  <c:v>5.7234434221261468E-2</c:v>
                </c:pt>
                <c:pt idx="7">
                  <c:v>4.6385710519539818E-2</c:v>
                </c:pt>
                <c:pt idx="8">
                  <c:v>3.6149132962506769E-2</c:v>
                </c:pt>
                <c:pt idx="9">
                  <c:v>2.9482062112654757E-2</c:v>
                </c:pt>
                <c:pt idx="10">
                  <c:v>2.6133637129232164E-2</c:v>
                </c:pt>
                <c:pt idx="11">
                  <c:v>2.1588579434419452E-2</c:v>
                </c:pt>
                <c:pt idx="12">
                  <c:v>1.6250578647006655E-2</c:v>
                </c:pt>
                <c:pt idx="13">
                  <c:v>1.1631610488565031E-2</c:v>
                </c:pt>
                <c:pt idx="14">
                  <c:v>8.0943814098747412E-3</c:v>
                </c:pt>
                <c:pt idx="15">
                  <c:v>6.4043292214917271E-3</c:v>
                </c:pt>
                <c:pt idx="16">
                  <c:v>5.3524233976609279E-3</c:v>
                </c:pt>
                <c:pt idx="17">
                  <c:v>4.3013783827751187E-3</c:v>
                </c:pt>
                <c:pt idx="18">
                  <c:v>3.2366145636968349E-3</c:v>
                </c:pt>
                <c:pt idx="19">
                  <c:v>2.3704323301670721E-3</c:v>
                </c:pt>
                <c:pt idx="20">
                  <c:v>1.8407262371125908E-3</c:v>
                </c:pt>
                <c:pt idx="21">
                  <c:v>1.559609856807058E-3</c:v>
                </c:pt>
                <c:pt idx="22">
                  <c:v>1.4285259789419121E-3</c:v>
                </c:pt>
                <c:pt idx="23">
                  <c:v>1.2697283841622926E-3</c:v>
                </c:pt>
                <c:pt idx="24">
                  <c:v>1.0537384265218617E-3</c:v>
                </c:pt>
                <c:pt idx="25">
                  <c:v>1.1277382193809117E-3</c:v>
                </c:pt>
                <c:pt idx="26">
                  <c:v>1.0529398773433335E-3</c:v>
                </c:pt>
                <c:pt idx="27">
                  <c:v>9.596964027549429E-4</c:v>
                </c:pt>
                <c:pt idx="28">
                  <c:v>9.1702410021150121E-4</c:v>
                </c:pt>
                <c:pt idx="29">
                  <c:v>8.0956374329894411E-4</c:v>
                </c:pt>
                <c:pt idx="30">
                  <c:v>7.4214183011387053E-4</c:v>
                </c:pt>
                <c:pt idx="31">
                  <c:v>6.2254081874132028E-4</c:v>
                </c:pt>
                <c:pt idx="32">
                  <c:v>6.1841813942302144E-4</c:v>
                </c:pt>
                <c:pt idx="33">
                  <c:v>5.5372212123041447E-4</c:v>
                </c:pt>
                <c:pt idx="34">
                  <c:v>4.7114401533151628E-4</c:v>
                </c:pt>
                <c:pt idx="35">
                  <c:v>3.4616430152596559E-4</c:v>
                </c:pt>
                <c:pt idx="36">
                  <c:v>3.499648542264852E-4</c:v>
                </c:pt>
                <c:pt idx="37">
                  <c:v>2.9600458532893598E-4</c:v>
                </c:pt>
                <c:pt idx="38">
                  <c:v>2.3241029430806087E-4</c:v>
                </c:pt>
                <c:pt idx="39">
                  <c:v>1.9988904064421236E-4</c:v>
                </c:pt>
                <c:pt idx="40">
                  <c:v>1.7172055673993336E-4</c:v>
                </c:pt>
                <c:pt idx="41">
                  <c:v>1.5087706970716875E-4</c:v>
                </c:pt>
                <c:pt idx="42">
                  <c:v>1.4722539905688315E-4</c:v>
                </c:pt>
                <c:pt idx="43">
                  <c:v>1.1929783337934647E-4</c:v>
                </c:pt>
                <c:pt idx="44">
                  <c:v>9.6632571440990927E-5</c:v>
                </c:pt>
                <c:pt idx="45">
                  <c:v>7.7521530083676896E-5</c:v>
                </c:pt>
                <c:pt idx="46">
                  <c:v>7.0074720625607371E-5</c:v>
                </c:pt>
                <c:pt idx="47">
                  <c:v>6.7186408851067128E-5</c:v>
                </c:pt>
                <c:pt idx="48">
                  <c:v>5.6366744218604795E-5</c:v>
                </c:pt>
                <c:pt idx="49">
                  <c:v>4.4258573115026095E-5</c:v>
                </c:pt>
                <c:pt idx="50">
                  <c:v>4.0460727360874312E-5</c:v>
                </c:pt>
                <c:pt idx="51">
                  <c:v>4.1741112992886991E-5</c:v>
                </c:pt>
                <c:pt idx="52">
                  <c:v>3.3668998923834529E-5</c:v>
                </c:pt>
                <c:pt idx="53">
                  <c:v>3.2115211708664807E-5</c:v>
                </c:pt>
                <c:pt idx="54">
                  <c:v>2.5023012224789063E-5</c:v>
                </c:pt>
                <c:pt idx="55">
                  <c:v>2.4002493444093967E-5</c:v>
                </c:pt>
                <c:pt idx="56">
                  <c:v>1.9327597066745342E-5</c:v>
                </c:pt>
                <c:pt idx="57">
                  <c:v>1.6360783847536252E-5</c:v>
                </c:pt>
                <c:pt idx="58">
                  <c:v>9.8424569936535092E-6</c:v>
                </c:pt>
                <c:pt idx="59">
                  <c:v>3.3782690671285974E-6</c:v>
                </c:pt>
                <c:pt idx="60">
                  <c:v>2.0708139714370009E-6</c:v>
                </c:pt>
                <c:pt idx="61">
                  <c:v>6.6049491376552703E-7</c:v>
                </c:pt>
                <c:pt idx="62">
                  <c:v>1.0557090834776867E-7</c:v>
                </c:pt>
                <c:pt idx="63">
                  <c:v>1.0827785471566018E-8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1.6241678207349024E-5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80-4FC2-8372-D1F81885E3C1}"/>
            </c:ext>
          </c:extLst>
        </c:ser>
        <c:ser>
          <c:idx val="1"/>
          <c:order val="1"/>
          <c:tx>
            <c:strRef>
              <c:f>Time!$AL$9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Time!$AL$10:$AL$210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9.4761600000000001E-2</c:v>
                </c:pt>
                <c:pt idx="2">
                  <c:v>0.19936300000000001</c:v>
                </c:pt>
                <c:pt idx="3">
                  <c:v>0.1833601</c:v>
                </c:pt>
                <c:pt idx="4">
                  <c:v>0.1250387</c:v>
                </c:pt>
                <c:pt idx="5">
                  <c:v>9.1878899999999999E-2</c:v>
                </c:pt>
                <c:pt idx="6">
                  <c:v>6.6047800000000004E-2</c:v>
                </c:pt>
                <c:pt idx="7">
                  <c:v>4.8822900000000002E-2</c:v>
                </c:pt>
                <c:pt idx="8">
                  <c:v>3.6960600000000003E-2</c:v>
                </c:pt>
                <c:pt idx="9">
                  <c:v>2.8892299999999999E-2</c:v>
                </c:pt>
                <c:pt idx="10">
                  <c:v>2.32903E-2</c:v>
                </c:pt>
                <c:pt idx="11">
                  <c:v>1.9009700000000001E-2</c:v>
                </c:pt>
                <c:pt idx="12">
                  <c:v>1.51238E-2</c:v>
                </c:pt>
                <c:pt idx="13">
                  <c:v>1.1738999999999999E-2</c:v>
                </c:pt>
                <c:pt idx="14">
                  <c:v>9.0054000000000002E-3</c:v>
                </c:pt>
                <c:pt idx="15">
                  <c:v>7.0058999999999998E-3</c:v>
                </c:pt>
                <c:pt idx="16">
                  <c:v>5.8181999999999999E-3</c:v>
                </c:pt>
                <c:pt idx="17">
                  <c:v>4.9677999999999996E-3</c:v>
                </c:pt>
                <c:pt idx="18">
                  <c:v>4.1427E-3</c:v>
                </c:pt>
                <c:pt idx="19">
                  <c:v>3.3216999999999999E-3</c:v>
                </c:pt>
                <c:pt idx="20">
                  <c:v>2.5573000000000002E-3</c:v>
                </c:pt>
                <c:pt idx="21">
                  <c:v>2.2084000000000001E-3</c:v>
                </c:pt>
                <c:pt idx="22">
                  <c:v>1.9680000000000001E-3</c:v>
                </c:pt>
                <c:pt idx="23">
                  <c:v>1.8232000000000001E-3</c:v>
                </c:pt>
                <c:pt idx="24">
                  <c:v>1.6739999999999999E-3</c:v>
                </c:pt>
                <c:pt idx="25">
                  <c:v>1.5322000000000001E-3</c:v>
                </c:pt>
                <c:pt idx="26">
                  <c:v>1.4289999999999999E-3</c:v>
                </c:pt>
                <c:pt idx="27">
                  <c:v>1.2964999999999999E-3</c:v>
                </c:pt>
                <c:pt idx="28">
                  <c:v>1.1774000000000001E-3</c:v>
                </c:pt>
                <c:pt idx="29">
                  <c:v>1.073E-3</c:v>
                </c:pt>
                <c:pt idx="30">
                  <c:v>9.6440000000000002E-4</c:v>
                </c:pt>
                <c:pt idx="31">
                  <c:v>8.5479999999999996E-4</c:v>
                </c:pt>
                <c:pt idx="32">
                  <c:v>7.2780000000000002E-4</c:v>
                </c:pt>
                <c:pt idx="33">
                  <c:v>6.0099999999999997E-4</c:v>
                </c:pt>
                <c:pt idx="34">
                  <c:v>4.7390000000000003E-4</c:v>
                </c:pt>
                <c:pt idx="35">
                  <c:v>3.4689999999999998E-4</c:v>
                </c:pt>
                <c:pt idx="36">
                  <c:v>2.1990000000000001E-4</c:v>
                </c:pt>
                <c:pt idx="37">
                  <c:v>1.8210000000000001E-4</c:v>
                </c:pt>
                <c:pt idx="38">
                  <c:v>1.4420000000000001E-4</c:v>
                </c:pt>
                <c:pt idx="39">
                  <c:v>1.064E-4</c:v>
                </c:pt>
                <c:pt idx="40">
                  <c:v>6.8499999999999998E-5</c:v>
                </c:pt>
                <c:pt idx="41">
                  <c:v>3.0599999999999998E-5</c:v>
                </c:pt>
                <c:pt idx="42">
                  <c:v>2.2900000000000001E-5</c:v>
                </c:pt>
                <c:pt idx="43">
                  <c:v>1.52E-5</c:v>
                </c:pt>
                <c:pt idx="44">
                  <c:v>7.5000000000000002E-6</c:v>
                </c:pt>
                <c:pt idx="45">
                  <c:v>-1.9999999999999999E-7</c:v>
                </c:pt>
                <c:pt idx="46">
                  <c:v>-7.9000000000000006E-6</c:v>
                </c:pt>
                <c:pt idx="47">
                  <c:v>-7.3000000000000004E-6</c:v>
                </c:pt>
                <c:pt idx="48">
                  <c:v>-6.7000000000000002E-6</c:v>
                </c:pt>
                <c:pt idx="49">
                  <c:v>-6.1E-6</c:v>
                </c:pt>
                <c:pt idx="50">
                  <c:v>-5.4999999999999999E-6</c:v>
                </c:pt>
                <c:pt idx="51">
                  <c:v>-4.8999999999999997E-6</c:v>
                </c:pt>
                <c:pt idx="52">
                  <c:v>-4.3000000000000003E-6</c:v>
                </c:pt>
                <c:pt idx="53">
                  <c:v>-3.5999999999999998E-6</c:v>
                </c:pt>
                <c:pt idx="54">
                  <c:v>-3.0000000000000001E-6</c:v>
                </c:pt>
                <c:pt idx="55">
                  <c:v>-2.3999999999999999E-6</c:v>
                </c:pt>
                <c:pt idx="56">
                  <c:v>-1.7999999999999999E-6</c:v>
                </c:pt>
                <c:pt idx="57">
                  <c:v>-1.1999999999999999E-6</c:v>
                </c:pt>
                <c:pt idx="58">
                  <c:v>-5.9999999999999997E-7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80-4FC2-8372-D1F81885E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30"/>
          <c:min val="8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1.5000000000000007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3.0000000000000011E-5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HBOth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Time!$AK$9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Time!$AK$10:$AK$210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0.12703183089842471</c:v>
                </c:pt>
                <c:pt idx="2">
                  <c:v>0.19645681401513254</c:v>
                </c:pt>
                <c:pt idx="3">
                  <c:v>0.1744960917148945</c:v>
                </c:pt>
                <c:pt idx="4">
                  <c:v>0.12896223556175918</c:v>
                </c:pt>
                <c:pt idx="5">
                  <c:v>8.0719860304892643E-2</c:v>
                </c:pt>
                <c:pt idx="6">
                  <c:v>5.7234434221261468E-2</c:v>
                </c:pt>
                <c:pt idx="7">
                  <c:v>4.6385710519539818E-2</c:v>
                </c:pt>
                <c:pt idx="8">
                  <c:v>3.6149132962506769E-2</c:v>
                </c:pt>
                <c:pt idx="9">
                  <c:v>2.9482062112654757E-2</c:v>
                </c:pt>
                <c:pt idx="10">
                  <c:v>2.6133637129232164E-2</c:v>
                </c:pt>
                <c:pt idx="11">
                  <c:v>2.1588579434419452E-2</c:v>
                </c:pt>
                <c:pt idx="12">
                  <c:v>1.6250578647006655E-2</c:v>
                </c:pt>
                <c:pt idx="13">
                  <c:v>1.1631610488565031E-2</c:v>
                </c:pt>
                <c:pt idx="14">
                  <c:v>8.0943814098747412E-3</c:v>
                </c:pt>
                <c:pt idx="15">
                  <c:v>6.4043292214917271E-3</c:v>
                </c:pt>
                <c:pt idx="16">
                  <c:v>5.3524233976609279E-3</c:v>
                </c:pt>
                <c:pt idx="17">
                  <c:v>4.3013783827751187E-3</c:v>
                </c:pt>
                <c:pt idx="18">
                  <c:v>3.2366145636968349E-3</c:v>
                </c:pt>
                <c:pt idx="19">
                  <c:v>2.3704323301670721E-3</c:v>
                </c:pt>
                <c:pt idx="20">
                  <c:v>1.8407262371125908E-3</c:v>
                </c:pt>
                <c:pt idx="21">
                  <c:v>1.559609856807058E-3</c:v>
                </c:pt>
                <c:pt idx="22">
                  <c:v>1.4285259789419121E-3</c:v>
                </c:pt>
                <c:pt idx="23">
                  <c:v>1.2697283841622926E-3</c:v>
                </c:pt>
                <c:pt idx="24">
                  <c:v>1.0537384265218617E-3</c:v>
                </c:pt>
                <c:pt idx="25">
                  <c:v>1.1277382193809117E-3</c:v>
                </c:pt>
                <c:pt idx="26">
                  <c:v>1.0529398773433335E-3</c:v>
                </c:pt>
                <c:pt idx="27">
                  <c:v>9.596964027549429E-4</c:v>
                </c:pt>
                <c:pt idx="28">
                  <c:v>9.1702410021150121E-4</c:v>
                </c:pt>
                <c:pt idx="29">
                  <c:v>8.0956374329894411E-4</c:v>
                </c:pt>
                <c:pt idx="30">
                  <c:v>7.4214183011387053E-4</c:v>
                </c:pt>
                <c:pt idx="31">
                  <c:v>6.2254081874132028E-4</c:v>
                </c:pt>
                <c:pt idx="32">
                  <c:v>6.1841813942302144E-4</c:v>
                </c:pt>
                <c:pt idx="33">
                  <c:v>5.5372212123041447E-4</c:v>
                </c:pt>
                <c:pt idx="34">
                  <c:v>4.7114401533151628E-4</c:v>
                </c:pt>
                <c:pt idx="35">
                  <c:v>3.4616430152596559E-4</c:v>
                </c:pt>
                <c:pt idx="36">
                  <c:v>3.499648542264852E-4</c:v>
                </c:pt>
                <c:pt idx="37">
                  <c:v>2.9600458532893598E-4</c:v>
                </c:pt>
                <c:pt idx="38">
                  <c:v>2.3241029430806087E-4</c:v>
                </c:pt>
                <c:pt idx="39">
                  <c:v>1.9988904064421236E-4</c:v>
                </c:pt>
                <c:pt idx="40">
                  <c:v>1.7172055673993336E-4</c:v>
                </c:pt>
                <c:pt idx="41">
                  <c:v>1.5087706970716875E-4</c:v>
                </c:pt>
                <c:pt idx="42">
                  <c:v>1.4722539905688315E-4</c:v>
                </c:pt>
                <c:pt idx="43">
                  <c:v>1.1929783337934647E-4</c:v>
                </c:pt>
                <c:pt idx="44">
                  <c:v>9.6632571440990927E-5</c:v>
                </c:pt>
                <c:pt idx="45">
                  <c:v>7.7521530083676896E-5</c:v>
                </c:pt>
                <c:pt idx="46">
                  <c:v>7.0074720625607371E-5</c:v>
                </c:pt>
                <c:pt idx="47">
                  <c:v>6.7186408851067128E-5</c:v>
                </c:pt>
                <c:pt idx="48">
                  <c:v>5.6366744218604795E-5</c:v>
                </c:pt>
                <c:pt idx="49">
                  <c:v>4.4258573115026095E-5</c:v>
                </c:pt>
                <c:pt idx="50">
                  <c:v>4.0460727360874312E-5</c:v>
                </c:pt>
                <c:pt idx="51">
                  <c:v>4.1741112992886991E-5</c:v>
                </c:pt>
                <c:pt idx="52">
                  <c:v>3.3668998923834529E-5</c:v>
                </c:pt>
                <c:pt idx="53">
                  <c:v>3.2115211708664807E-5</c:v>
                </c:pt>
                <c:pt idx="54">
                  <c:v>2.5023012224789063E-5</c:v>
                </c:pt>
                <c:pt idx="55">
                  <c:v>2.4002493444093967E-5</c:v>
                </c:pt>
                <c:pt idx="56">
                  <c:v>1.9327597066745342E-5</c:v>
                </c:pt>
                <c:pt idx="57">
                  <c:v>1.6360783847536252E-5</c:v>
                </c:pt>
                <c:pt idx="58">
                  <c:v>9.8424569936535092E-6</c:v>
                </c:pt>
                <c:pt idx="59">
                  <c:v>3.3782690671285974E-6</c:v>
                </c:pt>
                <c:pt idx="60">
                  <c:v>2.0708139714370009E-6</c:v>
                </c:pt>
                <c:pt idx="61">
                  <c:v>6.6049491376552703E-7</c:v>
                </c:pt>
                <c:pt idx="62">
                  <c:v>1.0557090834776867E-7</c:v>
                </c:pt>
                <c:pt idx="63">
                  <c:v>1.0827785471566018E-8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1.6241678207349024E-5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47-4AE3-9B64-144B1A2C21B1}"/>
            </c:ext>
          </c:extLst>
        </c:ser>
        <c:ser>
          <c:idx val="1"/>
          <c:order val="1"/>
          <c:tx>
            <c:strRef>
              <c:f>Time!$AL$9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Time!$AL$10:$AL$210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9.4761600000000001E-2</c:v>
                </c:pt>
                <c:pt idx="2">
                  <c:v>0.19936300000000001</c:v>
                </c:pt>
                <c:pt idx="3">
                  <c:v>0.1833601</c:v>
                </c:pt>
                <c:pt idx="4">
                  <c:v>0.1250387</c:v>
                </c:pt>
                <c:pt idx="5">
                  <c:v>9.1878899999999999E-2</c:v>
                </c:pt>
                <c:pt idx="6">
                  <c:v>6.6047800000000004E-2</c:v>
                </c:pt>
                <c:pt idx="7">
                  <c:v>4.8822900000000002E-2</c:v>
                </c:pt>
                <c:pt idx="8">
                  <c:v>3.6960600000000003E-2</c:v>
                </c:pt>
                <c:pt idx="9">
                  <c:v>2.8892299999999999E-2</c:v>
                </c:pt>
                <c:pt idx="10">
                  <c:v>2.32903E-2</c:v>
                </c:pt>
                <c:pt idx="11">
                  <c:v>1.9009700000000001E-2</c:v>
                </c:pt>
                <c:pt idx="12">
                  <c:v>1.51238E-2</c:v>
                </c:pt>
                <c:pt idx="13">
                  <c:v>1.1738999999999999E-2</c:v>
                </c:pt>
                <c:pt idx="14">
                  <c:v>9.0054000000000002E-3</c:v>
                </c:pt>
                <c:pt idx="15">
                  <c:v>7.0058999999999998E-3</c:v>
                </c:pt>
                <c:pt idx="16">
                  <c:v>5.8181999999999999E-3</c:v>
                </c:pt>
                <c:pt idx="17">
                  <c:v>4.9677999999999996E-3</c:v>
                </c:pt>
                <c:pt idx="18">
                  <c:v>4.1427E-3</c:v>
                </c:pt>
                <c:pt idx="19">
                  <c:v>3.3216999999999999E-3</c:v>
                </c:pt>
                <c:pt idx="20">
                  <c:v>2.5573000000000002E-3</c:v>
                </c:pt>
                <c:pt idx="21">
                  <c:v>2.2084000000000001E-3</c:v>
                </c:pt>
                <c:pt idx="22">
                  <c:v>1.9680000000000001E-3</c:v>
                </c:pt>
                <c:pt idx="23">
                  <c:v>1.8232000000000001E-3</c:v>
                </c:pt>
                <c:pt idx="24">
                  <c:v>1.6739999999999999E-3</c:v>
                </c:pt>
                <c:pt idx="25">
                  <c:v>1.5322000000000001E-3</c:v>
                </c:pt>
                <c:pt idx="26">
                  <c:v>1.4289999999999999E-3</c:v>
                </c:pt>
                <c:pt idx="27">
                  <c:v>1.2964999999999999E-3</c:v>
                </c:pt>
                <c:pt idx="28">
                  <c:v>1.1774000000000001E-3</c:v>
                </c:pt>
                <c:pt idx="29">
                  <c:v>1.073E-3</c:v>
                </c:pt>
                <c:pt idx="30">
                  <c:v>9.6440000000000002E-4</c:v>
                </c:pt>
                <c:pt idx="31">
                  <c:v>8.5479999999999996E-4</c:v>
                </c:pt>
                <c:pt idx="32">
                  <c:v>7.2780000000000002E-4</c:v>
                </c:pt>
                <c:pt idx="33">
                  <c:v>6.0099999999999997E-4</c:v>
                </c:pt>
                <c:pt idx="34">
                  <c:v>4.7390000000000003E-4</c:v>
                </c:pt>
                <c:pt idx="35">
                  <c:v>3.4689999999999998E-4</c:v>
                </c:pt>
                <c:pt idx="36">
                  <c:v>2.1990000000000001E-4</c:v>
                </c:pt>
                <c:pt idx="37">
                  <c:v>1.8210000000000001E-4</c:v>
                </c:pt>
                <c:pt idx="38">
                  <c:v>1.4420000000000001E-4</c:v>
                </c:pt>
                <c:pt idx="39">
                  <c:v>1.064E-4</c:v>
                </c:pt>
                <c:pt idx="40">
                  <c:v>6.8499999999999998E-5</c:v>
                </c:pt>
                <c:pt idx="41">
                  <c:v>3.0599999999999998E-5</c:v>
                </c:pt>
                <c:pt idx="42">
                  <c:v>2.2900000000000001E-5</c:v>
                </c:pt>
                <c:pt idx="43">
                  <c:v>1.52E-5</c:v>
                </c:pt>
                <c:pt idx="44">
                  <c:v>7.5000000000000002E-6</c:v>
                </c:pt>
                <c:pt idx="45">
                  <c:v>-1.9999999999999999E-7</c:v>
                </c:pt>
                <c:pt idx="46">
                  <c:v>-7.9000000000000006E-6</c:v>
                </c:pt>
                <c:pt idx="47">
                  <c:v>-7.3000000000000004E-6</c:v>
                </c:pt>
                <c:pt idx="48">
                  <c:v>-6.7000000000000002E-6</c:v>
                </c:pt>
                <c:pt idx="49">
                  <c:v>-6.1E-6</c:v>
                </c:pt>
                <c:pt idx="50">
                  <c:v>-5.4999999999999999E-6</c:v>
                </c:pt>
                <c:pt idx="51">
                  <c:v>-4.8999999999999997E-6</c:v>
                </c:pt>
                <c:pt idx="52">
                  <c:v>-4.3000000000000003E-6</c:v>
                </c:pt>
                <c:pt idx="53">
                  <c:v>-3.5999999999999998E-6</c:v>
                </c:pt>
                <c:pt idx="54">
                  <c:v>-3.0000000000000001E-6</c:v>
                </c:pt>
                <c:pt idx="55">
                  <c:v>-2.3999999999999999E-6</c:v>
                </c:pt>
                <c:pt idx="56">
                  <c:v>-1.7999999999999999E-6</c:v>
                </c:pt>
                <c:pt idx="57">
                  <c:v>-1.1999999999999999E-6</c:v>
                </c:pt>
                <c:pt idx="58">
                  <c:v>-5.9999999999999997E-7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47-4AE3-9B64-144B1A2C2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90"/>
          <c:min val="3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4.000000000000001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3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HBShp - Beginning</a:t>
            </a:r>
          </a:p>
        </c:rich>
      </c:tx>
      <c:layout>
        <c:manualLayout>
          <c:xMode val="edge"/>
          <c:yMode val="edge"/>
          <c:x val="0.35685120532590803"/>
          <c:y val="3.691584542498224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Time!$AI$9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Time!$AI$10:$AI$210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2.8428837814365983E-2</c:v>
                </c:pt>
                <c:pt idx="2">
                  <c:v>0.15972064881889991</c:v>
                </c:pt>
                <c:pt idx="3">
                  <c:v>0.25908930084940363</c:v>
                </c:pt>
                <c:pt idx="4">
                  <c:v>0.19385206684861914</c:v>
                </c:pt>
                <c:pt idx="5">
                  <c:v>0.11311008000913485</c:v>
                </c:pt>
                <c:pt idx="6">
                  <c:v>7.8188886053260895E-2</c:v>
                </c:pt>
                <c:pt idx="7">
                  <c:v>5.2942970618291368E-2</c:v>
                </c:pt>
                <c:pt idx="8">
                  <c:v>3.5076319266417237E-2</c:v>
                </c:pt>
                <c:pt idx="9">
                  <c:v>2.1776381005863082E-2</c:v>
                </c:pt>
                <c:pt idx="10">
                  <c:v>1.589541962831701E-2</c:v>
                </c:pt>
                <c:pt idx="11">
                  <c:v>1.0330483437150938E-2</c:v>
                </c:pt>
                <c:pt idx="12">
                  <c:v>6.2851809480859158E-3</c:v>
                </c:pt>
                <c:pt idx="13">
                  <c:v>4.2789753953539804E-3</c:v>
                </c:pt>
                <c:pt idx="14">
                  <c:v>3.3438672810834152E-3</c:v>
                </c:pt>
                <c:pt idx="15">
                  <c:v>2.6545890526669166E-3</c:v>
                </c:pt>
                <c:pt idx="16">
                  <c:v>2.2735465385387058E-3</c:v>
                </c:pt>
                <c:pt idx="17">
                  <c:v>1.7587885056568676E-3</c:v>
                </c:pt>
                <c:pt idx="18">
                  <c:v>1.4374390124858483E-3</c:v>
                </c:pt>
                <c:pt idx="19">
                  <c:v>1.0077910930223258E-3</c:v>
                </c:pt>
                <c:pt idx="20">
                  <c:v>8.3065939817367944E-4</c:v>
                </c:pt>
                <c:pt idx="21">
                  <c:v>8.0295724381281778E-4</c:v>
                </c:pt>
                <c:pt idx="22">
                  <c:v>6.8973974338147007E-4</c:v>
                </c:pt>
                <c:pt idx="23">
                  <c:v>6.1677535306570207E-4</c:v>
                </c:pt>
                <c:pt idx="24">
                  <c:v>5.5889462258071603E-4</c:v>
                </c:pt>
                <c:pt idx="25">
                  <c:v>4.6006288130141278E-4</c:v>
                </c:pt>
                <c:pt idx="26">
                  <c:v>5.2781552945176883E-4</c:v>
                </c:pt>
                <c:pt idx="27">
                  <c:v>5.5422319061819772E-4</c:v>
                </c:pt>
                <c:pt idx="28">
                  <c:v>4.9827857169358061E-4</c:v>
                </c:pt>
                <c:pt idx="29">
                  <c:v>4.7046385270711619E-4</c:v>
                </c:pt>
                <c:pt idx="30">
                  <c:v>4.2856729905773504E-4</c:v>
                </c:pt>
                <c:pt idx="31">
                  <c:v>3.5383564412000217E-4</c:v>
                </c:pt>
                <c:pt idx="32">
                  <c:v>3.3448578497887203E-4</c:v>
                </c:pt>
                <c:pt idx="33">
                  <c:v>2.5298899604240784E-4</c:v>
                </c:pt>
                <c:pt idx="34">
                  <c:v>2.5114293618252109E-4</c:v>
                </c:pt>
                <c:pt idx="35">
                  <c:v>1.9314964107193221E-4</c:v>
                </c:pt>
                <c:pt idx="36">
                  <c:v>1.697024295588583E-4</c:v>
                </c:pt>
                <c:pt idx="37">
                  <c:v>1.4467931328734451E-4</c:v>
                </c:pt>
                <c:pt idx="38">
                  <c:v>1.1865437184796535E-4</c:v>
                </c:pt>
                <c:pt idx="39">
                  <c:v>9.1909016804727928E-5</c:v>
                </c:pt>
                <c:pt idx="40">
                  <c:v>7.9065393023442624E-5</c:v>
                </c:pt>
                <c:pt idx="41">
                  <c:v>5.2275012129964049E-5</c:v>
                </c:pt>
                <c:pt idx="42">
                  <c:v>3.050501353837265E-5</c:v>
                </c:pt>
                <c:pt idx="43">
                  <c:v>2.3953752328286717E-5</c:v>
                </c:pt>
                <c:pt idx="44">
                  <c:v>1.0367202018022588E-5</c:v>
                </c:pt>
                <c:pt idx="45">
                  <c:v>2.9154238031138435E-6</c:v>
                </c:pt>
                <c:pt idx="46">
                  <c:v>3.6020680192912353E-7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46-47E5-9B29-2871B65A4627}"/>
            </c:ext>
          </c:extLst>
        </c:ser>
        <c:ser>
          <c:idx val="1"/>
          <c:order val="1"/>
          <c:tx>
            <c:strRef>
              <c:f>Time!$AJ$9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Time!$AJ$10:$AJ$210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2.2203299999999999E-2</c:v>
                </c:pt>
                <c:pt idx="2">
                  <c:v>0.14203879999999999</c:v>
                </c:pt>
                <c:pt idx="3">
                  <c:v>0.24202779999999999</c:v>
                </c:pt>
                <c:pt idx="4">
                  <c:v>0.20448230000000001</c:v>
                </c:pt>
                <c:pt idx="5">
                  <c:v>0.1242881</c:v>
                </c:pt>
                <c:pt idx="6">
                  <c:v>7.2542800000000005E-2</c:v>
                </c:pt>
                <c:pt idx="7">
                  <c:v>5.4639199999999999E-2</c:v>
                </c:pt>
                <c:pt idx="8">
                  <c:v>4.0425900000000001E-2</c:v>
                </c:pt>
                <c:pt idx="9">
                  <c:v>2.6212099999999999E-2</c:v>
                </c:pt>
                <c:pt idx="10">
                  <c:v>1.9664899999999999E-2</c:v>
                </c:pt>
                <c:pt idx="11">
                  <c:v>1.31176E-2</c:v>
                </c:pt>
                <c:pt idx="12">
                  <c:v>9.3130999999999995E-3</c:v>
                </c:pt>
                <c:pt idx="13">
                  <c:v>6.7873999999999999E-3</c:v>
                </c:pt>
                <c:pt idx="14">
                  <c:v>4.5170000000000002E-3</c:v>
                </c:pt>
                <c:pt idx="15">
                  <c:v>3.7152999999999999E-3</c:v>
                </c:pt>
                <c:pt idx="16">
                  <c:v>2.9137999999999998E-3</c:v>
                </c:pt>
                <c:pt idx="17">
                  <c:v>2.1120000000000002E-3</c:v>
                </c:pt>
                <c:pt idx="18">
                  <c:v>1.7362E-3</c:v>
                </c:pt>
                <c:pt idx="19">
                  <c:v>1.3604999999999999E-3</c:v>
                </c:pt>
                <c:pt idx="20">
                  <c:v>9.8480000000000009E-4</c:v>
                </c:pt>
                <c:pt idx="21">
                  <c:v>8.7500000000000002E-4</c:v>
                </c:pt>
                <c:pt idx="22">
                  <c:v>7.6539999999999996E-4</c:v>
                </c:pt>
                <c:pt idx="23">
                  <c:v>6.5569999999999995E-4</c:v>
                </c:pt>
                <c:pt idx="24">
                  <c:v>5.4620000000000005E-4</c:v>
                </c:pt>
                <c:pt idx="25">
                  <c:v>4.3649999999999998E-4</c:v>
                </c:pt>
                <c:pt idx="26">
                  <c:v>3.2689999999999998E-4</c:v>
                </c:pt>
                <c:pt idx="27">
                  <c:v>2.1719999999999999E-4</c:v>
                </c:pt>
                <c:pt idx="28">
                  <c:v>1.9469999999999999E-4</c:v>
                </c:pt>
                <c:pt idx="29">
                  <c:v>1.7229999999999999E-4</c:v>
                </c:pt>
                <c:pt idx="30">
                  <c:v>1.4980000000000001E-4</c:v>
                </c:pt>
                <c:pt idx="31">
                  <c:v>1.2740000000000001E-4</c:v>
                </c:pt>
                <c:pt idx="32">
                  <c:v>1.049E-4</c:v>
                </c:pt>
                <c:pt idx="33">
                  <c:v>8.25E-5</c:v>
                </c:pt>
                <c:pt idx="34">
                  <c:v>6.7700000000000006E-5</c:v>
                </c:pt>
                <c:pt idx="35">
                  <c:v>5.2899999999999998E-5</c:v>
                </c:pt>
                <c:pt idx="36">
                  <c:v>3.79E-5</c:v>
                </c:pt>
                <c:pt idx="37">
                  <c:v>2.3099999999999999E-5</c:v>
                </c:pt>
                <c:pt idx="38">
                  <c:v>2.02E-5</c:v>
                </c:pt>
                <c:pt idx="39">
                  <c:v>1.73E-5</c:v>
                </c:pt>
                <c:pt idx="40">
                  <c:v>1.45E-5</c:v>
                </c:pt>
                <c:pt idx="41">
                  <c:v>1.1600000000000001E-5</c:v>
                </c:pt>
                <c:pt idx="42">
                  <c:v>8.6999999999999997E-6</c:v>
                </c:pt>
                <c:pt idx="43">
                  <c:v>5.8000000000000004E-6</c:v>
                </c:pt>
                <c:pt idx="44">
                  <c:v>2.9000000000000002E-6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46-47E5-9B29-2871B65A4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5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HBShp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Time!$AI$9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Time!$AI$10:$AI$210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2.8428837814365983E-2</c:v>
                </c:pt>
                <c:pt idx="2">
                  <c:v>0.15972064881889991</c:v>
                </c:pt>
                <c:pt idx="3">
                  <c:v>0.25908930084940363</c:v>
                </c:pt>
                <c:pt idx="4">
                  <c:v>0.19385206684861914</c:v>
                </c:pt>
                <c:pt idx="5">
                  <c:v>0.11311008000913485</c:v>
                </c:pt>
                <c:pt idx="6">
                  <c:v>7.8188886053260895E-2</c:v>
                </c:pt>
                <c:pt idx="7">
                  <c:v>5.2942970618291368E-2</c:v>
                </c:pt>
                <c:pt idx="8">
                  <c:v>3.5076319266417237E-2</c:v>
                </c:pt>
                <c:pt idx="9">
                  <c:v>2.1776381005863082E-2</c:v>
                </c:pt>
                <c:pt idx="10">
                  <c:v>1.589541962831701E-2</c:v>
                </c:pt>
                <c:pt idx="11">
                  <c:v>1.0330483437150938E-2</c:v>
                </c:pt>
                <c:pt idx="12">
                  <c:v>6.2851809480859158E-3</c:v>
                </c:pt>
                <c:pt idx="13">
                  <c:v>4.2789753953539804E-3</c:v>
                </c:pt>
                <c:pt idx="14">
                  <c:v>3.3438672810834152E-3</c:v>
                </c:pt>
                <c:pt idx="15">
                  <c:v>2.6545890526669166E-3</c:v>
                </c:pt>
                <c:pt idx="16">
                  <c:v>2.2735465385387058E-3</c:v>
                </c:pt>
                <c:pt idx="17">
                  <c:v>1.7587885056568676E-3</c:v>
                </c:pt>
                <c:pt idx="18">
                  <c:v>1.4374390124858483E-3</c:v>
                </c:pt>
                <c:pt idx="19">
                  <c:v>1.0077910930223258E-3</c:v>
                </c:pt>
                <c:pt idx="20">
                  <c:v>8.3065939817367944E-4</c:v>
                </c:pt>
                <c:pt idx="21">
                  <c:v>8.0295724381281778E-4</c:v>
                </c:pt>
                <c:pt idx="22">
                  <c:v>6.8973974338147007E-4</c:v>
                </c:pt>
                <c:pt idx="23">
                  <c:v>6.1677535306570207E-4</c:v>
                </c:pt>
                <c:pt idx="24">
                  <c:v>5.5889462258071603E-4</c:v>
                </c:pt>
                <c:pt idx="25">
                  <c:v>4.6006288130141278E-4</c:v>
                </c:pt>
                <c:pt idx="26">
                  <c:v>5.2781552945176883E-4</c:v>
                </c:pt>
                <c:pt idx="27">
                  <c:v>5.5422319061819772E-4</c:v>
                </c:pt>
                <c:pt idx="28">
                  <c:v>4.9827857169358061E-4</c:v>
                </c:pt>
                <c:pt idx="29">
                  <c:v>4.7046385270711619E-4</c:v>
                </c:pt>
                <c:pt idx="30">
                  <c:v>4.2856729905773504E-4</c:v>
                </c:pt>
                <c:pt idx="31">
                  <c:v>3.5383564412000217E-4</c:v>
                </c:pt>
                <c:pt idx="32">
                  <c:v>3.3448578497887203E-4</c:v>
                </c:pt>
                <c:pt idx="33">
                  <c:v>2.5298899604240784E-4</c:v>
                </c:pt>
                <c:pt idx="34">
                  <c:v>2.5114293618252109E-4</c:v>
                </c:pt>
                <c:pt idx="35">
                  <c:v>1.9314964107193221E-4</c:v>
                </c:pt>
                <c:pt idx="36">
                  <c:v>1.697024295588583E-4</c:v>
                </c:pt>
                <c:pt idx="37">
                  <c:v>1.4467931328734451E-4</c:v>
                </c:pt>
                <c:pt idx="38">
                  <c:v>1.1865437184796535E-4</c:v>
                </c:pt>
                <c:pt idx="39">
                  <c:v>9.1909016804727928E-5</c:v>
                </c:pt>
                <c:pt idx="40">
                  <c:v>7.9065393023442624E-5</c:v>
                </c:pt>
                <c:pt idx="41">
                  <c:v>5.2275012129964049E-5</c:v>
                </c:pt>
                <c:pt idx="42">
                  <c:v>3.050501353837265E-5</c:v>
                </c:pt>
                <c:pt idx="43">
                  <c:v>2.3953752328286717E-5</c:v>
                </c:pt>
                <c:pt idx="44">
                  <c:v>1.0367202018022588E-5</c:v>
                </c:pt>
                <c:pt idx="45">
                  <c:v>2.9154238031138435E-6</c:v>
                </c:pt>
                <c:pt idx="46">
                  <c:v>3.6020680192912353E-7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C9-444F-9D84-BE9BCA86BA9F}"/>
            </c:ext>
          </c:extLst>
        </c:ser>
        <c:ser>
          <c:idx val="1"/>
          <c:order val="1"/>
          <c:tx>
            <c:strRef>
              <c:f>Time!$AJ$9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Time!$AJ$10:$AJ$210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2.2203299999999999E-2</c:v>
                </c:pt>
                <c:pt idx="2">
                  <c:v>0.14203879999999999</c:v>
                </c:pt>
                <c:pt idx="3">
                  <c:v>0.24202779999999999</c:v>
                </c:pt>
                <c:pt idx="4">
                  <c:v>0.20448230000000001</c:v>
                </c:pt>
                <c:pt idx="5">
                  <c:v>0.1242881</c:v>
                </c:pt>
                <c:pt idx="6">
                  <c:v>7.2542800000000005E-2</c:v>
                </c:pt>
                <c:pt idx="7">
                  <c:v>5.4639199999999999E-2</c:v>
                </c:pt>
                <c:pt idx="8">
                  <c:v>4.0425900000000001E-2</c:v>
                </c:pt>
                <c:pt idx="9">
                  <c:v>2.6212099999999999E-2</c:v>
                </c:pt>
                <c:pt idx="10">
                  <c:v>1.9664899999999999E-2</c:v>
                </c:pt>
                <c:pt idx="11">
                  <c:v>1.31176E-2</c:v>
                </c:pt>
                <c:pt idx="12">
                  <c:v>9.3130999999999995E-3</c:v>
                </c:pt>
                <c:pt idx="13">
                  <c:v>6.7873999999999999E-3</c:v>
                </c:pt>
                <c:pt idx="14">
                  <c:v>4.5170000000000002E-3</c:v>
                </c:pt>
                <c:pt idx="15">
                  <c:v>3.7152999999999999E-3</c:v>
                </c:pt>
                <c:pt idx="16">
                  <c:v>2.9137999999999998E-3</c:v>
                </c:pt>
                <c:pt idx="17">
                  <c:v>2.1120000000000002E-3</c:v>
                </c:pt>
                <c:pt idx="18">
                  <c:v>1.7362E-3</c:v>
                </c:pt>
                <c:pt idx="19">
                  <c:v>1.3604999999999999E-3</c:v>
                </c:pt>
                <c:pt idx="20">
                  <c:v>9.8480000000000009E-4</c:v>
                </c:pt>
                <c:pt idx="21">
                  <c:v>8.7500000000000002E-4</c:v>
                </c:pt>
                <c:pt idx="22">
                  <c:v>7.6539999999999996E-4</c:v>
                </c:pt>
                <c:pt idx="23">
                  <c:v>6.5569999999999995E-4</c:v>
                </c:pt>
                <c:pt idx="24">
                  <c:v>5.4620000000000005E-4</c:v>
                </c:pt>
                <c:pt idx="25">
                  <c:v>4.3649999999999998E-4</c:v>
                </c:pt>
                <c:pt idx="26">
                  <c:v>3.2689999999999998E-4</c:v>
                </c:pt>
                <c:pt idx="27">
                  <c:v>2.1719999999999999E-4</c:v>
                </c:pt>
                <c:pt idx="28">
                  <c:v>1.9469999999999999E-4</c:v>
                </c:pt>
                <c:pt idx="29">
                  <c:v>1.7229999999999999E-4</c:v>
                </c:pt>
                <c:pt idx="30">
                  <c:v>1.4980000000000001E-4</c:v>
                </c:pt>
                <c:pt idx="31">
                  <c:v>1.2740000000000001E-4</c:v>
                </c:pt>
                <c:pt idx="32">
                  <c:v>1.049E-4</c:v>
                </c:pt>
                <c:pt idx="33">
                  <c:v>8.25E-5</c:v>
                </c:pt>
                <c:pt idx="34">
                  <c:v>6.7700000000000006E-5</c:v>
                </c:pt>
                <c:pt idx="35">
                  <c:v>5.2899999999999998E-5</c:v>
                </c:pt>
                <c:pt idx="36">
                  <c:v>3.79E-5</c:v>
                </c:pt>
                <c:pt idx="37">
                  <c:v>2.3099999999999999E-5</c:v>
                </c:pt>
                <c:pt idx="38">
                  <c:v>2.02E-5</c:v>
                </c:pt>
                <c:pt idx="39">
                  <c:v>1.73E-5</c:v>
                </c:pt>
                <c:pt idx="40">
                  <c:v>1.45E-5</c:v>
                </c:pt>
                <c:pt idx="41">
                  <c:v>1.1600000000000001E-5</c:v>
                </c:pt>
                <c:pt idx="42">
                  <c:v>8.6999999999999997E-6</c:v>
                </c:pt>
                <c:pt idx="43">
                  <c:v>5.8000000000000004E-6</c:v>
                </c:pt>
                <c:pt idx="44">
                  <c:v>2.9000000000000002E-6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C9-444F-9D84-BE9BCA86B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0"/>
          <c:min val="5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4.0000000000000013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3E-4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HBShp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Time!$AI$9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Time!$AI$10:$AI$210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2.8428837814365983E-2</c:v>
                </c:pt>
                <c:pt idx="2">
                  <c:v>0.15972064881889991</c:v>
                </c:pt>
                <c:pt idx="3">
                  <c:v>0.25908930084940363</c:v>
                </c:pt>
                <c:pt idx="4">
                  <c:v>0.19385206684861914</c:v>
                </c:pt>
                <c:pt idx="5">
                  <c:v>0.11311008000913485</c:v>
                </c:pt>
                <c:pt idx="6">
                  <c:v>7.8188886053260895E-2</c:v>
                </c:pt>
                <c:pt idx="7">
                  <c:v>5.2942970618291368E-2</c:v>
                </c:pt>
                <c:pt idx="8">
                  <c:v>3.5076319266417237E-2</c:v>
                </c:pt>
                <c:pt idx="9">
                  <c:v>2.1776381005863082E-2</c:v>
                </c:pt>
                <c:pt idx="10">
                  <c:v>1.589541962831701E-2</c:v>
                </c:pt>
                <c:pt idx="11">
                  <c:v>1.0330483437150938E-2</c:v>
                </c:pt>
                <c:pt idx="12">
                  <c:v>6.2851809480859158E-3</c:v>
                </c:pt>
                <c:pt idx="13">
                  <c:v>4.2789753953539804E-3</c:v>
                </c:pt>
                <c:pt idx="14">
                  <c:v>3.3438672810834152E-3</c:v>
                </c:pt>
                <c:pt idx="15">
                  <c:v>2.6545890526669166E-3</c:v>
                </c:pt>
                <c:pt idx="16">
                  <c:v>2.2735465385387058E-3</c:v>
                </c:pt>
                <c:pt idx="17">
                  <c:v>1.7587885056568676E-3</c:v>
                </c:pt>
                <c:pt idx="18">
                  <c:v>1.4374390124858483E-3</c:v>
                </c:pt>
                <c:pt idx="19">
                  <c:v>1.0077910930223258E-3</c:v>
                </c:pt>
                <c:pt idx="20">
                  <c:v>8.3065939817367944E-4</c:v>
                </c:pt>
                <c:pt idx="21">
                  <c:v>8.0295724381281778E-4</c:v>
                </c:pt>
                <c:pt idx="22">
                  <c:v>6.8973974338147007E-4</c:v>
                </c:pt>
                <c:pt idx="23">
                  <c:v>6.1677535306570207E-4</c:v>
                </c:pt>
                <c:pt idx="24">
                  <c:v>5.5889462258071603E-4</c:v>
                </c:pt>
                <c:pt idx="25">
                  <c:v>4.6006288130141278E-4</c:v>
                </c:pt>
                <c:pt idx="26">
                  <c:v>5.2781552945176883E-4</c:v>
                </c:pt>
                <c:pt idx="27">
                  <c:v>5.5422319061819772E-4</c:v>
                </c:pt>
                <c:pt idx="28">
                  <c:v>4.9827857169358061E-4</c:v>
                </c:pt>
                <c:pt idx="29">
                  <c:v>4.7046385270711619E-4</c:v>
                </c:pt>
                <c:pt idx="30">
                  <c:v>4.2856729905773504E-4</c:v>
                </c:pt>
                <c:pt idx="31">
                  <c:v>3.5383564412000217E-4</c:v>
                </c:pt>
                <c:pt idx="32">
                  <c:v>3.3448578497887203E-4</c:v>
                </c:pt>
                <c:pt idx="33">
                  <c:v>2.5298899604240784E-4</c:v>
                </c:pt>
                <c:pt idx="34">
                  <c:v>2.5114293618252109E-4</c:v>
                </c:pt>
                <c:pt idx="35">
                  <c:v>1.9314964107193221E-4</c:v>
                </c:pt>
                <c:pt idx="36">
                  <c:v>1.697024295588583E-4</c:v>
                </c:pt>
                <c:pt idx="37">
                  <c:v>1.4467931328734451E-4</c:v>
                </c:pt>
                <c:pt idx="38">
                  <c:v>1.1865437184796535E-4</c:v>
                </c:pt>
                <c:pt idx="39">
                  <c:v>9.1909016804727928E-5</c:v>
                </c:pt>
                <c:pt idx="40">
                  <c:v>7.9065393023442624E-5</c:v>
                </c:pt>
                <c:pt idx="41">
                  <c:v>5.2275012129964049E-5</c:v>
                </c:pt>
                <c:pt idx="42">
                  <c:v>3.050501353837265E-5</c:v>
                </c:pt>
                <c:pt idx="43">
                  <c:v>2.3953752328286717E-5</c:v>
                </c:pt>
                <c:pt idx="44">
                  <c:v>1.0367202018022588E-5</c:v>
                </c:pt>
                <c:pt idx="45">
                  <c:v>2.9154238031138435E-6</c:v>
                </c:pt>
                <c:pt idx="46">
                  <c:v>3.6020680192912353E-7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98-4100-B723-D62DAAF7E07A}"/>
            </c:ext>
          </c:extLst>
        </c:ser>
        <c:ser>
          <c:idx val="1"/>
          <c:order val="1"/>
          <c:tx>
            <c:strRef>
              <c:f>Time!$AJ$9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Time!$AJ$10:$AJ$210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2.2203299999999999E-2</c:v>
                </c:pt>
                <c:pt idx="2">
                  <c:v>0.14203879999999999</c:v>
                </c:pt>
                <c:pt idx="3">
                  <c:v>0.24202779999999999</c:v>
                </c:pt>
                <c:pt idx="4">
                  <c:v>0.20448230000000001</c:v>
                </c:pt>
                <c:pt idx="5">
                  <c:v>0.1242881</c:v>
                </c:pt>
                <c:pt idx="6">
                  <c:v>7.2542800000000005E-2</c:v>
                </c:pt>
                <c:pt idx="7">
                  <c:v>5.4639199999999999E-2</c:v>
                </c:pt>
                <c:pt idx="8">
                  <c:v>4.0425900000000001E-2</c:v>
                </c:pt>
                <c:pt idx="9">
                  <c:v>2.6212099999999999E-2</c:v>
                </c:pt>
                <c:pt idx="10">
                  <c:v>1.9664899999999999E-2</c:v>
                </c:pt>
                <c:pt idx="11">
                  <c:v>1.31176E-2</c:v>
                </c:pt>
                <c:pt idx="12">
                  <c:v>9.3130999999999995E-3</c:v>
                </c:pt>
                <c:pt idx="13">
                  <c:v>6.7873999999999999E-3</c:v>
                </c:pt>
                <c:pt idx="14">
                  <c:v>4.5170000000000002E-3</c:v>
                </c:pt>
                <c:pt idx="15">
                  <c:v>3.7152999999999999E-3</c:v>
                </c:pt>
                <c:pt idx="16">
                  <c:v>2.9137999999999998E-3</c:v>
                </c:pt>
                <c:pt idx="17">
                  <c:v>2.1120000000000002E-3</c:v>
                </c:pt>
                <c:pt idx="18">
                  <c:v>1.7362E-3</c:v>
                </c:pt>
                <c:pt idx="19">
                  <c:v>1.3604999999999999E-3</c:v>
                </c:pt>
                <c:pt idx="20">
                  <c:v>9.8480000000000009E-4</c:v>
                </c:pt>
                <c:pt idx="21">
                  <c:v>8.7500000000000002E-4</c:v>
                </c:pt>
                <c:pt idx="22">
                  <c:v>7.6539999999999996E-4</c:v>
                </c:pt>
                <c:pt idx="23">
                  <c:v>6.5569999999999995E-4</c:v>
                </c:pt>
                <c:pt idx="24">
                  <c:v>5.4620000000000005E-4</c:v>
                </c:pt>
                <c:pt idx="25">
                  <c:v>4.3649999999999998E-4</c:v>
                </c:pt>
                <c:pt idx="26">
                  <c:v>3.2689999999999998E-4</c:v>
                </c:pt>
                <c:pt idx="27">
                  <c:v>2.1719999999999999E-4</c:v>
                </c:pt>
                <c:pt idx="28">
                  <c:v>1.9469999999999999E-4</c:v>
                </c:pt>
                <c:pt idx="29">
                  <c:v>1.7229999999999999E-4</c:v>
                </c:pt>
                <c:pt idx="30">
                  <c:v>1.4980000000000001E-4</c:v>
                </c:pt>
                <c:pt idx="31">
                  <c:v>1.2740000000000001E-4</c:v>
                </c:pt>
                <c:pt idx="32">
                  <c:v>1.049E-4</c:v>
                </c:pt>
                <c:pt idx="33">
                  <c:v>8.25E-5</c:v>
                </c:pt>
                <c:pt idx="34">
                  <c:v>6.7700000000000006E-5</c:v>
                </c:pt>
                <c:pt idx="35">
                  <c:v>5.2899999999999998E-5</c:v>
                </c:pt>
                <c:pt idx="36">
                  <c:v>3.79E-5</c:v>
                </c:pt>
                <c:pt idx="37">
                  <c:v>2.3099999999999999E-5</c:v>
                </c:pt>
                <c:pt idx="38">
                  <c:v>2.02E-5</c:v>
                </c:pt>
                <c:pt idx="39">
                  <c:v>1.73E-5</c:v>
                </c:pt>
                <c:pt idx="40">
                  <c:v>1.45E-5</c:v>
                </c:pt>
                <c:pt idx="41">
                  <c:v>1.1600000000000001E-5</c:v>
                </c:pt>
                <c:pt idx="42">
                  <c:v>8.6999999999999997E-6</c:v>
                </c:pt>
                <c:pt idx="43">
                  <c:v>5.8000000000000004E-6</c:v>
                </c:pt>
                <c:pt idx="44">
                  <c:v>2.9000000000000002E-6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98-4100-B723-D62DAAF7E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90"/>
          <c:min val="3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2.0000000000000005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HBW - Beginning</a:t>
            </a:r>
          </a:p>
        </c:rich>
      </c:tx>
      <c:layout>
        <c:manualLayout>
          <c:xMode val="edge"/>
          <c:yMode val="edge"/>
          <c:x val="0.36051912761401311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Dist!$AG$9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Dist!$AG$10:$AG$210</c:f>
              <c:numCache>
                <c:formatCode>_(* #,##0.0000000_);_(* \(#,##0.0000000\);_(* "-"??_);_(@_)</c:formatCode>
                <c:ptCount val="201"/>
                <c:pt idx="0">
                  <c:v>0.11154827652834566</c:v>
                </c:pt>
                <c:pt idx="1">
                  <c:v>0.15029013404743818</c:v>
                </c:pt>
                <c:pt idx="2">
                  <c:v>0.13786372278225398</c:v>
                </c:pt>
                <c:pt idx="3">
                  <c:v>0.11390018917297029</c:v>
                </c:pt>
                <c:pt idx="4">
                  <c:v>9.4322712459710384E-2</c:v>
                </c:pt>
                <c:pt idx="5">
                  <c:v>7.7771193456202287E-2</c:v>
                </c:pt>
                <c:pt idx="6">
                  <c:v>6.2810414798862443E-2</c:v>
                </c:pt>
                <c:pt idx="7">
                  <c:v>5.1964783392163982E-2</c:v>
                </c:pt>
                <c:pt idx="8">
                  <c:v>3.9660991858034227E-2</c:v>
                </c:pt>
                <c:pt idx="9">
                  <c:v>3.0372650860582225E-2</c:v>
                </c:pt>
                <c:pt idx="10">
                  <c:v>2.3252139719112917E-2</c:v>
                </c:pt>
                <c:pt idx="11">
                  <c:v>1.847024054691896E-2</c:v>
                </c:pt>
                <c:pt idx="12">
                  <c:v>1.4740596610263409E-2</c:v>
                </c:pt>
                <c:pt idx="13">
                  <c:v>1.2580384304571092E-2</c:v>
                </c:pt>
                <c:pt idx="14">
                  <c:v>1.0955124680825093E-2</c:v>
                </c:pt>
                <c:pt idx="15">
                  <c:v>9.3367136433023072E-3</c:v>
                </c:pt>
                <c:pt idx="16">
                  <c:v>8.1301489465976252E-3</c:v>
                </c:pt>
                <c:pt idx="17">
                  <c:v>7.079029134564643E-3</c:v>
                </c:pt>
                <c:pt idx="18">
                  <c:v>5.6986905737434939E-3</c:v>
                </c:pt>
                <c:pt idx="19">
                  <c:v>4.4507099529836735E-3</c:v>
                </c:pt>
                <c:pt idx="20">
                  <c:v>3.3930719689750865E-3</c:v>
                </c:pt>
                <c:pt idx="21">
                  <c:v>2.566393544046829E-3</c:v>
                </c:pt>
                <c:pt idx="22">
                  <c:v>2.0485503125950068E-3</c:v>
                </c:pt>
                <c:pt idx="23">
                  <c:v>1.5268322231484696E-3</c:v>
                </c:pt>
                <c:pt idx="24">
                  <c:v>1.1198579905996905E-3</c:v>
                </c:pt>
                <c:pt idx="25">
                  <c:v>7.9778820462347681E-4</c:v>
                </c:pt>
                <c:pt idx="26">
                  <c:v>5.7922819112623506E-4</c:v>
                </c:pt>
                <c:pt idx="27">
                  <c:v>4.316531730794594E-4</c:v>
                </c:pt>
                <c:pt idx="28">
                  <c:v>3.5265413024147449E-4</c:v>
                </c:pt>
                <c:pt idx="29">
                  <c:v>3.2451485140853751E-4</c:v>
                </c:pt>
                <c:pt idx="30">
                  <c:v>2.9447118500300427E-4</c:v>
                </c:pt>
                <c:pt idx="31">
                  <c:v>2.2818407940039396E-4</c:v>
                </c:pt>
                <c:pt idx="32">
                  <c:v>2.0444231382657523E-4</c:v>
                </c:pt>
                <c:pt idx="33">
                  <c:v>1.6129622062030852E-4</c:v>
                </c:pt>
                <c:pt idx="34">
                  <c:v>1.4079852220485569E-4</c:v>
                </c:pt>
                <c:pt idx="35">
                  <c:v>1.1781971316643042E-4</c:v>
                </c:pt>
                <c:pt idx="36">
                  <c:v>9.9358568022618423E-5</c:v>
                </c:pt>
                <c:pt idx="37">
                  <c:v>8.2927968618672535E-5</c:v>
                </c:pt>
                <c:pt idx="38">
                  <c:v>7.2985503531458452E-5</c:v>
                </c:pt>
                <c:pt idx="39">
                  <c:v>5.8092832261848982E-5</c:v>
                </c:pt>
                <c:pt idx="40">
                  <c:v>4.7904058371870096E-5</c:v>
                </c:pt>
                <c:pt idx="41">
                  <c:v>3.8147826769673318E-5</c:v>
                </c:pt>
                <c:pt idx="42">
                  <c:v>3.1004871489493543E-5</c:v>
                </c:pt>
                <c:pt idx="43">
                  <c:v>2.6373064491159981E-5</c:v>
                </c:pt>
                <c:pt idx="44">
                  <c:v>2.0455645693029551E-5</c:v>
                </c:pt>
                <c:pt idx="45">
                  <c:v>1.4532219363124371E-5</c:v>
                </c:pt>
                <c:pt idx="46">
                  <c:v>9.0173051939023075E-6</c:v>
                </c:pt>
                <c:pt idx="47">
                  <c:v>7.0948950259817617E-6</c:v>
                </c:pt>
                <c:pt idx="48">
                  <c:v>3.6345567237247808E-6</c:v>
                </c:pt>
                <c:pt idx="49">
                  <c:v>1.4057624352918987E-6</c:v>
                </c:pt>
                <c:pt idx="50">
                  <c:v>4.5056488310637782E-7</c:v>
                </c:pt>
                <c:pt idx="51">
                  <c:v>2.0425608034155791E-7</c:v>
                </c:pt>
                <c:pt idx="52">
                  <c:v>6.0075317747517044E-9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D6-465F-83CB-9D5A9EC096D8}"/>
            </c:ext>
          </c:extLst>
        </c:ser>
        <c:ser>
          <c:idx val="1"/>
          <c:order val="1"/>
          <c:tx>
            <c:strRef>
              <c:f>Dist!$AH$9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Dist!$AH$10:$AH$210</c:f>
              <c:numCache>
                <c:formatCode>_(* #,##0.0000000_);_(* \(#,##0.0000000\);_(* "-"??_);_(@_)</c:formatCode>
                <c:ptCount val="201"/>
                <c:pt idx="0">
                  <c:v>0.15176999999999999</c:v>
                </c:pt>
                <c:pt idx="1">
                  <c:v>0.14895349999999999</c:v>
                </c:pt>
                <c:pt idx="2">
                  <c:v>0.12812209999999999</c:v>
                </c:pt>
                <c:pt idx="3">
                  <c:v>0.10602590000000001</c:v>
                </c:pt>
                <c:pt idx="4">
                  <c:v>9.0792800000000007E-2</c:v>
                </c:pt>
                <c:pt idx="5">
                  <c:v>7.4387300000000003E-2</c:v>
                </c:pt>
                <c:pt idx="6">
                  <c:v>5.89994E-2</c:v>
                </c:pt>
                <c:pt idx="7">
                  <c:v>4.6467300000000003E-2</c:v>
                </c:pt>
                <c:pt idx="8">
                  <c:v>3.7039999999999997E-2</c:v>
                </c:pt>
                <c:pt idx="9">
                  <c:v>2.9383800000000002E-2</c:v>
                </c:pt>
                <c:pt idx="10">
                  <c:v>2.2863499999999998E-2</c:v>
                </c:pt>
                <c:pt idx="11">
                  <c:v>1.74891E-2</c:v>
                </c:pt>
                <c:pt idx="12">
                  <c:v>1.35105E-2</c:v>
                </c:pt>
                <c:pt idx="13">
                  <c:v>1.1313399999999999E-2</c:v>
                </c:pt>
                <c:pt idx="14">
                  <c:v>9.7172000000000005E-3</c:v>
                </c:pt>
                <c:pt idx="15">
                  <c:v>8.6797000000000003E-3</c:v>
                </c:pt>
                <c:pt idx="16">
                  <c:v>7.5136999999999999E-3</c:v>
                </c:pt>
                <c:pt idx="17">
                  <c:v>6.6112999999999996E-3</c:v>
                </c:pt>
                <c:pt idx="18">
                  <c:v>5.6099000000000001E-3</c:v>
                </c:pt>
                <c:pt idx="19">
                  <c:v>4.6538999999999999E-3</c:v>
                </c:pt>
                <c:pt idx="20">
                  <c:v>3.7621E-3</c:v>
                </c:pt>
                <c:pt idx="21">
                  <c:v>3.2615999999999999E-3</c:v>
                </c:pt>
                <c:pt idx="22">
                  <c:v>2.8524000000000002E-3</c:v>
                </c:pt>
                <c:pt idx="23">
                  <c:v>2.4190000000000001E-3</c:v>
                </c:pt>
                <c:pt idx="24">
                  <c:v>2.0338999999999999E-3</c:v>
                </c:pt>
                <c:pt idx="25">
                  <c:v>1.5788E-3</c:v>
                </c:pt>
                <c:pt idx="26">
                  <c:v>1.1635E-3</c:v>
                </c:pt>
                <c:pt idx="27">
                  <c:v>8.2070000000000005E-4</c:v>
                </c:pt>
                <c:pt idx="28">
                  <c:v>5.1630000000000003E-4</c:v>
                </c:pt>
                <c:pt idx="29">
                  <c:v>2.8840000000000002E-4</c:v>
                </c:pt>
                <c:pt idx="30">
                  <c:v>2.1890000000000001E-4</c:v>
                </c:pt>
                <c:pt idx="31">
                  <c:v>2.0029999999999999E-4</c:v>
                </c:pt>
                <c:pt idx="32">
                  <c:v>1.805E-4</c:v>
                </c:pt>
                <c:pt idx="33">
                  <c:v>1.607E-4</c:v>
                </c:pt>
                <c:pt idx="34">
                  <c:v>1.4080000000000001E-4</c:v>
                </c:pt>
                <c:pt idx="35">
                  <c:v>1.208E-4</c:v>
                </c:pt>
                <c:pt idx="36">
                  <c:v>1.01E-4</c:v>
                </c:pt>
                <c:pt idx="37">
                  <c:v>8.1000000000000004E-5</c:v>
                </c:pt>
                <c:pt idx="38">
                  <c:v>6.1199999999999997E-5</c:v>
                </c:pt>
                <c:pt idx="39">
                  <c:v>4.2299999999999998E-5</c:v>
                </c:pt>
                <c:pt idx="40">
                  <c:v>2.4499999999999999E-5</c:v>
                </c:pt>
                <c:pt idx="41">
                  <c:v>1.66E-5</c:v>
                </c:pt>
                <c:pt idx="42">
                  <c:v>1.33E-5</c:v>
                </c:pt>
                <c:pt idx="43">
                  <c:v>1.0000000000000001E-5</c:v>
                </c:pt>
                <c:pt idx="44">
                  <c:v>7.7000000000000008E-6</c:v>
                </c:pt>
                <c:pt idx="45">
                  <c:v>6.3999999999999997E-6</c:v>
                </c:pt>
                <c:pt idx="46">
                  <c:v>5.2000000000000002E-6</c:v>
                </c:pt>
                <c:pt idx="47">
                  <c:v>3.8999999999999999E-6</c:v>
                </c:pt>
                <c:pt idx="48">
                  <c:v>2.6000000000000001E-6</c:v>
                </c:pt>
                <c:pt idx="49">
                  <c:v>1.3E-6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D6-465F-83CB-9D5A9EC09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3.0000000000000006E-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HBW -</a:t>
            </a:r>
            <a:r>
              <a:rPr lang="en-US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Tail</a:t>
            </a:r>
            <a:endParaRPr lang="en-US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1334470691163605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Dist!$AG$9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Dist!$AG$10:$AG$210</c:f>
              <c:numCache>
                <c:formatCode>_(* #,##0.0000000_);_(* \(#,##0.0000000\);_(* "-"??_);_(@_)</c:formatCode>
                <c:ptCount val="201"/>
                <c:pt idx="0">
                  <c:v>0.11154827652834566</c:v>
                </c:pt>
                <c:pt idx="1">
                  <c:v>0.15029013404743818</c:v>
                </c:pt>
                <c:pt idx="2">
                  <c:v>0.13786372278225398</c:v>
                </c:pt>
                <c:pt idx="3">
                  <c:v>0.11390018917297029</c:v>
                </c:pt>
                <c:pt idx="4">
                  <c:v>9.4322712459710384E-2</c:v>
                </c:pt>
                <c:pt idx="5">
                  <c:v>7.7771193456202287E-2</c:v>
                </c:pt>
                <c:pt idx="6">
                  <c:v>6.2810414798862443E-2</c:v>
                </c:pt>
                <c:pt idx="7">
                  <c:v>5.1964783392163982E-2</c:v>
                </c:pt>
                <c:pt idx="8">
                  <c:v>3.9660991858034227E-2</c:v>
                </c:pt>
                <c:pt idx="9">
                  <c:v>3.0372650860582225E-2</c:v>
                </c:pt>
                <c:pt idx="10">
                  <c:v>2.3252139719112917E-2</c:v>
                </c:pt>
                <c:pt idx="11">
                  <c:v>1.847024054691896E-2</c:v>
                </c:pt>
                <c:pt idx="12">
                  <c:v>1.4740596610263409E-2</c:v>
                </c:pt>
                <c:pt idx="13">
                  <c:v>1.2580384304571092E-2</c:v>
                </c:pt>
                <c:pt idx="14">
                  <c:v>1.0955124680825093E-2</c:v>
                </c:pt>
                <c:pt idx="15">
                  <c:v>9.3367136433023072E-3</c:v>
                </c:pt>
                <c:pt idx="16">
                  <c:v>8.1301489465976252E-3</c:v>
                </c:pt>
                <c:pt idx="17">
                  <c:v>7.079029134564643E-3</c:v>
                </c:pt>
                <c:pt idx="18">
                  <c:v>5.6986905737434939E-3</c:v>
                </c:pt>
                <c:pt idx="19">
                  <c:v>4.4507099529836735E-3</c:v>
                </c:pt>
                <c:pt idx="20">
                  <c:v>3.3930719689750865E-3</c:v>
                </c:pt>
                <c:pt idx="21">
                  <c:v>2.566393544046829E-3</c:v>
                </c:pt>
                <c:pt idx="22">
                  <c:v>2.0485503125950068E-3</c:v>
                </c:pt>
                <c:pt idx="23">
                  <c:v>1.5268322231484696E-3</c:v>
                </c:pt>
                <c:pt idx="24">
                  <c:v>1.1198579905996905E-3</c:v>
                </c:pt>
                <c:pt idx="25">
                  <c:v>7.9778820462347681E-4</c:v>
                </c:pt>
                <c:pt idx="26">
                  <c:v>5.7922819112623506E-4</c:v>
                </c:pt>
                <c:pt idx="27">
                  <c:v>4.316531730794594E-4</c:v>
                </c:pt>
                <c:pt idx="28">
                  <c:v>3.5265413024147449E-4</c:v>
                </c:pt>
                <c:pt idx="29">
                  <c:v>3.2451485140853751E-4</c:v>
                </c:pt>
                <c:pt idx="30">
                  <c:v>2.9447118500300427E-4</c:v>
                </c:pt>
                <c:pt idx="31">
                  <c:v>2.2818407940039396E-4</c:v>
                </c:pt>
                <c:pt idx="32">
                  <c:v>2.0444231382657523E-4</c:v>
                </c:pt>
                <c:pt idx="33">
                  <c:v>1.6129622062030852E-4</c:v>
                </c:pt>
                <c:pt idx="34">
                  <c:v>1.4079852220485569E-4</c:v>
                </c:pt>
                <c:pt idx="35">
                  <c:v>1.1781971316643042E-4</c:v>
                </c:pt>
                <c:pt idx="36">
                  <c:v>9.9358568022618423E-5</c:v>
                </c:pt>
                <c:pt idx="37">
                  <c:v>8.2927968618672535E-5</c:v>
                </c:pt>
                <c:pt idx="38">
                  <c:v>7.2985503531458452E-5</c:v>
                </c:pt>
                <c:pt idx="39">
                  <c:v>5.8092832261848982E-5</c:v>
                </c:pt>
                <c:pt idx="40">
                  <c:v>4.7904058371870096E-5</c:v>
                </c:pt>
                <c:pt idx="41">
                  <c:v>3.8147826769673318E-5</c:v>
                </c:pt>
                <c:pt idx="42">
                  <c:v>3.1004871489493543E-5</c:v>
                </c:pt>
                <c:pt idx="43">
                  <c:v>2.6373064491159981E-5</c:v>
                </c:pt>
                <c:pt idx="44">
                  <c:v>2.0455645693029551E-5</c:v>
                </c:pt>
                <c:pt idx="45">
                  <c:v>1.4532219363124371E-5</c:v>
                </c:pt>
                <c:pt idx="46">
                  <c:v>9.0173051939023075E-6</c:v>
                </c:pt>
                <c:pt idx="47">
                  <c:v>7.0948950259817617E-6</c:v>
                </c:pt>
                <c:pt idx="48">
                  <c:v>3.6345567237247808E-6</c:v>
                </c:pt>
                <c:pt idx="49">
                  <c:v>1.4057624352918987E-6</c:v>
                </c:pt>
                <c:pt idx="50">
                  <c:v>4.5056488310637782E-7</c:v>
                </c:pt>
                <c:pt idx="51">
                  <c:v>2.0425608034155791E-7</c:v>
                </c:pt>
                <c:pt idx="52">
                  <c:v>6.0075317747517044E-9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B6-4A82-8E8E-CEA3D0B06EBD}"/>
            </c:ext>
          </c:extLst>
        </c:ser>
        <c:ser>
          <c:idx val="1"/>
          <c:order val="1"/>
          <c:tx>
            <c:strRef>
              <c:f>Dist!$AH$9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Dist!$AH$10:$AH$210</c:f>
              <c:numCache>
                <c:formatCode>_(* #,##0.0000000_);_(* \(#,##0.0000000\);_(* "-"??_);_(@_)</c:formatCode>
                <c:ptCount val="201"/>
                <c:pt idx="0">
                  <c:v>0.15176999999999999</c:v>
                </c:pt>
                <c:pt idx="1">
                  <c:v>0.14895349999999999</c:v>
                </c:pt>
                <c:pt idx="2">
                  <c:v>0.12812209999999999</c:v>
                </c:pt>
                <c:pt idx="3">
                  <c:v>0.10602590000000001</c:v>
                </c:pt>
                <c:pt idx="4">
                  <c:v>9.0792800000000007E-2</c:v>
                </c:pt>
                <c:pt idx="5">
                  <c:v>7.4387300000000003E-2</c:v>
                </c:pt>
                <c:pt idx="6">
                  <c:v>5.89994E-2</c:v>
                </c:pt>
                <c:pt idx="7">
                  <c:v>4.6467300000000003E-2</c:v>
                </c:pt>
                <c:pt idx="8">
                  <c:v>3.7039999999999997E-2</c:v>
                </c:pt>
                <c:pt idx="9">
                  <c:v>2.9383800000000002E-2</c:v>
                </c:pt>
                <c:pt idx="10">
                  <c:v>2.2863499999999998E-2</c:v>
                </c:pt>
                <c:pt idx="11">
                  <c:v>1.74891E-2</c:v>
                </c:pt>
                <c:pt idx="12">
                  <c:v>1.35105E-2</c:v>
                </c:pt>
                <c:pt idx="13">
                  <c:v>1.1313399999999999E-2</c:v>
                </c:pt>
                <c:pt idx="14">
                  <c:v>9.7172000000000005E-3</c:v>
                </c:pt>
                <c:pt idx="15">
                  <c:v>8.6797000000000003E-3</c:v>
                </c:pt>
                <c:pt idx="16">
                  <c:v>7.5136999999999999E-3</c:v>
                </c:pt>
                <c:pt idx="17">
                  <c:v>6.6112999999999996E-3</c:v>
                </c:pt>
                <c:pt idx="18">
                  <c:v>5.6099000000000001E-3</c:v>
                </c:pt>
                <c:pt idx="19">
                  <c:v>4.6538999999999999E-3</c:v>
                </c:pt>
                <c:pt idx="20">
                  <c:v>3.7621E-3</c:v>
                </c:pt>
                <c:pt idx="21">
                  <c:v>3.2615999999999999E-3</c:v>
                </c:pt>
                <c:pt idx="22">
                  <c:v>2.8524000000000002E-3</c:v>
                </c:pt>
                <c:pt idx="23">
                  <c:v>2.4190000000000001E-3</c:v>
                </c:pt>
                <c:pt idx="24">
                  <c:v>2.0338999999999999E-3</c:v>
                </c:pt>
                <c:pt idx="25">
                  <c:v>1.5788E-3</c:v>
                </c:pt>
                <c:pt idx="26">
                  <c:v>1.1635E-3</c:v>
                </c:pt>
                <c:pt idx="27">
                  <c:v>8.2070000000000005E-4</c:v>
                </c:pt>
                <c:pt idx="28">
                  <c:v>5.1630000000000003E-4</c:v>
                </c:pt>
                <c:pt idx="29">
                  <c:v>2.8840000000000002E-4</c:v>
                </c:pt>
                <c:pt idx="30">
                  <c:v>2.1890000000000001E-4</c:v>
                </c:pt>
                <c:pt idx="31">
                  <c:v>2.0029999999999999E-4</c:v>
                </c:pt>
                <c:pt idx="32">
                  <c:v>1.805E-4</c:v>
                </c:pt>
                <c:pt idx="33">
                  <c:v>1.607E-4</c:v>
                </c:pt>
                <c:pt idx="34">
                  <c:v>1.4080000000000001E-4</c:v>
                </c:pt>
                <c:pt idx="35">
                  <c:v>1.208E-4</c:v>
                </c:pt>
                <c:pt idx="36">
                  <c:v>1.01E-4</c:v>
                </c:pt>
                <c:pt idx="37">
                  <c:v>8.1000000000000004E-5</c:v>
                </c:pt>
                <c:pt idx="38">
                  <c:v>6.1199999999999997E-5</c:v>
                </c:pt>
                <c:pt idx="39">
                  <c:v>4.2299999999999998E-5</c:v>
                </c:pt>
                <c:pt idx="40">
                  <c:v>2.4499999999999999E-5</c:v>
                </c:pt>
                <c:pt idx="41">
                  <c:v>1.66E-5</c:v>
                </c:pt>
                <c:pt idx="42">
                  <c:v>1.33E-5</c:v>
                </c:pt>
                <c:pt idx="43">
                  <c:v>1.0000000000000001E-5</c:v>
                </c:pt>
                <c:pt idx="44">
                  <c:v>7.7000000000000008E-6</c:v>
                </c:pt>
                <c:pt idx="45">
                  <c:v>6.3999999999999997E-6</c:v>
                </c:pt>
                <c:pt idx="46">
                  <c:v>5.2000000000000002E-6</c:v>
                </c:pt>
                <c:pt idx="47">
                  <c:v>3.8999999999999999E-6</c:v>
                </c:pt>
                <c:pt idx="48">
                  <c:v>2.6000000000000001E-6</c:v>
                </c:pt>
                <c:pt idx="49">
                  <c:v>1.3E-6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B6-4A82-8E8E-CEA3D0B06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0"/>
          <c:min val="6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1.5000000000000007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3.0000000000000011E-5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HBW -</a:t>
            </a:r>
            <a:r>
              <a:rPr lang="en-US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Mid</a:t>
            </a:r>
            <a:endParaRPr lang="en-US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1334470691163605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Dist!$AG$9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Dist!$AG$10:$AG$210</c:f>
              <c:numCache>
                <c:formatCode>_(* #,##0.0000000_);_(* \(#,##0.0000000\);_(* "-"??_);_(@_)</c:formatCode>
                <c:ptCount val="201"/>
                <c:pt idx="0">
                  <c:v>0.11154827652834566</c:v>
                </c:pt>
                <c:pt idx="1">
                  <c:v>0.15029013404743818</c:v>
                </c:pt>
                <c:pt idx="2">
                  <c:v>0.13786372278225398</c:v>
                </c:pt>
                <c:pt idx="3">
                  <c:v>0.11390018917297029</c:v>
                </c:pt>
                <c:pt idx="4">
                  <c:v>9.4322712459710384E-2</c:v>
                </c:pt>
                <c:pt idx="5">
                  <c:v>7.7771193456202287E-2</c:v>
                </c:pt>
                <c:pt idx="6">
                  <c:v>6.2810414798862443E-2</c:v>
                </c:pt>
                <c:pt idx="7">
                  <c:v>5.1964783392163982E-2</c:v>
                </c:pt>
                <c:pt idx="8">
                  <c:v>3.9660991858034227E-2</c:v>
                </c:pt>
                <c:pt idx="9">
                  <c:v>3.0372650860582225E-2</c:v>
                </c:pt>
                <c:pt idx="10">
                  <c:v>2.3252139719112917E-2</c:v>
                </c:pt>
                <c:pt idx="11">
                  <c:v>1.847024054691896E-2</c:v>
                </c:pt>
                <c:pt idx="12">
                  <c:v>1.4740596610263409E-2</c:v>
                </c:pt>
                <c:pt idx="13">
                  <c:v>1.2580384304571092E-2</c:v>
                </c:pt>
                <c:pt idx="14">
                  <c:v>1.0955124680825093E-2</c:v>
                </c:pt>
                <c:pt idx="15">
                  <c:v>9.3367136433023072E-3</c:v>
                </c:pt>
                <c:pt idx="16">
                  <c:v>8.1301489465976252E-3</c:v>
                </c:pt>
                <c:pt idx="17">
                  <c:v>7.079029134564643E-3</c:v>
                </c:pt>
                <c:pt idx="18">
                  <c:v>5.6986905737434939E-3</c:v>
                </c:pt>
                <c:pt idx="19">
                  <c:v>4.4507099529836735E-3</c:v>
                </c:pt>
                <c:pt idx="20">
                  <c:v>3.3930719689750865E-3</c:v>
                </c:pt>
                <c:pt idx="21">
                  <c:v>2.566393544046829E-3</c:v>
                </c:pt>
                <c:pt idx="22">
                  <c:v>2.0485503125950068E-3</c:v>
                </c:pt>
                <c:pt idx="23">
                  <c:v>1.5268322231484696E-3</c:v>
                </c:pt>
                <c:pt idx="24">
                  <c:v>1.1198579905996905E-3</c:v>
                </c:pt>
                <c:pt idx="25">
                  <c:v>7.9778820462347681E-4</c:v>
                </c:pt>
                <c:pt idx="26">
                  <c:v>5.7922819112623506E-4</c:v>
                </c:pt>
                <c:pt idx="27">
                  <c:v>4.316531730794594E-4</c:v>
                </c:pt>
                <c:pt idx="28">
                  <c:v>3.5265413024147449E-4</c:v>
                </c:pt>
                <c:pt idx="29">
                  <c:v>3.2451485140853751E-4</c:v>
                </c:pt>
                <c:pt idx="30">
                  <c:v>2.9447118500300427E-4</c:v>
                </c:pt>
                <c:pt idx="31">
                  <c:v>2.2818407940039396E-4</c:v>
                </c:pt>
                <c:pt idx="32">
                  <c:v>2.0444231382657523E-4</c:v>
                </c:pt>
                <c:pt idx="33">
                  <c:v>1.6129622062030852E-4</c:v>
                </c:pt>
                <c:pt idx="34">
                  <c:v>1.4079852220485569E-4</c:v>
                </c:pt>
                <c:pt idx="35">
                  <c:v>1.1781971316643042E-4</c:v>
                </c:pt>
                <c:pt idx="36">
                  <c:v>9.9358568022618423E-5</c:v>
                </c:pt>
                <c:pt idx="37">
                  <c:v>8.2927968618672535E-5</c:v>
                </c:pt>
                <c:pt idx="38">
                  <c:v>7.2985503531458452E-5</c:v>
                </c:pt>
                <c:pt idx="39">
                  <c:v>5.8092832261848982E-5</c:v>
                </c:pt>
                <c:pt idx="40">
                  <c:v>4.7904058371870096E-5</c:v>
                </c:pt>
                <c:pt idx="41">
                  <c:v>3.8147826769673318E-5</c:v>
                </c:pt>
                <c:pt idx="42">
                  <c:v>3.1004871489493543E-5</c:v>
                </c:pt>
                <c:pt idx="43">
                  <c:v>2.6373064491159981E-5</c:v>
                </c:pt>
                <c:pt idx="44">
                  <c:v>2.0455645693029551E-5</c:v>
                </c:pt>
                <c:pt idx="45">
                  <c:v>1.4532219363124371E-5</c:v>
                </c:pt>
                <c:pt idx="46">
                  <c:v>9.0173051939023075E-6</c:v>
                </c:pt>
                <c:pt idx="47">
                  <c:v>7.0948950259817617E-6</c:v>
                </c:pt>
                <c:pt idx="48">
                  <c:v>3.6345567237247808E-6</c:v>
                </c:pt>
                <c:pt idx="49">
                  <c:v>1.4057624352918987E-6</c:v>
                </c:pt>
                <c:pt idx="50">
                  <c:v>4.5056488310637782E-7</c:v>
                </c:pt>
                <c:pt idx="51">
                  <c:v>2.0425608034155791E-7</c:v>
                </c:pt>
                <c:pt idx="52">
                  <c:v>6.0075317747517044E-9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B0-4C76-80B5-6473FB325777}"/>
            </c:ext>
          </c:extLst>
        </c:ser>
        <c:ser>
          <c:idx val="1"/>
          <c:order val="1"/>
          <c:tx>
            <c:strRef>
              <c:f>Dist!$AH$9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Dist!$AH$10:$AH$210</c:f>
              <c:numCache>
                <c:formatCode>_(* #,##0.0000000_);_(* \(#,##0.0000000\);_(* "-"??_);_(@_)</c:formatCode>
                <c:ptCount val="201"/>
                <c:pt idx="0">
                  <c:v>0.15176999999999999</c:v>
                </c:pt>
                <c:pt idx="1">
                  <c:v>0.14895349999999999</c:v>
                </c:pt>
                <c:pt idx="2">
                  <c:v>0.12812209999999999</c:v>
                </c:pt>
                <c:pt idx="3">
                  <c:v>0.10602590000000001</c:v>
                </c:pt>
                <c:pt idx="4">
                  <c:v>9.0792800000000007E-2</c:v>
                </c:pt>
                <c:pt idx="5">
                  <c:v>7.4387300000000003E-2</c:v>
                </c:pt>
                <c:pt idx="6">
                  <c:v>5.89994E-2</c:v>
                </c:pt>
                <c:pt idx="7">
                  <c:v>4.6467300000000003E-2</c:v>
                </c:pt>
                <c:pt idx="8">
                  <c:v>3.7039999999999997E-2</c:v>
                </c:pt>
                <c:pt idx="9">
                  <c:v>2.9383800000000002E-2</c:v>
                </c:pt>
                <c:pt idx="10">
                  <c:v>2.2863499999999998E-2</c:v>
                </c:pt>
                <c:pt idx="11">
                  <c:v>1.74891E-2</c:v>
                </c:pt>
                <c:pt idx="12">
                  <c:v>1.35105E-2</c:v>
                </c:pt>
                <c:pt idx="13">
                  <c:v>1.1313399999999999E-2</c:v>
                </c:pt>
                <c:pt idx="14">
                  <c:v>9.7172000000000005E-3</c:v>
                </c:pt>
                <c:pt idx="15">
                  <c:v>8.6797000000000003E-3</c:v>
                </c:pt>
                <c:pt idx="16">
                  <c:v>7.5136999999999999E-3</c:v>
                </c:pt>
                <c:pt idx="17">
                  <c:v>6.6112999999999996E-3</c:v>
                </c:pt>
                <c:pt idx="18">
                  <c:v>5.6099000000000001E-3</c:v>
                </c:pt>
                <c:pt idx="19">
                  <c:v>4.6538999999999999E-3</c:v>
                </c:pt>
                <c:pt idx="20">
                  <c:v>3.7621E-3</c:v>
                </c:pt>
                <c:pt idx="21">
                  <c:v>3.2615999999999999E-3</c:v>
                </c:pt>
                <c:pt idx="22">
                  <c:v>2.8524000000000002E-3</c:v>
                </c:pt>
                <c:pt idx="23">
                  <c:v>2.4190000000000001E-3</c:v>
                </c:pt>
                <c:pt idx="24">
                  <c:v>2.0338999999999999E-3</c:v>
                </c:pt>
                <c:pt idx="25">
                  <c:v>1.5788E-3</c:v>
                </c:pt>
                <c:pt idx="26">
                  <c:v>1.1635E-3</c:v>
                </c:pt>
                <c:pt idx="27">
                  <c:v>8.2070000000000005E-4</c:v>
                </c:pt>
                <c:pt idx="28">
                  <c:v>5.1630000000000003E-4</c:v>
                </c:pt>
                <c:pt idx="29">
                  <c:v>2.8840000000000002E-4</c:v>
                </c:pt>
                <c:pt idx="30">
                  <c:v>2.1890000000000001E-4</c:v>
                </c:pt>
                <c:pt idx="31">
                  <c:v>2.0029999999999999E-4</c:v>
                </c:pt>
                <c:pt idx="32">
                  <c:v>1.805E-4</c:v>
                </c:pt>
                <c:pt idx="33">
                  <c:v>1.607E-4</c:v>
                </c:pt>
                <c:pt idx="34">
                  <c:v>1.4080000000000001E-4</c:v>
                </c:pt>
                <c:pt idx="35">
                  <c:v>1.208E-4</c:v>
                </c:pt>
                <c:pt idx="36">
                  <c:v>1.01E-4</c:v>
                </c:pt>
                <c:pt idx="37">
                  <c:v>8.1000000000000004E-5</c:v>
                </c:pt>
                <c:pt idx="38">
                  <c:v>6.1199999999999997E-5</c:v>
                </c:pt>
                <c:pt idx="39">
                  <c:v>4.2299999999999998E-5</c:v>
                </c:pt>
                <c:pt idx="40">
                  <c:v>2.4499999999999999E-5</c:v>
                </c:pt>
                <c:pt idx="41">
                  <c:v>1.66E-5</c:v>
                </c:pt>
                <c:pt idx="42">
                  <c:v>1.33E-5</c:v>
                </c:pt>
                <c:pt idx="43">
                  <c:v>1.0000000000000001E-5</c:v>
                </c:pt>
                <c:pt idx="44">
                  <c:v>7.7000000000000008E-6</c:v>
                </c:pt>
                <c:pt idx="45">
                  <c:v>6.3999999999999997E-6</c:v>
                </c:pt>
                <c:pt idx="46">
                  <c:v>5.2000000000000002E-6</c:v>
                </c:pt>
                <c:pt idx="47">
                  <c:v>3.8999999999999999E-6</c:v>
                </c:pt>
                <c:pt idx="48">
                  <c:v>2.6000000000000001E-6</c:v>
                </c:pt>
                <c:pt idx="49">
                  <c:v>1.3E-6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FB0-4C76-80B5-6473FB325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60"/>
          <c:min val="3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5"/>
        <c:minorUnit val="2.5"/>
      </c:valAx>
      <c:valAx>
        <c:axId val="277200192"/>
        <c:scaling>
          <c:orientation val="minMax"/>
          <c:max val="6.0000000000000019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HBShp - Beginning</a:t>
            </a:r>
          </a:p>
        </c:rich>
      </c:tx>
      <c:layout>
        <c:manualLayout>
          <c:xMode val="edge"/>
          <c:yMode val="edge"/>
          <c:x val="0.35685120532590803"/>
          <c:y val="3.691584542498224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Dist!$AI$9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Dist!$AI$10:$AI$210</c:f>
              <c:numCache>
                <c:formatCode>_(* #,##0.0000000_);_(* \(#,##0.0000000\);_(* "-"??_);_(@_)</c:formatCode>
                <c:ptCount val="201"/>
                <c:pt idx="0">
                  <c:v>0.41913147926487554</c:v>
                </c:pt>
                <c:pt idx="1">
                  <c:v>0.3098355502861303</c:v>
                </c:pt>
                <c:pt idx="2">
                  <c:v>0.12236929716088601</c:v>
                </c:pt>
                <c:pt idx="3">
                  <c:v>6.1306499787658092E-2</c:v>
                </c:pt>
                <c:pt idx="4">
                  <c:v>3.3292822825440542E-2</c:v>
                </c:pt>
                <c:pt idx="5">
                  <c:v>1.8953271452206141E-2</c:v>
                </c:pt>
                <c:pt idx="6">
                  <c:v>8.9623504646487648E-3</c:v>
                </c:pt>
                <c:pt idx="7">
                  <c:v>5.6417165222897771E-3</c:v>
                </c:pt>
                <c:pt idx="8">
                  <c:v>3.8192051820791352E-3</c:v>
                </c:pt>
                <c:pt idx="9">
                  <c:v>2.9191384357587381E-3</c:v>
                </c:pt>
                <c:pt idx="10">
                  <c:v>2.3925048348757989E-3</c:v>
                </c:pt>
                <c:pt idx="11">
                  <c:v>1.7565372131448109E-3</c:v>
                </c:pt>
                <c:pt idx="12">
                  <c:v>1.242578389104753E-3</c:v>
                </c:pt>
                <c:pt idx="13">
                  <c:v>1.0065191127530139E-3</c:v>
                </c:pt>
                <c:pt idx="14">
                  <c:v>8.2096758390927393E-4</c:v>
                </c:pt>
                <c:pt idx="15">
                  <c:v>8.3850515257819836E-4</c:v>
                </c:pt>
                <c:pt idx="16">
                  <c:v>7.4130559837013625E-4</c:v>
                </c:pt>
                <c:pt idx="17">
                  <c:v>7.628954935607632E-4</c:v>
                </c:pt>
                <c:pt idx="18">
                  <c:v>6.7356420668234049E-4</c:v>
                </c:pt>
                <c:pt idx="19">
                  <c:v>5.6891287425936984E-4</c:v>
                </c:pt>
                <c:pt idx="20">
                  <c:v>4.4616115003946071E-4</c:v>
                </c:pt>
                <c:pt idx="21">
                  <c:v>3.6084842029505981E-4</c:v>
                </c:pt>
                <c:pt idx="22">
                  <c:v>3.5901361689773335E-4</c:v>
                </c:pt>
                <c:pt idx="23">
                  <c:v>3.1986364011306171E-4</c:v>
                </c:pt>
                <c:pt idx="24">
                  <c:v>2.7350952728980764E-4</c:v>
                </c:pt>
                <c:pt idx="25">
                  <c:v>2.1611282469491386E-4</c:v>
                </c:pt>
                <c:pt idx="26">
                  <c:v>1.811615084452286E-4</c:v>
                </c:pt>
                <c:pt idx="27">
                  <c:v>1.6725977718327645E-4</c:v>
                </c:pt>
                <c:pt idx="28">
                  <c:v>1.5661116360124675E-4</c:v>
                </c:pt>
                <c:pt idx="29">
                  <c:v>1.4356492349387631E-4</c:v>
                </c:pt>
                <c:pt idx="30">
                  <c:v>1.218737201402069E-4</c:v>
                </c:pt>
                <c:pt idx="31">
                  <c:v>9.1661374628401667E-5</c:v>
                </c:pt>
                <c:pt idx="32">
                  <c:v>6.2282007346057516E-5</c:v>
                </c:pt>
                <c:pt idx="33">
                  <c:v>3.6290835294359193E-5</c:v>
                </c:pt>
                <c:pt idx="34">
                  <c:v>2.1736229203910554E-5</c:v>
                </c:pt>
                <c:pt idx="35">
                  <c:v>5.4481278791779942E-6</c:v>
                </c:pt>
                <c:pt idx="36">
                  <c:v>9.6805578018451956E-7</c:v>
                </c:pt>
                <c:pt idx="37">
                  <c:v>1.1256462560285112E-8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EE-4D53-B740-6C26FD5D34B2}"/>
            </c:ext>
          </c:extLst>
        </c:ser>
        <c:ser>
          <c:idx val="1"/>
          <c:order val="1"/>
          <c:tx>
            <c:strRef>
              <c:f>Dist!$AJ$9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Dist!$AJ$10:$AJ$210</c:f>
              <c:numCache>
                <c:formatCode>_(* #,##0.0000000_);_(* \(#,##0.0000000\);_(* "-"??_);_(@_)</c:formatCode>
                <c:ptCount val="201"/>
                <c:pt idx="0">
                  <c:v>0.38852160000000002</c:v>
                </c:pt>
                <c:pt idx="1">
                  <c:v>0.3229725</c:v>
                </c:pt>
                <c:pt idx="2">
                  <c:v>0.13446350000000001</c:v>
                </c:pt>
                <c:pt idx="3">
                  <c:v>6.5169500000000005E-2</c:v>
                </c:pt>
                <c:pt idx="4">
                  <c:v>3.5258499999999998E-2</c:v>
                </c:pt>
                <c:pt idx="5">
                  <c:v>1.81674E-2</c:v>
                </c:pt>
                <c:pt idx="6">
                  <c:v>1.0015700000000001E-2</c:v>
                </c:pt>
                <c:pt idx="7">
                  <c:v>6.1105999999999999E-3</c:v>
                </c:pt>
                <c:pt idx="8">
                  <c:v>4.0398999999999999E-3</c:v>
                </c:pt>
                <c:pt idx="9">
                  <c:v>2.6997000000000002E-3</c:v>
                </c:pt>
                <c:pt idx="10">
                  <c:v>1.8889E-3</c:v>
                </c:pt>
                <c:pt idx="11">
                  <c:v>1.4450999999999999E-3</c:v>
                </c:pt>
                <c:pt idx="12">
                  <c:v>1.1159E-3</c:v>
                </c:pt>
                <c:pt idx="13">
                  <c:v>8.5059999999999997E-4</c:v>
                </c:pt>
                <c:pt idx="14">
                  <c:v>7.6639999999999998E-4</c:v>
                </c:pt>
                <c:pt idx="15">
                  <c:v>7.2380000000000003E-4</c:v>
                </c:pt>
                <c:pt idx="16">
                  <c:v>6.8119999999999997E-4</c:v>
                </c:pt>
                <c:pt idx="17">
                  <c:v>6.3860000000000002E-4</c:v>
                </c:pt>
                <c:pt idx="18">
                  <c:v>5.9610000000000002E-4</c:v>
                </c:pt>
                <c:pt idx="19">
                  <c:v>5.5349999999999996E-4</c:v>
                </c:pt>
                <c:pt idx="20">
                  <c:v>5.109E-4</c:v>
                </c:pt>
                <c:pt idx="21">
                  <c:v>4.683E-4</c:v>
                </c:pt>
                <c:pt idx="22">
                  <c:v>4.258E-4</c:v>
                </c:pt>
                <c:pt idx="23">
                  <c:v>3.8319999999999999E-4</c:v>
                </c:pt>
                <c:pt idx="24">
                  <c:v>3.4059999999999998E-4</c:v>
                </c:pt>
                <c:pt idx="25">
                  <c:v>2.9799999999999998E-4</c:v>
                </c:pt>
                <c:pt idx="26">
                  <c:v>2.5549999999999998E-4</c:v>
                </c:pt>
                <c:pt idx="27">
                  <c:v>2.129E-4</c:v>
                </c:pt>
                <c:pt idx="28">
                  <c:v>1.7029999999999999E-4</c:v>
                </c:pt>
                <c:pt idx="29">
                  <c:v>1.2769999999999999E-4</c:v>
                </c:pt>
                <c:pt idx="30">
                  <c:v>8.5199999999999997E-5</c:v>
                </c:pt>
                <c:pt idx="31">
                  <c:v>4.2599999999999999E-5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EE-4D53-B740-6C26FD5D3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HBShp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Dist!$AI$9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Dist!$AI$10:$AI$210</c:f>
              <c:numCache>
                <c:formatCode>_(* #,##0.0000000_);_(* \(#,##0.0000000\);_(* "-"??_);_(@_)</c:formatCode>
                <c:ptCount val="201"/>
                <c:pt idx="0">
                  <c:v>0.41913147926487554</c:v>
                </c:pt>
                <c:pt idx="1">
                  <c:v>0.3098355502861303</c:v>
                </c:pt>
                <c:pt idx="2">
                  <c:v>0.12236929716088601</c:v>
                </c:pt>
                <c:pt idx="3">
                  <c:v>6.1306499787658092E-2</c:v>
                </c:pt>
                <c:pt idx="4">
                  <c:v>3.3292822825440542E-2</c:v>
                </c:pt>
                <c:pt idx="5">
                  <c:v>1.8953271452206141E-2</c:v>
                </c:pt>
                <c:pt idx="6">
                  <c:v>8.9623504646487648E-3</c:v>
                </c:pt>
                <c:pt idx="7">
                  <c:v>5.6417165222897771E-3</c:v>
                </c:pt>
                <c:pt idx="8">
                  <c:v>3.8192051820791352E-3</c:v>
                </c:pt>
                <c:pt idx="9">
                  <c:v>2.9191384357587381E-3</c:v>
                </c:pt>
                <c:pt idx="10">
                  <c:v>2.3925048348757989E-3</c:v>
                </c:pt>
                <c:pt idx="11">
                  <c:v>1.7565372131448109E-3</c:v>
                </c:pt>
                <c:pt idx="12">
                  <c:v>1.242578389104753E-3</c:v>
                </c:pt>
                <c:pt idx="13">
                  <c:v>1.0065191127530139E-3</c:v>
                </c:pt>
                <c:pt idx="14">
                  <c:v>8.2096758390927393E-4</c:v>
                </c:pt>
                <c:pt idx="15">
                  <c:v>8.3850515257819836E-4</c:v>
                </c:pt>
                <c:pt idx="16">
                  <c:v>7.4130559837013625E-4</c:v>
                </c:pt>
                <c:pt idx="17">
                  <c:v>7.628954935607632E-4</c:v>
                </c:pt>
                <c:pt idx="18">
                  <c:v>6.7356420668234049E-4</c:v>
                </c:pt>
                <c:pt idx="19">
                  <c:v>5.6891287425936984E-4</c:v>
                </c:pt>
                <c:pt idx="20">
                  <c:v>4.4616115003946071E-4</c:v>
                </c:pt>
                <c:pt idx="21">
                  <c:v>3.6084842029505981E-4</c:v>
                </c:pt>
                <c:pt idx="22">
                  <c:v>3.5901361689773335E-4</c:v>
                </c:pt>
                <c:pt idx="23">
                  <c:v>3.1986364011306171E-4</c:v>
                </c:pt>
                <c:pt idx="24">
                  <c:v>2.7350952728980764E-4</c:v>
                </c:pt>
                <c:pt idx="25">
                  <c:v>2.1611282469491386E-4</c:v>
                </c:pt>
                <c:pt idx="26">
                  <c:v>1.811615084452286E-4</c:v>
                </c:pt>
                <c:pt idx="27">
                  <c:v>1.6725977718327645E-4</c:v>
                </c:pt>
                <c:pt idx="28">
                  <c:v>1.5661116360124675E-4</c:v>
                </c:pt>
                <c:pt idx="29">
                  <c:v>1.4356492349387631E-4</c:v>
                </c:pt>
                <c:pt idx="30">
                  <c:v>1.218737201402069E-4</c:v>
                </c:pt>
                <c:pt idx="31">
                  <c:v>9.1661374628401667E-5</c:v>
                </c:pt>
                <c:pt idx="32">
                  <c:v>6.2282007346057516E-5</c:v>
                </c:pt>
                <c:pt idx="33">
                  <c:v>3.6290835294359193E-5</c:v>
                </c:pt>
                <c:pt idx="34">
                  <c:v>2.1736229203910554E-5</c:v>
                </c:pt>
                <c:pt idx="35">
                  <c:v>5.4481278791779942E-6</c:v>
                </c:pt>
                <c:pt idx="36">
                  <c:v>9.6805578018451956E-7</c:v>
                </c:pt>
                <c:pt idx="37">
                  <c:v>1.1256462560285112E-8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13-453D-B4DF-6B0BAA3356AD}"/>
            </c:ext>
          </c:extLst>
        </c:ser>
        <c:ser>
          <c:idx val="1"/>
          <c:order val="1"/>
          <c:tx>
            <c:strRef>
              <c:f>Dist!$AJ$9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Dist!$AJ$10:$AJ$210</c:f>
              <c:numCache>
                <c:formatCode>_(* #,##0.0000000_);_(* \(#,##0.0000000\);_(* "-"??_);_(@_)</c:formatCode>
                <c:ptCount val="201"/>
                <c:pt idx="0">
                  <c:v>0.38852160000000002</c:v>
                </c:pt>
                <c:pt idx="1">
                  <c:v>0.3229725</c:v>
                </c:pt>
                <c:pt idx="2">
                  <c:v>0.13446350000000001</c:v>
                </c:pt>
                <c:pt idx="3">
                  <c:v>6.5169500000000005E-2</c:v>
                </c:pt>
                <c:pt idx="4">
                  <c:v>3.5258499999999998E-2</c:v>
                </c:pt>
                <c:pt idx="5">
                  <c:v>1.81674E-2</c:v>
                </c:pt>
                <c:pt idx="6">
                  <c:v>1.0015700000000001E-2</c:v>
                </c:pt>
                <c:pt idx="7">
                  <c:v>6.1105999999999999E-3</c:v>
                </c:pt>
                <c:pt idx="8">
                  <c:v>4.0398999999999999E-3</c:v>
                </c:pt>
                <c:pt idx="9">
                  <c:v>2.6997000000000002E-3</c:v>
                </c:pt>
                <c:pt idx="10">
                  <c:v>1.8889E-3</c:v>
                </c:pt>
                <c:pt idx="11">
                  <c:v>1.4450999999999999E-3</c:v>
                </c:pt>
                <c:pt idx="12">
                  <c:v>1.1159E-3</c:v>
                </c:pt>
                <c:pt idx="13">
                  <c:v>8.5059999999999997E-4</c:v>
                </c:pt>
                <c:pt idx="14">
                  <c:v>7.6639999999999998E-4</c:v>
                </c:pt>
                <c:pt idx="15">
                  <c:v>7.2380000000000003E-4</c:v>
                </c:pt>
                <c:pt idx="16">
                  <c:v>6.8119999999999997E-4</c:v>
                </c:pt>
                <c:pt idx="17">
                  <c:v>6.3860000000000002E-4</c:v>
                </c:pt>
                <c:pt idx="18">
                  <c:v>5.9610000000000002E-4</c:v>
                </c:pt>
                <c:pt idx="19">
                  <c:v>5.5349999999999996E-4</c:v>
                </c:pt>
                <c:pt idx="20">
                  <c:v>5.109E-4</c:v>
                </c:pt>
                <c:pt idx="21">
                  <c:v>4.683E-4</c:v>
                </c:pt>
                <c:pt idx="22">
                  <c:v>4.258E-4</c:v>
                </c:pt>
                <c:pt idx="23">
                  <c:v>3.8319999999999999E-4</c:v>
                </c:pt>
                <c:pt idx="24">
                  <c:v>3.4059999999999998E-4</c:v>
                </c:pt>
                <c:pt idx="25">
                  <c:v>2.9799999999999998E-4</c:v>
                </c:pt>
                <c:pt idx="26">
                  <c:v>2.5549999999999998E-4</c:v>
                </c:pt>
                <c:pt idx="27">
                  <c:v>2.129E-4</c:v>
                </c:pt>
                <c:pt idx="28">
                  <c:v>1.7029999999999999E-4</c:v>
                </c:pt>
                <c:pt idx="29">
                  <c:v>1.2769999999999999E-4</c:v>
                </c:pt>
                <c:pt idx="30">
                  <c:v>8.5199999999999997E-5</c:v>
                </c:pt>
                <c:pt idx="31">
                  <c:v>4.2599999999999999E-5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13-453D-B4DF-6B0BAA335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70"/>
          <c:min val="3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8.0000000000000026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2.0000000000000006E-4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HBShp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Dist!$AI$9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Dist!$AI$10:$AI$210</c:f>
              <c:numCache>
                <c:formatCode>_(* #,##0.0000000_);_(* \(#,##0.0000000\);_(* "-"??_);_(@_)</c:formatCode>
                <c:ptCount val="201"/>
                <c:pt idx="0">
                  <c:v>0.41913147926487554</c:v>
                </c:pt>
                <c:pt idx="1">
                  <c:v>0.3098355502861303</c:v>
                </c:pt>
                <c:pt idx="2">
                  <c:v>0.12236929716088601</c:v>
                </c:pt>
                <c:pt idx="3">
                  <c:v>6.1306499787658092E-2</c:v>
                </c:pt>
                <c:pt idx="4">
                  <c:v>3.3292822825440542E-2</c:v>
                </c:pt>
                <c:pt idx="5">
                  <c:v>1.8953271452206141E-2</c:v>
                </c:pt>
                <c:pt idx="6">
                  <c:v>8.9623504646487648E-3</c:v>
                </c:pt>
                <c:pt idx="7">
                  <c:v>5.6417165222897771E-3</c:v>
                </c:pt>
                <c:pt idx="8">
                  <c:v>3.8192051820791352E-3</c:v>
                </c:pt>
                <c:pt idx="9">
                  <c:v>2.9191384357587381E-3</c:v>
                </c:pt>
                <c:pt idx="10">
                  <c:v>2.3925048348757989E-3</c:v>
                </c:pt>
                <c:pt idx="11">
                  <c:v>1.7565372131448109E-3</c:v>
                </c:pt>
                <c:pt idx="12">
                  <c:v>1.242578389104753E-3</c:v>
                </c:pt>
                <c:pt idx="13">
                  <c:v>1.0065191127530139E-3</c:v>
                </c:pt>
                <c:pt idx="14">
                  <c:v>8.2096758390927393E-4</c:v>
                </c:pt>
                <c:pt idx="15">
                  <c:v>8.3850515257819836E-4</c:v>
                </c:pt>
                <c:pt idx="16">
                  <c:v>7.4130559837013625E-4</c:v>
                </c:pt>
                <c:pt idx="17">
                  <c:v>7.628954935607632E-4</c:v>
                </c:pt>
                <c:pt idx="18">
                  <c:v>6.7356420668234049E-4</c:v>
                </c:pt>
                <c:pt idx="19">
                  <c:v>5.6891287425936984E-4</c:v>
                </c:pt>
                <c:pt idx="20">
                  <c:v>4.4616115003946071E-4</c:v>
                </c:pt>
                <c:pt idx="21">
                  <c:v>3.6084842029505981E-4</c:v>
                </c:pt>
                <c:pt idx="22">
                  <c:v>3.5901361689773335E-4</c:v>
                </c:pt>
                <c:pt idx="23">
                  <c:v>3.1986364011306171E-4</c:v>
                </c:pt>
                <c:pt idx="24">
                  <c:v>2.7350952728980764E-4</c:v>
                </c:pt>
                <c:pt idx="25">
                  <c:v>2.1611282469491386E-4</c:v>
                </c:pt>
                <c:pt idx="26">
                  <c:v>1.811615084452286E-4</c:v>
                </c:pt>
                <c:pt idx="27">
                  <c:v>1.6725977718327645E-4</c:v>
                </c:pt>
                <c:pt idx="28">
                  <c:v>1.5661116360124675E-4</c:v>
                </c:pt>
                <c:pt idx="29">
                  <c:v>1.4356492349387631E-4</c:v>
                </c:pt>
                <c:pt idx="30">
                  <c:v>1.218737201402069E-4</c:v>
                </c:pt>
                <c:pt idx="31">
                  <c:v>9.1661374628401667E-5</c:v>
                </c:pt>
                <c:pt idx="32">
                  <c:v>6.2282007346057516E-5</c:v>
                </c:pt>
                <c:pt idx="33">
                  <c:v>3.6290835294359193E-5</c:v>
                </c:pt>
                <c:pt idx="34">
                  <c:v>2.1736229203910554E-5</c:v>
                </c:pt>
                <c:pt idx="35">
                  <c:v>5.4481278791779942E-6</c:v>
                </c:pt>
                <c:pt idx="36">
                  <c:v>9.6805578018451956E-7</c:v>
                </c:pt>
                <c:pt idx="37">
                  <c:v>1.1256462560285112E-8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B0-41D9-9B7C-0E625C2314F6}"/>
            </c:ext>
          </c:extLst>
        </c:ser>
        <c:ser>
          <c:idx val="1"/>
          <c:order val="1"/>
          <c:tx>
            <c:strRef>
              <c:f>Dist!$AJ$9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Dist!$AJ$10:$AJ$210</c:f>
              <c:numCache>
                <c:formatCode>_(* #,##0.0000000_);_(* \(#,##0.0000000\);_(* "-"??_);_(@_)</c:formatCode>
                <c:ptCount val="201"/>
                <c:pt idx="0">
                  <c:v>0.38852160000000002</c:v>
                </c:pt>
                <c:pt idx="1">
                  <c:v>0.3229725</c:v>
                </c:pt>
                <c:pt idx="2">
                  <c:v>0.13446350000000001</c:v>
                </c:pt>
                <c:pt idx="3">
                  <c:v>6.5169500000000005E-2</c:v>
                </c:pt>
                <c:pt idx="4">
                  <c:v>3.5258499999999998E-2</c:v>
                </c:pt>
                <c:pt idx="5">
                  <c:v>1.81674E-2</c:v>
                </c:pt>
                <c:pt idx="6">
                  <c:v>1.0015700000000001E-2</c:v>
                </c:pt>
                <c:pt idx="7">
                  <c:v>6.1105999999999999E-3</c:v>
                </c:pt>
                <c:pt idx="8">
                  <c:v>4.0398999999999999E-3</c:v>
                </c:pt>
                <c:pt idx="9">
                  <c:v>2.6997000000000002E-3</c:v>
                </c:pt>
                <c:pt idx="10">
                  <c:v>1.8889E-3</c:v>
                </c:pt>
                <c:pt idx="11">
                  <c:v>1.4450999999999999E-3</c:v>
                </c:pt>
                <c:pt idx="12">
                  <c:v>1.1159E-3</c:v>
                </c:pt>
                <c:pt idx="13">
                  <c:v>8.5059999999999997E-4</c:v>
                </c:pt>
                <c:pt idx="14">
                  <c:v>7.6639999999999998E-4</c:v>
                </c:pt>
                <c:pt idx="15">
                  <c:v>7.2380000000000003E-4</c:v>
                </c:pt>
                <c:pt idx="16">
                  <c:v>6.8119999999999997E-4</c:v>
                </c:pt>
                <c:pt idx="17">
                  <c:v>6.3860000000000002E-4</c:v>
                </c:pt>
                <c:pt idx="18">
                  <c:v>5.9610000000000002E-4</c:v>
                </c:pt>
                <c:pt idx="19">
                  <c:v>5.5349999999999996E-4</c:v>
                </c:pt>
                <c:pt idx="20">
                  <c:v>5.109E-4</c:v>
                </c:pt>
                <c:pt idx="21">
                  <c:v>4.683E-4</c:v>
                </c:pt>
                <c:pt idx="22">
                  <c:v>4.258E-4</c:v>
                </c:pt>
                <c:pt idx="23">
                  <c:v>3.8319999999999999E-4</c:v>
                </c:pt>
                <c:pt idx="24">
                  <c:v>3.4059999999999998E-4</c:v>
                </c:pt>
                <c:pt idx="25">
                  <c:v>2.9799999999999998E-4</c:v>
                </c:pt>
                <c:pt idx="26">
                  <c:v>2.5549999999999998E-4</c:v>
                </c:pt>
                <c:pt idx="27">
                  <c:v>2.129E-4</c:v>
                </c:pt>
                <c:pt idx="28">
                  <c:v>1.7029999999999999E-4</c:v>
                </c:pt>
                <c:pt idx="29">
                  <c:v>1.2769999999999999E-4</c:v>
                </c:pt>
                <c:pt idx="30">
                  <c:v>8.5199999999999997E-5</c:v>
                </c:pt>
                <c:pt idx="31">
                  <c:v>4.2599999999999999E-5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B0-41D9-9B7C-0E625C231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70"/>
          <c:min val="2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2.0000000000000005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HBOth - Beginning</a:t>
            </a:r>
          </a:p>
        </c:rich>
      </c:tx>
      <c:layout>
        <c:manualLayout>
          <c:xMode val="edge"/>
          <c:yMode val="edge"/>
          <c:x val="0.34189211314256374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Dist!$AK$9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Dist!$AK$10:$AK$210</c:f>
              <c:numCache>
                <c:formatCode>_(* #,##0.0000000_);_(* \(#,##0.0000000\);_(* "-"??_);_(@_)</c:formatCode>
                <c:ptCount val="201"/>
                <c:pt idx="0">
                  <c:v>0.46767023166179661</c:v>
                </c:pt>
                <c:pt idx="1">
                  <c:v>0.23083707933880879</c:v>
                </c:pt>
                <c:pt idx="2">
                  <c:v>9.4481918793379319E-2</c:v>
                </c:pt>
                <c:pt idx="3">
                  <c:v>5.7875514915676482E-2</c:v>
                </c:pt>
                <c:pt idx="4">
                  <c:v>4.0361515069544718E-2</c:v>
                </c:pt>
                <c:pt idx="5">
                  <c:v>2.9849678964146267E-2</c:v>
                </c:pt>
                <c:pt idx="6">
                  <c:v>2.147035896569453E-2</c:v>
                </c:pt>
                <c:pt idx="7">
                  <c:v>1.4436277620337419E-2</c:v>
                </c:pt>
                <c:pt idx="8">
                  <c:v>9.3352483318625747E-3</c:v>
                </c:pt>
                <c:pt idx="9">
                  <c:v>6.4444840639130297E-3</c:v>
                </c:pt>
                <c:pt idx="10">
                  <c:v>4.6701835837221284E-3</c:v>
                </c:pt>
                <c:pt idx="11">
                  <c:v>3.5290324450883148E-3</c:v>
                </c:pt>
                <c:pt idx="12">
                  <c:v>2.4569409221921485E-3</c:v>
                </c:pt>
                <c:pt idx="13">
                  <c:v>1.9243925354513814E-3</c:v>
                </c:pt>
                <c:pt idx="14">
                  <c:v>1.8033703772356881E-3</c:v>
                </c:pt>
                <c:pt idx="15">
                  <c:v>1.5312924908525449E-3</c:v>
                </c:pt>
                <c:pt idx="16">
                  <c:v>1.4549051712970146E-3</c:v>
                </c:pt>
                <c:pt idx="17">
                  <c:v>1.3749446825358674E-3</c:v>
                </c:pt>
                <c:pt idx="18">
                  <c:v>1.1655840365504028E-3</c:v>
                </c:pt>
                <c:pt idx="19">
                  <c:v>9.7212128658356487E-4</c:v>
                </c:pt>
                <c:pt idx="20">
                  <c:v>8.2479843745743775E-4</c:v>
                </c:pt>
                <c:pt idx="21">
                  <c:v>7.4063406098695507E-4</c:v>
                </c:pt>
                <c:pt idx="22">
                  <c:v>6.3112454567390423E-4</c:v>
                </c:pt>
                <c:pt idx="23">
                  <c:v>5.5277469000165251E-4</c:v>
                </c:pt>
                <c:pt idx="24">
                  <c:v>4.9099946694000044E-4</c:v>
                </c:pt>
                <c:pt idx="25">
                  <c:v>3.4820533908735577E-4</c:v>
                </c:pt>
                <c:pt idx="26">
                  <c:v>3.3636515567419829E-4</c:v>
                </c:pt>
                <c:pt idx="27">
                  <c:v>3.3926700218057796E-4</c:v>
                </c:pt>
                <c:pt idx="28">
                  <c:v>3.0407669939798844E-4</c:v>
                </c:pt>
                <c:pt idx="29">
                  <c:v>2.7778683627302617E-4</c:v>
                </c:pt>
                <c:pt idx="30">
                  <c:v>2.5372749695520646E-4</c:v>
                </c:pt>
                <c:pt idx="31">
                  <c:v>2.1166155039817252E-4</c:v>
                </c:pt>
                <c:pt idx="32">
                  <c:v>1.7693684239086029E-4</c:v>
                </c:pt>
                <c:pt idx="33">
                  <c:v>1.5810190956307117E-4</c:v>
                </c:pt>
                <c:pt idx="34">
                  <c:v>1.3872017356896804E-4</c:v>
                </c:pt>
                <c:pt idx="35">
                  <c:v>9.5498360912844369E-5</c:v>
                </c:pt>
                <c:pt idx="36">
                  <c:v>7.1517523039693533E-5</c:v>
                </c:pt>
                <c:pt idx="37">
                  <c:v>6.4008453815162506E-5</c:v>
                </c:pt>
                <c:pt idx="38">
                  <c:v>4.7593531040268423E-5</c:v>
                </c:pt>
                <c:pt idx="39">
                  <c:v>3.8284342481089544E-5</c:v>
                </c:pt>
                <c:pt idx="40">
                  <c:v>3.8527967654199775E-5</c:v>
                </c:pt>
                <c:pt idx="41">
                  <c:v>3.0924155306792543E-5</c:v>
                </c:pt>
                <c:pt idx="42">
                  <c:v>3.2575392591206362E-5</c:v>
                </c:pt>
                <c:pt idx="43">
                  <c:v>2.8079154674138569E-5</c:v>
                </c:pt>
                <c:pt idx="44">
                  <c:v>2.6793355149390107E-5</c:v>
                </c:pt>
                <c:pt idx="45">
                  <c:v>2.2337721427840691E-5</c:v>
                </c:pt>
                <c:pt idx="46">
                  <c:v>1.9939366945888819E-5</c:v>
                </c:pt>
                <c:pt idx="47">
                  <c:v>1.6428457506733537E-5</c:v>
                </c:pt>
                <c:pt idx="48">
                  <c:v>1.22029142264549E-5</c:v>
                </c:pt>
                <c:pt idx="49">
                  <c:v>6.5724657812405722E-6</c:v>
                </c:pt>
                <c:pt idx="50">
                  <c:v>1.9652430630892318E-6</c:v>
                </c:pt>
                <c:pt idx="51">
                  <c:v>2.544529585818014E-7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1.6241678207349024E-5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E-494D-81DB-E1040367F031}"/>
            </c:ext>
          </c:extLst>
        </c:ser>
        <c:ser>
          <c:idx val="1"/>
          <c:order val="1"/>
          <c:tx>
            <c:strRef>
              <c:f>Dist!$AL$9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Dist!$AL$10:$AL$210</c:f>
              <c:numCache>
                <c:formatCode>_(* #,##0.0000000_);_(* \(#,##0.0000000\);_(* "-"??_);_(@_)</c:formatCode>
                <c:ptCount val="201"/>
                <c:pt idx="0">
                  <c:v>0.46604519999999999</c:v>
                </c:pt>
                <c:pt idx="1">
                  <c:v>0.21700520000000001</c:v>
                </c:pt>
                <c:pt idx="2">
                  <c:v>0.1036267</c:v>
                </c:pt>
                <c:pt idx="3">
                  <c:v>6.4563200000000001E-2</c:v>
                </c:pt>
                <c:pt idx="4">
                  <c:v>3.8743800000000002E-2</c:v>
                </c:pt>
                <c:pt idx="5">
                  <c:v>2.5924699999999998E-2</c:v>
                </c:pt>
                <c:pt idx="6">
                  <c:v>1.7878999999999999E-2</c:v>
                </c:pt>
                <c:pt idx="7">
                  <c:v>1.3036300000000001E-2</c:v>
                </c:pt>
                <c:pt idx="8">
                  <c:v>9.4477999999999993E-3</c:v>
                </c:pt>
                <c:pt idx="9">
                  <c:v>7.2889000000000001E-3</c:v>
                </c:pt>
                <c:pt idx="10">
                  <c:v>5.4632999999999999E-3</c:v>
                </c:pt>
                <c:pt idx="11">
                  <c:v>4.3064000000000002E-3</c:v>
                </c:pt>
                <c:pt idx="12">
                  <c:v>3.3500000000000001E-3</c:v>
                </c:pt>
                <c:pt idx="13">
                  <c:v>2.7967000000000001E-3</c:v>
                </c:pt>
                <c:pt idx="14">
                  <c:v>2.4261999999999999E-3</c:v>
                </c:pt>
                <c:pt idx="15">
                  <c:v>2.2934000000000001E-3</c:v>
                </c:pt>
                <c:pt idx="16">
                  <c:v>2.1207999999999999E-3</c:v>
                </c:pt>
                <c:pt idx="17">
                  <c:v>1.8705E-3</c:v>
                </c:pt>
                <c:pt idx="18">
                  <c:v>1.6050999999999999E-3</c:v>
                </c:pt>
                <c:pt idx="19">
                  <c:v>1.4164E-3</c:v>
                </c:pt>
                <c:pt idx="20">
                  <c:v>1.2834999999999999E-3</c:v>
                </c:pt>
                <c:pt idx="21">
                  <c:v>1.1414999999999999E-3</c:v>
                </c:pt>
                <c:pt idx="22">
                  <c:v>1.0217E-3</c:v>
                </c:pt>
                <c:pt idx="23">
                  <c:v>8.8449999999999998E-4</c:v>
                </c:pt>
                <c:pt idx="24">
                  <c:v>7.4379999999999997E-4</c:v>
                </c:pt>
                <c:pt idx="25">
                  <c:v>5.7160000000000002E-4</c:v>
                </c:pt>
                <c:pt idx="26">
                  <c:v>4.6460000000000002E-4</c:v>
                </c:pt>
                <c:pt idx="27">
                  <c:v>4.0390000000000001E-4</c:v>
                </c:pt>
                <c:pt idx="28">
                  <c:v>3.5819999999999998E-4</c:v>
                </c:pt>
                <c:pt idx="29">
                  <c:v>3.124E-4</c:v>
                </c:pt>
                <c:pt idx="30">
                  <c:v>2.6669999999999998E-4</c:v>
                </c:pt>
                <c:pt idx="31">
                  <c:v>2.2100000000000001E-4</c:v>
                </c:pt>
                <c:pt idx="32">
                  <c:v>1.853E-4</c:v>
                </c:pt>
                <c:pt idx="33">
                  <c:v>1.596E-4</c:v>
                </c:pt>
                <c:pt idx="34">
                  <c:v>1.339E-4</c:v>
                </c:pt>
                <c:pt idx="35">
                  <c:v>1.083E-4</c:v>
                </c:pt>
                <c:pt idx="36">
                  <c:v>8.7700000000000004E-5</c:v>
                </c:pt>
                <c:pt idx="37">
                  <c:v>7.2100000000000004E-5</c:v>
                </c:pt>
                <c:pt idx="38">
                  <c:v>6.2500000000000001E-5</c:v>
                </c:pt>
                <c:pt idx="39">
                  <c:v>5.5899999999999997E-5</c:v>
                </c:pt>
                <c:pt idx="40">
                  <c:v>5.0300000000000003E-5</c:v>
                </c:pt>
                <c:pt idx="41">
                  <c:v>4.4700000000000002E-5</c:v>
                </c:pt>
                <c:pt idx="42">
                  <c:v>3.9100000000000002E-5</c:v>
                </c:pt>
                <c:pt idx="43">
                  <c:v>3.3599999999999997E-5</c:v>
                </c:pt>
                <c:pt idx="44">
                  <c:v>2.8E-5</c:v>
                </c:pt>
                <c:pt idx="45">
                  <c:v>2.2399999999999999E-5</c:v>
                </c:pt>
                <c:pt idx="46">
                  <c:v>1.6799999999999998E-5</c:v>
                </c:pt>
                <c:pt idx="47">
                  <c:v>1.1199999999999999E-5</c:v>
                </c:pt>
                <c:pt idx="48">
                  <c:v>5.5999999999999997E-6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E-494D-81DB-E1040367F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HBOth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Dist!$AK$9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Dist!$AK$10:$AK$210</c:f>
              <c:numCache>
                <c:formatCode>_(* #,##0.0000000_);_(* \(#,##0.0000000\);_(* "-"??_);_(@_)</c:formatCode>
                <c:ptCount val="201"/>
                <c:pt idx="0">
                  <c:v>0.46767023166179661</c:v>
                </c:pt>
                <c:pt idx="1">
                  <c:v>0.23083707933880879</c:v>
                </c:pt>
                <c:pt idx="2">
                  <c:v>9.4481918793379319E-2</c:v>
                </c:pt>
                <c:pt idx="3">
                  <c:v>5.7875514915676482E-2</c:v>
                </c:pt>
                <c:pt idx="4">
                  <c:v>4.0361515069544718E-2</c:v>
                </c:pt>
                <c:pt idx="5">
                  <c:v>2.9849678964146267E-2</c:v>
                </c:pt>
                <c:pt idx="6">
                  <c:v>2.147035896569453E-2</c:v>
                </c:pt>
                <c:pt idx="7">
                  <c:v>1.4436277620337419E-2</c:v>
                </c:pt>
                <c:pt idx="8">
                  <c:v>9.3352483318625747E-3</c:v>
                </c:pt>
                <c:pt idx="9">
                  <c:v>6.4444840639130297E-3</c:v>
                </c:pt>
                <c:pt idx="10">
                  <c:v>4.6701835837221284E-3</c:v>
                </c:pt>
                <c:pt idx="11">
                  <c:v>3.5290324450883148E-3</c:v>
                </c:pt>
                <c:pt idx="12">
                  <c:v>2.4569409221921485E-3</c:v>
                </c:pt>
                <c:pt idx="13">
                  <c:v>1.9243925354513814E-3</c:v>
                </c:pt>
                <c:pt idx="14">
                  <c:v>1.8033703772356881E-3</c:v>
                </c:pt>
                <c:pt idx="15">
                  <c:v>1.5312924908525449E-3</c:v>
                </c:pt>
                <c:pt idx="16">
                  <c:v>1.4549051712970146E-3</c:v>
                </c:pt>
                <c:pt idx="17">
                  <c:v>1.3749446825358674E-3</c:v>
                </c:pt>
                <c:pt idx="18">
                  <c:v>1.1655840365504028E-3</c:v>
                </c:pt>
                <c:pt idx="19">
                  <c:v>9.7212128658356487E-4</c:v>
                </c:pt>
                <c:pt idx="20">
                  <c:v>8.2479843745743775E-4</c:v>
                </c:pt>
                <c:pt idx="21">
                  <c:v>7.4063406098695507E-4</c:v>
                </c:pt>
                <c:pt idx="22">
                  <c:v>6.3112454567390423E-4</c:v>
                </c:pt>
                <c:pt idx="23">
                  <c:v>5.5277469000165251E-4</c:v>
                </c:pt>
                <c:pt idx="24">
                  <c:v>4.9099946694000044E-4</c:v>
                </c:pt>
                <c:pt idx="25">
                  <c:v>3.4820533908735577E-4</c:v>
                </c:pt>
                <c:pt idx="26">
                  <c:v>3.3636515567419829E-4</c:v>
                </c:pt>
                <c:pt idx="27">
                  <c:v>3.3926700218057796E-4</c:v>
                </c:pt>
                <c:pt idx="28">
                  <c:v>3.0407669939798844E-4</c:v>
                </c:pt>
                <c:pt idx="29">
                  <c:v>2.7778683627302617E-4</c:v>
                </c:pt>
                <c:pt idx="30">
                  <c:v>2.5372749695520646E-4</c:v>
                </c:pt>
                <c:pt idx="31">
                  <c:v>2.1166155039817252E-4</c:v>
                </c:pt>
                <c:pt idx="32">
                  <c:v>1.7693684239086029E-4</c:v>
                </c:pt>
                <c:pt idx="33">
                  <c:v>1.5810190956307117E-4</c:v>
                </c:pt>
                <c:pt idx="34">
                  <c:v>1.3872017356896804E-4</c:v>
                </c:pt>
                <c:pt idx="35">
                  <c:v>9.5498360912844369E-5</c:v>
                </c:pt>
                <c:pt idx="36">
                  <c:v>7.1517523039693533E-5</c:v>
                </c:pt>
                <c:pt idx="37">
                  <c:v>6.4008453815162506E-5</c:v>
                </c:pt>
                <c:pt idx="38">
                  <c:v>4.7593531040268423E-5</c:v>
                </c:pt>
                <c:pt idx="39">
                  <c:v>3.8284342481089544E-5</c:v>
                </c:pt>
                <c:pt idx="40">
                  <c:v>3.8527967654199775E-5</c:v>
                </c:pt>
                <c:pt idx="41">
                  <c:v>3.0924155306792543E-5</c:v>
                </c:pt>
                <c:pt idx="42">
                  <c:v>3.2575392591206362E-5</c:v>
                </c:pt>
                <c:pt idx="43">
                  <c:v>2.8079154674138569E-5</c:v>
                </c:pt>
                <c:pt idx="44">
                  <c:v>2.6793355149390107E-5</c:v>
                </c:pt>
                <c:pt idx="45">
                  <c:v>2.2337721427840691E-5</c:v>
                </c:pt>
                <c:pt idx="46">
                  <c:v>1.9939366945888819E-5</c:v>
                </c:pt>
                <c:pt idx="47">
                  <c:v>1.6428457506733537E-5</c:v>
                </c:pt>
                <c:pt idx="48">
                  <c:v>1.22029142264549E-5</c:v>
                </c:pt>
                <c:pt idx="49">
                  <c:v>6.5724657812405722E-6</c:v>
                </c:pt>
                <c:pt idx="50">
                  <c:v>1.9652430630892318E-6</c:v>
                </c:pt>
                <c:pt idx="51">
                  <c:v>2.544529585818014E-7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1.6241678207349024E-5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8F-4AE7-8BCC-DC8CBE0D2E87}"/>
            </c:ext>
          </c:extLst>
        </c:ser>
        <c:ser>
          <c:idx val="1"/>
          <c:order val="1"/>
          <c:tx>
            <c:strRef>
              <c:f>Dist!$AL$9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Dist!$AL$10:$AL$210</c:f>
              <c:numCache>
                <c:formatCode>_(* #,##0.0000000_);_(* \(#,##0.0000000\);_(* "-"??_);_(@_)</c:formatCode>
                <c:ptCount val="201"/>
                <c:pt idx="0">
                  <c:v>0.46604519999999999</c:v>
                </c:pt>
                <c:pt idx="1">
                  <c:v>0.21700520000000001</c:v>
                </c:pt>
                <c:pt idx="2">
                  <c:v>0.1036267</c:v>
                </c:pt>
                <c:pt idx="3">
                  <c:v>6.4563200000000001E-2</c:v>
                </c:pt>
                <c:pt idx="4">
                  <c:v>3.8743800000000002E-2</c:v>
                </c:pt>
                <c:pt idx="5">
                  <c:v>2.5924699999999998E-2</c:v>
                </c:pt>
                <c:pt idx="6">
                  <c:v>1.7878999999999999E-2</c:v>
                </c:pt>
                <c:pt idx="7">
                  <c:v>1.3036300000000001E-2</c:v>
                </c:pt>
                <c:pt idx="8">
                  <c:v>9.4477999999999993E-3</c:v>
                </c:pt>
                <c:pt idx="9">
                  <c:v>7.2889000000000001E-3</c:v>
                </c:pt>
                <c:pt idx="10">
                  <c:v>5.4632999999999999E-3</c:v>
                </c:pt>
                <c:pt idx="11">
                  <c:v>4.3064000000000002E-3</c:v>
                </c:pt>
                <c:pt idx="12">
                  <c:v>3.3500000000000001E-3</c:v>
                </c:pt>
                <c:pt idx="13">
                  <c:v>2.7967000000000001E-3</c:v>
                </c:pt>
                <c:pt idx="14">
                  <c:v>2.4261999999999999E-3</c:v>
                </c:pt>
                <c:pt idx="15">
                  <c:v>2.2934000000000001E-3</c:v>
                </c:pt>
                <c:pt idx="16">
                  <c:v>2.1207999999999999E-3</c:v>
                </c:pt>
                <c:pt idx="17">
                  <c:v>1.8705E-3</c:v>
                </c:pt>
                <c:pt idx="18">
                  <c:v>1.6050999999999999E-3</c:v>
                </c:pt>
                <c:pt idx="19">
                  <c:v>1.4164E-3</c:v>
                </c:pt>
                <c:pt idx="20">
                  <c:v>1.2834999999999999E-3</c:v>
                </c:pt>
                <c:pt idx="21">
                  <c:v>1.1414999999999999E-3</c:v>
                </c:pt>
                <c:pt idx="22">
                  <c:v>1.0217E-3</c:v>
                </c:pt>
                <c:pt idx="23">
                  <c:v>8.8449999999999998E-4</c:v>
                </c:pt>
                <c:pt idx="24">
                  <c:v>7.4379999999999997E-4</c:v>
                </c:pt>
                <c:pt idx="25">
                  <c:v>5.7160000000000002E-4</c:v>
                </c:pt>
                <c:pt idx="26">
                  <c:v>4.6460000000000002E-4</c:v>
                </c:pt>
                <c:pt idx="27">
                  <c:v>4.0390000000000001E-4</c:v>
                </c:pt>
                <c:pt idx="28">
                  <c:v>3.5819999999999998E-4</c:v>
                </c:pt>
                <c:pt idx="29">
                  <c:v>3.124E-4</c:v>
                </c:pt>
                <c:pt idx="30">
                  <c:v>2.6669999999999998E-4</c:v>
                </c:pt>
                <c:pt idx="31">
                  <c:v>2.2100000000000001E-4</c:v>
                </c:pt>
                <c:pt idx="32">
                  <c:v>1.853E-4</c:v>
                </c:pt>
                <c:pt idx="33">
                  <c:v>1.596E-4</c:v>
                </c:pt>
                <c:pt idx="34">
                  <c:v>1.339E-4</c:v>
                </c:pt>
                <c:pt idx="35">
                  <c:v>1.083E-4</c:v>
                </c:pt>
                <c:pt idx="36">
                  <c:v>8.7700000000000004E-5</c:v>
                </c:pt>
                <c:pt idx="37">
                  <c:v>7.2100000000000004E-5</c:v>
                </c:pt>
                <c:pt idx="38">
                  <c:v>6.2500000000000001E-5</c:v>
                </c:pt>
                <c:pt idx="39">
                  <c:v>5.5899999999999997E-5</c:v>
                </c:pt>
                <c:pt idx="40">
                  <c:v>5.0300000000000003E-5</c:v>
                </c:pt>
                <c:pt idx="41">
                  <c:v>4.4700000000000002E-5</c:v>
                </c:pt>
                <c:pt idx="42">
                  <c:v>3.9100000000000002E-5</c:v>
                </c:pt>
                <c:pt idx="43">
                  <c:v>3.3599999999999997E-5</c:v>
                </c:pt>
                <c:pt idx="44">
                  <c:v>2.8E-5</c:v>
                </c:pt>
                <c:pt idx="45">
                  <c:v>2.2399999999999999E-5</c:v>
                </c:pt>
                <c:pt idx="46">
                  <c:v>1.6799999999999998E-5</c:v>
                </c:pt>
                <c:pt idx="47">
                  <c:v>1.1199999999999999E-5</c:v>
                </c:pt>
                <c:pt idx="48">
                  <c:v>5.5999999999999997E-6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8F-4AE7-8BCC-DC8CBE0D2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10"/>
          <c:min val="6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1.5000000000000007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3.0000000000000011E-5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HBOth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Dist!$AK$9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Dist!$AK$10:$AK$210</c:f>
              <c:numCache>
                <c:formatCode>_(* #,##0.0000000_);_(* \(#,##0.0000000\);_(* "-"??_);_(@_)</c:formatCode>
                <c:ptCount val="201"/>
                <c:pt idx="0">
                  <c:v>0.46767023166179661</c:v>
                </c:pt>
                <c:pt idx="1">
                  <c:v>0.23083707933880879</c:v>
                </c:pt>
                <c:pt idx="2">
                  <c:v>9.4481918793379319E-2</c:v>
                </c:pt>
                <c:pt idx="3">
                  <c:v>5.7875514915676482E-2</c:v>
                </c:pt>
                <c:pt idx="4">
                  <c:v>4.0361515069544718E-2</c:v>
                </c:pt>
                <c:pt idx="5">
                  <c:v>2.9849678964146267E-2</c:v>
                </c:pt>
                <c:pt idx="6">
                  <c:v>2.147035896569453E-2</c:v>
                </c:pt>
                <c:pt idx="7">
                  <c:v>1.4436277620337419E-2</c:v>
                </c:pt>
                <c:pt idx="8">
                  <c:v>9.3352483318625747E-3</c:v>
                </c:pt>
                <c:pt idx="9">
                  <c:v>6.4444840639130297E-3</c:v>
                </c:pt>
                <c:pt idx="10">
                  <c:v>4.6701835837221284E-3</c:v>
                </c:pt>
                <c:pt idx="11">
                  <c:v>3.5290324450883148E-3</c:v>
                </c:pt>
                <c:pt idx="12">
                  <c:v>2.4569409221921485E-3</c:v>
                </c:pt>
                <c:pt idx="13">
                  <c:v>1.9243925354513814E-3</c:v>
                </c:pt>
                <c:pt idx="14">
                  <c:v>1.8033703772356881E-3</c:v>
                </c:pt>
                <c:pt idx="15">
                  <c:v>1.5312924908525449E-3</c:v>
                </c:pt>
                <c:pt idx="16">
                  <c:v>1.4549051712970146E-3</c:v>
                </c:pt>
                <c:pt idx="17">
                  <c:v>1.3749446825358674E-3</c:v>
                </c:pt>
                <c:pt idx="18">
                  <c:v>1.1655840365504028E-3</c:v>
                </c:pt>
                <c:pt idx="19">
                  <c:v>9.7212128658356487E-4</c:v>
                </c:pt>
                <c:pt idx="20">
                  <c:v>8.2479843745743775E-4</c:v>
                </c:pt>
                <c:pt idx="21">
                  <c:v>7.4063406098695507E-4</c:v>
                </c:pt>
                <c:pt idx="22">
                  <c:v>6.3112454567390423E-4</c:v>
                </c:pt>
                <c:pt idx="23">
                  <c:v>5.5277469000165251E-4</c:v>
                </c:pt>
                <c:pt idx="24">
                  <c:v>4.9099946694000044E-4</c:v>
                </c:pt>
                <c:pt idx="25">
                  <c:v>3.4820533908735577E-4</c:v>
                </c:pt>
                <c:pt idx="26">
                  <c:v>3.3636515567419829E-4</c:v>
                </c:pt>
                <c:pt idx="27">
                  <c:v>3.3926700218057796E-4</c:v>
                </c:pt>
                <c:pt idx="28">
                  <c:v>3.0407669939798844E-4</c:v>
                </c:pt>
                <c:pt idx="29">
                  <c:v>2.7778683627302617E-4</c:v>
                </c:pt>
                <c:pt idx="30">
                  <c:v>2.5372749695520646E-4</c:v>
                </c:pt>
                <c:pt idx="31">
                  <c:v>2.1166155039817252E-4</c:v>
                </c:pt>
                <c:pt idx="32">
                  <c:v>1.7693684239086029E-4</c:v>
                </c:pt>
                <c:pt idx="33">
                  <c:v>1.5810190956307117E-4</c:v>
                </c:pt>
                <c:pt idx="34">
                  <c:v>1.3872017356896804E-4</c:v>
                </c:pt>
                <c:pt idx="35">
                  <c:v>9.5498360912844369E-5</c:v>
                </c:pt>
                <c:pt idx="36">
                  <c:v>7.1517523039693533E-5</c:v>
                </c:pt>
                <c:pt idx="37">
                  <c:v>6.4008453815162506E-5</c:v>
                </c:pt>
                <c:pt idx="38">
                  <c:v>4.7593531040268423E-5</c:v>
                </c:pt>
                <c:pt idx="39">
                  <c:v>3.8284342481089544E-5</c:v>
                </c:pt>
                <c:pt idx="40">
                  <c:v>3.8527967654199775E-5</c:v>
                </c:pt>
                <c:pt idx="41">
                  <c:v>3.0924155306792543E-5</c:v>
                </c:pt>
                <c:pt idx="42">
                  <c:v>3.2575392591206362E-5</c:v>
                </c:pt>
                <c:pt idx="43">
                  <c:v>2.8079154674138569E-5</c:v>
                </c:pt>
                <c:pt idx="44">
                  <c:v>2.6793355149390107E-5</c:v>
                </c:pt>
                <c:pt idx="45">
                  <c:v>2.2337721427840691E-5</c:v>
                </c:pt>
                <c:pt idx="46">
                  <c:v>1.9939366945888819E-5</c:v>
                </c:pt>
                <c:pt idx="47">
                  <c:v>1.6428457506733537E-5</c:v>
                </c:pt>
                <c:pt idx="48">
                  <c:v>1.22029142264549E-5</c:v>
                </c:pt>
                <c:pt idx="49">
                  <c:v>6.5724657812405722E-6</c:v>
                </c:pt>
                <c:pt idx="50">
                  <c:v>1.9652430630892318E-6</c:v>
                </c:pt>
                <c:pt idx="51">
                  <c:v>2.544529585818014E-7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1.6241678207349024E-5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B7-4A54-99F2-1941251DB48E}"/>
            </c:ext>
          </c:extLst>
        </c:ser>
        <c:ser>
          <c:idx val="1"/>
          <c:order val="1"/>
          <c:tx>
            <c:strRef>
              <c:f>Dist!$AL$9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Dist!$AL$10:$AL$210</c:f>
              <c:numCache>
                <c:formatCode>_(* #,##0.0000000_);_(* \(#,##0.0000000\);_(* "-"??_);_(@_)</c:formatCode>
                <c:ptCount val="201"/>
                <c:pt idx="0">
                  <c:v>0.46604519999999999</c:v>
                </c:pt>
                <c:pt idx="1">
                  <c:v>0.21700520000000001</c:v>
                </c:pt>
                <c:pt idx="2">
                  <c:v>0.1036267</c:v>
                </c:pt>
                <c:pt idx="3">
                  <c:v>6.4563200000000001E-2</c:v>
                </c:pt>
                <c:pt idx="4">
                  <c:v>3.8743800000000002E-2</c:v>
                </c:pt>
                <c:pt idx="5">
                  <c:v>2.5924699999999998E-2</c:v>
                </c:pt>
                <c:pt idx="6">
                  <c:v>1.7878999999999999E-2</c:v>
                </c:pt>
                <c:pt idx="7">
                  <c:v>1.3036300000000001E-2</c:v>
                </c:pt>
                <c:pt idx="8">
                  <c:v>9.4477999999999993E-3</c:v>
                </c:pt>
                <c:pt idx="9">
                  <c:v>7.2889000000000001E-3</c:v>
                </c:pt>
                <c:pt idx="10">
                  <c:v>5.4632999999999999E-3</c:v>
                </c:pt>
                <c:pt idx="11">
                  <c:v>4.3064000000000002E-3</c:v>
                </c:pt>
                <c:pt idx="12">
                  <c:v>3.3500000000000001E-3</c:v>
                </c:pt>
                <c:pt idx="13">
                  <c:v>2.7967000000000001E-3</c:v>
                </c:pt>
                <c:pt idx="14">
                  <c:v>2.4261999999999999E-3</c:v>
                </c:pt>
                <c:pt idx="15">
                  <c:v>2.2934000000000001E-3</c:v>
                </c:pt>
                <c:pt idx="16">
                  <c:v>2.1207999999999999E-3</c:v>
                </c:pt>
                <c:pt idx="17">
                  <c:v>1.8705E-3</c:v>
                </c:pt>
                <c:pt idx="18">
                  <c:v>1.6050999999999999E-3</c:v>
                </c:pt>
                <c:pt idx="19">
                  <c:v>1.4164E-3</c:v>
                </c:pt>
                <c:pt idx="20">
                  <c:v>1.2834999999999999E-3</c:v>
                </c:pt>
                <c:pt idx="21">
                  <c:v>1.1414999999999999E-3</c:v>
                </c:pt>
                <c:pt idx="22">
                  <c:v>1.0217E-3</c:v>
                </c:pt>
                <c:pt idx="23">
                  <c:v>8.8449999999999998E-4</c:v>
                </c:pt>
                <c:pt idx="24">
                  <c:v>7.4379999999999997E-4</c:v>
                </c:pt>
                <c:pt idx="25">
                  <c:v>5.7160000000000002E-4</c:v>
                </c:pt>
                <c:pt idx="26">
                  <c:v>4.6460000000000002E-4</c:v>
                </c:pt>
                <c:pt idx="27">
                  <c:v>4.0390000000000001E-4</c:v>
                </c:pt>
                <c:pt idx="28">
                  <c:v>3.5819999999999998E-4</c:v>
                </c:pt>
                <c:pt idx="29">
                  <c:v>3.124E-4</c:v>
                </c:pt>
                <c:pt idx="30">
                  <c:v>2.6669999999999998E-4</c:v>
                </c:pt>
                <c:pt idx="31">
                  <c:v>2.2100000000000001E-4</c:v>
                </c:pt>
                <c:pt idx="32">
                  <c:v>1.853E-4</c:v>
                </c:pt>
                <c:pt idx="33">
                  <c:v>1.596E-4</c:v>
                </c:pt>
                <c:pt idx="34">
                  <c:v>1.339E-4</c:v>
                </c:pt>
                <c:pt idx="35">
                  <c:v>1.083E-4</c:v>
                </c:pt>
                <c:pt idx="36">
                  <c:v>8.7700000000000004E-5</c:v>
                </c:pt>
                <c:pt idx="37">
                  <c:v>7.2100000000000004E-5</c:v>
                </c:pt>
                <c:pt idx="38">
                  <c:v>6.2500000000000001E-5</c:v>
                </c:pt>
                <c:pt idx="39">
                  <c:v>5.5899999999999997E-5</c:v>
                </c:pt>
                <c:pt idx="40">
                  <c:v>5.0300000000000003E-5</c:v>
                </c:pt>
                <c:pt idx="41">
                  <c:v>4.4700000000000002E-5</c:v>
                </c:pt>
                <c:pt idx="42">
                  <c:v>3.9100000000000002E-5</c:v>
                </c:pt>
                <c:pt idx="43">
                  <c:v>3.3599999999999997E-5</c:v>
                </c:pt>
                <c:pt idx="44">
                  <c:v>2.8E-5</c:v>
                </c:pt>
                <c:pt idx="45">
                  <c:v>2.2399999999999999E-5</c:v>
                </c:pt>
                <c:pt idx="46">
                  <c:v>1.6799999999999998E-5</c:v>
                </c:pt>
                <c:pt idx="47">
                  <c:v>1.1199999999999999E-5</c:v>
                </c:pt>
                <c:pt idx="48">
                  <c:v>5.5999999999999997E-6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B7-4A54-99F2-1941251DB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65"/>
          <c:min val="2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4.000000000000001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3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HBW - Beginning</a:t>
            </a:r>
          </a:p>
        </c:rich>
      </c:tx>
      <c:layout>
        <c:manualLayout>
          <c:xMode val="edge"/>
          <c:yMode val="edge"/>
          <c:x val="0.36051912761401311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GenCost!$AG$9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GenCost!$AG$10:$AG$210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1.1935818197862666E-2</c:v>
                </c:pt>
                <c:pt idx="2">
                  <c:v>2.1445686929508649E-2</c:v>
                </c:pt>
                <c:pt idx="3">
                  <c:v>3.4408144247422182E-2</c:v>
                </c:pt>
                <c:pt idx="4">
                  <c:v>4.0111947230705998E-2</c:v>
                </c:pt>
                <c:pt idx="5">
                  <c:v>4.657409296498026E-2</c:v>
                </c:pt>
                <c:pt idx="6">
                  <c:v>5.1980439019969016E-2</c:v>
                </c:pt>
                <c:pt idx="7">
                  <c:v>5.3397441547211481E-2</c:v>
                </c:pt>
                <c:pt idx="8">
                  <c:v>5.2716734129346139E-2</c:v>
                </c:pt>
                <c:pt idx="9">
                  <c:v>5.0182366737190509E-2</c:v>
                </c:pt>
                <c:pt idx="10">
                  <c:v>4.8183781066366109E-2</c:v>
                </c:pt>
                <c:pt idx="11">
                  <c:v>4.533314716392868E-2</c:v>
                </c:pt>
                <c:pt idx="12">
                  <c:v>4.3551102975925203E-2</c:v>
                </c:pt>
                <c:pt idx="13">
                  <c:v>4.0107946214544006E-2</c:v>
                </c:pt>
                <c:pt idx="14">
                  <c:v>3.8076901849540629E-2</c:v>
                </c:pt>
                <c:pt idx="15">
                  <c:v>3.6548826067314778E-2</c:v>
                </c:pt>
                <c:pt idx="16">
                  <c:v>3.4212508975177393E-2</c:v>
                </c:pt>
                <c:pt idx="17">
                  <c:v>3.1822334360679355E-2</c:v>
                </c:pt>
                <c:pt idx="18">
                  <c:v>2.9427756225390421E-2</c:v>
                </c:pt>
                <c:pt idx="19">
                  <c:v>2.7173333806406449E-2</c:v>
                </c:pt>
                <c:pt idx="20">
                  <c:v>2.4579317631259309E-2</c:v>
                </c:pt>
                <c:pt idx="21">
                  <c:v>2.2051210087212975E-2</c:v>
                </c:pt>
                <c:pt idx="22">
                  <c:v>1.9655003910813082E-2</c:v>
                </c:pt>
                <c:pt idx="23">
                  <c:v>1.7742890652354459E-2</c:v>
                </c:pt>
                <c:pt idx="24">
                  <c:v>1.5616578848467065E-2</c:v>
                </c:pt>
                <c:pt idx="25">
                  <c:v>1.4215958860374354E-2</c:v>
                </c:pt>
                <c:pt idx="26">
                  <c:v>1.2734315291235565E-2</c:v>
                </c:pt>
                <c:pt idx="27">
                  <c:v>1.1652869458803635E-2</c:v>
                </c:pt>
                <c:pt idx="28">
                  <c:v>1.0402209478872274E-2</c:v>
                </c:pt>
                <c:pt idx="29">
                  <c:v>9.2413380688463539E-3</c:v>
                </c:pt>
                <c:pt idx="30">
                  <c:v>8.2269483060842044E-3</c:v>
                </c:pt>
                <c:pt idx="31">
                  <c:v>7.647197459693565E-3</c:v>
                </c:pt>
                <c:pt idx="32">
                  <c:v>6.7043694154322571E-3</c:v>
                </c:pt>
                <c:pt idx="33">
                  <c:v>5.9241292111228304E-3</c:v>
                </c:pt>
                <c:pt idx="34">
                  <c:v>5.334688215979517E-3</c:v>
                </c:pt>
                <c:pt idx="35">
                  <c:v>5.1217392371598926E-3</c:v>
                </c:pt>
                <c:pt idx="36">
                  <c:v>4.8380575792243427E-3</c:v>
                </c:pt>
                <c:pt idx="37">
                  <c:v>4.4753528483237083E-3</c:v>
                </c:pt>
                <c:pt idx="38">
                  <c:v>4.2107571188365438E-3</c:v>
                </c:pt>
                <c:pt idx="39">
                  <c:v>3.7890584259078481E-3</c:v>
                </c:pt>
                <c:pt idx="40">
                  <c:v>3.6325922608344396E-3</c:v>
                </c:pt>
                <c:pt idx="41">
                  <c:v>3.4700584886685325E-3</c:v>
                </c:pt>
                <c:pt idx="42">
                  <c:v>3.3831835716738477E-3</c:v>
                </c:pt>
                <c:pt idx="43">
                  <c:v>3.2735581318481788E-3</c:v>
                </c:pt>
                <c:pt idx="44">
                  <c:v>3.1106699153075606E-3</c:v>
                </c:pt>
                <c:pt idx="45">
                  <c:v>3.1057016865298414E-3</c:v>
                </c:pt>
                <c:pt idx="46">
                  <c:v>2.8973785071767762E-3</c:v>
                </c:pt>
                <c:pt idx="47">
                  <c:v>2.679070810014074E-3</c:v>
                </c:pt>
                <c:pt idx="48">
                  <c:v>2.4798910940221804E-3</c:v>
                </c:pt>
                <c:pt idx="49">
                  <c:v>2.2774793259354715E-3</c:v>
                </c:pt>
                <c:pt idx="50">
                  <c:v>2.1802474241611148E-3</c:v>
                </c:pt>
                <c:pt idx="51">
                  <c:v>1.865548879672522E-3</c:v>
                </c:pt>
                <c:pt idx="52">
                  <c:v>1.7003117182079761E-3</c:v>
                </c:pt>
                <c:pt idx="53">
                  <c:v>1.4558472276980047E-3</c:v>
                </c:pt>
                <c:pt idx="54">
                  <c:v>1.3039467867734078E-3</c:v>
                </c:pt>
                <c:pt idx="55">
                  <c:v>1.1889145683504621E-3</c:v>
                </c:pt>
                <c:pt idx="56">
                  <c:v>1.1015770714091217E-3</c:v>
                </c:pt>
                <c:pt idx="57">
                  <c:v>9.8039914798060505E-4</c:v>
                </c:pt>
                <c:pt idx="58">
                  <c:v>8.3642864899868049E-4</c:v>
                </c:pt>
                <c:pt idx="59">
                  <c:v>7.1297387102753275E-4</c:v>
                </c:pt>
                <c:pt idx="60">
                  <c:v>5.6901538710915764E-4</c:v>
                </c:pt>
                <c:pt idx="61">
                  <c:v>4.8488591213553464E-4</c:v>
                </c:pt>
                <c:pt idx="62">
                  <c:v>4.0865033391393544E-4</c:v>
                </c:pt>
                <c:pt idx="63">
                  <c:v>3.6044589895332772E-4</c:v>
                </c:pt>
                <c:pt idx="64">
                  <c:v>2.9528820932437071E-4</c:v>
                </c:pt>
                <c:pt idx="65">
                  <c:v>2.4432030974737723E-4</c:v>
                </c:pt>
                <c:pt idx="66">
                  <c:v>2.1184359297306949E-4</c:v>
                </c:pt>
                <c:pt idx="67">
                  <c:v>1.8561470924450356E-4</c:v>
                </c:pt>
                <c:pt idx="68">
                  <c:v>1.7325120885206449E-4</c:v>
                </c:pt>
                <c:pt idx="69">
                  <c:v>1.5760158857883633E-4</c:v>
                </c:pt>
                <c:pt idx="70">
                  <c:v>1.5980034520839543E-4</c:v>
                </c:pt>
                <c:pt idx="71">
                  <c:v>1.5305388702534925E-4</c:v>
                </c:pt>
                <c:pt idx="72">
                  <c:v>1.4497976432008297E-4</c:v>
                </c:pt>
                <c:pt idx="73">
                  <c:v>1.3056168806067889E-4</c:v>
                </c:pt>
                <c:pt idx="74">
                  <c:v>1.1595137078448271E-4</c:v>
                </c:pt>
                <c:pt idx="75">
                  <c:v>1.0397835995740256E-4</c:v>
                </c:pt>
                <c:pt idx="76">
                  <c:v>9.3495217010460829E-5</c:v>
                </c:pt>
                <c:pt idx="77">
                  <c:v>8.8551018359840178E-5</c:v>
                </c:pt>
                <c:pt idx="78">
                  <c:v>7.8332206810987519E-5</c:v>
                </c:pt>
                <c:pt idx="79">
                  <c:v>6.5121644438308519E-5</c:v>
                </c:pt>
                <c:pt idx="80">
                  <c:v>6.1697351326700034E-5</c:v>
                </c:pt>
                <c:pt idx="81">
                  <c:v>6.0153415660588853E-5</c:v>
                </c:pt>
                <c:pt idx="82">
                  <c:v>5.3262776714948644E-5</c:v>
                </c:pt>
                <c:pt idx="83">
                  <c:v>4.5909557822652555E-5</c:v>
                </c:pt>
                <c:pt idx="84">
                  <c:v>4.7321327789719213E-5</c:v>
                </c:pt>
                <c:pt idx="85">
                  <c:v>3.9559596736739997E-5</c:v>
                </c:pt>
                <c:pt idx="86">
                  <c:v>3.5732798996223163E-5</c:v>
                </c:pt>
                <c:pt idx="87">
                  <c:v>3.6405642554995351E-5</c:v>
                </c:pt>
                <c:pt idx="88">
                  <c:v>3.6135303625131526E-5</c:v>
                </c:pt>
                <c:pt idx="89">
                  <c:v>3.4290991370282746E-5</c:v>
                </c:pt>
                <c:pt idx="90">
                  <c:v>3.2278468225740933E-5</c:v>
                </c:pt>
                <c:pt idx="91">
                  <c:v>3.0536284011062932E-5</c:v>
                </c:pt>
                <c:pt idx="92">
                  <c:v>2.9028393535600253E-5</c:v>
                </c:pt>
                <c:pt idx="93">
                  <c:v>2.7568563314335588E-5</c:v>
                </c:pt>
                <c:pt idx="94">
                  <c:v>2.6817621842491627E-5</c:v>
                </c:pt>
                <c:pt idx="95">
                  <c:v>2.3056906951497052E-5</c:v>
                </c:pt>
                <c:pt idx="96">
                  <c:v>2.3819863486890528E-5</c:v>
                </c:pt>
                <c:pt idx="97">
                  <c:v>2.0707962027569139E-5</c:v>
                </c:pt>
                <c:pt idx="98">
                  <c:v>1.9999073278148434E-5</c:v>
                </c:pt>
                <c:pt idx="99">
                  <c:v>1.7349751765482936E-5</c:v>
                </c:pt>
                <c:pt idx="100">
                  <c:v>1.5511447042408911E-5</c:v>
                </c:pt>
                <c:pt idx="101">
                  <c:v>1.4297925623909066E-5</c:v>
                </c:pt>
                <c:pt idx="102">
                  <c:v>1.227939494759249E-5</c:v>
                </c:pt>
                <c:pt idx="103">
                  <c:v>1.0248849207726416E-5</c:v>
                </c:pt>
                <c:pt idx="104">
                  <c:v>8.1041603641400553E-6</c:v>
                </c:pt>
                <c:pt idx="105">
                  <c:v>7.6716180763579319E-6</c:v>
                </c:pt>
                <c:pt idx="106">
                  <c:v>5.1544622627369653E-6</c:v>
                </c:pt>
                <c:pt idx="107">
                  <c:v>4.4035207908930019E-6</c:v>
                </c:pt>
                <c:pt idx="108">
                  <c:v>2.7334269575120278E-6</c:v>
                </c:pt>
                <c:pt idx="109">
                  <c:v>1.7902444688760091E-6</c:v>
                </c:pt>
                <c:pt idx="110">
                  <c:v>9.9124274283403181E-7</c:v>
                </c:pt>
                <c:pt idx="111">
                  <c:v>2.8235399341333028E-7</c:v>
                </c:pt>
                <c:pt idx="112">
                  <c:v>7.2090381297020492E-8</c:v>
                </c:pt>
                <c:pt idx="113">
                  <c:v>0</c:v>
                </c:pt>
                <c:pt idx="114">
                  <c:v>6.0075317747517085E-9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FD-40DF-9B1B-91C948D290EF}"/>
            </c:ext>
          </c:extLst>
        </c:ser>
        <c:ser>
          <c:idx val="1"/>
          <c:order val="1"/>
          <c:tx>
            <c:strRef>
              <c:f>GenCost!$AH$9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GenCost!$AH$10:$AH$210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1.1953800000000001E-2</c:v>
                </c:pt>
                <c:pt idx="2">
                  <c:v>2.2831600000000001E-2</c:v>
                </c:pt>
                <c:pt idx="3">
                  <c:v>3.35149E-2</c:v>
                </c:pt>
                <c:pt idx="4">
                  <c:v>4.2033099999999997E-2</c:v>
                </c:pt>
                <c:pt idx="5">
                  <c:v>4.85383E-2</c:v>
                </c:pt>
                <c:pt idx="6">
                  <c:v>5.3591399999999997E-2</c:v>
                </c:pt>
                <c:pt idx="7">
                  <c:v>5.5371999999999998E-2</c:v>
                </c:pt>
                <c:pt idx="8">
                  <c:v>5.4256199999999997E-2</c:v>
                </c:pt>
                <c:pt idx="9">
                  <c:v>5.1484500000000002E-2</c:v>
                </c:pt>
                <c:pt idx="10">
                  <c:v>4.8713699999999999E-2</c:v>
                </c:pt>
                <c:pt idx="11">
                  <c:v>4.5942999999999998E-2</c:v>
                </c:pt>
                <c:pt idx="12">
                  <c:v>4.3171800000000003E-2</c:v>
                </c:pt>
                <c:pt idx="13">
                  <c:v>4.0401100000000002E-2</c:v>
                </c:pt>
                <c:pt idx="14">
                  <c:v>3.76294E-2</c:v>
                </c:pt>
                <c:pt idx="15">
                  <c:v>3.5242500000000003E-2</c:v>
                </c:pt>
                <c:pt idx="16">
                  <c:v>3.2855299999999997E-2</c:v>
                </c:pt>
                <c:pt idx="17">
                  <c:v>3.0467899999999999E-2</c:v>
                </c:pt>
                <c:pt idx="18">
                  <c:v>2.8081399999999999E-2</c:v>
                </c:pt>
                <c:pt idx="19">
                  <c:v>2.5693899999999999E-2</c:v>
                </c:pt>
                <c:pt idx="20">
                  <c:v>2.3624599999999999E-2</c:v>
                </c:pt>
                <c:pt idx="21">
                  <c:v>2.1555999999999999E-2</c:v>
                </c:pt>
                <c:pt idx="22">
                  <c:v>1.9486799999999999E-2</c:v>
                </c:pt>
                <c:pt idx="23">
                  <c:v>1.7418300000000001E-2</c:v>
                </c:pt>
                <c:pt idx="24">
                  <c:v>1.53492E-2</c:v>
                </c:pt>
                <c:pt idx="25">
                  <c:v>1.40439E-2</c:v>
                </c:pt>
                <c:pt idx="26">
                  <c:v>1.2738599999999999E-2</c:v>
                </c:pt>
                <c:pt idx="27">
                  <c:v>1.14331E-2</c:v>
                </c:pt>
                <c:pt idx="28">
                  <c:v>1.01277E-2</c:v>
                </c:pt>
                <c:pt idx="29">
                  <c:v>8.9225999999999993E-3</c:v>
                </c:pt>
                <c:pt idx="30">
                  <c:v>7.9164999999999999E-3</c:v>
                </c:pt>
                <c:pt idx="31">
                  <c:v>7.0609000000000002E-3</c:v>
                </c:pt>
                <c:pt idx="32">
                  <c:v>6.2599999999999999E-3</c:v>
                </c:pt>
                <c:pt idx="33">
                  <c:v>5.5586999999999998E-3</c:v>
                </c:pt>
                <c:pt idx="34">
                  <c:v>5.0572000000000004E-3</c:v>
                </c:pt>
                <c:pt idx="35">
                  <c:v>4.6556000000000002E-3</c:v>
                </c:pt>
                <c:pt idx="36">
                  <c:v>4.2542999999999999E-3</c:v>
                </c:pt>
                <c:pt idx="37">
                  <c:v>3.9025000000000002E-3</c:v>
                </c:pt>
                <c:pt idx="38">
                  <c:v>3.5511000000000002E-3</c:v>
                </c:pt>
                <c:pt idx="39">
                  <c:v>3.2496999999999999E-3</c:v>
                </c:pt>
                <c:pt idx="40">
                  <c:v>3.0549000000000002E-3</c:v>
                </c:pt>
                <c:pt idx="41">
                  <c:v>2.9103000000000002E-3</c:v>
                </c:pt>
                <c:pt idx="42">
                  <c:v>2.7653999999999999E-3</c:v>
                </c:pt>
                <c:pt idx="43">
                  <c:v>2.6706E-3</c:v>
                </c:pt>
                <c:pt idx="44">
                  <c:v>2.5757000000000002E-3</c:v>
                </c:pt>
                <c:pt idx="45">
                  <c:v>2.4811999999999998E-3</c:v>
                </c:pt>
                <c:pt idx="46">
                  <c:v>2.3863999999999999E-3</c:v>
                </c:pt>
                <c:pt idx="47">
                  <c:v>2.2915000000000001E-3</c:v>
                </c:pt>
                <c:pt idx="48">
                  <c:v>2.1967000000000002E-3</c:v>
                </c:pt>
                <c:pt idx="49">
                  <c:v>2.1018E-3</c:v>
                </c:pt>
                <c:pt idx="50">
                  <c:v>2.0068E-3</c:v>
                </c:pt>
                <c:pt idx="51">
                  <c:v>1.9122E-3</c:v>
                </c:pt>
                <c:pt idx="52">
                  <c:v>1.8174E-3</c:v>
                </c:pt>
                <c:pt idx="53">
                  <c:v>1.7225999999999999E-3</c:v>
                </c:pt>
                <c:pt idx="54">
                  <c:v>1.6276000000000001E-3</c:v>
                </c:pt>
                <c:pt idx="55">
                  <c:v>1.5329E-3</c:v>
                </c:pt>
                <c:pt idx="56">
                  <c:v>1.4381999999999999E-3</c:v>
                </c:pt>
                <c:pt idx="57">
                  <c:v>1.3435000000000001E-3</c:v>
                </c:pt>
                <c:pt idx="58">
                  <c:v>1.2489000000000001E-3</c:v>
                </c:pt>
                <c:pt idx="59">
                  <c:v>1.1571999999999999E-3</c:v>
                </c:pt>
                <c:pt idx="60">
                  <c:v>1.0656000000000001E-3</c:v>
                </c:pt>
                <c:pt idx="61">
                  <c:v>9.7380000000000003E-4</c:v>
                </c:pt>
                <c:pt idx="62">
                  <c:v>8.8210000000000003E-4</c:v>
                </c:pt>
                <c:pt idx="63">
                  <c:v>7.9049999999999997E-4</c:v>
                </c:pt>
                <c:pt idx="64">
                  <c:v>6.9879999999999996E-4</c:v>
                </c:pt>
                <c:pt idx="65">
                  <c:v>6.0709999999999996E-4</c:v>
                </c:pt>
                <c:pt idx="66">
                  <c:v>5.1539999999999995E-4</c:v>
                </c:pt>
                <c:pt idx="67">
                  <c:v>4.637E-4</c:v>
                </c:pt>
                <c:pt idx="68">
                  <c:v>4.3189999999999998E-4</c:v>
                </c:pt>
                <c:pt idx="69">
                  <c:v>4.2010000000000002E-4</c:v>
                </c:pt>
                <c:pt idx="70">
                  <c:v>3.9550000000000002E-4</c:v>
                </c:pt>
                <c:pt idx="71">
                  <c:v>3.7100000000000002E-4</c:v>
                </c:pt>
                <c:pt idx="72">
                  <c:v>3.4660000000000002E-4</c:v>
                </c:pt>
                <c:pt idx="73">
                  <c:v>3.2210000000000002E-4</c:v>
                </c:pt>
                <c:pt idx="74">
                  <c:v>2.9760000000000002E-4</c:v>
                </c:pt>
                <c:pt idx="75">
                  <c:v>2.7310000000000002E-4</c:v>
                </c:pt>
                <c:pt idx="76">
                  <c:v>2.4860000000000003E-4</c:v>
                </c:pt>
                <c:pt idx="77">
                  <c:v>2.241E-4</c:v>
                </c:pt>
                <c:pt idx="78">
                  <c:v>1.996E-4</c:v>
                </c:pt>
                <c:pt idx="79">
                  <c:v>1.752E-4</c:v>
                </c:pt>
                <c:pt idx="80">
                  <c:v>1.507E-4</c:v>
                </c:pt>
                <c:pt idx="81">
                  <c:v>1.261E-4</c:v>
                </c:pt>
                <c:pt idx="82">
                  <c:v>1.066E-4</c:v>
                </c:pt>
                <c:pt idx="83">
                  <c:v>9.2100000000000003E-5</c:v>
                </c:pt>
                <c:pt idx="84">
                  <c:v>7.7600000000000002E-5</c:v>
                </c:pt>
                <c:pt idx="85">
                  <c:v>6.8200000000000004E-5</c:v>
                </c:pt>
                <c:pt idx="86">
                  <c:v>5.9200000000000002E-5</c:v>
                </c:pt>
                <c:pt idx="87">
                  <c:v>5.1199999999999998E-5</c:v>
                </c:pt>
                <c:pt idx="88">
                  <c:v>4.5200000000000001E-5</c:v>
                </c:pt>
                <c:pt idx="89">
                  <c:v>3.9199999999999997E-5</c:v>
                </c:pt>
                <c:pt idx="90">
                  <c:v>3.3200000000000001E-5</c:v>
                </c:pt>
                <c:pt idx="91">
                  <c:v>2.72E-5</c:v>
                </c:pt>
                <c:pt idx="92">
                  <c:v>2.37E-5</c:v>
                </c:pt>
                <c:pt idx="93">
                  <c:v>2.12E-5</c:v>
                </c:pt>
                <c:pt idx="94">
                  <c:v>1.91E-5</c:v>
                </c:pt>
                <c:pt idx="95">
                  <c:v>1.8099999999999999E-5</c:v>
                </c:pt>
                <c:pt idx="96">
                  <c:v>1.7099999999999999E-5</c:v>
                </c:pt>
                <c:pt idx="97">
                  <c:v>1.6099999999999998E-5</c:v>
                </c:pt>
                <c:pt idx="98">
                  <c:v>1.5099999999999999E-5</c:v>
                </c:pt>
                <c:pt idx="99">
                  <c:v>1.4100000000000001E-5</c:v>
                </c:pt>
                <c:pt idx="100">
                  <c:v>1.31E-5</c:v>
                </c:pt>
                <c:pt idx="101">
                  <c:v>1.2099999999999999E-5</c:v>
                </c:pt>
                <c:pt idx="102">
                  <c:v>1.11E-5</c:v>
                </c:pt>
                <c:pt idx="103">
                  <c:v>1.01E-5</c:v>
                </c:pt>
                <c:pt idx="104">
                  <c:v>9.0999999999999993E-6</c:v>
                </c:pt>
                <c:pt idx="105">
                  <c:v>8.1000000000000004E-6</c:v>
                </c:pt>
                <c:pt idx="106">
                  <c:v>7.0999999999999998E-6</c:v>
                </c:pt>
                <c:pt idx="107">
                  <c:v>6.0000000000000002E-6</c:v>
                </c:pt>
                <c:pt idx="108">
                  <c:v>5.0000000000000004E-6</c:v>
                </c:pt>
                <c:pt idx="109">
                  <c:v>3.9999999999999998E-6</c:v>
                </c:pt>
                <c:pt idx="110">
                  <c:v>3.0000000000000001E-6</c:v>
                </c:pt>
                <c:pt idx="111">
                  <c:v>1.9999999999999999E-6</c:v>
                </c:pt>
                <c:pt idx="112">
                  <c:v>9.9999999999999995E-7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FD-40DF-9B1B-91C948D29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7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HBW -</a:t>
            </a:r>
            <a:r>
              <a:rPr lang="en-US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Tail</a:t>
            </a:r>
            <a:endParaRPr lang="en-US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1334470691163605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GenCost!$AG$9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GenCost!$AG$10:$AG$210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1.1935818197862666E-2</c:v>
                </c:pt>
                <c:pt idx="2">
                  <c:v>2.1445686929508649E-2</c:v>
                </c:pt>
                <c:pt idx="3">
                  <c:v>3.4408144247422182E-2</c:v>
                </c:pt>
                <c:pt idx="4">
                  <c:v>4.0111947230705998E-2</c:v>
                </c:pt>
                <c:pt idx="5">
                  <c:v>4.657409296498026E-2</c:v>
                </c:pt>
                <c:pt idx="6">
                  <c:v>5.1980439019969016E-2</c:v>
                </c:pt>
                <c:pt idx="7">
                  <c:v>5.3397441547211481E-2</c:v>
                </c:pt>
                <c:pt idx="8">
                  <c:v>5.2716734129346139E-2</c:v>
                </c:pt>
                <c:pt idx="9">
                  <c:v>5.0182366737190509E-2</c:v>
                </c:pt>
                <c:pt idx="10">
                  <c:v>4.8183781066366109E-2</c:v>
                </c:pt>
                <c:pt idx="11">
                  <c:v>4.533314716392868E-2</c:v>
                </c:pt>
                <c:pt idx="12">
                  <c:v>4.3551102975925203E-2</c:v>
                </c:pt>
                <c:pt idx="13">
                  <c:v>4.0107946214544006E-2</c:v>
                </c:pt>
                <c:pt idx="14">
                  <c:v>3.8076901849540629E-2</c:v>
                </c:pt>
                <c:pt idx="15">
                  <c:v>3.6548826067314778E-2</c:v>
                </c:pt>
                <c:pt idx="16">
                  <c:v>3.4212508975177393E-2</c:v>
                </c:pt>
                <c:pt idx="17">
                  <c:v>3.1822334360679355E-2</c:v>
                </c:pt>
                <c:pt idx="18">
                  <c:v>2.9427756225390421E-2</c:v>
                </c:pt>
                <c:pt idx="19">
                  <c:v>2.7173333806406449E-2</c:v>
                </c:pt>
                <c:pt idx="20">
                  <c:v>2.4579317631259309E-2</c:v>
                </c:pt>
                <c:pt idx="21">
                  <c:v>2.2051210087212975E-2</c:v>
                </c:pt>
                <c:pt idx="22">
                  <c:v>1.9655003910813082E-2</c:v>
                </c:pt>
                <c:pt idx="23">
                  <c:v>1.7742890652354459E-2</c:v>
                </c:pt>
                <c:pt idx="24">
                  <c:v>1.5616578848467065E-2</c:v>
                </c:pt>
                <c:pt idx="25">
                  <c:v>1.4215958860374354E-2</c:v>
                </c:pt>
                <c:pt idx="26">
                  <c:v>1.2734315291235565E-2</c:v>
                </c:pt>
                <c:pt idx="27">
                  <c:v>1.1652869458803635E-2</c:v>
                </c:pt>
                <c:pt idx="28">
                  <c:v>1.0402209478872274E-2</c:v>
                </c:pt>
                <c:pt idx="29">
                  <c:v>9.2413380688463539E-3</c:v>
                </c:pt>
                <c:pt idx="30">
                  <c:v>8.2269483060842044E-3</c:v>
                </c:pt>
                <c:pt idx="31">
                  <c:v>7.647197459693565E-3</c:v>
                </c:pt>
                <c:pt idx="32">
                  <c:v>6.7043694154322571E-3</c:v>
                </c:pt>
                <c:pt idx="33">
                  <c:v>5.9241292111228304E-3</c:v>
                </c:pt>
                <c:pt idx="34">
                  <c:v>5.334688215979517E-3</c:v>
                </c:pt>
                <c:pt idx="35">
                  <c:v>5.1217392371598926E-3</c:v>
                </c:pt>
                <c:pt idx="36">
                  <c:v>4.8380575792243427E-3</c:v>
                </c:pt>
                <c:pt idx="37">
                  <c:v>4.4753528483237083E-3</c:v>
                </c:pt>
                <c:pt idx="38">
                  <c:v>4.2107571188365438E-3</c:v>
                </c:pt>
                <c:pt idx="39">
                  <c:v>3.7890584259078481E-3</c:v>
                </c:pt>
                <c:pt idx="40">
                  <c:v>3.6325922608344396E-3</c:v>
                </c:pt>
                <c:pt idx="41">
                  <c:v>3.4700584886685325E-3</c:v>
                </c:pt>
                <c:pt idx="42">
                  <c:v>3.3831835716738477E-3</c:v>
                </c:pt>
                <c:pt idx="43">
                  <c:v>3.2735581318481788E-3</c:v>
                </c:pt>
                <c:pt idx="44">
                  <c:v>3.1106699153075606E-3</c:v>
                </c:pt>
                <c:pt idx="45">
                  <c:v>3.1057016865298414E-3</c:v>
                </c:pt>
                <c:pt idx="46">
                  <c:v>2.8973785071767762E-3</c:v>
                </c:pt>
                <c:pt idx="47">
                  <c:v>2.679070810014074E-3</c:v>
                </c:pt>
                <c:pt idx="48">
                  <c:v>2.4798910940221804E-3</c:v>
                </c:pt>
                <c:pt idx="49">
                  <c:v>2.2774793259354715E-3</c:v>
                </c:pt>
                <c:pt idx="50">
                  <c:v>2.1802474241611148E-3</c:v>
                </c:pt>
                <c:pt idx="51">
                  <c:v>1.865548879672522E-3</c:v>
                </c:pt>
                <c:pt idx="52">
                  <c:v>1.7003117182079761E-3</c:v>
                </c:pt>
                <c:pt idx="53">
                  <c:v>1.4558472276980047E-3</c:v>
                </c:pt>
                <c:pt idx="54">
                  <c:v>1.3039467867734078E-3</c:v>
                </c:pt>
                <c:pt idx="55">
                  <c:v>1.1889145683504621E-3</c:v>
                </c:pt>
                <c:pt idx="56">
                  <c:v>1.1015770714091217E-3</c:v>
                </c:pt>
                <c:pt idx="57">
                  <c:v>9.8039914798060505E-4</c:v>
                </c:pt>
                <c:pt idx="58">
                  <c:v>8.3642864899868049E-4</c:v>
                </c:pt>
                <c:pt idx="59">
                  <c:v>7.1297387102753275E-4</c:v>
                </c:pt>
                <c:pt idx="60">
                  <c:v>5.6901538710915764E-4</c:v>
                </c:pt>
                <c:pt idx="61">
                  <c:v>4.8488591213553464E-4</c:v>
                </c:pt>
                <c:pt idx="62">
                  <c:v>4.0865033391393544E-4</c:v>
                </c:pt>
                <c:pt idx="63">
                  <c:v>3.6044589895332772E-4</c:v>
                </c:pt>
                <c:pt idx="64">
                  <c:v>2.9528820932437071E-4</c:v>
                </c:pt>
                <c:pt idx="65">
                  <c:v>2.4432030974737723E-4</c:v>
                </c:pt>
                <c:pt idx="66">
                  <c:v>2.1184359297306949E-4</c:v>
                </c:pt>
                <c:pt idx="67">
                  <c:v>1.8561470924450356E-4</c:v>
                </c:pt>
                <c:pt idx="68">
                  <c:v>1.7325120885206449E-4</c:v>
                </c:pt>
                <c:pt idx="69">
                  <c:v>1.5760158857883633E-4</c:v>
                </c:pt>
                <c:pt idx="70">
                  <c:v>1.5980034520839543E-4</c:v>
                </c:pt>
                <c:pt idx="71">
                  <c:v>1.5305388702534925E-4</c:v>
                </c:pt>
                <c:pt idx="72">
                  <c:v>1.4497976432008297E-4</c:v>
                </c:pt>
                <c:pt idx="73">
                  <c:v>1.3056168806067889E-4</c:v>
                </c:pt>
                <c:pt idx="74">
                  <c:v>1.1595137078448271E-4</c:v>
                </c:pt>
                <c:pt idx="75">
                  <c:v>1.0397835995740256E-4</c:v>
                </c:pt>
                <c:pt idx="76">
                  <c:v>9.3495217010460829E-5</c:v>
                </c:pt>
                <c:pt idx="77">
                  <c:v>8.8551018359840178E-5</c:v>
                </c:pt>
                <c:pt idx="78">
                  <c:v>7.8332206810987519E-5</c:v>
                </c:pt>
                <c:pt idx="79">
                  <c:v>6.5121644438308519E-5</c:v>
                </c:pt>
                <c:pt idx="80">
                  <c:v>6.1697351326700034E-5</c:v>
                </c:pt>
                <c:pt idx="81">
                  <c:v>6.0153415660588853E-5</c:v>
                </c:pt>
                <c:pt idx="82">
                  <c:v>5.3262776714948644E-5</c:v>
                </c:pt>
                <c:pt idx="83">
                  <c:v>4.5909557822652555E-5</c:v>
                </c:pt>
                <c:pt idx="84">
                  <c:v>4.7321327789719213E-5</c:v>
                </c:pt>
                <c:pt idx="85">
                  <c:v>3.9559596736739997E-5</c:v>
                </c:pt>
                <c:pt idx="86">
                  <c:v>3.5732798996223163E-5</c:v>
                </c:pt>
                <c:pt idx="87">
                  <c:v>3.6405642554995351E-5</c:v>
                </c:pt>
                <c:pt idx="88">
                  <c:v>3.6135303625131526E-5</c:v>
                </c:pt>
                <c:pt idx="89">
                  <c:v>3.4290991370282746E-5</c:v>
                </c:pt>
                <c:pt idx="90">
                  <c:v>3.2278468225740933E-5</c:v>
                </c:pt>
                <c:pt idx="91">
                  <c:v>3.0536284011062932E-5</c:v>
                </c:pt>
                <c:pt idx="92">
                  <c:v>2.9028393535600253E-5</c:v>
                </c:pt>
                <c:pt idx="93">
                  <c:v>2.7568563314335588E-5</c:v>
                </c:pt>
                <c:pt idx="94">
                  <c:v>2.6817621842491627E-5</c:v>
                </c:pt>
                <c:pt idx="95">
                  <c:v>2.3056906951497052E-5</c:v>
                </c:pt>
                <c:pt idx="96">
                  <c:v>2.3819863486890528E-5</c:v>
                </c:pt>
                <c:pt idx="97">
                  <c:v>2.0707962027569139E-5</c:v>
                </c:pt>
                <c:pt idx="98">
                  <c:v>1.9999073278148434E-5</c:v>
                </c:pt>
                <c:pt idx="99">
                  <c:v>1.7349751765482936E-5</c:v>
                </c:pt>
                <c:pt idx="100">
                  <c:v>1.5511447042408911E-5</c:v>
                </c:pt>
                <c:pt idx="101">
                  <c:v>1.4297925623909066E-5</c:v>
                </c:pt>
                <c:pt idx="102">
                  <c:v>1.227939494759249E-5</c:v>
                </c:pt>
                <c:pt idx="103">
                  <c:v>1.0248849207726416E-5</c:v>
                </c:pt>
                <c:pt idx="104">
                  <c:v>8.1041603641400553E-6</c:v>
                </c:pt>
                <c:pt idx="105">
                  <c:v>7.6716180763579319E-6</c:v>
                </c:pt>
                <c:pt idx="106">
                  <c:v>5.1544622627369653E-6</c:v>
                </c:pt>
                <c:pt idx="107">
                  <c:v>4.4035207908930019E-6</c:v>
                </c:pt>
                <c:pt idx="108">
                  <c:v>2.7334269575120278E-6</c:v>
                </c:pt>
                <c:pt idx="109">
                  <c:v>1.7902444688760091E-6</c:v>
                </c:pt>
                <c:pt idx="110">
                  <c:v>9.9124274283403181E-7</c:v>
                </c:pt>
                <c:pt idx="111">
                  <c:v>2.8235399341333028E-7</c:v>
                </c:pt>
                <c:pt idx="112">
                  <c:v>7.2090381297020492E-8</c:v>
                </c:pt>
                <c:pt idx="113">
                  <c:v>0</c:v>
                </c:pt>
                <c:pt idx="114">
                  <c:v>6.0075317747517085E-9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E8-49BB-A25F-9AFCD78A087C}"/>
            </c:ext>
          </c:extLst>
        </c:ser>
        <c:ser>
          <c:idx val="1"/>
          <c:order val="1"/>
          <c:tx>
            <c:strRef>
              <c:f>GenCost!$AH$9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GenCost!$AH$10:$AH$210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1.1953800000000001E-2</c:v>
                </c:pt>
                <c:pt idx="2">
                  <c:v>2.2831600000000001E-2</c:v>
                </c:pt>
                <c:pt idx="3">
                  <c:v>3.35149E-2</c:v>
                </c:pt>
                <c:pt idx="4">
                  <c:v>4.2033099999999997E-2</c:v>
                </c:pt>
                <c:pt idx="5">
                  <c:v>4.85383E-2</c:v>
                </c:pt>
                <c:pt idx="6">
                  <c:v>5.3591399999999997E-2</c:v>
                </c:pt>
                <c:pt idx="7">
                  <c:v>5.5371999999999998E-2</c:v>
                </c:pt>
                <c:pt idx="8">
                  <c:v>5.4256199999999997E-2</c:v>
                </c:pt>
                <c:pt idx="9">
                  <c:v>5.1484500000000002E-2</c:v>
                </c:pt>
                <c:pt idx="10">
                  <c:v>4.8713699999999999E-2</c:v>
                </c:pt>
                <c:pt idx="11">
                  <c:v>4.5942999999999998E-2</c:v>
                </c:pt>
                <c:pt idx="12">
                  <c:v>4.3171800000000003E-2</c:v>
                </c:pt>
                <c:pt idx="13">
                  <c:v>4.0401100000000002E-2</c:v>
                </c:pt>
                <c:pt idx="14">
                  <c:v>3.76294E-2</c:v>
                </c:pt>
                <c:pt idx="15">
                  <c:v>3.5242500000000003E-2</c:v>
                </c:pt>
                <c:pt idx="16">
                  <c:v>3.2855299999999997E-2</c:v>
                </c:pt>
                <c:pt idx="17">
                  <c:v>3.0467899999999999E-2</c:v>
                </c:pt>
                <c:pt idx="18">
                  <c:v>2.8081399999999999E-2</c:v>
                </c:pt>
                <c:pt idx="19">
                  <c:v>2.5693899999999999E-2</c:v>
                </c:pt>
                <c:pt idx="20">
                  <c:v>2.3624599999999999E-2</c:v>
                </c:pt>
                <c:pt idx="21">
                  <c:v>2.1555999999999999E-2</c:v>
                </c:pt>
                <c:pt idx="22">
                  <c:v>1.9486799999999999E-2</c:v>
                </c:pt>
                <c:pt idx="23">
                  <c:v>1.7418300000000001E-2</c:v>
                </c:pt>
                <c:pt idx="24">
                  <c:v>1.53492E-2</c:v>
                </c:pt>
                <c:pt idx="25">
                  <c:v>1.40439E-2</c:v>
                </c:pt>
                <c:pt idx="26">
                  <c:v>1.2738599999999999E-2</c:v>
                </c:pt>
                <c:pt idx="27">
                  <c:v>1.14331E-2</c:v>
                </c:pt>
                <c:pt idx="28">
                  <c:v>1.01277E-2</c:v>
                </c:pt>
                <c:pt idx="29">
                  <c:v>8.9225999999999993E-3</c:v>
                </c:pt>
                <c:pt idx="30">
                  <c:v>7.9164999999999999E-3</c:v>
                </c:pt>
                <c:pt idx="31">
                  <c:v>7.0609000000000002E-3</c:v>
                </c:pt>
                <c:pt idx="32">
                  <c:v>6.2599999999999999E-3</c:v>
                </c:pt>
                <c:pt idx="33">
                  <c:v>5.5586999999999998E-3</c:v>
                </c:pt>
                <c:pt idx="34">
                  <c:v>5.0572000000000004E-3</c:v>
                </c:pt>
                <c:pt idx="35">
                  <c:v>4.6556000000000002E-3</c:v>
                </c:pt>
                <c:pt idx="36">
                  <c:v>4.2542999999999999E-3</c:v>
                </c:pt>
                <c:pt idx="37">
                  <c:v>3.9025000000000002E-3</c:v>
                </c:pt>
                <c:pt idx="38">
                  <c:v>3.5511000000000002E-3</c:v>
                </c:pt>
                <c:pt idx="39">
                  <c:v>3.2496999999999999E-3</c:v>
                </c:pt>
                <c:pt idx="40">
                  <c:v>3.0549000000000002E-3</c:v>
                </c:pt>
                <c:pt idx="41">
                  <c:v>2.9103000000000002E-3</c:v>
                </c:pt>
                <c:pt idx="42">
                  <c:v>2.7653999999999999E-3</c:v>
                </c:pt>
                <c:pt idx="43">
                  <c:v>2.6706E-3</c:v>
                </c:pt>
                <c:pt idx="44">
                  <c:v>2.5757000000000002E-3</c:v>
                </c:pt>
                <c:pt idx="45">
                  <c:v>2.4811999999999998E-3</c:v>
                </c:pt>
                <c:pt idx="46">
                  <c:v>2.3863999999999999E-3</c:v>
                </c:pt>
                <c:pt idx="47">
                  <c:v>2.2915000000000001E-3</c:v>
                </c:pt>
                <c:pt idx="48">
                  <c:v>2.1967000000000002E-3</c:v>
                </c:pt>
                <c:pt idx="49">
                  <c:v>2.1018E-3</c:v>
                </c:pt>
                <c:pt idx="50">
                  <c:v>2.0068E-3</c:v>
                </c:pt>
                <c:pt idx="51">
                  <c:v>1.9122E-3</c:v>
                </c:pt>
                <c:pt idx="52">
                  <c:v>1.8174E-3</c:v>
                </c:pt>
                <c:pt idx="53">
                  <c:v>1.7225999999999999E-3</c:v>
                </c:pt>
                <c:pt idx="54">
                  <c:v>1.6276000000000001E-3</c:v>
                </c:pt>
                <c:pt idx="55">
                  <c:v>1.5329E-3</c:v>
                </c:pt>
                <c:pt idx="56">
                  <c:v>1.4381999999999999E-3</c:v>
                </c:pt>
                <c:pt idx="57">
                  <c:v>1.3435000000000001E-3</c:v>
                </c:pt>
                <c:pt idx="58">
                  <c:v>1.2489000000000001E-3</c:v>
                </c:pt>
                <c:pt idx="59">
                  <c:v>1.1571999999999999E-3</c:v>
                </c:pt>
                <c:pt idx="60">
                  <c:v>1.0656000000000001E-3</c:v>
                </c:pt>
                <c:pt idx="61">
                  <c:v>9.7380000000000003E-4</c:v>
                </c:pt>
                <c:pt idx="62">
                  <c:v>8.8210000000000003E-4</c:v>
                </c:pt>
                <c:pt idx="63">
                  <c:v>7.9049999999999997E-4</c:v>
                </c:pt>
                <c:pt idx="64">
                  <c:v>6.9879999999999996E-4</c:v>
                </c:pt>
                <c:pt idx="65">
                  <c:v>6.0709999999999996E-4</c:v>
                </c:pt>
                <c:pt idx="66">
                  <c:v>5.1539999999999995E-4</c:v>
                </c:pt>
                <c:pt idx="67">
                  <c:v>4.637E-4</c:v>
                </c:pt>
                <c:pt idx="68">
                  <c:v>4.3189999999999998E-4</c:v>
                </c:pt>
                <c:pt idx="69">
                  <c:v>4.2010000000000002E-4</c:v>
                </c:pt>
                <c:pt idx="70">
                  <c:v>3.9550000000000002E-4</c:v>
                </c:pt>
                <c:pt idx="71">
                  <c:v>3.7100000000000002E-4</c:v>
                </c:pt>
                <c:pt idx="72">
                  <c:v>3.4660000000000002E-4</c:v>
                </c:pt>
                <c:pt idx="73">
                  <c:v>3.2210000000000002E-4</c:v>
                </c:pt>
                <c:pt idx="74">
                  <c:v>2.9760000000000002E-4</c:v>
                </c:pt>
                <c:pt idx="75">
                  <c:v>2.7310000000000002E-4</c:v>
                </c:pt>
                <c:pt idx="76">
                  <c:v>2.4860000000000003E-4</c:v>
                </c:pt>
                <c:pt idx="77">
                  <c:v>2.241E-4</c:v>
                </c:pt>
                <c:pt idx="78">
                  <c:v>1.996E-4</c:v>
                </c:pt>
                <c:pt idx="79">
                  <c:v>1.752E-4</c:v>
                </c:pt>
                <c:pt idx="80">
                  <c:v>1.507E-4</c:v>
                </c:pt>
                <c:pt idx="81">
                  <c:v>1.261E-4</c:v>
                </c:pt>
                <c:pt idx="82">
                  <c:v>1.066E-4</c:v>
                </c:pt>
                <c:pt idx="83">
                  <c:v>9.2100000000000003E-5</c:v>
                </c:pt>
                <c:pt idx="84">
                  <c:v>7.7600000000000002E-5</c:v>
                </c:pt>
                <c:pt idx="85">
                  <c:v>6.8200000000000004E-5</c:v>
                </c:pt>
                <c:pt idx="86">
                  <c:v>5.9200000000000002E-5</c:v>
                </c:pt>
                <c:pt idx="87">
                  <c:v>5.1199999999999998E-5</c:v>
                </c:pt>
                <c:pt idx="88">
                  <c:v>4.5200000000000001E-5</c:v>
                </c:pt>
                <c:pt idx="89">
                  <c:v>3.9199999999999997E-5</c:v>
                </c:pt>
                <c:pt idx="90">
                  <c:v>3.3200000000000001E-5</c:v>
                </c:pt>
                <c:pt idx="91">
                  <c:v>2.72E-5</c:v>
                </c:pt>
                <c:pt idx="92">
                  <c:v>2.37E-5</c:v>
                </c:pt>
                <c:pt idx="93">
                  <c:v>2.12E-5</c:v>
                </c:pt>
                <c:pt idx="94">
                  <c:v>1.91E-5</c:v>
                </c:pt>
                <c:pt idx="95">
                  <c:v>1.8099999999999999E-5</c:v>
                </c:pt>
                <c:pt idx="96">
                  <c:v>1.7099999999999999E-5</c:v>
                </c:pt>
                <c:pt idx="97">
                  <c:v>1.6099999999999998E-5</c:v>
                </c:pt>
                <c:pt idx="98">
                  <c:v>1.5099999999999999E-5</c:v>
                </c:pt>
                <c:pt idx="99">
                  <c:v>1.4100000000000001E-5</c:v>
                </c:pt>
                <c:pt idx="100">
                  <c:v>1.31E-5</c:v>
                </c:pt>
                <c:pt idx="101">
                  <c:v>1.2099999999999999E-5</c:v>
                </c:pt>
                <c:pt idx="102">
                  <c:v>1.11E-5</c:v>
                </c:pt>
                <c:pt idx="103">
                  <c:v>1.01E-5</c:v>
                </c:pt>
                <c:pt idx="104">
                  <c:v>9.0999999999999993E-6</c:v>
                </c:pt>
                <c:pt idx="105">
                  <c:v>8.1000000000000004E-6</c:v>
                </c:pt>
                <c:pt idx="106">
                  <c:v>7.0999999999999998E-6</c:v>
                </c:pt>
                <c:pt idx="107">
                  <c:v>6.0000000000000002E-6</c:v>
                </c:pt>
                <c:pt idx="108">
                  <c:v>5.0000000000000004E-6</c:v>
                </c:pt>
                <c:pt idx="109">
                  <c:v>3.9999999999999998E-6</c:v>
                </c:pt>
                <c:pt idx="110">
                  <c:v>3.0000000000000001E-6</c:v>
                </c:pt>
                <c:pt idx="111">
                  <c:v>1.9999999999999999E-6</c:v>
                </c:pt>
                <c:pt idx="112">
                  <c:v>9.9999999999999995E-7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E8-49BB-A25F-9AFCD78A0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20"/>
          <c:min val="13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4.0000000000000013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3E-4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HBW -</a:t>
            </a:r>
            <a:r>
              <a:rPr lang="en-US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Mid</a:t>
            </a:r>
            <a:endParaRPr lang="en-US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1334470691163605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GenCost!$AG$9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GenCost!$AG$10:$AG$210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1.1935818197862666E-2</c:v>
                </c:pt>
                <c:pt idx="2">
                  <c:v>2.1445686929508649E-2</c:v>
                </c:pt>
                <c:pt idx="3">
                  <c:v>3.4408144247422182E-2</c:v>
                </c:pt>
                <c:pt idx="4">
                  <c:v>4.0111947230705998E-2</c:v>
                </c:pt>
                <c:pt idx="5">
                  <c:v>4.657409296498026E-2</c:v>
                </c:pt>
                <c:pt idx="6">
                  <c:v>5.1980439019969016E-2</c:v>
                </c:pt>
                <c:pt idx="7">
                  <c:v>5.3397441547211481E-2</c:v>
                </c:pt>
                <c:pt idx="8">
                  <c:v>5.2716734129346139E-2</c:v>
                </c:pt>
                <c:pt idx="9">
                  <c:v>5.0182366737190509E-2</c:v>
                </c:pt>
                <c:pt idx="10">
                  <c:v>4.8183781066366109E-2</c:v>
                </c:pt>
                <c:pt idx="11">
                  <c:v>4.533314716392868E-2</c:v>
                </c:pt>
                <c:pt idx="12">
                  <c:v>4.3551102975925203E-2</c:v>
                </c:pt>
                <c:pt idx="13">
                  <c:v>4.0107946214544006E-2</c:v>
                </c:pt>
                <c:pt idx="14">
                  <c:v>3.8076901849540629E-2</c:v>
                </c:pt>
                <c:pt idx="15">
                  <c:v>3.6548826067314778E-2</c:v>
                </c:pt>
                <c:pt idx="16">
                  <c:v>3.4212508975177393E-2</c:v>
                </c:pt>
                <c:pt idx="17">
                  <c:v>3.1822334360679355E-2</c:v>
                </c:pt>
                <c:pt idx="18">
                  <c:v>2.9427756225390421E-2</c:v>
                </c:pt>
                <c:pt idx="19">
                  <c:v>2.7173333806406449E-2</c:v>
                </c:pt>
                <c:pt idx="20">
                  <c:v>2.4579317631259309E-2</c:v>
                </c:pt>
                <c:pt idx="21">
                  <c:v>2.2051210087212975E-2</c:v>
                </c:pt>
                <c:pt idx="22">
                  <c:v>1.9655003910813082E-2</c:v>
                </c:pt>
                <c:pt idx="23">
                  <c:v>1.7742890652354459E-2</c:v>
                </c:pt>
                <c:pt idx="24">
                  <c:v>1.5616578848467065E-2</c:v>
                </c:pt>
                <c:pt idx="25">
                  <c:v>1.4215958860374354E-2</c:v>
                </c:pt>
                <c:pt idx="26">
                  <c:v>1.2734315291235565E-2</c:v>
                </c:pt>
                <c:pt idx="27">
                  <c:v>1.1652869458803635E-2</c:v>
                </c:pt>
                <c:pt idx="28">
                  <c:v>1.0402209478872274E-2</c:v>
                </c:pt>
                <c:pt idx="29">
                  <c:v>9.2413380688463539E-3</c:v>
                </c:pt>
                <c:pt idx="30">
                  <c:v>8.2269483060842044E-3</c:v>
                </c:pt>
                <c:pt idx="31">
                  <c:v>7.647197459693565E-3</c:v>
                </c:pt>
                <c:pt idx="32">
                  <c:v>6.7043694154322571E-3</c:v>
                </c:pt>
                <c:pt idx="33">
                  <c:v>5.9241292111228304E-3</c:v>
                </c:pt>
                <c:pt idx="34">
                  <c:v>5.334688215979517E-3</c:v>
                </c:pt>
                <c:pt idx="35">
                  <c:v>5.1217392371598926E-3</c:v>
                </c:pt>
                <c:pt idx="36">
                  <c:v>4.8380575792243427E-3</c:v>
                </c:pt>
                <c:pt idx="37">
                  <c:v>4.4753528483237083E-3</c:v>
                </c:pt>
                <c:pt idx="38">
                  <c:v>4.2107571188365438E-3</c:v>
                </c:pt>
                <c:pt idx="39">
                  <c:v>3.7890584259078481E-3</c:v>
                </c:pt>
                <c:pt idx="40">
                  <c:v>3.6325922608344396E-3</c:v>
                </c:pt>
                <c:pt idx="41">
                  <c:v>3.4700584886685325E-3</c:v>
                </c:pt>
                <c:pt idx="42">
                  <c:v>3.3831835716738477E-3</c:v>
                </c:pt>
                <c:pt idx="43">
                  <c:v>3.2735581318481788E-3</c:v>
                </c:pt>
                <c:pt idx="44">
                  <c:v>3.1106699153075606E-3</c:v>
                </c:pt>
                <c:pt idx="45">
                  <c:v>3.1057016865298414E-3</c:v>
                </c:pt>
                <c:pt idx="46">
                  <c:v>2.8973785071767762E-3</c:v>
                </c:pt>
                <c:pt idx="47">
                  <c:v>2.679070810014074E-3</c:v>
                </c:pt>
                <c:pt idx="48">
                  <c:v>2.4798910940221804E-3</c:v>
                </c:pt>
                <c:pt idx="49">
                  <c:v>2.2774793259354715E-3</c:v>
                </c:pt>
                <c:pt idx="50">
                  <c:v>2.1802474241611148E-3</c:v>
                </c:pt>
                <c:pt idx="51">
                  <c:v>1.865548879672522E-3</c:v>
                </c:pt>
                <c:pt idx="52">
                  <c:v>1.7003117182079761E-3</c:v>
                </c:pt>
                <c:pt idx="53">
                  <c:v>1.4558472276980047E-3</c:v>
                </c:pt>
                <c:pt idx="54">
                  <c:v>1.3039467867734078E-3</c:v>
                </c:pt>
                <c:pt idx="55">
                  <c:v>1.1889145683504621E-3</c:v>
                </c:pt>
                <c:pt idx="56">
                  <c:v>1.1015770714091217E-3</c:v>
                </c:pt>
                <c:pt idx="57">
                  <c:v>9.8039914798060505E-4</c:v>
                </c:pt>
                <c:pt idx="58">
                  <c:v>8.3642864899868049E-4</c:v>
                </c:pt>
                <c:pt idx="59">
                  <c:v>7.1297387102753275E-4</c:v>
                </c:pt>
                <c:pt idx="60">
                  <c:v>5.6901538710915764E-4</c:v>
                </c:pt>
                <c:pt idx="61">
                  <c:v>4.8488591213553464E-4</c:v>
                </c:pt>
                <c:pt idx="62">
                  <c:v>4.0865033391393544E-4</c:v>
                </c:pt>
                <c:pt idx="63">
                  <c:v>3.6044589895332772E-4</c:v>
                </c:pt>
                <c:pt idx="64">
                  <c:v>2.9528820932437071E-4</c:v>
                </c:pt>
                <c:pt idx="65">
                  <c:v>2.4432030974737723E-4</c:v>
                </c:pt>
                <c:pt idx="66">
                  <c:v>2.1184359297306949E-4</c:v>
                </c:pt>
                <c:pt idx="67">
                  <c:v>1.8561470924450356E-4</c:v>
                </c:pt>
                <c:pt idx="68">
                  <c:v>1.7325120885206449E-4</c:v>
                </c:pt>
                <c:pt idx="69">
                  <c:v>1.5760158857883633E-4</c:v>
                </c:pt>
                <c:pt idx="70">
                  <c:v>1.5980034520839543E-4</c:v>
                </c:pt>
                <c:pt idx="71">
                  <c:v>1.5305388702534925E-4</c:v>
                </c:pt>
                <c:pt idx="72">
                  <c:v>1.4497976432008297E-4</c:v>
                </c:pt>
                <c:pt idx="73">
                  <c:v>1.3056168806067889E-4</c:v>
                </c:pt>
                <c:pt idx="74">
                  <c:v>1.1595137078448271E-4</c:v>
                </c:pt>
                <c:pt idx="75">
                  <c:v>1.0397835995740256E-4</c:v>
                </c:pt>
                <c:pt idx="76">
                  <c:v>9.3495217010460829E-5</c:v>
                </c:pt>
                <c:pt idx="77">
                  <c:v>8.8551018359840178E-5</c:v>
                </c:pt>
                <c:pt idx="78">
                  <c:v>7.8332206810987519E-5</c:v>
                </c:pt>
                <c:pt idx="79">
                  <c:v>6.5121644438308519E-5</c:v>
                </c:pt>
                <c:pt idx="80">
                  <c:v>6.1697351326700034E-5</c:v>
                </c:pt>
                <c:pt idx="81">
                  <c:v>6.0153415660588853E-5</c:v>
                </c:pt>
                <c:pt idx="82">
                  <c:v>5.3262776714948644E-5</c:v>
                </c:pt>
                <c:pt idx="83">
                  <c:v>4.5909557822652555E-5</c:v>
                </c:pt>
                <c:pt idx="84">
                  <c:v>4.7321327789719213E-5</c:v>
                </c:pt>
                <c:pt idx="85">
                  <c:v>3.9559596736739997E-5</c:v>
                </c:pt>
                <c:pt idx="86">
                  <c:v>3.5732798996223163E-5</c:v>
                </c:pt>
                <c:pt idx="87">
                  <c:v>3.6405642554995351E-5</c:v>
                </c:pt>
                <c:pt idx="88">
                  <c:v>3.6135303625131526E-5</c:v>
                </c:pt>
                <c:pt idx="89">
                  <c:v>3.4290991370282746E-5</c:v>
                </c:pt>
                <c:pt idx="90">
                  <c:v>3.2278468225740933E-5</c:v>
                </c:pt>
                <c:pt idx="91">
                  <c:v>3.0536284011062932E-5</c:v>
                </c:pt>
                <c:pt idx="92">
                  <c:v>2.9028393535600253E-5</c:v>
                </c:pt>
                <c:pt idx="93">
                  <c:v>2.7568563314335588E-5</c:v>
                </c:pt>
                <c:pt idx="94">
                  <c:v>2.6817621842491627E-5</c:v>
                </c:pt>
                <c:pt idx="95">
                  <c:v>2.3056906951497052E-5</c:v>
                </c:pt>
                <c:pt idx="96">
                  <c:v>2.3819863486890528E-5</c:v>
                </c:pt>
                <c:pt idx="97">
                  <c:v>2.0707962027569139E-5</c:v>
                </c:pt>
                <c:pt idx="98">
                  <c:v>1.9999073278148434E-5</c:v>
                </c:pt>
                <c:pt idx="99">
                  <c:v>1.7349751765482936E-5</c:v>
                </c:pt>
                <c:pt idx="100">
                  <c:v>1.5511447042408911E-5</c:v>
                </c:pt>
                <c:pt idx="101">
                  <c:v>1.4297925623909066E-5</c:v>
                </c:pt>
                <c:pt idx="102">
                  <c:v>1.227939494759249E-5</c:v>
                </c:pt>
                <c:pt idx="103">
                  <c:v>1.0248849207726416E-5</c:v>
                </c:pt>
                <c:pt idx="104">
                  <c:v>8.1041603641400553E-6</c:v>
                </c:pt>
                <c:pt idx="105">
                  <c:v>7.6716180763579319E-6</c:v>
                </c:pt>
                <c:pt idx="106">
                  <c:v>5.1544622627369653E-6</c:v>
                </c:pt>
                <c:pt idx="107">
                  <c:v>4.4035207908930019E-6</c:v>
                </c:pt>
                <c:pt idx="108">
                  <c:v>2.7334269575120278E-6</c:v>
                </c:pt>
                <c:pt idx="109">
                  <c:v>1.7902444688760091E-6</c:v>
                </c:pt>
                <c:pt idx="110">
                  <c:v>9.9124274283403181E-7</c:v>
                </c:pt>
                <c:pt idx="111">
                  <c:v>2.8235399341333028E-7</c:v>
                </c:pt>
                <c:pt idx="112">
                  <c:v>7.2090381297020492E-8</c:v>
                </c:pt>
                <c:pt idx="113">
                  <c:v>0</c:v>
                </c:pt>
                <c:pt idx="114">
                  <c:v>6.0075317747517085E-9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35-42F2-BE4F-42577BCC2624}"/>
            </c:ext>
          </c:extLst>
        </c:ser>
        <c:ser>
          <c:idx val="1"/>
          <c:order val="1"/>
          <c:tx>
            <c:strRef>
              <c:f>GenCost!$AH$9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GenCost!$AH$10:$AH$210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1.1953800000000001E-2</c:v>
                </c:pt>
                <c:pt idx="2">
                  <c:v>2.2831600000000001E-2</c:v>
                </c:pt>
                <c:pt idx="3">
                  <c:v>3.35149E-2</c:v>
                </c:pt>
                <c:pt idx="4">
                  <c:v>4.2033099999999997E-2</c:v>
                </c:pt>
                <c:pt idx="5">
                  <c:v>4.85383E-2</c:v>
                </c:pt>
                <c:pt idx="6">
                  <c:v>5.3591399999999997E-2</c:v>
                </c:pt>
                <c:pt idx="7">
                  <c:v>5.5371999999999998E-2</c:v>
                </c:pt>
                <c:pt idx="8">
                  <c:v>5.4256199999999997E-2</c:v>
                </c:pt>
                <c:pt idx="9">
                  <c:v>5.1484500000000002E-2</c:v>
                </c:pt>
                <c:pt idx="10">
                  <c:v>4.8713699999999999E-2</c:v>
                </c:pt>
                <c:pt idx="11">
                  <c:v>4.5942999999999998E-2</c:v>
                </c:pt>
                <c:pt idx="12">
                  <c:v>4.3171800000000003E-2</c:v>
                </c:pt>
                <c:pt idx="13">
                  <c:v>4.0401100000000002E-2</c:v>
                </c:pt>
                <c:pt idx="14">
                  <c:v>3.76294E-2</c:v>
                </c:pt>
                <c:pt idx="15">
                  <c:v>3.5242500000000003E-2</c:v>
                </c:pt>
                <c:pt idx="16">
                  <c:v>3.2855299999999997E-2</c:v>
                </c:pt>
                <c:pt idx="17">
                  <c:v>3.0467899999999999E-2</c:v>
                </c:pt>
                <c:pt idx="18">
                  <c:v>2.8081399999999999E-2</c:v>
                </c:pt>
                <c:pt idx="19">
                  <c:v>2.5693899999999999E-2</c:v>
                </c:pt>
                <c:pt idx="20">
                  <c:v>2.3624599999999999E-2</c:v>
                </c:pt>
                <c:pt idx="21">
                  <c:v>2.1555999999999999E-2</c:v>
                </c:pt>
                <c:pt idx="22">
                  <c:v>1.9486799999999999E-2</c:v>
                </c:pt>
                <c:pt idx="23">
                  <c:v>1.7418300000000001E-2</c:v>
                </c:pt>
                <c:pt idx="24">
                  <c:v>1.53492E-2</c:v>
                </c:pt>
                <c:pt idx="25">
                  <c:v>1.40439E-2</c:v>
                </c:pt>
                <c:pt idx="26">
                  <c:v>1.2738599999999999E-2</c:v>
                </c:pt>
                <c:pt idx="27">
                  <c:v>1.14331E-2</c:v>
                </c:pt>
                <c:pt idx="28">
                  <c:v>1.01277E-2</c:v>
                </c:pt>
                <c:pt idx="29">
                  <c:v>8.9225999999999993E-3</c:v>
                </c:pt>
                <c:pt idx="30">
                  <c:v>7.9164999999999999E-3</c:v>
                </c:pt>
                <c:pt idx="31">
                  <c:v>7.0609000000000002E-3</c:v>
                </c:pt>
                <c:pt idx="32">
                  <c:v>6.2599999999999999E-3</c:v>
                </c:pt>
                <c:pt idx="33">
                  <c:v>5.5586999999999998E-3</c:v>
                </c:pt>
                <c:pt idx="34">
                  <c:v>5.0572000000000004E-3</c:v>
                </c:pt>
                <c:pt idx="35">
                  <c:v>4.6556000000000002E-3</c:v>
                </c:pt>
                <c:pt idx="36">
                  <c:v>4.2542999999999999E-3</c:v>
                </c:pt>
                <c:pt idx="37">
                  <c:v>3.9025000000000002E-3</c:v>
                </c:pt>
                <c:pt idx="38">
                  <c:v>3.5511000000000002E-3</c:v>
                </c:pt>
                <c:pt idx="39">
                  <c:v>3.2496999999999999E-3</c:v>
                </c:pt>
                <c:pt idx="40">
                  <c:v>3.0549000000000002E-3</c:v>
                </c:pt>
                <c:pt idx="41">
                  <c:v>2.9103000000000002E-3</c:v>
                </c:pt>
                <c:pt idx="42">
                  <c:v>2.7653999999999999E-3</c:v>
                </c:pt>
                <c:pt idx="43">
                  <c:v>2.6706E-3</c:v>
                </c:pt>
                <c:pt idx="44">
                  <c:v>2.5757000000000002E-3</c:v>
                </c:pt>
                <c:pt idx="45">
                  <c:v>2.4811999999999998E-3</c:v>
                </c:pt>
                <c:pt idx="46">
                  <c:v>2.3863999999999999E-3</c:v>
                </c:pt>
                <c:pt idx="47">
                  <c:v>2.2915000000000001E-3</c:v>
                </c:pt>
                <c:pt idx="48">
                  <c:v>2.1967000000000002E-3</c:v>
                </c:pt>
                <c:pt idx="49">
                  <c:v>2.1018E-3</c:v>
                </c:pt>
                <c:pt idx="50">
                  <c:v>2.0068E-3</c:v>
                </c:pt>
                <c:pt idx="51">
                  <c:v>1.9122E-3</c:v>
                </c:pt>
                <c:pt idx="52">
                  <c:v>1.8174E-3</c:v>
                </c:pt>
                <c:pt idx="53">
                  <c:v>1.7225999999999999E-3</c:v>
                </c:pt>
                <c:pt idx="54">
                  <c:v>1.6276000000000001E-3</c:v>
                </c:pt>
                <c:pt idx="55">
                  <c:v>1.5329E-3</c:v>
                </c:pt>
                <c:pt idx="56">
                  <c:v>1.4381999999999999E-3</c:v>
                </c:pt>
                <c:pt idx="57">
                  <c:v>1.3435000000000001E-3</c:v>
                </c:pt>
                <c:pt idx="58">
                  <c:v>1.2489000000000001E-3</c:v>
                </c:pt>
                <c:pt idx="59">
                  <c:v>1.1571999999999999E-3</c:v>
                </c:pt>
                <c:pt idx="60">
                  <c:v>1.0656000000000001E-3</c:v>
                </c:pt>
                <c:pt idx="61">
                  <c:v>9.7380000000000003E-4</c:v>
                </c:pt>
                <c:pt idx="62">
                  <c:v>8.8210000000000003E-4</c:v>
                </c:pt>
                <c:pt idx="63">
                  <c:v>7.9049999999999997E-4</c:v>
                </c:pt>
                <c:pt idx="64">
                  <c:v>6.9879999999999996E-4</c:v>
                </c:pt>
                <c:pt idx="65">
                  <c:v>6.0709999999999996E-4</c:v>
                </c:pt>
                <c:pt idx="66">
                  <c:v>5.1539999999999995E-4</c:v>
                </c:pt>
                <c:pt idx="67">
                  <c:v>4.637E-4</c:v>
                </c:pt>
                <c:pt idx="68">
                  <c:v>4.3189999999999998E-4</c:v>
                </c:pt>
                <c:pt idx="69">
                  <c:v>4.2010000000000002E-4</c:v>
                </c:pt>
                <c:pt idx="70">
                  <c:v>3.9550000000000002E-4</c:v>
                </c:pt>
                <c:pt idx="71">
                  <c:v>3.7100000000000002E-4</c:v>
                </c:pt>
                <c:pt idx="72">
                  <c:v>3.4660000000000002E-4</c:v>
                </c:pt>
                <c:pt idx="73">
                  <c:v>3.2210000000000002E-4</c:v>
                </c:pt>
                <c:pt idx="74">
                  <c:v>2.9760000000000002E-4</c:v>
                </c:pt>
                <c:pt idx="75">
                  <c:v>2.7310000000000002E-4</c:v>
                </c:pt>
                <c:pt idx="76">
                  <c:v>2.4860000000000003E-4</c:v>
                </c:pt>
                <c:pt idx="77">
                  <c:v>2.241E-4</c:v>
                </c:pt>
                <c:pt idx="78">
                  <c:v>1.996E-4</c:v>
                </c:pt>
                <c:pt idx="79">
                  <c:v>1.752E-4</c:v>
                </c:pt>
                <c:pt idx="80">
                  <c:v>1.507E-4</c:v>
                </c:pt>
                <c:pt idx="81">
                  <c:v>1.261E-4</c:v>
                </c:pt>
                <c:pt idx="82">
                  <c:v>1.066E-4</c:v>
                </c:pt>
                <c:pt idx="83">
                  <c:v>9.2100000000000003E-5</c:v>
                </c:pt>
                <c:pt idx="84">
                  <c:v>7.7600000000000002E-5</c:v>
                </c:pt>
                <c:pt idx="85">
                  <c:v>6.8200000000000004E-5</c:v>
                </c:pt>
                <c:pt idx="86">
                  <c:v>5.9200000000000002E-5</c:v>
                </c:pt>
                <c:pt idx="87">
                  <c:v>5.1199999999999998E-5</c:v>
                </c:pt>
                <c:pt idx="88">
                  <c:v>4.5200000000000001E-5</c:v>
                </c:pt>
                <c:pt idx="89">
                  <c:v>3.9199999999999997E-5</c:v>
                </c:pt>
                <c:pt idx="90">
                  <c:v>3.3200000000000001E-5</c:v>
                </c:pt>
                <c:pt idx="91">
                  <c:v>2.72E-5</c:v>
                </c:pt>
                <c:pt idx="92">
                  <c:v>2.37E-5</c:v>
                </c:pt>
                <c:pt idx="93">
                  <c:v>2.12E-5</c:v>
                </c:pt>
                <c:pt idx="94">
                  <c:v>1.91E-5</c:v>
                </c:pt>
                <c:pt idx="95">
                  <c:v>1.8099999999999999E-5</c:v>
                </c:pt>
                <c:pt idx="96">
                  <c:v>1.7099999999999999E-5</c:v>
                </c:pt>
                <c:pt idx="97">
                  <c:v>1.6099999999999998E-5</c:v>
                </c:pt>
                <c:pt idx="98">
                  <c:v>1.5099999999999999E-5</c:v>
                </c:pt>
                <c:pt idx="99">
                  <c:v>1.4100000000000001E-5</c:v>
                </c:pt>
                <c:pt idx="100">
                  <c:v>1.31E-5</c:v>
                </c:pt>
                <c:pt idx="101">
                  <c:v>1.2099999999999999E-5</c:v>
                </c:pt>
                <c:pt idx="102">
                  <c:v>1.11E-5</c:v>
                </c:pt>
                <c:pt idx="103">
                  <c:v>1.01E-5</c:v>
                </c:pt>
                <c:pt idx="104">
                  <c:v>9.0999999999999993E-6</c:v>
                </c:pt>
                <c:pt idx="105">
                  <c:v>8.1000000000000004E-6</c:v>
                </c:pt>
                <c:pt idx="106">
                  <c:v>7.0999999999999998E-6</c:v>
                </c:pt>
                <c:pt idx="107">
                  <c:v>6.0000000000000002E-6</c:v>
                </c:pt>
                <c:pt idx="108">
                  <c:v>5.0000000000000004E-6</c:v>
                </c:pt>
                <c:pt idx="109">
                  <c:v>3.9999999999999998E-6</c:v>
                </c:pt>
                <c:pt idx="110">
                  <c:v>3.0000000000000001E-6</c:v>
                </c:pt>
                <c:pt idx="111">
                  <c:v>1.9999999999999999E-6</c:v>
                </c:pt>
                <c:pt idx="112">
                  <c:v>9.9999999999999995E-7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D35-42F2-BE4F-42577BCC2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30"/>
          <c:min val="7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5.000000000000001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HBShp - Beginning</a:t>
            </a:r>
          </a:p>
        </c:rich>
      </c:tx>
      <c:layout>
        <c:manualLayout>
          <c:xMode val="edge"/>
          <c:yMode val="edge"/>
          <c:x val="0.35685120532590803"/>
          <c:y val="3.691584542498224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GenCost!$AI$9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GenCost!$AI$10:$AI$210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1.8187460534842246E-2</c:v>
                </c:pt>
                <c:pt idx="2">
                  <c:v>5.4866722582769173E-2</c:v>
                </c:pt>
                <c:pt idx="3">
                  <c:v>0.14658953498382479</c:v>
                </c:pt>
                <c:pt idx="4">
                  <c:v>0.17452251436594762</c:v>
                </c:pt>
                <c:pt idx="5">
                  <c:v>0.14544848988701381</c:v>
                </c:pt>
                <c:pt idx="6">
                  <c:v>0.10165204797378262</c:v>
                </c:pt>
                <c:pt idx="7">
                  <c:v>7.0686645116694341E-2</c:v>
                </c:pt>
                <c:pt idx="8">
                  <c:v>5.5663792696662967E-2</c:v>
                </c:pt>
                <c:pt idx="9">
                  <c:v>4.4116001628855123E-2</c:v>
                </c:pt>
                <c:pt idx="10">
                  <c:v>3.5225478651803539E-2</c:v>
                </c:pt>
                <c:pt idx="11">
                  <c:v>2.7784011356600028E-2</c:v>
                </c:pt>
                <c:pt idx="12">
                  <c:v>2.3005136458943788E-2</c:v>
                </c:pt>
                <c:pt idx="13">
                  <c:v>1.7911316995313335E-2</c:v>
                </c:pt>
                <c:pt idx="14">
                  <c:v>1.3260799540232028E-2</c:v>
                </c:pt>
                <c:pt idx="15">
                  <c:v>1.1419579959246192E-2</c:v>
                </c:pt>
                <c:pt idx="16">
                  <c:v>9.8636666783133448E-3</c:v>
                </c:pt>
                <c:pt idx="17">
                  <c:v>8.085438261814867E-3</c:v>
                </c:pt>
                <c:pt idx="18">
                  <c:v>6.0841405267592187E-3</c:v>
                </c:pt>
                <c:pt idx="19">
                  <c:v>4.4269528521714858E-3</c:v>
                </c:pt>
                <c:pt idx="20">
                  <c:v>3.2580367540612385E-3</c:v>
                </c:pt>
                <c:pt idx="21">
                  <c:v>2.6582361465364471E-3</c:v>
                </c:pt>
                <c:pt idx="22">
                  <c:v>2.1902937414428354E-3</c:v>
                </c:pt>
                <c:pt idx="23">
                  <c:v>1.9765560303481419E-3</c:v>
                </c:pt>
                <c:pt idx="24">
                  <c:v>1.7575502947752347E-3</c:v>
                </c:pt>
                <c:pt idx="25">
                  <c:v>1.4658953498382478E-3</c:v>
                </c:pt>
                <c:pt idx="26">
                  <c:v>1.3507980201593328E-3</c:v>
                </c:pt>
                <c:pt idx="27">
                  <c:v>1.3288704310918972E-3</c:v>
                </c:pt>
                <c:pt idx="28">
                  <c:v>1.1856206885497091E-3</c:v>
                </c:pt>
                <c:pt idx="29">
                  <c:v>1.0845038853706682E-3</c:v>
                </c:pt>
                <c:pt idx="30">
                  <c:v>9.6066028428241142E-4</c:v>
                </c:pt>
                <c:pt idx="31">
                  <c:v>8.6047776749587405E-4</c:v>
                </c:pt>
                <c:pt idx="32">
                  <c:v>7.5893321873954215E-4</c:v>
                </c:pt>
                <c:pt idx="33">
                  <c:v>6.1740571496907756E-4</c:v>
                </c:pt>
                <c:pt idx="34">
                  <c:v>5.2395456279359068E-4</c:v>
                </c:pt>
                <c:pt idx="35">
                  <c:v>4.8629043906687667E-4</c:v>
                </c:pt>
                <c:pt idx="36">
                  <c:v>4.4425880786677207E-4</c:v>
                </c:pt>
                <c:pt idx="37">
                  <c:v>4.0668473584054039E-4</c:v>
                </c:pt>
                <c:pt idx="38">
                  <c:v>3.9208510389985066E-4</c:v>
                </c:pt>
                <c:pt idx="39">
                  <c:v>3.6028559716704521E-4</c:v>
                </c:pt>
                <c:pt idx="40">
                  <c:v>3.4199384550658192E-4</c:v>
                </c:pt>
                <c:pt idx="41">
                  <c:v>3.4421136863095809E-4</c:v>
                </c:pt>
                <c:pt idx="42">
                  <c:v>3.3966375775660294E-4</c:v>
                </c:pt>
                <c:pt idx="43">
                  <c:v>2.9819494968451267E-4</c:v>
                </c:pt>
                <c:pt idx="44">
                  <c:v>2.9291566874373892E-4</c:v>
                </c:pt>
                <c:pt idx="45">
                  <c:v>2.6712711301812576E-4</c:v>
                </c:pt>
                <c:pt idx="46">
                  <c:v>2.8295369937788662E-4</c:v>
                </c:pt>
                <c:pt idx="47">
                  <c:v>2.7134828647823266E-4</c:v>
                </c:pt>
                <c:pt idx="48">
                  <c:v>2.6288342663289828E-4</c:v>
                </c:pt>
                <c:pt idx="49">
                  <c:v>2.7899142455666627E-4</c:v>
                </c:pt>
                <c:pt idx="50">
                  <c:v>2.7358832252772941E-4</c:v>
                </c:pt>
                <c:pt idx="51">
                  <c:v>2.5548793073079093E-4</c:v>
                </c:pt>
                <c:pt idx="52">
                  <c:v>2.3048732738439773E-4</c:v>
                </c:pt>
                <c:pt idx="53">
                  <c:v>2.3690351104376024E-4</c:v>
                </c:pt>
                <c:pt idx="54">
                  <c:v>2.3282867159693703E-4</c:v>
                </c:pt>
                <c:pt idx="55">
                  <c:v>2.1688952061157333E-4</c:v>
                </c:pt>
                <c:pt idx="56">
                  <c:v>1.8814051523260517E-4</c:v>
                </c:pt>
                <c:pt idx="57">
                  <c:v>1.8986275400432881E-4</c:v>
                </c:pt>
                <c:pt idx="58">
                  <c:v>2.0154696214190476E-4</c:v>
                </c:pt>
                <c:pt idx="59">
                  <c:v>1.907069886963502E-4</c:v>
                </c:pt>
                <c:pt idx="60">
                  <c:v>1.762536907689441E-4</c:v>
                </c:pt>
                <c:pt idx="61">
                  <c:v>1.4340733301803219E-4</c:v>
                </c:pt>
                <c:pt idx="62">
                  <c:v>1.3923118540816641E-4</c:v>
                </c:pt>
                <c:pt idx="63">
                  <c:v>1.3598932419080432E-4</c:v>
                </c:pt>
                <c:pt idx="64">
                  <c:v>1.2079309973441942E-4</c:v>
                </c:pt>
                <c:pt idx="65">
                  <c:v>9.7987506587281817E-5</c:v>
                </c:pt>
                <c:pt idx="66">
                  <c:v>9.0727088235897905E-5</c:v>
                </c:pt>
                <c:pt idx="67">
                  <c:v>8.7091250828925837E-5</c:v>
                </c:pt>
                <c:pt idx="68">
                  <c:v>8.1766944037910971E-5</c:v>
                </c:pt>
                <c:pt idx="69">
                  <c:v>7.6003635207045014E-5</c:v>
                </c:pt>
                <c:pt idx="70">
                  <c:v>6.6323077405199826E-5</c:v>
                </c:pt>
                <c:pt idx="71">
                  <c:v>6.1572850204759513E-5</c:v>
                </c:pt>
                <c:pt idx="72">
                  <c:v>6.2180699183014902E-5</c:v>
                </c:pt>
                <c:pt idx="73">
                  <c:v>6.5377534550135866E-5</c:v>
                </c:pt>
                <c:pt idx="74">
                  <c:v>6.6379359718001245E-5</c:v>
                </c:pt>
                <c:pt idx="75">
                  <c:v>6.3655295778412247E-5</c:v>
                </c:pt>
                <c:pt idx="76">
                  <c:v>6.2203212108135472E-5</c:v>
                </c:pt>
                <c:pt idx="77">
                  <c:v>5.9738046807433034E-5</c:v>
                </c:pt>
                <c:pt idx="78">
                  <c:v>5.7858217559865421E-5</c:v>
                </c:pt>
                <c:pt idx="79">
                  <c:v>4.4935798540658127E-5</c:v>
                </c:pt>
                <c:pt idx="80">
                  <c:v>4.2920891742367085E-5</c:v>
                </c:pt>
                <c:pt idx="81">
                  <c:v>3.2632484962266514E-5</c:v>
                </c:pt>
                <c:pt idx="82">
                  <c:v>2.8006078849989332E-5</c:v>
                </c:pt>
                <c:pt idx="83">
                  <c:v>2.4167625116932113E-5</c:v>
                </c:pt>
                <c:pt idx="84">
                  <c:v>2.0047759819867766E-5</c:v>
                </c:pt>
                <c:pt idx="85">
                  <c:v>1.4926069354938045E-5</c:v>
                </c:pt>
                <c:pt idx="86">
                  <c:v>8.9151183477458E-6</c:v>
                </c:pt>
                <c:pt idx="87">
                  <c:v>4.3562510108303346E-6</c:v>
                </c:pt>
                <c:pt idx="88">
                  <c:v>6.8664421617739115E-7</c:v>
                </c:pt>
                <c:pt idx="89">
                  <c:v>1.1256462560285102E-8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0C-4D0B-A337-8365570C72D5}"/>
            </c:ext>
          </c:extLst>
        </c:ser>
        <c:ser>
          <c:idx val="1"/>
          <c:order val="1"/>
          <c:tx>
            <c:strRef>
              <c:f>GenCost!$AJ$9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GenCost!$AJ$10:$AJ$210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2.0532700000000001E-2</c:v>
                </c:pt>
                <c:pt idx="2">
                  <c:v>5.6694300000000003E-2</c:v>
                </c:pt>
                <c:pt idx="3">
                  <c:v>0.145592</c:v>
                </c:pt>
                <c:pt idx="4">
                  <c:v>0.16087760000000001</c:v>
                </c:pt>
                <c:pt idx="5">
                  <c:v>0.14701059999999999</c:v>
                </c:pt>
                <c:pt idx="6">
                  <c:v>9.6930000000000002E-2</c:v>
                </c:pt>
                <c:pt idx="7">
                  <c:v>7.3126700000000003E-2</c:v>
                </c:pt>
                <c:pt idx="8">
                  <c:v>5.5488700000000002E-2</c:v>
                </c:pt>
                <c:pt idx="9">
                  <c:v>4.4448000000000001E-2</c:v>
                </c:pt>
                <c:pt idx="10">
                  <c:v>3.6351599999999998E-2</c:v>
                </c:pt>
                <c:pt idx="11">
                  <c:v>2.82554E-2</c:v>
                </c:pt>
                <c:pt idx="12">
                  <c:v>2.3566199999999999E-2</c:v>
                </c:pt>
                <c:pt idx="13">
                  <c:v>1.8877000000000001E-2</c:v>
                </c:pt>
                <c:pt idx="14">
                  <c:v>1.4187699999999999E-2</c:v>
                </c:pt>
                <c:pt idx="15">
                  <c:v>1.21023E-2</c:v>
                </c:pt>
                <c:pt idx="16">
                  <c:v>1.0016799999999999E-2</c:v>
                </c:pt>
                <c:pt idx="17">
                  <c:v>8.6380999999999993E-3</c:v>
                </c:pt>
                <c:pt idx="18">
                  <c:v>6.8091000000000002E-3</c:v>
                </c:pt>
                <c:pt idx="19">
                  <c:v>5.0693999999999999E-3</c:v>
                </c:pt>
                <c:pt idx="20">
                  <c:v>3.7309999999999999E-3</c:v>
                </c:pt>
                <c:pt idx="21">
                  <c:v>2.7874000000000002E-3</c:v>
                </c:pt>
                <c:pt idx="22">
                  <c:v>2.1402000000000001E-3</c:v>
                </c:pt>
                <c:pt idx="23">
                  <c:v>2.0092999999999999E-3</c:v>
                </c:pt>
                <c:pt idx="24">
                  <c:v>1.8787000000000001E-3</c:v>
                </c:pt>
                <c:pt idx="25">
                  <c:v>1.748E-3</c:v>
                </c:pt>
                <c:pt idx="26">
                  <c:v>1.6172000000000001E-3</c:v>
                </c:pt>
                <c:pt idx="27">
                  <c:v>1.4863000000000001E-3</c:v>
                </c:pt>
                <c:pt idx="28">
                  <c:v>1.3554000000000001E-3</c:v>
                </c:pt>
                <c:pt idx="29">
                  <c:v>1.2248000000000001E-3</c:v>
                </c:pt>
                <c:pt idx="30">
                  <c:v>1.0939999999999999E-3</c:v>
                </c:pt>
                <c:pt idx="31">
                  <c:v>9.634E-4</c:v>
                </c:pt>
                <c:pt idx="32">
                  <c:v>8.3259999999999996E-4</c:v>
                </c:pt>
                <c:pt idx="33">
                  <c:v>7.0189999999999998E-4</c:v>
                </c:pt>
                <c:pt idx="34">
                  <c:v>5.7109999999999995E-4</c:v>
                </c:pt>
                <c:pt idx="35">
                  <c:v>5.53E-4</c:v>
                </c:pt>
                <c:pt idx="36">
                  <c:v>5.3499999999999999E-4</c:v>
                </c:pt>
                <c:pt idx="37">
                  <c:v>5.1690000000000004E-4</c:v>
                </c:pt>
                <c:pt idx="38">
                  <c:v>4.9879999999999998E-4</c:v>
                </c:pt>
                <c:pt idx="39">
                  <c:v>4.8069999999999997E-4</c:v>
                </c:pt>
                <c:pt idx="40">
                  <c:v>4.6260000000000002E-4</c:v>
                </c:pt>
                <c:pt idx="41">
                  <c:v>4.4450000000000002E-4</c:v>
                </c:pt>
                <c:pt idx="42">
                  <c:v>4.2640000000000001E-4</c:v>
                </c:pt>
                <c:pt idx="43">
                  <c:v>4.082E-4</c:v>
                </c:pt>
                <c:pt idx="44">
                  <c:v>3.901E-4</c:v>
                </c:pt>
                <c:pt idx="45">
                  <c:v>3.7199999999999999E-4</c:v>
                </c:pt>
                <c:pt idx="46">
                  <c:v>3.5399999999999999E-4</c:v>
                </c:pt>
                <c:pt idx="47">
                  <c:v>3.3589999999999998E-4</c:v>
                </c:pt>
                <c:pt idx="48">
                  <c:v>3.1780000000000003E-4</c:v>
                </c:pt>
                <c:pt idx="49">
                  <c:v>2.9970000000000002E-4</c:v>
                </c:pt>
                <c:pt idx="50">
                  <c:v>2.8150000000000001E-4</c:v>
                </c:pt>
                <c:pt idx="51">
                  <c:v>2.6340000000000001E-4</c:v>
                </c:pt>
                <c:pt idx="52">
                  <c:v>2.453E-4</c:v>
                </c:pt>
                <c:pt idx="53">
                  <c:v>2.2719999999999999E-4</c:v>
                </c:pt>
                <c:pt idx="54">
                  <c:v>2.209E-4</c:v>
                </c:pt>
                <c:pt idx="55">
                  <c:v>2.1460000000000001E-4</c:v>
                </c:pt>
                <c:pt idx="56">
                  <c:v>2.084E-4</c:v>
                </c:pt>
                <c:pt idx="57">
                  <c:v>2.0210000000000001E-4</c:v>
                </c:pt>
                <c:pt idx="58">
                  <c:v>1.9579999999999999E-4</c:v>
                </c:pt>
                <c:pt idx="59">
                  <c:v>1.895E-4</c:v>
                </c:pt>
                <c:pt idx="60">
                  <c:v>1.8330000000000001E-4</c:v>
                </c:pt>
                <c:pt idx="61">
                  <c:v>1.771E-4</c:v>
                </c:pt>
                <c:pt idx="62">
                  <c:v>1.708E-4</c:v>
                </c:pt>
                <c:pt idx="63">
                  <c:v>1.6449999999999999E-4</c:v>
                </c:pt>
                <c:pt idx="64">
                  <c:v>1.583E-4</c:v>
                </c:pt>
                <c:pt idx="65">
                  <c:v>1.5200000000000001E-4</c:v>
                </c:pt>
                <c:pt idx="66">
                  <c:v>1.4569999999999999E-4</c:v>
                </c:pt>
                <c:pt idx="67">
                  <c:v>1.3880000000000001E-4</c:v>
                </c:pt>
                <c:pt idx="68">
                  <c:v>1.3180000000000001E-4</c:v>
                </c:pt>
                <c:pt idx="69">
                  <c:v>1.248E-4</c:v>
                </c:pt>
                <c:pt idx="70">
                  <c:v>1.1790000000000001E-4</c:v>
                </c:pt>
                <c:pt idx="71">
                  <c:v>1.109E-4</c:v>
                </c:pt>
                <c:pt idx="72">
                  <c:v>1.039E-4</c:v>
                </c:pt>
                <c:pt idx="73">
                  <c:v>9.6899999999999997E-5</c:v>
                </c:pt>
                <c:pt idx="74">
                  <c:v>9.0000000000000006E-5</c:v>
                </c:pt>
                <c:pt idx="75">
                  <c:v>8.2999999999999998E-5</c:v>
                </c:pt>
                <c:pt idx="76">
                  <c:v>7.6000000000000004E-5</c:v>
                </c:pt>
                <c:pt idx="77">
                  <c:v>6.9099999999999999E-5</c:v>
                </c:pt>
                <c:pt idx="78">
                  <c:v>6.2799999999999995E-5</c:v>
                </c:pt>
                <c:pt idx="79">
                  <c:v>5.6499999999999998E-5</c:v>
                </c:pt>
                <c:pt idx="80">
                  <c:v>5.02E-5</c:v>
                </c:pt>
                <c:pt idx="81">
                  <c:v>4.3999999999999999E-5</c:v>
                </c:pt>
                <c:pt idx="82">
                  <c:v>3.7700000000000002E-5</c:v>
                </c:pt>
                <c:pt idx="83">
                  <c:v>3.1399999999999998E-5</c:v>
                </c:pt>
                <c:pt idx="84">
                  <c:v>2.51E-5</c:v>
                </c:pt>
                <c:pt idx="85">
                  <c:v>1.88E-5</c:v>
                </c:pt>
                <c:pt idx="86">
                  <c:v>1.26E-5</c:v>
                </c:pt>
                <c:pt idx="87">
                  <c:v>6.2999999999999998E-6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E0C-4D0B-A337-8365570C7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5.000000000000001E-2"/>
        <c:minorUnit val="2.5000000000000005E-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HBShp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GenCost!$AI$9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GenCost!$AI$10:$AI$210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1.8187460534842246E-2</c:v>
                </c:pt>
                <c:pt idx="2">
                  <c:v>5.4866722582769173E-2</c:v>
                </c:pt>
                <c:pt idx="3">
                  <c:v>0.14658953498382479</c:v>
                </c:pt>
                <c:pt idx="4">
                  <c:v>0.17452251436594762</c:v>
                </c:pt>
                <c:pt idx="5">
                  <c:v>0.14544848988701381</c:v>
                </c:pt>
                <c:pt idx="6">
                  <c:v>0.10165204797378262</c:v>
                </c:pt>
                <c:pt idx="7">
                  <c:v>7.0686645116694341E-2</c:v>
                </c:pt>
                <c:pt idx="8">
                  <c:v>5.5663792696662967E-2</c:v>
                </c:pt>
                <c:pt idx="9">
                  <c:v>4.4116001628855123E-2</c:v>
                </c:pt>
                <c:pt idx="10">
                  <c:v>3.5225478651803539E-2</c:v>
                </c:pt>
                <c:pt idx="11">
                  <c:v>2.7784011356600028E-2</c:v>
                </c:pt>
                <c:pt idx="12">
                  <c:v>2.3005136458943788E-2</c:v>
                </c:pt>
                <c:pt idx="13">
                  <c:v>1.7911316995313335E-2</c:v>
                </c:pt>
                <c:pt idx="14">
                  <c:v>1.3260799540232028E-2</c:v>
                </c:pt>
                <c:pt idx="15">
                  <c:v>1.1419579959246192E-2</c:v>
                </c:pt>
                <c:pt idx="16">
                  <c:v>9.8636666783133448E-3</c:v>
                </c:pt>
                <c:pt idx="17">
                  <c:v>8.085438261814867E-3</c:v>
                </c:pt>
                <c:pt idx="18">
                  <c:v>6.0841405267592187E-3</c:v>
                </c:pt>
                <c:pt idx="19">
                  <c:v>4.4269528521714858E-3</c:v>
                </c:pt>
                <c:pt idx="20">
                  <c:v>3.2580367540612385E-3</c:v>
                </c:pt>
                <c:pt idx="21">
                  <c:v>2.6582361465364471E-3</c:v>
                </c:pt>
                <c:pt idx="22">
                  <c:v>2.1902937414428354E-3</c:v>
                </c:pt>
                <c:pt idx="23">
                  <c:v>1.9765560303481419E-3</c:v>
                </c:pt>
                <c:pt idx="24">
                  <c:v>1.7575502947752347E-3</c:v>
                </c:pt>
                <c:pt idx="25">
                  <c:v>1.4658953498382478E-3</c:v>
                </c:pt>
                <c:pt idx="26">
                  <c:v>1.3507980201593328E-3</c:v>
                </c:pt>
                <c:pt idx="27">
                  <c:v>1.3288704310918972E-3</c:v>
                </c:pt>
                <c:pt idx="28">
                  <c:v>1.1856206885497091E-3</c:v>
                </c:pt>
                <c:pt idx="29">
                  <c:v>1.0845038853706682E-3</c:v>
                </c:pt>
                <c:pt idx="30">
                  <c:v>9.6066028428241142E-4</c:v>
                </c:pt>
                <c:pt idx="31">
                  <c:v>8.6047776749587405E-4</c:v>
                </c:pt>
                <c:pt idx="32">
                  <c:v>7.5893321873954215E-4</c:v>
                </c:pt>
                <c:pt idx="33">
                  <c:v>6.1740571496907756E-4</c:v>
                </c:pt>
                <c:pt idx="34">
                  <c:v>5.2395456279359068E-4</c:v>
                </c:pt>
                <c:pt idx="35">
                  <c:v>4.8629043906687667E-4</c:v>
                </c:pt>
                <c:pt idx="36">
                  <c:v>4.4425880786677207E-4</c:v>
                </c:pt>
                <c:pt idx="37">
                  <c:v>4.0668473584054039E-4</c:v>
                </c:pt>
                <c:pt idx="38">
                  <c:v>3.9208510389985066E-4</c:v>
                </c:pt>
                <c:pt idx="39">
                  <c:v>3.6028559716704521E-4</c:v>
                </c:pt>
                <c:pt idx="40">
                  <c:v>3.4199384550658192E-4</c:v>
                </c:pt>
                <c:pt idx="41">
                  <c:v>3.4421136863095809E-4</c:v>
                </c:pt>
                <c:pt idx="42">
                  <c:v>3.3966375775660294E-4</c:v>
                </c:pt>
                <c:pt idx="43">
                  <c:v>2.9819494968451267E-4</c:v>
                </c:pt>
                <c:pt idx="44">
                  <c:v>2.9291566874373892E-4</c:v>
                </c:pt>
                <c:pt idx="45">
                  <c:v>2.6712711301812576E-4</c:v>
                </c:pt>
                <c:pt idx="46">
                  <c:v>2.8295369937788662E-4</c:v>
                </c:pt>
                <c:pt idx="47">
                  <c:v>2.7134828647823266E-4</c:v>
                </c:pt>
                <c:pt idx="48">
                  <c:v>2.6288342663289828E-4</c:v>
                </c:pt>
                <c:pt idx="49">
                  <c:v>2.7899142455666627E-4</c:v>
                </c:pt>
                <c:pt idx="50">
                  <c:v>2.7358832252772941E-4</c:v>
                </c:pt>
                <c:pt idx="51">
                  <c:v>2.5548793073079093E-4</c:v>
                </c:pt>
                <c:pt idx="52">
                  <c:v>2.3048732738439773E-4</c:v>
                </c:pt>
                <c:pt idx="53">
                  <c:v>2.3690351104376024E-4</c:v>
                </c:pt>
                <c:pt idx="54">
                  <c:v>2.3282867159693703E-4</c:v>
                </c:pt>
                <c:pt idx="55">
                  <c:v>2.1688952061157333E-4</c:v>
                </c:pt>
                <c:pt idx="56">
                  <c:v>1.8814051523260517E-4</c:v>
                </c:pt>
                <c:pt idx="57">
                  <c:v>1.8986275400432881E-4</c:v>
                </c:pt>
                <c:pt idx="58">
                  <c:v>2.0154696214190476E-4</c:v>
                </c:pt>
                <c:pt idx="59">
                  <c:v>1.907069886963502E-4</c:v>
                </c:pt>
                <c:pt idx="60">
                  <c:v>1.762536907689441E-4</c:v>
                </c:pt>
                <c:pt idx="61">
                  <c:v>1.4340733301803219E-4</c:v>
                </c:pt>
                <c:pt idx="62">
                  <c:v>1.3923118540816641E-4</c:v>
                </c:pt>
                <c:pt idx="63">
                  <c:v>1.3598932419080432E-4</c:v>
                </c:pt>
                <c:pt idx="64">
                  <c:v>1.2079309973441942E-4</c:v>
                </c:pt>
                <c:pt idx="65">
                  <c:v>9.7987506587281817E-5</c:v>
                </c:pt>
                <c:pt idx="66">
                  <c:v>9.0727088235897905E-5</c:v>
                </c:pt>
                <c:pt idx="67">
                  <c:v>8.7091250828925837E-5</c:v>
                </c:pt>
                <c:pt idx="68">
                  <c:v>8.1766944037910971E-5</c:v>
                </c:pt>
                <c:pt idx="69">
                  <c:v>7.6003635207045014E-5</c:v>
                </c:pt>
                <c:pt idx="70">
                  <c:v>6.6323077405199826E-5</c:v>
                </c:pt>
                <c:pt idx="71">
                  <c:v>6.1572850204759513E-5</c:v>
                </c:pt>
                <c:pt idx="72">
                  <c:v>6.2180699183014902E-5</c:v>
                </c:pt>
                <c:pt idx="73">
                  <c:v>6.5377534550135866E-5</c:v>
                </c:pt>
                <c:pt idx="74">
                  <c:v>6.6379359718001245E-5</c:v>
                </c:pt>
                <c:pt idx="75">
                  <c:v>6.3655295778412247E-5</c:v>
                </c:pt>
                <c:pt idx="76">
                  <c:v>6.2203212108135472E-5</c:v>
                </c:pt>
                <c:pt idx="77">
                  <c:v>5.9738046807433034E-5</c:v>
                </c:pt>
                <c:pt idx="78">
                  <c:v>5.7858217559865421E-5</c:v>
                </c:pt>
                <c:pt idx="79">
                  <c:v>4.4935798540658127E-5</c:v>
                </c:pt>
                <c:pt idx="80">
                  <c:v>4.2920891742367085E-5</c:v>
                </c:pt>
                <c:pt idx="81">
                  <c:v>3.2632484962266514E-5</c:v>
                </c:pt>
                <c:pt idx="82">
                  <c:v>2.8006078849989332E-5</c:v>
                </c:pt>
                <c:pt idx="83">
                  <c:v>2.4167625116932113E-5</c:v>
                </c:pt>
                <c:pt idx="84">
                  <c:v>2.0047759819867766E-5</c:v>
                </c:pt>
                <c:pt idx="85">
                  <c:v>1.4926069354938045E-5</c:v>
                </c:pt>
                <c:pt idx="86">
                  <c:v>8.9151183477458E-6</c:v>
                </c:pt>
                <c:pt idx="87">
                  <c:v>4.3562510108303346E-6</c:v>
                </c:pt>
                <c:pt idx="88">
                  <c:v>6.8664421617739115E-7</c:v>
                </c:pt>
                <c:pt idx="89">
                  <c:v>1.1256462560285102E-8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96-4328-B080-839E5C3981F4}"/>
            </c:ext>
          </c:extLst>
        </c:ser>
        <c:ser>
          <c:idx val="1"/>
          <c:order val="1"/>
          <c:tx>
            <c:strRef>
              <c:f>GenCost!$AJ$9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GenCost!$AJ$10:$AJ$210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2.0532700000000001E-2</c:v>
                </c:pt>
                <c:pt idx="2">
                  <c:v>5.6694300000000003E-2</c:v>
                </c:pt>
                <c:pt idx="3">
                  <c:v>0.145592</c:v>
                </c:pt>
                <c:pt idx="4">
                  <c:v>0.16087760000000001</c:v>
                </c:pt>
                <c:pt idx="5">
                  <c:v>0.14701059999999999</c:v>
                </c:pt>
                <c:pt idx="6">
                  <c:v>9.6930000000000002E-2</c:v>
                </c:pt>
                <c:pt idx="7">
                  <c:v>7.3126700000000003E-2</c:v>
                </c:pt>
                <c:pt idx="8">
                  <c:v>5.5488700000000002E-2</c:v>
                </c:pt>
                <c:pt idx="9">
                  <c:v>4.4448000000000001E-2</c:v>
                </c:pt>
                <c:pt idx="10">
                  <c:v>3.6351599999999998E-2</c:v>
                </c:pt>
                <c:pt idx="11">
                  <c:v>2.82554E-2</c:v>
                </c:pt>
                <c:pt idx="12">
                  <c:v>2.3566199999999999E-2</c:v>
                </c:pt>
                <c:pt idx="13">
                  <c:v>1.8877000000000001E-2</c:v>
                </c:pt>
                <c:pt idx="14">
                  <c:v>1.4187699999999999E-2</c:v>
                </c:pt>
                <c:pt idx="15">
                  <c:v>1.21023E-2</c:v>
                </c:pt>
                <c:pt idx="16">
                  <c:v>1.0016799999999999E-2</c:v>
                </c:pt>
                <c:pt idx="17">
                  <c:v>8.6380999999999993E-3</c:v>
                </c:pt>
                <c:pt idx="18">
                  <c:v>6.8091000000000002E-3</c:v>
                </c:pt>
                <c:pt idx="19">
                  <c:v>5.0693999999999999E-3</c:v>
                </c:pt>
                <c:pt idx="20">
                  <c:v>3.7309999999999999E-3</c:v>
                </c:pt>
                <c:pt idx="21">
                  <c:v>2.7874000000000002E-3</c:v>
                </c:pt>
                <c:pt idx="22">
                  <c:v>2.1402000000000001E-3</c:v>
                </c:pt>
                <c:pt idx="23">
                  <c:v>2.0092999999999999E-3</c:v>
                </c:pt>
                <c:pt idx="24">
                  <c:v>1.8787000000000001E-3</c:v>
                </c:pt>
                <c:pt idx="25">
                  <c:v>1.748E-3</c:v>
                </c:pt>
                <c:pt idx="26">
                  <c:v>1.6172000000000001E-3</c:v>
                </c:pt>
                <c:pt idx="27">
                  <c:v>1.4863000000000001E-3</c:v>
                </c:pt>
                <c:pt idx="28">
                  <c:v>1.3554000000000001E-3</c:v>
                </c:pt>
                <c:pt idx="29">
                  <c:v>1.2248000000000001E-3</c:v>
                </c:pt>
                <c:pt idx="30">
                  <c:v>1.0939999999999999E-3</c:v>
                </c:pt>
                <c:pt idx="31">
                  <c:v>9.634E-4</c:v>
                </c:pt>
                <c:pt idx="32">
                  <c:v>8.3259999999999996E-4</c:v>
                </c:pt>
                <c:pt idx="33">
                  <c:v>7.0189999999999998E-4</c:v>
                </c:pt>
                <c:pt idx="34">
                  <c:v>5.7109999999999995E-4</c:v>
                </c:pt>
                <c:pt idx="35">
                  <c:v>5.53E-4</c:v>
                </c:pt>
                <c:pt idx="36">
                  <c:v>5.3499999999999999E-4</c:v>
                </c:pt>
                <c:pt idx="37">
                  <c:v>5.1690000000000004E-4</c:v>
                </c:pt>
                <c:pt idx="38">
                  <c:v>4.9879999999999998E-4</c:v>
                </c:pt>
                <c:pt idx="39">
                  <c:v>4.8069999999999997E-4</c:v>
                </c:pt>
                <c:pt idx="40">
                  <c:v>4.6260000000000002E-4</c:v>
                </c:pt>
                <c:pt idx="41">
                  <c:v>4.4450000000000002E-4</c:v>
                </c:pt>
                <c:pt idx="42">
                  <c:v>4.2640000000000001E-4</c:v>
                </c:pt>
                <c:pt idx="43">
                  <c:v>4.082E-4</c:v>
                </c:pt>
                <c:pt idx="44">
                  <c:v>3.901E-4</c:v>
                </c:pt>
                <c:pt idx="45">
                  <c:v>3.7199999999999999E-4</c:v>
                </c:pt>
                <c:pt idx="46">
                  <c:v>3.5399999999999999E-4</c:v>
                </c:pt>
                <c:pt idx="47">
                  <c:v>3.3589999999999998E-4</c:v>
                </c:pt>
                <c:pt idx="48">
                  <c:v>3.1780000000000003E-4</c:v>
                </c:pt>
                <c:pt idx="49">
                  <c:v>2.9970000000000002E-4</c:v>
                </c:pt>
                <c:pt idx="50">
                  <c:v>2.8150000000000001E-4</c:v>
                </c:pt>
                <c:pt idx="51">
                  <c:v>2.6340000000000001E-4</c:v>
                </c:pt>
                <c:pt idx="52">
                  <c:v>2.453E-4</c:v>
                </c:pt>
                <c:pt idx="53">
                  <c:v>2.2719999999999999E-4</c:v>
                </c:pt>
                <c:pt idx="54">
                  <c:v>2.209E-4</c:v>
                </c:pt>
                <c:pt idx="55">
                  <c:v>2.1460000000000001E-4</c:v>
                </c:pt>
                <c:pt idx="56">
                  <c:v>2.084E-4</c:v>
                </c:pt>
                <c:pt idx="57">
                  <c:v>2.0210000000000001E-4</c:v>
                </c:pt>
                <c:pt idx="58">
                  <c:v>1.9579999999999999E-4</c:v>
                </c:pt>
                <c:pt idx="59">
                  <c:v>1.895E-4</c:v>
                </c:pt>
                <c:pt idx="60">
                  <c:v>1.8330000000000001E-4</c:v>
                </c:pt>
                <c:pt idx="61">
                  <c:v>1.771E-4</c:v>
                </c:pt>
                <c:pt idx="62">
                  <c:v>1.708E-4</c:v>
                </c:pt>
                <c:pt idx="63">
                  <c:v>1.6449999999999999E-4</c:v>
                </c:pt>
                <c:pt idx="64">
                  <c:v>1.583E-4</c:v>
                </c:pt>
                <c:pt idx="65">
                  <c:v>1.5200000000000001E-4</c:v>
                </c:pt>
                <c:pt idx="66">
                  <c:v>1.4569999999999999E-4</c:v>
                </c:pt>
                <c:pt idx="67">
                  <c:v>1.3880000000000001E-4</c:v>
                </c:pt>
                <c:pt idx="68">
                  <c:v>1.3180000000000001E-4</c:v>
                </c:pt>
                <c:pt idx="69">
                  <c:v>1.248E-4</c:v>
                </c:pt>
                <c:pt idx="70">
                  <c:v>1.1790000000000001E-4</c:v>
                </c:pt>
                <c:pt idx="71">
                  <c:v>1.109E-4</c:v>
                </c:pt>
                <c:pt idx="72">
                  <c:v>1.039E-4</c:v>
                </c:pt>
                <c:pt idx="73">
                  <c:v>9.6899999999999997E-5</c:v>
                </c:pt>
                <c:pt idx="74">
                  <c:v>9.0000000000000006E-5</c:v>
                </c:pt>
                <c:pt idx="75">
                  <c:v>8.2999999999999998E-5</c:v>
                </c:pt>
                <c:pt idx="76">
                  <c:v>7.6000000000000004E-5</c:v>
                </c:pt>
                <c:pt idx="77">
                  <c:v>6.9099999999999999E-5</c:v>
                </c:pt>
                <c:pt idx="78">
                  <c:v>6.2799999999999995E-5</c:v>
                </c:pt>
                <c:pt idx="79">
                  <c:v>5.6499999999999998E-5</c:v>
                </c:pt>
                <c:pt idx="80">
                  <c:v>5.02E-5</c:v>
                </c:pt>
                <c:pt idx="81">
                  <c:v>4.3999999999999999E-5</c:v>
                </c:pt>
                <c:pt idx="82">
                  <c:v>3.7700000000000002E-5</c:v>
                </c:pt>
                <c:pt idx="83">
                  <c:v>3.1399999999999998E-5</c:v>
                </c:pt>
                <c:pt idx="84">
                  <c:v>2.51E-5</c:v>
                </c:pt>
                <c:pt idx="85">
                  <c:v>1.88E-5</c:v>
                </c:pt>
                <c:pt idx="86">
                  <c:v>1.26E-5</c:v>
                </c:pt>
                <c:pt idx="87">
                  <c:v>6.2999999999999998E-6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96-4328-B080-839E5C398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80"/>
          <c:min val="8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4.0000000000000013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inorUnit val="1.0000000000000003E-4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HBShp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GenCost!$AI$9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GenCost!$AI$10:$AI$210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1.8187460534842246E-2</c:v>
                </c:pt>
                <c:pt idx="2">
                  <c:v>5.4866722582769173E-2</c:v>
                </c:pt>
                <c:pt idx="3">
                  <c:v>0.14658953498382479</c:v>
                </c:pt>
                <c:pt idx="4">
                  <c:v>0.17452251436594762</c:v>
                </c:pt>
                <c:pt idx="5">
                  <c:v>0.14544848988701381</c:v>
                </c:pt>
                <c:pt idx="6">
                  <c:v>0.10165204797378262</c:v>
                </c:pt>
                <c:pt idx="7">
                  <c:v>7.0686645116694341E-2</c:v>
                </c:pt>
                <c:pt idx="8">
                  <c:v>5.5663792696662967E-2</c:v>
                </c:pt>
                <c:pt idx="9">
                  <c:v>4.4116001628855123E-2</c:v>
                </c:pt>
                <c:pt idx="10">
                  <c:v>3.5225478651803539E-2</c:v>
                </c:pt>
                <c:pt idx="11">
                  <c:v>2.7784011356600028E-2</c:v>
                </c:pt>
                <c:pt idx="12">
                  <c:v>2.3005136458943788E-2</c:v>
                </c:pt>
                <c:pt idx="13">
                  <c:v>1.7911316995313335E-2</c:v>
                </c:pt>
                <c:pt idx="14">
                  <c:v>1.3260799540232028E-2</c:v>
                </c:pt>
                <c:pt idx="15">
                  <c:v>1.1419579959246192E-2</c:v>
                </c:pt>
                <c:pt idx="16">
                  <c:v>9.8636666783133448E-3</c:v>
                </c:pt>
                <c:pt idx="17">
                  <c:v>8.085438261814867E-3</c:v>
                </c:pt>
                <c:pt idx="18">
                  <c:v>6.0841405267592187E-3</c:v>
                </c:pt>
                <c:pt idx="19">
                  <c:v>4.4269528521714858E-3</c:v>
                </c:pt>
                <c:pt idx="20">
                  <c:v>3.2580367540612385E-3</c:v>
                </c:pt>
                <c:pt idx="21">
                  <c:v>2.6582361465364471E-3</c:v>
                </c:pt>
                <c:pt idx="22">
                  <c:v>2.1902937414428354E-3</c:v>
                </c:pt>
                <c:pt idx="23">
                  <c:v>1.9765560303481419E-3</c:v>
                </c:pt>
                <c:pt idx="24">
                  <c:v>1.7575502947752347E-3</c:v>
                </c:pt>
                <c:pt idx="25">
                  <c:v>1.4658953498382478E-3</c:v>
                </c:pt>
                <c:pt idx="26">
                  <c:v>1.3507980201593328E-3</c:v>
                </c:pt>
                <c:pt idx="27">
                  <c:v>1.3288704310918972E-3</c:v>
                </c:pt>
                <c:pt idx="28">
                  <c:v>1.1856206885497091E-3</c:v>
                </c:pt>
                <c:pt idx="29">
                  <c:v>1.0845038853706682E-3</c:v>
                </c:pt>
                <c:pt idx="30">
                  <c:v>9.6066028428241142E-4</c:v>
                </c:pt>
                <c:pt idx="31">
                  <c:v>8.6047776749587405E-4</c:v>
                </c:pt>
                <c:pt idx="32">
                  <c:v>7.5893321873954215E-4</c:v>
                </c:pt>
                <c:pt idx="33">
                  <c:v>6.1740571496907756E-4</c:v>
                </c:pt>
                <c:pt idx="34">
                  <c:v>5.2395456279359068E-4</c:v>
                </c:pt>
                <c:pt idx="35">
                  <c:v>4.8629043906687667E-4</c:v>
                </c:pt>
                <c:pt idx="36">
                  <c:v>4.4425880786677207E-4</c:v>
                </c:pt>
                <c:pt idx="37">
                  <c:v>4.0668473584054039E-4</c:v>
                </c:pt>
                <c:pt idx="38">
                  <c:v>3.9208510389985066E-4</c:v>
                </c:pt>
                <c:pt idx="39">
                  <c:v>3.6028559716704521E-4</c:v>
                </c:pt>
                <c:pt idx="40">
                  <c:v>3.4199384550658192E-4</c:v>
                </c:pt>
                <c:pt idx="41">
                  <c:v>3.4421136863095809E-4</c:v>
                </c:pt>
                <c:pt idx="42">
                  <c:v>3.3966375775660294E-4</c:v>
                </c:pt>
                <c:pt idx="43">
                  <c:v>2.9819494968451267E-4</c:v>
                </c:pt>
                <c:pt idx="44">
                  <c:v>2.9291566874373892E-4</c:v>
                </c:pt>
                <c:pt idx="45">
                  <c:v>2.6712711301812576E-4</c:v>
                </c:pt>
                <c:pt idx="46">
                  <c:v>2.8295369937788662E-4</c:v>
                </c:pt>
                <c:pt idx="47">
                  <c:v>2.7134828647823266E-4</c:v>
                </c:pt>
                <c:pt idx="48">
                  <c:v>2.6288342663289828E-4</c:v>
                </c:pt>
                <c:pt idx="49">
                  <c:v>2.7899142455666627E-4</c:v>
                </c:pt>
                <c:pt idx="50">
                  <c:v>2.7358832252772941E-4</c:v>
                </c:pt>
                <c:pt idx="51">
                  <c:v>2.5548793073079093E-4</c:v>
                </c:pt>
                <c:pt idx="52">
                  <c:v>2.3048732738439773E-4</c:v>
                </c:pt>
                <c:pt idx="53">
                  <c:v>2.3690351104376024E-4</c:v>
                </c:pt>
                <c:pt idx="54">
                  <c:v>2.3282867159693703E-4</c:v>
                </c:pt>
                <c:pt idx="55">
                  <c:v>2.1688952061157333E-4</c:v>
                </c:pt>
                <c:pt idx="56">
                  <c:v>1.8814051523260517E-4</c:v>
                </c:pt>
                <c:pt idx="57">
                  <c:v>1.8986275400432881E-4</c:v>
                </c:pt>
                <c:pt idx="58">
                  <c:v>2.0154696214190476E-4</c:v>
                </c:pt>
                <c:pt idx="59">
                  <c:v>1.907069886963502E-4</c:v>
                </c:pt>
                <c:pt idx="60">
                  <c:v>1.762536907689441E-4</c:v>
                </c:pt>
                <c:pt idx="61">
                  <c:v>1.4340733301803219E-4</c:v>
                </c:pt>
                <c:pt idx="62">
                  <c:v>1.3923118540816641E-4</c:v>
                </c:pt>
                <c:pt idx="63">
                  <c:v>1.3598932419080432E-4</c:v>
                </c:pt>
                <c:pt idx="64">
                  <c:v>1.2079309973441942E-4</c:v>
                </c:pt>
                <c:pt idx="65">
                  <c:v>9.7987506587281817E-5</c:v>
                </c:pt>
                <c:pt idx="66">
                  <c:v>9.0727088235897905E-5</c:v>
                </c:pt>
                <c:pt idx="67">
                  <c:v>8.7091250828925837E-5</c:v>
                </c:pt>
                <c:pt idx="68">
                  <c:v>8.1766944037910971E-5</c:v>
                </c:pt>
                <c:pt idx="69">
                  <c:v>7.6003635207045014E-5</c:v>
                </c:pt>
                <c:pt idx="70">
                  <c:v>6.6323077405199826E-5</c:v>
                </c:pt>
                <c:pt idx="71">
                  <c:v>6.1572850204759513E-5</c:v>
                </c:pt>
                <c:pt idx="72">
                  <c:v>6.2180699183014902E-5</c:v>
                </c:pt>
                <c:pt idx="73">
                  <c:v>6.5377534550135866E-5</c:v>
                </c:pt>
                <c:pt idx="74">
                  <c:v>6.6379359718001245E-5</c:v>
                </c:pt>
                <c:pt idx="75">
                  <c:v>6.3655295778412247E-5</c:v>
                </c:pt>
                <c:pt idx="76">
                  <c:v>6.2203212108135472E-5</c:v>
                </c:pt>
                <c:pt idx="77">
                  <c:v>5.9738046807433034E-5</c:v>
                </c:pt>
                <c:pt idx="78">
                  <c:v>5.7858217559865421E-5</c:v>
                </c:pt>
                <c:pt idx="79">
                  <c:v>4.4935798540658127E-5</c:v>
                </c:pt>
                <c:pt idx="80">
                  <c:v>4.2920891742367085E-5</c:v>
                </c:pt>
                <c:pt idx="81">
                  <c:v>3.2632484962266514E-5</c:v>
                </c:pt>
                <c:pt idx="82">
                  <c:v>2.8006078849989332E-5</c:v>
                </c:pt>
                <c:pt idx="83">
                  <c:v>2.4167625116932113E-5</c:v>
                </c:pt>
                <c:pt idx="84">
                  <c:v>2.0047759819867766E-5</c:v>
                </c:pt>
                <c:pt idx="85">
                  <c:v>1.4926069354938045E-5</c:v>
                </c:pt>
                <c:pt idx="86">
                  <c:v>8.9151183477458E-6</c:v>
                </c:pt>
                <c:pt idx="87">
                  <c:v>4.3562510108303346E-6</c:v>
                </c:pt>
                <c:pt idx="88">
                  <c:v>6.8664421617739115E-7</c:v>
                </c:pt>
                <c:pt idx="89">
                  <c:v>1.1256462560285102E-8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ED-41B4-8240-0E9AE5CF88C9}"/>
            </c:ext>
          </c:extLst>
        </c:ser>
        <c:ser>
          <c:idx val="1"/>
          <c:order val="1"/>
          <c:tx>
            <c:strRef>
              <c:f>GenCost!$AJ$9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GenCost!$AJ$10:$AJ$210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2.0532700000000001E-2</c:v>
                </c:pt>
                <c:pt idx="2">
                  <c:v>5.6694300000000003E-2</c:v>
                </c:pt>
                <c:pt idx="3">
                  <c:v>0.145592</c:v>
                </c:pt>
                <c:pt idx="4">
                  <c:v>0.16087760000000001</c:v>
                </c:pt>
                <c:pt idx="5">
                  <c:v>0.14701059999999999</c:v>
                </c:pt>
                <c:pt idx="6">
                  <c:v>9.6930000000000002E-2</c:v>
                </c:pt>
                <c:pt idx="7">
                  <c:v>7.3126700000000003E-2</c:v>
                </c:pt>
                <c:pt idx="8">
                  <c:v>5.5488700000000002E-2</c:v>
                </c:pt>
                <c:pt idx="9">
                  <c:v>4.4448000000000001E-2</c:v>
                </c:pt>
                <c:pt idx="10">
                  <c:v>3.6351599999999998E-2</c:v>
                </c:pt>
                <c:pt idx="11">
                  <c:v>2.82554E-2</c:v>
                </c:pt>
                <c:pt idx="12">
                  <c:v>2.3566199999999999E-2</c:v>
                </c:pt>
                <c:pt idx="13">
                  <c:v>1.8877000000000001E-2</c:v>
                </c:pt>
                <c:pt idx="14">
                  <c:v>1.4187699999999999E-2</c:v>
                </c:pt>
                <c:pt idx="15">
                  <c:v>1.21023E-2</c:v>
                </c:pt>
                <c:pt idx="16">
                  <c:v>1.0016799999999999E-2</c:v>
                </c:pt>
                <c:pt idx="17">
                  <c:v>8.6380999999999993E-3</c:v>
                </c:pt>
                <c:pt idx="18">
                  <c:v>6.8091000000000002E-3</c:v>
                </c:pt>
                <c:pt idx="19">
                  <c:v>5.0693999999999999E-3</c:v>
                </c:pt>
                <c:pt idx="20">
                  <c:v>3.7309999999999999E-3</c:v>
                </c:pt>
                <c:pt idx="21">
                  <c:v>2.7874000000000002E-3</c:v>
                </c:pt>
                <c:pt idx="22">
                  <c:v>2.1402000000000001E-3</c:v>
                </c:pt>
                <c:pt idx="23">
                  <c:v>2.0092999999999999E-3</c:v>
                </c:pt>
                <c:pt idx="24">
                  <c:v>1.8787000000000001E-3</c:v>
                </c:pt>
                <c:pt idx="25">
                  <c:v>1.748E-3</c:v>
                </c:pt>
                <c:pt idx="26">
                  <c:v>1.6172000000000001E-3</c:v>
                </c:pt>
                <c:pt idx="27">
                  <c:v>1.4863000000000001E-3</c:v>
                </c:pt>
                <c:pt idx="28">
                  <c:v>1.3554000000000001E-3</c:v>
                </c:pt>
                <c:pt idx="29">
                  <c:v>1.2248000000000001E-3</c:v>
                </c:pt>
                <c:pt idx="30">
                  <c:v>1.0939999999999999E-3</c:v>
                </c:pt>
                <c:pt idx="31">
                  <c:v>9.634E-4</c:v>
                </c:pt>
                <c:pt idx="32">
                  <c:v>8.3259999999999996E-4</c:v>
                </c:pt>
                <c:pt idx="33">
                  <c:v>7.0189999999999998E-4</c:v>
                </c:pt>
                <c:pt idx="34">
                  <c:v>5.7109999999999995E-4</c:v>
                </c:pt>
                <c:pt idx="35">
                  <c:v>5.53E-4</c:v>
                </c:pt>
                <c:pt idx="36">
                  <c:v>5.3499999999999999E-4</c:v>
                </c:pt>
                <c:pt idx="37">
                  <c:v>5.1690000000000004E-4</c:v>
                </c:pt>
                <c:pt idx="38">
                  <c:v>4.9879999999999998E-4</c:v>
                </c:pt>
                <c:pt idx="39">
                  <c:v>4.8069999999999997E-4</c:v>
                </c:pt>
                <c:pt idx="40">
                  <c:v>4.6260000000000002E-4</c:v>
                </c:pt>
                <c:pt idx="41">
                  <c:v>4.4450000000000002E-4</c:v>
                </c:pt>
                <c:pt idx="42">
                  <c:v>4.2640000000000001E-4</c:v>
                </c:pt>
                <c:pt idx="43">
                  <c:v>4.082E-4</c:v>
                </c:pt>
                <c:pt idx="44">
                  <c:v>3.901E-4</c:v>
                </c:pt>
                <c:pt idx="45">
                  <c:v>3.7199999999999999E-4</c:v>
                </c:pt>
                <c:pt idx="46">
                  <c:v>3.5399999999999999E-4</c:v>
                </c:pt>
                <c:pt idx="47">
                  <c:v>3.3589999999999998E-4</c:v>
                </c:pt>
                <c:pt idx="48">
                  <c:v>3.1780000000000003E-4</c:v>
                </c:pt>
                <c:pt idx="49">
                  <c:v>2.9970000000000002E-4</c:v>
                </c:pt>
                <c:pt idx="50">
                  <c:v>2.8150000000000001E-4</c:v>
                </c:pt>
                <c:pt idx="51">
                  <c:v>2.6340000000000001E-4</c:v>
                </c:pt>
                <c:pt idx="52">
                  <c:v>2.453E-4</c:v>
                </c:pt>
                <c:pt idx="53">
                  <c:v>2.2719999999999999E-4</c:v>
                </c:pt>
                <c:pt idx="54">
                  <c:v>2.209E-4</c:v>
                </c:pt>
                <c:pt idx="55">
                  <c:v>2.1460000000000001E-4</c:v>
                </c:pt>
                <c:pt idx="56">
                  <c:v>2.084E-4</c:v>
                </c:pt>
                <c:pt idx="57">
                  <c:v>2.0210000000000001E-4</c:v>
                </c:pt>
                <c:pt idx="58">
                  <c:v>1.9579999999999999E-4</c:v>
                </c:pt>
                <c:pt idx="59">
                  <c:v>1.895E-4</c:v>
                </c:pt>
                <c:pt idx="60">
                  <c:v>1.8330000000000001E-4</c:v>
                </c:pt>
                <c:pt idx="61">
                  <c:v>1.771E-4</c:v>
                </c:pt>
                <c:pt idx="62">
                  <c:v>1.708E-4</c:v>
                </c:pt>
                <c:pt idx="63">
                  <c:v>1.6449999999999999E-4</c:v>
                </c:pt>
                <c:pt idx="64">
                  <c:v>1.583E-4</c:v>
                </c:pt>
                <c:pt idx="65">
                  <c:v>1.5200000000000001E-4</c:v>
                </c:pt>
                <c:pt idx="66">
                  <c:v>1.4569999999999999E-4</c:v>
                </c:pt>
                <c:pt idx="67">
                  <c:v>1.3880000000000001E-4</c:v>
                </c:pt>
                <c:pt idx="68">
                  <c:v>1.3180000000000001E-4</c:v>
                </c:pt>
                <c:pt idx="69">
                  <c:v>1.248E-4</c:v>
                </c:pt>
                <c:pt idx="70">
                  <c:v>1.1790000000000001E-4</c:v>
                </c:pt>
                <c:pt idx="71">
                  <c:v>1.109E-4</c:v>
                </c:pt>
                <c:pt idx="72">
                  <c:v>1.039E-4</c:v>
                </c:pt>
                <c:pt idx="73">
                  <c:v>9.6899999999999997E-5</c:v>
                </c:pt>
                <c:pt idx="74">
                  <c:v>9.0000000000000006E-5</c:v>
                </c:pt>
                <c:pt idx="75">
                  <c:v>8.2999999999999998E-5</c:v>
                </c:pt>
                <c:pt idx="76">
                  <c:v>7.6000000000000004E-5</c:v>
                </c:pt>
                <c:pt idx="77">
                  <c:v>6.9099999999999999E-5</c:v>
                </c:pt>
                <c:pt idx="78">
                  <c:v>6.2799999999999995E-5</c:v>
                </c:pt>
                <c:pt idx="79">
                  <c:v>5.6499999999999998E-5</c:v>
                </c:pt>
                <c:pt idx="80">
                  <c:v>5.02E-5</c:v>
                </c:pt>
                <c:pt idx="81">
                  <c:v>4.3999999999999999E-5</c:v>
                </c:pt>
                <c:pt idx="82">
                  <c:v>3.7700000000000002E-5</c:v>
                </c:pt>
                <c:pt idx="83">
                  <c:v>3.1399999999999998E-5</c:v>
                </c:pt>
                <c:pt idx="84">
                  <c:v>2.51E-5</c:v>
                </c:pt>
                <c:pt idx="85">
                  <c:v>1.88E-5</c:v>
                </c:pt>
                <c:pt idx="86">
                  <c:v>1.26E-5</c:v>
                </c:pt>
                <c:pt idx="87">
                  <c:v>6.2999999999999998E-6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ED-41B4-8240-0E9AE5CF8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2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2.0000000000000005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HBOth - Beginning</a:t>
            </a:r>
          </a:p>
        </c:rich>
      </c:tx>
      <c:layout>
        <c:manualLayout>
          <c:xMode val="edge"/>
          <c:yMode val="edge"/>
          <c:x val="0.34189211314256374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GenCost!$AK$9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GenCost!$AK$10:$AK$210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9.594974151274395E-2</c:v>
                </c:pt>
                <c:pt idx="2">
                  <c:v>0.11588487750145975</c:v>
                </c:pt>
                <c:pt idx="3">
                  <c:v>0.13025114266093801</c:v>
                </c:pt>
                <c:pt idx="4">
                  <c:v>0.1145588960648263</c:v>
                </c:pt>
                <c:pt idx="5">
                  <c:v>9.4891060202154306E-2</c:v>
                </c:pt>
                <c:pt idx="6">
                  <c:v>7.6621115806378801E-2</c:v>
                </c:pt>
                <c:pt idx="7">
                  <c:v>5.4010111901021243E-2</c:v>
                </c:pt>
                <c:pt idx="8">
                  <c:v>3.9817624577522498E-2</c:v>
                </c:pt>
                <c:pt idx="9">
                  <c:v>3.3194224893423677E-2</c:v>
                </c:pt>
                <c:pt idx="10">
                  <c:v>2.7844887414622148E-2</c:v>
                </c:pt>
                <c:pt idx="11">
                  <c:v>2.3889841164047798E-2</c:v>
                </c:pt>
                <c:pt idx="12">
                  <c:v>2.0509097947938953E-2</c:v>
                </c:pt>
                <c:pt idx="13">
                  <c:v>1.8414825579277799E-2</c:v>
                </c:pt>
                <c:pt idx="14">
                  <c:v>1.6543632660794588E-2</c:v>
                </c:pt>
                <c:pt idx="15">
                  <c:v>1.525407860143386E-2</c:v>
                </c:pt>
                <c:pt idx="16">
                  <c:v>1.4625300978260918E-2</c:v>
                </c:pt>
                <c:pt idx="17">
                  <c:v>1.23940029844571E-2</c:v>
                </c:pt>
                <c:pt idx="18">
                  <c:v>1.1211343530218038E-2</c:v>
                </c:pt>
                <c:pt idx="19">
                  <c:v>1.0092540940797536E-2</c:v>
                </c:pt>
                <c:pt idx="20">
                  <c:v>8.9601115833610693E-3</c:v>
                </c:pt>
                <c:pt idx="21">
                  <c:v>7.7883502951991371E-3</c:v>
                </c:pt>
                <c:pt idx="22">
                  <c:v>6.5724062284204798E-3</c:v>
                </c:pt>
                <c:pt idx="23">
                  <c:v>5.2036009002469899E-3</c:v>
                </c:pt>
                <c:pt idx="24">
                  <c:v>4.1868556027887336E-3</c:v>
                </c:pt>
                <c:pt idx="25">
                  <c:v>3.6060965012358185E-3</c:v>
                </c:pt>
                <c:pt idx="26">
                  <c:v>3.3379030828906003E-3</c:v>
                </c:pt>
                <c:pt idx="27">
                  <c:v>2.9732963557601898E-3</c:v>
                </c:pt>
                <c:pt idx="28">
                  <c:v>2.6434008019052516E-3</c:v>
                </c:pt>
                <c:pt idx="29">
                  <c:v>2.3019520009521528E-3</c:v>
                </c:pt>
                <c:pt idx="30">
                  <c:v>2.0164584883697397E-3</c:v>
                </c:pt>
                <c:pt idx="31">
                  <c:v>1.7959046191530438E-3</c:v>
                </c:pt>
                <c:pt idx="32">
                  <c:v>1.6124386221228291E-3</c:v>
                </c:pt>
                <c:pt idx="33">
                  <c:v>1.4205025899074822E-3</c:v>
                </c:pt>
                <c:pt idx="34">
                  <c:v>1.1677062825028301E-3</c:v>
                </c:pt>
                <c:pt idx="35">
                  <c:v>1.0128716572058039E-3</c:v>
                </c:pt>
                <c:pt idx="36">
                  <c:v>8.9242607856647135E-4</c:v>
                </c:pt>
                <c:pt idx="37">
                  <c:v>8.4451854174752742E-4</c:v>
                </c:pt>
                <c:pt idx="38">
                  <c:v>7.72973949244155E-4</c:v>
                </c:pt>
                <c:pt idx="39">
                  <c:v>6.9528188153930093E-4</c:v>
                </c:pt>
                <c:pt idx="40">
                  <c:v>6.1705383845360429E-4</c:v>
                </c:pt>
                <c:pt idx="41">
                  <c:v>6.3067248563046649E-4</c:v>
                </c:pt>
                <c:pt idx="42">
                  <c:v>5.9686272549550165E-4</c:v>
                </c:pt>
                <c:pt idx="43">
                  <c:v>5.7501225441388142E-4</c:v>
                </c:pt>
                <c:pt idx="44">
                  <c:v>6.124682713063961E-4</c:v>
                </c:pt>
                <c:pt idx="45">
                  <c:v>5.4363874601001878E-4</c:v>
                </c:pt>
                <c:pt idx="46">
                  <c:v>5.4958049328754073E-4</c:v>
                </c:pt>
                <c:pt idx="47">
                  <c:v>5.7227011774320727E-4</c:v>
                </c:pt>
                <c:pt idx="48">
                  <c:v>5.6555147685810061E-4</c:v>
                </c:pt>
                <c:pt idx="49">
                  <c:v>5.2693417997376035E-4</c:v>
                </c:pt>
                <c:pt idx="50">
                  <c:v>4.7277089009861923E-4</c:v>
                </c:pt>
                <c:pt idx="51">
                  <c:v>4.6639061750949895E-4</c:v>
                </c:pt>
                <c:pt idx="52">
                  <c:v>4.5675659538617304E-4</c:v>
                </c:pt>
                <c:pt idx="53">
                  <c:v>3.9738784764557658E-4</c:v>
                </c:pt>
                <c:pt idx="54">
                  <c:v>3.7321752352667336E-4</c:v>
                </c:pt>
                <c:pt idx="55">
                  <c:v>3.8346331552914265E-4</c:v>
                </c:pt>
                <c:pt idx="56">
                  <c:v>3.5051977823190306E-4</c:v>
                </c:pt>
                <c:pt idx="57">
                  <c:v>3.7310112483285399E-4</c:v>
                </c:pt>
                <c:pt idx="58">
                  <c:v>3.4463487682810694E-4</c:v>
                </c:pt>
                <c:pt idx="59">
                  <c:v>3.1819883859927846E-4</c:v>
                </c:pt>
                <c:pt idx="60">
                  <c:v>2.9289971784496457E-4</c:v>
                </c:pt>
                <c:pt idx="61">
                  <c:v>2.3738836867861341E-4</c:v>
                </c:pt>
                <c:pt idx="62">
                  <c:v>2.3803803580690737E-4</c:v>
                </c:pt>
                <c:pt idx="63">
                  <c:v>2.3382873420483606E-4</c:v>
                </c:pt>
                <c:pt idx="64">
                  <c:v>2.5218453752550834E-4</c:v>
                </c:pt>
                <c:pt idx="65">
                  <c:v>2.0064427868085412E-4</c:v>
                </c:pt>
                <c:pt idx="66">
                  <c:v>1.8130043993590142E-4</c:v>
                </c:pt>
                <c:pt idx="67">
                  <c:v>1.5333227006284641E-4</c:v>
                </c:pt>
                <c:pt idx="68">
                  <c:v>1.5910077277282321E-4</c:v>
                </c:pt>
                <c:pt idx="69">
                  <c:v>1.3797305637143001E-4</c:v>
                </c:pt>
                <c:pt idx="70">
                  <c:v>1.3284339300427561E-4</c:v>
                </c:pt>
                <c:pt idx="71">
                  <c:v>1.5171622308121518E-4</c:v>
                </c:pt>
                <c:pt idx="72">
                  <c:v>1.2917818762215051E-4</c:v>
                </c:pt>
                <c:pt idx="73">
                  <c:v>1.3361757966549257E-4</c:v>
                </c:pt>
                <c:pt idx="74">
                  <c:v>1.3638949274621349E-4</c:v>
                </c:pt>
                <c:pt idx="75">
                  <c:v>1.194629571077879E-4</c:v>
                </c:pt>
                <c:pt idx="76">
                  <c:v>1.0699476213727962E-4</c:v>
                </c:pt>
                <c:pt idx="77">
                  <c:v>9.9683299997604667E-5</c:v>
                </c:pt>
                <c:pt idx="78">
                  <c:v>1.023496421699778E-4</c:v>
                </c:pt>
                <c:pt idx="79">
                  <c:v>9.7136063465418765E-5</c:v>
                </c:pt>
                <c:pt idx="80">
                  <c:v>9.1142884206906968E-5</c:v>
                </c:pt>
                <c:pt idx="81">
                  <c:v>8.2440051634135786E-5</c:v>
                </c:pt>
                <c:pt idx="82">
                  <c:v>7.3171467270475264E-5</c:v>
                </c:pt>
                <c:pt idx="83">
                  <c:v>7.3577509225658985E-5</c:v>
                </c:pt>
                <c:pt idx="84">
                  <c:v>6.557036186943593E-5</c:v>
                </c:pt>
                <c:pt idx="85">
                  <c:v>6.6634191792017285E-5</c:v>
                </c:pt>
                <c:pt idx="86">
                  <c:v>6.0551683303365072E-5</c:v>
                </c:pt>
                <c:pt idx="87">
                  <c:v>5.195983553167743E-5</c:v>
                </c:pt>
                <c:pt idx="88">
                  <c:v>4.7298473886168262E-5</c:v>
                </c:pt>
                <c:pt idx="89">
                  <c:v>4.8365010755117522E-5</c:v>
                </c:pt>
                <c:pt idx="90">
                  <c:v>3.7282772324969704E-5</c:v>
                </c:pt>
                <c:pt idx="91">
                  <c:v>3.3896382418737426E-5</c:v>
                </c:pt>
                <c:pt idx="92">
                  <c:v>3.6903799833464883E-5</c:v>
                </c:pt>
                <c:pt idx="93">
                  <c:v>3.3511996034496836E-5</c:v>
                </c:pt>
                <c:pt idx="94">
                  <c:v>2.5894648955250133E-5</c:v>
                </c:pt>
                <c:pt idx="95">
                  <c:v>2.663635226005241E-5</c:v>
                </c:pt>
                <c:pt idx="96">
                  <c:v>2.3956475355839817E-5</c:v>
                </c:pt>
                <c:pt idx="97">
                  <c:v>2.336365410127158E-5</c:v>
                </c:pt>
                <c:pt idx="98">
                  <c:v>2.2199667163078233E-5</c:v>
                </c:pt>
                <c:pt idx="99">
                  <c:v>1.9360080423160045E-5</c:v>
                </c:pt>
                <c:pt idx="100">
                  <c:v>1.7765689012471945E-5</c:v>
                </c:pt>
                <c:pt idx="101">
                  <c:v>1.6317472705649993E-5</c:v>
                </c:pt>
                <c:pt idx="102">
                  <c:v>1.7459804072900205E-5</c:v>
                </c:pt>
                <c:pt idx="103">
                  <c:v>1.4195226753223051E-5</c:v>
                </c:pt>
                <c:pt idx="104">
                  <c:v>1.4068000273932151E-5</c:v>
                </c:pt>
                <c:pt idx="105">
                  <c:v>1.3326296969129879E-5</c:v>
                </c:pt>
                <c:pt idx="106">
                  <c:v>1.4168157289544137E-5</c:v>
                </c:pt>
                <c:pt idx="107">
                  <c:v>1.4893618916139059E-5</c:v>
                </c:pt>
                <c:pt idx="108">
                  <c:v>1.3058309278708618E-5</c:v>
                </c:pt>
                <c:pt idx="109">
                  <c:v>1.2893185550267239E-5</c:v>
                </c:pt>
                <c:pt idx="110">
                  <c:v>1.2747010446401097E-5</c:v>
                </c:pt>
                <c:pt idx="111">
                  <c:v>1.316929407979217E-5</c:v>
                </c:pt>
                <c:pt idx="112">
                  <c:v>1.1417899779766368E-5</c:v>
                </c:pt>
                <c:pt idx="113">
                  <c:v>1.0941477219017462E-5</c:v>
                </c:pt>
                <c:pt idx="114">
                  <c:v>1.0586867244823676E-5</c:v>
                </c:pt>
                <c:pt idx="115">
                  <c:v>9.8180944763424884E-6</c:v>
                </c:pt>
                <c:pt idx="116">
                  <c:v>7.2410815341097756E-6</c:v>
                </c:pt>
                <c:pt idx="117">
                  <c:v>7.4062052625511569E-6</c:v>
                </c:pt>
                <c:pt idx="118">
                  <c:v>6.5047921220432867E-6</c:v>
                </c:pt>
                <c:pt idx="119">
                  <c:v>5.7468471390336651E-6</c:v>
                </c:pt>
                <c:pt idx="120">
                  <c:v>4.5584976835292938E-6</c:v>
                </c:pt>
                <c:pt idx="121">
                  <c:v>3.7978457541517816E-6</c:v>
                </c:pt>
                <c:pt idx="122">
                  <c:v>1.7595151391294781E-6</c:v>
                </c:pt>
                <c:pt idx="123">
                  <c:v>2.4903906584601847E-7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1.6241678207349028E-5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22-48C1-BFEF-356C3F79B400}"/>
            </c:ext>
          </c:extLst>
        </c:ser>
        <c:ser>
          <c:idx val="1"/>
          <c:order val="1"/>
          <c:tx>
            <c:strRef>
              <c:f>GenCost!$AL$9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GenCost!$AL$10:$AL$210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8.98983E-2</c:v>
                </c:pt>
                <c:pt idx="2">
                  <c:v>0.11735909999999999</c:v>
                </c:pt>
                <c:pt idx="3">
                  <c:v>0.12606890000000001</c:v>
                </c:pt>
                <c:pt idx="4">
                  <c:v>0.1155458</c:v>
                </c:pt>
                <c:pt idx="5">
                  <c:v>9.4523800000000005E-2</c:v>
                </c:pt>
                <c:pt idx="6">
                  <c:v>7.5282799999999997E-2</c:v>
                </c:pt>
                <c:pt idx="7">
                  <c:v>5.5309799999999999E-2</c:v>
                </c:pt>
                <c:pt idx="8">
                  <c:v>4.0241199999999998E-2</c:v>
                </c:pt>
                <c:pt idx="9">
                  <c:v>3.3430599999999998E-2</c:v>
                </c:pt>
                <c:pt idx="10">
                  <c:v>2.76571E-2</c:v>
                </c:pt>
                <c:pt idx="11">
                  <c:v>2.39095E-2</c:v>
                </c:pt>
                <c:pt idx="12">
                  <c:v>2.0903999999999999E-2</c:v>
                </c:pt>
                <c:pt idx="13">
                  <c:v>1.8558399999999999E-2</c:v>
                </c:pt>
                <c:pt idx="14">
                  <c:v>1.6622999999999999E-2</c:v>
                </c:pt>
                <c:pt idx="15">
                  <c:v>1.5233399999999999E-2</c:v>
                </c:pt>
                <c:pt idx="16">
                  <c:v>1.38981E-2</c:v>
                </c:pt>
                <c:pt idx="17">
                  <c:v>1.26219E-2</c:v>
                </c:pt>
                <c:pt idx="18">
                  <c:v>1.13379E-2</c:v>
                </c:pt>
                <c:pt idx="19">
                  <c:v>1.0255500000000001E-2</c:v>
                </c:pt>
                <c:pt idx="20">
                  <c:v>9.2382999999999996E-3</c:v>
                </c:pt>
                <c:pt idx="21">
                  <c:v>8.2313000000000004E-3</c:v>
                </c:pt>
                <c:pt idx="22">
                  <c:v>6.9779999999999998E-3</c:v>
                </c:pt>
                <c:pt idx="23">
                  <c:v>5.3071999999999998E-3</c:v>
                </c:pt>
                <c:pt idx="24">
                  <c:v>4.2976000000000004E-3</c:v>
                </c:pt>
                <c:pt idx="25">
                  <c:v>3.8536E-3</c:v>
                </c:pt>
                <c:pt idx="26">
                  <c:v>3.2317000000000001E-3</c:v>
                </c:pt>
                <c:pt idx="27">
                  <c:v>3.0035000000000001E-3</c:v>
                </c:pt>
                <c:pt idx="28">
                  <c:v>2.7704000000000001E-3</c:v>
                </c:pt>
                <c:pt idx="29">
                  <c:v>2.5346000000000001E-3</c:v>
                </c:pt>
                <c:pt idx="30">
                  <c:v>2.3703000000000001E-3</c:v>
                </c:pt>
                <c:pt idx="31">
                  <c:v>2.1813000000000002E-3</c:v>
                </c:pt>
                <c:pt idx="32">
                  <c:v>1.8591E-3</c:v>
                </c:pt>
                <c:pt idx="33">
                  <c:v>1.4656000000000001E-3</c:v>
                </c:pt>
                <c:pt idx="34">
                  <c:v>1.1720999999999999E-3</c:v>
                </c:pt>
                <c:pt idx="35">
                  <c:v>1.0263E-3</c:v>
                </c:pt>
                <c:pt idx="36">
                  <c:v>9.5100000000000002E-4</c:v>
                </c:pt>
                <c:pt idx="37">
                  <c:v>7.9639999999999995E-4</c:v>
                </c:pt>
                <c:pt idx="38">
                  <c:v>7.2349999999999997E-4</c:v>
                </c:pt>
                <c:pt idx="39">
                  <c:v>7.1319999999999999E-4</c:v>
                </c:pt>
                <c:pt idx="40">
                  <c:v>7.0319999999999996E-4</c:v>
                </c:pt>
                <c:pt idx="41">
                  <c:v>6.9249999999999997E-4</c:v>
                </c:pt>
                <c:pt idx="42">
                  <c:v>6.824E-4</c:v>
                </c:pt>
                <c:pt idx="43">
                  <c:v>6.7219999999999997E-4</c:v>
                </c:pt>
                <c:pt idx="44">
                  <c:v>6.6200000000000005E-4</c:v>
                </c:pt>
                <c:pt idx="45">
                  <c:v>6.5189999999999996E-4</c:v>
                </c:pt>
                <c:pt idx="46">
                  <c:v>6.4159999999999998E-4</c:v>
                </c:pt>
                <c:pt idx="47">
                  <c:v>6.311E-4</c:v>
                </c:pt>
                <c:pt idx="48">
                  <c:v>6.2129999999999998E-4</c:v>
                </c:pt>
                <c:pt idx="49">
                  <c:v>6.112E-4</c:v>
                </c:pt>
                <c:pt idx="50">
                  <c:v>6.0050000000000001E-4</c:v>
                </c:pt>
                <c:pt idx="51">
                  <c:v>5.9040000000000004E-4</c:v>
                </c:pt>
                <c:pt idx="52">
                  <c:v>5.7989999999999995E-4</c:v>
                </c:pt>
                <c:pt idx="53">
                  <c:v>5.6289999999999997E-4</c:v>
                </c:pt>
                <c:pt idx="54">
                  <c:v>5.4600000000000004E-4</c:v>
                </c:pt>
                <c:pt idx="55">
                  <c:v>5.2890000000000001E-4</c:v>
                </c:pt>
                <c:pt idx="56">
                  <c:v>5.1199999999999998E-4</c:v>
                </c:pt>
                <c:pt idx="57">
                  <c:v>4.9479999999999999E-4</c:v>
                </c:pt>
                <c:pt idx="58">
                  <c:v>4.7770000000000001E-4</c:v>
                </c:pt>
                <c:pt idx="59">
                  <c:v>4.6079999999999998E-4</c:v>
                </c:pt>
                <c:pt idx="60">
                  <c:v>4.4359999999999999E-4</c:v>
                </c:pt>
                <c:pt idx="61">
                  <c:v>4.2670000000000002E-4</c:v>
                </c:pt>
                <c:pt idx="62">
                  <c:v>4.0969999999999998E-4</c:v>
                </c:pt>
                <c:pt idx="63">
                  <c:v>3.8880000000000002E-4</c:v>
                </c:pt>
                <c:pt idx="64">
                  <c:v>3.6820000000000001E-4</c:v>
                </c:pt>
                <c:pt idx="65">
                  <c:v>3.4719999999999998E-4</c:v>
                </c:pt>
                <c:pt idx="66">
                  <c:v>3.2670000000000003E-4</c:v>
                </c:pt>
                <c:pt idx="67">
                  <c:v>3.0580000000000001E-4</c:v>
                </c:pt>
                <c:pt idx="68">
                  <c:v>2.8499999999999999E-4</c:v>
                </c:pt>
                <c:pt idx="69">
                  <c:v>2.6420000000000003E-4</c:v>
                </c:pt>
                <c:pt idx="70">
                  <c:v>2.4340000000000001E-4</c:v>
                </c:pt>
                <c:pt idx="71">
                  <c:v>2.2279999999999999E-4</c:v>
                </c:pt>
                <c:pt idx="72">
                  <c:v>2.02E-4</c:v>
                </c:pt>
                <c:pt idx="73">
                  <c:v>1.8090000000000001E-4</c:v>
                </c:pt>
                <c:pt idx="74">
                  <c:v>1.6029999999999999E-4</c:v>
                </c:pt>
                <c:pt idx="75">
                  <c:v>1.3970000000000001E-4</c:v>
                </c:pt>
                <c:pt idx="76">
                  <c:v>1.1900000000000001E-4</c:v>
                </c:pt>
                <c:pt idx="77">
                  <c:v>9.7999999999999997E-5</c:v>
                </c:pt>
                <c:pt idx="78">
                  <c:v>7.75E-5</c:v>
                </c:pt>
                <c:pt idx="79">
                  <c:v>7.5699999999999997E-5</c:v>
                </c:pt>
                <c:pt idx="80">
                  <c:v>7.3999999999999996E-5</c:v>
                </c:pt>
                <c:pt idx="81">
                  <c:v>7.2200000000000007E-5</c:v>
                </c:pt>
                <c:pt idx="82">
                  <c:v>7.0400000000000004E-5</c:v>
                </c:pt>
                <c:pt idx="83">
                  <c:v>6.8800000000000005E-5</c:v>
                </c:pt>
                <c:pt idx="84">
                  <c:v>6.7100000000000005E-5</c:v>
                </c:pt>
                <c:pt idx="85">
                  <c:v>6.5199999999999999E-5</c:v>
                </c:pt>
                <c:pt idx="86">
                  <c:v>6.3499999999999999E-5</c:v>
                </c:pt>
                <c:pt idx="87">
                  <c:v>6.1799999999999998E-5</c:v>
                </c:pt>
                <c:pt idx="88">
                  <c:v>6.0099999999999997E-5</c:v>
                </c:pt>
                <c:pt idx="89">
                  <c:v>5.8400000000000003E-5</c:v>
                </c:pt>
                <c:pt idx="90">
                  <c:v>5.66E-5</c:v>
                </c:pt>
                <c:pt idx="91">
                  <c:v>5.4799999999999997E-5</c:v>
                </c:pt>
                <c:pt idx="92">
                  <c:v>5.3300000000000001E-5</c:v>
                </c:pt>
                <c:pt idx="93">
                  <c:v>5.1499999999999998E-5</c:v>
                </c:pt>
                <c:pt idx="94">
                  <c:v>4.9700000000000002E-5</c:v>
                </c:pt>
                <c:pt idx="95">
                  <c:v>4.8199999999999999E-5</c:v>
                </c:pt>
                <c:pt idx="96">
                  <c:v>4.6499999999999999E-5</c:v>
                </c:pt>
                <c:pt idx="97">
                  <c:v>4.49E-5</c:v>
                </c:pt>
                <c:pt idx="98">
                  <c:v>4.3099999999999997E-5</c:v>
                </c:pt>
                <c:pt idx="99">
                  <c:v>4.1499999999999999E-5</c:v>
                </c:pt>
                <c:pt idx="100">
                  <c:v>3.9700000000000003E-5</c:v>
                </c:pt>
                <c:pt idx="101">
                  <c:v>3.79E-5</c:v>
                </c:pt>
                <c:pt idx="102">
                  <c:v>3.6300000000000001E-5</c:v>
                </c:pt>
                <c:pt idx="103">
                  <c:v>3.4600000000000001E-5</c:v>
                </c:pt>
                <c:pt idx="104">
                  <c:v>3.2700000000000002E-5</c:v>
                </c:pt>
                <c:pt idx="105">
                  <c:v>3.0899999999999999E-5</c:v>
                </c:pt>
                <c:pt idx="106">
                  <c:v>2.9200000000000002E-5</c:v>
                </c:pt>
                <c:pt idx="107">
                  <c:v>2.76E-5</c:v>
                </c:pt>
                <c:pt idx="108">
                  <c:v>2.58E-5</c:v>
                </c:pt>
                <c:pt idx="109">
                  <c:v>2.4199999999999999E-5</c:v>
                </c:pt>
                <c:pt idx="110">
                  <c:v>2.2200000000000001E-5</c:v>
                </c:pt>
                <c:pt idx="111">
                  <c:v>2.0599999999999999E-5</c:v>
                </c:pt>
                <c:pt idx="112">
                  <c:v>1.8899999999999999E-5</c:v>
                </c:pt>
                <c:pt idx="113">
                  <c:v>1.7099999999999999E-5</c:v>
                </c:pt>
                <c:pt idx="114">
                  <c:v>1.5500000000000001E-5</c:v>
                </c:pt>
                <c:pt idx="115">
                  <c:v>1.3900000000000001E-5</c:v>
                </c:pt>
                <c:pt idx="116">
                  <c:v>1.22E-5</c:v>
                </c:pt>
                <c:pt idx="117">
                  <c:v>1.0499999999999999E-5</c:v>
                </c:pt>
                <c:pt idx="118">
                  <c:v>8.6000000000000007E-6</c:v>
                </c:pt>
                <c:pt idx="119">
                  <c:v>6.9999999999999999E-6</c:v>
                </c:pt>
                <c:pt idx="120">
                  <c:v>5.1000000000000003E-6</c:v>
                </c:pt>
                <c:pt idx="121">
                  <c:v>3.4999999999999999E-6</c:v>
                </c:pt>
                <c:pt idx="122">
                  <c:v>1.7999999999999999E-6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22-48C1-BFEF-356C3F79B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HBOth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GenCost!$AK$9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GenCost!$AK$10:$AK$210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9.594974151274395E-2</c:v>
                </c:pt>
                <c:pt idx="2">
                  <c:v>0.11588487750145975</c:v>
                </c:pt>
                <c:pt idx="3">
                  <c:v>0.13025114266093801</c:v>
                </c:pt>
                <c:pt idx="4">
                  <c:v>0.1145588960648263</c:v>
                </c:pt>
                <c:pt idx="5">
                  <c:v>9.4891060202154306E-2</c:v>
                </c:pt>
                <c:pt idx="6">
                  <c:v>7.6621115806378801E-2</c:v>
                </c:pt>
                <c:pt idx="7">
                  <c:v>5.4010111901021243E-2</c:v>
                </c:pt>
                <c:pt idx="8">
                  <c:v>3.9817624577522498E-2</c:v>
                </c:pt>
                <c:pt idx="9">
                  <c:v>3.3194224893423677E-2</c:v>
                </c:pt>
                <c:pt idx="10">
                  <c:v>2.7844887414622148E-2</c:v>
                </c:pt>
                <c:pt idx="11">
                  <c:v>2.3889841164047798E-2</c:v>
                </c:pt>
                <c:pt idx="12">
                  <c:v>2.0509097947938953E-2</c:v>
                </c:pt>
                <c:pt idx="13">
                  <c:v>1.8414825579277799E-2</c:v>
                </c:pt>
                <c:pt idx="14">
                  <c:v>1.6543632660794588E-2</c:v>
                </c:pt>
                <c:pt idx="15">
                  <c:v>1.525407860143386E-2</c:v>
                </c:pt>
                <c:pt idx="16">
                  <c:v>1.4625300978260918E-2</c:v>
                </c:pt>
                <c:pt idx="17">
                  <c:v>1.23940029844571E-2</c:v>
                </c:pt>
                <c:pt idx="18">
                  <c:v>1.1211343530218038E-2</c:v>
                </c:pt>
                <c:pt idx="19">
                  <c:v>1.0092540940797536E-2</c:v>
                </c:pt>
                <c:pt idx="20">
                  <c:v>8.9601115833610693E-3</c:v>
                </c:pt>
                <c:pt idx="21">
                  <c:v>7.7883502951991371E-3</c:v>
                </c:pt>
                <c:pt idx="22">
                  <c:v>6.5724062284204798E-3</c:v>
                </c:pt>
                <c:pt idx="23">
                  <c:v>5.2036009002469899E-3</c:v>
                </c:pt>
                <c:pt idx="24">
                  <c:v>4.1868556027887336E-3</c:v>
                </c:pt>
                <c:pt idx="25">
                  <c:v>3.6060965012358185E-3</c:v>
                </c:pt>
                <c:pt idx="26">
                  <c:v>3.3379030828906003E-3</c:v>
                </c:pt>
                <c:pt idx="27">
                  <c:v>2.9732963557601898E-3</c:v>
                </c:pt>
                <c:pt idx="28">
                  <c:v>2.6434008019052516E-3</c:v>
                </c:pt>
                <c:pt idx="29">
                  <c:v>2.3019520009521528E-3</c:v>
                </c:pt>
                <c:pt idx="30">
                  <c:v>2.0164584883697397E-3</c:v>
                </c:pt>
                <c:pt idx="31">
                  <c:v>1.7959046191530438E-3</c:v>
                </c:pt>
                <c:pt idx="32">
                  <c:v>1.6124386221228291E-3</c:v>
                </c:pt>
                <c:pt idx="33">
                  <c:v>1.4205025899074822E-3</c:v>
                </c:pt>
                <c:pt idx="34">
                  <c:v>1.1677062825028301E-3</c:v>
                </c:pt>
                <c:pt idx="35">
                  <c:v>1.0128716572058039E-3</c:v>
                </c:pt>
                <c:pt idx="36">
                  <c:v>8.9242607856647135E-4</c:v>
                </c:pt>
                <c:pt idx="37">
                  <c:v>8.4451854174752742E-4</c:v>
                </c:pt>
                <c:pt idx="38">
                  <c:v>7.72973949244155E-4</c:v>
                </c:pt>
                <c:pt idx="39">
                  <c:v>6.9528188153930093E-4</c:v>
                </c:pt>
                <c:pt idx="40">
                  <c:v>6.1705383845360429E-4</c:v>
                </c:pt>
                <c:pt idx="41">
                  <c:v>6.3067248563046649E-4</c:v>
                </c:pt>
                <c:pt idx="42">
                  <c:v>5.9686272549550165E-4</c:v>
                </c:pt>
                <c:pt idx="43">
                  <c:v>5.7501225441388142E-4</c:v>
                </c:pt>
                <c:pt idx="44">
                  <c:v>6.124682713063961E-4</c:v>
                </c:pt>
                <c:pt idx="45">
                  <c:v>5.4363874601001878E-4</c:v>
                </c:pt>
                <c:pt idx="46">
                  <c:v>5.4958049328754073E-4</c:v>
                </c:pt>
                <c:pt idx="47">
                  <c:v>5.7227011774320727E-4</c:v>
                </c:pt>
                <c:pt idx="48">
                  <c:v>5.6555147685810061E-4</c:v>
                </c:pt>
                <c:pt idx="49">
                  <c:v>5.2693417997376035E-4</c:v>
                </c:pt>
                <c:pt idx="50">
                  <c:v>4.7277089009861923E-4</c:v>
                </c:pt>
                <c:pt idx="51">
                  <c:v>4.6639061750949895E-4</c:v>
                </c:pt>
                <c:pt idx="52">
                  <c:v>4.5675659538617304E-4</c:v>
                </c:pt>
                <c:pt idx="53">
                  <c:v>3.9738784764557658E-4</c:v>
                </c:pt>
                <c:pt idx="54">
                  <c:v>3.7321752352667336E-4</c:v>
                </c:pt>
                <c:pt idx="55">
                  <c:v>3.8346331552914265E-4</c:v>
                </c:pt>
                <c:pt idx="56">
                  <c:v>3.5051977823190306E-4</c:v>
                </c:pt>
                <c:pt idx="57">
                  <c:v>3.7310112483285399E-4</c:v>
                </c:pt>
                <c:pt idx="58">
                  <c:v>3.4463487682810694E-4</c:v>
                </c:pt>
                <c:pt idx="59">
                  <c:v>3.1819883859927846E-4</c:v>
                </c:pt>
                <c:pt idx="60">
                  <c:v>2.9289971784496457E-4</c:v>
                </c:pt>
                <c:pt idx="61">
                  <c:v>2.3738836867861341E-4</c:v>
                </c:pt>
                <c:pt idx="62">
                  <c:v>2.3803803580690737E-4</c:v>
                </c:pt>
                <c:pt idx="63">
                  <c:v>2.3382873420483606E-4</c:v>
                </c:pt>
                <c:pt idx="64">
                  <c:v>2.5218453752550834E-4</c:v>
                </c:pt>
                <c:pt idx="65">
                  <c:v>2.0064427868085412E-4</c:v>
                </c:pt>
                <c:pt idx="66">
                  <c:v>1.8130043993590142E-4</c:v>
                </c:pt>
                <c:pt idx="67">
                  <c:v>1.5333227006284641E-4</c:v>
                </c:pt>
                <c:pt idx="68">
                  <c:v>1.5910077277282321E-4</c:v>
                </c:pt>
                <c:pt idx="69">
                  <c:v>1.3797305637143001E-4</c:v>
                </c:pt>
                <c:pt idx="70">
                  <c:v>1.3284339300427561E-4</c:v>
                </c:pt>
                <c:pt idx="71">
                  <c:v>1.5171622308121518E-4</c:v>
                </c:pt>
                <c:pt idx="72">
                  <c:v>1.2917818762215051E-4</c:v>
                </c:pt>
                <c:pt idx="73">
                  <c:v>1.3361757966549257E-4</c:v>
                </c:pt>
                <c:pt idx="74">
                  <c:v>1.3638949274621349E-4</c:v>
                </c:pt>
                <c:pt idx="75">
                  <c:v>1.194629571077879E-4</c:v>
                </c:pt>
                <c:pt idx="76">
                  <c:v>1.0699476213727962E-4</c:v>
                </c:pt>
                <c:pt idx="77">
                  <c:v>9.9683299997604667E-5</c:v>
                </c:pt>
                <c:pt idx="78">
                  <c:v>1.023496421699778E-4</c:v>
                </c:pt>
                <c:pt idx="79">
                  <c:v>9.7136063465418765E-5</c:v>
                </c:pt>
                <c:pt idx="80">
                  <c:v>9.1142884206906968E-5</c:v>
                </c:pt>
                <c:pt idx="81">
                  <c:v>8.2440051634135786E-5</c:v>
                </c:pt>
                <c:pt idx="82">
                  <c:v>7.3171467270475264E-5</c:v>
                </c:pt>
                <c:pt idx="83">
                  <c:v>7.3577509225658985E-5</c:v>
                </c:pt>
                <c:pt idx="84">
                  <c:v>6.557036186943593E-5</c:v>
                </c:pt>
                <c:pt idx="85">
                  <c:v>6.6634191792017285E-5</c:v>
                </c:pt>
                <c:pt idx="86">
                  <c:v>6.0551683303365072E-5</c:v>
                </c:pt>
                <c:pt idx="87">
                  <c:v>5.195983553167743E-5</c:v>
                </c:pt>
                <c:pt idx="88">
                  <c:v>4.7298473886168262E-5</c:v>
                </c:pt>
                <c:pt idx="89">
                  <c:v>4.8365010755117522E-5</c:v>
                </c:pt>
                <c:pt idx="90">
                  <c:v>3.7282772324969704E-5</c:v>
                </c:pt>
                <c:pt idx="91">
                  <c:v>3.3896382418737426E-5</c:v>
                </c:pt>
                <c:pt idx="92">
                  <c:v>3.6903799833464883E-5</c:v>
                </c:pt>
                <c:pt idx="93">
                  <c:v>3.3511996034496836E-5</c:v>
                </c:pt>
                <c:pt idx="94">
                  <c:v>2.5894648955250133E-5</c:v>
                </c:pt>
                <c:pt idx="95">
                  <c:v>2.663635226005241E-5</c:v>
                </c:pt>
                <c:pt idx="96">
                  <c:v>2.3956475355839817E-5</c:v>
                </c:pt>
                <c:pt idx="97">
                  <c:v>2.336365410127158E-5</c:v>
                </c:pt>
                <c:pt idx="98">
                  <c:v>2.2199667163078233E-5</c:v>
                </c:pt>
                <c:pt idx="99">
                  <c:v>1.9360080423160045E-5</c:v>
                </c:pt>
                <c:pt idx="100">
                  <c:v>1.7765689012471945E-5</c:v>
                </c:pt>
                <c:pt idx="101">
                  <c:v>1.6317472705649993E-5</c:v>
                </c:pt>
                <c:pt idx="102">
                  <c:v>1.7459804072900205E-5</c:v>
                </c:pt>
                <c:pt idx="103">
                  <c:v>1.4195226753223051E-5</c:v>
                </c:pt>
                <c:pt idx="104">
                  <c:v>1.4068000273932151E-5</c:v>
                </c:pt>
                <c:pt idx="105">
                  <c:v>1.3326296969129879E-5</c:v>
                </c:pt>
                <c:pt idx="106">
                  <c:v>1.4168157289544137E-5</c:v>
                </c:pt>
                <c:pt idx="107">
                  <c:v>1.4893618916139059E-5</c:v>
                </c:pt>
                <c:pt idx="108">
                  <c:v>1.3058309278708618E-5</c:v>
                </c:pt>
                <c:pt idx="109">
                  <c:v>1.2893185550267239E-5</c:v>
                </c:pt>
                <c:pt idx="110">
                  <c:v>1.2747010446401097E-5</c:v>
                </c:pt>
                <c:pt idx="111">
                  <c:v>1.316929407979217E-5</c:v>
                </c:pt>
                <c:pt idx="112">
                  <c:v>1.1417899779766368E-5</c:v>
                </c:pt>
                <c:pt idx="113">
                  <c:v>1.0941477219017462E-5</c:v>
                </c:pt>
                <c:pt idx="114">
                  <c:v>1.0586867244823676E-5</c:v>
                </c:pt>
                <c:pt idx="115">
                  <c:v>9.8180944763424884E-6</c:v>
                </c:pt>
                <c:pt idx="116">
                  <c:v>7.2410815341097756E-6</c:v>
                </c:pt>
                <c:pt idx="117">
                  <c:v>7.4062052625511569E-6</c:v>
                </c:pt>
                <c:pt idx="118">
                  <c:v>6.5047921220432867E-6</c:v>
                </c:pt>
                <c:pt idx="119">
                  <c:v>5.7468471390336651E-6</c:v>
                </c:pt>
                <c:pt idx="120">
                  <c:v>4.5584976835292938E-6</c:v>
                </c:pt>
                <c:pt idx="121">
                  <c:v>3.7978457541517816E-6</c:v>
                </c:pt>
                <c:pt idx="122">
                  <c:v>1.7595151391294781E-6</c:v>
                </c:pt>
                <c:pt idx="123">
                  <c:v>2.4903906584601847E-7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1.6241678207349028E-5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10-49FE-995B-2433D0E5C926}"/>
            </c:ext>
          </c:extLst>
        </c:ser>
        <c:ser>
          <c:idx val="1"/>
          <c:order val="1"/>
          <c:tx>
            <c:strRef>
              <c:f>GenCost!$AL$9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GenCost!$AL$10:$AL$210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8.98983E-2</c:v>
                </c:pt>
                <c:pt idx="2">
                  <c:v>0.11735909999999999</c:v>
                </c:pt>
                <c:pt idx="3">
                  <c:v>0.12606890000000001</c:v>
                </c:pt>
                <c:pt idx="4">
                  <c:v>0.1155458</c:v>
                </c:pt>
                <c:pt idx="5">
                  <c:v>9.4523800000000005E-2</c:v>
                </c:pt>
                <c:pt idx="6">
                  <c:v>7.5282799999999997E-2</c:v>
                </c:pt>
                <c:pt idx="7">
                  <c:v>5.5309799999999999E-2</c:v>
                </c:pt>
                <c:pt idx="8">
                  <c:v>4.0241199999999998E-2</c:v>
                </c:pt>
                <c:pt idx="9">
                  <c:v>3.3430599999999998E-2</c:v>
                </c:pt>
                <c:pt idx="10">
                  <c:v>2.76571E-2</c:v>
                </c:pt>
                <c:pt idx="11">
                  <c:v>2.39095E-2</c:v>
                </c:pt>
                <c:pt idx="12">
                  <c:v>2.0903999999999999E-2</c:v>
                </c:pt>
                <c:pt idx="13">
                  <c:v>1.8558399999999999E-2</c:v>
                </c:pt>
                <c:pt idx="14">
                  <c:v>1.6622999999999999E-2</c:v>
                </c:pt>
                <c:pt idx="15">
                  <c:v>1.5233399999999999E-2</c:v>
                </c:pt>
                <c:pt idx="16">
                  <c:v>1.38981E-2</c:v>
                </c:pt>
                <c:pt idx="17">
                  <c:v>1.26219E-2</c:v>
                </c:pt>
                <c:pt idx="18">
                  <c:v>1.13379E-2</c:v>
                </c:pt>
                <c:pt idx="19">
                  <c:v>1.0255500000000001E-2</c:v>
                </c:pt>
                <c:pt idx="20">
                  <c:v>9.2382999999999996E-3</c:v>
                </c:pt>
                <c:pt idx="21">
                  <c:v>8.2313000000000004E-3</c:v>
                </c:pt>
                <c:pt idx="22">
                  <c:v>6.9779999999999998E-3</c:v>
                </c:pt>
                <c:pt idx="23">
                  <c:v>5.3071999999999998E-3</c:v>
                </c:pt>
                <c:pt idx="24">
                  <c:v>4.2976000000000004E-3</c:v>
                </c:pt>
                <c:pt idx="25">
                  <c:v>3.8536E-3</c:v>
                </c:pt>
                <c:pt idx="26">
                  <c:v>3.2317000000000001E-3</c:v>
                </c:pt>
                <c:pt idx="27">
                  <c:v>3.0035000000000001E-3</c:v>
                </c:pt>
                <c:pt idx="28">
                  <c:v>2.7704000000000001E-3</c:v>
                </c:pt>
                <c:pt idx="29">
                  <c:v>2.5346000000000001E-3</c:v>
                </c:pt>
                <c:pt idx="30">
                  <c:v>2.3703000000000001E-3</c:v>
                </c:pt>
                <c:pt idx="31">
                  <c:v>2.1813000000000002E-3</c:v>
                </c:pt>
                <c:pt idx="32">
                  <c:v>1.8591E-3</c:v>
                </c:pt>
                <c:pt idx="33">
                  <c:v>1.4656000000000001E-3</c:v>
                </c:pt>
                <c:pt idx="34">
                  <c:v>1.1720999999999999E-3</c:v>
                </c:pt>
                <c:pt idx="35">
                  <c:v>1.0263E-3</c:v>
                </c:pt>
                <c:pt idx="36">
                  <c:v>9.5100000000000002E-4</c:v>
                </c:pt>
                <c:pt idx="37">
                  <c:v>7.9639999999999995E-4</c:v>
                </c:pt>
                <c:pt idx="38">
                  <c:v>7.2349999999999997E-4</c:v>
                </c:pt>
                <c:pt idx="39">
                  <c:v>7.1319999999999999E-4</c:v>
                </c:pt>
                <c:pt idx="40">
                  <c:v>7.0319999999999996E-4</c:v>
                </c:pt>
                <c:pt idx="41">
                  <c:v>6.9249999999999997E-4</c:v>
                </c:pt>
                <c:pt idx="42">
                  <c:v>6.824E-4</c:v>
                </c:pt>
                <c:pt idx="43">
                  <c:v>6.7219999999999997E-4</c:v>
                </c:pt>
                <c:pt idx="44">
                  <c:v>6.6200000000000005E-4</c:v>
                </c:pt>
                <c:pt idx="45">
                  <c:v>6.5189999999999996E-4</c:v>
                </c:pt>
                <c:pt idx="46">
                  <c:v>6.4159999999999998E-4</c:v>
                </c:pt>
                <c:pt idx="47">
                  <c:v>6.311E-4</c:v>
                </c:pt>
                <c:pt idx="48">
                  <c:v>6.2129999999999998E-4</c:v>
                </c:pt>
                <c:pt idx="49">
                  <c:v>6.112E-4</c:v>
                </c:pt>
                <c:pt idx="50">
                  <c:v>6.0050000000000001E-4</c:v>
                </c:pt>
                <c:pt idx="51">
                  <c:v>5.9040000000000004E-4</c:v>
                </c:pt>
                <c:pt idx="52">
                  <c:v>5.7989999999999995E-4</c:v>
                </c:pt>
                <c:pt idx="53">
                  <c:v>5.6289999999999997E-4</c:v>
                </c:pt>
                <c:pt idx="54">
                  <c:v>5.4600000000000004E-4</c:v>
                </c:pt>
                <c:pt idx="55">
                  <c:v>5.2890000000000001E-4</c:v>
                </c:pt>
                <c:pt idx="56">
                  <c:v>5.1199999999999998E-4</c:v>
                </c:pt>
                <c:pt idx="57">
                  <c:v>4.9479999999999999E-4</c:v>
                </c:pt>
                <c:pt idx="58">
                  <c:v>4.7770000000000001E-4</c:v>
                </c:pt>
                <c:pt idx="59">
                  <c:v>4.6079999999999998E-4</c:v>
                </c:pt>
                <c:pt idx="60">
                  <c:v>4.4359999999999999E-4</c:v>
                </c:pt>
                <c:pt idx="61">
                  <c:v>4.2670000000000002E-4</c:v>
                </c:pt>
                <c:pt idx="62">
                  <c:v>4.0969999999999998E-4</c:v>
                </c:pt>
                <c:pt idx="63">
                  <c:v>3.8880000000000002E-4</c:v>
                </c:pt>
                <c:pt idx="64">
                  <c:v>3.6820000000000001E-4</c:v>
                </c:pt>
                <c:pt idx="65">
                  <c:v>3.4719999999999998E-4</c:v>
                </c:pt>
                <c:pt idx="66">
                  <c:v>3.2670000000000003E-4</c:v>
                </c:pt>
                <c:pt idx="67">
                  <c:v>3.0580000000000001E-4</c:v>
                </c:pt>
                <c:pt idx="68">
                  <c:v>2.8499999999999999E-4</c:v>
                </c:pt>
                <c:pt idx="69">
                  <c:v>2.6420000000000003E-4</c:v>
                </c:pt>
                <c:pt idx="70">
                  <c:v>2.4340000000000001E-4</c:v>
                </c:pt>
                <c:pt idx="71">
                  <c:v>2.2279999999999999E-4</c:v>
                </c:pt>
                <c:pt idx="72">
                  <c:v>2.02E-4</c:v>
                </c:pt>
                <c:pt idx="73">
                  <c:v>1.8090000000000001E-4</c:v>
                </c:pt>
                <c:pt idx="74">
                  <c:v>1.6029999999999999E-4</c:v>
                </c:pt>
                <c:pt idx="75">
                  <c:v>1.3970000000000001E-4</c:v>
                </c:pt>
                <c:pt idx="76">
                  <c:v>1.1900000000000001E-4</c:v>
                </c:pt>
                <c:pt idx="77">
                  <c:v>9.7999999999999997E-5</c:v>
                </c:pt>
                <c:pt idx="78">
                  <c:v>7.75E-5</c:v>
                </c:pt>
                <c:pt idx="79">
                  <c:v>7.5699999999999997E-5</c:v>
                </c:pt>
                <c:pt idx="80">
                  <c:v>7.3999999999999996E-5</c:v>
                </c:pt>
                <c:pt idx="81">
                  <c:v>7.2200000000000007E-5</c:v>
                </c:pt>
                <c:pt idx="82">
                  <c:v>7.0400000000000004E-5</c:v>
                </c:pt>
                <c:pt idx="83">
                  <c:v>6.8800000000000005E-5</c:v>
                </c:pt>
                <c:pt idx="84">
                  <c:v>6.7100000000000005E-5</c:v>
                </c:pt>
                <c:pt idx="85">
                  <c:v>6.5199999999999999E-5</c:v>
                </c:pt>
                <c:pt idx="86">
                  <c:v>6.3499999999999999E-5</c:v>
                </c:pt>
                <c:pt idx="87">
                  <c:v>6.1799999999999998E-5</c:v>
                </c:pt>
                <c:pt idx="88">
                  <c:v>6.0099999999999997E-5</c:v>
                </c:pt>
                <c:pt idx="89">
                  <c:v>5.8400000000000003E-5</c:v>
                </c:pt>
                <c:pt idx="90">
                  <c:v>5.66E-5</c:v>
                </c:pt>
                <c:pt idx="91">
                  <c:v>5.4799999999999997E-5</c:v>
                </c:pt>
                <c:pt idx="92">
                  <c:v>5.3300000000000001E-5</c:v>
                </c:pt>
                <c:pt idx="93">
                  <c:v>5.1499999999999998E-5</c:v>
                </c:pt>
                <c:pt idx="94">
                  <c:v>4.9700000000000002E-5</c:v>
                </c:pt>
                <c:pt idx="95">
                  <c:v>4.8199999999999999E-5</c:v>
                </c:pt>
                <c:pt idx="96">
                  <c:v>4.6499999999999999E-5</c:v>
                </c:pt>
                <c:pt idx="97">
                  <c:v>4.49E-5</c:v>
                </c:pt>
                <c:pt idx="98">
                  <c:v>4.3099999999999997E-5</c:v>
                </c:pt>
                <c:pt idx="99">
                  <c:v>4.1499999999999999E-5</c:v>
                </c:pt>
                <c:pt idx="100">
                  <c:v>3.9700000000000003E-5</c:v>
                </c:pt>
                <c:pt idx="101">
                  <c:v>3.79E-5</c:v>
                </c:pt>
                <c:pt idx="102">
                  <c:v>3.6300000000000001E-5</c:v>
                </c:pt>
                <c:pt idx="103">
                  <c:v>3.4600000000000001E-5</c:v>
                </c:pt>
                <c:pt idx="104">
                  <c:v>3.2700000000000002E-5</c:v>
                </c:pt>
                <c:pt idx="105">
                  <c:v>3.0899999999999999E-5</c:v>
                </c:pt>
                <c:pt idx="106">
                  <c:v>2.9200000000000002E-5</c:v>
                </c:pt>
                <c:pt idx="107">
                  <c:v>2.76E-5</c:v>
                </c:pt>
                <c:pt idx="108">
                  <c:v>2.58E-5</c:v>
                </c:pt>
                <c:pt idx="109">
                  <c:v>2.4199999999999999E-5</c:v>
                </c:pt>
                <c:pt idx="110">
                  <c:v>2.2200000000000001E-5</c:v>
                </c:pt>
                <c:pt idx="111">
                  <c:v>2.0599999999999999E-5</c:v>
                </c:pt>
                <c:pt idx="112">
                  <c:v>1.8899999999999999E-5</c:v>
                </c:pt>
                <c:pt idx="113">
                  <c:v>1.7099999999999999E-5</c:v>
                </c:pt>
                <c:pt idx="114">
                  <c:v>1.5500000000000001E-5</c:v>
                </c:pt>
                <c:pt idx="115">
                  <c:v>1.3900000000000001E-5</c:v>
                </c:pt>
                <c:pt idx="116">
                  <c:v>1.22E-5</c:v>
                </c:pt>
                <c:pt idx="117">
                  <c:v>1.0499999999999999E-5</c:v>
                </c:pt>
                <c:pt idx="118">
                  <c:v>8.6000000000000007E-6</c:v>
                </c:pt>
                <c:pt idx="119">
                  <c:v>6.9999999999999999E-6</c:v>
                </c:pt>
                <c:pt idx="120">
                  <c:v>5.1000000000000003E-6</c:v>
                </c:pt>
                <c:pt idx="121">
                  <c:v>3.4999999999999999E-6</c:v>
                </c:pt>
                <c:pt idx="122">
                  <c:v>1.7999999999999999E-6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10-49FE-995B-2433D0E5C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30"/>
          <c:min val="1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3.0000000000000008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HBOth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GenCost!$AK$9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GenCost!$AK$10:$AK$210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9.594974151274395E-2</c:v>
                </c:pt>
                <c:pt idx="2">
                  <c:v>0.11588487750145975</c:v>
                </c:pt>
                <c:pt idx="3">
                  <c:v>0.13025114266093801</c:v>
                </c:pt>
                <c:pt idx="4">
                  <c:v>0.1145588960648263</c:v>
                </c:pt>
                <c:pt idx="5">
                  <c:v>9.4891060202154306E-2</c:v>
                </c:pt>
                <c:pt idx="6">
                  <c:v>7.6621115806378801E-2</c:v>
                </c:pt>
                <c:pt idx="7">
                  <c:v>5.4010111901021243E-2</c:v>
                </c:pt>
                <c:pt idx="8">
                  <c:v>3.9817624577522498E-2</c:v>
                </c:pt>
                <c:pt idx="9">
                  <c:v>3.3194224893423677E-2</c:v>
                </c:pt>
                <c:pt idx="10">
                  <c:v>2.7844887414622148E-2</c:v>
                </c:pt>
                <c:pt idx="11">
                  <c:v>2.3889841164047798E-2</c:v>
                </c:pt>
                <c:pt idx="12">
                  <c:v>2.0509097947938953E-2</c:v>
                </c:pt>
                <c:pt idx="13">
                  <c:v>1.8414825579277799E-2</c:v>
                </c:pt>
                <c:pt idx="14">
                  <c:v>1.6543632660794588E-2</c:v>
                </c:pt>
                <c:pt idx="15">
                  <c:v>1.525407860143386E-2</c:v>
                </c:pt>
                <c:pt idx="16">
                  <c:v>1.4625300978260918E-2</c:v>
                </c:pt>
                <c:pt idx="17">
                  <c:v>1.23940029844571E-2</c:v>
                </c:pt>
                <c:pt idx="18">
                  <c:v>1.1211343530218038E-2</c:v>
                </c:pt>
                <c:pt idx="19">
                  <c:v>1.0092540940797536E-2</c:v>
                </c:pt>
                <c:pt idx="20">
                  <c:v>8.9601115833610693E-3</c:v>
                </c:pt>
                <c:pt idx="21">
                  <c:v>7.7883502951991371E-3</c:v>
                </c:pt>
                <c:pt idx="22">
                  <c:v>6.5724062284204798E-3</c:v>
                </c:pt>
                <c:pt idx="23">
                  <c:v>5.2036009002469899E-3</c:v>
                </c:pt>
                <c:pt idx="24">
                  <c:v>4.1868556027887336E-3</c:v>
                </c:pt>
                <c:pt idx="25">
                  <c:v>3.6060965012358185E-3</c:v>
                </c:pt>
                <c:pt idx="26">
                  <c:v>3.3379030828906003E-3</c:v>
                </c:pt>
                <c:pt idx="27">
                  <c:v>2.9732963557601898E-3</c:v>
                </c:pt>
                <c:pt idx="28">
                  <c:v>2.6434008019052516E-3</c:v>
                </c:pt>
                <c:pt idx="29">
                  <c:v>2.3019520009521528E-3</c:v>
                </c:pt>
                <c:pt idx="30">
                  <c:v>2.0164584883697397E-3</c:v>
                </c:pt>
                <c:pt idx="31">
                  <c:v>1.7959046191530438E-3</c:v>
                </c:pt>
                <c:pt idx="32">
                  <c:v>1.6124386221228291E-3</c:v>
                </c:pt>
                <c:pt idx="33">
                  <c:v>1.4205025899074822E-3</c:v>
                </c:pt>
                <c:pt idx="34">
                  <c:v>1.1677062825028301E-3</c:v>
                </c:pt>
                <c:pt idx="35">
                  <c:v>1.0128716572058039E-3</c:v>
                </c:pt>
                <c:pt idx="36">
                  <c:v>8.9242607856647135E-4</c:v>
                </c:pt>
                <c:pt idx="37">
                  <c:v>8.4451854174752742E-4</c:v>
                </c:pt>
                <c:pt idx="38">
                  <c:v>7.72973949244155E-4</c:v>
                </c:pt>
                <c:pt idx="39">
                  <c:v>6.9528188153930093E-4</c:v>
                </c:pt>
                <c:pt idx="40">
                  <c:v>6.1705383845360429E-4</c:v>
                </c:pt>
                <c:pt idx="41">
                  <c:v>6.3067248563046649E-4</c:v>
                </c:pt>
                <c:pt idx="42">
                  <c:v>5.9686272549550165E-4</c:v>
                </c:pt>
                <c:pt idx="43">
                  <c:v>5.7501225441388142E-4</c:v>
                </c:pt>
                <c:pt idx="44">
                  <c:v>6.124682713063961E-4</c:v>
                </c:pt>
                <c:pt idx="45">
                  <c:v>5.4363874601001878E-4</c:v>
                </c:pt>
                <c:pt idx="46">
                  <c:v>5.4958049328754073E-4</c:v>
                </c:pt>
                <c:pt idx="47">
                  <c:v>5.7227011774320727E-4</c:v>
                </c:pt>
                <c:pt idx="48">
                  <c:v>5.6555147685810061E-4</c:v>
                </c:pt>
                <c:pt idx="49">
                  <c:v>5.2693417997376035E-4</c:v>
                </c:pt>
                <c:pt idx="50">
                  <c:v>4.7277089009861923E-4</c:v>
                </c:pt>
                <c:pt idx="51">
                  <c:v>4.6639061750949895E-4</c:v>
                </c:pt>
                <c:pt idx="52">
                  <c:v>4.5675659538617304E-4</c:v>
                </c:pt>
                <c:pt idx="53">
                  <c:v>3.9738784764557658E-4</c:v>
                </c:pt>
                <c:pt idx="54">
                  <c:v>3.7321752352667336E-4</c:v>
                </c:pt>
                <c:pt idx="55">
                  <c:v>3.8346331552914265E-4</c:v>
                </c:pt>
                <c:pt idx="56">
                  <c:v>3.5051977823190306E-4</c:v>
                </c:pt>
                <c:pt idx="57">
                  <c:v>3.7310112483285399E-4</c:v>
                </c:pt>
                <c:pt idx="58">
                  <c:v>3.4463487682810694E-4</c:v>
                </c:pt>
                <c:pt idx="59">
                  <c:v>3.1819883859927846E-4</c:v>
                </c:pt>
                <c:pt idx="60">
                  <c:v>2.9289971784496457E-4</c:v>
                </c:pt>
                <c:pt idx="61">
                  <c:v>2.3738836867861341E-4</c:v>
                </c:pt>
                <c:pt idx="62">
                  <c:v>2.3803803580690737E-4</c:v>
                </c:pt>
                <c:pt idx="63">
                  <c:v>2.3382873420483606E-4</c:v>
                </c:pt>
                <c:pt idx="64">
                  <c:v>2.5218453752550834E-4</c:v>
                </c:pt>
                <c:pt idx="65">
                  <c:v>2.0064427868085412E-4</c:v>
                </c:pt>
                <c:pt idx="66">
                  <c:v>1.8130043993590142E-4</c:v>
                </c:pt>
                <c:pt idx="67">
                  <c:v>1.5333227006284641E-4</c:v>
                </c:pt>
                <c:pt idx="68">
                  <c:v>1.5910077277282321E-4</c:v>
                </c:pt>
                <c:pt idx="69">
                  <c:v>1.3797305637143001E-4</c:v>
                </c:pt>
                <c:pt idx="70">
                  <c:v>1.3284339300427561E-4</c:v>
                </c:pt>
                <c:pt idx="71">
                  <c:v>1.5171622308121518E-4</c:v>
                </c:pt>
                <c:pt idx="72">
                  <c:v>1.2917818762215051E-4</c:v>
                </c:pt>
                <c:pt idx="73">
                  <c:v>1.3361757966549257E-4</c:v>
                </c:pt>
                <c:pt idx="74">
                  <c:v>1.3638949274621349E-4</c:v>
                </c:pt>
                <c:pt idx="75">
                  <c:v>1.194629571077879E-4</c:v>
                </c:pt>
                <c:pt idx="76">
                  <c:v>1.0699476213727962E-4</c:v>
                </c:pt>
                <c:pt idx="77">
                  <c:v>9.9683299997604667E-5</c:v>
                </c:pt>
                <c:pt idx="78">
                  <c:v>1.023496421699778E-4</c:v>
                </c:pt>
                <c:pt idx="79">
                  <c:v>9.7136063465418765E-5</c:v>
                </c:pt>
                <c:pt idx="80">
                  <c:v>9.1142884206906968E-5</c:v>
                </c:pt>
                <c:pt idx="81">
                  <c:v>8.2440051634135786E-5</c:v>
                </c:pt>
                <c:pt idx="82">
                  <c:v>7.3171467270475264E-5</c:v>
                </c:pt>
                <c:pt idx="83">
                  <c:v>7.3577509225658985E-5</c:v>
                </c:pt>
                <c:pt idx="84">
                  <c:v>6.557036186943593E-5</c:v>
                </c:pt>
                <c:pt idx="85">
                  <c:v>6.6634191792017285E-5</c:v>
                </c:pt>
                <c:pt idx="86">
                  <c:v>6.0551683303365072E-5</c:v>
                </c:pt>
                <c:pt idx="87">
                  <c:v>5.195983553167743E-5</c:v>
                </c:pt>
                <c:pt idx="88">
                  <c:v>4.7298473886168262E-5</c:v>
                </c:pt>
                <c:pt idx="89">
                  <c:v>4.8365010755117522E-5</c:v>
                </c:pt>
                <c:pt idx="90">
                  <c:v>3.7282772324969704E-5</c:v>
                </c:pt>
                <c:pt idx="91">
                  <c:v>3.3896382418737426E-5</c:v>
                </c:pt>
                <c:pt idx="92">
                  <c:v>3.6903799833464883E-5</c:v>
                </c:pt>
                <c:pt idx="93">
                  <c:v>3.3511996034496836E-5</c:v>
                </c:pt>
                <c:pt idx="94">
                  <c:v>2.5894648955250133E-5</c:v>
                </c:pt>
                <c:pt idx="95">
                  <c:v>2.663635226005241E-5</c:v>
                </c:pt>
                <c:pt idx="96">
                  <c:v>2.3956475355839817E-5</c:v>
                </c:pt>
                <c:pt idx="97">
                  <c:v>2.336365410127158E-5</c:v>
                </c:pt>
                <c:pt idx="98">
                  <c:v>2.2199667163078233E-5</c:v>
                </c:pt>
                <c:pt idx="99">
                  <c:v>1.9360080423160045E-5</c:v>
                </c:pt>
                <c:pt idx="100">
                  <c:v>1.7765689012471945E-5</c:v>
                </c:pt>
                <c:pt idx="101">
                  <c:v>1.6317472705649993E-5</c:v>
                </c:pt>
                <c:pt idx="102">
                  <c:v>1.7459804072900205E-5</c:v>
                </c:pt>
                <c:pt idx="103">
                  <c:v>1.4195226753223051E-5</c:v>
                </c:pt>
                <c:pt idx="104">
                  <c:v>1.4068000273932151E-5</c:v>
                </c:pt>
                <c:pt idx="105">
                  <c:v>1.3326296969129879E-5</c:v>
                </c:pt>
                <c:pt idx="106">
                  <c:v>1.4168157289544137E-5</c:v>
                </c:pt>
                <c:pt idx="107">
                  <c:v>1.4893618916139059E-5</c:v>
                </c:pt>
                <c:pt idx="108">
                  <c:v>1.3058309278708618E-5</c:v>
                </c:pt>
                <c:pt idx="109">
                  <c:v>1.2893185550267239E-5</c:v>
                </c:pt>
                <c:pt idx="110">
                  <c:v>1.2747010446401097E-5</c:v>
                </c:pt>
                <c:pt idx="111">
                  <c:v>1.316929407979217E-5</c:v>
                </c:pt>
                <c:pt idx="112">
                  <c:v>1.1417899779766368E-5</c:v>
                </c:pt>
                <c:pt idx="113">
                  <c:v>1.0941477219017462E-5</c:v>
                </c:pt>
                <c:pt idx="114">
                  <c:v>1.0586867244823676E-5</c:v>
                </c:pt>
                <c:pt idx="115">
                  <c:v>9.8180944763424884E-6</c:v>
                </c:pt>
                <c:pt idx="116">
                  <c:v>7.2410815341097756E-6</c:v>
                </c:pt>
                <c:pt idx="117">
                  <c:v>7.4062052625511569E-6</c:v>
                </c:pt>
                <c:pt idx="118">
                  <c:v>6.5047921220432867E-6</c:v>
                </c:pt>
                <c:pt idx="119">
                  <c:v>5.7468471390336651E-6</c:v>
                </c:pt>
                <c:pt idx="120">
                  <c:v>4.5584976835292938E-6</c:v>
                </c:pt>
                <c:pt idx="121">
                  <c:v>3.7978457541517816E-6</c:v>
                </c:pt>
                <c:pt idx="122">
                  <c:v>1.7595151391294781E-6</c:v>
                </c:pt>
                <c:pt idx="123">
                  <c:v>2.4903906584601847E-7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1.6241678207349028E-5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16-43F4-81D4-850B8ABD58FB}"/>
            </c:ext>
          </c:extLst>
        </c:ser>
        <c:ser>
          <c:idx val="1"/>
          <c:order val="1"/>
          <c:tx>
            <c:strRef>
              <c:f>GenCost!$AL$9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GenCost!$AL$10:$AL$210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8.98983E-2</c:v>
                </c:pt>
                <c:pt idx="2">
                  <c:v>0.11735909999999999</c:v>
                </c:pt>
                <c:pt idx="3">
                  <c:v>0.12606890000000001</c:v>
                </c:pt>
                <c:pt idx="4">
                  <c:v>0.1155458</c:v>
                </c:pt>
                <c:pt idx="5">
                  <c:v>9.4523800000000005E-2</c:v>
                </c:pt>
                <c:pt idx="6">
                  <c:v>7.5282799999999997E-2</c:v>
                </c:pt>
                <c:pt idx="7">
                  <c:v>5.5309799999999999E-2</c:v>
                </c:pt>
                <c:pt idx="8">
                  <c:v>4.0241199999999998E-2</c:v>
                </c:pt>
                <c:pt idx="9">
                  <c:v>3.3430599999999998E-2</c:v>
                </c:pt>
                <c:pt idx="10">
                  <c:v>2.76571E-2</c:v>
                </c:pt>
                <c:pt idx="11">
                  <c:v>2.39095E-2</c:v>
                </c:pt>
                <c:pt idx="12">
                  <c:v>2.0903999999999999E-2</c:v>
                </c:pt>
                <c:pt idx="13">
                  <c:v>1.8558399999999999E-2</c:v>
                </c:pt>
                <c:pt idx="14">
                  <c:v>1.6622999999999999E-2</c:v>
                </c:pt>
                <c:pt idx="15">
                  <c:v>1.5233399999999999E-2</c:v>
                </c:pt>
                <c:pt idx="16">
                  <c:v>1.38981E-2</c:v>
                </c:pt>
                <c:pt idx="17">
                  <c:v>1.26219E-2</c:v>
                </c:pt>
                <c:pt idx="18">
                  <c:v>1.13379E-2</c:v>
                </c:pt>
                <c:pt idx="19">
                  <c:v>1.0255500000000001E-2</c:v>
                </c:pt>
                <c:pt idx="20">
                  <c:v>9.2382999999999996E-3</c:v>
                </c:pt>
                <c:pt idx="21">
                  <c:v>8.2313000000000004E-3</c:v>
                </c:pt>
                <c:pt idx="22">
                  <c:v>6.9779999999999998E-3</c:v>
                </c:pt>
                <c:pt idx="23">
                  <c:v>5.3071999999999998E-3</c:v>
                </c:pt>
                <c:pt idx="24">
                  <c:v>4.2976000000000004E-3</c:v>
                </c:pt>
                <c:pt idx="25">
                  <c:v>3.8536E-3</c:v>
                </c:pt>
                <c:pt idx="26">
                  <c:v>3.2317000000000001E-3</c:v>
                </c:pt>
                <c:pt idx="27">
                  <c:v>3.0035000000000001E-3</c:v>
                </c:pt>
                <c:pt idx="28">
                  <c:v>2.7704000000000001E-3</c:v>
                </c:pt>
                <c:pt idx="29">
                  <c:v>2.5346000000000001E-3</c:v>
                </c:pt>
                <c:pt idx="30">
                  <c:v>2.3703000000000001E-3</c:v>
                </c:pt>
                <c:pt idx="31">
                  <c:v>2.1813000000000002E-3</c:v>
                </c:pt>
                <c:pt idx="32">
                  <c:v>1.8591E-3</c:v>
                </c:pt>
                <c:pt idx="33">
                  <c:v>1.4656000000000001E-3</c:v>
                </c:pt>
                <c:pt idx="34">
                  <c:v>1.1720999999999999E-3</c:v>
                </c:pt>
                <c:pt idx="35">
                  <c:v>1.0263E-3</c:v>
                </c:pt>
                <c:pt idx="36">
                  <c:v>9.5100000000000002E-4</c:v>
                </c:pt>
                <c:pt idx="37">
                  <c:v>7.9639999999999995E-4</c:v>
                </c:pt>
                <c:pt idx="38">
                  <c:v>7.2349999999999997E-4</c:v>
                </c:pt>
                <c:pt idx="39">
                  <c:v>7.1319999999999999E-4</c:v>
                </c:pt>
                <c:pt idx="40">
                  <c:v>7.0319999999999996E-4</c:v>
                </c:pt>
                <c:pt idx="41">
                  <c:v>6.9249999999999997E-4</c:v>
                </c:pt>
                <c:pt idx="42">
                  <c:v>6.824E-4</c:v>
                </c:pt>
                <c:pt idx="43">
                  <c:v>6.7219999999999997E-4</c:v>
                </c:pt>
                <c:pt idx="44">
                  <c:v>6.6200000000000005E-4</c:v>
                </c:pt>
                <c:pt idx="45">
                  <c:v>6.5189999999999996E-4</c:v>
                </c:pt>
                <c:pt idx="46">
                  <c:v>6.4159999999999998E-4</c:v>
                </c:pt>
                <c:pt idx="47">
                  <c:v>6.311E-4</c:v>
                </c:pt>
                <c:pt idx="48">
                  <c:v>6.2129999999999998E-4</c:v>
                </c:pt>
                <c:pt idx="49">
                  <c:v>6.112E-4</c:v>
                </c:pt>
                <c:pt idx="50">
                  <c:v>6.0050000000000001E-4</c:v>
                </c:pt>
                <c:pt idx="51">
                  <c:v>5.9040000000000004E-4</c:v>
                </c:pt>
                <c:pt idx="52">
                  <c:v>5.7989999999999995E-4</c:v>
                </c:pt>
                <c:pt idx="53">
                  <c:v>5.6289999999999997E-4</c:v>
                </c:pt>
                <c:pt idx="54">
                  <c:v>5.4600000000000004E-4</c:v>
                </c:pt>
                <c:pt idx="55">
                  <c:v>5.2890000000000001E-4</c:v>
                </c:pt>
                <c:pt idx="56">
                  <c:v>5.1199999999999998E-4</c:v>
                </c:pt>
                <c:pt idx="57">
                  <c:v>4.9479999999999999E-4</c:v>
                </c:pt>
                <c:pt idx="58">
                  <c:v>4.7770000000000001E-4</c:v>
                </c:pt>
                <c:pt idx="59">
                  <c:v>4.6079999999999998E-4</c:v>
                </c:pt>
                <c:pt idx="60">
                  <c:v>4.4359999999999999E-4</c:v>
                </c:pt>
                <c:pt idx="61">
                  <c:v>4.2670000000000002E-4</c:v>
                </c:pt>
                <c:pt idx="62">
                  <c:v>4.0969999999999998E-4</c:v>
                </c:pt>
                <c:pt idx="63">
                  <c:v>3.8880000000000002E-4</c:v>
                </c:pt>
                <c:pt idx="64">
                  <c:v>3.6820000000000001E-4</c:v>
                </c:pt>
                <c:pt idx="65">
                  <c:v>3.4719999999999998E-4</c:v>
                </c:pt>
                <c:pt idx="66">
                  <c:v>3.2670000000000003E-4</c:v>
                </c:pt>
                <c:pt idx="67">
                  <c:v>3.0580000000000001E-4</c:v>
                </c:pt>
                <c:pt idx="68">
                  <c:v>2.8499999999999999E-4</c:v>
                </c:pt>
                <c:pt idx="69">
                  <c:v>2.6420000000000003E-4</c:v>
                </c:pt>
                <c:pt idx="70">
                  <c:v>2.4340000000000001E-4</c:v>
                </c:pt>
                <c:pt idx="71">
                  <c:v>2.2279999999999999E-4</c:v>
                </c:pt>
                <c:pt idx="72">
                  <c:v>2.02E-4</c:v>
                </c:pt>
                <c:pt idx="73">
                  <c:v>1.8090000000000001E-4</c:v>
                </c:pt>
                <c:pt idx="74">
                  <c:v>1.6029999999999999E-4</c:v>
                </c:pt>
                <c:pt idx="75">
                  <c:v>1.3970000000000001E-4</c:v>
                </c:pt>
                <c:pt idx="76">
                  <c:v>1.1900000000000001E-4</c:v>
                </c:pt>
                <c:pt idx="77">
                  <c:v>9.7999999999999997E-5</c:v>
                </c:pt>
                <c:pt idx="78">
                  <c:v>7.75E-5</c:v>
                </c:pt>
                <c:pt idx="79">
                  <c:v>7.5699999999999997E-5</c:v>
                </c:pt>
                <c:pt idx="80">
                  <c:v>7.3999999999999996E-5</c:v>
                </c:pt>
                <c:pt idx="81">
                  <c:v>7.2200000000000007E-5</c:v>
                </c:pt>
                <c:pt idx="82">
                  <c:v>7.0400000000000004E-5</c:v>
                </c:pt>
                <c:pt idx="83">
                  <c:v>6.8800000000000005E-5</c:v>
                </c:pt>
                <c:pt idx="84">
                  <c:v>6.7100000000000005E-5</c:v>
                </c:pt>
                <c:pt idx="85">
                  <c:v>6.5199999999999999E-5</c:v>
                </c:pt>
                <c:pt idx="86">
                  <c:v>6.3499999999999999E-5</c:v>
                </c:pt>
                <c:pt idx="87">
                  <c:v>6.1799999999999998E-5</c:v>
                </c:pt>
                <c:pt idx="88">
                  <c:v>6.0099999999999997E-5</c:v>
                </c:pt>
                <c:pt idx="89">
                  <c:v>5.8400000000000003E-5</c:v>
                </c:pt>
                <c:pt idx="90">
                  <c:v>5.66E-5</c:v>
                </c:pt>
                <c:pt idx="91">
                  <c:v>5.4799999999999997E-5</c:v>
                </c:pt>
                <c:pt idx="92">
                  <c:v>5.3300000000000001E-5</c:v>
                </c:pt>
                <c:pt idx="93">
                  <c:v>5.1499999999999998E-5</c:v>
                </c:pt>
                <c:pt idx="94">
                  <c:v>4.9700000000000002E-5</c:v>
                </c:pt>
                <c:pt idx="95">
                  <c:v>4.8199999999999999E-5</c:v>
                </c:pt>
                <c:pt idx="96">
                  <c:v>4.6499999999999999E-5</c:v>
                </c:pt>
                <c:pt idx="97">
                  <c:v>4.49E-5</c:v>
                </c:pt>
                <c:pt idx="98">
                  <c:v>4.3099999999999997E-5</c:v>
                </c:pt>
                <c:pt idx="99">
                  <c:v>4.1499999999999999E-5</c:v>
                </c:pt>
                <c:pt idx="100">
                  <c:v>3.9700000000000003E-5</c:v>
                </c:pt>
                <c:pt idx="101">
                  <c:v>3.79E-5</c:v>
                </c:pt>
                <c:pt idx="102">
                  <c:v>3.6300000000000001E-5</c:v>
                </c:pt>
                <c:pt idx="103">
                  <c:v>3.4600000000000001E-5</c:v>
                </c:pt>
                <c:pt idx="104">
                  <c:v>3.2700000000000002E-5</c:v>
                </c:pt>
                <c:pt idx="105">
                  <c:v>3.0899999999999999E-5</c:v>
                </c:pt>
                <c:pt idx="106">
                  <c:v>2.9200000000000002E-5</c:v>
                </c:pt>
                <c:pt idx="107">
                  <c:v>2.76E-5</c:v>
                </c:pt>
                <c:pt idx="108">
                  <c:v>2.58E-5</c:v>
                </c:pt>
                <c:pt idx="109">
                  <c:v>2.4199999999999999E-5</c:v>
                </c:pt>
                <c:pt idx="110">
                  <c:v>2.2200000000000001E-5</c:v>
                </c:pt>
                <c:pt idx="111">
                  <c:v>2.0599999999999999E-5</c:v>
                </c:pt>
                <c:pt idx="112">
                  <c:v>1.8899999999999999E-5</c:v>
                </c:pt>
                <c:pt idx="113">
                  <c:v>1.7099999999999999E-5</c:v>
                </c:pt>
                <c:pt idx="114">
                  <c:v>1.5500000000000001E-5</c:v>
                </c:pt>
                <c:pt idx="115">
                  <c:v>1.3900000000000001E-5</c:v>
                </c:pt>
                <c:pt idx="116">
                  <c:v>1.22E-5</c:v>
                </c:pt>
                <c:pt idx="117">
                  <c:v>1.0499999999999999E-5</c:v>
                </c:pt>
                <c:pt idx="118">
                  <c:v>8.6000000000000007E-6</c:v>
                </c:pt>
                <c:pt idx="119">
                  <c:v>6.9999999999999999E-6</c:v>
                </c:pt>
                <c:pt idx="120">
                  <c:v>5.1000000000000003E-6</c:v>
                </c:pt>
                <c:pt idx="121">
                  <c:v>3.4999999999999999E-6</c:v>
                </c:pt>
                <c:pt idx="122">
                  <c:v>1.7999999999999999E-6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16-43F4-81D4-850B8ABD5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5"/>
          <c:min val="5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2.0000000000000005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5.0000000000000012E-4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2690912281374"/>
          <c:y val="6.469648024766135E-2"/>
          <c:w val="0.85611538423026978"/>
          <c:h val="0.704179621778046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Time!$AA$6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Time!$Z$7:$Z$16</c:f>
              <c:strCache>
                <c:ptCount val="10"/>
                <c:pt idx="0">
                  <c:v>HBW</c:v>
                </c:pt>
                <c:pt idx="1">
                  <c:v>HBShp</c:v>
                </c:pt>
                <c:pt idx="2">
                  <c:v>HBOth</c:v>
                </c:pt>
                <c:pt idx="3">
                  <c:v>HBSch_Pr</c:v>
                </c:pt>
                <c:pt idx="4">
                  <c:v>HBSch_Sc</c:v>
                </c:pt>
                <c:pt idx="5">
                  <c:v>NHBW</c:v>
                </c:pt>
                <c:pt idx="6">
                  <c:v>NHBNW</c:v>
                </c:pt>
                <c:pt idx="7">
                  <c:v>LT</c:v>
                </c:pt>
                <c:pt idx="8">
                  <c:v>MD</c:v>
                </c:pt>
                <c:pt idx="9">
                  <c:v>HV</c:v>
                </c:pt>
              </c:strCache>
            </c:strRef>
          </c:cat>
          <c:val>
            <c:numRef>
              <c:f>Time!$AA$7:$AA$16</c:f>
              <c:numCache>
                <c:formatCode>0.0</c:formatCode>
                <c:ptCount val="10"/>
                <c:pt idx="0">
                  <c:v>21.380796560024837</c:v>
                </c:pt>
                <c:pt idx="1">
                  <c:v>10.220426334917407</c:v>
                </c:pt>
                <c:pt idx="2">
                  <c:v>10.966126251713321</c:v>
                </c:pt>
                <c:pt idx="3">
                  <c:v>6.3831925985561995</c:v>
                </c:pt>
                <c:pt idx="4">
                  <c:v>8.4878977677029148</c:v>
                </c:pt>
                <c:pt idx="5">
                  <c:v>15.388468289600192</c:v>
                </c:pt>
                <c:pt idx="6">
                  <c:v>12.068575220041456</c:v>
                </c:pt>
                <c:pt idx="7">
                  <c:v>13.598076119843624</c:v>
                </c:pt>
                <c:pt idx="8">
                  <c:v>15.108534228923187</c:v>
                </c:pt>
                <c:pt idx="9">
                  <c:v>18.605910093580594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C-4CE9-BB3F-99CE528224CF}"/>
            </c:ext>
          </c:extLst>
        </c:ser>
        <c:ser>
          <c:idx val="1"/>
          <c:order val="1"/>
          <c:tx>
            <c:strRef>
              <c:f>Time!$AB$6</c:f>
              <c:strCache>
                <c:ptCount val="1"/>
                <c:pt idx="0">
                  <c:v>Observed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4780-4F11-90F8-F6AB3C821D0D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780-4F11-90F8-F6AB3C821D0D}"/>
              </c:ext>
            </c:extLst>
          </c:dPt>
          <c:cat>
            <c:strRef>
              <c:f>Time!$Z$7:$Z$16</c:f>
              <c:strCache>
                <c:ptCount val="10"/>
                <c:pt idx="0">
                  <c:v>HBW</c:v>
                </c:pt>
                <c:pt idx="1">
                  <c:v>HBShp</c:v>
                </c:pt>
                <c:pt idx="2">
                  <c:v>HBOth</c:v>
                </c:pt>
                <c:pt idx="3">
                  <c:v>HBSch_Pr</c:v>
                </c:pt>
                <c:pt idx="4">
                  <c:v>HBSch_Sc</c:v>
                </c:pt>
                <c:pt idx="5">
                  <c:v>NHBW</c:v>
                </c:pt>
                <c:pt idx="6">
                  <c:v>NHBNW</c:v>
                </c:pt>
                <c:pt idx="7">
                  <c:v>LT</c:v>
                </c:pt>
                <c:pt idx="8">
                  <c:v>MD</c:v>
                </c:pt>
                <c:pt idx="9">
                  <c:v>HV</c:v>
                </c:pt>
              </c:strCache>
            </c:strRef>
          </c:cat>
          <c:val>
            <c:numRef>
              <c:f>Time!$AB$7:$AB$16</c:f>
              <c:numCache>
                <c:formatCode>0.0</c:formatCode>
                <c:ptCount val="10"/>
                <c:pt idx="0">
                  <c:v>21.686217800000009</c:v>
                </c:pt>
                <c:pt idx="1">
                  <c:v>10.5825408</c:v>
                </c:pt>
                <c:pt idx="2">
                  <c:v>11.342210199999998</c:v>
                </c:pt>
                <c:pt idx="3">
                  <c:v>6.5349677999999995</c:v>
                </c:pt>
                <c:pt idx="4">
                  <c:v>8.5266687999999977</c:v>
                </c:pt>
                <c:pt idx="5">
                  <c:v>15.658982399999996</c:v>
                </c:pt>
                <c:pt idx="6">
                  <c:v>12.065028200000006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AC-4CE9-BB3F-99CE52822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78182400"/>
        <c:axId val="276551296"/>
      </c:barChart>
      <c:catAx>
        <c:axId val="27818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51296"/>
        <c:crosses val="autoZero"/>
        <c:auto val="1"/>
        <c:lblAlgn val="ctr"/>
        <c:lblOffset val="100"/>
        <c:noMultiLvlLbl val="0"/>
      </c:catAx>
      <c:valAx>
        <c:axId val="276551296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82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2690912281374"/>
          <c:y val="6.469648024766135E-2"/>
          <c:w val="0.85611538423026978"/>
          <c:h val="0.704179621778046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Dist!$AA$6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Dist!$Z$8:$Z$16</c:f>
              <c:strCache>
                <c:ptCount val="9"/>
                <c:pt idx="0">
                  <c:v>HBShp</c:v>
                </c:pt>
                <c:pt idx="1">
                  <c:v>HBOth</c:v>
                </c:pt>
                <c:pt idx="2">
                  <c:v>HBSch_Pr</c:v>
                </c:pt>
                <c:pt idx="3">
                  <c:v>HBSch_Sc</c:v>
                </c:pt>
                <c:pt idx="4">
                  <c:v>NHBW</c:v>
                </c:pt>
                <c:pt idx="5">
                  <c:v>NHBNW</c:v>
                </c:pt>
                <c:pt idx="6">
                  <c:v>LT</c:v>
                </c:pt>
                <c:pt idx="7">
                  <c:v>MD</c:v>
                </c:pt>
                <c:pt idx="8">
                  <c:v>HV</c:v>
                </c:pt>
              </c:strCache>
            </c:strRef>
          </c:cat>
          <c:val>
            <c:numRef>
              <c:f>Dist!$AA$8:$AA$16</c:f>
              <c:numCache>
                <c:formatCode>0.0</c:formatCode>
                <c:ptCount val="9"/>
                <c:pt idx="0">
                  <c:v>3.6810947913916334</c:v>
                </c:pt>
                <c:pt idx="1">
                  <c:v>4.3631394282051685</c:v>
                </c:pt>
                <c:pt idx="2">
                  <c:v>1.7621707684985006</c:v>
                </c:pt>
                <c:pt idx="3">
                  <c:v>2.9176953127894758</c:v>
                </c:pt>
                <c:pt idx="4">
                  <c:v>6.8810730782343521</c:v>
                </c:pt>
                <c:pt idx="5">
                  <c:v>4.8051733454620624</c:v>
                </c:pt>
                <c:pt idx="6">
                  <c:v>6.0235173530784119</c:v>
                </c:pt>
                <c:pt idx="7">
                  <c:v>6.9846038996840054</c:v>
                </c:pt>
                <c:pt idx="8">
                  <c:v>9.8791121949531888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A-48F4-8ADF-14CF56DCC83F}"/>
            </c:ext>
          </c:extLst>
        </c:ser>
        <c:ser>
          <c:idx val="1"/>
          <c:order val="1"/>
          <c:tx>
            <c:strRef>
              <c:f>Dist!$AB$6</c:f>
              <c:strCache>
                <c:ptCount val="1"/>
                <c:pt idx="0">
                  <c:v>Observed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E267-4C60-BB66-FE4A483A3985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267-4C60-BB66-FE4A483A3985}"/>
              </c:ext>
            </c:extLst>
          </c:dPt>
          <c:cat>
            <c:strRef>
              <c:f>Dist!$Z$8:$Z$16</c:f>
              <c:strCache>
                <c:ptCount val="9"/>
                <c:pt idx="0">
                  <c:v>HBShp</c:v>
                </c:pt>
                <c:pt idx="1">
                  <c:v>HBOth</c:v>
                </c:pt>
                <c:pt idx="2">
                  <c:v>HBSch_Pr</c:v>
                </c:pt>
                <c:pt idx="3">
                  <c:v>HBSch_Sc</c:v>
                </c:pt>
                <c:pt idx="4">
                  <c:v>NHBW</c:v>
                </c:pt>
                <c:pt idx="5">
                  <c:v>NHBNW</c:v>
                </c:pt>
                <c:pt idx="6">
                  <c:v>LT</c:v>
                </c:pt>
                <c:pt idx="7">
                  <c:v>MD</c:v>
                </c:pt>
                <c:pt idx="8">
                  <c:v>HV</c:v>
                </c:pt>
              </c:strCache>
            </c:strRef>
          </c:cat>
          <c:val>
            <c:numRef>
              <c:f>Dist!$AB$8:$AB$16</c:f>
              <c:numCache>
                <c:formatCode>0.0</c:formatCode>
                <c:ptCount val="9"/>
                <c:pt idx="0">
                  <c:v>3.762366800000001</c:v>
                </c:pt>
                <c:pt idx="1">
                  <c:v>4.6658188000000012</c:v>
                </c:pt>
                <c:pt idx="2">
                  <c:v>1.6221593999999999</c:v>
                </c:pt>
                <c:pt idx="3">
                  <c:v>2.9750232000000003</c:v>
                </c:pt>
                <c:pt idx="4">
                  <c:v>6.4984808000000056</c:v>
                </c:pt>
                <c:pt idx="5">
                  <c:v>4.6759941999999981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AA-48F4-8ADF-14CF56DCC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78182400"/>
        <c:axId val="276551296"/>
      </c:barChart>
      <c:catAx>
        <c:axId val="27818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51296"/>
        <c:crosses val="autoZero"/>
        <c:auto val="1"/>
        <c:lblAlgn val="ctr"/>
        <c:lblOffset val="100"/>
        <c:noMultiLvlLbl val="0"/>
      </c:catAx>
      <c:valAx>
        <c:axId val="276551296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82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2690912281374"/>
          <c:y val="6.469648024766135E-2"/>
          <c:w val="0.85611538423026978"/>
          <c:h val="0.704179621778046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GenCost!$AA$6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GenCost!$Z$8:$Z$16</c:f>
              <c:strCache>
                <c:ptCount val="9"/>
                <c:pt idx="0">
                  <c:v>HBShp</c:v>
                </c:pt>
                <c:pt idx="1">
                  <c:v>HBOth</c:v>
                </c:pt>
                <c:pt idx="2">
                  <c:v>HBSch_Pr</c:v>
                </c:pt>
                <c:pt idx="3">
                  <c:v>HBSch_Sc</c:v>
                </c:pt>
                <c:pt idx="4">
                  <c:v>NHBW</c:v>
                </c:pt>
                <c:pt idx="5">
                  <c:v>NHBNW</c:v>
                </c:pt>
                <c:pt idx="6">
                  <c:v>LT</c:v>
                </c:pt>
                <c:pt idx="7">
                  <c:v>MD</c:v>
                </c:pt>
                <c:pt idx="8">
                  <c:v>HV</c:v>
                </c:pt>
              </c:strCache>
            </c:strRef>
          </c:cat>
          <c:val>
            <c:numRef>
              <c:f>GenCost!$AA$8:$AA$16</c:f>
              <c:numCache>
                <c:formatCode>0.0</c:formatCode>
                <c:ptCount val="9"/>
                <c:pt idx="0">
                  <c:v>14.93377780301226</c:v>
                </c:pt>
                <c:pt idx="1">
                  <c:v>16.547361635065784</c:v>
                </c:pt>
                <c:pt idx="2">
                  <c:v>8.6174189570537081</c:v>
                </c:pt>
                <c:pt idx="3">
                  <c:v>12.22550189592074</c:v>
                </c:pt>
                <c:pt idx="4">
                  <c:v>24.216889375387492</c:v>
                </c:pt>
                <c:pt idx="5">
                  <c:v>18.221626111002994</c:v>
                </c:pt>
                <c:pt idx="6">
                  <c:v>18.08685854912472</c:v>
                </c:pt>
                <c:pt idx="7">
                  <c:v>24.229551402391632</c:v>
                </c:pt>
                <c:pt idx="8">
                  <c:v>33.278766107420168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4-48CD-905E-F23D6B2683D9}"/>
            </c:ext>
          </c:extLst>
        </c:ser>
        <c:ser>
          <c:idx val="1"/>
          <c:order val="1"/>
          <c:tx>
            <c:strRef>
              <c:f>GenCost!$AB$6</c:f>
              <c:strCache>
                <c:ptCount val="1"/>
                <c:pt idx="0">
                  <c:v>Observed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7A42-44B9-8A53-A6914B5A212D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A42-44B9-8A53-A6914B5A212D}"/>
              </c:ext>
            </c:extLst>
          </c:dPt>
          <c:cat>
            <c:strRef>
              <c:f>GenCost!$Z$8:$Z$16</c:f>
              <c:strCache>
                <c:ptCount val="9"/>
                <c:pt idx="0">
                  <c:v>HBShp</c:v>
                </c:pt>
                <c:pt idx="1">
                  <c:v>HBOth</c:v>
                </c:pt>
                <c:pt idx="2">
                  <c:v>HBSch_Pr</c:v>
                </c:pt>
                <c:pt idx="3">
                  <c:v>HBSch_Sc</c:v>
                </c:pt>
                <c:pt idx="4">
                  <c:v>NHBW</c:v>
                </c:pt>
                <c:pt idx="5">
                  <c:v>NHBNW</c:v>
                </c:pt>
                <c:pt idx="6">
                  <c:v>LT</c:v>
                </c:pt>
                <c:pt idx="7">
                  <c:v>MD</c:v>
                </c:pt>
                <c:pt idx="8">
                  <c:v>HV</c:v>
                </c:pt>
              </c:strCache>
            </c:strRef>
          </c:cat>
          <c:val>
            <c:numRef>
              <c:f>GenCost!$AB$8:$AB$16</c:f>
              <c:numCache>
                <c:formatCode>0.0</c:formatCode>
                <c:ptCount val="9"/>
                <c:pt idx="0">
                  <c:v>15.330714199999989</c:v>
                </c:pt>
                <c:pt idx="1">
                  <c:v>17.186377399999991</c:v>
                </c:pt>
                <c:pt idx="2">
                  <c:v>9.1497834000000058</c:v>
                </c:pt>
                <c:pt idx="3">
                  <c:v>12.332930400000004</c:v>
                </c:pt>
                <c:pt idx="4">
                  <c:v>23.897688000000006</c:v>
                </c:pt>
                <c:pt idx="5">
                  <c:v>17.948873600000002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94-48CD-905E-F23D6B268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78182400"/>
        <c:axId val="276551296"/>
      </c:barChart>
      <c:catAx>
        <c:axId val="27818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51296"/>
        <c:crosses val="autoZero"/>
        <c:auto val="1"/>
        <c:lblAlgn val="ctr"/>
        <c:lblOffset val="100"/>
        <c:noMultiLvlLbl val="0"/>
      </c:catAx>
      <c:valAx>
        <c:axId val="276551296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82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2690912281374"/>
          <c:y val="6.469648024766135E-2"/>
          <c:w val="0.85611538423026978"/>
          <c:h val="0.704179621778046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Time!$AA$6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Time!$Z$17:$Z$22</c:f>
              <c:strCache>
                <c:ptCount val="6"/>
                <c:pt idx="0">
                  <c:v>IX</c:v>
                </c:pt>
                <c:pt idx="1">
                  <c:v>XI</c:v>
                </c:pt>
                <c:pt idx="2">
                  <c:v>IX_MD</c:v>
                </c:pt>
                <c:pt idx="3">
                  <c:v>XI_MD</c:v>
                </c:pt>
                <c:pt idx="4">
                  <c:v>IX_HV</c:v>
                </c:pt>
                <c:pt idx="5">
                  <c:v>XI_HV</c:v>
                </c:pt>
              </c:strCache>
            </c:strRef>
          </c:cat>
          <c:val>
            <c:numRef>
              <c:f>Time!$AA$17:$AA$22</c:f>
              <c:numCache>
                <c:formatCode>0.0</c:formatCode>
                <c:ptCount val="6"/>
                <c:pt idx="0">
                  <c:v>41.040817454574693</c:v>
                </c:pt>
                <c:pt idx="1">
                  <c:v>36.228305802710551</c:v>
                </c:pt>
                <c:pt idx="2">
                  <c:v>39.11119931756388</c:v>
                </c:pt>
                <c:pt idx="3">
                  <c:v>36.957062420154081</c:v>
                </c:pt>
                <c:pt idx="4">
                  <c:v>38.621996520856719</c:v>
                </c:pt>
                <c:pt idx="5">
                  <c:v>38.503458465915024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8B-480F-8BC4-36DC24B6E596}"/>
            </c:ext>
          </c:extLst>
        </c:ser>
        <c:ser>
          <c:idx val="1"/>
          <c:order val="1"/>
          <c:tx>
            <c:strRef>
              <c:f>Time!$AB$6</c:f>
              <c:strCache>
                <c:ptCount val="1"/>
                <c:pt idx="0">
                  <c:v>Observed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98B-480F-8BC4-36DC24B6E596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98B-480F-8BC4-36DC24B6E596}"/>
              </c:ext>
            </c:extLst>
          </c:dPt>
          <c:cat>
            <c:strRef>
              <c:f>Time!$Z$17:$Z$22</c:f>
              <c:strCache>
                <c:ptCount val="6"/>
                <c:pt idx="0">
                  <c:v>IX</c:v>
                </c:pt>
                <c:pt idx="1">
                  <c:v>XI</c:v>
                </c:pt>
                <c:pt idx="2">
                  <c:v>IX_MD</c:v>
                </c:pt>
                <c:pt idx="3">
                  <c:v>XI_MD</c:v>
                </c:pt>
                <c:pt idx="4">
                  <c:v>IX_HV</c:v>
                </c:pt>
                <c:pt idx="5">
                  <c:v>XI_HV</c:v>
                </c:pt>
              </c:strCache>
            </c:strRef>
          </c:cat>
          <c:val>
            <c:numRef>
              <c:f>Time!$AB$17:$AB$22</c:f>
              <c:numCache>
                <c:formatCode>0.0</c:formatCode>
                <c:ptCount val="6"/>
                <c:pt idx="0">
                  <c:v>40.359486199999992</c:v>
                </c:pt>
                <c:pt idx="1">
                  <c:v>36.000163600000008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8B-480F-8BC4-36DC24B6E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78182400"/>
        <c:axId val="276551296"/>
      </c:barChart>
      <c:catAx>
        <c:axId val="27818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51296"/>
        <c:crosses val="autoZero"/>
        <c:auto val="1"/>
        <c:lblAlgn val="ctr"/>
        <c:lblOffset val="100"/>
        <c:noMultiLvlLbl val="0"/>
      </c:catAx>
      <c:valAx>
        <c:axId val="276551296"/>
        <c:scaling>
          <c:orientation val="minMax"/>
          <c:max val="5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82400"/>
        <c:crosses val="autoZero"/>
        <c:crossBetween val="between"/>
        <c:majorUnit val="1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2690912281374"/>
          <c:y val="6.469648024766135E-2"/>
          <c:w val="0.85611538423026978"/>
          <c:h val="0.704179621778046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Dist!$AA$6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Dist!$Z$17:$Z$22</c:f>
              <c:strCache>
                <c:ptCount val="6"/>
                <c:pt idx="0">
                  <c:v>IX</c:v>
                </c:pt>
                <c:pt idx="1">
                  <c:v>XI</c:v>
                </c:pt>
                <c:pt idx="2">
                  <c:v>IX_MD</c:v>
                </c:pt>
                <c:pt idx="3">
                  <c:v>XI_MD</c:v>
                </c:pt>
                <c:pt idx="4">
                  <c:v>IX_HV</c:v>
                </c:pt>
                <c:pt idx="5">
                  <c:v>XI_HV</c:v>
                </c:pt>
              </c:strCache>
            </c:strRef>
          </c:cat>
          <c:val>
            <c:numRef>
              <c:f>Dist!$AA$17:$AA$22</c:f>
              <c:numCache>
                <c:formatCode>0.0</c:formatCode>
                <c:ptCount val="6"/>
                <c:pt idx="0">
                  <c:v>34.174157281655425</c:v>
                </c:pt>
                <c:pt idx="1">
                  <c:v>29.588196808136136</c:v>
                </c:pt>
                <c:pt idx="2">
                  <c:v>33.267966088637799</c:v>
                </c:pt>
                <c:pt idx="3">
                  <c:v>31.844561665499707</c:v>
                </c:pt>
                <c:pt idx="4">
                  <c:v>33.613565034610239</c:v>
                </c:pt>
                <c:pt idx="5">
                  <c:v>33.585652976267092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B2-4AB8-A4AD-758EADD6E841}"/>
            </c:ext>
          </c:extLst>
        </c:ser>
        <c:ser>
          <c:idx val="1"/>
          <c:order val="1"/>
          <c:tx>
            <c:strRef>
              <c:f>Dist!$AB$6</c:f>
              <c:strCache>
                <c:ptCount val="1"/>
                <c:pt idx="0">
                  <c:v>Observed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DB2-4AB8-A4AD-758EADD6E841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DB2-4AB8-A4AD-758EADD6E841}"/>
              </c:ext>
            </c:extLst>
          </c:dPt>
          <c:cat>
            <c:strRef>
              <c:f>Dist!$Z$17:$Z$22</c:f>
              <c:strCache>
                <c:ptCount val="6"/>
                <c:pt idx="0">
                  <c:v>IX</c:v>
                </c:pt>
                <c:pt idx="1">
                  <c:v>XI</c:v>
                </c:pt>
                <c:pt idx="2">
                  <c:v>IX_MD</c:v>
                </c:pt>
                <c:pt idx="3">
                  <c:v>XI_MD</c:v>
                </c:pt>
                <c:pt idx="4">
                  <c:v>IX_HV</c:v>
                </c:pt>
                <c:pt idx="5">
                  <c:v>XI_HV</c:v>
                </c:pt>
              </c:strCache>
            </c:strRef>
          </c:cat>
          <c:val>
            <c:numRef>
              <c:f>Dist!$AB$17:$AB$22</c:f>
              <c:numCache>
                <c:formatCode>0.0</c:formatCode>
                <c:ptCount val="6"/>
                <c:pt idx="0">
                  <c:v>29.463921999999997</c:v>
                </c:pt>
                <c:pt idx="1">
                  <c:v>28.700835000000001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B2-4AB8-A4AD-758EADD6E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78182400"/>
        <c:axId val="276551296"/>
      </c:barChart>
      <c:catAx>
        <c:axId val="27818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51296"/>
        <c:crosses val="autoZero"/>
        <c:auto val="1"/>
        <c:lblAlgn val="ctr"/>
        <c:lblOffset val="100"/>
        <c:noMultiLvlLbl val="0"/>
      </c:catAx>
      <c:valAx>
        <c:axId val="276551296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82400"/>
        <c:crosses val="autoZero"/>
        <c:crossBetween val="between"/>
        <c:majorUnit val="1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2690912281374"/>
          <c:y val="6.469648024766135E-2"/>
          <c:w val="0.85611538423026978"/>
          <c:h val="0.704179621778046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GenCost!$AA$6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GenCost!$Z$17:$Z$22</c:f>
              <c:strCache>
                <c:ptCount val="6"/>
                <c:pt idx="0">
                  <c:v>IX</c:v>
                </c:pt>
                <c:pt idx="1">
                  <c:v>XI</c:v>
                </c:pt>
                <c:pt idx="2">
                  <c:v>IX_MD</c:v>
                </c:pt>
                <c:pt idx="3">
                  <c:v>XI_MD</c:v>
                </c:pt>
                <c:pt idx="4">
                  <c:v>IX_HV</c:v>
                </c:pt>
                <c:pt idx="5">
                  <c:v>XI_HV</c:v>
                </c:pt>
              </c:strCache>
            </c:strRef>
          </c:cat>
          <c:val>
            <c:numRef>
              <c:f>GenCost!$AA$17:$AA$22</c:f>
              <c:numCache>
                <c:formatCode>0.0</c:formatCode>
                <c:ptCount val="6"/>
                <c:pt idx="0">
                  <c:v>78.225502337748992</c:v>
                </c:pt>
                <c:pt idx="1">
                  <c:v>68.429539715449806</c:v>
                </c:pt>
                <c:pt idx="2">
                  <c:v>79.075533951759709</c:v>
                </c:pt>
                <c:pt idx="3">
                  <c:v>75.063313595506713</c:v>
                </c:pt>
                <c:pt idx="4">
                  <c:v>83.418010002536931</c:v>
                </c:pt>
                <c:pt idx="5">
                  <c:v>83.144294849393305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34-458C-A9C6-995C131F500A}"/>
            </c:ext>
          </c:extLst>
        </c:ser>
        <c:ser>
          <c:idx val="1"/>
          <c:order val="1"/>
          <c:tx>
            <c:strRef>
              <c:f>GenCost!$AB$6</c:f>
              <c:strCache>
                <c:ptCount val="1"/>
                <c:pt idx="0">
                  <c:v>Observed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634-458C-A9C6-995C131F500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634-458C-A9C6-995C131F500A}"/>
              </c:ext>
            </c:extLst>
          </c:dPt>
          <c:cat>
            <c:strRef>
              <c:f>GenCost!$Z$17:$Z$22</c:f>
              <c:strCache>
                <c:ptCount val="6"/>
                <c:pt idx="0">
                  <c:v>IX</c:v>
                </c:pt>
                <c:pt idx="1">
                  <c:v>XI</c:v>
                </c:pt>
                <c:pt idx="2">
                  <c:v>IX_MD</c:v>
                </c:pt>
                <c:pt idx="3">
                  <c:v>XI_MD</c:v>
                </c:pt>
                <c:pt idx="4">
                  <c:v>IX_HV</c:v>
                </c:pt>
                <c:pt idx="5">
                  <c:v>XI_HV</c:v>
                </c:pt>
              </c:strCache>
            </c:strRef>
          </c:cat>
          <c:val>
            <c:numRef>
              <c:f>GenCost!$AB$17:$AB$22</c:f>
              <c:numCache>
                <c:formatCode>0.0</c:formatCode>
                <c:ptCount val="6"/>
                <c:pt idx="0">
                  <c:v>81.400418200000047</c:v>
                </c:pt>
                <c:pt idx="1">
                  <c:v>70.428134399999976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34-458C-A9C6-995C131F5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78182400"/>
        <c:axId val="276551296"/>
      </c:barChart>
      <c:catAx>
        <c:axId val="27818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51296"/>
        <c:crosses val="autoZero"/>
        <c:auto val="1"/>
        <c:lblAlgn val="ctr"/>
        <c:lblOffset val="100"/>
        <c:noMultiLvlLbl val="0"/>
      </c:catAx>
      <c:valAx>
        <c:axId val="276551296"/>
        <c:scaling>
          <c:orientation val="minMax"/>
          <c:max val="1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82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Primary - Beginning</a:t>
            </a:r>
          </a:p>
        </c:rich>
      </c:tx>
      <c:layout>
        <c:manualLayout>
          <c:xMode val="edge"/>
          <c:yMode val="edge"/>
          <c:x val="0.26335687918000622"/>
          <c:y val="3.6915845424982253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Time!$AM$9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Time!$AM$10:$AM$210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0.15176615412455549</c:v>
                </c:pt>
                <c:pt idx="2">
                  <c:v>0.4694130090770024</c:v>
                </c:pt>
                <c:pt idx="3">
                  <c:v>0.22555408282027883</c:v>
                </c:pt>
                <c:pt idx="4">
                  <c:v>4.5080984856208962E-2</c:v>
                </c:pt>
                <c:pt idx="5">
                  <c:v>2.7900625474833934E-2</c:v>
                </c:pt>
                <c:pt idx="6">
                  <c:v>2.2712691034491167E-2</c:v>
                </c:pt>
                <c:pt idx="7">
                  <c:v>1.9863113445987218E-2</c:v>
                </c:pt>
                <c:pt idx="8">
                  <c:v>1.47327371806942E-2</c:v>
                </c:pt>
                <c:pt idx="9">
                  <c:v>1.0604113920170279E-2</c:v>
                </c:pt>
                <c:pt idx="10">
                  <c:v>6.8704472421375531E-3</c:v>
                </c:pt>
                <c:pt idx="11">
                  <c:v>3.2574399680272161E-3</c:v>
                </c:pt>
                <c:pt idx="12">
                  <c:v>1.4442734682960554E-3</c:v>
                </c:pt>
                <c:pt idx="13">
                  <c:v>5.3199319089028765E-4</c:v>
                </c:pt>
                <c:pt idx="14">
                  <c:v>2.2110625804617649E-4</c:v>
                </c:pt>
                <c:pt idx="15">
                  <c:v>4.5016315894941977E-5</c:v>
                </c:pt>
                <c:pt idx="16">
                  <c:v>2.1836272635606181E-6</c:v>
                </c:pt>
                <c:pt idx="17">
                  <c:v>2.7995221327700237E-8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E5-4C96-A16A-AC9A65749153}"/>
            </c:ext>
          </c:extLst>
        </c:ser>
        <c:ser>
          <c:idx val="1"/>
          <c:order val="1"/>
          <c:tx>
            <c:strRef>
              <c:f>Time!$AN$9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Time!$AN$10:$AN$210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0.1708122</c:v>
                </c:pt>
                <c:pt idx="2">
                  <c:v>0.41712379999999999</c:v>
                </c:pt>
                <c:pt idx="3">
                  <c:v>0.1993655</c:v>
                </c:pt>
                <c:pt idx="4">
                  <c:v>7.9514299999999996E-2</c:v>
                </c:pt>
                <c:pt idx="5">
                  <c:v>4.7099000000000002E-2</c:v>
                </c:pt>
                <c:pt idx="6">
                  <c:v>3.6863399999999998E-2</c:v>
                </c:pt>
                <c:pt idx="7">
                  <c:v>2.6627499999999998E-2</c:v>
                </c:pt>
                <c:pt idx="8">
                  <c:v>1.1820600000000001E-2</c:v>
                </c:pt>
                <c:pt idx="9">
                  <c:v>5.2338999999999997E-3</c:v>
                </c:pt>
                <c:pt idx="10">
                  <c:v>2.2260000000000001E-3</c:v>
                </c:pt>
                <c:pt idx="11">
                  <c:v>1.4806000000000001E-3</c:v>
                </c:pt>
                <c:pt idx="12">
                  <c:v>1.0705000000000001E-3</c:v>
                </c:pt>
                <c:pt idx="13">
                  <c:v>5.3779999999999995E-4</c:v>
                </c:pt>
                <c:pt idx="14">
                  <c:v>2.2489999999999999E-4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E5-4C96-A16A-AC9A65749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Primary - Tail</a:t>
            </a:r>
          </a:p>
        </c:rich>
      </c:tx>
      <c:layout>
        <c:manualLayout>
          <c:xMode val="edge"/>
          <c:yMode val="edge"/>
          <c:x val="0.30877527955556155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Time!$AM$9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Time!$AM$10:$AM$210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0.15176615412455549</c:v>
                </c:pt>
                <c:pt idx="2">
                  <c:v>0.4694130090770024</c:v>
                </c:pt>
                <c:pt idx="3">
                  <c:v>0.22555408282027883</c:v>
                </c:pt>
                <c:pt idx="4">
                  <c:v>4.5080984856208962E-2</c:v>
                </c:pt>
                <c:pt idx="5">
                  <c:v>2.7900625474833934E-2</c:v>
                </c:pt>
                <c:pt idx="6">
                  <c:v>2.2712691034491167E-2</c:v>
                </c:pt>
                <c:pt idx="7">
                  <c:v>1.9863113445987218E-2</c:v>
                </c:pt>
                <c:pt idx="8">
                  <c:v>1.47327371806942E-2</c:v>
                </c:pt>
                <c:pt idx="9">
                  <c:v>1.0604113920170279E-2</c:v>
                </c:pt>
                <c:pt idx="10">
                  <c:v>6.8704472421375531E-3</c:v>
                </c:pt>
                <c:pt idx="11">
                  <c:v>3.2574399680272161E-3</c:v>
                </c:pt>
                <c:pt idx="12">
                  <c:v>1.4442734682960554E-3</c:v>
                </c:pt>
                <c:pt idx="13">
                  <c:v>5.3199319089028765E-4</c:v>
                </c:pt>
                <c:pt idx="14">
                  <c:v>2.2110625804617649E-4</c:v>
                </c:pt>
                <c:pt idx="15">
                  <c:v>4.5016315894941977E-5</c:v>
                </c:pt>
                <c:pt idx="16">
                  <c:v>2.1836272635606181E-6</c:v>
                </c:pt>
                <c:pt idx="17">
                  <c:v>2.7995221327700237E-8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B6-4B73-8167-1C3C08DBE553}"/>
            </c:ext>
          </c:extLst>
        </c:ser>
        <c:ser>
          <c:idx val="1"/>
          <c:order val="1"/>
          <c:tx>
            <c:strRef>
              <c:f>Time!$AN$9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Time!$AN$10:$AN$210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0.1708122</c:v>
                </c:pt>
                <c:pt idx="2">
                  <c:v>0.41712379999999999</c:v>
                </c:pt>
                <c:pt idx="3">
                  <c:v>0.1993655</c:v>
                </c:pt>
                <c:pt idx="4">
                  <c:v>7.9514299999999996E-2</c:v>
                </c:pt>
                <c:pt idx="5">
                  <c:v>4.7099000000000002E-2</c:v>
                </c:pt>
                <c:pt idx="6">
                  <c:v>3.6863399999999998E-2</c:v>
                </c:pt>
                <c:pt idx="7">
                  <c:v>2.6627499999999998E-2</c:v>
                </c:pt>
                <c:pt idx="8">
                  <c:v>1.1820600000000001E-2</c:v>
                </c:pt>
                <c:pt idx="9">
                  <c:v>5.2338999999999997E-3</c:v>
                </c:pt>
                <c:pt idx="10">
                  <c:v>2.2260000000000001E-3</c:v>
                </c:pt>
                <c:pt idx="11">
                  <c:v>1.4806000000000001E-3</c:v>
                </c:pt>
                <c:pt idx="12">
                  <c:v>1.0705000000000001E-3</c:v>
                </c:pt>
                <c:pt idx="13">
                  <c:v>5.3779999999999995E-4</c:v>
                </c:pt>
                <c:pt idx="14">
                  <c:v>2.2489999999999999E-4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B6-4B73-8167-1C3C08DBE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36"/>
          <c:min val="2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ax val="3.0000000000000009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Primary - Mid</a:t>
            </a:r>
          </a:p>
        </c:rich>
      </c:tx>
      <c:layout>
        <c:manualLayout>
          <c:xMode val="edge"/>
          <c:yMode val="edge"/>
          <c:x val="0.34243315595417689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Time!$AM$9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Time!$AM$10:$AM$210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0.15176615412455549</c:v>
                </c:pt>
                <c:pt idx="2">
                  <c:v>0.4694130090770024</c:v>
                </c:pt>
                <c:pt idx="3">
                  <c:v>0.22555408282027883</c:v>
                </c:pt>
                <c:pt idx="4">
                  <c:v>4.5080984856208962E-2</c:v>
                </c:pt>
                <c:pt idx="5">
                  <c:v>2.7900625474833934E-2</c:v>
                </c:pt>
                <c:pt idx="6">
                  <c:v>2.2712691034491167E-2</c:v>
                </c:pt>
                <c:pt idx="7">
                  <c:v>1.9863113445987218E-2</c:v>
                </c:pt>
                <c:pt idx="8">
                  <c:v>1.47327371806942E-2</c:v>
                </c:pt>
                <c:pt idx="9">
                  <c:v>1.0604113920170279E-2</c:v>
                </c:pt>
                <c:pt idx="10">
                  <c:v>6.8704472421375531E-3</c:v>
                </c:pt>
                <c:pt idx="11">
                  <c:v>3.2574399680272161E-3</c:v>
                </c:pt>
                <c:pt idx="12">
                  <c:v>1.4442734682960554E-3</c:v>
                </c:pt>
                <c:pt idx="13">
                  <c:v>5.3199319089028765E-4</c:v>
                </c:pt>
                <c:pt idx="14">
                  <c:v>2.2110625804617649E-4</c:v>
                </c:pt>
                <c:pt idx="15">
                  <c:v>4.5016315894941977E-5</c:v>
                </c:pt>
                <c:pt idx="16">
                  <c:v>2.1836272635606181E-6</c:v>
                </c:pt>
                <c:pt idx="17">
                  <c:v>2.7995221327700237E-8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ED-4CF2-915A-4094893E41DD}"/>
            </c:ext>
          </c:extLst>
        </c:ser>
        <c:ser>
          <c:idx val="1"/>
          <c:order val="1"/>
          <c:tx>
            <c:strRef>
              <c:f>Time!$AN$9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Time!$AN$10:$AN$210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0.1708122</c:v>
                </c:pt>
                <c:pt idx="2">
                  <c:v>0.41712379999999999</c:v>
                </c:pt>
                <c:pt idx="3">
                  <c:v>0.1993655</c:v>
                </c:pt>
                <c:pt idx="4">
                  <c:v>7.9514299999999996E-2</c:v>
                </c:pt>
                <c:pt idx="5">
                  <c:v>4.7099000000000002E-2</c:v>
                </c:pt>
                <c:pt idx="6">
                  <c:v>3.6863399999999998E-2</c:v>
                </c:pt>
                <c:pt idx="7">
                  <c:v>2.6627499999999998E-2</c:v>
                </c:pt>
                <c:pt idx="8">
                  <c:v>1.1820600000000001E-2</c:v>
                </c:pt>
                <c:pt idx="9">
                  <c:v>5.2338999999999997E-3</c:v>
                </c:pt>
                <c:pt idx="10">
                  <c:v>2.2260000000000001E-3</c:v>
                </c:pt>
                <c:pt idx="11">
                  <c:v>1.4806000000000001E-3</c:v>
                </c:pt>
                <c:pt idx="12">
                  <c:v>1.0705000000000001E-3</c:v>
                </c:pt>
                <c:pt idx="13">
                  <c:v>5.3779999999999995E-4</c:v>
                </c:pt>
                <c:pt idx="14">
                  <c:v>2.2489999999999999E-4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ED-4CF2-915A-4094893E4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5"/>
          <c:min val="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ax val="5.000000000000001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Primary - Beginning</a:t>
            </a:r>
          </a:p>
        </c:rich>
      </c:tx>
      <c:layout>
        <c:manualLayout>
          <c:xMode val="edge"/>
          <c:yMode val="edge"/>
          <c:x val="0.26335687918000622"/>
          <c:y val="3.6915845424982253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Dist!$AM$9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Dist!$AM$10:$AM$210</c:f>
              <c:numCache>
                <c:formatCode>_(* #,##0.0000000_);_(* \(#,##0.0000000\);_(* "-"??_);_(@_)</c:formatCode>
                <c:ptCount val="201"/>
                <c:pt idx="0">
                  <c:v>0.80815297551969056</c:v>
                </c:pt>
                <c:pt idx="1">
                  <c:v>0.10003132105362141</c:v>
                </c:pt>
                <c:pt idx="2">
                  <c:v>4.131820314799544E-2</c:v>
                </c:pt>
                <c:pt idx="3">
                  <c:v>2.5767893523647081E-2</c:v>
                </c:pt>
                <c:pt idx="4">
                  <c:v>1.5051630746838036E-2</c:v>
                </c:pt>
                <c:pt idx="5">
                  <c:v>6.5963460301180412E-3</c:v>
                </c:pt>
                <c:pt idx="6">
                  <c:v>1.9669722457055466E-3</c:v>
                </c:pt>
                <c:pt idx="7">
                  <c:v>6.7406893912836643E-4</c:v>
                </c:pt>
                <c:pt idx="8">
                  <c:v>2.9495765190864977E-4</c:v>
                </c:pt>
                <c:pt idx="9">
                  <c:v>1.4215973390206184E-4</c:v>
                </c:pt>
                <c:pt idx="10">
                  <c:v>3.4714074446348298E-6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90-4DEF-B1F5-1453BC65E3FB}"/>
            </c:ext>
          </c:extLst>
        </c:ser>
        <c:ser>
          <c:idx val="1"/>
          <c:order val="1"/>
          <c:tx>
            <c:strRef>
              <c:f>Dist!$AN$9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Dist!$AN$10:$AN$210</c:f>
              <c:numCache>
                <c:formatCode>_(* #,##0.0000000_);_(* \(#,##0.0000000\);_(* "-"??_);_(@_)</c:formatCode>
                <c:ptCount val="201"/>
                <c:pt idx="0">
                  <c:v>0.80652789999999996</c:v>
                </c:pt>
                <c:pt idx="1">
                  <c:v>0.1206342</c:v>
                </c:pt>
                <c:pt idx="2">
                  <c:v>4.7621400000000001E-2</c:v>
                </c:pt>
                <c:pt idx="3">
                  <c:v>1.58611E-2</c:v>
                </c:pt>
                <c:pt idx="4">
                  <c:v>4.7957E-3</c:v>
                </c:pt>
                <c:pt idx="5">
                  <c:v>1.6899E-3</c:v>
                </c:pt>
                <c:pt idx="6">
                  <c:v>1.2079E-3</c:v>
                </c:pt>
                <c:pt idx="7">
                  <c:v>8.3210000000000001E-4</c:v>
                </c:pt>
                <c:pt idx="8">
                  <c:v>5.532E-4</c:v>
                </c:pt>
                <c:pt idx="9">
                  <c:v>2.766E-4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90-4DEF-B1F5-1453BC65E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6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"/>
        <c:minorUnit val="1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0.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Primary - Mid</a:t>
            </a:r>
          </a:p>
        </c:rich>
      </c:tx>
      <c:layout>
        <c:manualLayout>
          <c:xMode val="edge"/>
          <c:yMode val="edge"/>
          <c:x val="0.34243315595417689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Dist!$AM$9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Dist!$AM$10:$AM$210</c:f>
              <c:numCache>
                <c:formatCode>_(* #,##0.0000000_);_(* \(#,##0.0000000\);_(* "-"??_);_(@_)</c:formatCode>
                <c:ptCount val="201"/>
                <c:pt idx="0">
                  <c:v>0.80815297551969056</c:v>
                </c:pt>
                <c:pt idx="1">
                  <c:v>0.10003132105362141</c:v>
                </c:pt>
                <c:pt idx="2">
                  <c:v>4.131820314799544E-2</c:v>
                </c:pt>
                <c:pt idx="3">
                  <c:v>2.5767893523647081E-2</c:v>
                </c:pt>
                <c:pt idx="4">
                  <c:v>1.5051630746838036E-2</c:v>
                </c:pt>
                <c:pt idx="5">
                  <c:v>6.5963460301180412E-3</c:v>
                </c:pt>
                <c:pt idx="6">
                  <c:v>1.9669722457055466E-3</c:v>
                </c:pt>
                <c:pt idx="7">
                  <c:v>6.7406893912836643E-4</c:v>
                </c:pt>
                <c:pt idx="8">
                  <c:v>2.9495765190864977E-4</c:v>
                </c:pt>
                <c:pt idx="9">
                  <c:v>1.4215973390206184E-4</c:v>
                </c:pt>
                <c:pt idx="10">
                  <c:v>3.4714074446348298E-6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F2-4F0A-B2C8-4F34BF28706F}"/>
            </c:ext>
          </c:extLst>
        </c:ser>
        <c:ser>
          <c:idx val="1"/>
          <c:order val="1"/>
          <c:tx>
            <c:strRef>
              <c:f>Dist!$AN$9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Dist!$AN$10:$AN$210</c:f>
              <c:numCache>
                <c:formatCode>_(* #,##0.0000000_);_(* \(#,##0.0000000\);_(* "-"??_);_(@_)</c:formatCode>
                <c:ptCount val="201"/>
                <c:pt idx="0">
                  <c:v>0.80652789999999996</c:v>
                </c:pt>
                <c:pt idx="1">
                  <c:v>0.1206342</c:v>
                </c:pt>
                <c:pt idx="2">
                  <c:v>4.7621400000000001E-2</c:v>
                </c:pt>
                <c:pt idx="3">
                  <c:v>1.58611E-2</c:v>
                </c:pt>
                <c:pt idx="4">
                  <c:v>4.7957E-3</c:v>
                </c:pt>
                <c:pt idx="5">
                  <c:v>1.6899E-3</c:v>
                </c:pt>
                <c:pt idx="6">
                  <c:v>1.2079E-3</c:v>
                </c:pt>
                <c:pt idx="7">
                  <c:v>8.3210000000000001E-4</c:v>
                </c:pt>
                <c:pt idx="8">
                  <c:v>5.532E-4</c:v>
                </c:pt>
                <c:pt idx="9">
                  <c:v>2.766E-4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F2-4F0A-B2C8-4F34BF287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2"/>
          <c:min val="4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"/>
        <c:minorUnit val="1"/>
      </c:valAx>
      <c:valAx>
        <c:axId val="277200192"/>
        <c:scaling>
          <c:orientation val="minMax"/>
          <c:max val="5.000000000000001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Primary - Tail</a:t>
            </a:r>
          </a:p>
        </c:rich>
      </c:tx>
      <c:layout>
        <c:manualLayout>
          <c:xMode val="edge"/>
          <c:yMode val="edge"/>
          <c:x val="0.34243315595417689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Dist!$AM$9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Dist!$AM$10:$AM$210</c:f>
              <c:numCache>
                <c:formatCode>_(* #,##0.0000000_);_(* \(#,##0.0000000\);_(* "-"??_);_(@_)</c:formatCode>
                <c:ptCount val="201"/>
                <c:pt idx="0">
                  <c:v>0.80815297551969056</c:v>
                </c:pt>
                <c:pt idx="1">
                  <c:v>0.10003132105362141</c:v>
                </c:pt>
                <c:pt idx="2">
                  <c:v>4.131820314799544E-2</c:v>
                </c:pt>
                <c:pt idx="3">
                  <c:v>2.5767893523647081E-2</c:v>
                </c:pt>
                <c:pt idx="4">
                  <c:v>1.5051630746838036E-2</c:v>
                </c:pt>
                <c:pt idx="5">
                  <c:v>6.5963460301180412E-3</c:v>
                </c:pt>
                <c:pt idx="6">
                  <c:v>1.9669722457055466E-3</c:v>
                </c:pt>
                <c:pt idx="7">
                  <c:v>6.7406893912836643E-4</c:v>
                </c:pt>
                <c:pt idx="8">
                  <c:v>2.9495765190864977E-4</c:v>
                </c:pt>
                <c:pt idx="9">
                  <c:v>1.4215973390206184E-4</c:v>
                </c:pt>
                <c:pt idx="10">
                  <c:v>3.4714074446348298E-6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1-407D-A03F-AC3584DA77A2}"/>
            </c:ext>
          </c:extLst>
        </c:ser>
        <c:ser>
          <c:idx val="1"/>
          <c:order val="1"/>
          <c:tx>
            <c:strRef>
              <c:f>Dist!$AN$9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Dist!$AN$10:$AN$210</c:f>
              <c:numCache>
                <c:formatCode>_(* #,##0.0000000_);_(* \(#,##0.0000000\);_(* "-"??_);_(@_)</c:formatCode>
                <c:ptCount val="201"/>
                <c:pt idx="0">
                  <c:v>0.80652789999999996</c:v>
                </c:pt>
                <c:pt idx="1">
                  <c:v>0.1206342</c:v>
                </c:pt>
                <c:pt idx="2">
                  <c:v>4.7621400000000001E-2</c:v>
                </c:pt>
                <c:pt idx="3">
                  <c:v>1.58611E-2</c:v>
                </c:pt>
                <c:pt idx="4">
                  <c:v>4.7957E-3</c:v>
                </c:pt>
                <c:pt idx="5">
                  <c:v>1.6899E-3</c:v>
                </c:pt>
                <c:pt idx="6">
                  <c:v>1.2079E-3</c:v>
                </c:pt>
                <c:pt idx="7">
                  <c:v>8.3210000000000001E-4</c:v>
                </c:pt>
                <c:pt idx="8">
                  <c:v>5.532E-4</c:v>
                </c:pt>
                <c:pt idx="9">
                  <c:v>2.766E-4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C1-407D-A03F-AC3584DA7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0"/>
          <c:min val="12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"/>
        <c:minorUnit val="1"/>
      </c:valAx>
      <c:valAx>
        <c:axId val="277200192"/>
        <c:scaling>
          <c:orientation val="minMax"/>
          <c:max val="2.0000000000000005E-3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Primary - Beginning</a:t>
            </a:r>
          </a:p>
        </c:rich>
      </c:tx>
      <c:layout>
        <c:manualLayout>
          <c:xMode val="edge"/>
          <c:yMode val="edge"/>
          <c:x val="0.26335687918000622"/>
          <c:y val="3.6915845424982253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GenCost!$AM$9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GenCost!$AM$10:$AM$210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0.10207416034912506</c:v>
                </c:pt>
                <c:pt idx="2">
                  <c:v>0.20999363892580994</c:v>
                </c:pt>
                <c:pt idx="3">
                  <c:v>0.35373773438369172</c:v>
                </c:pt>
                <c:pt idx="4">
                  <c:v>0.16310721425095623</c:v>
                </c:pt>
                <c:pt idx="5">
                  <c:v>3.7750240185001387E-2</c:v>
                </c:pt>
                <c:pt idx="6">
                  <c:v>2.2696761753555717E-2</c:v>
                </c:pt>
                <c:pt idx="7">
                  <c:v>1.6768017766439342E-2</c:v>
                </c:pt>
                <c:pt idx="8">
                  <c:v>1.5364617321281729E-2</c:v>
                </c:pt>
                <c:pt idx="9">
                  <c:v>1.3438630079599934E-2</c:v>
                </c:pt>
                <c:pt idx="10">
                  <c:v>1.2542419059236266E-2</c:v>
                </c:pt>
                <c:pt idx="11">
                  <c:v>1.0854503179725234E-2</c:v>
                </c:pt>
                <c:pt idx="12">
                  <c:v>9.5839120645462312E-3</c:v>
                </c:pt>
                <c:pt idx="13">
                  <c:v>7.7099399440913041E-3</c:v>
                </c:pt>
                <c:pt idx="14">
                  <c:v>6.5967659584379602E-3</c:v>
                </c:pt>
                <c:pt idx="15">
                  <c:v>5.396274877463518E-3</c:v>
                </c:pt>
                <c:pt idx="16">
                  <c:v>4.2947469038824952E-3</c:v>
                </c:pt>
                <c:pt idx="17">
                  <c:v>3.2513090145564519E-3</c:v>
                </c:pt>
                <c:pt idx="18">
                  <c:v>1.9926998541057038E-3</c:v>
                </c:pt>
                <c:pt idx="19">
                  <c:v>9.7193809405509736E-4</c:v>
                </c:pt>
                <c:pt idx="20">
                  <c:v>5.1838751332502553E-4</c:v>
                </c:pt>
                <c:pt idx="21">
                  <c:v>4.2793495321522608E-4</c:v>
                </c:pt>
                <c:pt idx="22">
                  <c:v>3.2057327942349557E-4</c:v>
                </c:pt>
                <c:pt idx="23">
                  <c:v>3.3569069894045372E-4</c:v>
                </c:pt>
                <c:pt idx="24">
                  <c:v>2.6620655960510168E-4</c:v>
                </c:pt>
                <c:pt idx="25">
                  <c:v>5.6550347081954505E-6</c:v>
                </c:pt>
                <c:pt idx="26">
                  <c:v>2.799522132770025E-8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93-4651-AE1A-3B1B7E3F32D2}"/>
            </c:ext>
          </c:extLst>
        </c:ser>
        <c:ser>
          <c:idx val="1"/>
          <c:order val="1"/>
          <c:tx>
            <c:strRef>
              <c:f>GenCost!$AN$9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GenCost!$AN$10:$AN$210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7.5064400000000003E-2</c:v>
                </c:pt>
                <c:pt idx="2">
                  <c:v>0.1832963</c:v>
                </c:pt>
                <c:pt idx="3">
                  <c:v>0.34008129999999998</c:v>
                </c:pt>
                <c:pt idx="4">
                  <c:v>0.20181289999999999</c:v>
                </c:pt>
                <c:pt idx="5">
                  <c:v>4.1961600000000002E-2</c:v>
                </c:pt>
                <c:pt idx="6">
                  <c:v>2.6910900000000001E-2</c:v>
                </c:pt>
                <c:pt idx="7">
                  <c:v>2.0177899999999999E-2</c:v>
                </c:pt>
                <c:pt idx="8">
                  <c:v>1.83334E-2</c:v>
                </c:pt>
                <c:pt idx="9">
                  <c:v>1.6488900000000001E-2</c:v>
                </c:pt>
                <c:pt idx="10">
                  <c:v>1.46444E-2</c:v>
                </c:pt>
                <c:pt idx="11">
                  <c:v>1.2799899999999999E-2</c:v>
                </c:pt>
                <c:pt idx="12">
                  <c:v>1.0955400000000001E-2</c:v>
                </c:pt>
                <c:pt idx="13">
                  <c:v>9.1108999999999999E-3</c:v>
                </c:pt>
                <c:pt idx="14">
                  <c:v>7.2662999999999998E-3</c:v>
                </c:pt>
                <c:pt idx="15">
                  <c:v>6.0843E-3</c:v>
                </c:pt>
                <c:pt idx="16">
                  <c:v>4.9021999999999998E-3</c:v>
                </c:pt>
                <c:pt idx="17">
                  <c:v>3.7201999999999999E-3</c:v>
                </c:pt>
                <c:pt idx="18">
                  <c:v>2.5382E-3</c:v>
                </c:pt>
                <c:pt idx="19">
                  <c:v>1.3561000000000001E-3</c:v>
                </c:pt>
                <c:pt idx="20">
                  <c:v>4.9890000000000004E-4</c:v>
                </c:pt>
                <c:pt idx="21">
                  <c:v>4.9890000000000004E-4</c:v>
                </c:pt>
                <c:pt idx="22">
                  <c:v>4.9890000000000004E-4</c:v>
                </c:pt>
                <c:pt idx="23">
                  <c:v>4.9890000000000004E-4</c:v>
                </c:pt>
                <c:pt idx="24">
                  <c:v>4.9890000000000004E-4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A93-4651-AE1A-3B1B7E3F3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5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Primary - Tail</a:t>
            </a:r>
          </a:p>
        </c:rich>
      </c:tx>
      <c:layout>
        <c:manualLayout>
          <c:xMode val="edge"/>
          <c:yMode val="edge"/>
          <c:x val="0.30877527955556155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GenCost!$AM$9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GenCost!$AM$10:$AM$210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0.10207416034912506</c:v>
                </c:pt>
                <c:pt idx="2">
                  <c:v>0.20999363892580994</c:v>
                </c:pt>
                <c:pt idx="3">
                  <c:v>0.35373773438369172</c:v>
                </c:pt>
                <c:pt idx="4">
                  <c:v>0.16310721425095623</c:v>
                </c:pt>
                <c:pt idx="5">
                  <c:v>3.7750240185001387E-2</c:v>
                </c:pt>
                <c:pt idx="6">
                  <c:v>2.2696761753555717E-2</c:v>
                </c:pt>
                <c:pt idx="7">
                  <c:v>1.6768017766439342E-2</c:v>
                </c:pt>
                <c:pt idx="8">
                  <c:v>1.5364617321281729E-2</c:v>
                </c:pt>
                <c:pt idx="9">
                  <c:v>1.3438630079599934E-2</c:v>
                </c:pt>
                <c:pt idx="10">
                  <c:v>1.2542419059236266E-2</c:v>
                </c:pt>
                <c:pt idx="11">
                  <c:v>1.0854503179725234E-2</c:v>
                </c:pt>
                <c:pt idx="12">
                  <c:v>9.5839120645462312E-3</c:v>
                </c:pt>
                <c:pt idx="13">
                  <c:v>7.7099399440913041E-3</c:v>
                </c:pt>
                <c:pt idx="14">
                  <c:v>6.5967659584379602E-3</c:v>
                </c:pt>
                <c:pt idx="15">
                  <c:v>5.396274877463518E-3</c:v>
                </c:pt>
                <c:pt idx="16">
                  <c:v>4.2947469038824952E-3</c:v>
                </c:pt>
                <c:pt idx="17">
                  <c:v>3.2513090145564519E-3</c:v>
                </c:pt>
                <c:pt idx="18">
                  <c:v>1.9926998541057038E-3</c:v>
                </c:pt>
                <c:pt idx="19">
                  <c:v>9.7193809405509736E-4</c:v>
                </c:pt>
                <c:pt idx="20">
                  <c:v>5.1838751332502553E-4</c:v>
                </c:pt>
                <c:pt idx="21">
                  <c:v>4.2793495321522608E-4</c:v>
                </c:pt>
                <c:pt idx="22">
                  <c:v>3.2057327942349557E-4</c:v>
                </c:pt>
                <c:pt idx="23">
                  <c:v>3.3569069894045372E-4</c:v>
                </c:pt>
                <c:pt idx="24">
                  <c:v>2.6620655960510168E-4</c:v>
                </c:pt>
                <c:pt idx="25">
                  <c:v>5.6550347081954505E-6</c:v>
                </c:pt>
                <c:pt idx="26">
                  <c:v>2.799522132770025E-8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9A-4500-A81B-84C5562A7BC1}"/>
            </c:ext>
          </c:extLst>
        </c:ser>
        <c:ser>
          <c:idx val="1"/>
          <c:order val="1"/>
          <c:tx>
            <c:strRef>
              <c:f>GenCost!$AN$9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GenCost!$AN$10:$AN$210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7.5064400000000003E-2</c:v>
                </c:pt>
                <c:pt idx="2">
                  <c:v>0.1832963</c:v>
                </c:pt>
                <c:pt idx="3">
                  <c:v>0.34008129999999998</c:v>
                </c:pt>
                <c:pt idx="4">
                  <c:v>0.20181289999999999</c:v>
                </c:pt>
                <c:pt idx="5">
                  <c:v>4.1961600000000002E-2</c:v>
                </c:pt>
                <c:pt idx="6">
                  <c:v>2.6910900000000001E-2</c:v>
                </c:pt>
                <c:pt idx="7">
                  <c:v>2.0177899999999999E-2</c:v>
                </c:pt>
                <c:pt idx="8">
                  <c:v>1.83334E-2</c:v>
                </c:pt>
                <c:pt idx="9">
                  <c:v>1.6488900000000001E-2</c:v>
                </c:pt>
                <c:pt idx="10">
                  <c:v>1.46444E-2</c:v>
                </c:pt>
                <c:pt idx="11">
                  <c:v>1.2799899999999999E-2</c:v>
                </c:pt>
                <c:pt idx="12">
                  <c:v>1.0955400000000001E-2</c:v>
                </c:pt>
                <c:pt idx="13">
                  <c:v>9.1108999999999999E-3</c:v>
                </c:pt>
                <c:pt idx="14">
                  <c:v>7.2662999999999998E-3</c:v>
                </c:pt>
                <c:pt idx="15">
                  <c:v>6.0843E-3</c:v>
                </c:pt>
                <c:pt idx="16">
                  <c:v>4.9021999999999998E-3</c:v>
                </c:pt>
                <c:pt idx="17">
                  <c:v>3.7201999999999999E-3</c:v>
                </c:pt>
                <c:pt idx="18">
                  <c:v>2.5382E-3</c:v>
                </c:pt>
                <c:pt idx="19">
                  <c:v>1.3561000000000001E-3</c:v>
                </c:pt>
                <c:pt idx="20">
                  <c:v>4.9890000000000004E-4</c:v>
                </c:pt>
                <c:pt idx="21">
                  <c:v>4.9890000000000004E-4</c:v>
                </c:pt>
                <c:pt idx="22">
                  <c:v>4.9890000000000004E-4</c:v>
                </c:pt>
                <c:pt idx="23">
                  <c:v>4.9890000000000004E-4</c:v>
                </c:pt>
                <c:pt idx="24">
                  <c:v>4.9890000000000004E-4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D9A-4500-A81B-84C5562A7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50"/>
          <c:min val="3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ax val="1.5000000000000005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3.0000000000000008E-4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Primary - Mid</a:t>
            </a:r>
          </a:p>
        </c:rich>
      </c:tx>
      <c:layout>
        <c:manualLayout>
          <c:xMode val="edge"/>
          <c:yMode val="edge"/>
          <c:x val="0.34243315595417689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GenCost!$AM$9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GenCost!$AM$10:$AM$210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0.10207416034912506</c:v>
                </c:pt>
                <c:pt idx="2">
                  <c:v>0.20999363892580994</c:v>
                </c:pt>
                <c:pt idx="3">
                  <c:v>0.35373773438369172</c:v>
                </c:pt>
                <c:pt idx="4">
                  <c:v>0.16310721425095623</c:v>
                </c:pt>
                <c:pt idx="5">
                  <c:v>3.7750240185001387E-2</c:v>
                </c:pt>
                <c:pt idx="6">
                  <c:v>2.2696761753555717E-2</c:v>
                </c:pt>
                <c:pt idx="7">
                  <c:v>1.6768017766439342E-2</c:v>
                </c:pt>
                <c:pt idx="8">
                  <c:v>1.5364617321281729E-2</c:v>
                </c:pt>
                <c:pt idx="9">
                  <c:v>1.3438630079599934E-2</c:v>
                </c:pt>
                <c:pt idx="10">
                  <c:v>1.2542419059236266E-2</c:v>
                </c:pt>
                <c:pt idx="11">
                  <c:v>1.0854503179725234E-2</c:v>
                </c:pt>
                <c:pt idx="12">
                  <c:v>9.5839120645462312E-3</c:v>
                </c:pt>
                <c:pt idx="13">
                  <c:v>7.7099399440913041E-3</c:v>
                </c:pt>
                <c:pt idx="14">
                  <c:v>6.5967659584379602E-3</c:v>
                </c:pt>
                <c:pt idx="15">
                  <c:v>5.396274877463518E-3</c:v>
                </c:pt>
                <c:pt idx="16">
                  <c:v>4.2947469038824952E-3</c:v>
                </c:pt>
                <c:pt idx="17">
                  <c:v>3.2513090145564519E-3</c:v>
                </c:pt>
                <c:pt idx="18">
                  <c:v>1.9926998541057038E-3</c:v>
                </c:pt>
                <c:pt idx="19">
                  <c:v>9.7193809405509736E-4</c:v>
                </c:pt>
                <c:pt idx="20">
                  <c:v>5.1838751332502553E-4</c:v>
                </c:pt>
                <c:pt idx="21">
                  <c:v>4.2793495321522608E-4</c:v>
                </c:pt>
                <c:pt idx="22">
                  <c:v>3.2057327942349557E-4</c:v>
                </c:pt>
                <c:pt idx="23">
                  <c:v>3.3569069894045372E-4</c:v>
                </c:pt>
                <c:pt idx="24">
                  <c:v>2.6620655960510168E-4</c:v>
                </c:pt>
                <c:pt idx="25">
                  <c:v>5.6550347081954505E-6</c:v>
                </c:pt>
                <c:pt idx="26">
                  <c:v>2.799522132770025E-8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92-45C8-A5FD-9EC372940804}"/>
            </c:ext>
          </c:extLst>
        </c:ser>
        <c:ser>
          <c:idx val="1"/>
          <c:order val="1"/>
          <c:tx>
            <c:strRef>
              <c:f>GenCost!$AN$9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GenCost!$AN$10:$AN$210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7.5064400000000003E-2</c:v>
                </c:pt>
                <c:pt idx="2">
                  <c:v>0.1832963</c:v>
                </c:pt>
                <c:pt idx="3">
                  <c:v>0.34008129999999998</c:v>
                </c:pt>
                <c:pt idx="4">
                  <c:v>0.20181289999999999</c:v>
                </c:pt>
                <c:pt idx="5">
                  <c:v>4.1961600000000002E-2</c:v>
                </c:pt>
                <c:pt idx="6">
                  <c:v>2.6910900000000001E-2</c:v>
                </c:pt>
                <c:pt idx="7">
                  <c:v>2.0177899999999999E-2</c:v>
                </c:pt>
                <c:pt idx="8">
                  <c:v>1.83334E-2</c:v>
                </c:pt>
                <c:pt idx="9">
                  <c:v>1.6488900000000001E-2</c:v>
                </c:pt>
                <c:pt idx="10">
                  <c:v>1.46444E-2</c:v>
                </c:pt>
                <c:pt idx="11">
                  <c:v>1.2799899999999999E-2</c:v>
                </c:pt>
                <c:pt idx="12">
                  <c:v>1.0955400000000001E-2</c:v>
                </c:pt>
                <c:pt idx="13">
                  <c:v>9.1108999999999999E-3</c:v>
                </c:pt>
                <c:pt idx="14">
                  <c:v>7.2662999999999998E-3</c:v>
                </c:pt>
                <c:pt idx="15">
                  <c:v>6.0843E-3</c:v>
                </c:pt>
                <c:pt idx="16">
                  <c:v>4.9021999999999998E-3</c:v>
                </c:pt>
                <c:pt idx="17">
                  <c:v>3.7201999999999999E-3</c:v>
                </c:pt>
                <c:pt idx="18">
                  <c:v>2.5382E-3</c:v>
                </c:pt>
                <c:pt idx="19">
                  <c:v>1.3561000000000001E-3</c:v>
                </c:pt>
                <c:pt idx="20">
                  <c:v>4.9890000000000004E-4</c:v>
                </c:pt>
                <c:pt idx="21">
                  <c:v>4.9890000000000004E-4</c:v>
                </c:pt>
                <c:pt idx="22">
                  <c:v>4.9890000000000004E-4</c:v>
                </c:pt>
                <c:pt idx="23">
                  <c:v>4.9890000000000004E-4</c:v>
                </c:pt>
                <c:pt idx="24">
                  <c:v>4.9890000000000004E-4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92-45C8-A5FD-9EC372940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1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5.000000000000001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Secondary - Beginning</a:t>
            </a:r>
          </a:p>
        </c:rich>
      </c:tx>
      <c:layout>
        <c:manualLayout>
          <c:xMode val="edge"/>
          <c:yMode val="edge"/>
          <c:x val="0.24258376502682036"/>
          <c:y val="4.21569355717327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Time!$AO$9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Time!$AO$10:$AO$210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9.2821296245637022E-2</c:v>
                </c:pt>
                <c:pt idx="2">
                  <c:v>0.2621002692871246</c:v>
                </c:pt>
                <c:pt idx="3">
                  <c:v>0.23776137398713804</c:v>
                </c:pt>
                <c:pt idx="4">
                  <c:v>0.16548949663536938</c:v>
                </c:pt>
                <c:pt idx="5">
                  <c:v>9.0651957388966545E-2</c:v>
                </c:pt>
                <c:pt idx="6">
                  <c:v>5.2375439134787198E-2</c:v>
                </c:pt>
                <c:pt idx="7">
                  <c:v>2.8586375827952658E-2</c:v>
                </c:pt>
                <c:pt idx="8">
                  <c:v>1.561370234556827E-2</c:v>
                </c:pt>
                <c:pt idx="9">
                  <c:v>9.9811409139995075E-3</c:v>
                </c:pt>
                <c:pt idx="10">
                  <c:v>8.3111161075451936E-3</c:v>
                </c:pt>
                <c:pt idx="11">
                  <c:v>7.5465040211746487E-3</c:v>
                </c:pt>
                <c:pt idx="12">
                  <c:v>6.5555387547831592E-3</c:v>
                </c:pt>
                <c:pt idx="13">
                  <c:v>5.8912687997621045E-3</c:v>
                </c:pt>
                <c:pt idx="14">
                  <c:v>4.9979652495206377E-3</c:v>
                </c:pt>
                <c:pt idx="15">
                  <c:v>3.9360793503808791E-3</c:v>
                </c:pt>
                <c:pt idx="16">
                  <c:v>3.0567139591766452E-3</c:v>
                </c:pt>
                <c:pt idx="17">
                  <c:v>2.0902193068414753E-3</c:v>
                </c:pt>
                <c:pt idx="18">
                  <c:v>1.4660294426265795E-3</c:v>
                </c:pt>
                <c:pt idx="19">
                  <c:v>6.0006612741968571E-4</c:v>
                </c:pt>
                <c:pt idx="20">
                  <c:v>1.5429731259995383E-4</c:v>
                </c:pt>
                <c:pt idx="21">
                  <c:v>1.2708321475123932E-5</c:v>
                </c:pt>
                <c:pt idx="22">
                  <c:v>4.4148015050058326E-7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F0-4BFA-A406-89133A1EA49F}"/>
            </c:ext>
          </c:extLst>
        </c:ser>
        <c:ser>
          <c:idx val="1"/>
          <c:order val="1"/>
          <c:tx>
            <c:strRef>
              <c:f>Time!$AP$9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Time!$AP$10:$AP$210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7.3883000000000004E-2</c:v>
                </c:pt>
                <c:pt idx="2">
                  <c:v>0.25209860000000001</c:v>
                </c:pt>
                <c:pt idx="3">
                  <c:v>0.2437723</c:v>
                </c:pt>
                <c:pt idx="4">
                  <c:v>0.16257679999999999</c:v>
                </c:pt>
                <c:pt idx="5">
                  <c:v>0.1059118</c:v>
                </c:pt>
                <c:pt idx="6">
                  <c:v>6.3478499999999993E-2</c:v>
                </c:pt>
                <c:pt idx="7">
                  <c:v>2.9787299999999999E-2</c:v>
                </c:pt>
                <c:pt idx="8">
                  <c:v>1.8956299999999999E-2</c:v>
                </c:pt>
                <c:pt idx="9">
                  <c:v>1.5576899999999999E-2</c:v>
                </c:pt>
                <c:pt idx="10">
                  <c:v>1.21975E-2</c:v>
                </c:pt>
                <c:pt idx="11">
                  <c:v>8.8181000000000006E-3</c:v>
                </c:pt>
                <c:pt idx="12">
                  <c:v>5.4387000000000003E-3</c:v>
                </c:pt>
                <c:pt idx="13">
                  <c:v>2.8200999999999999E-3</c:v>
                </c:pt>
                <c:pt idx="14">
                  <c:v>1.9146E-3</c:v>
                </c:pt>
                <c:pt idx="15">
                  <c:v>1.0089999999999999E-3</c:v>
                </c:pt>
                <c:pt idx="16">
                  <c:v>7.5619999999999995E-4</c:v>
                </c:pt>
                <c:pt idx="17">
                  <c:v>5.0330000000000004E-4</c:v>
                </c:pt>
                <c:pt idx="18">
                  <c:v>2.5050000000000002E-4</c:v>
                </c:pt>
                <c:pt idx="19">
                  <c:v>1.6699999999999999E-4</c:v>
                </c:pt>
                <c:pt idx="20">
                  <c:v>8.3499999999999997E-5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F0-4BFA-A406-89133A1EA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5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Secondary - Tail</a:t>
            </a:r>
          </a:p>
        </c:rich>
      </c:tx>
      <c:layout>
        <c:manualLayout>
          <c:xMode val="edge"/>
          <c:yMode val="edge"/>
          <c:x val="0.31251505480390329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Time!$AO$9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Time!$AO$10:$AO$210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9.2821296245637022E-2</c:v>
                </c:pt>
                <c:pt idx="2">
                  <c:v>0.2621002692871246</c:v>
                </c:pt>
                <c:pt idx="3">
                  <c:v>0.23776137398713804</c:v>
                </c:pt>
                <c:pt idx="4">
                  <c:v>0.16548949663536938</c:v>
                </c:pt>
                <c:pt idx="5">
                  <c:v>9.0651957388966545E-2</c:v>
                </c:pt>
                <c:pt idx="6">
                  <c:v>5.2375439134787198E-2</c:v>
                </c:pt>
                <c:pt idx="7">
                  <c:v>2.8586375827952658E-2</c:v>
                </c:pt>
                <c:pt idx="8">
                  <c:v>1.561370234556827E-2</c:v>
                </c:pt>
                <c:pt idx="9">
                  <c:v>9.9811409139995075E-3</c:v>
                </c:pt>
                <c:pt idx="10">
                  <c:v>8.3111161075451936E-3</c:v>
                </c:pt>
                <c:pt idx="11">
                  <c:v>7.5465040211746487E-3</c:v>
                </c:pt>
                <c:pt idx="12">
                  <c:v>6.5555387547831592E-3</c:v>
                </c:pt>
                <c:pt idx="13">
                  <c:v>5.8912687997621045E-3</c:v>
                </c:pt>
                <c:pt idx="14">
                  <c:v>4.9979652495206377E-3</c:v>
                </c:pt>
                <c:pt idx="15">
                  <c:v>3.9360793503808791E-3</c:v>
                </c:pt>
                <c:pt idx="16">
                  <c:v>3.0567139591766452E-3</c:v>
                </c:pt>
                <c:pt idx="17">
                  <c:v>2.0902193068414753E-3</c:v>
                </c:pt>
                <c:pt idx="18">
                  <c:v>1.4660294426265795E-3</c:v>
                </c:pt>
                <c:pt idx="19">
                  <c:v>6.0006612741968571E-4</c:v>
                </c:pt>
                <c:pt idx="20">
                  <c:v>1.5429731259995383E-4</c:v>
                </c:pt>
                <c:pt idx="21">
                  <c:v>1.2708321475123932E-5</c:v>
                </c:pt>
                <c:pt idx="22">
                  <c:v>4.4148015050058326E-7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82-4420-9BE2-3AB12DEE1706}"/>
            </c:ext>
          </c:extLst>
        </c:ser>
        <c:ser>
          <c:idx val="1"/>
          <c:order val="1"/>
          <c:tx>
            <c:strRef>
              <c:f>Time!$AP$9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Time!$AP$10:$AP$210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7.3883000000000004E-2</c:v>
                </c:pt>
                <c:pt idx="2">
                  <c:v>0.25209860000000001</c:v>
                </c:pt>
                <c:pt idx="3">
                  <c:v>0.2437723</c:v>
                </c:pt>
                <c:pt idx="4">
                  <c:v>0.16257679999999999</c:v>
                </c:pt>
                <c:pt idx="5">
                  <c:v>0.1059118</c:v>
                </c:pt>
                <c:pt idx="6">
                  <c:v>6.3478499999999993E-2</c:v>
                </c:pt>
                <c:pt idx="7">
                  <c:v>2.9787299999999999E-2</c:v>
                </c:pt>
                <c:pt idx="8">
                  <c:v>1.8956299999999999E-2</c:v>
                </c:pt>
                <c:pt idx="9">
                  <c:v>1.5576899999999999E-2</c:v>
                </c:pt>
                <c:pt idx="10">
                  <c:v>1.21975E-2</c:v>
                </c:pt>
                <c:pt idx="11">
                  <c:v>8.8181000000000006E-3</c:v>
                </c:pt>
                <c:pt idx="12">
                  <c:v>5.4387000000000003E-3</c:v>
                </c:pt>
                <c:pt idx="13">
                  <c:v>2.8200999999999999E-3</c:v>
                </c:pt>
                <c:pt idx="14">
                  <c:v>1.9146E-3</c:v>
                </c:pt>
                <c:pt idx="15">
                  <c:v>1.0089999999999999E-3</c:v>
                </c:pt>
                <c:pt idx="16">
                  <c:v>7.5619999999999995E-4</c:v>
                </c:pt>
                <c:pt idx="17">
                  <c:v>5.0330000000000004E-4</c:v>
                </c:pt>
                <c:pt idx="18">
                  <c:v>2.5050000000000002E-4</c:v>
                </c:pt>
                <c:pt idx="19">
                  <c:v>1.6699999999999999E-4</c:v>
                </c:pt>
                <c:pt idx="20">
                  <c:v>8.3499999999999997E-5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82-4420-9BE2-3AB12DEE1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5"/>
          <c:min val="2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5"/>
        <c:minorUnit val="2.5"/>
      </c:valAx>
      <c:valAx>
        <c:axId val="277200192"/>
        <c:scaling>
          <c:orientation val="minMax"/>
          <c:max val="7.0000000000000019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Secondary - Mid</a:t>
            </a:r>
          </a:p>
        </c:rich>
      </c:tx>
      <c:layout>
        <c:manualLayout>
          <c:xMode val="edge"/>
          <c:yMode val="edge"/>
          <c:x val="0.3237342852187341"/>
          <c:y val="3.660138001617722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Time!$AO$9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Time!$AO$10:$AO$210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9.2821296245637022E-2</c:v>
                </c:pt>
                <c:pt idx="2">
                  <c:v>0.2621002692871246</c:v>
                </c:pt>
                <c:pt idx="3">
                  <c:v>0.23776137398713804</c:v>
                </c:pt>
                <c:pt idx="4">
                  <c:v>0.16548949663536938</c:v>
                </c:pt>
                <c:pt idx="5">
                  <c:v>9.0651957388966545E-2</c:v>
                </c:pt>
                <c:pt idx="6">
                  <c:v>5.2375439134787198E-2</c:v>
                </c:pt>
                <c:pt idx="7">
                  <c:v>2.8586375827952658E-2</c:v>
                </c:pt>
                <c:pt idx="8">
                  <c:v>1.561370234556827E-2</c:v>
                </c:pt>
                <c:pt idx="9">
                  <c:v>9.9811409139995075E-3</c:v>
                </c:pt>
                <c:pt idx="10">
                  <c:v>8.3111161075451936E-3</c:v>
                </c:pt>
                <c:pt idx="11">
                  <c:v>7.5465040211746487E-3</c:v>
                </c:pt>
                <c:pt idx="12">
                  <c:v>6.5555387547831592E-3</c:v>
                </c:pt>
                <c:pt idx="13">
                  <c:v>5.8912687997621045E-3</c:v>
                </c:pt>
                <c:pt idx="14">
                  <c:v>4.9979652495206377E-3</c:v>
                </c:pt>
                <c:pt idx="15">
                  <c:v>3.9360793503808791E-3</c:v>
                </c:pt>
                <c:pt idx="16">
                  <c:v>3.0567139591766452E-3</c:v>
                </c:pt>
                <c:pt idx="17">
                  <c:v>2.0902193068414753E-3</c:v>
                </c:pt>
                <c:pt idx="18">
                  <c:v>1.4660294426265795E-3</c:v>
                </c:pt>
                <c:pt idx="19">
                  <c:v>6.0006612741968571E-4</c:v>
                </c:pt>
                <c:pt idx="20">
                  <c:v>1.5429731259995383E-4</c:v>
                </c:pt>
                <c:pt idx="21">
                  <c:v>1.2708321475123932E-5</c:v>
                </c:pt>
                <c:pt idx="22">
                  <c:v>4.4148015050058326E-7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12-4CAE-BB94-67D6DD76FD16}"/>
            </c:ext>
          </c:extLst>
        </c:ser>
        <c:ser>
          <c:idx val="1"/>
          <c:order val="1"/>
          <c:tx>
            <c:strRef>
              <c:f>Time!$AP$9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Time!$AP$10:$AP$210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7.3883000000000004E-2</c:v>
                </c:pt>
                <c:pt idx="2">
                  <c:v>0.25209860000000001</c:v>
                </c:pt>
                <c:pt idx="3">
                  <c:v>0.2437723</c:v>
                </c:pt>
                <c:pt idx="4">
                  <c:v>0.16257679999999999</c:v>
                </c:pt>
                <c:pt idx="5">
                  <c:v>0.1059118</c:v>
                </c:pt>
                <c:pt idx="6">
                  <c:v>6.3478499999999993E-2</c:v>
                </c:pt>
                <c:pt idx="7">
                  <c:v>2.9787299999999999E-2</c:v>
                </c:pt>
                <c:pt idx="8">
                  <c:v>1.8956299999999999E-2</c:v>
                </c:pt>
                <c:pt idx="9">
                  <c:v>1.5576899999999999E-2</c:v>
                </c:pt>
                <c:pt idx="10">
                  <c:v>1.21975E-2</c:v>
                </c:pt>
                <c:pt idx="11">
                  <c:v>8.8181000000000006E-3</c:v>
                </c:pt>
                <c:pt idx="12">
                  <c:v>5.4387000000000003E-3</c:v>
                </c:pt>
                <c:pt idx="13">
                  <c:v>2.8200999999999999E-3</c:v>
                </c:pt>
                <c:pt idx="14">
                  <c:v>1.9146E-3</c:v>
                </c:pt>
                <c:pt idx="15">
                  <c:v>1.0089999999999999E-3</c:v>
                </c:pt>
                <c:pt idx="16">
                  <c:v>7.5619999999999995E-4</c:v>
                </c:pt>
                <c:pt idx="17">
                  <c:v>5.0330000000000004E-4</c:v>
                </c:pt>
                <c:pt idx="18">
                  <c:v>2.5050000000000002E-4</c:v>
                </c:pt>
                <c:pt idx="19">
                  <c:v>1.6699999999999999E-4</c:v>
                </c:pt>
                <c:pt idx="20">
                  <c:v>8.3499999999999997E-5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12-4CAE-BB94-67D6DD76F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1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5"/>
        <c:minorUnit val="2.5"/>
      </c:valAx>
      <c:valAx>
        <c:axId val="277200192"/>
        <c:scaling>
          <c:orientation val="minMax"/>
          <c:max val="2.0000000000000004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Secondary - Beginning</a:t>
            </a:r>
          </a:p>
        </c:rich>
      </c:tx>
      <c:layout>
        <c:manualLayout>
          <c:xMode val="edge"/>
          <c:yMode val="edge"/>
          <c:x val="0.24258376502682036"/>
          <c:y val="4.21569355717327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Dist!$AO$9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Dist!$AO$10:$AO$210</c:f>
              <c:numCache>
                <c:formatCode>_(* #,##0.0000000_);_(* \(#,##0.0000000\);_(* "-"??_);_(@_)</c:formatCode>
                <c:ptCount val="201"/>
                <c:pt idx="0">
                  <c:v>0.5172098265282582</c:v>
                </c:pt>
                <c:pt idx="1">
                  <c:v>0.28961596114722388</c:v>
                </c:pt>
                <c:pt idx="2">
                  <c:v>0.10034566319069367</c:v>
                </c:pt>
                <c:pt idx="3">
                  <c:v>3.2604759692105419E-2</c:v>
                </c:pt>
                <c:pt idx="4">
                  <c:v>1.554886783203761E-2</c:v>
                </c:pt>
                <c:pt idx="5">
                  <c:v>1.0967092227253164E-2</c:v>
                </c:pt>
                <c:pt idx="6">
                  <c:v>9.6103606561719433E-3</c:v>
                </c:pt>
                <c:pt idx="7">
                  <c:v>8.007472366890183E-3</c:v>
                </c:pt>
                <c:pt idx="8">
                  <c:v>7.0205434904461288E-3</c:v>
                </c:pt>
                <c:pt idx="9">
                  <c:v>4.779432575022848E-3</c:v>
                </c:pt>
                <c:pt idx="10">
                  <c:v>2.7354425467980771E-3</c:v>
                </c:pt>
                <c:pt idx="11">
                  <c:v>1.0910551233692624E-3</c:v>
                </c:pt>
                <c:pt idx="12">
                  <c:v>3.3681782053548054E-4</c:v>
                </c:pt>
                <c:pt idx="13">
                  <c:v>1.2181698724169661E-4</c:v>
                </c:pt>
                <c:pt idx="14">
                  <c:v>4.7932130625777589E-6</c:v>
                </c:pt>
                <c:pt idx="15">
                  <c:v>9.4602889392982085E-8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DD-44EC-A603-0D5797963D8E}"/>
            </c:ext>
          </c:extLst>
        </c:ser>
        <c:ser>
          <c:idx val="1"/>
          <c:order val="1"/>
          <c:tx>
            <c:strRef>
              <c:f>Dist!$AP$9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Dist!$AP$10:$AP$210</c:f>
              <c:numCache>
                <c:formatCode>_(* #,##0.0000000_);_(* \(#,##0.0000000\);_(* "-"??_);_(@_)</c:formatCode>
                <c:ptCount val="201"/>
                <c:pt idx="0">
                  <c:v>0.4163288</c:v>
                </c:pt>
                <c:pt idx="1">
                  <c:v>0.3744847</c:v>
                </c:pt>
                <c:pt idx="2">
                  <c:v>0.12639729999999999</c:v>
                </c:pt>
                <c:pt idx="3">
                  <c:v>4.0914899999999997E-2</c:v>
                </c:pt>
                <c:pt idx="4">
                  <c:v>1.2049900000000001E-2</c:v>
                </c:pt>
                <c:pt idx="5">
                  <c:v>9.7414000000000008E-3</c:v>
                </c:pt>
                <c:pt idx="6">
                  <c:v>8.0332000000000008E-3</c:v>
                </c:pt>
                <c:pt idx="7">
                  <c:v>6.0248999999999997E-3</c:v>
                </c:pt>
                <c:pt idx="8">
                  <c:v>4.0166000000000004E-3</c:v>
                </c:pt>
                <c:pt idx="9">
                  <c:v>2.0083000000000002E-3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DD-44EC-A603-0D5797963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"/>
        <c:minorUnit val="1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Secondary - Tail</a:t>
            </a:r>
          </a:p>
        </c:rich>
      </c:tx>
      <c:layout>
        <c:manualLayout>
          <c:xMode val="edge"/>
          <c:yMode val="edge"/>
          <c:x val="0.31251505480390329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Dist!$AO$9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Dist!$AO$10:$AO$210</c:f>
              <c:numCache>
                <c:formatCode>_(* #,##0.0000000_);_(* \(#,##0.0000000\);_(* "-"??_);_(@_)</c:formatCode>
                <c:ptCount val="201"/>
                <c:pt idx="0">
                  <c:v>0.5172098265282582</c:v>
                </c:pt>
                <c:pt idx="1">
                  <c:v>0.28961596114722388</c:v>
                </c:pt>
                <c:pt idx="2">
                  <c:v>0.10034566319069367</c:v>
                </c:pt>
                <c:pt idx="3">
                  <c:v>3.2604759692105419E-2</c:v>
                </c:pt>
                <c:pt idx="4">
                  <c:v>1.554886783203761E-2</c:v>
                </c:pt>
                <c:pt idx="5">
                  <c:v>1.0967092227253164E-2</c:v>
                </c:pt>
                <c:pt idx="6">
                  <c:v>9.6103606561719433E-3</c:v>
                </c:pt>
                <c:pt idx="7">
                  <c:v>8.007472366890183E-3</c:v>
                </c:pt>
                <c:pt idx="8">
                  <c:v>7.0205434904461288E-3</c:v>
                </c:pt>
                <c:pt idx="9">
                  <c:v>4.779432575022848E-3</c:v>
                </c:pt>
                <c:pt idx="10">
                  <c:v>2.7354425467980771E-3</c:v>
                </c:pt>
                <c:pt idx="11">
                  <c:v>1.0910551233692624E-3</c:v>
                </c:pt>
                <c:pt idx="12">
                  <c:v>3.3681782053548054E-4</c:v>
                </c:pt>
                <c:pt idx="13">
                  <c:v>1.2181698724169661E-4</c:v>
                </c:pt>
                <c:pt idx="14">
                  <c:v>4.7932130625777589E-6</c:v>
                </c:pt>
                <c:pt idx="15">
                  <c:v>9.4602889392982085E-8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BC-44B8-84BF-56CAC817BE63}"/>
            </c:ext>
          </c:extLst>
        </c:ser>
        <c:ser>
          <c:idx val="1"/>
          <c:order val="1"/>
          <c:tx>
            <c:strRef>
              <c:f>Dist!$AP$9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Dist!$AP$10:$AP$210</c:f>
              <c:numCache>
                <c:formatCode>_(* #,##0.0000000_);_(* \(#,##0.0000000\);_(* "-"??_);_(@_)</c:formatCode>
                <c:ptCount val="201"/>
                <c:pt idx="0">
                  <c:v>0.4163288</c:v>
                </c:pt>
                <c:pt idx="1">
                  <c:v>0.3744847</c:v>
                </c:pt>
                <c:pt idx="2">
                  <c:v>0.12639729999999999</c:v>
                </c:pt>
                <c:pt idx="3">
                  <c:v>4.0914899999999997E-2</c:v>
                </c:pt>
                <c:pt idx="4">
                  <c:v>1.2049900000000001E-2</c:v>
                </c:pt>
                <c:pt idx="5">
                  <c:v>9.7414000000000008E-3</c:v>
                </c:pt>
                <c:pt idx="6">
                  <c:v>8.0332000000000008E-3</c:v>
                </c:pt>
                <c:pt idx="7">
                  <c:v>6.0248999999999997E-3</c:v>
                </c:pt>
                <c:pt idx="8">
                  <c:v>4.0166000000000004E-3</c:v>
                </c:pt>
                <c:pt idx="9">
                  <c:v>2.0083000000000002E-3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BC-44B8-84BF-56CAC817B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30"/>
          <c:min val="1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5"/>
        <c:minorUnit val="2.5"/>
      </c:valAx>
      <c:valAx>
        <c:axId val="277200192"/>
        <c:scaling>
          <c:orientation val="minMax"/>
          <c:max val="1.0000000000000002E-2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2.0000000000000005E-3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Secondary - Mid</a:t>
            </a:r>
          </a:p>
        </c:rich>
      </c:tx>
      <c:layout>
        <c:manualLayout>
          <c:xMode val="edge"/>
          <c:yMode val="edge"/>
          <c:x val="0.3237342852187341"/>
          <c:y val="3.660138001617722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Dist!$AO$9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Dist!$AO$10:$AO$210</c:f>
              <c:numCache>
                <c:formatCode>_(* #,##0.0000000_);_(* \(#,##0.0000000\);_(* "-"??_);_(@_)</c:formatCode>
                <c:ptCount val="201"/>
                <c:pt idx="0">
                  <c:v>0.5172098265282582</c:v>
                </c:pt>
                <c:pt idx="1">
                  <c:v>0.28961596114722388</c:v>
                </c:pt>
                <c:pt idx="2">
                  <c:v>0.10034566319069367</c:v>
                </c:pt>
                <c:pt idx="3">
                  <c:v>3.2604759692105419E-2</c:v>
                </c:pt>
                <c:pt idx="4">
                  <c:v>1.554886783203761E-2</c:v>
                </c:pt>
                <c:pt idx="5">
                  <c:v>1.0967092227253164E-2</c:v>
                </c:pt>
                <c:pt idx="6">
                  <c:v>9.6103606561719433E-3</c:v>
                </c:pt>
                <c:pt idx="7">
                  <c:v>8.007472366890183E-3</c:v>
                </c:pt>
                <c:pt idx="8">
                  <c:v>7.0205434904461288E-3</c:v>
                </c:pt>
                <c:pt idx="9">
                  <c:v>4.779432575022848E-3</c:v>
                </c:pt>
                <c:pt idx="10">
                  <c:v>2.7354425467980771E-3</c:v>
                </c:pt>
                <c:pt idx="11">
                  <c:v>1.0910551233692624E-3</c:v>
                </c:pt>
                <c:pt idx="12">
                  <c:v>3.3681782053548054E-4</c:v>
                </c:pt>
                <c:pt idx="13">
                  <c:v>1.2181698724169661E-4</c:v>
                </c:pt>
                <c:pt idx="14">
                  <c:v>4.7932130625777589E-6</c:v>
                </c:pt>
                <c:pt idx="15">
                  <c:v>9.4602889392982085E-8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43-4AEC-BC16-BA43E7C71D25}"/>
            </c:ext>
          </c:extLst>
        </c:ser>
        <c:ser>
          <c:idx val="1"/>
          <c:order val="1"/>
          <c:tx>
            <c:strRef>
              <c:f>Dist!$AP$9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Dist!$AP$10:$AP$210</c:f>
              <c:numCache>
                <c:formatCode>_(* #,##0.0000000_);_(* \(#,##0.0000000\);_(* "-"??_);_(@_)</c:formatCode>
                <c:ptCount val="201"/>
                <c:pt idx="0">
                  <c:v>0.4163288</c:v>
                </c:pt>
                <c:pt idx="1">
                  <c:v>0.3744847</c:v>
                </c:pt>
                <c:pt idx="2">
                  <c:v>0.12639729999999999</c:v>
                </c:pt>
                <c:pt idx="3">
                  <c:v>4.0914899999999997E-2</c:v>
                </c:pt>
                <c:pt idx="4">
                  <c:v>1.2049900000000001E-2</c:v>
                </c:pt>
                <c:pt idx="5">
                  <c:v>9.7414000000000008E-3</c:v>
                </c:pt>
                <c:pt idx="6">
                  <c:v>8.0332000000000008E-3</c:v>
                </c:pt>
                <c:pt idx="7">
                  <c:v>6.0248999999999997E-3</c:v>
                </c:pt>
                <c:pt idx="8">
                  <c:v>4.0166000000000004E-3</c:v>
                </c:pt>
                <c:pt idx="9">
                  <c:v>2.0083000000000002E-3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43-4AEC-BC16-BA43E7C71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5"/>
          <c:min val="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5"/>
        <c:minorUnit val="2.5"/>
      </c:valAx>
      <c:valAx>
        <c:axId val="277200192"/>
        <c:scaling>
          <c:orientation val="minMax"/>
          <c:max val="2.0000000000000004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Secondary - Beginning</a:t>
            </a:r>
          </a:p>
        </c:rich>
      </c:tx>
      <c:layout>
        <c:manualLayout>
          <c:xMode val="edge"/>
          <c:yMode val="edge"/>
          <c:x val="0.24258376502682036"/>
          <c:y val="4.21569355717327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GenCost!$AO$9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GenCost!$AO$10:$AO$210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5.9926799437617355E-2</c:v>
                </c:pt>
                <c:pt idx="2">
                  <c:v>0.12710535182735727</c:v>
                </c:pt>
                <c:pt idx="3">
                  <c:v>0.17755776649515684</c:v>
                </c:pt>
                <c:pt idx="4">
                  <c:v>0.16081825823151563</c:v>
                </c:pt>
                <c:pt idx="5">
                  <c:v>0.12749883677863916</c:v>
                </c:pt>
                <c:pt idx="6">
                  <c:v>9.2376851871268789E-2</c:v>
                </c:pt>
                <c:pt idx="7">
                  <c:v>6.1160799526859412E-2</c:v>
                </c:pt>
                <c:pt idx="8">
                  <c:v>4.6412146001900564E-2</c:v>
                </c:pt>
                <c:pt idx="9">
                  <c:v>3.2695830740294411E-2</c:v>
                </c:pt>
                <c:pt idx="10">
                  <c:v>2.2932654883456333E-2</c:v>
                </c:pt>
                <c:pt idx="11">
                  <c:v>1.5620639890790423E-2</c:v>
                </c:pt>
                <c:pt idx="12">
                  <c:v>1.0842342550440288E-2</c:v>
                </c:pt>
                <c:pt idx="13">
                  <c:v>7.3975044703807015E-3</c:v>
                </c:pt>
                <c:pt idx="14">
                  <c:v>5.831227499294025E-3</c:v>
                </c:pt>
                <c:pt idx="15">
                  <c:v>4.8173052650765068E-3</c:v>
                </c:pt>
                <c:pt idx="16">
                  <c:v>4.5403395392303193E-3</c:v>
                </c:pt>
                <c:pt idx="17">
                  <c:v>4.2186897152941801E-3</c:v>
                </c:pt>
                <c:pt idx="18">
                  <c:v>4.049792023431243E-3</c:v>
                </c:pt>
                <c:pt idx="19">
                  <c:v>3.97631711266936E-3</c:v>
                </c:pt>
                <c:pt idx="20">
                  <c:v>3.5503203017327621E-3</c:v>
                </c:pt>
                <c:pt idx="21">
                  <c:v>3.5447702655550398E-3</c:v>
                </c:pt>
                <c:pt idx="22">
                  <c:v>3.2458251350732173E-3</c:v>
                </c:pt>
                <c:pt idx="23">
                  <c:v>3.0963525698323047E-3</c:v>
                </c:pt>
                <c:pt idx="24">
                  <c:v>2.8483983967332988E-3</c:v>
                </c:pt>
                <c:pt idx="25">
                  <c:v>2.5153331574770729E-3</c:v>
                </c:pt>
                <c:pt idx="26">
                  <c:v>2.3893851773985498E-3</c:v>
                </c:pt>
                <c:pt idx="27">
                  <c:v>2.0980398123646286E-3</c:v>
                </c:pt>
                <c:pt idx="28">
                  <c:v>1.8698891774452204E-3</c:v>
                </c:pt>
                <c:pt idx="29">
                  <c:v>1.3821166797350045E-3</c:v>
                </c:pt>
                <c:pt idx="30">
                  <c:v>1.3317879425779379E-3</c:v>
                </c:pt>
                <c:pt idx="31">
                  <c:v>1.0577233720064688E-3</c:v>
                </c:pt>
                <c:pt idx="32">
                  <c:v>7.0359322271207239E-4</c:v>
                </c:pt>
                <c:pt idx="33">
                  <c:v>4.062878756463939E-4</c:v>
                </c:pt>
                <c:pt idx="34">
                  <c:v>1.6691103118568479E-4</c:v>
                </c:pt>
                <c:pt idx="35">
                  <c:v>1.3244404515017498E-5</c:v>
                </c:pt>
                <c:pt idx="36">
                  <c:v>5.6761733635789267E-7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5F-463F-80AD-A56A08D6915E}"/>
            </c:ext>
          </c:extLst>
        </c:ser>
        <c:ser>
          <c:idx val="1"/>
          <c:order val="1"/>
          <c:tx>
            <c:strRef>
              <c:f>GenCost!$AP$9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GenCost!$AP$10:$AP$210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4.3925600000000002E-2</c:v>
                </c:pt>
                <c:pt idx="2">
                  <c:v>0.1178052</c:v>
                </c:pt>
                <c:pt idx="3">
                  <c:v>0.17832719999999999</c:v>
                </c:pt>
                <c:pt idx="4">
                  <c:v>0.16440979999999999</c:v>
                </c:pt>
                <c:pt idx="5">
                  <c:v>0.1350488</c:v>
                </c:pt>
                <c:pt idx="6">
                  <c:v>9.78995E-2</c:v>
                </c:pt>
                <c:pt idx="7">
                  <c:v>6.5795400000000004E-2</c:v>
                </c:pt>
                <c:pt idx="8">
                  <c:v>4.9325099999999997E-2</c:v>
                </c:pt>
                <c:pt idx="9">
                  <c:v>3.42668E-2</c:v>
                </c:pt>
                <c:pt idx="10">
                  <c:v>2.43787E-2</c:v>
                </c:pt>
                <c:pt idx="11">
                  <c:v>1.54445E-2</c:v>
                </c:pt>
                <c:pt idx="12">
                  <c:v>1.09996E-2</c:v>
                </c:pt>
                <c:pt idx="13">
                  <c:v>7.8224000000000002E-3</c:v>
                </c:pt>
                <c:pt idx="14">
                  <c:v>5.8674E-3</c:v>
                </c:pt>
                <c:pt idx="15">
                  <c:v>4.6366000000000003E-3</c:v>
                </c:pt>
                <c:pt idx="16">
                  <c:v>4.4048000000000004E-3</c:v>
                </c:pt>
                <c:pt idx="17">
                  <c:v>4.1729000000000002E-3</c:v>
                </c:pt>
                <c:pt idx="18">
                  <c:v>3.9411000000000003E-3</c:v>
                </c:pt>
                <c:pt idx="19">
                  <c:v>3.7093E-3</c:v>
                </c:pt>
                <c:pt idx="20">
                  <c:v>3.4773999999999998E-3</c:v>
                </c:pt>
                <c:pt idx="21">
                  <c:v>3.2456E-3</c:v>
                </c:pt>
                <c:pt idx="22">
                  <c:v>3.0138000000000001E-3</c:v>
                </c:pt>
                <c:pt idx="23">
                  <c:v>2.7818999999999999E-3</c:v>
                </c:pt>
                <c:pt idx="24">
                  <c:v>2.5501E-3</c:v>
                </c:pt>
                <c:pt idx="25">
                  <c:v>2.3183000000000001E-3</c:v>
                </c:pt>
                <c:pt idx="26">
                  <c:v>2.0864E-3</c:v>
                </c:pt>
                <c:pt idx="27">
                  <c:v>1.8546000000000001E-3</c:v>
                </c:pt>
                <c:pt idx="28">
                  <c:v>1.6228E-3</c:v>
                </c:pt>
                <c:pt idx="29">
                  <c:v>1.3910000000000001E-3</c:v>
                </c:pt>
                <c:pt idx="30">
                  <c:v>1.1590999999999999E-3</c:v>
                </c:pt>
                <c:pt idx="31">
                  <c:v>9.2730000000000004E-4</c:v>
                </c:pt>
                <c:pt idx="32">
                  <c:v>6.9550000000000005E-4</c:v>
                </c:pt>
                <c:pt idx="33">
                  <c:v>4.6359999999999999E-4</c:v>
                </c:pt>
                <c:pt idx="34">
                  <c:v>2.319E-4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5F-463F-80AD-A56A08D69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5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Secondary - Tail</a:t>
            </a:r>
          </a:p>
        </c:rich>
      </c:tx>
      <c:layout>
        <c:manualLayout>
          <c:xMode val="edge"/>
          <c:yMode val="edge"/>
          <c:x val="0.31251505480390329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GenCost!$AO$9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GenCost!$AO$10:$AO$210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5.9926799437617355E-2</c:v>
                </c:pt>
                <c:pt idx="2">
                  <c:v>0.12710535182735727</c:v>
                </c:pt>
                <c:pt idx="3">
                  <c:v>0.17755776649515684</c:v>
                </c:pt>
                <c:pt idx="4">
                  <c:v>0.16081825823151563</c:v>
                </c:pt>
                <c:pt idx="5">
                  <c:v>0.12749883677863916</c:v>
                </c:pt>
                <c:pt idx="6">
                  <c:v>9.2376851871268789E-2</c:v>
                </c:pt>
                <c:pt idx="7">
                  <c:v>6.1160799526859412E-2</c:v>
                </c:pt>
                <c:pt idx="8">
                  <c:v>4.6412146001900564E-2</c:v>
                </c:pt>
                <c:pt idx="9">
                  <c:v>3.2695830740294411E-2</c:v>
                </c:pt>
                <c:pt idx="10">
                  <c:v>2.2932654883456333E-2</c:v>
                </c:pt>
                <c:pt idx="11">
                  <c:v>1.5620639890790423E-2</c:v>
                </c:pt>
                <c:pt idx="12">
                  <c:v>1.0842342550440288E-2</c:v>
                </c:pt>
                <c:pt idx="13">
                  <c:v>7.3975044703807015E-3</c:v>
                </c:pt>
                <c:pt idx="14">
                  <c:v>5.831227499294025E-3</c:v>
                </c:pt>
                <c:pt idx="15">
                  <c:v>4.8173052650765068E-3</c:v>
                </c:pt>
                <c:pt idx="16">
                  <c:v>4.5403395392303193E-3</c:v>
                </c:pt>
                <c:pt idx="17">
                  <c:v>4.2186897152941801E-3</c:v>
                </c:pt>
                <c:pt idx="18">
                  <c:v>4.049792023431243E-3</c:v>
                </c:pt>
                <c:pt idx="19">
                  <c:v>3.97631711266936E-3</c:v>
                </c:pt>
                <c:pt idx="20">
                  <c:v>3.5503203017327621E-3</c:v>
                </c:pt>
                <c:pt idx="21">
                  <c:v>3.5447702655550398E-3</c:v>
                </c:pt>
                <c:pt idx="22">
                  <c:v>3.2458251350732173E-3</c:v>
                </c:pt>
                <c:pt idx="23">
                  <c:v>3.0963525698323047E-3</c:v>
                </c:pt>
                <c:pt idx="24">
                  <c:v>2.8483983967332988E-3</c:v>
                </c:pt>
                <c:pt idx="25">
                  <c:v>2.5153331574770729E-3</c:v>
                </c:pt>
                <c:pt idx="26">
                  <c:v>2.3893851773985498E-3</c:v>
                </c:pt>
                <c:pt idx="27">
                  <c:v>2.0980398123646286E-3</c:v>
                </c:pt>
                <c:pt idx="28">
                  <c:v>1.8698891774452204E-3</c:v>
                </c:pt>
                <c:pt idx="29">
                  <c:v>1.3821166797350045E-3</c:v>
                </c:pt>
                <c:pt idx="30">
                  <c:v>1.3317879425779379E-3</c:v>
                </c:pt>
                <c:pt idx="31">
                  <c:v>1.0577233720064688E-3</c:v>
                </c:pt>
                <c:pt idx="32">
                  <c:v>7.0359322271207239E-4</c:v>
                </c:pt>
                <c:pt idx="33">
                  <c:v>4.062878756463939E-4</c:v>
                </c:pt>
                <c:pt idx="34">
                  <c:v>1.6691103118568479E-4</c:v>
                </c:pt>
                <c:pt idx="35">
                  <c:v>1.3244404515017498E-5</c:v>
                </c:pt>
                <c:pt idx="36">
                  <c:v>5.6761733635789267E-7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93-49D6-9A5F-05244A12B9C7}"/>
            </c:ext>
          </c:extLst>
        </c:ser>
        <c:ser>
          <c:idx val="1"/>
          <c:order val="1"/>
          <c:tx>
            <c:strRef>
              <c:f>GenCost!$AP$9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GenCost!$AP$10:$AP$210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4.3925600000000002E-2</c:v>
                </c:pt>
                <c:pt idx="2">
                  <c:v>0.1178052</c:v>
                </c:pt>
                <c:pt idx="3">
                  <c:v>0.17832719999999999</c:v>
                </c:pt>
                <c:pt idx="4">
                  <c:v>0.16440979999999999</c:v>
                </c:pt>
                <c:pt idx="5">
                  <c:v>0.1350488</c:v>
                </c:pt>
                <c:pt idx="6">
                  <c:v>9.78995E-2</c:v>
                </c:pt>
                <c:pt idx="7">
                  <c:v>6.5795400000000004E-2</c:v>
                </c:pt>
                <c:pt idx="8">
                  <c:v>4.9325099999999997E-2</c:v>
                </c:pt>
                <c:pt idx="9">
                  <c:v>3.42668E-2</c:v>
                </c:pt>
                <c:pt idx="10">
                  <c:v>2.43787E-2</c:v>
                </c:pt>
                <c:pt idx="11">
                  <c:v>1.54445E-2</c:v>
                </c:pt>
                <c:pt idx="12">
                  <c:v>1.09996E-2</c:v>
                </c:pt>
                <c:pt idx="13">
                  <c:v>7.8224000000000002E-3</c:v>
                </c:pt>
                <c:pt idx="14">
                  <c:v>5.8674E-3</c:v>
                </c:pt>
                <c:pt idx="15">
                  <c:v>4.6366000000000003E-3</c:v>
                </c:pt>
                <c:pt idx="16">
                  <c:v>4.4048000000000004E-3</c:v>
                </c:pt>
                <c:pt idx="17">
                  <c:v>4.1729000000000002E-3</c:v>
                </c:pt>
                <c:pt idx="18">
                  <c:v>3.9411000000000003E-3</c:v>
                </c:pt>
                <c:pt idx="19">
                  <c:v>3.7093E-3</c:v>
                </c:pt>
                <c:pt idx="20">
                  <c:v>3.4773999999999998E-3</c:v>
                </c:pt>
                <c:pt idx="21">
                  <c:v>3.2456E-3</c:v>
                </c:pt>
                <c:pt idx="22">
                  <c:v>3.0138000000000001E-3</c:v>
                </c:pt>
                <c:pt idx="23">
                  <c:v>2.7818999999999999E-3</c:v>
                </c:pt>
                <c:pt idx="24">
                  <c:v>2.5501E-3</c:v>
                </c:pt>
                <c:pt idx="25">
                  <c:v>2.3183000000000001E-3</c:v>
                </c:pt>
                <c:pt idx="26">
                  <c:v>2.0864E-3</c:v>
                </c:pt>
                <c:pt idx="27">
                  <c:v>1.8546000000000001E-3</c:v>
                </c:pt>
                <c:pt idx="28">
                  <c:v>1.6228E-3</c:v>
                </c:pt>
                <c:pt idx="29">
                  <c:v>1.3910000000000001E-3</c:v>
                </c:pt>
                <c:pt idx="30">
                  <c:v>1.1590999999999999E-3</c:v>
                </c:pt>
                <c:pt idx="31">
                  <c:v>9.2730000000000004E-4</c:v>
                </c:pt>
                <c:pt idx="32">
                  <c:v>6.9550000000000005E-4</c:v>
                </c:pt>
                <c:pt idx="33">
                  <c:v>4.6359999999999999E-4</c:v>
                </c:pt>
                <c:pt idx="34">
                  <c:v>2.319E-4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93-49D6-9A5F-05244A12B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75"/>
          <c:min val="5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ax val="2.0000000000000005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HBSch Secondary - Mid</a:t>
            </a:r>
          </a:p>
        </c:rich>
      </c:tx>
      <c:layout>
        <c:manualLayout>
          <c:xMode val="edge"/>
          <c:yMode val="edge"/>
          <c:x val="0.3237342852187341"/>
          <c:y val="3.660138001617722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GenCost!$AO$9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GenCost!$AO$10:$AO$210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5.9926799437617355E-2</c:v>
                </c:pt>
                <c:pt idx="2">
                  <c:v>0.12710535182735727</c:v>
                </c:pt>
                <c:pt idx="3">
                  <c:v>0.17755776649515684</c:v>
                </c:pt>
                <c:pt idx="4">
                  <c:v>0.16081825823151563</c:v>
                </c:pt>
                <c:pt idx="5">
                  <c:v>0.12749883677863916</c:v>
                </c:pt>
                <c:pt idx="6">
                  <c:v>9.2376851871268789E-2</c:v>
                </c:pt>
                <c:pt idx="7">
                  <c:v>6.1160799526859412E-2</c:v>
                </c:pt>
                <c:pt idx="8">
                  <c:v>4.6412146001900564E-2</c:v>
                </c:pt>
                <c:pt idx="9">
                  <c:v>3.2695830740294411E-2</c:v>
                </c:pt>
                <c:pt idx="10">
                  <c:v>2.2932654883456333E-2</c:v>
                </c:pt>
                <c:pt idx="11">
                  <c:v>1.5620639890790423E-2</c:v>
                </c:pt>
                <c:pt idx="12">
                  <c:v>1.0842342550440288E-2</c:v>
                </c:pt>
                <c:pt idx="13">
                  <c:v>7.3975044703807015E-3</c:v>
                </c:pt>
                <c:pt idx="14">
                  <c:v>5.831227499294025E-3</c:v>
                </c:pt>
                <c:pt idx="15">
                  <c:v>4.8173052650765068E-3</c:v>
                </c:pt>
                <c:pt idx="16">
                  <c:v>4.5403395392303193E-3</c:v>
                </c:pt>
                <c:pt idx="17">
                  <c:v>4.2186897152941801E-3</c:v>
                </c:pt>
                <c:pt idx="18">
                  <c:v>4.049792023431243E-3</c:v>
                </c:pt>
                <c:pt idx="19">
                  <c:v>3.97631711266936E-3</c:v>
                </c:pt>
                <c:pt idx="20">
                  <c:v>3.5503203017327621E-3</c:v>
                </c:pt>
                <c:pt idx="21">
                  <c:v>3.5447702655550398E-3</c:v>
                </c:pt>
                <c:pt idx="22">
                  <c:v>3.2458251350732173E-3</c:v>
                </c:pt>
                <c:pt idx="23">
                  <c:v>3.0963525698323047E-3</c:v>
                </c:pt>
                <c:pt idx="24">
                  <c:v>2.8483983967332988E-3</c:v>
                </c:pt>
                <c:pt idx="25">
                  <c:v>2.5153331574770729E-3</c:v>
                </c:pt>
                <c:pt idx="26">
                  <c:v>2.3893851773985498E-3</c:v>
                </c:pt>
                <c:pt idx="27">
                  <c:v>2.0980398123646286E-3</c:v>
                </c:pt>
                <c:pt idx="28">
                  <c:v>1.8698891774452204E-3</c:v>
                </c:pt>
                <c:pt idx="29">
                  <c:v>1.3821166797350045E-3</c:v>
                </c:pt>
                <c:pt idx="30">
                  <c:v>1.3317879425779379E-3</c:v>
                </c:pt>
                <c:pt idx="31">
                  <c:v>1.0577233720064688E-3</c:v>
                </c:pt>
                <c:pt idx="32">
                  <c:v>7.0359322271207239E-4</c:v>
                </c:pt>
                <c:pt idx="33">
                  <c:v>4.062878756463939E-4</c:v>
                </c:pt>
                <c:pt idx="34">
                  <c:v>1.6691103118568479E-4</c:v>
                </c:pt>
                <c:pt idx="35">
                  <c:v>1.3244404515017498E-5</c:v>
                </c:pt>
                <c:pt idx="36">
                  <c:v>5.6761733635789267E-7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90-4E78-AD80-3F1DFCC03ADB}"/>
            </c:ext>
          </c:extLst>
        </c:ser>
        <c:ser>
          <c:idx val="1"/>
          <c:order val="1"/>
          <c:tx>
            <c:strRef>
              <c:f>GenCost!$AP$9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GenCost!$AP$10:$AP$210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4.3925600000000002E-2</c:v>
                </c:pt>
                <c:pt idx="2">
                  <c:v>0.1178052</c:v>
                </c:pt>
                <c:pt idx="3">
                  <c:v>0.17832719999999999</c:v>
                </c:pt>
                <c:pt idx="4">
                  <c:v>0.16440979999999999</c:v>
                </c:pt>
                <c:pt idx="5">
                  <c:v>0.1350488</c:v>
                </c:pt>
                <c:pt idx="6">
                  <c:v>9.78995E-2</c:v>
                </c:pt>
                <c:pt idx="7">
                  <c:v>6.5795400000000004E-2</c:v>
                </c:pt>
                <c:pt idx="8">
                  <c:v>4.9325099999999997E-2</c:v>
                </c:pt>
                <c:pt idx="9">
                  <c:v>3.42668E-2</c:v>
                </c:pt>
                <c:pt idx="10">
                  <c:v>2.43787E-2</c:v>
                </c:pt>
                <c:pt idx="11">
                  <c:v>1.54445E-2</c:v>
                </c:pt>
                <c:pt idx="12">
                  <c:v>1.09996E-2</c:v>
                </c:pt>
                <c:pt idx="13">
                  <c:v>7.8224000000000002E-3</c:v>
                </c:pt>
                <c:pt idx="14">
                  <c:v>5.8674E-3</c:v>
                </c:pt>
                <c:pt idx="15">
                  <c:v>4.6366000000000003E-3</c:v>
                </c:pt>
                <c:pt idx="16">
                  <c:v>4.4048000000000004E-3</c:v>
                </c:pt>
                <c:pt idx="17">
                  <c:v>4.1729000000000002E-3</c:v>
                </c:pt>
                <c:pt idx="18">
                  <c:v>3.9411000000000003E-3</c:v>
                </c:pt>
                <c:pt idx="19">
                  <c:v>3.7093E-3</c:v>
                </c:pt>
                <c:pt idx="20">
                  <c:v>3.4773999999999998E-3</c:v>
                </c:pt>
                <c:pt idx="21">
                  <c:v>3.2456E-3</c:v>
                </c:pt>
                <c:pt idx="22">
                  <c:v>3.0138000000000001E-3</c:v>
                </c:pt>
                <c:pt idx="23">
                  <c:v>2.7818999999999999E-3</c:v>
                </c:pt>
                <c:pt idx="24">
                  <c:v>2.5501E-3</c:v>
                </c:pt>
                <c:pt idx="25">
                  <c:v>2.3183000000000001E-3</c:v>
                </c:pt>
                <c:pt idx="26">
                  <c:v>2.0864E-3</c:v>
                </c:pt>
                <c:pt idx="27">
                  <c:v>1.8546000000000001E-3</c:v>
                </c:pt>
                <c:pt idx="28">
                  <c:v>1.6228E-3</c:v>
                </c:pt>
                <c:pt idx="29">
                  <c:v>1.3910000000000001E-3</c:v>
                </c:pt>
                <c:pt idx="30">
                  <c:v>1.1590999999999999E-3</c:v>
                </c:pt>
                <c:pt idx="31">
                  <c:v>9.2730000000000004E-4</c:v>
                </c:pt>
                <c:pt idx="32">
                  <c:v>6.9550000000000005E-4</c:v>
                </c:pt>
                <c:pt idx="33">
                  <c:v>4.6359999999999999E-4</c:v>
                </c:pt>
                <c:pt idx="34">
                  <c:v>2.319E-4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90-4E78-AD80-3F1DFCC03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65"/>
          <c:min val="2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1.5000000000000003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3.0000000000000009E-3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NHBW - Beginning</a:t>
            </a:r>
          </a:p>
        </c:rich>
      </c:tx>
      <c:layout>
        <c:manualLayout>
          <c:xMode val="edge"/>
          <c:yMode val="edge"/>
          <c:x val="0.3493716592342358"/>
          <c:y val="3.167475527823172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Time!$AQ$9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Time!$AQ$10:$AQ$210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3.0153856868826059E-2</c:v>
                </c:pt>
                <c:pt idx="2">
                  <c:v>9.3619457328087755E-2</c:v>
                </c:pt>
                <c:pt idx="3">
                  <c:v>0.15249463613172234</c:v>
                </c:pt>
                <c:pt idx="4">
                  <c:v>0.13728645758904706</c:v>
                </c:pt>
                <c:pt idx="5">
                  <c:v>0.11467732151574292</c:v>
                </c:pt>
                <c:pt idx="6">
                  <c:v>8.3260232914722718E-2</c:v>
                </c:pt>
                <c:pt idx="7">
                  <c:v>6.8469052588142565E-2</c:v>
                </c:pt>
                <c:pt idx="8">
                  <c:v>5.3674944606650336E-2</c:v>
                </c:pt>
                <c:pt idx="9">
                  <c:v>4.5545784279009287E-2</c:v>
                </c:pt>
                <c:pt idx="10">
                  <c:v>3.8908970361615822E-2</c:v>
                </c:pt>
                <c:pt idx="11">
                  <c:v>2.9648913440043164E-2</c:v>
                </c:pt>
                <c:pt idx="12">
                  <c:v>2.2027444427813011E-2</c:v>
                </c:pt>
                <c:pt idx="13">
                  <c:v>1.7812674282943787E-2</c:v>
                </c:pt>
                <c:pt idx="14">
                  <c:v>1.3935752946809855E-2</c:v>
                </c:pt>
                <c:pt idx="15">
                  <c:v>1.2309710295577444E-2</c:v>
                </c:pt>
                <c:pt idx="16">
                  <c:v>1.0006750170661088E-2</c:v>
                </c:pt>
                <c:pt idx="17">
                  <c:v>8.5128372082237096E-3</c:v>
                </c:pt>
                <c:pt idx="18">
                  <c:v>6.923403083983975E-3</c:v>
                </c:pt>
                <c:pt idx="19">
                  <c:v>6.3253268434585825E-3</c:v>
                </c:pt>
                <c:pt idx="20">
                  <c:v>5.9542337427611605E-3</c:v>
                </c:pt>
                <c:pt idx="21">
                  <c:v>5.4832665196684251E-3</c:v>
                </c:pt>
                <c:pt idx="22">
                  <c:v>5.1208022966065959E-3</c:v>
                </c:pt>
                <c:pt idx="23">
                  <c:v>4.7521103865607464E-3</c:v>
                </c:pt>
                <c:pt idx="24">
                  <c:v>4.3368970127146611E-3</c:v>
                </c:pt>
                <c:pt idx="25">
                  <c:v>3.9666642316624539E-3</c:v>
                </c:pt>
                <c:pt idx="26">
                  <c:v>3.7144108073302443E-3</c:v>
                </c:pt>
                <c:pt idx="27">
                  <c:v>3.2508526056597375E-3</c:v>
                </c:pt>
                <c:pt idx="28">
                  <c:v>2.808763873344459E-3</c:v>
                </c:pt>
                <c:pt idx="29">
                  <c:v>2.4084199047097105E-3</c:v>
                </c:pt>
                <c:pt idx="30">
                  <c:v>1.9675895503829558E-3</c:v>
                </c:pt>
                <c:pt idx="31">
                  <c:v>1.6143320315841051E-3</c:v>
                </c:pt>
                <c:pt idx="32">
                  <c:v>1.3456940122176424E-3</c:v>
                </c:pt>
                <c:pt idx="33">
                  <c:v>1.1549470222224794E-3</c:v>
                </c:pt>
                <c:pt idx="34">
                  <c:v>1.0179635897574239E-3</c:v>
                </c:pt>
                <c:pt idx="35">
                  <c:v>8.4737632876208651E-4</c:v>
                </c:pt>
                <c:pt idx="36">
                  <c:v>7.1402678375368748E-4</c:v>
                </c:pt>
                <c:pt idx="37">
                  <c:v>5.7882819353766103E-4</c:v>
                </c:pt>
                <c:pt idx="38">
                  <c:v>4.4992149326425544E-4</c:v>
                </c:pt>
                <c:pt idx="39">
                  <c:v>3.6426190590257708E-4</c:v>
                </c:pt>
                <c:pt idx="40">
                  <c:v>3.0278115274896952E-4</c:v>
                </c:pt>
                <c:pt idx="41">
                  <c:v>2.876677762949603E-4</c:v>
                </c:pt>
                <c:pt idx="42">
                  <c:v>2.2794618420694259E-4</c:v>
                </c:pt>
                <c:pt idx="43">
                  <c:v>2.0478175674472292E-4</c:v>
                </c:pt>
                <c:pt idx="44">
                  <c:v>1.8803762514232018E-4</c:v>
                </c:pt>
                <c:pt idx="45">
                  <c:v>1.7748265874878105E-4</c:v>
                </c:pt>
                <c:pt idx="46">
                  <c:v>1.6862265046223358E-4</c:v>
                </c:pt>
                <c:pt idx="47">
                  <c:v>1.5237930193689656E-4</c:v>
                </c:pt>
                <c:pt idx="48">
                  <c:v>1.5175011294263452E-4</c:v>
                </c:pt>
                <c:pt idx="49">
                  <c:v>1.433908877331528E-4</c:v>
                </c:pt>
                <c:pt idx="50">
                  <c:v>1.2903510619060197E-4</c:v>
                </c:pt>
                <c:pt idx="51">
                  <c:v>1.2375762299383241E-4</c:v>
                </c:pt>
                <c:pt idx="52">
                  <c:v>1.0936331967612271E-4</c:v>
                </c:pt>
                <c:pt idx="53">
                  <c:v>8.0728800141338905E-5</c:v>
                </c:pt>
                <c:pt idx="54">
                  <c:v>4.6418739066476877E-5</c:v>
                </c:pt>
                <c:pt idx="55">
                  <c:v>3.025243409145769E-5</c:v>
                </c:pt>
                <c:pt idx="56">
                  <c:v>1.6769812785841996E-5</c:v>
                </c:pt>
                <c:pt idx="57">
                  <c:v>9.8744150323985402E-6</c:v>
                </c:pt>
                <c:pt idx="58">
                  <c:v>3.0817420127121578E-6</c:v>
                </c:pt>
                <c:pt idx="59">
                  <c:v>8.0895727833694149E-7</c:v>
                </c:pt>
                <c:pt idx="60">
                  <c:v>1.669276923552419E-7</c:v>
                </c:pt>
                <c:pt idx="61">
                  <c:v>1.2840591719633992E-8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32-4E46-8709-4153C3D3379C}"/>
            </c:ext>
          </c:extLst>
        </c:ser>
        <c:ser>
          <c:idx val="1"/>
          <c:order val="1"/>
          <c:tx>
            <c:strRef>
              <c:f>Time!$AR$9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Time!$AR$10:$AR$210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2.0150899999999999E-2</c:v>
                </c:pt>
                <c:pt idx="2">
                  <c:v>9.3960399999999999E-2</c:v>
                </c:pt>
                <c:pt idx="3">
                  <c:v>0.14330560000000001</c:v>
                </c:pt>
                <c:pt idx="4">
                  <c:v>0.13042770000000001</c:v>
                </c:pt>
                <c:pt idx="5">
                  <c:v>0.10885690000000001</c:v>
                </c:pt>
                <c:pt idx="6">
                  <c:v>9.0183299999999994E-2</c:v>
                </c:pt>
                <c:pt idx="7">
                  <c:v>7.3896199999999995E-2</c:v>
                </c:pt>
                <c:pt idx="8">
                  <c:v>6.0089099999999999E-2</c:v>
                </c:pt>
                <c:pt idx="9">
                  <c:v>4.88834E-2</c:v>
                </c:pt>
                <c:pt idx="10">
                  <c:v>4.0714800000000002E-2</c:v>
                </c:pt>
                <c:pt idx="11">
                  <c:v>3.2546499999999999E-2</c:v>
                </c:pt>
                <c:pt idx="12">
                  <c:v>2.43781E-2</c:v>
                </c:pt>
                <c:pt idx="13">
                  <c:v>1.9247400000000001E-2</c:v>
                </c:pt>
                <c:pt idx="14">
                  <c:v>1.6262700000000001E-2</c:v>
                </c:pt>
                <c:pt idx="15">
                  <c:v>1.4385E-2</c:v>
                </c:pt>
                <c:pt idx="16">
                  <c:v>1.2484200000000001E-2</c:v>
                </c:pt>
                <c:pt idx="17">
                  <c:v>1.0655E-2</c:v>
                </c:pt>
                <c:pt idx="18">
                  <c:v>8.2246000000000003E-3</c:v>
                </c:pt>
                <c:pt idx="19">
                  <c:v>6.1961000000000004E-3</c:v>
                </c:pt>
                <c:pt idx="20">
                  <c:v>4.5291999999999997E-3</c:v>
                </c:pt>
                <c:pt idx="21">
                  <c:v>3.8465999999999999E-3</c:v>
                </c:pt>
                <c:pt idx="22">
                  <c:v>3.5360000000000001E-3</c:v>
                </c:pt>
                <c:pt idx="23">
                  <c:v>3.3333999999999998E-3</c:v>
                </c:pt>
                <c:pt idx="24">
                  <c:v>3.1308E-3</c:v>
                </c:pt>
                <c:pt idx="25">
                  <c:v>2.9280999999999999E-3</c:v>
                </c:pt>
                <c:pt idx="26">
                  <c:v>2.7255000000000001E-3</c:v>
                </c:pt>
                <c:pt idx="27">
                  <c:v>2.5228E-3</c:v>
                </c:pt>
                <c:pt idx="28">
                  <c:v>2.3202000000000001E-3</c:v>
                </c:pt>
                <c:pt idx="29">
                  <c:v>2.1175999999999999E-3</c:v>
                </c:pt>
                <c:pt idx="30">
                  <c:v>1.9147000000000001E-3</c:v>
                </c:pt>
                <c:pt idx="31">
                  <c:v>1.7122000000000001E-3</c:v>
                </c:pt>
                <c:pt idx="32">
                  <c:v>1.5095E-3</c:v>
                </c:pt>
                <c:pt idx="33">
                  <c:v>1.3068999999999999E-3</c:v>
                </c:pt>
                <c:pt idx="34">
                  <c:v>1.1042999999999999E-3</c:v>
                </c:pt>
                <c:pt idx="35">
                  <c:v>9.0160000000000001E-4</c:v>
                </c:pt>
                <c:pt idx="36">
                  <c:v>7.4310000000000001E-4</c:v>
                </c:pt>
                <c:pt idx="37">
                  <c:v>6.2410000000000005E-4</c:v>
                </c:pt>
                <c:pt idx="38">
                  <c:v>5.6610000000000005E-4</c:v>
                </c:pt>
                <c:pt idx="39">
                  <c:v>5.0799999999999999E-4</c:v>
                </c:pt>
                <c:pt idx="40">
                  <c:v>4.4999999999999999E-4</c:v>
                </c:pt>
                <c:pt idx="41">
                  <c:v>4.0910000000000002E-4</c:v>
                </c:pt>
                <c:pt idx="42">
                  <c:v>3.6820000000000001E-4</c:v>
                </c:pt>
                <c:pt idx="43">
                  <c:v>3.2719999999999998E-4</c:v>
                </c:pt>
                <c:pt idx="44">
                  <c:v>2.8630000000000002E-4</c:v>
                </c:pt>
                <c:pt idx="45">
                  <c:v>2.454E-4</c:v>
                </c:pt>
                <c:pt idx="46">
                  <c:v>2.0450000000000001E-4</c:v>
                </c:pt>
                <c:pt idx="47">
                  <c:v>1.6359999999999999E-4</c:v>
                </c:pt>
                <c:pt idx="48">
                  <c:v>1.4870000000000001E-4</c:v>
                </c:pt>
                <c:pt idx="49">
                  <c:v>1.3359999999999999E-4</c:v>
                </c:pt>
                <c:pt idx="50">
                  <c:v>1.189E-4</c:v>
                </c:pt>
                <c:pt idx="51">
                  <c:v>1.039E-4</c:v>
                </c:pt>
                <c:pt idx="52">
                  <c:v>8.92E-5</c:v>
                </c:pt>
                <c:pt idx="53">
                  <c:v>7.4400000000000006E-5</c:v>
                </c:pt>
                <c:pt idx="54">
                  <c:v>5.94E-5</c:v>
                </c:pt>
                <c:pt idx="55">
                  <c:v>4.4499999999999997E-5</c:v>
                </c:pt>
                <c:pt idx="56">
                  <c:v>2.97E-5</c:v>
                </c:pt>
                <c:pt idx="57">
                  <c:v>1.4800000000000001E-5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32-4E46-8709-4153C3D33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5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0.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NHBW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Time!$AQ$9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Time!$AQ$10:$AQ$210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3.0153856868826059E-2</c:v>
                </c:pt>
                <c:pt idx="2">
                  <c:v>9.3619457328087755E-2</c:v>
                </c:pt>
                <c:pt idx="3">
                  <c:v>0.15249463613172234</c:v>
                </c:pt>
                <c:pt idx="4">
                  <c:v>0.13728645758904706</c:v>
                </c:pt>
                <c:pt idx="5">
                  <c:v>0.11467732151574292</c:v>
                </c:pt>
                <c:pt idx="6">
                  <c:v>8.3260232914722718E-2</c:v>
                </c:pt>
                <c:pt idx="7">
                  <c:v>6.8469052588142565E-2</c:v>
                </c:pt>
                <c:pt idx="8">
                  <c:v>5.3674944606650336E-2</c:v>
                </c:pt>
                <c:pt idx="9">
                  <c:v>4.5545784279009287E-2</c:v>
                </c:pt>
                <c:pt idx="10">
                  <c:v>3.8908970361615822E-2</c:v>
                </c:pt>
                <c:pt idx="11">
                  <c:v>2.9648913440043164E-2</c:v>
                </c:pt>
                <c:pt idx="12">
                  <c:v>2.2027444427813011E-2</c:v>
                </c:pt>
                <c:pt idx="13">
                  <c:v>1.7812674282943787E-2</c:v>
                </c:pt>
                <c:pt idx="14">
                  <c:v>1.3935752946809855E-2</c:v>
                </c:pt>
                <c:pt idx="15">
                  <c:v>1.2309710295577444E-2</c:v>
                </c:pt>
                <c:pt idx="16">
                  <c:v>1.0006750170661088E-2</c:v>
                </c:pt>
                <c:pt idx="17">
                  <c:v>8.5128372082237096E-3</c:v>
                </c:pt>
                <c:pt idx="18">
                  <c:v>6.923403083983975E-3</c:v>
                </c:pt>
                <c:pt idx="19">
                  <c:v>6.3253268434585825E-3</c:v>
                </c:pt>
                <c:pt idx="20">
                  <c:v>5.9542337427611605E-3</c:v>
                </c:pt>
                <c:pt idx="21">
                  <c:v>5.4832665196684251E-3</c:v>
                </c:pt>
                <c:pt idx="22">
                  <c:v>5.1208022966065959E-3</c:v>
                </c:pt>
                <c:pt idx="23">
                  <c:v>4.7521103865607464E-3</c:v>
                </c:pt>
                <c:pt idx="24">
                  <c:v>4.3368970127146611E-3</c:v>
                </c:pt>
                <c:pt idx="25">
                  <c:v>3.9666642316624539E-3</c:v>
                </c:pt>
                <c:pt idx="26">
                  <c:v>3.7144108073302443E-3</c:v>
                </c:pt>
                <c:pt idx="27">
                  <c:v>3.2508526056597375E-3</c:v>
                </c:pt>
                <c:pt idx="28">
                  <c:v>2.808763873344459E-3</c:v>
                </c:pt>
                <c:pt idx="29">
                  <c:v>2.4084199047097105E-3</c:v>
                </c:pt>
                <c:pt idx="30">
                  <c:v>1.9675895503829558E-3</c:v>
                </c:pt>
                <c:pt idx="31">
                  <c:v>1.6143320315841051E-3</c:v>
                </c:pt>
                <c:pt idx="32">
                  <c:v>1.3456940122176424E-3</c:v>
                </c:pt>
                <c:pt idx="33">
                  <c:v>1.1549470222224794E-3</c:v>
                </c:pt>
                <c:pt idx="34">
                  <c:v>1.0179635897574239E-3</c:v>
                </c:pt>
                <c:pt idx="35">
                  <c:v>8.4737632876208651E-4</c:v>
                </c:pt>
                <c:pt idx="36">
                  <c:v>7.1402678375368748E-4</c:v>
                </c:pt>
                <c:pt idx="37">
                  <c:v>5.7882819353766103E-4</c:v>
                </c:pt>
                <c:pt idx="38">
                  <c:v>4.4992149326425544E-4</c:v>
                </c:pt>
                <c:pt idx="39">
                  <c:v>3.6426190590257708E-4</c:v>
                </c:pt>
                <c:pt idx="40">
                  <c:v>3.0278115274896952E-4</c:v>
                </c:pt>
                <c:pt idx="41">
                  <c:v>2.876677762949603E-4</c:v>
                </c:pt>
                <c:pt idx="42">
                  <c:v>2.2794618420694259E-4</c:v>
                </c:pt>
                <c:pt idx="43">
                  <c:v>2.0478175674472292E-4</c:v>
                </c:pt>
                <c:pt idx="44">
                  <c:v>1.8803762514232018E-4</c:v>
                </c:pt>
                <c:pt idx="45">
                  <c:v>1.7748265874878105E-4</c:v>
                </c:pt>
                <c:pt idx="46">
                  <c:v>1.6862265046223358E-4</c:v>
                </c:pt>
                <c:pt idx="47">
                  <c:v>1.5237930193689656E-4</c:v>
                </c:pt>
                <c:pt idx="48">
                  <c:v>1.5175011294263452E-4</c:v>
                </c:pt>
                <c:pt idx="49">
                  <c:v>1.433908877331528E-4</c:v>
                </c:pt>
                <c:pt idx="50">
                  <c:v>1.2903510619060197E-4</c:v>
                </c:pt>
                <c:pt idx="51">
                  <c:v>1.2375762299383241E-4</c:v>
                </c:pt>
                <c:pt idx="52">
                  <c:v>1.0936331967612271E-4</c:v>
                </c:pt>
                <c:pt idx="53">
                  <c:v>8.0728800141338905E-5</c:v>
                </c:pt>
                <c:pt idx="54">
                  <c:v>4.6418739066476877E-5</c:v>
                </c:pt>
                <c:pt idx="55">
                  <c:v>3.025243409145769E-5</c:v>
                </c:pt>
                <c:pt idx="56">
                  <c:v>1.6769812785841996E-5</c:v>
                </c:pt>
                <c:pt idx="57">
                  <c:v>9.8744150323985402E-6</c:v>
                </c:pt>
                <c:pt idx="58">
                  <c:v>3.0817420127121578E-6</c:v>
                </c:pt>
                <c:pt idx="59">
                  <c:v>8.0895727833694149E-7</c:v>
                </c:pt>
                <c:pt idx="60">
                  <c:v>1.669276923552419E-7</c:v>
                </c:pt>
                <c:pt idx="61">
                  <c:v>1.2840591719633992E-8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50-41FD-A2ED-E00D18F09453}"/>
            </c:ext>
          </c:extLst>
        </c:ser>
        <c:ser>
          <c:idx val="1"/>
          <c:order val="1"/>
          <c:tx>
            <c:strRef>
              <c:f>Time!$AR$9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Time!$AR$10:$AR$210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2.0150899999999999E-2</c:v>
                </c:pt>
                <c:pt idx="2">
                  <c:v>9.3960399999999999E-2</c:v>
                </c:pt>
                <c:pt idx="3">
                  <c:v>0.14330560000000001</c:v>
                </c:pt>
                <c:pt idx="4">
                  <c:v>0.13042770000000001</c:v>
                </c:pt>
                <c:pt idx="5">
                  <c:v>0.10885690000000001</c:v>
                </c:pt>
                <c:pt idx="6">
                  <c:v>9.0183299999999994E-2</c:v>
                </c:pt>
                <c:pt idx="7">
                  <c:v>7.3896199999999995E-2</c:v>
                </c:pt>
                <c:pt idx="8">
                  <c:v>6.0089099999999999E-2</c:v>
                </c:pt>
                <c:pt idx="9">
                  <c:v>4.88834E-2</c:v>
                </c:pt>
                <c:pt idx="10">
                  <c:v>4.0714800000000002E-2</c:v>
                </c:pt>
                <c:pt idx="11">
                  <c:v>3.2546499999999999E-2</c:v>
                </c:pt>
                <c:pt idx="12">
                  <c:v>2.43781E-2</c:v>
                </c:pt>
                <c:pt idx="13">
                  <c:v>1.9247400000000001E-2</c:v>
                </c:pt>
                <c:pt idx="14">
                  <c:v>1.6262700000000001E-2</c:v>
                </c:pt>
                <c:pt idx="15">
                  <c:v>1.4385E-2</c:v>
                </c:pt>
                <c:pt idx="16">
                  <c:v>1.2484200000000001E-2</c:v>
                </c:pt>
                <c:pt idx="17">
                  <c:v>1.0655E-2</c:v>
                </c:pt>
                <c:pt idx="18">
                  <c:v>8.2246000000000003E-3</c:v>
                </c:pt>
                <c:pt idx="19">
                  <c:v>6.1961000000000004E-3</c:v>
                </c:pt>
                <c:pt idx="20">
                  <c:v>4.5291999999999997E-3</c:v>
                </c:pt>
                <c:pt idx="21">
                  <c:v>3.8465999999999999E-3</c:v>
                </c:pt>
                <c:pt idx="22">
                  <c:v>3.5360000000000001E-3</c:v>
                </c:pt>
                <c:pt idx="23">
                  <c:v>3.3333999999999998E-3</c:v>
                </c:pt>
                <c:pt idx="24">
                  <c:v>3.1308E-3</c:v>
                </c:pt>
                <c:pt idx="25">
                  <c:v>2.9280999999999999E-3</c:v>
                </c:pt>
                <c:pt idx="26">
                  <c:v>2.7255000000000001E-3</c:v>
                </c:pt>
                <c:pt idx="27">
                  <c:v>2.5228E-3</c:v>
                </c:pt>
                <c:pt idx="28">
                  <c:v>2.3202000000000001E-3</c:v>
                </c:pt>
                <c:pt idx="29">
                  <c:v>2.1175999999999999E-3</c:v>
                </c:pt>
                <c:pt idx="30">
                  <c:v>1.9147000000000001E-3</c:v>
                </c:pt>
                <c:pt idx="31">
                  <c:v>1.7122000000000001E-3</c:v>
                </c:pt>
                <c:pt idx="32">
                  <c:v>1.5095E-3</c:v>
                </c:pt>
                <c:pt idx="33">
                  <c:v>1.3068999999999999E-3</c:v>
                </c:pt>
                <c:pt idx="34">
                  <c:v>1.1042999999999999E-3</c:v>
                </c:pt>
                <c:pt idx="35">
                  <c:v>9.0160000000000001E-4</c:v>
                </c:pt>
                <c:pt idx="36">
                  <c:v>7.4310000000000001E-4</c:v>
                </c:pt>
                <c:pt idx="37">
                  <c:v>6.2410000000000005E-4</c:v>
                </c:pt>
                <c:pt idx="38">
                  <c:v>5.6610000000000005E-4</c:v>
                </c:pt>
                <c:pt idx="39">
                  <c:v>5.0799999999999999E-4</c:v>
                </c:pt>
                <c:pt idx="40">
                  <c:v>4.4999999999999999E-4</c:v>
                </c:pt>
                <c:pt idx="41">
                  <c:v>4.0910000000000002E-4</c:v>
                </c:pt>
                <c:pt idx="42">
                  <c:v>3.6820000000000001E-4</c:v>
                </c:pt>
                <c:pt idx="43">
                  <c:v>3.2719999999999998E-4</c:v>
                </c:pt>
                <c:pt idx="44">
                  <c:v>2.8630000000000002E-4</c:v>
                </c:pt>
                <c:pt idx="45">
                  <c:v>2.454E-4</c:v>
                </c:pt>
                <c:pt idx="46">
                  <c:v>2.0450000000000001E-4</c:v>
                </c:pt>
                <c:pt idx="47">
                  <c:v>1.6359999999999999E-4</c:v>
                </c:pt>
                <c:pt idx="48">
                  <c:v>1.4870000000000001E-4</c:v>
                </c:pt>
                <c:pt idx="49">
                  <c:v>1.3359999999999999E-4</c:v>
                </c:pt>
                <c:pt idx="50">
                  <c:v>1.189E-4</c:v>
                </c:pt>
                <c:pt idx="51">
                  <c:v>1.039E-4</c:v>
                </c:pt>
                <c:pt idx="52">
                  <c:v>8.92E-5</c:v>
                </c:pt>
                <c:pt idx="53">
                  <c:v>7.4400000000000006E-5</c:v>
                </c:pt>
                <c:pt idx="54">
                  <c:v>5.94E-5</c:v>
                </c:pt>
                <c:pt idx="55">
                  <c:v>4.4499999999999997E-5</c:v>
                </c:pt>
                <c:pt idx="56">
                  <c:v>2.97E-5</c:v>
                </c:pt>
                <c:pt idx="57">
                  <c:v>1.4800000000000001E-5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50-41FD-A2ED-E00D18F09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30"/>
          <c:min val="8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5.0000000000000012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NHBW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Time!$AQ$9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Time!$AQ$10:$AQ$210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3.0153856868826059E-2</c:v>
                </c:pt>
                <c:pt idx="2">
                  <c:v>9.3619457328087755E-2</c:v>
                </c:pt>
                <c:pt idx="3">
                  <c:v>0.15249463613172234</c:v>
                </c:pt>
                <c:pt idx="4">
                  <c:v>0.13728645758904706</c:v>
                </c:pt>
                <c:pt idx="5">
                  <c:v>0.11467732151574292</c:v>
                </c:pt>
                <c:pt idx="6">
                  <c:v>8.3260232914722718E-2</c:v>
                </c:pt>
                <c:pt idx="7">
                  <c:v>6.8469052588142565E-2</c:v>
                </c:pt>
                <c:pt idx="8">
                  <c:v>5.3674944606650336E-2</c:v>
                </c:pt>
                <c:pt idx="9">
                  <c:v>4.5545784279009287E-2</c:v>
                </c:pt>
                <c:pt idx="10">
                  <c:v>3.8908970361615822E-2</c:v>
                </c:pt>
                <c:pt idx="11">
                  <c:v>2.9648913440043164E-2</c:v>
                </c:pt>
                <c:pt idx="12">
                  <c:v>2.2027444427813011E-2</c:v>
                </c:pt>
                <c:pt idx="13">
                  <c:v>1.7812674282943787E-2</c:v>
                </c:pt>
                <c:pt idx="14">
                  <c:v>1.3935752946809855E-2</c:v>
                </c:pt>
                <c:pt idx="15">
                  <c:v>1.2309710295577444E-2</c:v>
                </c:pt>
                <c:pt idx="16">
                  <c:v>1.0006750170661088E-2</c:v>
                </c:pt>
                <c:pt idx="17">
                  <c:v>8.5128372082237096E-3</c:v>
                </c:pt>
                <c:pt idx="18">
                  <c:v>6.923403083983975E-3</c:v>
                </c:pt>
                <c:pt idx="19">
                  <c:v>6.3253268434585825E-3</c:v>
                </c:pt>
                <c:pt idx="20">
                  <c:v>5.9542337427611605E-3</c:v>
                </c:pt>
                <c:pt idx="21">
                  <c:v>5.4832665196684251E-3</c:v>
                </c:pt>
                <c:pt idx="22">
                  <c:v>5.1208022966065959E-3</c:v>
                </c:pt>
                <c:pt idx="23">
                  <c:v>4.7521103865607464E-3</c:v>
                </c:pt>
                <c:pt idx="24">
                  <c:v>4.3368970127146611E-3</c:v>
                </c:pt>
                <c:pt idx="25">
                  <c:v>3.9666642316624539E-3</c:v>
                </c:pt>
                <c:pt idx="26">
                  <c:v>3.7144108073302443E-3</c:v>
                </c:pt>
                <c:pt idx="27">
                  <c:v>3.2508526056597375E-3</c:v>
                </c:pt>
                <c:pt idx="28">
                  <c:v>2.808763873344459E-3</c:v>
                </c:pt>
                <c:pt idx="29">
                  <c:v>2.4084199047097105E-3</c:v>
                </c:pt>
                <c:pt idx="30">
                  <c:v>1.9675895503829558E-3</c:v>
                </c:pt>
                <c:pt idx="31">
                  <c:v>1.6143320315841051E-3</c:v>
                </c:pt>
                <c:pt idx="32">
                  <c:v>1.3456940122176424E-3</c:v>
                </c:pt>
                <c:pt idx="33">
                  <c:v>1.1549470222224794E-3</c:v>
                </c:pt>
                <c:pt idx="34">
                  <c:v>1.0179635897574239E-3</c:v>
                </c:pt>
                <c:pt idx="35">
                  <c:v>8.4737632876208651E-4</c:v>
                </c:pt>
                <c:pt idx="36">
                  <c:v>7.1402678375368748E-4</c:v>
                </c:pt>
                <c:pt idx="37">
                  <c:v>5.7882819353766103E-4</c:v>
                </c:pt>
                <c:pt idx="38">
                  <c:v>4.4992149326425544E-4</c:v>
                </c:pt>
                <c:pt idx="39">
                  <c:v>3.6426190590257708E-4</c:v>
                </c:pt>
                <c:pt idx="40">
                  <c:v>3.0278115274896952E-4</c:v>
                </c:pt>
                <c:pt idx="41">
                  <c:v>2.876677762949603E-4</c:v>
                </c:pt>
                <c:pt idx="42">
                  <c:v>2.2794618420694259E-4</c:v>
                </c:pt>
                <c:pt idx="43">
                  <c:v>2.0478175674472292E-4</c:v>
                </c:pt>
                <c:pt idx="44">
                  <c:v>1.8803762514232018E-4</c:v>
                </c:pt>
                <c:pt idx="45">
                  <c:v>1.7748265874878105E-4</c:v>
                </c:pt>
                <c:pt idx="46">
                  <c:v>1.6862265046223358E-4</c:v>
                </c:pt>
                <c:pt idx="47">
                  <c:v>1.5237930193689656E-4</c:v>
                </c:pt>
                <c:pt idx="48">
                  <c:v>1.5175011294263452E-4</c:v>
                </c:pt>
                <c:pt idx="49">
                  <c:v>1.433908877331528E-4</c:v>
                </c:pt>
                <c:pt idx="50">
                  <c:v>1.2903510619060197E-4</c:v>
                </c:pt>
                <c:pt idx="51">
                  <c:v>1.2375762299383241E-4</c:v>
                </c:pt>
                <c:pt idx="52">
                  <c:v>1.0936331967612271E-4</c:v>
                </c:pt>
                <c:pt idx="53">
                  <c:v>8.0728800141338905E-5</c:v>
                </c:pt>
                <c:pt idx="54">
                  <c:v>4.6418739066476877E-5</c:v>
                </c:pt>
                <c:pt idx="55">
                  <c:v>3.025243409145769E-5</c:v>
                </c:pt>
                <c:pt idx="56">
                  <c:v>1.6769812785841996E-5</c:v>
                </c:pt>
                <c:pt idx="57">
                  <c:v>9.8744150323985402E-6</c:v>
                </c:pt>
                <c:pt idx="58">
                  <c:v>3.0817420127121578E-6</c:v>
                </c:pt>
                <c:pt idx="59">
                  <c:v>8.0895727833694149E-7</c:v>
                </c:pt>
                <c:pt idx="60">
                  <c:v>1.669276923552419E-7</c:v>
                </c:pt>
                <c:pt idx="61">
                  <c:v>1.2840591719633992E-8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62-4BE7-9247-FB2DCBC7B621}"/>
            </c:ext>
          </c:extLst>
        </c:ser>
        <c:ser>
          <c:idx val="1"/>
          <c:order val="1"/>
          <c:tx>
            <c:strRef>
              <c:f>Time!$AR$9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Time!$AR$10:$AR$210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2.0150899999999999E-2</c:v>
                </c:pt>
                <c:pt idx="2">
                  <c:v>9.3960399999999999E-2</c:v>
                </c:pt>
                <c:pt idx="3">
                  <c:v>0.14330560000000001</c:v>
                </c:pt>
                <c:pt idx="4">
                  <c:v>0.13042770000000001</c:v>
                </c:pt>
                <c:pt idx="5">
                  <c:v>0.10885690000000001</c:v>
                </c:pt>
                <c:pt idx="6">
                  <c:v>9.0183299999999994E-2</c:v>
                </c:pt>
                <c:pt idx="7">
                  <c:v>7.3896199999999995E-2</c:v>
                </c:pt>
                <c:pt idx="8">
                  <c:v>6.0089099999999999E-2</c:v>
                </c:pt>
                <c:pt idx="9">
                  <c:v>4.88834E-2</c:v>
                </c:pt>
                <c:pt idx="10">
                  <c:v>4.0714800000000002E-2</c:v>
                </c:pt>
                <c:pt idx="11">
                  <c:v>3.2546499999999999E-2</c:v>
                </c:pt>
                <c:pt idx="12">
                  <c:v>2.43781E-2</c:v>
                </c:pt>
                <c:pt idx="13">
                  <c:v>1.9247400000000001E-2</c:v>
                </c:pt>
                <c:pt idx="14">
                  <c:v>1.6262700000000001E-2</c:v>
                </c:pt>
                <c:pt idx="15">
                  <c:v>1.4385E-2</c:v>
                </c:pt>
                <c:pt idx="16">
                  <c:v>1.2484200000000001E-2</c:v>
                </c:pt>
                <c:pt idx="17">
                  <c:v>1.0655E-2</c:v>
                </c:pt>
                <c:pt idx="18">
                  <c:v>8.2246000000000003E-3</c:v>
                </c:pt>
                <c:pt idx="19">
                  <c:v>6.1961000000000004E-3</c:v>
                </c:pt>
                <c:pt idx="20">
                  <c:v>4.5291999999999997E-3</c:v>
                </c:pt>
                <c:pt idx="21">
                  <c:v>3.8465999999999999E-3</c:v>
                </c:pt>
                <c:pt idx="22">
                  <c:v>3.5360000000000001E-3</c:v>
                </c:pt>
                <c:pt idx="23">
                  <c:v>3.3333999999999998E-3</c:v>
                </c:pt>
                <c:pt idx="24">
                  <c:v>3.1308E-3</c:v>
                </c:pt>
                <c:pt idx="25">
                  <c:v>2.9280999999999999E-3</c:v>
                </c:pt>
                <c:pt idx="26">
                  <c:v>2.7255000000000001E-3</c:v>
                </c:pt>
                <c:pt idx="27">
                  <c:v>2.5228E-3</c:v>
                </c:pt>
                <c:pt idx="28">
                  <c:v>2.3202000000000001E-3</c:v>
                </c:pt>
                <c:pt idx="29">
                  <c:v>2.1175999999999999E-3</c:v>
                </c:pt>
                <c:pt idx="30">
                  <c:v>1.9147000000000001E-3</c:v>
                </c:pt>
                <c:pt idx="31">
                  <c:v>1.7122000000000001E-3</c:v>
                </c:pt>
                <c:pt idx="32">
                  <c:v>1.5095E-3</c:v>
                </c:pt>
                <c:pt idx="33">
                  <c:v>1.3068999999999999E-3</c:v>
                </c:pt>
                <c:pt idx="34">
                  <c:v>1.1042999999999999E-3</c:v>
                </c:pt>
                <c:pt idx="35">
                  <c:v>9.0160000000000001E-4</c:v>
                </c:pt>
                <c:pt idx="36">
                  <c:v>7.4310000000000001E-4</c:v>
                </c:pt>
                <c:pt idx="37">
                  <c:v>6.2410000000000005E-4</c:v>
                </c:pt>
                <c:pt idx="38">
                  <c:v>5.6610000000000005E-4</c:v>
                </c:pt>
                <c:pt idx="39">
                  <c:v>5.0799999999999999E-4</c:v>
                </c:pt>
                <c:pt idx="40">
                  <c:v>4.4999999999999999E-4</c:v>
                </c:pt>
                <c:pt idx="41">
                  <c:v>4.0910000000000002E-4</c:v>
                </c:pt>
                <c:pt idx="42">
                  <c:v>3.6820000000000001E-4</c:v>
                </c:pt>
                <c:pt idx="43">
                  <c:v>3.2719999999999998E-4</c:v>
                </c:pt>
                <c:pt idx="44">
                  <c:v>2.8630000000000002E-4</c:v>
                </c:pt>
                <c:pt idx="45">
                  <c:v>2.454E-4</c:v>
                </c:pt>
                <c:pt idx="46">
                  <c:v>2.0450000000000001E-4</c:v>
                </c:pt>
                <c:pt idx="47">
                  <c:v>1.6359999999999999E-4</c:v>
                </c:pt>
                <c:pt idx="48">
                  <c:v>1.4870000000000001E-4</c:v>
                </c:pt>
                <c:pt idx="49">
                  <c:v>1.3359999999999999E-4</c:v>
                </c:pt>
                <c:pt idx="50">
                  <c:v>1.189E-4</c:v>
                </c:pt>
                <c:pt idx="51">
                  <c:v>1.039E-4</c:v>
                </c:pt>
                <c:pt idx="52">
                  <c:v>8.92E-5</c:v>
                </c:pt>
                <c:pt idx="53">
                  <c:v>7.4400000000000006E-5</c:v>
                </c:pt>
                <c:pt idx="54">
                  <c:v>5.94E-5</c:v>
                </c:pt>
                <c:pt idx="55">
                  <c:v>4.4499999999999997E-5</c:v>
                </c:pt>
                <c:pt idx="56">
                  <c:v>2.97E-5</c:v>
                </c:pt>
                <c:pt idx="57">
                  <c:v>1.4800000000000001E-5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62-4BE7-9247-FB2DCBC7B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10"/>
          <c:min val="5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2.0000000000000005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NHBW - Beginning</a:t>
            </a:r>
          </a:p>
        </c:rich>
      </c:tx>
      <c:layout>
        <c:manualLayout>
          <c:xMode val="edge"/>
          <c:yMode val="edge"/>
          <c:x val="0.3493716592342358"/>
          <c:y val="3.167475527823172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Dist!$AQ$9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Dist!$AQ$10:$AQ$210</c:f>
              <c:numCache>
                <c:formatCode>_(* #,##0.0000000_);_(* \(#,##0.0000000\);_(* "-"??_);_(@_)</c:formatCode>
                <c:ptCount val="201"/>
                <c:pt idx="0">
                  <c:v>0.31409946663905763</c:v>
                </c:pt>
                <c:pt idx="1">
                  <c:v>0.23212818516174347</c:v>
                </c:pt>
                <c:pt idx="2">
                  <c:v>0.124501748124577</c:v>
                </c:pt>
                <c:pt idx="3">
                  <c:v>7.5646686547583608E-2</c:v>
                </c:pt>
                <c:pt idx="4">
                  <c:v>5.6469301336085395E-2</c:v>
                </c:pt>
                <c:pt idx="5">
                  <c:v>4.0345652806758815E-2</c:v>
                </c:pt>
                <c:pt idx="6">
                  <c:v>2.777413568660974E-2</c:v>
                </c:pt>
                <c:pt idx="7">
                  <c:v>2.0906794626073685E-2</c:v>
                </c:pt>
                <c:pt idx="8">
                  <c:v>1.5801388198938927E-2</c:v>
                </c:pt>
                <c:pt idx="9">
                  <c:v>1.2551935217776629E-2</c:v>
                </c:pt>
                <c:pt idx="10">
                  <c:v>1.0272794390500191E-2</c:v>
                </c:pt>
                <c:pt idx="11">
                  <c:v>8.5420110326107235E-3</c:v>
                </c:pt>
                <c:pt idx="12">
                  <c:v>7.5592563453485357E-3</c:v>
                </c:pt>
                <c:pt idx="13">
                  <c:v>7.1309455679484249E-3</c:v>
                </c:pt>
                <c:pt idx="14">
                  <c:v>6.6752586490020516E-3</c:v>
                </c:pt>
                <c:pt idx="15">
                  <c:v>5.9861811349596139E-3</c:v>
                </c:pt>
                <c:pt idx="16">
                  <c:v>5.4319041527898923E-3</c:v>
                </c:pt>
                <c:pt idx="17">
                  <c:v>4.8503537538076682E-3</c:v>
                </c:pt>
                <c:pt idx="18">
                  <c:v>4.1673883614237756E-3</c:v>
                </c:pt>
                <c:pt idx="19">
                  <c:v>3.5118247917695807E-3</c:v>
                </c:pt>
                <c:pt idx="20">
                  <c:v>2.856363946849144E-3</c:v>
                </c:pt>
                <c:pt idx="21">
                  <c:v>2.2276115327055459E-3</c:v>
                </c:pt>
                <c:pt idx="22">
                  <c:v>1.8229659658447193E-3</c:v>
                </c:pt>
                <c:pt idx="23">
                  <c:v>1.4097814054903363E-3</c:v>
                </c:pt>
                <c:pt idx="24">
                  <c:v>1.1618424199759236E-3</c:v>
                </c:pt>
                <c:pt idx="25">
                  <c:v>9.6504751128081284E-4</c:v>
                </c:pt>
                <c:pt idx="26">
                  <c:v>7.8097762897985949E-4</c:v>
                </c:pt>
                <c:pt idx="27">
                  <c:v>6.494514479956485E-4</c:v>
                </c:pt>
                <c:pt idx="28">
                  <c:v>5.3231957032914704E-4</c:v>
                </c:pt>
                <c:pt idx="29">
                  <c:v>4.8614480250534325E-4</c:v>
                </c:pt>
                <c:pt idx="30">
                  <c:v>4.2792555964852268E-4</c:v>
                </c:pt>
                <c:pt idx="31">
                  <c:v>3.4810844151927776E-4</c:v>
                </c:pt>
                <c:pt idx="32">
                  <c:v>2.9295810008344973E-4</c:v>
                </c:pt>
                <c:pt idx="33">
                  <c:v>2.7091080410083813E-4</c:v>
                </c:pt>
                <c:pt idx="34">
                  <c:v>2.4203231332338128E-4</c:v>
                </c:pt>
                <c:pt idx="35">
                  <c:v>2.1543944787201925E-4</c:v>
                </c:pt>
                <c:pt idx="36">
                  <c:v>1.8941156845632111E-4</c:v>
                </c:pt>
                <c:pt idx="37">
                  <c:v>1.7622428076025703E-4</c:v>
                </c:pt>
                <c:pt idx="38">
                  <c:v>1.47666804775791E-4</c:v>
                </c:pt>
                <c:pt idx="39">
                  <c:v>1.1428126630474259E-4</c:v>
                </c:pt>
                <c:pt idx="40">
                  <c:v>1.0611464997105538E-4</c:v>
                </c:pt>
                <c:pt idx="41">
                  <c:v>8.802225623809108E-5</c:v>
                </c:pt>
                <c:pt idx="42">
                  <c:v>6.8761368658640061E-5</c:v>
                </c:pt>
                <c:pt idx="43">
                  <c:v>4.2386793266511829E-5</c:v>
                </c:pt>
                <c:pt idx="44">
                  <c:v>2.0159728999825378E-5</c:v>
                </c:pt>
                <c:pt idx="45">
                  <c:v>3.8393369241705665E-6</c:v>
                </c:pt>
                <c:pt idx="46">
                  <c:v>3.8521775158901995E-8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35-4192-A985-C5002572A1B8}"/>
            </c:ext>
          </c:extLst>
        </c:ser>
        <c:ser>
          <c:idx val="1"/>
          <c:order val="1"/>
          <c:tx>
            <c:strRef>
              <c:f>Dist!$AR$9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Dist!$AR$10:$AR$210</c:f>
              <c:numCache>
                <c:formatCode>_(* #,##0.0000000_);_(* \(#,##0.0000000\);_(* "-"??_);_(@_)</c:formatCode>
                <c:ptCount val="201"/>
                <c:pt idx="0">
                  <c:v>0.35294949999999897</c:v>
                </c:pt>
                <c:pt idx="1">
                  <c:v>0.20230680000000001</c:v>
                </c:pt>
                <c:pt idx="2">
                  <c:v>0.1271901</c:v>
                </c:pt>
                <c:pt idx="3">
                  <c:v>7.96544E-2</c:v>
                </c:pt>
                <c:pt idx="4">
                  <c:v>5.5111899999999998E-2</c:v>
                </c:pt>
                <c:pt idx="5">
                  <c:v>3.9108200000000003E-2</c:v>
                </c:pt>
                <c:pt idx="6">
                  <c:v>2.8544199999999999E-2</c:v>
                </c:pt>
                <c:pt idx="7">
                  <c:v>2.0544900000000001E-2</c:v>
                </c:pt>
                <c:pt idx="8">
                  <c:v>1.5848600000000001E-2</c:v>
                </c:pt>
                <c:pt idx="9">
                  <c:v>1.22498E-2</c:v>
                </c:pt>
                <c:pt idx="10">
                  <c:v>9.4377000000000003E-3</c:v>
                </c:pt>
                <c:pt idx="11">
                  <c:v>7.6026000000000002E-3</c:v>
                </c:pt>
                <c:pt idx="12">
                  <c:v>6.0476999999999996E-3</c:v>
                </c:pt>
                <c:pt idx="13">
                  <c:v>5.2677999999999996E-3</c:v>
                </c:pt>
                <c:pt idx="14">
                  <c:v>4.7447000000000001E-3</c:v>
                </c:pt>
                <c:pt idx="15">
                  <c:v>4.2212999999999999E-3</c:v>
                </c:pt>
                <c:pt idx="16">
                  <c:v>3.7978E-3</c:v>
                </c:pt>
                <c:pt idx="17">
                  <c:v>3.4745000000000002E-3</c:v>
                </c:pt>
                <c:pt idx="18">
                  <c:v>3.1508E-3</c:v>
                </c:pt>
                <c:pt idx="19">
                  <c:v>2.8273E-3</c:v>
                </c:pt>
                <c:pt idx="20">
                  <c:v>2.5035999999999999E-3</c:v>
                </c:pt>
                <c:pt idx="21">
                  <c:v>2.1803E-3</c:v>
                </c:pt>
                <c:pt idx="22">
                  <c:v>1.8568E-3</c:v>
                </c:pt>
                <c:pt idx="23">
                  <c:v>1.5333E-3</c:v>
                </c:pt>
                <c:pt idx="24">
                  <c:v>1.2099000000000001E-3</c:v>
                </c:pt>
                <c:pt idx="25">
                  <c:v>9.1640000000000005E-4</c:v>
                </c:pt>
                <c:pt idx="26">
                  <c:v>6.3279999999999999E-4</c:v>
                </c:pt>
                <c:pt idx="27">
                  <c:v>5.532E-4</c:v>
                </c:pt>
                <c:pt idx="28">
                  <c:v>5.0350000000000004E-4</c:v>
                </c:pt>
                <c:pt idx="29">
                  <c:v>4.7409999999999998E-4</c:v>
                </c:pt>
                <c:pt idx="30">
                  <c:v>4.4450000000000002E-4</c:v>
                </c:pt>
                <c:pt idx="31">
                  <c:v>4.148E-4</c:v>
                </c:pt>
                <c:pt idx="32">
                  <c:v>3.8509999999999998E-4</c:v>
                </c:pt>
                <c:pt idx="33">
                  <c:v>3.5550000000000002E-4</c:v>
                </c:pt>
                <c:pt idx="34">
                  <c:v>3.2590000000000001E-4</c:v>
                </c:pt>
                <c:pt idx="35">
                  <c:v>2.9629999999999999E-4</c:v>
                </c:pt>
                <c:pt idx="36">
                  <c:v>2.6669999999999998E-4</c:v>
                </c:pt>
                <c:pt idx="37">
                  <c:v>2.3699999999999999E-4</c:v>
                </c:pt>
                <c:pt idx="38">
                  <c:v>2.074E-4</c:v>
                </c:pt>
                <c:pt idx="39">
                  <c:v>1.7770000000000001E-4</c:v>
                </c:pt>
                <c:pt idx="40">
                  <c:v>1.4809999999999999E-4</c:v>
                </c:pt>
                <c:pt idx="41">
                  <c:v>1.1849999999999999E-4</c:v>
                </c:pt>
                <c:pt idx="42">
                  <c:v>8.8999999999999995E-5</c:v>
                </c:pt>
                <c:pt idx="43">
                  <c:v>5.9299999999999998E-5</c:v>
                </c:pt>
                <c:pt idx="44">
                  <c:v>2.97E-5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35-4192-A985-C5002572A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5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NHBW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Dist!$AQ$9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Dist!$AQ$10:$AQ$210</c:f>
              <c:numCache>
                <c:formatCode>_(* #,##0.0000000_);_(* \(#,##0.0000000\);_(* "-"??_);_(@_)</c:formatCode>
                <c:ptCount val="201"/>
                <c:pt idx="0">
                  <c:v>0.31409946663905763</c:v>
                </c:pt>
                <c:pt idx="1">
                  <c:v>0.23212818516174347</c:v>
                </c:pt>
                <c:pt idx="2">
                  <c:v>0.124501748124577</c:v>
                </c:pt>
                <c:pt idx="3">
                  <c:v>7.5646686547583608E-2</c:v>
                </c:pt>
                <c:pt idx="4">
                  <c:v>5.6469301336085395E-2</c:v>
                </c:pt>
                <c:pt idx="5">
                  <c:v>4.0345652806758815E-2</c:v>
                </c:pt>
                <c:pt idx="6">
                  <c:v>2.777413568660974E-2</c:v>
                </c:pt>
                <c:pt idx="7">
                  <c:v>2.0906794626073685E-2</c:v>
                </c:pt>
                <c:pt idx="8">
                  <c:v>1.5801388198938927E-2</c:v>
                </c:pt>
                <c:pt idx="9">
                  <c:v>1.2551935217776629E-2</c:v>
                </c:pt>
                <c:pt idx="10">
                  <c:v>1.0272794390500191E-2</c:v>
                </c:pt>
                <c:pt idx="11">
                  <c:v>8.5420110326107235E-3</c:v>
                </c:pt>
                <c:pt idx="12">
                  <c:v>7.5592563453485357E-3</c:v>
                </c:pt>
                <c:pt idx="13">
                  <c:v>7.1309455679484249E-3</c:v>
                </c:pt>
                <c:pt idx="14">
                  <c:v>6.6752586490020516E-3</c:v>
                </c:pt>
                <c:pt idx="15">
                  <c:v>5.9861811349596139E-3</c:v>
                </c:pt>
                <c:pt idx="16">
                  <c:v>5.4319041527898923E-3</c:v>
                </c:pt>
                <c:pt idx="17">
                  <c:v>4.8503537538076682E-3</c:v>
                </c:pt>
                <c:pt idx="18">
                  <c:v>4.1673883614237756E-3</c:v>
                </c:pt>
                <c:pt idx="19">
                  <c:v>3.5118247917695807E-3</c:v>
                </c:pt>
                <c:pt idx="20">
                  <c:v>2.856363946849144E-3</c:v>
                </c:pt>
                <c:pt idx="21">
                  <c:v>2.2276115327055459E-3</c:v>
                </c:pt>
                <c:pt idx="22">
                  <c:v>1.8229659658447193E-3</c:v>
                </c:pt>
                <c:pt idx="23">
                  <c:v>1.4097814054903363E-3</c:v>
                </c:pt>
                <c:pt idx="24">
                  <c:v>1.1618424199759236E-3</c:v>
                </c:pt>
                <c:pt idx="25">
                  <c:v>9.6504751128081284E-4</c:v>
                </c:pt>
                <c:pt idx="26">
                  <c:v>7.8097762897985949E-4</c:v>
                </c:pt>
                <c:pt idx="27">
                  <c:v>6.494514479956485E-4</c:v>
                </c:pt>
                <c:pt idx="28">
                  <c:v>5.3231957032914704E-4</c:v>
                </c:pt>
                <c:pt idx="29">
                  <c:v>4.8614480250534325E-4</c:v>
                </c:pt>
                <c:pt idx="30">
                  <c:v>4.2792555964852268E-4</c:v>
                </c:pt>
                <c:pt idx="31">
                  <c:v>3.4810844151927776E-4</c:v>
                </c:pt>
                <c:pt idx="32">
                  <c:v>2.9295810008344973E-4</c:v>
                </c:pt>
                <c:pt idx="33">
                  <c:v>2.7091080410083813E-4</c:v>
                </c:pt>
                <c:pt idx="34">
                  <c:v>2.4203231332338128E-4</c:v>
                </c:pt>
                <c:pt idx="35">
                  <c:v>2.1543944787201925E-4</c:v>
                </c:pt>
                <c:pt idx="36">
                  <c:v>1.8941156845632111E-4</c:v>
                </c:pt>
                <c:pt idx="37">
                  <c:v>1.7622428076025703E-4</c:v>
                </c:pt>
                <c:pt idx="38">
                  <c:v>1.47666804775791E-4</c:v>
                </c:pt>
                <c:pt idx="39">
                  <c:v>1.1428126630474259E-4</c:v>
                </c:pt>
                <c:pt idx="40">
                  <c:v>1.0611464997105538E-4</c:v>
                </c:pt>
                <c:pt idx="41">
                  <c:v>8.802225623809108E-5</c:v>
                </c:pt>
                <c:pt idx="42">
                  <c:v>6.8761368658640061E-5</c:v>
                </c:pt>
                <c:pt idx="43">
                  <c:v>4.2386793266511829E-5</c:v>
                </c:pt>
                <c:pt idx="44">
                  <c:v>2.0159728999825378E-5</c:v>
                </c:pt>
                <c:pt idx="45">
                  <c:v>3.8393369241705665E-6</c:v>
                </c:pt>
                <c:pt idx="46">
                  <c:v>3.8521775158901995E-8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4-4F99-88D0-A05F9FE2ABD9}"/>
            </c:ext>
          </c:extLst>
        </c:ser>
        <c:ser>
          <c:idx val="1"/>
          <c:order val="1"/>
          <c:tx>
            <c:strRef>
              <c:f>Dist!$AR$9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Dist!$AR$10:$AR$210</c:f>
              <c:numCache>
                <c:formatCode>_(* #,##0.0000000_);_(* \(#,##0.0000000\);_(* "-"??_);_(@_)</c:formatCode>
                <c:ptCount val="201"/>
                <c:pt idx="0">
                  <c:v>0.35294949999999897</c:v>
                </c:pt>
                <c:pt idx="1">
                  <c:v>0.20230680000000001</c:v>
                </c:pt>
                <c:pt idx="2">
                  <c:v>0.1271901</c:v>
                </c:pt>
                <c:pt idx="3">
                  <c:v>7.96544E-2</c:v>
                </c:pt>
                <c:pt idx="4">
                  <c:v>5.5111899999999998E-2</c:v>
                </c:pt>
                <c:pt idx="5">
                  <c:v>3.9108200000000003E-2</c:v>
                </c:pt>
                <c:pt idx="6">
                  <c:v>2.8544199999999999E-2</c:v>
                </c:pt>
                <c:pt idx="7">
                  <c:v>2.0544900000000001E-2</c:v>
                </c:pt>
                <c:pt idx="8">
                  <c:v>1.5848600000000001E-2</c:v>
                </c:pt>
                <c:pt idx="9">
                  <c:v>1.22498E-2</c:v>
                </c:pt>
                <c:pt idx="10">
                  <c:v>9.4377000000000003E-3</c:v>
                </c:pt>
                <c:pt idx="11">
                  <c:v>7.6026000000000002E-3</c:v>
                </c:pt>
                <c:pt idx="12">
                  <c:v>6.0476999999999996E-3</c:v>
                </c:pt>
                <c:pt idx="13">
                  <c:v>5.2677999999999996E-3</c:v>
                </c:pt>
                <c:pt idx="14">
                  <c:v>4.7447000000000001E-3</c:v>
                </c:pt>
                <c:pt idx="15">
                  <c:v>4.2212999999999999E-3</c:v>
                </c:pt>
                <c:pt idx="16">
                  <c:v>3.7978E-3</c:v>
                </c:pt>
                <c:pt idx="17">
                  <c:v>3.4745000000000002E-3</c:v>
                </c:pt>
                <c:pt idx="18">
                  <c:v>3.1508E-3</c:v>
                </c:pt>
                <c:pt idx="19">
                  <c:v>2.8273E-3</c:v>
                </c:pt>
                <c:pt idx="20">
                  <c:v>2.5035999999999999E-3</c:v>
                </c:pt>
                <c:pt idx="21">
                  <c:v>2.1803E-3</c:v>
                </c:pt>
                <c:pt idx="22">
                  <c:v>1.8568E-3</c:v>
                </c:pt>
                <c:pt idx="23">
                  <c:v>1.5333E-3</c:v>
                </c:pt>
                <c:pt idx="24">
                  <c:v>1.2099000000000001E-3</c:v>
                </c:pt>
                <c:pt idx="25">
                  <c:v>9.1640000000000005E-4</c:v>
                </c:pt>
                <c:pt idx="26">
                  <c:v>6.3279999999999999E-4</c:v>
                </c:pt>
                <c:pt idx="27">
                  <c:v>5.532E-4</c:v>
                </c:pt>
                <c:pt idx="28">
                  <c:v>5.0350000000000004E-4</c:v>
                </c:pt>
                <c:pt idx="29">
                  <c:v>4.7409999999999998E-4</c:v>
                </c:pt>
                <c:pt idx="30">
                  <c:v>4.4450000000000002E-4</c:v>
                </c:pt>
                <c:pt idx="31">
                  <c:v>4.148E-4</c:v>
                </c:pt>
                <c:pt idx="32">
                  <c:v>3.8509999999999998E-4</c:v>
                </c:pt>
                <c:pt idx="33">
                  <c:v>3.5550000000000002E-4</c:v>
                </c:pt>
                <c:pt idx="34">
                  <c:v>3.2590000000000001E-4</c:v>
                </c:pt>
                <c:pt idx="35">
                  <c:v>2.9629999999999999E-4</c:v>
                </c:pt>
                <c:pt idx="36">
                  <c:v>2.6669999999999998E-4</c:v>
                </c:pt>
                <c:pt idx="37">
                  <c:v>2.3699999999999999E-4</c:v>
                </c:pt>
                <c:pt idx="38">
                  <c:v>2.074E-4</c:v>
                </c:pt>
                <c:pt idx="39">
                  <c:v>1.7770000000000001E-4</c:v>
                </c:pt>
                <c:pt idx="40">
                  <c:v>1.4809999999999999E-4</c:v>
                </c:pt>
                <c:pt idx="41">
                  <c:v>1.1849999999999999E-4</c:v>
                </c:pt>
                <c:pt idx="42">
                  <c:v>8.8999999999999995E-5</c:v>
                </c:pt>
                <c:pt idx="43">
                  <c:v>5.9299999999999998E-5</c:v>
                </c:pt>
                <c:pt idx="44">
                  <c:v>2.97E-5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4-4F99-88D0-A05F9FE2A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0"/>
          <c:min val="5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5.0000000000000012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NHBW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Dist!$AQ$9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Dist!$AQ$10:$AQ$210</c:f>
              <c:numCache>
                <c:formatCode>_(* #,##0.0000000_);_(* \(#,##0.0000000\);_(* "-"??_);_(@_)</c:formatCode>
                <c:ptCount val="201"/>
                <c:pt idx="0">
                  <c:v>0.31409946663905763</c:v>
                </c:pt>
                <c:pt idx="1">
                  <c:v>0.23212818516174347</c:v>
                </c:pt>
                <c:pt idx="2">
                  <c:v>0.124501748124577</c:v>
                </c:pt>
                <c:pt idx="3">
                  <c:v>7.5646686547583608E-2</c:v>
                </c:pt>
                <c:pt idx="4">
                  <c:v>5.6469301336085395E-2</c:v>
                </c:pt>
                <c:pt idx="5">
                  <c:v>4.0345652806758815E-2</c:v>
                </c:pt>
                <c:pt idx="6">
                  <c:v>2.777413568660974E-2</c:v>
                </c:pt>
                <c:pt idx="7">
                  <c:v>2.0906794626073685E-2</c:v>
                </c:pt>
                <c:pt idx="8">
                  <c:v>1.5801388198938927E-2</c:v>
                </c:pt>
                <c:pt idx="9">
                  <c:v>1.2551935217776629E-2</c:v>
                </c:pt>
                <c:pt idx="10">
                  <c:v>1.0272794390500191E-2</c:v>
                </c:pt>
                <c:pt idx="11">
                  <c:v>8.5420110326107235E-3</c:v>
                </c:pt>
                <c:pt idx="12">
                  <c:v>7.5592563453485357E-3</c:v>
                </c:pt>
                <c:pt idx="13">
                  <c:v>7.1309455679484249E-3</c:v>
                </c:pt>
                <c:pt idx="14">
                  <c:v>6.6752586490020516E-3</c:v>
                </c:pt>
                <c:pt idx="15">
                  <c:v>5.9861811349596139E-3</c:v>
                </c:pt>
                <c:pt idx="16">
                  <c:v>5.4319041527898923E-3</c:v>
                </c:pt>
                <c:pt idx="17">
                  <c:v>4.8503537538076682E-3</c:v>
                </c:pt>
                <c:pt idx="18">
                  <c:v>4.1673883614237756E-3</c:v>
                </c:pt>
                <c:pt idx="19">
                  <c:v>3.5118247917695807E-3</c:v>
                </c:pt>
                <c:pt idx="20">
                  <c:v>2.856363946849144E-3</c:v>
                </c:pt>
                <c:pt idx="21">
                  <c:v>2.2276115327055459E-3</c:v>
                </c:pt>
                <c:pt idx="22">
                  <c:v>1.8229659658447193E-3</c:v>
                </c:pt>
                <c:pt idx="23">
                  <c:v>1.4097814054903363E-3</c:v>
                </c:pt>
                <c:pt idx="24">
                  <c:v>1.1618424199759236E-3</c:v>
                </c:pt>
                <c:pt idx="25">
                  <c:v>9.6504751128081284E-4</c:v>
                </c:pt>
                <c:pt idx="26">
                  <c:v>7.8097762897985949E-4</c:v>
                </c:pt>
                <c:pt idx="27">
                  <c:v>6.494514479956485E-4</c:v>
                </c:pt>
                <c:pt idx="28">
                  <c:v>5.3231957032914704E-4</c:v>
                </c:pt>
                <c:pt idx="29">
                  <c:v>4.8614480250534325E-4</c:v>
                </c:pt>
                <c:pt idx="30">
                  <c:v>4.2792555964852268E-4</c:v>
                </c:pt>
                <c:pt idx="31">
                  <c:v>3.4810844151927776E-4</c:v>
                </c:pt>
                <c:pt idx="32">
                  <c:v>2.9295810008344973E-4</c:v>
                </c:pt>
                <c:pt idx="33">
                  <c:v>2.7091080410083813E-4</c:v>
                </c:pt>
                <c:pt idx="34">
                  <c:v>2.4203231332338128E-4</c:v>
                </c:pt>
                <c:pt idx="35">
                  <c:v>2.1543944787201925E-4</c:v>
                </c:pt>
                <c:pt idx="36">
                  <c:v>1.8941156845632111E-4</c:v>
                </c:pt>
                <c:pt idx="37">
                  <c:v>1.7622428076025703E-4</c:v>
                </c:pt>
                <c:pt idx="38">
                  <c:v>1.47666804775791E-4</c:v>
                </c:pt>
                <c:pt idx="39">
                  <c:v>1.1428126630474259E-4</c:v>
                </c:pt>
                <c:pt idx="40">
                  <c:v>1.0611464997105538E-4</c:v>
                </c:pt>
                <c:pt idx="41">
                  <c:v>8.802225623809108E-5</c:v>
                </c:pt>
                <c:pt idx="42">
                  <c:v>6.8761368658640061E-5</c:v>
                </c:pt>
                <c:pt idx="43">
                  <c:v>4.2386793266511829E-5</c:v>
                </c:pt>
                <c:pt idx="44">
                  <c:v>2.0159728999825378E-5</c:v>
                </c:pt>
                <c:pt idx="45">
                  <c:v>3.8393369241705665E-6</c:v>
                </c:pt>
                <c:pt idx="46">
                  <c:v>3.8521775158901995E-8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A6-4823-B6BD-8841BE644AC5}"/>
            </c:ext>
          </c:extLst>
        </c:ser>
        <c:ser>
          <c:idx val="1"/>
          <c:order val="1"/>
          <c:tx>
            <c:strRef>
              <c:f>Dist!$AR$9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Dist!$AR$10:$AR$210</c:f>
              <c:numCache>
                <c:formatCode>_(* #,##0.0000000_);_(* \(#,##0.0000000\);_(* "-"??_);_(@_)</c:formatCode>
                <c:ptCount val="201"/>
                <c:pt idx="0">
                  <c:v>0.35294949999999897</c:v>
                </c:pt>
                <c:pt idx="1">
                  <c:v>0.20230680000000001</c:v>
                </c:pt>
                <c:pt idx="2">
                  <c:v>0.1271901</c:v>
                </c:pt>
                <c:pt idx="3">
                  <c:v>7.96544E-2</c:v>
                </c:pt>
                <c:pt idx="4">
                  <c:v>5.5111899999999998E-2</c:v>
                </c:pt>
                <c:pt idx="5">
                  <c:v>3.9108200000000003E-2</c:v>
                </c:pt>
                <c:pt idx="6">
                  <c:v>2.8544199999999999E-2</c:v>
                </c:pt>
                <c:pt idx="7">
                  <c:v>2.0544900000000001E-2</c:v>
                </c:pt>
                <c:pt idx="8">
                  <c:v>1.5848600000000001E-2</c:v>
                </c:pt>
                <c:pt idx="9">
                  <c:v>1.22498E-2</c:v>
                </c:pt>
                <c:pt idx="10">
                  <c:v>9.4377000000000003E-3</c:v>
                </c:pt>
                <c:pt idx="11">
                  <c:v>7.6026000000000002E-3</c:v>
                </c:pt>
                <c:pt idx="12">
                  <c:v>6.0476999999999996E-3</c:v>
                </c:pt>
                <c:pt idx="13">
                  <c:v>5.2677999999999996E-3</c:v>
                </c:pt>
                <c:pt idx="14">
                  <c:v>4.7447000000000001E-3</c:v>
                </c:pt>
                <c:pt idx="15">
                  <c:v>4.2212999999999999E-3</c:v>
                </c:pt>
                <c:pt idx="16">
                  <c:v>3.7978E-3</c:v>
                </c:pt>
                <c:pt idx="17">
                  <c:v>3.4745000000000002E-3</c:v>
                </c:pt>
                <c:pt idx="18">
                  <c:v>3.1508E-3</c:v>
                </c:pt>
                <c:pt idx="19">
                  <c:v>2.8273E-3</c:v>
                </c:pt>
                <c:pt idx="20">
                  <c:v>2.5035999999999999E-3</c:v>
                </c:pt>
                <c:pt idx="21">
                  <c:v>2.1803E-3</c:v>
                </c:pt>
                <c:pt idx="22">
                  <c:v>1.8568E-3</c:v>
                </c:pt>
                <c:pt idx="23">
                  <c:v>1.5333E-3</c:v>
                </c:pt>
                <c:pt idx="24">
                  <c:v>1.2099000000000001E-3</c:v>
                </c:pt>
                <c:pt idx="25">
                  <c:v>9.1640000000000005E-4</c:v>
                </c:pt>
                <c:pt idx="26">
                  <c:v>6.3279999999999999E-4</c:v>
                </c:pt>
                <c:pt idx="27">
                  <c:v>5.532E-4</c:v>
                </c:pt>
                <c:pt idx="28">
                  <c:v>5.0350000000000004E-4</c:v>
                </c:pt>
                <c:pt idx="29">
                  <c:v>4.7409999999999998E-4</c:v>
                </c:pt>
                <c:pt idx="30">
                  <c:v>4.4450000000000002E-4</c:v>
                </c:pt>
                <c:pt idx="31">
                  <c:v>4.148E-4</c:v>
                </c:pt>
                <c:pt idx="32">
                  <c:v>3.8509999999999998E-4</c:v>
                </c:pt>
                <c:pt idx="33">
                  <c:v>3.5550000000000002E-4</c:v>
                </c:pt>
                <c:pt idx="34">
                  <c:v>3.2590000000000001E-4</c:v>
                </c:pt>
                <c:pt idx="35">
                  <c:v>2.9629999999999999E-4</c:v>
                </c:pt>
                <c:pt idx="36">
                  <c:v>2.6669999999999998E-4</c:v>
                </c:pt>
                <c:pt idx="37">
                  <c:v>2.3699999999999999E-4</c:v>
                </c:pt>
                <c:pt idx="38">
                  <c:v>2.074E-4</c:v>
                </c:pt>
                <c:pt idx="39">
                  <c:v>1.7770000000000001E-4</c:v>
                </c:pt>
                <c:pt idx="40">
                  <c:v>1.4809999999999999E-4</c:v>
                </c:pt>
                <c:pt idx="41">
                  <c:v>1.1849999999999999E-4</c:v>
                </c:pt>
                <c:pt idx="42">
                  <c:v>8.8999999999999995E-5</c:v>
                </c:pt>
                <c:pt idx="43">
                  <c:v>5.9299999999999998E-5</c:v>
                </c:pt>
                <c:pt idx="44">
                  <c:v>2.97E-5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A6-4823-B6BD-8841BE644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60"/>
          <c:min val="2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8.0000000000000019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2.0000000000000005E-3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NHBW - Beginning</a:t>
            </a:r>
          </a:p>
        </c:rich>
      </c:tx>
      <c:layout>
        <c:manualLayout>
          <c:xMode val="edge"/>
          <c:yMode val="edge"/>
          <c:x val="0.3493716592342358"/>
          <c:y val="3.167475527823172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GenCost!$AQ$9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GenCost!$AQ$10:$AQ$210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2.1008158257108479E-2</c:v>
                </c:pt>
                <c:pt idx="2">
                  <c:v>4.8687915594578919E-2</c:v>
                </c:pt>
                <c:pt idx="3">
                  <c:v>8.6542814622521724E-2</c:v>
                </c:pt>
                <c:pt idx="4">
                  <c:v>0.10145284746605882</c:v>
                </c:pt>
                <c:pt idx="5">
                  <c:v>9.5539151471356554E-2</c:v>
                </c:pt>
                <c:pt idx="6">
                  <c:v>8.270311816178301E-2</c:v>
                </c:pt>
                <c:pt idx="7">
                  <c:v>6.7426589149384125E-2</c:v>
                </c:pt>
                <c:pt idx="8">
                  <c:v>5.6856881756550841E-2</c:v>
                </c:pt>
                <c:pt idx="9">
                  <c:v>4.6811263114754413E-2</c:v>
                </c:pt>
                <c:pt idx="10">
                  <c:v>3.9818328226608614E-2</c:v>
                </c:pt>
                <c:pt idx="11">
                  <c:v>3.3075117166226249E-2</c:v>
                </c:pt>
                <c:pt idx="12">
                  <c:v>2.9976117398242901E-2</c:v>
                </c:pt>
                <c:pt idx="13">
                  <c:v>2.6303952137670252E-2</c:v>
                </c:pt>
                <c:pt idx="14">
                  <c:v>2.4447035647318819E-2</c:v>
                </c:pt>
                <c:pt idx="15">
                  <c:v>2.2543289518965885E-2</c:v>
                </c:pt>
                <c:pt idx="16">
                  <c:v>1.9901029598449915E-2</c:v>
                </c:pt>
                <c:pt idx="17">
                  <c:v>1.7928124043095031E-2</c:v>
                </c:pt>
                <c:pt idx="18">
                  <c:v>1.5420176711966436E-2</c:v>
                </c:pt>
                <c:pt idx="19">
                  <c:v>1.3322203793262313E-2</c:v>
                </c:pt>
                <c:pt idx="20">
                  <c:v>1.1506569805289506E-2</c:v>
                </c:pt>
                <c:pt idx="21">
                  <c:v>1.026060866895826E-2</c:v>
                </c:pt>
                <c:pt idx="22">
                  <c:v>8.9707583901293044E-3</c:v>
                </c:pt>
                <c:pt idx="23">
                  <c:v>7.9412767895993674E-3</c:v>
                </c:pt>
                <c:pt idx="24">
                  <c:v>7.1024651355142774E-3</c:v>
                </c:pt>
                <c:pt idx="25">
                  <c:v>6.4144148688094083E-3</c:v>
                </c:pt>
                <c:pt idx="26">
                  <c:v>6.0786333953409795E-3</c:v>
                </c:pt>
                <c:pt idx="27">
                  <c:v>5.5528496861971264E-3</c:v>
                </c:pt>
                <c:pt idx="28">
                  <c:v>5.0246134240348218E-3</c:v>
                </c:pt>
                <c:pt idx="29">
                  <c:v>4.6162440855753023E-3</c:v>
                </c:pt>
                <c:pt idx="30">
                  <c:v>4.1354666504087659E-3</c:v>
                </c:pt>
                <c:pt idx="31">
                  <c:v>3.8632204247690863E-3</c:v>
                </c:pt>
                <c:pt idx="32">
                  <c:v>3.7066165681564297E-3</c:v>
                </c:pt>
                <c:pt idx="33">
                  <c:v>3.4358983729313856E-3</c:v>
                </c:pt>
                <c:pt idx="34">
                  <c:v>3.0610044570849519E-3</c:v>
                </c:pt>
                <c:pt idx="35">
                  <c:v>2.9863877786021581E-3</c:v>
                </c:pt>
                <c:pt idx="36">
                  <c:v>2.9301716680536008E-3</c:v>
                </c:pt>
                <c:pt idx="37">
                  <c:v>2.7793845994899384E-3</c:v>
                </c:pt>
                <c:pt idx="38">
                  <c:v>2.8385540461340116E-3</c:v>
                </c:pt>
                <c:pt idx="39">
                  <c:v>2.6929802578085217E-3</c:v>
                </c:pt>
                <c:pt idx="40">
                  <c:v>2.5281070601284208E-3</c:v>
                </c:pt>
                <c:pt idx="41">
                  <c:v>2.5240494331450164E-3</c:v>
                </c:pt>
                <c:pt idx="42">
                  <c:v>2.5176804996520775E-3</c:v>
                </c:pt>
                <c:pt idx="43">
                  <c:v>2.3919711067168612E-3</c:v>
                </c:pt>
                <c:pt idx="44">
                  <c:v>2.3574042338076065E-3</c:v>
                </c:pt>
                <c:pt idx="45">
                  <c:v>2.1246941900726793E-3</c:v>
                </c:pt>
                <c:pt idx="46">
                  <c:v>2.0913985357436686E-3</c:v>
                </c:pt>
                <c:pt idx="47">
                  <c:v>1.9916785004489906E-3</c:v>
                </c:pt>
                <c:pt idx="48">
                  <c:v>1.8642484682233427E-3</c:v>
                </c:pt>
                <c:pt idx="49">
                  <c:v>1.8197686585065308E-3</c:v>
                </c:pt>
                <c:pt idx="50">
                  <c:v>1.74190331031867E-3</c:v>
                </c:pt>
                <c:pt idx="51">
                  <c:v>1.5811005802136935E-3</c:v>
                </c:pt>
                <c:pt idx="52">
                  <c:v>1.497623893444353E-3</c:v>
                </c:pt>
                <c:pt idx="53">
                  <c:v>1.3909057356624747E-3</c:v>
                </c:pt>
                <c:pt idx="54">
                  <c:v>1.2574277847368792E-3</c:v>
                </c:pt>
                <c:pt idx="55">
                  <c:v>1.1853920651897327E-3</c:v>
                </c:pt>
                <c:pt idx="56">
                  <c:v>1.1139213316782497E-3</c:v>
                </c:pt>
                <c:pt idx="57">
                  <c:v>9.5815211352736967E-4</c:v>
                </c:pt>
                <c:pt idx="58">
                  <c:v>8.8261091244076274E-4</c:v>
                </c:pt>
                <c:pt idx="59">
                  <c:v>7.8508661833014246E-4</c:v>
                </c:pt>
                <c:pt idx="60">
                  <c:v>7.2336189393386189E-4</c:v>
                </c:pt>
                <c:pt idx="61">
                  <c:v>6.3101235828625409E-4</c:v>
                </c:pt>
                <c:pt idx="62">
                  <c:v>6.114176153220926E-4</c:v>
                </c:pt>
                <c:pt idx="63">
                  <c:v>5.4468506015515467E-4</c:v>
                </c:pt>
                <c:pt idx="64">
                  <c:v>5.0633021268860798E-4</c:v>
                </c:pt>
                <c:pt idx="65">
                  <c:v>5.0486638523256956E-4</c:v>
                </c:pt>
                <c:pt idx="66">
                  <c:v>4.4527319906174825E-4</c:v>
                </c:pt>
                <c:pt idx="67">
                  <c:v>3.9834083632648605E-4</c:v>
                </c:pt>
                <c:pt idx="68">
                  <c:v>3.7996594957568968E-4</c:v>
                </c:pt>
                <c:pt idx="69">
                  <c:v>3.4536055489127617E-4</c:v>
                </c:pt>
                <c:pt idx="70">
                  <c:v>3.1586571571127684E-4</c:v>
                </c:pt>
                <c:pt idx="71">
                  <c:v>3.0075233925726757E-4</c:v>
                </c:pt>
                <c:pt idx="72">
                  <c:v>2.722077038645212E-4</c:v>
                </c:pt>
                <c:pt idx="73">
                  <c:v>2.5356316468761261E-4</c:v>
                </c:pt>
                <c:pt idx="74">
                  <c:v>2.5451336847486558E-4</c:v>
                </c:pt>
                <c:pt idx="75">
                  <c:v>2.2331073059615495E-4</c:v>
                </c:pt>
                <c:pt idx="76">
                  <c:v>1.9789919958299924E-4</c:v>
                </c:pt>
                <c:pt idx="77">
                  <c:v>1.8229788064364391E-4</c:v>
                </c:pt>
                <c:pt idx="78">
                  <c:v>1.6652963401193337E-4</c:v>
                </c:pt>
                <c:pt idx="79">
                  <c:v>1.5122364868212963E-4</c:v>
                </c:pt>
                <c:pt idx="80">
                  <c:v>1.4235079980386253E-4</c:v>
                </c:pt>
                <c:pt idx="81">
                  <c:v>1.2988258524409792E-4</c:v>
                </c:pt>
                <c:pt idx="82">
                  <c:v>1.2195994015308375E-4</c:v>
                </c:pt>
                <c:pt idx="83">
                  <c:v>1.130999318665363E-4</c:v>
                </c:pt>
                <c:pt idx="84">
                  <c:v>1.0904230488313194E-4</c:v>
                </c:pt>
                <c:pt idx="85">
                  <c:v>1.0429128594686736E-4</c:v>
                </c:pt>
                <c:pt idx="86">
                  <c:v>1.0599908464557867E-4</c:v>
                </c:pt>
                <c:pt idx="87">
                  <c:v>1.0102977565008034E-4</c:v>
                </c:pt>
                <c:pt idx="88">
                  <c:v>9.4070174938038677E-5</c:v>
                </c:pt>
                <c:pt idx="89">
                  <c:v>8.9896982629157656E-5</c:v>
                </c:pt>
                <c:pt idx="90">
                  <c:v>8.7290342510071953E-5</c:v>
                </c:pt>
                <c:pt idx="91">
                  <c:v>8.1306626768722504E-5</c:v>
                </c:pt>
                <c:pt idx="92">
                  <c:v>7.9162247951543627E-5</c:v>
                </c:pt>
                <c:pt idx="93">
                  <c:v>7.832760948976741E-5</c:v>
                </c:pt>
                <c:pt idx="94">
                  <c:v>7.5977781205074392E-5</c:v>
                </c:pt>
                <c:pt idx="95">
                  <c:v>6.7965251972022773E-5</c:v>
                </c:pt>
                <c:pt idx="96">
                  <c:v>6.9904181321687496E-5</c:v>
                </c:pt>
                <c:pt idx="97">
                  <c:v>6.3971827947216593E-5</c:v>
                </c:pt>
                <c:pt idx="98">
                  <c:v>6.632165623190961E-5</c:v>
                </c:pt>
                <c:pt idx="99">
                  <c:v>5.8167880489942025E-5</c:v>
                </c:pt>
                <c:pt idx="100">
                  <c:v>6.0697477058709917E-5</c:v>
                </c:pt>
                <c:pt idx="101">
                  <c:v>5.5882255163847169E-5</c:v>
                </c:pt>
                <c:pt idx="102">
                  <c:v>5.5484196820538525E-5</c:v>
                </c:pt>
                <c:pt idx="103">
                  <c:v>4.711213101933715E-5</c:v>
                </c:pt>
                <c:pt idx="104">
                  <c:v>4.8742886167730669E-5</c:v>
                </c:pt>
                <c:pt idx="105">
                  <c:v>4.9461959304030167E-5</c:v>
                </c:pt>
                <c:pt idx="106">
                  <c:v>3.7956789123238109E-5</c:v>
                </c:pt>
                <c:pt idx="107">
                  <c:v>3.8264963324509326E-5</c:v>
                </c:pt>
                <c:pt idx="108">
                  <c:v>3.1356724979346232E-5</c:v>
                </c:pt>
                <c:pt idx="109">
                  <c:v>2.6849677285754698E-5</c:v>
                </c:pt>
                <c:pt idx="110">
                  <c:v>1.8336364975637354E-5</c:v>
                </c:pt>
                <c:pt idx="111">
                  <c:v>1.0452241659782077E-5</c:v>
                </c:pt>
                <c:pt idx="112">
                  <c:v>2.8377707700391141E-6</c:v>
                </c:pt>
                <c:pt idx="113">
                  <c:v>3.3385538471048407E-7</c:v>
                </c:pt>
                <c:pt idx="114">
                  <c:v>7.7043550317804003E-8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3A-4AC5-8D0E-6F4918FCEB1D}"/>
            </c:ext>
          </c:extLst>
        </c:ser>
        <c:ser>
          <c:idx val="1"/>
          <c:order val="1"/>
          <c:tx>
            <c:strRef>
              <c:f>GenCost!$AR$9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GenCost!$AR$10:$AR$210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2.1648799999999999E-2</c:v>
                </c:pt>
                <c:pt idx="2">
                  <c:v>5.3826499999999999E-2</c:v>
                </c:pt>
                <c:pt idx="3">
                  <c:v>8.1772800000000007E-2</c:v>
                </c:pt>
                <c:pt idx="4">
                  <c:v>0.105372299999999</c:v>
                </c:pt>
                <c:pt idx="5">
                  <c:v>9.6506099999999997E-2</c:v>
                </c:pt>
                <c:pt idx="6">
                  <c:v>8.2656599999999997E-2</c:v>
                </c:pt>
                <c:pt idx="7">
                  <c:v>6.7875199999999997E-2</c:v>
                </c:pt>
                <c:pt idx="8">
                  <c:v>5.6800099999999999E-2</c:v>
                </c:pt>
                <c:pt idx="9">
                  <c:v>4.6832899999999997E-2</c:v>
                </c:pt>
                <c:pt idx="10">
                  <c:v>3.9273299999999997E-2</c:v>
                </c:pt>
                <c:pt idx="11">
                  <c:v>3.3370499999999997E-2</c:v>
                </c:pt>
                <c:pt idx="12">
                  <c:v>2.95231E-2</c:v>
                </c:pt>
                <c:pt idx="13">
                  <c:v>2.62235E-2</c:v>
                </c:pt>
                <c:pt idx="14">
                  <c:v>2.4272700000000001E-2</c:v>
                </c:pt>
                <c:pt idx="15">
                  <c:v>2.1787399999999998E-2</c:v>
                </c:pt>
                <c:pt idx="16">
                  <c:v>1.96226E-2</c:v>
                </c:pt>
                <c:pt idx="17">
                  <c:v>1.7445599999999999E-2</c:v>
                </c:pt>
                <c:pt idx="18">
                  <c:v>1.5307899999999999E-2</c:v>
                </c:pt>
                <c:pt idx="19">
                  <c:v>1.3515599999999999E-2</c:v>
                </c:pt>
                <c:pt idx="20">
                  <c:v>1.15424E-2</c:v>
                </c:pt>
                <c:pt idx="21">
                  <c:v>1.03293E-2</c:v>
                </c:pt>
                <c:pt idx="22">
                  <c:v>8.7101999999999995E-3</c:v>
                </c:pt>
                <c:pt idx="23">
                  <c:v>7.4302999999999999E-3</c:v>
                </c:pt>
                <c:pt idx="24">
                  <c:v>6.9286E-3</c:v>
                </c:pt>
                <c:pt idx="25">
                  <c:v>6.4041999999999996E-3</c:v>
                </c:pt>
                <c:pt idx="26">
                  <c:v>5.6144000000000003E-3</c:v>
                </c:pt>
                <c:pt idx="27">
                  <c:v>5.2404000000000001E-3</c:v>
                </c:pt>
                <c:pt idx="28">
                  <c:v>5.1491000000000002E-3</c:v>
                </c:pt>
                <c:pt idx="29">
                  <c:v>4.8663999999999999E-3</c:v>
                </c:pt>
                <c:pt idx="30">
                  <c:v>4.3635000000000002E-3</c:v>
                </c:pt>
                <c:pt idx="31">
                  <c:v>3.7155999999999999E-3</c:v>
                </c:pt>
                <c:pt idx="32">
                  <c:v>3.4275999999999998E-3</c:v>
                </c:pt>
                <c:pt idx="33">
                  <c:v>3.2093E-3</c:v>
                </c:pt>
                <c:pt idx="34">
                  <c:v>3.0189000000000001E-3</c:v>
                </c:pt>
                <c:pt idx="35">
                  <c:v>2.9291999999999999E-3</c:v>
                </c:pt>
                <c:pt idx="36">
                  <c:v>2.8394000000000002E-3</c:v>
                </c:pt>
                <c:pt idx="37">
                  <c:v>2.7496999999999999E-3</c:v>
                </c:pt>
                <c:pt idx="38">
                  <c:v>2.6599000000000002E-3</c:v>
                </c:pt>
                <c:pt idx="39">
                  <c:v>2.5701999999999999E-3</c:v>
                </c:pt>
                <c:pt idx="40">
                  <c:v>2.4803999999999998E-3</c:v>
                </c:pt>
                <c:pt idx="41">
                  <c:v>2.3906000000000001E-3</c:v>
                </c:pt>
                <c:pt idx="42">
                  <c:v>2.3008999999999998E-3</c:v>
                </c:pt>
                <c:pt idx="43">
                  <c:v>2.2111000000000001E-3</c:v>
                </c:pt>
                <c:pt idx="44">
                  <c:v>2.1213E-3</c:v>
                </c:pt>
                <c:pt idx="45">
                  <c:v>2.0316000000000002E-3</c:v>
                </c:pt>
                <c:pt idx="46">
                  <c:v>1.9417E-3</c:v>
                </c:pt>
                <c:pt idx="47">
                  <c:v>1.8519999999999999E-3</c:v>
                </c:pt>
                <c:pt idx="48">
                  <c:v>1.7623000000000001E-3</c:v>
                </c:pt>
                <c:pt idx="49">
                  <c:v>1.6724999999999999E-3</c:v>
                </c:pt>
                <c:pt idx="50">
                  <c:v>1.5827E-3</c:v>
                </c:pt>
                <c:pt idx="51">
                  <c:v>1.4928999999999999E-3</c:v>
                </c:pt>
                <c:pt idx="52">
                  <c:v>1.4032000000000001E-3</c:v>
                </c:pt>
                <c:pt idx="53">
                  <c:v>1.3133999999999999E-3</c:v>
                </c:pt>
                <c:pt idx="54">
                  <c:v>1.2236E-3</c:v>
                </c:pt>
                <c:pt idx="55">
                  <c:v>1.1339E-3</c:v>
                </c:pt>
                <c:pt idx="56">
                  <c:v>1.044E-3</c:v>
                </c:pt>
                <c:pt idx="57">
                  <c:v>9.5430000000000005E-4</c:v>
                </c:pt>
                <c:pt idx="58">
                  <c:v>8.6470000000000004E-4</c:v>
                </c:pt>
                <c:pt idx="59">
                  <c:v>7.7490000000000002E-4</c:v>
                </c:pt>
                <c:pt idx="60">
                  <c:v>6.8510000000000001E-4</c:v>
                </c:pt>
                <c:pt idx="61">
                  <c:v>6.5620000000000001E-4</c:v>
                </c:pt>
                <c:pt idx="62">
                  <c:v>6.2730000000000001E-4</c:v>
                </c:pt>
                <c:pt idx="63">
                  <c:v>5.9829999999999996E-4</c:v>
                </c:pt>
                <c:pt idx="64">
                  <c:v>5.6930000000000001E-4</c:v>
                </c:pt>
                <c:pt idx="65">
                  <c:v>5.4040000000000002E-4</c:v>
                </c:pt>
                <c:pt idx="66">
                  <c:v>5.1150000000000002E-4</c:v>
                </c:pt>
                <c:pt idx="67">
                  <c:v>4.8250000000000002E-4</c:v>
                </c:pt>
                <c:pt idx="68">
                  <c:v>4.5360000000000002E-4</c:v>
                </c:pt>
                <c:pt idx="69">
                  <c:v>4.2470000000000002E-4</c:v>
                </c:pt>
                <c:pt idx="70">
                  <c:v>3.9570000000000002E-4</c:v>
                </c:pt>
                <c:pt idx="71">
                  <c:v>3.6680000000000003E-4</c:v>
                </c:pt>
                <c:pt idx="72">
                  <c:v>3.3780000000000003E-4</c:v>
                </c:pt>
                <c:pt idx="73">
                  <c:v>3.0880000000000002E-4</c:v>
                </c:pt>
                <c:pt idx="74">
                  <c:v>2.7989999999999997E-4</c:v>
                </c:pt>
                <c:pt idx="75">
                  <c:v>2.5099999999999998E-4</c:v>
                </c:pt>
                <c:pt idx="76">
                  <c:v>2.221E-4</c:v>
                </c:pt>
                <c:pt idx="77">
                  <c:v>1.931E-4</c:v>
                </c:pt>
                <c:pt idx="78">
                  <c:v>1.6420000000000001E-4</c:v>
                </c:pt>
                <c:pt idx="79">
                  <c:v>1.3530000000000001E-4</c:v>
                </c:pt>
                <c:pt idx="80">
                  <c:v>1.0620000000000001E-4</c:v>
                </c:pt>
                <c:pt idx="81">
                  <c:v>1.032E-4</c:v>
                </c:pt>
                <c:pt idx="82">
                  <c:v>1.002E-4</c:v>
                </c:pt>
                <c:pt idx="83">
                  <c:v>9.7100000000000002E-5</c:v>
                </c:pt>
                <c:pt idx="84">
                  <c:v>9.4099999999999997E-5</c:v>
                </c:pt>
                <c:pt idx="85">
                  <c:v>9.1100000000000005E-5</c:v>
                </c:pt>
                <c:pt idx="86">
                  <c:v>8.7999999999999998E-5</c:v>
                </c:pt>
                <c:pt idx="87">
                  <c:v>8.5000000000000006E-5</c:v>
                </c:pt>
                <c:pt idx="88">
                  <c:v>8.2000000000000001E-5</c:v>
                </c:pt>
                <c:pt idx="89">
                  <c:v>7.8899999999999993E-5</c:v>
                </c:pt>
                <c:pt idx="90">
                  <c:v>7.5900000000000002E-5</c:v>
                </c:pt>
                <c:pt idx="91">
                  <c:v>7.2899999999999997E-5</c:v>
                </c:pt>
                <c:pt idx="92">
                  <c:v>6.9800000000000003E-5</c:v>
                </c:pt>
                <c:pt idx="93">
                  <c:v>6.6799999999999997E-5</c:v>
                </c:pt>
                <c:pt idx="94">
                  <c:v>6.3700000000000003E-5</c:v>
                </c:pt>
                <c:pt idx="95">
                  <c:v>6.0699999999999998E-5</c:v>
                </c:pt>
                <c:pt idx="96">
                  <c:v>5.77E-5</c:v>
                </c:pt>
                <c:pt idx="97">
                  <c:v>5.4599999999999999E-5</c:v>
                </c:pt>
                <c:pt idx="98">
                  <c:v>5.1600000000000001E-5</c:v>
                </c:pt>
                <c:pt idx="99">
                  <c:v>4.8600000000000002E-5</c:v>
                </c:pt>
                <c:pt idx="100">
                  <c:v>4.5500000000000001E-5</c:v>
                </c:pt>
                <c:pt idx="101">
                  <c:v>4.2500000000000003E-5</c:v>
                </c:pt>
                <c:pt idx="102">
                  <c:v>3.9499999999999998E-5</c:v>
                </c:pt>
                <c:pt idx="103">
                  <c:v>3.6399999999999997E-5</c:v>
                </c:pt>
                <c:pt idx="104">
                  <c:v>3.3399999999999999E-5</c:v>
                </c:pt>
                <c:pt idx="105">
                  <c:v>3.04E-5</c:v>
                </c:pt>
                <c:pt idx="106">
                  <c:v>2.73E-5</c:v>
                </c:pt>
                <c:pt idx="107">
                  <c:v>2.4300000000000001E-5</c:v>
                </c:pt>
                <c:pt idx="108">
                  <c:v>2.12E-5</c:v>
                </c:pt>
                <c:pt idx="109">
                  <c:v>1.8199999999999999E-5</c:v>
                </c:pt>
                <c:pt idx="110">
                  <c:v>1.52E-5</c:v>
                </c:pt>
                <c:pt idx="111">
                  <c:v>1.2099999999999999E-5</c:v>
                </c:pt>
                <c:pt idx="112">
                  <c:v>9.0999999999999993E-6</c:v>
                </c:pt>
                <c:pt idx="113">
                  <c:v>6.1E-6</c:v>
                </c:pt>
                <c:pt idx="114">
                  <c:v>3.0000000000000001E-6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D3A-4AC5-8D0E-6F4918FCE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NHBW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GenCost!$AQ$9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GenCost!$AQ$10:$AQ$210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2.1008158257108479E-2</c:v>
                </c:pt>
                <c:pt idx="2">
                  <c:v>4.8687915594578919E-2</c:v>
                </c:pt>
                <c:pt idx="3">
                  <c:v>8.6542814622521724E-2</c:v>
                </c:pt>
                <c:pt idx="4">
                  <c:v>0.10145284746605882</c:v>
                </c:pt>
                <c:pt idx="5">
                  <c:v>9.5539151471356554E-2</c:v>
                </c:pt>
                <c:pt idx="6">
                  <c:v>8.270311816178301E-2</c:v>
                </c:pt>
                <c:pt idx="7">
                  <c:v>6.7426589149384125E-2</c:v>
                </c:pt>
                <c:pt idx="8">
                  <c:v>5.6856881756550841E-2</c:v>
                </c:pt>
                <c:pt idx="9">
                  <c:v>4.6811263114754413E-2</c:v>
                </c:pt>
                <c:pt idx="10">
                  <c:v>3.9818328226608614E-2</c:v>
                </c:pt>
                <c:pt idx="11">
                  <c:v>3.3075117166226249E-2</c:v>
                </c:pt>
                <c:pt idx="12">
                  <c:v>2.9976117398242901E-2</c:v>
                </c:pt>
                <c:pt idx="13">
                  <c:v>2.6303952137670252E-2</c:v>
                </c:pt>
                <c:pt idx="14">
                  <c:v>2.4447035647318819E-2</c:v>
                </c:pt>
                <c:pt idx="15">
                  <c:v>2.2543289518965885E-2</c:v>
                </c:pt>
                <c:pt idx="16">
                  <c:v>1.9901029598449915E-2</c:v>
                </c:pt>
                <c:pt idx="17">
                  <c:v>1.7928124043095031E-2</c:v>
                </c:pt>
                <c:pt idx="18">
                  <c:v>1.5420176711966436E-2</c:v>
                </c:pt>
                <c:pt idx="19">
                  <c:v>1.3322203793262313E-2</c:v>
                </c:pt>
                <c:pt idx="20">
                  <c:v>1.1506569805289506E-2</c:v>
                </c:pt>
                <c:pt idx="21">
                  <c:v>1.026060866895826E-2</c:v>
                </c:pt>
                <c:pt idx="22">
                  <c:v>8.9707583901293044E-3</c:v>
                </c:pt>
                <c:pt idx="23">
                  <c:v>7.9412767895993674E-3</c:v>
                </c:pt>
                <c:pt idx="24">
                  <c:v>7.1024651355142774E-3</c:v>
                </c:pt>
                <c:pt idx="25">
                  <c:v>6.4144148688094083E-3</c:v>
                </c:pt>
                <c:pt idx="26">
                  <c:v>6.0786333953409795E-3</c:v>
                </c:pt>
                <c:pt idx="27">
                  <c:v>5.5528496861971264E-3</c:v>
                </c:pt>
                <c:pt idx="28">
                  <c:v>5.0246134240348218E-3</c:v>
                </c:pt>
                <c:pt idx="29">
                  <c:v>4.6162440855753023E-3</c:v>
                </c:pt>
                <c:pt idx="30">
                  <c:v>4.1354666504087659E-3</c:v>
                </c:pt>
                <c:pt idx="31">
                  <c:v>3.8632204247690863E-3</c:v>
                </c:pt>
                <c:pt idx="32">
                  <c:v>3.7066165681564297E-3</c:v>
                </c:pt>
                <c:pt idx="33">
                  <c:v>3.4358983729313856E-3</c:v>
                </c:pt>
                <c:pt idx="34">
                  <c:v>3.0610044570849519E-3</c:v>
                </c:pt>
                <c:pt idx="35">
                  <c:v>2.9863877786021581E-3</c:v>
                </c:pt>
                <c:pt idx="36">
                  <c:v>2.9301716680536008E-3</c:v>
                </c:pt>
                <c:pt idx="37">
                  <c:v>2.7793845994899384E-3</c:v>
                </c:pt>
                <c:pt idx="38">
                  <c:v>2.8385540461340116E-3</c:v>
                </c:pt>
                <c:pt idx="39">
                  <c:v>2.6929802578085217E-3</c:v>
                </c:pt>
                <c:pt idx="40">
                  <c:v>2.5281070601284208E-3</c:v>
                </c:pt>
                <c:pt idx="41">
                  <c:v>2.5240494331450164E-3</c:v>
                </c:pt>
                <c:pt idx="42">
                  <c:v>2.5176804996520775E-3</c:v>
                </c:pt>
                <c:pt idx="43">
                  <c:v>2.3919711067168612E-3</c:v>
                </c:pt>
                <c:pt idx="44">
                  <c:v>2.3574042338076065E-3</c:v>
                </c:pt>
                <c:pt idx="45">
                  <c:v>2.1246941900726793E-3</c:v>
                </c:pt>
                <c:pt idx="46">
                  <c:v>2.0913985357436686E-3</c:v>
                </c:pt>
                <c:pt idx="47">
                  <c:v>1.9916785004489906E-3</c:v>
                </c:pt>
                <c:pt idx="48">
                  <c:v>1.8642484682233427E-3</c:v>
                </c:pt>
                <c:pt idx="49">
                  <c:v>1.8197686585065308E-3</c:v>
                </c:pt>
                <c:pt idx="50">
                  <c:v>1.74190331031867E-3</c:v>
                </c:pt>
                <c:pt idx="51">
                  <c:v>1.5811005802136935E-3</c:v>
                </c:pt>
                <c:pt idx="52">
                  <c:v>1.497623893444353E-3</c:v>
                </c:pt>
                <c:pt idx="53">
                  <c:v>1.3909057356624747E-3</c:v>
                </c:pt>
                <c:pt idx="54">
                  <c:v>1.2574277847368792E-3</c:v>
                </c:pt>
                <c:pt idx="55">
                  <c:v>1.1853920651897327E-3</c:v>
                </c:pt>
                <c:pt idx="56">
                  <c:v>1.1139213316782497E-3</c:v>
                </c:pt>
                <c:pt idx="57">
                  <c:v>9.5815211352736967E-4</c:v>
                </c:pt>
                <c:pt idx="58">
                  <c:v>8.8261091244076274E-4</c:v>
                </c:pt>
                <c:pt idx="59">
                  <c:v>7.8508661833014246E-4</c:v>
                </c:pt>
                <c:pt idx="60">
                  <c:v>7.2336189393386189E-4</c:v>
                </c:pt>
                <c:pt idx="61">
                  <c:v>6.3101235828625409E-4</c:v>
                </c:pt>
                <c:pt idx="62">
                  <c:v>6.114176153220926E-4</c:v>
                </c:pt>
                <c:pt idx="63">
                  <c:v>5.4468506015515467E-4</c:v>
                </c:pt>
                <c:pt idx="64">
                  <c:v>5.0633021268860798E-4</c:v>
                </c:pt>
                <c:pt idx="65">
                  <c:v>5.0486638523256956E-4</c:v>
                </c:pt>
                <c:pt idx="66">
                  <c:v>4.4527319906174825E-4</c:v>
                </c:pt>
                <c:pt idx="67">
                  <c:v>3.9834083632648605E-4</c:v>
                </c:pt>
                <c:pt idx="68">
                  <c:v>3.7996594957568968E-4</c:v>
                </c:pt>
                <c:pt idx="69">
                  <c:v>3.4536055489127617E-4</c:v>
                </c:pt>
                <c:pt idx="70">
                  <c:v>3.1586571571127684E-4</c:v>
                </c:pt>
                <c:pt idx="71">
                  <c:v>3.0075233925726757E-4</c:v>
                </c:pt>
                <c:pt idx="72">
                  <c:v>2.722077038645212E-4</c:v>
                </c:pt>
                <c:pt idx="73">
                  <c:v>2.5356316468761261E-4</c:v>
                </c:pt>
                <c:pt idx="74">
                  <c:v>2.5451336847486558E-4</c:v>
                </c:pt>
                <c:pt idx="75">
                  <c:v>2.2331073059615495E-4</c:v>
                </c:pt>
                <c:pt idx="76">
                  <c:v>1.9789919958299924E-4</c:v>
                </c:pt>
                <c:pt idx="77">
                  <c:v>1.8229788064364391E-4</c:v>
                </c:pt>
                <c:pt idx="78">
                  <c:v>1.6652963401193337E-4</c:v>
                </c:pt>
                <c:pt idx="79">
                  <c:v>1.5122364868212963E-4</c:v>
                </c:pt>
                <c:pt idx="80">
                  <c:v>1.4235079980386253E-4</c:v>
                </c:pt>
                <c:pt idx="81">
                  <c:v>1.2988258524409792E-4</c:v>
                </c:pt>
                <c:pt idx="82">
                  <c:v>1.2195994015308375E-4</c:v>
                </c:pt>
                <c:pt idx="83">
                  <c:v>1.130999318665363E-4</c:v>
                </c:pt>
                <c:pt idx="84">
                  <c:v>1.0904230488313194E-4</c:v>
                </c:pt>
                <c:pt idx="85">
                  <c:v>1.0429128594686736E-4</c:v>
                </c:pt>
                <c:pt idx="86">
                  <c:v>1.0599908464557867E-4</c:v>
                </c:pt>
                <c:pt idx="87">
                  <c:v>1.0102977565008034E-4</c:v>
                </c:pt>
                <c:pt idx="88">
                  <c:v>9.4070174938038677E-5</c:v>
                </c:pt>
                <c:pt idx="89">
                  <c:v>8.9896982629157656E-5</c:v>
                </c:pt>
                <c:pt idx="90">
                  <c:v>8.7290342510071953E-5</c:v>
                </c:pt>
                <c:pt idx="91">
                  <c:v>8.1306626768722504E-5</c:v>
                </c:pt>
                <c:pt idx="92">
                  <c:v>7.9162247951543627E-5</c:v>
                </c:pt>
                <c:pt idx="93">
                  <c:v>7.832760948976741E-5</c:v>
                </c:pt>
                <c:pt idx="94">
                  <c:v>7.5977781205074392E-5</c:v>
                </c:pt>
                <c:pt idx="95">
                  <c:v>6.7965251972022773E-5</c:v>
                </c:pt>
                <c:pt idx="96">
                  <c:v>6.9904181321687496E-5</c:v>
                </c:pt>
                <c:pt idx="97">
                  <c:v>6.3971827947216593E-5</c:v>
                </c:pt>
                <c:pt idx="98">
                  <c:v>6.632165623190961E-5</c:v>
                </c:pt>
                <c:pt idx="99">
                  <c:v>5.8167880489942025E-5</c:v>
                </c:pt>
                <c:pt idx="100">
                  <c:v>6.0697477058709917E-5</c:v>
                </c:pt>
                <c:pt idx="101">
                  <c:v>5.5882255163847169E-5</c:v>
                </c:pt>
                <c:pt idx="102">
                  <c:v>5.5484196820538525E-5</c:v>
                </c:pt>
                <c:pt idx="103">
                  <c:v>4.711213101933715E-5</c:v>
                </c:pt>
                <c:pt idx="104">
                  <c:v>4.8742886167730669E-5</c:v>
                </c:pt>
                <c:pt idx="105">
                  <c:v>4.9461959304030167E-5</c:v>
                </c:pt>
                <c:pt idx="106">
                  <c:v>3.7956789123238109E-5</c:v>
                </c:pt>
                <c:pt idx="107">
                  <c:v>3.8264963324509326E-5</c:v>
                </c:pt>
                <c:pt idx="108">
                  <c:v>3.1356724979346232E-5</c:v>
                </c:pt>
                <c:pt idx="109">
                  <c:v>2.6849677285754698E-5</c:v>
                </c:pt>
                <c:pt idx="110">
                  <c:v>1.8336364975637354E-5</c:v>
                </c:pt>
                <c:pt idx="111">
                  <c:v>1.0452241659782077E-5</c:v>
                </c:pt>
                <c:pt idx="112">
                  <c:v>2.8377707700391141E-6</c:v>
                </c:pt>
                <c:pt idx="113">
                  <c:v>3.3385538471048407E-7</c:v>
                </c:pt>
                <c:pt idx="114">
                  <c:v>7.7043550317804003E-8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74-4994-A08B-48E2AA8F04B4}"/>
            </c:ext>
          </c:extLst>
        </c:ser>
        <c:ser>
          <c:idx val="1"/>
          <c:order val="1"/>
          <c:tx>
            <c:strRef>
              <c:f>GenCost!$AR$9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GenCost!$AR$10:$AR$210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2.1648799999999999E-2</c:v>
                </c:pt>
                <c:pt idx="2">
                  <c:v>5.3826499999999999E-2</c:v>
                </c:pt>
                <c:pt idx="3">
                  <c:v>8.1772800000000007E-2</c:v>
                </c:pt>
                <c:pt idx="4">
                  <c:v>0.105372299999999</c:v>
                </c:pt>
                <c:pt idx="5">
                  <c:v>9.6506099999999997E-2</c:v>
                </c:pt>
                <c:pt idx="6">
                  <c:v>8.2656599999999997E-2</c:v>
                </c:pt>
                <c:pt idx="7">
                  <c:v>6.7875199999999997E-2</c:v>
                </c:pt>
                <c:pt idx="8">
                  <c:v>5.6800099999999999E-2</c:v>
                </c:pt>
                <c:pt idx="9">
                  <c:v>4.6832899999999997E-2</c:v>
                </c:pt>
                <c:pt idx="10">
                  <c:v>3.9273299999999997E-2</c:v>
                </c:pt>
                <c:pt idx="11">
                  <c:v>3.3370499999999997E-2</c:v>
                </c:pt>
                <c:pt idx="12">
                  <c:v>2.95231E-2</c:v>
                </c:pt>
                <c:pt idx="13">
                  <c:v>2.62235E-2</c:v>
                </c:pt>
                <c:pt idx="14">
                  <c:v>2.4272700000000001E-2</c:v>
                </c:pt>
                <c:pt idx="15">
                  <c:v>2.1787399999999998E-2</c:v>
                </c:pt>
                <c:pt idx="16">
                  <c:v>1.96226E-2</c:v>
                </c:pt>
                <c:pt idx="17">
                  <c:v>1.7445599999999999E-2</c:v>
                </c:pt>
                <c:pt idx="18">
                  <c:v>1.5307899999999999E-2</c:v>
                </c:pt>
                <c:pt idx="19">
                  <c:v>1.3515599999999999E-2</c:v>
                </c:pt>
                <c:pt idx="20">
                  <c:v>1.15424E-2</c:v>
                </c:pt>
                <c:pt idx="21">
                  <c:v>1.03293E-2</c:v>
                </c:pt>
                <c:pt idx="22">
                  <c:v>8.7101999999999995E-3</c:v>
                </c:pt>
                <c:pt idx="23">
                  <c:v>7.4302999999999999E-3</c:v>
                </c:pt>
                <c:pt idx="24">
                  <c:v>6.9286E-3</c:v>
                </c:pt>
                <c:pt idx="25">
                  <c:v>6.4041999999999996E-3</c:v>
                </c:pt>
                <c:pt idx="26">
                  <c:v>5.6144000000000003E-3</c:v>
                </c:pt>
                <c:pt idx="27">
                  <c:v>5.2404000000000001E-3</c:v>
                </c:pt>
                <c:pt idx="28">
                  <c:v>5.1491000000000002E-3</c:v>
                </c:pt>
                <c:pt idx="29">
                  <c:v>4.8663999999999999E-3</c:v>
                </c:pt>
                <c:pt idx="30">
                  <c:v>4.3635000000000002E-3</c:v>
                </c:pt>
                <c:pt idx="31">
                  <c:v>3.7155999999999999E-3</c:v>
                </c:pt>
                <c:pt idx="32">
                  <c:v>3.4275999999999998E-3</c:v>
                </c:pt>
                <c:pt idx="33">
                  <c:v>3.2093E-3</c:v>
                </c:pt>
                <c:pt idx="34">
                  <c:v>3.0189000000000001E-3</c:v>
                </c:pt>
                <c:pt idx="35">
                  <c:v>2.9291999999999999E-3</c:v>
                </c:pt>
                <c:pt idx="36">
                  <c:v>2.8394000000000002E-3</c:v>
                </c:pt>
                <c:pt idx="37">
                  <c:v>2.7496999999999999E-3</c:v>
                </c:pt>
                <c:pt idx="38">
                  <c:v>2.6599000000000002E-3</c:v>
                </c:pt>
                <c:pt idx="39">
                  <c:v>2.5701999999999999E-3</c:v>
                </c:pt>
                <c:pt idx="40">
                  <c:v>2.4803999999999998E-3</c:v>
                </c:pt>
                <c:pt idx="41">
                  <c:v>2.3906000000000001E-3</c:v>
                </c:pt>
                <c:pt idx="42">
                  <c:v>2.3008999999999998E-3</c:v>
                </c:pt>
                <c:pt idx="43">
                  <c:v>2.2111000000000001E-3</c:v>
                </c:pt>
                <c:pt idx="44">
                  <c:v>2.1213E-3</c:v>
                </c:pt>
                <c:pt idx="45">
                  <c:v>2.0316000000000002E-3</c:v>
                </c:pt>
                <c:pt idx="46">
                  <c:v>1.9417E-3</c:v>
                </c:pt>
                <c:pt idx="47">
                  <c:v>1.8519999999999999E-3</c:v>
                </c:pt>
                <c:pt idx="48">
                  <c:v>1.7623000000000001E-3</c:v>
                </c:pt>
                <c:pt idx="49">
                  <c:v>1.6724999999999999E-3</c:v>
                </c:pt>
                <c:pt idx="50">
                  <c:v>1.5827E-3</c:v>
                </c:pt>
                <c:pt idx="51">
                  <c:v>1.4928999999999999E-3</c:v>
                </c:pt>
                <c:pt idx="52">
                  <c:v>1.4032000000000001E-3</c:v>
                </c:pt>
                <c:pt idx="53">
                  <c:v>1.3133999999999999E-3</c:v>
                </c:pt>
                <c:pt idx="54">
                  <c:v>1.2236E-3</c:v>
                </c:pt>
                <c:pt idx="55">
                  <c:v>1.1339E-3</c:v>
                </c:pt>
                <c:pt idx="56">
                  <c:v>1.044E-3</c:v>
                </c:pt>
                <c:pt idx="57">
                  <c:v>9.5430000000000005E-4</c:v>
                </c:pt>
                <c:pt idx="58">
                  <c:v>8.6470000000000004E-4</c:v>
                </c:pt>
                <c:pt idx="59">
                  <c:v>7.7490000000000002E-4</c:v>
                </c:pt>
                <c:pt idx="60">
                  <c:v>6.8510000000000001E-4</c:v>
                </c:pt>
                <c:pt idx="61">
                  <c:v>6.5620000000000001E-4</c:v>
                </c:pt>
                <c:pt idx="62">
                  <c:v>6.2730000000000001E-4</c:v>
                </c:pt>
                <c:pt idx="63">
                  <c:v>5.9829999999999996E-4</c:v>
                </c:pt>
                <c:pt idx="64">
                  <c:v>5.6930000000000001E-4</c:v>
                </c:pt>
                <c:pt idx="65">
                  <c:v>5.4040000000000002E-4</c:v>
                </c:pt>
                <c:pt idx="66">
                  <c:v>5.1150000000000002E-4</c:v>
                </c:pt>
                <c:pt idx="67">
                  <c:v>4.8250000000000002E-4</c:v>
                </c:pt>
                <c:pt idx="68">
                  <c:v>4.5360000000000002E-4</c:v>
                </c:pt>
                <c:pt idx="69">
                  <c:v>4.2470000000000002E-4</c:v>
                </c:pt>
                <c:pt idx="70">
                  <c:v>3.9570000000000002E-4</c:v>
                </c:pt>
                <c:pt idx="71">
                  <c:v>3.6680000000000003E-4</c:v>
                </c:pt>
                <c:pt idx="72">
                  <c:v>3.3780000000000003E-4</c:v>
                </c:pt>
                <c:pt idx="73">
                  <c:v>3.0880000000000002E-4</c:v>
                </c:pt>
                <c:pt idx="74">
                  <c:v>2.7989999999999997E-4</c:v>
                </c:pt>
                <c:pt idx="75">
                  <c:v>2.5099999999999998E-4</c:v>
                </c:pt>
                <c:pt idx="76">
                  <c:v>2.221E-4</c:v>
                </c:pt>
                <c:pt idx="77">
                  <c:v>1.931E-4</c:v>
                </c:pt>
                <c:pt idx="78">
                  <c:v>1.6420000000000001E-4</c:v>
                </c:pt>
                <c:pt idx="79">
                  <c:v>1.3530000000000001E-4</c:v>
                </c:pt>
                <c:pt idx="80">
                  <c:v>1.0620000000000001E-4</c:v>
                </c:pt>
                <c:pt idx="81">
                  <c:v>1.032E-4</c:v>
                </c:pt>
                <c:pt idx="82">
                  <c:v>1.002E-4</c:v>
                </c:pt>
                <c:pt idx="83">
                  <c:v>9.7100000000000002E-5</c:v>
                </c:pt>
                <c:pt idx="84">
                  <c:v>9.4099999999999997E-5</c:v>
                </c:pt>
                <c:pt idx="85">
                  <c:v>9.1100000000000005E-5</c:v>
                </c:pt>
                <c:pt idx="86">
                  <c:v>8.7999999999999998E-5</c:v>
                </c:pt>
                <c:pt idx="87">
                  <c:v>8.5000000000000006E-5</c:v>
                </c:pt>
                <c:pt idx="88">
                  <c:v>8.2000000000000001E-5</c:v>
                </c:pt>
                <c:pt idx="89">
                  <c:v>7.8899999999999993E-5</c:v>
                </c:pt>
                <c:pt idx="90">
                  <c:v>7.5900000000000002E-5</c:v>
                </c:pt>
                <c:pt idx="91">
                  <c:v>7.2899999999999997E-5</c:v>
                </c:pt>
                <c:pt idx="92">
                  <c:v>6.9800000000000003E-5</c:v>
                </c:pt>
                <c:pt idx="93">
                  <c:v>6.6799999999999997E-5</c:v>
                </c:pt>
                <c:pt idx="94">
                  <c:v>6.3700000000000003E-5</c:v>
                </c:pt>
                <c:pt idx="95">
                  <c:v>6.0699999999999998E-5</c:v>
                </c:pt>
                <c:pt idx="96">
                  <c:v>5.77E-5</c:v>
                </c:pt>
                <c:pt idx="97">
                  <c:v>5.4599999999999999E-5</c:v>
                </c:pt>
                <c:pt idx="98">
                  <c:v>5.1600000000000001E-5</c:v>
                </c:pt>
                <c:pt idx="99">
                  <c:v>4.8600000000000002E-5</c:v>
                </c:pt>
                <c:pt idx="100">
                  <c:v>4.5500000000000001E-5</c:v>
                </c:pt>
                <c:pt idx="101">
                  <c:v>4.2500000000000003E-5</c:v>
                </c:pt>
                <c:pt idx="102">
                  <c:v>3.9499999999999998E-5</c:v>
                </c:pt>
                <c:pt idx="103">
                  <c:v>3.6399999999999997E-5</c:v>
                </c:pt>
                <c:pt idx="104">
                  <c:v>3.3399999999999999E-5</c:v>
                </c:pt>
                <c:pt idx="105">
                  <c:v>3.04E-5</c:v>
                </c:pt>
                <c:pt idx="106">
                  <c:v>2.73E-5</c:v>
                </c:pt>
                <c:pt idx="107">
                  <c:v>2.4300000000000001E-5</c:v>
                </c:pt>
                <c:pt idx="108">
                  <c:v>2.12E-5</c:v>
                </c:pt>
                <c:pt idx="109">
                  <c:v>1.8199999999999999E-5</c:v>
                </c:pt>
                <c:pt idx="110">
                  <c:v>1.52E-5</c:v>
                </c:pt>
                <c:pt idx="111">
                  <c:v>1.2099999999999999E-5</c:v>
                </c:pt>
                <c:pt idx="112">
                  <c:v>9.0999999999999993E-6</c:v>
                </c:pt>
                <c:pt idx="113">
                  <c:v>6.1E-6</c:v>
                </c:pt>
                <c:pt idx="114">
                  <c:v>3.0000000000000001E-6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74-4994-A08B-48E2AA8F0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40"/>
          <c:min val="13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</c:valAx>
      <c:valAx>
        <c:axId val="277200192"/>
        <c:scaling>
          <c:orientation val="minMax"/>
          <c:max val="3.0000000000000008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NHBW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GenCost!$AQ$9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GenCost!$AQ$10:$AQ$210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2.1008158257108479E-2</c:v>
                </c:pt>
                <c:pt idx="2">
                  <c:v>4.8687915594578919E-2</c:v>
                </c:pt>
                <c:pt idx="3">
                  <c:v>8.6542814622521724E-2</c:v>
                </c:pt>
                <c:pt idx="4">
                  <c:v>0.10145284746605882</c:v>
                </c:pt>
                <c:pt idx="5">
                  <c:v>9.5539151471356554E-2</c:v>
                </c:pt>
                <c:pt idx="6">
                  <c:v>8.270311816178301E-2</c:v>
                </c:pt>
                <c:pt idx="7">
                  <c:v>6.7426589149384125E-2</c:v>
                </c:pt>
                <c:pt idx="8">
                  <c:v>5.6856881756550841E-2</c:v>
                </c:pt>
                <c:pt idx="9">
                  <c:v>4.6811263114754413E-2</c:v>
                </c:pt>
                <c:pt idx="10">
                  <c:v>3.9818328226608614E-2</c:v>
                </c:pt>
                <c:pt idx="11">
                  <c:v>3.3075117166226249E-2</c:v>
                </c:pt>
                <c:pt idx="12">
                  <c:v>2.9976117398242901E-2</c:v>
                </c:pt>
                <c:pt idx="13">
                  <c:v>2.6303952137670252E-2</c:v>
                </c:pt>
                <c:pt idx="14">
                  <c:v>2.4447035647318819E-2</c:v>
                </c:pt>
                <c:pt idx="15">
                  <c:v>2.2543289518965885E-2</c:v>
                </c:pt>
                <c:pt idx="16">
                  <c:v>1.9901029598449915E-2</c:v>
                </c:pt>
                <c:pt idx="17">
                  <c:v>1.7928124043095031E-2</c:v>
                </c:pt>
                <c:pt idx="18">
                  <c:v>1.5420176711966436E-2</c:v>
                </c:pt>
                <c:pt idx="19">
                  <c:v>1.3322203793262313E-2</c:v>
                </c:pt>
                <c:pt idx="20">
                  <c:v>1.1506569805289506E-2</c:v>
                </c:pt>
                <c:pt idx="21">
                  <c:v>1.026060866895826E-2</c:v>
                </c:pt>
                <c:pt idx="22">
                  <c:v>8.9707583901293044E-3</c:v>
                </c:pt>
                <c:pt idx="23">
                  <c:v>7.9412767895993674E-3</c:v>
                </c:pt>
                <c:pt idx="24">
                  <c:v>7.1024651355142774E-3</c:v>
                </c:pt>
                <c:pt idx="25">
                  <c:v>6.4144148688094083E-3</c:v>
                </c:pt>
                <c:pt idx="26">
                  <c:v>6.0786333953409795E-3</c:v>
                </c:pt>
                <c:pt idx="27">
                  <c:v>5.5528496861971264E-3</c:v>
                </c:pt>
                <c:pt idx="28">
                  <c:v>5.0246134240348218E-3</c:v>
                </c:pt>
                <c:pt idx="29">
                  <c:v>4.6162440855753023E-3</c:v>
                </c:pt>
                <c:pt idx="30">
                  <c:v>4.1354666504087659E-3</c:v>
                </c:pt>
                <c:pt idx="31">
                  <c:v>3.8632204247690863E-3</c:v>
                </c:pt>
                <c:pt idx="32">
                  <c:v>3.7066165681564297E-3</c:v>
                </c:pt>
                <c:pt idx="33">
                  <c:v>3.4358983729313856E-3</c:v>
                </c:pt>
                <c:pt idx="34">
                  <c:v>3.0610044570849519E-3</c:v>
                </c:pt>
                <c:pt idx="35">
                  <c:v>2.9863877786021581E-3</c:v>
                </c:pt>
                <c:pt idx="36">
                  <c:v>2.9301716680536008E-3</c:v>
                </c:pt>
                <c:pt idx="37">
                  <c:v>2.7793845994899384E-3</c:v>
                </c:pt>
                <c:pt idx="38">
                  <c:v>2.8385540461340116E-3</c:v>
                </c:pt>
                <c:pt idx="39">
                  <c:v>2.6929802578085217E-3</c:v>
                </c:pt>
                <c:pt idx="40">
                  <c:v>2.5281070601284208E-3</c:v>
                </c:pt>
                <c:pt idx="41">
                  <c:v>2.5240494331450164E-3</c:v>
                </c:pt>
                <c:pt idx="42">
                  <c:v>2.5176804996520775E-3</c:v>
                </c:pt>
                <c:pt idx="43">
                  <c:v>2.3919711067168612E-3</c:v>
                </c:pt>
                <c:pt idx="44">
                  <c:v>2.3574042338076065E-3</c:v>
                </c:pt>
                <c:pt idx="45">
                  <c:v>2.1246941900726793E-3</c:v>
                </c:pt>
                <c:pt idx="46">
                  <c:v>2.0913985357436686E-3</c:v>
                </c:pt>
                <c:pt idx="47">
                  <c:v>1.9916785004489906E-3</c:v>
                </c:pt>
                <c:pt idx="48">
                  <c:v>1.8642484682233427E-3</c:v>
                </c:pt>
                <c:pt idx="49">
                  <c:v>1.8197686585065308E-3</c:v>
                </c:pt>
                <c:pt idx="50">
                  <c:v>1.74190331031867E-3</c:v>
                </c:pt>
                <c:pt idx="51">
                  <c:v>1.5811005802136935E-3</c:v>
                </c:pt>
                <c:pt idx="52">
                  <c:v>1.497623893444353E-3</c:v>
                </c:pt>
                <c:pt idx="53">
                  <c:v>1.3909057356624747E-3</c:v>
                </c:pt>
                <c:pt idx="54">
                  <c:v>1.2574277847368792E-3</c:v>
                </c:pt>
                <c:pt idx="55">
                  <c:v>1.1853920651897327E-3</c:v>
                </c:pt>
                <c:pt idx="56">
                  <c:v>1.1139213316782497E-3</c:v>
                </c:pt>
                <c:pt idx="57">
                  <c:v>9.5815211352736967E-4</c:v>
                </c:pt>
                <c:pt idx="58">
                  <c:v>8.8261091244076274E-4</c:v>
                </c:pt>
                <c:pt idx="59">
                  <c:v>7.8508661833014246E-4</c:v>
                </c:pt>
                <c:pt idx="60">
                  <c:v>7.2336189393386189E-4</c:v>
                </c:pt>
                <c:pt idx="61">
                  <c:v>6.3101235828625409E-4</c:v>
                </c:pt>
                <c:pt idx="62">
                  <c:v>6.114176153220926E-4</c:v>
                </c:pt>
                <c:pt idx="63">
                  <c:v>5.4468506015515467E-4</c:v>
                </c:pt>
                <c:pt idx="64">
                  <c:v>5.0633021268860798E-4</c:v>
                </c:pt>
                <c:pt idx="65">
                  <c:v>5.0486638523256956E-4</c:v>
                </c:pt>
                <c:pt idx="66">
                  <c:v>4.4527319906174825E-4</c:v>
                </c:pt>
                <c:pt idx="67">
                  <c:v>3.9834083632648605E-4</c:v>
                </c:pt>
                <c:pt idx="68">
                  <c:v>3.7996594957568968E-4</c:v>
                </c:pt>
                <c:pt idx="69">
                  <c:v>3.4536055489127617E-4</c:v>
                </c:pt>
                <c:pt idx="70">
                  <c:v>3.1586571571127684E-4</c:v>
                </c:pt>
                <c:pt idx="71">
                  <c:v>3.0075233925726757E-4</c:v>
                </c:pt>
                <c:pt idx="72">
                  <c:v>2.722077038645212E-4</c:v>
                </c:pt>
                <c:pt idx="73">
                  <c:v>2.5356316468761261E-4</c:v>
                </c:pt>
                <c:pt idx="74">
                  <c:v>2.5451336847486558E-4</c:v>
                </c:pt>
                <c:pt idx="75">
                  <c:v>2.2331073059615495E-4</c:v>
                </c:pt>
                <c:pt idx="76">
                  <c:v>1.9789919958299924E-4</c:v>
                </c:pt>
                <c:pt idx="77">
                  <c:v>1.8229788064364391E-4</c:v>
                </c:pt>
                <c:pt idx="78">
                  <c:v>1.6652963401193337E-4</c:v>
                </c:pt>
                <c:pt idx="79">
                  <c:v>1.5122364868212963E-4</c:v>
                </c:pt>
                <c:pt idx="80">
                  <c:v>1.4235079980386253E-4</c:v>
                </c:pt>
                <c:pt idx="81">
                  <c:v>1.2988258524409792E-4</c:v>
                </c:pt>
                <c:pt idx="82">
                  <c:v>1.2195994015308375E-4</c:v>
                </c:pt>
                <c:pt idx="83">
                  <c:v>1.130999318665363E-4</c:v>
                </c:pt>
                <c:pt idx="84">
                  <c:v>1.0904230488313194E-4</c:v>
                </c:pt>
                <c:pt idx="85">
                  <c:v>1.0429128594686736E-4</c:v>
                </c:pt>
                <c:pt idx="86">
                  <c:v>1.0599908464557867E-4</c:v>
                </c:pt>
                <c:pt idx="87">
                  <c:v>1.0102977565008034E-4</c:v>
                </c:pt>
                <c:pt idx="88">
                  <c:v>9.4070174938038677E-5</c:v>
                </c:pt>
                <c:pt idx="89">
                  <c:v>8.9896982629157656E-5</c:v>
                </c:pt>
                <c:pt idx="90">
                  <c:v>8.7290342510071953E-5</c:v>
                </c:pt>
                <c:pt idx="91">
                  <c:v>8.1306626768722504E-5</c:v>
                </c:pt>
                <c:pt idx="92">
                  <c:v>7.9162247951543627E-5</c:v>
                </c:pt>
                <c:pt idx="93">
                  <c:v>7.832760948976741E-5</c:v>
                </c:pt>
                <c:pt idx="94">
                  <c:v>7.5977781205074392E-5</c:v>
                </c:pt>
                <c:pt idx="95">
                  <c:v>6.7965251972022773E-5</c:v>
                </c:pt>
                <c:pt idx="96">
                  <c:v>6.9904181321687496E-5</c:v>
                </c:pt>
                <c:pt idx="97">
                  <c:v>6.3971827947216593E-5</c:v>
                </c:pt>
                <c:pt idx="98">
                  <c:v>6.632165623190961E-5</c:v>
                </c:pt>
                <c:pt idx="99">
                  <c:v>5.8167880489942025E-5</c:v>
                </c:pt>
                <c:pt idx="100">
                  <c:v>6.0697477058709917E-5</c:v>
                </c:pt>
                <c:pt idx="101">
                  <c:v>5.5882255163847169E-5</c:v>
                </c:pt>
                <c:pt idx="102">
                  <c:v>5.5484196820538525E-5</c:v>
                </c:pt>
                <c:pt idx="103">
                  <c:v>4.711213101933715E-5</c:v>
                </c:pt>
                <c:pt idx="104">
                  <c:v>4.8742886167730669E-5</c:v>
                </c:pt>
                <c:pt idx="105">
                  <c:v>4.9461959304030167E-5</c:v>
                </c:pt>
                <c:pt idx="106">
                  <c:v>3.7956789123238109E-5</c:v>
                </c:pt>
                <c:pt idx="107">
                  <c:v>3.8264963324509326E-5</c:v>
                </c:pt>
                <c:pt idx="108">
                  <c:v>3.1356724979346232E-5</c:v>
                </c:pt>
                <c:pt idx="109">
                  <c:v>2.6849677285754698E-5</c:v>
                </c:pt>
                <c:pt idx="110">
                  <c:v>1.8336364975637354E-5</c:v>
                </c:pt>
                <c:pt idx="111">
                  <c:v>1.0452241659782077E-5</c:v>
                </c:pt>
                <c:pt idx="112">
                  <c:v>2.8377707700391141E-6</c:v>
                </c:pt>
                <c:pt idx="113">
                  <c:v>3.3385538471048407E-7</c:v>
                </c:pt>
                <c:pt idx="114">
                  <c:v>7.7043550317804003E-8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55-4681-B639-DEA7DDD984ED}"/>
            </c:ext>
          </c:extLst>
        </c:ser>
        <c:ser>
          <c:idx val="1"/>
          <c:order val="1"/>
          <c:tx>
            <c:strRef>
              <c:f>GenCost!$AR$9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GenCost!$AR$10:$AR$210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2.1648799999999999E-2</c:v>
                </c:pt>
                <c:pt idx="2">
                  <c:v>5.3826499999999999E-2</c:v>
                </c:pt>
                <c:pt idx="3">
                  <c:v>8.1772800000000007E-2</c:v>
                </c:pt>
                <c:pt idx="4">
                  <c:v>0.105372299999999</c:v>
                </c:pt>
                <c:pt idx="5">
                  <c:v>9.6506099999999997E-2</c:v>
                </c:pt>
                <c:pt idx="6">
                  <c:v>8.2656599999999997E-2</c:v>
                </c:pt>
                <c:pt idx="7">
                  <c:v>6.7875199999999997E-2</c:v>
                </c:pt>
                <c:pt idx="8">
                  <c:v>5.6800099999999999E-2</c:v>
                </c:pt>
                <c:pt idx="9">
                  <c:v>4.6832899999999997E-2</c:v>
                </c:pt>
                <c:pt idx="10">
                  <c:v>3.9273299999999997E-2</c:v>
                </c:pt>
                <c:pt idx="11">
                  <c:v>3.3370499999999997E-2</c:v>
                </c:pt>
                <c:pt idx="12">
                  <c:v>2.95231E-2</c:v>
                </c:pt>
                <c:pt idx="13">
                  <c:v>2.62235E-2</c:v>
                </c:pt>
                <c:pt idx="14">
                  <c:v>2.4272700000000001E-2</c:v>
                </c:pt>
                <c:pt idx="15">
                  <c:v>2.1787399999999998E-2</c:v>
                </c:pt>
                <c:pt idx="16">
                  <c:v>1.96226E-2</c:v>
                </c:pt>
                <c:pt idx="17">
                  <c:v>1.7445599999999999E-2</c:v>
                </c:pt>
                <c:pt idx="18">
                  <c:v>1.5307899999999999E-2</c:v>
                </c:pt>
                <c:pt idx="19">
                  <c:v>1.3515599999999999E-2</c:v>
                </c:pt>
                <c:pt idx="20">
                  <c:v>1.15424E-2</c:v>
                </c:pt>
                <c:pt idx="21">
                  <c:v>1.03293E-2</c:v>
                </c:pt>
                <c:pt idx="22">
                  <c:v>8.7101999999999995E-3</c:v>
                </c:pt>
                <c:pt idx="23">
                  <c:v>7.4302999999999999E-3</c:v>
                </c:pt>
                <c:pt idx="24">
                  <c:v>6.9286E-3</c:v>
                </c:pt>
                <c:pt idx="25">
                  <c:v>6.4041999999999996E-3</c:v>
                </c:pt>
                <c:pt idx="26">
                  <c:v>5.6144000000000003E-3</c:v>
                </c:pt>
                <c:pt idx="27">
                  <c:v>5.2404000000000001E-3</c:v>
                </c:pt>
                <c:pt idx="28">
                  <c:v>5.1491000000000002E-3</c:v>
                </c:pt>
                <c:pt idx="29">
                  <c:v>4.8663999999999999E-3</c:v>
                </c:pt>
                <c:pt idx="30">
                  <c:v>4.3635000000000002E-3</c:v>
                </c:pt>
                <c:pt idx="31">
                  <c:v>3.7155999999999999E-3</c:v>
                </c:pt>
                <c:pt idx="32">
                  <c:v>3.4275999999999998E-3</c:v>
                </c:pt>
                <c:pt idx="33">
                  <c:v>3.2093E-3</c:v>
                </c:pt>
                <c:pt idx="34">
                  <c:v>3.0189000000000001E-3</c:v>
                </c:pt>
                <c:pt idx="35">
                  <c:v>2.9291999999999999E-3</c:v>
                </c:pt>
                <c:pt idx="36">
                  <c:v>2.8394000000000002E-3</c:v>
                </c:pt>
                <c:pt idx="37">
                  <c:v>2.7496999999999999E-3</c:v>
                </c:pt>
                <c:pt idx="38">
                  <c:v>2.6599000000000002E-3</c:v>
                </c:pt>
                <c:pt idx="39">
                  <c:v>2.5701999999999999E-3</c:v>
                </c:pt>
                <c:pt idx="40">
                  <c:v>2.4803999999999998E-3</c:v>
                </c:pt>
                <c:pt idx="41">
                  <c:v>2.3906000000000001E-3</c:v>
                </c:pt>
                <c:pt idx="42">
                  <c:v>2.3008999999999998E-3</c:v>
                </c:pt>
                <c:pt idx="43">
                  <c:v>2.2111000000000001E-3</c:v>
                </c:pt>
                <c:pt idx="44">
                  <c:v>2.1213E-3</c:v>
                </c:pt>
                <c:pt idx="45">
                  <c:v>2.0316000000000002E-3</c:v>
                </c:pt>
                <c:pt idx="46">
                  <c:v>1.9417E-3</c:v>
                </c:pt>
                <c:pt idx="47">
                  <c:v>1.8519999999999999E-3</c:v>
                </c:pt>
                <c:pt idx="48">
                  <c:v>1.7623000000000001E-3</c:v>
                </c:pt>
                <c:pt idx="49">
                  <c:v>1.6724999999999999E-3</c:v>
                </c:pt>
                <c:pt idx="50">
                  <c:v>1.5827E-3</c:v>
                </c:pt>
                <c:pt idx="51">
                  <c:v>1.4928999999999999E-3</c:v>
                </c:pt>
                <c:pt idx="52">
                  <c:v>1.4032000000000001E-3</c:v>
                </c:pt>
                <c:pt idx="53">
                  <c:v>1.3133999999999999E-3</c:v>
                </c:pt>
                <c:pt idx="54">
                  <c:v>1.2236E-3</c:v>
                </c:pt>
                <c:pt idx="55">
                  <c:v>1.1339E-3</c:v>
                </c:pt>
                <c:pt idx="56">
                  <c:v>1.044E-3</c:v>
                </c:pt>
                <c:pt idx="57">
                  <c:v>9.5430000000000005E-4</c:v>
                </c:pt>
                <c:pt idx="58">
                  <c:v>8.6470000000000004E-4</c:v>
                </c:pt>
                <c:pt idx="59">
                  <c:v>7.7490000000000002E-4</c:v>
                </c:pt>
                <c:pt idx="60">
                  <c:v>6.8510000000000001E-4</c:v>
                </c:pt>
                <c:pt idx="61">
                  <c:v>6.5620000000000001E-4</c:v>
                </c:pt>
                <c:pt idx="62">
                  <c:v>6.2730000000000001E-4</c:v>
                </c:pt>
                <c:pt idx="63">
                  <c:v>5.9829999999999996E-4</c:v>
                </c:pt>
                <c:pt idx="64">
                  <c:v>5.6930000000000001E-4</c:v>
                </c:pt>
                <c:pt idx="65">
                  <c:v>5.4040000000000002E-4</c:v>
                </c:pt>
                <c:pt idx="66">
                  <c:v>5.1150000000000002E-4</c:v>
                </c:pt>
                <c:pt idx="67">
                  <c:v>4.8250000000000002E-4</c:v>
                </c:pt>
                <c:pt idx="68">
                  <c:v>4.5360000000000002E-4</c:v>
                </c:pt>
                <c:pt idx="69">
                  <c:v>4.2470000000000002E-4</c:v>
                </c:pt>
                <c:pt idx="70">
                  <c:v>3.9570000000000002E-4</c:v>
                </c:pt>
                <c:pt idx="71">
                  <c:v>3.6680000000000003E-4</c:v>
                </c:pt>
                <c:pt idx="72">
                  <c:v>3.3780000000000003E-4</c:v>
                </c:pt>
                <c:pt idx="73">
                  <c:v>3.0880000000000002E-4</c:v>
                </c:pt>
                <c:pt idx="74">
                  <c:v>2.7989999999999997E-4</c:v>
                </c:pt>
                <c:pt idx="75">
                  <c:v>2.5099999999999998E-4</c:v>
                </c:pt>
                <c:pt idx="76">
                  <c:v>2.221E-4</c:v>
                </c:pt>
                <c:pt idx="77">
                  <c:v>1.931E-4</c:v>
                </c:pt>
                <c:pt idx="78">
                  <c:v>1.6420000000000001E-4</c:v>
                </c:pt>
                <c:pt idx="79">
                  <c:v>1.3530000000000001E-4</c:v>
                </c:pt>
                <c:pt idx="80">
                  <c:v>1.0620000000000001E-4</c:v>
                </c:pt>
                <c:pt idx="81">
                  <c:v>1.032E-4</c:v>
                </c:pt>
                <c:pt idx="82">
                  <c:v>1.002E-4</c:v>
                </c:pt>
                <c:pt idx="83">
                  <c:v>9.7100000000000002E-5</c:v>
                </c:pt>
                <c:pt idx="84">
                  <c:v>9.4099999999999997E-5</c:v>
                </c:pt>
                <c:pt idx="85">
                  <c:v>9.1100000000000005E-5</c:v>
                </c:pt>
                <c:pt idx="86">
                  <c:v>8.7999999999999998E-5</c:v>
                </c:pt>
                <c:pt idx="87">
                  <c:v>8.5000000000000006E-5</c:v>
                </c:pt>
                <c:pt idx="88">
                  <c:v>8.2000000000000001E-5</c:v>
                </c:pt>
                <c:pt idx="89">
                  <c:v>7.8899999999999993E-5</c:v>
                </c:pt>
                <c:pt idx="90">
                  <c:v>7.5900000000000002E-5</c:v>
                </c:pt>
                <c:pt idx="91">
                  <c:v>7.2899999999999997E-5</c:v>
                </c:pt>
                <c:pt idx="92">
                  <c:v>6.9800000000000003E-5</c:v>
                </c:pt>
                <c:pt idx="93">
                  <c:v>6.6799999999999997E-5</c:v>
                </c:pt>
                <c:pt idx="94">
                  <c:v>6.3700000000000003E-5</c:v>
                </c:pt>
                <c:pt idx="95">
                  <c:v>6.0699999999999998E-5</c:v>
                </c:pt>
                <c:pt idx="96">
                  <c:v>5.77E-5</c:v>
                </c:pt>
                <c:pt idx="97">
                  <c:v>5.4599999999999999E-5</c:v>
                </c:pt>
                <c:pt idx="98">
                  <c:v>5.1600000000000001E-5</c:v>
                </c:pt>
                <c:pt idx="99">
                  <c:v>4.8600000000000002E-5</c:v>
                </c:pt>
                <c:pt idx="100">
                  <c:v>4.5500000000000001E-5</c:v>
                </c:pt>
                <c:pt idx="101">
                  <c:v>4.2500000000000003E-5</c:v>
                </c:pt>
                <c:pt idx="102">
                  <c:v>3.9499999999999998E-5</c:v>
                </c:pt>
                <c:pt idx="103">
                  <c:v>3.6399999999999997E-5</c:v>
                </c:pt>
                <c:pt idx="104">
                  <c:v>3.3399999999999999E-5</c:v>
                </c:pt>
                <c:pt idx="105">
                  <c:v>3.04E-5</c:v>
                </c:pt>
                <c:pt idx="106">
                  <c:v>2.73E-5</c:v>
                </c:pt>
                <c:pt idx="107">
                  <c:v>2.4300000000000001E-5</c:v>
                </c:pt>
                <c:pt idx="108">
                  <c:v>2.12E-5</c:v>
                </c:pt>
                <c:pt idx="109">
                  <c:v>1.8199999999999999E-5</c:v>
                </c:pt>
                <c:pt idx="110">
                  <c:v>1.52E-5</c:v>
                </c:pt>
                <c:pt idx="111">
                  <c:v>1.2099999999999999E-5</c:v>
                </c:pt>
                <c:pt idx="112">
                  <c:v>9.0999999999999993E-6</c:v>
                </c:pt>
                <c:pt idx="113">
                  <c:v>6.1E-6</c:v>
                </c:pt>
                <c:pt idx="114">
                  <c:v>3.0000000000000001E-6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55-4681-B639-DEA7DDD98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45"/>
          <c:min val="3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5.000000000000001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NHBNW - Beginning</a:t>
            </a:r>
          </a:p>
        </c:rich>
      </c:tx>
      <c:layout>
        <c:manualLayout>
          <c:xMode val="edge"/>
          <c:yMode val="edge"/>
          <c:x val="0.33815234009672762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Time!$AS$9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Time!$AS$10:$AS$210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6.127019638092613E-2</c:v>
                </c:pt>
                <c:pt idx="2">
                  <c:v>0.15495604789822845</c:v>
                </c:pt>
                <c:pt idx="3">
                  <c:v>0.19766158720494198</c:v>
                </c:pt>
                <c:pt idx="4">
                  <c:v>0.14604912070321577</c:v>
                </c:pt>
                <c:pt idx="5">
                  <c:v>0.11482048009090515</c:v>
                </c:pt>
                <c:pt idx="6">
                  <c:v>7.7166651826028526E-2</c:v>
                </c:pt>
                <c:pt idx="7">
                  <c:v>5.4971769449576886E-2</c:v>
                </c:pt>
                <c:pt idx="8">
                  <c:v>3.8580327739720061E-2</c:v>
                </c:pt>
                <c:pt idx="9">
                  <c:v>2.9847153956511909E-2</c:v>
                </c:pt>
                <c:pt idx="10">
                  <c:v>2.381674709666072E-2</c:v>
                </c:pt>
                <c:pt idx="11">
                  <c:v>1.7961749356254161E-2</c:v>
                </c:pt>
                <c:pt idx="12">
                  <c:v>1.3958082072507174E-2</c:v>
                </c:pt>
                <c:pt idx="13">
                  <c:v>1.1260755331396184E-2</c:v>
                </c:pt>
                <c:pt idx="14">
                  <c:v>8.4558523425351251E-3</c:v>
                </c:pt>
                <c:pt idx="15">
                  <c:v>6.7095090927212471E-3</c:v>
                </c:pt>
                <c:pt idx="16">
                  <c:v>5.0948936870443958E-3</c:v>
                </c:pt>
                <c:pt idx="17">
                  <c:v>3.9879412575130222E-3</c:v>
                </c:pt>
                <c:pt idx="18">
                  <c:v>3.2304901719911387E-3</c:v>
                </c:pt>
                <c:pt idx="19">
                  <c:v>2.807293856264108E-3</c:v>
                </c:pt>
                <c:pt idx="20">
                  <c:v>2.4796810951103489E-3</c:v>
                </c:pt>
                <c:pt idx="21">
                  <c:v>2.1859240392147518E-3</c:v>
                </c:pt>
                <c:pt idx="22">
                  <c:v>1.9457121848377289E-3</c:v>
                </c:pt>
                <c:pt idx="23">
                  <c:v>1.8148217835611286E-3</c:v>
                </c:pt>
                <c:pt idx="24">
                  <c:v>1.7215907402293612E-3</c:v>
                </c:pt>
                <c:pt idx="25">
                  <c:v>1.6476400607681786E-3</c:v>
                </c:pt>
                <c:pt idx="26">
                  <c:v>1.5883478277112571E-3</c:v>
                </c:pt>
                <c:pt idx="27">
                  <c:v>1.4720903020645534E-3</c:v>
                </c:pt>
                <c:pt idx="28">
                  <c:v>1.4137505803526972E-3</c:v>
                </c:pt>
                <c:pt idx="29">
                  <c:v>1.2983304975664202E-3</c:v>
                </c:pt>
                <c:pt idx="30">
                  <c:v>1.192013610453788E-3</c:v>
                </c:pt>
                <c:pt idx="31">
                  <c:v>1.093949690767192E-3</c:v>
                </c:pt>
                <c:pt idx="32">
                  <c:v>9.8910951587409079E-4</c:v>
                </c:pt>
                <c:pt idx="33">
                  <c:v>9.3081454301737192E-4</c:v>
                </c:pt>
                <c:pt idx="34">
                  <c:v>8.3293601144491614E-4</c:v>
                </c:pt>
                <c:pt idx="35">
                  <c:v>7.4550314120022448E-4</c:v>
                </c:pt>
                <c:pt idx="36">
                  <c:v>6.6629766760720459E-4</c:v>
                </c:pt>
                <c:pt idx="37">
                  <c:v>5.6097164800118413E-4</c:v>
                </c:pt>
                <c:pt idx="38">
                  <c:v>4.8328124278924152E-4</c:v>
                </c:pt>
                <c:pt idx="39">
                  <c:v>4.2669311912133103E-4</c:v>
                </c:pt>
                <c:pt idx="40">
                  <c:v>4.1548672725623311E-4</c:v>
                </c:pt>
                <c:pt idx="41">
                  <c:v>3.4173422129637272E-4</c:v>
                </c:pt>
                <c:pt idx="42">
                  <c:v>3.0497623314787692E-4</c:v>
                </c:pt>
                <c:pt idx="43">
                  <c:v>2.7423376966855228E-4</c:v>
                </c:pt>
                <c:pt idx="44">
                  <c:v>2.2008765495242009E-4</c:v>
                </c:pt>
                <c:pt idx="45">
                  <c:v>1.6934245322672268E-4</c:v>
                </c:pt>
                <c:pt idx="46">
                  <c:v>9.8831042917521062E-5</c:v>
                </c:pt>
                <c:pt idx="47">
                  <c:v>5.1876708491311994E-5</c:v>
                </c:pt>
                <c:pt idx="48">
                  <c:v>2.1140637705578404E-5</c:v>
                </c:pt>
                <c:pt idx="49">
                  <c:v>5.5999995857534564E-6</c:v>
                </c:pt>
                <c:pt idx="50">
                  <c:v>5.4977164882967722E-7</c:v>
                </c:pt>
                <c:pt idx="51">
                  <c:v>3.1963467955213798E-8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94-48F3-BC7C-41B448BD87BF}"/>
            </c:ext>
          </c:extLst>
        </c:ser>
        <c:ser>
          <c:idx val="1"/>
          <c:order val="1"/>
          <c:tx>
            <c:strRef>
              <c:f>Time!$AT$9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Time!$AT$10:$AT$210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5.1418100000000001E-2</c:v>
                </c:pt>
                <c:pt idx="2">
                  <c:v>0.1393585</c:v>
                </c:pt>
                <c:pt idx="3">
                  <c:v>0.19366920000000001</c:v>
                </c:pt>
                <c:pt idx="4">
                  <c:v>0.16319500000000001</c:v>
                </c:pt>
                <c:pt idx="5">
                  <c:v>0.1144686</c:v>
                </c:pt>
                <c:pt idx="6">
                  <c:v>8.2126400000000002E-2</c:v>
                </c:pt>
                <c:pt idx="7">
                  <c:v>5.7319599999999998E-2</c:v>
                </c:pt>
                <c:pt idx="8">
                  <c:v>4.1998899999999999E-2</c:v>
                </c:pt>
                <c:pt idx="9">
                  <c:v>3.0939399999999999E-2</c:v>
                </c:pt>
                <c:pt idx="10">
                  <c:v>2.42449E-2</c:v>
                </c:pt>
                <c:pt idx="11">
                  <c:v>1.9000300000000001E-2</c:v>
                </c:pt>
                <c:pt idx="12">
                  <c:v>1.47406E-2</c:v>
                </c:pt>
                <c:pt idx="13">
                  <c:v>1.1598000000000001E-2</c:v>
                </c:pt>
                <c:pt idx="14">
                  <c:v>9.2931000000000003E-3</c:v>
                </c:pt>
                <c:pt idx="15">
                  <c:v>7.7881000000000001E-3</c:v>
                </c:pt>
                <c:pt idx="16">
                  <c:v>6.1034000000000001E-3</c:v>
                </c:pt>
                <c:pt idx="17">
                  <c:v>4.6408999999999999E-3</c:v>
                </c:pt>
                <c:pt idx="18">
                  <c:v>3.5422000000000001E-3</c:v>
                </c:pt>
                <c:pt idx="19">
                  <c:v>2.8777999999999998E-3</c:v>
                </c:pt>
                <c:pt idx="20">
                  <c:v>2.5592000000000002E-3</c:v>
                </c:pt>
                <c:pt idx="21">
                  <c:v>2.3134000000000002E-3</c:v>
                </c:pt>
                <c:pt idx="22">
                  <c:v>2.1213E-3</c:v>
                </c:pt>
                <c:pt idx="23">
                  <c:v>1.9570999999999998E-3</c:v>
                </c:pt>
                <c:pt idx="24">
                  <c:v>1.7723000000000001E-3</c:v>
                </c:pt>
                <c:pt idx="25">
                  <c:v>1.5690000000000001E-3</c:v>
                </c:pt>
                <c:pt idx="26">
                  <c:v>1.3365E-3</c:v>
                </c:pt>
                <c:pt idx="27">
                  <c:v>1.1150999999999999E-3</c:v>
                </c:pt>
                <c:pt idx="28">
                  <c:v>9.7570000000000003E-4</c:v>
                </c:pt>
                <c:pt idx="29">
                  <c:v>8.5369999999999999E-4</c:v>
                </c:pt>
                <c:pt idx="30">
                  <c:v>7.471E-4</c:v>
                </c:pt>
                <c:pt idx="31">
                  <c:v>6.5370000000000001E-4</c:v>
                </c:pt>
                <c:pt idx="32">
                  <c:v>5.7189999999999997E-4</c:v>
                </c:pt>
                <c:pt idx="33">
                  <c:v>5.0040000000000002E-4</c:v>
                </c:pt>
                <c:pt idx="34">
                  <c:v>4.3780000000000002E-4</c:v>
                </c:pt>
                <c:pt idx="35">
                  <c:v>3.8319999999999999E-4</c:v>
                </c:pt>
                <c:pt idx="36">
                  <c:v>3.3530000000000002E-4</c:v>
                </c:pt>
                <c:pt idx="37">
                  <c:v>2.9700000000000001E-4</c:v>
                </c:pt>
                <c:pt idx="38">
                  <c:v>2.587E-4</c:v>
                </c:pt>
                <c:pt idx="39">
                  <c:v>2.2039999999999999E-4</c:v>
                </c:pt>
                <c:pt idx="40">
                  <c:v>1.8210000000000001E-4</c:v>
                </c:pt>
                <c:pt idx="41">
                  <c:v>1.5239999999999999E-4</c:v>
                </c:pt>
                <c:pt idx="42">
                  <c:v>1.228E-4</c:v>
                </c:pt>
                <c:pt idx="43">
                  <c:v>9.31E-5</c:v>
                </c:pt>
                <c:pt idx="44">
                  <c:v>6.3499999999999999E-5</c:v>
                </c:pt>
                <c:pt idx="45">
                  <c:v>3.3699999999999999E-5</c:v>
                </c:pt>
                <c:pt idx="46">
                  <c:v>2.5299999999999998E-5</c:v>
                </c:pt>
                <c:pt idx="47">
                  <c:v>1.6900000000000001E-5</c:v>
                </c:pt>
                <c:pt idx="48">
                  <c:v>8.3999999999999992E-6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94-48F3-BC7C-41B448BD8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5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0.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NHBNW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Time!$AS$9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Time!$AS$10:$AS$210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6.127019638092613E-2</c:v>
                </c:pt>
                <c:pt idx="2">
                  <c:v>0.15495604789822845</c:v>
                </c:pt>
                <c:pt idx="3">
                  <c:v>0.19766158720494198</c:v>
                </c:pt>
                <c:pt idx="4">
                  <c:v>0.14604912070321577</c:v>
                </c:pt>
                <c:pt idx="5">
                  <c:v>0.11482048009090515</c:v>
                </c:pt>
                <c:pt idx="6">
                  <c:v>7.7166651826028526E-2</c:v>
                </c:pt>
                <c:pt idx="7">
                  <c:v>5.4971769449576886E-2</c:v>
                </c:pt>
                <c:pt idx="8">
                  <c:v>3.8580327739720061E-2</c:v>
                </c:pt>
                <c:pt idx="9">
                  <c:v>2.9847153956511909E-2</c:v>
                </c:pt>
                <c:pt idx="10">
                  <c:v>2.381674709666072E-2</c:v>
                </c:pt>
                <c:pt idx="11">
                  <c:v>1.7961749356254161E-2</c:v>
                </c:pt>
                <c:pt idx="12">
                  <c:v>1.3958082072507174E-2</c:v>
                </c:pt>
                <c:pt idx="13">
                  <c:v>1.1260755331396184E-2</c:v>
                </c:pt>
                <c:pt idx="14">
                  <c:v>8.4558523425351251E-3</c:v>
                </c:pt>
                <c:pt idx="15">
                  <c:v>6.7095090927212471E-3</c:v>
                </c:pt>
                <c:pt idx="16">
                  <c:v>5.0948936870443958E-3</c:v>
                </c:pt>
                <c:pt idx="17">
                  <c:v>3.9879412575130222E-3</c:v>
                </c:pt>
                <c:pt idx="18">
                  <c:v>3.2304901719911387E-3</c:v>
                </c:pt>
                <c:pt idx="19">
                  <c:v>2.807293856264108E-3</c:v>
                </c:pt>
                <c:pt idx="20">
                  <c:v>2.4796810951103489E-3</c:v>
                </c:pt>
                <c:pt idx="21">
                  <c:v>2.1859240392147518E-3</c:v>
                </c:pt>
                <c:pt idx="22">
                  <c:v>1.9457121848377289E-3</c:v>
                </c:pt>
                <c:pt idx="23">
                  <c:v>1.8148217835611286E-3</c:v>
                </c:pt>
                <c:pt idx="24">
                  <c:v>1.7215907402293612E-3</c:v>
                </c:pt>
                <c:pt idx="25">
                  <c:v>1.6476400607681786E-3</c:v>
                </c:pt>
                <c:pt idx="26">
                  <c:v>1.5883478277112571E-3</c:v>
                </c:pt>
                <c:pt idx="27">
                  <c:v>1.4720903020645534E-3</c:v>
                </c:pt>
                <c:pt idx="28">
                  <c:v>1.4137505803526972E-3</c:v>
                </c:pt>
                <c:pt idx="29">
                  <c:v>1.2983304975664202E-3</c:v>
                </c:pt>
                <c:pt idx="30">
                  <c:v>1.192013610453788E-3</c:v>
                </c:pt>
                <c:pt idx="31">
                  <c:v>1.093949690767192E-3</c:v>
                </c:pt>
                <c:pt idx="32">
                  <c:v>9.8910951587409079E-4</c:v>
                </c:pt>
                <c:pt idx="33">
                  <c:v>9.3081454301737192E-4</c:v>
                </c:pt>
                <c:pt idx="34">
                  <c:v>8.3293601144491614E-4</c:v>
                </c:pt>
                <c:pt idx="35">
                  <c:v>7.4550314120022448E-4</c:v>
                </c:pt>
                <c:pt idx="36">
                  <c:v>6.6629766760720459E-4</c:v>
                </c:pt>
                <c:pt idx="37">
                  <c:v>5.6097164800118413E-4</c:v>
                </c:pt>
                <c:pt idx="38">
                  <c:v>4.8328124278924152E-4</c:v>
                </c:pt>
                <c:pt idx="39">
                  <c:v>4.2669311912133103E-4</c:v>
                </c:pt>
                <c:pt idx="40">
                  <c:v>4.1548672725623311E-4</c:v>
                </c:pt>
                <c:pt idx="41">
                  <c:v>3.4173422129637272E-4</c:v>
                </c:pt>
                <c:pt idx="42">
                  <c:v>3.0497623314787692E-4</c:v>
                </c:pt>
                <c:pt idx="43">
                  <c:v>2.7423376966855228E-4</c:v>
                </c:pt>
                <c:pt idx="44">
                  <c:v>2.2008765495242009E-4</c:v>
                </c:pt>
                <c:pt idx="45">
                  <c:v>1.6934245322672268E-4</c:v>
                </c:pt>
                <c:pt idx="46">
                  <c:v>9.8831042917521062E-5</c:v>
                </c:pt>
                <c:pt idx="47">
                  <c:v>5.1876708491311994E-5</c:v>
                </c:pt>
                <c:pt idx="48">
                  <c:v>2.1140637705578404E-5</c:v>
                </c:pt>
                <c:pt idx="49">
                  <c:v>5.5999995857534564E-6</c:v>
                </c:pt>
                <c:pt idx="50">
                  <c:v>5.4977164882967722E-7</c:v>
                </c:pt>
                <c:pt idx="51">
                  <c:v>3.1963467955213798E-8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F6-4049-B195-3CA4CF460976}"/>
            </c:ext>
          </c:extLst>
        </c:ser>
        <c:ser>
          <c:idx val="1"/>
          <c:order val="1"/>
          <c:tx>
            <c:strRef>
              <c:f>Time!$AT$9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Time!$AT$10:$AT$210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5.1418100000000001E-2</c:v>
                </c:pt>
                <c:pt idx="2">
                  <c:v>0.1393585</c:v>
                </c:pt>
                <c:pt idx="3">
                  <c:v>0.19366920000000001</c:v>
                </c:pt>
                <c:pt idx="4">
                  <c:v>0.16319500000000001</c:v>
                </c:pt>
                <c:pt idx="5">
                  <c:v>0.1144686</c:v>
                </c:pt>
                <c:pt idx="6">
                  <c:v>8.2126400000000002E-2</c:v>
                </c:pt>
                <c:pt idx="7">
                  <c:v>5.7319599999999998E-2</c:v>
                </c:pt>
                <c:pt idx="8">
                  <c:v>4.1998899999999999E-2</c:v>
                </c:pt>
                <c:pt idx="9">
                  <c:v>3.0939399999999999E-2</c:v>
                </c:pt>
                <c:pt idx="10">
                  <c:v>2.42449E-2</c:v>
                </c:pt>
                <c:pt idx="11">
                  <c:v>1.9000300000000001E-2</c:v>
                </c:pt>
                <c:pt idx="12">
                  <c:v>1.47406E-2</c:v>
                </c:pt>
                <c:pt idx="13">
                  <c:v>1.1598000000000001E-2</c:v>
                </c:pt>
                <c:pt idx="14">
                  <c:v>9.2931000000000003E-3</c:v>
                </c:pt>
                <c:pt idx="15">
                  <c:v>7.7881000000000001E-3</c:v>
                </c:pt>
                <c:pt idx="16">
                  <c:v>6.1034000000000001E-3</c:v>
                </c:pt>
                <c:pt idx="17">
                  <c:v>4.6408999999999999E-3</c:v>
                </c:pt>
                <c:pt idx="18">
                  <c:v>3.5422000000000001E-3</c:v>
                </c:pt>
                <c:pt idx="19">
                  <c:v>2.8777999999999998E-3</c:v>
                </c:pt>
                <c:pt idx="20">
                  <c:v>2.5592000000000002E-3</c:v>
                </c:pt>
                <c:pt idx="21">
                  <c:v>2.3134000000000002E-3</c:v>
                </c:pt>
                <c:pt idx="22">
                  <c:v>2.1213E-3</c:v>
                </c:pt>
                <c:pt idx="23">
                  <c:v>1.9570999999999998E-3</c:v>
                </c:pt>
                <c:pt idx="24">
                  <c:v>1.7723000000000001E-3</c:v>
                </c:pt>
                <c:pt idx="25">
                  <c:v>1.5690000000000001E-3</c:v>
                </c:pt>
                <c:pt idx="26">
                  <c:v>1.3365E-3</c:v>
                </c:pt>
                <c:pt idx="27">
                  <c:v>1.1150999999999999E-3</c:v>
                </c:pt>
                <c:pt idx="28">
                  <c:v>9.7570000000000003E-4</c:v>
                </c:pt>
                <c:pt idx="29">
                  <c:v>8.5369999999999999E-4</c:v>
                </c:pt>
                <c:pt idx="30">
                  <c:v>7.471E-4</c:v>
                </c:pt>
                <c:pt idx="31">
                  <c:v>6.5370000000000001E-4</c:v>
                </c:pt>
                <c:pt idx="32">
                  <c:v>5.7189999999999997E-4</c:v>
                </c:pt>
                <c:pt idx="33">
                  <c:v>5.0040000000000002E-4</c:v>
                </c:pt>
                <c:pt idx="34">
                  <c:v>4.3780000000000002E-4</c:v>
                </c:pt>
                <c:pt idx="35">
                  <c:v>3.8319999999999999E-4</c:v>
                </c:pt>
                <c:pt idx="36">
                  <c:v>3.3530000000000002E-4</c:v>
                </c:pt>
                <c:pt idx="37">
                  <c:v>2.9700000000000001E-4</c:v>
                </c:pt>
                <c:pt idx="38">
                  <c:v>2.587E-4</c:v>
                </c:pt>
                <c:pt idx="39">
                  <c:v>2.2039999999999999E-4</c:v>
                </c:pt>
                <c:pt idx="40">
                  <c:v>1.8210000000000001E-4</c:v>
                </c:pt>
                <c:pt idx="41">
                  <c:v>1.5239999999999999E-4</c:v>
                </c:pt>
                <c:pt idx="42">
                  <c:v>1.228E-4</c:v>
                </c:pt>
                <c:pt idx="43">
                  <c:v>9.31E-5</c:v>
                </c:pt>
                <c:pt idx="44">
                  <c:v>6.3499999999999999E-5</c:v>
                </c:pt>
                <c:pt idx="45">
                  <c:v>3.3699999999999999E-5</c:v>
                </c:pt>
                <c:pt idx="46">
                  <c:v>2.5299999999999998E-5</c:v>
                </c:pt>
                <c:pt idx="47">
                  <c:v>1.6900000000000001E-5</c:v>
                </c:pt>
                <c:pt idx="48">
                  <c:v>8.3999999999999992E-6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F6-4049-B195-3CA4CF460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10"/>
          <c:min val="8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1.5000000000000007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NHBNW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Time!$AS$9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Time!$AS$10:$AS$210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6.127019638092613E-2</c:v>
                </c:pt>
                <c:pt idx="2">
                  <c:v>0.15495604789822845</c:v>
                </c:pt>
                <c:pt idx="3">
                  <c:v>0.19766158720494198</c:v>
                </c:pt>
                <c:pt idx="4">
                  <c:v>0.14604912070321577</c:v>
                </c:pt>
                <c:pt idx="5">
                  <c:v>0.11482048009090515</c:v>
                </c:pt>
                <c:pt idx="6">
                  <c:v>7.7166651826028526E-2</c:v>
                </c:pt>
                <c:pt idx="7">
                  <c:v>5.4971769449576886E-2</c:v>
                </c:pt>
                <c:pt idx="8">
                  <c:v>3.8580327739720061E-2</c:v>
                </c:pt>
                <c:pt idx="9">
                  <c:v>2.9847153956511909E-2</c:v>
                </c:pt>
                <c:pt idx="10">
                  <c:v>2.381674709666072E-2</c:v>
                </c:pt>
                <c:pt idx="11">
                  <c:v>1.7961749356254161E-2</c:v>
                </c:pt>
                <c:pt idx="12">
                  <c:v>1.3958082072507174E-2</c:v>
                </c:pt>
                <c:pt idx="13">
                  <c:v>1.1260755331396184E-2</c:v>
                </c:pt>
                <c:pt idx="14">
                  <c:v>8.4558523425351251E-3</c:v>
                </c:pt>
                <c:pt idx="15">
                  <c:v>6.7095090927212471E-3</c:v>
                </c:pt>
                <c:pt idx="16">
                  <c:v>5.0948936870443958E-3</c:v>
                </c:pt>
                <c:pt idx="17">
                  <c:v>3.9879412575130222E-3</c:v>
                </c:pt>
                <c:pt idx="18">
                  <c:v>3.2304901719911387E-3</c:v>
                </c:pt>
                <c:pt idx="19">
                  <c:v>2.807293856264108E-3</c:v>
                </c:pt>
                <c:pt idx="20">
                  <c:v>2.4796810951103489E-3</c:v>
                </c:pt>
                <c:pt idx="21">
                  <c:v>2.1859240392147518E-3</c:v>
                </c:pt>
                <c:pt idx="22">
                  <c:v>1.9457121848377289E-3</c:v>
                </c:pt>
                <c:pt idx="23">
                  <c:v>1.8148217835611286E-3</c:v>
                </c:pt>
                <c:pt idx="24">
                  <c:v>1.7215907402293612E-3</c:v>
                </c:pt>
                <c:pt idx="25">
                  <c:v>1.6476400607681786E-3</c:v>
                </c:pt>
                <c:pt idx="26">
                  <c:v>1.5883478277112571E-3</c:v>
                </c:pt>
                <c:pt idx="27">
                  <c:v>1.4720903020645534E-3</c:v>
                </c:pt>
                <c:pt idx="28">
                  <c:v>1.4137505803526972E-3</c:v>
                </c:pt>
                <c:pt idx="29">
                  <c:v>1.2983304975664202E-3</c:v>
                </c:pt>
                <c:pt idx="30">
                  <c:v>1.192013610453788E-3</c:v>
                </c:pt>
                <c:pt idx="31">
                  <c:v>1.093949690767192E-3</c:v>
                </c:pt>
                <c:pt idx="32">
                  <c:v>9.8910951587409079E-4</c:v>
                </c:pt>
                <c:pt idx="33">
                  <c:v>9.3081454301737192E-4</c:v>
                </c:pt>
                <c:pt idx="34">
                  <c:v>8.3293601144491614E-4</c:v>
                </c:pt>
                <c:pt idx="35">
                  <c:v>7.4550314120022448E-4</c:v>
                </c:pt>
                <c:pt idx="36">
                  <c:v>6.6629766760720459E-4</c:v>
                </c:pt>
                <c:pt idx="37">
                  <c:v>5.6097164800118413E-4</c:v>
                </c:pt>
                <c:pt idx="38">
                  <c:v>4.8328124278924152E-4</c:v>
                </c:pt>
                <c:pt idx="39">
                  <c:v>4.2669311912133103E-4</c:v>
                </c:pt>
                <c:pt idx="40">
                  <c:v>4.1548672725623311E-4</c:v>
                </c:pt>
                <c:pt idx="41">
                  <c:v>3.4173422129637272E-4</c:v>
                </c:pt>
                <c:pt idx="42">
                  <c:v>3.0497623314787692E-4</c:v>
                </c:pt>
                <c:pt idx="43">
                  <c:v>2.7423376966855228E-4</c:v>
                </c:pt>
                <c:pt idx="44">
                  <c:v>2.2008765495242009E-4</c:v>
                </c:pt>
                <c:pt idx="45">
                  <c:v>1.6934245322672268E-4</c:v>
                </c:pt>
                <c:pt idx="46">
                  <c:v>9.8831042917521062E-5</c:v>
                </c:pt>
                <c:pt idx="47">
                  <c:v>5.1876708491311994E-5</c:v>
                </c:pt>
                <c:pt idx="48">
                  <c:v>2.1140637705578404E-5</c:v>
                </c:pt>
                <c:pt idx="49">
                  <c:v>5.5999995857534564E-6</c:v>
                </c:pt>
                <c:pt idx="50">
                  <c:v>5.4977164882967722E-7</c:v>
                </c:pt>
                <c:pt idx="51">
                  <c:v>3.1963467955213798E-8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7E-4DDE-A6B4-AF5144CB15D2}"/>
            </c:ext>
          </c:extLst>
        </c:ser>
        <c:ser>
          <c:idx val="1"/>
          <c:order val="1"/>
          <c:tx>
            <c:strRef>
              <c:f>Time!$AT$9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Time!$AT$10:$AT$210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5.1418100000000001E-2</c:v>
                </c:pt>
                <c:pt idx="2">
                  <c:v>0.1393585</c:v>
                </c:pt>
                <c:pt idx="3">
                  <c:v>0.19366920000000001</c:v>
                </c:pt>
                <c:pt idx="4">
                  <c:v>0.16319500000000001</c:v>
                </c:pt>
                <c:pt idx="5">
                  <c:v>0.1144686</c:v>
                </c:pt>
                <c:pt idx="6">
                  <c:v>8.2126400000000002E-2</c:v>
                </c:pt>
                <c:pt idx="7">
                  <c:v>5.7319599999999998E-2</c:v>
                </c:pt>
                <c:pt idx="8">
                  <c:v>4.1998899999999999E-2</c:v>
                </c:pt>
                <c:pt idx="9">
                  <c:v>3.0939399999999999E-2</c:v>
                </c:pt>
                <c:pt idx="10">
                  <c:v>2.42449E-2</c:v>
                </c:pt>
                <c:pt idx="11">
                  <c:v>1.9000300000000001E-2</c:v>
                </c:pt>
                <c:pt idx="12">
                  <c:v>1.47406E-2</c:v>
                </c:pt>
                <c:pt idx="13">
                  <c:v>1.1598000000000001E-2</c:v>
                </c:pt>
                <c:pt idx="14">
                  <c:v>9.2931000000000003E-3</c:v>
                </c:pt>
                <c:pt idx="15">
                  <c:v>7.7881000000000001E-3</c:v>
                </c:pt>
                <c:pt idx="16">
                  <c:v>6.1034000000000001E-3</c:v>
                </c:pt>
                <c:pt idx="17">
                  <c:v>4.6408999999999999E-3</c:v>
                </c:pt>
                <c:pt idx="18">
                  <c:v>3.5422000000000001E-3</c:v>
                </c:pt>
                <c:pt idx="19">
                  <c:v>2.8777999999999998E-3</c:v>
                </c:pt>
                <c:pt idx="20">
                  <c:v>2.5592000000000002E-3</c:v>
                </c:pt>
                <c:pt idx="21">
                  <c:v>2.3134000000000002E-3</c:v>
                </c:pt>
                <c:pt idx="22">
                  <c:v>2.1213E-3</c:v>
                </c:pt>
                <c:pt idx="23">
                  <c:v>1.9570999999999998E-3</c:v>
                </c:pt>
                <c:pt idx="24">
                  <c:v>1.7723000000000001E-3</c:v>
                </c:pt>
                <c:pt idx="25">
                  <c:v>1.5690000000000001E-3</c:v>
                </c:pt>
                <c:pt idx="26">
                  <c:v>1.3365E-3</c:v>
                </c:pt>
                <c:pt idx="27">
                  <c:v>1.1150999999999999E-3</c:v>
                </c:pt>
                <c:pt idx="28">
                  <c:v>9.7570000000000003E-4</c:v>
                </c:pt>
                <c:pt idx="29">
                  <c:v>8.5369999999999999E-4</c:v>
                </c:pt>
                <c:pt idx="30">
                  <c:v>7.471E-4</c:v>
                </c:pt>
                <c:pt idx="31">
                  <c:v>6.5370000000000001E-4</c:v>
                </c:pt>
                <c:pt idx="32">
                  <c:v>5.7189999999999997E-4</c:v>
                </c:pt>
                <c:pt idx="33">
                  <c:v>5.0040000000000002E-4</c:v>
                </c:pt>
                <c:pt idx="34">
                  <c:v>4.3780000000000002E-4</c:v>
                </c:pt>
                <c:pt idx="35">
                  <c:v>3.8319999999999999E-4</c:v>
                </c:pt>
                <c:pt idx="36">
                  <c:v>3.3530000000000002E-4</c:v>
                </c:pt>
                <c:pt idx="37">
                  <c:v>2.9700000000000001E-4</c:v>
                </c:pt>
                <c:pt idx="38">
                  <c:v>2.587E-4</c:v>
                </c:pt>
                <c:pt idx="39">
                  <c:v>2.2039999999999999E-4</c:v>
                </c:pt>
                <c:pt idx="40">
                  <c:v>1.8210000000000001E-4</c:v>
                </c:pt>
                <c:pt idx="41">
                  <c:v>1.5239999999999999E-4</c:v>
                </c:pt>
                <c:pt idx="42">
                  <c:v>1.228E-4</c:v>
                </c:pt>
                <c:pt idx="43">
                  <c:v>9.31E-5</c:v>
                </c:pt>
                <c:pt idx="44">
                  <c:v>6.3499999999999999E-5</c:v>
                </c:pt>
                <c:pt idx="45">
                  <c:v>3.3699999999999999E-5</c:v>
                </c:pt>
                <c:pt idx="46">
                  <c:v>2.5299999999999998E-5</c:v>
                </c:pt>
                <c:pt idx="47">
                  <c:v>1.6900000000000001E-5</c:v>
                </c:pt>
                <c:pt idx="48">
                  <c:v>8.3999999999999992E-6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7E-4DDE-A6B4-AF5144CB1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90"/>
          <c:min val="5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</c:valAx>
      <c:valAx>
        <c:axId val="277200192"/>
        <c:scaling>
          <c:orientation val="minMax"/>
          <c:max val="1.5000000000000005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NHBNW - Beginning</a:t>
            </a:r>
          </a:p>
        </c:rich>
      </c:tx>
      <c:layout>
        <c:manualLayout>
          <c:xMode val="edge"/>
          <c:yMode val="edge"/>
          <c:x val="0.33815234009672762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Dist!$AS$9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Dist!$AS$10:$AS$210</c:f>
              <c:numCache>
                <c:formatCode>_(* #,##0.0000000_);_(* \(#,##0.0000000\);_(* "-"??_);_(@_)</c:formatCode>
                <c:ptCount val="201"/>
                <c:pt idx="0">
                  <c:v>0.44493543101390864</c:v>
                </c:pt>
                <c:pt idx="1">
                  <c:v>0.23983517769255761</c:v>
                </c:pt>
                <c:pt idx="2">
                  <c:v>0.11057795620382239</c:v>
                </c:pt>
                <c:pt idx="3">
                  <c:v>5.5819741076347906E-2</c:v>
                </c:pt>
                <c:pt idx="4">
                  <c:v>3.6593906882094553E-2</c:v>
                </c:pt>
                <c:pt idx="5">
                  <c:v>2.4409624678374795E-2</c:v>
                </c:pt>
                <c:pt idx="6">
                  <c:v>1.7507740257418296E-2</c:v>
                </c:pt>
                <c:pt idx="7">
                  <c:v>1.3620017257332053E-2</c:v>
                </c:pt>
                <c:pt idx="8">
                  <c:v>9.5499234944805434E-3</c:v>
                </c:pt>
                <c:pt idx="9">
                  <c:v>6.7888552055732658E-3</c:v>
                </c:pt>
                <c:pt idx="10">
                  <c:v>5.0794809027963888E-3</c:v>
                </c:pt>
                <c:pt idx="11">
                  <c:v>4.0370627150665937E-3</c:v>
                </c:pt>
                <c:pt idx="12">
                  <c:v>3.4254033995820307E-3</c:v>
                </c:pt>
                <c:pt idx="13">
                  <c:v>2.9774673596576653E-3</c:v>
                </c:pt>
                <c:pt idx="14">
                  <c:v>2.5685395360258421E-3</c:v>
                </c:pt>
                <c:pt idx="15">
                  <c:v>2.2785158131874142E-3</c:v>
                </c:pt>
                <c:pt idx="16">
                  <c:v>2.1457395673014565E-3</c:v>
                </c:pt>
                <c:pt idx="17">
                  <c:v>1.9983432311727833E-3</c:v>
                </c:pt>
                <c:pt idx="18">
                  <c:v>1.8212592260073081E-3</c:v>
                </c:pt>
                <c:pt idx="19">
                  <c:v>1.6894418841600068E-3</c:v>
                </c:pt>
                <c:pt idx="20">
                  <c:v>1.5505350451202383E-3</c:v>
                </c:pt>
                <c:pt idx="21">
                  <c:v>1.3768455602516066E-3</c:v>
                </c:pt>
                <c:pt idx="22">
                  <c:v>1.2845606355713136E-3</c:v>
                </c:pt>
                <c:pt idx="23">
                  <c:v>1.0980026585039127E-3</c:v>
                </c:pt>
                <c:pt idx="24">
                  <c:v>9.7597892323808859E-4</c:v>
                </c:pt>
                <c:pt idx="25">
                  <c:v>8.6662550666971128E-4</c:v>
                </c:pt>
                <c:pt idx="26">
                  <c:v>7.8434514745939993E-4</c:v>
                </c:pt>
                <c:pt idx="27">
                  <c:v>7.0426387484440731E-4</c:v>
                </c:pt>
                <c:pt idx="28">
                  <c:v>6.1194059400256778E-4</c:v>
                </c:pt>
                <c:pt idx="29">
                  <c:v>5.8461822159445109E-4</c:v>
                </c:pt>
                <c:pt idx="30">
                  <c:v>5.4791776768827458E-4</c:v>
                </c:pt>
                <c:pt idx="31">
                  <c:v>4.8327485009565029E-4</c:v>
                </c:pt>
                <c:pt idx="32">
                  <c:v>4.1934791418522273E-4</c:v>
                </c:pt>
                <c:pt idx="33">
                  <c:v>3.7828125055636402E-4</c:v>
                </c:pt>
                <c:pt idx="34">
                  <c:v>3.0124290009070782E-4</c:v>
                </c:pt>
                <c:pt idx="35">
                  <c:v>2.0732144585110761E-4</c:v>
                </c:pt>
                <c:pt idx="36">
                  <c:v>1.0941734350428783E-4</c:v>
                </c:pt>
                <c:pt idx="37">
                  <c:v>4.6174425808101827E-5</c:v>
                </c:pt>
                <c:pt idx="38">
                  <c:v>9.32693994933138E-6</c:v>
                </c:pt>
                <c:pt idx="39">
                  <c:v>3.3881276032526606E-7</c:v>
                </c:pt>
                <c:pt idx="40">
                  <c:v>1.2785387182085512E-8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71-4BFC-980F-B018B80EA4EF}"/>
            </c:ext>
          </c:extLst>
        </c:ser>
        <c:ser>
          <c:idx val="1"/>
          <c:order val="1"/>
          <c:tx>
            <c:strRef>
              <c:f>Dist!$AT$9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Dist!$AT$10:$AT$210</c:f>
              <c:numCache>
                <c:formatCode>_(* #,##0.0000000_);_(* \(#,##0.0000000\);_(* "-"??_);_(@_)</c:formatCode>
                <c:ptCount val="201"/>
                <c:pt idx="0">
                  <c:v>0.43137059999999999</c:v>
                </c:pt>
                <c:pt idx="1">
                  <c:v>0.25754830000000001</c:v>
                </c:pt>
                <c:pt idx="2">
                  <c:v>0.1107374</c:v>
                </c:pt>
                <c:pt idx="3">
                  <c:v>5.9214500000000003E-2</c:v>
                </c:pt>
                <c:pt idx="4">
                  <c:v>3.8354399999999997E-2</c:v>
                </c:pt>
                <c:pt idx="5">
                  <c:v>2.4611299999999999E-2</c:v>
                </c:pt>
                <c:pt idx="6">
                  <c:v>1.68161E-2</c:v>
                </c:pt>
                <c:pt idx="7">
                  <c:v>1.16224E-2</c:v>
                </c:pt>
                <c:pt idx="8">
                  <c:v>8.1928999999999995E-3</c:v>
                </c:pt>
                <c:pt idx="9">
                  <c:v>5.9735999999999999E-3</c:v>
                </c:pt>
                <c:pt idx="10">
                  <c:v>4.7904000000000002E-3</c:v>
                </c:pt>
                <c:pt idx="11">
                  <c:v>3.9915000000000003E-3</c:v>
                </c:pt>
                <c:pt idx="12">
                  <c:v>3.3026000000000002E-3</c:v>
                </c:pt>
                <c:pt idx="13">
                  <c:v>2.5752000000000001E-3</c:v>
                </c:pt>
                <c:pt idx="14">
                  <c:v>2.2125000000000001E-3</c:v>
                </c:pt>
                <c:pt idx="15">
                  <c:v>1.8775E-3</c:v>
                </c:pt>
                <c:pt idx="16">
                  <c:v>1.6696E-3</c:v>
                </c:pt>
                <c:pt idx="17">
                  <c:v>1.5447E-3</c:v>
                </c:pt>
                <c:pt idx="18">
                  <c:v>1.3594E-3</c:v>
                </c:pt>
                <c:pt idx="19">
                  <c:v>1.2879E-3</c:v>
                </c:pt>
                <c:pt idx="20">
                  <c:v>1.2163E-3</c:v>
                </c:pt>
                <c:pt idx="21">
                  <c:v>1.1448000000000001E-3</c:v>
                </c:pt>
                <c:pt idx="22">
                  <c:v>1.0732999999999999E-3</c:v>
                </c:pt>
                <c:pt idx="23">
                  <c:v>1.0018E-3</c:v>
                </c:pt>
                <c:pt idx="24">
                  <c:v>9.301E-4</c:v>
                </c:pt>
                <c:pt idx="25">
                  <c:v>8.5860000000000005E-4</c:v>
                </c:pt>
                <c:pt idx="26">
                  <c:v>7.871E-4</c:v>
                </c:pt>
                <c:pt idx="27">
                  <c:v>7.1549999999999999E-4</c:v>
                </c:pt>
                <c:pt idx="28">
                  <c:v>6.4400000000000004E-4</c:v>
                </c:pt>
                <c:pt idx="29">
                  <c:v>5.7240000000000004E-4</c:v>
                </c:pt>
                <c:pt idx="30">
                  <c:v>5.0089999999999998E-4</c:v>
                </c:pt>
                <c:pt idx="31">
                  <c:v>4.2930000000000003E-4</c:v>
                </c:pt>
                <c:pt idx="32">
                  <c:v>3.5780000000000002E-4</c:v>
                </c:pt>
                <c:pt idx="33">
                  <c:v>2.8620000000000002E-4</c:v>
                </c:pt>
                <c:pt idx="34">
                  <c:v>2.1460000000000001E-4</c:v>
                </c:pt>
                <c:pt idx="35">
                  <c:v>1.4300000000000001E-4</c:v>
                </c:pt>
                <c:pt idx="36">
                  <c:v>7.1500000000000003E-5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871-4BFC-980F-B018B80EA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5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NHBNW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Dist!$AS$9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Dist!$AS$10:$AS$210</c:f>
              <c:numCache>
                <c:formatCode>_(* #,##0.0000000_);_(* \(#,##0.0000000\);_(* "-"??_);_(@_)</c:formatCode>
                <c:ptCount val="201"/>
                <c:pt idx="0">
                  <c:v>0.44493543101390864</c:v>
                </c:pt>
                <c:pt idx="1">
                  <c:v>0.23983517769255761</c:v>
                </c:pt>
                <c:pt idx="2">
                  <c:v>0.11057795620382239</c:v>
                </c:pt>
                <c:pt idx="3">
                  <c:v>5.5819741076347906E-2</c:v>
                </c:pt>
                <c:pt idx="4">
                  <c:v>3.6593906882094553E-2</c:v>
                </c:pt>
                <c:pt idx="5">
                  <c:v>2.4409624678374795E-2</c:v>
                </c:pt>
                <c:pt idx="6">
                  <c:v>1.7507740257418296E-2</c:v>
                </c:pt>
                <c:pt idx="7">
                  <c:v>1.3620017257332053E-2</c:v>
                </c:pt>
                <c:pt idx="8">
                  <c:v>9.5499234944805434E-3</c:v>
                </c:pt>
                <c:pt idx="9">
                  <c:v>6.7888552055732658E-3</c:v>
                </c:pt>
                <c:pt idx="10">
                  <c:v>5.0794809027963888E-3</c:v>
                </c:pt>
                <c:pt idx="11">
                  <c:v>4.0370627150665937E-3</c:v>
                </c:pt>
                <c:pt idx="12">
                  <c:v>3.4254033995820307E-3</c:v>
                </c:pt>
                <c:pt idx="13">
                  <c:v>2.9774673596576653E-3</c:v>
                </c:pt>
                <c:pt idx="14">
                  <c:v>2.5685395360258421E-3</c:v>
                </c:pt>
                <c:pt idx="15">
                  <c:v>2.2785158131874142E-3</c:v>
                </c:pt>
                <c:pt idx="16">
                  <c:v>2.1457395673014565E-3</c:v>
                </c:pt>
                <c:pt idx="17">
                  <c:v>1.9983432311727833E-3</c:v>
                </c:pt>
                <c:pt idx="18">
                  <c:v>1.8212592260073081E-3</c:v>
                </c:pt>
                <c:pt idx="19">
                  <c:v>1.6894418841600068E-3</c:v>
                </c:pt>
                <c:pt idx="20">
                  <c:v>1.5505350451202383E-3</c:v>
                </c:pt>
                <c:pt idx="21">
                  <c:v>1.3768455602516066E-3</c:v>
                </c:pt>
                <c:pt idx="22">
                  <c:v>1.2845606355713136E-3</c:v>
                </c:pt>
                <c:pt idx="23">
                  <c:v>1.0980026585039127E-3</c:v>
                </c:pt>
                <c:pt idx="24">
                  <c:v>9.7597892323808859E-4</c:v>
                </c:pt>
                <c:pt idx="25">
                  <c:v>8.6662550666971128E-4</c:v>
                </c:pt>
                <c:pt idx="26">
                  <c:v>7.8434514745939993E-4</c:v>
                </c:pt>
                <c:pt idx="27">
                  <c:v>7.0426387484440731E-4</c:v>
                </c:pt>
                <c:pt idx="28">
                  <c:v>6.1194059400256778E-4</c:v>
                </c:pt>
                <c:pt idx="29">
                  <c:v>5.8461822159445109E-4</c:v>
                </c:pt>
                <c:pt idx="30">
                  <c:v>5.4791776768827458E-4</c:v>
                </c:pt>
                <c:pt idx="31">
                  <c:v>4.8327485009565029E-4</c:v>
                </c:pt>
                <c:pt idx="32">
                  <c:v>4.1934791418522273E-4</c:v>
                </c:pt>
                <c:pt idx="33">
                  <c:v>3.7828125055636402E-4</c:v>
                </c:pt>
                <c:pt idx="34">
                  <c:v>3.0124290009070782E-4</c:v>
                </c:pt>
                <c:pt idx="35">
                  <c:v>2.0732144585110761E-4</c:v>
                </c:pt>
                <c:pt idx="36">
                  <c:v>1.0941734350428783E-4</c:v>
                </c:pt>
                <c:pt idx="37">
                  <c:v>4.6174425808101827E-5</c:v>
                </c:pt>
                <c:pt idx="38">
                  <c:v>9.32693994933138E-6</c:v>
                </c:pt>
                <c:pt idx="39">
                  <c:v>3.3881276032526606E-7</c:v>
                </c:pt>
                <c:pt idx="40">
                  <c:v>1.2785387182085512E-8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07-4EE1-A1ED-8E78EE1C19B9}"/>
            </c:ext>
          </c:extLst>
        </c:ser>
        <c:ser>
          <c:idx val="1"/>
          <c:order val="1"/>
          <c:tx>
            <c:strRef>
              <c:f>Dist!$AT$9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Dist!$AT$10:$AT$210</c:f>
              <c:numCache>
                <c:formatCode>_(* #,##0.0000000_);_(* \(#,##0.0000000\);_(* "-"??_);_(@_)</c:formatCode>
                <c:ptCount val="201"/>
                <c:pt idx="0">
                  <c:v>0.43137059999999999</c:v>
                </c:pt>
                <c:pt idx="1">
                  <c:v>0.25754830000000001</c:v>
                </c:pt>
                <c:pt idx="2">
                  <c:v>0.1107374</c:v>
                </c:pt>
                <c:pt idx="3">
                  <c:v>5.9214500000000003E-2</c:v>
                </c:pt>
                <c:pt idx="4">
                  <c:v>3.8354399999999997E-2</c:v>
                </c:pt>
                <c:pt idx="5">
                  <c:v>2.4611299999999999E-2</c:v>
                </c:pt>
                <c:pt idx="6">
                  <c:v>1.68161E-2</c:v>
                </c:pt>
                <c:pt idx="7">
                  <c:v>1.16224E-2</c:v>
                </c:pt>
                <c:pt idx="8">
                  <c:v>8.1928999999999995E-3</c:v>
                </c:pt>
                <c:pt idx="9">
                  <c:v>5.9735999999999999E-3</c:v>
                </c:pt>
                <c:pt idx="10">
                  <c:v>4.7904000000000002E-3</c:v>
                </c:pt>
                <c:pt idx="11">
                  <c:v>3.9915000000000003E-3</c:v>
                </c:pt>
                <c:pt idx="12">
                  <c:v>3.3026000000000002E-3</c:v>
                </c:pt>
                <c:pt idx="13">
                  <c:v>2.5752000000000001E-3</c:v>
                </c:pt>
                <c:pt idx="14">
                  <c:v>2.2125000000000001E-3</c:v>
                </c:pt>
                <c:pt idx="15">
                  <c:v>1.8775E-3</c:v>
                </c:pt>
                <c:pt idx="16">
                  <c:v>1.6696E-3</c:v>
                </c:pt>
                <c:pt idx="17">
                  <c:v>1.5447E-3</c:v>
                </c:pt>
                <c:pt idx="18">
                  <c:v>1.3594E-3</c:v>
                </c:pt>
                <c:pt idx="19">
                  <c:v>1.2879E-3</c:v>
                </c:pt>
                <c:pt idx="20">
                  <c:v>1.2163E-3</c:v>
                </c:pt>
                <c:pt idx="21">
                  <c:v>1.1448000000000001E-3</c:v>
                </c:pt>
                <c:pt idx="22">
                  <c:v>1.0732999999999999E-3</c:v>
                </c:pt>
                <c:pt idx="23">
                  <c:v>1.0018E-3</c:v>
                </c:pt>
                <c:pt idx="24">
                  <c:v>9.301E-4</c:v>
                </c:pt>
                <c:pt idx="25">
                  <c:v>8.5860000000000005E-4</c:v>
                </c:pt>
                <c:pt idx="26">
                  <c:v>7.871E-4</c:v>
                </c:pt>
                <c:pt idx="27">
                  <c:v>7.1549999999999999E-4</c:v>
                </c:pt>
                <c:pt idx="28">
                  <c:v>6.4400000000000004E-4</c:v>
                </c:pt>
                <c:pt idx="29">
                  <c:v>5.7240000000000004E-4</c:v>
                </c:pt>
                <c:pt idx="30">
                  <c:v>5.0089999999999998E-4</c:v>
                </c:pt>
                <c:pt idx="31">
                  <c:v>4.2930000000000003E-4</c:v>
                </c:pt>
                <c:pt idx="32">
                  <c:v>3.5780000000000002E-4</c:v>
                </c:pt>
                <c:pt idx="33">
                  <c:v>2.8620000000000002E-4</c:v>
                </c:pt>
                <c:pt idx="34">
                  <c:v>2.1460000000000001E-4</c:v>
                </c:pt>
                <c:pt idx="35">
                  <c:v>1.4300000000000001E-4</c:v>
                </c:pt>
                <c:pt idx="36">
                  <c:v>7.1500000000000003E-5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07-4EE1-A1ED-8E78EE1C1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1.2000000000000003E-3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NHBNW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Dist!$AS$9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Dist!$AS$10:$AS$210</c:f>
              <c:numCache>
                <c:formatCode>_(* #,##0.0000000_);_(* \(#,##0.0000000\);_(* "-"??_);_(@_)</c:formatCode>
                <c:ptCount val="201"/>
                <c:pt idx="0">
                  <c:v>0.44493543101390864</c:v>
                </c:pt>
                <c:pt idx="1">
                  <c:v>0.23983517769255761</c:v>
                </c:pt>
                <c:pt idx="2">
                  <c:v>0.11057795620382239</c:v>
                </c:pt>
                <c:pt idx="3">
                  <c:v>5.5819741076347906E-2</c:v>
                </c:pt>
                <c:pt idx="4">
                  <c:v>3.6593906882094553E-2</c:v>
                </c:pt>
                <c:pt idx="5">
                  <c:v>2.4409624678374795E-2</c:v>
                </c:pt>
                <c:pt idx="6">
                  <c:v>1.7507740257418296E-2</c:v>
                </c:pt>
                <c:pt idx="7">
                  <c:v>1.3620017257332053E-2</c:v>
                </c:pt>
                <c:pt idx="8">
                  <c:v>9.5499234944805434E-3</c:v>
                </c:pt>
                <c:pt idx="9">
                  <c:v>6.7888552055732658E-3</c:v>
                </c:pt>
                <c:pt idx="10">
                  <c:v>5.0794809027963888E-3</c:v>
                </c:pt>
                <c:pt idx="11">
                  <c:v>4.0370627150665937E-3</c:v>
                </c:pt>
                <c:pt idx="12">
                  <c:v>3.4254033995820307E-3</c:v>
                </c:pt>
                <c:pt idx="13">
                  <c:v>2.9774673596576653E-3</c:v>
                </c:pt>
                <c:pt idx="14">
                  <c:v>2.5685395360258421E-3</c:v>
                </c:pt>
                <c:pt idx="15">
                  <c:v>2.2785158131874142E-3</c:v>
                </c:pt>
                <c:pt idx="16">
                  <c:v>2.1457395673014565E-3</c:v>
                </c:pt>
                <c:pt idx="17">
                  <c:v>1.9983432311727833E-3</c:v>
                </c:pt>
                <c:pt idx="18">
                  <c:v>1.8212592260073081E-3</c:v>
                </c:pt>
                <c:pt idx="19">
                  <c:v>1.6894418841600068E-3</c:v>
                </c:pt>
                <c:pt idx="20">
                  <c:v>1.5505350451202383E-3</c:v>
                </c:pt>
                <c:pt idx="21">
                  <c:v>1.3768455602516066E-3</c:v>
                </c:pt>
                <c:pt idx="22">
                  <c:v>1.2845606355713136E-3</c:v>
                </c:pt>
                <c:pt idx="23">
                  <c:v>1.0980026585039127E-3</c:v>
                </c:pt>
                <c:pt idx="24">
                  <c:v>9.7597892323808859E-4</c:v>
                </c:pt>
                <c:pt idx="25">
                  <c:v>8.6662550666971128E-4</c:v>
                </c:pt>
                <c:pt idx="26">
                  <c:v>7.8434514745939993E-4</c:v>
                </c:pt>
                <c:pt idx="27">
                  <c:v>7.0426387484440731E-4</c:v>
                </c:pt>
                <c:pt idx="28">
                  <c:v>6.1194059400256778E-4</c:v>
                </c:pt>
                <c:pt idx="29">
                  <c:v>5.8461822159445109E-4</c:v>
                </c:pt>
                <c:pt idx="30">
                  <c:v>5.4791776768827458E-4</c:v>
                </c:pt>
                <c:pt idx="31">
                  <c:v>4.8327485009565029E-4</c:v>
                </c:pt>
                <c:pt idx="32">
                  <c:v>4.1934791418522273E-4</c:v>
                </c:pt>
                <c:pt idx="33">
                  <c:v>3.7828125055636402E-4</c:v>
                </c:pt>
                <c:pt idx="34">
                  <c:v>3.0124290009070782E-4</c:v>
                </c:pt>
                <c:pt idx="35">
                  <c:v>2.0732144585110761E-4</c:v>
                </c:pt>
                <c:pt idx="36">
                  <c:v>1.0941734350428783E-4</c:v>
                </c:pt>
                <c:pt idx="37">
                  <c:v>4.6174425808101827E-5</c:v>
                </c:pt>
                <c:pt idx="38">
                  <c:v>9.32693994933138E-6</c:v>
                </c:pt>
                <c:pt idx="39">
                  <c:v>3.3881276032526606E-7</c:v>
                </c:pt>
                <c:pt idx="40">
                  <c:v>1.2785387182085512E-8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CB-4D80-9920-8630601DC178}"/>
            </c:ext>
          </c:extLst>
        </c:ser>
        <c:ser>
          <c:idx val="1"/>
          <c:order val="1"/>
          <c:tx>
            <c:strRef>
              <c:f>Dist!$AT$9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Dist!$AT$10:$AT$210</c:f>
              <c:numCache>
                <c:formatCode>_(* #,##0.0000000_);_(* \(#,##0.0000000\);_(* "-"??_);_(@_)</c:formatCode>
                <c:ptCount val="201"/>
                <c:pt idx="0">
                  <c:v>0.43137059999999999</c:v>
                </c:pt>
                <c:pt idx="1">
                  <c:v>0.25754830000000001</c:v>
                </c:pt>
                <c:pt idx="2">
                  <c:v>0.1107374</c:v>
                </c:pt>
                <c:pt idx="3">
                  <c:v>5.9214500000000003E-2</c:v>
                </c:pt>
                <c:pt idx="4">
                  <c:v>3.8354399999999997E-2</c:v>
                </c:pt>
                <c:pt idx="5">
                  <c:v>2.4611299999999999E-2</c:v>
                </c:pt>
                <c:pt idx="6">
                  <c:v>1.68161E-2</c:v>
                </c:pt>
                <c:pt idx="7">
                  <c:v>1.16224E-2</c:v>
                </c:pt>
                <c:pt idx="8">
                  <c:v>8.1928999999999995E-3</c:v>
                </c:pt>
                <c:pt idx="9">
                  <c:v>5.9735999999999999E-3</c:v>
                </c:pt>
                <c:pt idx="10">
                  <c:v>4.7904000000000002E-3</c:v>
                </c:pt>
                <c:pt idx="11">
                  <c:v>3.9915000000000003E-3</c:v>
                </c:pt>
                <c:pt idx="12">
                  <c:v>3.3026000000000002E-3</c:v>
                </c:pt>
                <c:pt idx="13">
                  <c:v>2.5752000000000001E-3</c:v>
                </c:pt>
                <c:pt idx="14">
                  <c:v>2.2125000000000001E-3</c:v>
                </c:pt>
                <c:pt idx="15">
                  <c:v>1.8775E-3</c:v>
                </c:pt>
                <c:pt idx="16">
                  <c:v>1.6696E-3</c:v>
                </c:pt>
                <c:pt idx="17">
                  <c:v>1.5447E-3</c:v>
                </c:pt>
                <c:pt idx="18">
                  <c:v>1.3594E-3</c:v>
                </c:pt>
                <c:pt idx="19">
                  <c:v>1.2879E-3</c:v>
                </c:pt>
                <c:pt idx="20">
                  <c:v>1.2163E-3</c:v>
                </c:pt>
                <c:pt idx="21">
                  <c:v>1.1448000000000001E-3</c:v>
                </c:pt>
                <c:pt idx="22">
                  <c:v>1.0732999999999999E-3</c:v>
                </c:pt>
                <c:pt idx="23">
                  <c:v>1.0018E-3</c:v>
                </c:pt>
                <c:pt idx="24">
                  <c:v>9.301E-4</c:v>
                </c:pt>
                <c:pt idx="25">
                  <c:v>8.5860000000000005E-4</c:v>
                </c:pt>
                <c:pt idx="26">
                  <c:v>7.871E-4</c:v>
                </c:pt>
                <c:pt idx="27">
                  <c:v>7.1549999999999999E-4</c:v>
                </c:pt>
                <c:pt idx="28">
                  <c:v>6.4400000000000004E-4</c:v>
                </c:pt>
                <c:pt idx="29">
                  <c:v>5.7240000000000004E-4</c:v>
                </c:pt>
                <c:pt idx="30">
                  <c:v>5.0089999999999998E-4</c:v>
                </c:pt>
                <c:pt idx="31">
                  <c:v>4.2930000000000003E-4</c:v>
                </c:pt>
                <c:pt idx="32">
                  <c:v>3.5780000000000002E-4</c:v>
                </c:pt>
                <c:pt idx="33">
                  <c:v>2.8620000000000002E-4</c:v>
                </c:pt>
                <c:pt idx="34">
                  <c:v>2.1460000000000001E-4</c:v>
                </c:pt>
                <c:pt idx="35">
                  <c:v>1.4300000000000001E-4</c:v>
                </c:pt>
                <c:pt idx="36">
                  <c:v>7.1500000000000003E-5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BCB-4D80-9920-8630601DC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60"/>
          <c:min val="2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5.000000000000001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NHBNW - Beginning</a:t>
            </a:r>
          </a:p>
        </c:rich>
      </c:tx>
      <c:layout>
        <c:manualLayout>
          <c:xMode val="edge"/>
          <c:yMode val="edge"/>
          <c:x val="0.33815234009672762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GenCost!$AS$9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GenCost!$AS$10:$AS$210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4.5598309868983465E-2</c:v>
                </c:pt>
                <c:pt idx="2">
                  <c:v>8.3225640418925217E-2</c:v>
                </c:pt>
                <c:pt idx="3">
                  <c:v>0.13434357453714194</c:v>
                </c:pt>
                <c:pt idx="4">
                  <c:v>0.12650106918119941</c:v>
                </c:pt>
                <c:pt idx="5">
                  <c:v>0.10792461119461778</c:v>
                </c:pt>
                <c:pt idx="6">
                  <c:v>8.4967412892821503E-2</c:v>
                </c:pt>
                <c:pt idx="7">
                  <c:v>6.6828662636418554E-2</c:v>
                </c:pt>
                <c:pt idx="8">
                  <c:v>5.4604720161659959E-2</c:v>
                </c:pt>
                <c:pt idx="9">
                  <c:v>4.3392875328928847E-2</c:v>
                </c:pt>
                <c:pt idx="10">
                  <c:v>3.2834702593962636E-2</c:v>
                </c:pt>
                <c:pt idx="11">
                  <c:v>2.5934294885225671E-2</c:v>
                </c:pt>
                <c:pt idx="12">
                  <c:v>2.1822341764740013E-2</c:v>
                </c:pt>
                <c:pt idx="13">
                  <c:v>1.863497670371405E-2</c:v>
                </c:pt>
                <c:pt idx="14">
                  <c:v>1.645365540388485E-2</c:v>
                </c:pt>
                <c:pt idx="15">
                  <c:v>1.4499012626100432E-2</c:v>
                </c:pt>
                <c:pt idx="16">
                  <c:v>1.2074800933279565E-2</c:v>
                </c:pt>
                <c:pt idx="17">
                  <c:v>1.0345724348855091E-2</c:v>
                </c:pt>
                <c:pt idx="18">
                  <c:v>8.9197892945178676E-3</c:v>
                </c:pt>
                <c:pt idx="19">
                  <c:v>7.9804277201692714E-3</c:v>
                </c:pt>
                <c:pt idx="20">
                  <c:v>7.3875245676808298E-3</c:v>
                </c:pt>
                <c:pt idx="21">
                  <c:v>6.6646515617928967E-3</c:v>
                </c:pt>
                <c:pt idx="22">
                  <c:v>5.9942753556746073E-3</c:v>
                </c:pt>
                <c:pt idx="23">
                  <c:v>5.1613009880681453E-3</c:v>
                </c:pt>
                <c:pt idx="24">
                  <c:v>4.5291786603986551E-3</c:v>
                </c:pt>
                <c:pt idx="25">
                  <c:v>3.8522435506559557E-3</c:v>
                </c:pt>
                <c:pt idx="26">
                  <c:v>3.4965093303951996E-3</c:v>
                </c:pt>
                <c:pt idx="27">
                  <c:v>3.0652070791947266E-3</c:v>
                </c:pt>
                <c:pt idx="28">
                  <c:v>2.6146180714300784E-3</c:v>
                </c:pt>
                <c:pt idx="29">
                  <c:v>2.2243057715353714E-3</c:v>
                </c:pt>
                <c:pt idx="30">
                  <c:v>1.9273907250057997E-3</c:v>
                </c:pt>
                <c:pt idx="31">
                  <c:v>1.7988144788091567E-3</c:v>
                </c:pt>
                <c:pt idx="32">
                  <c:v>1.7650163077933137E-3</c:v>
                </c:pt>
                <c:pt idx="33">
                  <c:v>1.541521347156868E-3</c:v>
                </c:pt>
                <c:pt idx="34">
                  <c:v>1.4416930440391443E-3</c:v>
                </c:pt>
                <c:pt idx="35">
                  <c:v>1.3700373415771463E-3</c:v>
                </c:pt>
                <c:pt idx="36">
                  <c:v>1.2900327812852461E-3</c:v>
                </c:pt>
                <c:pt idx="37">
                  <c:v>1.2080145225121673E-3</c:v>
                </c:pt>
                <c:pt idx="38">
                  <c:v>1.1326063089122272E-3</c:v>
                </c:pt>
                <c:pt idx="39">
                  <c:v>1.0000218438340005E-3</c:v>
                </c:pt>
                <c:pt idx="40">
                  <c:v>9.3646568415185337E-4</c:v>
                </c:pt>
                <c:pt idx="41">
                  <c:v>9.4326751013272276E-4</c:v>
                </c:pt>
                <c:pt idx="42">
                  <c:v>9.3221454291380983E-4</c:v>
                </c:pt>
                <c:pt idx="43">
                  <c:v>9.1919901876244678E-4</c:v>
                </c:pt>
                <c:pt idx="44">
                  <c:v>8.81865688190757E-4</c:v>
                </c:pt>
                <c:pt idx="45">
                  <c:v>8.4729400125039785E-4</c:v>
                </c:pt>
                <c:pt idx="46">
                  <c:v>8.2947756421216171E-4</c:v>
                </c:pt>
                <c:pt idx="47">
                  <c:v>8.0889948354259504E-4</c:v>
                </c:pt>
                <c:pt idx="48">
                  <c:v>7.8469035291331619E-4</c:v>
                </c:pt>
                <c:pt idx="49">
                  <c:v>7.878099873857451E-4</c:v>
                </c:pt>
                <c:pt idx="50">
                  <c:v>7.3206569927185218E-4</c:v>
                </c:pt>
                <c:pt idx="51">
                  <c:v>7.1746478710991058E-4</c:v>
                </c:pt>
                <c:pt idx="52">
                  <c:v>7.1141090627919307E-4</c:v>
                </c:pt>
                <c:pt idx="53">
                  <c:v>6.6616981373538342E-4</c:v>
                </c:pt>
                <c:pt idx="54">
                  <c:v>6.5501456341901401E-4</c:v>
                </c:pt>
                <c:pt idx="55">
                  <c:v>6.4610314855310035E-4</c:v>
                </c:pt>
                <c:pt idx="56">
                  <c:v>6.0032506974764318E-4</c:v>
                </c:pt>
                <c:pt idx="57">
                  <c:v>5.8518717132405394E-4</c:v>
                </c:pt>
                <c:pt idx="58">
                  <c:v>5.6753055162559374E-4</c:v>
                </c:pt>
                <c:pt idx="59">
                  <c:v>5.5360087229071168E-4</c:v>
                </c:pt>
                <c:pt idx="60">
                  <c:v>5.0257439204700835E-4</c:v>
                </c:pt>
                <c:pt idx="61">
                  <c:v>4.9367576256827681E-4</c:v>
                </c:pt>
                <c:pt idx="62">
                  <c:v>4.6761275079759554E-4</c:v>
                </c:pt>
                <c:pt idx="63">
                  <c:v>4.2940362120393299E-4</c:v>
                </c:pt>
                <c:pt idx="64">
                  <c:v>4.3800818677747655E-4</c:v>
                </c:pt>
                <c:pt idx="65">
                  <c:v>4.111780517758701E-4</c:v>
                </c:pt>
                <c:pt idx="66">
                  <c:v>3.7991778011567097E-4</c:v>
                </c:pt>
                <c:pt idx="67">
                  <c:v>3.6011321537062049E-4</c:v>
                </c:pt>
                <c:pt idx="68">
                  <c:v>3.4727668663980669E-4</c:v>
                </c:pt>
                <c:pt idx="69">
                  <c:v>3.2504289833015998E-4</c:v>
                </c:pt>
                <c:pt idx="70">
                  <c:v>3.1299267091104439E-4</c:v>
                </c:pt>
                <c:pt idx="71">
                  <c:v>2.9278536646975824E-4</c:v>
                </c:pt>
                <c:pt idx="72">
                  <c:v>2.7925203413752068E-4</c:v>
                </c:pt>
                <c:pt idx="73">
                  <c:v>2.8591322085938725E-4</c:v>
                </c:pt>
                <c:pt idx="74">
                  <c:v>2.6359632753305699E-4</c:v>
                </c:pt>
                <c:pt idx="75">
                  <c:v>2.5299084886551708E-4</c:v>
                </c:pt>
                <c:pt idx="76">
                  <c:v>2.4168217390296243E-4</c:v>
                </c:pt>
                <c:pt idx="77">
                  <c:v>2.2185843107713882E-4</c:v>
                </c:pt>
                <c:pt idx="78">
                  <c:v>2.146922215615799E-4</c:v>
                </c:pt>
                <c:pt idx="79">
                  <c:v>2.051223592557889E-4</c:v>
                </c:pt>
                <c:pt idx="80">
                  <c:v>1.9376254274450596E-4</c:v>
                </c:pt>
                <c:pt idx="81">
                  <c:v>1.8565021457747269E-4</c:v>
                </c:pt>
                <c:pt idx="82">
                  <c:v>1.7037806958847151E-4</c:v>
                </c:pt>
                <c:pt idx="83">
                  <c:v>1.6880546696507501E-4</c:v>
                </c:pt>
                <c:pt idx="84">
                  <c:v>1.5780364129489043E-4</c:v>
                </c:pt>
                <c:pt idx="85">
                  <c:v>1.5846208873476783E-4</c:v>
                </c:pt>
                <c:pt idx="86">
                  <c:v>1.4994702087149888E-4</c:v>
                </c:pt>
                <c:pt idx="87">
                  <c:v>1.3013606343285737E-4</c:v>
                </c:pt>
                <c:pt idx="88">
                  <c:v>1.2227944300946585E-4</c:v>
                </c:pt>
                <c:pt idx="89">
                  <c:v>1.051853803470175E-4</c:v>
                </c:pt>
                <c:pt idx="90">
                  <c:v>9.4746111712844694E-5</c:v>
                </c:pt>
                <c:pt idx="91">
                  <c:v>7.4110496800958668E-5</c:v>
                </c:pt>
                <c:pt idx="92">
                  <c:v>5.4376251685409685E-5</c:v>
                </c:pt>
                <c:pt idx="93">
                  <c:v>3.3031047784917918E-5</c:v>
                </c:pt>
                <c:pt idx="94">
                  <c:v>1.4575341387577482E-5</c:v>
                </c:pt>
                <c:pt idx="95">
                  <c:v>3.1835614083392927E-6</c:v>
                </c:pt>
                <c:pt idx="96">
                  <c:v>2.5570774364171023E-7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81-47F0-BD13-ED002012DA3C}"/>
            </c:ext>
          </c:extLst>
        </c:ser>
        <c:ser>
          <c:idx val="1"/>
          <c:order val="1"/>
          <c:tx>
            <c:strRef>
              <c:f>GenCost!$AT$9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GenCost!$AT$10:$AT$210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4.0852600000000003E-2</c:v>
                </c:pt>
                <c:pt idx="2">
                  <c:v>8.75837E-2</c:v>
                </c:pt>
                <c:pt idx="3">
                  <c:v>0.1351793</c:v>
                </c:pt>
                <c:pt idx="4">
                  <c:v>0.12825919999999999</c:v>
                </c:pt>
                <c:pt idx="5">
                  <c:v>0.10425959999999999</c:v>
                </c:pt>
                <c:pt idx="6">
                  <c:v>8.5849900000000007E-2</c:v>
                </c:pt>
                <c:pt idx="7">
                  <c:v>6.8440699999999993E-2</c:v>
                </c:pt>
                <c:pt idx="8">
                  <c:v>5.40215E-2</c:v>
                </c:pt>
                <c:pt idx="9">
                  <c:v>4.2559699999999999E-2</c:v>
                </c:pt>
                <c:pt idx="10">
                  <c:v>3.3837199999999998E-2</c:v>
                </c:pt>
                <c:pt idx="11">
                  <c:v>2.6516899999999999E-2</c:v>
                </c:pt>
                <c:pt idx="12">
                  <c:v>2.2051500000000002E-2</c:v>
                </c:pt>
                <c:pt idx="13">
                  <c:v>1.88638E-2</c:v>
                </c:pt>
                <c:pt idx="14">
                  <c:v>1.70476E-2</c:v>
                </c:pt>
                <c:pt idx="15">
                  <c:v>1.48431E-2</c:v>
                </c:pt>
                <c:pt idx="16">
                  <c:v>1.2471100000000001E-2</c:v>
                </c:pt>
                <c:pt idx="17">
                  <c:v>1.0351600000000001E-2</c:v>
                </c:pt>
                <c:pt idx="18">
                  <c:v>8.9236999999999997E-3</c:v>
                </c:pt>
                <c:pt idx="19">
                  <c:v>7.9288999999999991E-3</c:v>
                </c:pt>
                <c:pt idx="20">
                  <c:v>7.2705000000000001E-3</c:v>
                </c:pt>
                <c:pt idx="21">
                  <c:v>6.5691999999999999E-3</c:v>
                </c:pt>
                <c:pt idx="22">
                  <c:v>5.8931000000000001E-3</c:v>
                </c:pt>
                <c:pt idx="23">
                  <c:v>5.3337000000000002E-3</c:v>
                </c:pt>
                <c:pt idx="24">
                  <c:v>4.7054000000000002E-3</c:v>
                </c:pt>
                <c:pt idx="25">
                  <c:v>3.9719999999999998E-3</c:v>
                </c:pt>
                <c:pt idx="26">
                  <c:v>3.2954999999999998E-3</c:v>
                </c:pt>
                <c:pt idx="27">
                  <c:v>2.7956000000000001E-3</c:v>
                </c:pt>
                <c:pt idx="28">
                  <c:v>2.5332000000000002E-3</c:v>
                </c:pt>
                <c:pt idx="29">
                  <c:v>2.2905E-3</c:v>
                </c:pt>
                <c:pt idx="30">
                  <c:v>2.0089000000000001E-3</c:v>
                </c:pt>
                <c:pt idx="31">
                  <c:v>1.812E-3</c:v>
                </c:pt>
                <c:pt idx="32">
                  <c:v>1.6352000000000001E-3</c:v>
                </c:pt>
                <c:pt idx="33">
                  <c:v>1.4878999999999999E-3</c:v>
                </c:pt>
                <c:pt idx="34">
                  <c:v>1.3457E-3</c:v>
                </c:pt>
                <c:pt idx="35">
                  <c:v>1.2717E-3</c:v>
                </c:pt>
                <c:pt idx="36">
                  <c:v>1.1973000000000001E-3</c:v>
                </c:pt>
                <c:pt idx="37">
                  <c:v>1.1230000000000001E-3</c:v>
                </c:pt>
                <c:pt idx="38">
                  <c:v>1.049E-3</c:v>
                </c:pt>
                <c:pt idx="39">
                  <c:v>9.745E-4</c:v>
                </c:pt>
                <c:pt idx="40">
                  <c:v>9.0050000000000004E-4</c:v>
                </c:pt>
                <c:pt idx="41">
                  <c:v>8.8080000000000005E-4</c:v>
                </c:pt>
                <c:pt idx="42">
                  <c:v>8.61E-4</c:v>
                </c:pt>
                <c:pt idx="43">
                  <c:v>8.4119999999999996E-4</c:v>
                </c:pt>
                <c:pt idx="44">
                  <c:v>8.2160000000000002E-4</c:v>
                </c:pt>
                <c:pt idx="45">
                  <c:v>8.0190000000000003E-4</c:v>
                </c:pt>
                <c:pt idx="46">
                  <c:v>7.8220000000000004E-4</c:v>
                </c:pt>
                <c:pt idx="47">
                  <c:v>7.6239999999999999E-4</c:v>
                </c:pt>
                <c:pt idx="48">
                  <c:v>7.427E-4</c:v>
                </c:pt>
                <c:pt idx="49">
                  <c:v>7.2300000000000001E-4</c:v>
                </c:pt>
                <c:pt idx="50">
                  <c:v>7.0339999999999997E-4</c:v>
                </c:pt>
                <c:pt idx="51">
                  <c:v>6.8369999999999998E-4</c:v>
                </c:pt>
                <c:pt idx="52">
                  <c:v>6.6399999999999999E-4</c:v>
                </c:pt>
                <c:pt idx="53">
                  <c:v>6.4429999999999999E-4</c:v>
                </c:pt>
                <c:pt idx="54">
                  <c:v>6.2449999999999995E-4</c:v>
                </c:pt>
                <c:pt idx="55">
                  <c:v>6.0490000000000001E-4</c:v>
                </c:pt>
                <c:pt idx="56">
                  <c:v>5.8509999999999996E-4</c:v>
                </c:pt>
                <c:pt idx="57">
                  <c:v>5.6539999999999997E-4</c:v>
                </c:pt>
                <c:pt idx="58">
                  <c:v>5.4560000000000003E-4</c:v>
                </c:pt>
                <c:pt idx="59">
                  <c:v>5.2590000000000004E-4</c:v>
                </c:pt>
                <c:pt idx="60">
                  <c:v>5.0620000000000005E-4</c:v>
                </c:pt>
                <c:pt idx="61">
                  <c:v>4.8650000000000001E-4</c:v>
                </c:pt>
                <c:pt idx="62">
                  <c:v>4.6680000000000002E-4</c:v>
                </c:pt>
                <c:pt idx="63">
                  <c:v>4.4710000000000003E-4</c:v>
                </c:pt>
                <c:pt idx="64">
                  <c:v>4.2739999999999998E-4</c:v>
                </c:pt>
                <c:pt idx="65">
                  <c:v>4.0779999999999999E-4</c:v>
                </c:pt>
                <c:pt idx="66">
                  <c:v>3.881E-4</c:v>
                </c:pt>
                <c:pt idx="67">
                  <c:v>3.6830000000000001E-4</c:v>
                </c:pt>
                <c:pt idx="68">
                  <c:v>3.4860000000000002E-4</c:v>
                </c:pt>
                <c:pt idx="69">
                  <c:v>3.2870000000000002E-4</c:v>
                </c:pt>
                <c:pt idx="70">
                  <c:v>3.0899999999999998E-4</c:v>
                </c:pt>
                <c:pt idx="71">
                  <c:v>2.8939999999999999E-4</c:v>
                </c:pt>
                <c:pt idx="72">
                  <c:v>2.697E-4</c:v>
                </c:pt>
                <c:pt idx="73">
                  <c:v>2.5000000000000001E-4</c:v>
                </c:pt>
                <c:pt idx="74">
                  <c:v>2.3029999999999999E-4</c:v>
                </c:pt>
                <c:pt idx="75">
                  <c:v>2.106E-4</c:v>
                </c:pt>
                <c:pt idx="76">
                  <c:v>1.9090000000000001E-4</c:v>
                </c:pt>
                <c:pt idx="77">
                  <c:v>1.7119999999999999E-4</c:v>
                </c:pt>
                <c:pt idx="78">
                  <c:v>1.5139999999999999E-4</c:v>
                </c:pt>
                <c:pt idx="79">
                  <c:v>1.317E-4</c:v>
                </c:pt>
                <c:pt idx="80">
                  <c:v>1.119E-4</c:v>
                </c:pt>
                <c:pt idx="81">
                  <c:v>1.048E-4</c:v>
                </c:pt>
                <c:pt idx="82">
                  <c:v>9.7899999999999994E-5</c:v>
                </c:pt>
                <c:pt idx="83">
                  <c:v>9.09E-5</c:v>
                </c:pt>
                <c:pt idx="84">
                  <c:v>8.3900000000000006E-5</c:v>
                </c:pt>
                <c:pt idx="85">
                  <c:v>7.6899999999999999E-5</c:v>
                </c:pt>
                <c:pt idx="86">
                  <c:v>6.9900000000000005E-5</c:v>
                </c:pt>
                <c:pt idx="87">
                  <c:v>6.2899999999999997E-5</c:v>
                </c:pt>
                <c:pt idx="88">
                  <c:v>5.5899999999999997E-5</c:v>
                </c:pt>
                <c:pt idx="89">
                  <c:v>4.8900000000000003E-5</c:v>
                </c:pt>
                <c:pt idx="90">
                  <c:v>4.1900000000000002E-5</c:v>
                </c:pt>
                <c:pt idx="91">
                  <c:v>3.4900000000000001E-5</c:v>
                </c:pt>
                <c:pt idx="92">
                  <c:v>2.8E-5</c:v>
                </c:pt>
                <c:pt idx="93">
                  <c:v>2.0999999999999999E-5</c:v>
                </c:pt>
                <c:pt idx="94">
                  <c:v>1.4E-5</c:v>
                </c:pt>
                <c:pt idx="95">
                  <c:v>6.9999999999999999E-6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81-47F0-BD13-ED002012D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NHBNW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GenCost!$AS$9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GenCost!$AS$10:$AS$210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4.5598309868983465E-2</c:v>
                </c:pt>
                <c:pt idx="2">
                  <c:v>8.3225640418925217E-2</c:v>
                </c:pt>
                <c:pt idx="3">
                  <c:v>0.13434357453714194</c:v>
                </c:pt>
                <c:pt idx="4">
                  <c:v>0.12650106918119941</c:v>
                </c:pt>
                <c:pt idx="5">
                  <c:v>0.10792461119461778</c:v>
                </c:pt>
                <c:pt idx="6">
                  <c:v>8.4967412892821503E-2</c:v>
                </c:pt>
                <c:pt idx="7">
                  <c:v>6.6828662636418554E-2</c:v>
                </c:pt>
                <c:pt idx="8">
                  <c:v>5.4604720161659959E-2</c:v>
                </c:pt>
                <c:pt idx="9">
                  <c:v>4.3392875328928847E-2</c:v>
                </c:pt>
                <c:pt idx="10">
                  <c:v>3.2834702593962636E-2</c:v>
                </c:pt>
                <c:pt idx="11">
                  <c:v>2.5934294885225671E-2</c:v>
                </c:pt>
                <c:pt idx="12">
                  <c:v>2.1822341764740013E-2</c:v>
                </c:pt>
                <c:pt idx="13">
                  <c:v>1.863497670371405E-2</c:v>
                </c:pt>
                <c:pt idx="14">
                  <c:v>1.645365540388485E-2</c:v>
                </c:pt>
                <c:pt idx="15">
                  <c:v>1.4499012626100432E-2</c:v>
                </c:pt>
                <c:pt idx="16">
                  <c:v>1.2074800933279565E-2</c:v>
                </c:pt>
                <c:pt idx="17">
                  <c:v>1.0345724348855091E-2</c:v>
                </c:pt>
                <c:pt idx="18">
                  <c:v>8.9197892945178676E-3</c:v>
                </c:pt>
                <c:pt idx="19">
                  <c:v>7.9804277201692714E-3</c:v>
                </c:pt>
                <c:pt idx="20">
                  <c:v>7.3875245676808298E-3</c:v>
                </c:pt>
                <c:pt idx="21">
                  <c:v>6.6646515617928967E-3</c:v>
                </c:pt>
                <c:pt idx="22">
                  <c:v>5.9942753556746073E-3</c:v>
                </c:pt>
                <c:pt idx="23">
                  <c:v>5.1613009880681453E-3</c:v>
                </c:pt>
                <c:pt idx="24">
                  <c:v>4.5291786603986551E-3</c:v>
                </c:pt>
                <c:pt idx="25">
                  <c:v>3.8522435506559557E-3</c:v>
                </c:pt>
                <c:pt idx="26">
                  <c:v>3.4965093303951996E-3</c:v>
                </c:pt>
                <c:pt idx="27">
                  <c:v>3.0652070791947266E-3</c:v>
                </c:pt>
                <c:pt idx="28">
                  <c:v>2.6146180714300784E-3</c:v>
                </c:pt>
                <c:pt idx="29">
                  <c:v>2.2243057715353714E-3</c:v>
                </c:pt>
                <c:pt idx="30">
                  <c:v>1.9273907250057997E-3</c:v>
                </c:pt>
                <c:pt idx="31">
                  <c:v>1.7988144788091567E-3</c:v>
                </c:pt>
                <c:pt idx="32">
                  <c:v>1.7650163077933137E-3</c:v>
                </c:pt>
                <c:pt idx="33">
                  <c:v>1.541521347156868E-3</c:v>
                </c:pt>
                <c:pt idx="34">
                  <c:v>1.4416930440391443E-3</c:v>
                </c:pt>
                <c:pt idx="35">
                  <c:v>1.3700373415771463E-3</c:v>
                </c:pt>
                <c:pt idx="36">
                  <c:v>1.2900327812852461E-3</c:v>
                </c:pt>
                <c:pt idx="37">
                  <c:v>1.2080145225121673E-3</c:v>
                </c:pt>
                <c:pt idx="38">
                  <c:v>1.1326063089122272E-3</c:v>
                </c:pt>
                <c:pt idx="39">
                  <c:v>1.0000218438340005E-3</c:v>
                </c:pt>
                <c:pt idx="40">
                  <c:v>9.3646568415185337E-4</c:v>
                </c:pt>
                <c:pt idx="41">
                  <c:v>9.4326751013272276E-4</c:v>
                </c:pt>
                <c:pt idx="42">
                  <c:v>9.3221454291380983E-4</c:v>
                </c:pt>
                <c:pt idx="43">
                  <c:v>9.1919901876244678E-4</c:v>
                </c:pt>
                <c:pt idx="44">
                  <c:v>8.81865688190757E-4</c:v>
                </c:pt>
                <c:pt idx="45">
                  <c:v>8.4729400125039785E-4</c:v>
                </c:pt>
                <c:pt idx="46">
                  <c:v>8.2947756421216171E-4</c:v>
                </c:pt>
                <c:pt idx="47">
                  <c:v>8.0889948354259504E-4</c:v>
                </c:pt>
                <c:pt idx="48">
                  <c:v>7.8469035291331619E-4</c:v>
                </c:pt>
                <c:pt idx="49">
                  <c:v>7.878099873857451E-4</c:v>
                </c:pt>
                <c:pt idx="50">
                  <c:v>7.3206569927185218E-4</c:v>
                </c:pt>
                <c:pt idx="51">
                  <c:v>7.1746478710991058E-4</c:v>
                </c:pt>
                <c:pt idx="52">
                  <c:v>7.1141090627919307E-4</c:v>
                </c:pt>
                <c:pt idx="53">
                  <c:v>6.6616981373538342E-4</c:v>
                </c:pt>
                <c:pt idx="54">
                  <c:v>6.5501456341901401E-4</c:v>
                </c:pt>
                <c:pt idx="55">
                  <c:v>6.4610314855310035E-4</c:v>
                </c:pt>
                <c:pt idx="56">
                  <c:v>6.0032506974764318E-4</c:v>
                </c:pt>
                <c:pt idx="57">
                  <c:v>5.8518717132405394E-4</c:v>
                </c:pt>
                <c:pt idx="58">
                  <c:v>5.6753055162559374E-4</c:v>
                </c:pt>
                <c:pt idx="59">
                  <c:v>5.5360087229071168E-4</c:v>
                </c:pt>
                <c:pt idx="60">
                  <c:v>5.0257439204700835E-4</c:v>
                </c:pt>
                <c:pt idx="61">
                  <c:v>4.9367576256827681E-4</c:v>
                </c:pt>
                <c:pt idx="62">
                  <c:v>4.6761275079759554E-4</c:v>
                </c:pt>
                <c:pt idx="63">
                  <c:v>4.2940362120393299E-4</c:v>
                </c:pt>
                <c:pt idx="64">
                  <c:v>4.3800818677747655E-4</c:v>
                </c:pt>
                <c:pt idx="65">
                  <c:v>4.111780517758701E-4</c:v>
                </c:pt>
                <c:pt idx="66">
                  <c:v>3.7991778011567097E-4</c:v>
                </c:pt>
                <c:pt idx="67">
                  <c:v>3.6011321537062049E-4</c:v>
                </c:pt>
                <c:pt idx="68">
                  <c:v>3.4727668663980669E-4</c:v>
                </c:pt>
                <c:pt idx="69">
                  <c:v>3.2504289833015998E-4</c:v>
                </c:pt>
                <c:pt idx="70">
                  <c:v>3.1299267091104439E-4</c:v>
                </c:pt>
                <c:pt idx="71">
                  <c:v>2.9278536646975824E-4</c:v>
                </c:pt>
                <c:pt idx="72">
                  <c:v>2.7925203413752068E-4</c:v>
                </c:pt>
                <c:pt idx="73">
                  <c:v>2.8591322085938725E-4</c:v>
                </c:pt>
                <c:pt idx="74">
                  <c:v>2.6359632753305699E-4</c:v>
                </c:pt>
                <c:pt idx="75">
                  <c:v>2.5299084886551708E-4</c:v>
                </c:pt>
                <c:pt idx="76">
                  <c:v>2.4168217390296243E-4</c:v>
                </c:pt>
                <c:pt idx="77">
                  <c:v>2.2185843107713882E-4</c:v>
                </c:pt>
                <c:pt idx="78">
                  <c:v>2.146922215615799E-4</c:v>
                </c:pt>
                <c:pt idx="79">
                  <c:v>2.051223592557889E-4</c:v>
                </c:pt>
                <c:pt idx="80">
                  <c:v>1.9376254274450596E-4</c:v>
                </c:pt>
                <c:pt idx="81">
                  <c:v>1.8565021457747269E-4</c:v>
                </c:pt>
                <c:pt idx="82">
                  <c:v>1.7037806958847151E-4</c:v>
                </c:pt>
                <c:pt idx="83">
                  <c:v>1.6880546696507501E-4</c:v>
                </c:pt>
                <c:pt idx="84">
                  <c:v>1.5780364129489043E-4</c:v>
                </c:pt>
                <c:pt idx="85">
                  <c:v>1.5846208873476783E-4</c:v>
                </c:pt>
                <c:pt idx="86">
                  <c:v>1.4994702087149888E-4</c:v>
                </c:pt>
                <c:pt idx="87">
                  <c:v>1.3013606343285737E-4</c:v>
                </c:pt>
                <c:pt idx="88">
                  <c:v>1.2227944300946585E-4</c:v>
                </c:pt>
                <c:pt idx="89">
                  <c:v>1.051853803470175E-4</c:v>
                </c:pt>
                <c:pt idx="90">
                  <c:v>9.4746111712844694E-5</c:v>
                </c:pt>
                <c:pt idx="91">
                  <c:v>7.4110496800958668E-5</c:v>
                </c:pt>
                <c:pt idx="92">
                  <c:v>5.4376251685409685E-5</c:v>
                </c:pt>
                <c:pt idx="93">
                  <c:v>3.3031047784917918E-5</c:v>
                </c:pt>
                <c:pt idx="94">
                  <c:v>1.4575341387577482E-5</c:v>
                </c:pt>
                <c:pt idx="95">
                  <c:v>3.1835614083392927E-6</c:v>
                </c:pt>
                <c:pt idx="96">
                  <c:v>2.5570774364171023E-7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40-4076-AFA4-9ADA01753482}"/>
            </c:ext>
          </c:extLst>
        </c:ser>
        <c:ser>
          <c:idx val="1"/>
          <c:order val="1"/>
          <c:tx>
            <c:strRef>
              <c:f>GenCost!$AT$9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GenCost!$AT$10:$AT$210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4.0852600000000003E-2</c:v>
                </c:pt>
                <c:pt idx="2">
                  <c:v>8.75837E-2</c:v>
                </c:pt>
                <c:pt idx="3">
                  <c:v>0.1351793</c:v>
                </c:pt>
                <c:pt idx="4">
                  <c:v>0.12825919999999999</c:v>
                </c:pt>
                <c:pt idx="5">
                  <c:v>0.10425959999999999</c:v>
                </c:pt>
                <c:pt idx="6">
                  <c:v>8.5849900000000007E-2</c:v>
                </c:pt>
                <c:pt idx="7">
                  <c:v>6.8440699999999993E-2</c:v>
                </c:pt>
                <c:pt idx="8">
                  <c:v>5.40215E-2</c:v>
                </c:pt>
                <c:pt idx="9">
                  <c:v>4.2559699999999999E-2</c:v>
                </c:pt>
                <c:pt idx="10">
                  <c:v>3.3837199999999998E-2</c:v>
                </c:pt>
                <c:pt idx="11">
                  <c:v>2.6516899999999999E-2</c:v>
                </c:pt>
                <c:pt idx="12">
                  <c:v>2.2051500000000002E-2</c:v>
                </c:pt>
                <c:pt idx="13">
                  <c:v>1.88638E-2</c:v>
                </c:pt>
                <c:pt idx="14">
                  <c:v>1.70476E-2</c:v>
                </c:pt>
                <c:pt idx="15">
                  <c:v>1.48431E-2</c:v>
                </c:pt>
                <c:pt idx="16">
                  <c:v>1.2471100000000001E-2</c:v>
                </c:pt>
                <c:pt idx="17">
                  <c:v>1.0351600000000001E-2</c:v>
                </c:pt>
                <c:pt idx="18">
                  <c:v>8.9236999999999997E-3</c:v>
                </c:pt>
                <c:pt idx="19">
                  <c:v>7.9288999999999991E-3</c:v>
                </c:pt>
                <c:pt idx="20">
                  <c:v>7.2705000000000001E-3</c:v>
                </c:pt>
                <c:pt idx="21">
                  <c:v>6.5691999999999999E-3</c:v>
                </c:pt>
                <c:pt idx="22">
                  <c:v>5.8931000000000001E-3</c:v>
                </c:pt>
                <c:pt idx="23">
                  <c:v>5.3337000000000002E-3</c:v>
                </c:pt>
                <c:pt idx="24">
                  <c:v>4.7054000000000002E-3</c:v>
                </c:pt>
                <c:pt idx="25">
                  <c:v>3.9719999999999998E-3</c:v>
                </c:pt>
                <c:pt idx="26">
                  <c:v>3.2954999999999998E-3</c:v>
                </c:pt>
                <c:pt idx="27">
                  <c:v>2.7956000000000001E-3</c:v>
                </c:pt>
                <c:pt idx="28">
                  <c:v>2.5332000000000002E-3</c:v>
                </c:pt>
                <c:pt idx="29">
                  <c:v>2.2905E-3</c:v>
                </c:pt>
                <c:pt idx="30">
                  <c:v>2.0089000000000001E-3</c:v>
                </c:pt>
                <c:pt idx="31">
                  <c:v>1.812E-3</c:v>
                </c:pt>
                <c:pt idx="32">
                  <c:v>1.6352000000000001E-3</c:v>
                </c:pt>
                <c:pt idx="33">
                  <c:v>1.4878999999999999E-3</c:v>
                </c:pt>
                <c:pt idx="34">
                  <c:v>1.3457E-3</c:v>
                </c:pt>
                <c:pt idx="35">
                  <c:v>1.2717E-3</c:v>
                </c:pt>
                <c:pt idx="36">
                  <c:v>1.1973000000000001E-3</c:v>
                </c:pt>
                <c:pt idx="37">
                  <c:v>1.1230000000000001E-3</c:v>
                </c:pt>
                <c:pt idx="38">
                  <c:v>1.049E-3</c:v>
                </c:pt>
                <c:pt idx="39">
                  <c:v>9.745E-4</c:v>
                </c:pt>
                <c:pt idx="40">
                  <c:v>9.0050000000000004E-4</c:v>
                </c:pt>
                <c:pt idx="41">
                  <c:v>8.8080000000000005E-4</c:v>
                </c:pt>
                <c:pt idx="42">
                  <c:v>8.61E-4</c:v>
                </c:pt>
                <c:pt idx="43">
                  <c:v>8.4119999999999996E-4</c:v>
                </c:pt>
                <c:pt idx="44">
                  <c:v>8.2160000000000002E-4</c:v>
                </c:pt>
                <c:pt idx="45">
                  <c:v>8.0190000000000003E-4</c:v>
                </c:pt>
                <c:pt idx="46">
                  <c:v>7.8220000000000004E-4</c:v>
                </c:pt>
                <c:pt idx="47">
                  <c:v>7.6239999999999999E-4</c:v>
                </c:pt>
                <c:pt idx="48">
                  <c:v>7.427E-4</c:v>
                </c:pt>
                <c:pt idx="49">
                  <c:v>7.2300000000000001E-4</c:v>
                </c:pt>
                <c:pt idx="50">
                  <c:v>7.0339999999999997E-4</c:v>
                </c:pt>
                <c:pt idx="51">
                  <c:v>6.8369999999999998E-4</c:v>
                </c:pt>
                <c:pt idx="52">
                  <c:v>6.6399999999999999E-4</c:v>
                </c:pt>
                <c:pt idx="53">
                  <c:v>6.4429999999999999E-4</c:v>
                </c:pt>
                <c:pt idx="54">
                  <c:v>6.2449999999999995E-4</c:v>
                </c:pt>
                <c:pt idx="55">
                  <c:v>6.0490000000000001E-4</c:v>
                </c:pt>
                <c:pt idx="56">
                  <c:v>5.8509999999999996E-4</c:v>
                </c:pt>
                <c:pt idx="57">
                  <c:v>5.6539999999999997E-4</c:v>
                </c:pt>
                <c:pt idx="58">
                  <c:v>5.4560000000000003E-4</c:v>
                </c:pt>
                <c:pt idx="59">
                  <c:v>5.2590000000000004E-4</c:v>
                </c:pt>
                <c:pt idx="60">
                  <c:v>5.0620000000000005E-4</c:v>
                </c:pt>
                <c:pt idx="61">
                  <c:v>4.8650000000000001E-4</c:v>
                </c:pt>
                <c:pt idx="62">
                  <c:v>4.6680000000000002E-4</c:v>
                </c:pt>
                <c:pt idx="63">
                  <c:v>4.4710000000000003E-4</c:v>
                </c:pt>
                <c:pt idx="64">
                  <c:v>4.2739999999999998E-4</c:v>
                </c:pt>
                <c:pt idx="65">
                  <c:v>4.0779999999999999E-4</c:v>
                </c:pt>
                <c:pt idx="66">
                  <c:v>3.881E-4</c:v>
                </c:pt>
                <c:pt idx="67">
                  <c:v>3.6830000000000001E-4</c:v>
                </c:pt>
                <c:pt idx="68">
                  <c:v>3.4860000000000002E-4</c:v>
                </c:pt>
                <c:pt idx="69">
                  <c:v>3.2870000000000002E-4</c:v>
                </c:pt>
                <c:pt idx="70">
                  <c:v>3.0899999999999998E-4</c:v>
                </c:pt>
                <c:pt idx="71">
                  <c:v>2.8939999999999999E-4</c:v>
                </c:pt>
                <c:pt idx="72">
                  <c:v>2.697E-4</c:v>
                </c:pt>
                <c:pt idx="73">
                  <c:v>2.5000000000000001E-4</c:v>
                </c:pt>
                <c:pt idx="74">
                  <c:v>2.3029999999999999E-4</c:v>
                </c:pt>
                <c:pt idx="75">
                  <c:v>2.106E-4</c:v>
                </c:pt>
                <c:pt idx="76">
                  <c:v>1.9090000000000001E-4</c:v>
                </c:pt>
                <c:pt idx="77">
                  <c:v>1.7119999999999999E-4</c:v>
                </c:pt>
                <c:pt idx="78">
                  <c:v>1.5139999999999999E-4</c:v>
                </c:pt>
                <c:pt idx="79">
                  <c:v>1.317E-4</c:v>
                </c:pt>
                <c:pt idx="80">
                  <c:v>1.119E-4</c:v>
                </c:pt>
                <c:pt idx="81">
                  <c:v>1.048E-4</c:v>
                </c:pt>
                <c:pt idx="82">
                  <c:v>9.7899999999999994E-5</c:v>
                </c:pt>
                <c:pt idx="83">
                  <c:v>9.09E-5</c:v>
                </c:pt>
                <c:pt idx="84">
                  <c:v>8.3900000000000006E-5</c:v>
                </c:pt>
                <c:pt idx="85">
                  <c:v>7.6899999999999999E-5</c:v>
                </c:pt>
                <c:pt idx="86">
                  <c:v>6.9900000000000005E-5</c:v>
                </c:pt>
                <c:pt idx="87">
                  <c:v>6.2899999999999997E-5</c:v>
                </c:pt>
                <c:pt idx="88">
                  <c:v>5.5899999999999997E-5</c:v>
                </c:pt>
                <c:pt idx="89">
                  <c:v>4.8900000000000003E-5</c:v>
                </c:pt>
                <c:pt idx="90">
                  <c:v>4.1900000000000002E-5</c:v>
                </c:pt>
                <c:pt idx="91">
                  <c:v>3.4900000000000001E-5</c:v>
                </c:pt>
                <c:pt idx="92">
                  <c:v>2.8E-5</c:v>
                </c:pt>
                <c:pt idx="93">
                  <c:v>2.0999999999999999E-5</c:v>
                </c:pt>
                <c:pt idx="94">
                  <c:v>1.4E-5</c:v>
                </c:pt>
                <c:pt idx="95">
                  <c:v>6.9999999999999999E-6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40-4076-AFA4-9ADA0175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90"/>
          <c:min val="9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</c:valAx>
      <c:valAx>
        <c:axId val="277200192"/>
        <c:scaling>
          <c:orientation val="minMax"/>
          <c:max val="8.0000000000000026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NHBNW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GenCost!$AS$9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GenCost!$AS$10:$AS$210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4.5598309868983465E-2</c:v>
                </c:pt>
                <c:pt idx="2">
                  <c:v>8.3225640418925217E-2</c:v>
                </c:pt>
                <c:pt idx="3">
                  <c:v>0.13434357453714194</c:v>
                </c:pt>
                <c:pt idx="4">
                  <c:v>0.12650106918119941</c:v>
                </c:pt>
                <c:pt idx="5">
                  <c:v>0.10792461119461778</c:v>
                </c:pt>
                <c:pt idx="6">
                  <c:v>8.4967412892821503E-2</c:v>
                </c:pt>
                <c:pt idx="7">
                  <c:v>6.6828662636418554E-2</c:v>
                </c:pt>
                <c:pt idx="8">
                  <c:v>5.4604720161659959E-2</c:v>
                </c:pt>
                <c:pt idx="9">
                  <c:v>4.3392875328928847E-2</c:v>
                </c:pt>
                <c:pt idx="10">
                  <c:v>3.2834702593962636E-2</c:v>
                </c:pt>
                <c:pt idx="11">
                  <c:v>2.5934294885225671E-2</c:v>
                </c:pt>
                <c:pt idx="12">
                  <c:v>2.1822341764740013E-2</c:v>
                </c:pt>
                <c:pt idx="13">
                  <c:v>1.863497670371405E-2</c:v>
                </c:pt>
                <c:pt idx="14">
                  <c:v>1.645365540388485E-2</c:v>
                </c:pt>
                <c:pt idx="15">
                  <c:v>1.4499012626100432E-2</c:v>
                </c:pt>
                <c:pt idx="16">
                  <c:v>1.2074800933279565E-2</c:v>
                </c:pt>
                <c:pt idx="17">
                  <c:v>1.0345724348855091E-2</c:v>
                </c:pt>
                <c:pt idx="18">
                  <c:v>8.9197892945178676E-3</c:v>
                </c:pt>
                <c:pt idx="19">
                  <c:v>7.9804277201692714E-3</c:v>
                </c:pt>
                <c:pt idx="20">
                  <c:v>7.3875245676808298E-3</c:v>
                </c:pt>
                <c:pt idx="21">
                  <c:v>6.6646515617928967E-3</c:v>
                </c:pt>
                <c:pt idx="22">
                  <c:v>5.9942753556746073E-3</c:v>
                </c:pt>
                <c:pt idx="23">
                  <c:v>5.1613009880681453E-3</c:v>
                </c:pt>
                <c:pt idx="24">
                  <c:v>4.5291786603986551E-3</c:v>
                </c:pt>
                <c:pt idx="25">
                  <c:v>3.8522435506559557E-3</c:v>
                </c:pt>
                <c:pt idx="26">
                  <c:v>3.4965093303951996E-3</c:v>
                </c:pt>
                <c:pt idx="27">
                  <c:v>3.0652070791947266E-3</c:v>
                </c:pt>
                <c:pt idx="28">
                  <c:v>2.6146180714300784E-3</c:v>
                </c:pt>
                <c:pt idx="29">
                  <c:v>2.2243057715353714E-3</c:v>
                </c:pt>
                <c:pt idx="30">
                  <c:v>1.9273907250057997E-3</c:v>
                </c:pt>
                <c:pt idx="31">
                  <c:v>1.7988144788091567E-3</c:v>
                </c:pt>
                <c:pt idx="32">
                  <c:v>1.7650163077933137E-3</c:v>
                </c:pt>
                <c:pt idx="33">
                  <c:v>1.541521347156868E-3</c:v>
                </c:pt>
                <c:pt idx="34">
                  <c:v>1.4416930440391443E-3</c:v>
                </c:pt>
                <c:pt idx="35">
                  <c:v>1.3700373415771463E-3</c:v>
                </c:pt>
                <c:pt idx="36">
                  <c:v>1.2900327812852461E-3</c:v>
                </c:pt>
                <c:pt idx="37">
                  <c:v>1.2080145225121673E-3</c:v>
                </c:pt>
                <c:pt idx="38">
                  <c:v>1.1326063089122272E-3</c:v>
                </c:pt>
                <c:pt idx="39">
                  <c:v>1.0000218438340005E-3</c:v>
                </c:pt>
                <c:pt idx="40">
                  <c:v>9.3646568415185337E-4</c:v>
                </c:pt>
                <c:pt idx="41">
                  <c:v>9.4326751013272276E-4</c:v>
                </c:pt>
                <c:pt idx="42">
                  <c:v>9.3221454291380983E-4</c:v>
                </c:pt>
                <c:pt idx="43">
                  <c:v>9.1919901876244678E-4</c:v>
                </c:pt>
                <c:pt idx="44">
                  <c:v>8.81865688190757E-4</c:v>
                </c:pt>
                <c:pt idx="45">
                  <c:v>8.4729400125039785E-4</c:v>
                </c:pt>
                <c:pt idx="46">
                  <c:v>8.2947756421216171E-4</c:v>
                </c:pt>
                <c:pt idx="47">
                  <c:v>8.0889948354259504E-4</c:v>
                </c:pt>
                <c:pt idx="48">
                  <c:v>7.8469035291331619E-4</c:v>
                </c:pt>
                <c:pt idx="49">
                  <c:v>7.878099873857451E-4</c:v>
                </c:pt>
                <c:pt idx="50">
                  <c:v>7.3206569927185218E-4</c:v>
                </c:pt>
                <c:pt idx="51">
                  <c:v>7.1746478710991058E-4</c:v>
                </c:pt>
                <c:pt idx="52">
                  <c:v>7.1141090627919307E-4</c:v>
                </c:pt>
                <c:pt idx="53">
                  <c:v>6.6616981373538342E-4</c:v>
                </c:pt>
                <c:pt idx="54">
                  <c:v>6.5501456341901401E-4</c:v>
                </c:pt>
                <c:pt idx="55">
                  <c:v>6.4610314855310035E-4</c:v>
                </c:pt>
                <c:pt idx="56">
                  <c:v>6.0032506974764318E-4</c:v>
                </c:pt>
                <c:pt idx="57">
                  <c:v>5.8518717132405394E-4</c:v>
                </c:pt>
                <c:pt idx="58">
                  <c:v>5.6753055162559374E-4</c:v>
                </c:pt>
                <c:pt idx="59">
                  <c:v>5.5360087229071168E-4</c:v>
                </c:pt>
                <c:pt idx="60">
                  <c:v>5.0257439204700835E-4</c:v>
                </c:pt>
                <c:pt idx="61">
                  <c:v>4.9367576256827681E-4</c:v>
                </c:pt>
                <c:pt idx="62">
                  <c:v>4.6761275079759554E-4</c:v>
                </c:pt>
                <c:pt idx="63">
                  <c:v>4.2940362120393299E-4</c:v>
                </c:pt>
                <c:pt idx="64">
                  <c:v>4.3800818677747655E-4</c:v>
                </c:pt>
                <c:pt idx="65">
                  <c:v>4.111780517758701E-4</c:v>
                </c:pt>
                <c:pt idx="66">
                  <c:v>3.7991778011567097E-4</c:v>
                </c:pt>
                <c:pt idx="67">
                  <c:v>3.6011321537062049E-4</c:v>
                </c:pt>
                <c:pt idx="68">
                  <c:v>3.4727668663980669E-4</c:v>
                </c:pt>
                <c:pt idx="69">
                  <c:v>3.2504289833015998E-4</c:v>
                </c:pt>
                <c:pt idx="70">
                  <c:v>3.1299267091104439E-4</c:v>
                </c:pt>
                <c:pt idx="71">
                  <c:v>2.9278536646975824E-4</c:v>
                </c:pt>
                <c:pt idx="72">
                  <c:v>2.7925203413752068E-4</c:v>
                </c:pt>
                <c:pt idx="73">
                  <c:v>2.8591322085938725E-4</c:v>
                </c:pt>
                <c:pt idx="74">
                  <c:v>2.6359632753305699E-4</c:v>
                </c:pt>
                <c:pt idx="75">
                  <c:v>2.5299084886551708E-4</c:v>
                </c:pt>
                <c:pt idx="76">
                  <c:v>2.4168217390296243E-4</c:v>
                </c:pt>
                <c:pt idx="77">
                  <c:v>2.2185843107713882E-4</c:v>
                </c:pt>
                <c:pt idx="78">
                  <c:v>2.146922215615799E-4</c:v>
                </c:pt>
                <c:pt idx="79">
                  <c:v>2.051223592557889E-4</c:v>
                </c:pt>
                <c:pt idx="80">
                  <c:v>1.9376254274450596E-4</c:v>
                </c:pt>
                <c:pt idx="81">
                  <c:v>1.8565021457747269E-4</c:v>
                </c:pt>
                <c:pt idx="82">
                  <c:v>1.7037806958847151E-4</c:v>
                </c:pt>
                <c:pt idx="83">
                  <c:v>1.6880546696507501E-4</c:v>
                </c:pt>
                <c:pt idx="84">
                  <c:v>1.5780364129489043E-4</c:v>
                </c:pt>
                <c:pt idx="85">
                  <c:v>1.5846208873476783E-4</c:v>
                </c:pt>
                <c:pt idx="86">
                  <c:v>1.4994702087149888E-4</c:v>
                </c:pt>
                <c:pt idx="87">
                  <c:v>1.3013606343285737E-4</c:v>
                </c:pt>
                <c:pt idx="88">
                  <c:v>1.2227944300946585E-4</c:v>
                </c:pt>
                <c:pt idx="89">
                  <c:v>1.051853803470175E-4</c:v>
                </c:pt>
                <c:pt idx="90">
                  <c:v>9.4746111712844694E-5</c:v>
                </c:pt>
                <c:pt idx="91">
                  <c:v>7.4110496800958668E-5</c:v>
                </c:pt>
                <c:pt idx="92">
                  <c:v>5.4376251685409685E-5</c:v>
                </c:pt>
                <c:pt idx="93">
                  <c:v>3.3031047784917918E-5</c:v>
                </c:pt>
                <c:pt idx="94">
                  <c:v>1.4575341387577482E-5</c:v>
                </c:pt>
                <c:pt idx="95">
                  <c:v>3.1835614083392927E-6</c:v>
                </c:pt>
                <c:pt idx="96">
                  <c:v>2.5570774364171023E-7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CA-4C68-87E5-12D51500A054}"/>
            </c:ext>
          </c:extLst>
        </c:ser>
        <c:ser>
          <c:idx val="1"/>
          <c:order val="1"/>
          <c:tx>
            <c:strRef>
              <c:f>GenCost!$AT$9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GenCost!$AT$10:$AT$210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4.0852600000000003E-2</c:v>
                </c:pt>
                <c:pt idx="2">
                  <c:v>8.75837E-2</c:v>
                </c:pt>
                <c:pt idx="3">
                  <c:v>0.1351793</c:v>
                </c:pt>
                <c:pt idx="4">
                  <c:v>0.12825919999999999</c:v>
                </c:pt>
                <c:pt idx="5">
                  <c:v>0.10425959999999999</c:v>
                </c:pt>
                <c:pt idx="6">
                  <c:v>8.5849900000000007E-2</c:v>
                </c:pt>
                <c:pt idx="7">
                  <c:v>6.8440699999999993E-2</c:v>
                </c:pt>
                <c:pt idx="8">
                  <c:v>5.40215E-2</c:v>
                </c:pt>
                <c:pt idx="9">
                  <c:v>4.2559699999999999E-2</c:v>
                </c:pt>
                <c:pt idx="10">
                  <c:v>3.3837199999999998E-2</c:v>
                </c:pt>
                <c:pt idx="11">
                  <c:v>2.6516899999999999E-2</c:v>
                </c:pt>
                <c:pt idx="12">
                  <c:v>2.2051500000000002E-2</c:v>
                </c:pt>
                <c:pt idx="13">
                  <c:v>1.88638E-2</c:v>
                </c:pt>
                <c:pt idx="14">
                  <c:v>1.70476E-2</c:v>
                </c:pt>
                <c:pt idx="15">
                  <c:v>1.48431E-2</c:v>
                </c:pt>
                <c:pt idx="16">
                  <c:v>1.2471100000000001E-2</c:v>
                </c:pt>
                <c:pt idx="17">
                  <c:v>1.0351600000000001E-2</c:v>
                </c:pt>
                <c:pt idx="18">
                  <c:v>8.9236999999999997E-3</c:v>
                </c:pt>
                <c:pt idx="19">
                  <c:v>7.9288999999999991E-3</c:v>
                </c:pt>
                <c:pt idx="20">
                  <c:v>7.2705000000000001E-3</c:v>
                </c:pt>
                <c:pt idx="21">
                  <c:v>6.5691999999999999E-3</c:v>
                </c:pt>
                <c:pt idx="22">
                  <c:v>5.8931000000000001E-3</c:v>
                </c:pt>
                <c:pt idx="23">
                  <c:v>5.3337000000000002E-3</c:v>
                </c:pt>
                <c:pt idx="24">
                  <c:v>4.7054000000000002E-3</c:v>
                </c:pt>
                <c:pt idx="25">
                  <c:v>3.9719999999999998E-3</c:v>
                </c:pt>
                <c:pt idx="26">
                  <c:v>3.2954999999999998E-3</c:v>
                </c:pt>
                <c:pt idx="27">
                  <c:v>2.7956000000000001E-3</c:v>
                </c:pt>
                <c:pt idx="28">
                  <c:v>2.5332000000000002E-3</c:v>
                </c:pt>
                <c:pt idx="29">
                  <c:v>2.2905E-3</c:v>
                </c:pt>
                <c:pt idx="30">
                  <c:v>2.0089000000000001E-3</c:v>
                </c:pt>
                <c:pt idx="31">
                  <c:v>1.812E-3</c:v>
                </c:pt>
                <c:pt idx="32">
                  <c:v>1.6352000000000001E-3</c:v>
                </c:pt>
                <c:pt idx="33">
                  <c:v>1.4878999999999999E-3</c:v>
                </c:pt>
                <c:pt idx="34">
                  <c:v>1.3457E-3</c:v>
                </c:pt>
                <c:pt idx="35">
                  <c:v>1.2717E-3</c:v>
                </c:pt>
                <c:pt idx="36">
                  <c:v>1.1973000000000001E-3</c:v>
                </c:pt>
                <c:pt idx="37">
                  <c:v>1.1230000000000001E-3</c:v>
                </c:pt>
                <c:pt idx="38">
                  <c:v>1.049E-3</c:v>
                </c:pt>
                <c:pt idx="39">
                  <c:v>9.745E-4</c:v>
                </c:pt>
                <c:pt idx="40">
                  <c:v>9.0050000000000004E-4</c:v>
                </c:pt>
                <c:pt idx="41">
                  <c:v>8.8080000000000005E-4</c:v>
                </c:pt>
                <c:pt idx="42">
                  <c:v>8.61E-4</c:v>
                </c:pt>
                <c:pt idx="43">
                  <c:v>8.4119999999999996E-4</c:v>
                </c:pt>
                <c:pt idx="44">
                  <c:v>8.2160000000000002E-4</c:v>
                </c:pt>
                <c:pt idx="45">
                  <c:v>8.0190000000000003E-4</c:v>
                </c:pt>
                <c:pt idx="46">
                  <c:v>7.8220000000000004E-4</c:v>
                </c:pt>
                <c:pt idx="47">
                  <c:v>7.6239999999999999E-4</c:v>
                </c:pt>
                <c:pt idx="48">
                  <c:v>7.427E-4</c:v>
                </c:pt>
                <c:pt idx="49">
                  <c:v>7.2300000000000001E-4</c:v>
                </c:pt>
                <c:pt idx="50">
                  <c:v>7.0339999999999997E-4</c:v>
                </c:pt>
                <c:pt idx="51">
                  <c:v>6.8369999999999998E-4</c:v>
                </c:pt>
                <c:pt idx="52">
                  <c:v>6.6399999999999999E-4</c:v>
                </c:pt>
                <c:pt idx="53">
                  <c:v>6.4429999999999999E-4</c:v>
                </c:pt>
                <c:pt idx="54">
                  <c:v>6.2449999999999995E-4</c:v>
                </c:pt>
                <c:pt idx="55">
                  <c:v>6.0490000000000001E-4</c:v>
                </c:pt>
                <c:pt idx="56">
                  <c:v>5.8509999999999996E-4</c:v>
                </c:pt>
                <c:pt idx="57">
                  <c:v>5.6539999999999997E-4</c:v>
                </c:pt>
                <c:pt idx="58">
                  <c:v>5.4560000000000003E-4</c:v>
                </c:pt>
                <c:pt idx="59">
                  <c:v>5.2590000000000004E-4</c:v>
                </c:pt>
                <c:pt idx="60">
                  <c:v>5.0620000000000005E-4</c:v>
                </c:pt>
                <c:pt idx="61">
                  <c:v>4.8650000000000001E-4</c:v>
                </c:pt>
                <c:pt idx="62">
                  <c:v>4.6680000000000002E-4</c:v>
                </c:pt>
                <c:pt idx="63">
                  <c:v>4.4710000000000003E-4</c:v>
                </c:pt>
                <c:pt idx="64">
                  <c:v>4.2739999999999998E-4</c:v>
                </c:pt>
                <c:pt idx="65">
                  <c:v>4.0779999999999999E-4</c:v>
                </c:pt>
                <c:pt idx="66">
                  <c:v>3.881E-4</c:v>
                </c:pt>
                <c:pt idx="67">
                  <c:v>3.6830000000000001E-4</c:v>
                </c:pt>
                <c:pt idx="68">
                  <c:v>3.4860000000000002E-4</c:v>
                </c:pt>
                <c:pt idx="69">
                  <c:v>3.2870000000000002E-4</c:v>
                </c:pt>
                <c:pt idx="70">
                  <c:v>3.0899999999999998E-4</c:v>
                </c:pt>
                <c:pt idx="71">
                  <c:v>2.8939999999999999E-4</c:v>
                </c:pt>
                <c:pt idx="72">
                  <c:v>2.697E-4</c:v>
                </c:pt>
                <c:pt idx="73">
                  <c:v>2.5000000000000001E-4</c:v>
                </c:pt>
                <c:pt idx="74">
                  <c:v>2.3029999999999999E-4</c:v>
                </c:pt>
                <c:pt idx="75">
                  <c:v>2.106E-4</c:v>
                </c:pt>
                <c:pt idx="76">
                  <c:v>1.9090000000000001E-4</c:v>
                </c:pt>
                <c:pt idx="77">
                  <c:v>1.7119999999999999E-4</c:v>
                </c:pt>
                <c:pt idx="78">
                  <c:v>1.5139999999999999E-4</c:v>
                </c:pt>
                <c:pt idx="79">
                  <c:v>1.317E-4</c:v>
                </c:pt>
                <c:pt idx="80">
                  <c:v>1.119E-4</c:v>
                </c:pt>
                <c:pt idx="81">
                  <c:v>1.048E-4</c:v>
                </c:pt>
                <c:pt idx="82">
                  <c:v>9.7899999999999994E-5</c:v>
                </c:pt>
                <c:pt idx="83">
                  <c:v>9.09E-5</c:v>
                </c:pt>
                <c:pt idx="84">
                  <c:v>8.3900000000000006E-5</c:v>
                </c:pt>
                <c:pt idx="85">
                  <c:v>7.6899999999999999E-5</c:v>
                </c:pt>
                <c:pt idx="86">
                  <c:v>6.9900000000000005E-5</c:v>
                </c:pt>
                <c:pt idx="87">
                  <c:v>6.2899999999999997E-5</c:v>
                </c:pt>
                <c:pt idx="88">
                  <c:v>5.5899999999999997E-5</c:v>
                </c:pt>
                <c:pt idx="89">
                  <c:v>4.8900000000000003E-5</c:v>
                </c:pt>
                <c:pt idx="90">
                  <c:v>4.1900000000000002E-5</c:v>
                </c:pt>
                <c:pt idx="91">
                  <c:v>3.4900000000000001E-5</c:v>
                </c:pt>
                <c:pt idx="92">
                  <c:v>2.8E-5</c:v>
                </c:pt>
                <c:pt idx="93">
                  <c:v>2.0999999999999999E-5</c:v>
                </c:pt>
                <c:pt idx="94">
                  <c:v>1.4E-5</c:v>
                </c:pt>
                <c:pt idx="95">
                  <c:v>6.9999999999999999E-6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CA-4C68-87E5-12D51500A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45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5.000000000000001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MD - Beginning</a:t>
            </a:r>
          </a:p>
        </c:rich>
      </c:tx>
      <c:layout>
        <c:manualLayout>
          <c:xMode val="edge"/>
          <c:yMode val="edge"/>
          <c:x val="0.38676938969259655"/>
          <c:y val="3.167475527823172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Time!$AW$9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Time!$AW$10:$AW$210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6.5449757472948969E-2</c:v>
                </c:pt>
                <c:pt idx="2">
                  <c:v>0.14951905606008564</c:v>
                </c:pt>
                <c:pt idx="3">
                  <c:v>0.10303368101324829</c:v>
                </c:pt>
                <c:pt idx="4">
                  <c:v>6.1591565057475338E-2</c:v>
                </c:pt>
                <c:pt idx="5">
                  <c:v>6.6814331290884821E-2</c:v>
                </c:pt>
                <c:pt idx="6">
                  <c:v>6.5496244823622318E-2</c:v>
                </c:pt>
                <c:pt idx="7">
                  <c:v>6.6170895506657376E-2</c:v>
                </c:pt>
                <c:pt idx="8">
                  <c:v>6.1806118096115172E-2</c:v>
                </c:pt>
                <c:pt idx="9">
                  <c:v>5.7928787872566848E-2</c:v>
                </c:pt>
                <c:pt idx="10">
                  <c:v>5.7283445179276311E-2</c:v>
                </c:pt>
                <c:pt idx="11">
                  <c:v>5.4521450605308747E-2</c:v>
                </c:pt>
                <c:pt idx="12">
                  <c:v>4.8625940597927297E-2</c:v>
                </c:pt>
                <c:pt idx="13">
                  <c:v>4.0629875771059101E-2</c:v>
                </c:pt>
                <c:pt idx="14">
                  <c:v>3.2061600790374283E-2</c:v>
                </c:pt>
                <c:pt idx="15">
                  <c:v>2.3475871578985806E-2</c:v>
                </c:pt>
                <c:pt idx="16">
                  <c:v>1.5294802214275312E-2</c:v>
                </c:pt>
                <c:pt idx="17">
                  <c:v>9.5796239585635157E-3</c:v>
                </c:pt>
                <c:pt idx="18">
                  <c:v>5.9136514125222714E-3</c:v>
                </c:pt>
                <c:pt idx="19">
                  <c:v>3.7654066870971632E-3</c:v>
                </c:pt>
                <c:pt idx="20">
                  <c:v>2.354843719954907E-3</c:v>
                </c:pt>
                <c:pt idx="21">
                  <c:v>1.5808104339467054E-3</c:v>
                </c:pt>
                <c:pt idx="22">
                  <c:v>1.0991183328639641E-3</c:v>
                </c:pt>
                <c:pt idx="23">
                  <c:v>8.5073913255531307E-4</c:v>
                </c:pt>
                <c:pt idx="24">
                  <c:v>7.2998540458674816E-4</c:v>
                </c:pt>
                <c:pt idx="25">
                  <c:v>7.1452397975082442E-4</c:v>
                </c:pt>
                <c:pt idx="26">
                  <c:v>6.7607656999216063E-4</c:v>
                </c:pt>
                <c:pt idx="27">
                  <c:v>6.1108704759849444E-4</c:v>
                </c:pt>
                <c:pt idx="28">
                  <c:v>5.6473713181258065E-4</c:v>
                </c:pt>
                <c:pt idx="29">
                  <c:v>4.7121269091617045E-4</c:v>
                </c:pt>
                <c:pt idx="30">
                  <c:v>4.0498625453563034E-4</c:v>
                </c:pt>
                <c:pt idx="31">
                  <c:v>3.3805546435700914E-4</c:v>
                </c:pt>
                <c:pt idx="32">
                  <c:v>2.6213986841262338E-4</c:v>
                </c:pt>
                <c:pt idx="33">
                  <c:v>1.9228858687610548E-4</c:v>
                </c:pt>
                <c:pt idx="34">
                  <c:v>9.9794907635423634E-5</c:v>
                </c:pt>
                <c:pt idx="35">
                  <c:v>5.5403438995393563E-5</c:v>
                </c:pt>
                <c:pt idx="36">
                  <c:v>2.6628009439646516E-5</c:v>
                </c:pt>
                <c:pt idx="37">
                  <c:v>4.5525306461331151E-6</c:v>
                </c:pt>
                <c:pt idx="38">
                  <c:v>4.4666338414890934E-7</c:v>
                </c:pt>
                <c:pt idx="39">
                  <c:v>2.0615233114565048E-7</c:v>
                </c:pt>
                <c:pt idx="40">
                  <c:v>2.5769041393206308E-7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71-498B-99E2-0F00928C51CD}"/>
            </c:ext>
          </c:extLst>
        </c:ser>
        <c:ser>
          <c:idx val="1"/>
          <c:order val="1"/>
          <c:tx>
            <c:strRef>
              <c:f>Time!$AX$9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Time!$AX$10:$AX$210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9.0039599999999997E-2</c:v>
                </c:pt>
                <c:pt idx="2">
                  <c:v>0.1051272</c:v>
                </c:pt>
                <c:pt idx="3">
                  <c:v>8.4937299999999993E-2</c:v>
                </c:pt>
                <c:pt idx="4">
                  <c:v>7.2697300000000006E-2</c:v>
                </c:pt>
                <c:pt idx="5">
                  <c:v>6.6295699999999999E-2</c:v>
                </c:pt>
                <c:pt idx="6">
                  <c:v>5.9845299999999997E-2</c:v>
                </c:pt>
                <c:pt idx="7">
                  <c:v>5.3726900000000001E-2</c:v>
                </c:pt>
                <c:pt idx="8">
                  <c:v>4.7948699999999997E-2</c:v>
                </c:pt>
                <c:pt idx="9">
                  <c:v>4.2170800000000001E-2</c:v>
                </c:pt>
                <c:pt idx="10">
                  <c:v>3.6392599999999997E-2</c:v>
                </c:pt>
                <c:pt idx="11">
                  <c:v>3.0614800000000001E-2</c:v>
                </c:pt>
                <c:pt idx="12">
                  <c:v>2.4836500000000001E-2</c:v>
                </c:pt>
                <c:pt idx="13">
                  <c:v>2.33406E-2</c:v>
                </c:pt>
                <c:pt idx="14">
                  <c:v>2.18444E-2</c:v>
                </c:pt>
                <c:pt idx="15">
                  <c:v>2.0348499999999999E-2</c:v>
                </c:pt>
                <c:pt idx="16">
                  <c:v>1.8852399999999998E-2</c:v>
                </c:pt>
                <c:pt idx="17">
                  <c:v>1.73565E-2</c:v>
                </c:pt>
                <c:pt idx="18">
                  <c:v>1.58604E-2</c:v>
                </c:pt>
                <c:pt idx="19">
                  <c:v>1.52017E-2</c:v>
                </c:pt>
                <c:pt idx="20">
                  <c:v>1.45433E-2</c:v>
                </c:pt>
                <c:pt idx="21">
                  <c:v>1.38329E-2</c:v>
                </c:pt>
                <c:pt idx="22">
                  <c:v>1.3095900000000001E-2</c:v>
                </c:pt>
                <c:pt idx="23">
                  <c:v>1.2359E-2</c:v>
                </c:pt>
                <c:pt idx="24">
                  <c:v>1.16221E-2</c:v>
                </c:pt>
                <c:pt idx="25">
                  <c:v>1.0885199999999999E-2</c:v>
                </c:pt>
                <c:pt idx="26">
                  <c:v>9.9676999999999995E-3</c:v>
                </c:pt>
                <c:pt idx="27">
                  <c:v>9.2998000000000004E-3</c:v>
                </c:pt>
                <c:pt idx="28">
                  <c:v>8.4985000000000008E-3</c:v>
                </c:pt>
                <c:pt idx="29">
                  <c:v>7.5713000000000004E-3</c:v>
                </c:pt>
                <c:pt idx="30">
                  <c:v>6.7562000000000004E-3</c:v>
                </c:pt>
                <c:pt idx="31">
                  <c:v>5.9411999999999998E-3</c:v>
                </c:pt>
                <c:pt idx="32">
                  <c:v>5.1260000000000003E-3</c:v>
                </c:pt>
                <c:pt idx="33">
                  <c:v>4.3109000000000003E-3</c:v>
                </c:pt>
                <c:pt idx="34">
                  <c:v>3.4959000000000001E-3</c:v>
                </c:pt>
                <c:pt idx="35">
                  <c:v>2.6808000000000001E-3</c:v>
                </c:pt>
                <c:pt idx="36">
                  <c:v>2.2196999999999998E-3</c:v>
                </c:pt>
                <c:pt idx="37">
                  <c:v>1.7397000000000001E-3</c:v>
                </c:pt>
                <c:pt idx="38">
                  <c:v>1.3216E-3</c:v>
                </c:pt>
                <c:pt idx="39">
                  <c:v>1.0903E-3</c:v>
                </c:pt>
                <c:pt idx="40">
                  <c:v>9.257E-4</c:v>
                </c:pt>
                <c:pt idx="41">
                  <c:v>7.9310000000000003E-4</c:v>
                </c:pt>
                <c:pt idx="42">
                  <c:v>6.6049999999999995E-4</c:v>
                </c:pt>
                <c:pt idx="43">
                  <c:v>5.4699999999999996E-4</c:v>
                </c:pt>
                <c:pt idx="44">
                  <c:v>4.5459999999999999E-4</c:v>
                </c:pt>
                <c:pt idx="45">
                  <c:v>4.0099999999999999E-4</c:v>
                </c:pt>
                <c:pt idx="46">
                  <c:v>3.634E-4</c:v>
                </c:pt>
                <c:pt idx="47">
                  <c:v>3.258E-4</c:v>
                </c:pt>
                <c:pt idx="48">
                  <c:v>2.8820000000000001E-4</c:v>
                </c:pt>
                <c:pt idx="49">
                  <c:v>2.5060000000000002E-4</c:v>
                </c:pt>
                <c:pt idx="50">
                  <c:v>2.129E-4</c:v>
                </c:pt>
                <c:pt idx="51">
                  <c:v>1.7530000000000001E-4</c:v>
                </c:pt>
                <c:pt idx="52">
                  <c:v>1.5249999999999999E-4</c:v>
                </c:pt>
                <c:pt idx="53">
                  <c:v>1.314E-4</c:v>
                </c:pt>
                <c:pt idx="54">
                  <c:v>1.1E-4</c:v>
                </c:pt>
                <c:pt idx="55">
                  <c:v>8.9599999999999996E-5</c:v>
                </c:pt>
                <c:pt idx="56">
                  <c:v>7.7600000000000002E-5</c:v>
                </c:pt>
                <c:pt idx="57">
                  <c:v>6.5599999999999995E-5</c:v>
                </c:pt>
                <c:pt idx="58">
                  <c:v>5.3699999999999997E-5</c:v>
                </c:pt>
                <c:pt idx="59">
                  <c:v>4.1699999999999997E-5</c:v>
                </c:pt>
                <c:pt idx="60">
                  <c:v>2.97E-5</c:v>
                </c:pt>
                <c:pt idx="61">
                  <c:v>1.77E-5</c:v>
                </c:pt>
                <c:pt idx="62">
                  <c:v>1.49E-5</c:v>
                </c:pt>
                <c:pt idx="63">
                  <c:v>1.1199999999999999E-5</c:v>
                </c:pt>
                <c:pt idx="64">
                  <c:v>7.4000000000000003E-6</c:v>
                </c:pt>
                <c:pt idx="65">
                  <c:v>3.7000000000000002E-6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71-498B-99E2-0F00928C5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MD - Tail</a:t>
            </a:r>
          </a:p>
        </c:rich>
      </c:tx>
      <c:layout>
        <c:manualLayout>
          <c:xMode val="edge"/>
          <c:yMode val="edge"/>
          <c:x val="0.46210606473757082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Time!$AW$9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Time!$AW$10:$AW$210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6.5449757472948969E-2</c:v>
                </c:pt>
                <c:pt idx="2">
                  <c:v>0.14951905606008564</c:v>
                </c:pt>
                <c:pt idx="3">
                  <c:v>0.10303368101324829</c:v>
                </c:pt>
                <c:pt idx="4">
                  <c:v>6.1591565057475338E-2</c:v>
                </c:pt>
                <c:pt idx="5">
                  <c:v>6.6814331290884821E-2</c:v>
                </c:pt>
                <c:pt idx="6">
                  <c:v>6.5496244823622318E-2</c:v>
                </c:pt>
                <c:pt idx="7">
                  <c:v>6.6170895506657376E-2</c:v>
                </c:pt>
                <c:pt idx="8">
                  <c:v>6.1806118096115172E-2</c:v>
                </c:pt>
                <c:pt idx="9">
                  <c:v>5.7928787872566848E-2</c:v>
                </c:pt>
                <c:pt idx="10">
                  <c:v>5.7283445179276311E-2</c:v>
                </c:pt>
                <c:pt idx="11">
                  <c:v>5.4521450605308747E-2</c:v>
                </c:pt>
                <c:pt idx="12">
                  <c:v>4.8625940597927297E-2</c:v>
                </c:pt>
                <c:pt idx="13">
                  <c:v>4.0629875771059101E-2</c:v>
                </c:pt>
                <c:pt idx="14">
                  <c:v>3.2061600790374283E-2</c:v>
                </c:pt>
                <c:pt idx="15">
                  <c:v>2.3475871578985806E-2</c:v>
                </c:pt>
                <c:pt idx="16">
                  <c:v>1.5294802214275312E-2</c:v>
                </c:pt>
                <c:pt idx="17">
                  <c:v>9.5796239585635157E-3</c:v>
                </c:pt>
                <c:pt idx="18">
                  <c:v>5.9136514125222714E-3</c:v>
                </c:pt>
                <c:pt idx="19">
                  <c:v>3.7654066870971632E-3</c:v>
                </c:pt>
                <c:pt idx="20">
                  <c:v>2.354843719954907E-3</c:v>
                </c:pt>
                <c:pt idx="21">
                  <c:v>1.5808104339467054E-3</c:v>
                </c:pt>
                <c:pt idx="22">
                  <c:v>1.0991183328639641E-3</c:v>
                </c:pt>
                <c:pt idx="23">
                  <c:v>8.5073913255531307E-4</c:v>
                </c:pt>
                <c:pt idx="24">
                  <c:v>7.2998540458674816E-4</c:v>
                </c:pt>
                <c:pt idx="25">
                  <c:v>7.1452397975082442E-4</c:v>
                </c:pt>
                <c:pt idx="26">
                  <c:v>6.7607656999216063E-4</c:v>
                </c:pt>
                <c:pt idx="27">
                  <c:v>6.1108704759849444E-4</c:v>
                </c:pt>
                <c:pt idx="28">
                  <c:v>5.6473713181258065E-4</c:v>
                </c:pt>
                <c:pt idx="29">
                  <c:v>4.7121269091617045E-4</c:v>
                </c:pt>
                <c:pt idx="30">
                  <c:v>4.0498625453563034E-4</c:v>
                </c:pt>
                <c:pt idx="31">
                  <c:v>3.3805546435700914E-4</c:v>
                </c:pt>
                <c:pt idx="32">
                  <c:v>2.6213986841262338E-4</c:v>
                </c:pt>
                <c:pt idx="33">
                  <c:v>1.9228858687610548E-4</c:v>
                </c:pt>
                <c:pt idx="34">
                  <c:v>9.9794907635423634E-5</c:v>
                </c:pt>
                <c:pt idx="35">
                  <c:v>5.5403438995393563E-5</c:v>
                </c:pt>
                <c:pt idx="36">
                  <c:v>2.6628009439646516E-5</c:v>
                </c:pt>
                <c:pt idx="37">
                  <c:v>4.5525306461331151E-6</c:v>
                </c:pt>
                <c:pt idx="38">
                  <c:v>4.4666338414890934E-7</c:v>
                </c:pt>
                <c:pt idx="39">
                  <c:v>2.0615233114565048E-7</c:v>
                </c:pt>
                <c:pt idx="40">
                  <c:v>2.5769041393206308E-7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97-4A2A-8B1C-9304D74B2157}"/>
            </c:ext>
          </c:extLst>
        </c:ser>
        <c:ser>
          <c:idx val="1"/>
          <c:order val="1"/>
          <c:tx>
            <c:strRef>
              <c:f>Time!$AX$9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Time!$AX$10:$AX$210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9.0039599999999997E-2</c:v>
                </c:pt>
                <c:pt idx="2">
                  <c:v>0.1051272</c:v>
                </c:pt>
                <c:pt idx="3">
                  <c:v>8.4937299999999993E-2</c:v>
                </c:pt>
                <c:pt idx="4">
                  <c:v>7.2697300000000006E-2</c:v>
                </c:pt>
                <c:pt idx="5">
                  <c:v>6.6295699999999999E-2</c:v>
                </c:pt>
                <c:pt idx="6">
                  <c:v>5.9845299999999997E-2</c:v>
                </c:pt>
                <c:pt idx="7">
                  <c:v>5.3726900000000001E-2</c:v>
                </c:pt>
                <c:pt idx="8">
                  <c:v>4.7948699999999997E-2</c:v>
                </c:pt>
                <c:pt idx="9">
                  <c:v>4.2170800000000001E-2</c:v>
                </c:pt>
                <c:pt idx="10">
                  <c:v>3.6392599999999997E-2</c:v>
                </c:pt>
                <c:pt idx="11">
                  <c:v>3.0614800000000001E-2</c:v>
                </c:pt>
                <c:pt idx="12">
                  <c:v>2.4836500000000001E-2</c:v>
                </c:pt>
                <c:pt idx="13">
                  <c:v>2.33406E-2</c:v>
                </c:pt>
                <c:pt idx="14">
                  <c:v>2.18444E-2</c:v>
                </c:pt>
                <c:pt idx="15">
                  <c:v>2.0348499999999999E-2</c:v>
                </c:pt>
                <c:pt idx="16">
                  <c:v>1.8852399999999998E-2</c:v>
                </c:pt>
                <c:pt idx="17">
                  <c:v>1.73565E-2</c:v>
                </c:pt>
                <c:pt idx="18">
                  <c:v>1.58604E-2</c:v>
                </c:pt>
                <c:pt idx="19">
                  <c:v>1.52017E-2</c:v>
                </c:pt>
                <c:pt idx="20">
                  <c:v>1.45433E-2</c:v>
                </c:pt>
                <c:pt idx="21">
                  <c:v>1.38329E-2</c:v>
                </c:pt>
                <c:pt idx="22">
                  <c:v>1.3095900000000001E-2</c:v>
                </c:pt>
                <c:pt idx="23">
                  <c:v>1.2359E-2</c:v>
                </c:pt>
                <c:pt idx="24">
                  <c:v>1.16221E-2</c:v>
                </c:pt>
                <c:pt idx="25">
                  <c:v>1.0885199999999999E-2</c:v>
                </c:pt>
                <c:pt idx="26">
                  <c:v>9.9676999999999995E-3</c:v>
                </c:pt>
                <c:pt idx="27">
                  <c:v>9.2998000000000004E-3</c:v>
                </c:pt>
                <c:pt idx="28">
                  <c:v>8.4985000000000008E-3</c:v>
                </c:pt>
                <c:pt idx="29">
                  <c:v>7.5713000000000004E-3</c:v>
                </c:pt>
                <c:pt idx="30">
                  <c:v>6.7562000000000004E-3</c:v>
                </c:pt>
                <c:pt idx="31">
                  <c:v>5.9411999999999998E-3</c:v>
                </c:pt>
                <c:pt idx="32">
                  <c:v>5.1260000000000003E-3</c:v>
                </c:pt>
                <c:pt idx="33">
                  <c:v>4.3109000000000003E-3</c:v>
                </c:pt>
                <c:pt idx="34">
                  <c:v>3.4959000000000001E-3</c:v>
                </c:pt>
                <c:pt idx="35">
                  <c:v>2.6808000000000001E-3</c:v>
                </c:pt>
                <c:pt idx="36">
                  <c:v>2.2196999999999998E-3</c:v>
                </c:pt>
                <c:pt idx="37">
                  <c:v>1.7397000000000001E-3</c:v>
                </c:pt>
                <c:pt idx="38">
                  <c:v>1.3216E-3</c:v>
                </c:pt>
                <c:pt idx="39">
                  <c:v>1.0903E-3</c:v>
                </c:pt>
                <c:pt idx="40">
                  <c:v>9.257E-4</c:v>
                </c:pt>
                <c:pt idx="41">
                  <c:v>7.9310000000000003E-4</c:v>
                </c:pt>
                <c:pt idx="42">
                  <c:v>6.6049999999999995E-4</c:v>
                </c:pt>
                <c:pt idx="43">
                  <c:v>5.4699999999999996E-4</c:v>
                </c:pt>
                <c:pt idx="44">
                  <c:v>4.5459999999999999E-4</c:v>
                </c:pt>
                <c:pt idx="45">
                  <c:v>4.0099999999999999E-4</c:v>
                </c:pt>
                <c:pt idx="46">
                  <c:v>3.634E-4</c:v>
                </c:pt>
                <c:pt idx="47">
                  <c:v>3.258E-4</c:v>
                </c:pt>
                <c:pt idx="48">
                  <c:v>2.8820000000000001E-4</c:v>
                </c:pt>
                <c:pt idx="49">
                  <c:v>2.5060000000000002E-4</c:v>
                </c:pt>
                <c:pt idx="50">
                  <c:v>2.129E-4</c:v>
                </c:pt>
                <c:pt idx="51">
                  <c:v>1.7530000000000001E-4</c:v>
                </c:pt>
                <c:pt idx="52">
                  <c:v>1.5249999999999999E-4</c:v>
                </c:pt>
                <c:pt idx="53">
                  <c:v>1.314E-4</c:v>
                </c:pt>
                <c:pt idx="54">
                  <c:v>1.1E-4</c:v>
                </c:pt>
                <c:pt idx="55">
                  <c:v>8.9599999999999996E-5</c:v>
                </c:pt>
                <c:pt idx="56">
                  <c:v>7.7600000000000002E-5</c:v>
                </c:pt>
                <c:pt idx="57">
                  <c:v>6.5599999999999995E-5</c:v>
                </c:pt>
                <c:pt idx="58">
                  <c:v>5.3699999999999997E-5</c:v>
                </c:pt>
                <c:pt idx="59">
                  <c:v>4.1699999999999997E-5</c:v>
                </c:pt>
                <c:pt idx="60">
                  <c:v>2.97E-5</c:v>
                </c:pt>
                <c:pt idx="61">
                  <c:v>1.77E-5</c:v>
                </c:pt>
                <c:pt idx="62">
                  <c:v>1.49E-5</c:v>
                </c:pt>
                <c:pt idx="63">
                  <c:v>1.1199999999999999E-5</c:v>
                </c:pt>
                <c:pt idx="64">
                  <c:v>7.4000000000000003E-6</c:v>
                </c:pt>
                <c:pt idx="65">
                  <c:v>3.7000000000000002E-6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97-4A2A-8B1C-9304D74B2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20"/>
          <c:min val="5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</c:valAx>
      <c:valAx>
        <c:axId val="277200192"/>
        <c:scaling>
          <c:orientation val="minMax"/>
          <c:max val="1.0000000000000002E-2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MD - Mid</a:t>
            </a:r>
          </a:p>
        </c:rich>
      </c:tx>
      <c:layout>
        <c:manualLayout>
          <c:xMode val="edge"/>
          <c:yMode val="edge"/>
          <c:x val="0.48080479939645343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Time!$AW$9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Time!$AW$10:$AW$210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6.5449757472948969E-2</c:v>
                </c:pt>
                <c:pt idx="2">
                  <c:v>0.14951905606008564</c:v>
                </c:pt>
                <c:pt idx="3">
                  <c:v>0.10303368101324829</c:v>
                </c:pt>
                <c:pt idx="4">
                  <c:v>6.1591565057475338E-2</c:v>
                </c:pt>
                <c:pt idx="5">
                  <c:v>6.6814331290884821E-2</c:v>
                </c:pt>
                <c:pt idx="6">
                  <c:v>6.5496244823622318E-2</c:v>
                </c:pt>
                <c:pt idx="7">
                  <c:v>6.6170895506657376E-2</c:v>
                </c:pt>
                <c:pt idx="8">
                  <c:v>6.1806118096115172E-2</c:v>
                </c:pt>
                <c:pt idx="9">
                  <c:v>5.7928787872566848E-2</c:v>
                </c:pt>
                <c:pt idx="10">
                  <c:v>5.7283445179276311E-2</c:v>
                </c:pt>
                <c:pt idx="11">
                  <c:v>5.4521450605308747E-2</c:v>
                </c:pt>
                <c:pt idx="12">
                  <c:v>4.8625940597927297E-2</c:v>
                </c:pt>
                <c:pt idx="13">
                  <c:v>4.0629875771059101E-2</c:v>
                </c:pt>
                <c:pt idx="14">
                  <c:v>3.2061600790374283E-2</c:v>
                </c:pt>
                <c:pt idx="15">
                  <c:v>2.3475871578985806E-2</c:v>
                </c:pt>
                <c:pt idx="16">
                  <c:v>1.5294802214275312E-2</c:v>
                </c:pt>
                <c:pt idx="17">
                  <c:v>9.5796239585635157E-3</c:v>
                </c:pt>
                <c:pt idx="18">
                  <c:v>5.9136514125222714E-3</c:v>
                </c:pt>
                <c:pt idx="19">
                  <c:v>3.7654066870971632E-3</c:v>
                </c:pt>
                <c:pt idx="20">
                  <c:v>2.354843719954907E-3</c:v>
                </c:pt>
                <c:pt idx="21">
                  <c:v>1.5808104339467054E-3</c:v>
                </c:pt>
                <c:pt idx="22">
                  <c:v>1.0991183328639641E-3</c:v>
                </c:pt>
                <c:pt idx="23">
                  <c:v>8.5073913255531307E-4</c:v>
                </c:pt>
                <c:pt idx="24">
                  <c:v>7.2998540458674816E-4</c:v>
                </c:pt>
                <c:pt idx="25">
                  <c:v>7.1452397975082442E-4</c:v>
                </c:pt>
                <c:pt idx="26">
                  <c:v>6.7607656999216063E-4</c:v>
                </c:pt>
                <c:pt idx="27">
                  <c:v>6.1108704759849444E-4</c:v>
                </c:pt>
                <c:pt idx="28">
                  <c:v>5.6473713181258065E-4</c:v>
                </c:pt>
                <c:pt idx="29">
                  <c:v>4.7121269091617045E-4</c:v>
                </c:pt>
                <c:pt idx="30">
                  <c:v>4.0498625453563034E-4</c:v>
                </c:pt>
                <c:pt idx="31">
                  <c:v>3.3805546435700914E-4</c:v>
                </c:pt>
                <c:pt idx="32">
                  <c:v>2.6213986841262338E-4</c:v>
                </c:pt>
                <c:pt idx="33">
                  <c:v>1.9228858687610548E-4</c:v>
                </c:pt>
                <c:pt idx="34">
                  <c:v>9.9794907635423634E-5</c:v>
                </c:pt>
                <c:pt idx="35">
                  <c:v>5.5403438995393563E-5</c:v>
                </c:pt>
                <c:pt idx="36">
                  <c:v>2.6628009439646516E-5</c:v>
                </c:pt>
                <c:pt idx="37">
                  <c:v>4.5525306461331151E-6</c:v>
                </c:pt>
                <c:pt idx="38">
                  <c:v>4.4666338414890934E-7</c:v>
                </c:pt>
                <c:pt idx="39">
                  <c:v>2.0615233114565048E-7</c:v>
                </c:pt>
                <c:pt idx="40">
                  <c:v>2.5769041393206308E-7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C1-4C43-B5B7-10EE940D5DDD}"/>
            </c:ext>
          </c:extLst>
        </c:ser>
        <c:ser>
          <c:idx val="1"/>
          <c:order val="1"/>
          <c:tx>
            <c:strRef>
              <c:f>Time!$AX$9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Time!$AX$10:$AX$210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9.0039599999999997E-2</c:v>
                </c:pt>
                <c:pt idx="2">
                  <c:v>0.1051272</c:v>
                </c:pt>
                <c:pt idx="3">
                  <c:v>8.4937299999999993E-2</c:v>
                </c:pt>
                <c:pt idx="4">
                  <c:v>7.2697300000000006E-2</c:v>
                </c:pt>
                <c:pt idx="5">
                  <c:v>6.6295699999999999E-2</c:v>
                </c:pt>
                <c:pt idx="6">
                  <c:v>5.9845299999999997E-2</c:v>
                </c:pt>
                <c:pt idx="7">
                  <c:v>5.3726900000000001E-2</c:v>
                </c:pt>
                <c:pt idx="8">
                  <c:v>4.7948699999999997E-2</c:v>
                </c:pt>
                <c:pt idx="9">
                  <c:v>4.2170800000000001E-2</c:v>
                </c:pt>
                <c:pt idx="10">
                  <c:v>3.6392599999999997E-2</c:v>
                </c:pt>
                <c:pt idx="11">
                  <c:v>3.0614800000000001E-2</c:v>
                </c:pt>
                <c:pt idx="12">
                  <c:v>2.4836500000000001E-2</c:v>
                </c:pt>
                <c:pt idx="13">
                  <c:v>2.33406E-2</c:v>
                </c:pt>
                <c:pt idx="14">
                  <c:v>2.18444E-2</c:v>
                </c:pt>
                <c:pt idx="15">
                  <c:v>2.0348499999999999E-2</c:v>
                </c:pt>
                <c:pt idx="16">
                  <c:v>1.8852399999999998E-2</c:v>
                </c:pt>
                <c:pt idx="17">
                  <c:v>1.73565E-2</c:v>
                </c:pt>
                <c:pt idx="18">
                  <c:v>1.58604E-2</c:v>
                </c:pt>
                <c:pt idx="19">
                  <c:v>1.52017E-2</c:v>
                </c:pt>
                <c:pt idx="20">
                  <c:v>1.45433E-2</c:v>
                </c:pt>
                <c:pt idx="21">
                  <c:v>1.38329E-2</c:v>
                </c:pt>
                <c:pt idx="22">
                  <c:v>1.3095900000000001E-2</c:v>
                </c:pt>
                <c:pt idx="23">
                  <c:v>1.2359E-2</c:v>
                </c:pt>
                <c:pt idx="24">
                  <c:v>1.16221E-2</c:v>
                </c:pt>
                <c:pt idx="25">
                  <c:v>1.0885199999999999E-2</c:v>
                </c:pt>
                <c:pt idx="26">
                  <c:v>9.9676999999999995E-3</c:v>
                </c:pt>
                <c:pt idx="27">
                  <c:v>9.2998000000000004E-3</c:v>
                </c:pt>
                <c:pt idx="28">
                  <c:v>8.4985000000000008E-3</c:v>
                </c:pt>
                <c:pt idx="29">
                  <c:v>7.5713000000000004E-3</c:v>
                </c:pt>
                <c:pt idx="30">
                  <c:v>6.7562000000000004E-3</c:v>
                </c:pt>
                <c:pt idx="31">
                  <c:v>5.9411999999999998E-3</c:v>
                </c:pt>
                <c:pt idx="32">
                  <c:v>5.1260000000000003E-3</c:v>
                </c:pt>
                <c:pt idx="33">
                  <c:v>4.3109000000000003E-3</c:v>
                </c:pt>
                <c:pt idx="34">
                  <c:v>3.4959000000000001E-3</c:v>
                </c:pt>
                <c:pt idx="35">
                  <c:v>2.6808000000000001E-3</c:v>
                </c:pt>
                <c:pt idx="36">
                  <c:v>2.2196999999999998E-3</c:v>
                </c:pt>
                <c:pt idx="37">
                  <c:v>1.7397000000000001E-3</c:v>
                </c:pt>
                <c:pt idx="38">
                  <c:v>1.3216E-3</c:v>
                </c:pt>
                <c:pt idx="39">
                  <c:v>1.0903E-3</c:v>
                </c:pt>
                <c:pt idx="40">
                  <c:v>9.257E-4</c:v>
                </c:pt>
                <c:pt idx="41">
                  <c:v>7.9310000000000003E-4</c:v>
                </c:pt>
                <c:pt idx="42">
                  <c:v>6.6049999999999995E-4</c:v>
                </c:pt>
                <c:pt idx="43">
                  <c:v>5.4699999999999996E-4</c:v>
                </c:pt>
                <c:pt idx="44">
                  <c:v>4.5459999999999999E-4</c:v>
                </c:pt>
                <c:pt idx="45">
                  <c:v>4.0099999999999999E-4</c:v>
                </c:pt>
                <c:pt idx="46">
                  <c:v>3.634E-4</c:v>
                </c:pt>
                <c:pt idx="47">
                  <c:v>3.258E-4</c:v>
                </c:pt>
                <c:pt idx="48">
                  <c:v>2.8820000000000001E-4</c:v>
                </c:pt>
                <c:pt idx="49">
                  <c:v>2.5060000000000002E-4</c:v>
                </c:pt>
                <c:pt idx="50">
                  <c:v>2.129E-4</c:v>
                </c:pt>
                <c:pt idx="51">
                  <c:v>1.7530000000000001E-4</c:v>
                </c:pt>
                <c:pt idx="52">
                  <c:v>1.5249999999999999E-4</c:v>
                </c:pt>
                <c:pt idx="53">
                  <c:v>1.314E-4</c:v>
                </c:pt>
                <c:pt idx="54">
                  <c:v>1.1E-4</c:v>
                </c:pt>
                <c:pt idx="55">
                  <c:v>8.9599999999999996E-5</c:v>
                </c:pt>
                <c:pt idx="56">
                  <c:v>7.7600000000000002E-5</c:v>
                </c:pt>
                <c:pt idx="57">
                  <c:v>6.5599999999999995E-5</c:v>
                </c:pt>
                <c:pt idx="58">
                  <c:v>5.3699999999999997E-5</c:v>
                </c:pt>
                <c:pt idx="59">
                  <c:v>4.1699999999999997E-5</c:v>
                </c:pt>
                <c:pt idx="60">
                  <c:v>2.97E-5</c:v>
                </c:pt>
                <c:pt idx="61">
                  <c:v>1.77E-5</c:v>
                </c:pt>
                <c:pt idx="62">
                  <c:v>1.49E-5</c:v>
                </c:pt>
                <c:pt idx="63">
                  <c:v>1.1199999999999999E-5</c:v>
                </c:pt>
                <c:pt idx="64">
                  <c:v>7.4000000000000003E-6</c:v>
                </c:pt>
                <c:pt idx="65">
                  <c:v>3.7000000000000002E-6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C1-4C43-B5B7-10EE940D5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20"/>
          <c:min val="3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</c:valAx>
      <c:valAx>
        <c:axId val="277200192"/>
        <c:scaling>
          <c:orientation val="minMax"/>
          <c:max val="2.0000000000000004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MD - Beginning</a:t>
            </a:r>
          </a:p>
        </c:rich>
      </c:tx>
      <c:layout>
        <c:manualLayout>
          <c:xMode val="edge"/>
          <c:yMode val="edge"/>
          <c:x val="0.38676938969259655"/>
          <c:y val="3.167475527823172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Dist!$AW$9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Dist!$AW$10:$AW$210</c:f>
              <c:numCache>
                <c:formatCode>_(* #,##0.0000000_);_(* \(#,##0.0000000\);_(* "-"??_);_(@_)</c:formatCode>
                <c:ptCount val="201"/>
                <c:pt idx="0">
                  <c:v>0.32616918478589613</c:v>
                </c:pt>
                <c:pt idx="1">
                  <c:v>0.1259462585267396</c:v>
                </c:pt>
                <c:pt idx="2">
                  <c:v>0.10280306527214006</c:v>
                </c:pt>
                <c:pt idx="3">
                  <c:v>8.5381045870216499E-2</c:v>
                </c:pt>
                <c:pt idx="4">
                  <c:v>7.4162321906074843E-2</c:v>
                </c:pt>
                <c:pt idx="5">
                  <c:v>6.7178241693439694E-2</c:v>
                </c:pt>
                <c:pt idx="6">
                  <c:v>5.9138232061315618E-2</c:v>
                </c:pt>
                <c:pt idx="7">
                  <c:v>5.0894612643463351E-2</c:v>
                </c:pt>
                <c:pt idx="8">
                  <c:v>3.7781898495642882E-2</c:v>
                </c:pt>
                <c:pt idx="9">
                  <c:v>2.5512914301118773E-2</c:v>
                </c:pt>
                <c:pt idx="10">
                  <c:v>1.60914263599049E-2</c:v>
                </c:pt>
                <c:pt idx="11">
                  <c:v>9.7649549042634603E-3</c:v>
                </c:pt>
                <c:pt idx="12">
                  <c:v>5.9505011417145589E-3</c:v>
                </c:pt>
                <c:pt idx="13">
                  <c:v>3.6135239571256062E-3</c:v>
                </c:pt>
                <c:pt idx="14">
                  <c:v>2.1978587197874957E-3</c:v>
                </c:pt>
                <c:pt idx="15">
                  <c:v>1.4547826421729981E-3</c:v>
                </c:pt>
                <c:pt idx="16">
                  <c:v>1.1368270301026898E-3</c:v>
                </c:pt>
                <c:pt idx="17">
                  <c:v>9.7001543548400093E-4</c:v>
                </c:pt>
                <c:pt idx="18">
                  <c:v>8.2905877906316254E-4</c:v>
                </c:pt>
                <c:pt idx="19">
                  <c:v>7.4946679988001255E-4</c:v>
                </c:pt>
                <c:pt idx="20">
                  <c:v>6.32818939173432E-4</c:v>
                </c:pt>
                <c:pt idx="21">
                  <c:v>5.0996932917155306E-4</c:v>
                </c:pt>
                <c:pt idx="22">
                  <c:v>4.3175169886270742E-4</c:v>
                </c:pt>
                <c:pt idx="23">
                  <c:v>3.1931278158368388E-4</c:v>
                </c:pt>
                <c:pt idx="24">
                  <c:v>2.2226657169686887E-4</c:v>
                </c:pt>
                <c:pt idx="25">
                  <c:v>1.1431146762026321E-4</c:v>
                </c:pt>
                <c:pt idx="26">
                  <c:v>3.4358721857608422E-5</c:v>
                </c:pt>
                <c:pt idx="27">
                  <c:v>7.9025060272499366E-6</c:v>
                </c:pt>
                <c:pt idx="28">
                  <c:v>1.1166584603722736E-6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6E-437E-A1AF-01BF71C7BE5F}"/>
            </c:ext>
          </c:extLst>
        </c:ser>
        <c:ser>
          <c:idx val="1"/>
          <c:order val="1"/>
          <c:tx>
            <c:strRef>
              <c:f>Dist!$AX$9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Dist!$AX$10:$AX$210</c:f>
              <c:numCache>
                <c:formatCode>_(* #,##0.0000000_);_(* \(#,##0.0000000\);_(* "-"??_);_(@_)</c:formatCode>
                <c:ptCount val="201"/>
                <c:pt idx="0">
                  <c:v>0.25944529999999999</c:v>
                </c:pt>
                <c:pt idx="1">
                  <c:v>0.12092310000000001</c:v>
                </c:pt>
                <c:pt idx="2">
                  <c:v>9.3592300000000003E-2</c:v>
                </c:pt>
                <c:pt idx="3">
                  <c:v>7.4163900000000005E-2</c:v>
                </c:pt>
                <c:pt idx="4">
                  <c:v>5.7671E-2</c:v>
                </c:pt>
                <c:pt idx="5">
                  <c:v>4.9116899999999998E-2</c:v>
                </c:pt>
                <c:pt idx="6">
                  <c:v>4.2829699999999998E-2</c:v>
                </c:pt>
                <c:pt idx="7">
                  <c:v>3.6315500000000001E-2</c:v>
                </c:pt>
                <c:pt idx="8">
                  <c:v>3.2317699999999998E-2</c:v>
                </c:pt>
                <c:pt idx="9">
                  <c:v>2.7315699999999998E-2</c:v>
                </c:pt>
                <c:pt idx="10">
                  <c:v>2.2886E-2</c:v>
                </c:pt>
                <c:pt idx="11">
                  <c:v>1.9001299999999999E-2</c:v>
                </c:pt>
                <c:pt idx="12">
                  <c:v>1.58014E-2</c:v>
                </c:pt>
                <c:pt idx="13">
                  <c:v>1.35272E-2</c:v>
                </c:pt>
                <c:pt idx="14">
                  <c:v>1.22609E-2</c:v>
                </c:pt>
                <c:pt idx="15">
                  <c:v>1.1419800000000001E-2</c:v>
                </c:pt>
                <c:pt idx="16">
                  <c:v>1.0555E-2</c:v>
                </c:pt>
                <c:pt idx="17">
                  <c:v>1.00243E-2</c:v>
                </c:pt>
                <c:pt idx="18">
                  <c:v>9.1416999999999991E-3</c:v>
                </c:pt>
                <c:pt idx="19">
                  <c:v>8.43E-3</c:v>
                </c:pt>
                <c:pt idx="20">
                  <c:v>7.8076999999999999E-3</c:v>
                </c:pt>
                <c:pt idx="21">
                  <c:v>7.1936999999999999E-3</c:v>
                </c:pt>
                <c:pt idx="22">
                  <c:v>6.5669999999999999E-3</c:v>
                </c:pt>
                <c:pt idx="23">
                  <c:v>5.9128000000000002E-3</c:v>
                </c:pt>
                <c:pt idx="24">
                  <c:v>5.1887000000000001E-3</c:v>
                </c:pt>
                <c:pt idx="25">
                  <c:v>4.7841999999999997E-3</c:v>
                </c:pt>
                <c:pt idx="26">
                  <c:v>4.5012999999999997E-3</c:v>
                </c:pt>
                <c:pt idx="27">
                  <c:v>4.1390999999999997E-3</c:v>
                </c:pt>
                <c:pt idx="28">
                  <c:v>3.6357999999999998E-3</c:v>
                </c:pt>
                <c:pt idx="29">
                  <c:v>3.1578000000000001E-3</c:v>
                </c:pt>
                <c:pt idx="30">
                  <c:v>2.7179999999999999E-3</c:v>
                </c:pt>
                <c:pt idx="31">
                  <c:v>2.5019E-3</c:v>
                </c:pt>
                <c:pt idx="32">
                  <c:v>2.2935E-3</c:v>
                </c:pt>
                <c:pt idx="33">
                  <c:v>2.085E-3</c:v>
                </c:pt>
                <c:pt idx="34">
                  <c:v>1.8599000000000001E-3</c:v>
                </c:pt>
                <c:pt idx="35">
                  <c:v>1.5544999999999999E-3</c:v>
                </c:pt>
                <c:pt idx="36">
                  <c:v>1.3008E-3</c:v>
                </c:pt>
                <c:pt idx="37">
                  <c:v>1.0859999999999999E-3</c:v>
                </c:pt>
                <c:pt idx="38">
                  <c:v>9.1E-4</c:v>
                </c:pt>
                <c:pt idx="39">
                  <c:v>7.5239999999999997E-4</c:v>
                </c:pt>
                <c:pt idx="40">
                  <c:v>6.1569999999999995E-4</c:v>
                </c:pt>
                <c:pt idx="41">
                  <c:v>4.9299999999999995E-4</c:v>
                </c:pt>
                <c:pt idx="42">
                  <c:v>3.8519999999999998E-4</c:v>
                </c:pt>
                <c:pt idx="43">
                  <c:v>2.9599999999999998E-4</c:v>
                </c:pt>
                <c:pt idx="44">
                  <c:v>2.2389999999999999E-4</c:v>
                </c:pt>
                <c:pt idx="45">
                  <c:v>1.7650000000000001E-4</c:v>
                </c:pt>
                <c:pt idx="46">
                  <c:v>1.382E-4</c:v>
                </c:pt>
                <c:pt idx="47">
                  <c:v>1.086E-4</c:v>
                </c:pt>
                <c:pt idx="48">
                  <c:v>1.022E-4</c:v>
                </c:pt>
                <c:pt idx="49">
                  <c:v>9.59E-5</c:v>
                </c:pt>
                <c:pt idx="50">
                  <c:v>8.9499999999999994E-5</c:v>
                </c:pt>
                <c:pt idx="51">
                  <c:v>8.3200000000000003E-5</c:v>
                </c:pt>
                <c:pt idx="52">
                  <c:v>7.6799999999999997E-5</c:v>
                </c:pt>
                <c:pt idx="53">
                  <c:v>7.0500000000000006E-5</c:v>
                </c:pt>
                <c:pt idx="54">
                  <c:v>6.4200000000000002E-5</c:v>
                </c:pt>
                <c:pt idx="55">
                  <c:v>5.7800000000000002E-5</c:v>
                </c:pt>
                <c:pt idx="56">
                  <c:v>5.1499999999999998E-5</c:v>
                </c:pt>
                <c:pt idx="57">
                  <c:v>4.5099999999999998E-5</c:v>
                </c:pt>
                <c:pt idx="58">
                  <c:v>3.8800000000000001E-5</c:v>
                </c:pt>
                <c:pt idx="59">
                  <c:v>3.2400000000000001E-5</c:v>
                </c:pt>
                <c:pt idx="60">
                  <c:v>2.6100000000000001E-5</c:v>
                </c:pt>
                <c:pt idx="61">
                  <c:v>1.9700000000000001E-5</c:v>
                </c:pt>
                <c:pt idx="62">
                  <c:v>1.34E-5</c:v>
                </c:pt>
                <c:pt idx="63">
                  <c:v>6.9999999999999999E-6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6E-437E-A1AF-01BF71C7B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</c:valAx>
      <c:valAx>
        <c:axId val="277200192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MD - Tail</a:t>
            </a:r>
          </a:p>
        </c:rich>
      </c:tx>
      <c:layout>
        <c:manualLayout>
          <c:xMode val="edge"/>
          <c:yMode val="edge"/>
          <c:x val="0.46210606473757082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Dist!$AW$9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Dist!$AW$10:$AW$210</c:f>
              <c:numCache>
                <c:formatCode>_(* #,##0.0000000_);_(* \(#,##0.0000000\);_(* "-"??_);_(@_)</c:formatCode>
                <c:ptCount val="201"/>
                <c:pt idx="0">
                  <c:v>0.32616918478589613</c:v>
                </c:pt>
                <c:pt idx="1">
                  <c:v>0.1259462585267396</c:v>
                </c:pt>
                <c:pt idx="2">
                  <c:v>0.10280306527214006</c:v>
                </c:pt>
                <c:pt idx="3">
                  <c:v>8.5381045870216499E-2</c:v>
                </c:pt>
                <c:pt idx="4">
                  <c:v>7.4162321906074843E-2</c:v>
                </c:pt>
                <c:pt idx="5">
                  <c:v>6.7178241693439694E-2</c:v>
                </c:pt>
                <c:pt idx="6">
                  <c:v>5.9138232061315618E-2</c:v>
                </c:pt>
                <c:pt idx="7">
                  <c:v>5.0894612643463351E-2</c:v>
                </c:pt>
                <c:pt idx="8">
                  <c:v>3.7781898495642882E-2</c:v>
                </c:pt>
                <c:pt idx="9">
                  <c:v>2.5512914301118773E-2</c:v>
                </c:pt>
                <c:pt idx="10">
                  <c:v>1.60914263599049E-2</c:v>
                </c:pt>
                <c:pt idx="11">
                  <c:v>9.7649549042634603E-3</c:v>
                </c:pt>
                <c:pt idx="12">
                  <c:v>5.9505011417145589E-3</c:v>
                </c:pt>
                <c:pt idx="13">
                  <c:v>3.6135239571256062E-3</c:v>
                </c:pt>
                <c:pt idx="14">
                  <c:v>2.1978587197874957E-3</c:v>
                </c:pt>
                <c:pt idx="15">
                  <c:v>1.4547826421729981E-3</c:v>
                </c:pt>
                <c:pt idx="16">
                  <c:v>1.1368270301026898E-3</c:v>
                </c:pt>
                <c:pt idx="17">
                  <c:v>9.7001543548400093E-4</c:v>
                </c:pt>
                <c:pt idx="18">
                  <c:v>8.2905877906316254E-4</c:v>
                </c:pt>
                <c:pt idx="19">
                  <c:v>7.4946679988001255E-4</c:v>
                </c:pt>
                <c:pt idx="20">
                  <c:v>6.32818939173432E-4</c:v>
                </c:pt>
                <c:pt idx="21">
                  <c:v>5.0996932917155306E-4</c:v>
                </c:pt>
                <c:pt idx="22">
                  <c:v>4.3175169886270742E-4</c:v>
                </c:pt>
                <c:pt idx="23">
                  <c:v>3.1931278158368388E-4</c:v>
                </c:pt>
                <c:pt idx="24">
                  <c:v>2.2226657169686887E-4</c:v>
                </c:pt>
                <c:pt idx="25">
                  <c:v>1.1431146762026321E-4</c:v>
                </c:pt>
                <c:pt idx="26">
                  <c:v>3.4358721857608422E-5</c:v>
                </c:pt>
                <c:pt idx="27">
                  <c:v>7.9025060272499366E-6</c:v>
                </c:pt>
                <c:pt idx="28">
                  <c:v>1.1166584603722736E-6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C-4190-8787-46141931D920}"/>
            </c:ext>
          </c:extLst>
        </c:ser>
        <c:ser>
          <c:idx val="1"/>
          <c:order val="1"/>
          <c:tx>
            <c:strRef>
              <c:f>Dist!$AX$9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Dist!$AX$10:$AX$210</c:f>
              <c:numCache>
                <c:formatCode>_(* #,##0.0000000_);_(* \(#,##0.0000000\);_(* "-"??_);_(@_)</c:formatCode>
                <c:ptCount val="201"/>
                <c:pt idx="0">
                  <c:v>0.25944529999999999</c:v>
                </c:pt>
                <c:pt idx="1">
                  <c:v>0.12092310000000001</c:v>
                </c:pt>
                <c:pt idx="2">
                  <c:v>9.3592300000000003E-2</c:v>
                </c:pt>
                <c:pt idx="3">
                  <c:v>7.4163900000000005E-2</c:v>
                </c:pt>
                <c:pt idx="4">
                  <c:v>5.7671E-2</c:v>
                </c:pt>
                <c:pt idx="5">
                  <c:v>4.9116899999999998E-2</c:v>
                </c:pt>
                <c:pt idx="6">
                  <c:v>4.2829699999999998E-2</c:v>
                </c:pt>
                <c:pt idx="7">
                  <c:v>3.6315500000000001E-2</c:v>
                </c:pt>
                <c:pt idx="8">
                  <c:v>3.2317699999999998E-2</c:v>
                </c:pt>
                <c:pt idx="9">
                  <c:v>2.7315699999999998E-2</c:v>
                </c:pt>
                <c:pt idx="10">
                  <c:v>2.2886E-2</c:v>
                </c:pt>
                <c:pt idx="11">
                  <c:v>1.9001299999999999E-2</c:v>
                </c:pt>
                <c:pt idx="12">
                  <c:v>1.58014E-2</c:v>
                </c:pt>
                <c:pt idx="13">
                  <c:v>1.35272E-2</c:v>
                </c:pt>
                <c:pt idx="14">
                  <c:v>1.22609E-2</c:v>
                </c:pt>
                <c:pt idx="15">
                  <c:v>1.1419800000000001E-2</c:v>
                </c:pt>
                <c:pt idx="16">
                  <c:v>1.0555E-2</c:v>
                </c:pt>
                <c:pt idx="17">
                  <c:v>1.00243E-2</c:v>
                </c:pt>
                <c:pt idx="18">
                  <c:v>9.1416999999999991E-3</c:v>
                </c:pt>
                <c:pt idx="19">
                  <c:v>8.43E-3</c:v>
                </c:pt>
                <c:pt idx="20">
                  <c:v>7.8076999999999999E-3</c:v>
                </c:pt>
                <c:pt idx="21">
                  <c:v>7.1936999999999999E-3</c:v>
                </c:pt>
                <c:pt idx="22">
                  <c:v>6.5669999999999999E-3</c:v>
                </c:pt>
                <c:pt idx="23">
                  <c:v>5.9128000000000002E-3</c:v>
                </c:pt>
                <c:pt idx="24">
                  <c:v>5.1887000000000001E-3</c:v>
                </c:pt>
                <c:pt idx="25">
                  <c:v>4.7841999999999997E-3</c:v>
                </c:pt>
                <c:pt idx="26">
                  <c:v>4.5012999999999997E-3</c:v>
                </c:pt>
                <c:pt idx="27">
                  <c:v>4.1390999999999997E-3</c:v>
                </c:pt>
                <c:pt idx="28">
                  <c:v>3.6357999999999998E-3</c:v>
                </c:pt>
                <c:pt idx="29">
                  <c:v>3.1578000000000001E-3</c:v>
                </c:pt>
                <c:pt idx="30">
                  <c:v>2.7179999999999999E-3</c:v>
                </c:pt>
                <c:pt idx="31">
                  <c:v>2.5019E-3</c:v>
                </c:pt>
                <c:pt idx="32">
                  <c:v>2.2935E-3</c:v>
                </c:pt>
                <c:pt idx="33">
                  <c:v>2.085E-3</c:v>
                </c:pt>
                <c:pt idx="34">
                  <c:v>1.8599000000000001E-3</c:v>
                </c:pt>
                <c:pt idx="35">
                  <c:v>1.5544999999999999E-3</c:v>
                </c:pt>
                <c:pt idx="36">
                  <c:v>1.3008E-3</c:v>
                </c:pt>
                <c:pt idx="37">
                  <c:v>1.0859999999999999E-3</c:v>
                </c:pt>
                <c:pt idx="38">
                  <c:v>9.1E-4</c:v>
                </c:pt>
                <c:pt idx="39">
                  <c:v>7.5239999999999997E-4</c:v>
                </c:pt>
                <c:pt idx="40">
                  <c:v>6.1569999999999995E-4</c:v>
                </c:pt>
                <c:pt idx="41">
                  <c:v>4.9299999999999995E-4</c:v>
                </c:pt>
                <c:pt idx="42">
                  <c:v>3.8519999999999998E-4</c:v>
                </c:pt>
                <c:pt idx="43">
                  <c:v>2.9599999999999998E-4</c:v>
                </c:pt>
                <c:pt idx="44">
                  <c:v>2.2389999999999999E-4</c:v>
                </c:pt>
                <c:pt idx="45">
                  <c:v>1.7650000000000001E-4</c:v>
                </c:pt>
                <c:pt idx="46">
                  <c:v>1.382E-4</c:v>
                </c:pt>
                <c:pt idx="47">
                  <c:v>1.086E-4</c:v>
                </c:pt>
                <c:pt idx="48">
                  <c:v>1.022E-4</c:v>
                </c:pt>
                <c:pt idx="49">
                  <c:v>9.59E-5</c:v>
                </c:pt>
                <c:pt idx="50">
                  <c:v>8.9499999999999994E-5</c:v>
                </c:pt>
                <c:pt idx="51">
                  <c:v>8.3200000000000003E-5</c:v>
                </c:pt>
                <c:pt idx="52">
                  <c:v>7.6799999999999997E-5</c:v>
                </c:pt>
                <c:pt idx="53">
                  <c:v>7.0500000000000006E-5</c:v>
                </c:pt>
                <c:pt idx="54">
                  <c:v>6.4200000000000002E-5</c:v>
                </c:pt>
                <c:pt idx="55">
                  <c:v>5.7800000000000002E-5</c:v>
                </c:pt>
                <c:pt idx="56">
                  <c:v>5.1499999999999998E-5</c:v>
                </c:pt>
                <c:pt idx="57">
                  <c:v>4.5099999999999998E-5</c:v>
                </c:pt>
                <c:pt idx="58">
                  <c:v>3.8800000000000001E-5</c:v>
                </c:pt>
                <c:pt idx="59">
                  <c:v>3.2400000000000001E-5</c:v>
                </c:pt>
                <c:pt idx="60">
                  <c:v>2.6100000000000001E-5</c:v>
                </c:pt>
                <c:pt idx="61">
                  <c:v>1.9700000000000001E-5</c:v>
                </c:pt>
                <c:pt idx="62">
                  <c:v>1.34E-5</c:v>
                </c:pt>
                <c:pt idx="63">
                  <c:v>6.9999999999999999E-6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6C-4190-8787-46141931D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2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3.0000000000000009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MD - Mid</a:t>
            </a:r>
          </a:p>
        </c:rich>
      </c:tx>
      <c:layout>
        <c:manualLayout>
          <c:xMode val="edge"/>
          <c:yMode val="edge"/>
          <c:x val="0.48080479939645343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Dist!$AW$9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Dist!$AW$10:$AW$210</c:f>
              <c:numCache>
                <c:formatCode>_(* #,##0.0000000_);_(* \(#,##0.0000000\);_(* "-"??_);_(@_)</c:formatCode>
                <c:ptCount val="201"/>
                <c:pt idx="0">
                  <c:v>0.32616918478589613</c:v>
                </c:pt>
                <c:pt idx="1">
                  <c:v>0.1259462585267396</c:v>
                </c:pt>
                <c:pt idx="2">
                  <c:v>0.10280306527214006</c:v>
                </c:pt>
                <c:pt idx="3">
                  <c:v>8.5381045870216499E-2</c:v>
                </c:pt>
                <c:pt idx="4">
                  <c:v>7.4162321906074843E-2</c:v>
                </c:pt>
                <c:pt idx="5">
                  <c:v>6.7178241693439694E-2</c:v>
                </c:pt>
                <c:pt idx="6">
                  <c:v>5.9138232061315618E-2</c:v>
                </c:pt>
                <c:pt idx="7">
                  <c:v>5.0894612643463351E-2</c:v>
                </c:pt>
                <c:pt idx="8">
                  <c:v>3.7781898495642882E-2</c:v>
                </c:pt>
                <c:pt idx="9">
                  <c:v>2.5512914301118773E-2</c:v>
                </c:pt>
                <c:pt idx="10">
                  <c:v>1.60914263599049E-2</c:v>
                </c:pt>
                <c:pt idx="11">
                  <c:v>9.7649549042634603E-3</c:v>
                </c:pt>
                <c:pt idx="12">
                  <c:v>5.9505011417145589E-3</c:v>
                </c:pt>
                <c:pt idx="13">
                  <c:v>3.6135239571256062E-3</c:v>
                </c:pt>
                <c:pt idx="14">
                  <c:v>2.1978587197874957E-3</c:v>
                </c:pt>
                <c:pt idx="15">
                  <c:v>1.4547826421729981E-3</c:v>
                </c:pt>
                <c:pt idx="16">
                  <c:v>1.1368270301026898E-3</c:v>
                </c:pt>
                <c:pt idx="17">
                  <c:v>9.7001543548400093E-4</c:v>
                </c:pt>
                <c:pt idx="18">
                  <c:v>8.2905877906316254E-4</c:v>
                </c:pt>
                <c:pt idx="19">
                  <c:v>7.4946679988001255E-4</c:v>
                </c:pt>
                <c:pt idx="20">
                  <c:v>6.32818939173432E-4</c:v>
                </c:pt>
                <c:pt idx="21">
                  <c:v>5.0996932917155306E-4</c:v>
                </c:pt>
                <c:pt idx="22">
                  <c:v>4.3175169886270742E-4</c:v>
                </c:pt>
                <c:pt idx="23">
                  <c:v>3.1931278158368388E-4</c:v>
                </c:pt>
                <c:pt idx="24">
                  <c:v>2.2226657169686887E-4</c:v>
                </c:pt>
                <c:pt idx="25">
                  <c:v>1.1431146762026321E-4</c:v>
                </c:pt>
                <c:pt idx="26">
                  <c:v>3.4358721857608422E-5</c:v>
                </c:pt>
                <c:pt idx="27">
                  <c:v>7.9025060272499366E-6</c:v>
                </c:pt>
                <c:pt idx="28">
                  <c:v>1.1166584603722736E-6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35-4FF9-8B1F-42892B8ECFDE}"/>
            </c:ext>
          </c:extLst>
        </c:ser>
        <c:ser>
          <c:idx val="1"/>
          <c:order val="1"/>
          <c:tx>
            <c:strRef>
              <c:f>Dist!$AX$9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Dist!$AX$10:$AX$210</c:f>
              <c:numCache>
                <c:formatCode>_(* #,##0.0000000_);_(* \(#,##0.0000000\);_(* "-"??_);_(@_)</c:formatCode>
                <c:ptCount val="201"/>
                <c:pt idx="0">
                  <c:v>0.25944529999999999</c:v>
                </c:pt>
                <c:pt idx="1">
                  <c:v>0.12092310000000001</c:v>
                </c:pt>
                <c:pt idx="2">
                  <c:v>9.3592300000000003E-2</c:v>
                </c:pt>
                <c:pt idx="3">
                  <c:v>7.4163900000000005E-2</c:v>
                </c:pt>
                <c:pt idx="4">
                  <c:v>5.7671E-2</c:v>
                </c:pt>
                <c:pt idx="5">
                  <c:v>4.9116899999999998E-2</c:v>
                </c:pt>
                <c:pt idx="6">
                  <c:v>4.2829699999999998E-2</c:v>
                </c:pt>
                <c:pt idx="7">
                  <c:v>3.6315500000000001E-2</c:v>
                </c:pt>
                <c:pt idx="8">
                  <c:v>3.2317699999999998E-2</c:v>
                </c:pt>
                <c:pt idx="9">
                  <c:v>2.7315699999999998E-2</c:v>
                </c:pt>
                <c:pt idx="10">
                  <c:v>2.2886E-2</c:v>
                </c:pt>
                <c:pt idx="11">
                  <c:v>1.9001299999999999E-2</c:v>
                </c:pt>
                <c:pt idx="12">
                  <c:v>1.58014E-2</c:v>
                </c:pt>
                <c:pt idx="13">
                  <c:v>1.35272E-2</c:v>
                </c:pt>
                <c:pt idx="14">
                  <c:v>1.22609E-2</c:v>
                </c:pt>
                <c:pt idx="15">
                  <c:v>1.1419800000000001E-2</c:v>
                </c:pt>
                <c:pt idx="16">
                  <c:v>1.0555E-2</c:v>
                </c:pt>
                <c:pt idx="17">
                  <c:v>1.00243E-2</c:v>
                </c:pt>
                <c:pt idx="18">
                  <c:v>9.1416999999999991E-3</c:v>
                </c:pt>
                <c:pt idx="19">
                  <c:v>8.43E-3</c:v>
                </c:pt>
                <c:pt idx="20">
                  <c:v>7.8076999999999999E-3</c:v>
                </c:pt>
                <c:pt idx="21">
                  <c:v>7.1936999999999999E-3</c:v>
                </c:pt>
                <c:pt idx="22">
                  <c:v>6.5669999999999999E-3</c:v>
                </c:pt>
                <c:pt idx="23">
                  <c:v>5.9128000000000002E-3</c:v>
                </c:pt>
                <c:pt idx="24">
                  <c:v>5.1887000000000001E-3</c:v>
                </c:pt>
                <c:pt idx="25">
                  <c:v>4.7841999999999997E-3</c:v>
                </c:pt>
                <c:pt idx="26">
                  <c:v>4.5012999999999997E-3</c:v>
                </c:pt>
                <c:pt idx="27">
                  <c:v>4.1390999999999997E-3</c:v>
                </c:pt>
                <c:pt idx="28">
                  <c:v>3.6357999999999998E-3</c:v>
                </c:pt>
                <c:pt idx="29">
                  <c:v>3.1578000000000001E-3</c:v>
                </c:pt>
                <c:pt idx="30">
                  <c:v>2.7179999999999999E-3</c:v>
                </c:pt>
                <c:pt idx="31">
                  <c:v>2.5019E-3</c:v>
                </c:pt>
                <c:pt idx="32">
                  <c:v>2.2935E-3</c:v>
                </c:pt>
                <c:pt idx="33">
                  <c:v>2.085E-3</c:v>
                </c:pt>
                <c:pt idx="34">
                  <c:v>1.8599000000000001E-3</c:v>
                </c:pt>
                <c:pt idx="35">
                  <c:v>1.5544999999999999E-3</c:v>
                </c:pt>
                <c:pt idx="36">
                  <c:v>1.3008E-3</c:v>
                </c:pt>
                <c:pt idx="37">
                  <c:v>1.0859999999999999E-3</c:v>
                </c:pt>
                <c:pt idx="38">
                  <c:v>9.1E-4</c:v>
                </c:pt>
                <c:pt idx="39">
                  <c:v>7.5239999999999997E-4</c:v>
                </c:pt>
                <c:pt idx="40">
                  <c:v>6.1569999999999995E-4</c:v>
                </c:pt>
                <c:pt idx="41">
                  <c:v>4.9299999999999995E-4</c:v>
                </c:pt>
                <c:pt idx="42">
                  <c:v>3.8519999999999998E-4</c:v>
                </c:pt>
                <c:pt idx="43">
                  <c:v>2.9599999999999998E-4</c:v>
                </c:pt>
                <c:pt idx="44">
                  <c:v>2.2389999999999999E-4</c:v>
                </c:pt>
                <c:pt idx="45">
                  <c:v>1.7650000000000001E-4</c:v>
                </c:pt>
                <c:pt idx="46">
                  <c:v>1.382E-4</c:v>
                </c:pt>
                <c:pt idx="47">
                  <c:v>1.086E-4</c:v>
                </c:pt>
                <c:pt idx="48">
                  <c:v>1.022E-4</c:v>
                </c:pt>
                <c:pt idx="49">
                  <c:v>9.59E-5</c:v>
                </c:pt>
                <c:pt idx="50">
                  <c:v>8.9499999999999994E-5</c:v>
                </c:pt>
                <c:pt idx="51">
                  <c:v>8.3200000000000003E-5</c:v>
                </c:pt>
                <c:pt idx="52">
                  <c:v>7.6799999999999997E-5</c:v>
                </c:pt>
                <c:pt idx="53">
                  <c:v>7.0500000000000006E-5</c:v>
                </c:pt>
                <c:pt idx="54">
                  <c:v>6.4200000000000002E-5</c:v>
                </c:pt>
                <c:pt idx="55">
                  <c:v>5.7800000000000002E-5</c:v>
                </c:pt>
                <c:pt idx="56">
                  <c:v>5.1499999999999998E-5</c:v>
                </c:pt>
                <c:pt idx="57">
                  <c:v>4.5099999999999998E-5</c:v>
                </c:pt>
                <c:pt idx="58">
                  <c:v>3.8800000000000001E-5</c:v>
                </c:pt>
                <c:pt idx="59">
                  <c:v>3.2400000000000001E-5</c:v>
                </c:pt>
                <c:pt idx="60">
                  <c:v>2.6100000000000001E-5</c:v>
                </c:pt>
                <c:pt idx="61">
                  <c:v>1.9700000000000001E-5</c:v>
                </c:pt>
                <c:pt idx="62">
                  <c:v>1.34E-5</c:v>
                </c:pt>
                <c:pt idx="63">
                  <c:v>6.9999999999999999E-6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35-4FF9-8B1F-42892B8EC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90"/>
          <c:min val="2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</c:valAx>
      <c:valAx>
        <c:axId val="277200192"/>
        <c:scaling>
          <c:orientation val="minMax"/>
          <c:max val="2.0000000000000004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MD - Beginning</a:t>
            </a:r>
          </a:p>
        </c:rich>
      </c:tx>
      <c:layout>
        <c:manualLayout>
          <c:xMode val="edge"/>
          <c:yMode val="edge"/>
          <c:x val="0.38676938969259655"/>
          <c:y val="3.167475527823172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GenCost!$AW$9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GenCost!$AW$10:$AW$210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4.8462393081885102E-2</c:v>
                </c:pt>
                <c:pt idx="2">
                  <c:v>8.444588735805704E-2</c:v>
                </c:pt>
                <c:pt idx="3">
                  <c:v>9.7689869002734492E-2</c:v>
                </c:pt>
                <c:pt idx="4">
                  <c:v>7.2387762639573083E-2</c:v>
                </c:pt>
                <c:pt idx="5">
                  <c:v>3.6451322632985138E-2</c:v>
                </c:pt>
                <c:pt idx="6">
                  <c:v>3.8433580373116137E-2</c:v>
                </c:pt>
                <c:pt idx="7">
                  <c:v>3.9359066905072675E-2</c:v>
                </c:pt>
                <c:pt idx="8">
                  <c:v>3.9429519464241704E-2</c:v>
                </c:pt>
                <c:pt idx="9">
                  <c:v>3.6412153690067464E-2</c:v>
                </c:pt>
                <c:pt idx="10">
                  <c:v>3.4977831666760661E-2</c:v>
                </c:pt>
                <c:pt idx="11">
                  <c:v>3.4338776619570077E-2</c:v>
                </c:pt>
                <c:pt idx="12">
                  <c:v>3.4536631319387112E-2</c:v>
                </c:pt>
                <c:pt idx="13">
                  <c:v>3.2029011542692352E-2</c:v>
                </c:pt>
                <c:pt idx="14">
                  <c:v>3.0016792997101516E-2</c:v>
                </c:pt>
                <c:pt idx="15">
                  <c:v>2.9109894533669946E-2</c:v>
                </c:pt>
                <c:pt idx="16">
                  <c:v>2.8482074788526789E-2</c:v>
                </c:pt>
                <c:pt idx="17">
                  <c:v>2.8112306223895211E-2</c:v>
                </c:pt>
                <c:pt idx="18">
                  <c:v>2.7383179787354904E-2</c:v>
                </c:pt>
                <c:pt idx="19">
                  <c:v>2.751279806556273E-2</c:v>
                </c:pt>
                <c:pt idx="20">
                  <c:v>2.6242092275741872E-2</c:v>
                </c:pt>
                <c:pt idx="21">
                  <c:v>2.4562002314987605E-2</c:v>
                </c:pt>
                <c:pt idx="22">
                  <c:v>2.2888698201800214E-2</c:v>
                </c:pt>
                <c:pt idx="23">
                  <c:v>2.0481594865899885E-2</c:v>
                </c:pt>
                <c:pt idx="24">
                  <c:v>1.7867274078476318E-2</c:v>
                </c:pt>
                <c:pt idx="25">
                  <c:v>1.5736998964582739E-2</c:v>
                </c:pt>
                <c:pt idx="26">
                  <c:v>1.3621154513869355E-2</c:v>
                </c:pt>
                <c:pt idx="27">
                  <c:v>1.1052496467794548E-2</c:v>
                </c:pt>
                <c:pt idx="28">
                  <c:v>9.0041497261704358E-3</c:v>
                </c:pt>
                <c:pt idx="29">
                  <c:v>6.9790810186048536E-3</c:v>
                </c:pt>
                <c:pt idx="30">
                  <c:v>5.5407046661188628E-3</c:v>
                </c:pt>
                <c:pt idx="31">
                  <c:v>4.4962682390912818E-3</c:v>
                </c:pt>
                <c:pt idx="32">
                  <c:v>3.5546674665835236E-3</c:v>
                </c:pt>
                <c:pt idx="33">
                  <c:v>2.8190300522511983E-3</c:v>
                </c:pt>
                <c:pt idx="34">
                  <c:v>2.2516644782165107E-3</c:v>
                </c:pt>
                <c:pt idx="35">
                  <c:v>1.7381562006936236E-3</c:v>
                </c:pt>
                <c:pt idx="36">
                  <c:v>1.414428323351237E-3</c:v>
                </c:pt>
                <c:pt idx="37">
                  <c:v>1.1430116000370593E-3</c:v>
                </c:pt>
                <c:pt idx="38">
                  <c:v>9.1351251738916396E-4</c:v>
                </c:pt>
                <c:pt idx="39">
                  <c:v>7.2878284932173228E-4</c:v>
                </c:pt>
                <c:pt idx="40">
                  <c:v>5.9840867923303715E-4</c:v>
                </c:pt>
                <c:pt idx="41">
                  <c:v>5.3876193808822886E-4</c:v>
                </c:pt>
                <c:pt idx="42">
                  <c:v>4.5551075502724364E-4</c:v>
                </c:pt>
                <c:pt idx="43">
                  <c:v>4.2597943359062922E-4</c:v>
                </c:pt>
                <c:pt idx="44">
                  <c:v>4.1046647067191904E-4</c:v>
                </c:pt>
                <c:pt idx="45">
                  <c:v>3.742180191121421E-4</c:v>
                </c:pt>
                <c:pt idx="46">
                  <c:v>3.5843018641857103E-4</c:v>
                </c:pt>
                <c:pt idx="47">
                  <c:v>3.5935787190872652E-4</c:v>
                </c:pt>
                <c:pt idx="48">
                  <c:v>3.421613316189935E-4</c:v>
                </c:pt>
                <c:pt idx="49">
                  <c:v>3.374885454463587E-4</c:v>
                </c:pt>
                <c:pt idx="50">
                  <c:v>3.2159763658721482E-4</c:v>
                </c:pt>
                <c:pt idx="51">
                  <c:v>3.0842106675482201E-4</c:v>
                </c:pt>
                <c:pt idx="52">
                  <c:v>2.9574269838936445E-4</c:v>
                </c:pt>
                <c:pt idx="53">
                  <c:v>2.7897564212285157E-4</c:v>
                </c:pt>
                <c:pt idx="54">
                  <c:v>2.7060929335052394E-4</c:v>
                </c:pt>
                <c:pt idx="55">
                  <c:v>2.5585222231268111E-4</c:v>
                </c:pt>
                <c:pt idx="56">
                  <c:v>2.2431091564739658E-4</c:v>
                </c:pt>
                <c:pt idx="57">
                  <c:v>2.145702180007646E-4</c:v>
                </c:pt>
                <c:pt idx="58">
                  <c:v>1.8582914716687516E-4</c:v>
                </c:pt>
                <c:pt idx="59">
                  <c:v>1.6725825800283781E-4</c:v>
                </c:pt>
                <c:pt idx="60">
                  <c:v>1.4901377669644775E-4</c:v>
                </c:pt>
                <c:pt idx="61">
                  <c:v>1.2968699565154301E-4</c:v>
                </c:pt>
                <c:pt idx="62">
                  <c:v>1.1594350690849962E-4</c:v>
                </c:pt>
                <c:pt idx="63">
                  <c:v>1.056358903512171E-4</c:v>
                </c:pt>
                <c:pt idx="64">
                  <c:v>8.6944745660678114E-5</c:v>
                </c:pt>
                <c:pt idx="65">
                  <c:v>5.4578829670810974E-5</c:v>
                </c:pt>
                <c:pt idx="66">
                  <c:v>1.9069090630972677E-5</c:v>
                </c:pt>
                <c:pt idx="67">
                  <c:v>6.3220048217999491E-6</c:v>
                </c:pt>
                <c:pt idx="68">
                  <c:v>1.5117837617347705E-6</c:v>
                </c:pt>
                <c:pt idx="69">
                  <c:v>6.0127763250814738E-7</c:v>
                </c:pt>
                <c:pt idx="70">
                  <c:v>1.202555265016295E-7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3B-43B7-A0A0-E9D2C543BC3B}"/>
            </c:ext>
          </c:extLst>
        </c:ser>
        <c:ser>
          <c:idx val="1"/>
          <c:order val="1"/>
          <c:tx>
            <c:strRef>
              <c:f>GenCost!$AX$9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GenCost!$AX$10:$AX$210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5.0422000000000002E-2</c:v>
                </c:pt>
                <c:pt idx="2">
                  <c:v>5.4327899999999998E-2</c:v>
                </c:pt>
                <c:pt idx="3">
                  <c:v>4.9991800000000003E-2</c:v>
                </c:pt>
                <c:pt idx="4">
                  <c:v>4.5095900000000001E-2</c:v>
                </c:pt>
                <c:pt idx="5">
                  <c:v>4.2285499999999997E-2</c:v>
                </c:pt>
                <c:pt idx="6">
                  <c:v>4.0074899999999997E-2</c:v>
                </c:pt>
                <c:pt idx="7">
                  <c:v>3.7864399999999999E-2</c:v>
                </c:pt>
                <c:pt idx="8">
                  <c:v>3.5654199999999997E-2</c:v>
                </c:pt>
                <c:pt idx="9">
                  <c:v>3.4463899999999999E-2</c:v>
                </c:pt>
                <c:pt idx="10">
                  <c:v>3.32736E-2</c:v>
                </c:pt>
                <c:pt idx="11">
                  <c:v>3.2083300000000002E-2</c:v>
                </c:pt>
                <c:pt idx="12">
                  <c:v>3.0892800000000002E-2</c:v>
                </c:pt>
                <c:pt idx="13">
                  <c:v>2.9702300000000001E-2</c:v>
                </c:pt>
                <c:pt idx="14">
                  <c:v>2.8511700000000001E-2</c:v>
                </c:pt>
                <c:pt idx="15">
                  <c:v>2.7321600000000001E-2</c:v>
                </c:pt>
                <c:pt idx="16">
                  <c:v>2.61312E-2</c:v>
                </c:pt>
                <c:pt idx="17">
                  <c:v>2.47391E-2</c:v>
                </c:pt>
                <c:pt idx="18">
                  <c:v>2.3347199999999999E-2</c:v>
                </c:pt>
                <c:pt idx="19">
                  <c:v>2.1954999999999999E-2</c:v>
                </c:pt>
                <c:pt idx="20">
                  <c:v>2.0563499999999998E-2</c:v>
                </c:pt>
                <c:pt idx="21">
                  <c:v>1.9308700000000002E-2</c:v>
                </c:pt>
                <c:pt idx="22">
                  <c:v>1.8054299999999999E-2</c:v>
                </c:pt>
                <c:pt idx="23">
                  <c:v>1.6799700000000001E-2</c:v>
                </c:pt>
                <c:pt idx="24">
                  <c:v>1.55449E-2</c:v>
                </c:pt>
                <c:pt idx="25">
                  <c:v>1.4290199999999999E-2</c:v>
                </c:pt>
                <c:pt idx="26">
                  <c:v>1.3035700000000001E-2</c:v>
                </c:pt>
                <c:pt idx="27">
                  <c:v>1.17813E-2</c:v>
                </c:pt>
                <c:pt idx="28">
                  <c:v>1.05267E-2</c:v>
                </c:pt>
                <c:pt idx="29">
                  <c:v>9.4090000000000007E-3</c:v>
                </c:pt>
                <c:pt idx="30">
                  <c:v>8.5559E-3</c:v>
                </c:pt>
                <c:pt idx="31">
                  <c:v>8.1174999999999997E-3</c:v>
                </c:pt>
                <c:pt idx="32">
                  <c:v>7.5862000000000004E-3</c:v>
                </c:pt>
                <c:pt idx="33">
                  <c:v>7.1634000000000003E-3</c:v>
                </c:pt>
                <c:pt idx="34">
                  <c:v>6.7470999999999998E-3</c:v>
                </c:pt>
                <c:pt idx="35">
                  <c:v>6.5957999999999998E-3</c:v>
                </c:pt>
                <c:pt idx="36">
                  <c:v>6.4444000000000003E-3</c:v>
                </c:pt>
                <c:pt idx="37">
                  <c:v>6.293E-3</c:v>
                </c:pt>
                <c:pt idx="38">
                  <c:v>6.1418000000000002E-3</c:v>
                </c:pt>
                <c:pt idx="39">
                  <c:v>5.9902999999999996E-3</c:v>
                </c:pt>
                <c:pt idx="40">
                  <c:v>5.8389999999999996E-3</c:v>
                </c:pt>
                <c:pt idx="41">
                  <c:v>5.6876000000000001E-3</c:v>
                </c:pt>
                <c:pt idx="42">
                  <c:v>5.5361999999999998E-3</c:v>
                </c:pt>
                <c:pt idx="43">
                  <c:v>5.3848999999999998E-3</c:v>
                </c:pt>
                <c:pt idx="44">
                  <c:v>5.2334E-3</c:v>
                </c:pt>
                <c:pt idx="45">
                  <c:v>5.0822000000000003E-3</c:v>
                </c:pt>
                <c:pt idx="46">
                  <c:v>4.9307999999999999E-3</c:v>
                </c:pt>
                <c:pt idx="47">
                  <c:v>4.7793000000000002E-3</c:v>
                </c:pt>
                <c:pt idx="48">
                  <c:v>4.6280000000000002E-3</c:v>
                </c:pt>
                <c:pt idx="49">
                  <c:v>4.4340999999999998E-3</c:v>
                </c:pt>
                <c:pt idx="50">
                  <c:v>4.2402999999999998E-3</c:v>
                </c:pt>
                <c:pt idx="51">
                  <c:v>4.0464999999999997E-3</c:v>
                </c:pt>
                <c:pt idx="52">
                  <c:v>3.8525999999999999E-3</c:v>
                </c:pt>
                <c:pt idx="53">
                  <c:v>3.6589000000000001E-3</c:v>
                </c:pt>
                <c:pt idx="54">
                  <c:v>3.4650000000000002E-3</c:v>
                </c:pt>
                <c:pt idx="55">
                  <c:v>3.2712000000000001E-3</c:v>
                </c:pt>
                <c:pt idx="56">
                  <c:v>3.0772999999999998E-3</c:v>
                </c:pt>
                <c:pt idx="57">
                  <c:v>2.8833999999999999E-3</c:v>
                </c:pt>
                <c:pt idx="58">
                  <c:v>2.6897000000000002E-3</c:v>
                </c:pt>
                <c:pt idx="59">
                  <c:v>2.4957999999999998E-3</c:v>
                </c:pt>
                <c:pt idx="60">
                  <c:v>2.3019E-3</c:v>
                </c:pt>
                <c:pt idx="61">
                  <c:v>2.1080999999999999E-3</c:v>
                </c:pt>
                <c:pt idx="62">
                  <c:v>1.9143999999999999E-3</c:v>
                </c:pt>
                <c:pt idx="63">
                  <c:v>1.7205E-3</c:v>
                </c:pt>
                <c:pt idx="64">
                  <c:v>1.6295999999999999E-3</c:v>
                </c:pt>
                <c:pt idx="65">
                  <c:v>1.5388000000000001E-3</c:v>
                </c:pt>
                <c:pt idx="66">
                  <c:v>1.4480999999999999E-3</c:v>
                </c:pt>
                <c:pt idx="67">
                  <c:v>1.3572E-3</c:v>
                </c:pt>
                <c:pt idx="68">
                  <c:v>1.2664E-3</c:v>
                </c:pt>
                <c:pt idx="69">
                  <c:v>1.1756E-3</c:v>
                </c:pt>
                <c:pt idx="70">
                  <c:v>1.0849E-3</c:v>
                </c:pt>
                <c:pt idx="71">
                  <c:v>9.9390000000000004E-4</c:v>
                </c:pt>
                <c:pt idx="72">
                  <c:v>9.0300000000000005E-4</c:v>
                </c:pt>
                <c:pt idx="73">
                  <c:v>8.1229999999999996E-4</c:v>
                </c:pt>
                <c:pt idx="74">
                  <c:v>7.2139999999999997E-4</c:v>
                </c:pt>
                <c:pt idx="75">
                  <c:v>6.5399999999999996E-4</c:v>
                </c:pt>
                <c:pt idx="76">
                  <c:v>5.865E-4</c:v>
                </c:pt>
                <c:pt idx="77">
                  <c:v>5.1909999999999999E-4</c:v>
                </c:pt>
                <c:pt idx="78">
                  <c:v>4.5160000000000003E-4</c:v>
                </c:pt>
                <c:pt idx="79">
                  <c:v>3.8410000000000001E-4</c:v>
                </c:pt>
                <c:pt idx="80">
                  <c:v>3.165E-4</c:v>
                </c:pt>
                <c:pt idx="81">
                  <c:v>2.9530000000000002E-4</c:v>
                </c:pt>
                <c:pt idx="82">
                  <c:v>2.7409999999999999E-4</c:v>
                </c:pt>
                <c:pt idx="83">
                  <c:v>2.5300000000000002E-4</c:v>
                </c:pt>
                <c:pt idx="84">
                  <c:v>2.318E-4</c:v>
                </c:pt>
                <c:pt idx="85">
                  <c:v>2.107E-4</c:v>
                </c:pt>
                <c:pt idx="86">
                  <c:v>1.895E-4</c:v>
                </c:pt>
                <c:pt idx="87">
                  <c:v>1.683E-4</c:v>
                </c:pt>
                <c:pt idx="88">
                  <c:v>1.472E-4</c:v>
                </c:pt>
                <c:pt idx="89">
                  <c:v>1.4109999999999999E-4</c:v>
                </c:pt>
                <c:pt idx="90">
                  <c:v>1.351E-4</c:v>
                </c:pt>
                <c:pt idx="91">
                  <c:v>1.2899999999999999E-4</c:v>
                </c:pt>
                <c:pt idx="92">
                  <c:v>1.2300000000000001E-4</c:v>
                </c:pt>
                <c:pt idx="93">
                  <c:v>1.17E-4</c:v>
                </c:pt>
                <c:pt idx="94">
                  <c:v>1.109E-4</c:v>
                </c:pt>
                <c:pt idx="95">
                  <c:v>1.049E-4</c:v>
                </c:pt>
                <c:pt idx="96">
                  <c:v>9.8800000000000003E-5</c:v>
                </c:pt>
                <c:pt idx="97">
                  <c:v>9.2800000000000006E-5</c:v>
                </c:pt>
                <c:pt idx="98">
                  <c:v>8.6700000000000007E-5</c:v>
                </c:pt>
                <c:pt idx="99">
                  <c:v>8.0699999999999996E-5</c:v>
                </c:pt>
                <c:pt idx="100">
                  <c:v>7.47E-5</c:v>
                </c:pt>
                <c:pt idx="101">
                  <c:v>6.86E-5</c:v>
                </c:pt>
                <c:pt idx="102">
                  <c:v>6.2600000000000004E-5</c:v>
                </c:pt>
                <c:pt idx="103">
                  <c:v>5.6499999999999998E-5</c:v>
                </c:pt>
                <c:pt idx="104">
                  <c:v>5.0500000000000001E-5</c:v>
                </c:pt>
                <c:pt idx="105">
                  <c:v>4.7299999999999998E-5</c:v>
                </c:pt>
                <c:pt idx="106">
                  <c:v>4.4400000000000002E-5</c:v>
                </c:pt>
                <c:pt idx="107">
                  <c:v>4.1300000000000001E-5</c:v>
                </c:pt>
                <c:pt idx="108">
                  <c:v>3.8099999999999998E-5</c:v>
                </c:pt>
                <c:pt idx="109">
                  <c:v>3.4900000000000001E-5</c:v>
                </c:pt>
                <c:pt idx="110">
                  <c:v>3.2100000000000001E-5</c:v>
                </c:pt>
                <c:pt idx="111">
                  <c:v>2.8799999999999999E-5</c:v>
                </c:pt>
                <c:pt idx="112">
                  <c:v>2.55E-5</c:v>
                </c:pt>
                <c:pt idx="113">
                  <c:v>2.2399999999999999E-5</c:v>
                </c:pt>
                <c:pt idx="114">
                  <c:v>1.9400000000000001E-5</c:v>
                </c:pt>
                <c:pt idx="115">
                  <c:v>1.6200000000000001E-5</c:v>
                </c:pt>
                <c:pt idx="116">
                  <c:v>1.5299999999999999E-5</c:v>
                </c:pt>
                <c:pt idx="117">
                  <c:v>1.4399999999999999E-5</c:v>
                </c:pt>
                <c:pt idx="118">
                  <c:v>1.36E-5</c:v>
                </c:pt>
                <c:pt idx="119">
                  <c:v>1.26E-5</c:v>
                </c:pt>
                <c:pt idx="120">
                  <c:v>1.1600000000000001E-5</c:v>
                </c:pt>
                <c:pt idx="121">
                  <c:v>1.08E-5</c:v>
                </c:pt>
                <c:pt idx="122">
                  <c:v>9.9000000000000001E-6</c:v>
                </c:pt>
                <c:pt idx="123">
                  <c:v>9.2E-6</c:v>
                </c:pt>
                <c:pt idx="124">
                  <c:v>8.3000000000000002E-6</c:v>
                </c:pt>
                <c:pt idx="125">
                  <c:v>7.5000000000000002E-6</c:v>
                </c:pt>
                <c:pt idx="126">
                  <c:v>6.4999999999999996E-6</c:v>
                </c:pt>
                <c:pt idx="127">
                  <c:v>5.8000000000000004E-6</c:v>
                </c:pt>
                <c:pt idx="128">
                  <c:v>5.0000000000000004E-6</c:v>
                </c:pt>
                <c:pt idx="129">
                  <c:v>4.1999999999999996E-6</c:v>
                </c:pt>
                <c:pt idx="130">
                  <c:v>3.3000000000000002E-6</c:v>
                </c:pt>
                <c:pt idx="131">
                  <c:v>3.0000000000000001E-6</c:v>
                </c:pt>
                <c:pt idx="132">
                  <c:v>2.7999999999999999E-6</c:v>
                </c:pt>
                <c:pt idx="133">
                  <c:v>2.5000000000000002E-6</c:v>
                </c:pt>
                <c:pt idx="134">
                  <c:v>2.2000000000000001E-6</c:v>
                </c:pt>
                <c:pt idx="135">
                  <c:v>1.7999999999999999E-6</c:v>
                </c:pt>
                <c:pt idx="136">
                  <c:v>1.5999999999999999E-6</c:v>
                </c:pt>
                <c:pt idx="137">
                  <c:v>1.3E-6</c:v>
                </c:pt>
                <c:pt idx="138">
                  <c:v>9.9999999999999995E-7</c:v>
                </c:pt>
                <c:pt idx="139">
                  <c:v>7.9999999999999996E-7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3B-43B7-A0A0-E9D2C543B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MD - Tail</a:t>
            </a:r>
          </a:p>
        </c:rich>
      </c:tx>
      <c:layout>
        <c:manualLayout>
          <c:xMode val="edge"/>
          <c:yMode val="edge"/>
          <c:x val="0.46210606473757082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GenCost!$AW$9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GenCost!$AW$10:$AW$210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4.8462393081885102E-2</c:v>
                </c:pt>
                <c:pt idx="2">
                  <c:v>8.444588735805704E-2</c:v>
                </c:pt>
                <c:pt idx="3">
                  <c:v>9.7689869002734492E-2</c:v>
                </c:pt>
                <c:pt idx="4">
                  <c:v>7.2387762639573083E-2</c:v>
                </c:pt>
                <c:pt idx="5">
                  <c:v>3.6451322632985138E-2</c:v>
                </c:pt>
                <c:pt idx="6">
                  <c:v>3.8433580373116137E-2</c:v>
                </c:pt>
                <c:pt idx="7">
                  <c:v>3.9359066905072675E-2</c:v>
                </c:pt>
                <c:pt idx="8">
                  <c:v>3.9429519464241704E-2</c:v>
                </c:pt>
                <c:pt idx="9">
                  <c:v>3.6412153690067464E-2</c:v>
                </c:pt>
                <c:pt idx="10">
                  <c:v>3.4977831666760661E-2</c:v>
                </c:pt>
                <c:pt idx="11">
                  <c:v>3.4338776619570077E-2</c:v>
                </c:pt>
                <c:pt idx="12">
                  <c:v>3.4536631319387112E-2</c:v>
                </c:pt>
                <c:pt idx="13">
                  <c:v>3.2029011542692352E-2</c:v>
                </c:pt>
                <c:pt idx="14">
                  <c:v>3.0016792997101516E-2</c:v>
                </c:pt>
                <c:pt idx="15">
                  <c:v>2.9109894533669946E-2</c:v>
                </c:pt>
                <c:pt idx="16">
                  <c:v>2.8482074788526789E-2</c:v>
                </c:pt>
                <c:pt idx="17">
                  <c:v>2.8112306223895211E-2</c:v>
                </c:pt>
                <c:pt idx="18">
                  <c:v>2.7383179787354904E-2</c:v>
                </c:pt>
                <c:pt idx="19">
                  <c:v>2.751279806556273E-2</c:v>
                </c:pt>
                <c:pt idx="20">
                  <c:v>2.6242092275741872E-2</c:v>
                </c:pt>
                <c:pt idx="21">
                  <c:v>2.4562002314987605E-2</c:v>
                </c:pt>
                <c:pt idx="22">
                  <c:v>2.2888698201800214E-2</c:v>
                </c:pt>
                <c:pt idx="23">
                  <c:v>2.0481594865899885E-2</c:v>
                </c:pt>
                <c:pt idx="24">
                  <c:v>1.7867274078476318E-2</c:v>
                </c:pt>
                <c:pt idx="25">
                  <c:v>1.5736998964582739E-2</c:v>
                </c:pt>
                <c:pt idx="26">
                  <c:v>1.3621154513869355E-2</c:v>
                </c:pt>
                <c:pt idx="27">
                  <c:v>1.1052496467794548E-2</c:v>
                </c:pt>
                <c:pt idx="28">
                  <c:v>9.0041497261704358E-3</c:v>
                </c:pt>
                <c:pt idx="29">
                  <c:v>6.9790810186048536E-3</c:v>
                </c:pt>
                <c:pt idx="30">
                  <c:v>5.5407046661188628E-3</c:v>
                </c:pt>
                <c:pt idx="31">
                  <c:v>4.4962682390912818E-3</c:v>
                </c:pt>
                <c:pt idx="32">
                  <c:v>3.5546674665835236E-3</c:v>
                </c:pt>
                <c:pt idx="33">
                  <c:v>2.8190300522511983E-3</c:v>
                </c:pt>
                <c:pt idx="34">
                  <c:v>2.2516644782165107E-3</c:v>
                </c:pt>
                <c:pt idx="35">
                  <c:v>1.7381562006936236E-3</c:v>
                </c:pt>
                <c:pt idx="36">
                  <c:v>1.414428323351237E-3</c:v>
                </c:pt>
                <c:pt idx="37">
                  <c:v>1.1430116000370593E-3</c:v>
                </c:pt>
                <c:pt idx="38">
                  <c:v>9.1351251738916396E-4</c:v>
                </c:pt>
                <c:pt idx="39">
                  <c:v>7.2878284932173228E-4</c:v>
                </c:pt>
                <c:pt idx="40">
                  <c:v>5.9840867923303715E-4</c:v>
                </c:pt>
                <c:pt idx="41">
                  <c:v>5.3876193808822886E-4</c:v>
                </c:pt>
                <c:pt idx="42">
                  <c:v>4.5551075502724364E-4</c:v>
                </c:pt>
                <c:pt idx="43">
                  <c:v>4.2597943359062922E-4</c:v>
                </c:pt>
                <c:pt idx="44">
                  <c:v>4.1046647067191904E-4</c:v>
                </c:pt>
                <c:pt idx="45">
                  <c:v>3.742180191121421E-4</c:v>
                </c:pt>
                <c:pt idx="46">
                  <c:v>3.5843018641857103E-4</c:v>
                </c:pt>
                <c:pt idx="47">
                  <c:v>3.5935787190872652E-4</c:v>
                </c:pt>
                <c:pt idx="48">
                  <c:v>3.421613316189935E-4</c:v>
                </c:pt>
                <c:pt idx="49">
                  <c:v>3.374885454463587E-4</c:v>
                </c:pt>
                <c:pt idx="50">
                  <c:v>3.2159763658721482E-4</c:v>
                </c:pt>
                <c:pt idx="51">
                  <c:v>3.0842106675482201E-4</c:v>
                </c:pt>
                <c:pt idx="52">
                  <c:v>2.9574269838936445E-4</c:v>
                </c:pt>
                <c:pt idx="53">
                  <c:v>2.7897564212285157E-4</c:v>
                </c:pt>
                <c:pt idx="54">
                  <c:v>2.7060929335052394E-4</c:v>
                </c:pt>
                <c:pt idx="55">
                  <c:v>2.5585222231268111E-4</c:v>
                </c:pt>
                <c:pt idx="56">
                  <c:v>2.2431091564739658E-4</c:v>
                </c:pt>
                <c:pt idx="57">
                  <c:v>2.145702180007646E-4</c:v>
                </c:pt>
                <c:pt idx="58">
                  <c:v>1.8582914716687516E-4</c:v>
                </c:pt>
                <c:pt idx="59">
                  <c:v>1.6725825800283781E-4</c:v>
                </c:pt>
                <c:pt idx="60">
                  <c:v>1.4901377669644775E-4</c:v>
                </c:pt>
                <c:pt idx="61">
                  <c:v>1.2968699565154301E-4</c:v>
                </c:pt>
                <c:pt idx="62">
                  <c:v>1.1594350690849962E-4</c:v>
                </c:pt>
                <c:pt idx="63">
                  <c:v>1.056358903512171E-4</c:v>
                </c:pt>
                <c:pt idx="64">
                  <c:v>8.6944745660678114E-5</c:v>
                </c:pt>
                <c:pt idx="65">
                  <c:v>5.4578829670810974E-5</c:v>
                </c:pt>
                <c:pt idx="66">
                  <c:v>1.9069090630972677E-5</c:v>
                </c:pt>
                <c:pt idx="67">
                  <c:v>6.3220048217999491E-6</c:v>
                </c:pt>
                <c:pt idx="68">
                  <c:v>1.5117837617347705E-6</c:v>
                </c:pt>
                <c:pt idx="69">
                  <c:v>6.0127763250814738E-7</c:v>
                </c:pt>
                <c:pt idx="70">
                  <c:v>1.202555265016295E-7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32-45C7-9E1D-53670BB1DA7F}"/>
            </c:ext>
          </c:extLst>
        </c:ser>
        <c:ser>
          <c:idx val="1"/>
          <c:order val="1"/>
          <c:tx>
            <c:strRef>
              <c:f>GenCost!$AX$9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GenCost!$AX$10:$AX$210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5.0422000000000002E-2</c:v>
                </c:pt>
                <c:pt idx="2">
                  <c:v>5.4327899999999998E-2</c:v>
                </c:pt>
                <c:pt idx="3">
                  <c:v>4.9991800000000003E-2</c:v>
                </c:pt>
                <c:pt idx="4">
                  <c:v>4.5095900000000001E-2</c:v>
                </c:pt>
                <c:pt idx="5">
                  <c:v>4.2285499999999997E-2</c:v>
                </c:pt>
                <c:pt idx="6">
                  <c:v>4.0074899999999997E-2</c:v>
                </c:pt>
                <c:pt idx="7">
                  <c:v>3.7864399999999999E-2</c:v>
                </c:pt>
                <c:pt idx="8">
                  <c:v>3.5654199999999997E-2</c:v>
                </c:pt>
                <c:pt idx="9">
                  <c:v>3.4463899999999999E-2</c:v>
                </c:pt>
                <c:pt idx="10">
                  <c:v>3.32736E-2</c:v>
                </c:pt>
                <c:pt idx="11">
                  <c:v>3.2083300000000002E-2</c:v>
                </c:pt>
                <c:pt idx="12">
                  <c:v>3.0892800000000002E-2</c:v>
                </c:pt>
                <c:pt idx="13">
                  <c:v>2.9702300000000001E-2</c:v>
                </c:pt>
                <c:pt idx="14">
                  <c:v>2.8511700000000001E-2</c:v>
                </c:pt>
                <c:pt idx="15">
                  <c:v>2.7321600000000001E-2</c:v>
                </c:pt>
                <c:pt idx="16">
                  <c:v>2.61312E-2</c:v>
                </c:pt>
                <c:pt idx="17">
                  <c:v>2.47391E-2</c:v>
                </c:pt>
                <c:pt idx="18">
                  <c:v>2.3347199999999999E-2</c:v>
                </c:pt>
                <c:pt idx="19">
                  <c:v>2.1954999999999999E-2</c:v>
                </c:pt>
                <c:pt idx="20">
                  <c:v>2.0563499999999998E-2</c:v>
                </c:pt>
                <c:pt idx="21">
                  <c:v>1.9308700000000002E-2</c:v>
                </c:pt>
                <c:pt idx="22">
                  <c:v>1.8054299999999999E-2</c:v>
                </c:pt>
                <c:pt idx="23">
                  <c:v>1.6799700000000001E-2</c:v>
                </c:pt>
                <c:pt idx="24">
                  <c:v>1.55449E-2</c:v>
                </c:pt>
                <c:pt idx="25">
                  <c:v>1.4290199999999999E-2</c:v>
                </c:pt>
                <c:pt idx="26">
                  <c:v>1.3035700000000001E-2</c:v>
                </c:pt>
                <c:pt idx="27">
                  <c:v>1.17813E-2</c:v>
                </c:pt>
                <c:pt idx="28">
                  <c:v>1.05267E-2</c:v>
                </c:pt>
                <c:pt idx="29">
                  <c:v>9.4090000000000007E-3</c:v>
                </c:pt>
                <c:pt idx="30">
                  <c:v>8.5559E-3</c:v>
                </c:pt>
                <c:pt idx="31">
                  <c:v>8.1174999999999997E-3</c:v>
                </c:pt>
                <c:pt idx="32">
                  <c:v>7.5862000000000004E-3</c:v>
                </c:pt>
                <c:pt idx="33">
                  <c:v>7.1634000000000003E-3</c:v>
                </c:pt>
                <c:pt idx="34">
                  <c:v>6.7470999999999998E-3</c:v>
                </c:pt>
                <c:pt idx="35">
                  <c:v>6.5957999999999998E-3</c:v>
                </c:pt>
                <c:pt idx="36">
                  <c:v>6.4444000000000003E-3</c:v>
                </c:pt>
                <c:pt idx="37">
                  <c:v>6.293E-3</c:v>
                </c:pt>
                <c:pt idx="38">
                  <c:v>6.1418000000000002E-3</c:v>
                </c:pt>
                <c:pt idx="39">
                  <c:v>5.9902999999999996E-3</c:v>
                </c:pt>
                <c:pt idx="40">
                  <c:v>5.8389999999999996E-3</c:v>
                </c:pt>
                <c:pt idx="41">
                  <c:v>5.6876000000000001E-3</c:v>
                </c:pt>
                <c:pt idx="42">
                  <c:v>5.5361999999999998E-3</c:v>
                </c:pt>
                <c:pt idx="43">
                  <c:v>5.3848999999999998E-3</c:v>
                </c:pt>
                <c:pt idx="44">
                  <c:v>5.2334E-3</c:v>
                </c:pt>
                <c:pt idx="45">
                  <c:v>5.0822000000000003E-3</c:v>
                </c:pt>
                <c:pt idx="46">
                  <c:v>4.9307999999999999E-3</c:v>
                </c:pt>
                <c:pt idx="47">
                  <c:v>4.7793000000000002E-3</c:v>
                </c:pt>
                <c:pt idx="48">
                  <c:v>4.6280000000000002E-3</c:v>
                </c:pt>
                <c:pt idx="49">
                  <c:v>4.4340999999999998E-3</c:v>
                </c:pt>
                <c:pt idx="50">
                  <c:v>4.2402999999999998E-3</c:v>
                </c:pt>
                <c:pt idx="51">
                  <c:v>4.0464999999999997E-3</c:v>
                </c:pt>
                <c:pt idx="52">
                  <c:v>3.8525999999999999E-3</c:v>
                </c:pt>
                <c:pt idx="53">
                  <c:v>3.6589000000000001E-3</c:v>
                </c:pt>
                <c:pt idx="54">
                  <c:v>3.4650000000000002E-3</c:v>
                </c:pt>
                <c:pt idx="55">
                  <c:v>3.2712000000000001E-3</c:v>
                </c:pt>
                <c:pt idx="56">
                  <c:v>3.0772999999999998E-3</c:v>
                </c:pt>
                <c:pt idx="57">
                  <c:v>2.8833999999999999E-3</c:v>
                </c:pt>
                <c:pt idx="58">
                  <c:v>2.6897000000000002E-3</c:v>
                </c:pt>
                <c:pt idx="59">
                  <c:v>2.4957999999999998E-3</c:v>
                </c:pt>
                <c:pt idx="60">
                  <c:v>2.3019E-3</c:v>
                </c:pt>
                <c:pt idx="61">
                  <c:v>2.1080999999999999E-3</c:v>
                </c:pt>
                <c:pt idx="62">
                  <c:v>1.9143999999999999E-3</c:v>
                </c:pt>
                <c:pt idx="63">
                  <c:v>1.7205E-3</c:v>
                </c:pt>
                <c:pt idx="64">
                  <c:v>1.6295999999999999E-3</c:v>
                </c:pt>
                <c:pt idx="65">
                  <c:v>1.5388000000000001E-3</c:v>
                </c:pt>
                <c:pt idx="66">
                  <c:v>1.4480999999999999E-3</c:v>
                </c:pt>
                <c:pt idx="67">
                  <c:v>1.3572E-3</c:v>
                </c:pt>
                <c:pt idx="68">
                  <c:v>1.2664E-3</c:v>
                </c:pt>
                <c:pt idx="69">
                  <c:v>1.1756E-3</c:v>
                </c:pt>
                <c:pt idx="70">
                  <c:v>1.0849E-3</c:v>
                </c:pt>
                <c:pt idx="71">
                  <c:v>9.9390000000000004E-4</c:v>
                </c:pt>
                <c:pt idx="72">
                  <c:v>9.0300000000000005E-4</c:v>
                </c:pt>
                <c:pt idx="73">
                  <c:v>8.1229999999999996E-4</c:v>
                </c:pt>
                <c:pt idx="74">
                  <c:v>7.2139999999999997E-4</c:v>
                </c:pt>
                <c:pt idx="75">
                  <c:v>6.5399999999999996E-4</c:v>
                </c:pt>
                <c:pt idx="76">
                  <c:v>5.865E-4</c:v>
                </c:pt>
                <c:pt idx="77">
                  <c:v>5.1909999999999999E-4</c:v>
                </c:pt>
                <c:pt idx="78">
                  <c:v>4.5160000000000003E-4</c:v>
                </c:pt>
                <c:pt idx="79">
                  <c:v>3.8410000000000001E-4</c:v>
                </c:pt>
                <c:pt idx="80">
                  <c:v>3.165E-4</c:v>
                </c:pt>
                <c:pt idx="81">
                  <c:v>2.9530000000000002E-4</c:v>
                </c:pt>
                <c:pt idx="82">
                  <c:v>2.7409999999999999E-4</c:v>
                </c:pt>
                <c:pt idx="83">
                  <c:v>2.5300000000000002E-4</c:v>
                </c:pt>
                <c:pt idx="84">
                  <c:v>2.318E-4</c:v>
                </c:pt>
                <c:pt idx="85">
                  <c:v>2.107E-4</c:v>
                </c:pt>
                <c:pt idx="86">
                  <c:v>1.895E-4</c:v>
                </c:pt>
                <c:pt idx="87">
                  <c:v>1.683E-4</c:v>
                </c:pt>
                <c:pt idx="88">
                  <c:v>1.472E-4</c:v>
                </c:pt>
                <c:pt idx="89">
                  <c:v>1.4109999999999999E-4</c:v>
                </c:pt>
                <c:pt idx="90">
                  <c:v>1.351E-4</c:v>
                </c:pt>
                <c:pt idx="91">
                  <c:v>1.2899999999999999E-4</c:v>
                </c:pt>
                <c:pt idx="92">
                  <c:v>1.2300000000000001E-4</c:v>
                </c:pt>
                <c:pt idx="93">
                  <c:v>1.17E-4</c:v>
                </c:pt>
                <c:pt idx="94">
                  <c:v>1.109E-4</c:v>
                </c:pt>
                <c:pt idx="95">
                  <c:v>1.049E-4</c:v>
                </c:pt>
                <c:pt idx="96">
                  <c:v>9.8800000000000003E-5</c:v>
                </c:pt>
                <c:pt idx="97">
                  <c:v>9.2800000000000006E-5</c:v>
                </c:pt>
                <c:pt idx="98">
                  <c:v>8.6700000000000007E-5</c:v>
                </c:pt>
                <c:pt idx="99">
                  <c:v>8.0699999999999996E-5</c:v>
                </c:pt>
                <c:pt idx="100">
                  <c:v>7.47E-5</c:v>
                </c:pt>
                <c:pt idx="101">
                  <c:v>6.86E-5</c:v>
                </c:pt>
                <c:pt idx="102">
                  <c:v>6.2600000000000004E-5</c:v>
                </c:pt>
                <c:pt idx="103">
                  <c:v>5.6499999999999998E-5</c:v>
                </c:pt>
                <c:pt idx="104">
                  <c:v>5.0500000000000001E-5</c:v>
                </c:pt>
                <c:pt idx="105">
                  <c:v>4.7299999999999998E-5</c:v>
                </c:pt>
                <c:pt idx="106">
                  <c:v>4.4400000000000002E-5</c:v>
                </c:pt>
                <c:pt idx="107">
                  <c:v>4.1300000000000001E-5</c:v>
                </c:pt>
                <c:pt idx="108">
                  <c:v>3.8099999999999998E-5</c:v>
                </c:pt>
                <c:pt idx="109">
                  <c:v>3.4900000000000001E-5</c:v>
                </c:pt>
                <c:pt idx="110">
                  <c:v>3.2100000000000001E-5</c:v>
                </c:pt>
                <c:pt idx="111">
                  <c:v>2.8799999999999999E-5</c:v>
                </c:pt>
                <c:pt idx="112">
                  <c:v>2.55E-5</c:v>
                </c:pt>
                <c:pt idx="113">
                  <c:v>2.2399999999999999E-5</c:v>
                </c:pt>
                <c:pt idx="114">
                  <c:v>1.9400000000000001E-5</c:v>
                </c:pt>
                <c:pt idx="115">
                  <c:v>1.6200000000000001E-5</c:v>
                </c:pt>
                <c:pt idx="116">
                  <c:v>1.5299999999999999E-5</c:v>
                </c:pt>
                <c:pt idx="117">
                  <c:v>1.4399999999999999E-5</c:v>
                </c:pt>
                <c:pt idx="118">
                  <c:v>1.36E-5</c:v>
                </c:pt>
                <c:pt idx="119">
                  <c:v>1.26E-5</c:v>
                </c:pt>
                <c:pt idx="120">
                  <c:v>1.1600000000000001E-5</c:v>
                </c:pt>
                <c:pt idx="121">
                  <c:v>1.08E-5</c:v>
                </c:pt>
                <c:pt idx="122">
                  <c:v>9.9000000000000001E-6</c:v>
                </c:pt>
                <c:pt idx="123">
                  <c:v>9.2E-6</c:v>
                </c:pt>
                <c:pt idx="124">
                  <c:v>8.3000000000000002E-6</c:v>
                </c:pt>
                <c:pt idx="125">
                  <c:v>7.5000000000000002E-6</c:v>
                </c:pt>
                <c:pt idx="126">
                  <c:v>6.4999999999999996E-6</c:v>
                </c:pt>
                <c:pt idx="127">
                  <c:v>5.8000000000000004E-6</c:v>
                </c:pt>
                <c:pt idx="128">
                  <c:v>5.0000000000000004E-6</c:v>
                </c:pt>
                <c:pt idx="129">
                  <c:v>4.1999999999999996E-6</c:v>
                </c:pt>
                <c:pt idx="130">
                  <c:v>3.3000000000000002E-6</c:v>
                </c:pt>
                <c:pt idx="131">
                  <c:v>3.0000000000000001E-6</c:v>
                </c:pt>
                <c:pt idx="132">
                  <c:v>2.7999999999999999E-6</c:v>
                </c:pt>
                <c:pt idx="133">
                  <c:v>2.5000000000000002E-6</c:v>
                </c:pt>
                <c:pt idx="134">
                  <c:v>2.2000000000000001E-6</c:v>
                </c:pt>
                <c:pt idx="135">
                  <c:v>1.7999999999999999E-6</c:v>
                </c:pt>
                <c:pt idx="136">
                  <c:v>1.5999999999999999E-6</c:v>
                </c:pt>
                <c:pt idx="137">
                  <c:v>1.3E-6</c:v>
                </c:pt>
                <c:pt idx="138">
                  <c:v>9.9999999999999995E-7</c:v>
                </c:pt>
                <c:pt idx="139">
                  <c:v>7.9999999999999996E-7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32-45C7-9E1D-53670BB1D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80"/>
          <c:min val="17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8.0000000000000034E-5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MD - Mid</a:t>
            </a:r>
          </a:p>
        </c:rich>
      </c:tx>
      <c:layout>
        <c:manualLayout>
          <c:xMode val="edge"/>
          <c:yMode val="edge"/>
          <c:x val="0.48080479939645343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GenCost!$AW$9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GenCost!$AW$10:$AW$210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4.8462393081885102E-2</c:v>
                </c:pt>
                <c:pt idx="2">
                  <c:v>8.444588735805704E-2</c:v>
                </c:pt>
                <c:pt idx="3">
                  <c:v>9.7689869002734492E-2</c:v>
                </c:pt>
                <c:pt idx="4">
                  <c:v>7.2387762639573083E-2</c:v>
                </c:pt>
                <c:pt idx="5">
                  <c:v>3.6451322632985138E-2</c:v>
                </c:pt>
                <c:pt idx="6">
                  <c:v>3.8433580373116137E-2</c:v>
                </c:pt>
                <c:pt idx="7">
                  <c:v>3.9359066905072675E-2</c:v>
                </c:pt>
                <c:pt idx="8">
                  <c:v>3.9429519464241704E-2</c:v>
                </c:pt>
                <c:pt idx="9">
                  <c:v>3.6412153690067464E-2</c:v>
                </c:pt>
                <c:pt idx="10">
                  <c:v>3.4977831666760661E-2</c:v>
                </c:pt>
                <c:pt idx="11">
                  <c:v>3.4338776619570077E-2</c:v>
                </c:pt>
                <c:pt idx="12">
                  <c:v>3.4536631319387112E-2</c:v>
                </c:pt>
                <c:pt idx="13">
                  <c:v>3.2029011542692352E-2</c:v>
                </c:pt>
                <c:pt idx="14">
                  <c:v>3.0016792997101516E-2</c:v>
                </c:pt>
                <c:pt idx="15">
                  <c:v>2.9109894533669946E-2</c:v>
                </c:pt>
                <c:pt idx="16">
                  <c:v>2.8482074788526789E-2</c:v>
                </c:pt>
                <c:pt idx="17">
                  <c:v>2.8112306223895211E-2</c:v>
                </c:pt>
                <c:pt idx="18">
                  <c:v>2.7383179787354904E-2</c:v>
                </c:pt>
                <c:pt idx="19">
                  <c:v>2.751279806556273E-2</c:v>
                </c:pt>
                <c:pt idx="20">
                  <c:v>2.6242092275741872E-2</c:v>
                </c:pt>
                <c:pt idx="21">
                  <c:v>2.4562002314987605E-2</c:v>
                </c:pt>
                <c:pt idx="22">
                  <c:v>2.2888698201800214E-2</c:v>
                </c:pt>
                <c:pt idx="23">
                  <c:v>2.0481594865899885E-2</c:v>
                </c:pt>
                <c:pt idx="24">
                  <c:v>1.7867274078476318E-2</c:v>
                </c:pt>
                <c:pt idx="25">
                  <c:v>1.5736998964582739E-2</c:v>
                </c:pt>
                <c:pt idx="26">
                  <c:v>1.3621154513869355E-2</c:v>
                </c:pt>
                <c:pt idx="27">
                  <c:v>1.1052496467794548E-2</c:v>
                </c:pt>
                <c:pt idx="28">
                  <c:v>9.0041497261704358E-3</c:v>
                </c:pt>
                <c:pt idx="29">
                  <c:v>6.9790810186048536E-3</c:v>
                </c:pt>
                <c:pt idx="30">
                  <c:v>5.5407046661188628E-3</c:v>
                </c:pt>
                <c:pt idx="31">
                  <c:v>4.4962682390912818E-3</c:v>
                </c:pt>
                <c:pt idx="32">
                  <c:v>3.5546674665835236E-3</c:v>
                </c:pt>
                <c:pt idx="33">
                  <c:v>2.8190300522511983E-3</c:v>
                </c:pt>
                <c:pt idx="34">
                  <c:v>2.2516644782165107E-3</c:v>
                </c:pt>
                <c:pt idx="35">
                  <c:v>1.7381562006936236E-3</c:v>
                </c:pt>
                <c:pt idx="36">
                  <c:v>1.414428323351237E-3</c:v>
                </c:pt>
                <c:pt idx="37">
                  <c:v>1.1430116000370593E-3</c:v>
                </c:pt>
                <c:pt idx="38">
                  <c:v>9.1351251738916396E-4</c:v>
                </c:pt>
                <c:pt idx="39">
                  <c:v>7.2878284932173228E-4</c:v>
                </c:pt>
                <c:pt idx="40">
                  <c:v>5.9840867923303715E-4</c:v>
                </c:pt>
                <c:pt idx="41">
                  <c:v>5.3876193808822886E-4</c:v>
                </c:pt>
                <c:pt idx="42">
                  <c:v>4.5551075502724364E-4</c:v>
                </c:pt>
                <c:pt idx="43">
                  <c:v>4.2597943359062922E-4</c:v>
                </c:pt>
                <c:pt idx="44">
                  <c:v>4.1046647067191904E-4</c:v>
                </c:pt>
                <c:pt idx="45">
                  <c:v>3.742180191121421E-4</c:v>
                </c:pt>
                <c:pt idx="46">
                  <c:v>3.5843018641857103E-4</c:v>
                </c:pt>
                <c:pt idx="47">
                  <c:v>3.5935787190872652E-4</c:v>
                </c:pt>
                <c:pt idx="48">
                  <c:v>3.421613316189935E-4</c:v>
                </c:pt>
                <c:pt idx="49">
                  <c:v>3.374885454463587E-4</c:v>
                </c:pt>
                <c:pt idx="50">
                  <c:v>3.2159763658721482E-4</c:v>
                </c:pt>
                <c:pt idx="51">
                  <c:v>3.0842106675482201E-4</c:v>
                </c:pt>
                <c:pt idx="52">
                  <c:v>2.9574269838936445E-4</c:v>
                </c:pt>
                <c:pt idx="53">
                  <c:v>2.7897564212285157E-4</c:v>
                </c:pt>
                <c:pt idx="54">
                  <c:v>2.7060929335052394E-4</c:v>
                </c:pt>
                <c:pt idx="55">
                  <c:v>2.5585222231268111E-4</c:v>
                </c:pt>
                <c:pt idx="56">
                  <c:v>2.2431091564739658E-4</c:v>
                </c:pt>
                <c:pt idx="57">
                  <c:v>2.145702180007646E-4</c:v>
                </c:pt>
                <c:pt idx="58">
                  <c:v>1.8582914716687516E-4</c:v>
                </c:pt>
                <c:pt idx="59">
                  <c:v>1.6725825800283781E-4</c:v>
                </c:pt>
                <c:pt idx="60">
                  <c:v>1.4901377669644775E-4</c:v>
                </c:pt>
                <c:pt idx="61">
                  <c:v>1.2968699565154301E-4</c:v>
                </c:pt>
                <c:pt idx="62">
                  <c:v>1.1594350690849962E-4</c:v>
                </c:pt>
                <c:pt idx="63">
                  <c:v>1.056358903512171E-4</c:v>
                </c:pt>
                <c:pt idx="64">
                  <c:v>8.6944745660678114E-5</c:v>
                </c:pt>
                <c:pt idx="65">
                  <c:v>5.4578829670810974E-5</c:v>
                </c:pt>
                <c:pt idx="66">
                  <c:v>1.9069090630972677E-5</c:v>
                </c:pt>
                <c:pt idx="67">
                  <c:v>6.3220048217999491E-6</c:v>
                </c:pt>
                <c:pt idx="68">
                  <c:v>1.5117837617347705E-6</c:v>
                </c:pt>
                <c:pt idx="69">
                  <c:v>6.0127763250814738E-7</c:v>
                </c:pt>
                <c:pt idx="70">
                  <c:v>1.202555265016295E-7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32-4305-974B-765AFE8898AC}"/>
            </c:ext>
          </c:extLst>
        </c:ser>
        <c:ser>
          <c:idx val="1"/>
          <c:order val="1"/>
          <c:tx>
            <c:strRef>
              <c:f>GenCost!$AX$9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GenCost!$AX$10:$AX$210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5.0422000000000002E-2</c:v>
                </c:pt>
                <c:pt idx="2">
                  <c:v>5.4327899999999998E-2</c:v>
                </c:pt>
                <c:pt idx="3">
                  <c:v>4.9991800000000003E-2</c:v>
                </c:pt>
                <c:pt idx="4">
                  <c:v>4.5095900000000001E-2</c:v>
                </c:pt>
                <c:pt idx="5">
                  <c:v>4.2285499999999997E-2</c:v>
                </c:pt>
                <c:pt idx="6">
                  <c:v>4.0074899999999997E-2</c:v>
                </c:pt>
                <c:pt idx="7">
                  <c:v>3.7864399999999999E-2</c:v>
                </c:pt>
                <c:pt idx="8">
                  <c:v>3.5654199999999997E-2</c:v>
                </c:pt>
                <c:pt idx="9">
                  <c:v>3.4463899999999999E-2</c:v>
                </c:pt>
                <c:pt idx="10">
                  <c:v>3.32736E-2</c:v>
                </c:pt>
                <c:pt idx="11">
                  <c:v>3.2083300000000002E-2</c:v>
                </c:pt>
                <c:pt idx="12">
                  <c:v>3.0892800000000002E-2</c:v>
                </c:pt>
                <c:pt idx="13">
                  <c:v>2.9702300000000001E-2</c:v>
                </c:pt>
                <c:pt idx="14">
                  <c:v>2.8511700000000001E-2</c:v>
                </c:pt>
                <c:pt idx="15">
                  <c:v>2.7321600000000001E-2</c:v>
                </c:pt>
                <c:pt idx="16">
                  <c:v>2.61312E-2</c:v>
                </c:pt>
                <c:pt idx="17">
                  <c:v>2.47391E-2</c:v>
                </c:pt>
                <c:pt idx="18">
                  <c:v>2.3347199999999999E-2</c:v>
                </c:pt>
                <c:pt idx="19">
                  <c:v>2.1954999999999999E-2</c:v>
                </c:pt>
                <c:pt idx="20">
                  <c:v>2.0563499999999998E-2</c:v>
                </c:pt>
                <c:pt idx="21">
                  <c:v>1.9308700000000002E-2</c:v>
                </c:pt>
                <c:pt idx="22">
                  <c:v>1.8054299999999999E-2</c:v>
                </c:pt>
                <c:pt idx="23">
                  <c:v>1.6799700000000001E-2</c:v>
                </c:pt>
                <c:pt idx="24">
                  <c:v>1.55449E-2</c:v>
                </c:pt>
                <c:pt idx="25">
                  <c:v>1.4290199999999999E-2</c:v>
                </c:pt>
                <c:pt idx="26">
                  <c:v>1.3035700000000001E-2</c:v>
                </c:pt>
                <c:pt idx="27">
                  <c:v>1.17813E-2</c:v>
                </c:pt>
                <c:pt idx="28">
                  <c:v>1.05267E-2</c:v>
                </c:pt>
                <c:pt idx="29">
                  <c:v>9.4090000000000007E-3</c:v>
                </c:pt>
                <c:pt idx="30">
                  <c:v>8.5559E-3</c:v>
                </c:pt>
                <c:pt idx="31">
                  <c:v>8.1174999999999997E-3</c:v>
                </c:pt>
                <c:pt idx="32">
                  <c:v>7.5862000000000004E-3</c:v>
                </c:pt>
                <c:pt idx="33">
                  <c:v>7.1634000000000003E-3</c:v>
                </c:pt>
                <c:pt idx="34">
                  <c:v>6.7470999999999998E-3</c:v>
                </c:pt>
                <c:pt idx="35">
                  <c:v>6.5957999999999998E-3</c:v>
                </c:pt>
                <c:pt idx="36">
                  <c:v>6.4444000000000003E-3</c:v>
                </c:pt>
                <c:pt idx="37">
                  <c:v>6.293E-3</c:v>
                </c:pt>
                <c:pt idx="38">
                  <c:v>6.1418000000000002E-3</c:v>
                </c:pt>
                <c:pt idx="39">
                  <c:v>5.9902999999999996E-3</c:v>
                </c:pt>
                <c:pt idx="40">
                  <c:v>5.8389999999999996E-3</c:v>
                </c:pt>
                <c:pt idx="41">
                  <c:v>5.6876000000000001E-3</c:v>
                </c:pt>
                <c:pt idx="42">
                  <c:v>5.5361999999999998E-3</c:v>
                </c:pt>
                <c:pt idx="43">
                  <c:v>5.3848999999999998E-3</c:v>
                </c:pt>
                <c:pt idx="44">
                  <c:v>5.2334E-3</c:v>
                </c:pt>
                <c:pt idx="45">
                  <c:v>5.0822000000000003E-3</c:v>
                </c:pt>
                <c:pt idx="46">
                  <c:v>4.9307999999999999E-3</c:v>
                </c:pt>
                <c:pt idx="47">
                  <c:v>4.7793000000000002E-3</c:v>
                </c:pt>
                <c:pt idx="48">
                  <c:v>4.6280000000000002E-3</c:v>
                </c:pt>
                <c:pt idx="49">
                  <c:v>4.4340999999999998E-3</c:v>
                </c:pt>
                <c:pt idx="50">
                  <c:v>4.2402999999999998E-3</c:v>
                </c:pt>
                <c:pt idx="51">
                  <c:v>4.0464999999999997E-3</c:v>
                </c:pt>
                <c:pt idx="52">
                  <c:v>3.8525999999999999E-3</c:v>
                </c:pt>
                <c:pt idx="53">
                  <c:v>3.6589000000000001E-3</c:v>
                </c:pt>
                <c:pt idx="54">
                  <c:v>3.4650000000000002E-3</c:v>
                </c:pt>
                <c:pt idx="55">
                  <c:v>3.2712000000000001E-3</c:v>
                </c:pt>
                <c:pt idx="56">
                  <c:v>3.0772999999999998E-3</c:v>
                </c:pt>
                <c:pt idx="57">
                  <c:v>2.8833999999999999E-3</c:v>
                </c:pt>
                <c:pt idx="58">
                  <c:v>2.6897000000000002E-3</c:v>
                </c:pt>
                <c:pt idx="59">
                  <c:v>2.4957999999999998E-3</c:v>
                </c:pt>
                <c:pt idx="60">
                  <c:v>2.3019E-3</c:v>
                </c:pt>
                <c:pt idx="61">
                  <c:v>2.1080999999999999E-3</c:v>
                </c:pt>
                <c:pt idx="62">
                  <c:v>1.9143999999999999E-3</c:v>
                </c:pt>
                <c:pt idx="63">
                  <c:v>1.7205E-3</c:v>
                </c:pt>
                <c:pt idx="64">
                  <c:v>1.6295999999999999E-3</c:v>
                </c:pt>
                <c:pt idx="65">
                  <c:v>1.5388000000000001E-3</c:v>
                </c:pt>
                <c:pt idx="66">
                  <c:v>1.4480999999999999E-3</c:v>
                </c:pt>
                <c:pt idx="67">
                  <c:v>1.3572E-3</c:v>
                </c:pt>
                <c:pt idx="68">
                  <c:v>1.2664E-3</c:v>
                </c:pt>
                <c:pt idx="69">
                  <c:v>1.1756E-3</c:v>
                </c:pt>
                <c:pt idx="70">
                  <c:v>1.0849E-3</c:v>
                </c:pt>
                <c:pt idx="71">
                  <c:v>9.9390000000000004E-4</c:v>
                </c:pt>
                <c:pt idx="72">
                  <c:v>9.0300000000000005E-4</c:v>
                </c:pt>
                <c:pt idx="73">
                  <c:v>8.1229999999999996E-4</c:v>
                </c:pt>
                <c:pt idx="74">
                  <c:v>7.2139999999999997E-4</c:v>
                </c:pt>
                <c:pt idx="75">
                  <c:v>6.5399999999999996E-4</c:v>
                </c:pt>
                <c:pt idx="76">
                  <c:v>5.865E-4</c:v>
                </c:pt>
                <c:pt idx="77">
                  <c:v>5.1909999999999999E-4</c:v>
                </c:pt>
                <c:pt idx="78">
                  <c:v>4.5160000000000003E-4</c:v>
                </c:pt>
                <c:pt idx="79">
                  <c:v>3.8410000000000001E-4</c:v>
                </c:pt>
                <c:pt idx="80">
                  <c:v>3.165E-4</c:v>
                </c:pt>
                <c:pt idx="81">
                  <c:v>2.9530000000000002E-4</c:v>
                </c:pt>
                <c:pt idx="82">
                  <c:v>2.7409999999999999E-4</c:v>
                </c:pt>
                <c:pt idx="83">
                  <c:v>2.5300000000000002E-4</c:v>
                </c:pt>
                <c:pt idx="84">
                  <c:v>2.318E-4</c:v>
                </c:pt>
                <c:pt idx="85">
                  <c:v>2.107E-4</c:v>
                </c:pt>
                <c:pt idx="86">
                  <c:v>1.895E-4</c:v>
                </c:pt>
                <c:pt idx="87">
                  <c:v>1.683E-4</c:v>
                </c:pt>
                <c:pt idx="88">
                  <c:v>1.472E-4</c:v>
                </c:pt>
                <c:pt idx="89">
                  <c:v>1.4109999999999999E-4</c:v>
                </c:pt>
                <c:pt idx="90">
                  <c:v>1.351E-4</c:v>
                </c:pt>
                <c:pt idx="91">
                  <c:v>1.2899999999999999E-4</c:v>
                </c:pt>
                <c:pt idx="92">
                  <c:v>1.2300000000000001E-4</c:v>
                </c:pt>
                <c:pt idx="93">
                  <c:v>1.17E-4</c:v>
                </c:pt>
                <c:pt idx="94">
                  <c:v>1.109E-4</c:v>
                </c:pt>
                <c:pt idx="95">
                  <c:v>1.049E-4</c:v>
                </c:pt>
                <c:pt idx="96">
                  <c:v>9.8800000000000003E-5</c:v>
                </c:pt>
                <c:pt idx="97">
                  <c:v>9.2800000000000006E-5</c:v>
                </c:pt>
                <c:pt idx="98">
                  <c:v>8.6700000000000007E-5</c:v>
                </c:pt>
                <c:pt idx="99">
                  <c:v>8.0699999999999996E-5</c:v>
                </c:pt>
                <c:pt idx="100">
                  <c:v>7.47E-5</c:v>
                </c:pt>
                <c:pt idx="101">
                  <c:v>6.86E-5</c:v>
                </c:pt>
                <c:pt idx="102">
                  <c:v>6.2600000000000004E-5</c:v>
                </c:pt>
                <c:pt idx="103">
                  <c:v>5.6499999999999998E-5</c:v>
                </c:pt>
                <c:pt idx="104">
                  <c:v>5.0500000000000001E-5</c:v>
                </c:pt>
                <c:pt idx="105">
                  <c:v>4.7299999999999998E-5</c:v>
                </c:pt>
                <c:pt idx="106">
                  <c:v>4.4400000000000002E-5</c:v>
                </c:pt>
                <c:pt idx="107">
                  <c:v>4.1300000000000001E-5</c:v>
                </c:pt>
                <c:pt idx="108">
                  <c:v>3.8099999999999998E-5</c:v>
                </c:pt>
                <c:pt idx="109">
                  <c:v>3.4900000000000001E-5</c:v>
                </c:pt>
                <c:pt idx="110">
                  <c:v>3.2100000000000001E-5</c:v>
                </c:pt>
                <c:pt idx="111">
                  <c:v>2.8799999999999999E-5</c:v>
                </c:pt>
                <c:pt idx="112">
                  <c:v>2.55E-5</c:v>
                </c:pt>
                <c:pt idx="113">
                  <c:v>2.2399999999999999E-5</c:v>
                </c:pt>
                <c:pt idx="114">
                  <c:v>1.9400000000000001E-5</c:v>
                </c:pt>
                <c:pt idx="115">
                  <c:v>1.6200000000000001E-5</c:v>
                </c:pt>
                <c:pt idx="116">
                  <c:v>1.5299999999999999E-5</c:v>
                </c:pt>
                <c:pt idx="117">
                  <c:v>1.4399999999999999E-5</c:v>
                </c:pt>
                <c:pt idx="118">
                  <c:v>1.36E-5</c:v>
                </c:pt>
                <c:pt idx="119">
                  <c:v>1.26E-5</c:v>
                </c:pt>
                <c:pt idx="120">
                  <c:v>1.1600000000000001E-5</c:v>
                </c:pt>
                <c:pt idx="121">
                  <c:v>1.08E-5</c:v>
                </c:pt>
                <c:pt idx="122">
                  <c:v>9.9000000000000001E-6</c:v>
                </c:pt>
                <c:pt idx="123">
                  <c:v>9.2E-6</c:v>
                </c:pt>
                <c:pt idx="124">
                  <c:v>8.3000000000000002E-6</c:v>
                </c:pt>
                <c:pt idx="125">
                  <c:v>7.5000000000000002E-6</c:v>
                </c:pt>
                <c:pt idx="126">
                  <c:v>6.4999999999999996E-6</c:v>
                </c:pt>
                <c:pt idx="127">
                  <c:v>5.8000000000000004E-6</c:v>
                </c:pt>
                <c:pt idx="128">
                  <c:v>5.0000000000000004E-6</c:v>
                </c:pt>
                <c:pt idx="129">
                  <c:v>4.1999999999999996E-6</c:v>
                </c:pt>
                <c:pt idx="130">
                  <c:v>3.3000000000000002E-6</c:v>
                </c:pt>
                <c:pt idx="131">
                  <c:v>3.0000000000000001E-6</c:v>
                </c:pt>
                <c:pt idx="132">
                  <c:v>2.7999999999999999E-6</c:v>
                </c:pt>
                <c:pt idx="133">
                  <c:v>2.5000000000000002E-6</c:v>
                </c:pt>
                <c:pt idx="134">
                  <c:v>2.2000000000000001E-6</c:v>
                </c:pt>
                <c:pt idx="135">
                  <c:v>1.7999999999999999E-6</c:v>
                </c:pt>
                <c:pt idx="136">
                  <c:v>1.5999999999999999E-6</c:v>
                </c:pt>
                <c:pt idx="137">
                  <c:v>1.3E-6</c:v>
                </c:pt>
                <c:pt idx="138">
                  <c:v>9.9999999999999995E-7</c:v>
                </c:pt>
                <c:pt idx="139">
                  <c:v>7.9999999999999996E-7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32-4305-974B-765AFE889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80"/>
          <c:min val="6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</c:valAx>
      <c:valAx>
        <c:axId val="277200192"/>
        <c:scaling>
          <c:orientation val="minMax"/>
          <c:max val="1.0000000000000002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Beginning</a:t>
            </a:r>
          </a:p>
        </c:rich>
      </c:tx>
      <c:layout>
        <c:manualLayout>
          <c:xMode val="edge"/>
          <c:yMode val="edge"/>
          <c:x val="0.37181029750925226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Time!$AY$9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Time!$AY$10:$AY$210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5.9393805226305912E-2</c:v>
                </c:pt>
                <c:pt idx="2">
                  <c:v>0.14458799491491803</c:v>
                </c:pt>
                <c:pt idx="3">
                  <c:v>9.4362605028743746E-2</c:v>
                </c:pt>
                <c:pt idx="4">
                  <c:v>4.4953775696691567E-2</c:v>
                </c:pt>
                <c:pt idx="5">
                  <c:v>4.5705352421245488E-2</c:v>
                </c:pt>
                <c:pt idx="6">
                  <c:v>4.6082555782533181E-2</c:v>
                </c:pt>
                <c:pt idx="7">
                  <c:v>4.918727586194576E-2</c:v>
                </c:pt>
                <c:pt idx="8">
                  <c:v>5.0718552416392039E-2</c:v>
                </c:pt>
                <c:pt idx="9">
                  <c:v>5.284568505426044E-2</c:v>
                </c:pt>
                <c:pt idx="10">
                  <c:v>5.4257111192497133E-2</c:v>
                </c:pt>
                <c:pt idx="11">
                  <c:v>5.2523171404737785E-2</c:v>
                </c:pt>
                <c:pt idx="12">
                  <c:v>4.7650551561308138E-2</c:v>
                </c:pt>
                <c:pt idx="13">
                  <c:v>4.2202769994988419E-2</c:v>
                </c:pt>
                <c:pt idx="14">
                  <c:v>3.6492046237498167E-2</c:v>
                </c:pt>
                <c:pt idx="15">
                  <c:v>3.0801910715614163E-2</c:v>
                </c:pt>
                <c:pt idx="16">
                  <c:v>2.4324363619229281E-2</c:v>
                </c:pt>
                <c:pt idx="17">
                  <c:v>1.9163473102336865E-2</c:v>
                </c:pt>
                <c:pt idx="18">
                  <c:v>1.5633192070444592E-2</c:v>
                </c:pt>
                <c:pt idx="19">
                  <c:v>1.3496225189451563E-2</c:v>
                </c:pt>
                <c:pt idx="20">
                  <c:v>1.1387487538722773E-2</c:v>
                </c:pt>
                <c:pt idx="21">
                  <c:v>1.0029512988116732E-2</c:v>
                </c:pt>
                <c:pt idx="22">
                  <c:v>8.7260866493746696E-3</c:v>
                </c:pt>
                <c:pt idx="23">
                  <c:v>7.9743330499444064E-3</c:v>
                </c:pt>
                <c:pt idx="24">
                  <c:v>7.5830150735245851E-3</c:v>
                </c:pt>
                <c:pt idx="25">
                  <c:v>7.527900862056308E-3</c:v>
                </c:pt>
                <c:pt idx="26">
                  <c:v>7.0488529469706828E-3</c:v>
                </c:pt>
                <c:pt idx="27">
                  <c:v>5.748681105953321E-3</c:v>
                </c:pt>
                <c:pt idx="28">
                  <c:v>4.1495907239173851E-3</c:v>
                </c:pt>
                <c:pt idx="29">
                  <c:v>2.3597231002585872E-3</c:v>
                </c:pt>
                <c:pt idx="30">
                  <c:v>1.2411310072942845E-3</c:v>
                </c:pt>
                <c:pt idx="31">
                  <c:v>7.581918449291263E-4</c:v>
                </c:pt>
                <c:pt idx="32">
                  <c:v>4.4346068996554505E-4</c:v>
                </c:pt>
                <c:pt idx="33">
                  <c:v>2.8703254932836892E-4</c:v>
                </c:pt>
                <c:pt idx="34">
                  <c:v>1.6742975794567045E-4</c:v>
                </c:pt>
                <c:pt idx="35">
                  <c:v>1.0534667634950489E-4</c:v>
                </c:pt>
                <c:pt idx="36">
                  <c:v>5.1187589213476685E-5</c:v>
                </c:pt>
                <c:pt idx="37">
                  <c:v>1.8571862015946968E-5</c:v>
                </c:pt>
                <c:pt idx="38">
                  <c:v>4.4218719085588013E-6</c:v>
                </c:pt>
                <c:pt idx="39">
                  <c:v>2.2286234419136359E-6</c:v>
                </c:pt>
                <c:pt idx="40">
                  <c:v>3.3959976257731593E-6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36-4071-BA8E-F1F9B409AFD8}"/>
            </c:ext>
          </c:extLst>
        </c:ser>
        <c:ser>
          <c:idx val="1"/>
          <c:order val="1"/>
          <c:tx>
            <c:strRef>
              <c:f>Time!$AZ$9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Time!$AZ$10:$AZ$210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6.0864099999999997E-2</c:v>
                </c:pt>
                <c:pt idx="2">
                  <c:v>8.2517699999999999E-2</c:v>
                </c:pt>
                <c:pt idx="3">
                  <c:v>9.6340200000000001E-2</c:v>
                </c:pt>
                <c:pt idx="4">
                  <c:v>9.9480299999999994E-2</c:v>
                </c:pt>
                <c:pt idx="5">
                  <c:v>9.8527299999999998E-2</c:v>
                </c:pt>
                <c:pt idx="6">
                  <c:v>7.9736199999999993E-2</c:v>
                </c:pt>
                <c:pt idx="7">
                  <c:v>5.1618999999999998E-2</c:v>
                </c:pt>
                <c:pt idx="8">
                  <c:v>3.5991099999999998E-2</c:v>
                </c:pt>
                <c:pt idx="9">
                  <c:v>2.70929E-2</c:v>
                </c:pt>
                <c:pt idx="10">
                  <c:v>2.4553499999999999E-2</c:v>
                </c:pt>
                <c:pt idx="11">
                  <c:v>2.2013999999999999E-2</c:v>
                </c:pt>
                <c:pt idx="12">
                  <c:v>1.94743E-2</c:v>
                </c:pt>
                <c:pt idx="13">
                  <c:v>1.69348E-2</c:v>
                </c:pt>
                <c:pt idx="14">
                  <c:v>1.60409E-2</c:v>
                </c:pt>
                <c:pt idx="15">
                  <c:v>1.51471E-2</c:v>
                </c:pt>
                <c:pt idx="16">
                  <c:v>1.4253E-2</c:v>
                </c:pt>
                <c:pt idx="17">
                  <c:v>1.33591E-2</c:v>
                </c:pt>
                <c:pt idx="18">
                  <c:v>1.2465E-2</c:v>
                </c:pt>
                <c:pt idx="19">
                  <c:v>1.1571100000000001E-2</c:v>
                </c:pt>
                <c:pt idx="20">
                  <c:v>1.0677300000000001E-2</c:v>
                </c:pt>
                <c:pt idx="21">
                  <c:v>1.03806E-2</c:v>
                </c:pt>
                <c:pt idx="22">
                  <c:v>1.00839E-2</c:v>
                </c:pt>
                <c:pt idx="23">
                  <c:v>9.7873000000000005E-3</c:v>
                </c:pt>
                <c:pt idx="24">
                  <c:v>9.4903999999999995E-3</c:v>
                </c:pt>
                <c:pt idx="25">
                  <c:v>9.1938000000000002E-3</c:v>
                </c:pt>
                <c:pt idx="26">
                  <c:v>8.8970999999999998E-3</c:v>
                </c:pt>
                <c:pt idx="27">
                  <c:v>8.6003E-3</c:v>
                </c:pt>
                <c:pt idx="28">
                  <c:v>8.3037000000000007E-3</c:v>
                </c:pt>
                <c:pt idx="29">
                  <c:v>8.0070999999999996E-3</c:v>
                </c:pt>
                <c:pt idx="30">
                  <c:v>7.7102000000000004E-3</c:v>
                </c:pt>
                <c:pt idx="31">
                  <c:v>7.4136000000000002E-3</c:v>
                </c:pt>
                <c:pt idx="32">
                  <c:v>7.1171000000000003E-3</c:v>
                </c:pt>
                <c:pt idx="33">
                  <c:v>6.8203999999999999E-3</c:v>
                </c:pt>
                <c:pt idx="34">
                  <c:v>6.5237000000000003E-3</c:v>
                </c:pt>
                <c:pt idx="35">
                  <c:v>6.2164000000000004E-3</c:v>
                </c:pt>
                <c:pt idx="36">
                  <c:v>5.9091999999999999E-3</c:v>
                </c:pt>
                <c:pt idx="37">
                  <c:v>5.6017999999999997E-3</c:v>
                </c:pt>
                <c:pt idx="38">
                  <c:v>5.2944999999999997E-3</c:v>
                </c:pt>
                <c:pt idx="39">
                  <c:v>4.9871999999999998E-3</c:v>
                </c:pt>
                <c:pt idx="40">
                  <c:v>4.6798999999999999E-3</c:v>
                </c:pt>
                <c:pt idx="41">
                  <c:v>4.3725999999999999E-3</c:v>
                </c:pt>
                <c:pt idx="42">
                  <c:v>4.0653E-3</c:v>
                </c:pt>
                <c:pt idx="43">
                  <c:v>3.7580000000000001E-3</c:v>
                </c:pt>
                <c:pt idx="44">
                  <c:v>3.4507000000000001E-3</c:v>
                </c:pt>
                <c:pt idx="45">
                  <c:v>3.1435E-3</c:v>
                </c:pt>
                <c:pt idx="46">
                  <c:v>2.8362000000000001E-3</c:v>
                </c:pt>
                <c:pt idx="47">
                  <c:v>2.5289000000000002E-3</c:v>
                </c:pt>
                <c:pt idx="48">
                  <c:v>2.2217999999999999E-3</c:v>
                </c:pt>
                <c:pt idx="49">
                  <c:v>1.9145E-3</c:v>
                </c:pt>
                <c:pt idx="50">
                  <c:v>1.7625E-3</c:v>
                </c:pt>
                <c:pt idx="51">
                  <c:v>1.6105E-3</c:v>
                </c:pt>
                <c:pt idx="52">
                  <c:v>1.4586E-3</c:v>
                </c:pt>
                <c:pt idx="53">
                  <c:v>1.3066E-3</c:v>
                </c:pt>
                <c:pt idx="54">
                  <c:v>1.1546E-3</c:v>
                </c:pt>
                <c:pt idx="55">
                  <c:v>1.0026E-3</c:v>
                </c:pt>
                <c:pt idx="56">
                  <c:v>8.5070000000000002E-4</c:v>
                </c:pt>
                <c:pt idx="57">
                  <c:v>6.9870000000000002E-4</c:v>
                </c:pt>
                <c:pt idx="58">
                  <c:v>5.4670000000000001E-4</c:v>
                </c:pt>
                <c:pt idx="59">
                  <c:v>3.948E-4</c:v>
                </c:pt>
                <c:pt idx="60">
                  <c:v>2.4279999999999999E-4</c:v>
                </c:pt>
                <c:pt idx="61">
                  <c:v>1.9890000000000001E-4</c:v>
                </c:pt>
                <c:pt idx="62">
                  <c:v>1.55E-4</c:v>
                </c:pt>
                <c:pt idx="63">
                  <c:v>1.111E-4</c:v>
                </c:pt>
                <c:pt idx="64">
                  <c:v>6.7199999999999994E-5</c:v>
                </c:pt>
                <c:pt idx="65">
                  <c:v>6.0900000000000003E-5</c:v>
                </c:pt>
                <c:pt idx="66">
                  <c:v>5.4500000000000003E-5</c:v>
                </c:pt>
                <c:pt idx="67">
                  <c:v>4.8199999999999999E-5</c:v>
                </c:pt>
                <c:pt idx="68">
                  <c:v>4.18E-5</c:v>
                </c:pt>
                <c:pt idx="69">
                  <c:v>3.5500000000000002E-5</c:v>
                </c:pt>
                <c:pt idx="70">
                  <c:v>2.9099999999999999E-5</c:v>
                </c:pt>
                <c:pt idx="71">
                  <c:v>2.76E-5</c:v>
                </c:pt>
                <c:pt idx="72">
                  <c:v>2.62E-5</c:v>
                </c:pt>
                <c:pt idx="73">
                  <c:v>2.4700000000000001E-5</c:v>
                </c:pt>
                <c:pt idx="74">
                  <c:v>2.3200000000000001E-5</c:v>
                </c:pt>
                <c:pt idx="75">
                  <c:v>2.1699999999999999E-5</c:v>
                </c:pt>
                <c:pt idx="76">
                  <c:v>2.0299999999999999E-5</c:v>
                </c:pt>
                <c:pt idx="77">
                  <c:v>1.88E-5</c:v>
                </c:pt>
                <c:pt idx="78">
                  <c:v>1.5E-5</c:v>
                </c:pt>
                <c:pt idx="79">
                  <c:v>1.13E-5</c:v>
                </c:pt>
                <c:pt idx="80">
                  <c:v>7.5000000000000002E-6</c:v>
                </c:pt>
                <c:pt idx="81">
                  <c:v>3.8E-6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36-4071-BA8E-F1F9B409A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5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Tail</a:t>
            </a:r>
          </a:p>
        </c:rich>
      </c:tx>
      <c:layout>
        <c:manualLayout>
          <c:xMode val="edge"/>
          <c:yMode val="edge"/>
          <c:x val="0.46958561523425424"/>
          <c:y val="4.184247016292775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Time!$AY$9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Time!$AY$10:$AY$210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5.9393805226305912E-2</c:v>
                </c:pt>
                <c:pt idx="2">
                  <c:v>0.14458799491491803</c:v>
                </c:pt>
                <c:pt idx="3">
                  <c:v>9.4362605028743746E-2</c:v>
                </c:pt>
                <c:pt idx="4">
                  <c:v>4.4953775696691567E-2</c:v>
                </c:pt>
                <c:pt idx="5">
                  <c:v>4.5705352421245488E-2</c:v>
                </c:pt>
                <c:pt idx="6">
                  <c:v>4.6082555782533181E-2</c:v>
                </c:pt>
                <c:pt idx="7">
                  <c:v>4.918727586194576E-2</c:v>
                </c:pt>
                <c:pt idx="8">
                  <c:v>5.0718552416392039E-2</c:v>
                </c:pt>
                <c:pt idx="9">
                  <c:v>5.284568505426044E-2</c:v>
                </c:pt>
                <c:pt idx="10">
                  <c:v>5.4257111192497133E-2</c:v>
                </c:pt>
                <c:pt idx="11">
                  <c:v>5.2523171404737785E-2</c:v>
                </c:pt>
                <c:pt idx="12">
                  <c:v>4.7650551561308138E-2</c:v>
                </c:pt>
                <c:pt idx="13">
                  <c:v>4.2202769994988419E-2</c:v>
                </c:pt>
                <c:pt idx="14">
                  <c:v>3.6492046237498167E-2</c:v>
                </c:pt>
                <c:pt idx="15">
                  <c:v>3.0801910715614163E-2</c:v>
                </c:pt>
                <c:pt idx="16">
                  <c:v>2.4324363619229281E-2</c:v>
                </c:pt>
                <c:pt idx="17">
                  <c:v>1.9163473102336865E-2</c:v>
                </c:pt>
                <c:pt idx="18">
                  <c:v>1.5633192070444592E-2</c:v>
                </c:pt>
                <c:pt idx="19">
                  <c:v>1.3496225189451563E-2</c:v>
                </c:pt>
                <c:pt idx="20">
                  <c:v>1.1387487538722773E-2</c:v>
                </c:pt>
                <c:pt idx="21">
                  <c:v>1.0029512988116732E-2</c:v>
                </c:pt>
                <c:pt idx="22">
                  <c:v>8.7260866493746696E-3</c:v>
                </c:pt>
                <c:pt idx="23">
                  <c:v>7.9743330499444064E-3</c:v>
                </c:pt>
                <c:pt idx="24">
                  <c:v>7.5830150735245851E-3</c:v>
                </c:pt>
                <c:pt idx="25">
                  <c:v>7.527900862056308E-3</c:v>
                </c:pt>
                <c:pt idx="26">
                  <c:v>7.0488529469706828E-3</c:v>
                </c:pt>
                <c:pt idx="27">
                  <c:v>5.748681105953321E-3</c:v>
                </c:pt>
                <c:pt idx="28">
                  <c:v>4.1495907239173851E-3</c:v>
                </c:pt>
                <c:pt idx="29">
                  <c:v>2.3597231002585872E-3</c:v>
                </c:pt>
                <c:pt idx="30">
                  <c:v>1.2411310072942845E-3</c:v>
                </c:pt>
                <c:pt idx="31">
                  <c:v>7.581918449291263E-4</c:v>
                </c:pt>
                <c:pt idx="32">
                  <c:v>4.4346068996554505E-4</c:v>
                </c:pt>
                <c:pt idx="33">
                  <c:v>2.8703254932836892E-4</c:v>
                </c:pt>
                <c:pt idx="34">
                  <c:v>1.6742975794567045E-4</c:v>
                </c:pt>
                <c:pt idx="35">
                  <c:v>1.0534667634950489E-4</c:v>
                </c:pt>
                <c:pt idx="36">
                  <c:v>5.1187589213476685E-5</c:v>
                </c:pt>
                <c:pt idx="37">
                  <c:v>1.8571862015946968E-5</c:v>
                </c:pt>
                <c:pt idx="38">
                  <c:v>4.4218719085588013E-6</c:v>
                </c:pt>
                <c:pt idx="39">
                  <c:v>2.2286234419136359E-6</c:v>
                </c:pt>
                <c:pt idx="40">
                  <c:v>3.3959976257731593E-6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E6-47CE-B7BD-6B0FC9B0EF42}"/>
            </c:ext>
          </c:extLst>
        </c:ser>
        <c:ser>
          <c:idx val="1"/>
          <c:order val="1"/>
          <c:tx>
            <c:strRef>
              <c:f>Time!$AZ$9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Time!$AZ$10:$AZ$210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6.0864099999999997E-2</c:v>
                </c:pt>
                <c:pt idx="2">
                  <c:v>8.2517699999999999E-2</c:v>
                </c:pt>
                <c:pt idx="3">
                  <c:v>9.6340200000000001E-2</c:v>
                </c:pt>
                <c:pt idx="4">
                  <c:v>9.9480299999999994E-2</c:v>
                </c:pt>
                <c:pt idx="5">
                  <c:v>9.8527299999999998E-2</c:v>
                </c:pt>
                <c:pt idx="6">
                  <c:v>7.9736199999999993E-2</c:v>
                </c:pt>
                <c:pt idx="7">
                  <c:v>5.1618999999999998E-2</c:v>
                </c:pt>
                <c:pt idx="8">
                  <c:v>3.5991099999999998E-2</c:v>
                </c:pt>
                <c:pt idx="9">
                  <c:v>2.70929E-2</c:v>
                </c:pt>
                <c:pt idx="10">
                  <c:v>2.4553499999999999E-2</c:v>
                </c:pt>
                <c:pt idx="11">
                  <c:v>2.2013999999999999E-2</c:v>
                </c:pt>
                <c:pt idx="12">
                  <c:v>1.94743E-2</c:v>
                </c:pt>
                <c:pt idx="13">
                  <c:v>1.69348E-2</c:v>
                </c:pt>
                <c:pt idx="14">
                  <c:v>1.60409E-2</c:v>
                </c:pt>
                <c:pt idx="15">
                  <c:v>1.51471E-2</c:v>
                </c:pt>
                <c:pt idx="16">
                  <c:v>1.4253E-2</c:v>
                </c:pt>
                <c:pt idx="17">
                  <c:v>1.33591E-2</c:v>
                </c:pt>
                <c:pt idx="18">
                  <c:v>1.2465E-2</c:v>
                </c:pt>
                <c:pt idx="19">
                  <c:v>1.1571100000000001E-2</c:v>
                </c:pt>
                <c:pt idx="20">
                  <c:v>1.0677300000000001E-2</c:v>
                </c:pt>
                <c:pt idx="21">
                  <c:v>1.03806E-2</c:v>
                </c:pt>
                <c:pt idx="22">
                  <c:v>1.00839E-2</c:v>
                </c:pt>
                <c:pt idx="23">
                  <c:v>9.7873000000000005E-3</c:v>
                </c:pt>
                <c:pt idx="24">
                  <c:v>9.4903999999999995E-3</c:v>
                </c:pt>
                <c:pt idx="25">
                  <c:v>9.1938000000000002E-3</c:v>
                </c:pt>
                <c:pt idx="26">
                  <c:v>8.8970999999999998E-3</c:v>
                </c:pt>
                <c:pt idx="27">
                  <c:v>8.6003E-3</c:v>
                </c:pt>
                <c:pt idx="28">
                  <c:v>8.3037000000000007E-3</c:v>
                </c:pt>
                <c:pt idx="29">
                  <c:v>8.0070999999999996E-3</c:v>
                </c:pt>
                <c:pt idx="30">
                  <c:v>7.7102000000000004E-3</c:v>
                </c:pt>
                <c:pt idx="31">
                  <c:v>7.4136000000000002E-3</c:v>
                </c:pt>
                <c:pt idx="32">
                  <c:v>7.1171000000000003E-3</c:v>
                </c:pt>
                <c:pt idx="33">
                  <c:v>6.8203999999999999E-3</c:v>
                </c:pt>
                <c:pt idx="34">
                  <c:v>6.5237000000000003E-3</c:v>
                </c:pt>
                <c:pt idx="35">
                  <c:v>6.2164000000000004E-3</c:v>
                </c:pt>
                <c:pt idx="36">
                  <c:v>5.9091999999999999E-3</c:v>
                </c:pt>
                <c:pt idx="37">
                  <c:v>5.6017999999999997E-3</c:v>
                </c:pt>
                <c:pt idx="38">
                  <c:v>5.2944999999999997E-3</c:v>
                </c:pt>
                <c:pt idx="39">
                  <c:v>4.9871999999999998E-3</c:v>
                </c:pt>
                <c:pt idx="40">
                  <c:v>4.6798999999999999E-3</c:v>
                </c:pt>
                <c:pt idx="41">
                  <c:v>4.3725999999999999E-3</c:v>
                </c:pt>
                <c:pt idx="42">
                  <c:v>4.0653E-3</c:v>
                </c:pt>
                <c:pt idx="43">
                  <c:v>3.7580000000000001E-3</c:v>
                </c:pt>
                <c:pt idx="44">
                  <c:v>3.4507000000000001E-3</c:v>
                </c:pt>
                <c:pt idx="45">
                  <c:v>3.1435E-3</c:v>
                </c:pt>
                <c:pt idx="46">
                  <c:v>2.8362000000000001E-3</c:v>
                </c:pt>
                <c:pt idx="47">
                  <c:v>2.5289000000000002E-3</c:v>
                </c:pt>
                <c:pt idx="48">
                  <c:v>2.2217999999999999E-3</c:v>
                </c:pt>
                <c:pt idx="49">
                  <c:v>1.9145E-3</c:v>
                </c:pt>
                <c:pt idx="50">
                  <c:v>1.7625E-3</c:v>
                </c:pt>
                <c:pt idx="51">
                  <c:v>1.6105E-3</c:v>
                </c:pt>
                <c:pt idx="52">
                  <c:v>1.4586E-3</c:v>
                </c:pt>
                <c:pt idx="53">
                  <c:v>1.3066E-3</c:v>
                </c:pt>
                <c:pt idx="54">
                  <c:v>1.1546E-3</c:v>
                </c:pt>
                <c:pt idx="55">
                  <c:v>1.0026E-3</c:v>
                </c:pt>
                <c:pt idx="56">
                  <c:v>8.5070000000000002E-4</c:v>
                </c:pt>
                <c:pt idx="57">
                  <c:v>6.9870000000000002E-4</c:v>
                </c:pt>
                <c:pt idx="58">
                  <c:v>5.4670000000000001E-4</c:v>
                </c:pt>
                <c:pt idx="59">
                  <c:v>3.948E-4</c:v>
                </c:pt>
                <c:pt idx="60">
                  <c:v>2.4279999999999999E-4</c:v>
                </c:pt>
                <c:pt idx="61">
                  <c:v>1.9890000000000001E-4</c:v>
                </c:pt>
                <c:pt idx="62">
                  <c:v>1.55E-4</c:v>
                </c:pt>
                <c:pt idx="63">
                  <c:v>1.111E-4</c:v>
                </c:pt>
                <c:pt idx="64">
                  <c:v>6.7199999999999994E-5</c:v>
                </c:pt>
                <c:pt idx="65">
                  <c:v>6.0900000000000003E-5</c:v>
                </c:pt>
                <c:pt idx="66">
                  <c:v>5.4500000000000003E-5</c:v>
                </c:pt>
                <c:pt idx="67">
                  <c:v>4.8199999999999999E-5</c:v>
                </c:pt>
                <c:pt idx="68">
                  <c:v>4.18E-5</c:v>
                </c:pt>
                <c:pt idx="69">
                  <c:v>3.5500000000000002E-5</c:v>
                </c:pt>
                <c:pt idx="70">
                  <c:v>2.9099999999999999E-5</c:v>
                </c:pt>
                <c:pt idx="71">
                  <c:v>2.76E-5</c:v>
                </c:pt>
                <c:pt idx="72">
                  <c:v>2.62E-5</c:v>
                </c:pt>
                <c:pt idx="73">
                  <c:v>2.4700000000000001E-5</c:v>
                </c:pt>
                <c:pt idx="74">
                  <c:v>2.3200000000000001E-5</c:v>
                </c:pt>
                <c:pt idx="75">
                  <c:v>2.1699999999999999E-5</c:v>
                </c:pt>
                <c:pt idx="76">
                  <c:v>2.0299999999999999E-5</c:v>
                </c:pt>
                <c:pt idx="77">
                  <c:v>1.88E-5</c:v>
                </c:pt>
                <c:pt idx="78">
                  <c:v>1.5E-5</c:v>
                </c:pt>
                <c:pt idx="79">
                  <c:v>1.13E-5</c:v>
                </c:pt>
                <c:pt idx="80">
                  <c:v>7.5000000000000002E-6</c:v>
                </c:pt>
                <c:pt idx="81">
                  <c:v>3.8E-6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E6-47CE-B7BD-6B0FC9B0E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6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2.0000000000000005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Mid</a:t>
            </a:r>
          </a:p>
        </c:rich>
      </c:tx>
      <c:layout>
        <c:manualLayout>
          <c:xMode val="edge"/>
          <c:yMode val="edge"/>
          <c:x val="0.46210592866101069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Time!$AY$9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Time!$AY$10:$AY$210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5.9393805226305912E-2</c:v>
                </c:pt>
                <c:pt idx="2">
                  <c:v>0.14458799491491803</c:v>
                </c:pt>
                <c:pt idx="3">
                  <c:v>9.4362605028743746E-2</c:v>
                </c:pt>
                <c:pt idx="4">
                  <c:v>4.4953775696691567E-2</c:v>
                </c:pt>
                <c:pt idx="5">
                  <c:v>4.5705352421245488E-2</c:v>
                </c:pt>
                <c:pt idx="6">
                  <c:v>4.6082555782533181E-2</c:v>
                </c:pt>
                <c:pt idx="7">
                  <c:v>4.918727586194576E-2</c:v>
                </c:pt>
                <c:pt idx="8">
                  <c:v>5.0718552416392039E-2</c:v>
                </c:pt>
                <c:pt idx="9">
                  <c:v>5.284568505426044E-2</c:v>
                </c:pt>
                <c:pt idx="10">
                  <c:v>5.4257111192497133E-2</c:v>
                </c:pt>
                <c:pt idx="11">
                  <c:v>5.2523171404737785E-2</c:v>
                </c:pt>
                <c:pt idx="12">
                  <c:v>4.7650551561308138E-2</c:v>
                </c:pt>
                <c:pt idx="13">
                  <c:v>4.2202769994988419E-2</c:v>
                </c:pt>
                <c:pt idx="14">
                  <c:v>3.6492046237498167E-2</c:v>
                </c:pt>
                <c:pt idx="15">
                  <c:v>3.0801910715614163E-2</c:v>
                </c:pt>
                <c:pt idx="16">
                  <c:v>2.4324363619229281E-2</c:v>
                </c:pt>
                <c:pt idx="17">
                  <c:v>1.9163473102336865E-2</c:v>
                </c:pt>
                <c:pt idx="18">
                  <c:v>1.5633192070444592E-2</c:v>
                </c:pt>
                <c:pt idx="19">
                  <c:v>1.3496225189451563E-2</c:v>
                </c:pt>
                <c:pt idx="20">
                  <c:v>1.1387487538722773E-2</c:v>
                </c:pt>
                <c:pt idx="21">
                  <c:v>1.0029512988116732E-2</c:v>
                </c:pt>
                <c:pt idx="22">
                  <c:v>8.7260866493746696E-3</c:v>
                </c:pt>
                <c:pt idx="23">
                  <c:v>7.9743330499444064E-3</c:v>
                </c:pt>
                <c:pt idx="24">
                  <c:v>7.5830150735245851E-3</c:v>
                </c:pt>
                <c:pt idx="25">
                  <c:v>7.527900862056308E-3</c:v>
                </c:pt>
                <c:pt idx="26">
                  <c:v>7.0488529469706828E-3</c:v>
                </c:pt>
                <c:pt idx="27">
                  <c:v>5.748681105953321E-3</c:v>
                </c:pt>
                <c:pt idx="28">
                  <c:v>4.1495907239173851E-3</c:v>
                </c:pt>
                <c:pt idx="29">
                  <c:v>2.3597231002585872E-3</c:v>
                </c:pt>
                <c:pt idx="30">
                  <c:v>1.2411310072942845E-3</c:v>
                </c:pt>
                <c:pt idx="31">
                  <c:v>7.581918449291263E-4</c:v>
                </c:pt>
                <c:pt idx="32">
                  <c:v>4.4346068996554505E-4</c:v>
                </c:pt>
                <c:pt idx="33">
                  <c:v>2.8703254932836892E-4</c:v>
                </c:pt>
                <c:pt idx="34">
                  <c:v>1.6742975794567045E-4</c:v>
                </c:pt>
                <c:pt idx="35">
                  <c:v>1.0534667634950489E-4</c:v>
                </c:pt>
                <c:pt idx="36">
                  <c:v>5.1187589213476685E-5</c:v>
                </c:pt>
                <c:pt idx="37">
                  <c:v>1.8571862015946968E-5</c:v>
                </c:pt>
                <c:pt idx="38">
                  <c:v>4.4218719085588013E-6</c:v>
                </c:pt>
                <c:pt idx="39">
                  <c:v>2.2286234419136359E-6</c:v>
                </c:pt>
                <c:pt idx="40">
                  <c:v>3.3959976257731593E-6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D6-4620-9C6C-F477CF0B0312}"/>
            </c:ext>
          </c:extLst>
        </c:ser>
        <c:ser>
          <c:idx val="1"/>
          <c:order val="1"/>
          <c:tx>
            <c:strRef>
              <c:f>Time!$AZ$9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Time!$AZ$10:$AZ$210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6.0864099999999997E-2</c:v>
                </c:pt>
                <c:pt idx="2">
                  <c:v>8.2517699999999999E-2</c:v>
                </c:pt>
                <c:pt idx="3">
                  <c:v>9.6340200000000001E-2</c:v>
                </c:pt>
                <c:pt idx="4">
                  <c:v>9.9480299999999994E-2</c:v>
                </c:pt>
                <c:pt idx="5">
                  <c:v>9.8527299999999998E-2</c:v>
                </c:pt>
                <c:pt idx="6">
                  <c:v>7.9736199999999993E-2</c:v>
                </c:pt>
                <c:pt idx="7">
                  <c:v>5.1618999999999998E-2</c:v>
                </c:pt>
                <c:pt idx="8">
                  <c:v>3.5991099999999998E-2</c:v>
                </c:pt>
                <c:pt idx="9">
                  <c:v>2.70929E-2</c:v>
                </c:pt>
                <c:pt idx="10">
                  <c:v>2.4553499999999999E-2</c:v>
                </c:pt>
                <c:pt idx="11">
                  <c:v>2.2013999999999999E-2</c:v>
                </c:pt>
                <c:pt idx="12">
                  <c:v>1.94743E-2</c:v>
                </c:pt>
                <c:pt idx="13">
                  <c:v>1.69348E-2</c:v>
                </c:pt>
                <c:pt idx="14">
                  <c:v>1.60409E-2</c:v>
                </c:pt>
                <c:pt idx="15">
                  <c:v>1.51471E-2</c:v>
                </c:pt>
                <c:pt idx="16">
                  <c:v>1.4253E-2</c:v>
                </c:pt>
                <c:pt idx="17">
                  <c:v>1.33591E-2</c:v>
                </c:pt>
                <c:pt idx="18">
                  <c:v>1.2465E-2</c:v>
                </c:pt>
                <c:pt idx="19">
                  <c:v>1.1571100000000001E-2</c:v>
                </c:pt>
                <c:pt idx="20">
                  <c:v>1.0677300000000001E-2</c:v>
                </c:pt>
                <c:pt idx="21">
                  <c:v>1.03806E-2</c:v>
                </c:pt>
                <c:pt idx="22">
                  <c:v>1.00839E-2</c:v>
                </c:pt>
                <c:pt idx="23">
                  <c:v>9.7873000000000005E-3</c:v>
                </c:pt>
                <c:pt idx="24">
                  <c:v>9.4903999999999995E-3</c:v>
                </c:pt>
                <c:pt idx="25">
                  <c:v>9.1938000000000002E-3</c:v>
                </c:pt>
                <c:pt idx="26">
                  <c:v>8.8970999999999998E-3</c:v>
                </c:pt>
                <c:pt idx="27">
                  <c:v>8.6003E-3</c:v>
                </c:pt>
                <c:pt idx="28">
                  <c:v>8.3037000000000007E-3</c:v>
                </c:pt>
                <c:pt idx="29">
                  <c:v>8.0070999999999996E-3</c:v>
                </c:pt>
                <c:pt idx="30">
                  <c:v>7.7102000000000004E-3</c:v>
                </c:pt>
                <c:pt idx="31">
                  <c:v>7.4136000000000002E-3</c:v>
                </c:pt>
                <c:pt idx="32">
                  <c:v>7.1171000000000003E-3</c:v>
                </c:pt>
                <c:pt idx="33">
                  <c:v>6.8203999999999999E-3</c:v>
                </c:pt>
                <c:pt idx="34">
                  <c:v>6.5237000000000003E-3</c:v>
                </c:pt>
                <c:pt idx="35">
                  <c:v>6.2164000000000004E-3</c:v>
                </c:pt>
                <c:pt idx="36">
                  <c:v>5.9091999999999999E-3</c:v>
                </c:pt>
                <c:pt idx="37">
                  <c:v>5.6017999999999997E-3</c:v>
                </c:pt>
                <c:pt idx="38">
                  <c:v>5.2944999999999997E-3</c:v>
                </c:pt>
                <c:pt idx="39">
                  <c:v>4.9871999999999998E-3</c:v>
                </c:pt>
                <c:pt idx="40">
                  <c:v>4.6798999999999999E-3</c:v>
                </c:pt>
                <c:pt idx="41">
                  <c:v>4.3725999999999999E-3</c:v>
                </c:pt>
                <c:pt idx="42">
                  <c:v>4.0653E-3</c:v>
                </c:pt>
                <c:pt idx="43">
                  <c:v>3.7580000000000001E-3</c:v>
                </c:pt>
                <c:pt idx="44">
                  <c:v>3.4507000000000001E-3</c:v>
                </c:pt>
                <c:pt idx="45">
                  <c:v>3.1435E-3</c:v>
                </c:pt>
                <c:pt idx="46">
                  <c:v>2.8362000000000001E-3</c:v>
                </c:pt>
                <c:pt idx="47">
                  <c:v>2.5289000000000002E-3</c:v>
                </c:pt>
                <c:pt idx="48">
                  <c:v>2.2217999999999999E-3</c:v>
                </c:pt>
                <c:pt idx="49">
                  <c:v>1.9145E-3</c:v>
                </c:pt>
                <c:pt idx="50">
                  <c:v>1.7625E-3</c:v>
                </c:pt>
                <c:pt idx="51">
                  <c:v>1.6105E-3</c:v>
                </c:pt>
                <c:pt idx="52">
                  <c:v>1.4586E-3</c:v>
                </c:pt>
                <c:pt idx="53">
                  <c:v>1.3066E-3</c:v>
                </c:pt>
                <c:pt idx="54">
                  <c:v>1.1546E-3</c:v>
                </c:pt>
                <c:pt idx="55">
                  <c:v>1.0026E-3</c:v>
                </c:pt>
                <c:pt idx="56">
                  <c:v>8.5070000000000002E-4</c:v>
                </c:pt>
                <c:pt idx="57">
                  <c:v>6.9870000000000002E-4</c:v>
                </c:pt>
                <c:pt idx="58">
                  <c:v>5.4670000000000001E-4</c:v>
                </c:pt>
                <c:pt idx="59">
                  <c:v>3.948E-4</c:v>
                </c:pt>
                <c:pt idx="60">
                  <c:v>2.4279999999999999E-4</c:v>
                </c:pt>
                <c:pt idx="61">
                  <c:v>1.9890000000000001E-4</c:v>
                </c:pt>
                <c:pt idx="62">
                  <c:v>1.55E-4</c:v>
                </c:pt>
                <c:pt idx="63">
                  <c:v>1.111E-4</c:v>
                </c:pt>
                <c:pt idx="64">
                  <c:v>6.7199999999999994E-5</c:v>
                </c:pt>
                <c:pt idx="65">
                  <c:v>6.0900000000000003E-5</c:v>
                </c:pt>
                <c:pt idx="66">
                  <c:v>5.4500000000000003E-5</c:v>
                </c:pt>
                <c:pt idx="67">
                  <c:v>4.8199999999999999E-5</c:v>
                </c:pt>
                <c:pt idx="68">
                  <c:v>4.18E-5</c:v>
                </c:pt>
                <c:pt idx="69">
                  <c:v>3.5500000000000002E-5</c:v>
                </c:pt>
                <c:pt idx="70">
                  <c:v>2.9099999999999999E-5</c:v>
                </c:pt>
                <c:pt idx="71">
                  <c:v>2.76E-5</c:v>
                </c:pt>
                <c:pt idx="72">
                  <c:v>2.62E-5</c:v>
                </c:pt>
                <c:pt idx="73">
                  <c:v>2.4700000000000001E-5</c:v>
                </c:pt>
                <c:pt idx="74">
                  <c:v>2.3200000000000001E-5</c:v>
                </c:pt>
                <c:pt idx="75">
                  <c:v>2.1699999999999999E-5</c:v>
                </c:pt>
                <c:pt idx="76">
                  <c:v>2.0299999999999999E-5</c:v>
                </c:pt>
                <c:pt idx="77">
                  <c:v>1.88E-5</c:v>
                </c:pt>
                <c:pt idx="78">
                  <c:v>1.5E-5</c:v>
                </c:pt>
                <c:pt idx="79">
                  <c:v>1.13E-5</c:v>
                </c:pt>
                <c:pt idx="80">
                  <c:v>7.5000000000000002E-6</c:v>
                </c:pt>
                <c:pt idx="81">
                  <c:v>3.8E-6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D6-4620-9C6C-F477CF0B0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60"/>
          <c:min val="3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ax val="2.0000000000000004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Beginning</a:t>
            </a:r>
          </a:p>
        </c:rich>
      </c:tx>
      <c:layout>
        <c:manualLayout>
          <c:xMode val="edge"/>
          <c:yMode val="edge"/>
          <c:x val="0.37181029750925226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Dist!$AY$9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Dist!$AY$10:$AY$210</c:f>
              <c:numCache>
                <c:formatCode>_(* #,##0.0000000_);_(* \(#,##0.0000000\);_(* "-"??_);_(@_)</c:formatCode>
                <c:ptCount val="201"/>
                <c:pt idx="0">
                  <c:v>0.30321706038837259</c:v>
                </c:pt>
                <c:pt idx="1">
                  <c:v>8.969424029251423E-2</c:v>
                </c:pt>
                <c:pt idx="2">
                  <c:v>7.3175541841149286E-2</c:v>
                </c:pt>
                <c:pt idx="3">
                  <c:v>6.7890096036336584E-2</c:v>
                </c:pt>
                <c:pt idx="4">
                  <c:v>6.6752153831900418E-2</c:v>
                </c:pt>
                <c:pt idx="5">
                  <c:v>6.3570740806105822E-2</c:v>
                </c:pt>
                <c:pt idx="6">
                  <c:v>5.7198398886169372E-2</c:v>
                </c:pt>
                <c:pt idx="7">
                  <c:v>5.1817865147835006E-2</c:v>
                </c:pt>
                <c:pt idx="8">
                  <c:v>4.2877653773160294E-2</c:v>
                </c:pt>
                <c:pt idx="9">
                  <c:v>3.4041303325873809E-2</c:v>
                </c:pt>
                <c:pt idx="10">
                  <c:v>2.6729578937683116E-2</c:v>
                </c:pt>
                <c:pt idx="11">
                  <c:v>2.0868511535301865E-2</c:v>
                </c:pt>
                <c:pt idx="12">
                  <c:v>1.7293481159694979E-2</c:v>
                </c:pt>
                <c:pt idx="13">
                  <c:v>1.4819673764195573E-2</c:v>
                </c:pt>
                <c:pt idx="14">
                  <c:v>1.2759576704460932E-2</c:v>
                </c:pt>
                <c:pt idx="15">
                  <c:v>1.1067556262394725E-2</c:v>
                </c:pt>
                <c:pt idx="16">
                  <c:v>1.0220113354863248E-2</c:v>
                </c:pt>
                <c:pt idx="17">
                  <c:v>9.5633769390040951E-3</c:v>
                </c:pt>
                <c:pt idx="18">
                  <c:v>8.4403275991559654E-3</c:v>
                </c:pt>
                <c:pt idx="19">
                  <c:v>7.2265060727689399E-3</c:v>
                </c:pt>
                <c:pt idx="20">
                  <c:v>5.1995199898855855E-3</c:v>
                </c:pt>
                <c:pt idx="21">
                  <c:v>2.880407361235203E-3</c:v>
                </c:pt>
                <c:pt idx="22">
                  <c:v>1.4197746324000598E-3</c:v>
                </c:pt>
                <c:pt idx="23">
                  <c:v>6.5956641388063072E-4</c:v>
                </c:pt>
                <c:pt idx="24">
                  <c:v>3.4073176178590691E-4</c:v>
                </c:pt>
                <c:pt idx="25">
                  <c:v>1.7408025329614286E-4</c:v>
                </c:pt>
                <c:pt idx="26">
                  <c:v>7.2483324325095863E-5</c:v>
                </c:pt>
                <c:pt idx="27">
                  <c:v>2.2463109295478705E-5</c:v>
                </c:pt>
                <c:pt idx="28">
                  <c:v>6.0844957461769108E-6</c:v>
                </c:pt>
                <c:pt idx="29">
                  <c:v>8.4899940644328972E-7</c:v>
                </c:pt>
                <c:pt idx="30">
                  <c:v>2.1224985161082243E-7</c:v>
                </c:pt>
                <c:pt idx="31">
                  <c:v>7.0749950536940815E-8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42-4BDF-91A4-533385B230E1}"/>
            </c:ext>
          </c:extLst>
        </c:ser>
        <c:ser>
          <c:idx val="1"/>
          <c:order val="1"/>
          <c:tx>
            <c:strRef>
              <c:f>Dist!$AZ$9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Dist!$AZ$10:$AZ$210</c:f>
              <c:numCache>
                <c:formatCode>_(* #,##0.0000000_);_(* \(#,##0.0000000\);_(* "-"??_);_(@_)</c:formatCode>
                <c:ptCount val="201"/>
                <c:pt idx="0">
                  <c:v>0.19375529999999999</c:v>
                </c:pt>
                <c:pt idx="1">
                  <c:v>0.16029489999999999</c:v>
                </c:pt>
                <c:pt idx="2">
                  <c:v>0.1077205</c:v>
                </c:pt>
                <c:pt idx="3">
                  <c:v>7.08564E-2</c:v>
                </c:pt>
                <c:pt idx="4">
                  <c:v>4.8182999999999997E-2</c:v>
                </c:pt>
                <c:pt idx="5">
                  <c:v>3.6405699999999999E-2</c:v>
                </c:pt>
                <c:pt idx="6">
                  <c:v>3.0250800000000001E-2</c:v>
                </c:pt>
                <c:pt idx="7">
                  <c:v>2.5097899999999999E-2</c:v>
                </c:pt>
                <c:pt idx="8">
                  <c:v>2.1544799999999999E-2</c:v>
                </c:pt>
                <c:pt idx="9">
                  <c:v>1.8782299999999998E-2</c:v>
                </c:pt>
                <c:pt idx="10">
                  <c:v>1.6934899999999999E-2</c:v>
                </c:pt>
                <c:pt idx="11">
                  <c:v>1.5866000000000002E-2</c:v>
                </c:pt>
                <c:pt idx="12">
                  <c:v>1.49935E-2</c:v>
                </c:pt>
                <c:pt idx="13">
                  <c:v>1.4416999999999999E-2</c:v>
                </c:pt>
                <c:pt idx="14">
                  <c:v>1.39667E-2</c:v>
                </c:pt>
                <c:pt idx="15">
                  <c:v>1.35367E-2</c:v>
                </c:pt>
                <c:pt idx="16">
                  <c:v>1.3297700000000001E-2</c:v>
                </c:pt>
                <c:pt idx="17">
                  <c:v>1.31608E-2</c:v>
                </c:pt>
                <c:pt idx="18">
                  <c:v>1.30539E-2</c:v>
                </c:pt>
                <c:pt idx="19">
                  <c:v>1.29947E-2</c:v>
                </c:pt>
                <c:pt idx="20">
                  <c:v>1.28723E-2</c:v>
                </c:pt>
                <c:pt idx="21">
                  <c:v>1.2617700000000001E-2</c:v>
                </c:pt>
                <c:pt idx="22">
                  <c:v>1.2260699999999999E-2</c:v>
                </c:pt>
                <c:pt idx="23">
                  <c:v>1.1554399999999999E-2</c:v>
                </c:pt>
                <c:pt idx="24">
                  <c:v>1.07344E-2</c:v>
                </c:pt>
                <c:pt idx="25">
                  <c:v>9.8700000000000003E-3</c:v>
                </c:pt>
                <c:pt idx="26">
                  <c:v>9.0056000000000008E-3</c:v>
                </c:pt>
                <c:pt idx="27">
                  <c:v>8.1410000000000007E-3</c:v>
                </c:pt>
                <c:pt idx="28">
                  <c:v>7.2766999999999997E-3</c:v>
                </c:pt>
                <c:pt idx="29">
                  <c:v>6.4124000000000004E-3</c:v>
                </c:pt>
                <c:pt idx="30">
                  <c:v>5.548E-3</c:v>
                </c:pt>
                <c:pt idx="31">
                  <c:v>4.6835999999999996E-3</c:v>
                </c:pt>
                <c:pt idx="32">
                  <c:v>3.8194000000000001E-3</c:v>
                </c:pt>
                <c:pt idx="33">
                  <c:v>3.1627999999999999E-3</c:v>
                </c:pt>
                <c:pt idx="34">
                  <c:v>2.6373999999999998E-3</c:v>
                </c:pt>
                <c:pt idx="35">
                  <c:v>2.2558999999999999E-3</c:v>
                </c:pt>
                <c:pt idx="36">
                  <c:v>1.9683000000000001E-3</c:v>
                </c:pt>
                <c:pt idx="37">
                  <c:v>1.8496000000000001E-3</c:v>
                </c:pt>
                <c:pt idx="38">
                  <c:v>1.7557E-3</c:v>
                </c:pt>
                <c:pt idx="39">
                  <c:v>1.6619E-3</c:v>
                </c:pt>
                <c:pt idx="40">
                  <c:v>1.5682999999999999E-3</c:v>
                </c:pt>
                <c:pt idx="41">
                  <c:v>1.4744000000000001E-3</c:v>
                </c:pt>
                <c:pt idx="42">
                  <c:v>1.3808E-3</c:v>
                </c:pt>
                <c:pt idx="43">
                  <c:v>1.2868000000000001E-3</c:v>
                </c:pt>
                <c:pt idx="44">
                  <c:v>1.1931000000000001E-3</c:v>
                </c:pt>
                <c:pt idx="45">
                  <c:v>1.0993000000000001E-3</c:v>
                </c:pt>
                <c:pt idx="46">
                  <c:v>1.0055999999999999E-3</c:v>
                </c:pt>
                <c:pt idx="47">
                  <c:v>9.1169999999999999E-4</c:v>
                </c:pt>
                <c:pt idx="48">
                  <c:v>8.1769999999999998E-4</c:v>
                </c:pt>
                <c:pt idx="49">
                  <c:v>7.2420000000000004E-4</c:v>
                </c:pt>
                <c:pt idx="50">
                  <c:v>6.3029999999999998E-4</c:v>
                </c:pt>
                <c:pt idx="51">
                  <c:v>5.3649999999999998E-4</c:v>
                </c:pt>
                <c:pt idx="52">
                  <c:v>4.4279999999999998E-4</c:v>
                </c:pt>
                <c:pt idx="53">
                  <c:v>3.4900000000000003E-4</c:v>
                </c:pt>
                <c:pt idx="54">
                  <c:v>2.831E-4</c:v>
                </c:pt>
                <c:pt idx="55">
                  <c:v>2.074E-4</c:v>
                </c:pt>
                <c:pt idx="56">
                  <c:v>1.7640000000000001E-4</c:v>
                </c:pt>
                <c:pt idx="57">
                  <c:v>1.4540000000000001E-4</c:v>
                </c:pt>
                <c:pt idx="58">
                  <c:v>1.144E-4</c:v>
                </c:pt>
                <c:pt idx="59">
                  <c:v>8.3300000000000005E-5</c:v>
                </c:pt>
                <c:pt idx="60">
                  <c:v>5.2299999999999997E-5</c:v>
                </c:pt>
                <c:pt idx="61">
                  <c:v>4.8300000000000002E-5</c:v>
                </c:pt>
                <c:pt idx="62">
                  <c:v>4.4199999999999997E-5</c:v>
                </c:pt>
                <c:pt idx="63">
                  <c:v>4.0200000000000001E-5</c:v>
                </c:pt>
                <c:pt idx="64">
                  <c:v>3.6199999999999999E-5</c:v>
                </c:pt>
                <c:pt idx="65">
                  <c:v>3.2199999999999997E-5</c:v>
                </c:pt>
                <c:pt idx="66">
                  <c:v>2.8200000000000001E-5</c:v>
                </c:pt>
                <c:pt idx="67">
                  <c:v>2.41E-5</c:v>
                </c:pt>
                <c:pt idx="68">
                  <c:v>2.0100000000000001E-5</c:v>
                </c:pt>
                <c:pt idx="69">
                  <c:v>1.6099999999999998E-5</c:v>
                </c:pt>
                <c:pt idx="70">
                  <c:v>1.2099999999999999E-5</c:v>
                </c:pt>
                <c:pt idx="71">
                  <c:v>7.9999999999999996E-6</c:v>
                </c:pt>
                <c:pt idx="72">
                  <c:v>3.9999999999999998E-6</c:v>
                </c:pt>
                <c:pt idx="73">
                  <c:v>0</c:v>
                </c:pt>
                <c:pt idx="74">
                  <c:v>2.2000000000000001E-6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42-4BDF-91A4-533385B23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Tail</a:t>
            </a:r>
          </a:p>
        </c:rich>
      </c:tx>
      <c:layout>
        <c:manualLayout>
          <c:xMode val="edge"/>
          <c:yMode val="edge"/>
          <c:x val="0.46958561523425424"/>
          <c:y val="4.184247016292775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Dist!$AW$9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Dist!$AW$10:$AW$210</c:f>
              <c:numCache>
                <c:formatCode>_(* #,##0.0000000_);_(* \(#,##0.0000000\);_(* "-"??_);_(@_)</c:formatCode>
                <c:ptCount val="201"/>
                <c:pt idx="0">
                  <c:v>0.32616918478589613</c:v>
                </c:pt>
                <c:pt idx="1">
                  <c:v>0.1259462585267396</c:v>
                </c:pt>
                <c:pt idx="2">
                  <c:v>0.10280306527214006</c:v>
                </c:pt>
                <c:pt idx="3">
                  <c:v>8.5381045870216499E-2</c:v>
                </c:pt>
                <c:pt idx="4">
                  <c:v>7.4162321906074843E-2</c:v>
                </c:pt>
                <c:pt idx="5">
                  <c:v>6.7178241693439694E-2</c:v>
                </c:pt>
                <c:pt idx="6">
                  <c:v>5.9138232061315618E-2</c:v>
                </c:pt>
                <c:pt idx="7">
                  <c:v>5.0894612643463351E-2</c:v>
                </c:pt>
                <c:pt idx="8">
                  <c:v>3.7781898495642882E-2</c:v>
                </c:pt>
                <c:pt idx="9">
                  <c:v>2.5512914301118773E-2</c:v>
                </c:pt>
                <c:pt idx="10">
                  <c:v>1.60914263599049E-2</c:v>
                </c:pt>
                <c:pt idx="11">
                  <c:v>9.7649549042634603E-3</c:v>
                </c:pt>
                <c:pt idx="12">
                  <c:v>5.9505011417145589E-3</c:v>
                </c:pt>
                <c:pt idx="13">
                  <c:v>3.6135239571256062E-3</c:v>
                </c:pt>
                <c:pt idx="14">
                  <c:v>2.1978587197874957E-3</c:v>
                </c:pt>
                <c:pt idx="15">
                  <c:v>1.4547826421729981E-3</c:v>
                </c:pt>
                <c:pt idx="16">
                  <c:v>1.1368270301026898E-3</c:v>
                </c:pt>
                <c:pt idx="17">
                  <c:v>9.7001543548400093E-4</c:v>
                </c:pt>
                <c:pt idx="18">
                  <c:v>8.2905877906316254E-4</c:v>
                </c:pt>
                <c:pt idx="19">
                  <c:v>7.4946679988001255E-4</c:v>
                </c:pt>
                <c:pt idx="20">
                  <c:v>6.32818939173432E-4</c:v>
                </c:pt>
                <c:pt idx="21">
                  <c:v>5.0996932917155306E-4</c:v>
                </c:pt>
                <c:pt idx="22">
                  <c:v>4.3175169886270742E-4</c:v>
                </c:pt>
                <c:pt idx="23">
                  <c:v>3.1931278158368388E-4</c:v>
                </c:pt>
                <c:pt idx="24">
                  <c:v>2.2226657169686887E-4</c:v>
                </c:pt>
                <c:pt idx="25">
                  <c:v>1.1431146762026321E-4</c:v>
                </c:pt>
                <c:pt idx="26">
                  <c:v>3.4358721857608422E-5</c:v>
                </c:pt>
                <c:pt idx="27">
                  <c:v>7.9025060272499366E-6</c:v>
                </c:pt>
                <c:pt idx="28">
                  <c:v>1.1166584603722736E-6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D4-4945-86B2-3598C14B307E}"/>
            </c:ext>
          </c:extLst>
        </c:ser>
        <c:ser>
          <c:idx val="1"/>
          <c:order val="1"/>
          <c:tx>
            <c:strRef>
              <c:f>Dist!$AX$9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Dist!$AX$10:$AX$210</c:f>
              <c:numCache>
                <c:formatCode>_(* #,##0.0000000_);_(* \(#,##0.0000000\);_(* "-"??_);_(@_)</c:formatCode>
                <c:ptCount val="201"/>
                <c:pt idx="0">
                  <c:v>0.25944529999999999</c:v>
                </c:pt>
                <c:pt idx="1">
                  <c:v>0.12092310000000001</c:v>
                </c:pt>
                <c:pt idx="2">
                  <c:v>9.3592300000000003E-2</c:v>
                </c:pt>
                <c:pt idx="3">
                  <c:v>7.4163900000000005E-2</c:v>
                </c:pt>
                <c:pt idx="4">
                  <c:v>5.7671E-2</c:v>
                </c:pt>
                <c:pt idx="5">
                  <c:v>4.9116899999999998E-2</c:v>
                </c:pt>
                <c:pt idx="6">
                  <c:v>4.2829699999999998E-2</c:v>
                </c:pt>
                <c:pt idx="7">
                  <c:v>3.6315500000000001E-2</c:v>
                </c:pt>
                <c:pt idx="8">
                  <c:v>3.2317699999999998E-2</c:v>
                </c:pt>
                <c:pt idx="9">
                  <c:v>2.7315699999999998E-2</c:v>
                </c:pt>
                <c:pt idx="10">
                  <c:v>2.2886E-2</c:v>
                </c:pt>
                <c:pt idx="11">
                  <c:v>1.9001299999999999E-2</c:v>
                </c:pt>
                <c:pt idx="12">
                  <c:v>1.58014E-2</c:v>
                </c:pt>
                <c:pt idx="13">
                  <c:v>1.35272E-2</c:v>
                </c:pt>
                <c:pt idx="14">
                  <c:v>1.22609E-2</c:v>
                </c:pt>
                <c:pt idx="15">
                  <c:v>1.1419800000000001E-2</c:v>
                </c:pt>
                <c:pt idx="16">
                  <c:v>1.0555E-2</c:v>
                </c:pt>
                <c:pt idx="17">
                  <c:v>1.00243E-2</c:v>
                </c:pt>
                <c:pt idx="18">
                  <c:v>9.1416999999999991E-3</c:v>
                </c:pt>
                <c:pt idx="19">
                  <c:v>8.43E-3</c:v>
                </c:pt>
                <c:pt idx="20">
                  <c:v>7.8076999999999999E-3</c:v>
                </c:pt>
                <c:pt idx="21">
                  <c:v>7.1936999999999999E-3</c:v>
                </c:pt>
                <c:pt idx="22">
                  <c:v>6.5669999999999999E-3</c:v>
                </c:pt>
                <c:pt idx="23">
                  <c:v>5.9128000000000002E-3</c:v>
                </c:pt>
                <c:pt idx="24">
                  <c:v>5.1887000000000001E-3</c:v>
                </c:pt>
                <c:pt idx="25">
                  <c:v>4.7841999999999997E-3</c:v>
                </c:pt>
                <c:pt idx="26">
                  <c:v>4.5012999999999997E-3</c:v>
                </c:pt>
                <c:pt idx="27">
                  <c:v>4.1390999999999997E-3</c:v>
                </c:pt>
                <c:pt idx="28">
                  <c:v>3.6357999999999998E-3</c:v>
                </c:pt>
                <c:pt idx="29">
                  <c:v>3.1578000000000001E-3</c:v>
                </c:pt>
                <c:pt idx="30">
                  <c:v>2.7179999999999999E-3</c:v>
                </c:pt>
                <c:pt idx="31">
                  <c:v>2.5019E-3</c:v>
                </c:pt>
                <c:pt idx="32">
                  <c:v>2.2935E-3</c:v>
                </c:pt>
                <c:pt idx="33">
                  <c:v>2.085E-3</c:v>
                </c:pt>
                <c:pt idx="34">
                  <c:v>1.8599000000000001E-3</c:v>
                </c:pt>
                <c:pt idx="35">
                  <c:v>1.5544999999999999E-3</c:v>
                </c:pt>
                <c:pt idx="36">
                  <c:v>1.3008E-3</c:v>
                </c:pt>
                <c:pt idx="37">
                  <c:v>1.0859999999999999E-3</c:v>
                </c:pt>
                <c:pt idx="38">
                  <c:v>9.1E-4</c:v>
                </c:pt>
                <c:pt idx="39">
                  <c:v>7.5239999999999997E-4</c:v>
                </c:pt>
                <c:pt idx="40">
                  <c:v>6.1569999999999995E-4</c:v>
                </c:pt>
                <c:pt idx="41">
                  <c:v>4.9299999999999995E-4</c:v>
                </c:pt>
                <c:pt idx="42">
                  <c:v>3.8519999999999998E-4</c:v>
                </c:pt>
                <c:pt idx="43">
                  <c:v>2.9599999999999998E-4</c:v>
                </c:pt>
                <c:pt idx="44">
                  <c:v>2.2389999999999999E-4</c:v>
                </c:pt>
                <c:pt idx="45">
                  <c:v>1.7650000000000001E-4</c:v>
                </c:pt>
                <c:pt idx="46">
                  <c:v>1.382E-4</c:v>
                </c:pt>
                <c:pt idx="47">
                  <c:v>1.086E-4</c:v>
                </c:pt>
                <c:pt idx="48">
                  <c:v>1.022E-4</c:v>
                </c:pt>
                <c:pt idx="49">
                  <c:v>9.59E-5</c:v>
                </c:pt>
                <c:pt idx="50">
                  <c:v>8.9499999999999994E-5</c:v>
                </c:pt>
                <c:pt idx="51">
                  <c:v>8.3200000000000003E-5</c:v>
                </c:pt>
                <c:pt idx="52">
                  <c:v>7.6799999999999997E-5</c:v>
                </c:pt>
                <c:pt idx="53">
                  <c:v>7.0500000000000006E-5</c:v>
                </c:pt>
                <c:pt idx="54">
                  <c:v>6.4200000000000002E-5</c:v>
                </c:pt>
                <c:pt idx="55">
                  <c:v>5.7800000000000002E-5</c:v>
                </c:pt>
                <c:pt idx="56">
                  <c:v>5.1499999999999998E-5</c:v>
                </c:pt>
                <c:pt idx="57">
                  <c:v>4.5099999999999998E-5</c:v>
                </c:pt>
                <c:pt idx="58">
                  <c:v>3.8800000000000001E-5</c:v>
                </c:pt>
                <c:pt idx="59">
                  <c:v>3.2400000000000001E-5</c:v>
                </c:pt>
                <c:pt idx="60">
                  <c:v>2.6100000000000001E-5</c:v>
                </c:pt>
                <c:pt idx="61">
                  <c:v>1.9700000000000001E-5</c:v>
                </c:pt>
                <c:pt idx="62">
                  <c:v>1.34E-5</c:v>
                </c:pt>
                <c:pt idx="63">
                  <c:v>6.9999999999999999E-6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D4-4945-86B2-3598C14B3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55"/>
          <c:min val="3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ax val="1.0000000000000002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Mid</a:t>
            </a:r>
          </a:p>
        </c:rich>
      </c:tx>
      <c:layout>
        <c:manualLayout>
          <c:xMode val="edge"/>
          <c:yMode val="edge"/>
          <c:x val="0.46210592866101069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Dist!$AY$9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Dist!$AY$10:$AY$210</c:f>
              <c:numCache>
                <c:formatCode>_(* #,##0.0000000_);_(* \(#,##0.0000000\);_(* "-"??_);_(@_)</c:formatCode>
                <c:ptCount val="201"/>
                <c:pt idx="0">
                  <c:v>0.30321706038837259</c:v>
                </c:pt>
                <c:pt idx="1">
                  <c:v>8.969424029251423E-2</c:v>
                </c:pt>
                <c:pt idx="2">
                  <c:v>7.3175541841149286E-2</c:v>
                </c:pt>
                <c:pt idx="3">
                  <c:v>6.7890096036336584E-2</c:v>
                </c:pt>
                <c:pt idx="4">
                  <c:v>6.6752153831900418E-2</c:v>
                </c:pt>
                <c:pt idx="5">
                  <c:v>6.3570740806105822E-2</c:v>
                </c:pt>
                <c:pt idx="6">
                  <c:v>5.7198398886169372E-2</c:v>
                </c:pt>
                <c:pt idx="7">
                  <c:v>5.1817865147835006E-2</c:v>
                </c:pt>
                <c:pt idx="8">
                  <c:v>4.2877653773160294E-2</c:v>
                </c:pt>
                <c:pt idx="9">
                  <c:v>3.4041303325873809E-2</c:v>
                </c:pt>
                <c:pt idx="10">
                  <c:v>2.6729578937683116E-2</c:v>
                </c:pt>
                <c:pt idx="11">
                  <c:v>2.0868511535301865E-2</c:v>
                </c:pt>
                <c:pt idx="12">
                  <c:v>1.7293481159694979E-2</c:v>
                </c:pt>
                <c:pt idx="13">
                  <c:v>1.4819673764195573E-2</c:v>
                </c:pt>
                <c:pt idx="14">
                  <c:v>1.2759576704460932E-2</c:v>
                </c:pt>
                <c:pt idx="15">
                  <c:v>1.1067556262394725E-2</c:v>
                </c:pt>
                <c:pt idx="16">
                  <c:v>1.0220113354863248E-2</c:v>
                </c:pt>
                <c:pt idx="17">
                  <c:v>9.5633769390040951E-3</c:v>
                </c:pt>
                <c:pt idx="18">
                  <c:v>8.4403275991559654E-3</c:v>
                </c:pt>
                <c:pt idx="19">
                  <c:v>7.2265060727689399E-3</c:v>
                </c:pt>
                <c:pt idx="20">
                  <c:v>5.1995199898855855E-3</c:v>
                </c:pt>
                <c:pt idx="21">
                  <c:v>2.880407361235203E-3</c:v>
                </c:pt>
                <c:pt idx="22">
                  <c:v>1.4197746324000598E-3</c:v>
                </c:pt>
                <c:pt idx="23">
                  <c:v>6.5956641388063072E-4</c:v>
                </c:pt>
                <c:pt idx="24">
                  <c:v>3.4073176178590691E-4</c:v>
                </c:pt>
                <c:pt idx="25">
                  <c:v>1.7408025329614286E-4</c:v>
                </c:pt>
                <c:pt idx="26">
                  <c:v>7.2483324325095863E-5</c:v>
                </c:pt>
                <c:pt idx="27">
                  <c:v>2.2463109295478705E-5</c:v>
                </c:pt>
                <c:pt idx="28">
                  <c:v>6.0844957461769108E-6</c:v>
                </c:pt>
                <c:pt idx="29">
                  <c:v>8.4899940644328972E-7</c:v>
                </c:pt>
                <c:pt idx="30">
                  <c:v>2.1224985161082243E-7</c:v>
                </c:pt>
                <c:pt idx="31">
                  <c:v>7.0749950536940815E-8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F9-4686-9E79-680422425D6D}"/>
            </c:ext>
          </c:extLst>
        </c:ser>
        <c:ser>
          <c:idx val="1"/>
          <c:order val="1"/>
          <c:tx>
            <c:strRef>
              <c:f>Dist!$AZ$9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Dist!$AZ$10:$AZ$210</c:f>
              <c:numCache>
                <c:formatCode>_(* #,##0.0000000_);_(* \(#,##0.0000000\);_(* "-"??_);_(@_)</c:formatCode>
                <c:ptCount val="201"/>
                <c:pt idx="0">
                  <c:v>0.19375529999999999</c:v>
                </c:pt>
                <c:pt idx="1">
                  <c:v>0.16029489999999999</c:v>
                </c:pt>
                <c:pt idx="2">
                  <c:v>0.1077205</c:v>
                </c:pt>
                <c:pt idx="3">
                  <c:v>7.08564E-2</c:v>
                </c:pt>
                <c:pt idx="4">
                  <c:v>4.8182999999999997E-2</c:v>
                </c:pt>
                <c:pt idx="5">
                  <c:v>3.6405699999999999E-2</c:v>
                </c:pt>
                <c:pt idx="6">
                  <c:v>3.0250800000000001E-2</c:v>
                </c:pt>
                <c:pt idx="7">
                  <c:v>2.5097899999999999E-2</c:v>
                </c:pt>
                <c:pt idx="8">
                  <c:v>2.1544799999999999E-2</c:v>
                </c:pt>
                <c:pt idx="9">
                  <c:v>1.8782299999999998E-2</c:v>
                </c:pt>
                <c:pt idx="10">
                  <c:v>1.6934899999999999E-2</c:v>
                </c:pt>
                <c:pt idx="11">
                  <c:v>1.5866000000000002E-2</c:v>
                </c:pt>
                <c:pt idx="12">
                  <c:v>1.49935E-2</c:v>
                </c:pt>
                <c:pt idx="13">
                  <c:v>1.4416999999999999E-2</c:v>
                </c:pt>
                <c:pt idx="14">
                  <c:v>1.39667E-2</c:v>
                </c:pt>
                <c:pt idx="15">
                  <c:v>1.35367E-2</c:v>
                </c:pt>
                <c:pt idx="16">
                  <c:v>1.3297700000000001E-2</c:v>
                </c:pt>
                <c:pt idx="17">
                  <c:v>1.31608E-2</c:v>
                </c:pt>
                <c:pt idx="18">
                  <c:v>1.30539E-2</c:v>
                </c:pt>
                <c:pt idx="19">
                  <c:v>1.29947E-2</c:v>
                </c:pt>
                <c:pt idx="20">
                  <c:v>1.28723E-2</c:v>
                </c:pt>
                <c:pt idx="21">
                  <c:v>1.2617700000000001E-2</c:v>
                </c:pt>
                <c:pt idx="22">
                  <c:v>1.2260699999999999E-2</c:v>
                </c:pt>
                <c:pt idx="23">
                  <c:v>1.1554399999999999E-2</c:v>
                </c:pt>
                <c:pt idx="24">
                  <c:v>1.07344E-2</c:v>
                </c:pt>
                <c:pt idx="25">
                  <c:v>9.8700000000000003E-3</c:v>
                </c:pt>
                <c:pt idx="26">
                  <c:v>9.0056000000000008E-3</c:v>
                </c:pt>
                <c:pt idx="27">
                  <c:v>8.1410000000000007E-3</c:v>
                </c:pt>
                <c:pt idx="28">
                  <c:v>7.2766999999999997E-3</c:v>
                </c:pt>
                <c:pt idx="29">
                  <c:v>6.4124000000000004E-3</c:v>
                </c:pt>
                <c:pt idx="30">
                  <c:v>5.548E-3</c:v>
                </c:pt>
                <c:pt idx="31">
                  <c:v>4.6835999999999996E-3</c:v>
                </c:pt>
                <c:pt idx="32">
                  <c:v>3.8194000000000001E-3</c:v>
                </c:pt>
                <c:pt idx="33">
                  <c:v>3.1627999999999999E-3</c:v>
                </c:pt>
                <c:pt idx="34">
                  <c:v>2.6373999999999998E-3</c:v>
                </c:pt>
                <c:pt idx="35">
                  <c:v>2.2558999999999999E-3</c:v>
                </c:pt>
                <c:pt idx="36">
                  <c:v>1.9683000000000001E-3</c:v>
                </c:pt>
                <c:pt idx="37">
                  <c:v>1.8496000000000001E-3</c:v>
                </c:pt>
                <c:pt idx="38">
                  <c:v>1.7557E-3</c:v>
                </c:pt>
                <c:pt idx="39">
                  <c:v>1.6619E-3</c:v>
                </c:pt>
                <c:pt idx="40">
                  <c:v>1.5682999999999999E-3</c:v>
                </c:pt>
                <c:pt idx="41">
                  <c:v>1.4744000000000001E-3</c:v>
                </c:pt>
                <c:pt idx="42">
                  <c:v>1.3808E-3</c:v>
                </c:pt>
                <c:pt idx="43">
                  <c:v>1.2868000000000001E-3</c:v>
                </c:pt>
                <c:pt idx="44">
                  <c:v>1.1931000000000001E-3</c:v>
                </c:pt>
                <c:pt idx="45">
                  <c:v>1.0993000000000001E-3</c:v>
                </c:pt>
                <c:pt idx="46">
                  <c:v>1.0055999999999999E-3</c:v>
                </c:pt>
                <c:pt idx="47">
                  <c:v>9.1169999999999999E-4</c:v>
                </c:pt>
                <c:pt idx="48">
                  <c:v>8.1769999999999998E-4</c:v>
                </c:pt>
                <c:pt idx="49">
                  <c:v>7.2420000000000004E-4</c:v>
                </c:pt>
                <c:pt idx="50">
                  <c:v>6.3029999999999998E-4</c:v>
                </c:pt>
                <c:pt idx="51">
                  <c:v>5.3649999999999998E-4</c:v>
                </c:pt>
                <c:pt idx="52">
                  <c:v>4.4279999999999998E-4</c:v>
                </c:pt>
                <c:pt idx="53">
                  <c:v>3.4900000000000003E-4</c:v>
                </c:pt>
                <c:pt idx="54">
                  <c:v>2.831E-4</c:v>
                </c:pt>
                <c:pt idx="55">
                  <c:v>2.074E-4</c:v>
                </c:pt>
                <c:pt idx="56">
                  <c:v>1.7640000000000001E-4</c:v>
                </c:pt>
                <c:pt idx="57">
                  <c:v>1.4540000000000001E-4</c:v>
                </c:pt>
                <c:pt idx="58">
                  <c:v>1.144E-4</c:v>
                </c:pt>
                <c:pt idx="59">
                  <c:v>8.3300000000000005E-5</c:v>
                </c:pt>
                <c:pt idx="60">
                  <c:v>5.2299999999999997E-5</c:v>
                </c:pt>
                <c:pt idx="61">
                  <c:v>4.8300000000000002E-5</c:v>
                </c:pt>
                <c:pt idx="62">
                  <c:v>4.4199999999999997E-5</c:v>
                </c:pt>
                <c:pt idx="63">
                  <c:v>4.0200000000000001E-5</c:v>
                </c:pt>
                <c:pt idx="64">
                  <c:v>3.6199999999999999E-5</c:v>
                </c:pt>
                <c:pt idx="65">
                  <c:v>3.2199999999999997E-5</c:v>
                </c:pt>
                <c:pt idx="66">
                  <c:v>2.8200000000000001E-5</c:v>
                </c:pt>
                <c:pt idx="67">
                  <c:v>2.41E-5</c:v>
                </c:pt>
                <c:pt idx="68">
                  <c:v>2.0100000000000001E-5</c:v>
                </c:pt>
                <c:pt idx="69">
                  <c:v>1.6099999999999998E-5</c:v>
                </c:pt>
                <c:pt idx="70">
                  <c:v>1.2099999999999999E-5</c:v>
                </c:pt>
                <c:pt idx="71">
                  <c:v>7.9999999999999996E-6</c:v>
                </c:pt>
                <c:pt idx="72">
                  <c:v>3.9999999999999998E-6</c:v>
                </c:pt>
                <c:pt idx="73">
                  <c:v>0</c:v>
                </c:pt>
                <c:pt idx="74">
                  <c:v>2.2000000000000001E-6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F9-4686-9E79-680422425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60"/>
          <c:min val="2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2.0000000000000004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Beginning</a:t>
            </a:r>
          </a:p>
        </c:rich>
      </c:tx>
      <c:layout>
        <c:manualLayout>
          <c:xMode val="edge"/>
          <c:yMode val="edge"/>
          <c:x val="0.37181029750925226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GenCost!$AY$9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GenCost!$AY$10:$AY$210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4.259698871938028E-2</c:v>
                </c:pt>
                <c:pt idx="2">
                  <c:v>7.0963261637809735E-2</c:v>
                </c:pt>
                <c:pt idx="3">
                  <c:v>8.6834951791514361E-2</c:v>
                </c:pt>
                <c:pt idx="4">
                  <c:v>7.2752032637235203E-2</c:v>
                </c:pt>
                <c:pt idx="5">
                  <c:v>3.2815489682870791E-2</c:v>
                </c:pt>
                <c:pt idx="6">
                  <c:v>2.5104134199072186E-2</c:v>
                </c:pt>
                <c:pt idx="7">
                  <c:v>2.5508611666291876E-2</c:v>
                </c:pt>
                <c:pt idx="8">
                  <c:v>2.4298256887481162E-2</c:v>
                </c:pt>
                <c:pt idx="9">
                  <c:v>2.412371675950653E-2</c:v>
                </c:pt>
                <c:pt idx="10">
                  <c:v>2.3539392918021936E-2</c:v>
                </c:pt>
                <c:pt idx="11">
                  <c:v>2.3301885334069426E-2</c:v>
                </c:pt>
                <c:pt idx="12">
                  <c:v>2.378443537170663E-2</c:v>
                </c:pt>
                <c:pt idx="13">
                  <c:v>2.4791702417501057E-2</c:v>
                </c:pt>
                <c:pt idx="14">
                  <c:v>2.4448812782223772E-2</c:v>
                </c:pt>
                <c:pt idx="15">
                  <c:v>2.4786997545790349E-2</c:v>
                </c:pt>
                <c:pt idx="16">
                  <c:v>2.5096811579191615E-2</c:v>
                </c:pt>
                <c:pt idx="17">
                  <c:v>2.5376556883614679E-2</c:v>
                </c:pt>
                <c:pt idx="18">
                  <c:v>2.5346240529809598E-2</c:v>
                </c:pt>
                <c:pt idx="19">
                  <c:v>2.4925278324114803E-2</c:v>
                </c:pt>
                <c:pt idx="20">
                  <c:v>2.4611714543335078E-2</c:v>
                </c:pt>
                <c:pt idx="21">
                  <c:v>2.4061173803231872E-2</c:v>
                </c:pt>
                <c:pt idx="22">
                  <c:v>2.3042374515499925E-2</c:v>
                </c:pt>
                <c:pt idx="23">
                  <c:v>2.1997751495821994E-2</c:v>
                </c:pt>
                <c:pt idx="24">
                  <c:v>2.0549075508627591E-2</c:v>
                </c:pt>
                <c:pt idx="25">
                  <c:v>1.9271614401732588E-2</c:v>
                </c:pt>
                <c:pt idx="26">
                  <c:v>1.784090890197457E-2</c:v>
                </c:pt>
                <c:pt idx="27">
                  <c:v>1.6248186015486957E-2</c:v>
                </c:pt>
                <c:pt idx="28">
                  <c:v>1.5357974762855898E-2</c:v>
                </c:pt>
                <c:pt idx="29">
                  <c:v>1.3628562971930918E-2</c:v>
                </c:pt>
                <c:pt idx="30">
                  <c:v>1.2393445710432272E-2</c:v>
                </c:pt>
                <c:pt idx="31">
                  <c:v>1.0881979142136337E-2</c:v>
                </c:pt>
                <c:pt idx="32">
                  <c:v>9.7921115290900314E-3</c:v>
                </c:pt>
                <c:pt idx="33">
                  <c:v>8.8952851560837667E-3</c:v>
                </c:pt>
                <c:pt idx="34">
                  <c:v>8.0818729747605591E-3</c:v>
                </c:pt>
                <c:pt idx="35">
                  <c:v>7.4116940682993878E-3</c:v>
                </c:pt>
                <c:pt idx="36">
                  <c:v>6.8016879947698826E-3</c:v>
                </c:pt>
                <c:pt idx="37">
                  <c:v>6.332403572858354E-3</c:v>
                </c:pt>
                <c:pt idx="38">
                  <c:v>5.9271478561827573E-3</c:v>
                </c:pt>
                <c:pt idx="39">
                  <c:v>5.5606631124014037E-3</c:v>
                </c:pt>
                <c:pt idx="40">
                  <c:v>5.2769204357730019E-3</c:v>
                </c:pt>
                <c:pt idx="41">
                  <c:v>4.9654437785341199E-3</c:v>
                </c:pt>
                <c:pt idx="42">
                  <c:v>4.529765583127638E-3</c:v>
                </c:pt>
                <c:pt idx="43">
                  <c:v>4.2276986693101691E-3</c:v>
                </c:pt>
                <c:pt idx="44">
                  <c:v>4.1351577340078506E-3</c:v>
                </c:pt>
                <c:pt idx="45">
                  <c:v>3.8613554254298891E-3</c:v>
                </c:pt>
                <c:pt idx="46">
                  <c:v>3.7655599924028707E-3</c:v>
                </c:pt>
                <c:pt idx="47">
                  <c:v>3.7757479852801906E-3</c:v>
                </c:pt>
                <c:pt idx="48">
                  <c:v>3.6496361984480943E-3</c:v>
                </c:pt>
                <c:pt idx="49">
                  <c:v>3.5268142843159649E-3</c:v>
                </c:pt>
                <c:pt idx="50">
                  <c:v>3.5456691461340593E-3</c:v>
                </c:pt>
                <c:pt idx="51">
                  <c:v>3.5466242704663077E-3</c:v>
                </c:pt>
                <c:pt idx="52">
                  <c:v>3.4357237229996535E-3</c:v>
                </c:pt>
                <c:pt idx="53">
                  <c:v>3.2743430858248909E-3</c:v>
                </c:pt>
                <c:pt idx="54">
                  <c:v>3.0228977616166032E-3</c:v>
                </c:pt>
                <c:pt idx="55">
                  <c:v>2.6818830000285487E-3</c:v>
                </c:pt>
                <c:pt idx="56">
                  <c:v>2.3554781032263717E-3</c:v>
                </c:pt>
                <c:pt idx="57">
                  <c:v>1.9478876381830556E-3</c:v>
                </c:pt>
                <c:pt idx="58">
                  <c:v>1.523352559986142E-3</c:v>
                </c:pt>
                <c:pt idx="59">
                  <c:v>1.0877804895054657E-3</c:v>
                </c:pt>
                <c:pt idx="60">
                  <c:v>7.1878412248005061E-4</c:v>
                </c:pt>
                <c:pt idx="61">
                  <c:v>5.224530097400397E-4</c:v>
                </c:pt>
                <c:pt idx="62">
                  <c:v>3.4780675683960123E-4</c:v>
                </c:pt>
                <c:pt idx="63">
                  <c:v>2.4819082648358851E-4</c:v>
                </c:pt>
                <c:pt idx="64">
                  <c:v>1.9845361125611909E-4</c:v>
                </c:pt>
                <c:pt idx="65">
                  <c:v>1.6212351165539995E-4</c:v>
                </c:pt>
                <c:pt idx="66">
                  <c:v>1.3905902778035725E-4</c:v>
                </c:pt>
                <c:pt idx="67">
                  <c:v>1.2575803707941236E-4</c:v>
                </c:pt>
                <c:pt idx="68">
                  <c:v>1.0042955478718754E-4</c:v>
                </c:pt>
                <c:pt idx="69">
                  <c:v>7.4818072692814944E-5</c:v>
                </c:pt>
                <c:pt idx="70">
                  <c:v>5.2991712952168698E-5</c:v>
                </c:pt>
                <c:pt idx="71">
                  <c:v>4.19900956436744E-5</c:v>
                </c:pt>
                <c:pt idx="72">
                  <c:v>2.5080857465345534E-5</c:v>
                </c:pt>
                <c:pt idx="73">
                  <c:v>1.1072367259031243E-5</c:v>
                </c:pt>
                <c:pt idx="74">
                  <c:v>1.0647867555809598E-5</c:v>
                </c:pt>
                <c:pt idx="75">
                  <c:v>1.2381241343964649E-6</c:v>
                </c:pt>
                <c:pt idx="76">
                  <c:v>1.7687487634235214E-7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8B-41F1-8B8E-E8C9686D7BB6}"/>
            </c:ext>
          </c:extLst>
        </c:ser>
        <c:ser>
          <c:idx val="1"/>
          <c:order val="1"/>
          <c:tx>
            <c:strRef>
              <c:f>GenCost!$AZ$9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GenCost!$AZ$10:$AZ$210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4.6149799999999998E-2</c:v>
                </c:pt>
                <c:pt idx="2">
                  <c:v>4.9295899999999997E-2</c:v>
                </c:pt>
                <c:pt idx="3">
                  <c:v>5.0984500000000002E-2</c:v>
                </c:pt>
                <c:pt idx="4">
                  <c:v>5.1897499999999999E-2</c:v>
                </c:pt>
                <c:pt idx="5">
                  <c:v>5.10894E-2</c:v>
                </c:pt>
                <c:pt idx="6">
                  <c:v>4.8959299999999997E-2</c:v>
                </c:pt>
                <c:pt idx="7">
                  <c:v>4.6415999999999999E-2</c:v>
                </c:pt>
                <c:pt idx="8">
                  <c:v>4.3219399999999998E-2</c:v>
                </c:pt>
                <c:pt idx="9">
                  <c:v>4.0023000000000003E-2</c:v>
                </c:pt>
                <c:pt idx="10">
                  <c:v>3.6826600000000001E-2</c:v>
                </c:pt>
                <c:pt idx="11">
                  <c:v>3.31416E-2</c:v>
                </c:pt>
                <c:pt idx="12">
                  <c:v>2.94636E-2</c:v>
                </c:pt>
                <c:pt idx="13">
                  <c:v>2.5297799999999999E-2</c:v>
                </c:pt>
                <c:pt idx="14">
                  <c:v>2.1132000000000001E-2</c:v>
                </c:pt>
                <c:pt idx="15">
                  <c:v>1.8354800000000001E-2</c:v>
                </c:pt>
                <c:pt idx="16">
                  <c:v>1.6513400000000001E-2</c:v>
                </c:pt>
                <c:pt idx="17">
                  <c:v>1.52094E-2</c:v>
                </c:pt>
                <c:pt idx="18">
                  <c:v>1.39902E-2</c:v>
                </c:pt>
                <c:pt idx="19">
                  <c:v>1.3110999999999999E-2</c:v>
                </c:pt>
                <c:pt idx="20">
                  <c:v>1.2231499999999999E-2</c:v>
                </c:pt>
                <c:pt idx="21">
                  <c:v>1.13519E-2</c:v>
                </c:pt>
                <c:pt idx="22">
                  <c:v>1.04724E-2</c:v>
                </c:pt>
                <c:pt idx="23">
                  <c:v>9.5928000000000003E-3</c:v>
                </c:pt>
                <c:pt idx="24">
                  <c:v>8.7133000000000002E-3</c:v>
                </c:pt>
                <c:pt idx="25">
                  <c:v>7.8340000000000007E-3</c:v>
                </c:pt>
                <c:pt idx="26">
                  <c:v>6.9546E-3</c:v>
                </c:pt>
                <c:pt idx="27">
                  <c:v>6.0749999999999997E-3</c:v>
                </c:pt>
                <c:pt idx="28">
                  <c:v>5.1955999999999999E-3</c:v>
                </c:pt>
                <c:pt idx="29">
                  <c:v>4.6864999999999997E-3</c:v>
                </c:pt>
                <c:pt idx="30">
                  <c:v>4.2446000000000003E-3</c:v>
                </c:pt>
                <c:pt idx="31">
                  <c:v>3.8982999999999999E-3</c:v>
                </c:pt>
                <c:pt idx="32">
                  <c:v>3.6630999999999999E-3</c:v>
                </c:pt>
                <c:pt idx="33">
                  <c:v>3.5419000000000002E-3</c:v>
                </c:pt>
                <c:pt idx="34">
                  <c:v>3.5254000000000001E-3</c:v>
                </c:pt>
                <c:pt idx="35">
                  <c:v>3.6007999999999999E-3</c:v>
                </c:pt>
                <c:pt idx="36">
                  <c:v>3.6762000000000001E-3</c:v>
                </c:pt>
                <c:pt idx="37">
                  <c:v>3.7517000000000002E-3</c:v>
                </c:pt>
                <c:pt idx="38">
                  <c:v>3.8268E-3</c:v>
                </c:pt>
                <c:pt idx="39">
                  <c:v>3.9023E-3</c:v>
                </c:pt>
                <c:pt idx="40">
                  <c:v>4.0057000000000001E-3</c:v>
                </c:pt>
                <c:pt idx="41">
                  <c:v>4.1091000000000001E-3</c:v>
                </c:pt>
                <c:pt idx="42">
                  <c:v>4.2123999999999998E-3</c:v>
                </c:pt>
                <c:pt idx="43">
                  <c:v>4.3157999999999998E-3</c:v>
                </c:pt>
                <c:pt idx="44">
                  <c:v>4.4194000000000004E-3</c:v>
                </c:pt>
                <c:pt idx="45">
                  <c:v>4.5224999999999996E-3</c:v>
                </c:pt>
                <c:pt idx="46">
                  <c:v>4.6261000000000002E-3</c:v>
                </c:pt>
                <c:pt idx="47">
                  <c:v>4.7292000000000002E-3</c:v>
                </c:pt>
                <c:pt idx="48">
                  <c:v>4.8494999999999996E-3</c:v>
                </c:pt>
                <c:pt idx="49">
                  <c:v>5.0435000000000002E-3</c:v>
                </c:pt>
                <c:pt idx="50">
                  <c:v>5.2392999999999997E-3</c:v>
                </c:pt>
                <c:pt idx="51">
                  <c:v>5.4507999999999996E-3</c:v>
                </c:pt>
                <c:pt idx="52">
                  <c:v>5.6296999999999996E-3</c:v>
                </c:pt>
                <c:pt idx="53">
                  <c:v>5.8139000000000003E-3</c:v>
                </c:pt>
                <c:pt idx="54">
                  <c:v>5.9955E-3</c:v>
                </c:pt>
                <c:pt idx="55">
                  <c:v>6.1646000000000001E-3</c:v>
                </c:pt>
                <c:pt idx="56">
                  <c:v>6.2766999999999996E-3</c:v>
                </c:pt>
                <c:pt idx="57">
                  <c:v>6.4161000000000001E-3</c:v>
                </c:pt>
                <c:pt idx="58">
                  <c:v>6.4355000000000002E-3</c:v>
                </c:pt>
                <c:pt idx="59">
                  <c:v>6.4860999999999999E-3</c:v>
                </c:pt>
                <c:pt idx="60">
                  <c:v>6.4326000000000001E-3</c:v>
                </c:pt>
                <c:pt idx="61">
                  <c:v>6.4301999999999996E-3</c:v>
                </c:pt>
                <c:pt idx="62">
                  <c:v>6.3166999999999997E-3</c:v>
                </c:pt>
                <c:pt idx="63">
                  <c:v>6.1219000000000004E-3</c:v>
                </c:pt>
                <c:pt idx="64">
                  <c:v>5.8907999999999999E-3</c:v>
                </c:pt>
                <c:pt idx="65">
                  <c:v>5.6261999999999996E-3</c:v>
                </c:pt>
                <c:pt idx="66">
                  <c:v>5.3442999999999997E-3</c:v>
                </c:pt>
                <c:pt idx="67">
                  <c:v>4.9949E-3</c:v>
                </c:pt>
                <c:pt idx="68">
                  <c:v>4.7016000000000002E-3</c:v>
                </c:pt>
                <c:pt idx="69">
                  <c:v>4.4083999999999998E-3</c:v>
                </c:pt>
                <c:pt idx="70">
                  <c:v>4.1149999999999997E-3</c:v>
                </c:pt>
                <c:pt idx="71">
                  <c:v>3.8218000000000002E-3</c:v>
                </c:pt>
                <c:pt idx="72">
                  <c:v>3.5285E-3</c:v>
                </c:pt>
                <c:pt idx="73">
                  <c:v>3.2353E-3</c:v>
                </c:pt>
                <c:pt idx="74">
                  <c:v>2.9420000000000002E-3</c:v>
                </c:pt>
                <c:pt idx="75">
                  <c:v>2.6488000000000002E-3</c:v>
                </c:pt>
                <c:pt idx="76">
                  <c:v>2.3555999999999998E-3</c:v>
                </c:pt>
                <c:pt idx="77">
                  <c:v>2.0623999999999998E-3</c:v>
                </c:pt>
                <c:pt idx="78">
                  <c:v>1.9054E-3</c:v>
                </c:pt>
                <c:pt idx="79">
                  <c:v>1.7485000000000001E-3</c:v>
                </c:pt>
                <c:pt idx="80">
                  <c:v>1.5916000000000001E-3</c:v>
                </c:pt>
                <c:pt idx="81">
                  <c:v>1.4346999999999999E-3</c:v>
                </c:pt>
                <c:pt idx="82">
                  <c:v>1.2777999999999999E-3</c:v>
                </c:pt>
                <c:pt idx="83">
                  <c:v>1.2524000000000001E-3</c:v>
                </c:pt>
                <c:pt idx="84">
                  <c:v>1.227E-3</c:v>
                </c:pt>
                <c:pt idx="85">
                  <c:v>1.2018E-3</c:v>
                </c:pt>
                <c:pt idx="86">
                  <c:v>1.1764E-3</c:v>
                </c:pt>
                <c:pt idx="87">
                  <c:v>1.1509999999999999E-3</c:v>
                </c:pt>
                <c:pt idx="88">
                  <c:v>1.1257000000000001E-3</c:v>
                </c:pt>
                <c:pt idx="89">
                  <c:v>1.1003E-3</c:v>
                </c:pt>
                <c:pt idx="90">
                  <c:v>1.0751000000000001E-3</c:v>
                </c:pt>
                <c:pt idx="91">
                  <c:v>1.0497E-3</c:v>
                </c:pt>
                <c:pt idx="92">
                  <c:v>1.0242999999999999E-3</c:v>
                </c:pt>
                <c:pt idx="93">
                  <c:v>9.990000000000001E-4</c:v>
                </c:pt>
                <c:pt idx="94">
                  <c:v>9.7360000000000003E-4</c:v>
                </c:pt>
                <c:pt idx="95">
                  <c:v>9.4819999999999995E-4</c:v>
                </c:pt>
                <c:pt idx="96">
                  <c:v>9.2299999999999999E-4</c:v>
                </c:pt>
                <c:pt idx="97">
                  <c:v>8.9760000000000003E-4</c:v>
                </c:pt>
                <c:pt idx="98">
                  <c:v>8.7230000000000001E-4</c:v>
                </c:pt>
                <c:pt idx="99">
                  <c:v>8.4690000000000004E-4</c:v>
                </c:pt>
                <c:pt idx="100">
                  <c:v>8.2149999999999996E-4</c:v>
                </c:pt>
                <c:pt idx="101">
                  <c:v>7.9619999999999995E-4</c:v>
                </c:pt>
                <c:pt idx="102">
                  <c:v>7.7099999999999998E-4</c:v>
                </c:pt>
                <c:pt idx="103">
                  <c:v>7.4560000000000002E-4</c:v>
                </c:pt>
                <c:pt idx="104">
                  <c:v>7.203E-4</c:v>
                </c:pt>
                <c:pt idx="105">
                  <c:v>6.9490000000000003E-4</c:v>
                </c:pt>
                <c:pt idx="106">
                  <c:v>6.6960000000000001E-4</c:v>
                </c:pt>
                <c:pt idx="107">
                  <c:v>6.4429999999999999E-4</c:v>
                </c:pt>
                <c:pt idx="108">
                  <c:v>6.1890000000000003E-4</c:v>
                </c:pt>
                <c:pt idx="109">
                  <c:v>5.9360000000000001E-4</c:v>
                </c:pt>
                <c:pt idx="110">
                  <c:v>5.6820000000000004E-4</c:v>
                </c:pt>
                <c:pt idx="111">
                  <c:v>5.4290000000000002E-4</c:v>
                </c:pt>
                <c:pt idx="112">
                  <c:v>5.1749999999999995E-4</c:v>
                </c:pt>
                <c:pt idx="113">
                  <c:v>4.9220000000000004E-4</c:v>
                </c:pt>
                <c:pt idx="114">
                  <c:v>4.6690000000000002E-4</c:v>
                </c:pt>
                <c:pt idx="115">
                  <c:v>4.415E-4</c:v>
                </c:pt>
                <c:pt idx="116">
                  <c:v>4.1609999999999998E-4</c:v>
                </c:pt>
                <c:pt idx="117">
                  <c:v>3.9080000000000001E-4</c:v>
                </c:pt>
                <c:pt idx="118">
                  <c:v>3.6539999999999999E-4</c:v>
                </c:pt>
                <c:pt idx="119">
                  <c:v>3.4019999999999998E-4</c:v>
                </c:pt>
                <c:pt idx="120">
                  <c:v>3.1480000000000001E-4</c:v>
                </c:pt>
                <c:pt idx="121">
                  <c:v>3.033E-4</c:v>
                </c:pt>
                <c:pt idx="122">
                  <c:v>2.9189999999999999E-4</c:v>
                </c:pt>
                <c:pt idx="123">
                  <c:v>2.8049999999999999E-4</c:v>
                </c:pt>
                <c:pt idx="124">
                  <c:v>2.6909999999999998E-4</c:v>
                </c:pt>
                <c:pt idx="125">
                  <c:v>2.5759999999999997E-4</c:v>
                </c:pt>
                <c:pt idx="126">
                  <c:v>2.4620000000000002E-4</c:v>
                </c:pt>
                <c:pt idx="127">
                  <c:v>2.3479999999999999E-4</c:v>
                </c:pt>
                <c:pt idx="128">
                  <c:v>2.2330000000000001E-4</c:v>
                </c:pt>
                <c:pt idx="129">
                  <c:v>2.119E-4</c:v>
                </c:pt>
                <c:pt idx="130">
                  <c:v>2.0049999999999999E-4</c:v>
                </c:pt>
                <c:pt idx="131">
                  <c:v>1.8900000000000001E-4</c:v>
                </c:pt>
                <c:pt idx="132">
                  <c:v>1.7760000000000001E-4</c:v>
                </c:pt>
                <c:pt idx="133">
                  <c:v>1.662E-4</c:v>
                </c:pt>
                <c:pt idx="134">
                  <c:v>1.5469999999999999E-4</c:v>
                </c:pt>
                <c:pt idx="135">
                  <c:v>1.4329999999999999E-4</c:v>
                </c:pt>
                <c:pt idx="136">
                  <c:v>1.25E-4</c:v>
                </c:pt>
                <c:pt idx="137">
                  <c:v>1.066E-4</c:v>
                </c:pt>
                <c:pt idx="138">
                  <c:v>8.8300000000000005E-5</c:v>
                </c:pt>
                <c:pt idx="139">
                  <c:v>6.9900000000000005E-5</c:v>
                </c:pt>
                <c:pt idx="140">
                  <c:v>5.1600000000000001E-5</c:v>
                </c:pt>
                <c:pt idx="141">
                  <c:v>5.02E-5</c:v>
                </c:pt>
                <c:pt idx="142">
                  <c:v>4.88E-5</c:v>
                </c:pt>
                <c:pt idx="143">
                  <c:v>4.7500000000000003E-5</c:v>
                </c:pt>
                <c:pt idx="144">
                  <c:v>4.6100000000000002E-5</c:v>
                </c:pt>
                <c:pt idx="145">
                  <c:v>4.4700000000000002E-5</c:v>
                </c:pt>
                <c:pt idx="146">
                  <c:v>4.3300000000000002E-5</c:v>
                </c:pt>
                <c:pt idx="147">
                  <c:v>4.1900000000000002E-5</c:v>
                </c:pt>
                <c:pt idx="148">
                  <c:v>4.0500000000000002E-5</c:v>
                </c:pt>
                <c:pt idx="149">
                  <c:v>3.9199999999999997E-5</c:v>
                </c:pt>
                <c:pt idx="150">
                  <c:v>3.7799999999999997E-5</c:v>
                </c:pt>
                <c:pt idx="151">
                  <c:v>3.6399999999999997E-5</c:v>
                </c:pt>
                <c:pt idx="152">
                  <c:v>3.4999999999999997E-5</c:v>
                </c:pt>
                <c:pt idx="153">
                  <c:v>3.3599999999999997E-5</c:v>
                </c:pt>
                <c:pt idx="154">
                  <c:v>3.2199999999999997E-5</c:v>
                </c:pt>
                <c:pt idx="155">
                  <c:v>3.0899999999999999E-5</c:v>
                </c:pt>
                <c:pt idx="156">
                  <c:v>2.9499999999999999E-5</c:v>
                </c:pt>
                <c:pt idx="157">
                  <c:v>2.8099999999999999E-5</c:v>
                </c:pt>
                <c:pt idx="158">
                  <c:v>2.6699999999999998E-5</c:v>
                </c:pt>
                <c:pt idx="159">
                  <c:v>2.5299999999999998E-5</c:v>
                </c:pt>
                <c:pt idx="160">
                  <c:v>2.4000000000000001E-5</c:v>
                </c:pt>
                <c:pt idx="161">
                  <c:v>2.26E-5</c:v>
                </c:pt>
                <c:pt idx="162">
                  <c:v>2.12E-5</c:v>
                </c:pt>
                <c:pt idx="163">
                  <c:v>1.98E-5</c:v>
                </c:pt>
                <c:pt idx="164">
                  <c:v>1.84E-5</c:v>
                </c:pt>
                <c:pt idx="165">
                  <c:v>1.7E-5</c:v>
                </c:pt>
                <c:pt idx="166">
                  <c:v>1.5699999999999999E-5</c:v>
                </c:pt>
                <c:pt idx="167">
                  <c:v>1.43E-5</c:v>
                </c:pt>
                <c:pt idx="168">
                  <c:v>1.29E-5</c:v>
                </c:pt>
                <c:pt idx="169">
                  <c:v>1.1600000000000001E-5</c:v>
                </c:pt>
                <c:pt idx="170">
                  <c:v>1.03E-5</c:v>
                </c:pt>
                <c:pt idx="171">
                  <c:v>9.0000000000000002E-6</c:v>
                </c:pt>
                <c:pt idx="172">
                  <c:v>7.7000000000000008E-6</c:v>
                </c:pt>
                <c:pt idx="173">
                  <c:v>6.4999999999999996E-6</c:v>
                </c:pt>
                <c:pt idx="174">
                  <c:v>5.2000000000000002E-6</c:v>
                </c:pt>
                <c:pt idx="175">
                  <c:v>3.8999999999999999E-6</c:v>
                </c:pt>
                <c:pt idx="176">
                  <c:v>2.6000000000000001E-6</c:v>
                </c:pt>
                <c:pt idx="177">
                  <c:v>1.3E-6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8B-41F1-8B8E-E8C9686D7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Tail</a:t>
            </a:r>
          </a:p>
        </c:rich>
      </c:tx>
      <c:layout>
        <c:manualLayout>
          <c:xMode val="edge"/>
          <c:yMode val="edge"/>
          <c:x val="0.46958561523425424"/>
          <c:y val="4.184247016292775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GenCost!$AY$9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GenCost!$AY$10:$AY$210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4.259698871938028E-2</c:v>
                </c:pt>
                <c:pt idx="2">
                  <c:v>7.0963261637809735E-2</c:v>
                </c:pt>
                <c:pt idx="3">
                  <c:v>8.6834951791514361E-2</c:v>
                </c:pt>
                <c:pt idx="4">
                  <c:v>7.2752032637235203E-2</c:v>
                </c:pt>
                <c:pt idx="5">
                  <c:v>3.2815489682870791E-2</c:v>
                </c:pt>
                <c:pt idx="6">
                  <c:v>2.5104134199072186E-2</c:v>
                </c:pt>
                <c:pt idx="7">
                  <c:v>2.5508611666291876E-2</c:v>
                </c:pt>
                <c:pt idx="8">
                  <c:v>2.4298256887481162E-2</c:v>
                </c:pt>
                <c:pt idx="9">
                  <c:v>2.412371675950653E-2</c:v>
                </c:pt>
                <c:pt idx="10">
                  <c:v>2.3539392918021936E-2</c:v>
                </c:pt>
                <c:pt idx="11">
                  <c:v>2.3301885334069426E-2</c:v>
                </c:pt>
                <c:pt idx="12">
                  <c:v>2.378443537170663E-2</c:v>
                </c:pt>
                <c:pt idx="13">
                  <c:v>2.4791702417501057E-2</c:v>
                </c:pt>
                <c:pt idx="14">
                  <c:v>2.4448812782223772E-2</c:v>
                </c:pt>
                <c:pt idx="15">
                  <c:v>2.4786997545790349E-2</c:v>
                </c:pt>
                <c:pt idx="16">
                  <c:v>2.5096811579191615E-2</c:v>
                </c:pt>
                <c:pt idx="17">
                  <c:v>2.5376556883614679E-2</c:v>
                </c:pt>
                <c:pt idx="18">
                  <c:v>2.5346240529809598E-2</c:v>
                </c:pt>
                <c:pt idx="19">
                  <c:v>2.4925278324114803E-2</c:v>
                </c:pt>
                <c:pt idx="20">
                  <c:v>2.4611714543335078E-2</c:v>
                </c:pt>
                <c:pt idx="21">
                  <c:v>2.4061173803231872E-2</c:v>
                </c:pt>
                <c:pt idx="22">
                  <c:v>2.3042374515499925E-2</c:v>
                </c:pt>
                <c:pt idx="23">
                  <c:v>2.1997751495821994E-2</c:v>
                </c:pt>
                <c:pt idx="24">
                  <c:v>2.0549075508627591E-2</c:v>
                </c:pt>
                <c:pt idx="25">
                  <c:v>1.9271614401732588E-2</c:v>
                </c:pt>
                <c:pt idx="26">
                  <c:v>1.784090890197457E-2</c:v>
                </c:pt>
                <c:pt idx="27">
                  <c:v>1.6248186015486957E-2</c:v>
                </c:pt>
                <c:pt idx="28">
                  <c:v>1.5357974762855898E-2</c:v>
                </c:pt>
                <c:pt idx="29">
                  <c:v>1.3628562971930918E-2</c:v>
                </c:pt>
                <c:pt idx="30">
                  <c:v>1.2393445710432272E-2</c:v>
                </c:pt>
                <c:pt idx="31">
                  <c:v>1.0881979142136337E-2</c:v>
                </c:pt>
                <c:pt idx="32">
                  <c:v>9.7921115290900314E-3</c:v>
                </c:pt>
                <c:pt idx="33">
                  <c:v>8.8952851560837667E-3</c:v>
                </c:pt>
                <c:pt idx="34">
                  <c:v>8.0818729747605591E-3</c:v>
                </c:pt>
                <c:pt idx="35">
                  <c:v>7.4116940682993878E-3</c:v>
                </c:pt>
                <c:pt idx="36">
                  <c:v>6.8016879947698826E-3</c:v>
                </c:pt>
                <c:pt idx="37">
                  <c:v>6.332403572858354E-3</c:v>
                </c:pt>
                <c:pt idx="38">
                  <c:v>5.9271478561827573E-3</c:v>
                </c:pt>
                <c:pt idx="39">
                  <c:v>5.5606631124014037E-3</c:v>
                </c:pt>
                <c:pt idx="40">
                  <c:v>5.2769204357730019E-3</c:v>
                </c:pt>
                <c:pt idx="41">
                  <c:v>4.9654437785341199E-3</c:v>
                </c:pt>
                <c:pt idx="42">
                  <c:v>4.529765583127638E-3</c:v>
                </c:pt>
                <c:pt idx="43">
                  <c:v>4.2276986693101691E-3</c:v>
                </c:pt>
                <c:pt idx="44">
                  <c:v>4.1351577340078506E-3</c:v>
                </c:pt>
                <c:pt idx="45">
                  <c:v>3.8613554254298891E-3</c:v>
                </c:pt>
                <c:pt idx="46">
                  <c:v>3.7655599924028707E-3</c:v>
                </c:pt>
                <c:pt idx="47">
                  <c:v>3.7757479852801906E-3</c:v>
                </c:pt>
                <c:pt idx="48">
                  <c:v>3.6496361984480943E-3</c:v>
                </c:pt>
                <c:pt idx="49">
                  <c:v>3.5268142843159649E-3</c:v>
                </c:pt>
                <c:pt idx="50">
                  <c:v>3.5456691461340593E-3</c:v>
                </c:pt>
                <c:pt idx="51">
                  <c:v>3.5466242704663077E-3</c:v>
                </c:pt>
                <c:pt idx="52">
                  <c:v>3.4357237229996535E-3</c:v>
                </c:pt>
                <c:pt idx="53">
                  <c:v>3.2743430858248909E-3</c:v>
                </c:pt>
                <c:pt idx="54">
                  <c:v>3.0228977616166032E-3</c:v>
                </c:pt>
                <c:pt idx="55">
                  <c:v>2.6818830000285487E-3</c:v>
                </c:pt>
                <c:pt idx="56">
                  <c:v>2.3554781032263717E-3</c:v>
                </c:pt>
                <c:pt idx="57">
                  <c:v>1.9478876381830556E-3</c:v>
                </c:pt>
                <c:pt idx="58">
                  <c:v>1.523352559986142E-3</c:v>
                </c:pt>
                <c:pt idx="59">
                  <c:v>1.0877804895054657E-3</c:v>
                </c:pt>
                <c:pt idx="60">
                  <c:v>7.1878412248005061E-4</c:v>
                </c:pt>
                <c:pt idx="61">
                  <c:v>5.224530097400397E-4</c:v>
                </c:pt>
                <c:pt idx="62">
                  <c:v>3.4780675683960123E-4</c:v>
                </c:pt>
                <c:pt idx="63">
                  <c:v>2.4819082648358851E-4</c:v>
                </c:pt>
                <c:pt idx="64">
                  <c:v>1.9845361125611909E-4</c:v>
                </c:pt>
                <c:pt idx="65">
                  <c:v>1.6212351165539995E-4</c:v>
                </c:pt>
                <c:pt idx="66">
                  <c:v>1.3905902778035725E-4</c:v>
                </c:pt>
                <c:pt idx="67">
                  <c:v>1.2575803707941236E-4</c:v>
                </c:pt>
                <c:pt idx="68">
                  <c:v>1.0042955478718754E-4</c:v>
                </c:pt>
                <c:pt idx="69">
                  <c:v>7.4818072692814944E-5</c:v>
                </c:pt>
                <c:pt idx="70">
                  <c:v>5.2991712952168698E-5</c:v>
                </c:pt>
                <c:pt idx="71">
                  <c:v>4.19900956436744E-5</c:v>
                </c:pt>
                <c:pt idx="72">
                  <c:v>2.5080857465345534E-5</c:v>
                </c:pt>
                <c:pt idx="73">
                  <c:v>1.1072367259031243E-5</c:v>
                </c:pt>
                <c:pt idx="74">
                  <c:v>1.0647867555809598E-5</c:v>
                </c:pt>
                <c:pt idx="75">
                  <c:v>1.2381241343964649E-6</c:v>
                </c:pt>
                <c:pt idx="76">
                  <c:v>1.7687487634235214E-7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B2-49D8-940B-FA24BDA1751E}"/>
            </c:ext>
          </c:extLst>
        </c:ser>
        <c:ser>
          <c:idx val="1"/>
          <c:order val="1"/>
          <c:tx>
            <c:strRef>
              <c:f>GenCost!$AZ$9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GenCost!$AZ$10:$AZ$210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4.6149799999999998E-2</c:v>
                </c:pt>
                <c:pt idx="2">
                  <c:v>4.9295899999999997E-2</c:v>
                </c:pt>
                <c:pt idx="3">
                  <c:v>5.0984500000000002E-2</c:v>
                </c:pt>
                <c:pt idx="4">
                  <c:v>5.1897499999999999E-2</c:v>
                </c:pt>
                <c:pt idx="5">
                  <c:v>5.10894E-2</c:v>
                </c:pt>
                <c:pt idx="6">
                  <c:v>4.8959299999999997E-2</c:v>
                </c:pt>
                <c:pt idx="7">
                  <c:v>4.6415999999999999E-2</c:v>
                </c:pt>
                <c:pt idx="8">
                  <c:v>4.3219399999999998E-2</c:v>
                </c:pt>
                <c:pt idx="9">
                  <c:v>4.0023000000000003E-2</c:v>
                </c:pt>
                <c:pt idx="10">
                  <c:v>3.6826600000000001E-2</c:v>
                </c:pt>
                <c:pt idx="11">
                  <c:v>3.31416E-2</c:v>
                </c:pt>
                <c:pt idx="12">
                  <c:v>2.94636E-2</c:v>
                </c:pt>
                <c:pt idx="13">
                  <c:v>2.5297799999999999E-2</c:v>
                </c:pt>
                <c:pt idx="14">
                  <c:v>2.1132000000000001E-2</c:v>
                </c:pt>
                <c:pt idx="15">
                  <c:v>1.8354800000000001E-2</c:v>
                </c:pt>
                <c:pt idx="16">
                  <c:v>1.6513400000000001E-2</c:v>
                </c:pt>
                <c:pt idx="17">
                  <c:v>1.52094E-2</c:v>
                </c:pt>
                <c:pt idx="18">
                  <c:v>1.39902E-2</c:v>
                </c:pt>
                <c:pt idx="19">
                  <c:v>1.3110999999999999E-2</c:v>
                </c:pt>
                <c:pt idx="20">
                  <c:v>1.2231499999999999E-2</c:v>
                </c:pt>
                <c:pt idx="21">
                  <c:v>1.13519E-2</c:v>
                </c:pt>
                <c:pt idx="22">
                  <c:v>1.04724E-2</c:v>
                </c:pt>
                <c:pt idx="23">
                  <c:v>9.5928000000000003E-3</c:v>
                </c:pt>
                <c:pt idx="24">
                  <c:v>8.7133000000000002E-3</c:v>
                </c:pt>
                <c:pt idx="25">
                  <c:v>7.8340000000000007E-3</c:v>
                </c:pt>
                <c:pt idx="26">
                  <c:v>6.9546E-3</c:v>
                </c:pt>
                <c:pt idx="27">
                  <c:v>6.0749999999999997E-3</c:v>
                </c:pt>
                <c:pt idx="28">
                  <c:v>5.1955999999999999E-3</c:v>
                </c:pt>
                <c:pt idx="29">
                  <c:v>4.6864999999999997E-3</c:v>
                </c:pt>
                <c:pt idx="30">
                  <c:v>4.2446000000000003E-3</c:v>
                </c:pt>
                <c:pt idx="31">
                  <c:v>3.8982999999999999E-3</c:v>
                </c:pt>
                <c:pt idx="32">
                  <c:v>3.6630999999999999E-3</c:v>
                </c:pt>
                <c:pt idx="33">
                  <c:v>3.5419000000000002E-3</c:v>
                </c:pt>
                <c:pt idx="34">
                  <c:v>3.5254000000000001E-3</c:v>
                </c:pt>
                <c:pt idx="35">
                  <c:v>3.6007999999999999E-3</c:v>
                </c:pt>
                <c:pt idx="36">
                  <c:v>3.6762000000000001E-3</c:v>
                </c:pt>
                <c:pt idx="37">
                  <c:v>3.7517000000000002E-3</c:v>
                </c:pt>
                <c:pt idx="38">
                  <c:v>3.8268E-3</c:v>
                </c:pt>
                <c:pt idx="39">
                  <c:v>3.9023E-3</c:v>
                </c:pt>
                <c:pt idx="40">
                  <c:v>4.0057000000000001E-3</c:v>
                </c:pt>
                <c:pt idx="41">
                  <c:v>4.1091000000000001E-3</c:v>
                </c:pt>
                <c:pt idx="42">
                  <c:v>4.2123999999999998E-3</c:v>
                </c:pt>
                <c:pt idx="43">
                  <c:v>4.3157999999999998E-3</c:v>
                </c:pt>
                <c:pt idx="44">
                  <c:v>4.4194000000000004E-3</c:v>
                </c:pt>
                <c:pt idx="45">
                  <c:v>4.5224999999999996E-3</c:v>
                </c:pt>
                <c:pt idx="46">
                  <c:v>4.6261000000000002E-3</c:v>
                </c:pt>
                <c:pt idx="47">
                  <c:v>4.7292000000000002E-3</c:v>
                </c:pt>
                <c:pt idx="48">
                  <c:v>4.8494999999999996E-3</c:v>
                </c:pt>
                <c:pt idx="49">
                  <c:v>5.0435000000000002E-3</c:v>
                </c:pt>
                <c:pt idx="50">
                  <c:v>5.2392999999999997E-3</c:v>
                </c:pt>
                <c:pt idx="51">
                  <c:v>5.4507999999999996E-3</c:v>
                </c:pt>
                <c:pt idx="52">
                  <c:v>5.6296999999999996E-3</c:v>
                </c:pt>
                <c:pt idx="53">
                  <c:v>5.8139000000000003E-3</c:v>
                </c:pt>
                <c:pt idx="54">
                  <c:v>5.9955E-3</c:v>
                </c:pt>
                <c:pt idx="55">
                  <c:v>6.1646000000000001E-3</c:v>
                </c:pt>
                <c:pt idx="56">
                  <c:v>6.2766999999999996E-3</c:v>
                </c:pt>
                <c:pt idx="57">
                  <c:v>6.4161000000000001E-3</c:v>
                </c:pt>
                <c:pt idx="58">
                  <c:v>6.4355000000000002E-3</c:v>
                </c:pt>
                <c:pt idx="59">
                  <c:v>6.4860999999999999E-3</c:v>
                </c:pt>
                <c:pt idx="60">
                  <c:v>6.4326000000000001E-3</c:v>
                </c:pt>
                <c:pt idx="61">
                  <c:v>6.4301999999999996E-3</c:v>
                </c:pt>
                <c:pt idx="62">
                  <c:v>6.3166999999999997E-3</c:v>
                </c:pt>
                <c:pt idx="63">
                  <c:v>6.1219000000000004E-3</c:v>
                </c:pt>
                <c:pt idx="64">
                  <c:v>5.8907999999999999E-3</c:v>
                </c:pt>
                <c:pt idx="65">
                  <c:v>5.6261999999999996E-3</c:v>
                </c:pt>
                <c:pt idx="66">
                  <c:v>5.3442999999999997E-3</c:v>
                </c:pt>
                <c:pt idx="67">
                  <c:v>4.9949E-3</c:v>
                </c:pt>
                <c:pt idx="68">
                  <c:v>4.7016000000000002E-3</c:v>
                </c:pt>
                <c:pt idx="69">
                  <c:v>4.4083999999999998E-3</c:v>
                </c:pt>
                <c:pt idx="70">
                  <c:v>4.1149999999999997E-3</c:v>
                </c:pt>
                <c:pt idx="71">
                  <c:v>3.8218000000000002E-3</c:v>
                </c:pt>
                <c:pt idx="72">
                  <c:v>3.5285E-3</c:v>
                </c:pt>
                <c:pt idx="73">
                  <c:v>3.2353E-3</c:v>
                </c:pt>
                <c:pt idx="74">
                  <c:v>2.9420000000000002E-3</c:v>
                </c:pt>
                <c:pt idx="75">
                  <c:v>2.6488000000000002E-3</c:v>
                </c:pt>
                <c:pt idx="76">
                  <c:v>2.3555999999999998E-3</c:v>
                </c:pt>
                <c:pt idx="77">
                  <c:v>2.0623999999999998E-3</c:v>
                </c:pt>
                <c:pt idx="78">
                  <c:v>1.9054E-3</c:v>
                </c:pt>
                <c:pt idx="79">
                  <c:v>1.7485000000000001E-3</c:v>
                </c:pt>
                <c:pt idx="80">
                  <c:v>1.5916000000000001E-3</c:v>
                </c:pt>
                <c:pt idx="81">
                  <c:v>1.4346999999999999E-3</c:v>
                </c:pt>
                <c:pt idx="82">
                  <c:v>1.2777999999999999E-3</c:v>
                </c:pt>
                <c:pt idx="83">
                  <c:v>1.2524000000000001E-3</c:v>
                </c:pt>
                <c:pt idx="84">
                  <c:v>1.227E-3</c:v>
                </c:pt>
                <c:pt idx="85">
                  <c:v>1.2018E-3</c:v>
                </c:pt>
                <c:pt idx="86">
                  <c:v>1.1764E-3</c:v>
                </c:pt>
                <c:pt idx="87">
                  <c:v>1.1509999999999999E-3</c:v>
                </c:pt>
                <c:pt idx="88">
                  <c:v>1.1257000000000001E-3</c:v>
                </c:pt>
                <c:pt idx="89">
                  <c:v>1.1003E-3</c:v>
                </c:pt>
                <c:pt idx="90">
                  <c:v>1.0751000000000001E-3</c:v>
                </c:pt>
                <c:pt idx="91">
                  <c:v>1.0497E-3</c:v>
                </c:pt>
                <c:pt idx="92">
                  <c:v>1.0242999999999999E-3</c:v>
                </c:pt>
                <c:pt idx="93">
                  <c:v>9.990000000000001E-4</c:v>
                </c:pt>
                <c:pt idx="94">
                  <c:v>9.7360000000000003E-4</c:v>
                </c:pt>
                <c:pt idx="95">
                  <c:v>9.4819999999999995E-4</c:v>
                </c:pt>
                <c:pt idx="96">
                  <c:v>9.2299999999999999E-4</c:v>
                </c:pt>
                <c:pt idx="97">
                  <c:v>8.9760000000000003E-4</c:v>
                </c:pt>
                <c:pt idx="98">
                  <c:v>8.7230000000000001E-4</c:v>
                </c:pt>
                <c:pt idx="99">
                  <c:v>8.4690000000000004E-4</c:v>
                </c:pt>
                <c:pt idx="100">
                  <c:v>8.2149999999999996E-4</c:v>
                </c:pt>
                <c:pt idx="101">
                  <c:v>7.9619999999999995E-4</c:v>
                </c:pt>
                <c:pt idx="102">
                  <c:v>7.7099999999999998E-4</c:v>
                </c:pt>
                <c:pt idx="103">
                  <c:v>7.4560000000000002E-4</c:v>
                </c:pt>
                <c:pt idx="104">
                  <c:v>7.203E-4</c:v>
                </c:pt>
                <c:pt idx="105">
                  <c:v>6.9490000000000003E-4</c:v>
                </c:pt>
                <c:pt idx="106">
                  <c:v>6.6960000000000001E-4</c:v>
                </c:pt>
                <c:pt idx="107">
                  <c:v>6.4429999999999999E-4</c:v>
                </c:pt>
                <c:pt idx="108">
                  <c:v>6.1890000000000003E-4</c:v>
                </c:pt>
                <c:pt idx="109">
                  <c:v>5.9360000000000001E-4</c:v>
                </c:pt>
                <c:pt idx="110">
                  <c:v>5.6820000000000004E-4</c:v>
                </c:pt>
                <c:pt idx="111">
                  <c:v>5.4290000000000002E-4</c:v>
                </c:pt>
                <c:pt idx="112">
                  <c:v>5.1749999999999995E-4</c:v>
                </c:pt>
                <c:pt idx="113">
                  <c:v>4.9220000000000004E-4</c:v>
                </c:pt>
                <c:pt idx="114">
                  <c:v>4.6690000000000002E-4</c:v>
                </c:pt>
                <c:pt idx="115">
                  <c:v>4.415E-4</c:v>
                </c:pt>
                <c:pt idx="116">
                  <c:v>4.1609999999999998E-4</c:v>
                </c:pt>
                <c:pt idx="117">
                  <c:v>3.9080000000000001E-4</c:v>
                </c:pt>
                <c:pt idx="118">
                  <c:v>3.6539999999999999E-4</c:v>
                </c:pt>
                <c:pt idx="119">
                  <c:v>3.4019999999999998E-4</c:v>
                </c:pt>
                <c:pt idx="120">
                  <c:v>3.1480000000000001E-4</c:v>
                </c:pt>
                <c:pt idx="121">
                  <c:v>3.033E-4</c:v>
                </c:pt>
                <c:pt idx="122">
                  <c:v>2.9189999999999999E-4</c:v>
                </c:pt>
                <c:pt idx="123">
                  <c:v>2.8049999999999999E-4</c:v>
                </c:pt>
                <c:pt idx="124">
                  <c:v>2.6909999999999998E-4</c:v>
                </c:pt>
                <c:pt idx="125">
                  <c:v>2.5759999999999997E-4</c:v>
                </c:pt>
                <c:pt idx="126">
                  <c:v>2.4620000000000002E-4</c:v>
                </c:pt>
                <c:pt idx="127">
                  <c:v>2.3479999999999999E-4</c:v>
                </c:pt>
                <c:pt idx="128">
                  <c:v>2.2330000000000001E-4</c:v>
                </c:pt>
                <c:pt idx="129">
                  <c:v>2.119E-4</c:v>
                </c:pt>
                <c:pt idx="130">
                  <c:v>2.0049999999999999E-4</c:v>
                </c:pt>
                <c:pt idx="131">
                  <c:v>1.8900000000000001E-4</c:v>
                </c:pt>
                <c:pt idx="132">
                  <c:v>1.7760000000000001E-4</c:v>
                </c:pt>
                <c:pt idx="133">
                  <c:v>1.662E-4</c:v>
                </c:pt>
                <c:pt idx="134">
                  <c:v>1.5469999999999999E-4</c:v>
                </c:pt>
                <c:pt idx="135">
                  <c:v>1.4329999999999999E-4</c:v>
                </c:pt>
                <c:pt idx="136">
                  <c:v>1.25E-4</c:v>
                </c:pt>
                <c:pt idx="137">
                  <c:v>1.066E-4</c:v>
                </c:pt>
                <c:pt idx="138">
                  <c:v>8.8300000000000005E-5</c:v>
                </c:pt>
                <c:pt idx="139">
                  <c:v>6.9900000000000005E-5</c:v>
                </c:pt>
                <c:pt idx="140">
                  <c:v>5.1600000000000001E-5</c:v>
                </c:pt>
                <c:pt idx="141">
                  <c:v>5.02E-5</c:v>
                </c:pt>
                <c:pt idx="142">
                  <c:v>4.88E-5</c:v>
                </c:pt>
                <c:pt idx="143">
                  <c:v>4.7500000000000003E-5</c:v>
                </c:pt>
                <c:pt idx="144">
                  <c:v>4.6100000000000002E-5</c:v>
                </c:pt>
                <c:pt idx="145">
                  <c:v>4.4700000000000002E-5</c:v>
                </c:pt>
                <c:pt idx="146">
                  <c:v>4.3300000000000002E-5</c:v>
                </c:pt>
                <c:pt idx="147">
                  <c:v>4.1900000000000002E-5</c:v>
                </c:pt>
                <c:pt idx="148">
                  <c:v>4.0500000000000002E-5</c:v>
                </c:pt>
                <c:pt idx="149">
                  <c:v>3.9199999999999997E-5</c:v>
                </c:pt>
                <c:pt idx="150">
                  <c:v>3.7799999999999997E-5</c:v>
                </c:pt>
                <c:pt idx="151">
                  <c:v>3.6399999999999997E-5</c:v>
                </c:pt>
                <c:pt idx="152">
                  <c:v>3.4999999999999997E-5</c:v>
                </c:pt>
                <c:pt idx="153">
                  <c:v>3.3599999999999997E-5</c:v>
                </c:pt>
                <c:pt idx="154">
                  <c:v>3.2199999999999997E-5</c:v>
                </c:pt>
                <c:pt idx="155">
                  <c:v>3.0899999999999999E-5</c:v>
                </c:pt>
                <c:pt idx="156">
                  <c:v>2.9499999999999999E-5</c:v>
                </c:pt>
                <c:pt idx="157">
                  <c:v>2.8099999999999999E-5</c:v>
                </c:pt>
                <c:pt idx="158">
                  <c:v>2.6699999999999998E-5</c:v>
                </c:pt>
                <c:pt idx="159">
                  <c:v>2.5299999999999998E-5</c:v>
                </c:pt>
                <c:pt idx="160">
                  <c:v>2.4000000000000001E-5</c:v>
                </c:pt>
                <c:pt idx="161">
                  <c:v>2.26E-5</c:v>
                </c:pt>
                <c:pt idx="162">
                  <c:v>2.12E-5</c:v>
                </c:pt>
                <c:pt idx="163">
                  <c:v>1.98E-5</c:v>
                </c:pt>
                <c:pt idx="164">
                  <c:v>1.84E-5</c:v>
                </c:pt>
                <c:pt idx="165">
                  <c:v>1.7E-5</c:v>
                </c:pt>
                <c:pt idx="166">
                  <c:v>1.5699999999999999E-5</c:v>
                </c:pt>
                <c:pt idx="167">
                  <c:v>1.43E-5</c:v>
                </c:pt>
                <c:pt idx="168">
                  <c:v>1.29E-5</c:v>
                </c:pt>
                <c:pt idx="169">
                  <c:v>1.1600000000000001E-5</c:v>
                </c:pt>
                <c:pt idx="170">
                  <c:v>1.03E-5</c:v>
                </c:pt>
                <c:pt idx="171">
                  <c:v>9.0000000000000002E-6</c:v>
                </c:pt>
                <c:pt idx="172">
                  <c:v>7.7000000000000008E-6</c:v>
                </c:pt>
                <c:pt idx="173">
                  <c:v>6.4999999999999996E-6</c:v>
                </c:pt>
                <c:pt idx="174">
                  <c:v>5.2000000000000002E-6</c:v>
                </c:pt>
                <c:pt idx="175">
                  <c:v>3.8999999999999999E-6</c:v>
                </c:pt>
                <c:pt idx="176">
                  <c:v>2.6000000000000001E-6</c:v>
                </c:pt>
                <c:pt idx="177">
                  <c:v>1.3E-6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7B2-49D8-940B-FA24BDA17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50"/>
          <c:min val="11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</c:valAx>
      <c:valAx>
        <c:axId val="277200192"/>
        <c:scaling>
          <c:orientation val="minMax"/>
          <c:max val="3.0000000000000009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Mid</a:t>
            </a:r>
          </a:p>
        </c:rich>
      </c:tx>
      <c:layout>
        <c:manualLayout>
          <c:xMode val="edge"/>
          <c:yMode val="edge"/>
          <c:x val="0.46210592866101069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GenCost!$AY$9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GenCost!$AY$10:$AY$210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4.259698871938028E-2</c:v>
                </c:pt>
                <c:pt idx="2">
                  <c:v>7.0963261637809735E-2</c:v>
                </c:pt>
                <c:pt idx="3">
                  <c:v>8.6834951791514361E-2</c:v>
                </c:pt>
                <c:pt idx="4">
                  <c:v>7.2752032637235203E-2</c:v>
                </c:pt>
                <c:pt idx="5">
                  <c:v>3.2815489682870791E-2</c:v>
                </c:pt>
                <c:pt idx="6">
                  <c:v>2.5104134199072186E-2</c:v>
                </c:pt>
                <c:pt idx="7">
                  <c:v>2.5508611666291876E-2</c:v>
                </c:pt>
                <c:pt idx="8">
                  <c:v>2.4298256887481162E-2</c:v>
                </c:pt>
                <c:pt idx="9">
                  <c:v>2.412371675950653E-2</c:v>
                </c:pt>
                <c:pt idx="10">
                  <c:v>2.3539392918021936E-2</c:v>
                </c:pt>
                <c:pt idx="11">
                  <c:v>2.3301885334069426E-2</c:v>
                </c:pt>
                <c:pt idx="12">
                  <c:v>2.378443537170663E-2</c:v>
                </c:pt>
                <c:pt idx="13">
                  <c:v>2.4791702417501057E-2</c:v>
                </c:pt>
                <c:pt idx="14">
                  <c:v>2.4448812782223772E-2</c:v>
                </c:pt>
                <c:pt idx="15">
                  <c:v>2.4786997545790349E-2</c:v>
                </c:pt>
                <c:pt idx="16">
                  <c:v>2.5096811579191615E-2</c:v>
                </c:pt>
                <c:pt idx="17">
                  <c:v>2.5376556883614679E-2</c:v>
                </c:pt>
                <c:pt idx="18">
                  <c:v>2.5346240529809598E-2</c:v>
                </c:pt>
                <c:pt idx="19">
                  <c:v>2.4925278324114803E-2</c:v>
                </c:pt>
                <c:pt idx="20">
                  <c:v>2.4611714543335078E-2</c:v>
                </c:pt>
                <c:pt idx="21">
                  <c:v>2.4061173803231872E-2</c:v>
                </c:pt>
                <c:pt idx="22">
                  <c:v>2.3042374515499925E-2</c:v>
                </c:pt>
                <c:pt idx="23">
                  <c:v>2.1997751495821994E-2</c:v>
                </c:pt>
                <c:pt idx="24">
                  <c:v>2.0549075508627591E-2</c:v>
                </c:pt>
                <c:pt idx="25">
                  <c:v>1.9271614401732588E-2</c:v>
                </c:pt>
                <c:pt idx="26">
                  <c:v>1.784090890197457E-2</c:v>
                </c:pt>
                <c:pt idx="27">
                  <c:v>1.6248186015486957E-2</c:v>
                </c:pt>
                <c:pt idx="28">
                  <c:v>1.5357974762855898E-2</c:v>
                </c:pt>
                <c:pt idx="29">
                  <c:v>1.3628562971930918E-2</c:v>
                </c:pt>
                <c:pt idx="30">
                  <c:v>1.2393445710432272E-2</c:v>
                </c:pt>
                <c:pt idx="31">
                  <c:v>1.0881979142136337E-2</c:v>
                </c:pt>
                <c:pt idx="32">
                  <c:v>9.7921115290900314E-3</c:v>
                </c:pt>
                <c:pt idx="33">
                  <c:v>8.8952851560837667E-3</c:v>
                </c:pt>
                <c:pt idx="34">
                  <c:v>8.0818729747605591E-3</c:v>
                </c:pt>
                <c:pt idx="35">
                  <c:v>7.4116940682993878E-3</c:v>
                </c:pt>
                <c:pt idx="36">
                  <c:v>6.8016879947698826E-3</c:v>
                </c:pt>
                <c:pt idx="37">
                  <c:v>6.332403572858354E-3</c:v>
                </c:pt>
                <c:pt idx="38">
                  <c:v>5.9271478561827573E-3</c:v>
                </c:pt>
                <c:pt idx="39">
                  <c:v>5.5606631124014037E-3</c:v>
                </c:pt>
                <c:pt idx="40">
                  <c:v>5.2769204357730019E-3</c:v>
                </c:pt>
                <c:pt idx="41">
                  <c:v>4.9654437785341199E-3</c:v>
                </c:pt>
                <c:pt idx="42">
                  <c:v>4.529765583127638E-3</c:v>
                </c:pt>
                <c:pt idx="43">
                  <c:v>4.2276986693101691E-3</c:v>
                </c:pt>
                <c:pt idx="44">
                  <c:v>4.1351577340078506E-3</c:v>
                </c:pt>
                <c:pt idx="45">
                  <c:v>3.8613554254298891E-3</c:v>
                </c:pt>
                <c:pt idx="46">
                  <c:v>3.7655599924028707E-3</c:v>
                </c:pt>
                <c:pt idx="47">
                  <c:v>3.7757479852801906E-3</c:v>
                </c:pt>
                <c:pt idx="48">
                  <c:v>3.6496361984480943E-3</c:v>
                </c:pt>
                <c:pt idx="49">
                  <c:v>3.5268142843159649E-3</c:v>
                </c:pt>
                <c:pt idx="50">
                  <c:v>3.5456691461340593E-3</c:v>
                </c:pt>
                <c:pt idx="51">
                  <c:v>3.5466242704663077E-3</c:v>
                </c:pt>
                <c:pt idx="52">
                  <c:v>3.4357237229996535E-3</c:v>
                </c:pt>
                <c:pt idx="53">
                  <c:v>3.2743430858248909E-3</c:v>
                </c:pt>
                <c:pt idx="54">
                  <c:v>3.0228977616166032E-3</c:v>
                </c:pt>
                <c:pt idx="55">
                  <c:v>2.6818830000285487E-3</c:v>
                </c:pt>
                <c:pt idx="56">
                  <c:v>2.3554781032263717E-3</c:v>
                </c:pt>
                <c:pt idx="57">
                  <c:v>1.9478876381830556E-3</c:v>
                </c:pt>
                <c:pt idx="58">
                  <c:v>1.523352559986142E-3</c:v>
                </c:pt>
                <c:pt idx="59">
                  <c:v>1.0877804895054657E-3</c:v>
                </c:pt>
                <c:pt idx="60">
                  <c:v>7.1878412248005061E-4</c:v>
                </c:pt>
                <c:pt idx="61">
                  <c:v>5.224530097400397E-4</c:v>
                </c:pt>
                <c:pt idx="62">
                  <c:v>3.4780675683960123E-4</c:v>
                </c:pt>
                <c:pt idx="63">
                  <c:v>2.4819082648358851E-4</c:v>
                </c:pt>
                <c:pt idx="64">
                  <c:v>1.9845361125611909E-4</c:v>
                </c:pt>
                <c:pt idx="65">
                  <c:v>1.6212351165539995E-4</c:v>
                </c:pt>
                <c:pt idx="66">
                  <c:v>1.3905902778035725E-4</c:v>
                </c:pt>
                <c:pt idx="67">
                  <c:v>1.2575803707941236E-4</c:v>
                </c:pt>
                <c:pt idx="68">
                  <c:v>1.0042955478718754E-4</c:v>
                </c:pt>
                <c:pt idx="69">
                  <c:v>7.4818072692814944E-5</c:v>
                </c:pt>
                <c:pt idx="70">
                  <c:v>5.2991712952168698E-5</c:v>
                </c:pt>
                <c:pt idx="71">
                  <c:v>4.19900956436744E-5</c:v>
                </c:pt>
                <c:pt idx="72">
                  <c:v>2.5080857465345534E-5</c:v>
                </c:pt>
                <c:pt idx="73">
                  <c:v>1.1072367259031243E-5</c:v>
                </c:pt>
                <c:pt idx="74">
                  <c:v>1.0647867555809598E-5</c:v>
                </c:pt>
                <c:pt idx="75">
                  <c:v>1.2381241343964649E-6</c:v>
                </c:pt>
                <c:pt idx="76">
                  <c:v>1.7687487634235214E-7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0-4199-938D-DFEE30E15245}"/>
            </c:ext>
          </c:extLst>
        </c:ser>
        <c:ser>
          <c:idx val="1"/>
          <c:order val="1"/>
          <c:tx>
            <c:strRef>
              <c:f>GenCost!$AZ$9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GenCost!$AZ$10:$AZ$210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4.6149799999999998E-2</c:v>
                </c:pt>
                <c:pt idx="2">
                  <c:v>4.9295899999999997E-2</c:v>
                </c:pt>
                <c:pt idx="3">
                  <c:v>5.0984500000000002E-2</c:v>
                </c:pt>
                <c:pt idx="4">
                  <c:v>5.1897499999999999E-2</c:v>
                </c:pt>
                <c:pt idx="5">
                  <c:v>5.10894E-2</c:v>
                </c:pt>
                <c:pt idx="6">
                  <c:v>4.8959299999999997E-2</c:v>
                </c:pt>
                <c:pt idx="7">
                  <c:v>4.6415999999999999E-2</c:v>
                </c:pt>
                <c:pt idx="8">
                  <c:v>4.3219399999999998E-2</c:v>
                </c:pt>
                <c:pt idx="9">
                  <c:v>4.0023000000000003E-2</c:v>
                </c:pt>
                <c:pt idx="10">
                  <c:v>3.6826600000000001E-2</c:v>
                </c:pt>
                <c:pt idx="11">
                  <c:v>3.31416E-2</c:v>
                </c:pt>
                <c:pt idx="12">
                  <c:v>2.94636E-2</c:v>
                </c:pt>
                <c:pt idx="13">
                  <c:v>2.5297799999999999E-2</c:v>
                </c:pt>
                <c:pt idx="14">
                  <c:v>2.1132000000000001E-2</c:v>
                </c:pt>
                <c:pt idx="15">
                  <c:v>1.8354800000000001E-2</c:v>
                </c:pt>
                <c:pt idx="16">
                  <c:v>1.6513400000000001E-2</c:v>
                </c:pt>
                <c:pt idx="17">
                  <c:v>1.52094E-2</c:v>
                </c:pt>
                <c:pt idx="18">
                  <c:v>1.39902E-2</c:v>
                </c:pt>
                <c:pt idx="19">
                  <c:v>1.3110999999999999E-2</c:v>
                </c:pt>
                <c:pt idx="20">
                  <c:v>1.2231499999999999E-2</c:v>
                </c:pt>
                <c:pt idx="21">
                  <c:v>1.13519E-2</c:v>
                </c:pt>
                <c:pt idx="22">
                  <c:v>1.04724E-2</c:v>
                </c:pt>
                <c:pt idx="23">
                  <c:v>9.5928000000000003E-3</c:v>
                </c:pt>
                <c:pt idx="24">
                  <c:v>8.7133000000000002E-3</c:v>
                </c:pt>
                <c:pt idx="25">
                  <c:v>7.8340000000000007E-3</c:v>
                </c:pt>
                <c:pt idx="26">
                  <c:v>6.9546E-3</c:v>
                </c:pt>
                <c:pt idx="27">
                  <c:v>6.0749999999999997E-3</c:v>
                </c:pt>
                <c:pt idx="28">
                  <c:v>5.1955999999999999E-3</c:v>
                </c:pt>
                <c:pt idx="29">
                  <c:v>4.6864999999999997E-3</c:v>
                </c:pt>
                <c:pt idx="30">
                  <c:v>4.2446000000000003E-3</c:v>
                </c:pt>
                <c:pt idx="31">
                  <c:v>3.8982999999999999E-3</c:v>
                </c:pt>
                <c:pt idx="32">
                  <c:v>3.6630999999999999E-3</c:v>
                </c:pt>
                <c:pt idx="33">
                  <c:v>3.5419000000000002E-3</c:v>
                </c:pt>
                <c:pt idx="34">
                  <c:v>3.5254000000000001E-3</c:v>
                </c:pt>
                <c:pt idx="35">
                  <c:v>3.6007999999999999E-3</c:v>
                </c:pt>
                <c:pt idx="36">
                  <c:v>3.6762000000000001E-3</c:v>
                </c:pt>
                <c:pt idx="37">
                  <c:v>3.7517000000000002E-3</c:v>
                </c:pt>
                <c:pt idx="38">
                  <c:v>3.8268E-3</c:v>
                </c:pt>
                <c:pt idx="39">
                  <c:v>3.9023E-3</c:v>
                </c:pt>
                <c:pt idx="40">
                  <c:v>4.0057000000000001E-3</c:v>
                </c:pt>
                <c:pt idx="41">
                  <c:v>4.1091000000000001E-3</c:v>
                </c:pt>
                <c:pt idx="42">
                  <c:v>4.2123999999999998E-3</c:v>
                </c:pt>
                <c:pt idx="43">
                  <c:v>4.3157999999999998E-3</c:v>
                </c:pt>
                <c:pt idx="44">
                  <c:v>4.4194000000000004E-3</c:v>
                </c:pt>
                <c:pt idx="45">
                  <c:v>4.5224999999999996E-3</c:v>
                </c:pt>
                <c:pt idx="46">
                  <c:v>4.6261000000000002E-3</c:v>
                </c:pt>
                <c:pt idx="47">
                  <c:v>4.7292000000000002E-3</c:v>
                </c:pt>
                <c:pt idx="48">
                  <c:v>4.8494999999999996E-3</c:v>
                </c:pt>
                <c:pt idx="49">
                  <c:v>5.0435000000000002E-3</c:v>
                </c:pt>
                <c:pt idx="50">
                  <c:v>5.2392999999999997E-3</c:v>
                </c:pt>
                <c:pt idx="51">
                  <c:v>5.4507999999999996E-3</c:v>
                </c:pt>
                <c:pt idx="52">
                  <c:v>5.6296999999999996E-3</c:v>
                </c:pt>
                <c:pt idx="53">
                  <c:v>5.8139000000000003E-3</c:v>
                </c:pt>
                <c:pt idx="54">
                  <c:v>5.9955E-3</c:v>
                </c:pt>
                <c:pt idx="55">
                  <c:v>6.1646000000000001E-3</c:v>
                </c:pt>
                <c:pt idx="56">
                  <c:v>6.2766999999999996E-3</c:v>
                </c:pt>
                <c:pt idx="57">
                  <c:v>6.4161000000000001E-3</c:v>
                </c:pt>
                <c:pt idx="58">
                  <c:v>6.4355000000000002E-3</c:v>
                </c:pt>
                <c:pt idx="59">
                  <c:v>6.4860999999999999E-3</c:v>
                </c:pt>
                <c:pt idx="60">
                  <c:v>6.4326000000000001E-3</c:v>
                </c:pt>
                <c:pt idx="61">
                  <c:v>6.4301999999999996E-3</c:v>
                </c:pt>
                <c:pt idx="62">
                  <c:v>6.3166999999999997E-3</c:v>
                </c:pt>
                <c:pt idx="63">
                  <c:v>6.1219000000000004E-3</c:v>
                </c:pt>
                <c:pt idx="64">
                  <c:v>5.8907999999999999E-3</c:v>
                </c:pt>
                <c:pt idx="65">
                  <c:v>5.6261999999999996E-3</c:v>
                </c:pt>
                <c:pt idx="66">
                  <c:v>5.3442999999999997E-3</c:v>
                </c:pt>
                <c:pt idx="67">
                  <c:v>4.9949E-3</c:v>
                </c:pt>
                <c:pt idx="68">
                  <c:v>4.7016000000000002E-3</c:v>
                </c:pt>
                <c:pt idx="69">
                  <c:v>4.4083999999999998E-3</c:v>
                </c:pt>
                <c:pt idx="70">
                  <c:v>4.1149999999999997E-3</c:v>
                </c:pt>
                <c:pt idx="71">
                  <c:v>3.8218000000000002E-3</c:v>
                </c:pt>
                <c:pt idx="72">
                  <c:v>3.5285E-3</c:v>
                </c:pt>
                <c:pt idx="73">
                  <c:v>3.2353E-3</c:v>
                </c:pt>
                <c:pt idx="74">
                  <c:v>2.9420000000000002E-3</c:v>
                </c:pt>
                <c:pt idx="75">
                  <c:v>2.6488000000000002E-3</c:v>
                </c:pt>
                <c:pt idx="76">
                  <c:v>2.3555999999999998E-3</c:v>
                </c:pt>
                <c:pt idx="77">
                  <c:v>2.0623999999999998E-3</c:v>
                </c:pt>
                <c:pt idx="78">
                  <c:v>1.9054E-3</c:v>
                </c:pt>
                <c:pt idx="79">
                  <c:v>1.7485000000000001E-3</c:v>
                </c:pt>
                <c:pt idx="80">
                  <c:v>1.5916000000000001E-3</c:v>
                </c:pt>
                <c:pt idx="81">
                  <c:v>1.4346999999999999E-3</c:v>
                </c:pt>
                <c:pt idx="82">
                  <c:v>1.2777999999999999E-3</c:v>
                </c:pt>
                <c:pt idx="83">
                  <c:v>1.2524000000000001E-3</c:v>
                </c:pt>
                <c:pt idx="84">
                  <c:v>1.227E-3</c:v>
                </c:pt>
                <c:pt idx="85">
                  <c:v>1.2018E-3</c:v>
                </c:pt>
                <c:pt idx="86">
                  <c:v>1.1764E-3</c:v>
                </c:pt>
                <c:pt idx="87">
                  <c:v>1.1509999999999999E-3</c:v>
                </c:pt>
                <c:pt idx="88">
                  <c:v>1.1257000000000001E-3</c:v>
                </c:pt>
                <c:pt idx="89">
                  <c:v>1.1003E-3</c:v>
                </c:pt>
                <c:pt idx="90">
                  <c:v>1.0751000000000001E-3</c:v>
                </c:pt>
                <c:pt idx="91">
                  <c:v>1.0497E-3</c:v>
                </c:pt>
                <c:pt idx="92">
                  <c:v>1.0242999999999999E-3</c:v>
                </c:pt>
                <c:pt idx="93">
                  <c:v>9.990000000000001E-4</c:v>
                </c:pt>
                <c:pt idx="94">
                  <c:v>9.7360000000000003E-4</c:v>
                </c:pt>
                <c:pt idx="95">
                  <c:v>9.4819999999999995E-4</c:v>
                </c:pt>
                <c:pt idx="96">
                  <c:v>9.2299999999999999E-4</c:v>
                </c:pt>
                <c:pt idx="97">
                  <c:v>8.9760000000000003E-4</c:v>
                </c:pt>
                <c:pt idx="98">
                  <c:v>8.7230000000000001E-4</c:v>
                </c:pt>
                <c:pt idx="99">
                  <c:v>8.4690000000000004E-4</c:v>
                </c:pt>
                <c:pt idx="100">
                  <c:v>8.2149999999999996E-4</c:v>
                </c:pt>
                <c:pt idx="101">
                  <c:v>7.9619999999999995E-4</c:v>
                </c:pt>
                <c:pt idx="102">
                  <c:v>7.7099999999999998E-4</c:v>
                </c:pt>
                <c:pt idx="103">
                  <c:v>7.4560000000000002E-4</c:v>
                </c:pt>
                <c:pt idx="104">
                  <c:v>7.203E-4</c:v>
                </c:pt>
                <c:pt idx="105">
                  <c:v>6.9490000000000003E-4</c:v>
                </c:pt>
                <c:pt idx="106">
                  <c:v>6.6960000000000001E-4</c:v>
                </c:pt>
                <c:pt idx="107">
                  <c:v>6.4429999999999999E-4</c:v>
                </c:pt>
                <c:pt idx="108">
                  <c:v>6.1890000000000003E-4</c:v>
                </c:pt>
                <c:pt idx="109">
                  <c:v>5.9360000000000001E-4</c:v>
                </c:pt>
                <c:pt idx="110">
                  <c:v>5.6820000000000004E-4</c:v>
                </c:pt>
                <c:pt idx="111">
                  <c:v>5.4290000000000002E-4</c:v>
                </c:pt>
                <c:pt idx="112">
                  <c:v>5.1749999999999995E-4</c:v>
                </c:pt>
                <c:pt idx="113">
                  <c:v>4.9220000000000004E-4</c:v>
                </c:pt>
                <c:pt idx="114">
                  <c:v>4.6690000000000002E-4</c:v>
                </c:pt>
                <c:pt idx="115">
                  <c:v>4.415E-4</c:v>
                </c:pt>
                <c:pt idx="116">
                  <c:v>4.1609999999999998E-4</c:v>
                </c:pt>
                <c:pt idx="117">
                  <c:v>3.9080000000000001E-4</c:v>
                </c:pt>
                <c:pt idx="118">
                  <c:v>3.6539999999999999E-4</c:v>
                </c:pt>
                <c:pt idx="119">
                  <c:v>3.4019999999999998E-4</c:v>
                </c:pt>
                <c:pt idx="120">
                  <c:v>3.1480000000000001E-4</c:v>
                </c:pt>
                <c:pt idx="121">
                  <c:v>3.033E-4</c:v>
                </c:pt>
                <c:pt idx="122">
                  <c:v>2.9189999999999999E-4</c:v>
                </c:pt>
                <c:pt idx="123">
                  <c:v>2.8049999999999999E-4</c:v>
                </c:pt>
                <c:pt idx="124">
                  <c:v>2.6909999999999998E-4</c:v>
                </c:pt>
                <c:pt idx="125">
                  <c:v>2.5759999999999997E-4</c:v>
                </c:pt>
                <c:pt idx="126">
                  <c:v>2.4620000000000002E-4</c:v>
                </c:pt>
                <c:pt idx="127">
                  <c:v>2.3479999999999999E-4</c:v>
                </c:pt>
                <c:pt idx="128">
                  <c:v>2.2330000000000001E-4</c:v>
                </c:pt>
                <c:pt idx="129">
                  <c:v>2.119E-4</c:v>
                </c:pt>
                <c:pt idx="130">
                  <c:v>2.0049999999999999E-4</c:v>
                </c:pt>
                <c:pt idx="131">
                  <c:v>1.8900000000000001E-4</c:v>
                </c:pt>
                <c:pt idx="132">
                  <c:v>1.7760000000000001E-4</c:v>
                </c:pt>
                <c:pt idx="133">
                  <c:v>1.662E-4</c:v>
                </c:pt>
                <c:pt idx="134">
                  <c:v>1.5469999999999999E-4</c:v>
                </c:pt>
                <c:pt idx="135">
                  <c:v>1.4329999999999999E-4</c:v>
                </c:pt>
                <c:pt idx="136">
                  <c:v>1.25E-4</c:v>
                </c:pt>
                <c:pt idx="137">
                  <c:v>1.066E-4</c:v>
                </c:pt>
                <c:pt idx="138">
                  <c:v>8.8300000000000005E-5</c:v>
                </c:pt>
                <c:pt idx="139">
                  <c:v>6.9900000000000005E-5</c:v>
                </c:pt>
                <c:pt idx="140">
                  <c:v>5.1600000000000001E-5</c:v>
                </c:pt>
                <c:pt idx="141">
                  <c:v>5.02E-5</c:v>
                </c:pt>
                <c:pt idx="142">
                  <c:v>4.88E-5</c:v>
                </c:pt>
                <c:pt idx="143">
                  <c:v>4.7500000000000003E-5</c:v>
                </c:pt>
                <c:pt idx="144">
                  <c:v>4.6100000000000002E-5</c:v>
                </c:pt>
                <c:pt idx="145">
                  <c:v>4.4700000000000002E-5</c:v>
                </c:pt>
                <c:pt idx="146">
                  <c:v>4.3300000000000002E-5</c:v>
                </c:pt>
                <c:pt idx="147">
                  <c:v>4.1900000000000002E-5</c:v>
                </c:pt>
                <c:pt idx="148">
                  <c:v>4.0500000000000002E-5</c:v>
                </c:pt>
                <c:pt idx="149">
                  <c:v>3.9199999999999997E-5</c:v>
                </c:pt>
                <c:pt idx="150">
                  <c:v>3.7799999999999997E-5</c:v>
                </c:pt>
                <c:pt idx="151">
                  <c:v>3.6399999999999997E-5</c:v>
                </c:pt>
                <c:pt idx="152">
                  <c:v>3.4999999999999997E-5</c:v>
                </c:pt>
                <c:pt idx="153">
                  <c:v>3.3599999999999997E-5</c:v>
                </c:pt>
                <c:pt idx="154">
                  <c:v>3.2199999999999997E-5</c:v>
                </c:pt>
                <c:pt idx="155">
                  <c:v>3.0899999999999999E-5</c:v>
                </c:pt>
                <c:pt idx="156">
                  <c:v>2.9499999999999999E-5</c:v>
                </c:pt>
                <c:pt idx="157">
                  <c:v>2.8099999999999999E-5</c:v>
                </c:pt>
                <c:pt idx="158">
                  <c:v>2.6699999999999998E-5</c:v>
                </c:pt>
                <c:pt idx="159">
                  <c:v>2.5299999999999998E-5</c:v>
                </c:pt>
                <c:pt idx="160">
                  <c:v>2.4000000000000001E-5</c:v>
                </c:pt>
                <c:pt idx="161">
                  <c:v>2.26E-5</c:v>
                </c:pt>
                <c:pt idx="162">
                  <c:v>2.12E-5</c:v>
                </c:pt>
                <c:pt idx="163">
                  <c:v>1.98E-5</c:v>
                </c:pt>
                <c:pt idx="164">
                  <c:v>1.84E-5</c:v>
                </c:pt>
                <c:pt idx="165">
                  <c:v>1.7E-5</c:v>
                </c:pt>
                <c:pt idx="166">
                  <c:v>1.5699999999999999E-5</c:v>
                </c:pt>
                <c:pt idx="167">
                  <c:v>1.43E-5</c:v>
                </c:pt>
                <c:pt idx="168">
                  <c:v>1.29E-5</c:v>
                </c:pt>
                <c:pt idx="169">
                  <c:v>1.1600000000000001E-5</c:v>
                </c:pt>
                <c:pt idx="170">
                  <c:v>1.03E-5</c:v>
                </c:pt>
                <c:pt idx="171">
                  <c:v>9.0000000000000002E-6</c:v>
                </c:pt>
                <c:pt idx="172">
                  <c:v>7.7000000000000008E-6</c:v>
                </c:pt>
                <c:pt idx="173">
                  <c:v>6.4999999999999996E-6</c:v>
                </c:pt>
                <c:pt idx="174">
                  <c:v>5.2000000000000002E-6</c:v>
                </c:pt>
                <c:pt idx="175">
                  <c:v>3.8999999999999999E-6</c:v>
                </c:pt>
                <c:pt idx="176">
                  <c:v>2.6000000000000001E-6</c:v>
                </c:pt>
                <c:pt idx="177">
                  <c:v>1.3E-6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0-4199-938D-DFEE30E15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4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1.0000000000000002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 - Beginning</a:t>
            </a:r>
          </a:p>
        </c:rich>
      </c:tx>
      <c:layout>
        <c:manualLayout>
          <c:xMode val="edge"/>
          <c:yMode val="edge"/>
          <c:x val="0.37181029750925226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Time!$BA$9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Time!$BA$10:$BA$210</c:f>
              <c:numCache>
                <c:formatCode>_(* #,##0.0000000_);_(* \(#,##0.0000000\);_(* "-"??_);_(@_)</c:formatCode>
                <c:ptCount val="201"/>
                <c:pt idx="0">
                  <c:v>2.6413060059948625E-5</c:v>
                </c:pt>
                <c:pt idx="1">
                  <c:v>1.5487072288808903E-4</c:v>
                </c:pt>
                <c:pt idx="2">
                  <c:v>3.1171276196601816E-3</c:v>
                </c:pt>
                <c:pt idx="3">
                  <c:v>1.2918820941613996E-2</c:v>
                </c:pt>
                <c:pt idx="4">
                  <c:v>2.0925456933054618E-2</c:v>
                </c:pt>
                <c:pt idx="5">
                  <c:v>3.8124482046334437E-2</c:v>
                </c:pt>
                <c:pt idx="6">
                  <c:v>3.8336173059400271E-2</c:v>
                </c:pt>
                <c:pt idx="7">
                  <c:v>3.2914795848949248E-2</c:v>
                </c:pt>
                <c:pt idx="8">
                  <c:v>3.8914296964224611E-2</c:v>
                </c:pt>
                <c:pt idx="9">
                  <c:v>3.9483401775369943E-2</c:v>
                </c:pt>
                <c:pt idx="10">
                  <c:v>4.2388065316791804E-2</c:v>
                </c:pt>
                <c:pt idx="11">
                  <c:v>4.7551238759632401E-2</c:v>
                </c:pt>
                <c:pt idx="12">
                  <c:v>4.7751333795110935E-2</c:v>
                </c:pt>
                <c:pt idx="13">
                  <c:v>4.6490464498785772E-2</c:v>
                </c:pt>
                <c:pt idx="14">
                  <c:v>4.6385069946936815E-2</c:v>
                </c:pt>
                <c:pt idx="15">
                  <c:v>3.9854988434945025E-2</c:v>
                </c:pt>
                <c:pt idx="16">
                  <c:v>3.7323071150856972E-2</c:v>
                </c:pt>
                <c:pt idx="17">
                  <c:v>2.9994928692468493E-2</c:v>
                </c:pt>
                <c:pt idx="18">
                  <c:v>3.1818202901777434E-2</c:v>
                </c:pt>
                <c:pt idx="19">
                  <c:v>2.6942223170515499E-2</c:v>
                </c:pt>
                <c:pt idx="20">
                  <c:v>2.2030038220342128E-2</c:v>
                </c:pt>
                <c:pt idx="21">
                  <c:v>1.6240166611005972E-2</c:v>
                </c:pt>
                <c:pt idx="22">
                  <c:v>1.7157279593965558E-2</c:v>
                </c:pt>
                <c:pt idx="23">
                  <c:v>1.3820214932733025E-2</c:v>
                </c:pt>
                <c:pt idx="24">
                  <c:v>1.4276838761281599E-2</c:v>
                </c:pt>
                <c:pt idx="25">
                  <c:v>1.4352599148185256E-2</c:v>
                </c:pt>
                <c:pt idx="26">
                  <c:v>1.3353154724355885E-2</c:v>
                </c:pt>
                <c:pt idx="27">
                  <c:v>1.3733245100828316E-2</c:v>
                </c:pt>
                <c:pt idx="28">
                  <c:v>1.2960437616732844E-2</c:v>
                </c:pt>
                <c:pt idx="29">
                  <c:v>1.4313301668583871E-2</c:v>
                </c:pt>
                <c:pt idx="30">
                  <c:v>1.2871406277701503E-2</c:v>
                </c:pt>
                <c:pt idx="31">
                  <c:v>1.2412849786221711E-2</c:v>
                </c:pt>
                <c:pt idx="32">
                  <c:v>1.2412463253635469E-2</c:v>
                </c:pt>
                <c:pt idx="33">
                  <c:v>1.2815874429477904E-2</c:v>
                </c:pt>
                <c:pt idx="34">
                  <c:v>1.2794228604648288E-2</c:v>
                </c:pt>
                <c:pt idx="35">
                  <c:v>1.3268761776359462E-2</c:v>
                </c:pt>
                <c:pt idx="36">
                  <c:v>1.4082541714596709E-2</c:v>
                </c:pt>
                <c:pt idx="37">
                  <c:v>1.1353492811524651E-2</c:v>
                </c:pt>
                <c:pt idx="38">
                  <c:v>1.1126984715986164E-2</c:v>
                </c:pt>
                <c:pt idx="39">
                  <c:v>1.0358686778730196E-2</c:v>
                </c:pt>
                <c:pt idx="40">
                  <c:v>8.308904473882767E-3</c:v>
                </c:pt>
                <c:pt idx="41">
                  <c:v>7.496928354381322E-3</c:v>
                </c:pt>
                <c:pt idx="42">
                  <c:v>6.3360421536977256E-3</c:v>
                </c:pt>
                <c:pt idx="43">
                  <c:v>5.6909192672579068E-3</c:v>
                </c:pt>
                <c:pt idx="44">
                  <c:v>4.7580872924577701E-3</c:v>
                </c:pt>
                <c:pt idx="45">
                  <c:v>4.8433821498220916E-3</c:v>
                </c:pt>
                <c:pt idx="46">
                  <c:v>4.2597179445949349E-3</c:v>
                </c:pt>
                <c:pt idx="47">
                  <c:v>3.9753588053153899E-3</c:v>
                </c:pt>
                <c:pt idx="48">
                  <c:v>3.94508041939301E-3</c:v>
                </c:pt>
                <c:pt idx="49">
                  <c:v>3.5813532557382056E-3</c:v>
                </c:pt>
                <c:pt idx="50">
                  <c:v>3.9221461526092495E-3</c:v>
                </c:pt>
                <c:pt idx="51">
                  <c:v>3.8761487748463154E-3</c:v>
                </c:pt>
                <c:pt idx="52">
                  <c:v>3.6949938360936914E-3</c:v>
                </c:pt>
                <c:pt idx="53">
                  <c:v>3.9157039428385299E-3</c:v>
                </c:pt>
                <c:pt idx="54">
                  <c:v>4.5118660350208836E-3</c:v>
                </c:pt>
                <c:pt idx="55">
                  <c:v>4.7732909075166681E-3</c:v>
                </c:pt>
                <c:pt idx="56">
                  <c:v>5.0012162892047116E-3</c:v>
                </c:pt>
                <c:pt idx="57">
                  <c:v>5.163044598645178E-3</c:v>
                </c:pt>
                <c:pt idx="58">
                  <c:v>4.2602333213765916E-3</c:v>
                </c:pt>
                <c:pt idx="59">
                  <c:v>3.2405603588671608E-3</c:v>
                </c:pt>
                <c:pt idx="60">
                  <c:v>2.2246238780247465E-3</c:v>
                </c:pt>
                <c:pt idx="61">
                  <c:v>1.6866993621696951E-3</c:v>
                </c:pt>
                <c:pt idx="62">
                  <c:v>1.1807282067774108E-3</c:v>
                </c:pt>
                <c:pt idx="63">
                  <c:v>6.6818599741899306E-4</c:v>
                </c:pt>
                <c:pt idx="64">
                  <c:v>3.9220173084138351E-4</c:v>
                </c:pt>
                <c:pt idx="65">
                  <c:v>3.002069753155137E-4</c:v>
                </c:pt>
                <c:pt idx="66">
                  <c:v>2.7727270853175341E-4</c:v>
                </c:pt>
                <c:pt idx="67">
                  <c:v>2.0846990818047258E-4</c:v>
                </c:pt>
                <c:pt idx="68">
                  <c:v>1.4056901719709247E-4</c:v>
                </c:pt>
                <c:pt idx="69">
                  <c:v>8.3104506042277386E-5</c:v>
                </c:pt>
                <c:pt idx="70">
                  <c:v>5.0120392016195202E-5</c:v>
                </c:pt>
                <c:pt idx="71">
                  <c:v>3.6205218911441779E-5</c:v>
                </c:pt>
                <c:pt idx="72">
                  <c:v>2.3965020347075341E-5</c:v>
                </c:pt>
                <c:pt idx="73">
                  <c:v>1.4430549886410959E-5</c:v>
                </c:pt>
                <c:pt idx="74">
                  <c:v>5.7979887936472591E-6</c:v>
                </c:pt>
                <c:pt idx="75">
                  <c:v>2.4480397128732877E-6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50-4183-AF3D-51D0561601E7}"/>
            </c:ext>
          </c:extLst>
        </c:ser>
        <c:ser>
          <c:idx val="1"/>
          <c:order val="1"/>
          <c:tx>
            <c:strRef>
              <c:f>Time!$BB$9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Time!$BB$10:$BB$210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9.7087000000000007E-3</c:v>
                </c:pt>
                <c:pt idx="3">
                  <c:v>2.1178800000000001E-2</c:v>
                </c:pt>
                <c:pt idx="4">
                  <c:v>2.9168900000000001E-2</c:v>
                </c:pt>
                <c:pt idx="5">
                  <c:v>3.3853500000000002E-2</c:v>
                </c:pt>
                <c:pt idx="6">
                  <c:v>4.1865600000000003E-2</c:v>
                </c:pt>
                <c:pt idx="7">
                  <c:v>4.5257100000000001E-2</c:v>
                </c:pt>
                <c:pt idx="8">
                  <c:v>4.7602999999999999E-2</c:v>
                </c:pt>
                <c:pt idx="9">
                  <c:v>4.8677900000000003E-2</c:v>
                </c:pt>
                <c:pt idx="10">
                  <c:v>4.9109E-2</c:v>
                </c:pt>
                <c:pt idx="11">
                  <c:v>4.7980000000000002E-2</c:v>
                </c:pt>
                <c:pt idx="12">
                  <c:v>4.4163599999999997E-2</c:v>
                </c:pt>
                <c:pt idx="13">
                  <c:v>4.4124999999999998E-2</c:v>
                </c:pt>
                <c:pt idx="14">
                  <c:v>4.08262E-2</c:v>
                </c:pt>
                <c:pt idx="15">
                  <c:v>3.6591899999999997E-2</c:v>
                </c:pt>
                <c:pt idx="16">
                  <c:v>3.2336499999999997E-2</c:v>
                </c:pt>
                <c:pt idx="17">
                  <c:v>2.67586E-2</c:v>
                </c:pt>
                <c:pt idx="18">
                  <c:v>2.1662600000000001E-2</c:v>
                </c:pt>
                <c:pt idx="19">
                  <c:v>1.8485700000000001E-2</c:v>
                </c:pt>
                <c:pt idx="20">
                  <c:v>1.6873200000000001E-2</c:v>
                </c:pt>
                <c:pt idx="21">
                  <c:v>1.5752800000000001E-2</c:v>
                </c:pt>
                <c:pt idx="22">
                  <c:v>1.46327E-2</c:v>
                </c:pt>
                <c:pt idx="23">
                  <c:v>1.40047E-2</c:v>
                </c:pt>
                <c:pt idx="24">
                  <c:v>1.3628899999999999E-2</c:v>
                </c:pt>
                <c:pt idx="25">
                  <c:v>1.32531E-2</c:v>
                </c:pt>
                <c:pt idx="26">
                  <c:v>1.2877400000000001E-2</c:v>
                </c:pt>
                <c:pt idx="27">
                  <c:v>1.2501699999999999E-2</c:v>
                </c:pt>
                <c:pt idx="28">
                  <c:v>1.2123699999999999E-2</c:v>
                </c:pt>
                <c:pt idx="29">
                  <c:v>1.17456E-2</c:v>
                </c:pt>
                <c:pt idx="30">
                  <c:v>1.1367800000000001E-2</c:v>
                </c:pt>
                <c:pt idx="31">
                  <c:v>1.09897E-2</c:v>
                </c:pt>
                <c:pt idx="32">
                  <c:v>1.0611600000000001E-2</c:v>
                </c:pt>
                <c:pt idx="33">
                  <c:v>1.02335E-2</c:v>
                </c:pt>
                <c:pt idx="34">
                  <c:v>9.8557999999999996E-3</c:v>
                </c:pt>
                <c:pt idx="35">
                  <c:v>9.5528000000000002E-3</c:v>
                </c:pt>
                <c:pt idx="36">
                  <c:v>9.2501000000000007E-3</c:v>
                </c:pt>
                <c:pt idx="37">
                  <c:v>8.9472000000000006E-3</c:v>
                </c:pt>
                <c:pt idx="38">
                  <c:v>8.6444E-3</c:v>
                </c:pt>
                <c:pt idx="39">
                  <c:v>8.3415999999999994E-3</c:v>
                </c:pt>
                <c:pt idx="40">
                  <c:v>8.0388000000000005E-3</c:v>
                </c:pt>
                <c:pt idx="41">
                  <c:v>7.7359000000000004E-3</c:v>
                </c:pt>
                <c:pt idx="42">
                  <c:v>7.4332000000000001E-3</c:v>
                </c:pt>
                <c:pt idx="43">
                  <c:v>7.1303E-3</c:v>
                </c:pt>
                <c:pt idx="44">
                  <c:v>6.8275000000000002E-3</c:v>
                </c:pt>
                <c:pt idx="45">
                  <c:v>6.5246000000000002E-3</c:v>
                </c:pt>
                <c:pt idx="46">
                  <c:v>6.2218999999999998E-3</c:v>
                </c:pt>
                <c:pt idx="47">
                  <c:v>5.9191000000000001E-3</c:v>
                </c:pt>
                <c:pt idx="48">
                  <c:v>5.6163000000000003E-3</c:v>
                </c:pt>
                <c:pt idx="49">
                  <c:v>5.3134000000000002E-3</c:v>
                </c:pt>
                <c:pt idx="50">
                  <c:v>5.0105999999999996E-3</c:v>
                </c:pt>
                <c:pt idx="51">
                  <c:v>4.7077999999999998E-3</c:v>
                </c:pt>
                <c:pt idx="52">
                  <c:v>4.4048999999999998E-3</c:v>
                </c:pt>
                <c:pt idx="53">
                  <c:v>4.1021E-3</c:v>
                </c:pt>
                <c:pt idx="54">
                  <c:v>3.7992999999999998E-3</c:v>
                </c:pt>
                <c:pt idx="55">
                  <c:v>3.6754000000000001E-3</c:v>
                </c:pt>
                <c:pt idx="56">
                  <c:v>3.5515999999999998E-3</c:v>
                </c:pt>
                <c:pt idx="57">
                  <c:v>3.4277000000000001E-3</c:v>
                </c:pt>
                <c:pt idx="58">
                  <c:v>3.3038999999999998E-3</c:v>
                </c:pt>
                <c:pt idx="59">
                  <c:v>3.1800000000000001E-3</c:v>
                </c:pt>
                <c:pt idx="60">
                  <c:v>3.0561999999999998E-3</c:v>
                </c:pt>
                <c:pt idx="61">
                  <c:v>2.9321999999999998E-3</c:v>
                </c:pt>
                <c:pt idx="62">
                  <c:v>2.8084E-3</c:v>
                </c:pt>
                <c:pt idx="63">
                  <c:v>2.6844999999999998E-3</c:v>
                </c:pt>
                <c:pt idx="64">
                  <c:v>2.3010000000000001E-3</c:v>
                </c:pt>
                <c:pt idx="65">
                  <c:v>1.9174999999999999E-3</c:v>
                </c:pt>
                <c:pt idx="66">
                  <c:v>1.534E-3</c:v>
                </c:pt>
                <c:pt idx="67">
                  <c:v>1.1505E-3</c:v>
                </c:pt>
                <c:pt idx="68">
                  <c:v>7.67E-4</c:v>
                </c:pt>
                <c:pt idx="69">
                  <c:v>3.835E-4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50-4183-AF3D-51D056160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 - Tail</a:t>
            </a:r>
          </a:p>
        </c:rich>
      </c:tx>
      <c:layout>
        <c:manualLayout>
          <c:xMode val="edge"/>
          <c:yMode val="edge"/>
          <c:x val="0.46958561523425424"/>
          <c:y val="4.184247016292775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Time!$BA$9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Time!$BA$10:$BA$210</c:f>
              <c:numCache>
                <c:formatCode>_(* #,##0.0000000_);_(* \(#,##0.0000000\);_(* "-"??_);_(@_)</c:formatCode>
                <c:ptCount val="201"/>
                <c:pt idx="0">
                  <c:v>2.6413060059948625E-5</c:v>
                </c:pt>
                <c:pt idx="1">
                  <c:v>1.5487072288808903E-4</c:v>
                </c:pt>
                <c:pt idx="2">
                  <c:v>3.1171276196601816E-3</c:v>
                </c:pt>
                <c:pt idx="3">
                  <c:v>1.2918820941613996E-2</c:v>
                </c:pt>
                <c:pt idx="4">
                  <c:v>2.0925456933054618E-2</c:v>
                </c:pt>
                <c:pt idx="5">
                  <c:v>3.8124482046334437E-2</c:v>
                </c:pt>
                <c:pt idx="6">
                  <c:v>3.8336173059400271E-2</c:v>
                </c:pt>
                <c:pt idx="7">
                  <c:v>3.2914795848949248E-2</c:v>
                </c:pt>
                <c:pt idx="8">
                  <c:v>3.8914296964224611E-2</c:v>
                </c:pt>
                <c:pt idx="9">
                  <c:v>3.9483401775369943E-2</c:v>
                </c:pt>
                <c:pt idx="10">
                  <c:v>4.2388065316791804E-2</c:v>
                </c:pt>
                <c:pt idx="11">
                  <c:v>4.7551238759632401E-2</c:v>
                </c:pt>
                <c:pt idx="12">
                  <c:v>4.7751333795110935E-2</c:v>
                </c:pt>
                <c:pt idx="13">
                  <c:v>4.6490464498785772E-2</c:v>
                </c:pt>
                <c:pt idx="14">
                  <c:v>4.6385069946936815E-2</c:v>
                </c:pt>
                <c:pt idx="15">
                  <c:v>3.9854988434945025E-2</c:v>
                </c:pt>
                <c:pt idx="16">
                  <c:v>3.7323071150856972E-2</c:v>
                </c:pt>
                <c:pt idx="17">
                  <c:v>2.9994928692468493E-2</c:v>
                </c:pt>
                <c:pt idx="18">
                  <c:v>3.1818202901777434E-2</c:v>
                </c:pt>
                <c:pt idx="19">
                  <c:v>2.6942223170515499E-2</c:v>
                </c:pt>
                <c:pt idx="20">
                  <c:v>2.2030038220342128E-2</c:v>
                </c:pt>
                <c:pt idx="21">
                  <c:v>1.6240166611005972E-2</c:v>
                </c:pt>
                <c:pt idx="22">
                  <c:v>1.7157279593965558E-2</c:v>
                </c:pt>
                <c:pt idx="23">
                  <c:v>1.3820214932733025E-2</c:v>
                </c:pt>
                <c:pt idx="24">
                  <c:v>1.4276838761281599E-2</c:v>
                </c:pt>
                <c:pt idx="25">
                  <c:v>1.4352599148185256E-2</c:v>
                </c:pt>
                <c:pt idx="26">
                  <c:v>1.3353154724355885E-2</c:v>
                </c:pt>
                <c:pt idx="27">
                  <c:v>1.3733245100828316E-2</c:v>
                </c:pt>
                <c:pt idx="28">
                  <c:v>1.2960437616732844E-2</c:v>
                </c:pt>
                <c:pt idx="29">
                  <c:v>1.4313301668583871E-2</c:v>
                </c:pt>
                <c:pt idx="30">
                  <c:v>1.2871406277701503E-2</c:v>
                </c:pt>
                <c:pt idx="31">
                  <c:v>1.2412849786221711E-2</c:v>
                </c:pt>
                <c:pt idx="32">
                  <c:v>1.2412463253635469E-2</c:v>
                </c:pt>
                <c:pt idx="33">
                  <c:v>1.2815874429477904E-2</c:v>
                </c:pt>
                <c:pt idx="34">
                  <c:v>1.2794228604648288E-2</c:v>
                </c:pt>
                <c:pt idx="35">
                  <c:v>1.3268761776359462E-2</c:v>
                </c:pt>
                <c:pt idx="36">
                  <c:v>1.4082541714596709E-2</c:v>
                </c:pt>
                <c:pt idx="37">
                  <c:v>1.1353492811524651E-2</c:v>
                </c:pt>
                <c:pt idx="38">
                  <c:v>1.1126984715986164E-2</c:v>
                </c:pt>
                <c:pt idx="39">
                  <c:v>1.0358686778730196E-2</c:v>
                </c:pt>
                <c:pt idx="40">
                  <c:v>8.308904473882767E-3</c:v>
                </c:pt>
                <c:pt idx="41">
                  <c:v>7.496928354381322E-3</c:v>
                </c:pt>
                <c:pt idx="42">
                  <c:v>6.3360421536977256E-3</c:v>
                </c:pt>
                <c:pt idx="43">
                  <c:v>5.6909192672579068E-3</c:v>
                </c:pt>
                <c:pt idx="44">
                  <c:v>4.7580872924577701E-3</c:v>
                </c:pt>
                <c:pt idx="45">
                  <c:v>4.8433821498220916E-3</c:v>
                </c:pt>
                <c:pt idx="46">
                  <c:v>4.2597179445949349E-3</c:v>
                </c:pt>
                <c:pt idx="47">
                  <c:v>3.9753588053153899E-3</c:v>
                </c:pt>
                <c:pt idx="48">
                  <c:v>3.94508041939301E-3</c:v>
                </c:pt>
                <c:pt idx="49">
                  <c:v>3.5813532557382056E-3</c:v>
                </c:pt>
                <c:pt idx="50">
                  <c:v>3.9221461526092495E-3</c:v>
                </c:pt>
                <c:pt idx="51">
                  <c:v>3.8761487748463154E-3</c:v>
                </c:pt>
                <c:pt idx="52">
                  <c:v>3.6949938360936914E-3</c:v>
                </c:pt>
                <c:pt idx="53">
                  <c:v>3.9157039428385299E-3</c:v>
                </c:pt>
                <c:pt idx="54">
                  <c:v>4.5118660350208836E-3</c:v>
                </c:pt>
                <c:pt idx="55">
                  <c:v>4.7732909075166681E-3</c:v>
                </c:pt>
                <c:pt idx="56">
                  <c:v>5.0012162892047116E-3</c:v>
                </c:pt>
                <c:pt idx="57">
                  <c:v>5.163044598645178E-3</c:v>
                </c:pt>
                <c:pt idx="58">
                  <c:v>4.2602333213765916E-3</c:v>
                </c:pt>
                <c:pt idx="59">
                  <c:v>3.2405603588671608E-3</c:v>
                </c:pt>
                <c:pt idx="60">
                  <c:v>2.2246238780247465E-3</c:v>
                </c:pt>
                <c:pt idx="61">
                  <c:v>1.6866993621696951E-3</c:v>
                </c:pt>
                <c:pt idx="62">
                  <c:v>1.1807282067774108E-3</c:v>
                </c:pt>
                <c:pt idx="63">
                  <c:v>6.6818599741899306E-4</c:v>
                </c:pt>
                <c:pt idx="64">
                  <c:v>3.9220173084138351E-4</c:v>
                </c:pt>
                <c:pt idx="65">
                  <c:v>3.002069753155137E-4</c:v>
                </c:pt>
                <c:pt idx="66">
                  <c:v>2.7727270853175341E-4</c:v>
                </c:pt>
                <c:pt idx="67">
                  <c:v>2.0846990818047258E-4</c:v>
                </c:pt>
                <c:pt idx="68">
                  <c:v>1.4056901719709247E-4</c:v>
                </c:pt>
                <c:pt idx="69">
                  <c:v>8.3104506042277386E-5</c:v>
                </c:pt>
                <c:pt idx="70">
                  <c:v>5.0120392016195202E-5</c:v>
                </c:pt>
                <c:pt idx="71">
                  <c:v>3.6205218911441779E-5</c:v>
                </c:pt>
                <c:pt idx="72">
                  <c:v>2.3965020347075341E-5</c:v>
                </c:pt>
                <c:pt idx="73">
                  <c:v>1.4430549886410959E-5</c:v>
                </c:pt>
                <c:pt idx="74">
                  <c:v>5.7979887936472591E-6</c:v>
                </c:pt>
                <c:pt idx="75">
                  <c:v>2.4480397128732877E-6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4A-434A-AC3C-94613B5EB9C7}"/>
            </c:ext>
          </c:extLst>
        </c:ser>
        <c:ser>
          <c:idx val="1"/>
          <c:order val="1"/>
          <c:tx>
            <c:strRef>
              <c:f>Time!$BB$9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Time!$BB$10:$BB$210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9.7087000000000007E-3</c:v>
                </c:pt>
                <c:pt idx="3">
                  <c:v>2.1178800000000001E-2</c:v>
                </c:pt>
                <c:pt idx="4">
                  <c:v>2.9168900000000001E-2</c:v>
                </c:pt>
                <c:pt idx="5">
                  <c:v>3.3853500000000002E-2</c:v>
                </c:pt>
                <c:pt idx="6">
                  <c:v>4.1865600000000003E-2</c:v>
                </c:pt>
                <c:pt idx="7">
                  <c:v>4.5257100000000001E-2</c:v>
                </c:pt>
                <c:pt idx="8">
                  <c:v>4.7602999999999999E-2</c:v>
                </c:pt>
                <c:pt idx="9">
                  <c:v>4.8677900000000003E-2</c:v>
                </c:pt>
                <c:pt idx="10">
                  <c:v>4.9109E-2</c:v>
                </c:pt>
                <c:pt idx="11">
                  <c:v>4.7980000000000002E-2</c:v>
                </c:pt>
                <c:pt idx="12">
                  <c:v>4.4163599999999997E-2</c:v>
                </c:pt>
                <c:pt idx="13">
                  <c:v>4.4124999999999998E-2</c:v>
                </c:pt>
                <c:pt idx="14">
                  <c:v>4.08262E-2</c:v>
                </c:pt>
                <c:pt idx="15">
                  <c:v>3.6591899999999997E-2</c:v>
                </c:pt>
                <c:pt idx="16">
                  <c:v>3.2336499999999997E-2</c:v>
                </c:pt>
                <c:pt idx="17">
                  <c:v>2.67586E-2</c:v>
                </c:pt>
                <c:pt idx="18">
                  <c:v>2.1662600000000001E-2</c:v>
                </c:pt>
                <c:pt idx="19">
                  <c:v>1.8485700000000001E-2</c:v>
                </c:pt>
                <c:pt idx="20">
                  <c:v>1.6873200000000001E-2</c:v>
                </c:pt>
                <c:pt idx="21">
                  <c:v>1.5752800000000001E-2</c:v>
                </c:pt>
                <c:pt idx="22">
                  <c:v>1.46327E-2</c:v>
                </c:pt>
                <c:pt idx="23">
                  <c:v>1.40047E-2</c:v>
                </c:pt>
                <c:pt idx="24">
                  <c:v>1.3628899999999999E-2</c:v>
                </c:pt>
                <c:pt idx="25">
                  <c:v>1.32531E-2</c:v>
                </c:pt>
                <c:pt idx="26">
                  <c:v>1.2877400000000001E-2</c:v>
                </c:pt>
                <c:pt idx="27">
                  <c:v>1.2501699999999999E-2</c:v>
                </c:pt>
                <c:pt idx="28">
                  <c:v>1.2123699999999999E-2</c:v>
                </c:pt>
                <c:pt idx="29">
                  <c:v>1.17456E-2</c:v>
                </c:pt>
                <c:pt idx="30">
                  <c:v>1.1367800000000001E-2</c:v>
                </c:pt>
                <c:pt idx="31">
                  <c:v>1.09897E-2</c:v>
                </c:pt>
                <c:pt idx="32">
                  <c:v>1.0611600000000001E-2</c:v>
                </c:pt>
                <c:pt idx="33">
                  <c:v>1.02335E-2</c:v>
                </c:pt>
                <c:pt idx="34">
                  <c:v>9.8557999999999996E-3</c:v>
                </c:pt>
                <c:pt idx="35">
                  <c:v>9.5528000000000002E-3</c:v>
                </c:pt>
                <c:pt idx="36">
                  <c:v>9.2501000000000007E-3</c:v>
                </c:pt>
                <c:pt idx="37">
                  <c:v>8.9472000000000006E-3</c:v>
                </c:pt>
                <c:pt idx="38">
                  <c:v>8.6444E-3</c:v>
                </c:pt>
                <c:pt idx="39">
                  <c:v>8.3415999999999994E-3</c:v>
                </c:pt>
                <c:pt idx="40">
                  <c:v>8.0388000000000005E-3</c:v>
                </c:pt>
                <c:pt idx="41">
                  <c:v>7.7359000000000004E-3</c:v>
                </c:pt>
                <c:pt idx="42">
                  <c:v>7.4332000000000001E-3</c:v>
                </c:pt>
                <c:pt idx="43">
                  <c:v>7.1303E-3</c:v>
                </c:pt>
                <c:pt idx="44">
                  <c:v>6.8275000000000002E-3</c:v>
                </c:pt>
                <c:pt idx="45">
                  <c:v>6.5246000000000002E-3</c:v>
                </c:pt>
                <c:pt idx="46">
                  <c:v>6.2218999999999998E-3</c:v>
                </c:pt>
                <c:pt idx="47">
                  <c:v>5.9191000000000001E-3</c:v>
                </c:pt>
                <c:pt idx="48">
                  <c:v>5.6163000000000003E-3</c:v>
                </c:pt>
                <c:pt idx="49">
                  <c:v>5.3134000000000002E-3</c:v>
                </c:pt>
                <c:pt idx="50">
                  <c:v>5.0105999999999996E-3</c:v>
                </c:pt>
                <c:pt idx="51">
                  <c:v>4.7077999999999998E-3</c:v>
                </c:pt>
                <c:pt idx="52">
                  <c:v>4.4048999999999998E-3</c:v>
                </c:pt>
                <c:pt idx="53">
                  <c:v>4.1021E-3</c:v>
                </c:pt>
                <c:pt idx="54">
                  <c:v>3.7992999999999998E-3</c:v>
                </c:pt>
                <c:pt idx="55">
                  <c:v>3.6754000000000001E-3</c:v>
                </c:pt>
                <c:pt idx="56">
                  <c:v>3.5515999999999998E-3</c:v>
                </c:pt>
                <c:pt idx="57">
                  <c:v>3.4277000000000001E-3</c:v>
                </c:pt>
                <c:pt idx="58">
                  <c:v>3.3038999999999998E-3</c:v>
                </c:pt>
                <c:pt idx="59">
                  <c:v>3.1800000000000001E-3</c:v>
                </c:pt>
                <c:pt idx="60">
                  <c:v>3.0561999999999998E-3</c:v>
                </c:pt>
                <c:pt idx="61">
                  <c:v>2.9321999999999998E-3</c:v>
                </c:pt>
                <c:pt idx="62">
                  <c:v>2.8084E-3</c:v>
                </c:pt>
                <c:pt idx="63">
                  <c:v>2.6844999999999998E-3</c:v>
                </c:pt>
                <c:pt idx="64">
                  <c:v>2.3010000000000001E-3</c:v>
                </c:pt>
                <c:pt idx="65">
                  <c:v>1.9174999999999999E-3</c:v>
                </c:pt>
                <c:pt idx="66">
                  <c:v>1.534E-3</c:v>
                </c:pt>
                <c:pt idx="67">
                  <c:v>1.1505E-3</c:v>
                </c:pt>
                <c:pt idx="68">
                  <c:v>7.67E-4</c:v>
                </c:pt>
                <c:pt idx="69">
                  <c:v>3.835E-4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4A-434A-AC3C-94613B5EB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50"/>
          <c:min val="10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5.000000000000001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 - Mid</a:t>
            </a:r>
          </a:p>
        </c:rich>
      </c:tx>
      <c:layout>
        <c:manualLayout>
          <c:xMode val="edge"/>
          <c:yMode val="edge"/>
          <c:x val="0.46210592866101069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Time!$BA$9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Time!$BA$10:$BA$210</c:f>
              <c:numCache>
                <c:formatCode>_(* #,##0.0000000_);_(* \(#,##0.0000000\);_(* "-"??_);_(@_)</c:formatCode>
                <c:ptCount val="201"/>
                <c:pt idx="0">
                  <c:v>2.6413060059948625E-5</c:v>
                </c:pt>
                <c:pt idx="1">
                  <c:v>1.5487072288808903E-4</c:v>
                </c:pt>
                <c:pt idx="2">
                  <c:v>3.1171276196601816E-3</c:v>
                </c:pt>
                <c:pt idx="3">
                  <c:v>1.2918820941613996E-2</c:v>
                </c:pt>
                <c:pt idx="4">
                  <c:v>2.0925456933054618E-2</c:v>
                </c:pt>
                <c:pt idx="5">
                  <c:v>3.8124482046334437E-2</c:v>
                </c:pt>
                <c:pt idx="6">
                  <c:v>3.8336173059400271E-2</c:v>
                </c:pt>
                <c:pt idx="7">
                  <c:v>3.2914795848949248E-2</c:v>
                </c:pt>
                <c:pt idx="8">
                  <c:v>3.8914296964224611E-2</c:v>
                </c:pt>
                <c:pt idx="9">
                  <c:v>3.9483401775369943E-2</c:v>
                </c:pt>
                <c:pt idx="10">
                  <c:v>4.2388065316791804E-2</c:v>
                </c:pt>
                <c:pt idx="11">
                  <c:v>4.7551238759632401E-2</c:v>
                </c:pt>
                <c:pt idx="12">
                  <c:v>4.7751333795110935E-2</c:v>
                </c:pt>
                <c:pt idx="13">
                  <c:v>4.6490464498785772E-2</c:v>
                </c:pt>
                <c:pt idx="14">
                  <c:v>4.6385069946936815E-2</c:v>
                </c:pt>
                <c:pt idx="15">
                  <c:v>3.9854988434945025E-2</c:v>
                </c:pt>
                <c:pt idx="16">
                  <c:v>3.7323071150856972E-2</c:v>
                </c:pt>
                <c:pt idx="17">
                  <c:v>2.9994928692468493E-2</c:v>
                </c:pt>
                <c:pt idx="18">
                  <c:v>3.1818202901777434E-2</c:v>
                </c:pt>
                <c:pt idx="19">
                  <c:v>2.6942223170515499E-2</c:v>
                </c:pt>
                <c:pt idx="20">
                  <c:v>2.2030038220342128E-2</c:v>
                </c:pt>
                <c:pt idx="21">
                  <c:v>1.6240166611005972E-2</c:v>
                </c:pt>
                <c:pt idx="22">
                  <c:v>1.7157279593965558E-2</c:v>
                </c:pt>
                <c:pt idx="23">
                  <c:v>1.3820214932733025E-2</c:v>
                </c:pt>
                <c:pt idx="24">
                  <c:v>1.4276838761281599E-2</c:v>
                </c:pt>
                <c:pt idx="25">
                  <c:v>1.4352599148185256E-2</c:v>
                </c:pt>
                <c:pt idx="26">
                  <c:v>1.3353154724355885E-2</c:v>
                </c:pt>
                <c:pt idx="27">
                  <c:v>1.3733245100828316E-2</c:v>
                </c:pt>
                <c:pt idx="28">
                  <c:v>1.2960437616732844E-2</c:v>
                </c:pt>
                <c:pt idx="29">
                  <c:v>1.4313301668583871E-2</c:v>
                </c:pt>
                <c:pt idx="30">
                  <c:v>1.2871406277701503E-2</c:v>
                </c:pt>
                <c:pt idx="31">
                  <c:v>1.2412849786221711E-2</c:v>
                </c:pt>
                <c:pt idx="32">
                  <c:v>1.2412463253635469E-2</c:v>
                </c:pt>
                <c:pt idx="33">
                  <c:v>1.2815874429477904E-2</c:v>
                </c:pt>
                <c:pt idx="34">
                  <c:v>1.2794228604648288E-2</c:v>
                </c:pt>
                <c:pt idx="35">
                  <c:v>1.3268761776359462E-2</c:v>
                </c:pt>
                <c:pt idx="36">
                  <c:v>1.4082541714596709E-2</c:v>
                </c:pt>
                <c:pt idx="37">
                  <c:v>1.1353492811524651E-2</c:v>
                </c:pt>
                <c:pt idx="38">
                  <c:v>1.1126984715986164E-2</c:v>
                </c:pt>
                <c:pt idx="39">
                  <c:v>1.0358686778730196E-2</c:v>
                </c:pt>
                <c:pt idx="40">
                  <c:v>8.308904473882767E-3</c:v>
                </c:pt>
                <c:pt idx="41">
                  <c:v>7.496928354381322E-3</c:v>
                </c:pt>
                <c:pt idx="42">
                  <c:v>6.3360421536977256E-3</c:v>
                </c:pt>
                <c:pt idx="43">
                  <c:v>5.6909192672579068E-3</c:v>
                </c:pt>
                <c:pt idx="44">
                  <c:v>4.7580872924577701E-3</c:v>
                </c:pt>
                <c:pt idx="45">
                  <c:v>4.8433821498220916E-3</c:v>
                </c:pt>
                <c:pt idx="46">
                  <c:v>4.2597179445949349E-3</c:v>
                </c:pt>
                <c:pt idx="47">
                  <c:v>3.9753588053153899E-3</c:v>
                </c:pt>
                <c:pt idx="48">
                  <c:v>3.94508041939301E-3</c:v>
                </c:pt>
                <c:pt idx="49">
                  <c:v>3.5813532557382056E-3</c:v>
                </c:pt>
                <c:pt idx="50">
                  <c:v>3.9221461526092495E-3</c:v>
                </c:pt>
                <c:pt idx="51">
                  <c:v>3.8761487748463154E-3</c:v>
                </c:pt>
                <c:pt idx="52">
                  <c:v>3.6949938360936914E-3</c:v>
                </c:pt>
                <c:pt idx="53">
                  <c:v>3.9157039428385299E-3</c:v>
                </c:pt>
                <c:pt idx="54">
                  <c:v>4.5118660350208836E-3</c:v>
                </c:pt>
                <c:pt idx="55">
                  <c:v>4.7732909075166681E-3</c:v>
                </c:pt>
                <c:pt idx="56">
                  <c:v>5.0012162892047116E-3</c:v>
                </c:pt>
                <c:pt idx="57">
                  <c:v>5.163044598645178E-3</c:v>
                </c:pt>
                <c:pt idx="58">
                  <c:v>4.2602333213765916E-3</c:v>
                </c:pt>
                <c:pt idx="59">
                  <c:v>3.2405603588671608E-3</c:v>
                </c:pt>
                <c:pt idx="60">
                  <c:v>2.2246238780247465E-3</c:v>
                </c:pt>
                <c:pt idx="61">
                  <c:v>1.6866993621696951E-3</c:v>
                </c:pt>
                <c:pt idx="62">
                  <c:v>1.1807282067774108E-3</c:v>
                </c:pt>
                <c:pt idx="63">
                  <c:v>6.6818599741899306E-4</c:v>
                </c:pt>
                <c:pt idx="64">
                  <c:v>3.9220173084138351E-4</c:v>
                </c:pt>
                <c:pt idx="65">
                  <c:v>3.002069753155137E-4</c:v>
                </c:pt>
                <c:pt idx="66">
                  <c:v>2.7727270853175341E-4</c:v>
                </c:pt>
                <c:pt idx="67">
                  <c:v>2.0846990818047258E-4</c:v>
                </c:pt>
                <c:pt idx="68">
                  <c:v>1.4056901719709247E-4</c:v>
                </c:pt>
                <c:pt idx="69">
                  <c:v>8.3104506042277386E-5</c:v>
                </c:pt>
                <c:pt idx="70">
                  <c:v>5.0120392016195202E-5</c:v>
                </c:pt>
                <c:pt idx="71">
                  <c:v>3.6205218911441779E-5</c:v>
                </c:pt>
                <c:pt idx="72">
                  <c:v>2.3965020347075341E-5</c:v>
                </c:pt>
                <c:pt idx="73">
                  <c:v>1.4430549886410959E-5</c:v>
                </c:pt>
                <c:pt idx="74">
                  <c:v>5.7979887936472591E-6</c:v>
                </c:pt>
                <c:pt idx="75">
                  <c:v>2.4480397128732877E-6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8E-49D6-91FA-6D14FEB823B9}"/>
            </c:ext>
          </c:extLst>
        </c:ser>
        <c:ser>
          <c:idx val="1"/>
          <c:order val="1"/>
          <c:tx>
            <c:strRef>
              <c:f>Time!$BB$9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Time!$BB$10:$BB$210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9.7087000000000007E-3</c:v>
                </c:pt>
                <c:pt idx="3">
                  <c:v>2.1178800000000001E-2</c:v>
                </c:pt>
                <c:pt idx="4">
                  <c:v>2.9168900000000001E-2</c:v>
                </c:pt>
                <c:pt idx="5">
                  <c:v>3.3853500000000002E-2</c:v>
                </c:pt>
                <c:pt idx="6">
                  <c:v>4.1865600000000003E-2</c:v>
                </c:pt>
                <c:pt idx="7">
                  <c:v>4.5257100000000001E-2</c:v>
                </c:pt>
                <c:pt idx="8">
                  <c:v>4.7602999999999999E-2</c:v>
                </c:pt>
                <c:pt idx="9">
                  <c:v>4.8677900000000003E-2</c:v>
                </c:pt>
                <c:pt idx="10">
                  <c:v>4.9109E-2</c:v>
                </c:pt>
                <c:pt idx="11">
                  <c:v>4.7980000000000002E-2</c:v>
                </c:pt>
                <c:pt idx="12">
                  <c:v>4.4163599999999997E-2</c:v>
                </c:pt>
                <c:pt idx="13">
                  <c:v>4.4124999999999998E-2</c:v>
                </c:pt>
                <c:pt idx="14">
                  <c:v>4.08262E-2</c:v>
                </c:pt>
                <c:pt idx="15">
                  <c:v>3.6591899999999997E-2</c:v>
                </c:pt>
                <c:pt idx="16">
                  <c:v>3.2336499999999997E-2</c:v>
                </c:pt>
                <c:pt idx="17">
                  <c:v>2.67586E-2</c:v>
                </c:pt>
                <c:pt idx="18">
                  <c:v>2.1662600000000001E-2</c:v>
                </c:pt>
                <c:pt idx="19">
                  <c:v>1.8485700000000001E-2</c:v>
                </c:pt>
                <c:pt idx="20">
                  <c:v>1.6873200000000001E-2</c:v>
                </c:pt>
                <c:pt idx="21">
                  <c:v>1.5752800000000001E-2</c:v>
                </c:pt>
                <c:pt idx="22">
                  <c:v>1.46327E-2</c:v>
                </c:pt>
                <c:pt idx="23">
                  <c:v>1.40047E-2</c:v>
                </c:pt>
                <c:pt idx="24">
                  <c:v>1.3628899999999999E-2</c:v>
                </c:pt>
                <c:pt idx="25">
                  <c:v>1.32531E-2</c:v>
                </c:pt>
                <c:pt idx="26">
                  <c:v>1.2877400000000001E-2</c:v>
                </c:pt>
                <c:pt idx="27">
                  <c:v>1.2501699999999999E-2</c:v>
                </c:pt>
                <c:pt idx="28">
                  <c:v>1.2123699999999999E-2</c:v>
                </c:pt>
                <c:pt idx="29">
                  <c:v>1.17456E-2</c:v>
                </c:pt>
                <c:pt idx="30">
                  <c:v>1.1367800000000001E-2</c:v>
                </c:pt>
                <c:pt idx="31">
                  <c:v>1.09897E-2</c:v>
                </c:pt>
                <c:pt idx="32">
                  <c:v>1.0611600000000001E-2</c:v>
                </c:pt>
                <c:pt idx="33">
                  <c:v>1.02335E-2</c:v>
                </c:pt>
                <c:pt idx="34">
                  <c:v>9.8557999999999996E-3</c:v>
                </c:pt>
                <c:pt idx="35">
                  <c:v>9.5528000000000002E-3</c:v>
                </c:pt>
                <c:pt idx="36">
                  <c:v>9.2501000000000007E-3</c:v>
                </c:pt>
                <c:pt idx="37">
                  <c:v>8.9472000000000006E-3</c:v>
                </c:pt>
                <c:pt idx="38">
                  <c:v>8.6444E-3</c:v>
                </c:pt>
                <c:pt idx="39">
                  <c:v>8.3415999999999994E-3</c:v>
                </c:pt>
                <c:pt idx="40">
                  <c:v>8.0388000000000005E-3</c:v>
                </c:pt>
                <c:pt idx="41">
                  <c:v>7.7359000000000004E-3</c:v>
                </c:pt>
                <c:pt idx="42">
                  <c:v>7.4332000000000001E-3</c:v>
                </c:pt>
                <c:pt idx="43">
                  <c:v>7.1303E-3</c:v>
                </c:pt>
                <c:pt idx="44">
                  <c:v>6.8275000000000002E-3</c:v>
                </c:pt>
                <c:pt idx="45">
                  <c:v>6.5246000000000002E-3</c:v>
                </c:pt>
                <c:pt idx="46">
                  <c:v>6.2218999999999998E-3</c:v>
                </c:pt>
                <c:pt idx="47">
                  <c:v>5.9191000000000001E-3</c:v>
                </c:pt>
                <c:pt idx="48">
                  <c:v>5.6163000000000003E-3</c:v>
                </c:pt>
                <c:pt idx="49">
                  <c:v>5.3134000000000002E-3</c:v>
                </c:pt>
                <c:pt idx="50">
                  <c:v>5.0105999999999996E-3</c:v>
                </c:pt>
                <c:pt idx="51">
                  <c:v>4.7077999999999998E-3</c:v>
                </c:pt>
                <c:pt idx="52">
                  <c:v>4.4048999999999998E-3</c:v>
                </c:pt>
                <c:pt idx="53">
                  <c:v>4.1021E-3</c:v>
                </c:pt>
                <c:pt idx="54">
                  <c:v>3.7992999999999998E-3</c:v>
                </c:pt>
                <c:pt idx="55">
                  <c:v>3.6754000000000001E-3</c:v>
                </c:pt>
                <c:pt idx="56">
                  <c:v>3.5515999999999998E-3</c:v>
                </c:pt>
                <c:pt idx="57">
                  <c:v>3.4277000000000001E-3</c:v>
                </c:pt>
                <c:pt idx="58">
                  <c:v>3.3038999999999998E-3</c:v>
                </c:pt>
                <c:pt idx="59">
                  <c:v>3.1800000000000001E-3</c:v>
                </c:pt>
                <c:pt idx="60">
                  <c:v>3.0561999999999998E-3</c:v>
                </c:pt>
                <c:pt idx="61">
                  <c:v>2.9321999999999998E-3</c:v>
                </c:pt>
                <c:pt idx="62">
                  <c:v>2.8084E-3</c:v>
                </c:pt>
                <c:pt idx="63">
                  <c:v>2.6844999999999998E-3</c:v>
                </c:pt>
                <c:pt idx="64">
                  <c:v>2.3010000000000001E-3</c:v>
                </c:pt>
                <c:pt idx="65">
                  <c:v>1.9174999999999999E-3</c:v>
                </c:pt>
                <c:pt idx="66">
                  <c:v>1.534E-3</c:v>
                </c:pt>
                <c:pt idx="67">
                  <c:v>1.1505E-3</c:v>
                </c:pt>
                <c:pt idx="68">
                  <c:v>7.67E-4</c:v>
                </c:pt>
                <c:pt idx="69">
                  <c:v>3.835E-4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8E-49D6-91FA-6D14FEB82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2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2.0000000000000004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Beginning</a:t>
            </a:r>
          </a:p>
        </c:rich>
      </c:tx>
      <c:layout>
        <c:manualLayout>
          <c:xMode val="edge"/>
          <c:yMode val="edge"/>
          <c:x val="0.37181029750925226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Time!$BC$9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Time!$BC$10:$BC$210</c:f>
              <c:numCache>
                <c:formatCode>_(* #,##0.0000000_);_(* \(#,##0.0000000\);_(* "-"??_);_(@_)</c:formatCode>
                <c:ptCount val="201"/>
                <c:pt idx="0">
                  <c:v>7.6291998692737671E-5</c:v>
                </c:pt>
                <c:pt idx="1">
                  <c:v>8.0274735263611999E-4</c:v>
                </c:pt>
                <c:pt idx="2">
                  <c:v>4.9620273915597524E-3</c:v>
                </c:pt>
                <c:pt idx="3">
                  <c:v>1.2829771113495385E-2</c:v>
                </c:pt>
                <c:pt idx="4">
                  <c:v>2.6616765114170039E-2</c:v>
                </c:pt>
                <c:pt idx="5">
                  <c:v>5.0612490240193708E-2</c:v>
                </c:pt>
                <c:pt idx="6">
                  <c:v>4.2483609305101803E-2</c:v>
                </c:pt>
                <c:pt idx="7">
                  <c:v>2.862778436896745E-2</c:v>
                </c:pt>
                <c:pt idx="8">
                  <c:v>4.1860557982444452E-2</c:v>
                </c:pt>
                <c:pt idx="9">
                  <c:v>5.6846156028696741E-2</c:v>
                </c:pt>
                <c:pt idx="10">
                  <c:v>6.486438204006488E-2</c:v>
                </c:pt>
                <c:pt idx="11">
                  <c:v>7.1642915615374864E-2</c:v>
                </c:pt>
                <c:pt idx="12">
                  <c:v>6.4333070269554565E-2</c:v>
                </c:pt>
                <c:pt idx="13">
                  <c:v>5.1989214034785382E-2</c:v>
                </c:pt>
                <c:pt idx="14">
                  <c:v>5.0231976015308863E-2</c:v>
                </c:pt>
                <c:pt idx="15">
                  <c:v>4.2694095356591549E-2</c:v>
                </c:pt>
                <c:pt idx="16">
                  <c:v>4.1907320984397992E-2</c:v>
                </c:pt>
                <c:pt idx="17">
                  <c:v>2.7856667721023496E-2</c:v>
                </c:pt>
                <c:pt idx="18">
                  <c:v>2.8619377537155578E-2</c:v>
                </c:pt>
                <c:pt idx="19">
                  <c:v>1.7679041873378407E-2</c:v>
                </c:pt>
                <c:pt idx="20">
                  <c:v>1.4379570558013973E-2</c:v>
                </c:pt>
                <c:pt idx="21">
                  <c:v>1.0647462660531085E-2</c:v>
                </c:pt>
                <c:pt idx="22">
                  <c:v>9.5969239402400389E-3</c:v>
                </c:pt>
                <c:pt idx="23">
                  <c:v>1.2528701449232724E-2</c:v>
                </c:pt>
                <c:pt idx="24">
                  <c:v>1.2982775452471456E-2</c:v>
                </c:pt>
                <c:pt idx="25">
                  <c:v>1.3357930322076241E-2</c:v>
                </c:pt>
                <c:pt idx="26">
                  <c:v>9.7585452818232769E-3</c:v>
                </c:pt>
                <c:pt idx="27">
                  <c:v>8.5762294728811399E-3</c:v>
                </c:pt>
                <c:pt idx="28">
                  <c:v>8.2435291039263097E-3</c:v>
                </c:pt>
                <c:pt idx="29">
                  <c:v>7.4078900218262399E-3</c:v>
                </c:pt>
                <c:pt idx="30">
                  <c:v>6.955917726540476E-3</c:v>
                </c:pt>
                <c:pt idx="31">
                  <c:v>7.4386800433372197E-3</c:v>
                </c:pt>
                <c:pt idx="32">
                  <c:v>7.2958689879330458E-3</c:v>
                </c:pt>
                <c:pt idx="33">
                  <c:v>7.3272895218299177E-3</c:v>
                </c:pt>
                <c:pt idx="34">
                  <c:v>7.8712115400580308E-3</c:v>
                </c:pt>
                <c:pt idx="35">
                  <c:v>9.2952237635914852E-3</c:v>
                </c:pt>
                <c:pt idx="36">
                  <c:v>1.1002020792196783E-2</c:v>
                </c:pt>
                <c:pt idx="37">
                  <c:v>9.8230677159793934E-3</c:v>
                </c:pt>
                <c:pt idx="38">
                  <c:v>9.1551449285261696E-3</c:v>
                </c:pt>
                <c:pt idx="39">
                  <c:v>7.9963682486572738E-3</c:v>
                </c:pt>
                <c:pt idx="40">
                  <c:v>6.6358276053034527E-3</c:v>
                </c:pt>
                <c:pt idx="41">
                  <c:v>5.1920593270120986E-3</c:v>
                </c:pt>
                <c:pt idx="42">
                  <c:v>4.4496309926261588E-3</c:v>
                </c:pt>
                <c:pt idx="43">
                  <c:v>4.1281747612197071E-3</c:v>
                </c:pt>
                <c:pt idx="44">
                  <c:v>4.0957033733463512E-3</c:v>
                </c:pt>
                <c:pt idx="45">
                  <c:v>3.7932675989142592E-3</c:v>
                </c:pt>
                <c:pt idx="46">
                  <c:v>2.9468047208564044E-3</c:v>
                </c:pt>
                <c:pt idx="47">
                  <c:v>3.3753429724665759E-3</c:v>
                </c:pt>
                <c:pt idx="48">
                  <c:v>3.2441963962013746E-3</c:v>
                </c:pt>
                <c:pt idx="49">
                  <c:v>2.8607397801823664E-3</c:v>
                </c:pt>
                <c:pt idx="50">
                  <c:v>2.4829577756363716E-3</c:v>
                </c:pt>
                <c:pt idx="51">
                  <c:v>2.1908203701738226E-3</c:v>
                </c:pt>
                <c:pt idx="52">
                  <c:v>2.233169785426127E-3</c:v>
                </c:pt>
                <c:pt idx="53">
                  <c:v>2.1383827567472715E-3</c:v>
                </c:pt>
                <c:pt idx="54">
                  <c:v>2.0864705703089624E-3</c:v>
                </c:pt>
                <c:pt idx="55">
                  <c:v>2.3349975357474257E-3</c:v>
                </c:pt>
                <c:pt idx="56">
                  <c:v>2.4470185696406194E-3</c:v>
                </c:pt>
                <c:pt idx="57">
                  <c:v>2.2535563525699167E-3</c:v>
                </c:pt>
                <c:pt idx="58">
                  <c:v>2.2891803023727237E-3</c:v>
                </c:pt>
                <c:pt idx="59">
                  <c:v>2.4725543212691802E-3</c:v>
                </c:pt>
                <c:pt idx="60">
                  <c:v>2.6075890572473726E-3</c:v>
                </c:pt>
                <c:pt idx="61">
                  <c:v>1.9227475207727566E-3</c:v>
                </c:pt>
                <c:pt idx="62">
                  <c:v>1.4881143160989784E-3</c:v>
                </c:pt>
                <c:pt idx="63">
                  <c:v>1.6454271563786315E-3</c:v>
                </c:pt>
                <c:pt idx="64">
                  <c:v>1.9025711244242641E-3</c:v>
                </c:pt>
                <c:pt idx="65">
                  <c:v>1.5433892352620362E-3</c:v>
                </c:pt>
                <c:pt idx="66">
                  <c:v>9.1634466749403935E-4</c:v>
                </c:pt>
                <c:pt idx="67">
                  <c:v>7.7027596476276486E-4</c:v>
                </c:pt>
                <c:pt idx="68">
                  <c:v>6.9902806515715016E-4</c:v>
                </c:pt>
                <c:pt idx="69">
                  <c:v>4.4030781614679183E-4</c:v>
                </c:pt>
                <c:pt idx="70">
                  <c:v>3.4688689763736513E-4</c:v>
                </c:pt>
                <c:pt idx="71">
                  <c:v>2.3665231550419456E-4</c:v>
                </c:pt>
                <c:pt idx="72">
                  <c:v>2.515744419702672E-4</c:v>
                </c:pt>
                <c:pt idx="73">
                  <c:v>1.7339090611985836E-4</c:v>
                </c:pt>
                <c:pt idx="74">
                  <c:v>2.8446617143421609E-4</c:v>
                </c:pt>
                <c:pt idx="75">
                  <c:v>4.0184656060747773E-4</c:v>
                </c:pt>
                <c:pt idx="76">
                  <c:v>2.3339466817709422E-4</c:v>
                </c:pt>
                <c:pt idx="77">
                  <c:v>2.9718150454967243E-4</c:v>
                </c:pt>
                <c:pt idx="78">
                  <c:v>1.6477390351268964E-4</c:v>
                </c:pt>
                <c:pt idx="79">
                  <c:v>1.3030589308401475E-4</c:v>
                </c:pt>
                <c:pt idx="80">
                  <c:v>9.762433441536267E-5</c:v>
                </c:pt>
                <c:pt idx="81">
                  <c:v>7.7447938066870065E-5</c:v>
                </c:pt>
                <c:pt idx="82">
                  <c:v>6.1264786829016616E-5</c:v>
                </c:pt>
                <c:pt idx="83">
                  <c:v>4.2034159059359601E-5</c:v>
                </c:pt>
                <c:pt idx="84">
                  <c:v>4.8969795304153939E-5</c:v>
                </c:pt>
                <c:pt idx="85">
                  <c:v>1.0687184940842179E-4</c:v>
                </c:pt>
                <c:pt idx="86">
                  <c:v>7.8498792043354059E-5</c:v>
                </c:pt>
                <c:pt idx="87">
                  <c:v>5.5274919163057874E-5</c:v>
                </c:pt>
                <c:pt idx="88">
                  <c:v>3.9301938720501229E-5</c:v>
                </c:pt>
                <c:pt idx="89">
                  <c:v>3.0369679920387316E-5</c:v>
                </c:pt>
                <c:pt idx="90">
                  <c:v>1.3976357887237069E-5</c:v>
                </c:pt>
                <c:pt idx="91">
                  <c:v>7.8814048236299247E-6</c:v>
                </c:pt>
                <c:pt idx="92">
                  <c:v>5.2542698824199501E-6</c:v>
                </c:pt>
                <c:pt idx="93">
                  <c:v>4.4135867012327591E-6</c:v>
                </c:pt>
                <c:pt idx="94">
                  <c:v>1.176956453662069E-5</c:v>
                </c:pt>
                <c:pt idx="95">
                  <c:v>1.6183151237853449E-5</c:v>
                </c:pt>
                <c:pt idx="96">
                  <c:v>1.1244137548378694E-5</c:v>
                </c:pt>
                <c:pt idx="97">
                  <c:v>4.5186720988811572E-6</c:v>
                </c:pt>
                <c:pt idx="98">
                  <c:v>1.3661101694291872E-6</c:v>
                </c:pt>
                <c:pt idx="99">
                  <c:v>9.4576857883559108E-7</c:v>
                </c:pt>
                <c:pt idx="100">
                  <c:v>1.0508539764839901E-6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BC-41DA-B949-7267BD58EA69}"/>
            </c:ext>
          </c:extLst>
        </c:ser>
        <c:ser>
          <c:idx val="1"/>
          <c:order val="1"/>
          <c:tx>
            <c:strRef>
              <c:f>Time!$BD$9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Time!$BD$10:$BD$210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1.4164E-3</c:v>
                </c:pt>
                <c:pt idx="2">
                  <c:v>2.2433000000000002E-3</c:v>
                </c:pt>
                <c:pt idx="3">
                  <c:v>9.6054E-3</c:v>
                </c:pt>
                <c:pt idx="4">
                  <c:v>2.28737E-2</c:v>
                </c:pt>
                <c:pt idx="5">
                  <c:v>3.7006600000000001E-2</c:v>
                </c:pt>
                <c:pt idx="6">
                  <c:v>4.5510599999999998E-2</c:v>
                </c:pt>
                <c:pt idx="7">
                  <c:v>5.2280899999999998E-2</c:v>
                </c:pt>
                <c:pt idx="8">
                  <c:v>5.8601800000000002E-2</c:v>
                </c:pt>
                <c:pt idx="9">
                  <c:v>6.20244E-2</c:v>
                </c:pt>
                <c:pt idx="10">
                  <c:v>6.4255599999999996E-2</c:v>
                </c:pt>
                <c:pt idx="11">
                  <c:v>6.42374E-2</c:v>
                </c:pt>
                <c:pt idx="12">
                  <c:v>6.1240799999999998E-2</c:v>
                </c:pt>
                <c:pt idx="13">
                  <c:v>5.6747600000000002E-2</c:v>
                </c:pt>
                <c:pt idx="14">
                  <c:v>5.0393599999999997E-2</c:v>
                </c:pt>
                <c:pt idx="15">
                  <c:v>4.3396799999999999E-2</c:v>
                </c:pt>
                <c:pt idx="16">
                  <c:v>3.5454300000000001E-2</c:v>
                </c:pt>
                <c:pt idx="17">
                  <c:v>2.9244800000000001E-2</c:v>
                </c:pt>
                <c:pt idx="18">
                  <c:v>2.3585499999999999E-2</c:v>
                </c:pt>
                <c:pt idx="19">
                  <c:v>1.8959199999999999E-2</c:v>
                </c:pt>
                <c:pt idx="20">
                  <c:v>1.43331E-2</c:v>
                </c:pt>
                <c:pt idx="21">
                  <c:v>1.2878000000000001E-2</c:v>
                </c:pt>
                <c:pt idx="22">
                  <c:v>1.1422399999999999E-2</c:v>
                </c:pt>
                <c:pt idx="23">
                  <c:v>9.9670999999999996E-3</c:v>
                </c:pt>
                <c:pt idx="24">
                  <c:v>8.5117000000000005E-3</c:v>
                </c:pt>
                <c:pt idx="25">
                  <c:v>8.3379999999999999E-3</c:v>
                </c:pt>
                <c:pt idx="26">
                  <c:v>8.1642999999999993E-3</c:v>
                </c:pt>
                <c:pt idx="27">
                  <c:v>7.9906000000000005E-3</c:v>
                </c:pt>
                <c:pt idx="28">
                  <c:v>7.8169999999999993E-3</c:v>
                </c:pt>
                <c:pt idx="29">
                  <c:v>7.6432000000000002E-3</c:v>
                </c:pt>
                <c:pt idx="30">
                  <c:v>7.4694999999999996E-3</c:v>
                </c:pt>
                <c:pt idx="31">
                  <c:v>7.2957999999999999E-3</c:v>
                </c:pt>
                <c:pt idx="32">
                  <c:v>7.1222000000000004E-3</c:v>
                </c:pt>
                <c:pt idx="33">
                  <c:v>6.9484000000000004E-3</c:v>
                </c:pt>
                <c:pt idx="34">
                  <c:v>6.7748000000000001E-3</c:v>
                </c:pt>
                <c:pt idx="35">
                  <c:v>6.6011000000000004E-3</c:v>
                </c:pt>
                <c:pt idx="36">
                  <c:v>6.4273000000000004E-3</c:v>
                </c:pt>
                <c:pt idx="37">
                  <c:v>6.2537000000000001E-3</c:v>
                </c:pt>
                <c:pt idx="38">
                  <c:v>6.0799000000000001E-3</c:v>
                </c:pt>
                <c:pt idx="39">
                  <c:v>5.9102E-3</c:v>
                </c:pt>
                <c:pt idx="40">
                  <c:v>5.7403000000000003E-3</c:v>
                </c:pt>
                <c:pt idx="41">
                  <c:v>5.5706000000000002E-3</c:v>
                </c:pt>
                <c:pt idx="42">
                  <c:v>5.4007999999999999E-3</c:v>
                </c:pt>
                <c:pt idx="43">
                  <c:v>5.2310000000000004E-3</c:v>
                </c:pt>
                <c:pt idx="44">
                  <c:v>5.0612000000000001E-3</c:v>
                </c:pt>
                <c:pt idx="45">
                  <c:v>4.8913999999999997E-3</c:v>
                </c:pt>
                <c:pt idx="46">
                  <c:v>4.7216000000000003E-3</c:v>
                </c:pt>
                <c:pt idx="47">
                  <c:v>4.5519000000000002E-3</c:v>
                </c:pt>
                <c:pt idx="48">
                  <c:v>4.3819999999999996E-3</c:v>
                </c:pt>
                <c:pt idx="49">
                  <c:v>4.2123000000000004E-3</c:v>
                </c:pt>
                <c:pt idx="50">
                  <c:v>4.0423999999999998E-3</c:v>
                </c:pt>
                <c:pt idx="51">
                  <c:v>3.8728E-3</c:v>
                </c:pt>
                <c:pt idx="52">
                  <c:v>3.7028999999999999E-3</c:v>
                </c:pt>
                <c:pt idx="53">
                  <c:v>3.5331E-3</c:v>
                </c:pt>
                <c:pt idx="54">
                  <c:v>3.3633999999999999E-3</c:v>
                </c:pt>
                <c:pt idx="55">
                  <c:v>3.1935000000000002E-3</c:v>
                </c:pt>
                <c:pt idx="56">
                  <c:v>3.0238000000000001E-3</c:v>
                </c:pt>
                <c:pt idx="57">
                  <c:v>2.8540000000000002E-3</c:v>
                </c:pt>
                <c:pt idx="58">
                  <c:v>2.6841999999999999E-3</c:v>
                </c:pt>
                <c:pt idx="59">
                  <c:v>2.5144E-3</c:v>
                </c:pt>
                <c:pt idx="60">
                  <c:v>2.3446999999999999E-3</c:v>
                </c:pt>
                <c:pt idx="61">
                  <c:v>2.1748000000000002E-3</c:v>
                </c:pt>
                <c:pt idx="62">
                  <c:v>2.0051000000000001E-3</c:v>
                </c:pt>
                <c:pt idx="63">
                  <c:v>1.8351999999999999E-3</c:v>
                </c:pt>
                <c:pt idx="64">
                  <c:v>1.6655000000000001E-3</c:v>
                </c:pt>
                <c:pt idx="65">
                  <c:v>1.5661E-3</c:v>
                </c:pt>
                <c:pt idx="66">
                  <c:v>1.4667E-3</c:v>
                </c:pt>
                <c:pt idx="67">
                  <c:v>1.3672999999999999E-3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BC-41DA-B949-7267BD58E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Tail</a:t>
            </a:r>
          </a:p>
        </c:rich>
      </c:tx>
      <c:layout>
        <c:manualLayout>
          <c:xMode val="edge"/>
          <c:yMode val="edge"/>
          <c:x val="0.46958561523425424"/>
          <c:y val="4.184247016292775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Time!$BC$9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Time!$BC$10:$BC$210</c:f>
              <c:numCache>
                <c:formatCode>_(* #,##0.0000000_);_(* \(#,##0.0000000\);_(* "-"??_);_(@_)</c:formatCode>
                <c:ptCount val="201"/>
                <c:pt idx="0">
                  <c:v>7.6291998692737671E-5</c:v>
                </c:pt>
                <c:pt idx="1">
                  <c:v>8.0274735263611999E-4</c:v>
                </c:pt>
                <c:pt idx="2">
                  <c:v>4.9620273915597524E-3</c:v>
                </c:pt>
                <c:pt idx="3">
                  <c:v>1.2829771113495385E-2</c:v>
                </c:pt>
                <c:pt idx="4">
                  <c:v>2.6616765114170039E-2</c:v>
                </c:pt>
                <c:pt idx="5">
                  <c:v>5.0612490240193708E-2</c:v>
                </c:pt>
                <c:pt idx="6">
                  <c:v>4.2483609305101803E-2</c:v>
                </c:pt>
                <c:pt idx="7">
                  <c:v>2.862778436896745E-2</c:v>
                </c:pt>
                <c:pt idx="8">
                  <c:v>4.1860557982444452E-2</c:v>
                </c:pt>
                <c:pt idx="9">
                  <c:v>5.6846156028696741E-2</c:v>
                </c:pt>
                <c:pt idx="10">
                  <c:v>6.486438204006488E-2</c:v>
                </c:pt>
                <c:pt idx="11">
                  <c:v>7.1642915615374864E-2</c:v>
                </c:pt>
                <c:pt idx="12">
                  <c:v>6.4333070269554565E-2</c:v>
                </c:pt>
                <c:pt idx="13">
                  <c:v>5.1989214034785382E-2</c:v>
                </c:pt>
                <c:pt idx="14">
                  <c:v>5.0231976015308863E-2</c:v>
                </c:pt>
                <c:pt idx="15">
                  <c:v>4.2694095356591549E-2</c:v>
                </c:pt>
                <c:pt idx="16">
                  <c:v>4.1907320984397992E-2</c:v>
                </c:pt>
                <c:pt idx="17">
                  <c:v>2.7856667721023496E-2</c:v>
                </c:pt>
                <c:pt idx="18">
                  <c:v>2.8619377537155578E-2</c:v>
                </c:pt>
                <c:pt idx="19">
                  <c:v>1.7679041873378407E-2</c:v>
                </c:pt>
                <c:pt idx="20">
                  <c:v>1.4379570558013973E-2</c:v>
                </c:pt>
                <c:pt idx="21">
                  <c:v>1.0647462660531085E-2</c:v>
                </c:pt>
                <c:pt idx="22">
                  <c:v>9.5969239402400389E-3</c:v>
                </c:pt>
                <c:pt idx="23">
                  <c:v>1.2528701449232724E-2</c:v>
                </c:pt>
                <c:pt idx="24">
                  <c:v>1.2982775452471456E-2</c:v>
                </c:pt>
                <c:pt idx="25">
                  <c:v>1.3357930322076241E-2</c:v>
                </c:pt>
                <c:pt idx="26">
                  <c:v>9.7585452818232769E-3</c:v>
                </c:pt>
                <c:pt idx="27">
                  <c:v>8.5762294728811399E-3</c:v>
                </c:pt>
                <c:pt idx="28">
                  <c:v>8.2435291039263097E-3</c:v>
                </c:pt>
                <c:pt idx="29">
                  <c:v>7.4078900218262399E-3</c:v>
                </c:pt>
                <c:pt idx="30">
                  <c:v>6.955917726540476E-3</c:v>
                </c:pt>
                <c:pt idx="31">
                  <c:v>7.4386800433372197E-3</c:v>
                </c:pt>
                <c:pt idx="32">
                  <c:v>7.2958689879330458E-3</c:v>
                </c:pt>
                <c:pt idx="33">
                  <c:v>7.3272895218299177E-3</c:v>
                </c:pt>
                <c:pt idx="34">
                  <c:v>7.8712115400580308E-3</c:v>
                </c:pt>
                <c:pt idx="35">
                  <c:v>9.2952237635914852E-3</c:v>
                </c:pt>
                <c:pt idx="36">
                  <c:v>1.1002020792196783E-2</c:v>
                </c:pt>
                <c:pt idx="37">
                  <c:v>9.8230677159793934E-3</c:v>
                </c:pt>
                <c:pt idx="38">
                  <c:v>9.1551449285261696E-3</c:v>
                </c:pt>
                <c:pt idx="39">
                  <c:v>7.9963682486572738E-3</c:v>
                </c:pt>
                <c:pt idx="40">
                  <c:v>6.6358276053034527E-3</c:v>
                </c:pt>
                <c:pt idx="41">
                  <c:v>5.1920593270120986E-3</c:v>
                </c:pt>
                <c:pt idx="42">
                  <c:v>4.4496309926261588E-3</c:v>
                </c:pt>
                <c:pt idx="43">
                  <c:v>4.1281747612197071E-3</c:v>
                </c:pt>
                <c:pt idx="44">
                  <c:v>4.0957033733463512E-3</c:v>
                </c:pt>
                <c:pt idx="45">
                  <c:v>3.7932675989142592E-3</c:v>
                </c:pt>
                <c:pt idx="46">
                  <c:v>2.9468047208564044E-3</c:v>
                </c:pt>
                <c:pt idx="47">
                  <c:v>3.3753429724665759E-3</c:v>
                </c:pt>
                <c:pt idx="48">
                  <c:v>3.2441963962013746E-3</c:v>
                </c:pt>
                <c:pt idx="49">
                  <c:v>2.8607397801823664E-3</c:v>
                </c:pt>
                <c:pt idx="50">
                  <c:v>2.4829577756363716E-3</c:v>
                </c:pt>
                <c:pt idx="51">
                  <c:v>2.1908203701738226E-3</c:v>
                </c:pt>
                <c:pt idx="52">
                  <c:v>2.233169785426127E-3</c:v>
                </c:pt>
                <c:pt idx="53">
                  <c:v>2.1383827567472715E-3</c:v>
                </c:pt>
                <c:pt idx="54">
                  <c:v>2.0864705703089624E-3</c:v>
                </c:pt>
                <c:pt idx="55">
                  <c:v>2.3349975357474257E-3</c:v>
                </c:pt>
                <c:pt idx="56">
                  <c:v>2.4470185696406194E-3</c:v>
                </c:pt>
                <c:pt idx="57">
                  <c:v>2.2535563525699167E-3</c:v>
                </c:pt>
                <c:pt idx="58">
                  <c:v>2.2891803023727237E-3</c:v>
                </c:pt>
                <c:pt idx="59">
                  <c:v>2.4725543212691802E-3</c:v>
                </c:pt>
                <c:pt idx="60">
                  <c:v>2.6075890572473726E-3</c:v>
                </c:pt>
                <c:pt idx="61">
                  <c:v>1.9227475207727566E-3</c:v>
                </c:pt>
                <c:pt idx="62">
                  <c:v>1.4881143160989784E-3</c:v>
                </c:pt>
                <c:pt idx="63">
                  <c:v>1.6454271563786315E-3</c:v>
                </c:pt>
                <c:pt idx="64">
                  <c:v>1.9025711244242641E-3</c:v>
                </c:pt>
                <c:pt idx="65">
                  <c:v>1.5433892352620362E-3</c:v>
                </c:pt>
                <c:pt idx="66">
                  <c:v>9.1634466749403935E-4</c:v>
                </c:pt>
                <c:pt idx="67">
                  <c:v>7.7027596476276486E-4</c:v>
                </c:pt>
                <c:pt idx="68">
                  <c:v>6.9902806515715016E-4</c:v>
                </c:pt>
                <c:pt idx="69">
                  <c:v>4.4030781614679183E-4</c:v>
                </c:pt>
                <c:pt idx="70">
                  <c:v>3.4688689763736513E-4</c:v>
                </c:pt>
                <c:pt idx="71">
                  <c:v>2.3665231550419456E-4</c:v>
                </c:pt>
                <c:pt idx="72">
                  <c:v>2.515744419702672E-4</c:v>
                </c:pt>
                <c:pt idx="73">
                  <c:v>1.7339090611985836E-4</c:v>
                </c:pt>
                <c:pt idx="74">
                  <c:v>2.8446617143421609E-4</c:v>
                </c:pt>
                <c:pt idx="75">
                  <c:v>4.0184656060747773E-4</c:v>
                </c:pt>
                <c:pt idx="76">
                  <c:v>2.3339466817709422E-4</c:v>
                </c:pt>
                <c:pt idx="77">
                  <c:v>2.9718150454967243E-4</c:v>
                </c:pt>
                <c:pt idx="78">
                  <c:v>1.6477390351268964E-4</c:v>
                </c:pt>
                <c:pt idx="79">
                  <c:v>1.3030589308401475E-4</c:v>
                </c:pt>
                <c:pt idx="80">
                  <c:v>9.762433441536267E-5</c:v>
                </c:pt>
                <c:pt idx="81">
                  <c:v>7.7447938066870065E-5</c:v>
                </c:pt>
                <c:pt idx="82">
                  <c:v>6.1264786829016616E-5</c:v>
                </c:pt>
                <c:pt idx="83">
                  <c:v>4.2034159059359601E-5</c:v>
                </c:pt>
                <c:pt idx="84">
                  <c:v>4.8969795304153939E-5</c:v>
                </c:pt>
                <c:pt idx="85">
                  <c:v>1.0687184940842179E-4</c:v>
                </c:pt>
                <c:pt idx="86">
                  <c:v>7.8498792043354059E-5</c:v>
                </c:pt>
                <c:pt idx="87">
                  <c:v>5.5274919163057874E-5</c:v>
                </c:pt>
                <c:pt idx="88">
                  <c:v>3.9301938720501229E-5</c:v>
                </c:pt>
                <c:pt idx="89">
                  <c:v>3.0369679920387316E-5</c:v>
                </c:pt>
                <c:pt idx="90">
                  <c:v>1.3976357887237069E-5</c:v>
                </c:pt>
                <c:pt idx="91">
                  <c:v>7.8814048236299247E-6</c:v>
                </c:pt>
                <c:pt idx="92">
                  <c:v>5.2542698824199501E-6</c:v>
                </c:pt>
                <c:pt idx="93">
                  <c:v>4.4135867012327591E-6</c:v>
                </c:pt>
                <c:pt idx="94">
                  <c:v>1.176956453662069E-5</c:v>
                </c:pt>
                <c:pt idx="95">
                  <c:v>1.6183151237853449E-5</c:v>
                </c:pt>
                <c:pt idx="96">
                  <c:v>1.1244137548378694E-5</c:v>
                </c:pt>
                <c:pt idx="97">
                  <c:v>4.5186720988811572E-6</c:v>
                </c:pt>
                <c:pt idx="98">
                  <c:v>1.3661101694291872E-6</c:v>
                </c:pt>
                <c:pt idx="99">
                  <c:v>9.4576857883559108E-7</c:v>
                </c:pt>
                <c:pt idx="100">
                  <c:v>1.0508539764839901E-6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0C-4F18-A95F-7F78C7CEED5A}"/>
            </c:ext>
          </c:extLst>
        </c:ser>
        <c:ser>
          <c:idx val="1"/>
          <c:order val="1"/>
          <c:tx>
            <c:strRef>
              <c:f>Time!$BD$9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Time!$BD$10:$BD$210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1.4164E-3</c:v>
                </c:pt>
                <c:pt idx="2">
                  <c:v>2.2433000000000002E-3</c:v>
                </c:pt>
                <c:pt idx="3">
                  <c:v>9.6054E-3</c:v>
                </c:pt>
                <c:pt idx="4">
                  <c:v>2.28737E-2</c:v>
                </c:pt>
                <c:pt idx="5">
                  <c:v>3.7006600000000001E-2</c:v>
                </c:pt>
                <c:pt idx="6">
                  <c:v>4.5510599999999998E-2</c:v>
                </c:pt>
                <c:pt idx="7">
                  <c:v>5.2280899999999998E-2</c:v>
                </c:pt>
                <c:pt idx="8">
                  <c:v>5.8601800000000002E-2</c:v>
                </c:pt>
                <c:pt idx="9">
                  <c:v>6.20244E-2</c:v>
                </c:pt>
                <c:pt idx="10">
                  <c:v>6.4255599999999996E-2</c:v>
                </c:pt>
                <c:pt idx="11">
                  <c:v>6.42374E-2</c:v>
                </c:pt>
                <c:pt idx="12">
                  <c:v>6.1240799999999998E-2</c:v>
                </c:pt>
                <c:pt idx="13">
                  <c:v>5.6747600000000002E-2</c:v>
                </c:pt>
                <c:pt idx="14">
                  <c:v>5.0393599999999997E-2</c:v>
                </c:pt>
                <c:pt idx="15">
                  <c:v>4.3396799999999999E-2</c:v>
                </c:pt>
                <c:pt idx="16">
                  <c:v>3.5454300000000001E-2</c:v>
                </c:pt>
                <c:pt idx="17">
                  <c:v>2.9244800000000001E-2</c:v>
                </c:pt>
                <c:pt idx="18">
                  <c:v>2.3585499999999999E-2</c:v>
                </c:pt>
                <c:pt idx="19">
                  <c:v>1.8959199999999999E-2</c:v>
                </c:pt>
                <c:pt idx="20">
                  <c:v>1.43331E-2</c:v>
                </c:pt>
                <c:pt idx="21">
                  <c:v>1.2878000000000001E-2</c:v>
                </c:pt>
                <c:pt idx="22">
                  <c:v>1.1422399999999999E-2</c:v>
                </c:pt>
                <c:pt idx="23">
                  <c:v>9.9670999999999996E-3</c:v>
                </c:pt>
                <c:pt idx="24">
                  <c:v>8.5117000000000005E-3</c:v>
                </c:pt>
                <c:pt idx="25">
                  <c:v>8.3379999999999999E-3</c:v>
                </c:pt>
                <c:pt idx="26">
                  <c:v>8.1642999999999993E-3</c:v>
                </c:pt>
                <c:pt idx="27">
                  <c:v>7.9906000000000005E-3</c:v>
                </c:pt>
                <c:pt idx="28">
                  <c:v>7.8169999999999993E-3</c:v>
                </c:pt>
                <c:pt idx="29">
                  <c:v>7.6432000000000002E-3</c:v>
                </c:pt>
                <c:pt idx="30">
                  <c:v>7.4694999999999996E-3</c:v>
                </c:pt>
                <c:pt idx="31">
                  <c:v>7.2957999999999999E-3</c:v>
                </c:pt>
                <c:pt idx="32">
                  <c:v>7.1222000000000004E-3</c:v>
                </c:pt>
                <c:pt idx="33">
                  <c:v>6.9484000000000004E-3</c:v>
                </c:pt>
                <c:pt idx="34">
                  <c:v>6.7748000000000001E-3</c:v>
                </c:pt>
                <c:pt idx="35">
                  <c:v>6.6011000000000004E-3</c:v>
                </c:pt>
                <c:pt idx="36">
                  <c:v>6.4273000000000004E-3</c:v>
                </c:pt>
                <c:pt idx="37">
                  <c:v>6.2537000000000001E-3</c:v>
                </c:pt>
                <c:pt idx="38">
                  <c:v>6.0799000000000001E-3</c:v>
                </c:pt>
                <c:pt idx="39">
                  <c:v>5.9102E-3</c:v>
                </c:pt>
                <c:pt idx="40">
                  <c:v>5.7403000000000003E-3</c:v>
                </c:pt>
                <c:pt idx="41">
                  <c:v>5.5706000000000002E-3</c:v>
                </c:pt>
                <c:pt idx="42">
                  <c:v>5.4007999999999999E-3</c:v>
                </c:pt>
                <c:pt idx="43">
                  <c:v>5.2310000000000004E-3</c:v>
                </c:pt>
                <c:pt idx="44">
                  <c:v>5.0612000000000001E-3</c:v>
                </c:pt>
                <c:pt idx="45">
                  <c:v>4.8913999999999997E-3</c:v>
                </c:pt>
                <c:pt idx="46">
                  <c:v>4.7216000000000003E-3</c:v>
                </c:pt>
                <c:pt idx="47">
                  <c:v>4.5519000000000002E-3</c:v>
                </c:pt>
                <c:pt idx="48">
                  <c:v>4.3819999999999996E-3</c:v>
                </c:pt>
                <c:pt idx="49">
                  <c:v>4.2123000000000004E-3</c:v>
                </c:pt>
                <c:pt idx="50">
                  <c:v>4.0423999999999998E-3</c:v>
                </c:pt>
                <c:pt idx="51">
                  <c:v>3.8728E-3</c:v>
                </c:pt>
                <c:pt idx="52">
                  <c:v>3.7028999999999999E-3</c:v>
                </c:pt>
                <c:pt idx="53">
                  <c:v>3.5331E-3</c:v>
                </c:pt>
                <c:pt idx="54">
                  <c:v>3.3633999999999999E-3</c:v>
                </c:pt>
                <c:pt idx="55">
                  <c:v>3.1935000000000002E-3</c:v>
                </c:pt>
                <c:pt idx="56">
                  <c:v>3.0238000000000001E-3</c:v>
                </c:pt>
                <c:pt idx="57">
                  <c:v>2.8540000000000002E-3</c:v>
                </c:pt>
                <c:pt idx="58">
                  <c:v>2.6841999999999999E-3</c:v>
                </c:pt>
                <c:pt idx="59">
                  <c:v>2.5144E-3</c:v>
                </c:pt>
                <c:pt idx="60">
                  <c:v>2.3446999999999999E-3</c:v>
                </c:pt>
                <c:pt idx="61">
                  <c:v>2.1748000000000002E-3</c:v>
                </c:pt>
                <c:pt idx="62">
                  <c:v>2.0051000000000001E-3</c:v>
                </c:pt>
                <c:pt idx="63">
                  <c:v>1.8351999999999999E-3</c:v>
                </c:pt>
                <c:pt idx="64">
                  <c:v>1.6655000000000001E-3</c:v>
                </c:pt>
                <c:pt idx="65">
                  <c:v>1.5661E-3</c:v>
                </c:pt>
                <c:pt idx="66">
                  <c:v>1.4667E-3</c:v>
                </c:pt>
                <c:pt idx="67">
                  <c:v>1.3672999999999999E-3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0C-4F18-A95F-7F78C7CEE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80"/>
          <c:min val="10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3.0000000000000009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Mid</a:t>
            </a:r>
          </a:p>
        </c:rich>
      </c:tx>
      <c:layout>
        <c:manualLayout>
          <c:xMode val="edge"/>
          <c:yMode val="edge"/>
          <c:x val="0.46210592866101069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Time!$BC$9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Time!$BC$10:$BC$210</c:f>
              <c:numCache>
                <c:formatCode>_(* #,##0.0000000_);_(* \(#,##0.0000000\);_(* "-"??_);_(@_)</c:formatCode>
                <c:ptCount val="201"/>
                <c:pt idx="0">
                  <c:v>7.6291998692737671E-5</c:v>
                </c:pt>
                <c:pt idx="1">
                  <c:v>8.0274735263611999E-4</c:v>
                </c:pt>
                <c:pt idx="2">
                  <c:v>4.9620273915597524E-3</c:v>
                </c:pt>
                <c:pt idx="3">
                  <c:v>1.2829771113495385E-2</c:v>
                </c:pt>
                <c:pt idx="4">
                  <c:v>2.6616765114170039E-2</c:v>
                </c:pt>
                <c:pt idx="5">
                  <c:v>5.0612490240193708E-2</c:v>
                </c:pt>
                <c:pt idx="6">
                  <c:v>4.2483609305101803E-2</c:v>
                </c:pt>
                <c:pt idx="7">
                  <c:v>2.862778436896745E-2</c:v>
                </c:pt>
                <c:pt idx="8">
                  <c:v>4.1860557982444452E-2</c:v>
                </c:pt>
                <c:pt idx="9">
                  <c:v>5.6846156028696741E-2</c:v>
                </c:pt>
                <c:pt idx="10">
                  <c:v>6.486438204006488E-2</c:v>
                </c:pt>
                <c:pt idx="11">
                  <c:v>7.1642915615374864E-2</c:v>
                </c:pt>
                <c:pt idx="12">
                  <c:v>6.4333070269554565E-2</c:v>
                </c:pt>
                <c:pt idx="13">
                  <c:v>5.1989214034785382E-2</c:v>
                </c:pt>
                <c:pt idx="14">
                  <c:v>5.0231976015308863E-2</c:v>
                </c:pt>
                <c:pt idx="15">
                  <c:v>4.2694095356591549E-2</c:v>
                </c:pt>
                <c:pt idx="16">
                  <c:v>4.1907320984397992E-2</c:v>
                </c:pt>
                <c:pt idx="17">
                  <c:v>2.7856667721023496E-2</c:v>
                </c:pt>
                <c:pt idx="18">
                  <c:v>2.8619377537155578E-2</c:v>
                </c:pt>
                <c:pt idx="19">
                  <c:v>1.7679041873378407E-2</c:v>
                </c:pt>
                <c:pt idx="20">
                  <c:v>1.4379570558013973E-2</c:v>
                </c:pt>
                <c:pt idx="21">
                  <c:v>1.0647462660531085E-2</c:v>
                </c:pt>
                <c:pt idx="22">
                  <c:v>9.5969239402400389E-3</c:v>
                </c:pt>
                <c:pt idx="23">
                  <c:v>1.2528701449232724E-2</c:v>
                </c:pt>
                <c:pt idx="24">
                  <c:v>1.2982775452471456E-2</c:v>
                </c:pt>
                <c:pt idx="25">
                  <c:v>1.3357930322076241E-2</c:v>
                </c:pt>
                <c:pt idx="26">
                  <c:v>9.7585452818232769E-3</c:v>
                </c:pt>
                <c:pt idx="27">
                  <c:v>8.5762294728811399E-3</c:v>
                </c:pt>
                <c:pt idx="28">
                  <c:v>8.2435291039263097E-3</c:v>
                </c:pt>
                <c:pt idx="29">
                  <c:v>7.4078900218262399E-3</c:v>
                </c:pt>
                <c:pt idx="30">
                  <c:v>6.955917726540476E-3</c:v>
                </c:pt>
                <c:pt idx="31">
                  <c:v>7.4386800433372197E-3</c:v>
                </c:pt>
                <c:pt idx="32">
                  <c:v>7.2958689879330458E-3</c:v>
                </c:pt>
                <c:pt idx="33">
                  <c:v>7.3272895218299177E-3</c:v>
                </c:pt>
                <c:pt idx="34">
                  <c:v>7.8712115400580308E-3</c:v>
                </c:pt>
                <c:pt idx="35">
                  <c:v>9.2952237635914852E-3</c:v>
                </c:pt>
                <c:pt idx="36">
                  <c:v>1.1002020792196783E-2</c:v>
                </c:pt>
                <c:pt idx="37">
                  <c:v>9.8230677159793934E-3</c:v>
                </c:pt>
                <c:pt idx="38">
                  <c:v>9.1551449285261696E-3</c:v>
                </c:pt>
                <c:pt idx="39">
                  <c:v>7.9963682486572738E-3</c:v>
                </c:pt>
                <c:pt idx="40">
                  <c:v>6.6358276053034527E-3</c:v>
                </c:pt>
                <c:pt idx="41">
                  <c:v>5.1920593270120986E-3</c:v>
                </c:pt>
                <c:pt idx="42">
                  <c:v>4.4496309926261588E-3</c:v>
                </c:pt>
                <c:pt idx="43">
                  <c:v>4.1281747612197071E-3</c:v>
                </c:pt>
                <c:pt idx="44">
                  <c:v>4.0957033733463512E-3</c:v>
                </c:pt>
                <c:pt idx="45">
                  <c:v>3.7932675989142592E-3</c:v>
                </c:pt>
                <c:pt idx="46">
                  <c:v>2.9468047208564044E-3</c:v>
                </c:pt>
                <c:pt idx="47">
                  <c:v>3.3753429724665759E-3</c:v>
                </c:pt>
                <c:pt idx="48">
                  <c:v>3.2441963962013746E-3</c:v>
                </c:pt>
                <c:pt idx="49">
                  <c:v>2.8607397801823664E-3</c:v>
                </c:pt>
                <c:pt idx="50">
                  <c:v>2.4829577756363716E-3</c:v>
                </c:pt>
                <c:pt idx="51">
                  <c:v>2.1908203701738226E-3</c:v>
                </c:pt>
                <c:pt idx="52">
                  <c:v>2.233169785426127E-3</c:v>
                </c:pt>
                <c:pt idx="53">
                  <c:v>2.1383827567472715E-3</c:v>
                </c:pt>
                <c:pt idx="54">
                  <c:v>2.0864705703089624E-3</c:v>
                </c:pt>
                <c:pt idx="55">
                  <c:v>2.3349975357474257E-3</c:v>
                </c:pt>
                <c:pt idx="56">
                  <c:v>2.4470185696406194E-3</c:v>
                </c:pt>
                <c:pt idx="57">
                  <c:v>2.2535563525699167E-3</c:v>
                </c:pt>
                <c:pt idx="58">
                  <c:v>2.2891803023727237E-3</c:v>
                </c:pt>
                <c:pt idx="59">
                  <c:v>2.4725543212691802E-3</c:v>
                </c:pt>
                <c:pt idx="60">
                  <c:v>2.6075890572473726E-3</c:v>
                </c:pt>
                <c:pt idx="61">
                  <c:v>1.9227475207727566E-3</c:v>
                </c:pt>
                <c:pt idx="62">
                  <c:v>1.4881143160989784E-3</c:v>
                </c:pt>
                <c:pt idx="63">
                  <c:v>1.6454271563786315E-3</c:v>
                </c:pt>
                <c:pt idx="64">
                  <c:v>1.9025711244242641E-3</c:v>
                </c:pt>
                <c:pt idx="65">
                  <c:v>1.5433892352620362E-3</c:v>
                </c:pt>
                <c:pt idx="66">
                  <c:v>9.1634466749403935E-4</c:v>
                </c:pt>
                <c:pt idx="67">
                  <c:v>7.7027596476276486E-4</c:v>
                </c:pt>
                <c:pt idx="68">
                  <c:v>6.9902806515715016E-4</c:v>
                </c:pt>
                <c:pt idx="69">
                  <c:v>4.4030781614679183E-4</c:v>
                </c:pt>
                <c:pt idx="70">
                  <c:v>3.4688689763736513E-4</c:v>
                </c:pt>
                <c:pt idx="71">
                  <c:v>2.3665231550419456E-4</c:v>
                </c:pt>
                <c:pt idx="72">
                  <c:v>2.515744419702672E-4</c:v>
                </c:pt>
                <c:pt idx="73">
                  <c:v>1.7339090611985836E-4</c:v>
                </c:pt>
                <c:pt idx="74">
                  <c:v>2.8446617143421609E-4</c:v>
                </c:pt>
                <c:pt idx="75">
                  <c:v>4.0184656060747773E-4</c:v>
                </c:pt>
                <c:pt idx="76">
                  <c:v>2.3339466817709422E-4</c:v>
                </c:pt>
                <c:pt idx="77">
                  <c:v>2.9718150454967243E-4</c:v>
                </c:pt>
                <c:pt idx="78">
                  <c:v>1.6477390351268964E-4</c:v>
                </c:pt>
                <c:pt idx="79">
                  <c:v>1.3030589308401475E-4</c:v>
                </c:pt>
                <c:pt idx="80">
                  <c:v>9.762433441536267E-5</c:v>
                </c:pt>
                <c:pt idx="81">
                  <c:v>7.7447938066870065E-5</c:v>
                </c:pt>
                <c:pt idx="82">
                  <c:v>6.1264786829016616E-5</c:v>
                </c:pt>
                <c:pt idx="83">
                  <c:v>4.2034159059359601E-5</c:v>
                </c:pt>
                <c:pt idx="84">
                  <c:v>4.8969795304153939E-5</c:v>
                </c:pt>
                <c:pt idx="85">
                  <c:v>1.0687184940842179E-4</c:v>
                </c:pt>
                <c:pt idx="86">
                  <c:v>7.8498792043354059E-5</c:v>
                </c:pt>
                <c:pt idx="87">
                  <c:v>5.5274919163057874E-5</c:v>
                </c:pt>
                <c:pt idx="88">
                  <c:v>3.9301938720501229E-5</c:v>
                </c:pt>
                <c:pt idx="89">
                  <c:v>3.0369679920387316E-5</c:v>
                </c:pt>
                <c:pt idx="90">
                  <c:v>1.3976357887237069E-5</c:v>
                </c:pt>
                <c:pt idx="91">
                  <c:v>7.8814048236299247E-6</c:v>
                </c:pt>
                <c:pt idx="92">
                  <c:v>5.2542698824199501E-6</c:v>
                </c:pt>
                <c:pt idx="93">
                  <c:v>4.4135867012327591E-6</c:v>
                </c:pt>
                <c:pt idx="94">
                  <c:v>1.176956453662069E-5</c:v>
                </c:pt>
                <c:pt idx="95">
                  <c:v>1.6183151237853449E-5</c:v>
                </c:pt>
                <c:pt idx="96">
                  <c:v>1.1244137548378694E-5</c:v>
                </c:pt>
                <c:pt idx="97">
                  <c:v>4.5186720988811572E-6</c:v>
                </c:pt>
                <c:pt idx="98">
                  <c:v>1.3661101694291872E-6</c:v>
                </c:pt>
                <c:pt idx="99">
                  <c:v>9.4576857883559108E-7</c:v>
                </c:pt>
                <c:pt idx="100">
                  <c:v>1.0508539764839901E-6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6F-4872-A45C-53B249829908}"/>
            </c:ext>
          </c:extLst>
        </c:ser>
        <c:ser>
          <c:idx val="1"/>
          <c:order val="1"/>
          <c:tx>
            <c:strRef>
              <c:f>Time!$BD$9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Time!$AF$10:$AF$210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Time!$BD$10:$BD$210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1.4164E-3</c:v>
                </c:pt>
                <c:pt idx="2">
                  <c:v>2.2433000000000002E-3</c:v>
                </c:pt>
                <c:pt idx="3">
                  <c:v>9.6054E-3</c:v>
                </c:pt>
                <c:pt idx="4">
                  <c:v>2.28737E-2</c:v>
                </c:pt>
                <c:pt idx="5">
                  <c:v>3.7006600000000001E-2</c:v>
                </c:pt>
                <c:pt idx="6">
                  <c:v>4.5510599999999998E-2</c:v>
                </c:pt>
                <c:pt idx="7">
                  <c:v>5.2280899999999998E-2</c:v>
                </c:pt>
                <c:pt idx="8">
                  <c:v>5.8601800000000002E-2</c:v>
                </c:pt>
                <c:pt idx="9">
                  <c:v>6.20244E-2</c:v>
                </c:pt>
                <c:pt idx="10">
                  <c:v>6.4255599999999996E-2</c:v>
                </c:pt>
                <c:pt idx="11">
                  <c:v>6.42374E-2</c:v>
                </c:pt>
                <c:pt idx="12">
                  <c:v>6.1240799999999998E-2</c:v>
                </c:pt>
                <c:pt idx="13">
                  <c:v>5.6747600000000002E-2</c:v>
                </c:pt>
                <c:pt idx="14">
                  <c:v>5.0393599999999997E-2</c:v>
                </c:pt>
                <c:pt idx="15">
                  <c:v>4.3396799999999999E-2</c:v>
                </c:pt>
                <c:pt idx="16">
                  <c:v>3.5454300000000001E-2</c:v>
                </c:pt>
                <c:pt idx="17">
                  <c:v>2.9244800000000001E-2</c:v>
                </c:pt>
                <c:pt idx="18">
                  <c:v>2.3585499999999999E-2</c:v>
                </c:pt>
                <c:pt idx="19">
                  <c:v>1.8959199999999999E-2</c:v>
                </c:pt>
                <c:pt idx="20">
                  <c:v>1.43331E-2</c:v>
                </c:pt>
                <c:pt idx="21">
                  <c:v>1.2878000000000001E-2</c:v>
                </c:pt>
                <c:pt idx="22">
                  <c:v>1.1422399999999999E-2</c:v>
                </c:pt>
                <c:pt idx="23">
                  <c:v>9.9670999999999996E-3</c:v>
                </c:pt>
                <c:pt idx="24">
                  <c:v>8.5117000000000005E-3</c:v>
                </c:pt>
                <c:pt idx="25">
                  <c:v>8.3379999999999999E-3</c:v>
                </c:pt>
                <c:pt idx="26">
                  <c:v>8.1642999999999993E-3</c:v>
                </c:pt>
                <c:pt idx="27">
                  <c:v>7.9906000000000005E-3</c:v>
                </c:pt>
                <c:pt idx="28">
                  <c:v>7.8169999999999993E-3</c:v>
                </c:pt>
                <c:pt idx="29">
                  <c:v>7.6432000000000002E-3</c:v>
                </c:pt>
                <c:pt idx="30">
                  <c:v>7.4694999999999996E-3</c:v>
                </c:pt>
                <c:pt idx="31">
                  <c:v>7.2957999999999999E-3</c:v>
                </c:pt>
                <c:pt idx="32">
                  <c:v>7.1222000000000004E-3</c:v>
                </c:pt>
                <c:pt idx="33">
                  <c:v>6.9484000000000004E-3</c:v>
                </c:pt>
                <c:pt idx="34">
                  <c:v>6.7748000000000001E-3</c:v>
                </c:pt>
                <c:pt idx="35">
                  <c:v>6.6011000000000004E-3</c:v>
                </c:pt>
                <c:pt idx="36">
                  <c:v>6.4273000000000004E-3</c:v>
                </c:pt>
                <c:pt idx="37">
                  <c:v>6.2537000000000001E-3</c:v>
                </c:pt>
                <c:pt idx="38">
                  <c:v>6.0799000000000001E-3</c:v>
                </c:pt>
                <c:pt idx="39">
                  <c:v>5.9102E-3</c:v>
                </c:pt>
                <c:pt idx="40">
                  <c:v>5.7403000000000003E-3</c:v>
                </c:pt>
                <c:pt idx="41">
                  <c:v>5.5706000000000002E-3</c:v>
                </c:pt>
                <c:pt idx="42">
                  <c:v>5.4007999999999999E-3</c:v>
                </c:pt>
                <c:pt idx="43">
                  <c:v>5.2310000000000004E-3</c:v>
                </c:pt>
                <c:pt idx="44">
                  <c:v>5.0612000000000001E-3</c:v>
                </c:pt>
                <c:pt idx="45">
                  <c:v>4.8913999999999997E-3</c:v>
                </c:pt>
                <c:pt idx="46">
                  <c:v>4.7216000000000003E-3</c:v>
                </c:pt>
                <c:pt idx="47">
                  <c:v>4.5519000000000002E-3</c:v>
                </c:pt>
                <c:pt idx="48">
                  <c:v>4.3819999999999996E-3</c:v>
                </c:pt>
                <c:pt idx="49">
                  <c:v>4.2123000000000004E-3</c:v>
                </c:pt>
                <c:pt idx="50">
                  <c:v>4.0423999999999998E-3</c:v>
                </c:pt>
                <c:pt idx="51">
                  <c:v>3.8728E-3</c:v>
                </c:pt>
                <c:pt idx="52">
                  <c:v>3.7028999999999999E-3</c:v>
                </c:pt>
                <c:pt idx="53">
                  <c:v>3.5331E-3</c:v>
                </c:pt>
                <c:pt idx="54">
                  <c:v>3.3633999999999999E-3</c:v>
                </c:pt>
                <c:pt idx="55">
                  <c:v>3.1935000000000002E-3</c:v>
                </c:pt>
                <c:pt idx="56">
                  <c:v>3.0238000000000001E-3</c:v>
                </c:pt>
                <c:pt idx="57">
                  <c:v>2.8540000000000002E-3</c:v>
                </c:pt>
                <c:pt idx="58">
                  <c:v>2.6841999999999999E-3</c:v>
                </c:pt>
                <c:pt idx="59">
                  <c:v>2.5144E-3</c:v>
                </c:pt>
                <c:pt idx="60">
                  <c:v>2.3446999999999999E-3</c:v>
                </c:pt>
                <c:pt idx="61">
                  <c:v>2.1748000000000002E-3</c:v>
                </c:pt>
                <c:pt idx="62">
                  <c:v>2.0051000000000001E-3</c:v>
                </c:pt>
                <c:pt idx="63">
                  <c:v>1.8351999999999999E-3</c:v>
                </c:pt>
                <c:pt idx="64">
                  <c:v>1.6655000000000001E-3</c:v>
                </c:pt>
                <c:pt idx="65">
                  <c:v>1.5661E-3</c:v>
                </c:pt>
                <c:pt idx="66">
                  <c:v>1.4667E-3</c:v>
                </c:pt>
                <c:pt idx="67">
                  <c:v>1.3672999999999999E-3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6F-4872-A45C-53B249829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2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2.0000000000000004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 - Beginning</a:t>
            </a:r>
          </a:p>
        </c:rich>
      </c:tx>
      <c:layout>
        <c:manualLayout>
          <c:xMode val="edge"/>
          <c:yMode val="edge"/>
          <c:x val="0.37181029750925226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Dist!$BA$9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Dist!$BA$10:$BA$210</c:f>
              <c:numCache>
                <c:formatCode>_(* #,##0.0000000_);_(* \(#,##0.0000000\);_(* "-"??_);_(@_)</c:formatCode>
                <c:ptCount val="201"/>
                <c:pt idx="0">
                  <c:v>1.1608862006835962E-4</c:v>
                </c:pt>
                <c:pt idx="1">
                  <c:v>9.2976548294927495E-3</c:v>
                </c:pt>
                <c:pt idx="2">
                  <c:v>1.8528697209956261E-2</c:v>
                </c:pt>
                <c:pt idx="3">
                  <c:v>3.6246191365583567E-2</c:v>
                </c:pt>
                <c:pt idx="4">
                  <c:v>5.0865497998276603E-2</c:v>
                </c:pt>
                <c:pt idx="5">
                  <c:v>3.1874894347759773E-2</c:v>
                </c:pt>
                <c:pt idx="6">
                  <c:v>4.2065954828255855E-2</c:v>
                </c:pt>
                <c:pt idx="7">
                  <c:v>4.0782408953537769E-2</c:v>
                </c:pt>
                <c:pt idx="8">
                  <c:v>4.533073789586093E-2</c:v>
                </c:pt>
                <c:pt idx="9">
                  <c:v>4.5539078959845991E-2</c:v>
                </c:pt>
                <c:pt idx="10">
                  <c:v>5.3121302171591625E-2</c:v>
                </c:pt>
                <c:pt idx="11">
                  <c:v>5.4583039568567818E-2</c:v>
                </c:pt>
                <c:pt idx="12">
                  <c:v>4.8643193315769315E-2</c:v>
                </c:pt>
                <c:pt idx="13">
                  <c:v>4.4990589219966952E-2</c:v>
                </c:pt>
                <c:pt idx="14">
                  <c:v>3.6420131029392989E-2</c:v>
                </c:pt>
                <c:pt idx="15">
                  <c:v>3.8629808980749664E-2</c:v>
                </c:pt>
                <c:pt idx="16">
                  <c:v>2.7519187477581121E-2</c:v>
                </c:pt>
                <c:pt idx="17">
                  <c:v>2.612187217831213E-2</c:v>
                </c:pt>
                <c:pt idx="18">
                  <c:v>2.3152528850792248E-2</c:v>
                </c:pt>
                <c:pt idx="19">
                  <c:v>2.4472408788617193E-2</c:v>
                </c:pt>
                <c:pt idx="20">
                  <c:v>2.3341800973855978E-2</c:v>
                </c:pt>
                <c:pt idx="21">
                  <c:v>1.7774572134195876E-2</c:v>
                </c:pt>
                <c:pt idx="22">
                  <c:v>1.5136229544695543E-2</c:v>
                </c:pt>
                <c:pt idx="23">
                  <c:v>1.2997802433403018E-2</c:v>
                </c:pt>
                <c:pt idx="24">
                  <c:v>1.5618106835545337E-2</c:v>
                </c:pt>
                <c:pt idx="25">
                  <c:v>1.2178739883153782E-2</c:v>
                </c:pt>
                <c:pt idx="26">
                  <c:v>1.1552814781830706E-2</c:v>
                </c:pt>
                <c:pt idx="27">
                  <c:v>1.0668170536115549E-2</c:v>
                </c:pt>
                <c:pt idx="28">
                  <c:v>9.6207960715920249E-3</c:v>
                </c:pt>
                <c:pt idx="29">
                  <c:v>7.8866820455098328E-3</c:v>
                </c:pt>
                <c:pt idx="30">
                  <c:v>9.3316696970821462E-3</c:v>
                </c:pt>
                <c:pt idx="31">
                  <c:v>1.040958023591888E-2</c:v>
                </c:pt>
                <c:pt idx="32">
                  <c:v>1.0489850169662042E-2</c:v>
                </c:pt>
                <c:pt idx="33">
                  <c:v>1.007535839301397E-2</c:v>
                </c:pt>
                <c:pt idx="34">
                  <c:v>1.1776745993460904E-2</c:v>
                </c:pt>
                <c:pt idx="35">
                  <c:v>1.0881021146940109E-2</c:v>
                </c:pt>
                <c:pt idx="36">
                  <c:v>1.1292549507093651E-2</c:v>
                </c:pt>
                <c:pt idx="37">
                  <c:v>1.1366377231066094E-2</c:v>
                </c:pt>
                <c:pt idx="38">
                  <c:v>9.6977160562544112E-3</c:v>
                </c:pt>
                <c:pt idx="39">
                  <c:v>8.411335609237203E-3</c:v>
                </c:pt>
                <c:pt idx="40">
                  <c:v>6.8074830647189581E-3</c:v>
                </c:pt>
                <c:pt idx="41">
                  <c:v>5.8313594402595878E-3</c:v>
                </c:pt>
                <c:pt idx="42">
                  <c:v>4.6783327354962692E-3</c:v>
                </c:pt>
                <c:pt idx="43">
                  <c:v>4.3902371145497074E-3</c:v>
                </c:pt>
                <c:pt idx="44">
                  <c:v>4.4268288660473916E-3</c:v>
                </c:pt>
                <c:pt idx="45">
                  <c:v>4.5778342630730497E-3</c:v>
                </c:pt>
                <c:pt idx="46">
                  <c:v>5.0000566914459848E-3</c:v>
                </c:pt>
                <c:pt idx="47">
                  <c:v>4.9351192169571345E-3</c:v>
                </c:pt>
                <c:pt idx="48">
                  <c:v>4.8910545021254165E-3</c:v>
                </c:pt>
                <c:pt idx="49">
                  <c:v>5.2863484936567454E-3</c:v>
                </c:pt>
                <c:pt idx="50">
                  <c:v>3.8045114021959185E-3</c:v>
                </c:pt>
                <c:pt idx="51">
                  <c:v>2.3843906803385829E-3</c:v>
                </c:pt>
                <c:pt idx="52">
                  <c:v>1.8364163172412094E-3</c:v>
                </c:pt>
                <c:pt idx="53">
                  <c:v>1.102004403379223E-3</c:v>
                </c:pt>
                <c:pt idx="54">
                  <c:v>5.9951204126312688E-4</c:v>
                </c:pt>
                <c:pt idx="55">
                  <c:v>3.9915931739376042E-4</c:v>
                </c:pt>
                <c:pt idx="56">
                  <c:v>1.6788398662494184E-4</c:v>
                </c:pt>
                <c:pt idx="57">
                  <c:v>6.2618278971390424E-5</c:v>
                </c:pt>
                <c:pt idx="58">
                  <c:v>7.3441191386198649E-6</c:v>
                </c:pt>
                <c:pt idx="59">
                  <c:v>2.319195517458905E-6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FE-4071-9DD8-F40D730EC2ED}"/>
            </c:ext>
          </c:extLst>
        </c:ser>
        <c:ser>
          <c:idx val="1"/>
          <c:order val="1"/>
          <c:tx>
            <c:strRef>
              <c:f>Dist!$BB$9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Dist!$BB$10:$BB$210</c:f>
              <c:numCache>
                <c:formatCode>_(* #,##0.0000000_);_(* \(#,##0.0000000\);_(* "-"??_);_(@_)</c:formatCode>
                <c:ptCount val="201"/>
                <c:pt idx="0">
                  <c:v>3.0456899999999999E-2</c:v>
                </c:pt>
                <c:pt idx="1">
                  <c:v>3.3741100000000003E-2</c:v>
                </c:pt>
                <c:pt idx="2">
                  <c:v>3.94312E-2</c:v>
                </c:pt>
                <c:pt idx="3">
                  <c:v>4.4293300000000001E-2</c:v>
                </c:pt>
                <c:pt idx="4">
                  <c:v>4.6938300000000002E-2</c:v>
                </c:pt>
                <c:pt idx="5">
                  <c:v>4.8500700000000001E-2</c:v>
                </c:pt>
                <c:pt idx="6">
                  <c:v>4.8958099999999997E-2</c:v>
                </c:pt>
                <c:pt idx="7">
                  <c:v>4.9882000000000003E-2</c:v>
                </c:pt>
                <c:pt idx="8">
                  <c:v>5.01343E-2</c:v>
                </c:pt>
                <c:pt idx="9">
                  <c:v>4.9954699999999998E-2</c:v>
                </c:pt>
                <c:pt idx="10">
                  <c:v>4.8819500000000002E-2</c:v>
                </c:pt>
                <c:pt idx="11">
                  <c:v>4.5947700000000001E-2</c:v>
                </c:pt>
                <c:pt idx="12">
                  <c:v>4.3776099999999998E-2</c:v>
                </c:pt>
                <c:pt idx="13">
                  <c:v>3.5144000000000002E-2</c:v>
                </c:pt>
                <c:pt idx="14">
                  <c:v>2.67142E-2</c:v>
                </c:pt>
                <c:pt idx="15">
                  <c:v>2.2400300000000001E-2</c:v>
                </c:pt>
                <c:pt idx="16">
                  <c:v>1.7928400000000001E-2</c:v>
                </c:pt>
                <c:pt idx="17">
                  <c:v>1.4765500000000001E-2</c:v>
                </c:pt>
                <c:pt idx="18">
                  <c:v>1.3447300000000001E-2</c:v>
                </c:pt>
                <c:pt idx="19">
                  <c:v>1.3529899999999999E-2</c:v>
                </c:pt>
                <c:pt idx="20">
                  <c:v>1.36127E-2</c:v>
                </c:pt>
                <c:pt idx="21">
                  <c:v>1.36954E-2</c:v>
                </c:pt>
                <c:pt idx="22">
                  <c:v>1.3778E-2</c:v>
                </c:pt>
                <c:pt idx="23">
                  <c:v>1.3860900000000001E-2</c:v>
                </c:pt>
                <c:pt idx="24">
                  <c:v>1.39437E-2</c:v>
                </c:pt>
                <c:pt idx="25">
                  <c:v>1.4026200000000001E-2</c:v>
                </c:pt>
                <c:pt idx="26">
                  <c:v>1.4109099999999999E-2</c:v>
                </c:pt>
                <c:pt idx="27">
                  <c:v>1.41917E-2</c:v>
                </c:pt>
                <c:pt idx="28">
                  <c:v>1.4274500000000001E-2</c:v>
                </c:pt>
                <c:pt idx="29">
                  <c:v>1.4357200000000001E-2</c:v>
                </c:pt>
                <c:pt idx="30">
                  <c:v>1.444E-2</c:v>
                </c:pt>
                <c:pt idx="31">
                  <c:v>1.35786E-2</c:v>
                </c:pt>
                <c:pt idx="32">
                  <c:v>1.2716999999999999E-2</c:v>
                </c:pt>
                <c:pt idx="33">
                  <c:v>1.18555E-2</c:v>
                </c:pt>
                <c:pt idx="34">
                  <c:v>1.09941E-2</c:v>
                </c:pt>
                <c:pt idx="35">
                  <c:v>1.01326E-2</c:v>
                </c:pt>
                <c:pt idx="36">
                  <c:v>9.2712000000000003E-3</c:v>
                </c:pt>
                <c:pt idx="37">
                  <c:v>8.4095999999999997E-3</c:v>
                </c:pt>
                <c:pt idx="38">
                  <c:v>7.5481999999999997E-3</c:v>
                </c:pt>
                <c:pt idx="39">
                  <c:v>6.6867000000000003E-3</c:v>
                </c:pt>
                <c:pt idx="40">
                  <c:v>5.8252E-3</c:v>
                </c:pt>
                <c:pt idx="41">
                  <c:v>4.9638E-3</c:v>
                </c:pt>
                <c:pt idx="42">
                  <c:v>4.1022000000000003E-3</c:v>
                </c:pt>
                <c:pt idx="43">
                  <c:v>3.2407999999999998E-3</c:v>
                </c:pt>
                <c:pt idx="44">
                  <c:v>2.3793E-3</c:v>
                </c:pt>
                <c:pt idx="45">
                  <c:v>1.5179E-3</c:v>
                </c:pt>
                <c:pt idx="46">
                  <c:v>6.5629999999999996E-4</c:v>
                </c:pt>
                <c:pt idx="47">
                  <c:v>6.2620000000000004E-4</c:v>
                </c:pt>
                <c:pt idx="48">
                  <c:v>5.9610000000000002E-4</c:v>
                </c:pt>
                <c:pt idx="49">
                  <c:v>5.6599999999999999E-4</c:v>
                </c:pt>
                <c:pt idx="50">
                  <c:v>5.3589999999999996E-4</c:v>
                </c:pt>
                <c:pt idx="51">
                  <c:v>5.0580000000000004E-4</c:v>
                </c:pt>
                <c:pt idx="52">
                  <c:v>4.7570000000000002E-4</c:v>
                </c:pt>
                <c:pt idx="53">
                  <c:v>4.4549999999999999E-4</c:v>
                </c:pt>
                <c:pt idx="54">
                  <c:v>4.1540000000000001E-4</c:v>
                </c:pt>
                <c:pt idx="55">
                  <c:v>3.8529999999999999E-4</c:v>
                </c:pt>
                <c:pt idx="56">
                  <c:v>3.5520000000000001E-4</c:v>
                </c:pt>
                <c:pt idx="57">
                  <c:v>3.2509999999999999E-4</c:v>
                </c:pt>
                <c:pt idx="58">
                  <c:v>2.9500000000000001E-4</c:v>
                </c:pt>
                <c:pt idx="59">
                  <c:v>2.6489999999999999E-4</c:v>
                </c:pt>
                <c:pt idx="60">
                  <c:v>2.3470000000000001E-4</c:v>
                </c:pt>
                <c:pt idx="61">
                  <c:v>2.0460000000000001E-4</c:v>
                </c:pt>
                <c:pt idx="62">
                  <c:v>1.7450000000000001E-4</c:v>
                </c:pt>
                <c:pt idx="63">
                  <c:v>1.5420000000000001E-4</c:v>
                </c:pt>
                <c:pt idx="64">
                  <c:v>1.338E-4</c:v>
                </c:pt>
                <c:pt idx="65">
                  <c:v>1.1340000000000001E-4</c:v>
                </c:pt>
                <c:pt idx="66">
                  <c:v>9.2999999999999997E-5</c:v>
                </c:pt>
                <c:pt idx="67">
                  <c:v>7.25E-5</c:v>
                </c:pt>
                <c:pt idx="68">
                  <c:v>5.2099999999999999E-5</c:v>
                </c:pt>
                <c:pt idx="69">
                  <c:v>3.18E-5</c:v>
                </c:pt>
                <c:pt idx="70">
                  <c:v>1.1399999999999999E-5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FE-4071-9DD8-F40D730EC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 - Tail</a:t>
            </a:r>
          </a:p>
        </c:rich>
      </c:tx>
      <c:layout>
        <c:manualLayout>
          <c:xMode val="edge"/>
          <c:yMode val="edge"/>
          <c:x val="0.46958561523425424"/>
          <c:y val="4.184247016292775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Dist!$BA$9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Dist!$BA$10:$BA$210</c:f>
              <c:numCache>
                <c:formatCode>_(* #,##0.0000000_);_(* \(#,##0.0000000\);_(* "-"??_);_(@_)</c:formatCode>
                <c:ptCount val="201"/>
                <c:pt idx="0">
                  <c:v>1.1608862006835962E-4</c:v>
                </c:pt>
                <c:pt idx="1">
                  <c:v>9.2976548294927495E-3</c:v>
                </c:pt>
                <c:pt idx="2">
                  <c:v>1.8528697209956261E-2</c:v>
                </c:pt>
                <c:pt idx="3">
                  <c:v>3.6246191365583567E-2</c:v>
                </c:pt>
                <c:pt idx="4">
                  <c:v>5.0865497998276603E-2</c:v>
                </c:pt>
                <c:pt idx="5">
                  <c:v>3.1874894347759773E-2</c:v>
                </c:pt>
                <c:pt idx="6">
                  <c:v>4.2065954828255855E-2</c:v>
                </c:pt>
                <c:pt idx="7">
                  <c:v>4.0782408953537769E-2</c:v>
                </c:pt>
                <c:pt idx="8">
                  <c:v>4.533073789586093E-2</c:v>
                </c:pt>
                <c:pt idx="9">
                  <c:v>4.5539078959845991E-2</c:v>
                </c:pt>
                <c:pt idx="10">
                  <c:v>5.3121302171591625E-2</c:v>
                </c:pt>
                <c:pt idx="11">
                  <c:v>5.4583039568567818E-2</c:v>
                </c:pt>
                <c:pt idx="12">
                  <c:v>4.8643193315769315E-2</c:v>
                </c:pt>
                <c:pt idx="13">
                  <c:v>4.4990589219966952E-2</c:v>
                </c:pt>
                <c:pt idx="14">
                  <c:v>3.6420131029392989E-2</c:v>
                </c:pt>
                <c:pt idx="15">
                  <c:v>3.8629808980749664E-2</c:v>
                </c:pt>
                <c:pt idx="16">
                  <c:v>2.7519187477581121E-2</c:v>
                </c:pt>
                <c:pt idx="17">
                  <c:v>2.612187217831213E-2</c:v>
                </c:pt>
                <c:pt idx="18">
                  <c:v>2.3152528850792248E-2</c:v>
                </c:pt>
                <c:pt idx="19">
                  <c:v>2.4472408788617193E-2</c:v>
                </c:pt>
                <c:pt idx="20">
                  <c:v>2.3341800973855978E-2</c:v>
                </c:pt>
                <c:pt idx="21">
                  <c:v>1.7774572134195876E-2</c:v>
                </c:pt>
                <c:pt idx="22">
                  <c:v>1.5136229544695543E-2</c:v>
                </c:pt>
                <c:pt idx="23">
                  <c:v>1.2997802433403018E-2</c:v>
                </c:pt>
                <c:pt idx="24">
                  <c:v>1.5618106835545337E-2</c:v>
                </c:pt>
                <c:pt idx="25">
                  <c:v>1.2178739883153782E-2</c:v>
                </c:pt>
                <c:pt idx="26">
                  <c:v>1.1552814781830706E-2</c:v>
                </c:pt>
                <c:pt idx="27">
                  <c:v>1.0668170536115549E-2</c:v>
                </c:pt>
                <c:pt idx="28">
                  <c:v>9.6207960715920249E-3</c:v>
                </c:pt>
                <c:pt idx="29">
                  <c:v>7.8866820455098328E-3</c:v>
                </c:pt>
                <c:pt idx="30">
                  <c:v>9.3316696970821462E-3</c:v>
                </c:pt>
                <c:pt idx="31">
                  <c:v>1.040958023591888E-2</c:v>
                </c:pt>
                <c:pt idx="32">
                  <c:v>1.0489850169662042E-2</c:v>
                </c:pt>
                <c:pt idx="33">
                  <c:v>1.007535839301397E-2</c:v>
                </c:pt>
                <c:pt idx="34">
                  <c:v>1.1776745993460904E-2</c:v>
                </c:pt>
                <c:pt idx="35">
                  <c:v>1.0881021146940109E-2</c:v>
                </c:pt>
                <c:pt idx="36">
                  <c:v>1.1292549507093651E-2</c:v>
                </c:pt>
                <c:pt idx="37">
                  <c:v>1.1366377231066094E-2</c:v>
                </c:pt>
                <c:pt idx="38">
                  <c:v>9.6977160562544112E-3</c:v>
                </c:pt>
                <c:pt idx="39">
                  <c:v>8.411335609237203E-3</c:v>
                </c:pt>
                <c:pt idx="40">
                  <c:v>6.8074830647189581E-3</c:v>
                </c:pt>
                <c:pt idx="41">
                  <c:v>5.8313594402595878E-3</c:v>
                </c:pt>
                <c:pt idx="42">
                  <c:v>4.6783327354962692E-3</c:v>
                </c:pt>
                <c:pt idx="43">
                  <c:v>4.3902371145497074E-3</c:v>
                </c:pt>
                <c:pt idx="44">
                  <c:v>4.4268288660473916E-3</c:v>
                </c:pt>
                <c:pt idx="45">
                  <c:v>4.5778342630730497E-3</c:v>
                </c:pt>
                <c:pt idx="46">
                  <c:v>5.0000566914459848E-3</c:v>
                </c:pt>
                <c:pt idx="47">
                  <c:v>4.9351192169571345E-3</c:v>
                </c:pt>
                <c:pt idx="48">
                  <c:v>4.8910545021254165E-3</c:v>
                </c:pt>
                <c:pt idx="49">
                  <c:v>5.2863484936567454E-3</c:v>
                </c:pt>
                <c:pt idx="50">
                  <c:v>3.8045114021959185E-3</c:v>
                </c:pt>
                <c:pt idx="51">
                  <c:v>2.3843906803385829E-3</c:v>
                </c:pt>
                <c:pt idx="52">
                  <c:v>1.8364163172412094E-3</c:v>
                </c:pt>
                <c:pt idx="53">
                  <c:v>1.102004403379223E-3</c:v>
                </c:pt>
                <c:pt idx="54">
                  <c:v>5.9951204126312688E-4</c:v>
                </c:pt>
                <c:pt idx="55">
                  <c:v>3.9915931739376042E-4</c:v>
                </c:pt>
                <c:pt idx="56">
                  <c:v>1.6788398662494184E-4</c:v>
                </c:pt>
                <c:pt idx="57">
                  <c:v>6.2618278971390424E-5</c:v>
                </c:pt>
                <c:pt idx="58">
                  <c:v>7.3441191386198649E-6</c:v>
                </c:pt>
                <c:pt idx="59">
                  <c:v>2.319195517458905E-6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59-4BF4-B62B-A7777B4A1010}"/>
            </c:ext>
          </c:extLst>
        </c:ser>
        <c:ser>
          <c:idx val="1"/>
          <c:order val="1"/>
          <c:tx>
            <c:strRef>
              <c:f>Dist!$BB$9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Dist!$BB$10:$BB$210</c:f>
              <c:numCache>
                <c:formatCode>_(* #,##0.0000000_);_(* \(#,##0.0000000\);_(* "-"??_);_(@_)</c:formatCode>
                <c:ptCount val="201"/>
                <c:pt idx="0">
                  <c:v>3.0456899999999999E-2</c:v>
                </c:pt>
                <c:pt idx="1">
                  <c:v>3.3741100000000003E-2</c:v>
                </c:pt>
                <c:pt idx="2">
                  <c:v>3.94312E-2</c:v>
                </c:pt>
                <c:pt idx="3">
                  <c:v>4.4293300000000001E-2</c:v>
                </c:pt>
                <c:pt idx="4">
                  <c:v>4.6938300000000002E-2</c:v>
                </c:pt>
                <c:pt idx="5">
                  <c:v>4.8500700000000001E-2</c:v>
                </c:pt>
                <c:pt idx="6">
                  <c:v>4.8958099999999997E-2</c:v>
                </c:pt>
                <c:pt idx="7">
                  <c:v>4.9882000000000003E-2</c:v>
                </c:pt>
                <c:pt idx="8">
                  <c:v>5.01343E-2</c:v>
                </c:pt>
                <c:pt idx="9">
                  <c:v>4.9954699999999998E-2</c:v>
                </c:pt>
                <c:pt idx="10">
                  <c:v>4.8819500000000002E-2</c:v>
                </c:pt>
                <c:pt idx="11">
                  <c:v>4.5947700000000001E-2</c:v>
                </c:pt>
                <c:pt idx="12">
                  <c:v>4.3776099999999998E-2</c:v>
                </c:pt>
                <c:pt idx="13">
                  <c:v>3.5144000000000002E-2</c:v>
                </c:pt>
                <c:pt idx="14">
                  <c:v>2.67142E-2</c:v>
                </c:pt>
                <c:pt idx="15">
                  <c:v>2.2400300000000001E-2</c:v>
                </c:pt>
                <c:pt idx="16">
                  <c:v>1.7928400000000001E-2</c:v>
                </c:pt>
                <c:pt idx="17">
                  <c:v>1.4765500000000001E-2</c:v>
                </c:pt>
                <c:pt idx="18">
                  <c:v>1.3447300000000001E-2</c:v>
                </c:pt>
                <c:pt idx="19">
                  <c:v>1.3529899999999999E-2</c:v>
                </c:pt>
                <c:pt idx="20">
                  <c:v>1.36127E-2</c:v>
                </c:pt>
                <c:pt idx="21">
                  <c:v>1.36954E-2</c:v>
                </c:pt>
                <c:pt idx="22">
                  <c:v>1.3778E-2</c:v>
                </c:pt>
                <c:pt idx="23">
                  <c:v>1.3860900000000001E-2</c:v>
                </c:pt>
                <c:pt idx="24">
                  <c:v>1.39437E-2</c:v>
                </c:pt>
                <c:pt idx="25">
                  <c:v>1.4026200000000001E-2</c:v>
                </c:pt>
                <c:pt idx="26">
                  <c:v>1.4109099999999999E-2</c:v>
                </c:pt>
                <c:pt idx="27">
                  <c:v>1.41917E-2</c:v>
                </c:pt>
                <c:pt idx="28">
                  <c:v>1.4274500000000001E-2</c:v>
                </c:pt>
                <c:pt idx="29">
                  <c:v>1.4357200000000001E-2</c:v>
                </c:pt>
                <c:pt idx="30">
                  <c:v>1.444E-2</c:v>
                </c:pt>
                <c:pt idx="31">
                  <c:v>1.35786E-2</c:v>
                </c:pt>
                <c:pt idx="32">
                  <c:v>1.2716999999999999E-2</c:v>
                </c:pt>
                <c:pt idx="33">
                  <c:v>1.18555E-2</c:v>
                </c:pt>
                <c:pt idx="34">
                  <c:v>1.09941E-2</c:v>
                </c:pt>
                <c:pt idx="35">
                  <c:v>1.01326E-2</c:v>
                </c:pt>
                <c:pt idx="36">
                  <c:v>9.2712000000000003E-3</c:v>
                </c:pt>
                <c:pt idx="37">
                  <c:v>8.4095999999999997E-3</c:v>
                </c:pt>
                <c:pt idx="38">
                  <c:v>7.5481999999999997E-3</c:v>
                </c:pt>
                <c:pt idx="39">
                  <c:v>6.6867000000000003E-3</c:v>
                </c:pt>
                <c:pt idx="40">
                  <c:v>5.8252E-3</c:v>
                </c:pt>
                <c:pt idx="41">
                  <c:v>4.9638E-3</c:v>
                </c:pt>
                <c:pt idx="42">
                  <c:v>4.1022000000000003E-3</c:v>
                </c:pt>
                <c:pt idx="43">
                  <c:v>3.2407999999999998E-3</c:v>
                </c:pt>
                <c:pt idx="44">
                  <c:v>2.3793E-3</c:v>
                </c:pt>
                <c:pt idx="45">
                  <c:v>1.5179E-3</c:v>
                </c:pt>
                <c:pt idx="46">
                  <c:v>6.5629999999999996E-4</c:v>
                </c:pt>
                <c:pt idx="47">
                  <c:v>6.2620000000000004E-4</c:v>
                </c:pt>
                <c:pt idx="48">
                  <c:v>5.9610000000000002E-4</c:v>
                </c:pt>
                <c:pt idx="49">
                  <c:v>5.6599999999999999E-4</c:v>
                </c:pt>
                <c:pt idx="50">
                  <c:v>5.3589999999999996E-4</c:v>
                </c:pt>
                <c:pt idx="51">
                  <c:v>5.0580000000000004E-4</c:v>
                </c:pt>
                <c:pt idx="52">
                  <c:v>4.7570000000000002E-4</c:v>
                </c:pt>
                <c:pt idx="53">
                  <c:v>4.4549999999999999E-4</c:v>
                </c:pt>
                <c:pt idx="54">
                  <c:v>4.1540000000000001E-4</c:v>
                </c:pt>
                <c:pt idx="55">
                  <c:v>3.8529999999999999E-4</c:v>
                </c:pt>
                <c:pt idx="56">
                  <c:v>3.5520000000000001E-4</c:v>
                </c:pt>
                <c:pt idx="57">
                  <c:v>3.2509999999999999E-4</c:v>
                </c:pt>
                <c:pt idx="58">
                  <c:v>2.9500000000000001E-4</c:v>
                </c:pt>
                <c:pt idx="59">
                  <c:v>2.6489999999999999E-4</c:v>
                </c:pt>
                <c:pt idx="60">
                  <c:v>2.3470000000000001E-4</c:v>
                </c:pt>
                <c:pt idx="61">
                  <c:v>2.0460000000000001E-4</c:v>
                </c:pt>
                <c:pt idx="62">
                  <c:v>1.7450000000000001E-4</c:v>
                </c:pt>
                <c:pt idx="63">
                  <c:v>1.5420000000000001E-4</c:v>
                </c:pt>
                <c:pt idx="64">
                  <c:v>1.338E-4</c:v>
                </c:pt>
                <c:pt idx="65">
                  <c:v>1.1340000000000001E-4</c:v>
                </c:pt>
                <c:pt idx="66">
                  <c:v>9.2999999999999997E-5</c:v>
                </c:pt>
                <c:pt idx="67">
                  <c:v>7.25E-5</c:v>
                </c:pt>
                <c:pt idx="68">
                  <c:v>5.2099999999999999E-5</c:v>
                </c:pt>
                <c:pt idx="69">
                  <c:v>3.18E-5</c:v>
                </c:pt>
                <c:pt idx="70">
                  <c:v>1.1399999999999999E-5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759-4BF4-B62B-A7777B4A1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30"/>
          <c:min val="8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5.000000000000001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 - Mid</a:t>
            </a:r>
          </a:p>
        </c:rich>
      </c:tx>
      <c:layout>
        <c:manualLayout>
          <c:xMode val="edge"/>
          <c:yMode val="edge"/>
          <c:x val="0.46210592866101069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Dist!$BA$9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Dist!$BA$10:$BA$210</c:f>
              <c:numCache>
                <c:formatCode>_(* #,##0.0000000_);_(* \(#,##0.0000000\);_(* "-"??_);_(@_)</c:formatCode>
                <c:ptCount val="201"/>
                <c:pt idx="0">
                  <c:v>1.1608862006835962E-4</c:v>
                </c:pt>
                <c:pt idx="1">
                  <c:v>9.2976548294927495E-3</c:v>
                </c:pt>
                <c:pt idx="2">
                  <c:v>1.8528697209956261E-2</c:v>
                </c:pt>
                <c:pt idx="3">
                  <c:v>3.6246191365583567E-2</c:v>
                </c:pt>
                <c:pt idx="4">
                  <c:v>5.0865497998276603E-2</c:v>
                </c:pt>
                <c:pt idx="5">
                  <c:v>3.1874894347759773E-2</c:v>
                </c:pt>
                <c:pt idx="6">
                  <c:v>4.2065954828255855E-2</c:v>
                </c:pt>
                <c:pt idx="7">
                  <c:v>4.0782408953537769E-2</c:v>
                </c:pt>
                <c:pt idx="8">
                  <c:v>4.533073789586093E-2</c:v>
                </c:pt>
                <c:pt idx="9">
                  <c:v>4.5539078959845991E-2</c:v>
                </c:pt>
                <c:pt idx="10">
                  <c:v>5.3121302171591625E-2</c:v>
                </c:pt>
                <c:pt idx="11">
                  <c:v>5.4583039568567818E-2</c:v>
                </c:pt>
                <c:pt idx="12">
                  <c:v>4.8643193315769315E-2</c:v>
                </c:pt>
                <c:pt idx="13">
                  <c:v>4.4990589219966952E-2</c:v>
                </c:pt>
                <c:pt idx="14">
                  <c:v>3.6420131029392989E-2</c:v>
                </c:pt>
                <c:pt idx="15">
                  <c:v>3.8629808980749664E-2</c:v>
                </c:pt>
                <c:pt idx="16">
                  <c:v>2.7519187477581121E-2</c:v>
                </c:pt>
                <c:pt idx="17">
                  <c:v>2.612187217831213E-2</c:v>
                </c:pt>
                <c:pt idx="18">
                  <c:v>2.3152528850792248E-2</c:v>
                </c:pt>
                <c:pt idx="19">
                  <c:v>2.4472408788617193E-2</c:v>
                </c:pt>
                <c:pt idx="20">
                  <c:v>2.3341800973855978E-2</c:v>
                </c:pt>
                <c:pt idx="21">
                  <c:v>1.7774572134195876E-2</c:v>
                </c:pt>
                <c:pt idx="22">
                  <c:v>1.5136229544695543E-2</c:v>
                </c:pt>
                <c:pt idx="23">
                  <c:v>1.2997802433403018E-2</c:v>
                </c:pt>
                <c:pt idx="24">
                  <c:v>1.5618106835545337E-2</c:v>
                </c:pt>
                <c:pt idx="25">
                  <c:v>1.2178739883153782E-2</c:v>
                </c:pt>
                <c:pt idx="26">
                  <c:v>1.1552814781830706E-2</c:v>
                </c:pt>
                <c:pt idx="27">
                  <c:v>1.0668170536115549E-2</c:v>
                </c:pt>
                <c:pt idx="28">
                  <c:v>9.6207960715920249E-3</c:v>
                </c:pt>
                <c:pt idx="29">
                  <c:v>7.8866820455098328E-3</c:v>
                </c:pt>
                <c:pt idx="30">
                  <c:v>9.3316696970821462E-3</c:v>
                </c:pt>
                <c:pt idx="31">
                  <c:v>1.040958023591888E-2</c:v>
                </c:pt>
                <c:pt idx="32">
                  <c:v>1.0489850169662042E-2</c:v>
                </c:pt>
                <c:pt idx="33">
                  <c:v>1.007535839301397E-2</c:v>
                </c:pt>
                <c:pt idx="34">
                  <c:v>1.1776745993460904E-2</c:v>
                </c:pt>
                <c:pt idx="35">
                  <c:v>1.0881021146940109E-2</c:v>
                </c:pt>
                <c:pt idx="36">
                  <c:v>1.1292549507093651E-2</c:v>
                </c:pt>
                <c:pt idx="37">
                  <c:v>1.1366377231066094E-2</c:v>
                </c:pt>
                <c:pt idx="38">
                  <c:v>9.6977160562544112E-3</c:v>
                </c:pt>
                <c:pt idx="39">
                  <c:v>8.411335609237203E-3</c:v>
                </c:pt>
                <c:pt idx="40">
                  <c:v>6.8074830647189581E-3</c:v>
                </c:pt>
                <c:pt idx="41">
                  <c:v>5.8313594402595878E-3</c:v>
                </c:pt>
                <c:pt idx="42">
                  <c:v>4.6783327354962692E-3</c:v>
                </c:pt>
                <c:pt idx="43">
                  <c:v>4.3902371145497074E-3</c:v>
                </c:pt>
                <c:pt idx="44">
                  <c:v>4.4268288660473916E-3</c:v>
                </c:pt>
                <c:pt idx="45">
                  <c:v>4.5778342630730497E-3</c:v>
                </c:pt>
                <c:pt idx="46">
                  <c:v>5.0000566914459848E-3</c:v>
                </c:pt>
                <c:pt idx="47">
                  <c:v>4.9351192169571345E-3</c:v>
                </c:pt>
                <c:pt idx="48">
                  <c:v>4.8910545021254165E-3</c:v>
                </c:pt>
                <c:pt idx="49">
                  <c:v>5.2863484936567454E-3</c:v>
                </c:pt>
                <c:pt idx="50">
                  <c:v>3.8045114021959185E-3</c:v>
                </c:pt>
                <c:pt idx="51">
                  <c:v>2.3843906803385829E-3</c:v>
                </c:pt>
                <c:pt idx="52">
                  <c:v>1.8364163172412094E-3</c:v>
                </c:pt>
                <c:pt idx="53">
                  <c:v>1.102004403379223E-3</c:v>
                </c:pt>
                <c:pt idx="54">
                  <c:v>5.9951204126312688E-4</c:v>
                </c:pt>
                <c:pt idx="55">
                  <c:v>3.9915931739376042E-4</c:v>
                </c:pt>
                <c:pt idx="56">
                  <c:v>1.6788398662494184E-4</c:v>
                </c:pt>
                <c:pt idx="57">
                  <c:v>6.2618278971390424E-5</c:v>
                </c:pt>
                <c:pt idx="58">
                  <c:v>7.3441191386198649E-6</c:v>
                </c:pt>
                <c:pt idx="59">
                  <c:v>2.319195517458905E-6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1D-4A97-BBC9-7F951639343E}"/>
            </c:ext>
          </c:extLst>
        </c:ser>
        <c:ser>
          <c:idx val="1"/>
          <c:order val="1"/>
          <c:tx>
            <c:strRef>
              <c:f>Dist!$BB$9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Dist!$BB$10:$BB$210</c:f>
              <c:numCache>
                <c:formatCode>_(* #,##0.0000000_);_(* \(#,##0.0000000\);_(* "-"??_);_(@_)</c:formatCode>
                <c:ptCount val="201"/>
                <c:pt idx="0">
                  <c:v>3.0456899999999999E-2</c:v>
                </c:pt>
                <c:pt idx="1">
                  <c:v>3.3741100000000003E-2</c:v>
                </c:pt>
                <c:pt idx="2">
                  <c:v>3.94312E-2</c:v>
                </c:pt>
                <c:pt idx="3">
                  <c:v>4.4293300000000001E-2</c:v>
                </c:pt>
                <c:pt idx="4">
                  <c:v>4.6938300000000002E-2</c:v>
                </c:pt>
                <c:pt idx="5">
                  <c:v>4.8500700000000001E-2</c:v>
                </c:pt>
                <c:pt idx="6">
                  <c:v>4.8958099999999997E-2</c:v>
                </c:pt>
                <c:pt idx="7">
                  <c:v>4.9882000000000003E-2</c:v>
                </c:pt>
                <c:pt idx="8">
                  <c:v>5.01343E-2</c:v>
                </c:pt>
                <c:pt idx="9">
                  <c:v>4.9954699999999998E-2</c:v>
                </c:pt>
                <c:pt idx="10">
                  <c:v>4.8819500000000002E-2</c:v>
                </c:pt>
                <c:pt idx="11">
                  <c:v>4.5947700000000001E-2</c:v>
                </c:pt>
                <c:pt idx="12">
                  <c:v>4.3776099999999998E-2</c:v>
                </c:pt>
                <c:pt idx="13">
                  <c:v>3.5144000000000002E-2</c:v>
                </c:pt>
                <c:pt idx="14">
                  <c:v>2.67142E-2</c:v>
                </c:pt>
                <c:pt idx="15">
                  <c:v>2.2400300000000001E-2</c:v>
                </c:pt>
                <c:pt idx="16">
                  <c:v>1.7928400000000001E-2</c:v>
                </c:pt>
                <c:pt idx="17">
                  <c:v>1.4765500000000001E-2</c:v>
                </c:pt>
                <c:pt idx="18">
                  <c:v>1.3447300000000001E-2</c:v>
                </c:pt>
                <c:pt idx="19">
                  <c:v>1.3529899999999999E-2</c:v>
                </c:pt>
                <c:pt idx="20">
                  <c:v>1.36127E-2</c:v>
                </c:pt>
                <c:pt idx="21">
                  <c:v>1.36954E-2</c:v>
                </c:pt>
                <c:pt idx="22">
                  <c:v>1.3778E-2</c:v>
                </c:pt>
                <c:pt idx="23">
                  <c:v>1.3860900000000001E-2</c:v>
                </c:pt>
                <c:pt idx="24">
                  <c:v>1.39437E-2</c:v>
                </c:pt>
                <c:pt idx="25">
                  <c:v>1.4026200000000001E-2</c:v>
                </c:pt>
                <c:pt idx="26">
                  <c:v>1.4109099999999999E-2</c:v>
                </c:pt>
                <c:pt idx="27">
                  <c:v>1.41917E-2</c:v>
                </c:pt>
                <c:pt idx="28">
                  <c:v>1.4274500000000001E-2</c:v>
                </c:pt>
                <c:pt idx="29">
                  <c:v>1.4357200000000001E-2</c:v>
                </c:pt>
                <c:pt idx="30">
                  <c:v>1.444E-2</c:v>
                </c:pt>
                <c:pt idx="31">
                  <c:v>1.35786E-2</c:v>
                </c:pt>
                <c:pt idx="32">
                  <c:v>1.2716999999999999E-2</c:v>
                </c:pt>
                <c:pt idx="33">
                  <c:v>1.18555E-2</c:v>
                </c:pt>
                <c:pt idx="34">
                  <c:v>1.09941E-2</c:v>
                </c:pt>
                <c:pt idx="35">
                  <c:v>1.01326E-2</c:v>
                </c:pt>
                <c:pt idx="36">
                  <c:v>9.2712000000000003E-3</c:v>
                </c:pt>
                <c:pt idx="37">
                  <c:v>8.4095999999999997E-3</c:v>
                </c:pt>
                <c:pt idx="38">
                  <c:v>7.5481999999999997E-3</c:v>
                </c:pt>
                <c:pt idx="39">
                  <c:v>6.6867000000000003E-3</c:v>
                </c:pt>
                <c:pt idx="40">
                  <c:v>5.8252E-3</c:v>
                </c:pt>
                <c:pt idx="41">
                  <c:v>4.9638E-3</c:v>
                </c:pt>
                <c:pt idx="42">
                  <c:v>4.1022000000000003E-3</c:v>
                </c:pt>
                <c:pt idx="43">
                  <c:v>3.2407999999999998E-3</c:v>
                </c:pt>
                <c:pt idx="44">
                  <c:v>2.3793E-3</c:v>
                </c:pt>
                <c:pt idx="45">
                  <c:v>1.5179E-3</c:v>
                </c:pt>
                <c:pt idx="46">
                  <c:v>6.5629999999999996E-4</c:v>
                </c:pt>
                <c:pt idx="47">
                  <c:v>6.2620000000000004E-4</c:v>
                </c:pt>
                <c:pt idx="48">
                  <c:v>5.9610000000000002E-4</c:v>
                </c:pt>
                <c:pt idx="49">
                  <c:v>5.6599999999999999E-4</c:v>
                </c:pt>
                <c:pt idx="50">
                  <c:v>5.3589999999999996E-4</c:v>
                </c:pt>
                <c:pt idx="51">
                  <c:v>5.0580000000000004E-4</c:v>
                </c:pt>
                <c:pt idx="52">
                  <c:v>4.7570000000000002E-4</c:v>
                </c:pt>
                <c:pt idx="53">
                  <c:v>4.4549999999999999E-4</c:v>
                </c:pt>
                <c:pt idx="54">
                  <c:v>4.1540000000000001E-4</c:v>
                </c:pt>
                <c:pt idx="55">
                  <c:v>3.8529999999999999E-4</c:v>
                </c:pt>
                <c:pt idx="56">
                  <c:v>3.5520000000000001E-4</c:v>
                </c:pt>
                <c:pt idx="57">
                  <c:v>3.2509999999999999E-4</c:v>
                </c:pt>
                <c:pt idx="58">
                  <c:v>2.9500000000000001E-4</c:v>
                </c:pt>
                <c:pt idx="59">
                  <c:v>2.6489999999999999E-4</c:v>
                </c:pt>
                <c:pt idx="60">
                  <c:v>2.3470000000000001E-4</c:v>
                </c:pt>
                <c:pt idx="61">
                  <c:v>2.0460000000000001E-4</c:v>
                </c:pt>
                <c:pt idx="62">
                  <c:v>1.7450000000000001E-4</c:v>
                </c:pt>
                <c:pt idx="63">
                  <c:v>1.5420000000000001E-4</c:v>
                </c:pt>
                <c:pt idx="64">
                  <c:v>1.338E-4</c:v>
                </c:pt>
                <c:pt idx="65">
                  <c:v>1.1340000000000001E-4</c:v>
                </c:pt>
                <c:pt idx="66">
                  <c:v>9.2999999999999997E-5</c:v>
                </c:pt>
                <c:pt idx="67">
                  <c:v>7.25E-5</c:v>
                </c:pt>
                <c:pt idx="68">
                  <c:v>5.2099999999999999E-5</c:v>
                </c:pt>
                <c:pt idx="69">
                  <c:v>3.18E-5</c:v>
                </c:pt>
                <c:pt idx="70">
                  <c:v>1.1399999999999999E-5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1D-4A97-BBC9-7F9516393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9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2.0000000000000004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Beginning</a:t>
            </a:r>
          </a:p>
        </c:rich>
      </c:tx>
      <c:layout>
        <c:manualLayout>
          <c:xMode val="edge"/>
          <c:yMode val="edge"/>
          <c:x val="0.37181029750925226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Dist!$BC$9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Dist!$BC$10:$BC$210</c:f>
              <c:numCache>
                <c:formatCode>_(* #,##0.0000000_);_(* \(#,##0.0000000\);_(* "-"??_);_(@_)</c:formatCode>
                <c:ptCount val="201"/>
                <c:pt idx="0">
                  <c:v>6.6970923921324664E-4</c:v>
                </c:pt>
                <c:pt idx="1">
                  <c:v>1.0349125216607274E-2</c:v>
                </c:pt>
                <c:pt idx="2">
                  <c:v>2.7543092894440662E-2</c:v>
                </c:pt>
                <c:pt idx="3">
                  <c:v>4.758718672729393E-2</c:v>
                </c:pt>
                <c:pt idx="4">
                  <c:v>5.3994453592712106E-2</c:v>
                </c:pt>
                <c:pt idx="5">
                  <c:v>2.9066515904149503E-2</c:v>
                </c:pt>
                <c:pt idx="6">
                  <c:v>4.1132631432933969E-2</c:v>
                </c:pt>
                <c:pt idx="7">
                  <c:v>5.6335546081523143E-2</c:v>
                </c:pt>
                <c:pt idx="8">
                  <c:v>6.1817220764454221E-2</c:v>
                </c:pt>
                <c:pt idx="9">
                  <c:v>7.7083291737030074E-2</c:v>
                </c:pt>
                <c:pt idx="10">
                  <c:v>7.4209626452936966E-2</c:v>
                </c:pt>
                <c:pt idx="11">
                  <c:v>6.1108209586520482E-2</c:v>
                </c:pt>
                <c:pt idx="12">
                  <c:v>5.4502436404944468E-2</c:v>
                </c:pt>
                <c:pt idx="13">
                  <c:v>4.2141241079563296E-2</c:v>
                </c:pt>
                <c:pt idx="14">
                  <c:v>3.7179949285787092E-2</c:v>
                </c:pt>
                <c:pt idx="15">
                  <c:v>3.550152531454686E-2</c:v>
                </c:pt>
                <c:pt idx="16">
                  <c:v>2.4947063230934617E-2</c:v>
                </c:pt>
                <c:pt idx="17">
                  <c:v>2.4455578826133053E-2</c:v>
                </c:pt>
                <c:pt idx="18">
                  <c:v>1.8547887941135363E-2</c:v>
                </c:pt>
                <c:pt idx="19">
                  <c:v>1.6229073556625787E-2</c:v>
                </c:pt>
                <c:pt idx="20">
                  <c:v>1.3976462972634709E-2</c:v>
                </c:pt>
                <c:pt idx="21">
                  <c:v>1.2081142740648186E-2</c:v>
                </c:pt>
                <c:pt idx="22">
                  <c:v>9.4907876886151533E-3</c:v>
                </c:pt>
                <c:pt idx="23">
                  <c:v>7.8922286195877069E-3</c:v>
                </c:pt>
                <c:pt idx="24">
                  <c:v>8.7148371123793728E-3</c:v>
                </c:pt>
                <c:pt idx="25">
                  <c:v>8.4821780419858175E-3</c:v>
                </c:pt>
                <c:pt idx="26">
                  <c:v>7.7887195029040348E-3</c:v>
                </c:pt>
                <c:pt idx="27">
                  <c:v>7.4446699110031767E-3</c:v>
                </c:pt>
                <c:pt idx="28">
                  <c:v>6.6427632415482435E-3</c:v>
                </c:pt>
                <c:pt idx="29">
                  <c:v>4.6913274072174745E-3</c:v>
                </c:pt>
                <c:pt idx="30">
                  <c:v>5.1914288146262056E-3</c:v>
                </c:pt>
                <c:pt idx="31">
                  <c:v>7.7363869748751316E-3</c:v>
                </c:pt>
                <c:pt idx="32">
                  <c:v>8.477344113693993E-3</c:v>
                </c:pt>
                <c:pt idx="33">
                  <c:v>9.3992583072633976E-3</c:v>
                </c:pt>
                <c:pt idx="34">
                  <c:v>8.3092074774565542E-3</c:v>
                </c:pt>
                <c:pt idx="35">
                  <c:v>7.377940683496443E-3</c:v>
                </c:pt>
                <c:pt idx="36">
                  <c:v>8.5529005146031904E-3</c:v>
                </c:pt>
                <c:pt idx="37">
                  <c:v>8.3901232336458225E-3</c:v>
                </c:pt>
                <c:pt idx="38">
                  <c:v>7.4049476306920822E-3</c:v>
                </c:pt>
                <c:pt idx="39">
                  <c:v>4.9245119045992717E-3</c:v>
                </c:pt>
                <c:pt idx="40">
                  <c:v>4.8928811999071039E-3</c:v>
                </c:pt>
                <c:pt idx="41">
                  <c:v>3.2177148759939766E-3</c:v>
                </c:pt>
                <c:pt idx="42">
                  <c:v>1.9097169314643541E-3</c:v>
                </c:pt>
                <c:pt idx="43">
                  <c:v>1.9544833108625721E-3</c:v>
                </c:pt>
                <c:pt idx="44">
                  <c:v>2.0840536061630479E-3</c:v>
                </c:pt>
                <c:pt idx="45">
                  <c:v>1.9971479823078222E-3</c:v>
                </c:pt>
                <c:pt idx="46">
                  <c:v>2.055575463400332E-3</c:v>
                </c:pt>
                <c:pt idx="47">
                  <c:v>2.0162735246798307E-3</c:v>
                </c:pt>
                <c:pt idx="48">
                  <c:v>2.2336952124143682E-3</c:v>
                </c:pt>
                <c:pt idx="49">
                  <c:v>2.6104263629838785E-3</c:v>
                </c:pt>
                <c:pt idx="50">
                  <c:v>2.3860690390045468E-3</c:v>
                </c:pt>
                <c:pt idx="51">
                  <c:v>2.8001055057392385E-3</c:v>
                </c:pt>
                <c:pt idx="52">
                  <c:v>2.1438471974249869E-3</c:v>
                </c:pt>
                <c:pt idx="53">
                  <c:v>1.4065680475238199E-3</c:v>
                </c:pt>
                <c:pt idx="54">
                  <c:v>9.1235142238339968E-4</c:v>
                </c:pt>
                <c:pt idx="55">
                  <c:v>7.5230636176488823E-4</c:v>
                </c:pt>
                <c:pt idx="56">
                  <c:v>7.3790966228705747E-4</c:v>
                </c:pt>
                <c:pt idx="57">
                  <c:v>7.1888920531269719E-4</c:v>
                </c:pt>
                <c:pt idx="58">
                  <c:v>4.9715901627457549E-4</c:v>
                </c:pt>
                <c:pt idx="59">
                  <c:v>5.1281674052418692E-4</c:v>
                </c:pt>
                <c:pt idx="60">
                  <c:v>4.8854201366740674E-4</c:v>
                </c:pt>
                <c:pt idx="61">
                  <c:v>1.4062527913308747E-3</c:v>
                </c:pt>
                <c:pt idx="62">
                  <c:v>8.243949445516899E-4</c:v>
                </c:pt>
                <c:pt idx="63">
                  <c:v>3.6412090285170237E-4</c:v>
                </c:pt>
                <c:pt idx="64">
                  <c:v>2.5010324640318947E-4</c:v>
                </c:pt>
                <c:pt idx="65">
                  <c:v>1.604654022091052E-4</c:v>
                </c:pt>
                <c:pt idx="66">
                  <c:v>1.9503849803542846E-4</c:v>
                </c:pt>
                <c:pt idx="67">
                  <c:v>1.3471947978524747E-4</c:v>
                </c:pt>
                <c:pt idx="68">
                  <c:v>3.9354481419325412E-4</c:v>
                </c:pt>
                <c:pt idx="69">
                  <c:v>2.116419908638755E-4</c:v>
                </c:pt>
                <c:pt idx="70">
                  <c:v>5.5380004560706246E-5</c:v>
                </c:pt>
                <c:pt idx="71">
                  <c:v>4.7183343544131137E-5</c:v>
                </c:pt>
                <c:pt idx="72">
                  <c:v>1.9650969360250604E-5</c:v>
                </c:pt>
                <c:pt idx="73">
                  <c:v>1.3766187091940264E-5</c:v>
                </c:pt>
                <c:pt idx="74">
                  <c:v>6.7254654494975333E-6</c:v>
                </c:pt>
                <c:pt idx="75">
                  <c:v>2.3749299868538162E-5</c:v>
                </c:pt>
                <c:pt idx="76">
                  <c:v>4.3085013035843569E-5</c:v>
                </c:pt>
                <c:pt idx="77">
                  <c:v>9.1319210556458686E-5</c:v>
                </c:pt>
                <c:pt idx="78">
                  <c:v>3.3627327247487668E-5</c:v>
                </c:pt>
                <c:pt idx="79">
                  <c:v>1.9756054757899002E-5</c:v>
                </c:pt>
                <c:pt idx="80">
                  <c:v>5.5695260753651453E-6</c:v>
                </c:pt>
                <c:pt idx="81">
                  <c:v>8.4068318118719167E-7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FB-4609-9947-AED0575B30D9}"/>
            </c:ext>
          </c:extLst>
        </c:ser>
        <c:ser>
          <c:idx val="1"/>
          <c:order val="1"/>
          <c:tx>
            <c:strRef>
              <c:f>Dist!$BD$9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Dist!$BD$10:$BD$210</c:f>
              <c:numCache>
                <c:formatCode>_(* #,##0.0000000_);_(* \(#,##0.0000000\);_(* "-"??_);_(@_)</c:formatCode>
                <c:ptCount val="201"/>
                <c:pt idx="0">
                  <c:v>2.8952000000000001E-3</c:v>
                </c:pt>
                <c:pt idx="1">
                  <c:v>7.8708000000000007E-3</c:v>
                </c:pt>
                <c:pt idx="2">
                  <c:v>2.0172099999999998E-2</c:v>
                </c:pt>
                <c:pt idx="3">
                  <c:v>3.3327099999999998E-2</c:v>
                </c:pt>
                <c:pt idx="4">
                  <c:v>4.4677000000000001E-2</c:v>
                </c:pt>
                <c:pt idx="5">
                  <c:v>5.35483E-2</c:v>
                </c:pt>
                <c:pt idx="6">
                  <c:v>6.0808399999999999E-2</c:v>
                </c:pt>
                <c:pt idx="7">
                  <c:v>6.5702300000000005E-2</c:v>
                </c:pt>
                <c:pt idx="8">
                  <c:v>6.8606600000000004E-2</c:v>
                </c:pt>
                <c:pt idx="9">
                  <c:v>7.0813899999999999E-2</c:v>
                </c:pt>
                <c:pt idx="10">
                  <c:v>7.3662400000000003E-2</c:v>
                </c:pt>
                <c:pt idx="11">
                  <c:v>7.4432200000000004E-2</c:v>
                </c:pt>
                <c:pt idx="12">
                  <c:v>7.1360300000000002E-2</c:v>
                </c:pt>
                <c:pt idx="13">
                  <c:v>4.2926600000000002E-2</c:v>
                </c:pt>
                <c:pt idx="14">
                  <c:v>2.7602499999999999E-2</c:v>
                </c:pt>
                <c:pt idx="15">
                  <c:v>1.9730000000000001E-2</c:v>
                </c:pt>
                <c:pt idx="16">
                  <c:v>1.6556700000000001E-2</c:v>
                </c:pt>
                <c:pt idx="17">
                  <c:v>1.43252E-2</c:v>
                </c:pt>
                <c:pt idx="18">
                  <c:v>1.25705E-2</c:v>
                </c:pt>
                <c:pt idx="19">
                  <c:v>1.16057E-2</c:v>
                </c:pt>
                <c:pt idx="20">
                  <c:v>1.09388E-2</c:v>
                </c:pt>
                <c:pt idx="21">
                  <c:v>1.0271199999999999E-2</c:v>
                </c:pt>
                <c:pt idx="22">
                  <c:v>1.0003400000000001E-2</c:v>
                </c:pt>
                <c:pt idx="23">
                  <c:v>9.7356000000000005E-3</c:v>
                </c:pt>
                <c:pt idx="24">
                  <c:v>9.4678999999999996E-3</c:v>
                </c:pt>
                <c:pt idx="25">
                  <c:v>9.1999000000000004E-3</c:v>
                </c:pt>
                <c:pt idx="26">
                  <c:v>8.9324000000000001E-3</c:v>
                </c:pt>
                <c:pt idx="27">
                  <c:v>8.6645000000000003E-3</c:v>
                </c:pt>
                <c:pt idx="28">
                  <c:v>8.3967999999999994E-3</c:v>
                </c:pt>
                <c:pt idx="29">
                  <c:v>8.1290000000000008E-3</c:v>
                </c:pt>
                <c:pt idx="30">
                  <c:v>7.8615000000000004E-3</c:v>
                </c:pt>
                <c:pt idx="31">
                  <c:v>7.5935000000000004E-3</c:v>
                </c:pt>
                <c:pt idx="32">
                  <c:v>7.3258999999999998E-3</c:v>
                </c:pt>
                <c:pt idx="33">
                  <c:v>7.0581000000000003E-3</c:v>
                </c:pt>
                <c:pt idx="34">
                  <c:v>6.7904999999999997E-3</c:v>
                </c:pt>
                <c:pt idx="35">
                  <c:v>6.5225999999999999E-3</c:v>
                </c:pt>
                <c:pt idx="36">
                  <c:v>6.2547000000000002E-3</c:v>
                </c:pt>
                <c:pt idx="37">
                  <c:v>5.9870000000000001E-3</c:v>
                </c:pt>
                <c:pt idx="38">
                  <c:v>5.7191000000000004E-3</c:v>
                </c:pt>
                <c:pt idx="39">
                  <c:v>5.4514000000000003E-3</c:v>
                </c:pt>
                <c:pt idx="40">
                  <c:v>5.1837000000000003E-3</c:v>
                </c:pt>
                <c:pt idx="41">
                  <c:v>4.9160000000000002E-3</c:v>
                </c:pt>
                <c:pt idx="42">
                  <c:v>4.6480000000000002E-3</c:v>
                </c:pt>
                <c:pt idx="43">
                  <c:v>4.3803999999999996E-3</c:v>
                </c:pt>
                <c:pt idx="44">
                  <c:v>4.1124999999999998E-3</c:v>
                </c:pt>
                <c:pt idx="45">
                  <c:v>3.8449000000000001E-3</c:v>
                </c:pt>
                <c:pt idx="46">
                  <c:v>3.5771000000000002E-3</c:v>
                </c:pt>
                <c:pt idx="47">
                  <c:v>3.3094000000000001E-3</c:v>
                </c:pt>
                <c:pt idx="48">
                  <c:v>3.0416000000000002E-3</c:v>
                </c:pt>
                <c:pt idx="49">
                  <c:v>2.774E-3</c:v>
                </c:pt>
                <c:pt idx="50">
                  <c:v>2.5059000000000001E-3</c:v>
                </c:pt>
                <c:pt idx="51">
                  <c:v>2.2382999999999999E-3</c:v>
                </c:pt>
                <c:pt idx="52">
                  <c:v>1.9705999999999999E-3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FB-4609-9947-AED0575B3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2.0000000000000004E-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Tail</a:t>
            </a:r>
          </a:p>
        </c:rich>
      </c:tx>
      <c:layout>
        <c:manualLayout>
          <c:xMode val="edge"/>
          <c:yMode val="edge"/>
          <c:x val="0.46958561523425424"/>
          <c:y val="4.184247016292775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Dist!$BC$9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Dist!$BC$10:$BC$210</c:f>
              <c:numCache>
                <c:formatCode>_(* #,##0.0000000_);_(* \(#,##0.0000000\);_(* "-"??_);_(@_)</c:formatCode>
                <c:ptCount val="201"/>
                <c:pt idx="0">
                  <c:v>6.6970923921324664E-4</c:v>
                </c:pt>
                <c:pt idx="1">
                  <c:v>1.0349125216607274E-2</c:v>
                </c:pt>
                <c:pt idx="2">
                  <c:v>2.7543092894440662E-2</c:v>
                </c:pt>
                <c:pt idx="3">
                  <c:v>4.758718672729393E-2</c:v>
                </c:pt>
                <c:pt idx="4">
                  <c:v>5.3994453592712106E-2</c:v>
                </c:pt>
                <c:pt idx="5">
                  <c:v>2.9066515904149503E-2</c:v>
                </c:pt>
                <c:pt idx="6">
                  <c:v>4.1132631432933969E-2</c:v>
                </c:pt>
                <c:pt idx="7">
                  <c:v>5.6335546081523143E-2</c:v>
                </c:pt>
                <c:pt idx="8">
                  <c:v>6.1817220764454221E-2</c:v>
                </c:pt>
                <c:pt idx="9">
                  <c:v>7.7083291737030074E-2</c:v>
                </c:pt>
                <c:pt idx="10">
                  <c:v>7.4209626452936966E-2</c:v>
                </c:pt>
                <c:pt idx="11">
                  <c:v>6.1108209586520482E-2</c:v>
                </c:pt>
                <c:pt idx="12">
                  <c:v>5.4502436404944468E-2</c:v>
                </c:pt>
                <c:pt idx="13">
                  <c:v>4.2141241079563296E-2</c:v>
                </c:pt>
                <c:pt idx="14">
                  <c:v>3.7179949285787092E-2</c:v>
                </c:pt>
                <c:pt idx="15">
                  <c:v>3.550152531454686E-2</c:v>
                </c:pt>
                <c:pt idx="16">
                  <c:v>2.4947063230934617E-2</c:v>
                </c:pt>
                <c:pt idx="17">
                  <c:v>2.4455578826133053E-2</c:v>
                </c:pt>
                <c:pt idx="18">
                  <c:v>1.8547887941135363E-2</c:v>
                </c:pt>
                <c:pt idx="19">
                  <c:v>1.6229073556625787E-2</c:v>
                </c:pt>
                <c:pt idx="20">
                  <c:v>1.3976462972634709E-2</c:v>
                </c:pt>
                <c:pt idx="21">
                  <c:v>1.2081142740648186E-2</c:v>
                </c:pt>
                <c:pt idx="22">
                  <c:v>9.4907876886151533E-3</c:v>
                </c:pt>
                <c:pt idx="23">
                  <c:v>7.8922286195877069E-3</c:v>
                </c:pt>
                <c:pt idx="24">
                  <c:v>8.7148371123793728E-3</c:v>
                </c:pt>
                <c:pt idx="25">
                  <c:v>8.4821780419858175E-3</c:v>
                </c:pt>
                <c:pt idx="26">
                  <c:v>7.7887195029040348E-3</c:v>
                </c:pt>
                <c:pt idx="27">
                  <c:v>7.4446699110031767E-3</c:v>
                </c:pt>
                <c:pt idx="28">
                  <c:v>6.6427632415482435E-3</c:v>
                </c:pt>
                <c:pt idx="29">
                  <c:v>4.6913274072174745E-3</c:v>
                </c:pt>
                <c:pt idx="30">
                  <c:v>5.1914288146262056E-3</c:v>
                </c:pt>
                <c:pt idx="31">
                  <c:v>7.7363869748751316E-3</c:v>
                </c:pt>
                <c:pt idx="32">
                  <c:v>8.477344113693993E-3</c:v>
                </c:pt>
                <c:pt idx="33">
                  <c:v>9.3992583072633976E-3</c:v>
                </c:pt>
                <c:pt idx="34">
                  <c:v>8.3092074774565542E-3</c:v>
                </c:pt>
                <c:pt idx="35">
                  <c:v>7.377940683496443E-3</c:v>
                </c:pt>
                <c:pt idx="36">
                  <c:v>8.5529005146031904E-3</c:v>
                </c:pt>
                <c:pt idx="37">
                  <c:v>8.3901232336458225E-3</c:v>
                </c:pt>
                <c:pt idx="38">
                  <c:v>7.4049476306920822E-3</c:v>
                </c:pt>
                <c:pt idx="39">
                  <c:v>4.9245119045992717E-3</c:v>
                </c:pt>
                <c:pt idx="40">
                  <c:v>4.8928811999071039E-3</c:v>
                </c:pt>
                <c:pt idx="41">
                  <c:v>3.2177148759939766E-3</c:v>
                </c:pt>
                <c:pt idx="42">
                  <c:v>1.9097169314643541E-3</c:v>
                </c:pt>
                <c:pt idx="43">
                  <c:v>1.9544833108625721E-3</c:v>
                </c:pt>
                <c:pt idx="44">
                  <c:v>2.0840536061630479E-3</c:v>
                </c:pt>
                <c:pt idx="45">
                  <c:v>1.9971479823078222E-3</c:v>
                </c:pt>
                <c:pt idx="46">
                  <c:v>2.055575463400332E-3</c:v>
                </c:pt>
                <c:pt idx="47">
                  <c:v>2.0162735246798307E-3</c:v>
                </c:pt>
                <c:pt idx="48">
                  <c:v>2.2336952124143682E-3</c:v>
                </c:pt>
                <c:pt idx="49">
                  <c:v>2.6104263629838785E-3</c:v>
                </c:pt>
                <c:pt idx="50">
                  <c:v>2.3860690390045468E-3</c:v>
                </c:pt>
                <c:pt idx="51">
                  <c:v>2.8001055057392385E-3</c:v>
                </c:pt>
                <c:pt idx="52">
                  <c:v>2.1438471974249869E-3</c:v>
                </c:pt>
                <c:pt idx="53">
                  <c:v>1.4065680475238199E-3</c:v>
                </c:pt>
                <c:pt idx="54">
                  <c:v>9.1235142238339968E-4</c:v>
                </c:pt>
                <c:pt idx="55">
                  <c:v>7.5230636176488823E-4</c:v>
                </c:pt>
                <c:pt idx="56">
                  <c:v>7.3790966228705747E-4</c:v>
                </c:pt>
                <c:pt idx="57">
                  <c:v>7.1888920531269719E-4</c:v>
                </c:pt>
                <c:pt idx="58">
                  <c:v>4.9715901627457549E-4</c:v>
                </c:pt>
                <c:pt idx="59">
                  <c:v>5.1281674052418692E-4</c:v>
                </c:pt>
                <c:pt idx="60">
                  <c:v>4.8854201366740674E-4</c:v>
                </c:pt>
                <c:pt idx="61">
                  <c:v>1.4062527913308747E-3</c:v>
                </c:pt>
                <c:pt idx="62">
                  <c:v>8.243949445516899E-4</c:v>
                </c:pt>
                <c:pt idx="63">
                  <c:v>3.6412090285170237E-4</c:v>
                </c:pt>
                <c:pt idx="64">
                  <c:v>2.5010324640318947E-4</c:v>
                </c:pt>
                <c:pt idx="65">
                  <c:v>1.604654022091052E-4</c:v>
                </c:pt>
                <c:pt idx="66">
                  <c:v>1.9503849803542846E-4</c:v>
                </c:pt>
                <c:pt idx="67">
                  <c:v>1.3471947978524747E-4</c:v>
                </c:pt>
                <c:pt idx="68">
                  <c:v>3.9354481419325412E-4</c:v>
                </c:pt>
                <c:pt idx="69">
                  <c:v>2.116419908638755E-4</c:v>
                </c:pt>
                <c:pt idx="70">
                  <c:v>5.5380004560706246E-5</c:v>
                </c:pt>
                <c:pt idx="71">
                  <c:v>4.7183343544131137E-5</c:v>
                </c:pt>
                <c:pt idx="72">
                  <c:v>1.9650969360250604E-5</c:v>
                </c:pt>
                <c:pt idx="73">
                  <c:v>1.3766187091940264E-5</c:v>
                </c:pt>
                <c:pt idx="74">
                  <c:v>6.7254654494975333E-6</c:v>
                </c:pt>
                <c:pt idx="75">
                  <c:v>2.3749299868538162E-5</c:v>
                </c:pt>
                <c:pt idx="76">
                  <c:v>4.3085013035843569E-5</c:v>
                </c:pt>
                <c:pt idx="77">
                  <c:v>9.1319210556458686E-5</c:v>
                </c:pt>
                <c:pt idx="78">
                  <c:v>3.3627327247487668E-5</c:v>
                </c:pt>
                <c:pt idx="79">
                  <c:v>1.9756054757899002E-5</c:v>
                </c:pt>
                <c:pt idx="80">
                  <c:v>5.5695260753651453E-6</c:v>
                </c:pt>
                <c:pt idx="81">
                  <c:v>8.4068318118719167E-7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E2-46D1-88E1-DE75DCCF0701}"/>
            </c:ext>
          </c:extLst>
        </c:ser>
        <c:ser>
          <c:idx val="1"/>
          <c:order val="1"/>
          <c:tx>
            <c:strRef>
              <c:f>Dist!$BD$9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Dist!$BD$10:$BD$210</c:f>
              <c:numCache>
                <c:formatCode>_(* #,##0.0000000_);_(* \(#,##0.0000000\);_(* "-"??_);_(@_)</c:formatCode>
                <c:ptCount val="201"/>
                <c:pt idx="0">
                  <c:v>2.8952000000000001E-3</c:v>
                </c:pt>
                <c:pt idx="1">
                  <c:v>7.8708000000000007E-3</c:v>
                </c:pt>
                <c:pt idx="2">
                  <c:v>2.0172099999999998E-2</c:v>
                </c:pt>
                <c:pt idx="3">
                  <c:v>3.3327099999999998E-2</c:v>
                </c:pt>
                <c:pt idx="4">
                  <c:v>4.4677000000000001E-2</c:v>
                </c:pt>
                <c:pt idx="5">
                  <c:v>5.35483E-2</c:v>
                </c:pt>
                <c:pt idx="6">
                  <c:v>6.0808399999999999E-2</c:v>
                </c:pt>
                <c:pt idx="7">
                  <c:v>6.5702300000000005E-2</c:v>
                </c:pt>
                <c:pt idx="8">
                  <c:v>6.8606600000000004E-2</c:v>
                </c:pt>
                <c:pt idx="9">
                  <c:v>7.0813899999999999E-2</c:v>
                </c:pt>
                <c:pt idx="10">
                  <c:v>7.3662400000000003E-2</c:v>
                </c:pt>
                <c:pt idx="11">
                  <c:v>7.4432200000000004E-2</c:v>
                </c:pt>
                <c:pt idx="12">
                  <c:v>7.1360300000000002E-2</c:v>
                </c:pt>
                <c:pt idx="13">
                  <c:v>4.2926600000000002E-2</c:v>
                </c:pt>
                <c:pt idx="14">
                  <c:v>2.7602499999999999E-2</c:v>
                </c:pt>
                <c:pt idx="15">
                  <c:v>1.9730000000000001E-2</c:v>
                </c:pt>
                <c:pt idx="16">
                  <c:v>1.6556700000000001E-2</c:v>
                </c:pt>
                <c:pt idx="17">
                  <c:v>1.43252E-2</c:v>
                </c:pt>
                <c:pt idx="18">
                  <c:v>1.25705E-2</c:v>
                </c:pt>
                <c:pt idx="19">
                  <c:v>1.16057E-2</c:v>
                </c:pt>
                <c:pt idx="20">
                  <c:v>1.09388E-2</c:v>
                </c:pt>
                <c:pt idx="21">
                  <c:v>1.0271199999999999E-2</c:v>
                </c:pt>
                <c:pt idx="22">
                  <c:v>1.0003400000000001E-2</c:v>
                </c:pt>
                <c:pt idx="23">
                  <c:v>9.7356000000000005E-3</c:v>
                </c:pt>
                <c:pt idx="24">
                  <c:v>9.4678999999999996E-3</c:v>
                </c:pt>
                <c:pt idx="25">
                  <c:v>9.1999000000000004E-3</c:v>
                </c:pt>
                <c:pt idx="26">
                  <c:v>8.9324000000000001E-3</c:v>
                </c:pt>
                <c:pt idx="27">
                  <c:v>8.6645000000000003E-3</c:v>
                </c:pt>
                <c:pt idx="28">
                  <c:v>8.3967999999999994E-3</c:v>
                </c:pt>
                <c:pt idx="29">
                  <c:v>8.1290000000000008E-3</c:v>
                </c:pt>
                <c:pt idx="30">
                  <c:v>7.8615000000000004E-3</c:v>
                </c:pt>
                <c:pt idx="31">
                  <c:v>7.5935000000000004E-3</c:v>
                </c:pt>
                <c:pt idx="32">
                  <c:v>7.3258999999999998E-3</c:v>
                </c:pt>
                <c:pt idx="33">
                  <c:v>7.0581000000000003E-3</c:v>
                </c:pt>
                <c:pt idx="34">
                  <c:v>6.7904999999999997E-3</c:v>
                </c:pt>
                <c:pt idx="35">
                  <c:v>6.5225999999999999E-3</c:v>
                </c:pt>
                <c:pt idx="36">
                  <c:v>6.2547000000000002E-3</c:v>
                </c:pt>
                <c:pt idx="37">
                  <c:v>5.9870000000000001E-3</c:v>
                </c:pt>
                <c:pt idx="38">
                  <c:v>5.7191000000000004E-3</c:v>
                </c:pt>
                <c:pt idx="39">
                  <c:v>5.4514000000000003E-3</c:v>
                </c:pt>
                <c:pt idx="40">
                  <c:v>5.1837000000000003E-3</c:v>
                </c:pt>
                <c:pt idx="41">
                  <c:v>4.9160000000000002E-3</c:v>
                </c:pt>
                <c:pt idx="42">
                  <c:v>4.6480000000000002E-3</c:v>
                </c:pt>
                <c:pt idx="43">
                  <c:v>4.3803999999999996E-3</c:v>
                </c:pt>
                <c:pt idx="44">
                  <c:v>4.1124999999999998E-3</c:v>
                </c:pt>
                <c:pt idx="45">
                  <c:v>3.8449000000000001E-3</c:v>
                </c:pt>
                <c:pt idx="46">
                  <c:v>3.5771000000000002E-3</c:v>
                </c:pt>
                <c:pt idx="47">
                  <c:v>3.3094000000000001E-3</c:v>
                </c:pt>
                <c:pt idx="48">
                  <c:v>3.0416000000000002E-3</c:v>
                </c:pt>
                <c:pt idx="49">
                  <c:v>2.774E-3</c:v>
                </c:pt>
                <c:pt idx="50">
                  <c:v>2.5059000000000001E-3</c:v>
                </c:pt>
                <c:pt idx="51">
                  <c:v>2.2382999999999999E-3</c:v>
                </c:pt>
                <c:pt idx="52">
                  <c:v>1.9705999999999999E-3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E2-46D1-88E1-DE75DCCF0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10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2.0000000000000005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Mid</a:t>
            </a:r>
          </a:p>
        </c:rich>
      </c:tx>
      <c:layout>
        <c:manualLayout>
          <c:xMode val="edge"/>
          <c:yMode val="edge"/>
          <c:x val="0.46210592866101069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Dist!$BC$9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Dist!$BC$10:$BC$210</c:f>
              <c:numCache>
                <c:formatCode>_(* #,##0.0000000_);_(* \(#,##0.0000000\);_(* "-"??_);_(@_)</c:formatCode>
                <c:ptCount val="201"/>
                <c:pt idx="0">
                  <c:v>6.6970923921324664E-4</c:v>
                </c:pt>
                <c:pt idx="1">
                  <c:v>1.0349125216607274E-2</c:v>
                </c:pt>
                <c:pt idx="2">
                  <c:v>2.7543092894440662E-2</c:v>
                </c:pt>
                <c:pt idx="3">
                  <c:v>4.758718672729393E-2</c:v>
                </c:pt>
                <c:pt idx="4">
                  <c:v>5.3994453592712106E-2</c:v>
                </c:pt>
                <c:pt idx="5">
                  <c:v>2.9066515904149503E-2</c:v>
                </c:pt>
                <c:pt idx="6">
                  <c:v>4.1132631432933969E-2</c:v>
                </c:pt>
                <c:pt idx="7">
                  <c:v>5.6335546081523143E-2</c:v>
                </c:pt>
                <c:pt idx="8">
                  <c:v>6.1817220764454221E-2</c:v>
                </c:pt>
                <c:pt idx="9">
                  <c:v>7.7083291737030074E-2</c:v>
                </c:pt>
                <c:pt idx="10">
                  <c:v>7.4209626452936966E-2</c:v>
                </c:pt>
                <c:pt idx="11">
                  <c:v>6.1108209586520482E-2</c:v>
                </c:pt>
                <c:pt idx="12">
                  <c:v>5.4502436404944468E-2</c:v>
                </c:pt>
                <c:pt idx="13">
                  <c:v>4.2141241079563296E-2</c:v>
                </c:pt>
                <c:pt idx="14">
                  <c:v>3.7179949285787092E-2</c:v>
                </c:pt>
                <c:pt idx="15">
                  <c:v>3.550152531454686E-2</c:v>
                </c:pt>
                <c:pt idx="16">
                  <c:v>2.4947063230934617E-2</c:v>
                </c:pt>
                <c:pt idx="17">
                  <c:v>2.4455578826133053E-2</c:v>
                </c:pt>
                <c:pt idx="18">
                  <c:v>1.8547887941135363E-2</c:v>
                </c:pt>
                <c:pt idx="19">
                  <c:v>1.6229073556625787E-2</c:v>
                </c:pt>
                <c:pt idx="20">
                  <c:v>1.3976462972634709E-2</c:v>
                </c:pt>
                <c:pt idx="21">
                  <c:v>1.2081142740648186E-2</c:v>
                </c:pt>
                <c:pt idx="22">
                  <c:v>9.4907876886151533E-3</c:v>
                </c:pt>
                <c:pt idx="23">
                  <c:v>7.8922286195877069E-3</c:v>
                </c:pt>
                <c:pt idx="24">
                  <c:v>8.7148371123793728E-3</c:v>
                </c:pt>
                <c:pt idx="25">
                  <c:v>8.4821780419858175E-3</c:v>
                </c:pt>
                <c:pt idx="26">
                  <c:v>7.7887195029040348E-3</c:v>
                </c:pt>
                <c:pt idx="27">
                  <c:v>7.4446699110031767E-3</c:v>
                </c:pt>
                <c:pt idx="28">
                  <c:v>6.6427632415482435E-3</c:v>
                </c:pt>
                <c:pt idx="29">
                  <c:v>4.6913274072174745E-3</c:v>
                </c:pt>
                <c:pt idx="30">
                  <c:v>5.1914288146262056E-3</c:v>
                </c:pt>
                <c:pt idx="31">
                  <c:v>7.7363869748751316E-3</c:v>
                </c:pt>
                <c:pt idx="32">
                  <c:v>8.477344113693993E-3</c:v>
                </c:pt>
                <c:pt idx="33">
                  <c:v>9.3992583072633976E-3</c:v>
                </c:pt>
                <c:pt idx="34">
                  <c:v>8.3092074774565542E-3</c:v>
                </c:pt>
                <c:pt idx="35">
                  <c:v>7.377940683496443E-3</c:v>
                </c:pt>
                <c:pt idx="36">
                  <c:v>8.5529005146031904E-3</c:v>
                </c:pt>
                <c:pt idx="37">
                  <c:v>8.3901232336458225E-3</c:v>
                </c:pt>
                <c:pt idx="38">
                  <c:v>7.4049476306920822E-3</c:v>
                </c:pt>
                <c:pt idx="39">
                  <c:v>4.9245119045992717E-3</c:v>
                </c:pt>
                <c:pt idx="40">
                  <c:v>4.8928811999071039E-3</c:v>
                </c:pt>
                <c:pt idx="41">
                  <c:v>3.2177148759939766E-3</c:v>
                </c:pt>
                <c:pt idx="42">
                  <c:v>1.9097169314643541E-3</c:v>
                </c:pt>
                <c:pt idx="43">
                  <c:v>1.9544833108625721E-3</c:v>
                </c:pt>
                <c:pt idx="44">
                  <c:v>2.0840536061630479E-3</c:v>
                </c:pt>
                <c:pt idx="45">
                  <c:v>1.9971479823078222E-3</c:v>
                </c:pt>
                <c:pt idx="46">
                  <c:v>2.055575463400332E-3</c:v>
                </c:pt>
                <c:pt idx="47">
                  <c:v>2.0162735246798307E-3</c:v>
                </c:pt>
                <c:pt idx="48">
                  <c:v>2.2336952124143682E-3</c:v>
                </c:pt>
                <c:pt idx="49">
                  <c:v>2.6104263629838785E-3</c:v>
                </c:pt>
                <c:pt idx="50">
                  <c:v>2.3860690390045468E-3</c:v>
                </c:pt>
                <c:pt idx="51">
                  <c:v>2.8001055057392385E-3</c:v>
                </c:pt>
                <c:pt idx="52">
                  <c:v>2.1438471974249869E-3</c:v>
                </c:pt>
                <c:pt idx="53">
                  <c:v>1.4065680475238199E-3</c:v>
                </c:pt>
                <c:pt idx="54">
                  <c:v>9.1235142238339968E-4</c:v>
                </c:pt>
                <c:pt idx="55">
                  <c:v>7.5230636176488823E-4</c:v>
                </c:pt>
                <c:pt idx="56">
                  <c:v>7.3790966228705747E-4</c:v>
                </c:pt>
                <c:pt idx="57">
                  <c:v>7.1888920531269719E-4</c:v>
                </c:pt>
                <c:pt idx="58">
                  <c:v>4.9715901627457549E-4</c:v>
                </c:pt>
                <c:pt idx="59">
                  <c:v>5.1281674052418692E-4</c:v>
                </c:pt>
                <c:pt idx="60">
                  <c:v>4.8854201366740674E-4</c:v>
                </c:pt>
                <c:pt idx="61">
                  <c:v>1.4062527913308747E-3</c:v>
                </c:pt>
                <c:pt idx="62">
                  <c:v>8.243949445516899E-4</c:v>
                </c:pt>
                <c:pt idx="63">
                  <c:v>3.6412090285170237E-4</c:v>
                </c:pt>
                <c:pt idx="64">
                  <c:v>2.5010324640318947E-4</c:v>
                </c:pt>
                <c:pt idx="65">
                  <c:v>1.604654022091052E-4</c:v>
                </c:pt>
                <c:pt idx="66">
                  <c:v>1.9503849803542846E-4</c:v>
                </c:pt>
                <c:pt idx="67">
                  <c:v>1.3471947978524747E-4</c:v>
                </c:pt>
                <c:pt idx="68">
                  <c:v>3.9354481419325412E-4</c:v>
                </c:pt>
                <c:pt idx="69">
                  <c:v>2.116419908638755E-4</c:v>
                </c:pt>
                <c:pt idx="70">
                  <c:v>5.5380004560706246E-5</c:v>
                </c:pt>
                <c:pt idx="71">
                  <c:v>4.7183343544131137E-5</c:v>
                </c:pt>
                <c:pt idx="72">
                  <c:v>1.9650969360250604E-5</c:v>
                </c:pt>
                <c:pt idx="73">
                  <c:v>1.3766187091940264E-5</c:v>
                </c:pt>
                <c:pt idx="74">
                  <c:v>6.7254654494975333E-6</c:v>
                </c:pt>
                <c:pt idx="75">
                  <c:v>2.3749299868538162E-5</c:v>
                </c:pt>
                <c:pt idx="76">
                  <c:v>4.3085013035843569E-5</c:v>
                </c:pt>
                <c:pt idx="77">
                  <c:v>9.1319210556458686E-5</c:v>
                </c:pt>
                <c:pt idx="78">
                  <c:v>3.3627327247487668E-5</c:v>
                </c:pt>
                <c:pt idx="79">
                  <c:v>1.9756054757899002E-5</c:v>
                </c:pt>
                <c:pt idx="80">
                  <c:v>5.5695260753651453E-6</c:v>
                </c:pt>
                <c:pt idx="81">
                  <c:v>8.4068318118719167E-7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C6-4BEF-9236-11ED039DC164}"/>
            </c:ext>
          </c:extLst>
        </c:ser>
        <c:ser>
          <c:idx val="1"/>
          <c:order val="1"/>
          <c:tx>
            <c:strRef>
              <c:f>Dist!$BD$9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Dist!$AF$10:$AF$210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Dist!$BD$10:$BD$210</c:f>
              <c:numCache>
                <c:formatCode>_(* #,##0.0000000_);_(* \(#,##0.0000000\);_(* "-"??_);_(@_)</c:formatCode>
                <c:ptCount val="201"/>
                <c:pt idx="0">
                  <c:v>2.8952000000000001E-3</c:v>
                </c:pt>
                <c:pt idx="1">
                  <c:v>7.8708000000000007E-3</c:v>
                </c:pt>
                <c:pt idx="2">
                  <c:v>2.0172099999999998E-2</c:v>
                </c:pt>
                <c:pt idx="3">
                  <c:v>3.3327099999999998E-2</c:v>
                </c:pt>
                <c:pt idx="4">
                  <c:v>4.4677000000000001E-2</c:v>
                </c:pt>
                <c:pt idx="5">
                  <c:v>5.35483E-2</c:v>
                </c:pt>
                <c:pt idx="6">
                  <c:v>6.0808399999999999E-2</c:v>
                </c:pt>
                <c:pt idx="7">
                  <c:v>6.5702300000000005E-2</c:v>
                </c:pt>
                <c:pt idx="8">
                  <c:v>6.8606600000000004E-2</c:v>
                </c:pt>
                <c:pt idx="9">
                  <c:v>7.0813899999999999E-2</c:v>
                </c:pt>
                <c:pt idx="10">
                  <c:v>7.3662400000000003E-2</c:v>
                </c:pt>
                <c:pt idx="11">
                  <c:v>7.4432200000000004E-2</c:v>
                </c:pt>
                <c:pt idx="12">
                  <c:v>7.1360300000000002E-2</c:v>
                </c:pt>
                <c:pt idx="13">
                  <c:v>4.2926600000000002E-2</c:v>
                </c:pt>
                <c:pt idx="14">
                  <c:v>2.7602499999999999E-2</c:v>
                </c:pt>
                <c:pt idx="15">
                  <c:v>1.9730000000000001E-2</c:v>
                </c:pt>
                <c:pt idx="16">
                  <c:v>1.6556700000000001E-2</c:v>
                </c:pt>
                <c:pt idx="17">
                  <c:v>1.43252E-2</c:v>
                </c:pt>
                <c:pt idx="18">
                  <c:v>1.25705E-2</c:v>
                </c:pt>
                <c:pt idx="19">
                  <c:v>1.16057E-2</c:v>
                </c:pt>
                <c:pt idx="20">
                  <c:v>1.09388E-2</c:v>
                </c:pt>
                <c:pt idx="21">
                  <c:v>1.0271199999999999E-2</c:v>
                </c:pt>
                <c:pt idx="22">
                  <c:v>1.0003400000000001E-2</c:v>
                </c:pt>
                <c:pt idx="23">
                  <c:v>9.7356000000000005E-3</c:v>
                </c:pt>
                <c:pt idx="24">
                  <c:v>9.4678999999999996E-3</c:v>
                </c:pt>
                <c:pt idx="25">
                  <c:v>9.1999000000000004E-3</c:v>
                </c:pt>
                <c:pt idx="26">
                  <c:v>8.9324000000000001E-3</c:v>
                </c:pt>
                <c:pt idx="27">
                  <c:v>8.6645000000000003E-3</c:v>
                </c:pt>
                <c:pt idx="28">
                  <c:v>8.3967999999999994E-3</c:v>
                </c:pt>
                <c:pt idx="29">
                  <c:v>8.1290000000000008E-3</c:v>
                </c:pt>
                <c:pt idx="30">
                  <c:v>7.8615000000000004E-3</c:v>
                </c:pt>
                <c:pt idx="31">
                  <c:v>7.5935000000000004E-3</c:v>
                </c:pt>
                <c:pt idx="32">
                  <c:v>7.3258999999999998E-3</c:v>
                </c:pt>
                <c:pt idx="33">
                  <c:v>7.0581000000000003E-3</c:v>
                </c:pt>
                <c:pt idx="34">
                  <c:v>6.7904999999999997E-3</c:v>
                </c:pt>
                <c:pt idx="35">
                  <c:v>6.5225999999999999E-3</c:v>
                </c:pt>
                <c:pt idx="36">
                  <c:v>6.2547000000000002E-3</c:v>
                </c:pt>
                <c:pt idx="37">
                  <c:v>5.9870000000000001E-3</c:v>
                </c:pt>
                <c:pt idx="38">
                  <c:v>5.7191000000000004E-3</c:v>
                </c:pt>
                <c:pt idx="39">
                  <c:v>5.4514000000000003E-3</c:v>
                </c:pt>
                <c:pt idx="40">
                  <c:v>5.1837000000000003E-3</c:v>
                </c:pt>
                <c:pt idx="41">
                  <c:v>4.9160000000000002E-3</c:v>
                </c:pt>
                <c:pt idx="42">
                  <c:v>4.6480000000000002E-3</c:v>
                </c:pt>
                <c:pt idx="43">
                  <c:v>4.3803999999999996E-3</c:v>
                </c:pt>
                <c:pt idx="44">
                  <c:v>4.1124999999999998E-3</c:v>
                </c:pt>
                <c:pt idx="45">
                  <c:v>3.8449000000000001E-3</c:v>
                </c:pt>
                <c:pt idx="46">
                  <c:v>3.5771000000000002E-3</c:v>
                </c:pt>
                <c:pt idx="47">
                  <c:v>3.3094000000000001E-3</c:v>
                </c:pt>
                <c:pt idx="48">
                  <c:v>3.0416000000000002E-3</c:v>
                </c:pt>
                <c:pt idx="49">
                  <c:v>2.774E-3</c:v>
                </c:pt>
                <c:pt idx="50">
                  <c:v>2.5059000000000001E-3</c:v>
                </c:pt>
                <c:pt idx="51">
                  <c:v>2.2382999999999999E-3</c:v>
                </c:pt>
                <c:pt idx="52">
                  <c:v>1.9705999999999999E-3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6C6-4BEF-9236-11ED039DC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2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2.0000000000000004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 - Beginning</a:t>
            </a:r>
          </a:p>
        </c:rich>
      </c:tx>
      <c:layout>
        <c:manualLayout>
          <c:xMode val="edge"/>
          <c:yMode val="edge"/>
          <c:x val="0.37181029750925226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GenCost!$BA$9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GenCost!$BA$10:$BA$210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2.8474567186578769E-5</c:v>
                </c:pt>
                <c:pt idx="2">
                  <c:v>1.5280921576145892E-4</c:v>
                </c:pt>
                <c:pt idx="3">
                  <c:v>1.0075616081404796E-4</c:v>
                </c:pt>
                <c:pt idx="4">
                  <c:v>3.4854931743499044E-3</c:v>
                </c:pt>
                <c:pt idx="5">
                  <c:v>7.5225683492687852E-3</c:v>
                </c:pt>
                <c:pt idx="6">
                  <c:v>6.8568303915626646E-3</c:v>
                </c:pt>
                <c:pt idx="7">
                  <c:v>7.8406846677468982E-3</c:v>
                </c:pt>
                <c:pt idx="8">
                  <c:v>1.4324897646171167E-2</c:v>
                </c:pt>
                <c:pt idx="9">
                  <c:v>1.535114166264673E-2</c:v>
                </c:pt>
                <c:pt idx="10">
                  <c:v>2.7101474596047684E-2</c:v>
                </c:pt>
                <c:pt idx="11">
                  <c:v>1.984458297772336E-2</c:v>
                </c:pt>
                <c:pt idx="12">
                  <c:v>1.6158221702722429E-2</c:v>
                </c:pt>
                <c:pt idx="13">
                  <c:v>1.7331863478752048E-2</c:v>
                </c:pt>
                <c:pt idx="14">
                  <c:v>1.918451416461547E-2</c:v>
                </c:pt>
                <c:pt idx="15">
                  <c:v>1.5622229849798594E-2</c:v>
                </c:pt>
                <c:pt idx="16">
                  <c:v>1.7781658564943664E-2</c:v>
                </c:pt>
                <c:pt idx="17">
                  <c:v>2.0993228979842588E-2</c:v>
                </c:pt>
                <c:pt idx="18">
                  <c:v>1.8465434710007795E-2</c:v>
                </c:pt>
                <c:pt idx="19">
                  <c:v>2.3510586869848814E-2</c:v>
                </c:pt>
                <c:pt idx="20">
                  <c:v>2.2443885776013132E-2</c:v>
                </c:pt>
                <c:pt idx="21">
                  <c:v>2.1982365868038811E-2</c:v>
                </c:pt>
                <c:pt idx="22">
                  <c:v>2.4796709628475196E-2</c:v>
                </c:pt>
                <c:pt idx="23">
                  <c:v>2.3526434705884783E-2</c:v>
                </c:pt>
                <c:pt idx="24">
                  <c:v>2.2765480887767437E-2</c:v>
                </c:pt>
                <c:pt idx="25">
                  <c:v>2.3072130072853667E-2</c:v>
                </c:pt>
                <c:pt idx="26">
                  <c:v>2.1507188475350561E-2</c:v>
                </c:pt>
                <c:pt idx="27">
                  <c:v>2.2124609859776288E-2</c:v>
                </c:pt>
                <c:pt idx="28">
                  <c:v>2.3297993947415083E-2</c:v>
                </c:pt>
                <c:pt idx="29">
                  <c:v>2.4095281828639289E-2</c:v>
                </c:pt>
                <c:pt idx="30">
                  <c:v>2.3696251355440939E-2</c:v>
                </c:pt>
                <c:pt idx="31">
                  <c:v>1.9656856985004603E-2</c:v>
                </c:pt>
                <c:pt idx="32">
                  <c:v>1.8056998610544203E-2</c:v>
                </c:pt>
                <c:pt idx="33">
                  <c:v>1.6491155103673199E-2</c:v>
                </c:pt>
                <c:pt idx="34">
                  <c:v>1.6246479976581282E-2</c:v>
                </c:pt>
                <c:pt idx="35">
                  <c:v>1.654526966574724E-2</c:v>
                </c:pt>
                <c:pt idx="36">
                  <c:v>1.4514556301821139E-2</c:v>
                </c:pt>
                <c:pt idx="37">
                  <c:v>1.1620586828618669E-2</c:v>
                </c:pt>
                <c:pt idx="38">
                  <c:v>1.1385059639401176E-2</c:v>
                </c:pt>
                <c:pt idx="39">
                  <c:v>1.1224648616110269E-2</c:v>
                </c:pt>
                <c:pt idx="40">
                  <c:v>1.0609159894615758E-2</c:v>
                </c:pt>
                <c:pt idx="41">
                  <c:v>9.7745071967213822E-3</c:v>
                </c:pt>
                <c:pt idx="42">
                  <c:v>9.3471310005318713E-3</c:v>
                </c:pt>
                <c:pt idx="43">
                  <c:v>9.6251767742361102E-3</c:v>
                </c:pt>
                <c:pt idx="44">
                  <c:v>8.5735504512639126E-3</c:v>
                </c:pt>
                <c:pt idx="45">
                  <c:v>8.7307403696694607E-3</c:v>
                </c:pt>
                <c:pt idx="46">
                  <c:v>9.1055481341299031E-3</c:v>
                </c:pt>
                <c:pt idx="47">
                  <c:v>8.7905240763417342E-3</c:v>
                </c:pt>
                <c:pt idx="48">
                  <c:v>7.2263555440111177E-3</c:v>
                </c:pt>
                <c:pt idx="49">
                  <c:v>6.5117856362429455E-3</c:v>
                </c:pt>
                <c:pt idx="50">
                  <c:v>7.3147426620653851E-3</c:v>
                </c:pt>
                <c:pt idx="51">
                  <c:v>5.8993891754383814E-3</c:v>
                </c:pt>
                <c:pt idx="52">
                  <c:v>7.4365004267319783E-3</c:v>
                </c:pt>
                <c:pt idx="53">
                  <c:v>6.1387816905183051E-3</c:v>
                </c:pt>
                <c:pt idx="54">
                  <c:v>7.0819212009515945E-3</c:v>
                </c:pt>
                <c:pt idx="55">
                  <c:v>7.0155664403131861E-3</c:v>
                </c:pt>
                <c:pt idx="56">
                  <c:v>7.1205744595759079E-3</c:v>
                </c:pt>
                <c:pt idx="57">
                  <c:v>7.2392399635525561E-3</c:v>
                </c:pt>
                <c:pt idx="58">
                  <c:v>5.8919162121043468E-3</c:v>
                </c:pt>
                <c:pt idx="59">
                  <c:v>6.1738273116710178E-3</c:v>
                </c:pt>
                <c:pt idx="60">
                  <c:v>6.1436777699440531E-3</c:v>
                </c:pt>
                <c:pt idx="61">
                  <c:v>6.2747123166804804E-3</c:v>
                </c:pt>
                <c:pt idx="62">
                  <c:v>4.9297077607497299E-3</c:v>
                </c:pt>
                <c:pt idx="63">
                  <c:v>4.9784108666163672E-3</c:v>
                </c:pt>
                <c:pt idx="64">
                  <c:v>4.1965842888418876E-3</c:v>
                </c:pt>
                <c:pt idx="65">
                  <c:v>4.5385367834716618E-3</c:v>
                </c:pt>
                <c:pt idx="66">
                  <c:v>5.3585012430887981E-3</c:v>
                </c:pt>
                <c:pt idx="67">
                  <c:v>5.0455386924272609E-3</c:v>
                </c:pt>
                <c:pt idx="68">
                  <c:v>5.2715314111840897E-3</c:v>
                </c:pt>
                <c:pt idx="69">
                  <c:v>4.9443959990269695E-3</c:v>
                </c:pt>
                <c:pt idx="70">
                  <c:v>5.8220826581897511E-3</c:v>
                </c:pt>
                <c:pt idx="71">
                  <c:v>5.4532017267183708E-3</c:v>
                </c:pt>
                <c:pt idx="72">
                  <c:v>5.3110865791763055E-3</c:v>
                </c:pt>
                <c:pt idx="73">
                  <c:v>5.6391239007013262E-3</c:v>
                </c:pt>
                <c:pt idx="74">
                  <c:v>6.1029630041931062E-3</c:v>
                </c:pt>
                <c:pt idx="75">
                  <c:v>5.7650046796211786E-3</c:v>
                </c:pt>
                <c:pt idx="76">
                  <c:v>5.4780686564333469E-3</c:v>
                </c:pt>
                <c:pt idx="77">
                  <c:v>5.0974629031792576E-3</c:v>
                </c:pt>
                <c:pt idx="78">
                  <c:v>5.0369061313344969E-3</c:v>
                </c:pt>
                <c:pt idx="79">
                  <c:v>5.2025997666373947E-3</c:v>
                </c:pt>
                <c:pt idx="80">
                  <c:v>4.5032334739281204E-3</c:v>
                </c:pt>
                <c:pt idx="81">
                  <c:v>4.6443178679068707E-3</c:v>
                </c:pt>
                <c:pt idx="82">
                  <c:v>4.0658074304962882E-3</c:v>
                </c:pt>
                <c:pt idx="83">
                  <c:v>4.1701712287819381E-3</c:v>
                </c:pt>
                <c:pt idx="84">
                  <c:v>3.3116823547359015E-3</c:v>
                </c:pt>
                <c:pt idx="85">
                  <c:v>3.3440222477849118E-3</c:v>
                </c:pt>
                <c:pt idx="86">
                  <c:v>2.9081423346980517E-3</c:v>
                </c:pt>
                <c:pt idx="87">
                  <c:v>2.8911349009033529E-3</c:v>
                </c:pt>
                <c:pt idx="88">
                  <c:v>2.6293234958213257E-3</c:v>
                </c:pt>
                <c:pt idx="89">
                  <c:v>2.5154252270750107E-3</c:v>
                </c:pt>
                <c:pt idx="90">
                  <c:v>2.4485550896549456E-3</c:v>
                </c:pt>
                <c:pt idx="91">
                  <c:v>2.0711704412862161E-3</c:v>
                </c:pt>
                <c:pt idx="92">
                  <c:v>2.1468019839944591E-3</c:v>
                </c:pt>
                <c:pt idx="93">
                  <c:v>2.1842956448600449E-3</c:v>
                </c:pt>
                <c:pt idx="94">
                  <c:v>2.4209824318362672E-3</c:v>
                </c:pt>
                <c:pt idx="95">
                  <c:v>2.1751477069856234E-3</c:v>
                </c:pt>
                <c:pt idx="96">
                  <c:v>1.9678373965638808E-3</c:v>
                </c:pt>
                <c:pt idx="97">
                  <c:v>2.0897240054258874E-3</c:v>
                </c:pt>
                <c:pt idx="98">
                  <c:v>2.1626498200304285E-3</c:v>
                </c:pt>
                <c:pt idx="99">
                  <c:v>2.4227862505720689E-3</c:v>
                </c:pt>
                <c:pt idx="100">
                  <c:v>2.0560956704227329E-3</c:v>
                </c:pt>
                <c:pt idx="101">
                  <c:v>1.8509757113230345E-3</c:v>
                </c:pt>
                <c:pt idx="102">
                  <c:v>2.0046868364523942E-3</c:v>
                </c:pt>
                <c:pt idx="103">
                  <c:v>1.9496703650104523E-3</c:v>
                </c:pt>
                <c:pt idx="104">
                  <c:v>2.5549803950672264E-3</c:v>
                </c:pt>
                <c:pt idx="105">
                  <c:v>2.0368978853059897E-3</c:v>
                </c:pt>
                <c:pt idx="106">
                  <c:v>2.1171678190491511E-3</c:v>
                </c:pt>
                <c:pt idx="107">
                  <c:v>2.6614057004795072E-3</c:v>
                </c:pt>
                <c:pt idx="108">
                  <c:v>2.4847603085663872E-3</c:v>
                </c:pt>
                <c:pt idx="109">
                  <c:v>2.6214639999010483E-3</c:v>
                </c:pt>
                <c:pt idx="110">
                  <c:v>2.398692386029579E-3</c:v>
                </c:pt>
                <c:pt idx="111">
                  <c:v>2.5116887454079933E-3</c:v>
                </c:pt>
                <c:pt idx="112">
                  <c:v>2.2453677934864626E-3</c:v>
                </c:pt>
                <c:pt idx="113">
                  <c:v>1.9522472489187398E-3</c:v>
                </c:pt>
                <c:pt idx="114">
                  <c:v>1.7906766278691032E-3</c:v>
                </c:pt>
                <c:pt idx="115">
                  <c:v>1.2765882881657126E-3</c:v>
                </c:pt>
                <c:pt idx="116">
                  <c:v>1.153155548958733E-3</c:v>
                </c:pt>
                <c:pt idx="117">
                  <c:v>1.0440245154427501E-3</c:v>
                </c:pt>
                <c:pt idx="118">
                  <c:v>7.7126135375050011E-4</c:v>
                </c:pt>
                <c:pt idx="119">
                  <c:v>7.2539282018297953E-4</c:v>
                </c:pt>
                <c:pt idx="120">
                  <c:v>7.1121995868739729E-4</c:v>
                </c:pt>
                <c:pt idx="121">
                  <c:v>4.8329457699935286E-4</c:v>
                </c:pt>
                <c:pt idx="122">
                  <c:v>3.1824516267352741E-4</c:v>
                </c:pt>
                <c:pt idx="123">
                  <c:v>1.5822067196886305E-4</c:v>
                </c:pt>
                <c:pt idx="124">
                  <c:v>7.7306517248630153E-5</c:v>
                </c:pt>
                <c:pt idx="125">
                  <c:v>4.135898672801713E-5</c:v>
                </c:pt>
                <c:pt idx="126">
                  <c:v>1.5203615058897264E-5</c:v>
                </c:pt>
                <c:pt idx="127">
                  <c:v>6.9575865523767141E-6</c:v>
                </c:pt>
                <c:pt idx="128">
                  <c:v>1.4172861495582193E-6</c:v>
                </c:pt>
                <c:pt idx="129">
                  <c:v>1.8038187358013699E-6</c:v>
                </c:pt>
                <c:pt idx="130">
                  <c:v>1.2884419541438358E-7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85-42B3-9CA9-336218BC332B}"/>
            </c:ext>
          </c:extLst>
        </c:ser>
        <c:ser>
          <c:idx val="1"/>
          <c:order val="1"/>
          <c:tx>
            <c:strRef>
              <c:f>GenCost!$BB$9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GenCost!$BB$10:$BB$210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8.8429999999999997E-4</c:v>
                </c:pt>
                <c:pt idx="3">
                  <c:v>3.5404999999999998E-3</c:v>
                </c:pt>
                <c:pt idx="4">
                  <c:v>5.4999999999999997E-3</c:v>
                </c:pt>
                <c:pt idx="5">
                  <c:v>7.3160999999999999E-3</c:v>
                </c:pt>
                <c:pt idx="6">
                  <c:v>9.1829000000000008E-3</c:v>
                </c:pt>
                <c:pt idx="7">
                  <c:v>1.09745E-2</c:v>
                </c:pt>
                <c:pt idx="8">
                  <c:v>1.23578E-2</c:v>
                </c:pt>
                <c:pt idx="9">
                  <c:v>1.37412E-2</c:v>
                </c:pt>
                <c:pt idx="10">
                  <c:v>1.51249E-2</c:v>
                </c:pt>
                <c:pt idx="11">
                  <c:v>1.6508499999999999E-2</c:v>
                </c:pt>
                <c:pt idx="12">
                  <c:v>1.7892100000000001E-2</c:v>
                </c:pt>
                <c:pt idx="13">
                  <c:v>1.9267099999999999E-2</c:v>
                </c:pt>
                <c:pt idx="14">
                  <c:v>2.0228900000000001E-2</c:v>
                </c:pt>
                <c:pt idx="15">
                  <c:v>2.1143700000000001E-2</c:v>
                </c:pt>
                <c:pt idx="16">
                  <c:v>2.1851599999999999E-2</c:v>
                </c:pt>
                <c:pt idx="17">
                  <c:v>2.2350600000000002E-2</c:v>
                </c:pt>
                <c:pt idx="18">
                  <c:v>2.27271E-2</c:v>
                </c:pt>
                <c:pt idx="19">
                  <c:v>2.2960299999999999E-2</c:v>
                </c:pt>
                <c:pt idx="20">
                  <c:v>2.3252599999999998E-2</c:v>
                </c:pt>
                <c:pt idx="21">
                  <c:v>2.31811E-2</c:v>
                </c:pt>
                <c:pt idx="22">
                  <c:v>2.3150899999999999E-2</c:v>
                </c:pt>
                <c:pt idx="23">
                  <c:v>2.2971800000000001E-2</c:v>
                </c:pt>
                <c:pt idx="24">
                  <c:v>2.2717500000000002E-2</c:v>
                </c:pt>
                <c:pt idx="25">
                  <c:v>2.2320199999999998E-2</c:v>
                </c:pt>
                <c:pt idx="26">
                  <c:v>2.1507200000000001E-2</c:v>
                </c:pt>
                <c:pt idx="27">
                  <c:v>2.0690799999999999E-2</c:v>
                </c:pt>
                <c:pt idx="28">
                  <c:v>1.9721200000000001E-2</c:v>
                </c:pt>
                <c:pt idx="29">
                  <c:v>1.8751500000000001E-2</c:v>
                </c:pt>
                <c:pt idx="30">
                  <c:v>1.7781999999999999E-2</c:v>
                </c:pt>
                <c:pt idx="31">
                  <c:v>1.6812400000000002E-2</c:v>
                </c:pt>
                <c:pt idx="32">
                  <c:v>1.5842599999999998E-2</c:v>
                </c:pt>
                <c:pt idx="33">
                  <c:v>1.4873000000000001E-2</c:v>
                </c:pt>
                <c:pt idx="34">
                  <c:v>1.3903499999999999E-2</c:v>
                </c:pt>
                <c:pt idx="35">
                  <c:v>1.2933800000000001E-2</c:v>
                </c:pt>
                <c:pt idx="36">
                  <c:v>1.2561599999999999E-2</c:v>
                </c:pt>
                <c:pt idx="37">
                  <c:v>1.1891199999999999E-2</c:v>
                </c:pt>
                <c:pt idx="38">
                  <c:v>1.1420899999999999E-2</c:v>
                </c:pt>
                <c:pt idx="39">
                  <c:v>1.0742099999999999E-2</c:v>
                </c:pt>
                <c:pt idx="40">
                  <c:v>1.0061799999999999E-2</c:v>
                </c:pt>
                <c:pt idx="41">
                  <c:v>9.6804000000000005E-3</c:v>
                </c:pt>
                <c:pt idx="42">
                  <c:v>9.2987999999999994E-3</c:v>
                </c:pt>
                <c:pt idx="43">
                  <c:v>9.1176E-3</c:v>
                </c:pt>
                <c:pt idx="44">
                  <c:v>8.9359000000000001E-3</c:v>
                </c:pt>
                <c:pt idx="45">
                  <c:v>8.7542999999999996E-3</c:v>
                </c:pt>
                <c:pt idx="46">
                  <c:v>8.5730000000000008E-3</c:v>
                </c:pt>
                <c:pt idx="47">
                  <c:v>8.3911999999999997E-3</c:v>
                </c:pt>
                <c:pt idx="48">
                  <c:v>8.2100000000000003E-3</c:v>
                </c:pt>
                <c:pt idx="49">
                  <c:v>8.0284999999999992E-3</c:v>
                </c:pt>
                <c:pt idx="50">
                  <c:v>7.8467999999999993E-3</c:v>
                </c:pt>
                <c:pt idx="51">
                  <c:v>7.6654999999999996E-3</c:v>
                </c:pt>
                <c:pt idx="52">
                  <c:v>7.4838999999999999E-3</c:v>
                </c:pt>
                <c:pt idx="53">
                  <c:v>7.3023000000000003E-3</c:v>
                </c:pt>
                <c:pt idx="54">
                  <c:v>7.1209000000000003E-3</c:v>
                </c:pt>
                <c:pt idx="55">
                  <c:v>6.9394000000000001E-3</c:v>
                </c:pt>
                <c:pt idx="56">
                  <c:v>6.7577999999999996E-3</c:v>
                </c:pt>
                <c:pt idx="57">
                  <c:v>6.5763999999999996E-3</c:v>
                </c:pt>
                <c:pt idx="58">
                  <c:v>6.3946000000000003E-3</c:v>
                </c:pt>
                <c:pt idx="59">
                  <c:v>6.2135000000000003E-3</c:v>
                </c:pt>
                <c:pt idx="60">
                  <c:v>6.0318999999999998E-3</c:v>
                </c:pt>
                <c:pt idx="61">
                  <c:v>5.8503000000000001E-3</c:v>
                </c:pt>
                <c:pt idx="62">
                  <c:v>5.6689000000000002E-3</c:v>
                </c:pt>
                <c:pt idx="63">
                  <c:v>5.4872999999999996E-3</c:v>
                </c:pt>
                <c:pt idx="64">
                  <c:v>5.4028000000000001E-3</c:v>
                </c:pt>
                <c:pt idx="65">
                  <c:v>5.3187E-3</c:v>
                </c:pt>
                <c:pt idx="66">
                  <c:v>5.2344000000000002E-3</c:v>
                </c:pt>
                <c:pt idx="67">
                  <c:v>5.1501000000000003E-3</c:v>
                </c:pt>
                <c:pt idx="68">
                  <c:v>5.0657000000000002E-3</c:v>
                </c:pt>
                <c:pt idx="69">
                  <c:v>4.9814000000000004E-3</c:v>
                </c:pt>
                <c:pt idx="70">
                  <c:v>4.8970999999999997E-3</c:v>
                </c:pt>
                <c:pt idx="71">
                  <c:v>4.8127999999999999E-3</c:v>
                </c:pt>
                <c:pt idx="72">
                  <c:v>4.7285000000000001E-3</c:v>
                </c:pt>
                <c:pt idx="73">
                  <c:v>4.6442000000000002E-3</c:v>
                </c:pt>
                <c:pt idx="74">
                  <c:v>4.5599000000000004E-3</c:v>
                </c:pt>
                <c:pt idx="75">
                  <c:v>4.4755000000000003E-3</c:v>
                </c:pt>
                <c:pt idx="76">
                  <c:v>4.3911000000000002E-3</c:v>
                </c:pt>
                <c:pt idx="77">
                  <c:v>4.3068999999999998E-3</c:v>
                </c:pt>
                <c:pt idx="78">
                  <c:v>4.2227000000000002E-3</c:v>
                </c:pt>
                <c:pt idx="79">
                  <c:v>4.1381999999999999E-3</c:v>
                </c:pt>
                <c:pt idx="80">
                  <c:v>4.0540000000000003E-3</c:v>
                </c:pt>
                <c:pt idx="81">
                  <c:v>3.9694999999999999E-3</c:v>
                </c:pt>
                <c:pt idx="82">
                  <c:v>3.8853E-3</c:v>
                </c:pt>
                <c:pt idx="83">
                  <c:v>3.8010000000000001E-3</c:v>
                </c:pt>
                <c:pt idx="84">
                  <c:v>3.7168000000000001E-3</c:v>
                </c:pt>
                <c:pt idx="85">
                  <c:v>3.6323000000000002E-3</c:v>
                </c:pt>
                <c:pt idx="86">
                  <c:v>3.5479999999999999E-3</c:v>
                </c:pt>
                <c:pt idx="87">
                  <c:v>3.4637000000000001E-3</c:v>
                </c:pt>
                <c:pt idx="88">
                  <c:v>3.3795000000000001E-3</c:v>
                </c:pt>
                <c:pt idx="89">
                  <c:v>3.2950000000000002E-3</c:v>
                </c:pt>
                <c:pt idx="90">
                  <c:v>3.2108000000000002E-3</c:v>
                </c:pt>
                <c:pt idx="91">
                  <c:v>3.1264000000000001E-3</c:v>
                </c:pt>
                <c:pt idx="92">
                  <c:v>3.0423E-3</c:v>
                </c:pt>
                <c:pt idx="93">
                  <c:v>2.9578E-3</c:v>
                </c:pt>
                <c:pt idx="94">
                  <c:v>2.8735000000000002E-3</c:v>
                </c:pt>
                <c:pt idx="95">
                  <c:v>2.7891999999999999E-3</c:v>
                </c:pt>
                <c:pt idx="96">
                  <c:v>2.7049999999999999E-3</c:v>
                </c:pt>
                <c:pt idx="97">
                  <c:v>2.6205E-3</c:v>
                </c:pt>
                <c:pt idx="98">
                  <c:v>2.5363E-3</c:v>
                </c:pt>
                <c:pt idx="99">
                  <c:v>2.4518999999999999E-3</c:v>
                </c:pt>
                <c:pt idx="100">
                  <c:v>2.3678000000000002E-3</c:v>
                </c:pt>
                <c:pt idx="101">
                  <c:v>2.3162E-3</c:v>
                </c:pt>
                <c:pt idx="102">
                  <c:v>2.2647000000000001E-3</c:v>
                </c:pt>
                <c:pt idx="103">
                  <c:v>2.2133000000000001E-3</c:v>
                </c:pt>
                <c:pt idx="104">
                  <c:v>2.1618000000000002E-3</c:v>
                </c:pt>
                <c:pt idx="105">
                  <c:v>2.1102999999999998E-3</c:v>
                </c:pt>
                <c:pt idx="106">
                  <c:v>2.0588E-3</c:v>
                </c:pt>
                <c:pt idx="107">
                  <c:v>2.0073999999999999E-3</c:v>
                </c:pt>
                <c:pt idx="108">
                  <c:v>1.9558000000000002E-3</c:v>
                </c:pt>
                <c:pt idx="109">
                  <c:v>1.9044000000000001E-3</c:v>
                </c:pt>
                <c:pt idx="110">
                  <c:v>1.8529E-3</c:v>
                </c:pt>
                <c:pt idx="111">
                  <c:v>1.8014999999999999E-3</c:v>
                </c:pt>
                <c:pt idx="112">
                  <c:v>1.7499E-3</c:v>
                </c:pt>
                <c:pt idx="113">
                  <c:v>1.6986E-3</c:v>
                </c:pt>
                <c:pt idx="114">
                  <c:v>1.647E-3</c:v>
                </c:pt>
                <c:pt idx="115">
                  <c:v>1.5957E-3</c:v>
                </c:pt>
                <c:pt idx="116">
                  <c:v>1.5441000000000001E-3</c:v>
                </c:pt>
                <c:pt idx="117">
                  <c:v>1.4927E-3</c:v>
                </c:pt>
                <c:pt idx="118">
                  <c:v>1.4411000000000001E-3</c:v>
                </c:pt>
                <c:pt idx="119">
                  <c:v>1.3895999999999999E-3</c:v>
                </c:pt>
                <c:pt idx="120">
                  <c:v>1.3381999999999999E-3</c:v>
                </c:pt>
                <c:pt idx="121">
                  <c:v>1.2865999999999999E-3</c:v>
                </c:pt>
                <c:pt idx="122">
                  <c:v>1.2354E-3</c:v>
                </c:pt>
                <c:pt idx="123">
                  <c:v>1.1837E-3</c:v>
                </c:pt>
                <c:pt idx="124">
                  <c:v>1.1322999999999999E-3</c:v>
                </c:pt>
                <c:pt idx="125">
                  <c:v>1.0808E-3</c:v>
                </c:pt>
                <c:pt idx="126">
                  <c:v>1.0296000000000001E-3</c:v>
                </c:pt>
                <c:pt idx="127">
                  <c:v>9.7790000000000008E-4</c:v>
                </c:pt>
                <c:pt idx="128">
                  <c:v>9.2650000000000002E-4</c:v>
                </c:pt>
                <c:pt idx="129">
                  <c:v>8.7500000000000002E-4</c:v>
                </c:pt>
                <c:pt idx="130">
                  <c:v>8.2359999999999996E-4</c:v>
                </c:pt>
                <c:pt idx="131">
                  <c:v>7.7200000000000001E-4</c:v>
                </c:pt>
                <c:pt idx="132">
                  <c:v>7.2070000000000001E-4</c:v>
                </c:pt>
                <c:pt idx="133">
                  <c:v>6.692E-4</c:v>
                </c:pt>
                <c:pt idx="134">
                  <c:v>6.1760000000000005E-4</c:v>
                </c:pt>
                <c:pt idx="135">
                  <c:v>5.6630000000000005E-4</c:v>
                </c:pt>
                <c:pt idx="136">
                  <c:v>5.1469999999999999E-4</c:v>
                </c:pt>
                <c:pt idx="137">
                  <c:v>4.6329999999999999E-4</c:v>
                </c:pt>
                <c:pt idx="138">
                  <c:v>4.1169999999999998E-4</c:v>
                </c:pt>
                <c:pt idx="139">
                  <c:v>3.6039999999999998E-4</c:v>
                </c:pt>
                <c:pt idx="140">
                  <c:v>3.0880000000000002E-4</c:v>
                </c:pt>
                <c:pt idx="141">
                  <c:v>2.5730000000000002E-4</c:v>
                </c:pt>
                <c:pt idx="142">
                  <c:v>2.0589999999999999E-4</c:v>
                </c:pt>
                <c:pt idx="143">
                  <c:v>1.5449999999999999E-4</c:v>
                </c:pt>
                <c:pt idx="144">
                  <c:v>1.03E-4</c:v>
                </c:pt>
                <c:pt idx="145">
                  <c:v>5.1600000000000001E-5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85-42B3-9CA9-336218BC3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1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 - Tail</a:t>
            </a:r>
          </a:p>
        </c:rich>
      </c:tx>
      <c:layout>
        <c:manualLayout>
          <c:xMode val="edge"/>
          <c:yMode val="edge"/>
          <c:x val="0.46958561523425424"/>
          <c:y val="4.184247016292775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GenCost!$BA$9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GenCost!$BA$10:$BA$210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2.8474567186578769E-5</c:v>
                </c:pt>
                <c:pt idx="2">
                  <c:v>1.5280921576145892E-4</c:v>
                </c:pt>
                <c:pt idx="3">
                  <c:v>1.0075616081404796E-4</c:v>
                </c:pt>
                <c:pt idx="4">
                  <c:v>3.4854931743499044E-3</c:v>
                </c:pt>
                <c:pt idx="5">
                  <c:v>7.5225683492687852E-3</c:v>
                </c:pt>
                <c:pt idx="6">
                  <c:v>6.8568303915626646E-3</c:v>
                </c:pt>
                <c:pt idx="7">
                  <c:v>7.8406846677468982E-3</c:v>
                </c:pt>
                <c:pt idx="8">
                  <c:v>1.4324897646171167E-2</c:v>
                </c:pt>
                <c:pt idx="9">
                  <c:v>1.535114166264673E-2</c:v>
                </c:pt>
                <c:pt idx="10">
                  <c:v>2.7101474596047684E-2</c:v>
                </c:pt>
                <c:pt idx="11">
                  <c:v>1.984458297772336E-2</c:v>
                </c:pt>
                <c:pt idx="12">
                  <c:v>1.6158221702722429E-2</c:v>
                </c:pt>
                <c:pt idx="13">
                  <c:v>1.7331863478752048E-2</c:v>
                </c:pt>
                <c:pt idx="14">
                  <c:v>1.918451416461547E-2</c:v>
                </c:pt>
                <c:pt idx="15">
                  <c:v>1.5622229849798594E-2</c:v>
                </c:pt>
                <c:pt idx="16">
                  <c:v>1.7781658564943664E-2</c:v>
                </c:pt>
                <c:pt idx="17">
                  <c:v>2.0993228979842588E-2</c:v>
                </c:pt>
                <c:pt idx="18">
                  <c:v>1.8465434710007795E-2</c:v>
                </c:pt>
                <c:pt idx="19">
                  <c:v>2.3510586869848814E-2</c:v>
                </c:pt>
                <c:pt idx="20">
                  <c:v>2.2443885776013132E-2</c:v>
                </c:pt>
                <c:pt idx="21">
                  <c:v>2.1982365868038811E-2</c:v>
                </c:pt>
                <c:pt idx="22">
                  <c:v>2.4796709628475196E-2</c:v>
                </c:pt>
                <c:pt idx="23">
                  <c:v>2.3526434705884783E-2</c:v>
                </c:pt>
                <c:pt idx="24">
                  <c:v>2.2765480887767437E-2</c:v>
                </c:pt>
                <c:pt idx="25">
                  <c:v>2.3072130072853667E-2</c:v>
                </c:pt>
                <c:pt idx="26">
                  <c:v>2.1507188475350561E-2</c:v>
                </c:pt>
                <c:pt idx="27">
                  <c:v>2.2124609859776288E-2</c:v>
                </c:pt>
                <c:pt idx="28">
                  <c:v>2.3297993947415083E-2</c:v>
                </c:pt>
                <c:pt idx="29">
                  <c:v>2.4095281828639289E-2</c:v>
                </c:pt>
                <c:pt idx="30">
                  <c:v>2.3696251355440939E-2</c:v>
                </c:pt>
                <c:pt idx="31">
                  <c:v>1.9656856985004603E-2</c:v>
                </c:pt>
                <c:pt idx="32">
                  <c:v>1.8056998610544203E-2</c:v>
                </c:pt>
                <c:pt idx="33">
                  <c:v>1.6491155103673199E-2</c:v>
                </c:pt>
                <c:pt idx="34">
                  <c:v>1.6246479976581282E-2</c:v>
                </c:pt>
                <c:pt idx="35">
                  <c:v>1.654526966574724E-2</c:v>
                </c:pt>
                <c:pt idx="36">
                  <c:v>1.4514556301821139E-2</c:v>
                </c:pt>
                <c:pt idx="37">
                  <c:v>1.1620586828618669E-2</c:v>
                </c:pt>
                <c:pt idx="38">
                  <c:v>1.1385059639401176E-2</c:v>
                </c:pt>
                <c:pt idx="39">
                  <c:v>1.1224648616110269E-2</c:v>
                </c:pt>
                <c:pt idx="40">
                  <c:v>1.0609159894615758E-2</c:v>
                </c:pt>
                <c:pt idx="41">
                  <c:v>9.7745071967213822E-3</c:v>
                </c:pt>
                <c:pt idx="42">
                  <c:v>9.3471310005318713E-3</c:v>
                </c:pt>
                <c:pt idx="43">
                  <c:v>9.6251767742361102E-3</c:v>
                </c:pt>
                <c:pt idx="44">
                  <c:v>8.5735504512639126E-3</c:v>
                </c:pt>
                <c:pt idx="45">
                  <c:v>8.7307403696694607E-3</c:v>
                </c:pt>
                <c:pt idx="46">
                  <c:v>9.1055481341299031E-3</c:v>
                </c:pt>
                <c:pt idx="47">
                  <c:v>8.7905240763417342E-3</c:v>
                </c:pt>
                <c:pt idx="48">
                  <c:v>7.2263555440111177E-3</c:v>
                </c:pt>
                <c:pt idx="49">
                  <c:v>6.5117856362429455E-3</c:v>
                </c:pt>
                <c:pt idx="50">
                  <c:v>7.3147426620653851E-3</c:v>
                </c:pt>
                <c:pt idx="51">
                  <c:v>5.8993891754383814E-3</c:v>
                </c:pt>
                <c:pt idx="52">
                  <c:v>7.4365004267319783E-3</c:v>
                </c:pt>
                <c:pt idx="53">
                  <c:v>6.1387816905183051E-3</c:v>
                </c:pt>
                <c:pt idx="54">
                  <c:v>7.0819212009515945E-3</c:v>
                </c:pt>
                <c:pt idx="55">
                  <c:v>7.0155664403131861E-3</c:v>
                </c:pt>
                <c:pt idx="56">
                  <c:v>7.1205744595759079E-3</c:v>
                </c:pt>
                <c:pt idx="57">
                  <c:v>7.2392399635525561E-3</c:v>
                </c:pt>
                <c:pt idx="58">
                  <c:v>5.8919162121043468E-3</c:v>
                </c:pt>
                <c:pt idx="59">
                  <c:v>6.1738273116710178E-3</c:v>
                </c:pt>
                <c:pt idx="60">
                  <c:v>6.1436777699440531E-3</c:v>
                </c:pt>
                <c:pt idx="61">
                  <c:v>6.2747123166804804E-3</c:v>
                </c:pt>
                <c:pt idx="62">
                  <c:v>4.9297077607497299E-3</c:v>
                </c:pt>
                <c:pt idx="63">
                  <c:v>4.9784108666163672E-3</c:v>
                </c:pt>
                <c:pt idx="64">
                  <c:v>4.1965842888418876E-3</c:v>
                </c:pt>
                <c:pt idx="65">
                  <c:v>4.5385367834716618E-3</c:v>
                </c:pt>
                <c:pt idx="66">
                  <c:v>5.3585012430887981E-3</c:v>
                </c:pt>
                <c:pt idx="67">
                  <c:v>5.0455386924272609E-3</c:v>
                </c:pt>
                <c:pt idx="68">
                  <c:v>5.2715314111840897E-3</c:v>
                </c:pt>
                <c:pt idx="69">
                  <c:v>4.9443959990269695E-3</c:v>
                </c:pt>
                <c:pt idx="70">
                  <c:v>5.8220826581897511E-3</c:v>
                </c:pt>
                <c:pt idx="71">
                  <c:v>5.4532017267183708E-3</c:v>
                </c:pt>
                <c:pt idx="72">
                  <c:v>5.3110865791763055E-3</c:v>
                </c:pt>
                <c:pt idx="73">
                  <c:v>5.6391239007013262E-3</c:v>
                </c:pt>
                <c:pt idx="74">
                  <c:v>6.1029630041931062E-3</c:v>
                </c:pt>
                <c:pt idx="75">
                  <c:v>5.7650046796211786E-3</c:v>
                </c:pt>
                <c:pt idx="76">
                  <c:v>5.4780686564333469E-3</c:v>
                </c:pt>
                <c:pt idx="77">
                  <c:v>5.0974629031792576E-3</c:v>
                </c:pt>
                <c:pt idx="78">
                  <c:v>5.0369061313344969E-3</c:v>
                </c:pt>
                <c:pt idx="79">
                  <c:v>5.2025997666373947E-3</c:v>
                </c:pt>
                <c:pt idx="80">
                  <c:v>4.5032334739281204E-3</c:v>
                </c:pt>
                <c:pt idx="81">
                  <c:v>4.6443178679068707E-3</c:v>
                </c:pt>
                <c:pt idx="82">
                  <c:v>4.0658074304962882E-3</c:v>
                </c:pt>
                <c:pt idx="83">
                  <c:v>4.1701712287819381E-3</c:v>
                </c:pt>
                <c:pt idx="84">
                  <c:v>3.3116823547359015E-3</c:v>
                </c:pt>
                <c:pt idx="85">
                  <c:v>3.3440222477849118E-3</c:v>
                </c:pt>
                <c:pt idx="86">
                  <c:v>2.9081423346980517E-3</c:v>
                </c:pt>
                <c:pt idx="87">
                  <c:v>2.8911349009033529E-3</c:v>
                </c:pt>
                <c:pt idx="88">
                  <c:v>2.6293234958213257E-3</c:v>
                </c:pt>
                <c:pt idx="89">
                  <c:v>2.5154252270750107E-3</c:v>
                </c:pt>
                <c:pt idx="90">
                  <c:v>2.4485550896549456E-3</c:v>
                </c:pt>
                <c:pt idx="91">
                  <c:v>2.0711704412862161E-3</c:v>
                </c:pt>
                <c:pt idx="92">
                  <c:v>2.1468019839944591E-3</c:v>
                </c:pt>
                <c:pt idx="93">
                  <c:v>2.1842956448600449E-3</c:v>
                </c:pt>
                <c:pt idx="94">
                  <c:v>2.4209824318362672E-3</c:v>
                </c:pt>
                <c:pt idx="95">
                  <c:v>2.1751477069856234E-3</c:v>
                </c:pt>
                <c:pt idx="96">
                  <c:v>1.9678373965638808E-3</c:v>
                </c:pt>
                <c:pt idx="97">
                  <c:v>2.0897240054258874E-3</c:v>
                </c:pt>
                <c:pt idx="98">
                  <c:v>2.1626498200304285E-3</c:v>
                </c:pt>
                <c:pt idx="99">
                  <c:v>2.4227862505720689E-3</c:v>
                </c:pt>
                <c:pt idx="100">
                  <c:v>2.0560956704227329E-3</c:v>
                </c:pt>
                <c:pt idx="101">
                  <c:v>1.8509757113230345E-3</c:v>
                </c:pt>
                <c:pt idx="102">
                  <c:v>2.0046868364523942E-3</c:v>
                </c:pt>
                <c:pt idx="103">
                  <c:v>1.9496703650104523E-3</c:v>
                </c:pt>
                <c:pt idx="104">
                  <c:v>2.5549803950672264E-3</c:v>
                </c:pt>
                <c:pt idx="105">
                  <c:v>2.0368978853059897E-3</c:v>
                </c:pt>
                <c:pt idx="106">
                  <c:v>2.1171678190491511E-3</c:v>
                </c:pt>
                <c:pt idx="107">
                  <c:v>2.6614057004795072E-3</c:v>
                </c:pt>
                <c:pt idx="108">
                  <c:v>2.4847603085663872E-3</c:v>
                </c:pt>
                <c:pt idx="109">
                  <c:v>2.6214639999010483E-3</c:v>
                </c:pt>
                <c:pt idx="110">
                  <c:v>2.398692386029579E-3</c:v>
                </c:pt>
                <c:pt idx="111">
                  <c:v>2.5116887454079933E-3</c:v>
                </c:pt>
                <c:pt idx="112">
                  <c:v>2.2453677934864626E-3</c:v>
                </c:pt>
                <c:pt idx="113">
                  <c:v>1.9522472489187398E-3</c:v>
                </c:pt>
                <c:pt idx="114">
                  <c:v>1.7906766278691032E-3</c:v>
                </c:pt>
                <c:pt idx="115">
                  <c:v>1.2765882881657126E-3</c:v>
                </c:pt>
                <c:pt idx="116">
                  <c:v>1.153155548958733E-3</c:v>
                </c:pt>
                <c:pt idx="117">
                  <c:v>1.0440245154427501E-3</c:v>
                </c:pt>
                <c:pt idx="118">
                  <c:v>7.7126135375050011E-4</c:v>
                </c:pt>
                <c:pt idx="119">
                  <c:v>7.2539282018297953E-4</c:v>
                </c:pt>
                <c:pt idx="120">
                  <c:v>7.1121995868739729E-4</c:v>
                </c:pt>
                <c:pt idx="121">
                  <c:v>4.8329457699935286E-4</c:v>
                </c:pt>
                <c:pt idx="122">
                  <c:v>3.1824516267352741E-4</c:v>
                </c:pt>
                <c:pt idx="123">
                  <c:v>1.5822067196886305E-4</c:v>
                </c:pt>
                <c:pt idx="124">
                  <c:v>7.7306517248630153E-5</c:v>
                </c:pt>
                <c:pt idx="125">
                  <c:v>4.135898672801713E-5</c:v>
                </c:pt>
                <c:pt idx="126">
                  <c:v>1.5203615058897264E-5</c:v>
                </c:pt>
                <c:pt idx="127">
                  <c:v>6.9575865523767141E-6</c:v>
                </c:pt>
                <c:pt idx="128">
                  <c:v>1.4172861495582193E-6</c:v>
                </c:pt>
                <c:pt idx="129">
                  <c:v>1.8038187358013699E-6</c:v>
                </c:pt>
                <c:pt idx="130">
                  <c:v>1.2884419541438358E-7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C9-4DE6-B26F-CC916BC96DC4}"/>
            </c:ext>
          </c:extLst>
        </c:ser>
        <c:ser>
          <c:idx val="1"/>
          <c:order val="1"/>
          <c:tx>
            <c:strRef>
              <c:f>GenCost!$BB$9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GenCost!$BB$10:$BB$210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8.8429999999999997E-4</c:v>
                </c:pt>
                <c:pt idx="3">
                  <c:v>3.5404999999999998E-3</c:v>
                </c:pt>
                <c:pt idx="4">
                  <c:v>5.4999999999999997E-3</c:v>
                </c:pt>
                <c:pt idx="5">
                  <c:v>7.3160999999999999E-3</c:v>
                </c:pt>
                <c:pt idx="6">
                  <c:v>9.1829000000000008E-3</c:v>
                </c:pt>
                <c:pt idx="7">
                  <c:v>1.09745E-2</c:v>
                </c:pt>
                <c:pt idx="8">
                  <c:v>1.23578E-2</c:v>
                </c:pt>
                <c:pt idx="9">
                  <c:v>1.37412E-2</c:v>
                </c:pt>
                <c:pt idx="10">
                  <c:v>1.51249E-2</c:v>
                </c:pt>
                <c:pt idx="11">
                  <c:v>1.6508499999999999E-2</c:v>
                </c:pt>
                <c:pt idx="12">
                  <c:v>1.7892100000000001E-2</c:v>
                </c:pt>
                <c:pt idx="13">
                  <c:v>1.9267099999999999E-2</c:v>
                </c:pt>
                <c:pt idx="14">
                  <c:v>2.0228900000000001E-2</c:v>
                </c:pt>
                <c:pt idx="15">
                  <c:v>2.1143700000000001E-2</c:v>
                </c:pt>
                <c:pt idx="16">
                  <c:v>2.1851599999999999E-2</c:v>
                </c:pt>
                <c:pt idx="17">
                  <c:v>2.2350600000000002E-2</c:v>
                </c:pt>
                <c:pt idx="18">
                  <c:v>2.27271E-2</c:v>
                </c:pt>
                <c:pt idx="19">
                  <c:v>2.2960299999999999E-2</c:v>
                </c:pt>
                <c:pt idx="20">
                  <c:v>2.3252599999999998E-2</c:v>
                </c:pt>
                <c:pt idx="21">
                  <c:v>2.31811E-2</c:v>
                </c:pt>
                <c:pt idx="22">
                  <c:v>2.3150899999999999E-2</c:v>
                </c:pt>
                <c:pt idx="23">
                  <c:v>2.2971800000000001E-2</c:v>
                </c:pt>
                <c:pt idx="24">
                  <c:v>2.2717500000000002E-2</c:v>
                </c:pt>
                <c:pt idx="25">
                  <c:v>2.2320199999999998E-2</c:v>
                </c:pt>
                <c:pt idx="26">
                  <c:v>2.1507200000000001E-2</c:v>
                </c:pt>
                <c:pt idx="27">
                  <c:v>2.0690799999999999E-2</c:v>
                </c:pt>
                <c:pt idx="28">
                  <c:v>1.9721200000000001E-2</c:v>
                </c:pt>
                <c:pt idx="29">
                  <c:v>1.8751500000000001E-2</c:v>
                </c:pt>
                <c:pt idx="30">
                  <c:v>1.7781999999999999E-2</c:v>
                </c:pt>
                <c:pt idx="31">
                  <c:v>1.6812400000000002E-2</c:v>
                </c:pt>
                <c:pt idx="32">
                  <c:v>1.5842599999999998E-2</c:v>
                </c:pt>
                <c:pt idx="33">
                  <c:v>1.4873000000000001E-2</c:v>
                </c:pt>
                <c:pt idx="34">
                  <c:v>1.3903499999999999E-2</c:v>
                </c:pt>
                <c:pt idx="35">
                  <c:v>1.2933800000000001E-2</c:v>
                </c:pt>
                <c:pt idx="36">
                  <c:v>1.2561599999999999E-2</c:v>
                </c:pt>
                <c:pt idx="37">
                  <c:v>1.1891199999999999E-2</c:v>
                </c:pt>
                <c:pt idx="38">
                  <c:v>1.1420899999999999E-2</c:v>
                </c:pt>
                <c:pt idx="39">
                  <c:v>1.0742099999999999E-2</c:v>
                </c:pt>
                <c:pt idx="40">
                  <c:v>1.0061799999999999E-2</c:v>
                </c:pt>
                <c:pt idx="41">
                  <c:v>9.6804000000000005E-3</c:v>
                </c:pt>
                <c:pt idx="42">
                  <c:v>9.2987999999999994E-3</c:v>
                </c:pt>
                <c:pt idx="43">
                  <c:v>9.1176E-3</c:v>
                </c:pt>
                <c:pt idx="44">
                  <c:v>8.9359000000000001E-3</c:v>
                </c:pt>
                <c:pt idx="45">
                  <c:v>8.7542999999999996E-3</c:v>
                </c:pt>
                <c:pt idx="46">
                  <c:v>8.5730000000000008E-3</c:v>
                </c:pt>
                <c:pt idx="47">
                  <c:v>8.3911999999999997E-3</c:v>
                </c:pt>
                <c:pt idx="48">
                  <c:v>8.2100000000000003E-3</c:v>
                </c:pt>
                <c:pt idx="49">
                  <c:v>8.0284999999999992E-3</c:v>
                </c:pt>
                <c:pt idx="50">
                  <c:v>7.8467999999999993E-3</c:v>
                </c:pt>
                <c:pt idx="51">
                  <c:v>7.6654999999999996E-3</c:v>
                </c:pt>
                <c:pt idx="52">
                  <c:v>7.4838999999999999E-3</c:v>
                </c:pt>
                <c:pt idx="53">
                  <c:v>7.3023000000000003E-3</c:v>
                </c:pt>
                <c:pt idx="54">
                  <c:v>7.1209000000000003E-3</c:v>
                </c:pt>
                <c:pt idx="55">
                  <c:v>6.9394000000000001E-3</c:v>
                </c:pt>
                <c:pt idx="56">
                  <c:v>6.7577999999999996E-3</c:v>
                </c:pt>
                <c:pt idx="57">
                  <c:v>6.5763999999999996E-3</c:v>
                </c:pt>
                <c:pt idx="58">
                  <c:v>6.3946000000000003E-3</c:v>
                </c:pt>
                <c:pt idx="59">
                  <c:v>6.2135000000000003E-3</c:v>
                </c:pt>
                <c:pt idx="60">
                  <c:v>6.0318999999999998E-3</c:v>
                </c:pt>
                <c:pt idx="61">
                  <c:v>5.8503000000000001E-3</c:v>
                </c:pt>
                <c:pt idx="62">
                  <c:v>5.6689000000000002E-3</c:v>
                </c:pt>
                <c:pt idx="63">
                  <c:v>5.4872999999999996E-3</c:v>
                </c:pt>
                <c:pt idx="64">
                  <c:v>5.4028000000000001E-3</c:v>
                </c:pt>
                <c:pt idx="65">
                  <c:v>5.3187E-3</c:v>
                </c:pt>
                <c:pt idx="66">
                  <c:v>5.2344000000000002E-3</c:v>
                </c:pt>
                <c:pt idx="67">
                  <c:v>5.1501000000000003E-3</c:v>
                </c:pt>
                <c:pt idx="68">
                  <c:v>5.0657000000000002E-3</c:v>
                </c:pt>
                <c:pt idx="69">
                  <c:v>4.9814000000000004E-3</c:v>
                </c:pt>
                <c:pt idx="70">
                  <c:v>4.8970999999999997E-3</c:v>
                </c:pt>
                <c:pt idx="71">
                  <c:v>4.8127999999999999E-3</c:v>
                </c:pt>
                <c:pt idx="72">
                  <c:v>4.7285000000000001E-3</c:v>
                </c:pt>
                <c:pt idx="73">
                  <c:v>4.6442000000000002E-3</c:v>
                </c:pt>
                <c:pt idx="74">
                  <c:v>4.5599000000000004E-3</c:v>
                </c:pt>
                <c:pt idx="75">
                  <c:v>4.4755000000000003E-3</c:v>
                </c:pt>
                <c:pt idx="76">
                  <c:v>4.3911000000000002E-3</c:v>
                </c:pt>
                <c:pt idx="77">
                  <c:v>4.3068999999999998E-3</c:v>
                </c:pt>
                <c:pt idx="78">
                  <c:v>4.2227000000000002E-3</c:v>
                </c:pt>
                <c:pt idx="79">
                  <c:v>4.1381999999999999E-3</c:v>
                </c:pt>
                <c:pt idx="80">
                  <c:v>4.0540000000000003E-3</c:v>
                </c:pt>
                <c:pt idx="81">
                  <c:v>3.9694999999999999E-3</c:v>
                </c:pt>
                <c:pt idx="82">
                  <c:v>3.8853E-3</c:v>
                </c:pt>
                <c:pt idx="83">
                  <c:v>3.8010000000000001E-3</c:v>
                </c:pt>
                <c:pt idx="84">
                  <c:v>3.7168000000000001E-3</c:v>
                </c:pt>
                <c:pt idx="85">
                  <c:v>3.6323000000000002E-3</c:v>
                </c:pt>
                <c:pt idx="86">
                  <c:v>3.5479999999999999E-3</c:v>
                </c:pt>
                <c:pt idx="87">
                  <c:v>3.4637000000000001E-3</c:v>
                </c:pt>
                <c:pt idx="88">
                  <c:v>3.3795000000000001E-3</c:v>
                </c:pt>
                <c:pt idx="89">
                  <c:v>3.2950000000000002E-3</c:v>
                </c:pt>
                <c:pt idx="90">
                  <c:v>3.2108000000000002E-3</c:v>
                </c:pt>
                <c:pt idx="91">
                  <c:v>3.1264000000000001E-3</c:v>
                </c:pt>
                <c:pt idx="92">
                  <c:v>3.0423E-3</c:v>
                </c:pt>
                <c:pt idx="93">
                  <c:v>2.9578E-3</c:v>
                </c:pt>
                <c:pt idx="94">
                  <c:v>2.8735000000000002E-3</c:v>
                </c:pt>
                <c:pt idx="95">
                  <c:v>2.7891999999999999E-3</c:v>
                </c:pt>
                <c:pt idx="96">
                  <c:v>2.7049999999999999E-3</c:v>
                </c:pt>
                <c:pt idx="97">
                  <c:v>2.6205E-3</c:v>
                </c:pt>
                <c:pt idx="98">
                  <c:v>2.5363E-3</c:v>
                </c:pt>
                <c:pt idx="99">
                  <c:v>2.4518999999999999E-3</c:v>
                </c:pt>
                <c:pt idx="100">
                  <c:v>2.3678000000000002E-3</c:v>
                </c:pt>
                <c:pt idx="101">
                  <c:v>2.3162E-3</c:v>
                </c:pt>
                <c:pt idx="102">
                  <c:v>2.2647000000000001E-3</c:v>
                </c:pt>
                <c:pt idx="103">
                  <c:v>2.2133000000000001E-3</c:v>
                </c:pt>
                <c:pt idx="104">
                  <c:v>2.1618000000000002E-3</c:v>
                </c:pt>
                <c:pt idx="105">
                  <c:v>2.1102999999999998E-3</c:v>
                </c:pt>
                <c:pt idx="106">
                  <c:v>2.0588E-3</c:v>
                </c:pt>
                <c:pt idx="107">
                  <c:v>2.0073999999999999E-3</c:v>
                </c:pt>
                <c:pt idx="108">
                  <c:v>1.9558000000000002E-3</c:v>
                </c:pt>
                <c:pt idx="109">
                  <c:v>1.9044000000000001E-3</c:v>
                </c:pt>
                <c:pt idx="110">
                  <c:v>1.8529E-3</c:v>
                </c:pt>
                <c:pt idx="111">
                  <c:v>1.8014999999999999E-3</c:v>
                </c:pt>
                <c:pt idx="112">
                  <c:v>1.7499E-3</c:v>
                </c:pt>
                <c:pt idx="113">
                  <c:v>1.6986E-3</c:v>
                </c:pt>
                <c:pt idx="114">
                  <c:v>1.647E-3</c:v>
                </c:pt>
                <c:pt idx="115">
                  <c:v>1.5957E-3</c:v>
                </c:pt>
                <c:pt idx="116">
                  <c:v>1.5441000000000001E-3</c:v>
                </c:pt>
                <c:pt idx="117">
                  <c:v>1.4927E-3</c:v>
                </c:pt>
                <c:pt idx="118">
                  <c:v>1.4411000000000001E-3</c:v>
                </c:pt>
                <c:pt idx="119">
                  <c:v>1.3895999999999999E-3</c:v>
                </c:pt>
                <c:pt idx="120">
                  <c:v>1.3381999999999999E-3</c:v>
                </c:pt>
                <c:pt idx="121">
                  <c:v>1.2865999999999999E-3</c:v>
                </c:pt>
                <c:pt idx="122">
                  <c:v>1.2354E-3</c:v>
                </c:pt>
                <c:pt idx="123">
                  <c:v>1.1837E-3</c:v>
                </c:pt>
                <c:pt idx="124">
                  <c:v>1.1322999999999999E-3</c:v>
                </c:pt>
                <c:pt idx="125">
                  <c:v>1.0808E-3</c:v>
                </c:pt>
                <c:pt idx="126">
                  <c:v>1.0296000000000001E-3</c:v>
                </c:pt>
                <c:pt idx="127">
                  <c:v>9.7790000000000008E-4</c:v>
                </c:pt>
                <c:pt idx="128">
                  <c:v>9.2650000000000002E-4</c:v>
                </c:pt>
                <c:pt idx="129">
                  <c:v>8.7500000000000002E-4</c:v>
                </c:pt>
                <c:pt idx="130">
                  <c:v>8.2359999999999996E-4</c:v>
                </c:pt>
                <c:pt idx="131">
                  <c:v>7.7200000000000001E-4</c:v>
                </c:pt>
                <c:pt idx="132">
                  <c:v>7.2070000000000001E-4</c:v>
                </c:pt>
                <c:pt idx="133">
                  <c:v>6.692E-4</c:v>
                </c:pt>
                <c:pt idx="134">
                  <c:v>6.1760000000000005E-4</c:v>
                </c:pt>
                <c:pt idx="135">
                  <c:v>5.6630000000000005E-4</c:v>
                </c:pt>
                <c:pt idx="136">
                  <c:v>5.1469999999999999E-4</c:v>
                </c:pt>
                <c:pt idx="137">
                  <c:v>4.6329999999999999E-4</c:v>
                </c:pt>
                <c:pt idx="138">
                  <c:v>4.1169999999999998E-4</c:v>
                </c:pt>
                <c:pt idx="139">
                  <c:v>3.6039999999999998E-4</c:v>
                </c:pt>
                <c:pt idx="140">
                  <c:v>3.0880000000000002E-4</c:v>
                </c:pt>
                <c:pt idx="141">
                  <c:v>2.5730000000000002E-4</c:v>
                </c:pt>
                <c:pt idx="142">
                  <c:v>2.0589999999999999E-4</c:v>
                </c:pt>
                <c:pt idx="143">
                  <c:v>1.5449999999999999E-4</c:v>
                </c:pt>
                <c:pt idx="144">
                  <c:v>1.03E-4</c:v>
                </c:pt>
                <c:pt idx="145">
                  <c:v>5.1600000000000001E-5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C9-4DE6-B26F-CC916BC96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310"/>
          <c:min val="18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10"/>
      </c:valAx>
      <c:valAx>
        <c:axId val="277200192"/>
        <c:scaling>
          <c:orientation val="minMax"/>
          <c:max val="3.0000000000000009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 - Mid</a:t>
            </a:r>
          </a:p>
        </c:rich>
      </c:tx>
      <c:layout>
        <c:manualLayout>
          <c:xMode val="edge"/>
          <c:yMode val="edge"/>
          <c:x val="0.46210592866101069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GenCost!$BA$9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GenCost!$BA$10:$BA$210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2.8474567186578769E-5</c:v>
                </c:pt>
                <c:pt idx="2">
                  <c:v>1.5280921576145892E-4</c:v>
                </c:pt>
                <c:pt idx="3">
                  <c:v>1.0075616081404796E-4</c:v>
                </c:pt>
                <c:pt idx="4">
                  <c:v>3.4854931743499044E-3</c:v>
                </c:pt>
                <c:pt idx="5">
                  <c:v>7.5225683492687852E-3</c:v>
                </c:pt>
                <c:pt idx="6">
                  <c:v>6.8568303915626646E-3</c:v>
                </c:pt>
                <c:pt idx="7">
                  <c:v>7.8406846677468982E-3</c:v>
                </c:pt>
                <c:pt idx="8">
                  <c:v>1.4324897646171167E-2</c:v>
                </c:pt>
                <c:pt idx="9">
                  <c:v>1.535114166264673E-2</c:v>
                </c:pt>
                <c:pt idx="10">
                  <c:v>2.7101474596047684E-2</c:v>
                </c:pt>
                <c:pt idx="11">
                  <c:v>1.984458297772336E-2</c:v>
                </c:pt>
                <c:pt idx="12">
                  <c:v>1.6158221702722429E-2</c:v>
                </c:pt>
                <c:pt idx="13">
                  <c:v>1.7331863478752048E-2</c:v>
                </c:pt>
                <c:pt idx="14">
                  <c:v>1.918451416461547E-2</c:v>
                </c:pt>
                <c:pt idx="15">
                  <c:v>1.5622229849798594E-2</c:v>
                </c:pt>
                <c:pt idx="16">
                  <c:v>1.7781658564943664E-2</c:v>
                </c:pt>
                <c:pt idx="17">
                  <c:v>2.0993228979842588E-2</c:v>
                </c:pt>
                <c:pt idx="18">
                  <c:v>1.8465434710007795E-2</c:v>
                </c:pt>
                <c:pt idx="19">
                  <c:v>2.3510586869848814E-2</c:v>
                </c:pt>
                <c:pt idx="20">
                  <c:v>2.2443885776013132E-2</c:v>
                </c:pt>
                <c:pt idx="21">
                  <c:v>2.1982365868038811E-2</c:v>
                </c:pt>
                <c:pt idx="22">
                  <c:v>2.4796709628475196E-2</c:v>
                </c:pt>
                <c:pt idx="23">
                  <c:v>2.3526434705884783E-2</c:v>
                </c:pt>
                <c:pt idx="24">
                  <c:v>2.2765480887767437E-2</c:v>
                </c:pt>
                <c:pt idx="25">
                  <c:v>2.3072130072853667E-2</c:v>
                </c:pt>
                <c:pt idx="26">
                  <c:v>2.1507188475350561E-2</c:v>
                </c:pt>
                <c:pt idx="27">
                  <c:v>2.2124609859776288E-2</c:v>
                </c:pt>
                <c:pt idx="28">
                  <c:v>2.3297993947415083E-2</c:v>
                </c:pt>
                <c:pt idx="29">
                  <c:v>2.4095281828639289E-2</c:v>
                </c:pt>
                <c:pt idx="30">
                  <c:v>2.3696251355440939E-2</c:v>
                </c:pt>
                <c:pt idx="31">
                  <c:v>1.9656856985004603E-2</c:v>
                </c:pt>
                <c:pt idx="32">
                  <c:v>1.8056998610544203E-2</c:v>
                </c:pt>
                <c:pt idx="33">
                  <c:v>1.6491155103673199E-2</c:v>
                </c:pt>
                <c:pt idx="34">
                  <c:v>1.6246479976581282E-2</c:v>
                </c:pt>
                <c:pt idx="35">
                  <c:v>1.654526966574724E-2</c:v>
                </c:pt>
                <c:pt idx="36">
                  <c:v>1.4514556301821139E-2</c:v>
                </c:pt>
                <c:pt idx="37">
                  <c:v>1.1620586828618669E-2</c:v>
                </c:pt>
                <c:pt idx="38">
                  <c:v>1.1385059639401176E-2</c:v>
                </c:pt>
                <c:pt idx="39">
                  <c:v>1.1224648616110269E-2</c:v>
                </c:pt>
                <c:pt idx="40">
                  <c:v>1.0609159894615758E-2</c:v>
                </c:pt>
                <c:pt idx="41">
                  <c:v>9.7745071967213822E-3</c:v>
                </c:pt>
                <c:pt idx="42">
                  <c:v>9.3471310005318713E-3</c:v>
                </c:pt>
                <c:pt idx="43">
                  <c:v>9.6251767742361102E-3</c:v>
                </c:pt>
                <c:pt idx="44">
                  <c:v>8.5735504512639126E-3</c:v>
                </c:pt>
                <c:pt idx="45">
                  <c:v>8.7307403696694607E-3</c:v>
                </c:pt>
                <c:pt idx="46">
                  <c:v>9.1055481341299031E-3</c:v>
                </c:pt>
                <c:pt idx="47">
                  <c:v>8.7905240763417342E-3</c:v>
                </c:pt>
                <c:pt idx="48">
                  <c:v>7.2263555440111177E-3</c:v>
                </c:pt>
                <c:pt idx="49">
                  <c:v>6.5117856362429455E-3</c:v>
                </c:pt>
                <c:pt idx="50">
                  <c:v>7.3147426620653851E-3</c:v>
                </c:pt>
                <c:pt idx="51">
                  <c:v>5.8993891754383814E-3</c:v>
                </c:pt>
                <c:pt idx="52">
                  <c:v>7.4365004267319783E-3</c:v>
                </c:pt>
                <c:pt idx="53">
                  <c:v>6.1387816905183051E-3</c:v>
                </c:pt>
                <c:pt idx="54">
                  <c:v>7.0819212009515945E-3</c:v>
                </c:pt>
                <c:pt idx="55">
                  <c:v>7.0155664403131861E-3</c:v>
                </c:pt>
                <c:pt idx="56">
                  <c:v>7.1205744595759079E-3</c:v>
                </c:pt>
                <c:pt idx="57">
                  <c:v>7.2392399635525561E-3</c:v>
                </c:pt>
                <c:pt idx="58">
                  <c:v>5.8919162121043468E-3</c:v>
                </c:pt>
                <c:pt idx="59">
                  <c:v>6.1738273116710178E-3</c:v>
                </c:pt>
                <c:pt idx="60">
                  <c:v>6.1436777699440531E-3</c:v>
                </c:pt>
                <c:pt idx="61">
                  <c:v>6.2747123166804804E-3</c:v>
                </c:pt>
                <c:pt idx="62">
                  <c:v>4.9297077607497299E-3</c:v>
                </c:pt>
                <c:pt idx="63">
                  <c:v>4.9784108666163672E-3</c:v>
                </c:pt>
                <c:pt idx="64">
                  <c:v>4.1965842888418876E-3</c:v>
                </c:pt>
                <c:pt idx="65">
                  <c:v>4.5385367834716618E-3</c:v>
                </c:pt>
                <c:pt idx="66">
                  <c:v>5.3585012430887981E-3</c:v>
                </c:pt>
                <c:pt idx="67">
                  <c:v>5.0455386924272609E-3</c:v>
                </c:pt>
                <c:pt idx="68">
                  <c:v>5.2715314111840897E-3</c:v>
                </c:pt>
                <c:pt idx="69">
                  <c:v>4.9443959990269695E-3</c:v>
                </c:pt>
                <c:pt idx="70">
                  <c:v>5.8220826581897511E-3</c:v>
                </c:pt>
                <c:pt idx="71">
                  <c:v>5.4532017267183708E-3</c:v>
                </c:pt>
                <c:pt idx="72">
                  <c:v>5.3110865791763055E-3</c:v>
                </c:pt>
                <c:pt idx="73">
                  <c:v>5.6391239007013262E-3</c:v>
                </c:pt>
                <c:pt idx="74">
                  <c:v>6.1029630041931062E-3</c:v>
                </c:pt>
                <c:pt idx="75">
                  <c:v>5.7650046796211786E-3</c:v>
                </c:pt>
                <c:pt idx="76">
                  <c:v>5.4780686564333469E-3</c:v>
                </c:pt>
                <c:pt idx="77">
                  <c:v>5.0974629031792576E-3</c:v>
                </c:pt>
                <c:pt idx="78">
                  <c:v>5.0369061313344969E-3</c:v>
                </c:pt>
                <c:pt idx="79">
                  <c:v>5.2025997666373947E-3</c:v>
                </c:pt>
                <c:pt idx="80">
                  <c:v>4.5032334739281204E-3</c:v>
                </c:pt>
                <c:pt idx="81">
                  <c:v>4.6443178679068707E-3</c:v>
                </c:pt>
                <c:pt idx="82">
                  <c:v>4.0658074304962882E-3</c:v>
                </c:pt>
                <c:pt idx="83">
                  <c:v>4.1701712287819381E-3</c:v>
                </c:pt>
                <c:pt idx="84">
                  <c:v>3.3116823547359015E-3</c:v>
                </c:pt>
                <c:pt idx="85">
                  <c:v>3.3440222477849118E-3</c:v>
                </c:pt>
                <c:pt idx="86">
                  <c:v>2.9081423346980517E-3</c:v>
                </c:pt>
                <c:pt idx="87">
                  <c:v>2.8911349009033529E-3</c:v>
                </c:pt>
                <c:pt idx="88">
                  <c:v>2.6293234958213257E-3</c:v>
                </c:pt>
                <c:pt idx="89">
                  <c:v>2.5154252270750107E-3</c:v>
                </c:pt>
                <c:pt idx="90">
                  <c:v>2.4485550896549456E-3</c:v>
                </c:pt>
                <c:pt idx="91">
                  <c:v>2.0711704412862161E-3</c:v>
                </c:pt>
                <c:pt idx="92">
                  <c:v>2.1468019839944591E-3</c:v>
                </c:pt>
                <c:pt idx="93">
                  <c:v>2.1842956448600449E-3</c:v>
                </c:pt>
                <c:pt idx="94">
                  <c:v>2.4209824318362672E-3</c:v>
                </c:pt>
                <c:pt idx="95">
                  <c:v>2.1751477069856234E-3</c:v>
                </c:pt>
                <c:pt idx="96">
                  <c:v>1.9678373965638808E-3</c:v>
                </c:pt>
                <c:pt idx="97">
                  <c:v>2.0897240054258874E-3</c:v>
                </c:pt>
                <c:pt idx="98">
                  <c:v>2.1626498200304285E-3</c:v>
                </c:pt>
                <c:pt idx="99">
                  <c:v>2.4227862505720689E-3</c:v>
                </c:pt>
                <c:pt idx="100">
                  <c:v>2.0560956704227329E-3</c:v>
                </c:pt>
                <c:pt idx="101">
                  <c:v>1.8509757113230345E-3</c:v>
                </c:pt>
                <c:pt idx="102">
                  <c:v>2.0046868364523942E-3</c:v>
                </c:pt>
                <c:pt idx="103">
                  <c:v>1.9496703650104523E-3</c:v>
                </c:pt>
                <c:pt idx="104">
                  <c:v>2.5549803950672264E-3</c:v>
                </c:pt>
                <c:pt idx="105">
                  <c:v>2.0368978853059897E-3</c:v>
                </c:pt>
                <c:pt idx="106">
                  <c:v>2.1171678190491511E-3</c:v>
                </c:pt>
                <c:pt idx="107">
                  <c:v>2.6614057004795072E-3</c:v>
                </c:pt>
                <c:pt idx="108">
                  <c:v>2.4847603085663872E-3</c:v>
                </c:pt>
                <c:pt idx="109">
                  <c:v>2.6214639999010483E-3</c:v>
                </c:pt>
                <c:pt idx="110">
                  <c:v>2.398692386029579E-3</c:v>
                </c:pt>
                <c:pt idx="111">
                  <c:v>2.5116887454079933E-3</c:v>
                </c:pt>
                <c:pt idx="112">
                  <c:v>2.2453677934864626E-3</c:v>
                </c:pt>
                <c:pt idx="113">
                  <c:v>1.9522472489187398E-3</c:v>
                </c:pt>
                <c:pt idx="114">
                  <c:v>1.7906766278691032E-3</c:v>
                </c:pt>
                <c:pt idx="115">
                  <c:v>1.2765882881657126E-3</c:v>
                </c:pt>
                <c:pt idx="116">
                  <c:v>1.153155548958733E-3</c:v>
                </c:pt>
                <c:pt idx="117">
                  <c:v>1.0440245154427501E-3</c:v>
                </c:pt>
                <c:pt idx="118">
                  <c:v>7.7126135375050011E-4</c:v>
                </c:pt>
                <c:pt idx="119">
                  <c:v>7.2539282018297953E-4</c:v>
                </c:pt>
                <c:pt idx="120">
                  <c:v>7.1121995868739729E-4</c:v>
                </c:pt>
                <c:pt idx="121">
                  <c:v>4.8329457699935286E-4</c:v>
                </c:pt>
                <c:pt idx="122">
                  <c:v>3.1824516267352741E-4</c:v>
                </c:pt>
                <c:pt idx="123">
                  <c:v>1.5822067196886305E-4</c:v>
                </c:pt>
                <c:pt idx="124">
                  <c:v>7.7306517248630153E-5</c:v>
                </c:pt>
                <c:pt idx="125">
                  <c:v>4.135898672801713E-5</c:v>
                </c:pt>
                <c:pt idx="126">
                  <c:v>1.5203615058897264E-5</c:v>
                </c:pt>
                <c:pt idx="127">
                  <c:v>6.9575865523767141E-6</c:v>
                </c:pt>
                <c:pt idx="128">
                  <c:v>1.4172861495582193E-6</c:v>
                </c:pt>
                <c:pt idx="129">
                  <c:v>1.8038187358013699E-6</c:v>
                </c:pt>
                <c:pt idx="130">
                  <c:v>1.2884419541438358E-7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65-4BB8-BFC1-8CC6B2FF6664}"/>
            </c:ext>
          </c:extLst>
        </c:ser>
        <c:ser>
          <c:idx val="1"/>
          <c:order val="1"/>
          <c:tx>
            <c:strRef>
              <c:f>GenCost!$BB$9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GenCost!$BB$10:$BB$210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8.8429999999999997E-4</c:v>
                </c:pt>
                <c:pt idx="3">
                  <c:v>3.5404999999999998E-3</c:v>
                </c:pt>
                <c:pt idx="4">
                  <c:v>5.4999999999999997E-3</c:v>
                </c:pt>
                <c:pt idx="5">
                  <c:v>7.3160999999999999E-3</c:v>
                </c:pt>
                <c:pt idx="6">
                  <c:v>9.1829000000000008E-3</c:v>
                </c:pt>
                <c:pt idx="7">
                  <c:v>1.09745E-2</c:v>
                </c:pt>
                <c:pt idx="8">
                  <c:v>1.23578E-2</c:v>
                </c:pt>
                <c:pt idx="9">
                  <c:v>1.37412E-2</c:v>
                </c:pt>
                <c:pt idx="10">
                  <c:v>1.51249E-2</c:v>
                </c:pt>
                <c:pt idx="11">
                  <c:v>1.6508499999999999E-2</c:v>
                </c:pt>
                <c:pt idx="12">
                  <c:v>1.7892100000000001E-2</c:v>
                </c:pt>
                <c:pt idx="13">
                  <c:v>1.9267099999999999E-2</c:v>
                </c:pt>
                <c:pt idx="14">
                  <c:v>2.0228900000000001E-2</c:v>
                </c:pt>
                <c:pt idx="15">
                  <c:v>2.1143700000000001E-2</c:v>
                </c:pt>
                <c:pt idx="16">
                  <c:v>2.1851599999999999E-2</c:v>
                </c:pt>
                <c:pt idx="17">
                  <c:v>2.2350600000000002E-2</c:v>
                </c:pt>
                <c:pt idx="18">
                  <c:v>2.27271E-2</c:v>
                </c:pt>
                <c:pt idx="19">
                  <c:v>2.2960299999999999E-2</c:v>
                </c:pt>
                <c:pt idx="20">
                  <c:v>2.3252599999999998E-2</c:v>
                </c:pt>
                <c:pt idx="21">
                  <c:v>2.31811E-2</c:v>
                </c:pt>
                <c:pt idx="22">
                  <c:v>2.3150899999999999E-2</c:v>
                </c:pt>
                <c:pt idx="23">
                  <c:v>2.2971800000000001E-2</c:v>
                </c:pt>
                <c:pt idx="24">
                  <c:v>2.2717500000000002E-2</c:v>
                </c:pt>
                <c:pt idx="25">
                  <c:v>2.2320199999999998E-2</c:v>
                </c:pt>
                <c:pt idx="26">
                  <c:v>2.1507200000000001E-2</c:v>
                </c:pt>
                <c:pt idx="27">
                  <c:v>2.0690799999999999E-2</c:v>
                </c:pt>
                <c:pt idx="28">
                  <c:v>1.9721200000000001E-2</c:v>
                </c:pt>
                <c:pt idx="29">
                  <c:v>1.8751500000000001E-2</c:v>
                </c:pt>
                <c:pt idx="30">
                  <c:v>1.7781999999999999E-2</c:v>
                </c:pt>
                <c:pt idx="31">
                  <c:v>1.6812400000000002E-2</c:v>
                </c:pt>
                <c:pt idx="32">
                  <c:v>1.5842599999999998E-2</c:v>
                </c:pt>
                <c:pt idx="33">
                  <c:v>1.4873000000000001E-2</c:v>
                </c:pt>
                <c:pt idx="34">
                  <c:v>1.3903499999999999E-2</c:v>
                </c:pt>
                <c:pt idx="35">
                  <c:v>1.2933800000000001E-2</c:v>
                </c:pt>
                <c:pt idx="36">
                  <c:v>1.2561599999999999E-2</c:v>
                </c:pt>
                <c:pt idx="37">
                  <c:v>1.1891199999999999E-2</c:v>
                </c:pt>
                <c:pt idx="38">
                  <c:v>1.1420899999999999E-2</c:v>
                </c:pt>
                <c:pt idx="39">
                  <c:v>1.0742099999999999E-2</c:v>
                </c:pt>
                <c:pt idx="40">
                  <c:v>1.0061799999999999E-2</c:v>
                </c:pt>
                <c:pt idx="41">
                  <c:v>9.6804000000000005E-3</c:v>
                </c:pt>
                <c:pt idx="42">
                  <c:v>9.2987999999999994E-3</c:v>
                </c:pt>
                <c:pt idx="43">
                  <c:v>9.1176E-3</c:v>
                </c:pt>
                <c:pt idx="44">
                  <c:v>8.9359000000000001E-3</c:v>
                </c:pt>
                <c:pt idx="45">
                  <c:v>8.7542999999999996E-3</c:v>
                </c:pt>
                <c:pt idx="46">
                  <c:v>8.5730000000000008E-3</c:v>
                </c:pt>
                <c:pt idx="47">
                  <c:v>8.3911999999999997E-3</c:v>
                </c:pt>
                <c:pt idx="48">
                  <c:v>8.2100000000000003E-3</c:v>
                </c:pt>
                <c:pt idx="49">
                  <c:v>8.0284999999999992E-3</c:v>
                </c:pt>
                <c:pt idx="50">
                  <c:v>7.8467999999999993E-3</c:v>
                </c:pt>
                <c:pt idx="51">
                  <c:v>7.6654999999999996E-3</c:v>
                </c:pt>
                <c:pt idx="52">
                  <c:v>7.4838999999999999E-3</c:v>
                </c:pt>
                <c:pt idx="53">
                  <c:v>7.3023000000000003E-3</c:v>
                </c:pt>
                <c:pt idx="54">
                  <c:v>7.1209000000000003E-3</c:v>
                </c:pt>
                <c:pt idx="55">
                  <c:v>6.9394000000000001E-3</c:v>
                </c:pt>
                <c:pt idx="56">
                  <c:v>6.7577999999999996E-3</c:v>
                </c:pt>
                <c:pt idx="57">
                  <c:v>6.5763999999999996E-3</c:v>
                </c:pt>
                <c:pt idx="58">
                  <c:v>6.3946000000000003E-3</c:v>
                </c:pt>
                <c:pt idx="59">
                  <c:v>6.2135000000000003E-3</c:v>
                </c:pt>
                <c:pt idx="60">
                  <c:v>6.0318999999999998E-3</c:v>
                </c:pt>
                <c:pt idx="61">
                  <c:v>5.8503000000000001E-3</c:v>
                </c:pt>
                <c:pt idx="62">
                  <c:v>5.6689000000000002E-3</c:v>
                </c:pt>
                <c:pt idx="63">
                  <c:v>5.4872999999999996E-3</c:v>
                </c:pt>
                <c:pt idx="64">
                  <c:v>5.4028000000000001E-3</c:v>
                </c:pt>
                <c:pt idx="65">
                  <c:v>5.3187E-3</c:v>
                </c:pt>
                <c:pt idx="66">
                  <c:v>5.2344000000000002E-3</c:v>
                </c:pt>
                <c:pt idx="67">
                  <c:v>5.1501000000000003E-3</c:v>
                </c:pt>
                <c:pt idx="68">
                  <c:v>5.0657000000000002E-3</c:v>
                </c:pt>
                <c:pt idx="69">
                  <c:v>4.9814000000000004E-3</c:v>
                </c:pt>
                <c:pt idx="70">
                  <c:v>4.8970999999999997E-3</c:v>
                </c:pt>
                <c:pt idx="71">
                  <c:v>4.8127999999999999E-3</c:v>
                </c:pt>
                <c:pt idx="72">
                  <c:v>4.7285000000000001E-3</c:v>
                </c:pt>
                <c:pt idx="73">
                  <c:v>4.6442000000000002E-3</c:v>
                </c:pt>
                <c:pt idx="74">
                  <c:v>4.5599000000000004E-3</c:v>
                </c:pt>
                <c:pt idx="75">
                  <c:v>4.4755000000000003E-3</c:v>
                </c:pt>
                <c:pt idx="76">
                  <c:v>4.3911000000000002E-3</c:v>
                </c:pt>
                <c:pt idx="77">
                  <c:v>4.3068999999999998E-3</c:v>
                </c:pt>
                <c:pt idx="78">
                  <c:v>4.2227000000000002E-3</c:v>
                </c:pt>
                <c:pt idx="79">
                  <c:v>4.1381999999999999E-3</c:v>
                </c:pt>
                <c:pt idx="80">
                  <c:v>4.0540000000000003E-3</c:v>
                </c:pt>
                <c:pt idx="81">
                  <c:v>3.9694999999999999E-3</c:v>
                </c:pt>
                <c:pt idx="82">
                  <c:v>3.8853E-3</c:v>
                </c:pt>
                <c:pt idx="83">
                  <c:v>3.8010000000000001E-3</c:v>
                </c:pt>
                <c:pt idx="84">
                  <c:v>3.7168000000000001E-3</c:v>
                </c:pt>
                <c:pt idx="85">
                  <c:v>3.6323000000000002E-3</c:v>
                </c:pt>
                <c:pt idx="86">
                  <c:v>3.5479999999999999E-3</c:v>
                </c:pt>
                <c:pt idx="87">
                  <c:v>3.4637000000000001E-3</c:v>
                </c:pt>
                <c:pt idx="88">
                  <c:v>3.3795000000000001E-3</c:v>
                </c:pt>
                <c:pt idx="89">
                  <c:v>3.2950000000000002E-3</c:v>
                </c:pt>
                <c:pt idx="90">
                  <c:v>3.2108000000000002E-3</c:v>
                </c:pt>
                <c:pt idx="91">
                  <c:v>3.1264000000000001E-3</c:v>
                </c:pt>
                <c:pt idx="92">
                  <c:v>3.0423E-3</c:v>
                </c:pt>
                <c:pt idx="93">
                  <c:v>2.9578E-3</c:v>
                </c:pt>
                <c:pt idx="94">
                  <c:v>2.8735000000000002E-3</c:v>
                </c:pt>
                <c:pt idx="95">
                  <c:v>2.7891999999999999E-3</c:v>
                </c:pt>
                <c:pt idx="96">
                  <c:v>2.7049999999999999E-3</c:v>
                </c:pt>
                <c:pt idx="97">
                  <c:v>2.6205E-3</c:v>
                </c:pt>
                <c:pt idx="98">
                  <c:v>2.5363E-3</c:v>
                </c:pt>
                <c:pt idx="99">
                  <c:v>2.4518999999999999E-3</c:v>
                </c:pt>
                <c:pt idx="100">
                  <c:v>2.3678000000000002E-3</c:v>
                </c:pt>
                <c:pt idx="101">
                  <c:v>2.3162E-3</c:v>
                </c:pt>
                <c:pt idx="102">
                  <c:v>2.2647000000000001E-3</c:v>
                </c:pt>
                <c:pt idx="103">
                  <c:v>2.2133000000000001E-3</c:v>
                </c:pt>
                <c:pt idx="104">
                  <c:v>2.1618000000000002E-3</c:v>
                </c:pt>
                <c:pt idx="105">
                  <c:v>2.1102999999999998E-3</c:v>
                </c:pt>
                <c:pt idx="106">
                  <c:v>2.0588E-3</c:v>
                </c:pt>
                <c:pt idx="107">
                  <c:v>2.0073999999999999E-3</c:v>
                </c:pt>
                <c:pt idx="108">
                  <c:v>1.9558000000000002E-3</c:v>
                </c:pt>
                <c:pt idx="109">
                  <c:v>1.9044000000000001E-3</c:v>
                </c:pt>
                <c:pt idx="110">
                  <c:v>1.8529E-3</c:v>
                </c:pt>
                <c:pt idx="111">
                  <c:v>1.8014999999999999E-3</c:v>
                </c:pt>
                <c:pt idx="112">
                  <c:v>1.7499E-3</c:v>
                </c:pt>
                <c:pt idx="113">
                  <c:v>1.6986E-3</c:v>
                </c:pt>
                <c:pt idx="114">
                  <c:v>1.647E-3</c:v>
                </c:pt>
                <c:pt idx="115">
                  <c:v>1.5957E-3</c:v>
                </c:pt>
                <c:pt idx="116">
                  <c:v>1.5441000000000001E-3</c:v>
                </c:pt>
                <c:pt idx="117">
                  <c:v>1.4927E-3</c:v>
                </c:pt>
                <c:pt idx="118">
                  <c:v>1.4411000000000001E-3</c:v>
                </c:pt>
                <c:pt idx="119">
                  <c:v>1.3895999999999999E-3</c:v>
                </c:pt>
                <c:pt idx="120">
                  <c:v>1.3381999999999999E-3</c:v>
                </c:pt>
                <c:pt idx="121">
                  <c:v>1.2865999999999999E-3</c:v>
                </c:pt>
                <c:pt idx="122">
                  <c:v>1.2354E-3</c:v>
                </c:pt>
                <c:pt idx="123">
                  <c:v>1.1837E-3</c:v>
                </c:pt>
                <c:pt idx="124">
                  <c:v>1.1322999999999999E-3</c:v>
                </c:pt>
                <c:pt idx="125">
                  <c:v>1.0808E-3</c:v>
                </c:pt>
                <c:pt idx="126">
                  <c:v>1.0296000000000001E-3</c:v>
                </c:pt>
                <c:pt idx="127">
                  <c:v>9.7790000000000008E-4</c:v>
                </c:pt>
                <c:pt idx="128">
                  <c:v>9.2650000000000002E-4</c:v>
                </c:pt>
                <c:pt idx="129">
                  <c:v>8.7500000000000002E-4</c:v>
                </c:pt>
                <c:pt idx="130">
                  <c:v>8.2359999999999996E-4</c:v>
                </c:pt>
                <c:pt idx="131">
                  <c:v>7.7200000000000001E-4</c:v>
                </c:pt>
                <c:pt idx="132">
                  <c:v>7.2070000000000001E-4</c:v>
                </c:pt>
                <c:pt idx="133">
                  <c:v>6.692E-4</c:v>
                </c:pt>
                <c:pt idx="134">
                  <c:v>6.1760000000000005E-4</c:v>
                </c:pt>
                <c:pt idx="135">
                  <c:v>5.6630000000000005E-4</c:v>
                </c:pt>
                <c:pt idx="136">
                  <c:v>5.1469999999999999E-4</c:v>
                </c:pt>
                <c:pt idx="137">
                  <c:v>4.6329999999999999E-4</c:v>
                </c:pt>
                <c:pt idx="138">
                  <c:v>4.1169999999999998E-4</c:v>
                </c:pt>
                <c:pt idx="139">
                  <c:v>3.6039999999999998E-4</c:v>
                </c:pt>
                <c:pt idx="140">
                  <c:v>3.0880000000000002E-4</c:v>
                </c:pt>
                <c:pt idx="141">
                  <c:v>2.5730000000000002E-4</c:v>
                </c:pt>
                <c:pt idx="142">
                  <c:v>2.0589999999999999E-4</c:v>
                </c:pt>
                <c:pt idx="143">
                  <c:v>1.5449999999999999E-4</c:v>
                </c:pt>
                <c:pt idx="144">
                  <c:v>1.03E-4</c:v>
                </c:pt>
                <c:pt idx="145">
                  <c:v>5.1600000000000001E-5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65-4BB8-BFC1-8CC6B2FF6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20"/>
          <c:min val="8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10"/>
      </c:valAx>
      <c:valAx>
        <c:axId val="277200192"/>
        <c:scaling>
          <c:orientation val="minMax"/>
          <c:max val="1.0000000000000002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Beginning</a:t>
            </a:r>
          </a:p>
        </c:rich>
      </c:tx>
      <c:layout>
        <c:manualLayout>
          <c:xMode val="edge"/>
          <c:yMode val="edge"/>
          <c:x val="0.37181029750925226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GenCost!$BC$9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GenCost!$BC$10:$BC$210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8.133609777986089E-5</c:v>
                </c:pt>
                <c:pt idx="2">
                  <c:v>7.9770325354899742E-4</c:v>
                </c:pt>
                <c:pt idx="3">
                  <c:v>1.6927155853204126E-3</c:v>
                </c:pt>
                <c:pt idx="4">
                  <c:v>3.8262644137758593E-3</c:v>
                </c:pt>
                <c:pt idx="5">
                  <c:v>6.4109448543358824E-3</c:v>
                </c:pt>
                <c:pt idx="6">
                  <c:v>7.1466477232723256E-3</c:v>
                </c:pt>
                <c:pt idx="7">
                  <c:v>1.1801825753698756E-2</c:v>
                </c:pt>
                <c:pt idx="8">
                  <c:v>1.9675033916312111E-2</c:v>
                </c:pt>
                <c:pt idx="9">
                  <c:v>2.5874862206772362E-2</c:v>
                </c:pt>
                <c:pt idx="10">
                  <c:v>3.3303138795742392E-2</c:v>
                </c:pt>
                <c:pt idx="11">
                  <c:v>1.7844236118481703E-2</c:v>
                </c:pt>
                <c:pt idx="12">
                  <c:v>1.3186325867716417E-2</c:v>
                </c:pt>
                <c:pt idx="13">
                  <c:v>1.6661184711756028E-2</c:v>
                </c:pt>
                <c:pt idx="14">
                  <c:v>1.7618722855128242E-2</c:v>
                </c:pt>
                <c:pt idx="15">
                  <c:v>1.643525110681197E-2</c:v>
                </c:pt>
                <c:pt idx="16">
                  <c:v>1.9083823469142221E-2</c:v>
                </c:pt>
                <c:pt idx="17">
                  <c:v>2.6642300865798621E-2</c:v>
                </c:pt>
                <c:pt idx="18">
                  <c:v>2.998096903448591E-2</c:v>
                </c:pt>
                <c:pt idx="19">
                  <c:v>2.887683676139418E-2</c:v>
                </c:pt>
                <c:pt idx="20">
                  <c:v>3.5215272691352661E-2</c:v>
                </c:pt>
                <c:pt idx="21">
                  <c:v>3.6569823467040533E-2</c:v>
                </c:pt>
                <c:pt idx="22">
                  <c:v>4.5088991568998593E-2</c:v>
                </c:pt>
                <c:pt idx="23">
                  <c:v>3.4523390433235608E-2</c:v>
                </c:pt>
                <c:pt idx="24">
                  <c:v>2.5545839826735226E-2</c:v>
                </c:pt>
                <c:pt idx="25">
                  <c:v>2.2974715402471844E-2</c:v>
                </c:pt>
                <c:pt idx="26">
                  <c:v>2.5974483163743043E-2</c:v>
                </c:pt>
                <c:pt idx="27">
                  <c:v>2.1721466950117035E-2</c:v>
                </c:pt>
                <c:pt idx="28">
                  <c:v>2.824117519101901E-2</c:v>
                </c:pt>
                <c:pt idx="29">
                  <c:v>2.7150178592633335E-2</c:v>
                </c:pt>
                <c:pt idx="30">
                  <c:v>2.4203478957174576E-2</c:v>
                </c:pt>
                <c:pt idx="31">
                  <c:v>1.9220854827675733E-2</c:v>
                </c:pt>
                <c:pt idx="32">
                  <c:v>1.5957427803704696E-2</c:v>
                </c:pt>
                <c:pt idx="33">
                  <c:v>1.4463638876132704E-2</c:v>
                </c:pt>
                <c:pt idx="34">
                  <c:v>1.8741560329001383E-2</c:v>
                </c:pt>
                <c:pt idx="35">
                  <c:v>1.4161938699484152E-2</c:v>
                </c:pt>
                <c:pt idx="36">
                  <c:v>9.9555804024140347E-3</c:v>
                </c:pt>
                <c:pt idx="37">
                  <c:v>8.9610521990695843E-3</c:v>
                </c:pt>
                <c:pt idx="38">
                  <c:v>7.8112077780008006E-3</c:v>
                </c:pt>
                <c:pt idx="39">
                  <c:v>8.343885658680536E-3</c:v>
                </c:pt>
                <c:pt idx="40">
                  <c:v>8.248257946820492E-3</c:v>
                </c:pt>
                <c:pt idx="41">
                  <c:v>8.3540789422524315E-3</c:v>
                </c:pt>
                <c:pt idx="42">
                  <c:v>8.4727203561974739E-3</c:v>
                </c:pt>
                <c:pt idx="43">
                  <c:v>7.2362855674664101E-3</c:v>
                </c:pt>
                <c:pt idx="44">
                  <c:v>7.2180007082755879E-3</c:v>
                </c:pt>
                <c:pt idx="45">
                  <c:v>7.6660848438483619E-3</c:v>
                </c:pt>
                <c:pt idx="46">
                  <c:v>5.7284151966095313E-3</c:v>
                </c:pt>
                <c:pt idx="47">
                  <c:v>6.533369342596268E-3</c:v>
                </c:pt>
                <c:pt idx="48">
                  <c:v>5.0023801842567417E-3</c:v>
                </c:pt>
                <c:pt idx="49">
                  <c:v>4.6196591660212722E-3</c:v>
                </c:pt>
                <c:pt idx="50">
                  <c:v>4.7998806229882767E-3</c:v>
                </c:pt>
                <c:pt idx="51">
                  <c:v>3.8407661986513382E-3</c:v>
                </c:pt>
                <c:pt idx="52">
                  <c:v>3.5918188916222804E-3</c:v>
                </c:pt>
                <c:pt idx="53">
                  <c:v>3.9883060969496901E-3</c:v>
                </c:pt>
                <c:pt idx="54">
                  <c:v>4.4579327390403866E-3</c:v>
                </c:pt>
                <c:pt idx="55">
                  <c:v>4.2835960643416923E-3</c:v>
                </c:pt>
                <c:pt idx="56">
                  <c:v>3.9611940643564034E-3</c:v>
                </c:pt>
                <c:pt idx="57">
                  <c:v>3.8450746999549226E-3</c:v>
                </c:pt>
                <c:pt idx="58">
                  <c:v>3.7609012964385548E-3</c:v>
                </c:pt>
                <c:pt idx="59">
                  <c:v>4.5386383244343563E-3</c:v>
                </c:pt>
                <c:pt idx="60">
                  <c:v>3.9399668140314269E-3</c:v>
                </c:pt>
                <c:pt idx="61">
                  <c:v>4.0151028733500325E-3</c:v>
                </c:pt>
                <c:pt idx="62">
                  <c:v>3.8257389867876173E-3</c:v>
                </c:pt>
                <c:pt idx="63">
                  <c:v>3.19806390663373E-3</c:v>
                </c:pt>
                <c:pt idx="64">
                  <c:v>2.7626951041764118E-3</c:v>
                </c:pt>
                <c:pt idx="65">
                  <c:v>3.0501036667447837E-3</c:v>
                </c:pt>
                <c:pt idx="66">
                  <c:v>3.5600831015324638E-3</c:v>
                </c:pt>
                <c:pt idx="67">
                  <c:v>2.6362773708053879E-3</c:v>
                </c:pt>
                <c:pt idx="68">
                  <c:v>3.5074353173106163E-3</c:v>
                </c:pt>
                <c:pt idx="69">
                  <c:v>3.0540969118554228E-3</c:v>
                </c:pt>
                <c:pt idx="70">
                  <c:v>3.6073715304742434E-3</c:v>
                </c:pt>
                <c:pt idx="71">
                  <c:v>3.7043653525037161E-3</c:v>
                </c:pt>
                <c:pt idx="72">
                  <c:v>3.8386644906983698E-3</c:v>
                </c:pt>
                <c:pt idx="73">
                  <c:v>3.9847331934296445E-3</c:v>
                </c:pt>
                <c:pt idx="74">
                  <c:v>4.689856211650403E-3</c:v>
                </c:pt>
                <c:pt idx="75">
                  <c:v>5.4364879619422787E-3</c:v>
                </c:pt>
                <c:pt idx="76">
                  <c:v>5.7967207050809901E-3</c:v>
                </c:pt>
                <c:pt idx="77">
                  <c:v>5.1211266835994324E-3</c:v>
                </c:pt>
                <c:pt idx="78">
                  <c:v>3.701317875971913E-3</c:v>
                </c:pt>
                <c:pt idx="79">
                  <c:v>3.8860580050377978E-3</c:v>
                </c:pt>
                <c:pt idx="80">
                  <c:v>3.2937967038914212E-3</c:v>
                </c:pt>
                <c:pt idx="81">
                  <c:v>3.3088239157551421E-3</c:v>
                </c:pt>
                <c:pt idx="82">
                  <c:v>2.8292141608878487E-3</c:v>
                </c:pt>
                <c:pt idx="83">
                  <c:v>2.5671311791527415E-3</c:v>
                </c:pt>
                <c:pt idx="84">
                  <c:v>2.5273038134439982E-3</c:v>
                </c:pt>
                <c:pt idx="85">
                  <c:v>1.9716122306792636E-3</c:v>
                </c:pt>
                <c:pt idx="86">
                  <c:v>1.9578460435873235E-3</c:v>
                </c:pt>
                <c:pt idx="87">
                  <c:v>1.9141305181655894E-3</c:v>
                </c:pt>
                <c:pt idx="88">
                  <c:v>2.0121751941715458E-3</c:v>
                </c:pt>
                <c:pt idx="89">
                  <c:v>1.8076790103477608E-3</c:v>
                </c:pt>
                <c:pt idx="90">
                  <c:v>1.5634605462128816E-3</c:v>
                </c:pt>
                <c:pt idx="91">
                  <c:v>1.3531846655184352E-3</c:v>
                </c:pt>
                <c:pt idx="92">
                  <c:v>1.8441436433317556E-3</c:v>
                </c:pt>
                <c:pt idx="93">
                  <c:v>1.4901109386542993E-3</c:v>
                </c:pt>
                <c:pt idx="94">
                  <c:v>1.6803155083979012E-3</c:v>
                </c:pt>
                <c:pt idx="95">
                  <c:v>1.489585511666057E-3</c:v>
                </c:pt>
                <c:pt idx="96">
                  <c:v>1.2343330807780958E-3</c:v>
                </c:pt>
                <c:pt idx="97">
                  <c:v>1.0684032378912736E-3</c:v>
                </c:pt>
                <c:pt idx="98">
                  <c:v>8.5571039305091384E-4</c:v>
                </c:pt>
                <c:pt idx="99">
                  <c:v>1.0865830116844467E-3</c:v>
                </c:pt>
                <c:pt idx="100">
                  <c:v>1.1156916668330532E-3</c:v>
                </c:pt>
                <c:pt idx="101">
                  <c:v>1.3434117235371339E-3</c:v>
                </c:pt>
                <c:pt idx="102">
                  <c:v>8.7473085002527391E-4</c:v>
                </c:pt>
                <c:pt idx="103">
                  <c:v>9.33999014298971E-4</c:v>
                </c:pt>
                <c:pt idx="104">
                  <c:v>1.0681930670959768E-3</c:v>
                </c:pt>
                <c:pt idx="105">
                  <c:v>9.6752125614881033E-4</c:v>
                </c:pt>
                <c:pt idx="106">
                  <c:v>1.0661964445406573E-3</c:v>
                </c:pt>
                <c:pt idx="107">
                  <c:v>9.6710091455821684E-4</c:v>
                </c:pt>
                <c:pt idx="108">
                  <c:v>9.8643662772552221E-4</c:v>
                </c:pt>
                <c:pt idx="109">
                  <c:v>1.1001390279810901E-3</c:v>
                </c:pt>
                <c:pt idx="110">
                  <c:v>1.1289324269367514E-3</c:v>
                </c:pt>
                <c:pt idx="111">
                  <c:v>1.1688648780431429E-3</c:v>
                </c:pt>
                <c:pt idx="112">
                  <c:v>1.2076413897754022E-3</c:v>
                </c:pt>
                <c:pt idx="113">
                  <c:v>1.3846051994153062E-3</c:v>
                </c:pt>
                <c:pt idx="114">
                  <c:v>1.1556241179394447E-3</c:v>
                </c:pt>
                <c:pt idx="115">
                  <c:v>1.2128956596578224E-3</c:v>
                </c:pt>
                <c:pt idx="116">
                  <c:v>1.2735299341009485E-3</c:v>
                </c:pt>
                <c:pt idx="117">
                  <c:v>1.0578946981264336E-3</c:v>
                </c:pt>
                <c:pt idx="118">
                  <c:v>1.0764948135102003E-3</c:v>
                </c:pt>
                <c:pt idx="119">
                  <c:v>9.5701271638397041E-4</c:v>
                </c:pt>
                <c:pt idx="120">
                  <c:v>8.642223102604342E-4</c:v>
                </c:pt>
                <c:pt idx="121">
                  <c:v>8.2933395824116548E-4</c:v>
                </c:pt>
                <c:pt idx="122">
                  <c:v>4.9831495564870852E-4</c:v>
                </c:pt>
                <c:pt idx="123">
                  <c:v>5.7839002865678855E-4</c:v>
                </c:pt>
                <c:pt idx="124">
                  <c:v>4.3999255995384701E-4</c:v>
                </c:pt>
                <c:pt idx="125">
                  <c:v>5.0367431092877683E-4</c:v>
                </c:pt>
                <c:pt idx="126">
                  <c:v>2.1668608995099888E-4</c:v>
                </c:pt>
                <c:pt idx="127">
                  <c:v>3.9900925487097131E-4</c:v>
                </c:pt>
                <c:pt idx="128">
                  <c:v>3.3322579594307353E-4</c:v>
                </c:pt>
                <c:pt idx="129">
                  <c:v>5.0272854234994124E-4</c:v>
                </c:pt>
                <c:pt idx="130">
                  <c:v>7.053331890160547E-4</c:v>
                </c:pt>
                <c:pt idx="131">
                  <c:v>5.1008452018532911E-4</c:v>
                </c:pt>
                <c:pt idx="132">
                  <c:v>6.6687193347674065E-4</c:v>
                </c:pt>
                <c:pt idx="133">
                  <c:v>5.3372873465621902E-4</c:v>
                </c:pt>
                <c:pt idx="134">
                  <c:v>3.8744986112964746E-4</c:v>
                </c:pt>
                <c:pt idx="135">
                  <c:v>1.6981800259981294E-4</c:v>
                </c:pt>
                <c:pt idx="136">
                  <c:v>9.8149761403604742E-5</c:v>
                </c:pt>
                <c:pt idx="137">
                  <c:v>1.2830927052869529E-4</c:v>
                </c:pt>
                <c:pt idx="138">
                  <c:v>1.0224809191189231E-4</c:v>
                </c:pt>
                <c:pt idx="139">
                  <c:v>1.3356354041111525E-4</c:v>
                </c:pt>
                <c:pt idx="140">
                  <c:v>1.2526179399689172E-4</c:v>
                </c:pt>
                <c:pt idx="141">
                  <c:v>1.2379059842981412E-4</c:v>
                </c:pt>
                <c:pt idx="142">
                  <c:v>9.2159893737645994E-5</c:v>
                </c:pt>
                <c:pt idx="143">
                  <c:v>1.1843124314974577E-4</c:v>
                </c:pt>
                <c:pt idx="144">
                  <c:v>1.0466505605780549E-4</c:v>
                </c:pt>
                <c:pt idx="145">
                  <c:v>5.8532566490158291E-5</c:v>
                </c:pt>
                <c:pt idx="146">
                  <c:v>6.6203800518491423E-5</c:v>
                </c:pt>
                <c:pt idx="147">
                  <c:v>9.8044676005956343E-5</c:v>
                </c:pt>
                <c:pt idx="148">
                  <c:v>1.1506851042499699E-4</c:v>
                </c:pt>
                <c:pt idx="149">
                  <c:v>1.8715709321179879E-4</c:v>
                </c:pt>
                <c:pt idx="150">
                  <c:v>2.0418092763083942E-4</c:v>
                </c:pt>
                <c:pt idx="151">
                  <c:v>1.7643838265166205E-4</c:v>
                </c:pt>
                <c:pt idx="152">
                  <c:v>1.6645526987506414E-4</c:v>
                </c:pt>
                <c:pt idx="153">
                  <c:v>8.2492037153993284E-5</c:v>
                </c:pt>
                <c:pt idx="154">
                  <c:v>5.8427481092509886E-5</c:v>
                </c:pt>
                <c:pt idx="155">
                  <c:v>4.4346037807624414E-5</c:v>
                </c:pt>
                <c:pt idx="156">
                  <c:v>4.1613817468766035E-5</c:v>
                </c:pt>
                <c:pt idx="157">
                  <c:v>3.1840875487464927E-5</c:v>
                </c:pt>
                <c:pt idx="158">
                  <c:v>2.3644214470889794E-5</c:v>
                </c:pt>
                <c:pt idx="159">
                  <c:v>2.4169641459131789E-5</c:v>
                </c:pt>
                <c:pt idx="160">
                  <c:v>1.2820418513104691E-5</c:v>
                </c:pt>
                <c:pt idx="161">
                  <c:v>1.3030589308401486E-5</c:v>
                </c:pt>
                <c:pt idx="162">
                  <c:v>1.3766187091940281E-5</c:v>
                </c:pt>
                <c:pt idx="163">
                  <c:v>7.2508924377395367E-6</c:v>
                </c:pt>
                <c:pt idx="164">
                  <c:v>4.6237574965295596E-6</c:v>
                </c:pt>
                <c:pt idx="165">
                  <c:v>7.1458070400911369E-6</c:v>
                </c:pt>
                <c:pt idx="166">
                  <c:v>8.932258800113923E-6</c:v>
                </c:pt>
                <c:pt idx="167">
                  <c:v>2.501032464031898E-5</c:v>
                </c:pt>
                <c:pt idx="168">
                  <c:v>3.2996814861597313E-5</c:v>
                </c:pt>
                <c:pt idx="169">
                  <c:v>3.3312071054542508E-5</c:v>
                </c:pt>
                <c:pt idx="170">
                  <c:v>4.3820610819382416E-5</c:v>
                </c:pt>
                <c:pt idx="171">
                  <c:v>3.5413779007510491E-5</c:v>
                </c:pt>
                <c:pt idx="172">
                  <c:v>2.8373057365067755E-5</c:v>
                </c:pt>
                <c:pt idx="173">
                  <c:v>1.7549261407282648E-5</c:v>
                </c:pt>
                <c:pt idx="174">
                  <c:v>1.4081443284885479E-5</c:v>
                </c:pt>
                <c:pt idx="175">
                  <c:v>1.0928881355433506E-5</c:v>
                </c:pt>
                <c:pt idx="176">
                  <c:v>8.4068318118719273E-6</c:v>
                </c:pt>
                <c:pt idx="177">
                  <c:v>4.4135867012327624E-6</c:v>
                </c:pt>
                <c:pt idx="178">
                  <c:v>1.1559393741323901E-6</c:v>
                </c:pt>
                <c:pt idx="179">
                  <c:v>4.2034159059359636E-7</c:v>
                </c:pt>
                <c:pt idx="180">
                  <c:v>3.1525619294519727E-7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0D-4AFA-B5E7-66C935BBDBE0}"/>
            </c:ext>
          </c:extLst>
        </c:ser>
        <c:ser>
          <c:idx val="1"/>
          <c:order val="1"/>
          <c:tx>
            <c:strRef>
              <c:f>GenCost!$BD$9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GenCost!$BD$10:$BD$210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8.4099999999999998E-5</c:v>
                </c:pt>
                <c:pt idx="2">
                  <c:v>1.4557999999999999E-3</c:v>
                </c:pt>
                <c:pt idx="3">
                  <c:v>3.4462999999999998E-3</c:v>
                </c:pt>
                <c:pt idx="4">
                  <c:v>5.4365999999999998E-3</c:v>
                </c:pt>
                <c:pt idx="5">
                  <c:v>7.4269999999999996E-3</c:v>
                </c:pt>
                <c:pt idx="6">
                  <c:v>9.4173999999999994E-3</c:v>
                </c:pt>
                <c:pt idx="7">
                  <c:v>1.14077E-2</c:v>
                </c:pt>
                <c:pt idx="8">
                  <c:v>1.33983E-2</c:v>
                </c:pt>
                <c:pt idx="9">
                  <c:v>1.53884E-2</c:v>
                </c:pt>
                <c:pt idx="10">
                  <c:v>1.73788E-2</c:v>
                </c:pt>
                <c:pt idx="11">
                  <c:v>1.93692E-2</c:v>
                </c:pt>
                <c:pt idx="12">
                  <c:v>2.13595E-2</c:v>
                </c:pt>
                <c:pt idx="13">
                  <c:v>2.3350300000000001E-2</c:v>
                </c:pt>
                <c:pt idx="14">
                  <c:v>2.53403E-2</c:v>
                </c:pt>
                <c:pt idx="15">
                  <c:v>2.7330900000000002E-2</c:v>
                </c:pt>
                <c:pt idx="16">
                  <c:v>2.8759E-2</c:v>
                </c:pt>
                <c:pt idx="17">
                  <c:v>2.96428E-2</c:v>
                </c:pt>
                <c:pt idx="18">
                  <c:v>3.1191699999999999E-2</c:v>
                </c:pt>
                <c:pt idx="19">
                  <c:v>3.1675599999999998E-2</c:v>
                </c:pt>
                <c:pt idx="20">
                  <c:v>3.1845499999999999E-2</c:v>
                </c:pt>
                <c:pt idx="21">
                  <c:v>3.1980700000000001E-2</c:v>
                </c:pt>
                <c:pt idx="22">
                  <c:v>3.1846199999999998E-2</c:v>
                </c:pt>
                <c:pt idx="23">
                  <c:v>3.1097E-2</c:v>
                </c:pt>
                <c:pt idx="24">
                  <c:v>2.9710799999999999E-2</c:v>
                </c:pt>
                <c:pt idx="25">
                  <c:v>2.8161100000000001E-2</c:v>
                </c:pt>
                <c:pt idx="26">
                  <c:v>2.6611300000000001E-2</c:v>
                </c:pt>
                <c:pt idx="27">
                  <c:v>2.50615E-2</c:v>
                </c:pt>
                <c:pt idx="28">
                  <c:v>2.3511500000000001E-2</c:v>
                </c:pt>
                <c:pt idx="29">
                  <c:v>2.1962200000000001E-2</c:v>
                </c:pt>
                <c:pt idx="30">
                  <c:v>2.0412300000000001E-2</c:v>
                </c:pt>
                <c:pt idx="31">
                  <c:v>1.88627E-2</c:v>
                </c:pt>
                <c:pt idx="32">
                  <c:v>1.7312999999999999E-2</c:v>
                </c:pt>
                <c:pt idx="33">
                  <c:v>1.5763099999999999E-2</c:v>
                </c:pt>
                <c:pt idx="34">
                  <c:v>1.42136E-2</c:v>
                </c:pt>
                <c:pt idx="35">
                  <c:v>1.27625E-2</c:v>
                </c:pt>
                <c:pt idx="36">
                  <c:v>1.13118E-2</c:v>
                </c:pt>
                <c:pt idx="37">
                  <c:v>1.01574E-2</c:v>
                </c:pt>
                <c:pt idx="38">
                  <c:v>9.2016000000000008E-3</c:v>
                </c:pt>
                <c:pt idx="39">
                  <c:v>8.2471999999999997E-3</c:v>
                </c:pt>
                <c:pt idx="40">
                  <c:v>7.2956999999999996E-3</c:v>
                </c:pt>
                <c:pt idx="41">
                  <c:v>6.6489000000000001E-3</c:v>
                </c:pt>
                <c:pt idx="42">
                  <c:v>6.2972999999999996E-3</c:v>
                </c:pt>
                <c:pt idx="43">
                  <c:v>5.8443000000000002E-3</c:v>
                </c:pt>
                <c:pt idx="44">
                  <c:v>5.3902999999999998E-3</c:v>
                </c:pt>
                <c:pt idx="45">
                  <c:v>5.0350000000000004E-3</c:v>
                </c:pt>
                <c:pt idx="46">
                  <c:v>4.7789E-3</c:v>
                </c:pt>
                <c:pt idx="47">
                  <c:v>4.6230000000000004E-3</c:v>
                </c:pt>
                <c:pt idx="48">
                  <c:v>4.4672000000000002E-3</c:v>
                </c:pt>
                <c:pt idx="49">
                  <c:v>4.4111000000000003E-3</c:v>
                </c:pt>
                <c:pt idx="50">
                  <c:v>4.3550000000000004E-3</c:v>
                </c:pt>
                <c:pt idx="51">
                  <c:v>4.2991000000000001E-3</c:v>
                </c:pt>
                <c:pt idx="52">
                  <c:v>4.2430999999999996E-3</c:v>
                </c:pt>
                <c:pt idx="53">
                  <c:v>4.1871E-3</c:v>
                </c:pt>
                <c:pt idx="54">
                  <c:v>4.1307999999999996E-3</c:v>
                </c:pt>
                <c:pt idx="55">
                  <c:v>4.0749999999999996E-3</c:v>
                </c:pt>
                <c:pt idx="56">
                  <c:v>4.0188999999999997E-3</c:v>
                </c:pt>
                <c:pt idx="57">
                  <c:v>3.9626000000000001E-3</c:v>
                </c:pt>
                <c:pt idx="58">
                  <c:v>3.9068999999999996E-3</c:v>
                </c:pt>
                <c:pt idx="59">
                  <c:v>3.8508000000000001E-3</c:v>
                </c:pt>
                <c:pt idx="60">
                  <c:v>3.7945000000000001E-3</c:v>
                </c:pt>
                <c:pt idx="61">
                  <c:v>3.7387000000000002E-3</c:v>
                </c:pt>
                <c:pt idx="62">
                  <c:v>3.6827000000000001E-3</c:v>
                </c:pt>
                <c:pt idx="63">
                  <c:v>3.6264999999999999E-3</c:v>
                </c:pt>
                <c:pt idx="64">
                  <c:v>3.5704999999999999E-3</c:v>
                </c:pt>
                <c:pt idx="65">
                  <c:v>3.5144E-3</c:v>
                </c:pt>
                <c:pt idx="66">
                  <c:v>3.4586999999999999E-3</c:v>
                </c:pt>
                <c:pt idx="67">
                  <c:v>3.4026999999999998E-3</c:v>
                </c:pt>
                <c:pt idx="68">
                  <c:v>3.3467000000000002E-3</c:v>
                </c:pt>
                <c:pt idx="69">
                  <c:v>3.2907000000000001E-3</c:v>
                </c:pt>
                <c:pt idx="70">
                  <c:v>3.2345E-3</c:v>
                </c:pt>
                <c:pt idx="71">
                  <c:v>3.1784999999999999E-3</c:v>
                </c:pt>
                <c:pt idx="72">
                  <c:v>3.1226000000000001E-3</c:v>
                </c:pt>
                <c:pt idx="73">
                  <c:v>3.0666000000000001E-3</c:v>
                </c:pt>
                <c:pt idx="74">
                  <c:v>3.0105000000000002E-3</c:v>
                </c:pt>
                <c:pt idx="75">
                  <c:v>2.9543999999999998E-3</c:v>
                </c:pt>
                <c:pt idx="76">
                  <c:v>2.8982000000000001E-3</c:v>
                </c:pt>
                <c:pt idx="77">
                  <c:v>2.8422999999999999E-3</c:v>
                </c:pt>
                <c:pt idx="78">
                  <c:v>2.7861000000000001E-3</c:v>
                </c:pt>
                <c:pt idx="79">
                  <c:v>2.7301999999999999E-3</c:v>
                </c:pt>
                <c:pt idx="80">
                  <c:v>2.6743000000000001E-3</c:v>
                </c:pt>
                <c:pt idx="81">
                  <c:v>2.6182000000000002E-3</c:v>
                </c:pt>
                <c:pt idx="82">
                  <c:v>2.5622000000000002E-3</c:v>
                </c:pt>
                <c:pt idx="83">
                  <c:v>2.5060999999999998E-3</c:v>
                </c:pt>
                <c:pt idx="84">
                  <c:v>2.4502999999999999E-3</c:v>
                </c:pt>
                <c:pt idx="85">
                  <c:v>2.3942E-3</c:v>
                </c:pt>
                <c:pt idx="86">
                  <c:v>2.3383000000000002E-3</c:v>
                </c:pt>
                <c:pt idx="87">
                  <c:v>2.2821999999999999E-3</c:v>
                </c:pt>
                <c:pt idx="88">
                  <c:v>2.2260000000000001E-3</c:v>
                </c:pt>
                <c:pt idx="89">
                  <c:v>2.1703E-3</c:v>
                </c:pt>
                <c:pt idx="90">
                  <c:v>2.114E-3</c:v>
                </c:pt>
                <c:pt idx="91">
                  <c:v>2.0975999999999998E-3</c:v>
                </c:pt>
                <c:pt idx="92">
                  <c:v>2.0812000000000001E-3</c:v>
                </c:pt>
                <c:pt idx="93">
                  <c:v>2.065E-3</c:v>
                </c:pt>
                <c:pt idx="94">
                  <c:v>2.0485999999999998E-3</c:v>
                </c:pt>
                <c:pt idx="95">
                  <c:v>2.0320999999999998E-3</c:v>
                </c:pt>
                <c:pt idx="96">
                  <c:v>2.0159000000000002E-3</c:v>
                </c:pt>
                <c:pt idx="97">
                  <c:v>1.9995999999999998E-3</c:v>
                </c:pt>
                <c:pt idx="98">
                  <c:v>1.983E-3</c:v>
                </c:pt>
                <c:pt idx="99">
                  <c:v>1.9666000000000002E-3</c:v>
                </c:pt>
                <c:pt idx="100">
                  <c:v>1.9503999999999999E-3</c:v>
                </c:pt>
                <c:pt idx="101">
                  <c:v>1.934E-3</c:v>
                </c:pt>
                <c:pt idx="102">
                  <c:v>1.9176E-3</c:v>
                </c:pt>
                <c:pt idx="103">
                  <c:v>1.9011E-3</c:v>
                </c:pt>
                <c:pt idx="104">
                  <c:v>1.8848000000000001E-3</c:v>
                </c:pt>
                <c:pt idx="105">
                  <c:v>1.8684999999999999E-3</c:v>
                </c:pt>
                <c:pt idx="106">
                  <c:v>1.8522E-3</c:v>
                </c:pt>
                <c:pt idx="107">
                  <c:v>1.8358999999999999E-3</c:v>
                </c:pt>
                <c:pt idx="108">
                  <c:v>1.8194999999999999E-3</c:v>
                </c:pt>
                <c:pt idx="109">
                  <c:v>1.8029000000000001E-3</c:v>
                </c:pt>
                <c:pt idx="110">
                  <c:v>1.7866E-3</c:v>
                </c:pt>
                <c:pt idx="111">
                  <c:v>1.7702E-3</c:v>
                </c:pt>
                <c:pt idx="112">
                  <c:v>1.7541E-3</c:v>
                </c:pt>
                <c:pt idx="113">
                  <c:v>1.7377E-3</c:v>
                </c:pt>
                <c:pt idx="114">
                  <c:v>1.7214000000000001E-3</c:v>
                </c:pt>
                <c:pt idx="115">
                  <c:v>1.7049000000000001E-3</c:v>
                </c:pt>
                <c:pt idx="116">
                  <c:v>1.6884999999999999E-3</c:v>
                </c:pt>
                <c:pt idx="117">
                  <c:v>1.6724000000000001E-3</c:v>
                </c:pt>
                <c:pt idx="118">
                  <c:v>1.6559000000000001E-3</c:v>
                </c:pt>
                <c:pt idx="119">
                  <c:v>1.6394000000000001E-3</c:v>
                </c:pt>
                <c:pt idx="120">
                  <c:v>1.6234000000000001E-3</c:v>
                </c:pt>
                <c:pt idx="121">
                  <c:v>1.6069000000000001E-3</c:v>
                </c:pt>
                <c:pt idx="122">
                  <c:v>1.5904000000000001E-3</c:v>
                </c:pt>
                <c:pt idx="123">
                  <c:v>1.5740999999999999E-3</c:v>
                </c:pt>
                <c:pt idx="124">
                  <c:v>1.5579000000000001E-3</c:v>
                </c:pt>
                <c:pt idx="125">
                  <c:v>1.5414000000000001E-3</c:v>
                </c:pt>
                <c:pt idx="126">
                  <c:v>1.5249E-3</c:v>
                </c:pt>
                <c:pt idx="127">
                  <c:v>1.5085999999999999E-3</c:v>
                </c:pt>
                <c:pt idx="128">
                  <c:v>1.4924999999999999E-3</c:v>
                </c:pt>
                <c:pt idx="129">
                  <c:v>9.9489999999999995E-4</c:v>
                </c:pt>
                <c:pt idx="130">
                  <c:v>4.9759999999999995E-4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0D-4AFA-B5E7-66C935BBD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2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1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Tail</a:t>
            </a:r>
          </a:p>
        </c:rich>
      </c:tx>
      <c:layout>
        <c:manualLayout>
          <c:xMode val="edge"/>
          <c:yMode val="edge"/>
          <c:x val="0.46958561523425424"/>
          <c:y val="4.184247016292775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GenCost!$BC$9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GenCost!$BC$10:$BC$210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8.133609777986089E-5</c:v>
                </c:pt>
                <c:pt idx="2">
                  <c:v>7.9770325354899742E-4</c:v>
                </c:pt>
                <c:pt idx="3">
                  <c:v>1.6927155853204126E-3</c:v>
                </c:pt>
                <c:pt idx="4">
                  <c:v>3.8262644137758593E-3</c:v>
                </c:pt>
                <c:pt idx="5">
                  <c:v>6.4109448543358824E-3</c:v>
                </c:pt>
                <c:pt idx="6">
                  <c:v>7.1466477232723256E-3</c:v>
                </c:pt>
                <c:pt idx="7">
                  <c:v>1.1801825753698756E-2</c:v>
                </c:pt>
                <c:pt idx="8">
                  <c:v>1.9675033916312111E-2</c:v>
                </c:pt>
                <c:pt idx="9">
                  <c:v>2.5874862206772362E-2</c:v>
                </c:pt>
                <c:pt idx="10">
                  <c:v>3.3303138795742392E-2</c:v>
                </c:pt>
                <c:pt idx="11">
                  <c:v>1.7844236118481703E-2</c:v>
                </c:pt>
                <c:pt idx="12">
                  <c:v>1.3186325867716417E-2</c:v>
                </c:pt>
                <c:pt idx="13">
                  <c:v>1.6661184711756028E-2</c:v>
                </c:pt>
                <c:pt idx="14">
                  <c:v>1.7618722855128242E-2</c:v>
                </c:pt>
                <c:pt idx="15">
                  <c:v>1.643525110681197E-2</c:v>
                </c:pt>
                <c:pt idx="16">
                  <c:v>1.9083823469142221E-2</c:v>
                </c:pt>
                <c:pt idx="17">
                  <c:v>2.6642300865798621E-2</c:v>
                </c:pt>
                <c:pt idx="18">
                  <c:v>2.998096903448591E-2</c:v>
                </c:pt>
                <c:pt idx="19">
                  <c:v>2.887683676139418E-2</c:v>
                </c:pt>
                <c:pt idx="20">
                  <c:v>3.5215272691352661E-2</c:v>
                </c:pt>
                <c:pt idx="21">
                  <c:v>3.6569823467040533E-2</c:v>
                </c:pt>
                <c:pt idx="22">
                  <c:v>4.5088991568998593E-2</c:v>
                </c:pt>
                <c:pt idx="23">
                  <c:v>3.4523390433235608E-2</c:v>
                </c:pt>
                <c:pt idx="24">
                  <c:v>2.5545839826735226E-2</c:v>
                </c:pt>
                <c:pt idx="25">
                  <c:v>2.2974715402471844E-2</c:v>
                </c:pt>
                <c:pt idx="26">
                  <c:v>2.5974483163743043E-2</c:v>
                </c:pt>
                <c:pt idx="27">
                  <c:v>2.1721466950117035E-2</c:v>
                </c:pt>
                <c:pt idx="28">
                  <c:v>2.824117519101901E-2</c:v>
                </c:pt>
                <c:pt idx="29">
                  <c:v>2.7150178592633335E-2</c:v>
                </c:pt>
                <c:pt idx="30">
                  <c:v>2.4203478957174576E-2</c:v>
                </c:pt>
                <c:pt idx="31">
                  <c:v>1.9220854827675733E-2</c:v>
                </c:pt>
                <c:pt idx="32">
                  <c:v>1.5957427803704696E-2</c:v>
                </c:pt>
                <c:pt idx="33">
                  <c:v>1.4463638876132704E-2</c:v>
                </c:pt>
                <c:pt idx="34">
                  <c:v>1.8741560329001383E-2</c:v>
                </c:pt>
                <c:pt idx="35">
                  <c:v>1.4161938699484152E-2</c:v>
                </c:pt>
                <c:pt idx="36">
                  <c:v>9.9555804024140347E-3</c:v>
                </c:pt>
                <c:pt idx="37">
                  <c:v>8.9610521990695843E-3</c:v>
                </c:pt>
                <c:pt idx="38">
                  <c:v>7.8112077780008006E-3</c:v>
                </c:pt>
                <c:pt idx="39">
                  <c:v>8.343885658680536E-3</c:v>
                </c:pt>
                <c:pt idx="40">
                  <c:v>8.248257946820492E-3</c:v>
                </c:pt>
                <c:pt idx="41">
                  <c:v>8.3540789422524315E-3</c:v>
                </c:pt>
                <c:pt idx="42">
                  <c:v>8.4727203561974739E-3</c:v>
                </c:pt>
                <c:pt idx="43">
                  <c:v>7.2362855674664101E-3</c:v>
                </c:pt>
                <c:pt idx="44">
                  <c:v>7.2180007082755879E-3</c:v>
                </c:pt>
                <c:pt idx="45">
                  <c:v>7.6660848438483619E-3</c:v>
                </c:pt>
                <c:pt idx="46">
                  <c:v>5.7284151966095313E-3</c:v>
                </c:pt>
                <c:pt idx="47">
                  <c:v>6.533369342596268E-3</c:v>
                </c:pt>
                <c:pt idx="48">
                  <c:v>5.0023801842567417E-3</c:v>
                </c:pt>
                <c:pt idx="49">
                  <c:v>4.6196591660212722E-3</c:v>
                </c:pt>
                <c:pt idx="50">
                  <c:v>4.7998806229882767E-3</c:v>
                </c:pt>
                <c:pt idx="51">
                  <c:v>3.8407661986513382E-3</c:v>
                </c:pt>
                <c:pt idx="52">
                  <c:v>3.5918188916222804E-3</c:v>
                </c:pt>
                <c:pt idx="53">
                  <c:v>3.9883060969496901E-3</c:v>
                </c:pt>
                <c:pt idx="54">
                  <c:v>4.4579327390403866E-3</c:v>
                </c:pt>
                <c:pt idx="55">
                  <c:v>4.2835960643416923E-3</c:v>
                </c:pt>
                <c:pt idx="56">
                  <c:v>3.9611940643564034E-3</c:v>
                </c:pt>
                <c:pt idx="57">
                  <c:v>3.8450746999549226E-3</c:v>
                </c:pt>
                <c:pt idx="58">
                  <c:v>3.7609012964385548E-3</c:v>
                </c:pt>
                <c:pt idx="59">
                  <c:v>4.5386383244343563E-3</c:v>
                </c:pt>
                <c:pt idx="60">
                  <c:v>3.9399668140314269E-3</c:v>
                </c:pt>
                <c:pt idx="61">
                  <c:v>4.0151028733500325E-3</c:v>
                </c:pt>
                <c:pt idx="62">
                  <c:v>3.8257389867876173E-3</c:v>
                </c:pt>
                <c:pt idx="63">
                  <c:v>3.19806390663373E-3</c:v>
                </c:pt>
                <c:pt idx="64">
                  <c:v>2.7626951041764118E-3</c:v>
                </c:pt>
                <c:pt idx="65">
                  <c:v>3.0501036667447837E-3</c:v>
                </c:pt>
                <c:pt idx="66">
                  <c:v>3.5600831015324638E-3</c:v>
                </c:pt>
                <c:pt idx="67">
                  <c:v>2.6362773708053879E-3</c:v>
                </c:pt>
                <c:pt idx="68">
                  <c:v>3.5074353173106163E-3</c:v>
                </c:pt>
                <c:pt idx="69">
                  <c:v>3.0540969118554228E-3</c:v>
                </c:pt>
                <c:pt idx="70">
                  <c:v>3.6073715304742434E-3</c:v>
                </c:pt>
                <c:pt idx="71">
                  <c:v>3.7043653525037161E-3</c:v>
                </c:pt>
                <c:pt idx="72">
                  <c:v>3.8386644906983698E-3</c:v>
                </c:pt>
                <c:pt idx="73">
                  <c:v>3.9847331934296445E-3</c:v>
                </c:pt>
                <c:pt idx="74">
                  <c:v>4.689856211650403E-3</c:v>
                </c:pt>
                <c:pt idx="75">
                  <c:v>5.4364879619422787E-3</c:v>
                </c:pt>
                <c:pt idx="76">
                  <c:v>5.7967207050809901E-3</c:v>
                </c:pt>
                <c:pt idx="77">
                  <c:v>5.1211266835994324E-3</c:v>
                </c:pt>
                <c:pt idx="78">
                  <c:v>3.701317875971913E-3</c:v>
                </c:pt>
                <c:pt idx="79">
                  <c:v>3.8860580050377978E-3</c:v>
                </c:pt>
                <c:pt idx="80">
                  <c:v>3.2937967038914212E-3</c:v>
                </c:pt>
                <c:pt idx="81">
                  <c:v>3.3088239157551421E-3</c:v>
                </c:pt>
                <c:pt idx="82">
                  <c:v>2.8292141608878487E-3</c:v>
                </c:pt>
                <c:pt idx="83">
                  <c:v>2.5671311791527415E-3</c:v>
                </c:pt>
                <c:pt idx="84">
                  <c:v>2.5273038134439982E-3</c:v>
                </c:pt>
                <c:pt idx="85">
                  <c:v>1.9716122306792636E-3</c:v>
                </c:pt>
                <c:pt idx="86">
                  <c:v>1.9578460435873235E-3</c:v>
                </c:pt>
                <c:pt idx="87">
                  <c:v>1.9141305181655894E-3</c:v>
                </c:pt>
                <c:pt idx="88">
                  <c:v>2.0121751941715458E-3</c:v>
                </c:pt>
                <c:pt idx="89">
                  <c:v>1.8076790103477608E-3</c:v>
                </c:pt>
                <c:pt idx="90">
                  <c:v>1.5634605462128816E-3</c:v>
                </c:pt>
                <c:pt idx="91">
                  <c:v>1.3531846655184352E-3</c:v>
                </c:pt>
                <c:pt idx="92">
                  <c:v>1.8441436433317556E-3</c:v>
                </c:pt>
                <c:pt idx="93">
                  <c:v>1.4901109386542993E-3</c:v>
                </c:pt>
                <c:pt idx="94">
                  <c:v>1.6803155083979012E-3</c:v>
                </c:pt>
                <c:pt idx="95">
                  <c:v>1.489585511666057E-3</c:v>
                </c:pt>
                <c:pt idx="96">
                  <c:v>1.2343330807780958E-3</c:v>
                </c:pt>
                <c:pt idx="97">
                  <c:v>1.0684032378912736E-3</c:v>
                </c:pt>
                <c:pt idx="98">
                  <c:v>8.5571039305091384E-4</c:v>
                </c:pt>
                <c:pt idx="99">
                  <c:v>1.0865830116844467E-3</c:v>
                </c:pt>
                <c:pt idx="100">
                  <c:v>1.1156916668330532E-3</c:v>
                </c:pt>
                <c:pt idx="101">
                  <c:v>1.3434117235371339E-3</c:v>
                </c:pt>
                <c:pt idx="102">
                  <c:v>8.7473085002527391E-4</c:v>
                </c:pt>
                <c:pt idx="103">
                  <c:v>9.33999014298971E-4</c:v>
                </c:pt>
                <c:pt idx="104">
                  <c:v>1.0681930670959768E-3</c:v>
                </c:pt>
                <c:pt idx="105">
                  <c:v>9.6752125614881033E-4</c:v>
                </c:pt>
                <c:pt idx="106">
                  <c:v>1.0661964445406573E-3</c:v>
                </c:pt>
                <c:pt idx="107">
                  <c:v>9.6710091455821684E-4</c:v>
                </c:pt>
                <c:pt idx="108">
                  <c:v>9.8643662772552221E-4</c:v>
                </c:pt>
                <c:pt idx="109">
                  <c:v>1.1001390279810901E-3</c:v>
                </c:pt>
                <c:pt idx="110">
                  <c:v>1.1289324269367514E-3</c:v>
                </c:pt>
                <c:pt idx="111">
                  <c:v>1.1688648780431429E-3</c:v>
                </c:pt>
                <c:pt idx="112">
                  <c:v>1.2076413897754022E-3</c:v>
                </c:pt>
                <c:pt idx="113">
                  <c:v>1.3846051994153062E-3</c:v>
                </c:pt>
                <c:pt idx="114">
                  <c:v>1.1556241179394447E-3</c:v>
                </c:pt>
                <c:pt idx="115">
                  <c:v>1.2128956596578224E-3</c:v>
                </c:pt>
                <c:pt idx="116">
                  <c:v>1.2735299341009485E-3</c:v>
                </c:pt>
                <c:pt idx="117">
                  <c:v>1.0578946981264336E-3</c:v>
                </c:pt>
                <c:pt idx="118">
                  <c:v>1.0764948135102003E-3</c:v>
                </c:pt>
                <c:pt idx="119">
                  <c:v>9.5701271638397041E-4</c:v>
                </c:pt>
                <c:pt idx="120">
                  <c:v>8.642223102604342E-4</c:v>
                </c:pt>
                <c:pt idx="121">
                  <c:v>8.2933395824116548E-4</c:v>
                </c:pt>
                <c:pt idx="122">
                  <c:v>4.9831495564870852E-4</c:v>
                </c:pt>
                <c:pt idx="123">
                  <c:v>5.7839002865678855E-4</c:v>
                </c:pt>
                <c:pt idx="124">
                  <c:v>4.3999255995384701E-4</c:v>
                </c:pt>
                <c:pt idx="125">
                  <c:v>5.0367431092877683E-4</c:v>
                </c:pt>
                <c:pt idx="126">
                  <c:v>2.1668608995099888E-4</c:v>
                </c:pt>
                <c:pt idx="127">
                  <c:v>3.9900925487097131E-4</c:v>
                </c:pt>
                <c:pt idx="128">
                  <c:v>3.3322579594307353E-4</c:v>
                </c:pt>
                <c:pt idx="129">
                  <c:v>5.0272854234994124E-4</c:v>
                </c:pt>
                <c:pt idx="130">
                  <c:v>7.053331890160547E-4</c:v>
                </c:pt>
                <c:pt idx="131">
                  <c:v>5.1008452018532911E-4</c:v>
                </c:pt>
                <c:pt idx="132">
                  <c:v>6.6687193347674065E-4</c:v>
                </c:pt>
                <c:pt idx="133">
                  <c:v>5.3372873465621902E-4</c:v>
                </c:pt>
                <c:pt idx="134">
                  <c:v>3.8744986112964746E-4</c:v>
                </c:pt>
                <c:pt idx="135">
                  <c:v>1.6981800259981294E-4</c:v>
                </c:pt>
                <c:pt idx="136">
                  <c:v>9.8149761403604742E-5</c:v>
                </c:pt>
                <c:pt idx="137">
                  <c:v>1.2830927052869529E-4</c:v>
                </c:pt>
                <c:pt idx="138">
                  <c:v>1.0224809191189231E-4</c:v>
                </c:pt>
                <c:pt idx="139">
                  <c:v>1.3356354041111525E-4</c:v>
                </c:pt>
                <c:pt idx="140">
                  <c:v>1.2526179399689172E-4</c:v>
                </c:pt>
                <c:pt idx="141">
                  <c:v>1.2379059842981412E-4</c:v>
                </c:pt>
                <c:pt idx="142">
                  <c:v>9.2159893737645994E-5</c:v>
                </c:pt>
                <c:pt idx="143">
                  <c:v>1.1843124314974577E-4</c:v>
                </c:pt>
                <c:pt idx="144">
                  <c:v>1.0466505605780549E-4</c:v>
                </c:pt>
                <c:pt idx="145">
                  <c:v>5.8532566490158291E-5</c:v>
                </c:pt>
                <c:pt idx="146">
                  <c:v>6.6203800518491423E-5</c:v>
                </c:pt>
                <c:pt idx="147">
                  <c:v>9.8044676005956343E-5</c:v>
                </c:pt>
                <c:pt idx="148">
                  <c:v>1.1506851042499699E-4</c:v>
                </c:pt>
                <c:pt idx="149">
                  <c:v>1.8715709321179879E-4</c:v>
                </c:pt>
                <c:pt idx="150">
                  <c:v>2.0418092763083942E-4</c:v>
                </c:pt>
                <c:pt idx="151">
                  <c:v>1.7643838265166205E-4</c:v>
                </c:pt>
                <c:pt idx="152">
                  <c:v>1.6645526987506414E-4</c:v>
                </c:pt>
                <c:pt idx="153">
                  <c:v>8.2492037153993284E-5</c:v>
                </c:pt>
                <c:pt idx="154">
                  <c:v>5.8427481092509886E-5</c:v>
                </c:pt>
                <c:pt idx="155">
                  <c:v>4.4346037807624414E-5</c:v>
                </c:pt>
                <c:pt idx="156">
                  <c:v>4.1613817468766035E-5</c:v>
                </c:pt>
                <c:pt idx="157">
                  <c:v>3.1840875487464927E-5</c:v>
                </c:pt>
                <c:pt idx="158">
                  <c:v>2.3644214470889794E-5</c:v>
                </c:pt>
                <c:pt idx="159">
                  <c:v>2.4169641459131789E-5</c:v>
                </c:pt>
                <c:pt idx="160">
                  <c:v>1.2820418513104691E-5</c:v>
                </c:pt>
                <c:pt idx="161">
                  <c:v>1.3030589308401486E-5</c:v>
                </c:pt>
                <c:pt idx="162">
                  <c:v>1.3766187091940281E-5</c:v>
                </c:pt>
                <c:pt idx="163">
                  <c:v>7.2508924377395367E-6</c:v>
                </c:pt>
                <c:pt idx="164">
                  <c:v>4.6237574965295596E-6</c:v>
                </c:pt>
                <c:pt idx="165">
                  <c:v>7.1458070400911369E-6</c:v>
                </c:pt>
                <c:pt idx="166">
                  <c:v>8.932258800113923E-6</c:v>
                </c:pt>
                <c:pt idx="167">
                  <c:v>2.501032464031898E-5</c:v>
                </c:pt>
                <c:pt idx="168">
                  <c:v>3.2996814861597313E-5</c:v>
                </c:pt>
                <c:pt idx="169">
                  <c:v>3.3312071054542508E-5</c:v>
                </c:pt>
                <c:pt idx="170">
                  <c:v>4.3820610819382416E-5</c:v>
                </c:pt>
                <c:pt idx="171">
                  <c:v>3.5413779007510491E-5</c:v>
                </c:pt>
                <c:pt idx="172">
                  <c:v>2.8373057365067755E-5</c:v>
                </c:pt>
                <c:pt idx="173">
                  <c:v>1.7549261407282648E-5</c:v>
                </c:pt>
                <c:pt idx="174">
                  <c:v>1.4081443284885479E-5</c:v>
                </c:pt>
                <c:pt idx="175">
                  <c:v>1.0928881355433506E-5</c:v>
                </c:pt>
                <c:pt idx="176">
                  <c:v>8.4068318118719273E-6</c:v>
                </c:pt>
                <c:pt idx="177">
                  <c:v>4.4135867012327624E-6</c:v>
                </c:pt>
                <c:pt idx="178">
                  <c:v>1.1559393741323901E-6</c:v>
                </c:pt>
                <c:pt idx="179">
                  <c:v>4.2034159059359636E-7</c:v>
                </c:pt>
                <c:pt idx="180">
                  <c:v>3.1525619294519727E-7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34-49B7-A2C2-EC12E481E31D}"/>
            </c:ext>
          </c:extLst>
        </c:ser>
        <c:ser>
          <c:idx val="1"/>
          <c:order val="1"/>
          <c:tx>
            <c:strRef>
              <c:f>GenCost!$BD$9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GenCost!$BD$10:$BD$210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8.4099999999999998E-5</c:v>
                </c:pt>
                <c:pt idx="2">
                  <c:v>1.4557999999999999E-3</c:v>
                </c:pt>
                <c:pt idx="3">
                  <c:v>3.4462999999999998E-3</c:v>
                </c:pt>
                <c:pt idx="4">
                  <c:v>5.4365999999999998E-3</c:v>
                </c:pt>
                <c:pt idx="5">
                  <c:v>7.4269999999999996E-3</c:v>
                </c:pt>
                <c:pt idx="6">
                  <c:v>9.4173999999999994E-3</c:v>
                </c:pt>
                <c:pt idx="7">
                  <c:v>1.14077E-2</c:v>
                </c:pt>
                <c:pt idx="8">
                  <c:v>1.33983E-2</c:v>
                </c:pt>
                <c:pt idx="9">
                  <c:v>1.53884E-2</c:v>
                </c:pt>
                <c:pt idx="10">
                  <c:v>1.73788E-2</c:v>
                </c:pt>
                <c:pt idx="11">
                  <c:v>1.93692E-2</c:v>
                </c:pt>
                <c:pt idx="12">
                  <c:v>2.13595E-2</c:v>
                </c:pt>
                <c:pt idx="13">
                  <c:v>2.3350300000000001E-2</c:v>
                </c:pt>
                <c:pt idx="14">
                  <c:v>2.53403E-2</c:v>
                </c:pt>
                <c:pt idx="15">
                  <c:v>2.7330900000000002E-2</c:v>
                </c:pt>
                <c:pt idx="16">
                  <c:v>2.8759E-2</c:v>
                </c:pt>
                <c:pt idx="17">
                  <c:v>2.96428E-2</c:v>
                </c:pt>
                <c:pt idx="18">
                  <c:v>3.1191699999999999E-2</c:v>
                </c:pt>
                <c:pt idx="19">
                  <c:v>3.1675599999999998E-2</c:v>
                </c:pt>
                <c:pt idx="20">
                  <c:v>3.1845499999999999E-2</c:v>
                </c:pt>
                <c:pt idx="21">
                  <c:v>3.1980700000000001E-2</c:v>
                </c:pt>
                <c:pt idx="22">
                  <c:v>3.1846199999999998E-2</c:v>
                </c:pt>
                <c:pt idx="23">
                  <c:v>3.1097E-2</c:v>
                </c:pt>
                <c:pt idx="24">
                  <c:v>2.9710799999999999E-2</c:v>
                </c:pt>
                <c:pt idx="25">
                  <c:v>2.8161100000000001E-2</c:v>
                </c:pt>
                <c:pt idx="26">
                  <c:v>2.6611300000000001E-2</c:v>
                </c:pt>
                <c:pt idx="27">
                  <c:v>2.50615E-2</c:v>
                </c:pt>
                <c:pt idx="28">
                  <c:v>2.3511500000000001E-2</c:v>
                </c:pt>
                <c:pt idx="29">
                  <c:v>2.1962200000000001E-2</c:v>
                </c:pt>
                <c:pt idx="30">
                  <c:v>2.0412300000000001E-2</c:v>
                </c:pt>
                <c:pt idx="31">
                  <c:v>1.88627E-2</c:v>
                </c:pt>
                <c:pt idx="32">
                  <c:v>1.7312999999999999E-2</c:v>
                </c:pt>
                <c:pt idx="33">
                  <c:v>1.5763099999999999E-2</c:v>
                </c:pt>
                <c:pt idx="34">
                  <c:v>1.42136E-2</c:v>
                </c:pt>
                <c:pt idx="35">
                  <c:v>1.27625E-2</c:v>
                </c:pt>
                <c:pt idx="36">
                  <c:v>1.13118E-2</c:v>
                </c:pt>
                <c:pt idx="37">
                  <c:v>1.01574E-2</c:v>
                </c:pt>
                <c:pt idx="38">
                  <c:v>9.2016000000000008E-3</c:v>
                </c:pt>
                <c:pt idx="39">
                  <c:v>8.2471999999999997E-3</c:v>
                </c:pt>
                <c:pt idx="40">
                  <c:v>7.2956999999999996E-3</c:v>
                </c:pt>
                <c:pt idx="41">
                  <c:v>6.6489000000000001E-3</c:v>
                </c:pt>
                <c:pt idx="42">
                  <c:v>6.2972999999999996E-3</c:v>
                </c:pt>
                <c:pt idx="43">
                  <c:v>5.8443000000000002E-3</c:v>
                </c:pt>
                <c:pt idx="44">
                  <c:v>5.3902999999999998E-3</c:v>
                </c:pt>
                <c:pt idx="45">
                  <c:v>5.0350000000000004E-3</c:v>
                </c:pt>
                <c:pt idx="46">
                  <c:v>4.7789E-3</c:v>
                </c:pt>
                <c:pt idx="47">
                  <c:v>4.6230000000000004E-3</c:v>
                </c:pt>
                <c:pt idx="48">
                  <c:v>4.4672000000000002E-3</c:v>
                </c:pt>
                <c:pt idx="49">
                  <c:v>4.4111000000000003E-3</c:v>
                </c:pt>
                <c:pt idx="50">
                  <c:v>4.3550000000000004E-3</c:v>
                </c:pt>
                <c:pt idx="51">
                  <c:v>4.2991000000000001E-3</c:v>
                </c:pt>
                <c:pt idx="52">
                  <c:v>4.2430999999999996E-3</c:v>
                </c:pt>
                <c:pt idx="53">
                  <c:v>4.1871E-3</c:v>
                </c:pt>
                <c:pt idx="54">
                  <c:v>4.1307999999999996E-3</c:v>
                </c:pt>
                <c:pt idx="55">
                  <c:v>4.0749999999999996E-3</c:v>
                </c:pt>
                <c:pt idx="56">
                  <c:v>4.0188999999999997E-3</c:v>
                </c:pt>
                <c:pt idx="57">
                  <c:v>3.9626000000000001E-3</c:v>
                </c:pt>
                <c:pt idx="58">
                  <c:v>3.9068999999999996E-3</c:v>
                </c:pt>
                <c:pt idx="59">
                  <c:v>3.8508000000000001E-3</c:v>
                </c:pt>
                <c:pt idx="60">
                  <c:v>3.7945000000000001E-3</c:v>
                </c:pt>
                <c:pt idx="61">
                  <c:v>3.7387000000000002E-3</c:v>
                </c:pt>
                <c:pt idx="62">
                  <c:v>3.6827000000000001E-3</c:v>
                </c:pt>
                <c:pt idx="63">
                  <c:v>3.6264999999999999E-3</c:v>
                </c:pt>
                <c:pt idx="64">
                  <c:v>3.5704999999999999E-3</c:v>
                </c:pt>
                <c:pt idx="65">
                  <c:v>3.5144E-3</c:v>
                </c:pt>
                <c:pt idx="66">
                  <c:v>3.4586999999999999E-3</c:v>
                </c:pt>
                <c:pt idx="67">
                  <c:v>3.4026999999999998E-3</c:v>
                </c:pt>
                <c:pt idx="68">
                  <c:v>3.3467000000000002E-3</c:v>
                </c:pt>
                <c:pt idx="69">
                  <c:v>3.2907000000000001E-3</c:v>
                </c:pt>
                <c:pt idx="70">
                  <c:v>3.2345E-3</c:v>
                </c:pt>
                <c:pt idx="71">
                  <c:v>3.1784999999999999E-3</c:v>
                </c:pt>
                <c:pt idx="72">
                  <c:v>3.1226000000000001E-3</c:v>
                </c:pt>
                <c:pt idx="73">
                  <c:v>3.0666000000000001E-3</c:v>
                </c:pt>
                <c:pt idx="74">
                  <c:v>3.0105000000000002E-3</c:v>
                </c:pt>
                <c:pt idx="75">
                  <c:v>2.9543999999999998E-3</c:v>
                </c:pt>
                <c:pt idx="76">
                  <c:v>2.8982000000000001E-3</c:v>
                </c:pt>
                <c:pt idx="77">
                  <c:v>2.8422999999999999E-3</c:v>
                </c:pt>
                <c:pt idx="78">
                  <c:v>2.7861000000000001E-3</c:v>
                </c:pt>
                <c:pt idx="79">
                  <c:v>2.7301999999999999E-3</c:v>
                </c:pt>
                <c:pt idx="80">
                  <c:v>2.6743000000000001E-3</c:v>
                </c:pt>
                <c:pt idx="81">
                  <c:v>2.6182000000000002E-3</c:v>
                </c:pt>
                <c:pt idx="82">
                  <c:v>2.5622000000000002E-3</c:v>
                </c:pt>
                <c:pt idx="83">
                  <c:v>2.5060999999999998E-3</c:v>
                </c:pt>
                <c:pt idx="84">
                  <c:v>2.4502999999999999E-3</c:v>
                </c:pt>
                <c:pt idx="85">
                  <c:v>2.3942E-3</c:v>
                </c:pt>
                <c:pt idx="86">
                  <c:v>2.3383000000000002E-3</c:v>
                </c:pt>
                <c:pt idx="87">
                  <c:v>2.2821999999999999E-3</c:v>
                </c:pt>
                <c:pt idx="88">
                  <c:v>2.2260000000000001E-3</c:v>
                </c:pt>
                <c:pt idx="89">
                  <c:v>2.1703E-3</c:v>
                </c:pt>
                <c:pt idx="90">
                  <c:v>2.114E-3</c:v>
                </c:pt>
                <c:pt idx="91">
                  <c:v>2.0975999999999998E-3</c:v>
                </c:pt>
                <c:pt idx="92">
                  <c:v>2.0812000000000001E-3</c:v>
                </c:pt>
                <c:pt idx="93">
                  <c:v>2.065E-3</c:v>
                </c:pt>
                <c:pt idx="94">
                  <c:v>2.0485999999999998E-3</c:v>
                </c:pt>
                <c:pt idx="95">
                  <c:v>2.0320999999999998E-3</c:v>
                </c:pt>
                <c:pt idx="96">
                  <c:v>2.0159000000000002E-3</c:v>
                </c:pt>
                <c:pt idx="97">
                  <c:v>1.9995999999999998E-3</c:v>
                </c:pt>
                <c:pt idx="98">
                  <c:v>1.983E-3</c:v>
                </c:pt>
                <c:pt idx="99">
                  <c:v>1.9666000000000002E-3</c:v>
                </c:pt>
                <c:pt idx="100">
                  <c:v>1.9503999999999999E-3</c:v>
                </c:pt>
                <c:pt idx="101">
                  <c:v>1.934E-3</c:v>
                </c:pt>
                <c:pt idx="102">
                  <c:v>1.9176E-3</c:v>
                </c:pt>
                <c:pt idx="103">
                  <c:v>1.9011E-3</c:v>
                </c:pt>
                <c:pt idx="104">
                  <c:v>1.8848000000000001E-3</c:v>
                </c:pt>
                <c:pt idx="105">
                  <c:v>1.8684999999999999E-3</c:v>
                </c:pt>
                <c:pt idx="106">
                  <c:v>1.8522E-3</c:v>
                </c:pt>
                <c:pt idx="107">
                  <c:v>1.8358999999999999E-3</c:v>
                </c:pt>
                <c:pt idx="108">
                  <c:v>1.8194999999999999E-3</c:v>
                </c:pt>
                <c:pt idx="109">
                  <c:v>1.8029000000000001E-3</c:v>
                </c:pt>
                <c:pt idx="110">
                  <c:v>1.7866E-3</c:v>
                </c:pt>
                <c:pt idx="111">
                  <c:v>1.7702E-3</c:v>
                </c:pt>
                <c:pt idx="112">
                  <c:v>1.7541E-3</c:v>
                </c:pt>
                <c:pt idx="113">
                  <c:v>1.7377E-3</c:v>
                </c:pt>
                <c:pt idx="114">
                  <c:v>1.7214000000000001E-3</c:v>
                </c:pt>
                <c:pt idx="115">
                  <c:v>1.7049000000000001E-3</c:v>
                </c:pt>
                <c:pt idx="116">
                  <c:v>1.6884999999999999E-3</c:v>
                </c:pt>
                <c:pt idx="117">
                  <c:v>1.6724000000000001E-3</c:v>
                </c:pt>
                <c:pt idx="118">
                  <c:v>1.6559000000000001E-3</c:v>
                </c:pt>
                <c:pt idx="119">
                  <c:v>1.6394000000000001E-3</c:v>
                </c:pt>
                <c:pt idx="120">
                  <c:v>1.6234000000000001E-3</c:v>
                </c:pt>
                <c:pt idx="121">
                  <c:v>1.6069000000000001E-3</c:v>
                </c:pt>
                <c:pt idx="122">
                  <c:v>1.5904000000000001E-3</c:v>
                </c:pt>
                <c:pt idx="123">
                  <c:v>1.5740999999999999E-3</c:v>
                </c:pt>
                <c:pt idx="124">
                  <c:v>1.5579000000000001E-3</c:v>
                </c:pt>
                <c:pt idx="125">
                  <c:v>1.5414000000000001E-3</c:v>
                </c:pt>
                <c:pt idx="126">
                  <c:v>1.5249E-3</c:v>
                </c:pt>
                <c:pt idx="127">
                  <c:v>1.5085999999999999E-3</c:v>
                </c:pt>
                <c:pt idx="128">
                  <c:v>1.4924999999999999E-3</c:v>
                </c:pt>
                <c:pt idx="129">
                  <c:v>9.9489999999999995E-4</c:v>
                </c:pt>
                <c:pt idx="130">
                  <c:v>4.9759999999999995E-4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34-49B7-A2C2-EC12E481E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80"/>
          <c:min val="20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</c:valAx>
      <c:valAx>
        <c:axId val="277200192"/>
        <c:scaling>
          <c:orientation val="minMax"/>
          <c:max val="2.0000000000000005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HV - Mid</a:t>
            </a:r>
          </a:p>
        </c:rich>
      </c:tx>
      <c:layout>
        <c:manualLayout>
          <c:xMode val="edge"/>
          <c:yMode val="edge"/>
          <c:x val="0.46210592866101069"/>
          <c:y val="3.13602898694266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GenCost!$BC$9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GenCost!$BC$10:$BC$210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8.133609777986089E-5</c:v>
                </c:pt>
                <c:pt idx="2">
                  <c:v>7.9770325354899742E-4</c:v>
                </c:pt>
                <c:pt idx="3">
                  <c:v>1.6927155853204126E-3</c:v>
                </c:pt>
                <c:pt idx="4">
                  <c:v>3.8262644137758593E-3</c:v>
                </c:pt>
                <c:pt idx="5">
                  <c:v>6.4109448543358824E-3</c:v>
                </c:pt>
                <c:pt idx="6">
                  <c:v>7.1466477232723256E-3</c:v>
                </c:pt>
                <c:pt idx="7">
                  <c:v>1.1801825753698756E-2</c:v>
                </c:pt>
                <c:pt idx="8">
                  <c:v>1.9675033916312111E-2</c:v>
                </c:pt>
                <c:pt idx="9">
                  <c:v>2.5874862206772362E-2</c:v>
                </c:pt>
                <c:pt idx="10">
                  <c:v>3.3303138795742392E-2</c:v>
                </c:pt>
                <c:pt idx="11">
                  <c:v>1.7844236118481703E-2</c:v>
                </c:pt>
                <c:pt idx="12">
                  <c:v>1.3186325867716417E-2</c:v>
                </c:pt>
                <c:pt idx="13">
                  <c:v>1.6661184711756028E-2</c:v>
                </c:pt>
                <c:pt idx="14">
                  <c:v>1.7618722855128242E-2</c:v>
                </c:pt>
                <c:pt idx="15">
                  <c:v>1.643525110681197E-2</c:v>
                </c:pt>
                <c:pt idx="16">
                  <c:v>1.9083823469142221E-2</c:v>
                </c:pt>
                <c:pt idx="17">
                  <c:v>2.6642300865798621E-2</c:v>
                </c:pt>
                <c:pt idx="18">
                  <c:v>2.998096903448591E-2</c:v>
                </c:pt>
                <c:pt idx="19">
                  <c:v>2.887683676139418E-2</c:v>
                </c:pt>
                <c:pt idx="20">
                  <c:v>3.5215272691352661E-2</c:v>
                </c:pt>
                <c:pt idx="21">
                  <c:v>3.6569823467040533E-2</c:v>
                </c:pt>
                <c:pt idx="22">
                  <c:v>4.5088991568998593E-2</c:v>
                </c:pt>
                <c:pt idx="23">
                  <c:v>3.4523390433235608E-2</c:v>
                </c:pt>
                <c:pt idx="24">
                  <c:v>2.5545839826735226E-2</c:v>
                </c:pt>
                <c:pt idx="25">
                  <c:v>2.2974715402471844E-2</c:v>
                </c:pt>
                <c:pt idx="26">
                  <c:v>2.5974483163743043E-2</c:v>
                </c:pt>
                <c:pt idx="27">
                  <c:v>2.1721466950117035E-2</c:v>
                </c:pt>
                <c:pt idx="28">
                  <c:v>2.824117519101901E-2</c:v>
                </c:pt>
                <c:pt idx="29">
                  <c:v>2.7150178592633335E-2</c:v>
                </c:pt>
                <c:pt idx="30">
                  <c:v>2.4203478957174576E-2</c:v>
                </c:pt>
                <c:pt idx="31">
                  <c:v>1.9220854827675733E-2</c:v>
                </c:pt>
                <c:pt idx="32">
                  <c:v>1.5957427803704696E-2</c:v>
                </c:pt>
                <c:pt idx="33">
                  <c:v>1.4463638876132704E-2</c:v>
                </c:pt>
                <c:pt idx="34">
                  <c:v>1.8741560329001383E-2</c:v>
                </c:pt>
                <c:pt idx="35">
                  <c:v>1.4161938699484152E-2</c:v>
                </c:pt>
                <c:pt idx="36">
                  <c:v>9.9555804024140347E-3</c:v>
                </c:pt>
                <c:pt idx="37">
                  <c:v>8.9610521990695843E-3</c:v>
                </c:pt>
                <c:pt idx="38">
                  <c:v>7.8112077780008006E-3</c:v>
                </c:pt>
                <c:pt idx="39">
                  <c:v>8.343885658680536E-3</c:v>
                </c:pt>
                <c:pt idx="40">
                  <c:v>8.248257946820492E-3</c:v>
                </c:pt>
                <c:pt idx="41">
                  <c:v>8.3540789422524315E-3</c:v>
                </c:pt>
                <c:pt idx="42">
                  <c:v>8.4727203561974739E-3</c:v>
                </c:pt>
                <c:pt idx="43">
                  <c:v>7.2362855674664101E-3</c:v>
                </c:pt>
                <c:pt idx="44">
                  <c:v>7.2180007082755879E-3</c:v>
                </c:pt>
                <c:pt idx="45">
                  <c:v>7.6660848438483619E-3</c:v>
                </c:pt>
                <c:pt idx="46">
                  <c:v>5.7284151966095313E-3</c:v>
                </c:pt>
                <c:pt idx="47">
                  <c:v>6.533369342596268E-3</c:v>
                </c:pt>
                <c:pt idx="48">
                  <c:v>5.0023801842567417E-3</c:v>
                </c:pt>
                <c:pt idx="49">
                  <c:v>4.6196591660212722E-3</c:v>
                </c:pt>
                <c:pt idx="50">
                  <c:v>4.7998806229882767E-3</c:v>
                </c:pt>
                <c:pt idx="51">
                  <c:v>3.8407661986513382E-3</c:v>
                </c:pt>
                <c:pt idx="52">
                  <c:v>3.5918188916222804E-3</c:v>
                </c:pt>
                <c:pt idx="53">
                  <c:v>3.9883060969496901E-3</c:v>
                </c:pt>
                <c:pt idx="54">
                  <c:v>4.4579327390403866E-3</c:v>
                </c:pt>
                <c:pt idx="55">
                  <c:v>4.2835960643416923E-3</c:v>
                </c:pt>
                <c:pt idx="56">
                  <c:v>3.9611940643564034E-3</c:v>
                </c:pt>
                <c:pt idx="57">
                  <c:v>3.8450746999549226E-3</c:v>
                </c:pt>
                <c:pt idx="58">
                  <c:v>3.7609012964385548E-3</c:v>
                </c:pt>
                <c:pt idx="59">
                  <c:v>4.5386383244343563E-3</c:v>
                </c:pt>
                <c:pt idx="60">
                  <c:v>3.9399668140314269E-3</c:v>
                </c:pt>
                <c:pt idx="61">
                  <c:v>4.0151028733500325E-3</c:v>
                </c:pt>
                <c:pt idx="62">
                  <c:v>3.8257389867876173E-3</c:v>
                </c:pt>
                <c:pt idx="63">
                  <c:v>3.19806390663373E-3</c:v>
                </c:pt>
                <c:pt idx="64">
                  <c:v>2.7626951041764118E-3</c:v>
                </c:pt>
                <c:pt idx="65">
                  <c:v>3.0501036667447837E-3</c:v>
                </c:pt>
                <c:pt idx="66">
                  <c:v>3.5600831015324638E-3</c:v>
                </c:pt>
                <c:pt idx="67">
                  <c:v>2.6362773708053879E-3</c:v>
                </c:pt>
                <c:pt idx="68">
                  <c:v>3.5074353173106163E-3</c:v>
                </c:pt>
                <c:pt idx="69">
                  <c:v>3.0540969118554228E-3</c:v>
                </c:pt>
                <c:pt idx="70">
                  <c:v>3.6073715304742434E-3</c:v>
                </c:pt>
                <c:pt idx="71">
                  <c:v>3.7043653525037161E-3</c:v>
                </c:pt>
                <c:pt idx="72">
                  <c:v>3.8386644906983698E-3</c:v>
                </c:pt>
                <c:pt idx="73">
                  <c:v>3.9847331934296445E-3</c:v>
                </c:pt>
                <c:pt idx="74">
                  <c:v>4.689856211650403E-3</c:v>
                </c:pt>
                <c:pt idx="75">
                  <c:v>5.4364879619422787E-3</c:v>
                </c:pt>
                <c:pt idx="76">
                  <c:v>5.7967207050809901E-3</c:v>
                </c:pt>
                <c:pt idx="77">
                  <c:v>5.1211266835994324E-3</c:v>
                </c:pt>
                <c:pt idx="78">
                  <c:v>3.701317875971913E-3</c:v>
                </c:pt>
                <c:pt idx="79">
                  <c:v>3.8860580050377978E-3</c:v>
                </c:pt>
                <c:pt idx="80">
                  <c:v>3.2937967038914212E-3</c:v>
                </c:pt>
                <c:pt idx="81">
                  <c:v>3.3088239157551421E-3</c:v>
                </c:pt>
                <c:pt idx="82">
                  <c:v>2.8292141608878487E-3</c:v>
                </c:pt>
                <c:pt idx="83">
                  <c:v>2.5671311791527415E-3</c:v>
                </c:pt>
                <c:pt idx="84">
                  <c:v>2.5273038134439982E-3</c:v>
                </c:pt>
                <c:pt idx="85">
                  <c:v>1.9716122306792636E-3</c:v>
                </c:pt>
                <c:pt idx="86">
                  <c:v>1.9578460435873235E-3</c:v>
                </c:pt>
                <c:pt idx="87">
                  <c:v>1.9141305181655894E-3</c:v>
                </c:pt>
                <c:pt idx="88">
                  <c:v>2.0121751941715458E-3</c:v>
                </c:pt>
                <c:pt idx="89">
                  <c:v>1.8076790103477608E-3</c:v>
                </c:pt>
                <c:pt idx="90">
                  <c:v>1.5634605462128816E-3</c:v>
                </c:pt>
                <c:pt idx="91">
                  <c:v>1.3531846655184352E-3</c:v>
                </c:pt>
                <c:pt idx="92">
                  <c:v>1.8441436433317556E-3</c:v>
                </c:pt>
                <c:pt idx="93">
                  <c:v>1.4901109386542993E-3</c:v>
                </c:pt>
                <c:pt idx="94">
                  <c:v>1.6803155083979012E-3</c:v>
                </c:pt>
                <c:pt idx="95">
                  <c:v>1.489585511666057E-3</c:v>
                </c:pt>
                <c:pt idx="96">
                  <c:v>1.2343330807780958E-3</c:v>
                </c:pt>
                <c:pt idx="97">
                  <c:v>1.0684032378912736E-3</c:v>
                </c:pt>
                <c:pt idx="98">
                  <c:v>8.5571039305091384E-4</c:v>
                </c:pt>
                <c:pt idx="99">
                  <c:v>1.0865830116844467E-3</c:v>
                </c:pt>
                <c:pt idx="100">
                  <c:v>1.1156916668330532E-3</c:v>
                </c:pt>
                <c:pt idx="101">
                  <c:v>1.3434117235371339E-3</c:v>
                </c:pt>
                <c:pt idx="102">
                  <c:v>8.7473085002527391E-4</c:v>
                </c:pt>
                <c:pt idx="103">
                  <c:v>9.33999014298971E-4</c:v>
                </c:pt>
                <c:pt idx="104">
                  <c:v>1.0681930670959768E-3</c:v>
                </c:pt>
                <c:pt idx="105">
                  <c:v>9.6752125614881033E-4</c:v>
                </c:pt>
                <c:pt idx="106">
                  <c:v>1.0661964445406573E-3</c:v>
                </c:pt>
                <c:pt idx="107">
                  <c:v>9.6710091455821684E-4</c:v>
                </c:pt>
                <c:pt idx="108">
                  <c:v>9.8643662772552221E-4</c:v>
                </c:pt>
                <c:pt idx="109">
                  <c:v>1.1001390279810901E-3</c:v>
                </c:pt>
                <c:pt idx="110">
                  <c:v>1.1289324269367514E-3</c:v>
                </c:pt>
                <c:pt idx="111">
                  <c:v>1.1688648780431429E-3</c:v>
                </c:pt>
                <c:pt idx="112">
                  <c:v>1.2076413897754022E-3</c:v>
                </c:pt>
                <c:pt idx="113">
                  <c:v>1.3846051994153062E-3</c:v>
                </c:pt>
                <c:pt idx="114">
                  <c:v>1.1556241179394447E-3</c:v>
                </c:pt>
                <c:pt idx="115">
                  <c:v>1.2128956596578224E-3</c:v>
                </c:pt>
                <c:pt idx="116">
                  <c:v>1.2735299341009485E-3</c:v>
                </c:pt>
                <c:pt idx="117">
                  <c:v>1.0578946981264336E-3</c:v>
                </c:pt>
                <c:pt idx="118">
                  <c:v>1.0764948135102003E-3</c:v>
                </c:pt>
                <c:pt idx="119">
                  <c:v>9.5701271638397041E-4</c:v>
                </c:pt>
                <c:pt idx="120">
                  <c:v>8.642223102604342E-4</c:v>
                </c:pt>
                <c:pt idx="121">
                  <c:v>8.2933395824116548E-4</c:v>
                </c:pt>
                <c:pt idx="122">
                  <c:v>4.9831495564870852E-4</c:v>
                </c:pt>
                <c:pt idx="123">
                  <c:v>5.7839002865678855E-4</c:v>
                </c:pt>
                <c:pt idx="124">
                  <c:v>4.3999255995384701E-4</c:v>
                </c:pt>
                <c:pt idx="125">
                  <c:v>5.0367431092877683E-4</c:v>
                </c:pt>
                <c:pt idx="126">
                  <c:v>2.1668608995099888E-4</c:v>
                </c:pt>
                <c:pt idx="127">
                  <c:v>3.9900925487097131E-4</c:v>
                </c:pt>
                <c:pt idx="128">
                  <c:v>3.3322579594307353E-4</c:v>
                </c:pt>
                <c:pt idx="129">
                  <c:v>5.0272854234994124E-4</c:v>
                </c:pt>
                <c:pt idx="130">
                  <c:v>7.053331890160547E-4</c:v>
                </c:pt>
                <c:pt idx="131">
                  <c:v>5.1008452018532911E-4</c:v>
                </c:pt>
                <c:pt idx="132">
                  <c:v>6.6687193347674065E-4</c:v>
                </c:pt>
                <c:pt idx="133">
                  <c:v>5.3372873465621902E-4</c:v>
                </c:pt>
                <c:pt idx="134">
                  <c:v>3.8744986112964746E-4</c:v>
                </c:pt>
                <c:pt idx="135">
                  <c:v>1.6981800259981294E-4</c:v>
                </c:pt>
                <c:pt idx="136">
                  <c:v>9.8149761403604742E-5</c:v>
                </c:pt>
                <c:pt idx="137">
                  <c:v>1.2830927052869529E-4</c:v>
                </c:pt>
                <c:pt idx="138">
                  <c:v>1.0224809191189231E-4</c:v>
                </c:pt>
                <c:pt idx="139">
                  <c:v>1.3356354041111525E-4</c:v>
                </c:pt>
                <c:pt idx="140">
                  <c:v>1.2526179399689172E-4</c:v>
                </c:pt>
                <c:pt idx="141">
                  <c:v>1.2379059842981412E-4</c:v>
                </c:pt>
                <c:pt idx="142">
                  <c:v>9.2159893737645994E-5</c:v>
                </c:pt>
                <c:pt idx="143">
                  <c:v>1.1843124314974577E-4</c:v>
                </c:pt>
                <c:pt idx="144">
                  <c:v>1.0466505605780549E-4</c:v>
                </c:pt>
                <c:pt idx="145">
                  <c:v>5.8532566490158291E-5</c:v>
                </c:pt>
                <c:pt idx="146">
                  <c:v>6.6203800518491423E-5</c:v>
                </c:pt>
                <c:pt idx="147">
                  <c:v>9.8044676005956343E-5</c:v>
                </c:pt>
                <c:pt idx="148">
                  <c:v>1.1506851042499699E-4</c:v>
                </c:pt>
                <c:pt idx="149">
                  <c:v>1.8715709321179879E-4</c:v>
                </c:pt>
                <c:pt idx="150">
                  <c:v>2.0418092763083942E-4</c:v>
                </c:pt>
                <c:pt idx="151">
                  <c:v>1.7643838265166205E-4</c:v>
                </c:pt>
                <c:pt idx="152">
                  <c:v>1.6645526987506414E-4</c:v>
                </c:pt>
                <c:pt idx="153">
                  <c:v>8.2492037153993284E-5</c:v>
                </c:pt>
                <c:pt idx="154">
                  <c:v>5.8427481092509886E-5</c:v>
                </c:pt>
                <c:pt idx="155">
                  <c:v>4.4346037807624414E-5</c:v>
                </c:pt>
                <c:pt idx="156">
                  <c:v>4.1613817468766035E-5</c:v>
                </c:pt>
                <c:pt idx="157">
                  <c:v>3.1840875487464927E-5</c:v>
                </c:pt>
                <c:pt idx="158">
                  <c:v>2.3644214470889794E-5</c:v>
                </c:pt>
                <c:pt idx="159">
                  <c:v>2.4169641459131789E-5</c:v>
                </c:pt>
                <c:pt idx="160">
                  <c:v>1.2820418513104691E-5</c:v>
                </c:pt>
                <c:pt idx="161">
                  <c:v>1.3030589308401486E-5</c:v>
                </c:pt>
                <c:pt idx="162">
                  <c:v>1.3766187091940281E-5</c:v>
                </c:pt>
                <c:pt idx="163">
                  <c:v>7.2508924377395367E-6</c:v>
                </c:pt>
                <c:pt idx="164">
                  <c:v>4.6237574965295596E-6</c:v>
                </c:pt>
                <c:pt idx="165">
                  <c:v>7.1458070400911369E-6</c:v>
                </c:pt>
                <c:pt idx="166">
                  <c:v>8.932258800113923E-6</c:v>
                </c:pt>
                <c:pt idx="167">
                  <c:v>2.501032464031898E-5</c:v>
                </c:pt>
                <c:pt idx="168">
                  <c:v>3.2996814861597313E-5</c:v>
                </c:pt>
                <c:pt idx="169">
                  <c:v>3.3312071054542508E-5</c:v>
                </c:pt>
                <c:pt idx="170">
                  <c:v>4.3820610819382416E-5</c:v>
                </c:pt>
                <c:pt idx="171">
                  <c:v>3.5413779007510491E-5</c:v>
                </c:pt>
                <c:pt idx="172">
                  <c:v>2.8373057365067755E-5</c:v>
                </c:pt>
                <c:pt idx="173">
                  <c:v>1.7549261407282648E-5</c:v>
                </c:pt>
                <c:pt idx="174">
                  <c:v>1.4081443284885479E-5</c:v>
                </c:pt>
                <c:pt idx="175">
                  <c:v>1.0928881355433506E-5</c:v>
                </c:pt>
                <c:pt idx="176">
                  <c:v>8.4068318118719273E-6</c:v>
                </c:pt>
                <c:pt idx="177">
                  <c:v>4.4135867012327624E-6</c:v>
                </c:pt>
                <c:pt idx="178">
                  <c:v>1.1559393741323901E-6</c:v>
                </c:pt>
                <c:pt idx="179">
                  <c:v>4.2034159059359636E-7</c:v>
                </c:pt>
                <c:pt idx="180">
                  <c:v>3.1525619294519727E-7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60-4D15-B369-EB724CC45536}"/>
            </c:ext>
          </c:extLst>
        </c:ser>
        <c:ser>
          <c:idx val="1"/>
          <c:order val="1"/>
          <c:tx>
            <c:strRef>
              <c:f>GenCost!$BD$9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GenCost!$AF$10:$AF$210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GenCost!$BD$10:$BD$210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8.4099999999999998E-5</c:v>
                </c:pt>
                <c:pt idx="2">
                  <c:v>1.4557999999999999E-3</c:v>
                </c:pt>
                <c:pt idx="3">
                  <c:v>3.4462999999999998E-3</c:v>
                </c:pt>
                <c:pt idx="4">
                  <c:v>5.4365999999999998E-3</c:v>
                </c:pt>
                <c:pt idx="5">
                  <c:v>7.4269999999999996E-3</c:v>
                </c:pt>
                <c:pt idx="6">
                  <c:v>9.4173999999999994E-3</c:v>
                </c:pt>
                <c:pt idx="7">
                  <c:v>1.14077E-2</c:v>
                </c:pt>
                <c:pt idx="8">
                  <c:v>1.33983E-2</c:v>
                </c:pt>
                <c:pt idx="9">
                  <c:v>1.53884E-2</c:v>
                </c:pt>
                <c:pt idx="10">
                  <c:v>1.73788E-2</c:v>
                </c:pt>
                <c:pt idx="11">
                  <c:v>1.93692E-2</c:v>
                </c:pt>
                <c:pt idx="12">
                  <c:v>2.13595E-2</c:v>
                </c:pt>
                <c:pt idx="13">
                  <c:v>2.3350300000000001E-2</c:v>
                </c:pt>
                <c:pt idx="14">
                  <c:v>2.53403E-2</c:v>
                </c:pt>
                <c:pt idx="15">
                  <c:v>2.7330900000000002E-2</c:v>
                </c:pt>
                <c:pt idx="16">
                  <c:v>2.8759E-2</c:v>
                </c:pt>
                <c:pt idx="17">
                  <c:v>2.96428E-2</c:v>
                </c:pt>
                <c:pt idx="18">
                  <c:v>3.1191699999999999E-2</c:v>
                </c:pt>
                <c:pt idx="19">
                  <c:v>3.1675599999999998E-2</c:v>
                </c:pt>
                <c:pt idx="20">
                  <c:v>3.1845499999999999E-2</c:v>
                </c:pt>
                <c:pt idx="21">
                  <c:v>3.1980700000000001E-2</c:v>
                </c:pt>
                <c:pt idx="22">
                  <c:v>3.1846199999999998E-2</c:v>
                </c:pt>
                <c:pt idx="23">
                  <c:v>3.1097E-2</c:v>
                </c:pt>
                <c:pt idx="24">
                  <c:v>2.9710799999999999E-2</c:v>
                </c:pt>
                <c:pt idx="25">
                  <c:v>2.8161100000000001E-2</c:v>
                </c:pt>
                <c:pt idx="26">
                  <c:v>2.6611300000000001E-2</c:v>
                </c:pt>
                <c:pt idx="27">
                  <c:v>2.50615E-2</c:v>
                </c:pt>
                <c:pt idx="28">
                  <c:v>2.3511500000000001E-2</c:v>
                </c:pt>
                <c:pt idx="29">
                  <c:v>2.1962200000000001E-2</c:v>
                </c:pt>
                <c:pt idx="30">
                  <c:v>2.0412300000000001E-2</c:v>
                </c:pt>
                <c:pt idx="31">
                  <c:v>1.88627E-2</c:v>
                </c:pt>
                <c:pt idx="32">
                  <c:v>1.7312999999999999E-2</c:v>
                </c:pt>
                <c:pt idx="33">
                  <c:v>1.5763099999999999E-2</c:v>
                </c:pt>
                <c:pt idx="34">
                  <c:v>1.42136E-2</c:v>
                </c:pt>
                <c:pt idx="35">
                  <c:v>1.27625E-2</c:v>
                </c:pt>
                <c:pt idx="36">
                  <c:v>1.13118E-2</c:v>
                </c:pt>
                <c:pt idx="37">
                  <c:v>1.01574E-2</c:v>
                </c:pt>
                <c:pt idx="38">
                  <c:v>9.2016000000000008E-3</c:v>
                </c:pt>
                <c:pt idx="39">
                  <c:v>8.2471999999999997E-3</c:v>
                </c:pt>
                <c:pt idx="40">
                  <c:v>7.2956999999999996E-3</c:v>
                </c:pt>
                <c:pt idx="41">
                  <c:v>6.6489000000000001E-3</c:v>
                </c:pt>
                <c:pt idx="42">
                  <c:v>6.2972999999999996E-3</c:v>
                </c:pt>
                <c:pt idx="43">
                  <c:v>5.8443000000000002E-3</c:v>
                </c:pt>
                <c:pt idx="44">
                  <c:v>5.3902999999999998E-3</c:v>
                </c:pt>
                <c:pt idx="45">
                  <c:v>5.0350000000000004E-3</c:v>
                </c:pt>
                <c:pt idx="46">
                  <c:v>4.7789E-3</c:v>
                </c:pt>
                <c:pt idx="47">
                  <c:v>4.6230000000000004E-3</c:v>
                </c:pt>
                <c:pt idx="48">
                  <c:v>4.4672000000000002E-3</c:v>
                </c:pt>
                <c:pt idx="49">
                  <c:v>4.4111000000000003E-3</c:v>
                </c:pt>
                <c:pt idx="50">
                  <c:v>4.3550000000000004E-3</c:v>
                </c:pt>
                <c:pt idx="51">
                  <c:v>4.2991000000000001E-3</c:v>
                </c:pt>
                <c:pt idx="52">
                  <c:v>4.2430999999999996E-3</c:v>
                </c:pt>
                <c:pt idx="53">
                  <c:v>4.1871E-3</c:v>
                </c:pt>
                <c:pt idx="54">
                  <c:v>4.1307999999999996E-3</c:v>
                </c:pt>
                <c:pt idx="55">
                  <c:v>4.0749999999999996E-3</c:v>
                </c:pt>
                <c:pt idx="56">
                  <c:v>4.0188999999999997E-3</c:v>
                </c:pt>
                <c:pt idx="57">
                  <c:v>3.9626000000000001E-3</c:v>
                </c:pt>
                <c:pt idx="58">
                  <c:v>3.9068999999999996E-3</c:v>
                </c:pt>
                <c:pt idx="59">
                  <c:v>3.8508000000000001E-3</c:v>
                </c:pt>
                <c:pt idx="60">
                  <c:v>3.7945000000000001E-3</c:v>
                </c:pt>
                <c:pt idx="61">
                  <c:v>3.7387000000000002E-3</c:v>
                </c:pt>
                <c:pt idx="62">
                  <c:v>3.6827000000000001E-3</c:v>
                </c:pt>
                <c:pt idx="63">
                  <c:v>3.6264999999999999E-3</c:v>
                </c:pt>
                <c:pt idx="64">
                  <c:v>3.5704999999999999E-3</c:v>
                </c:pt>
                <c:pt idx="65">
                  <c:v>3.5144E-3</c:v>
                </c:pt>
                <c:pt idx="66">
                  <c:v>3.4586999999999999E-3</c:v>
                </c:pt>
                <c:pt idx="67">
                  <c:v>3.4026999999999998E-3</c:v>
                </c:pt>
                <c:pt idx="68">
                  <c:v>3.3467000000000002E-3</c:v>
                </c:pt>
                <c:pt idx="69">
                  <c:v>3.2907000000000001E-3</c:v>
                </c:pt>
                <c:pt idx="70">
                  <c:v>3.2345E-3</c:v>
                </c:pt>
                <c:pt idx="71">
                  <c:v>3.1784999999999999E-3</c:v>
                </c:pt>
                <c:pt idx="72">
                  <c:v>3.1226000000000001E-3</c:v>
                </c:pt>
                <c:pt idx="73">
                  <c:v>3.0666000000000001E-3</c:v>
                </c:pt>
                <c:pt idx="74">
                  <c:v>3.0105000000000002E-3</c:v>
                </c:pt>
                <c:pt idx="75">
                  <c:v>2.9543999999999998E-3</c:v>
                </c:pt>
                <c:pt idx="76">
                  <c:v>2.8982000000000001E-3</c:v>
                </c:pt>
                <c:pt idx="77">
                  <c:v>2.8422999999999999E-3</c:v>
                </c:pt>
                <c:pt idx="78">
                  <c:v>2.7861000000000001E-3</c:v>
                </c:pt>
                <c:pt idx="79">
                  <c:v>2.7301999999999999E-3</c:v>
                </c:pt>
                <c:pt idx="80">
                  <c:v>2.6743000000000001E-3</c:v>
                </c:pt>
                <c:pt idx="81">
                  <c:v>2.6182000000000002E-3</c:v>
                </c:pt>
                <c:pt idx="82">
                  <c:v>2.5622000000000002E-3</c:v>
                </c:pt>
                <c:pt idx="83">
                  <c:v>2.5060999999999998E-3</c:v>
                </c:pt>
                <c:pt idx="84">
                  <c:v>2.4502999999999999E-3</c:v>
                </c:pt>
                <c:pt idx="85">
                  <c:v>2.3942E-3</c:v>
                </c:pt>
                <c:pt idx="86">
                  <c:v>2.3383000000000002E-3</c:v>
                </c:pt>
                <c:pt idx="87">
                  <c:v>2.2821999999999999E-3</c:v>
                </c:pt>
                <c:pt idx="88">
                  <c:v>2.2260000000000001E-3</c:v>
                </c:pt>
                <c:pt idx="89">
                  <c:v>2.1703E-3</c:v>
                </c:pt>
                <c:pt idx="90">
                  <c:v>2.114E-3</c:v>
                </c:pt>
                <c:pt idx="91">
                  <c:v>2.0975999999999998E-3</c:v>
                </c:pt>
                <c:pt idx="92">
                  <c:v>2.0812000000000001E-3</c:v>
                </c:pt>
                <c:pt idx="93">
                  <c:v>2.065E-3</c:v>
                </c:pt>
                <c:pt idx="94">
                  <c:v>2.0485999999999998E-3</c:v>
                </c:pt>
                <c:pt idx="95">
                  <c:v>2.0320999999999998E-3</c:v>
                </c:pt>
                <c:pt idx="96">
                  <c:v>2.0159000000000002E-3</c:v>
                </c:pt>
                <c:pt idx="97">
                  <c:v>1.9995999999999998E-3</c:v>
                </c:pt>
                <c:pt idx="98">
                  <c:v>1.983E-3</c:v>
                </c:pt>
                <c:pt idx="99">
                  <c:v>1.9666000000000002E-3</c:v>
                </c:pt>
                <c:pt idx="100">
                  <c:v>1.9503999999999999E-3</c:v>
                </c:pt>
                <c:pt idx="101">
                  <c:v>1.934E-3</c:v>
                </c:pt>
                <c:pt idx="102">
                  <c:v>1.9176E-3</c:v>
                </c:pt>
                <c:pt idx="103">
                  <c:v>1.9011E-3</c:v>
                </c:pt>
                <c:pt idx="104">
                  <c:v>1.8848000000000001E-3</c:v>
                </c:pt>
                <c:pt idx="105">
                  <c:v>1.8684999999999999E-3</c:v>
                </c:pt>
                <c:pt idx="106">
                  <c:v>1.8522E-3</c:v>
                </c:pt>
                <c:pt idx="107">
                  <c:v>1.8358999999999999E-3</c:v>
                </c:pt>
                <c:pt idx="108">
                  <c:v>1.8194999999999999E-3</c:v>
                </c:pt>
                <c:pt idx="109">
                  <c:v>1.8029000000000001E-3</c:v>
                </c:pt>
                <c:pt idx="110">
                  <c:v>1.7866E-3</c:v>
                </c:pt>
                <c:pt idx="111">
                  <c:v>1.7702E-3</c:v>
                </c:pt>
                <c:pt idx="112">
                  <c:v>1.7541E-3</c:v>
                </c:pt>
                <c:pt idx="113">
                  <c:v>1.7377E-3</c:v>
                </c:pt>
                <c:pt idx="114">
                  <c:v>1.7214000000000001E-3</c:v>
                </c:pt>
                <c:pt idx="115">
                  <c:v>1.7049000000000001E-3</c:v>
                </c:pt>
                <c:pt idx="116">
                  <c:v>1.6884999999999999E-3</c:v>
                </c:pt>
                <c:pt idx="117">
                  <c:v>1.6724000000000001E-3</c:v>
                </c:pt>
                <c:pt idx="118">
                  <c:v>1.6559000000000001E-3</c:v>
                </c:pt>
                <c:pt idx="119">
                  <c:v>1.6394000000000001E-3</c:v>
                </c:pt>
                <c:pt idx="120">
                  <c:v>1.6234000000000001E-3</c:v>
                </c:pt>
                <c:pt idx="121">
                  <c:v>1.6069000000000001E-3</c:v>
                </c:pt>
                <c:pt idx="122">
                  <c:v>1.5904000000000001E-3</c:v>
                </c:pt>
                <c:pt idx="123">
                  <c:v>1.5740999999999999E-3</c:v>
                </c:pt>
                <c:pt idx="124">
                  <c:v>1.5579000000000001E-3</c:v>
                </c:pt>
                <c:pt idx="125">
                  <c:v>1.5414000000000001E-3</c:v>
                </c:pt>
                <c:pt idx="126">
                  <c:v>1.5249E-3</c:v>
                </c:pt>
                <c:pt idx="127">
                  <c:v>1.5085999999999999E-3</c:v>
                </c:pt>
                <c:pt idx="128">
                  <c:v>1.4924999999999999E-3</c:v>
                </c:pt>
                <c:pt idx="129">
                  <c:v>9.9489999999999995E-4</c:v>
                </c:pt>
                <c:pt idx="130">
                  <c:v>4.9759999999999995E-4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60-4D15-B369-EB724CC45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40"/>
          <c:min val="8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10"/>
      </c:valAx>
      <c:valAx>
        <c:axId val="277200192"/>
        <c:scaling>
          <c:orientation val="minMax"/>
          <c:max val="1.0000000000000002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Time</a:t>
            </a:r>
          </a:p>
        </c:rich>
      </c:tx>
      <c:layout>
        <c:manualLayout>
          <c:xMode val="edge"/>
          <c:yMode val="edge"/>
          <c:x val="0.46149285505978421"/>
          <c:y val="3.66014873140857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Time!$BQ$8</c:f>
              <c:strCache>
                <c:ptCount val="1"/>
                <c:pt idx="0">
                  <c:v>HBW</c:v>
                </c:pt>
              </c:strCache>
            </c:strRef>
          </c:tx>
          <c:spPr>
            <a:ln w="57150" cap="rnd" cmpd="sng" algn="ctr">
              <a:solidFill>
                <a:srgbClr val="0000FF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Time!$BF$9:$BF$209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Time!$BQ$9:$BQ$209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1.5925618298023834E-2</c:v>
                </c:pt>
                <c:pt idx="2">
                  <c:v>3.7159053122398721E-2</c:v>
                </c:pt>
                <c:pt idx="3">
                  <c:v>5.6762854839895578E-2</c:v>
                </c:pt>
                <c:pt idx="4">
                  <c:v>7.1183412209922636E-2</c:v>
                </c:pt>
                <c:pt idx="5">
                  <c:v>8.0036038942815454E-2</c:v>
                </c:pt>
                <c:pt idx="6">
                  <c:v>8.0588876046855218E-2</c:v>
                </c:pt>
                <c:pt idx="7">
                  <c:v>7.906706011273866E-2</c:v>
                </c:pt>
                <c:pt idx="8">
                  <c:v>7.3653150575245491E-2</c:v>
                </c:pt>
                <c:pt idx="9">
                  <c:v>6.6819216722027161E-2</c:v>
                </c:pt>
                <c:pt idx="10">
                  <c:v>6.0773272789107706E-2</c:v>
                </c:pt>
                <c:pt idx="11">
                  <c:v>5.6366586028969407E-2</c:v>
                </c:pt>
                <c:pt idx="12">
                  <c:v>4.9464905239927207E-2</c:v>
                </c:pt>
                <c:pt idx="13">
                  <c:v>4.1673905492141408E-2</c:v>
                </c:pt>
                <c:pt idx="14">
                  <c:v>3.4553550546498259E-2</c:v>
                </c:pt>
                <c:pt idx="15">
                  <c:v>2.7540051568532602E-2</c:v>
                </c:pt>
                <c:pt idx="16">
                  <c:v>2.3184110429295635E-2</c:v>
                </c:pt>
                <c:pt idx="17">
                  <c:v>1.9798776161246427E-2</c:v>
                </c:pt>
                <c:pt idx="18">
                  <c:v>1.700415047754501E-2</c:v>
                </c:pt>
                <c:pt idx="19">
                  <c:v>1.4834422241521485E-2</c:v>
                </c:pt>
                <c:pt idx="20">
                  <c:v>1.1761930190642471E-2</c:v>
                </c:pt>
                <c:pt idx="21">
                  <c:v>9.7983984677237519E-3</c:v>
                </c:pt>
                <c:pt idx="22">
                  <c:v>8.2864469007813413E-3</c:v>
                </c:pt>
                <c:pt idx="23">
                  <c:v>7.1972032921057841E-3</c:v>
                </c:pt>
                <c:pt idx="24">
                  <c:v>6.873469419827965E-3</c:v>
                </c:pt>
                <c:pt idx="25">
                  <c:v>6.1301575133379362E-3</c:v>
                </c:pt>
                <c:pt idx="26">
                  <c:v>5.5227119454656923E-3</c:v>
                </c:pt>
                <c:pt idx="27">
                  <c:v>5.1706405458063695E-3</c:v>
                </c:pt>
                <c:pt idx="28">
                  <c:v>4.8300855845592443E-3</c:v>
                </c:pt>
                <c:pt idx="29">
                  <c:v>4.5252754373718927E-3</c:v>
                </c:pt>
                <c:pt idx="30">
                  <c:v>4.0161311119299107E-3</c:v>
                </c:pt>
                <c:pt idx="31">
                  <c:v>3.4669646098045332E-3</c:v>
                </c:pt>
                <c:pt idx="32">
                  <c:v>3.0903704654406728E-3</c:v>
                </c:pt>
                <c:pt idx="33">
                  <c:v>2.6493755804514745E-3</c:v>
                </c:pt>
                <c:pt idx="34">
                  <c:v>2.0869384406356703E-3</c:v>
                </c:pt>
                <c:pt idx="35">
                  <c:v>1.7142852371160474E-3</c:v>
                </c:pt>
                <c:pt idx="36">
                  <c:v>1.3787165272419668E-3</c:v>
                </c:pt>
                <c:pt idx="37">
                  <c:v>1.0991560361038961E-3</c:v>
                </c:pt>
                <c:pt idx="38">
                  <c:v>8.0949087652069322E-4</c:v>
                </c:pt>
                <c:pt idx="39">
                  <c:v>5.8073608160169772E-4</c:v>
                </c:pt>
                <c:pt idx="40">
                  <c:v>4.6913416382213545E-4</c:v>
                </c:pt>
                <c:pt idx="41">
                  <c:v>3.729836177672343E-4</c:v>
                </c:pt>
                <c:pt idx="42">
                  <c:v>3.1120216099568782E-4</c:v>
                </c:pt>
                <c:pt idx="43">
                  <c:v>2.4766049741413904E-4</c:v>
                </c:pt>
                <c:pt idx="44">
                  <c:v>1.8414887149146398E-4</c:v>
                </c:pt>
                <c:pt idx="45">
                  <c:v>1.4574872838725111E-4</c:v>
                </c:pt>
                <c:pt idx="46">
                  <c:v>1.1870282033731894E-4</c:v>
                </c:pt>
                <c:pt idx="47">
                  <c:v>1.0578061948982801E-4</c:v>
                </c:pt>
                <c:pt idx="48">
                  <c:v>9.1662919819161502E-5</c:v>
                </c:pt>
                <c:pt idx="49">
                  <c:v>8.2765765260754231E-5</c:v>
                </c:pt>
                <c:pt idx="50">
                  <c:v>6.5734412679333161E-5</c:v>
                </c:pt>
                <c:pt idx="51">
                  <c:v>5.9570685078437901E-5</c:v>
                </c:pt>
                <c:pt idx="52">
                  <c:v>5.8939894242088974E-5</c:v>
                </c:pt>
                <c:pt idx="53">
                  <c:v>5.4506335792322214E-5</c:v>
                </c:pt>
                <c:pt idx="54">
                  <c:v>5.0403191590166805E-5</c:v>
                </c:pt>
                <c:pt idx="55">
                  <c:v>4.3470499922103337E-5</c:v>
                </c:pt>
                <c:pt idx="56">
                  <c:v>3.7751329672539713E-5</c:v>
                </c:pt>
                <c:pt idx="57">
                  <c:v>3.413479554413918E-5</c:v>
                </c:pt>
                <c:pt idx="58">
                  <c:v>2.6685456143447073E-5</c:v>
                </c:pt>
                <c:pt idx="59">
                  <c:v>2.2342010670301587E-5</c:v>
                </c:pt>
                <c:pt idx="60">
                  <c:v>1.5235100580770323E-5</c:v>
                </c:pt>
                <c:pt idx="61">
                  <c:v>9.9424650872140725E-6</c:v>
                </c:pt>
                <c:pt idx="62">
                  <c:v>6.8726163503159504E-6</c:v>
                </c:pt>
                <c:pt idx="63">
                  <c:v>3.4843684293559887E-6</c:v>
                </c:pt>
                <c:pt idx="64">
                  <c:v>2.8655926565565631E-6</c:v>
                </c:pt>
                <c:pt idx="65">
                  <c:v>3.2440671583659207E-7</c:v>
                </c:pt>
                <c:pt idx="66">
                  <c:v>2.6433139808907502E-7</c:v>
                </c:pt>
                <c:pt idx="67">
                  <c:v>1.8623348501730285E-7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81-4EB2-B59A-FB0150918E50}"/>
            </c:ext>
          </c:extLst>
        </c:ser>
        <c:ser>
          <c:idx val="1"/>
          <c:order val="1"/>
          <c:tx>
            <c:strRef>
              <c:f>Time!$BR$8</c:f>
              <c:strCache>
                <c:ptCount val="1"/>
                <c:pt idx="0">
                  <c:v>HBShp</c:v>
                </c:pt>
              </c:strCache>
            </c:strRef>
          </c:tx>
          <c:spPr>
            <a:ln w="28575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Time!$BF$9:$BF$209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Time!$BR$9:$BR$209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2.8428837814365983E-2</c:v>
                </c:pt>
                <c:pt idx="2">
                  <c:v>0.15972064881889991</c:v>
                </c:pt>
                <c:pt idx="3">
                  <c:v>0.25908930084940363</c:v>
                </c:pt>
                <c:pt idx="4">
                  <c:v>0.19385206684861914</c:v>
                </c:pt>
                <c:pt idx="5">
                  <c:v>0.11311008000913485</c:v>
                </c:pt>
                <c:pt idx="6">
                  <c:v>7.8188886053260895E-2</c:v>
                </c:pt>
                <c:pt idx="7">
                  <c:v>5.2942970618291368E-2</c:v>
                </c:pt>
                <c:pt idx="8">
                  <c:v>3.5076319266417237E-2</c:v>
                </c:pt>
                <c:pt idx="9">
                  <c:v>2.1776381005863082E-2</c:v>
                </c:pt>
                <c:pt idx="10">
                  <c:v>1.589541962831701E-2</c:v>
                </c:pt>
                <c:pt idx="11">
                  <c:v>1.0330483437150938E-2</c:v>
                </c:pt>
                <c:pt idx="12">
                  <c:v>6.2851809480859158E-3</c:v>
                </c:pt>
                <c:pt idx="13">
                  <c:v>4.2789753953539804E-3</c:v>
                </c:pt>
                <c:pt idx="14">
                  <c:v>3.3438672810834152E-3</c:v>
                </c:pt>
                <c:pt idx="15">
                  <c:v>2.6545890526669166E-3</c:v>
                </c:pt>
                <c:pt idx="16">
                  <c:v>2.2735465385387058E-3</c:v>
                </c:pt>
                <c:pt idx="17">
                  <c:v>1.7587885056568676E-3</c:v>
                </c:pt>
                <c:pt idx="18">
                  <c:v>1.4374390124858483E-3</c:v>
                </c:pt>
                <c:pt idx="19">
                  <c:v>1.0077910930223258E-3</c:v>
                </c:pt>
                <c:pt idx="20">
                  <c:v>8.3065939817367944E-4</c:v>
                </c:pt>
                <c:pt idx="21">
                  <c:v>8.0295724381281778E-4</c:v>
                </c:pt>
                <c:pt idx="22">
                  <c:v>6.8973974338147007E-4</c:v>
                </c:pt>
                <c:pt idx="23">
                  <c:v>6.1677535306570207E-4</c:v>
                </c:pt>
                <c:pt idx="24">
                  <c:v>5.5889462258071603E-4</c:v>
                </c:pt>
                <c:pt idx="25">
                  <c:v>4.6006288130141278E-4</c:v>
                </c:pt>
                <c:pt idx="26">
                  <c:v>5.2781552945176883E-4</c:v>
                </c:pt>
                <c:pt idx="27">
                  <c:v>5.5422319061819772E-4</c:v>
                </c:pt>
                <c:pt idx="28">
                  <c:v>4.9827857169358061E-4</c:v>
                </c:pt>
                <c:pt idx="29">
                  <c:v>4.7046385270711619E-4</c:v>
                </c:pt>
                <c:pt idx="30">
                  <c:v>4.2856729905773504E-4</c:v>
                </c:pt>
                <c:pt idx="31">
                  <c:v>3.5383564412000217E-4</c:v>
                </c:pt>
                <c:pt idx="32">
                  <c:v>3.3448578497887203E-4</c:v>
                </c:pt>
                <c:pt idx="33">
                  <c:v>2.5298899604240784E-4</c:v>
                </c:pt>
                <c:pt idx="34">
                  <c:v>2.5114293618252109E-4</c:v>
                </c:pt>
                <c:pt idx="35">
                  <c:v>1.9314964107193221E-4</c:v>
                </c:pt>
                <c:pt idx="36">
                  <c:v>1.697024295588583E-4</c:v>
                </c:pt>
                <c:pt idx="37">
                  <c:v>1.4467931328734451E-4</c:v>
                </c:pt>
                <c:pt idx="38">
                  <c:v>1.1865437184796535E-4</c:v>
                </c:pt>
                <c:pt idx="39">
                  <c:v>9.1909016804727928E-5</c:v>
                </c:pt>
                <c:pt idx="40">
                  <c:v>7.9065393023442624E-5</c:v>
                </c:pt>
                <c:pt idx="41">
                  <c:v>5.2275012129964049E-5</c:v>
                </c:pt>
                <c:pt idx="42">
                  <c:v>3.050501353837265E-5</c:v>
                </c:pt>
                <c:pt idx="43">
                  <c:v>2.3953752328286717E-5</c:v>
                </c:pt>
                <c:pt idx="44">
                  <c:v>1.0367202018022588E-5</c:v>
                </c:pt>
                <c:pt idx="45">
                  <c:v>2.9154238031138435E-6</c:v>
                </c:pt>
                <c:pt idx="46">
                  <c:v>3.6020680192912353E-7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81-4EB2-B59A-FB0150918E50}"/>
            </c:ext>
          </c:extLst>
        </c:ser>
        <c:ser>
          <c:idx val="2"/>
          <c:order val="2"/>
          <c:tx>
            <c:strRef>
              <c:f>Time!$BS$8</c:f>
              <c:strCache>
                <c:ptCount val="1"/>
                <c:pt idx="0">
                  <c:v>HBOth</c:v>
                </c:pt>
              </c:strCache>
            </c:strRef>
          </c:tx>
          <c:spPr>
            <a:ln w="28575" cap="rnd" cmpd="sng" algn="ctr">
              <a:solidFill>
                <a:schemeClr val="accent3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Time!$BF$9:$BF$209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Time!$BS$9:$BS$209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0.12703183089842471</c:v>
                </c:pt>
                <c:pt idx="2">
                  <c:v>0.19645681401513254</c:v>
                </c:pt>
                <c:pt idx="3">
                  <c:v>0.1744960917148945</c:v>
                </c:pt>
                <c:pt idx="4">
                  <c:v>0.12896223556175918</c:v>
                </c:pt>
                <c:pt idx="5">
                  <c:v>8.0719860304892643E-2</c:v>
                </c:pt>
                <c:pt idx="6">
                  <c:v>5.7234434221261468E-2</c:v>
                </c:pt>
                <c:pt idx="7">
                  <c:v>4.6385710519539818E-2</c:v>
                </c:pt>
                <c:pt idx="8">
                  <c:v>3.6149132962506769E-2</c:v>
                </c:pt>
                <c:pt idx="9">
                  <c:v>2.9482062112654757E-2</c:v>
                </c:pt>
                <c:pt idx="10">
                  <c:v>2.6133637129232164E-2</c:v>
                </c:pt>
                <c:pt idx="11">
                  <c:v>2.1588579434419452E-2</c:v>
                </c:pt>
                <c:pt idx="12">
                  <c:v>1.6250578647006655E-2</c:v>
                </c:pt>
                <c:pt idx="13">
                  <c:v>1.1631610488565031E-2</c:v>
                </c:pt>
                <c:pt idx="14">
                  <c:v>8.0943814098747412E-3</c:v>
                </c:pt>
                <c:pt idx="15">
                  <c:v>6.4043292214917271E-3</c:v>
                </c:pt>
                <c:pt idx="16">
                  <c:v>5.3524233976609279E-3</c:v>
                </c:pt>
                <c:pt idx="17">
                  <c:v>4.3013783827751187E-3</c:v>
                </c:pt>
                <c:pt idx="18">
                  <c:v>3.2366145636968349E-3</c:v>
                </c:pt>
                <c:pt idx="19">
                  <c:v>2.3704323301670721E-3</c:v>
                </c:pt>
                <c:pt idx="20">
                  <c:v>1.8407262371125908E-3</c:v>
                </c:pt>
                <c:pt idx="21">
                  <c:v>1.559609856807058E-3</c:v>
                </c:pt>
                <c:pt idx="22">
                  <c:v>1.4285259789419121E-3</c:v>
                </c:pt>
                <c:pt idx="23">
                  <c:v>1.2697283841622926E-3</c:v>
                </c:pt>
                <c:pt idx="24">
                  <c:v>1.0537384265218617E-3</c:v>
                </c:pt>
                <c:pt idx="25">
                  <c:v>1.1277382193809117E-3</c:v>
                </c:pt>
                <c:pt idx="26">
                  <c:v>1.0529398773433335E-3</c:v>
                </c:pt>
                <c:pt idx="27">
                  <c:v>9.596964027549429E-4</c:v>
                </c:pt>
                <c:pt idx="28">
                  <c:v>9.1702410021150121E-4</c:v>
                </c:pt>
                <c:pt idx="29">
                  <c:v>8.0956374329894411E-4</c:v>
                </c:pt>
                <c:pt idx="30">
                  <c:v>7.4214183011387053E-4</c:v>
                </c:pt>
                <c:pt idx="31">
                  <c:v>6.2254081874132028E-4</c:v>
                </c:pt>
                <c:pt idx="32">
                  <c:v>6.1841813942302144E-4</c:v>
                </c:pt>
                <c:pt idx="33">
                  <c:v>5.5372212123041447E-4</c:v>
                </c:pt>
                <c:pt idx="34">
                  <c:v>4.7114401533151628E-4</c:v>
                </c:pt>
                <c:pt idx="35">
                  <c:v>3.4616430152596559E-4</c:v>
                </c:pt>
                <c:pt idx="36">
                  <c:v>3.499648542264852E-4</c:v>
                </c:pt>
                <c:pt idx="37">
                  <c:v>2.9600458532893598E-4</c:v>
                </c:pt>
                <c:pt idx="38">
                  <c:v>2.3241029430806087E-4</c:v>
                </c:pt>
                <c:pt idx="39">
                  <c:v>1.9988904064421236E-4</c:v>
                </c:pt>
                <c:pt idx="40">
                  <c:v>1.7172055673993336E-4</c:v>
                </c:pt>
                <c:pt idx="41">
                  <c:v>1.5087706970716875E-4</c:v>
                </c:pt>
                <c:pt idx="42">
                  <c:v>1.4722539905688315E-4</c:v>
                </c:pt>
                <c:pt idx="43">
                  <c:v>1.1929783337934647E-4</c:v>
                </c:pt>
                <c:pt idx="44">
                  <c:v>9.6632571440990927E-5</c:v>
                </c:pt>
                <c:pt idx="45">
                  <c:v>7.7521530083676896E-5</c:v>
                </c:pt>
                <c:pt idx="46">
                  <c:v>7.0074720625607371E-5</c:v>
                </c:pt>
                <c:pt idx="47">
                  <c:v>6.7186408851067128E-5</c:v>
                </c:pt>
                <c:pt idx="48">
                  <c:v>5.6366744218604795E-5</c:v>
                </c:pt>
                <c:pt idx="49">
                  <c:v>4.4258573115026095E-5</c:v>
                </c:pt>
                <c:pt idx="50">
                  <c:v>4.0460727360874312E-5</c:v>
                </c:pt>
                <c:pt idx="51">
                  <c:v>4.1741112992886991E-5</c:v>
                </c:pt>
                <c:pt idx="52">
                  <c:v>3.3668998923834529E-5</c:v>
                </c:pt>
                <c:pt idx="53">
                  <c:v>3.2115211708664807E-5</c:v>
                </c:pt>
                <c:pt idx="54">
                  <c:v>2.5023012224789063E-5</c:v>
                </c:pt>
                <c:pt idx="55">
                  <c:v>2.4002493444093967E-5</c:v>
                </c:pt>
                <c:pt idx="56">
                  <c:v>1.9327597066745342E-5</c:v>
                </c:pt>
                <c:pt idx="57">
                  <c:v>1.6360783847536252E-5</c:v>
                </c:pt>
                <c:pt idx="58">
                  <c:v>9.8424569936535092E-6</c:v>
                </c:pt>
                <c:pt idx="59">
                  <c:v>3.3782690671285974E-6</c:v>
                </c:pt>
                <c:pt idx="60">
                  <c:v>2.0708139714370009E-6</c:v>
                </c:pt>
                <c:pt idx="61">
                  <c:v>6.6049491376552703E-7</c:v>
                </c:pt>
                <c:pt idx="62">
                  <c:v>1.0557090834776867E-7</c:v>
                </c:pt>
                <c:pt idx="63">
                  <c:v>1.0827785471566018E-8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1.6241678207349024E-5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81-4EB2-B59A-FB0150918E50}"/>
            </c:ext>
          </c:extLst>
        </c:ser>
        <c:ser>
          <c:idx val="3"/>
          <c:order val="3"/>
          <c:tx>
            <c:strRef>
              <c:f>Time!$BT$8</c:f>
              <c:strCache>
                <c:ptCount val="1"/>
                <c:pt idx="0">
                  <c:v>HBSch_Pr</c:v>
                </c:pt>
              </c:strCache>
            </c:strRef>
          </c:tx>
          <c:spPr>
            <a:ln w="28575" cap="rnd" cmpd="sng" algn="ctr">
              <a:solidFill>
                <a:schemeClr val="accent4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Time!$BF$9:$BF$209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Time!$BT$9:$BT$209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0.15176615412455549</c:v>
                </c:pt>
                <c:pt idx="2">
                  <c:v>0.4694130090770024</c:v>
                </c:pt>
                <c:pt idx="3">
                  <c:v>0.22555408282027883</c:v>
                </c:pt>
                <c:pt idx="4">
                  <c:v>4.5080984856208962E-2</c:v>
                </c:pt>
                <c:pt idx="5">
                  <c:v>2.7900625474833934E-2</c:v>
                </c:pt>
                <c:pt idx="6">
                  <c:v>2.2712691034491167E-2</c:v>
                </c:pt>
                <c:pt idx="7">
                  <c:v>1.9863113445987218E-2</c:v>
                </c:pt>
                <c:pt idx="8">
                  <c:v>1.47327371806942E-2</c:v>
                </c:pt>
                <c:pt idx="9">
                  <c:v>1.0604113920170279E-2</c:v>
                </c:pt>
                <c:pt idx="10">
                  <c:v>6.8704472421375531E-3</c:v>
                </c:pt>
                <c:pt idx="11">
                  <c:v>3.2574399680272161E-3</c:v>
                </c:pt>
                <c:pt idx="12">
                  <c:v>1.4442734682960554E-3</c:v>
                </c:pt>
                <c:pt idx="13">
                  <c:v>5.3199319089028765E-4</c:v>
                </c:pt>
                <c:pt idx="14">
                  <c:v>2.2110625804617649E-4</c:v>
                </c:pt>
                <c:pt idx="15">
                  <c:v>4.5016315894941977E-5</c:v>
                </c:pt>
                <c:pt idx="16">
                  <c:v>2.1836272635606181E-6</c:v>
                </c:pt>
                <c:pt idx="17">
                  <c:v>2.7995221327700237E-8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781-4EB2-B59A-FB0150918E50}"/>
            </c:ext>
          </c:extLst>
        </c:ser>
        <c:ser>
          <c:idx val="4"/>
          <c:order val="4"/>
          <c:tx>
            <c:strRef>
              <c:f>Time!$BU$8</c:f>
              <c:strCache>
                <c:ptCount val="1"/>
                <c:pt idx="0">
                  <c:v>HBSch_Sc</c:v>
                </c:pt>
              </c:strCache>
            </c:strRef>
          </c:tx>
          <c:spPr>
            <a:ln w="28575" cap="rnd" cmpd="sng" algn="ctr">
              <a:solidFill>
                <a:schemeClr val="accent5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Time!$BF$9:$BF$209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Time!$BU$9:$BU$209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9.2821296245637022E-2</c:v>
                </c:pt>
                <c:pt idx="2">
                  <c:v>0.2621002692871246</c:v>
                </c:pt>
                <c:pt idx="3">
                  <c:v>0.23776137398713804</c:v>
                </c:pt>
                <c:pt idx="4">
                  <c:v>0.16548949663536938</c:v>
                </c:pt>
                <c:pt idx="5">
                  <c:v>9.0651957388966545E-2</c:v>
                </c:pt>
                <c:pt idx="6">
                  <c:v>5.2375439134787198E-2</c:v>
                </c:pt>
                <c:pt idx="7">
                  <c:v>2.8586375827952658E-2</c:v>
                </c:pt>
                <c:pt idx="8">
                  <c:v>1.561370234556827E-2</c:v>
                </c:pt>
                <c:pt idx="9">
                  <c:v>9.9811409139995075E-3</c:v>
                </c:pt>
                <c:pt idx="10">
                  <c:v>8.3111161075451936E-3</c:v>
                </c:pt>
                <c:pt idx="11">
                  <c:v>7.5465040211746487E-3</c:v>
                </c:pt>
                <c:pt idx="12">
                  <c:v>6.5555387547831592E-3</c:v>
                </c:pt>
                <c:pt idx="13">
                  <c:v>5.8912687997621045E-3</c:v>
                </c:pt>
                <c:pt idx="14">
                  <c:v>4.9979652495206377E-3</c:v>
                </c:pt>
                <c:pt idx="15">
                  <c:v>3.9360793503808791E-3</c:v>
                </c:pt>
                <c:pt idx="16">
                  <c:v>3.0567139591766452E-3</c:v>
                </c:pt>
                <c:pt idx="17">
                  <c:v>2.0902193068414753E-3</c:v>
                </c:pt>
                <c:pt idx="18">
                  <c:v>1.4660294426265795E-3</c:v>
                </c:pt>
                <c:pt idx="19">
                  <c:v>6.0006612741968571E-4</c:v>
                </c:pt>
                <c:pt idx="20">
                  <c:v>1.5429731259995383E-4</c:v>
                </c:pt>
                <c:pt idx="21">
                  <c:v>1.2708321475123932E-5</c:v>
                </c:pt>
                <c:pt idx="22">
                  <c:v>4.4148015050058326E-7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781-4EB2-B59A-FB0150918E50}"/>
            </c:ext>
          </c:extLst>
        </c:ser>
        <c:ser>
          <c:idx val="5"/>
          <c:order val="5"/>
          <c:tx>
            <c:strRef>
              <c:f>Time!$BV$8</c:f>
              <c:strCache>
                <c:ptCount val="1"/>
                <c:pt idx="0">
                  <c:v>NHBW</c:v>
                </c:pt>
              </c:strCache>
            </c:strRef>
          </c:tx>
          <c:spPr>
            <a:ln w="28575" cap="rnd" cmpd="sng" algn="ctr">
              <a:solidFill>
                <a:schemeClr val="accent6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Time!$BF$9:$BF$209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Time!$BV$9:$BV$209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3.0153856868826059E-2</c:v>
                </c:pt>
                <c:pt idx="2">
                  <c:v>9.3619457328087755E-2</c:v>
                </c:pt>
                <c:pt idx="3">
                  <c:v>0.15249463613172234</c:v>
                </c:pt>
                <c:pt idx="4">
                  <c:v>0.13728645758904706</c:v>
                </c:pt>
                <c:pt idx="5">
                  <c:v>0.11467732151574292</c:v>
                </c:pt>
                <c:pt idx="6">
                  <c:v>8.3260232914722718E-2</c:v>
                </c:pt>
                <c:pt idx="7">
                  <c:v>6.8469052588142565E-2</c:v>
                </c:pt>
                <c:pt idx="8">
                  <c:v>5.3674944606650336E-2</c:v>
                </c:pt>
                <c:pt idx="9">
                  <c:v>4.5545784279009287E-2</c:v>
                </c:pt>
                <c:pt idx="10">
                  <c:v>3.8908970361615822E-2</c:v>
                </c:pt>
                <c:pt idx="11">
                  <c:v>2.9648913440043164E-2</c:v>
                </c:pt>
                <c:pt idx="12">
                  <c:v>2.2027444427813011E-2</c:v>
                </c:pt>
                <c:pt idx="13">
                  <c:v>1.7812674282943787E-2</c:v>
                </c:pt>
                <c:pt idx="14">
                  <c:v>1.3935752946809855E-2</c:v>
                </c:pt>
                <c:pt idx="15">
                  <c:v>1.2309710295577444E-2</c:v>
                </c:pt>
                <c:pt idx="16">
                  <c:v>1.0006750170661088E-2</c:v>
                </c:pt>
                <c:pt idx="17">
                  <c:v>8.5128372082237096E-3</c:v>
                </c:pt>
                <c:pt idx="18">
                  <c:v>6.923403083983975E-3</c:v>
                </c:pt>
                <c:pt idx="19">
                  <c:v>6.3253268434585825E-3</c:v>
                </c:pt>
                <c:pt idx="20">
                  <c:v>5.9542337427611605E-3</c:v>
                </c:pt>
                <c:pt idx="21">
                  <c:v>5.4832665196684251E-3</c:v>
                </c:pt>
                <c:pt idx="22">
                  <c:v>5.1208022966065959E-3</c:v>
                </c:pt>
                <c:pt idx="23">
                  <c:v>4.7521103865607464E-3</c:v>
                </c:pt>
                <c:pt idx="24">
                  <c:v>4.3368970127146611E-3</c:v>
                </c:pt>
                <c:pt idx="25">
                  <c:v>3.9666642316624539E-3</c:v>
                </c:pt>
                <c:pt idx="26">
                  <c:v>3.7144108073302443E-3</c:v>
                </c:pt>
                <c:pt idx="27">
                  <c:v>3.2508526056597375E-3</c:v>
                </c:pt>
                <c:pt idx="28">
                  <c:v>2.808763873344459E-3</c:v>
                </c:pt>
                <c:pt idx="29">
                  <c:v>2.4084199047097105E-3</c:v>
                </c:pt>
                <c:pt idx="30">
                  <c:v>1.9675895503829558E-3</c:v>
                </c:pt>
                <c:pt idx="31">
                  <c:v>1.6143320315841051E-3</c:v>
                </c:pt>
                <c:pt idx="32">
                  <c:v>1.3456940122176424E-3</c:v>
                </c:pt>
                <c:pt idx="33">
                  <c:v>1.1549470222224794E-3</c:v>
                </c:pt>
                <c:pt idx="34">
                  <c:v>1.0179635897574239E-3</c:v>
                </c:pt>
                <c:pt idx="35">
                  <c:v>8.4737632876208651E-4</c:v>
                </c:pt>
                <c:pt idx="36">
                  <c:v>7.1402678375368748E-4</c:v>
                </c:pt>
                <c:pt idx="37">
                  <c:v>5.7882819353766103E-4</c:v>
                </c:pt>
                <c:pt idx="38">
                  <c:v>4.4992149326425544E-4</c:v>
                </c:pt>
                <c:pt idx="39">
                  <c:v>3.6426190590257708E-4</c:v>
                </c:pt>
                <c:pt idx="40">
                  <c:v>3.0278115274896952E-4</c:v>
                </c:pt>
                <c:pt idx="41">
                  <c:v>2.876677762949603E-4</c:v>
                </c:pt>
                <c:pt idx="42">
                  <c:v>2.2794618420694259E-4</c:v>
                </c:pt>
                <c:pt idx="43">
                  <c:v>2.0478175674472292E-4</c:v>
                </c:pt>
                <c:pt idx="44">
                  <c:v>1.8803762514232018E-4</c:v>
                </c:pt>
                <c:pt idx="45">
                  <c:v>1.7748265874878105E-4</c:v>
                </c:pt>
                <c:pt idx="46">
                  <c:v>1.6862265046223358E-4</c:v>
                </c:pt>
                <c:pt idx="47">
                  <c:v>1.5237930193689656E-4</c:v>
                </c:pt>
                <c:pt idx="48">
                  <c:v>1.5175011294263452E-4</c:v>
                </c:pt>
                <c:pt idx="49">
                  <c:v>1.433908877331528E-4</c:v>
                </c:pt>
                <c:pt idx="50">
                  <c:v>1.2903510619060197E-4</c:v>
                </c:pt>
                <c:pt idx="51">
                  <c:v>1.2375762299383241E-4</c:v>
                </c:pt>
                <c:pt idx="52">
                  <c:v>1.0936331967612271E-4</c:v>
                </c:pt>
                <c:pt idx="53">
                  <c:v>8.0728800141338905E-5</c:v>
                </c:pt>
                <c:pt idx="54">
                  <c:v>4.6418739066476877E-5</c:v>
                </c:pt>
                <c:pt idx="55">
                  <c:v>3.025243409145769E-5</c:v>
                </c:pt>
                <c:pt idx="56">
                  <c:v>1.6769812785841996E-5</c:v>
                </c:pt>
                <c:pt idx="57">
                  <c:v>9.8744150323985402E-6</c:v>
                </c:pt>
                <c:pt idx="58">
                  <c:v>3.0817420127121578E-6</c:v>
                </c:pt>
                <c:pt idx="59">
                  <c:v>8.0895727833694149E-7</c:v>
                </c:pt>
                <c:pt idx="60">
                  <c:v>1.669276923552419E-7</c:v>
                </c:pt>
                <c:pt idx="61">
                  <c:v>1.2840591719633992E-8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781-4EB2-B59A-FB0150918E50}"/>
            </c:ext>
          </c:extLst>
        </c:ser>
        <c:ser>
          <c:idx val="6"/>
          <c:order val="6"/>
          <c:tx>
            <c:strRef>
              <c:f>Time!$BW$8</c:f>
              <c:strCache>
                <c:ptCount val="1"/>
                <c:pt idx="0">
                  <c:v>NHBNW</c:v>
                </c:pt>
              </c:strCache>
            </c:strRef>
          </c:tx>
          <c:spPr>
            <a:ln w="28575" cap="rnd" cmpd="sng" algn="ctr">
              <a:solidFill>
                <a:schemeClr val="accent1">
                  <a:lumMod val="60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Time!$BF$9:$BF$209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Time!$BW$9:$BW$209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6.127019638092613E-2</c:v>
                </c:pt>
                <c:pt idx="2">
                  <c:v>0.15495604789822845</c:v>
                </c:pt>
                <c:pt idx="3">
                  <c:v>0.19766158720494198</c:v>
                </c:pt>
                <c:pt idx="4">
                  <c:v>0.14604912070321577</c:v>
                </c:pt>
                <c:pt idx="5">
                  <c:v>0.11482048009090515</c:v>
                </c:pt>
                <c:pt idx="6">
                  <c:v>7.7166651826028526E-2</c:v>
                </c:pt>
                <c:pt idx="7">
                  <c:v>5.4971769449576886E-2</c:v>
                </c:pt>
                <c:pt idx="8">
                  <c:v>3.8580327739720061E-2</c:v>
                </c:pt>
                <c:pt idx="9">
                  <c:v>2.9847153956511909E-2</c:v>
                </c:pt>
                <c:pt idx="10">
                  <c:v>2.381674709666072E-2</c:v>
                </c:pt>
                <c:pt idx="11">
                  <c:v>1.7961749356254161E-2</c:v>
                </c:pt>
                <c:pt idx="12">
                  <c:v>1.3958082072507174E-2</c:v>
                </c:pt>
                <c:pt idx="13">
                  <c:v>1.1260755331396184E-2</c:v>
                </c:pt>
                <c:pt idx="14">
                  <c:v>8.4558523425351251E-3</c:v>
                </c:pt>
                <c:pt idx="15">
                  <c:v>6.7095090927212471E-3</c:v>
                </c:pt>
                <c:pt idx="16">
                  <c:v>5.0948936870443958E-3</c:v>
                </c:pt>
                <c:pt idx="17">
                  <c:v>3.9879412575130222E-3</c:v>
                </c:pt>
                <c:pt idx="18">
                  <c:v>3.2304901719911387E-3</c:v>
                </c:pt>
                <c:pt idx="19">
                  <c:v>2.807293856264108E-3</c:v>
                </c:pt>
                <c:pt idx="20">
                  <c:v>2.4796810951103489E-3</c:v>
                </c:pt>
                <c:pt idx="21">
                  <c:v>2.1859240392147518E-3</c:v>
                </c:pt>
                <c:pt idx="22">
                  <c:v>1.9457121848377289E-3</c:v>
                </c:pt>
                <c:pt idx="23">
                  <c:v>1.8148217835611286E-3</c:v>
                </c:pt>
                <c:pt idx="24">
                  <c:v>1.7215907402293612E-3</c:v>
                </c:pt>
                <c:pt idx="25">
                  <c:v>1.6476400607681786E-3</c:v>
                </c:pt>
                <c:pt idx="26">
                  <c:v>1.5883478277112571E-3</c:v>
                </c:pt>
                <c:pt idx="27">
                  <c:v>1.4720903020645534E-3</c:v>
                </c:pt>
                <c:pt idx="28">
                  <c:v>1.4137505803526972E-3</c:v>
                </c:pt>
                <c:pt idx="29">
                  <c:v>1.2983304975664202E-3</c:v>
                </c:pt>
                <c:pt idx="30">
                  <c:v>1.192013610453788E-3</c:v>
                </c:pt>
                <c:pt idx="31">
                  <c:v>1.093949690767192E-3</c:v>
                </c:pt>
                <c:pt idx="32">
                  <c:v>9.8910951587409079E-4</c:v>
                </c:pt>
                <c:pt idx="33">
                  <c:v>9.3081454301737192E-4</c:v>
                </c:pt>
                <c:pt idx="34">
                  <c:v>8.3293601144491614E-4</c:v>
                </c:pt>
                <c:pt idx="35">
                  <c:v>7.4550314120022448E-4</c:v>
                </c:pt>
                <c:pt idx="36">
                  <c:v>6.6629766760720459E-4</c:v>
                </c:pt>
                <c:pt idx="37">
                  <c:v>5.6097164800118413E-4</c:v>
                </c:pt>
                <c:pt idx="38">
                  <c:v>4.8328124278924152E-4</c:v>
                </c:pt>
                <c:pt idx="39">
                  <c:v>4.2669311912133103E-4</c:v>
                </c:pt>
                <c:pt idx="40">
                  <c:v>4.1548672725623311E-4</c:v>
                </c:pt>
                <c:pt idx="41">
                  <c:v>3.4173422129637272E-4</c:v>
                </c:pt>
                <c:pt idx="42">
                  <c:v>3.0497623314787692E-4</c:v>
                </c:pt>
                <c:pt idx="43">
                  <c:v>2.7423376966855228E-4</c:v>
                </c:pt>
                <c:pt idx="44">
                  <c:v>2.2008765495242009E-4</c:v>
                </c:pt>
                <c:pt idx="45">
                  <c:v>1.6934245322672268E-4</c:v>
                </c:pt>
                <c:pt idx="46">
                  <c:v>9.8831042917521062E-5</c:v>
                </c:pt>
                <c:pt idx="47">
                  <c:v>5.1876708491311994E-5</c:v>
                </c:pt>
                <c:pt idx="48">
                  <c:v>2.1140637705578404E-5</c:v>
                </c:pt>
                <c:pt idx="49">
                  <c:v>5.5999995857534564E-6</c:v>
                </c:pt>
                <c:pt idx="50">
                  <c:v>5.4977164882967722E-7</c:v>
                </c:pt>
                <c:pt idx="51">
                  <c:v>3.1963467955213798E-8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781-4EB2-B59A-FB0150918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0.1"/>
        <c:minorUnit val="5.000000000000001E-2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6122253100715354"/>
          <c:y val="0.14478983605310208"/>
          <c:w val="0.12492877284840666"/>
          <c:h val="0.3466782684773099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strRef>
          <c:f>Obs_Time!$V$7:$V$8</c:f>
          <c:strCache>
            <c:ptCount val="2"/>
            <c:pt idx="0">
              <c:v>Observed Average Trip Length: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normalizeH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250719218735412"/>
          <c:y val="0.11310908504857944"/>
          <c:w val="0.81678976858819807"/>
          <c:h val="0.61628217525440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Obs_Time!$X$9</c:f>
              <c:strCache>
                <c:ptCount val="1"/>
                <c:pt idx="0">
                  <c:v>Avg Trip Length</c:v>
                </c:pt>
              </c:strCache>
            </c:strRef>
          </c:tx>
          <c:spPr>
            <a:solidFill>
              <a:schemeClr val="accent2">
                <a:lumMod val="50000"/>
                <a:alpha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Obs_Time!$W$10:$W$19</c15:sqref>
                  </c15:fullRef>
                </c:ext>
              </c:extLst>
              <c:f>Obs_Time!$W$10:$W$18</c:f>
              <c:strCache>
                <c:ptCount val="9"/>
                <c:pt idx="0">
                  <c:v>HBW</c:v>
                </c:pt>
                <c:pt idx="1">
                  <c:v>HBShp</c:v>
                </c:pt>
                <c:pt idx="2">
                  <c:v>HBOth</c:v>
                </c:pt>
                <c:pt idx="3">
                  <c:v>HBSchPr</c:v>
                </c:pt>
                <c:pt idx="4">
                  <c:v>HBSchSc</c:v>
                </c:pt>
                <c:pt idx="5">
                  <c:v>NHBW</c:v>
                </c:pt>
                <c:pt idx="6">
                  <c:v>NHBNW</c:v>
                </c:pt>
                <c:pt idx="7">
                  <c:v>LT</c:v>
                </c:pt>
                <c:pt idx="8">
                  <c:v>MD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Obs_Time!$X$10:$X$19</c15:sqref>
                  </c15:fullRef>
                </c:ext>
              </c:extLst>
              <c:f>Obs_Time!$X$10:$X$18</c:f>
              <c:numCache>
                <c:formatCode>0.0</c:formatCode>
                <c:ptCount val="9"/>
                <c:pt idx="0">
                  <c:v>21.686217800000009</c:v>
                </c:pt>
                <c:pt idx="1">
                  <c:v>10.5825408</c:v>
                </c:pt>
                <c:pt idx="2">
                  <c:v>11.342210199999998</c:v>
                </c:pt>
                <c:pt idx="3">
                  <c:v>6.5349677999999995</c:v>
                </c:pt>
                <c:pt idx="4">
                  <c:v>8.5266687999999977</c:v>
                </c:pt>
                <c:pt idx="5">
                  <c:v>15.658982399999996</c:v>
                </c:pt>
                <c:pt idx="6">
                  <c:v>12.065028200000006</c:v>
                </c:pt>
                <c:pt idx="7">
                  <c:v>0</c:v>
                </c:pt>
                <c:pt idx="8">
                  <c:v>20.713040400000001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9C-4BAC-91E9-9DED22451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19309568"/>
        <c:axId val="219311104"/>
      </c:barChart>
      <c:catAx>
        <c:axId val="21930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2">
                  <a:lumMod val="90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11104"/>
        <c:crosses val="autoZero"/>
        <c:auto val="1"/>
        <c:lblAlgn val="ctr"/>
        <c:lblOffset val="100"/>
        <c:noMultiLvlLbl val="0"/>
      </c:catAx>
      <c:valAx>
        <c:axId val="21931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095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solidFill>
          <a:schemeClr val="bg1">
            <a:lumMod val="5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strRef>
          <c:f>Obs_Time!$V$7:$V$8</c:f>
          <c:strCache>
            <c:ptCount val="2"/>
            <c:pt idx="0">
              <c:v>Observed Average Trip Length: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normalizeH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250719218735412"/>
          <c:y val="0.11310908504857944"/>
          <c:w val="0.81678976858819807"/>
          <c:h val="0.61628217525440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Obs_Time!$X$9</c:f>
              <c:strCache>
                <c:ptCount val="1"/>
                <c:pt idx="0">
                  <c:v>Avg Trip Length</c:v>
                </c:pt>
              </c:strCache>
            </c:strRef>
          </c:tx>
          <c:spPr>
            <a:solidFill>
              <a:schemeClr val="accent2">
                <a:lumMod val="50000"/>
                <a:alpha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Obs_Time!$W$20:$W$25</c:f>
              <c:strCache>
                <c:ptCount val="6"/>
                <c:pt idx="0">
                  <c:v>IX</c:v>
                </c:pt>
                <c:pt idx="1">
                  <c:v>XI</c:v>
                </c:pt>
                <c:pt idx="2">
                  <c:v>IX_MD</c:v>
                </c:pt>
                <c:pt idx="3">
                  <c:v>XI_MD</c:v>
                </c:pt>
                <c:pt idx="4">
                  <c:v>IX_HV</c:v>
                </c:pt>
                <c:pt idx="5">
                  <c:v>XI_HV</c:v>
                </c:pt>
              </c:strCache>
            </c:strRef>
          </c:cat>
          <c:val>
            <c:numRef>
              <c:f>Obs_Time!$X$20:$X$25</c:f>
              <c:numCache>
                <c:formatCode>0.0</c:formatCode>
                <c:ptCount val="6"/>
                <c:pt idx="0">
                  <c:v>40.359486199999992</c:v>
                </c:pt>
                <c:pt idx="1">
                  <c:v>36.000163600000008</c:v>
                </c:pt>
                <c:pt idx="2">
                  <c:v>46.725828080997566</c:v>
                </c:pt>
                <c:pt idx="3">
                  <c:v>48.95515457078394</c:v>
                </c:pt>
                <c:pt idx="4">
                  <c:v>68.234171571250187</c:v>
                </c:pt>
                <c:pt idx="5">
                  <c:v>73.505849301857424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B-4BDD-96C1-95D22A0A4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19309568"/>
        <c:axId val="219311104"/>
      </c:barChart>
      <c:catAx>
        <c:axId val="21930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2">
                  <a:lumMod val="90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11104"/>
        <c:crosses val="autoZero"/>
        <c:auto val="1"/>
        <c:lblAlgn val="ctr"/>
        <c:lblOffset val="100"/>
        <c:noMultiLvlLbl val="0"/>
      </c:catAx>
      <c:valAx>
        <c:axId val="21931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095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solidFill>
          <a:schemeClr val="bg1">
            <a:lumMod val="5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strRef>
          <c:f>Obs_Dist!$V$7:$V$8</c:f>
          <c:strCache>
            <c:ptCount val="2"/>
            <c:pt idx="0">
              <c:v>Observed Average Trip Length:</c:v>
            </c:pt>
            <c:pt idx="1">
              <c:v>Distance (miles)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normalizeH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250719218735412"/>
          <c:y val="0.11310908504857944"/>
          <c:w val="0.81678976858819807"/>
          <c:h val="0.61628217525440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Obs_Dist!$X$9</c:f>
              <c:strCache>
                <c:ptCount val="1"/>
                <c:pt idx="0">
                  <c:v>Avg Trip Length</c:v>
                </c:pt>
              </c:strCache>
            </c:strRef>
          </c:tx>
          <c:spPr>
            <a:solidFill>
              <a:schemeClr val="accent2">
                <a:lumMod val="50000"/>
                <a:alpha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Obs_Dist!$W$10:$W$19</c15:sqref>
                  </c15:fullRef>
                </c:ext>
              </c:extLst>
              <c:f>Obs_Dist!$W$10:$W$18</c:f>
              <c:strCache>
                <c:ptCount val="9"/>
                <c:pt idx="0">
                  <c:v>HBW</c:v>
                </c:pt>
                <c:pt idx="1">
                  <c:v>HBShp</c:v>
                </c:pt>
                <c:pt idx="2">
                  <c:v>HBOth</c:v>
                </c:pt>
                <c:pt idx="3">
                  <c:v>HBSchPr</c:v>
                </c:pt>
                <c:pt idx="4">
                  <c:v>HBSchSc</c:v>
                </c:pt>
                <c:pt idx="5">
                  <c:v>NHBW</c:v>
                </c:pt>
                <c:pt idx="6">
                  <c:v>NHBNW</c:v>
                </c:pt>
                <c:pt idx="7">
                  <c:v>LT</c:v>
                </c:pt>
                <c:pt idx="8">
                  <c:v>MD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Obs_Dist!$X$10:$X$19</c15:sqref>
                  </c15:fullRef>
                </c:ext>
              </c:extLst>
              <c:f>Obs_Dist!$X$10:$X$18</c:f>
              <c:numCache>
                <c:formatCode>0.0</c:formatCode>
                <c:ptCount val="9"/>
                <c:pt idx="0">
                  <c:v>10.179789600000007</c:v>
                </c:pt>
                <c:pt idx="1">
                  <c:v>3.762366800000001</c:v>
                </c:pt>
                <c:pt idx="2">
                  <c:v>4.6658188000000012</c:v>
                </c:pt>
                <c:pt idx="3">
                  <c:v>1.6221593999999999</c:v>
                </c:pt>
                <c:pt idx="4">
                  <c:v>2.9750232000000003</c:v>
                </c:pt>
                <c:pt idx="5">
                  <c:v>6.4984808000000056</c:v>
                </c:pt>
                <c:pt idx="6">
                  <c:v>4.6759941999999981</c:v>
                </c:pt>
                <c:pt idx="7">
                  <c:v>0</c:v>
                </c:pt>
                <c:pt idx="8">
                  <c:v>12.611939600000005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6F-4DED-9C19-55F246D12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19309568"/>
        <c:axId val="219311104"/>
      </c:barChart>
      <c:catAx>
        <c:axId val="21930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2">
                  <a:lumMod val="90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11104"/>
        <c:crosses val="autoZero"/>
        <c:auto val="1"/>
        <c:lblAlgn val="ctr"/>
        <c:lblOffset val="100"/>
        <c:noMultiLvlLbl val="0"/>
      </c:catAx>
      <c:valAx>
        <c:axId val="21931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095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solidFill>
          <a:schemeClr val="bg1">
            <a:lumMod val="5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strRef>
          <c:f>Obs_Dist!$V$7:$V$8</c:f>
          <c:strCache>
            <c:ptCount val="2"/>
            <c:pt idx="0">
              <c:v>Observed Average Trip Length:</c:v>
            </c:pt>
            <c:pt idx="1">
              <c:v>Distance (miles)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normalizeH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250719218735412"/>
          <c:y val="0.11310908504857944"/>
          <c:w val="0.81678976858819807"/>
          <c:h val="0.61628217525440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Obs_Dist!$X$9</c:f>
              <c:strCache>
                <c:ptCount val="1"/>
                <c:pt idx="0">
                  <c:v>Avg Trip Length</c:v>
                </c:pt>
              </c:strCache>
            </c:strRef>
          </c:tx>
          <c:spPr>
            <a:solidFill>
              <a:schemeClr val="accent2">
                <a:lumMod val="50000"/>
                <a:alpha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Obs_Dist!$W$20:$W$25</c:f>
              <c:strCache>
                <c:ptCount val="6"/>
                <c:pt idx="0">
                  <c:v>IX</c:v>
                </c:pt>
                <c:pt idx="1">
                  <c:v>XI</c:v>
                </c:pt>
                <c:pt idx="2">
                  <c:v>IX_MD</c:v>
                </c:pt>
                <c:pt idx="3">
                  <c:v>XI_MD</c:v>
                </c:pt>
                <c:pt idx="4">
                  <c:v>IX_HV</c:v>
                </c:pt>
                <c:pt idx="5">
                  <c:v>XI_HV</c:v>
                </c:pt>
              </c:strCache>
            </c:strRef>
          </c:cat>
          <c:val>
            <c:numRef>
              <c:f>Obs_Dist!$X$20:$X$25</c:f>
              <c:numCache>
                <c:formatCode>0.0</c:formatCode>
                <c:ptCount val="6"/>
                <c:pt idx="0">
                  <c:v>29.463921999999997</c:v>
                </c:pt>
                <c:pt idx="1">
                  <c:v>28.700835000000001</c:v>
                </c:pt>
                <c:pt idx="2">
                  <c:v>41.835054311385086</c:v>
                </c:pt>
                <c:pt idx="3">
                  <c:v>43.12571314846744</c:v>
                </c:pt>
                <c:pt idx="4">
                  <c:v>59.708400214018113</c:v>
                </c:pt>
                <c:pt idx="5">
                  <c:v>63.975051364837029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E1-4E03-B48B-C8AAD70E7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19309568"/>
        <c:axId val="219311104"/>
      </c:barChart>
      <c:catAx>
        <c:axId val="21930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2">
                  <a:lumMod val="90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11104"/>
        <c:crosses val="autoZero"/>
        <c:auto val="1"/>
        <c:lblAlgn val="ctr"/>
        <c:lblOffset val="100"/>
        <c:noMultiLvlLbl val="0"/>
      </c:catAx>
      <c:valAx>
        <c:axId val="21931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095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solidFill>
          <a:schemeClr val="bg1">
            <a:lumMod val="5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strRef>
          <c:f>Obs_GenCost!$V$7:$V$8</c:f>
          <c:strCache>
            <c:ptCount val="2"/>
            <c:pt idx="0">
              <c:v>Observed Average Trip Length:</c:v>
            </c:pt>
            <c:pt idx="1">
              <c:v>Generalized Cost (minutes)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normalizeH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250719218735412"/>
          <c:y val="0.11310908504857944"/>
          <c:w val="0.81678976858819807"/>
          <c:h val="0.61628217525440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Obs_GenCost!$X$9</c:f>
              <c:strCache>
                <c:ptCount val="1"/>
                <c:pt idx="0">
                  <c:v>Avg Trip Length</c:v>
                </c:pt>
              </c:strCache>
            </c:strRef>
          </c:tx>
          <c:spPr>
            <a:solidFill>
              <a:schemeClr val="accent2">
                <a:lumMod val="50000"/>
                <a:alpha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Obs_GenCost!$W$10:$W$19</c15:sqref>
                  </c15:fullRef>
                </c:ext>
              </c:extLst>
              <c:f>Obs_GenCost!$W$10:$W$18</c:f>
              <c:strCache>
                <c:ptCount val="9"/>
                <c:pt idx="0">
                  <c:v>HBW</c:v>
                </c:pt>
                <c:pt idx="1">
                  <c:v>HBShp</c:v>
                </c:pt>
                <c:pt idx="2">
                  <c:v>HBOth</c:v>
                </c:pt>
                <c:pt idx="3">
                  <c:v>HBSchPr</c:v>
                </c:pt>
                <c:pt idx="4">
                  <c:v>HBSchSc</c:v>
                </c:pt>
                <c:pt idx="5">
                  <c:v>NHBW</c:v>
                </c:pt>
                <c:pt idx="6">
                  <c:v>NHBNW</c:v>
                </c:pt>
                <c:pt idx="7">
                  <c:v>LT</c:v>
                </c:pt>
                <c:pt idx="8">
                  <c:v>MD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Obs_GenCost!$X$10:$X$19</c15:sqref>
                  </c15:fullRef>
                </c:ext>
              </c:extLst>
              <c:f>Obs_GenCost!$X$10:$X$18</c:f>
              <c:numCache>
                <c:formatCode>0.0</c:formatCode>
                <c:ptCount val="9"/>
                <c:pt idx="0">
                  <c:v>31.828721399999989</c:v>
                </c:pt>
                <c:pt idx="1">
                  <c:v>15.330714199999989</c:v>
                </c:pt>
                <c:pt idx="2">
                  <c:v>17.186377399999991</c:v>
                </c:pt>
                <c:pt idx="3">
                  <c:v>9.1497834000000058</c:v>
                </c:pt>
                <c:pt idx="4">
                  <c:v>12.332930400000004</c:v>
                </c:pt>
                <c:pt idx="5">
                  <c:v>23.897688000000006</c:v>
                </c:pt>
                <c:pt idx="6">
                  <c:v>17.948873600000002</c:v>
                </c:pt>
                <c:pt idx="7">
                  <c:v>0</c:v>
                </c:pt>
                <c:pt idx="8">
                  <c:v>36.433482400000031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7-45D1-A715-C0B133E3B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19309568"/>
        <c:axId val="219311104"/>
      </c:barChart>
      <c:catAx>
        <c:axId val="21930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2">
                  <a:lumMod val="90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11104"/>
        <c:crosses val="autoZero"/>
        <c:auto val="1"/>
        <c:lblAlgn val="ctr"/>
        <c:lblOffset val="100"/>
        <c:noMultiLvlLbl val="0"/>
      </c:catAx>
      <c:valAx>
        <c:axId val="21931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095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solidFill>
          <a:schemeClr val="bg1">
            <a:lumMod val="5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strRef>
          <c:f>Obs_GenCost!$V$7:$V$8</c:f>
          <c:strCache>
            <c:ptCount val="2"/>
            <c:pt idx="0">
              <c:v>Observed Average Trip Length:</c:v>
            </c:pt>
            <c:pt idx="1">
              <c:v>Generalized Cost (minutes)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normalizeH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250719218735412"/>
          <c:y val="0.11310908504857944"/>
          <c:w val="0.81678976858819807"/>
          <c:h val="0.61628217525440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Obs_GenCost!$X$9</c:f>
              <c:strCache>
                <c:ptCount val="1"/>
                <c:pt idx="0">
                  <c:v>Avg Trip Length</c:v>
                </c:pt>
              </c:strCache>
            </c:strRef>
          </c:tx>
          <c:spPr>
            <a:solidFill>
              <a:schemeClr val="accent2">
                <a:lumMod val="50000"/>
                <a:alpha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Obs_GenCost!$W$20:$W$25</c:f>
              <c:strCache>
                <c:ptCount val="6"/>
                <c:pt idx="0">
                  <c:v>IX</c:v>
                </c:pt>
                <c:pt idx="1">
                  <c:v>XI</c:v>
                </c:pt>
                <c:pt idx="2">
                  <c:v>IX_MD</c:v>
                </c:pt>
                <c:pt idx="3">
                  <c:v>XI_MD</c:v>
                </c:pt>
                <c:pt idx="4">
                  <c:v>IX_HV</c:v>
                </c:pt>
                <c:pt idx="5">
                  <c:v>XI_HV</c:v>
                </c:pt>
              </c:strCache>
            </c:strRef>
          </c:cat>
          <c:val>
            <c:numRef>
              <c:f>Obs_GenCost!$X$20:$X$25</c:f>
              <c:numCache>
                <c:formatCode>0.0</c:formatCode>
                <c:ptCount val="6"/>
                <c:pt idx="0">
                  <c:v>81.400418200000047</c:v>
                </c:pt>
                <c:pt idx="1">
                  <c:v>70.428134399999976</c:v>
                </c:pt>
                <c:pt idx="2">
                  <c:v>96.432495999999929</c:v>
                </c:pt>
                <c:pt idx="3">
                  <c:v>100.30357799999999</c:v>
                </c:pt>
                <c:pt idx="4">
                  <c:v>147.6206499999999</c:v>
                </c:pt>
                <c:pt idx="5">
                  <c:v>158.78199140000009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7F-41FE-A594-502A541C3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19309568"/>
        <c:axId val="219311104"/>
      </c:barChart>
      <c:catAx>
        <c:axId val="21930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2">
                  <a:lumMod val="90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11104"/>
        <c:crosses val="autoZero"/>
        <c:auto val="1"/>
        <c:lblAlgn val="ctr"/>
        <c:lblOffset val="100"/>
        <c:noMultiLvlLbl val="0"/>
      </c:catAx>
      <c:valAx>
        <c:axId val="21931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095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solidFill>
          <a:schemeClr val="bg1">
            <a:lumMod val="5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6" Type="http://schemas.openxmlformats.org/officeDocument/2006/relationships/chart" Target="../charts/chart16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102" Type="http://schemas.openxmlformats.org/officeDocument/2006/relationships/chart" Target="../charts/chart102.xml"/><Relationship Id="rId5" Type="http://schemas.openxmlformats.org/officeDocument/2006/relationships/chart" Target="../charts/chart5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59" Type="http://schemas.openxmlformats.org/officeDocument/2006/relationships/chart" Target="../charts/chart59.xml"/><Relationship Id="rId103" Type="http://schemas.openxmlformats.org/officeDocument/2006/relationships/chart" Target="../charts/chart103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6" Type="http://schemas.openxmlformats.org/officeDocument/2006/relationships/image" Target="../media/image1.png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94" Type="http://schemas.openxmlformats.org/officeDocument/2006/relationships/chart" Target="../charts/chart94.xml"/><Relationship Id="rId99" Type="http://schemas.openxmlformats.org/officeDocument/2006/relationships/chart" Target="../charts/chart99.xml"/><Relationship Id="rId101" Type="http://schemas.openxmlformats.org/officeDocument/2006/relationships/chart" Target="../charts/chart10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97" Type="http://schemas.openxmlformats.org/officeDocument/2006/relationships/chart" Target="../charts/chart97.xml"/><Relationship Id="rId104" Type="http://schemas.openxmlformats.org/officeDocument/2006/relationships/chart" Target="../charts/chart104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Relationship Id="rId100" Type="http://schemas.openxmlformats.org/officeDocument/2006/relationships/chart" Target="../charts/chart100.xml"/><Relationship Id="rId105" Type="http://schemas.openxmlformats.org/officeDocument/2006/relationships/chart" Target="../charts/chart105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93" Type="http://schemas.openxmlformats.org/officeDocument/2006/relationships/chart" Target="../charts/chart93.xml"/><Relationship Id="rId98" Type="http://schemas.openxmlformats.org/officeDocument/2006/relationships/chart" Target="../charts/chart98.xml"/><Relationship Id="rId3" Type="http://schemas.openxmlformats.org/officeDocument/2006/relationships/chart" Target="../charts/chart3.xml"/><Relationship Id="rId25" Type="http://schemas.openxmlformats.org/officeDocument/2006/relationships/chart" Target="../charts/chart25.xml"/><Relationship Id="rId46" Type="http://schemas.openxmlformats.org/officeDocument/2006/relationships/chart" Target="../charts/chart46.xml"/><Relationship Id="rId67" Type="http://schemas.openxmlformats.org/officeDocument/2006/relationships/chart" Target="../charts/chart67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8.xml"/><Relationship Id="rId1" Type="http://schemas.openxmlformats.org/officeDocument/2006/relationships/chart" Target="../charts/chart10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2.xml"/><Relationship Id="rId1" Type="http://schemas.openxmlformats.org/officeDocument/2006/relationships/chart" Target="../charts/chart1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8</xdr:row>
      <xdr:rowOff>0</xdr:rowOff>
    </xdr:from>
    <xdr:to>
      <xdr:col>28</xdr:col>
      <xdr:colOff>359834</xdr:colOff>
      <xdr:row>20</xdr:row>
      <xdr:rowOff>137160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91F2EC-EC79-4844-836A-6212D43F8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0</xdr:colOff>
      <xdr:row>8</xdr:row>
      <xdr:rowOff>0</xdr:rowOff>
    </xdr:from>
    <xdr:to>
      <xdr:col>40</xdr:col>
      <xdr:colOff>359833</xdr:colOff>
      <xdr:row>20</xdr:row>
      <xdr:rowOff>137160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7E029B8-6ACE-4009-9747-F8C61FE6F3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0</xdr:colOff>
      <xdr:row>8</xdr:row>
      <xdr:rowOff>0</xdr:rowOff>
    </xdr:from>
    <xdr:to>
      <xdr:col>34</xdr:col>
      <xdr:colOff>359833</xdr:colOff>
      <xdr:row>20</xdr:row>
      <xdr:rowOff>137160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6947EC4-9C88-4E26-A432-3BFCE505B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61</xdr:col>
      <xdr:colOff>0</xdr:colOff>
      <xdr:row>8</xdr:row>
      <xdr:rowOff>0</xdr:rowOff>
    </xdr:from>
    <xdr:to>
      <xdr:col>66</xdr:col>
      <xdr:colOff>359834</xdr:colOff>
      <xdr:row>20</xdr:row>
      <xdr:rowOff>137160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60F9557C-F6D9-494C-AF4C-14D1F0214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72</xdr:col>
      <xdr:colOff>202406</xdr:colOff>
      <xdr:row>8</xdr:row>
      <xdr:rowOff>0</xdr:rowOff>
    </xdr:from>
    <xdr:to>
      <xdr:col>77</xdr:col>
      <xdr:colOff>562239</xdr:colOff>
      <xdr:row>20</xdr:row>
      <xdr:rowOff>137160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C044D169-C1F5-46BE-BCDA-80D25E1E62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66</xdr:col>
      <xdr:colOff>404813</xdr:colOff>
      <xdr:row>8</xdr:row>
      <xdr:rowOff>0</xdr:rowOff>
    </xdr:from>
    <xdr:to>
      <xdr:col>72</xdr:col>
      <xdr:colOff>157427</xdr:colOff>
      <xdr:row>20</xdr:row>
      <xdr:rowOff>137160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375F2E06-4C26-402A-A5BC-ABD1F9E3C8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0</xdr:colOff>
      <xdr:row>8</xdr:row>
      <xdr:rowOff>0</xdr:rowOff>
    </xdr:from>
    <xdr:to>
      <xdr:col>47</xdr:col>
      <xdr:colOff>359834</xdr:colOff>
      <xdr:row>20</xdr:row>
      <xdr:rowOff>137160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B8BC5D72-A5CA-45C9-8B4B-B1383E7B5A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54</xdr:col>
      <xdr:colOff>0</xdr:colOff>
      <xdr:row>8</xdr:row>
      <xdr:rowOff>0</xdr:rowOff>
    </xdr:from>
    <xdr:to>
      <xdr:col>59</xdr:col>
      <xdr:colOff>359833</xdr:colOff>
      <xdr:row>20</xdr:row>
      <xdr:rowOff>137160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AE8FA2D9-4035-4A99-AD71-65FE6C8286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48</xdr:col>
      <xdr:colOff>0</xdr:colOff>
      <xdr:row>8</xdr:row>
      <xdr:rowOff>0</xdr:rowOff>
    </xdr:from>
    <xdr:to>
      <xdr:col>53</xdr:col>
      <xdr:colOff>359833</xdr:colOff>
      <xdr:row>20</xdr:row>
      <xdr:rowOff>137160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D152C133-A493-4AD7-9AD1-60DED99B0F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23</xdr:col>
      <xdr:colOff>0</xdr:colOff>
      <xdr:row>22</xdr:row>
      <xdr:rowOff>0</xdr:rowOff>
    </xdr:from>
    <xdr:to>
      <xdr:col>28</xdr:col>
      <xdr:colOff>359834</xdr:colOff>
      <xdr:row>34</xdr:row>
      <xdr:rowOff>137160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EC5247E5-A500-424C-9338-4EC07A007B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35</xdr:col>
      <xdr:colOff>0</xdr:colOff>
      <xdr:row>22</xdr:row>
      <xdr:rowOff>0</xdr:rowOff>
    </xdr:from>
    <xdr:to>
      <xdr:col>40</xdr:col>
      <xdr:colOff>359833</xdr:colOff>
      <xdr:row>34</xdr:row>
      <xdr:rowOff>137160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4FA2AD9E-8E39-40E8-8D7B-19957297B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22</xdr:row>
      <xdr:rowOff>0</xdr:rowOff>
    </xdr:from>
    <xdr:to>
      <xdr:col>34</xdr:col>
      <xdr:colOff>359833</xdr:colOff>
      <xdr:row>34</xdr:row>
      <xdr:rowOff>137160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5C757631-3772-427D-8911-1C29841128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42</xdr:col>
      <xdr:colOff>0</xdr:colOff>
      <xdr:row>22</xdr:row>
      <xdr:rowOff>0</xdr:rowOff>
    </xdr:from>
    <xdr:to>
      <xdr:col>47</xdr:col>
      <xdr:colOff>359834</xdr:colOff>
      <xdr:row>34</xdr:row>
      <xdr:rowOff>137160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EBC73F49-C8E3-400D-9DA9-95A0A9A82F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54</xdr:col>
      <xdr:colOff>0</xdr:colOff>
      <xdr:row>22</xdr:row>
      <xdr:rowOff>0</xdr:rowOff>
    </xdr:from>
    <xdr:to>
      <xdr:col>59</xdr:col>
      <xdr:colOff>359833</xdr:colOff>
      <xdr:row>34</xdr:row>
      <xdr:rowOff>137160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F4ADCF5A-99A0-41BC-9D6B-6E224E5362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48</xdr:col>
      <xdr:colOff>0</xdr:colOff>
      <xdr:row>22</xdr:row>
      <xdr:rowOff>0</xdr:rowOff>
    </xdr:from>
    <xdr:to>
      <xdr:col>53</xdr:col>
      <xdr:colOff>359833</xdr:colOff>
      <xdr:row>34</xdr:row>
      <xdr:rowOff>137160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A58BE35E-0E9C-45DE-BB32-F5532AC651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61</xdr:col>
      <xdr:colOff>0</xdr:colOff>
      <xdr:row>22</xdr:row>
      <xdr:rowOff>0</xdr:rowOff>
    </xdr:from>
    <xdr:to>
      <xdr:col>66</xdr:col>
      <xdr:colOff>359834</xdr:colOff>
      <xdr:row>34</xdr:row>
      <xdr:rowOff>137160</xdr:rowOff>
    </xdr:to>
    <xdr:graphicFrame macro="">
      <xdr:nvGraphicFramePr>
        <xdr:cNvPr id="143" name="Chart 142">
          <a:extLst>
            <a:ext uri="{FF2B5EF4-FFF2-40B4-BE49-F238E27FC236}">
              <a16:creationId xmlns:a16="http://schemas.microsoft.com/office/drawing/2014/main" id="{1C0DD8F5-F4E0-42C9-B5E6-6CD6BF0AFA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72</xdr:col>
      <xdr:colOff>190500</xdr:colOff>
      <xdr:row>22</xdr:row>
      <xdr:rowOff>0</xdr:rowOff>
    </xdr:from>
    <xdr:to>
      <xdr:col>77</xdr:col>
      <xdr:colOff>550333</xdr:colOff>
      <xdr:row>34</xdr:row>
      <xdr:rowOff>137160</xdr:rowOff>
    </xdr:to>
    <xdr:graphicFrame macro="">
      <xdr:nvGraphicFramePr>
        <xdr:cNvPr id="144" name="Chart 143">
          <a:extLst>
            <a:ext uri="{FF2B5EF4-FFF2-40B4-BE49-F238E27FC236}">
              <a16:creationId xmlns:a16="http://schemas.microsoft.com/office/drawing/2014/main" id="{92618D68-3999-42A1-A771-A9535303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66</xdr:col>
      <xdr:colOff>404811</xdr:colOff>
      <xdr:row>22</xdr:row>
      <xdr:rowOff>0</xdr:rowOff>
    </xdr:from>
    <xdr:to>
      <xdr:col>72</xdr:col>
      <xdr:colOff>150738</xdr:colOff>
      <xdr:row>34</xdr:row>
      <xdr:rowOff>137160</xdr:rowOff>
    </xdr:to>
    <xdr:graphicFrame macro="">
      <xdr:nvGraphicFramePr>
        <xdr:cNvPr id="145" name="Chart 144">
          <a:extLst>
            <a:ext uri="{FF2B5EF4-FFF2-40B4-BE49-F238E27FC236}">
              <a16:creationId xmlns:a16="http://schemas.microsoft.com/office/drawing/2014/main" id="{CC3610BD-8824-4296-8E27-12542A131A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23</xdr:col>
      <xdr:colOff>0</xdr:colOff>
      <xdr:row>36</xdr:row>
      <xdr:rowOff>0</xdr:rowOff>
    </xdr:from>
    <xdr:to>
      <xdr:col>28</xdr:col>
      <xdr:colOff>359834</xdr:colOff>
      <xdr:row>48</xdr:row>
      <xdr:rowOff>137160</xdr:rowOff>
    </xdr:to>
    <xdr:graphicFrame macro="">
      <xdr:nvGraphicFramePr>
        <xdr:cNvPr id="206" name="Chart 205">
          <a:extLst>
            <a:ext uri="{FF2B5EF4-FFF2-40B4-BE49-F238E27FC236}">
              <a16:creationId xmlns:a16="http://schemas.microsoft.com/office/drawing/2014/main" id="{7983D515-3EC1-416A-A384-04AC25A18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35</xdr:col>
      <xdr:colOff>0</xdr:colOff>
      <xdr:row>36</xdr:row>
      <xdr:rowOff>0</xdr:rowOff>
    </xdr:from>
    <xdr:to>
      <xdr:col>40</xdr:col>
      <xdr:colOff>359833</xdr:colOff>
      <xdr:row>48</xdr:row>
      <xdr:rowOff>137160</xdr:rowOff>
    </xdr:to>
    <xdr:graphicFrame macro="">
      <xdr:nvGraphicFramePr>
        <xdr:cNvPr id="207" name="Chart 206">
          <a:extLst>
            <a:ext uri="{FF2B5EF4-FFF2-40B4-BE49-F238E27FC236}">
              <a16:creationId xmlns:a16="http://schemas.microsoft.com/office/drawing/2014/main" id="{5C8050C4-EBF3-40B2-9F92-8E36DD0DA4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29</xdr:col>
      <xdr:colOff>0</xdr:colOff>
      <xdr:row>36</xdr:row>
      <xdr:rowOff>0</xdr:rowOff>
    </xdr:from>
    <xdr:to>
      <xdr:col>34</xdr:col>
      <xdr:colOff>359833</xdr:colOff>
      <xdr:row>48</xdr:row>
      <xdr:rowOff>137160</xdr:rowOff>
    </xdr:to>
    <xdr:graphicFrame macro="">
      <xdr:nvGraphicFramePr>
        <xdr:cNvPr id="208" name="Chart 207">
          <a:extLst>
            <a:ext uri="{FF2B5EF4-FFF2-40B4-BE49-F238E27FC236}">
              <a16:creationId xmlns:a16="http://schemas.microsoft.com/office/drawing/2014/main" id="{59A46AF7-9CE5-4915-B9B4-7EDC657B2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42</xdr:col>
      <xdr:colOff>0</xdr:colOff>
      <xdr:row>36</xdr:row>
      <xdr:rowOff>0</xdr:rowOff>
    </xdr:from>
    <xdr:to>
      <xdr:col>47</xdr:col>
      <xdr:colOff>359834</xdr:colOff>
      <xdr:row>48</xdr:row>
      <xdr:rowOff>137160</xdr:rowOff>
    </xdr:to>
    <xdr:graphicFrame macro="">
      <xdr:nvGraphicFramePr>
        <xdr:cNvPr id="209" name="Chart 208">
          <a:extLst>
            <a:ext uri="{FF2B5EF4-FFF2-40B4-BE49-F238E27FC236}">
              <a16:creationId xmlns:a16="http://schemas.microsoft.com/office/drawing/2014/main" id="{DF91F49E-16D3-4B96-AE22-5FF4079A01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54</xdr:col>
      <xdr:colOff>0</xdr:colOff>
      <xdr:row>36</xdr:row>
      <xdr:rowOff>0</xdr:rowOff>
    </xdr:from>
    <xdr:to>
      <xdr:col>59</xdr:col>
      <xdr:colOff>359833</xdr:colOff>
      <xdr:row>48</xdr:row>
      <xdr:rowOff>137160</xdr:rowOff>
    </xdr:to>
    <xdr:graphicFrame macro="">
      <xdr:nvGraphicFramePr>
        <xdr:cNvPr id="210" name="Chart 209">
          <a:extLst>
            <a:ext uri="{FF2B5EF4-FFF2-40B4-BE49-F238E27FC236}">
              <a16:creationId xmlns:a16="http://schemas.microsoft.com/office/drawing/2014/main" id="{294C2EE6-78EE-453D-8C39-4741A9A4B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48</xdr:col>
      <xdr:colOff>0</xdr:colOff>
      <xdr:row>36</xdr:row>
      <xdr:rowOff>0</xdr:rowOff>
    </xdr:from>
    <xdr:to>
      <xdr:col>53</xdr:col>
      <xdr:colOff>359833</xdr:colOff>
      <xdr:row>48</xdr:row>
      <xdr:rowOff>137160</xdr:rowOff>
    </xdr:to>
    <xdr:graphicFrame macro="">
      <xdr:nvGraphicFramePr>
        <xdr:cNvPr id="211" name="Chart 210">
          <a:extLst>
            <a:ext uri="{FF2B5EF4-FFF2-40B4-BE49-F238E27FC236}">
              <a16:creationId xmlns:a16="http://schemas.microsoft.com/office/drawing/2014/main" id="{3098D367-1D42-444F-A12F-5B89CFCE3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61</xdr:col>
      <xdr:colOff>0</xdr:colOff>
      <xdr:row>36</xdr:row>
      <xdr:rowOff>0</xdr:rowOff>
    </xdr:from>
    <xdr:to>
      <xdr:col>66</xdr:col>
      <xdr:colOff>359834</xdr:colOff>
      <xdr:row>48</xdr:row>
      <xdr:rowOff>137160</xdr:rowOff>
    </xdr:to>
    <xdr:graphicFrame macro="">
      <xdr:nvGraphicFramePr>
        <xdr:cNvPr id="212" name="Chart 211">
          <a:extLst>
            <a:ext uri="{FF2B5EF4-FFF2-40B4-BE49-F238E27FC236}">
              <a16:creationId xmlns:a16="http://schemas.microsoft.com/office/drawing/2014/main" id="{EDC4E081-B817-4CFA-AED2-4B423020D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72</xdr:col>
      <xdr:colOff>190500</xdr:colOff>
      <xdr:row>36</xdr:row>
      <xdr:rowOff>0</xdr:rowOff>
    </xdr:from>
    <xdr:to>
      <xdr:col>77</xdr:col>
      <xdr:colOff>550333</xdr:colOff>
      <xdr:row>48</xdr:row>
      <xdr:rowOff>137160</xdr:rowOff>
    </xdr:to>
    <xdr:graphicFrame macro="">
      <xdr:nvGraphicFramePr>
        <xdr:cNvPr id="213" name="Chart 212">
          <a:extLst>
            <a:ext uri="{FF2B5EF4-FFF2-40B4-BE49-F238E27FC236}">
              <a16:creationId xmlns:a16="http://schemas.microsoft.com/office/drawing/2014/main" id="{6954AC72-54A9-41E5-A21A-9AA144BD7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66</xdr:col>
      <xdr:colOff>404811</xdr:colOff>
      <xdr:row>36</xdr:row>
      <xdr:rowOff>0</xdr:rowOff>
    </xdr:from>
    <xdr:to>
      <xdr:col>72</xdr:col>
      <xdr:colOff>150738</xdr:colOff>
      <xdr:row>48</xdr:row>
      <xdr:rowOff>137160</xdr:rowOff>
    </xdr:to>
    <xdr:graphicFrame macro="">
      <xdr:nvGraphicFramePr>
        <xdr:cNvPr id="214" name="Chart 213">
          <a:extLst>
            <a:ext uri="{FF2B5EF4-FFF2-40B4-BE49-F238E27FC236}">
              <a16:creationId xmlns:a16="http://schemas.microsoft.com/office/drawing/2014/main" id="{F97A9FC4-044E-45ED-8AAD-B562F64B2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0</xdr:colOff>
      <xdr:row>8</xdr:row>
      <xdr:rowOff>0</xdr:rowOff>
    </xdr:from>
    <xdr:to>
      <xdr:col>12</xdr:col>
      <xdr:colOff>0</xdr:colOff>
      <xdr:row>20</xdr:row>
      <xdr:rowOff>137160</xdr:rowOff>
    </xdr:to>
    <xdr:graphicFrame macro="">
      <xdr:nvGraphicFramePr>
        <xdr:cNvPr id="242" name="Chart 241">
          <a:extLst>
            <a:ext uri="{FF2B5EF4-FFF2-40B4-BE49-F238E27FC236}">
              <a16:creationId xmlns:a16="http://schemas.microsoft.com/office/drawing/2014/main" id="{384B8FE8-770D-49B2-82F2-8F90D5C9FA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0</xdr:colOff>
      <xdr:row>22</xdr:row>
      <xdr:rowOff>0</xdr:rowOff>
    </xdr:from>
    <xdr:to>
      <xdr:col>12</xdr:col>
      <xdr:colOff>0</xdr:colOff>
      <xdr:row>34</xdr:row>
      <xdr:rowOff>137160</xdr:rowOff>
    </xdr:to>
    <xdr:graphicFrame macro="">
      <xdr:nvGraphicFramePr>
        <xdr:cNvPr id="243" name="Chart 242">
          <a:extLst>
            <a:ext uri="{FF2B5EF4-FFF2-40B4-BE49-F238E27FC236}">
              <a16:creationId xmlns:a16="http://schemas.microsoft.com/office/drawing/2014/main" id="{1740CD3E-E79A-4AE8-B408-EA4A2180D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0</xdr:colOff>
      <xdr:row>36</xdr:row>
      <xdr:rowOff>0</xdr:rowOff>
    </xdr:from>
    <xdr:to>
      <xdr:col>12</xdr:col>
      <xdr:colOff>0</xdr:colOff>
      <xdr:row>48</xdr:row>
      <xdr:rowOff>137160</xdr:rowOff>
    </xdr:to>
    <xdr:graphicFrame macro="">
      <xdr:nvGraphicFramePr>
        <xdr:cNvPr id="244" name="Chart 243">
          <a:extLst>
            <a:ext uri="{FF2B5EF4-FFF2-40B4-BE49-F238E27FC236}">
              <a16:creationId xmlns:a16="http://schemas.microsoft.com/office/drawing/2014/main" id="{B5B6D889-3BCB-4886-8467-19FB00AA66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0</xdr:colOff>
      <xdr:row>8</xdr:row>
      <xdr:rowOff>0</xdr:rowOff>
    </xdr:from>
    <xdr:to>
      <xdr:col>22</xdr:col>
      <xdr:colOff>0</xdr:colOff>
      <xdr:row>20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B03F7-9CE2-48C8-B998-7AE08A7467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0</xdr:colOff>
      <xdr:row>22</xdr:row>
      <xdr:rowOff>0</xdr:rowOff>
    </xdr:from>
    <xdr:to>
      <xdr:col>22</xdr:col>
      <xdr:colOff>0</xdr:colOff>
      <xdr:row>34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7F0EE6-BA6C-457B-9790-CEC6FB0037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0</xdr:colOff>
      <xdr:row>36</xdr:row>
      <xdr:rowOff>0</xdr:rowOff>
    </xdr:from>
    <xdr:to>
      <xdr:col>22</xdr:col>
      <xdr:colOff>0</xdr:colOff>
      <xdr:row>48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C1D860-4972-46B7-B22C-91CF4B514D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79</xdr:col>
      <xdr:colOff>0</xdr:colOff>
      <xdr:row>8</xdr:row>
      <xdr:rowOff>0</xdr:rowOff>
    </xdr:from>
    <xdr:to>
      <xdr:col>84</xdr:col>
      <xdr:colOff>359833</xdr:colOff>
      <xdr:row>20</xdr:row>
      <xdr:rowOff>137160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708F3FE-632B-445D-A393-A2DEEF1FE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90</xdr:col>
      <xdr:colOff>202406</xdr:colOff>
      <xdr:row>8</xdr:row>
      <xdr:rowOff>0</xdr:rowOff>
    </xdr:from>
    <xdr:to>
      <xdr:col>95</xdr:col>
      <xdr:colOff>562239</xdr:colOff>
      <xdr:row>20</xdr:row>
      <xdr:rowOff>137160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1B7E758-6D26-4C2D-975C-79DBC9FB11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84</xdr:col>
      <xdr:colOff>404812</xdr:colOff>
      <xdr:row>8</xdr:row>
      <xdr:rowOff>0</xdr:rowOff>
    </xdr:from>
    <xdr:to>
      <xdr:col>90</xdr:col>
      <xdr:colOff>150739</xdr:colOff>
      <xdr:row>20</xdr:row>
      <xdr:rowOff>137160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B5365BE2-A401-4519-BDFE-11DCE8755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79</xdr:col>
      <xdr:colOff>0</xdr:colOff>
      <xdr:row>22</xdr:row>
      <xdr:rowOff>0</xdr:rowOff>
    </xdr:from>
    <xdr:to>
      <xdr:col>84</xdr:col>
      <xdr:colOff>359834</xdr:colOff>
      <xdr:row>34</xdr:row>
      <xdr:rowOff>137160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CA896D34-E5B8-4DEE-AB7C-81C073FEFB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84</xdr:col>
      <xdr:colOff>404811</xdr:colOff>
      <xdr:row>22</xdr:row>
      <xdr:rowOff>0</xdr:rowOff>
    </xdr:from>
    <xdr:to>
      <xdr:col>90</xdr:col>
      <xdr:colOff>150738</xdr:colOff>
      <xdr:row>34</xdr:row>
      <xdr:rowOff>137160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B95D642B-886D-42FF-9CD5-7662EA7B56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90</xdr:col>
      <xdr:colOff>192201</xdr:colOff>
      <xdr:row>22</xdr:row>
      <xdr:rowOff>0</xdr:rowOff>
    </xdr:from>
    <xdr:to>
      <xdr:col>95</xdr:col>
      <xdr:colOff>545346</xdr:colOff>
      <xdr:row>34</xdr:row>
      <xdr:rowOff>137160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606E38DD-C3AE-4DEE-A0C9-EB94CFD39A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79</xdr:col>
      <xdr:colOff>0</xdr:colOff>
      <xdr:row>36</xdr:row>
      <xdr:rowOff>0</xdr:rowOff>
    </xdr:from>
    <xdr:to>
      <xdr:col>84</xdr:col>
      <xdr:colOff>359834</xdr:colOff>
      <xdr:row>48</xdr:row>
      <xdr:rowOff>137160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29E783E-F1A4-40DE-89E3-2E7A4B26C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90</xdr:col>
      <xdr:colOff>190500</xdr:colOff>
      <xdr:row>36</xdr:row>
      <xdr:rowOff>0</xdr:rowOff>
    </xdr:from>
    <xdr:to>
      <xdr:col>95</xdr:col>
      <xdr:colOff>550333</xdr:colOff>
      <xdr:row>48</xdr:row>
      <xdr:rowOff>137160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839DC47-0ED0-4038-83E5-F04A083D2C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84</xdr:col>
      <xdr:colOff>404811</xdr:colOff>
      <xdr:row>36</xdr:row>
      <xdr:rowOff>0</xdr:rowOff>
    </xdr:from>
    <xdr:to>
      <xdr:col>90</xdr:col>
      <xdr:colOff>150738</xdr:colOff>
      <xdr:row>48</xdr:row>
      <xdr:rowOff>137160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7AEF85A7-ACEF-4905-AE79-EB82E76CC3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97</xdr:col>
      <xdr:colOff>0</xdr:colOff>
      <xdr:row>8</xdr:row>
      <xdr:rowOff>0</xdr:rowOff>
    </xdr:from>
    <xdr:to>
      <xdr:col>102</xdr:col>
      <xdr:colOff>359834</xdr:colOff>
      <xdr:row>20</xdr:row>
      <xdr:rowOff>137160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AE82FFD7-AF4C-4EA6-8582-1EF0B6186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108</xdr:col>
      <xdr:colOff>202406</xdr:colOff>
      <xdr:row>8</xdr:row>
      <xdr:rowOff>0</xdr:rowOff>
    </xdr:from>
    <xdr:to>
      <xdr:col>113</xdr:col>
      <xdr:colOff>562239</xdr:colOff>
      <xdr:row>20</xdr:row>
      <xdr:rowOff>137160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3EBB3940-DD37-4F98-BBA1-DCED974B4E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102</xdr:col>
      <xdr:colOff>404813</xdr:colOff>
      <xdr:row>8</xdr:row>
      <xdr:rowOff>0</xdr:rowOff>
    </xdr:from>
    <xdr:to>
      <xdr:col>108</xdr:col>
      <xdr:colOff>150741</xdr:colOff>
      <xdr:row>20</xdr:row>
      <xdr:rowOff>137160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5FB3C397-CF10-4C8B-8072-CA0B472B12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97</xdr:col>
      <xdr:colOff>0</xdr:colOff>
      <xdr:row>22</xdr:row>
      <xdr:rowOff>0</xdr:rowOff>
    </xdr:from>
    <xdr:to>
      <xdr:col>102</xdr:col>
      <xdr:colOff>359834</xdr:colOff>
      <xdr:row>34</xdr:row>
      <xdr:rowOff>137160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4CCA4CD7-1C29-402C-A6B7-DC8EB0321E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108</xdr:col>
      <xdr:colOff>190500</xdr:colOff>
      <xdr:row>22</xdr:row>
      <xdr:rowOff>0</xdr:rowOff>
    </xdr:from>
    <xdr:to>
      <xdr:col>113</xdr:col>
      <xdr:colOff>550333</xdr:colOff>
      <xdr:row>34</xdr:row>
      <xdr:rowOff>137160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F78ED85E-90ED-42F8-B82D-74F239234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102</xdr:col>
      <xdr:colOff>404812</xdr:colOff>
      <xdr:row>22</xdr:row>
      <xdr:rowOff>0</xdr:rowOff>
    </xdr:from>
    <xdr:to>
      <xdr:col>108</xdr:col>
      <xdr:colOff>150740</xdr:colOff>
      <xdr:row>34</xdr:row>
      <xdr:rowOff>137160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397C0920-735E-43AD-9BC6-1979F56E7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97</xdr:col>
      <xdr:colOff>0</xdr:colOff>
      <xdr:row>36</xdr:row>
      <xdr:rowOff>0</xdr:rowOff>
    </xdr:from>
    <xdr:to>
      <xdr:col>102</xdr:col>
      <xdr:colOff>359834</xdr:colOff>
      <xdr:row>48</xdr:row>
      <xdr:rowOff>137160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6887D194-5E21-4CB4-AD30-E5901EB6A2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108</xdr:col>
      <xdr:colOff>190500</xdr:colOff>
      <xdr:row>36</xdr:row>
      <xdr:rowOff>0</xdr:rowOff>
    </xdr:from>
    <xdr:to>
      <xdr:col>113</xdr:col>
      <xdr:colOff>550333</xdr:colOff>
      <xdr:row>48</xdr:row>
      <xdr:rowOff>137160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EE68306D-972D-4458-B1F9-2BBC2EDD6C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102</xdr:col>
      <xdr:colOff>404812</xdr:colOff>
      <xdr:row>36</xdr:row>
      <xdr:rowOff>0</xdr:rowOff>
    </xdr:from>
    <xdr:to>
      <xdr:col>108</xdr:col>
      <xdr:colOff>150740</xdr:colOff>
      <xdr:row>48</xdr:row>
      <xdr:rowOff>137160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51A9240D-8706-42BD-84EA-95E03E5DAB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115</xdr:col>
      <xdr:colOff>0</xdr:colOff>
      <xdr:row>8</xdr:row>
      <xdr:rowOff>0</xdr:rowOff>
    </xdr:from>
    <xdr:to>
      <xdr:col>120</xdr:col>
      <xdr:colOff>359833</xdr:colOff>
      <xdr:row>20</xdr:row>
      <xdr:rowOff>137160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840373C8-FE79-485F-9D77-6ED5A1321B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126</xdr:col>
      <xdr:colOff>202406</xdr:colOff>
      <xdr:row>8</xdr:row>
      <xdr:rowOff>0</xdr:rowOff>
    </xdr:from>
    <xdr:to>
      <xdr:col>131</xdr:col>
      <xdr:colOff>562239</xdr:colOff>
      <xdr:row>20</xdr:row>
      <xdr:rowOff>137160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12DC6CB8-77CF-4DF5-8CF1-FEBED5CAB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120</xdr:col>
      <xdr:colOff>404812</xdr:colOff>
      <xdr:row>8</xdr:row>
      <xdr:rowOff>0</xdr:rowOff>
    </xdr:from>
    <xdr:to>
      <xdr:col>126</xdr:col>
      <xdr:colOff>150739</xdr:colOff>
      <xdr:row>20</xdr:row>
      <xdr:rowOff>137160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146A4EF6-8F33-4F5E-9220-95696D76E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115</xdr:col>
      <xdr:colOff>0</xdr:colOff>
      <xdr:row>22</xdr:row>
      <xdr:rowOff>0</xdr:rowOff>
    </xdr:from>
    <xdr:to>
      <xdr:col>120</xdr:col>
      <xdr:colOff>359834</xdr:colOff>
      <xdr:row>34</xdr:row>
      <xdr:rowOff>137160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083DBA51-E17D-4523-9929-640098376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126</xdr:col>
      <xdr:colOff>190500</xdr:colOff>
      <xdr:row>22</xdr:row>
      <xdr:rowOff>0</xdr:rowOff>
    </xdr:from>
    <xdr:to>
      <xdr:col>131</xdr:col>
      <xdr:colOff>550333</xdr:colOff>
      <xdr:row>34</xdr:row>
      <xdr:rowOff>137160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88519864-F255-4BE6-9C43-322AEE758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120</xdr:col>
      <xdr:colOff>404811</xdr:colOff>
      <xdr:row>22</xdr:row>
      <xdr:rowOff>0</xdr:rowOff>
    </xdr:from>
    <xdr:to>
      <xdr:col>126</xdr:col>
      <xdr:colOff>150738</xdr:colOff>
      <xdr:row>34</xdr:row>
      <xdr:rowOff>137160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04552023-245A-44B8-8F9E-79C0035D48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115</xdr:col>
      <xdr:colOff>0</xdr:colOff>
      <xdr:row>36</xdr:row>
      <xdr:rowOff>0</xdr:rowOff>
    </xdr:from>
    <xdr:to>
      <xdr:col>120</xdr:col>
      <xdr:colOff>359834</xdr:colOff>
      <xdr:row>48</xdr:row>
      <xdr:rowOff>137160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DF08E0EB-DB3A-4EA3-9EAA-CB731DFB97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126</xdr:col>
      <xdr:colOff>190500</xdr:colOff>
      <xdr:row>36</xdr:row>
      <xdr:rowOff>0</xdr:rowOff>
    </xdr:from>
    <xdr:to>
      <xdr:col>131</xdr:col>
      <xdr:colOff>550333</xdr:colOff>
      <xdr:row>48</xdr:row>
      <xdr:rowOff>137160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73CB36A0-67E4-437C-81B7-7210C6617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120</xdr:col>
      <xdr:colOff>404811</xdr:colOff>
      <xdr:row>36</xdr:row>
      <xdr:rowOff>0</xdr:rowOff>
    </xdr:from>
    <xdr:to>
      <xdr:col>126</xdr:col>
      <xdr:colOff>150738</xdr:colOff>
      <xdr:row>48</xdr:row>
      <xdr:rowOff>137160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5189E3F2-7F47-4ABC-8E08-477B1B50D6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133</xdr:col>
      <xdr:colOff>0</xdr:colOff>
      <xdr:row>8</xdr:row>
      <xdr:rowOff>0</xdr:rowOff>
    </xdr:from>
    <xdr:to>
      <xdr:col>138</xdr:col>
      <xdr:colOff>359834</xdr:colOff>
      <xdr:row>20</xdr:row>
      <xdr:rowOff>137160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328FDFDC-C1E5-49FF-981D-4DA790F31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144</xdr:col>
      <xdr:colOff>202406</xdr:colOff>
      <xdr:row>8</xdr:row>
      <xdr:rowOff>0</xdr:rowOff>
    </xdr:from>
    <xdr:to>
      <xdr:col>149</xdr:col>
      <xdr:colOff>562239</xdr:colOff>
      <xdr:row>20</xdr:row>
      <xdr:rowOff>137160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FD624096-31AF-4511-8BBC-06B591BFF8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138</xdr:col>
      <xdr:colOff>404813</xdr:colOff>
      <xdr:row>8</xdr:row>
      <xdr:rowOff>0</xdr:rowOff>
    </xdr:from>
    <xdr:to>
      <xdr:col>144</xdr:col>
      <xdr:colOff>150740</xdr:colOff>
      <xdr:row>20</xdr:row>
      <xdr:rowOff>137160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635B677A-DA86-4B9C-A687-0E3F8BD2F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133</xdr:col>
      <xdr:colOff>0</xdr:colOff>
      <xdr:row>22</xdr:row>
      <xdr:rowOff>0</xdr:rowOff>
    </xdr:from>
    <xdr:to>
      <xdr:col>138</xdr:col>
      <xdr:colOff>359834</xdr:colOff>
      <xdr:row>34</xdr:row>
      <xdr:rowOff>137160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D5CC771A-D978-4F60-AF51-2ADCEA393C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144</xdr:col>
      <xdr:colOff>190500</xdr:colOff>
      <xdr:row>22</xdr:row>
      <xdr:rowOff>0</xdr:rowOff>
    </xdr:from>
    <xdr:to>
      <xdr:col>149</xdr:col>
      <xdr:colOff>550333</xdr:colOff>
      <xdr:row>34</xdr:row>
      <xdr:rowOff>137160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DCDFB44F-E404-41D2-8D69-D547DE2063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138</xdr:col>
      <xdr:colOff>404811</xdr:colOff>
      <xdr:row>22</xdr:row>
      <xdr:rowOff>0</xdr:rowOff>
    </xdr:from>
    <xdr:to>
      <xdr:col>144</xdr:col>
      <xdr:colOff>150738</xdr:colOff>
      <xdr:row>34</xdr:row>
      <xdr:rowOff>137160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EA1B1AE3-0433-4D71-91F2-9C5FCF7033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133</xdr:col>
      <xdr:colOff>0</xdr:colOff>
      <xdr:row>36</xdr:row>
      <xdr:rowOff>0</xdr:rowOff>
    </xdr:from>
    <xdr:to>
      <xdr:col>138</xdr:col>
      <xdr:colOff>359834</xdr:colOff>
      <xdr:row>48</xdr:row>
      <xdr:rowOff>137160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E0E4A4E8-9BEA-43D1-A107-05F5A59A4F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144</xdr:col>
      <xdr:colOff>190500</xdr:colOff>
      <xdr:row>36</xdr:row>
      <xdr:rowOff>0</xdr:rowOff>
    </xdr:from>
    <xdr:to>
      <xdr:col>149</xdr:col>
      <xdr:colOff>550333</xdr:colOff>
      <xdr:row>48</xdr:row>
      <xdr:rowOff>137160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427B69C5-3F03-44A5-BA62-75E2952D47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138</xdr:col>
      <xdr:colOff>404811</xdr:colOff>
      <xdr:row>36</xdr:row>
      <xdr:rowOff>0</xdr:rowOff>
    </xdr:from>
    <xdr:to>
      <xdr:col>144</xdr:col>
      <xdr:colOff>150738</xdr:colOff>
      <xdr:row>48</xdr:row>
      <xdr:rowOff>137160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A514E896-D44C-4237-8691-EA128CD923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151</xdr:col>
      <xdr:colOff>0</xdr:colOff>
      <xdr:row>8</xdr:row>
      <xdr:rowOff>0</xdr:rowOff>
    </xdr:from>
    <xdr:to>
      <xdr:col>156</xdr:col>
      <xdr:colOff>359833</xdr:colOff>
      <xdr:row>20</xdr:row>
      <xdr:rowOff>137160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E7E648ED-231F-413A-B4B9-F993A59416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162</xdr:col>
      <xdr:colOff>202406</xdr:colOff>
      <xdr:row>8</xdr:row>
      <xdr:rowOff>0</xdr:rowOff>
    </xdr:from>
    <xdr:to>
      <xdr:col>167</xdr:col>
      <xdr:colOff>562239</xdr:colOff>
      <xdr:row>20</xdr:row>
      <xdr:rowOff>137160</xdr:rowOff>
    </xdr:to>
    <xdr:graphicFrame macro="">
      <xdr:nvGraphicFramePr>
        <xdr:cNvPr id="99" name="Chart 98">
          <a:extLst>
            <a:ext uri="{FF2B5EF4-FFF2-40B4-BE49-F238E27FC236}">
              <a16:creationId xmlns:a16="http://schemas.microsoft.com/office/drawing/2014/main" id="{E2FB36B4-72DC-4875-9083-5164D890C3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156</xdr:col>
      <xdr:colOff>404812</xdr:colOff>
      <xdr:row>8</xdr:row>
      <xdr:rowOff>0</xdr:rowOff>
    </xdr:from>
    <xdr:to>
      <xdr:col>162</xdr:col>
      <xdr:colOff>150740</xdr:colOff>
      <xdr:row>20</xdr:row>
      <xdr:rowOff>137160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A2ECD124-9387-4649-A9DE-3584A2578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151</xdr:col>
      <xdr:colOff>0</xdr:colOff>
      <xdr:row>22</xdr:row>
      <xdr:rowOff>0</xdr:rowOff>
    </xdr:from>
    <xdr:to>
      <xdr:col>156</xdr:col>
      <xdr:colOff>359834</xdr:colOff>
      <xdr:row>34</xdr:row>
      <xdr:rowOff>137160</xdr:rowOff>
    </xdr:to>
    <xdr:graphicFrame macro="">
      <xdr:nvGraphicFramePr>
        <xdr:cNvPr id="101" name="Chart 100">
          <a:extLst>
            <a:ext uri="{FF2B5EF4-FFF2-40B4-BE49-F238E27FC236}">
              <a16:creationId xmlns:a16="http://schemas.microsoft.com/office/drawing/2014/main" id="{13FDD62F-D98F-4806-96B0-65856484F8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162</xdr:col>
      <xdr:colOff>190500</xdr:colOff>
      <xdr:row>22</xdr:row>
      <xdr:rowOff>0</xdr:rowOff>
    </xdr:from>
    <xdr:to>
      <xdr:col>167</xdr:col>
      <xdr:colOff>550333</xdr:colOff>
      <xdr:row>34</xdr:row>
      <xdr:rowOff>137160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B379C6F4-2529-48B7-A653-E0F848DD93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156</xdr:col>
      <xdr:colOff>404812</xdr:colOff>
      <xdr:row>22</xdr:row>
      <xdr:rowOff>0</xdr:rowOff>
    </xdr:from>
    <xdr:to>
      <xdr:col>162</xdr:col>
      <xdr:colOff>150740</xdr:colOff>
      <xdr:row>34</xdr:row>
      <xdr:rowOff>137160</xdr:rowOff>
    </xdr:to>
    <xdr:graphicFrame macro="">
      <xdr:nvGraphicFramePr>
        <xdr:cNvPr id="103" name="Chart 102">
          <a:extLst>
            <a:ext uri="{FF2B5EF4-FFF2-40B4-BE49-F238E27FC236}">
              <a16:creationId xmlns:a16="http://schemas.microsoft.com/office/drawing/2014/main" id="{0EB421D4-0DB7-4530-95E0-C8BCC08A26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151</xdr:col>
      <xdr:colOff>0</xdr:colOff>
      <xdr:row>36</xdr:row>
      <xdr:rowOff>0</xdr:rowOff>
    </xdr:from>
    <xdr:to>
      <xdr:col>156</xdr:col>
      <xdr:colOff>359834</xdr:colOff>
      <xdr:row>48</xdr:row>
      <xdr:rowOff>137160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6D54ED17-FC64-4CF1-9839-B35DA1D86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162</xdr:col>
      <xdr:colOff>190500</xdr:colOff>
      <xdr:row>36</xdr:row>
      <xdr:rowOff>0</xdr:rowOff>
    </xdr:from>
    <xdr:to>
      <xdr:col>167</xdr:col>
      <xdr:colOff>550333</xdr:colOff>
      <xdr:row>48</xdr:row>
      <xdr:rowOff>137160</xdr:rowOff>
    </xdr:to>
    <xdr:graphicFrame macro="">
      <xdr:nvGraphicFramePr>
        <xdr:cNvPr id="105" name="Chart 104">
          <a:extLst>
            <a:ext uri="{FF2B5EF4-FFF2-40B4-BE49-F238E27FC236}">
              <a16:creationId xmlns:a16="http://schemas.microsoft.com/office/drawing/2014/main" id="{0DA59A04-1EB8-47D6-A5FC-25E784B2F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156</xdr:col>
      <xdr:colOff>404812</xdr:colOff>
      <xdr:row>36</xdr:row>
      <xdr:rowOff>0</xdr:rowOff>
    </xdr:from>
    <xdr:to>
      <xdr:col>162</xdr:col>
      <xdr:colOff>150740</xdr:colOff>
      <xdr:row>48</xdr:row>
      <xdr:rowOff>137160</xdr:rowOff>
    </xdr:to>
    <xdr:graphicFrame macro="">
      <xdr:nvGraphicFramePr>
        <xdr:cNvPr id="106" name="Chart 105">
          <a:extLst>
            <a:ext uri="{FF2B5EF4-FFF2-40B4-BE49-F238E27FC236}">
              <a16:creationId xmlns:a16="http://schemas.microsoft.com/office/drawing/2014/main" id="{1517A7BF-155D-46F9-A0E1-41815049E3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169</xdr:col>
      <xdr:colOff>0</xdr:colOff>
      <xdr:row>8</xdr:row>
      <xdr:rowOff>0</xdr:rowOff>
    </xdr:from>
    <xdr:to>
      <xdr:col>174</xdr:col>
      <xdr:colOff>359834</xdr:colOff>
      <xdr:row>20</xdr:row>
      <xdr:rowOff>137160</xdr:rowOff>
    </xdr:to>
    <xdr:graphicFrame macro="">
      <xdr:nvGraphicFramePr>
        <xdr:cNvPr id="107" name="Chart 106">
          <a:extLst>
            <a:ext uri="{FF2B5EF4-FFF2-40B4-BE49-F238E27FC236}">
              <a16:creationId xmlns:a16="http://schemas.microsoft.com/office/drawing/2014/main" id="{0805AA4D-5557-43E6-B02C-4EC1C8E18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180</xdr:col>
      <xdr:colOff>202406</xdr:colOff>
      <xdr:row>8</xdr:row>
      <xdr:rowOff>0</xdr:rowOff>
    </xdr:from>
    <xdr:to>
      <xdr:col>185</xdr:col>
      <xdr:colOff>562239</xdr:colOff>
      <xdr:row>20</xdr:row>
      <xdr:rowOff>137160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CDF9B35F-71B3-4C91-9429-452E5EEC51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174</xdr:col>
      <xdr:colOff>404813</xdr:colOff>
      <xdr:row>8</xdr:row>
      <xdr:rowOff>0</xdr:rowOff>
    </xdr:from>
    <xdr:to>
      <xdr:col>180</xdr:col>
      <xdr:colOff>150741</xdr:colOff>
      <xdr:row>20</xdr:row>
      <xdr:rowOff>137160</xdr:rowOff>
    </xdr:to>
    <xdr:graphicFrame macro="">
      <xdr:nvGraphicFramePr>
        <xdr:cNvPr id="109" name="Chart 108">
          <a:extLst>
            <a:ext uri="{FF2B5EF4-FFF2-40B4-BE49-F238E27FC236}">
              <a16:creationId xmlns:a16="http://schemas.microsoft.com/office/drawing/2014/main" id="{3C3119D8-CC62-4F5E-8111-7A94E79295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169</xdr:col>
      <xdr:colOff>0</xdr:colOff>
      <xdr:row>22</xdr:row>
      <xdr:rowOff>0</xdr:rowOff>
    </xdr:from>
    <xdr:to>
      <xdr:col>174</xdr:col>
      <xdr:colOff>359834</xdr:colOff>
      <xdr:row>34</xdr:row>
      <xdr:rowOff>137160</xdr:rowOff>
    </xdr:to>
    <xdr:graphicFrame macro="">
      <xdr:nvGraphicFramePr>
        <xdr:cNvPr id="110" name="Chart 109">
          <a:extLst>
            <a:ext uri="{FF2B5EF4-FFF2-40B4-BE49-F238E27FC236}">
              <a16:creationId xmlns:a16="http://schemas.microsoft.com/office/drawing/2014/main" id="{9B904C8F-C1AD-4F01-9D1B-D6F86098D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180</xdr:col>
      <xdr:colOff>190500</xdr:colOff>
      <xdr:row>22</xdr:row>
      <xdr:rowOff>0</xdr:rowOff>
    </xdr:from>
    <xdr:to>
      <xdr:col>185</xdr:col>
      <xdr:colOff>550333</xdr:colOff>
      <xdr:row>34</xdr:row>
      <xdr:rowOff>137160</xdr:rowOff>
    </xdr:to>
    <xdr:graphicFrame macro="">
      <xdr:nvGraphicFramePr>
        <xdr:cNvPr id="111" name="Chart 110">
          <a:extLst>
            <a:ext uri="{FF2B5EF4-FFF2-40B4-BE49-F238E27FC236}">
              <a16:creationId xmlns:a16="http://schemas.microsoft.com/office/drawing/2014/main" id="{E0DCA2CA-8CA7-4E4B-944A-D0EEE21B1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174</xdr:col>
      <xdr:colOff>404812</xdr:colOff>
      <xdr:row>22</xdr:row>
      <xdr:rowOff>0</xdr:rowOff>
    </xdr:from>
    <xdr:to>
      <xdr:col>180</xdr:col>
      <xdr:colOff>150740</xdr:colOff>
      <xdr:row>34</xdr:row>
      <xdr:rowOff>137160</xdr:rowOff>
    </xdr:to>
    <xdr:graphicFrame macro="">
      <xdr:nvGraphicFramePr>
        <xdr:cNvPr id="112" name="Chart 111">
          <a:extLst>
            <a:ext uri="{FF2B5EF4-FFF2-40B4-BE49-F238E27FC236}">
              <a16:creationId xmlns:a16="http://schemas.microsoft.com/office/drawing/2014/main" id="{91733F21-8DD9-4EE8-95F7-124F99C99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169</xdr:col>
      <xdr:colOff>0</xdr:colOff>
      <xdr:row>36</xdr:row>
      <xdr:rowOff>0</xdr:rowOff>
    </xdr:from>
    <xdr:to>
      <xdr:col>174</xdr:col>
      <xdr:colOff>359834</xdr:colOff>
      <xdr:row>48</xdr:row>
      <xdr:rowOff>137160</xdr:rowOff>
    </xdr:to>
    <xdr:graphicFrame macro="">
      <xdr:nvGraphicFramePr>
        <xdr:cNvPr id="113" name="Chart 112">
          <a:extLst>
            <a:ext uri="{FF2B5EF4-FFF2-40B4-BE49-F238E27FC236}">
              <a16:creationId xmlns:a16="http://schemas.microsoft.com/office/drawing/2014/main" id="{751BD1C1-6B55-47FF-B465-C91344291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180</xdr:col>
      <xdr:colOff>190500</xdr:colOff>
      <xdr:row>36</xdr:row>
      <xdr:rowOff>0</xdr:rowOff>
    </xdr:from>
    <xdr:to>
      <xdr:col>185</xdr:col>
      <xdr:colOff>550333</xdr:colOff>
      <xdr:row>48</xdr:row>
      <xdr:rowOff>137160</xdr:rowOff>
    </xdr:to>
    <xdr:graphicFrame macro="">
      <xdr:nvGraphicFramePr>
        <xdr:cNvPr id="114" name="Chart 113">
          <a:extLst>
            <a:ext uri="{FF2B5EF4-FFF2-40B4-BE49-F238E27FC236}">
              <a16:creationId xmlns:a16="http://schemas.microsoft.com/office/drawing/2014/main" id="{27F3337E-DB9C-4C0C-B4F9-E894EE7275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174</xdr:col>
      <xdr:colOff>404812</xdr:colOff>
      <xdr:row>36</xdr:row>
      <xdr:rowOff>0</xdr:rowOff>
    </xdr:from>
    <xdr:to>
      <xdr:col>180</xdr:col>
      <xdr:colOff>150740</xdr:colOff>
      <xdr:row>48</xdr:row>
      <xdr:rowOff>137160</xdr:rowOff>
    </xdr:to>
    <xdr:graphicFrame macro="">
      <xdr:nvGraphicFramePr>
        <xdr:cNvPr id="115" name="Chart 114">
          <a:extLst>
            <a:ext uri="{FF2B5EF4-FFF2-40B4-BE49-F238E27FC236}">
              <a16:creationId xmlns:a16="http://schemas.microsoft.com/office/drawing/2014/main" id="{02C8812E-11A1-4D58-B057-F7206F79F1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187</xdr:col>
      <xdr:colOff>0</xdr:colOff>
      <xdr:row>8</xdr:row>
      <xdr:rowOff>0</xdr:rowOff>
    </xdr:from>
    <xdr:to>
      <xdr:col>192</xdr:col>
      <xdr:colOff>359834</xdr:colOff>
      <xdr:row>20</xdr:row>
      <xdr:rowOff>137160</xdr:rowOff>
    </xdr:to>
    <xdr:graphicFrame macro="">
      <xdr:nvGraphicFramePr>
        <xdr:cNvPr id="134" name="Chart 133">
          <a:extLst>
            <a:ext uri="{FF2B5EF4-FFF2-40B4-BE49-F238E27FC236}">
              <a16:creationId xmlns:a16="http://schemas.microsoft.com/office/drawing/2014/main" id="{70F957D3-52C2-4B71-9759-03DEAEC1B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198</xdr:col>
      <xdr:colOff>202406</xdr:colOff>
      <xdr:row>8</xdr:row>
      <xdr:rowOff>0</xdr:rowOff>
    </xdr:from>
    <xdr:to>
      <xdr:col>203</xdr:col>
      <xdr:colOff>562239</xdr:colOff>
      <xdr:row>20</xdr:row>
      <xdr:rowOff>137160</xdr:rowOff>
    </xdr:to>
    <xdr:graphicFrame macro="">
      <xdr:nvGraphicFramePr>
        <xdr:cNvPr id="135" name="Chart 134">
          <a:extLst>
            <a:ext uri="{FF2B5EF4-FFF2-40B4-BE49-F238E27FC236}">
              <a16:creationId xmlns:a16="http://schemas.microsoft.com/office/drawing/2014/main" id="{95E9F529-6940-498E-8B90-ABBDFCFB04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192</xdr:col>
      <xdr:colOff>404813</xdr:colOff>
      <xdr:row>8</xdr:row>
      <xdr:rowOff>0</xdr:rowOff>
    </xdr:from>
    <xdr:to>
      <xdr:col>198</xdr:col>
      <xdr:colOff>150741</xdr:colOff>
      <xdr:row>20</xdr:row>
      <xdr:rowOff>137160</xdr:rowOff>
    </xdr:to>
    <xdr:graphicFrame macro="">
      <xdr:nvGraphicFramePr>
        <xdr:cNvPr id="136" name="Chart 135">
          <a:extLst>
            <a:ext uri="{FF2B5EF4-FFF2-40B4-BE49-F238E27FC236}">
              <a16:creationId xmlns:a16="http://schemas.microsoft.com/office/drawing/2014/main" id="{C1A5235C-EA85-4F77-80A7-1E4C1FA313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205</xdr:col>
      <xdr:colOff>0</xdr:colOff>
      <xdr:row>8</xdr:row>
      <xdr:rowOff>0</xdr:rowOff>
    </xdr:from>
    <xdr:to>
      <xdr:col>210</xdr:col>
      <xdr:colOff>359834</xdr:colOff>
      <xdr:row>20</xdr:row>
      <xdr:rowOff>137160</xdr:rowOff>
    </xdr:to>
    <xdr:graphicFrame macro="">
      <xdr:nvGraphicFramePr>
        <xdr:cNvPr id="137" name="Chart 136">
          <a:extLst>
            <a:ext uri="{FF2B5EF4-FFF2-40B4-BE49-F238E27FC236}">
              <a16:creationId xmlns:a16="http://schemas.microsoft.com/office/drawing/2014/main" id="{B5B8B978-8486-4195-B09F-6994090B1C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216</xdr:col>
      <xdr:colOff>202406</xdr:colOff>
      <xdr:row>8</xdr:row>
      <xdr:rowOff>0</xdr:rowOff>
    </xdr:from>
    <xdr:to>
      <xdr:col>221</xdr:col>
      <xdr:colOff>562239</xdr:colOff>
      <xdr:row>20</xdr:row>
      <xdr:rowOff>137160</xdr:rowOff>
    </xdr:to>
    <xdr:graphicFrame macro="">
      <xdr:nvGraphicFramePr>
        <xdr:cNvPr id="138" name="Chart 137">
          <a:extLst>
            <a:ext uri="{FF2B5EF4-FFF2-40B4-BE49-F238E27FC236}">
              <a16:creationId xmlns:a16="http://schemas.microsoft.com/office/drawing/2014/main" id="{0DA1F079-D920-44DC-9266-F9F0CCB53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210</xdr:col>
      <xdr:colOff>404813</xdr:colOff>
      <xdr:row>8</xdr:row>
      <xdr:rowOff>0</xdr:rowOff>
    </xdr:from>
    <xdr:to>
      <xdr:col>216</xdr:col>
      <xdr:colOff>150741</xdr:colOff>
      <xdr:row>20</xdr:row>
      <xdr:rowOff>137160</xdr:rowOff>
    </xdr:to>
    <xdr:graphicFrame macro="">
      <xdr:nvGraphicFramePr>
        <xdr:cNvPr id="139" name="Chart 138">
          <a:extLst>
            <a:ext uri="{FF2B5EF4-FFF2-40B4-BE49-F238E27FC236}">
              <a16:creationId xmlns:a16="http://schemas.microsoft.com/office/drawing/2014/main" id="{78D32381-6EC1-4312-B3CC-F81CA44FA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187</xdr:col>
      <xdr:colOff>0</xdr:colOff>
      <xdr:row>22</xdr:row>
      <xdr:rowOff>0</xdr:rowOff>
    </xdr:from>
    <xdr:to>
      <xdr:col>192</xdr:col>
      <xdr:colOff>359834</xdr:colOff>
      <xdr:row>34</xdr:row>
      <xdr:rowOff>137160</xdr:rowOff>
    </xdr:to>
    <xdr:graphicFrame macro="">
      <xdr:nvGraphicFramePr>
        <xdr:cNvPr id="140" name="Chart 139">
          <a:extLst>
            <a:ext uri="{FF2B5EF4-FFF2-40B4-BE49-F238E27FC236}">
              <a16:creationId xmlns:a16="http://schemas.microsoft.com/office/drawing/2014/main" id="{D5F75C54-09A6-4AEB-843C-C25489D81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198</xdr:col>
      <xdr:colOff>190500</xdr:colOff>
      <xdr:row>22</xdr:row>
      <xdr:rowOff>0</xdr:rowOff>
    </xdr:from>
    <xdr:to>
      <xdr:col>203</xdr:col>
      <xdr:colOff>550333</xdr:colOff>
      <xdr:row>34</xdr:row>
      <xdr:rowOff>137160</xdr:rowOff>
    </xdr:to>
    <xdr:graphicFrame macro="">
      <xdr:nvGraphicFramePr>
        <xdr:cNvPr id="141" name="Chart 140">
          <a:extLst>
            <a:ext uri="{FF2B5EF4-FFF2-40B4-BE49-F238E27FC236}">
              <a16:creationId xmlns:a16="http://schemas.microsoft.com/office/drawing/2014/main" id="{2A1AB1E5-CED8-46BF-9E7F-26EB27A556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192</xdr:col>
      <xdr:colOff>404812</xdr:colOff>
      <xdr:row>22</xdr:row>
      <xdr:rowOff>0</xdr:rowOff>
    </xdr:from>
    <xdr:to>
      <xdr:col>198</xdr:col>
      <xdr:colOff>150740</xdr:colOff>
      <xdr:row>34</xdr:row>
      <xdr:rowOff>137160</xdr:rowOff>
    </xdr:to>
    <xdr:graphicFrame macro="">
      <xdr:nvGraphicFramePr>
        <xdr:cNvPr id="142" name="Chart 141">
          <a:extLst>
            <a:ext uri="{FF2B5EF4-FFF2-40B4-BE49-F238E27FC236}">
              <a16:creationId xmlns:a16="http://schemas.microsoft.com/office/drawing/2014/main" id="{6C0F6700-D0AF-44E9-B865-4926AF31EF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205</xdr:col>
      <xdr:colOff>0</xdr:colOff>
      <xdr:row>22</xdr:row>
      <xdr:rowOff>0</xdr:rowOff>
    </xdr:from>
    <xdr:to>
      <xdr:col>210</xdr:col>
      <xdr:colOff>359834</xdr:colOff>
      <xdr:row>34</xdr:row>
      <xdr:rowOff>137160</xdr:rowOff>
    </xdr:to>
    <xdr:graphicFrame macro="">
      <xdr:nvGraphicFramePr>
        <xdr:cNvPr id="148" name="Chart 147">
          <a:extLst>
            <a:ext uri="{FF2B5EF4-FFF2-40B4-BE49-F238E27FC236}">
              <a16:creationId xmlns:a16="http://schemas.microsoft.com/office/drawing/2014/main" id="{B5607812-0DF5-4FB0-991A-60C3F588E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216</xdr:col>
      <xdr:colOff>190500</xdr:colOff>
      <xdr:row>22</xdr:row>
      <xdr:rowOff>0</xdr:rowOff>
    </xdr:from>
    <xdr:to>
      <xdr:col>221</xdr:col>
      <xdr:colOff>550333</xdr:colOff>
      <xdr:row>34</xdr:row>
      <xdr:rowOff>137160</xdr:rowOff>
    </xdr:to>
    <xdr:graphicFrame macro="">
      <xdr:nvGraphicFramePr>
        <xdr:cNvPr id="149" name="Chart 148">
          <a:extLst>
            <a:ext uri="{FF2B5EF4-FFF2-40B4-BE49-F238E27FC236}">
              <a16:creationId xmlns:a16="http://schemas.microsoft.com/office/drawing/2014/main" id="{46AE9119-95F0-4F56-94C1-C559B8F24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210</xdr:col>
      <xdr:colOff>404812</xdr:colOff>
      <xdr:row>22</xdr:row>
      <xdr:rowOff>0</xdr:rowOff>
    </xdr:from>
    <xdr:to>
      <xdr:col>216</xdr:col>
      <xdr:colOff>150740</xdr:colOff>
      <xdr:row>34</xdr:row>
      <xdr:rowOff>137160</xdr:rowOff>
    </xdr:to>
    <xdr:graphicFrame macro="">
      <xdr:nvGraphicFramePr>
        <xdr:cNvPr id="151" name="Chart 150">
          <a:extLst>
            <a:ext uri="{FF2B5EF4-FFF2-40B4-BE49-F238E27FC236}">
              <a16:creationId xmlns:a16="http://schemas.microsoft.com/office/drawing/2014/main" id="{C20CE356-75D5-44E4-B84A-AE0C9F43A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187</xdr:col>
      <xdr:colOff>0</xdr:colOff>
      <xdr:row>36</xdr:row>
      <xdr:rowOff>0</xdr:rowOff>
    </xdr:from>
    <xdr:to>
      <xdr:col>192</xdr:col>
      <xdr:colOff>359834</xdr:colOff>
      <xdr:row>48</xdr:row>
      <xdr:rowOff>137160</xdr:rowOff>
    </xdr:to>
    <xdr:graphicFrame macro="">
      <xdr:nvGraphicFramePr>
        <xdr:cNvPr id="155" name="Chart 154">
          <a:extLst>
            <a:ext uri="{FF2B5EF4-FFF2-40B4-BE49-F238E27FC236}">
              <a16:creationId xmlns:a16="http://schemas.microsoft.com/office/drawing/2014/main" id="{DFF9451A-7C13-4655-9F17-5B40DCC4D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198</xdr:col>
      <xdr:colOff>190500</xdr:colOff>
      <xdr:row>36</xdr:row>
      <xdr:rowOff>0</xdr:rowOff>
    </xdr:from>
    <xdr:to>
      <xdr:col>203</xdr:col>
      <xdr:colOff>550333</xdr:colOff>
      <xdr:row>48</xdr:row>
      <xdr:rowOff>137160</xdr:rowOff>
    </xdr:to>
    <xdr:graphicFrame macro="">
      <xdr:nvGraphicFramePr>
        <xdr:cNvPr id="156" name="Chart 155">
          <a:extLst>
            <a:ext uri="{FF2B5EF4-FFF2-40B4-BE49-F238E27FC236}">
              <a16:creationId xmlns:a16="http://schemas.microsoft.com/office/drawing/2014/main" id="{8A4E573D-AAD7-49EF-9F1F-169AABF5C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192</xdr:col>
      <xdr:colOff>404812</xdr:colOff>
      <xdr:row>36</xdr:row>
      <xdr:rowOff>0</xdr:rowOff>
    </xdr:from>
    <xdr:to>
      <xdr:col>198</xdr:col>
      <xdr:colOff>150740</xdr:colOff>
      <xdr:row>48</xdr:row>
      <xdr:rowOff>137160</xdr:rowOff>
    </xdr:to>
    <xdr:graphicFrame macro="">
      <xdr:nvGraphicFramePr>
        <xdr:cNvPr id="157" name="Chart 156">
          <a:extLst>
            <a:ext uri="{FF2B5EF4-FFF2-40B4-BE49-F238E27FC236}">
              <a16:creationId xmlns:a16="http://schemas.microsoft.com/office/drawing/2014/main" id="{B17A963D-E892-4A6C-9CA3-7B438EF1D2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205</xdr:col>
      <xdr:colOff>0</xdr:colOff>
      <xdr:row>36</xdr:row>
      <xdr:rowOff>0</xdr:rowOff>
    </xdr:from>
    <xdr:to>
      <xdr:col>210</xdr:col>
      <xdr:colOff>359834</xdr:colOff>
      <xdr:row>48</xdr:row>
      <xdr:rowOff>137160</xdr:rowOff>
    </xdr:to>
    <xdr:graphicFrame macro="">
      <xdr:nvGraphicFramePr>
        <xdr:cNvPr id="158" name="Chart 157">
          <a:extLst>
            <a:ext uri="{FF2B5EF4-FFF2-40B4-BE49-F238E27FC236}">
              <a16:creationId xmlns:a16="http://schemas.microsoft.com/office/drawing/2014/main" id="{F87D3AD3-EE45-413F-B25F-4AE7E0F51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216</xdr:col>
      <xdr:colOff>190500</xdr:colOff>
      <xdr:row>36</xdr:row>
      <xdr:rowOff>0</xdr:rowOff>
    </xdr:from>
    <xdr:to>
      <xdr:col>221</xdr:col>
      <xdr:colOff>550333</xdr:colOff>
      <xdr:row>48</xdr:row>
      <xdr:rowOff>137160</xdr:rowOff>
    </xdr:to>
    <xdr:graphicFrame macro="">
      <xdr:nvGraphicFramePr>
        <xdr:cNvPr id="159" name="Chart 158">
          <a:extLst>
            <a:ext uri="{FF2B5EF4-FFF2-40B4-BE49-F238E27FC236}">
              <a16:creationId xmlns:a16="http://schemas.microsoft.com/office/drawing/2014/main" id="{53D24079-A58C-485C-81DD-5EA26AC1FD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210</xdr:col>
      <xdr:colOff>404812</xdr:colOff>
      <xdr:row>36</xdr:row>
      <xdr:rowOff>0</xdr:rowOff>
    </xdr:from>
    <xdr:to>
      <xdr:col>216</xdr:col>
      <xdr:colOff>150740</xdr:colOff>
      <xdr:row>48</xdr:row>
      <xdr:rowOff>137160</xdr:rowOff>
    </xdr:to>
    <xdr:graphicFrame macro="">
      <xdr:nvGraphicFramePr>
        <xdr:cNvPr id="160" name="Chart 159">
          <a:extLst>
            <a:ext uri="{FF2B5EF4-FFF2-40B4-BE49-F238E27FC236}">
              <a16:creationId xmlns:a16="http://schemas.microsoft.com/office/drawing/2014/main" id="{F3C8B412-FBDE-4652-9D17-1567284633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 editAs="oneCell">
    <xdr:from>
      <xdr:col>1</xdr:col>
      <xdr:colOff>0</xdr:colOff>
      <xdr:row>51</xdr:row>
      <xdr:rowOff>0</xdr:rowOff>
    </xdr:from>
    <xdr:to>
      <xdr:col>19</xdr:col>
      <xdr:colOff>340519</xdr:colOff>
      <xdr:row>86</xdr:row>
      <xdr:rowOff>167645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6697A4-0038-458D-B31A-D4450BA90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09563" y="9822656"/>
          <a:ext cx="10972800" cy="68351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11</xdr:col>
      <xdr:colOff>390526</xdr:colOff>
      <xdr:row>32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E5D7200-8710-4D51-A06A-4B1B4FBB9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37</xdr:col>
      <xdr:colOff>115207</xdr:colOff>
      <xdr:row>30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27203D-C80F-4321-A6DF-C3B4FAF47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31</xdr:row>
      <xdr:rowOff>0</xdr:rowOff>
    </xdr:from>
    <xdr:to>
      <xdr:col>37</xdr:col>
      <xdr:colOff>115207</xdr:colOff>
      <xdr:row>53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FC6FE52-7C4B-4F5F-93FF-3E0AECC32A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37</xdr:col>
      <xdr:colOff>115207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5BD1F7-DA2E-4412-B580-3F885E1143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31</xdr:row>
      <xdr:rowOff>0</xdr:rowOff>
    </xdr:from>
    <xdr:to>
      <xdr:col>37</xdr:col>
      <xdr:colOff>115207</xdr:colOff>
      <xdr:row>53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3BED94-82D0-47F5-99C1-EFB0A87034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37</xdr:col>
      <xdr:colOff>115207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54ADF1-DCBD-4472-8CB8-35D4E3DE1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31</xdr:row>
      <xdr:rowOff>0</xdr:rowOff>
    </xdr:from>
    <xdr:to>
      <xdr:col>37</xdr:col>
      <xdr:colOff>115207</xdr:colOff>
      <xdr:row>53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2D9AEC-53DB-4D99-BA6E-002F9F7C9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4E537-B2F7-42A5-8F86-C49D3241724E}">
  <sheetPr>
    <tabColor theme="6" tint="-0.499984740745262"/>
  </sheetPr>
  <dimension ref="B1:HN69"/>
  <sheetViews>
    <sheetView tabSelected="1" zoomScale="80" zoomScaleNormal="80" workbookViewId="0">
      <pane xSplit="1" ySplit="2" topLeftCell="B8" activePane="bottomRight" state="frozen"/>
      <selection activeCell="A2" sqref="A2"/>
      <selection pane="topRight" activeCell="A2" sqref="A2"/>
      <selection pane="bottomLeft" activeCell="A2" sqref="A2"/>
      <selection pane="bottomRight" activeCell="W21" sqref="W21"/>
    </sheetView>
  </sheetViews>
  <sheetFormatPr defaultRowHeight="15" x14ac:dyDescent="0.25"/>
  <cols>
    <col min="1" max="1" width="4.7109375" style="3" customWidth="1"/>
    <col min="2" max="12" width="9.140625" style="3"/>
    <col min="13" max="13" width="4.7109375" style="3" customWidth="1"/>
    <col min="14" max="23" width="9.140625" style="3"/>
    <col min="24" max="28" width="9.140625" style="4"/>
    <col min="29" max="29" width="6" style="4" customWidth="1"/>
    <col min="30" max="34" width="9.140625" style="4"/>
    <col min="35" max="35" width="6" style="4" customWidth="1"/>
    <col min="36" max="47" width="9.140625" style="4"/>
    <col min="48" max="48" width="6" style="4" customWidth="1"/>
    <col min="49" max="53" width="9.140625" style="4"/>
    <col min="54" max="54" width="6" style="4" customWidth="1"/>
    <col min="55" max="61" width="9.140625" style="4"/>
    <col min="62" max="16384" width="9.140625" style="3"/>
  </cols>
  <sheetData>
    <row r="1" spans="2:222" s="14" customFormat="1" ht="23.25" x14ac:dyDescent="0.35">
      <c r="B1" s="65" t="s">
        <v>27</v>
      </c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X1" s="68" t="s">
        <v>0</v>
      </c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9"/>
      <c r="AQ1" s="64" t="s">
        <v>2</v>
      </c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9"/>
      <c r="BJ1" s="64" t="s">
        <v>8</v>
      </c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9"/>
      <c r="CB1" s="64" t="s">
        <v>29</v>
      </c>
      <c r="CC1" s="64"/>
      <c r="CD1" s="64"/>
      <c r="CE1" s="64"/>
      <c r="CF1" s="64"/>
      <c r="CG1" s="64"/>
      <c r="CH1" s="64"/>
      <c r="CI1" s="64"/>
      <c r="CJ1" s="64"/>
      <c r="CK1" s="64"/>
      <c r="CL1" s="64"/>
      <c r="CM1" s="64"/>
      <c r="CN1" s="64"/>
      <c r="CO1" s="64"/>
      <c r="CP1" s="64"/>
      <c r="CQ1" s="64"/>
      <c r="CR1" s="64"/>
      <c r="CS1" s="9"/>
      <c r="CT1" s="64" t="s">
        <v>30</v>
      </c>
      <c r="CU1" s="64"/>
      <c r="CV1" s="64"/>
      <c r="CW1" s="64"/>
      <c r="CX1" s="64"/>
      <c r="CY1" s="64"/>
      <c r="CZ1" s="64"/>
      <c r="DA1" s="64"/>
      <c r="DB1" s="64"/>
      <c r="DC1" s="64"/>
      <c r="DD1" s="64"/>
      <c r="DE1" s="64"/>
      <c r="DF1" s="64"/>
      <c r="DG1" s="64"/>
      <c r="DH1" s="64"/>
      <c r="DI1" s="64"/>
      <c r="DJ1" s="64"/>
      <c r="DK1" s="9"/>
      <c r="DL1" s="64" t="s">
        <v>3</v>
      </c>
      <c r="DM1" s="64"/>
      <c r="DN1" s="64"/>
      <c r="DO1" s="64"/>
      <c r="DP1" s="64"/>
      <c r="DQ1" s="64"/>
      <c r="DR1" s="64"/>
      <c r="DS1" s="64"/>
      <c r="DT1" s="64"/>
      <c r="DU1" s="64"/>
      <c r="DV1" s="64"/>
      <c r="DW1" s="64"/>
      <c r="DX1" s="64"/>
      <c r="DY1" s="64"/>
      <c r="DZ1" s="64"/>
      <c r="EA1" s="64"/>
      <c r="EB1" s="64"/>
      <c r="ED1" s="64" t="s">
        <v>4</v>
      </c>
      <c r="EE1" s="64"/>
      <c r="EF1" s="64"/>
      <c r="EG1" s="64"/>
      <c r="EH1" s="64"/>
      <c r="EI1" s="64"/>
      <c r="EJ1" s="64"/>
      <c r="EK1" s="64"/>
      <c r="EL1" s="64"/>
      <c r="EM1" s="64"/>
      <c r="EN1" s="64"/>
      <c r="EO1" s="64"/>
      <c r="EP1" s="64"/>
      <c r="EQ1" s="64"/>
      <c r="ER1" s="64"/>
      <c r="ES1" s="64"/>
      <c r="ET1" s="64"/>
      <c r="EV1" s="64" t="s">
        <v>10</v>
      </c>
      <c r="EW1" s="64"/>
      <c r="EX1" s="64"/>
      <c r="EY1" s="64"/>
      <c r="EZ1" s="64"/>
      <c r="FA1" s="64"/>
      <c r="FB1" s="64"/>
      <c r="FC1" s="64"/>
      <c r="FD1" s="64"/>
      <c r="FE1" s="64"/>
      <c r="FF1" s="64"/>
      <c r="FG1" s="64"/>
      <c r="FH1" s="64"/>
      <c r="FI1" s="64"/>
      <c r="FJ1" s="64"/>
      <c r="FK1" s="64"/>
      <c r="FL1" s="64"/>
      <c r="FN1" s="64" t="s">
        <v>11</v>
      </c>
      <c r="FO1" s="64"/>
      <c r="FP1" s="64"/>
      <c r="FQ1" s="64"/>
      <c r="FR1" s="64"/>
      <c r="FS1" s="64"/>
      <c r="FT1" s="64"/>
      <c r="FU1" s="64"/>
      <c r="FV1" s="64"/>
      <c r="FW1" s="64"/>
      <c r="FX1" s="64"/>
      <c r="FY1" s="64"/>
      <c r="FZ1" s="64"/>
      <c r="GA1" s="64"/>
      <c r="GB1" s="64"/>
      <c r="GC1" s="64"/>
      <c r="GD1" s="64"/>
      <c r="GF1" s="64" t="s">
        <v>5</v>
      </c>
      <c r="GG1" s="64"/>
      <c r="GH1" s="64"/>
      <c r="GI1" s="64"/>
      <c r="GJ1" s="64"/>
      <c r="GK1" s="64"/>
      <c r="GL1" s="64"/>
      <c r="GM1" s="64"/>
      <c r="GN1" s="64"/>
      <c r="GO1" s="64"/>
      <c r="GP1" s="64"/>
      <c r="GQ1" s="64"/>
      <c r="GR1" s="64"/>
      <c r="GS1" s="64"/>
      <c r="GT1" s="64"/>
      <c r="GU1" s="64"/>
      <c r="GV1" s="64"/>
      <c r="GX1" s="64" t="s">
        <v>6</v>
      </c>
      <c r="GY1" s="64"/>
      <c r="GZ1" s="64"/>
      <c r="HA1" s="64"/>
      <c r="HB1" s="64"/>
      <c r="HC1" s="64"/>
      <c r="HD1" s="64"/>
      <c r="HE1" s="64"/>
      <c r="HF1" s="64"/>
      <c r="HG1" s="64"/>
      <c r="HH1" s="64"/>
      <c r="HI1" s="64"/>
      <c r="HJ1" s="64"/>
      <c r="HK1" s="64"/>
      <c r="HL1" s="64"/>
      <c r="HM1" s="64"/>
      <c r="HN1" s="64"/>
    </row>
    <row r="3" spans="2:222" x14ac:dyDescent="0.25">
      <c r="B3" s="4"/>
      <c r="C3" s="4"/>
      <c r="D3" s="4"/>
      <c r="E3" s="4"/>
      <c r="F3" s="4"/>
      <c r="G3" s="4"/>
      <c r="H3" s="8"/>
      <c r="I3" s="8"/>
      <c r="J3" s="8"/>
      <c r="K3" s="4"/>
      <c r="L3" s="4"/>
      <c r="M3" s="4"/>
      <c r="N3" s="4"/>
      <c r="O3" s="4"/>
      <c r="P3" s="4"/>
      <c r="Q3" s="4"/>
      <c r="R3" s="4"/>
      <c r="S3" s="8"/>
      <c r="T3" s="8"/>
      <c r="U3" s="4"/>
      <c r="V3" s="4"/>
      <c r="W3" s="4"/>
      <c r="X3" s="29">
        <f>VLOOKUP(X1, Lookup!$B$3:$D$30, 3, FALSE)</f>
        <v>11</v>
      </c>
      <c r="Y3" s="13" t="s">
        <v>14</v>
      </c>
      <c r="Z3" s="13" t="s">
        <v>15</v>
      </c>
      <c r="AA3" s="13" t="s">
        <v>18</v>
      </c>
      <c r="AB3" s="13" t="s">
        <v>19</v>
      </c>
      <c r="AC3" s="3"/>
      <c r="AD3" s="3"/>
      <c r="AE3" s="3"/>
      <c r="AF3" s="3"/>
      <c r="AG3" s="3"/>
      <c r="AH3" s="3"/>
      <c r="AQ3" s="29">
        <f>VLOOKUP(AQ1, Lookup!$B$3:$D$30, 3, FALSE)</f>
        <v>12</v>
      </c>
      <c r="AR3" s="13" t="s">
        <v>14</v>
      </c>
      <c r="AS3" s="13" t="s">
        <v>15</v>
      </c>
      <c r="AT3" s="13" t="s">
        <v>18</v>
      </c>
      <c r="AU3" s="13" t="s">
        <v>19</v>
      </c>
      <c r="BJ3" s="29">
        <f>VLOOKUP(BJ1, Lookup!$B$3:$D$30, 3, FALSE)</f>
        <v>13</v>
      </c>
      <c r="BK3" s="13" t="s">
        <v>14</v>
      </c>
      <c r="BL3" s="13" t="s">
        <v>15</v>
      </c>
      <c r="BM3" s="13" t="s">
        <v>18</v>
      </c>
      <c r="BN3" s="13" t="s">
        <v>19</v>
      </c>
      <c r="CB3" s="29">
        <f>VLOOKUP(CB1, Lookup!$B$3:$D$30, 3, FALSE)</f>
        <v>14</v>
      </c>
      <c r="CC3" s="13" t="s">
        <v>14</v>
      </c>
      <c r="CD3" s="13" t="s">
        <v>15</v>
      </c>
      <c r="CE3" s="13" t="s">
        <v>18</v>
      </c>
      <c r="CF3" s="13" t="s">
        <v>19</v>
      </c>
      <c r="CT3" s="29">
        <f>VLOOKUP(CT1, Lookup!$B$3:$D$30, 3, FALSE)</f>
        <v>15</v>
      </c>
      <c r="CU3" s="13" t="s">
        <v>14</v>
      </c>
      <c r="CV3" s="13" t="s">
        <v>15</v>
      </c>
      <c r="CW3" s="13" t="s">
        <v>18</v>
      </c>
      <c r="CX3" s="13" t="s">
        <v>19</v>
      </c>
      <c r="DL3" s="29">
        <f>VLOOKUP(DL1, Lookup!$B$3:$D$30, 3, FALSE)</f>
        <v>16</v>
      </c>
      <c r="DM3" s="13" t="s">
        <v>14</v>
      </c>
      <c r="DN3" s="13" t="s">
        <v>15</v>
      </c>
      <c r="DO3" s="13" t="s">
        <v>18</v>
      </c>
      <c r="DP3" s="13" t="s">
        <v>19</v>
      </c>
      <c r="ED3" s="29">
        <f>VLOOKUP(ED1, Lookup!$B$3:$D$30, 3, FALSE)</f>
        <v>17</v>
      </c>
      <c r="EE3" s="13" t="s">
        <v>14</v>
      </c>
      <c r="EF3" s="13" t="s">
        <v>15</v>
      </c>
      <c r="EG3" s="13" t="s">
        <v>18</v>
      </c>
      <c r="EH3" s="13" t="s">
        <v>19</v>
      </c>
      <c r="EV3" s="29">
        <f>VLOOKUP(EV1, Lookup!$B$3:$D$30, 3, FALSE)</f>
        <v>22</v>
      </c>
      <c r="EW3" s="13" t="s">
        <v>14</v>
      </c>
      <c r="EX3" s="13" t="s">
        <v>15</v>
      </c>
      <c r="EY3" s="13" t="s">
        <v>18</v>
      </c>
      <c r="EZ3" s="13" t="s">
        <v>19</v>
      </c>
      <c r="FN3" s="29">
        <f>VLOOKUP(FN1, Lookup!$B$3:$D$30, 3, FALSE)</f>
        <v>23</v>
      </c>
      <c r="FO3" s="13" t="s">
        <v>14</v>
      </c>
      <c r="FP3" s="13" t="s">
        <v>15</v>
      </c>
      <c r="FQ3" s="13" t="s">
        <v>18</v>
      </c>
      <c r="FR3" s="13" t="s">
        <v>19</v>
      </c>
      <c r="GF3" s="29">
        <f>VLOOKUP(GF1, Lookup!$B$3:$D$30, 3, FALSE)</f>
        <v>30</v>
      </c>
      <c r="GG3" s="13" t="s">
        <v>14</v>
      </c>
      <c r="GH3" s="13" t="s">
        <v>15</v>
      </c>
      <c r="GI3" s="13" t="s">
        <v>18</v>
      </c>
      <c r="GJ3" s="13" t="s">
        <v>19</v>
      </c>
      <c r="GX3" s="29">
        <f>VLOOKUP(GX1, Lookup!$B$3:$D$30, 3, FALSE)</f>
        <v>40</v>
      </c>
      <c r="GY3" s="13" t="s">
        <v>14</v>
      </c>
      <c r="GZ3" s="13" t="s">
        <v>15</v>
      </c>
      <c r="HA3" s="13" t="s">
        <v>18</v>
      </c>
      <c r="HB3" s="13" t="s">
        <v>19</v>
      </c>
    </row>
    <row r="4" spans="2:222" x14ac:dyDescent="0.25">
      <c r="B4" s="4"/>
      <c r="C4" s="4"/>
      <c r="D4" s="4"/>
      <c r="E4" s="4"/>
      <c r="F4" s="4"/>
      <c r="G4" s="4"/>
      <c r="H4" s="8"/>
      <c r="I4" s="8"/>
      <c r="J4" s="8"/>
      <c r="K4" s="4"/>
      <c r="L4" s="4"/>
      <c r="M4" s="4"/>
      <c r="N4" s="4"/>
      <c r="O4" s="4"/>
      <c r="P4" s="4"/>
      <c r="Q4" s="4"/>
      <c r="R4" s="4"/>
      <c r="S4" s="8"/>
      <c r="T4" s="8"/>
      <c r="U4" s="4"/>
      <c r="V4" s="4"/>
      <c r="W4" s="4"/>
      <c r="X4" s="22" t="s">
        <v>16</v>
      </c>
      <c r="Y4" s="21">
        <f>VLOOKUP(X$3, Time!$Y$6:$AB$26, 3, FALSE)</f>
        <v>21.380796560024837</v>
      </c>
      <c r="Z4" s="21">
        <f>VLOOKUP(X$3, Time!$Y$6:$AB$26, 4, FALSE)</f>
        <v>21.686217800000009</v>
      </c>
      <c r="AA4" s="2">
        <f>Y4-Z4</f>
        <v>-0.30542123997517123</v>
      </c>
      <c r="AB4" s="69">
        <f>AA4/Z4</f>
        <v>-1.4083656393747512E-2</v>
      </c>
      <c r="AC4" s="3"/>
      <c r="AD4" s="3"/>
      <c r="AE4" s="3"/>
      <c r="AF4" s="3"/>
      <c r="AG4" s="3"/>
      <c r="AH4" s="3"/>
      <c r="AQ4" s="22" t="s">
        <v>16</v>
      </c>
      <c r="AR4" s="21">
        <f>VLOOKUP(AQ$3, Time!$Y$6:$AB$26, 3, FALSE)</f>
        <v>10.220426334917407</v>
      </c>
      <c r="AS4" s="21">
        <f>VLOOKUP(AQ$3, Time!$Y$6:$AB$26, 4, FALSE)</f>
        <v>10.5825408</v>
      </c>
      <c r="AT4" s="2">
        <f>AR4-AS4</f>
        <v>-0.36211446508259293</v>
      </c>
      <c r="AU4" s="1">
        <f>AT4/AS4</f>
        <v>-3.4218102431751829E-2</v>
      </c>
      <c r="BJ4" s="22" t="s">
        <v>16</v>
      </c>
      <c r="BK4" s="21">
        <f>VLOOKUP(BJ$3, Time!$Y$6:$AB$26, 3, FALSE)</f>
        <v>10.966126251713321</v>
      </c>
      <c r="BL4" s="21">
        <f>VLOOKUP(BJ$3, Time!$Y$6:$AB$26, 4, FALSE)</f>
        <v>11.342210199999998</v>
      </c>
      <c r="BM4" s="2">
        <f>BK4-BL4</f>
        <v>-0.37608394828667713</v>
      </c>
      <c r="BN4" s="1">
        <f>BM4/BL4</f>
        <v>-3.3157906762006334E-2</v>
      </c>
      <c r="CB4" s="22" t="s">
        <v>16</v>
      </c>
      <c r="CC4" s="21">
        <f>VLOOKUP(CB$3, Time!$Y$6:$AB$26, 3, FALSE)</f>
        <v>6.3831925985561995</v>
      </c>
      <c r="CD4" s="21">
        <f>VLOOKUP(CB$3, Time!$Y$6:$AB$26, 4, FALSE)</f>
        <v>6.5349677999999995</v>
      </c>
      <c r="CE4" s="2">
        <f>CC4-CD4</f>
        <v>-0.15177520144380008</v>
      </c>
      <c r="CF4" s="1">
        <f>CE4/CD4</f>
        <v>-2.3225087879361866E-2</v>
      </c>
      <c r="CT4" s="22" t="s">
        <v>16</v>
      </c>
      <c r="CU4" s="21">
        <f>VLOOKUP(CT$3, Time!$Y$6:$AB$26, 3, FALSE)</f>
        <v>8.4878977677029148</v>
      </c>
      <c r="CV4" s="21">
        <f>VLOOKUP(CT$3, Time!$Y$6:$AB$26, 4, FALSE)</f>
        <v>8.5266687999999977</v>
      </c>
      <c r="CW4" s="2">
        <f>CU4-CV4</f>
        <v>-3.8771032297082897E-2</v>
      </c>
      <c r="CX4" s="1">
        <f>CW4/CV4</f>
        <v>-4.5470315789775846E-3</v>
      </c>
      <c r="DL4" s="22" t="s">
        <v>16</v>
      </c>
      <c r="DM4" s="21">
        <f>VLOOKUP(DL$3, Time!$Y$6:$AB$26, 3, FALSE)</f>
        <v>15.388468289600192</v>
      </c>
      <c r="DN4" s="21">
        <f>VLOOKUP(DL$3, Time!$Y$6:$AB$26, 4, FALSE)</f>
        <v>15.658982399999996</v>
      </c>
      <c r="DO4" s="2">
        <f>DM4-DN4</f>
        <v>-0.27051411039980344</v>
      </c>
      <c r="DP4" s="1">
        <f>DO4/DN4</f>
        <v>-1.7275331403386947E-2</v>
      </c>
      <c r="ED4" s="22" t="s">
        <v>16</v>
      </c>
      <c r="EE4" s="21">
        <f>VLOOKUP(ED$3, Time!$Y$6:$AB$26, 3, FALSE)</f>
        <v>12.068575220041456</v>
      </c>
      <c r="EF4" s="21">
        <f>VLOOKUP(ED$3, Time!$Y$6:$AB$26, 4, FALSE)</f>
        <v>12.065028200000006</v>
      </c>
      <c r="EG4" s="2">
        <f>EE4-EF4</f>
        <v>3.547020041450466E-3</v>
      </c>
      <c r="EH4" s="1">
        <f>EG4/EF4</f>
        <v>2.9399185668297603E-4</v>
      </c>
      <c r="EV4" s="22" t="s">
        <v>16</v>
      </c>
      <c r="EW4" s="21">
        <f>VLOOKUP(EV$3, Time!$Y$6:$AB$26, 3, FALSE)</f>
        <v>15.108534228923187</v>
      </c>
      <c r="EX4" s="21">
        <f>VLOOKUP(EV$3, Time!$Y$6:$AB$26, 4, FALSE)</f>
        <v>0</v>
      </c>
      <c r="EY4" s="2">
        <f>EW4-EX4</f>
        <v>15.108534228923187</v>
      </c>
      <c r="EZ4" s="1" t="e">
        <f>EY4/EX4</f>
        <v>#DIV/0!</v>
      </c>
      <c r="FN4" s="22" t="s">
        <v>16</v>
      </c>
      <c r="FO4" s="21">
        <f>VLOOKUP(FN$3, Time!$Y$6:$AB$26, 3, FALSE)</f>
        <v>18.605910093580594</v>
      </c>
      <c r="FP4" s="21">
        <f>VLOOKUP(FN$3, Time!$Y$6:$AB$26, 4, FALSE)</f>
        <v>0</v>
      </c>
      <c r="FQ4" s="2">
        <f>FO4-FP4</f>
        <v>18.605910093580594</v>
      </c>
      <c r="FR4" s="1" t="e">
        <f>FQ4/FP4</f>
        <v>#DIV/0!</v>
      </c>
      <c r="GF4" s="22" t="s">
        <v>16</v>
      </c>
      <c r="GG4" s="21">
        <f>VLOOKUP(GF$3, Time!$Y$6:$AB$26, 3, FALSE)</f>
        <v>41.040817454574693</v>
      </c>
      <c r="GH4" s="21">
        <f>VLOOKUP(GF$3, Time!$Y$6:$AB$26, 4, FALSE)</f>
        <v>40.359486199999992</v>
      </c>
      <c r="GI4" s="2">
        <f>GG4-GH4</f>
        <v>0.68133125457470101</v>
      </c>
      <c r="GJ4" s="1">
        <f>GI4/GH4</f>
        <v>1.6881564130880863E-2</v>
      </c>
      <c r="GX4" s="22" t="s">
        <v>16</v>
      </c>
      <c r="GY4" s="21">
        <f>VLOOKUP(GX$3, Time!$Y$6:$AB$26, 3, FALSE)</f>
        <v>36.228305802710551</v>
      </c>
      <c r="GZ4" s="21">
        <f>VLOOKUP(GX$3, Time!$Y$6:$AB$26, 4, FALSE)</f>
        <v>36.000163600000008</v>
      </c>
      <c r="HA4" s="2">
        <f>GY4-GZ4</f>
        <v>0.22814220271054353</v>
      </c>
      <c r="HB4" s="1">
        <f>HA4/GZ4</f>
        <v>6.3372546093247058E-3</v>
      </c>
    </row>
    <row r="5" spans="2:222" x14ac:dyDescent="0.25">
      <c r="X5" s="22" t="s">
        <v>20</v>
      </c>
      <c r="Y5" s="21">
        <f>VLOOKUP(X$3, Dist!$Y$6:$AB$26, 3, FALSE)</f>
        <v>10.442236776976493</v>
      </c>
      <c r="Z5" s="21">
        <f>VLOOKUP(X$3, Dist!$Y$6:$AB$26, 4, FALSE)</f>
        <v>10.179789600000007</v>
      </c>
      <c r="AA5" s="2">
        <f>Y5-Z5</f>
        <v>0.26244717697648667</v>
      </c>
      <c r="AB5" s="69">
        <f>AA5/Z5</f>
        <v>2.5781198559986594E-2</v>
      </c>
      <c r="AC5" s="3"/>
      <c r="AD5" s="3"/>
      <c r="AE5" s="3"/>
      <c r="AF5" s="3"/>
      <c r="AG5" s="3"/>
      <c r="AH5" s="3"/>
      <c r="AQ5" s="22" t="s">
        <v>20</v>
      </c>
      <c r="AR5" s="21">
        <f>VLOOKUP(AQ$3, Dist!$Y$6:$AB$26, 3, FALSE)</f>
        <v>3.6810947913916334</v>
      </c>
      <c r="AS5" s="21">
        <f>VLOOKUP(AQ$3, Dist!$Y$6:$AB$26, 4, FALSE)</f>
        <v>3.762366800000001</v>
      </c>
      <c r="AT5" s="2">
        <f>AR5-AS5</f>
        <v>-8.1272008608367585E-2</v>
      </c>
      <c r="AU5" s="1">
        <f>AT5/AS5</f>
        <v>-2.1601298578428761E-2</v>
      </c>
      <c r="BJ5" s="22" t="s">
        <v>20</v>
      </c>
      <c r="BK5" s="21">
        <f>VLOOKUP(BJ$3, Dist!$Y$6:$AB$26, 3, FALSE)</f>
        <v>4.3631394282051685</v>
      </c>
      <c r="BL5" s="21">
        <f>VLOOKUP(BJ$3, Dist!$Y$6:$AB$26, 4, FALSE)</f>
        <v>4.6658188000000012</v>
      </c>
      <c r="BM5" s="2">
        <f>BK5-BL5</f>
        <v>-0.30267937179483262</v>
      </c>
      <c r="BN5" s="62">
        <f>BM5/BL5</f>
        <v>-6.4871651636971533E-2</v>
      </c>
      <c r="CB5" s="22" t="s">
        <v>20</v>
      </c>
      <c r="CC5" s="21">
        <f>VLOOKUP(CB$3, Dist!$Y$6:$AB$26, 3, FALSE)</f>
        <v>1.7621707684985006</v>
      </c>
      <c r="CD5" s="21">
        <f>VLOOKUP(CB$3, Dist!$Y$6:$AB$26, 4, FALSE)</f>
        <v>1.6221593999999999</v>
      </c>
      <c r="CE5" s="2">
        <f>CC5-CD5</f>
        <v>0.14001136849850071</v>
      </c>
      <c r="CF5" s="62">
        <f>CE5/CD5</f>
        <v>8.6311720351588572E-2</v>
      </c>
      <c r="CG5" s="3" t="s">
        <v>57</v>
      </c>
      <c r="CT5" s="22" t="s">
        <v>20</v>
      </c>
      <c r="CU5" s="21">
        <f>VLOOKUP(CT$3, Dist!$Y$6:$AB$26, 3, FALSE)</f>
        <v>2.9176953127894758</v>
      </c>
      <c r="CV5" s="21">
        <f>VLOOKUP(CT$3, Dist!$Y$6:$AB$26, 4, FALSE)</f>
        <v>2.9750232000000003</v>
      </c>
      <c r="CW5" s="2">
        <f>CU5-CV5</f>
        <v>-5.7327887210524509E-2</v>
      </c>
      <c r="CX5" s="1">
        <f>CW5/CV5</f>
        <v>-1.9269727782467209E-2</v>
      </c>
      <c r="DL5" s="22" t="s">
        <v>20</v>
      </c>
      <c r="DM5" s="21">
        <f>VLOOKUP(DL$3, Dist!$Y$6:$AB$26, 3, FALSE)</f>
        <v>6.8810730782343521</v>
      </c>
      <c r="DN5" s="21">
        <f>VLOOKUP(DL$3, Dist!$Y$6:$AB$26, 4, FALSE)</f>
        <v>6.4984808000000056</v>
      </c>
      <c r="DO5" s="2">
        <f>DM5-DN5</f>
        <v>0.38259227823434649</v>
      </c>
      <c r="DP5" s="1">
        <f>DO5/DN5</f>
        <v>5.8874110735904026E-2</v>
      </c>
      <c r="ED5" s="22" t="s">
        <v>20</v>
      </c>
      <c r="EE5" s="21">
        <f>VLOOKUP(ED$3, Dist!$Y$6:$AB$26, 3, FALSE)</f>
        <v>4.8051733454620624</v>
      </c>
      <c r="EF5" s="21">
        <f>VLOOKUP(ED$3, Dist!$Y$6:$AB$26, 4, FALSE)</f>
        <v>4.6759941999999981</v>
      </c>
      <c r="EG5" s="2">
        <f>EE5-EF5</f>
        <v>0.12917914546206433</v>
      </c>
      <c r="EH5" s="1">
        <f>EG5/EF5</f>
        <v>2.7626027735890773E-2</v>
      </c>
      <c r="EV5" s="22" t="s">
        <v>20</v>
      </c>
      <c r="EW5" s="21">
        <f>VLOOKUP(EV$3, Dist!$Y$6:$AB$26, 3, FALSE)</f>
        <v>6.9846038996840054</v>
      </c>
      <c r="EX5" s="21">
        <f>VLOOKUP(EV$3, Dist!$Y$6:$AB$26, 4, FALSE)</f>
        <v>0</v>
      </c>
      <c r="EY5" s="2">
        <f>EW5-EX5</f>
        <v>6.9846038996840054</v>
      </c>
      <c r="EZ5" s="1" t="e">
        <f>EY5/EX5</f>
        <v>#DIV/0!</v>
      </c>
      <c r="FN5" s="22" t="s">
        <v>20</v>
      </c>
      <c r="FO5" s="21">
        <f>VLOOKUP(FN$3, Dist!$Y$6:$AB$26, 3, FALSE)</f>
        <v>9.8791121949531888</v>
      </c>
      <c r="FP5" s="21">
        <f>VLOOKUP(FN$3, Dist!$Y$6:$AB$26, 4, FALSE)</f>
        <v>0</v>
      </c>
      <c r="FQ5" s="2">
        <f>FO5-FP5</f>
        <v>9.8791121949531888</v>
      </c>
      <c r="FR5" s="1" t="e">
        <f>FQ5/FP5</f>
        <v>#DIV/0!</v>
      </c>
      <c r="GF5" s="22" t="s">
        <v>20</v>
      </c>
      <c r="GG5" s="21">
        <f>VLOOKUP(GF$3, Dist!$Y$6:$AB$26, 3, FALSE)</f>
        <v>34.174157281655425</v>
      </c>
      <c r="GH5" s="21">
        <f>VLOOKUP(GF$3, Dist!$Y$6:$AB$26, 4, FALSE)</f>
        <v>29.463921999999997</v>
      </c>
      <c r="GI5" s="2">
        <f>GG5-GH5</f>
        <v>4.7102352816554287</v>
      </c>
      <c r="GJ5" s="1">
        <f>GI5/GH5</f>
        <v>0.15986450417753037</v>
      </c>
      <c r="GX5" s="22" t="s">
        <v>20</v>
      </c>
      <c r="GY5" s="21">
        <f>VLOOKUP(GX$3, Dist!$Y$6:$AB$26, 3, FALSE)</f>
        <v>29.588196808136136</v>
      </c>
      <c r="GZ5" s="21">
        <f>VLOOKUP(GX$3, Dist!$Y$6:$AB$26, 4, FALSE)</f>
        <v>28.700835000000001</v>
      </c>
      <c r="HA5" s="2">
        <f>GY5-GZ5</f>
        <v>0.8873618081361343</v>
      </c>
      <c r="HB5" s="1">
        <f>HA5/GZ5</f>
        <v>3.0917630380305459E-2</v>
      </c>
    </row>
    <row r="6" spans="2:222" x14ac:dyDescent="0.25">
      <c r="X6" s="22" t="s">
        <v>41</v>
      </c>
      <c r="Y6" s="21">
        <f>VLOOKUP(X$3, GenCost!$Y$6:$AB$26, 3, FALSE)</f>
        <v>31.767832269208235</v>
      </c>
      <c r="Z6" s="21">
        <f>VLOOKUP(X$3, GenCost!$Y$6:$AB$26, 4, FALSE)</f>
        <v>31.828721399999989</v>
      </c>
      <c r="AA6" s="2">
        <f>Y6-Z6</f>
        <v>-6.0889130791753843E-2</v>
      </c>
      <c r="AB6" s="69">
        <f>AA6/Z6</f>
        <v>-1.9130247183524584E-3</v>
      </c>
      <c r="AC6" s="3"/>
      <c r="AD6" s="3"/>
      <c r="AE6" s="3"/>
      <c r="AF6" s="3"/>
      <c r="AG6" s="3"/>
      <c r="AH6" s="3"/>
      <c r="AQ6" s="22" t="s">
        <v>41</v>
      </c>
      <c r="AR6" s="21">
        <f>VLOOKUP(AQ$3, GenCost!$Y$6:$AB$26, 3, FALSE)</f>
        <v>14.93377780301226</v>
      </c>
      <c r="AS6" s="21">
        <f>VLOOKUP(AQ$3, GenCost!$Y$6:$AB$26, 4, FALSE)</f>
        <v>15.330714199999989</v>
      </c>
      <c r="AT6" s="2">
        <f>AR6-AS6</f>
        <v>-0.3969363969877282</v>
      </c>
      <c r="AU6" s="1">
        <f>AT6/AS6</f>
        <v>-2.589157894468664E-2</v>
      </c>
      <c r="BJ6" s="22" t="s">
        <v>41</v>
      </c>
      <c r="BK6" s="21">
        <f>VLOOKUP(BJ$3, GenCost!$Y$6:$AB$26, 3, FALSE)</f>
        <v>16.547361635065784</v>
      </c>
      <c r="BL6" s="21">
        <f>VLOOKUP(BJ$3, GenCost!$Y$6:$AB$26, 4, FALSE)</f>
        <v>17.186377399999991</v>
      </c>
      <c r="BM6" s="2">
        <f>BK6-BL6</f>
        <v>-0.6390157649342072</v>
      </c>
      <c r="BN6" s="1">
        <f>BM6/BL6</f>
        <v>-3.7181527558809893E-2</v>
      </c>
      <c r="CB6" s="22" t="s">
        <v>41</v>
      </c>
      <c r="CC6" s="21">
        <f>VLOOKUP(CB$3, GenCost!$Y$6:$AB$26, 3, FALSE)</f>
        <v>8.6174189570537081</v>
      </c>
      <c r="CD6" s="21">
        <f>VLOOKUP(CB$3, GenCost!$Y$6:$AB$26, 4, FALSE)</f>
        <v>9.1497834000000058</v>
      </c>
      <c r="CE6" s="2">
        <f>CC6-CD6</f>
        <v>-0.5323644429462977</v>
      </c>
      <c r="CF6" s="62">
        <f>CE6/CD6</f>
        <v>-5.8183283655249954E-2</v>
      </c>
      <c r="CG6" s="3" t="s">
        <v>57</v>
      </c>
      <c r="CT6" s="22" t="s">
        <v>41</v>
      </c>
      <c r="CU6" s="21">
        <f>VLOOKUP(CT$3, GenCost!$Y$6:$AB$26, 3, FALSE)</f>
        <v>12.22550189592074</v>
      </c>
      <c r="CV6" s="21">
        <f>VLOOKUP(CT$3, GenCost!$Y$6:$AB$26, 4, FALSE)</f>
        <v>12.332930400000004</v>
      </c>
      <c r="CW6" s="2">
        <f>CU6-CV6</f>
        <v>-0.10742850407926419</v>
      </c>
      <c r="CX6" s="1">
        <f>CW6/CV6</f>
        <v>-8.7107038307184595E-3</v>
      </c>
      <c r="DL6" s="22" t="s">
        <v>41</v>
      </c>
      <c r="DM6" s="21">
        <f>VLOOKUP(DL$3, GenCost!$Y$6:$AB$26, 3, FALSE)</f>
        <v>24.216889375387492</v>
      </c>
      <c r="DN6" s="21">
        <f>VLOOKUP(DL$3, GenCost!$Y$6:$AB$26, 4, FALSE)</f>
        <v>23.897688000000006</v>
      </c>
      <c r="DO6" s="2">
        <f>DM6-DN6</f>
        <v>0.31920137538748605</v>
      </c>
      <c r="DP6" s="1">
        <f>DO6/DN6</f>
        <v>1.3356998191100578E-2</v>
      </c>
      <c r="ED6" s="22" t="s">
        <v>41</v>
      </c>
      <c r="EE6" s="21">
        <f>VLOOKUP(ED$3, GenCost!$Y$6:$AB$26, 3, FALSE)</f>
        <v>18.221626111002994</v>
      </c>
      <c r="EF6" s="21">
        <f>VLOOKUP(ED$3, GenCost!$Y$6:$AB$26, 4, FALSE)</f>
        <v>17.948873600000002</v>
      </c>
      <c r="EG6" s="2">
        <f>EE6-EF6</f>
        <v>0.27275251100299158</v>
      </c>
      <c r="EH6" s="1">
        <f>EG6/EF6</f>
        <v>1.5196079546907697E-2</v>
      </c>
      <c r="EV6" s="22" t="s">
        <v>41</v>
      </c>
      <c r="EW6" s="21">
        <f>VLOOKUP(EV$3, GenCost!$Y$6:$AB$26, 3, FALSE)</f>
        <v>24.229551402391632</v>
      </c>
      <c r="EX6" s="21">
        <f>VLOOKUP(EV$3, GenCost!$Y$6:$AB$26, 4, FALSE)</f>
        <v>0</v>
      </c>
      <c r="EY6" s="2">
        <f>EW6-EX6</f>
        <v>24.229551402391632</v>
      </c>
      <c r="EZ6" s="1" t="e">
        <f>EY6/EX6</f>
        <v>#DIV/0!</v>
      </c>
      <c r="FN6" s="22" t="s">
        <v>41</v>
      </c>
      <c r="FO6" s="21">
        <f>VLOOKUP(FN$3, GenCost!$Y$6:$AB$26, 3, FALSE)</f>
        <v>33.278766107420168</v>
      </c>
      <c r="FP6" s="21">
        <f>VLOOKUP(FN$3, GenCost!$Y$6:$AB$26, 4, FALSE)</f>
        <v>0</v>
      </c>
      <c r="FQ6" s="2">
        <f>FO6-FP6</f>
        <v>33.278766107420168</v>
      </c>
      <c r="FR6" s="1" t="e">
        <f>FQ6/FP6</f>
        <v>#DIV/0!</v>
      </c>
      <c r="GF6" s="22" t="s">
        <v>41</v>
      </c>
      <c r="GG6" s="21">
        <f>VLOOKUP(GF$3, GenCost!$Y$6:$AB$26, 3, FALSE)</f>
        <v>78.225502337748992</v>
      </c>
      <c r="GH6" s="21">
        <f>VLOOKUP(GF$3, GenCost!$Y$6:$AB$26, 4, FALSE)</f>
        <v>81.400418200000047</v>
      </c>
      <c r="GI6" s="2">
        <f>GG6-GH6</f>
        <v>-3.1749158622510549</v>
      </c>
      <c r="GJ6" s="1">
        <f>GI6/GH6</f>
        <v>-3.9003679986634926E-2</v>
      </c>
      <c r="GX6" s="22" t="s">
        <v>41</v>
      </c>
      <c r="GY6" s="21">
        <f>VLOOKUP(GX$3, GenCost!$Y$6:$AB$26, 3, FALSE)</f>
        <v>68.429539715449806</v>
      </c>
      <c r="GZ6" s="21">
        <f>VLOOKUP(GX$3, GenCost!$Y$6:$AB$26, 4, FALSE)</f>
        <v>70.428134399999976</v>
      </c>
      <c r="HA6" s="2">
        <f>GY6-GZ6</f>
        <v>-1.9985946845501701</v>
      </c>
      <c r="HB6" s="1">
        <f>HA6/GZ6</f>
        <v>-2.837778824580324E-2</v>
      </c>
    </row>
    <row r="7" spans="2:222" x14ac:dyDescent="0.25"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Q7" s="3"/>
      <c r="AR7" s="3"/>
      <c r="AS7" s="3"/>
      <c r="AT7" s="3"/>
      <c r="AU7" s="3"/>
      <c r="CB7" s="4"/>
    </row>
    <row r="8" spans="2:222" x14ac:dyDescent="0.25">
      <c r="B8" s="66" t="s">
        <v>16</v>
      </c>
      <c r="N8" s="66" t="s">
        <v>16</v>
      </c>
      <c r="X8" s="67" t="str">
        <f>$B8</f>
        <v>Time</v>
      </c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67" t="str">
        <f>$B8</f>
        <v>Time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67" t="str">
        <f>$B8</f>
        <v>Time</v>
      </c>
      <c r="CT8" s="67" t="str">
        <f>$B8</f>
        <v>Time</v>
      </c>
      <c r="DL8" s="67" t="str">
        <f>$B8</f>
        <v>Time</v>
      </c>
      <c r="ED8" s="67" t="str">
        <f>$B8</f>
        <v>Time</v>
      </c>
      <c r="EV8" s="67" t="str">
        <f>$B8</f>
        <v>Time</v>
      </c>
      <c r="FN8" s="67" t="str">
        <f>$B8</f>
        <v>Time</v>
      </c>
      <c r="GF8" s="67" t="str">
        <f>$B8</f>
        <v>Time</v>
      </c>
      <c r="GX8" s="67" t="str">
        <f>$B8</f>
        <v>Time</v>
      </c>
    </row>
    <row r="9" spans="2:222" x14ac:dyDescent="0.25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</row>
    <row r="10" spans="2:222" x14ac:dyDescent="0.2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</row>
    <row r="11" spans="2:222" x14ac:dyDescent="0.25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</row>
    <row r="12" spans="2:222" x14ac:dyDescent="0.25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2:222" x14ac:dyDescent="0.25">
      <c r="B13" s="4"/>
      <c r="C13" s="4"/>
      <c r="D13" s="4"/>
      <c r="E13" s="4"/>
      <c r="F13" s="4"/>
      <c r="G13" s="4"/>
      <c r="H13" s="8"/>
      <c r="I13" s="8"/>
      <c r="J13" s="8"/>
      <c r="K13" s="4"/>
      <c r="L13" s="4"/>
      <c r="M13" s="4"/>
      <c r="N13" s="4"/>
      <c r="O13" s="4"/>
      <c r="P13" s="4"/>
      <c r="Q13" s="4"/>
      <c r="R13" s="4"/>
      <c r="S13" s="8"/>
      <c r="T13" s="8"/>
      <c r="U13" s="4"/>
      <c r="V13" s="4"/>
      <c r="W13" s="4"/>
    </row>
    <row r="14" spans="2:222" x14ac:dyDescent="0.25">
      <c r="B14" s="4"/>
      <c r="C14" s="4"/>
      <c r="D14" s="4"/>
      <c r="E14" s="4"/>
      <c r="F14" s="4"/>
      <c r="G14" s="4"/>
      <c r="H14" s="8"/>
      <c r="I14" s="8"/>
      <c r="J14" s="8"/>
      <c r="K14" s="4"/>
      <c r="L14" s="4"/>
      <c r="M14" s="4"/>
      <c r="N14" s="4"/>
      <c r="O14" s="4"/>
      <c r="P14" s="4"/>
      <c r="Q14" s="4"/>
      <c r="R14" s="4"/>
      <c r="S14" s="8"/>
      <c r="T14" s="8"/>
      <c r="U14" s="4"/>
      <c r="V14" s="4"/>
      <c r="W14" s="4"/>
    </row>
    <row r="15" spans="2:222" x14ac:dyDescent="0.25">
      <c r="B15" s="4"/>
      <c r="C15" s="4"/>
      <c r="D15" s="4"/>
      <c r="E15" s="4"/>
      <c r="F15" s="4"/>
      <c r="G15" s="4"/>
      <c r="H15" s="8"/>
      <c r="I15" s="8"/>
      <c r="J15" s="8"/>
      <c r="K15" s="4"/>
      <c r="L15" s="4"/>
      <c r="M15" s="4"/>
      <c r="N15" s="4"/>
      <c r="O15" s="4"/>
      <c r="P15" s="4"/>
      <c r="Q15" s="4"/>
      <c r="R15" s="4"/>
      <c r="S15" s="8"/>
      <c r="T15" s="8"/>
      <c r="U15" s="4"/>
      <c r="V15" s="4"/>
      <c r="W15" s="4"/>
    </row>
    <row r="16" spans="2:222" x14ac:dyDescent="0.25">
      <c r="B16" s="4"/>
      <c r="C16" s="4"/>
      <c r="D16" s="4"/>
      <c r="E16" s="4"/>
      <c r="F16" s="4"/>
      <c r="G16" s="4"/>
      <c r="H16" s="8"/>
      <c r="I16" s="8"/>
      <c r="J16" s="8"/>
      <c r="K16" s="4"/>
      <c r="L16" s="4"/>
      <c r="M16" s="4"/>
      <c r="N16" s="4"/>
      <c r="O16" s="4"/>
      <c r="P16" s="4"/>
      <c r="Q16" s="4"/>
      <c r="R16" s="4"/>
      <c r="S16" s="8"/>
      <c r="T16" s="8"/>
      <c r="U16" s="4"/>
      <c r="V16" s="4"/>
      <c r="W16" s="4"/>
    </row>
    <row r="17" spans="2:206" x14ac:dyDescent="0.25">
      <c r="B17" s="4"/>
      <c r="C17" s="4"/>
      <c r="D17" s="4"/>
      <c r="E17" s="4"/>
      <c r="F17" s="4"/>
      <c r="G17" s="4"/>
      <c r="H17" s="8"/>
      <c r="I17" s="8"/>
      <c r="J17" s="8"/>
      <c r="K17" s="4"/>
      <c r="L17" s="4"/>
      <c r="M17" s="4"/>
      <c r="N17" s="4"/>
      <c r="O17" s="4"/>
      <c r="P17" s="4"/>
      <c r="Q17" s="4"/>
      <c r="R17" s="4"/>
      <c r="S17" s="8"/>
      <c r="T17" s="8"/>
      <c r="U17" s="4"/>
      <c r="V17" s="4"/>
      <c r="W17" s="4"/>
    </row>
    <row r="18" spans="2:206" x14ac:dyDescent="0.25">
      <c r="B18" s="4"/>
      <c r="C18" s="4"/>
      <c r="D18" s="4"/>
      <c r="E18" s="4"/>
      <c r="F18" s="4"/>
      <c r="G18" s="4"/>
      <c r="H18" s="8"/>
      <c r="I18" s="8"/>
      <c r="J18" s="8"/>
      <c r="K18" s="4"/>
      <c r="L18" s="4"/>
      <c r="M18" s="4"/>
      <c r="N18" s="4"/>
      <c r="O18" s="4"/>
      <c r="P18" s="4"/>
      <c r="Q18" s="4"/>
      <c r="R18" s="4"/>
      <c r="S18" s="8"/>
      <c r="T18" s="8"/>
      <c r="U18" s="4"/>
      <c r="V18" s="4"/>
      <c r="W18" s="4"/>
    </row>
    <row r="19" spans="2:206" x14ac:dyDescent="0.25">
      <c r="B19" s="4"/>
      <c r="C19" s="4"/>
      <c r="D19" s="4"/>
      <c r="E19" s="4"/>
      <c r="F19" s="4"/>
      <c r="G19" s="4"/>
      <c r="H19" s="8"/>
      <c r="I19" s="8"/>
      <c r="J19" s="8"/>
      <c r="K19" s="4"/>
      <c r="L19" s="4"/>
      <c r="M19" s="4"/>
      <c r="N19" s="4"/>
      <c r="O19" s="4"/>
      <c r="P19" s="4"/>
      <c r="Q19" s="4"/>
      <c r="R19" s="4"/>
      <c r="S19" s="8"/>
      <c r="T19" s="8"/>
      <c r="U19" s="4"/>
      <c r="V19" s="4"/>
      <c r="W19" s="4"/>
    </row>
    <row r="20" spans="2:206" x14ac:dyDescent="0.25">
      <c r="B20" s="4"/>
      <c r="C20" s="4"/>
      <c r="D20" s="4"/>
      <c r="E20" s="4"/>
      <c r="F20" s="4"/>
      <c r="G20" s="4"/>
      <c r="H20" s="8"/>
      <c r="I20" s="8"/>
      <c r="J20" s="8"/>
      <c r="K20" s="4"/>
      <c r="L20" s="4"/>
      <c r="M20" s="4"/>
      <c r="N20" s="4"/>
      <c r="O20" s="4"/>
      <c r="P20" s="4"/>
      <c r="Q20" s="4"/>
      <c r="R20" s="4"/>
      <c r="S20" s="8"/>
      <c r="T20" s="8"/>
      <c r="U20" s="4"/>
      <c r="V20" s="4"/>
      <c r="W20" s="4"/>
    </row>
    <row r="21" spans="2:206" x14ac:dyDescent="0.25">
      <c r="B21" s="4"/>
      <c r="C21" s="4"/>
      <c r="D21" s="4"/>
      <c r="E21" s="4"/>
      <c r="F21" s="4"/>
      <c r="G21" s="4"/>
      <c r="H21" s="8"/>
      <c r="I21" s="8"/>
      <c r="J21" s="8"/>
      <c r="K21" s="4"/>
      <c r="L21" s="4"/>
      <c r="M21" s="4"/>
      <c r="N21" s="4"/>
      <c r="O21" s="4"/>
      <c r="P21" s="4"/>
      <c r="Q21" s="4"/>
      <c r="R21" s="4"/>
      <c r="S21" s="8"/>
      <c r="T21" s="8"/>
      <c r="U21" s="4"/>
      <c r="V21" s="4"/>
      <c r="W21" s="4"/>
    </row>
    <row r="22" spans="2:206" x14ac:dyDescent="0.25">
      <c r="B22" s="66" t="s">
        <v>20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66" t="s">
        <v>20</v>
      </c>
      <c r="O22" s="4"/>
      <c r="P22" s="4"/>
      <c r="Q22" s="4"/>
      <c r="R22" s="4"/>
      <c r="S22" s="4"/>
      <c r="T22" s="4"/>
      <c r="U22" s="4"/>
      <c r="V22" s="4"/>
      <c r="W22" s="4"/>
      <c r="X22" s="67" t="str">
        <f>$B22</f>
        <v>Distance</v>
      </c>
      <c r="AQ22" s="67" t="str">
        <f>$B22</f>
        <v>Distance</v>
      </c>
      <c r="BJ22" s="67" t="str">
        <f>$B22</f>
        <v>Distance</v>
      </c>
      <c r="CT22" s="67" t="str">
        <f>$B22</f>
        <v>Distance</v>
      </c>
      <c r="DL22" s="67" t="str">
        <f>$B22</f>
        <v>Distance</v>
      </c>
      <c r="ED22" s="67" t="str">
        <f>$B22</f>
        <v>Distance</v>
      </c>
      <c r="EV22" s="67" t="str">
        <f>$B22</f>
        <v>Distance</v>
      </c>
      <c r="FN22" s="67" t="str">
        <f>$B22</f>
        <v>Distance</v>
      </c>
      <c r="GF22" s="67" t="str">
        <f>$B22</f>
        <v>Distance</v>
      </c>
      <c r="GX22" s="67" t="str">
        <f>$B22</f>
        <v>Distance</v>
      </c>
    </row>
    <row r="23" spans="2:206" x14ac:dyDescent="0.25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</row>
    <row r="24" spans="2:206" x14ac:dyDescent="0.25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</row>
    <row r="25" spans="2:206" x14ac:dyDescent="0.25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</row>
    <row r="26" spans="2:206" x14ac:dyDescent="0.25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</row>
    <row r="27" spans="2:206" x14ac:dyDescent="0.25">
      <c r="B27" s="4"/>
      <c r="C27" s="4"/>
      <c r="D27" s="4"/>
      <c r="E27" s="4"/>
      <c r="F27" s="4"/>
      <c r="G27" s="4"/>
      <c r="H27" s="8"/>
      <c r="I27" s="8"/>
      <c r="J27" s="8"/>
      <c r="K27" s="4"/>
      <c r="L27" s="4"/>
      <c r="M27" s="4"/>
      <c r="N27" s="4"/>
      <c r="O27" s="4"/>
      <c r="P27" s="4"/>
      <c r="Q27" s="4"/>
      <c r="R27" s="4"/>
      <c r="S27" s="8"/>
      <c r="T27" s="8"/>
      <c r="U27" s="4"/>
      <c r="V27" s="4"/>
      <c r="W27" s="4"/>
    </row>
    <row r="28" spans="2:206" x14ac:dyDescent="0.25">
      <c r="B28" s="4"/>
      <c r="C28" s="4"/>
      <c r="D28" s="4"/>
      <c r="E28" s="4"/>
      <c r="F28" s="4"/>
      <c r="G28" s="4"/>
      <c r="H28" s="8"/>
      <c r="I28" s="8"/>
      <c r="J28" s="8"/>
      <c r="K28" s="4"/>
      <c r="L28" s="4"/>
      <c r="M28" s="4"/>
      <c r="N28" s="4"/>
      <c r="O28" s="4"/>
      <c r="P28" s="4"/>
      <c r="Q28" s="4"/>
      <c r="R28" s="4"/>
      <c r="S28" s="8"/>
      <c r="T28" s="8"/>
      <c r="U28" s="4"/>
      <c r="V28" s="4"/>
      <c r="W28" s="4"/>
    </row>
    <row r="29" spans="2:206" x14ac:dyDescent="0.25">
      <c r="B29" s="4"/>
      <c r="C29" s="4"/>
      <c r="D29" s="4"/>
      <c r="E29" s="4"/>
      <c r="F29" s="4"/>
      <c r="G29" s="4"/>
      <c r="H29" s="8"/>
      <c r="I29" s="8"/>
      <c r="J29" s="8"/>
      <c r="K29" s="4"/>
      <c r="L29" s="4"/>
      <c r="M29" s="4"/>
      <c r="N29" s="4"/>
      <c r="O29" s="4"/>
      <c r="P29" s="4"/>
      <c r="Q29" s="4"/>
      <c r="R29" s="4"/>
      <c r="S29" s="8"/>
      <c r="T29" s="8"/>
      <c r="U29" s="4"/>
      <c r="V29" s="4"/>
      <c r="W29" s="4"/>
    </row>
    <row r="30" spans="2:206" x14ac:dyDescent="0.25">
      <c r="B30" s="4"/>
      <c r="C30" s="4"/>
      <c r="D30" s="4"/>
      <c r="E30" s="4"/>
      <c r="F30" s="4"/>
      <c r="G30" s="4"/>
      <c r="H30" s="8"/>
      <c r="I30" s="8"/>
      <c r="J30" s="8"/>
      <c r="K30" s="4"/>
      <c r="L30" s="4"/>
      <c r="M30" s="4"/>
      <c r="N30" s="4"/>
      <c r="O30" s="4"/>
      <c r="P30" s="4"/>
      <c r="Q30" s="4"/>
      <c r="R30" s="4"/>
      <c r="S30" s="8"/>
      <c r="T30" s="8"/>
      <c r="U30" s="4"/>
      <c r="V30" s="4"/>
      <c r="W30" s="4"/>
    </row>
    <row r="31" spans="2:206" x14ac:dyDescent="0.25">
      <c r="B31" s="4"/>
      <c r="C31" s="4"/>
      <c r="D31" s="4"/>
      <c r="E31" s="4"/>
      <c r="F31" s="4"/>
      <c r="G31" s="4"/>
      <c r="H31" s="8"/>
      <c r="I31" s="8"/>
      <c r="J31" s="8"/>
      <c r="K31" s="4"/>
      <c r="L31" s="4"/>
      <c r="M31" s="4"/>
      <c r="N31" s="4"/>
      <c r="O31" s="4"/>
      <c r="P31" s="4"/>
      <c r="Q31" s="4"/>
      <c r="R31" s="4"/>
      <c r="S31" s="8"/>
      <c r="T31" s="8"/>
      <c r="U31" s="4"/>
      <c r="V31" s="4"/>
      <c r="W31" s="4"/>
    </row>
    <row r="32" spans="2:206" x14ac:dyDescent="0.25">
      <c r="B32" s="4"/>
      <c r="C32" s="4"/>
      <c r="D32" s="4"/>
      <c r="E32" s="4"/>
      <c r="F32" s="4"/>
      <c r="G32" s="4"/>
      <c r="H32" s="8"/>
      <c r="I32" s="8"/>
      <c r="J32" s="8"/>
      <c r="K32" s="4"/>
      <c r="L32" s="4"/>
      <c r="M32" s="4"/>
      <c r="N32" s="4"/>
      <c r="O32" s="4"/>
      <c r="P32" s="4"/>
      <c r="Q32" s="4"/>
      <c r="R32" s="4"/>
      <c r="S32" s="8"/>
      <c r="T32" s="8"/>
      <c r="U32" s="4"/>
      <c r="V32" s="4"/>
      <c r="W32" s="4"/>
    </row>
    <row r="33" spans="2:206" x14ac:dyDescent="0.25">
      <c r="B33" s="4"/>
      <c r="C33" s="4"/>
      <c r="D33" s="4"/>
      <c r="E33" s="4"/>
      <c r="F33" s="4"/>
      <c r="G33" s="4"/>
      <c r="H33" s="8"/>
      <c r="I33" s="8"/>
      <c r="J33" s="8"/>
      <c r="K33" s="4"/>
      <c r="L33" s="4"/>
      <c r="M33" s="4"/>
      <c r="N33" s="4"/>
      <c r="O33" s="4"/>
      <c r="P33" s="4"/>
      <c r="Q33" s="4"/>
      <c r="R33" s="4"/>
      <c r="S33" s="8"/>
      <c r="T33" s="8"/>
      <c r="U33" s="4"/>
      <c r="V33" s="4"/>
      <c r="W33" s="4"/>
    </row>
    <row r="34" spans="2:206" x14ac:dyDescent="0.25">
      <c r="B34" s="4"/>
      <c r="C34" s="4"/>
      <c r="D34" s="4"/>
      <c r="E34" s="4"/>
      <c r="F34" s="4"/>
      <c r="G34" s="4"/>
      <c r="H34" s="8"/>
      <c r="I34" s="8"/>
      <c r="J34" s="8"/>
      <c r="K34" s="4"/>
      <c r="L34" s="4"/>
      <c r="M34" s="4"/>
      <c r="N34" s="4"/>
      <c r="O34" s="4"/>
      <c r="P34" s="4"/>
      <c r="Q34" s="4"/>
      <c r="R34" s="4"/>
      <c r="S34" s="8"/>
      <c r="T34" s="8"/>
      <c r="U34" s="4"/>
      <c r="V34" s="4"/>
      <c r="W34" s="4"/>
    </row>
    <row r="35" spans="2:206" x14ac:dyDescent="0.25">
      <c r="B35" s="4"/>
      <c r="C35" s="4"/>
      <c r="D35" s="4"/>
      <c r="E35" s="4"/>
      <c r="F35" s="4"/>
      <c r="G35" s="4"/>
      <c r="H35" s="8"/>
      <c r="I35" s="8"/>
      <c r="J35" s="8"/>
      <c r="K35" s="4"/>
      <c r="L35" s="4"/>
      <c r="M35" s="4"/>
      <c r="N35" s="4"/>
      <c r="O35" s="4"/>
      <c r="P35" s="4"/>
      <c r="Q35" s="4"/>
      <c r="R35" s="4"/>
      <c r="S35" s="8"/>
      <c r="T35" s="8"/>
      <c r="U35" s="4"/>
      <c r="V35" s="4"/>
      <c r="W35" s="4"/>
    </row>
    <row r="36" spans="2:206" x14ac:dyDescent="0.25">
      <c r="B36" s="66" t="s">
        <v>41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66" t="s">
        <v>41</v>
      </c>
      <c r="O36" s="4"/>
      <c r="P36" s="4"/>
      <c r="Q36" s="4"/>
      <c r="R36" s="4"/>
      <c r="S36" s="4"/>
      <c r="T36" s="4"/>
      <c r="U36" s="4"/>
      <c r="V36" s="4"/>
      <c r="W36" s="4"/>
      <c r="X36" s="67" t="str">
        <f>$B36</f>
        <v>GC</v>
      </c>
      <c r="AQ36" s="67" t="str">
        <f>$B36</f>
        <v>GC</v>
      </c>
      <c r="BJ36" s="67" t="str">
        <f>$B36</f>
        <v>GC</v>
      </c>
      <c r="CT36" s="67" t="str">
        <f>$B36</f>
        <v>GC</v>
      </c>
      <c r="DL36" s="67" t="str">
        <f>$B36</f>
        <v>GC</v>
      </c>
      <c r="ED36" s="67" t="str">
        <f>$B36</f>
        <v>GC</v>
      </c>
      <c r="EV36" s="67" t="str">
        <f>$B36</f>
        <v>GC</v>
      </c>
      <c r="FN36" s="67" t="str">
        <f>$B36</f>
        <v>GC</v>
      </c>
      <c r="GF36" s="67" t="str">
        <f>$B36</f>
        <v>GC</v>
      </c>
      <c r="GX36" s="67" t="str">
        <f>$B36</f>
        <v>GC</v>
      </c>
    </row>
    <row r="37" spans="2:206" x14ac:dyDescent="0.25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</row>
    <row r="38" spans="2:206" x14ac:dyDescent="0.25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</row>
    <row r="39" spans="2:206" x14ac:dyDescent="0.25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</row>
    <row r="40" spans="2:206" x14ac:dyDescent="0.25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</row>
    <row r="41" spans="2:206" x14ac:dyDescent="0.25">
      <c r="B41" s="4"/>
      <c r="C41" s="4"/>
      <c r="D41" s="4"/>
      <c r="E41" s="4"/>
      <c r="F41" s="4"/>
      <c r="G41" s="4"/>
      <c r="H41" s="8"/>
      <c r="I41" s="8"/>
      <c r="J41" s="8"/>
      <c r="K41" s="4"/>
      <c r="L41" s="4"/>
      <c r="M41" s="4"/>
      <c r="N41" s="4"/>
      <c r="O41" s="4"/>
      <c r="P41" s="4"/>
      <c r="Q41" s="4"/>
      <c r="R41" s="4"/>
      <c r="S41" s="8"/>
      <c r="T41" s="8"/>
      <c r="U41" s="4"/>
      <c r="V41" s="4"/>
      <c r="W41" s="4"/>
    </row>
    <row r="42" spans="2:206" x14ac:dyDescent="0.25">
      <c r="B42" s="4"/>
      <c r="C42" s="4"/>
      <c r="D42" s="4"/>
      <c r="E42" s="4"/>
      <c r="F42" s="4"/>
      <c r="G42" s="4"/>
      <c r="H42" s="8"/>
      <c r="I42" s="8"/>
      <c r="J42" s="8"/>
      <c r="K42" s="4"/>
      <c r="L42" s="4"/>
      <c r="M42" s="4"/>
      <c r="N42" s="4"/>
      <c r="O42" s="4"/>
      <c r="P42" s="4"/>
      <c r="Q42" s="4"/>
      <c r="R42" s="4"/>
      <c r="S42" s="8"/>
      <c r="T42" s="8"/>
      <c r="U42" s="4"/>
      <c r="V42" s="4"/>
      <c r="W42" s="4"/>
    </row>
    <row r="43" spans="2:206" x14ac:dyDescent="0.25">
      <c r="B43" s="4"/>
      <c r="C43" s="4"/>
      <c r="D43" s="4"/>
      <c r="E43" s="4"/>
      <c r="F43" s="4"/>
      <c r="G43" s="4"/>
      <c r="H43" s="8"/>
      <c r="I43" s="8"/>
      <c r="J43" s="8"/>
      <c r="K43" s="4"/>
      <c r="L43" s="4"/>
      <c r="M43" s="4"/>
      <c r="N43" s="4"/>
      <c r="O43" s="4"/>
      <c r="P43" s="4"/>
      <c r="Q43" s="4"/>
      <c r="R43" s="4"/>
      <c r="S43" s="8"/>
      <c r="T43" s="8"/>
      <c r="U43" s="4"/>
      <c r="V43" s="4"/>
      <c r="W43" s="4"/>
    </row>
    <row r="44" spans="2:206" x14ac:dyDescent="0.25">
      <c r="B44" s="4"/>
      <c r="C44" s="4"/>
      <c r="D44" s="4"/>
      <c r="E44" s="4"/>
      <c r="F44" s="4"/>
      <c r="G44" s="4"/>
      <c r="H44" s="8"/>
      <c r="I44" s="8"/>
      <c r="J44" s="8"/>
      <c r="K44" s="4"/>
      <c r="L44" s="4"/>
      <c r="M44" s="4"/>
      <c r="N44" s="4"/>
      <c r="O44" s="4"/>
      <c r="P44" s="4"/>
      <c r="Q44" s="4"/>
      <c r="R44" s="4"/>
      <c r="S44" s="8"/>
      <c r="T44" s="8"/>
      <c r="U44" s="4"/>
      <c r="V44" s="4"/>
      <c r="W44" s="4"/>
    </row>
    <row r="45" spans="2:206" x14ac:dyDescent="0.25">
      <c r="B45" s="4"/>
      <c r="C45" s="4"/>
      <c r="D45" s="4"/>
      <c r="E45" s="4"/>
      <c r="F45" s="4"/>
      <c r="G45" s="4"/>
      <c r="H45" s="8"/>
      <c r="I45" s="8"/>
      <c r="J45" s="8"/>
      <c r="K45" s="4"/>
      <c r="L45" s="4"/>
      <c r="M45" s="4"/>
      <c r="N45" s="4"/>
      <c r="O45" s="4"/>
      <c r="P45" s="4"/>
      <c r="Q45" s="4"/>
      <c r="R45" s="4"/>
      <c r="S45" s="8"/>
      <c r="T45" s="8"/>
      <c r="U45" s="4"/>
      <c r="V45" s="4"/>
      <c r="W45" s="4"/>
    </row>
    <row r="46" spans="2:206" x14ac:dyDescent="0.25">
      <c r="B46" s="4"/>
      <c r="C46" s="4"/>
      <c r="D46" s="4"/>
      <c r="E46" s="4"/>
      <c r="F46" s="4"/>
      <c r="G46" s="4"/>
      <c r="H46" s="8"/>
      <c r="I46" s="8"/>
      <c r="J46" s="8"/>
      <c r="K46" s="4"/>
      <c r="L46" s="4"/>
      <c r="M46" s="4"/>
      <c r="N46" s="4"/>
      <c r="O46" s="4"/>
      <c r="P46" s="4"/>
      <c r="Q46" s="4"/>
      <c r="R46" s="4"/>
      <c r="S46" s="8"/>
      <c r="T46" s="8"/>
      <c r="U46" s="4"/>
      <c r="V46" s="4"/>
      <c r="W46" s="4"/>
    </row>
    <row r="47" spans="2:206" x14ac:dyDescent="0.25">
      <c r="B47" s="4"/>
      <c r="C47" s="4"/>
      <c r="D47" s="4"/>
      <c r="E47" s="4"/>
      <c r="F47" s="4"/>
      <c r="G47" s="4"/>
      <c r="H47" s="8"/>
      <c r="I47" s="8"/>
      <c r="J47" s="8"/>
      <c r="K47" s="4"/>
      <c r="L47" s="4"/>
      <c r="M47" s="4"/>
      <c r="N47" s="4"/>
      <c r="O47" s="4"/>
      <c r="P47" s="4"/>
      <c r="Q47" s="4"/>
      <c r="R47" s="4"/>
      <c r="S47" s="8"/>
      <c r="T47" s="8"/>
      <c r="U47" s="4"/>
      <c r="V47" s="4"/>
      <c r="W47" s="4"/>
    </row>
    <row r="48" spans="2:206" x14ac:dyDescent="0.25">
      <c r="B48" s="4"/>
      <c r="C48" s="4"/>
      <c r="D48" s="4"/>
      <c r="E48" s="4"/>
      <c r="F48" s="4"/>
      <c r="G48" s="4"/>
      <c r="H48" s="8"/>
      <c r="I48" s="8"/>
      <c r="J48" s="8"/>
      <c r="K48" s="4"/>
      <c r="L48" s="4"/>
      <c r="M48" s="4"/>
      <c r="N48" s="4"/>
      <c r="O48" s="4"/>
      <c r="P48" s="4"/>
      <c r="Q48" s="4"/>
      <c r="R48" s="4"/>
      <c r="S48" s="8"/>
      <c r="T48" s="8"/>
      <c r="U48" s="4"/>
      <c r="V48" s="4"/>
      <c r="W48" s="4"/>
    </row>
    <row r="49" spans="2:47" x14ac:dyDescent="0.25">
      <c r="B49" s="4"/>
      <c r="C49" s="4"/>
      <c r="D49" s="4"/>
      <c r="E49" s="4"/>
      <c r="F49" s="4"/>
      <c r="G49" s="4"/>
      <c r="H49" s="8"/>
      <c r="I49" s="8"/>
      <c r="J49" s="8"/>
      <c r="K49" s="4"/>
      <c r="L49" s="4"/>
      <c r="M49" s="4"/>
      <c r="N49" s="4"/>
      <c r="O49" s="4"/>
      <c r="P49" s="4"/>
      <c r="Q49" s="4"/>
      <c r="R49" s="4"/>
      <c r="S49" s="8"/>
      <c r="T49" s="8"/>
      <c r="U49" s="4"/>
      <c r="V49" s="4"/>
      <c r="W49" s="4"/>
    </row>
    <row r="50" spans="2:47" x14ac:dyDescent="0.25">
      <c r="B50" s="4"/>
      <c r="C50" s="4"/>
      <c r="D50" s="4"/>
      <c r="E50" s="4"/>
      <c r="F50" s="4"/>
      <c r="G50" s="4"/>
      <c r="H50" s="8"/>
      <c r="I50" s="8"/>
      <c r="J50" s="8"/>
      <c r="K50" s="4"/>
      <c r="L50" s="4"/>
      <c r="M50" s="4"/>
      <c r="N50" s="4"/>
      <c r="O50" s="4"/>
      <c r="P50" s="4"/>
      <c r="Q50" s="4"/>
      <c r="R50" s="4"/>
      <c r="S50" s="8"/>
      <c r="T50" s="8"/>
      <c r="U50" s="4"/>
      <c r="V50" s="4"/>
      <c r="W50" s="4"/>
    </row>
    <row r="51" spans="2:47" x14ac:dyDescent="0.25">
      <c r="B51" s="66" t="s">
        <v>74</v>
      </c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Q51" s="3"/>
      <c r="AR51" s="3"/>
      <c r="AS51" s="3"/>
      <c r="AT51" s="3"/>
      <c r="AU51" s="3"/>
    </row>
    <row r="52" spans="2:47" x14ac:dyDescent="0.25"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Q52" s="3"/>
      <c r="AR52" s="3"/>
      <c r="AS52" s="3"/>
      <c r="AT52" s="3"/>
      <c r="AU52" s="3"/>
    </row>
    <row r="53" spans="2:47" x14ac:dyDescent="0.25"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Q53" s="3"/>
      <c r="AR53" s="3"/>
      <c r="AS53" s="3"/>
      <c r="AT53" s="3"/>
      <c r="AU53" s="3"/>
    </row>
    <row r="54" spans="2:47" x14ac:dyDescent="0.25"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Q54" s="3"/>
      <c r="AR54" s="3"/>
      <c r="AS54" s="3"/>
      <c r="AT54" s="3"/>
      <c r="AU54" s="3"/>
    </row>
    <row r="55" spans="2:47" x14ac:dyDescent="0.25"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</row>
    <row r="56" spans="2:47" x14ac:dyDescent="0.25">
      <c r="AC56" s="3"/>
    </row>
    <row r="57" spans="2:47" x14ac:dyDescent="0.25">
      <c r="AC57" s="3"/>
    </row>
    <row r="58" spans="2:47" x14ac:dyDescent="0.25">
      <c r="AC58" s="3"/>
    </row>
    <row r="59" spans="2:47" x14ac:dyDescent="0.25">
      <c r="AC59" s="3"/>
    </row>
    <row r="60" spans="2:47" x14ac:dyDescent="0.25">
      <c r="X60" s="3"/>
      <c r="Y60" s="3"/>
      <c r="Z60" s="3"/>
      <c r="AA60" s="3"/>
      <c r="AB60" s="3"/>
      <c r="AC60" s="3"/>
    </row>
    <row r="61" spans="2:47" x14ac:dyDescent="0.25">
      <c r="AC61" s="3"/>
    </row>
    <row r="62" spans="2:47" x14ac:dyDescent="0.25">
      <c r="AC62" s="3"/>
    </row>
    <row r="63" spans="2:47" x14ac:dyDescent="0.25">
      <c r="AC63" s="3"/>
    </row>
    <row r="64" spans="2:47" x14ac:dyDescent="0.25">
      <c r="AC64" s="3"/>
    </row>
    <row r="65" spans="29:29" x14ac:dyDescent="0.25">
      <c r="AC65" s="3"/>
    </row>
    <row r="66" spans="29:29" x14ac:dyDescent="0.25">
      <c r="AC66" s="3"/>
    </row>
    <row r="67" spans="29:29" x14ac:dyDescent="0.25">
      <c r="AC67" s="3"/>
    </row>
    <row r="68" spans="29:29" x14ac:dyDescent="0.25">
      <c r="AC68" s="3"/>
    </row>
    <row r="69" spans="29:29" x14ac:dyDescent="0.25">
      <c r="AC69" s="3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14BFC-6564-415A-9713-2388BE605064}">
  <sheetPr>
    <tabColor theme="6" tint="0.39997558519241921"/>
  </sheetPr>
  <dimension ref="A1:EV434"/>
  <sheetViews>
    <sheetView zoomScale="70" zoomScaleNormal="70" workbookViewId="0">
      <pane xSplit="1" ySplit="1" topLeftCell="AG2" activePane="bottomRight" state="frozen"/>
      <selection activeCell="BD9" sqref="BD9"/>
      <selection pane="topRight" activeCell="BD9" sqref="BD9"/>
      <selection pane="bottomLeft" activeCell="BD9" sqref="BD9"/>
      <selection pane="bottomRight" activeCell="AS15" sqref="AS15"/>
    </sheetView>
  </sheetViews>
  <sheetFormatPr defaultColWidth="9.140625" defaultRowHeight="15" x14ac:dyDescent="0.25"/>
  <cols>
    <col min="1" max="1" width="4.7109375" style="4" customWidth="1"/>
    <col min="2" max="11" width="11.140625" style="4" customWidth="1"/>
    <col min="12" max="12" width="6.42578125" style="4" customWidth="1"/>
    <col min="13" max="23" width="11.140625" style="4" customWidth="1"/>
    <col min="24" max="24" width="9.140625" style="4"/>
    <col min="25" max="25" width="5.85546875" style="4" customWidth="1"/>
    <col min="26" max="26" width="14.140625" style="4" customWidth="1"/>
    <col min="27" max="31" width="11.140625" style="4" customWidth="1"/>
    <col min="32" max="32" width="10.42578125" style="4" bestFit="1" customWidth="1"/>
    <col min="33" max="33" width="13.42578125" style="15" customWidth="1"/>
    <col min="34" max="34" width="13.42578125" style="4" customWidth="1"/>
    <col min="35" max="35" width="13.42578125" style="15" customWidth="1"/>
    <col min="36" max="36" width="13.42578125" style="4" customWidth="1"/>
    <col min="37" max="37" width="13.42578125" style="15" customWidth="1"/>
    <col min="38" max="38" width="13.42578125" style="4" customWidth="1"/>
    <col min="39" max="39" width="13.42578125" style="15" customWidth="1"/>
    <col min="40" max="40" width="13.42578125" style="4" customWidth="1"/>
    <col min="41" max="41" width="13.42578125" style="15" customWidth="1"/>
    <col min="42" max="42" width="13.42578125" style="4" customWidth="1"/>
    <col min="43" max="43" width="13.42578125" style="15" customWidth="1"/>
    <col min="44" max="44" width="13.42578125" style="4" customWidth="1"/>
    <col min="45" max="45" width="13.42578125" style="15" customWidth="1"/>
    <col min="46" max="46" width="13.42578125" style="4" customWidth="1"/>
    <col min="47" max="47" width="13.42578125" style="15" customWidth="1"/>
    <col min="48" max="48" width="13.42578125" style="4" customWidth="1"/>
    <col min="49" max="49" width="13.42578125" style="15" customWidth="1"/>
    <col min="50" max="50" width="13.42578125" style="4" customWidth="1"/>
    <col min="51" max="51" width="13.42578125" style="15" customWidth="1"/>
    <col min="52" max="52" width="13.42578125" style="4" customWidth="1"/>
    <col min="53" max="53" width="13.42578125" style="15" customWidth="1"/>
    <col min="54" max="54" width="13.42578125" style="4" customWidth="1"/>
    <col min="55" max="55" width="13.42578125" style="15" customWidth="1"/>
    <col min="56" max="56" width="13.42578125" style="4" customWidth="1"/>
    <col min="57" max="57" width="9.140625" style="4"/>
    <col min="58" max="58" width="9.140625" style="4" customWidth="1"/>
    <col min="59" max="59" width="11.85546875" style="4" customWidth="1"/>
    <col min="60" max="61" width="13.5703125" style="4" bestFit="1" customWidth="1"/>
    <col min="62" max="66" width="13.42578125" style="4" bestFit="1" customWidth="1"/>
    <col min="67" max="68" width="2.85546875" style="4" customWidth="1"/>
    <col min="69" max="88" width="14.140625" style="4" customWidth="1"/>
    <col min="89" max="90" width="9.140625" style="4"/>
    <col min="91" max="91" width="11.85546875" style="4" customWidth="1"/>
    <col min="92" max="93" width="13.5703125" style="4" bestFit="1" customWidth="1"/>
    <col min="94" max="98" width="13.42578125" style="4" bestFit="1" customWidth="1"/>
    <col min="99" max="100" width="2.85546875" style="4" customWidth="1"/>
    <col min="101" max="120" width="14.140625" style="4" customWidth="1"/>
    <col min="121" max="121" width="12.28515625" style="4" customWidth="1"/>
    <col min="122" max="123" width="10.85546875" style="4" customWidth="1"/>
    <col min="124" max="125" width="13.5703125" style="4" bestFit="1" customWidth="1"/>
    <col min="126" max="130" width="13.42578125" style="4" bestFit="1" customWidth="1"/>
    <col min="131" max="131" width="2.85546875" style="4" customWidth="1"/>
    <col min="132" max="132" width="10.5703125" style="3" customWidth="1"/>
    <col min="133" max="133" width="13.5703125" style="3" bestFit="1" customWidth="1"/>
    <col min="134" max="134" width="13.140625" style="3" bestFit="1" customWidth="1"/>
    <col min="135" max="135" width="13.5703125" style="3" bestFit="1" customWidth="1"/>
    <col min="136" max="136" width="12.140625" style="3" bestFit="1" customWidth="1"/>
    <col min="137" max="137" width="12.140625" style="3" customWidth="1"/>
    <col min="138" max="138" width="13.140625" style="3" bestFit="1" customWidth="1"/>
    <col min="139" max="139" width="13.5703125" style="3" bestFit="1" customWidth="1"/>
    <col min="140" max="140" width="13.5703125" style="3" customWidth="1"/>
    <col min="141" max="141" width="12.85546875" style="3" bestFit="1" customWidth="1"/>
    <col min="142" max="152" width="12.42578125" style="3" bestFit="1" customWidth="1"/>
    <col min="153" max="16384" width="9.140625" style="4"/>
  </cols>
  <sheetData>
    <row r="1" spans="1:152" s="9" customFormat="1" ht="23.25" x14ac:dyDescent="0.35">
      <c r="A1" s="43" t="s">
        <v>16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AF1" s="9" t="s">
        <v>25</v>
      </c>
      <c r="BF1" s="64" t="s">
        <v>23</v>
      </c>
      <c r="BG1" s="64"/>
      <c r="BH1" s="110"/>
      <c r="BI1" s="110"/>
      <c r="BJ1" s="110"/>
      <c r="BK1" s="110"/>
      <c r="BL1" s="110"/>
      <c r="BM1" s="110"/>
      <c r="BN1" s="110"/>
      <c r="BO1" s="110"/>
      <c r="BP1" s="110"/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64"/>
      <c r="CB1" s="64"/>
      <c r="CC1" s="64"/>
      <c r="CD1" s="64"/>
      <c r="CE1" s="64"/>
      <c r="CF1" s="64"/>
      <c r="CG1" s="64"/>
      <c r="CH1" s="64"/>
      <c r="CI1" s="64"/>
      <c r="CJ1" s="64"/>
      <c r="CL1" s="64" t="s">
        <v>24</v>
      </c>
      <c r="CM1" s="64"/>
      <c r="CN1" s="110"/>
      <c r="CO1" s="110"/>
      <c r="CP1" s="110"/>
      <c r="CQ1" s="110"/>
      <c r="CR1" s="110"/>
      <c r="CS1" s="110"/>
      <c r="CT1" s="110"/>
      <c r="CU1" s="110"/>
      <c r="CV1" s="110"/>
      <c r="CW1" s="64"/>
      <c r="CX1" s="64"/>
      <c r="CY1" s="64"/>
      <c r="CZ1" s="64"/>
      <c r="DA1" s="64"/>
      <c r="DB1" s="64"/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/>
      <c r="DP1" s="64"/>
      <c r="DR1" s="85" t="s">
        <v>28</v>
      </c>
      <c r="DS1" s="85"/>
      <c r="DT1" s="85"/>
      <c r="DU1" s="85"/>
      <c r="DV1" s="85"/>
      <c r="DW1" s="85"/>
      <c r="DX1" s="85"/>
      <c r="DY1" s="85"/>
      <c r="DZ1" s="85"/>
      <c r="EA1" s="85"/>
      <c r="EB1" s="85"/>
      <c r="EC1" s="85"/>
      <c r="ED1" s="85"/>
      <c r="EE1" s="85"/>
      <c r="EF1" s="85"/>
      <c r="EG1" s="85"/>
      <c r="EH1" s="85"/>
      <c r="EI1" s="85"/>
      <c r="EJ1" s="85"/>
      <c r="EK1" s="85"/>
      <c r="EL1" s="85"/>
      <c r="EM1" s="85"/>
      <c r="EN1" s="85"/>
      <c r="EO1" s="85"/>
      <c r="EP1" s="85"/>
      <c r="EQ1" s="85"/>
      <c r="ER1" s="85"/>
      <c r="ES1" s="85"/>
      <c r="ET1" s="85"/>
      <c r="EU1" s="85"/>
      <c r="EV1" s="85"/>
    </row>
    <row r="2" spans="1:152" x14ac:dyDescent="0.25">
      <c r="AA2" s="8"/>
      <c r="AB2" s="8"/>
      <c r="AC2" s="8"/>
      <c r="AD2" s="8"/>
      <c r="AG2" s="4"/>
      <c r="AI2" s="4"/>
      <c r="AK2" s="4"/>
      <c r="AM2" s="4"/>
      <c r="AO2" s="4"/>
      <c r="AQ2" s="4"/>
      <c r="AS2" s="4"/>
      <c r="AU2" s="4"/>
      <c r="AW2" s="4"/>
      <c r="AY2" s="4"/>
      <c r="BA2" s="4"/>
      <c r="BC2" s="4"/>
    </row>
    <row r="3" spans="1:152" x14ac:dyDescent="0.25">
      <c r="BF3" s="10"/>
      <c r="BG3" s="10" t="s">
        <v>37</v>
      </c>
      <c r="BH3" s="31">
        <f>$DT3</f>
        <v>10</v>
      </c>
      <c r="BI3" s="31">
        <f>$DU3</f>
        <v>10.01</v>
      </c>
      <c r="BJ3" s="31">
        <f>$DV3</f>
        <v>10.02</v>
      </c>
      <c r="BK3" s="111">
        <f>$DW3</f>
        <v>50</v>
      </c>
      <c r="BL3" s="31">
        <f>$DX3</f>
        <v>51</v>
      </c>
      <c r="BM3" s="31">
        <f>$DY3</f>
        <v>52</v>
      </c>
      <c r="BN3" s="31">
        <f>$DZ3</f>
        <v>53</v>
      </c>
      <c r="BQ3" s="31">
        <f>$EC3</f>
        <v>11</v>
      </c>
      <c r="BR3" s="31">
        <f>$ED3</f>
        <v>12</v>
      </c>
      <c r="BS3" s="31">
        <f>$EE3</f>
        <v>13</v>
      </c>
      <c r="BT3" s="31">
        <f>$EF3</f>
        <v>14</v>
      </c>
      <c r="BU3" s="31">
        <f>$EG3</f>
        <v>15</v>
      </c>
      <c r="BV3" s="31">
        <f>$EH3</f>
        <v>16</v>
      </c>
      <c r="BW3" s="31">
        <f>$EI3</f>
        <v>17</v>
      </c>
      <c r="BX3" s="111">
        <f>$EJ3</f>
        <v>21</v>
      </c>
      <c r="BY3" s="31">
        <f>$EK3</f>
        <v>22</v>
      </c>
      <c r="BZ3" s="31">
        <f>$EL3</f>
        <v>23</v>
      </c>
      <c r="CA3" s="111">
        <f>$EM3</f>
        <v>30</v>
      </c>
      <c r="CB3" s="31">
        <f>$EN3</f>
        <v>31</v>
      </c>
      <c r="CC3" s="31">
        <f>$EO3</f>
        <v>32</v>
      </c>
      <c r="CD3" s="31">
        <f>$EP3</f>
        <v>33</v>
      </c>
      <c r="CE3" s="31">
        <f>$EQ3</f>
        <v>40</v>
      </c>
      <c r="CF3" s="31">
        <f>$ER3</f>
        <v>41</v>
      </c>
      <c r="CG3" s="31">
        <f>$ES3</f>
        <v>42</v>
      </c>
      <c r="CH3" s="31">
        <f>$ET3</f>
        <v>43</v>
      </c>
      <c r="CI3" s="111">
        <f>$EU3</f>
        <v>11.1</v>
      </c>
      <c r="CJ3" s="31">
        <f>$EV3</f>
        <v>16.100000000000001</v>
      </c>
      <c r="CL3" s="11"/>
      <c r="CM3" s="10" t="s">
        <v>37</v>
      </c>
      <c r="CN3" s="31">
        <f>$DT3</f>
        <v>10</v>
      </c>
      <c r="CO3" s="31">
        <f>$DU3</f>
        <v>10.01</v>
      </c>
      <c r="CP3" s="31">
        <f>$DV3</f>
        <v>10.02</v>
      </c>
      <c r="CQ3" s="111">
        <f>$DW3</f>
        <v>50</v>
      </c>
      <c r="CR3" s="31">
        <f>$DX3</f>
        <v>51</v>
      </c>
      <c r="CS3" s="31">
        <f>$DY3</f>
        <v>52</v>
      </c>
      <c r="CT3" s="31">
        <f>$DZ3</f>
        <v>53</v>
      </c>
      <c r="CW3" s="31">
        <f>$EC3</f>
        <v>11</v>
      </c>
      <c r="CX3" s="31">
        <f>$ED3</f>
        <v>12</v>
      </c>
      <c r="CY3" s="31">
        <f>$EE3</f>
        <v>13</v>
      </c>
      <c r="CZ3" s="31">
        <f>$EF3</f>
        <v>14</v>
      </c>
      <c r="DA3" s="31">
        <f>$EG3</f>
        <v>15</v>
      </c>
      <c r="DB3" s="31">
        <f>$EH3</f>
        <v>16</v>
      </c>
      <c r="DC3" s="31">
        <f>$EI3</f>
        <v>17</v>
      </c>
      <c r="DD3" s="111">
        <f>$EJ3</f>
        <v>21</v>
      </c>
      <c r="DE3" s="31">
        <f>$EK3</f>
        <v>22</v>
      </c>
      <c r="DF3" s="31">
        <f>$EL3</f>
        <v>23</v>
      </c>
      <c r="DG3" s="111">
        <f>$EM3</f>
        <v>30</v>
      </c>
      <c r="DH3" s="31">
        <f>$EN3</f>
        <v>31</v>
      </c>
      <c r="DI3" s="31">
        <f>$EO3</f>
        <v>32</v>
      </c>
      <c r="DJ3" s="31">
        <f>$EP3</f>
        <v>33</v>
      </c>
      <c r="DK3" s="31">
        <f>$EQ3</f>
        <v>40</v>
      </c>
      <c r="DL3" s="31">
        <f>$ER3</f>
        <v>41</v>
      </c>
      <c r="DM3" s="31">
        <f>$ES3</f>
        <v>42</v>
      </c>
      <c r="DN3" s="31">
        <f>$ET3</f>
        <v>43</v>
      </c>
      <c r="DO3" s="111">
        <f>$EU3</f>
        <v>11.1</v>
      </c>
      <c r="DP3" s="31">
        <f>$EV3</f>
        <v>16.100000000000001</v>
      </c>
      <c r="DQ3" s="5"/>
      <c r="DR3" s="11"/>
      <c r="DS3" s="10" t="s">
        <v>37</v>
      </c>
      <c r="DT3" s="108">
        <f>VLOOKUP(DT8, Lookup!$B$3:$D$30, 3, FALSE)</f>
        <v>10</v>
      </c>
      <c r="DU3" s="108">
        <f>VLOOKUP(DU8, Lookup!$B$3:$D$30, 3, FALSE)</f>
        <v>10.01</v>
      </c>
      <c r="DV3" s="108">
        <f>VLOOKUP(DV8, Lookup!$B$3:$D$30, 3, FALSE)</f>
        <v>10.02</v>
      </c>
      <c r="DW3" s="109">
        <f>VLOOKUP(DW8, Lookup!$B$3:$D$30, 3, FALSE)</f>
        <v>50</v>
      </c>
      <c r="DX3" s="108">
        <f>VLOOKUP(DX8, Lookup!$B$3:$D$30, 3, FALSE)</f>
        <v>51</v>
      </c>
      <c r="DY3" s="108">
        <f>VLOOKUP(DY8, Lookup!$B$3:$D$30, 3, FALSE)</f>
        <v>52</v>
      </c>
      <c r="DZ3" s="108">
        <f>VLOOKUP(DZ8, Lookup!$B$3:$D$30, 3, FALSE)</f>
        <v>53</v>
      </c>
      <c r="EA3" s="25"/>
      <c r="EB3" s="25"/>
      <c r="EC3" s="108">
        <f>VLOOKUP(EC8, Lookup!$B$3:$D$30, 3, FALSE)</f>
        <v>11</v>
      </c>
      <c r="ED3" s="108">
        <f>VLOOKUP(ED8, Lookup!$B$3:$D$30, 3, FALSE)</f>
        <v>12</v>
      </c>
      <c r="EE3" s="108">
        <f>VLOOKUP(EE8, Lookup!$B$3:$D$30, 3, FALSE)</f>
        <v>13</v>
      </c>
      <c r="EF3" s="108">
        <f>VLOOKUP(EF8, Lookup!$B$3:$D$30, 3, FALSE)</f>
        <v>14</v>
      </c>
      <c r="EG3" s="108">
        <f>VLOOKUP(EG8, Lookup!$B$3:$D$30, 3, FALSE)</f>
        <v>15</v>
      </c>
      <c r="EH3" s="108">
        <f>VLOOKUP(EH8, Lookup!$B$3:$D$30, 3, FALSE)</f>
        <v>16</v>
      </c>
      <c r="EI3" s="108">
        <f>VLOOKUP(EI8, Lookup!$B$3:$D$30, 3, FALSE)</f>
        <v>17</v>
      </c>
      <c r="EJ3" s="109">
        <f>VLOOKUP(EJ8, Lookup!$B$3:$D$30, 3, FALSE)</f>
        <v>21</v>
      </c>
      <c r="EK3" s="108">
        <f>VLOOKUP(EK8, Lookup!$B$3:$D$30, 3, FALSE)</f>
        <v>22</v>
      </c>
      <c r="EL3" s="108">
        <f>VLOOKUP(EL8, Lookup!$B$3:$D$30, 3, FALSE)</f>
        <v>23</v>
      </c>
      <c r="EM3" s="108">
        <f>VLOOKUP(EM8, Lookup!$B$3:$D$30, 3, FALSE)</f>
        <v>30</v>
      </c>
      <c r="EN3" s="108">
        <f>VLOOKUP(EN8, Lookup!$B$3:$D$30, 3, FALSE)</f>
        <v>31</v>
      </c>
      <c r="EO3" s="108">
        <f>VLOOKUP(EO8, Lookup!$B$3:$D$30, 3, FALSE)</f>
        <v>32</v>
      </c>
      <c r="EP3" s="108">
        <f>VLOOKUP(EP8, Lookup!$B$3:$D$30, 3, FALSE)</f>
        <v>33</v>
      </c>
      <c r="EQ3" s="108">
        <f>VLOOKUP(EQ8, Lookup!$B$3:$D$30, 3, FALSE)</f>
        <v>40</v>
      </c>
      <c r="ER3" s="108">
        <f>VLOOKUP(ER8, Lookup!$B$3:$D$30, 3, FALSE)</f>
        <v>41</v>
      </c>
      <c r="ES3" s="108">
        <f>VLOOKUP(ES8, Lookup!$B$3:$D$30, 3, FALSE)</f>
        <v>42</v>
      </c>
      <c r="ET3" s="108">
        <f>VLOOKUP(ET8, Lookup!$B$3:$D$30, 3, FALSE)</f>
        <v>43</v>
      </c>
      <c r="EU3" s="109">
        <f>VLOOKUP(EU8, Lookup!$B$3:$D$30, 3, FALSE)</f>
        <v>11.1</v>
      </c>
      <c r="EV3" s="108">
        <f>VLOOKUP(EV8, Lookup!$B$3:$D$30, 3, FALSE)</f>
        <v>16.100000000000001</v>
      </c>
    </row>
    <row r="4" spans="1:152" x14ac:dyDescent="0.25">
      <c r="B4" s="66" t="s">
        <v>73</v>
      </c>
      <c r="Y4" s="7" t="s">
        <v>17</v>
      </c>
      <c r="AF4" s="10" t="s">
        <v>37</v>
      </c>
      <c r="AG4" s="124">
        <f>VLOOKUP(AG8, Lookup!$B$3:$D$30, 3, FALSE)</f>
        <v>11</v>
      </c>
      <c r="AH4" s="125">
        <f>AG4</f>
        <v>11</v>
      </c>
      <c r="AI4" s="124">
        <f>VLOOKUP(AI8, Lookup!$B$3:$D$30, 3, FALSE)</f>
        <v>12</v>
      </c>
      <c r="AJ4" s="125">
        <f>AI4</f>
        <v>12</v>
      </c>
      <c r="AK4" s="124">
        <f>VLOOKUP(AK8, Lookup!$B$3:$D$30, 3, FALSE)</f>
        <v>13</v>
      </c>
      <c r="AL4" s="125">
        <f>AK4</f>
        <v>13</v>
      </c>
      <c r="AM4" s="124">
        <f>VLOOKUP(AM8, Lookup!$B$3:$D$30, 3, FALSE)</f>
        <v>14</v>
      </c>
      <c r="AN4" s="125">
        <f>AM4</f>
        <v>14</v>
      </c>
      <c r="AO4" s="124">
        <f>VLOOKUP(AO8, Lookup!$B$3:$D$30, 3, FALSE)</f>
        <v>15</v>
      </c>
      <c r="AP4" s="125">
        <f>AO4</f>
        <v>15</v>
      </c>
      <c r="AQ4" s="124">
        <f>VLOOKUP(AQ8, Lookup!$B$3:$D$30, 3, FALSE)</f>
        <v>16</v>
      </c>
      <c r="AR4" s="125">
        <f>AQ4</f>
        <v>16</v>
      </c>
      <c r="AS4" s="124">
        <f>VLOOKUP(AS8, Lookup!$B$3:$D$30, 3, FALSE)</f>
        <v>17</v>
      </c>
      <c r="AT4" s="125">
        <f>AS4</f>
        <v>17</v>
      </c>
      <c r="AU4" s="124">
        <f>VLOOKUP(AU8, Lookup!$B$3:$D$30, 3, FALSE)</f>
        <v>21</v>
      </c>
      <c r="AV4" s="125">
        <f>AU4</f>
        <v>21</v>
      </c>
      <c r="AW4" s="124">
        <f>VLOOKUP(AW8, Lookup!$B$3:$D$30, 3, FALSE)</f>
        <v>22</v>
      </c>
      <c r="AX4" s="125">
        <f>AW4</f>
        <v>22</v>
      </c>
      <c r="AY4" s="124">
        <f>VLOOKUP(AY8, Lookup!$B$3:$D$30, 3, FALSE)</f>
        <v>23</v>
      </c>
      <c r="AZ4" s="125">
        <f>AY4</f>
        <v>23</v>
      </c>
      <c r="BA4" s="124">
        <f>VLOOKUP(BA8, Lookup!$B$3:$D$30, 3, FALSE)</f>
        <v>30</v>
      </c>
      <c r="BB4" s="125">
        <f>BA4</f>
        <v>30</v>
      </c>
      <c r="BC4" s="124">
        <f>VLOOKUP(BC8, Lookup!$B$3:$D$30, 3, FALSE)</f>
        <v>40</v>
      </c>
      <c r="BD4" s="125">
        <f>BC4</f>
        <v>40</v>
      </c>
      <c r="BF4" s="10"/>
      <c r="BG4" s="114" t="s">
        <v>27</v>
      </c>
      <c r="BH4" s="117">
        <f t="shared" ref="BH4:BN4" si="0">IFERROR( SUMPRODUCT($BG$9:$BG$1048576,BH$9:BH$1048576) / SUM(BH$9:BH$1048576),  0)</f>
        <v>13.078410036760136</v>
      </c>
      <c r="BI4" s="117">
        <f t="shared" si="0"/>
        <v>10.841106707687327</v>
      </c>
      <c r="BJ4" s="117">
        <f t="shared" si="0"/>
        <v>13.188458649314954</v>
      </c>
      <c r="BK4" s="118">
        <f t="shared" si="0"/>
        <v>38.386392105007573</v>
      </c>
      <c r="BL4" s="117">
        <f t="shared" si="0"/>
        <v>0</v>
      </c>
      <c r="BM4" s="117">
        <f t="shared" si="0"/>
        <v>37.874453946730362</v>
      </c>
      <c r="BN4" s="117">
        <f t="shared" si="0"/>
        <v>38.556805458554408</v>
      </c>
      <c r="BO4" s="119"/>
      <c r="BP4" s="119"/>
      <c r="BQ4" s="117">
        <f t="shared" ref="BQ4:CJ4" si="1">IFERROR( SUMPRODUCT($BG$9:$BG$1048576,BQ$9:BQ$1048576) / SUM(BQ$9:BQ$1048576),  0)</f>
        <v>21.384362832138613</v>
      </c>
      <c r="BR4" s="117">
        <f t="shared" si="1"/>
        <v>10.227970247278371</v>
      </c>
      <c r="BS4" s="117">
        <f t="shared" si="1"/>
        <v>10.988553341622012</v>
      </c>
      <c r="BT4" s="117">
        <f t="shared" si="1"/>
        <v>6.4165760041423985</v>
      </c>
      <c r="BU4" s="117">
        <f t="shared" si="1"/>
        <v>8.5012054457837927</v>
      </c>
      <c r="BV4" s="117">
        <f t="shared" si="1"/>
        <v>15.395389862899844</v>
      </c>
      <c r="BW4" s="117">
        <f t="shared" si="1"/>
        <v>12.089737084686112</v>
      </c>
      <c r="BX4" s="118">
        <f t="shared" si="1"/>
        <v>13.619253108499658</v>
      </c>
      <c r="BY4" s="117">
        <f t="shared" si="1"/>
        <v>15.127350568206509</v>
      </c>
      <c r="BZ4" s="117">
        <f t="shared" si="1"/>
        <v>18.624790089318637</v>
      </c>
      <c r="CA4" s="118">
        <f t="shared" si="1"/>
        <v>41.039281760609569</v>
      </c>
      <c r="CB4" s="117">
        <f t="shared" si="1"/>
        <v>0</v>
      </c>
      <c r="CC4" s="117">
        <f t="shared" si="1"/>
        <v>39.118826931423797</v>
      </c>
      <c r="CD4" s="117">
        <f t="shared" si="1"/>
        <v>38.630736056246164</v>
      </c>
      <c r="CE4" s="117">
        <f t="shared" si="1"/>
        <v>36.222693822134573</v>
      </c>
      <c r="CF4" s="117">
        <f t="shared" si="1"/>
        <v>0</v>
      </c>
      <c r="CG4" s="117">
        <f t="shared" si="1"/>
        <v>36.95531058105265</v>
      </c>
      <c r="CH4" s="117">
        <f t="shared" si="1"/>
        <v>38.50677775938496</v>
      </c>
      <c r="CI4" s="118">
        <f t="shared" si="1"/>
        <v>20.325462484405065</v>
      </c>
      <c r="CJ4" s="117">
        <f t="shared" si="1"/>
        <v>12.759652678351312</v>
      </c>
      <c r="CL4" s="28"/>
      <c r="CM4" s="114" t="s">
        <v>27</v>
      </c>
      <c r="CN4" s="117">
        <f t="shared" ref="CN4:CT4" si="2">IFERROR( SUMPRODUCT($CM$9:$CM$1048576,CN$9:CN$1048576) / SUM(CN$9:CN$1048576),  0)</f>
        <v>13.078410036760133</v>
      </c>
      <c r="CO4" s="117">
        <f t="shared" si="2"/>
        <v>10.841106707687322</v>
      </c>
      <c r="CP4" s="117">
        <f t="shared" si="2"/>
        <v>13.188458649314956</v>
      </c>
      <c r="CQ4" s="118">
        <f t="shared" si="2"/>
        <v>38.386392105007552</v>
      </c>
      <c r="CR4" s="117">
        <f t="shared" si="2"/>
        <v>0</v>
      </c>
      <c r="CS4" s="117">
        <f t="shared" si="2"/>
        <v>37.874453946730341</v>
      </c>
      <c r="CT4" s="117">
        <f t="shared" si="2"/>
        <v>38.5568054585544</v>
      </c>
      <c r="CU4" s="119"/>
      <c r="CV4" s="119"/>
      <c r="CW4" s="117">
        <f t="shared" ref="CW4:DP4" si="3">IFERROR( SUMPRODUCT($CM$9:$CM$1048576,CW$9:CW$1048576) / SUM(CW$9:CW$1048576),  0)</f>
        <v>21.384362832138631</v>
      </c>
      <c r="CX4" s="117">
        <f t="shared" si="3"/>
        <v>10.227970247278366</v>
      </c>
      <c r="CY4" s="117">
        <f t="shared" si="3"/>
        <v>10.988553341622021</v>
      </c>
      <c r="CZ4" s="117">
        <f t="shared" si="3"/>
        <v>6.4165760041423949</v>
      </c>
      <c r="DA4" s="117">
        <f t="shared" si="3"/>
        <v>8.5012054457837909</v>
      </c>
      <c r="DB4" s="117">
        <f t="shared" si="3"/>
        <v>15.395389862899842</v>
      </c>
      <c r="DC4" s="117">
        <f t="shared" si="3"/>
        <v>12.089737084686119</v>
      </c>
      <c r="DD4" s="118">
        <f t="shared" si="3"/>
        <v>13.619253108499656</v>
      </c>
      <c r="DE4" s="117">
        <f t="shared" si="3"/>
        <v>15.127350568206502</v>
      </c>
      <c r="DF4" s="117">
        <f t="shared" si="3"/>
        <v>18.624790089318616</v>
      </c>
      <c r="DG4" s="118">
        <f t="shared" si="3"/>
        <v>41.039281760609548</v>
      </c>
      <c r="DH4" s="117">
        <f t="shared" si="3"/>
        <v>0</v>
      </c>
      <c r="DI4" s="117">
        <f t="shared" si="3"/>
        <v>39.118826931423825</v>
      </c>
      <c r="DJ4" s="117">
        <f t="shared" si="3"/>
        <v>38.630736056246143</v>
      </c>
      <c r="DK4" s="117">
        <f t="shared" si="3"/>
        <v>36.222693822134573</v>
      </c>
      <c r="DL4" s="117">
        <f t="shared" si="3"/>
        <v>0</v>
      </c>
      <c r="DM4" s="117">
        <f t="shared" si="3"/>
        <v>36.955310581052657</v>
      </c>
      <c r="DN4" s="117">
        <f t="shared" si="3"/>
        <v>38.506777759384939</v>
      </c>
      <c r="DO4" s="118">
        <f t="shared" si="3"/>
        <v>20.325462484405058</v>
      </c>
      <c r="DP4" s="117">
        <f t="shared" si="3"/>
        <v>12.75965267835131</v>
      </c>
      <c r="DQ4" s="6"/>
      <c r="DR4" s="28"/>
      <c r="DS4" s="10" t="s">
        <v>27</v>
      </c>
      <c r="DT4" s="103">
        <f t="shared" ref="DT4:DZ4" si="4">IFERROR( SUMPRODUCT($DS$9:$DS$1048576,DT$9:DT$1048576) / SUM(DT$9:DT$1048576),  0)</f>
        <v>13.062205599057558</v>
      </c>
      <c r="DU4" s="103">
        <f t="shared" si="4"/>
        <v>10.821564870485377</v>
      </c>
      <c r="DV4" s="103">
        <f t="shared" si="4"/>
        <v>13.172029924003761</v>
      </c>
      <c r="DW4" s="104">
        <f t="shared" si="4"/>
        <v>38.390172944025885</v>
      </c>
      <c r="DX4" s="103">
        <f t="shared" si="4"/>
        <v>0</v>
      </c>
      <c r="DY4" s="103">
        <f t="shared" si="4"/>
        <v>37.872221040367933</v>
      </c>
      <c r="DZ4" s="103">
        <f t="shared" si="4"/>
        <v>38.551298637189689</v>
      </c>
      <c r="EA4" s="28"/>
      <c r="EB4" s="28"/>
      <c r="EC4" s="103">
        <f t="shared" ref="EC4:EV4" si="5">IFERROR( SUMPRODUCT($DS$9:$DS$1048576,EC$9:EC$1048576) / SUM(EC$9:EC$1048576),  0)</f>
        <v>21.380796560024837</v>
      </c>
      <c r="ED4" s="103">
        <f t="shared" si="5"/>
        <v>10.220426334917407</v>
      </c>
      <c r="EE4" s="103">
        <f t="shared" si="5"/>
        <v>10.966126251713321</v>
      </c>
      <c r="EF4" s="103">
        <f t="shared" si="5"/>
        <v>6.3831925985561995</v>
      </c>
      <c r="EG4" s="103">
        <f t="shared" si="5"/>
        <v>8.4878977677029148</v>
      </c>
      <c r="EH4" s="103">
        <f t="shared" si="5"/>
        <v>15.388468289600192</v>
      </c>
      <c r="EI4" s="103">
        <f t="shared" si="5"/>
        <v>12.068575220041456</v>
      </c>
      <c r="EJ4" s="104">
        <f t="shared" si="5"/>
        <v>13.598076119843624</v>
      </c>
      <c r="EK4" s="103">
        <f t="shared" si="5"/>
        <v>15.108534228923187</v>
      </c>
      <c r="EL4" s="103">
        <f t="shared" si="5"/>
        <v>18.605910093580594</v>
      </c>
      <c r="EM4" s="104">
        <f t="shared" si="5"/>
        <v>41.040817454574693</v>
      </c>
      <c r="EN4" s="103">
        <f t="shared" si="5"/>
        <v>39.28017363559151</v>
      </c>
      <c r="EO4" s="103">
        <f t="shared" si="5"/>
        <v>39.11119931756388</v>
      </c>
      <c r="EP4" s="103">
        <f t="shared" si="5"/>
        <v>38.621996520856719</v>
      </c>
      <c r="EQ4" s="103">
        <f t="shared" si="5"/>
        <v>36.228305802710551</v>
      </c>
      <c r="ER4" s="103">
        <f t="shared" si="5"/>
        <v>34.211398192741377</v>
      </c>
      <c r="ES4" s="103">
        <f t="shared" si="5"/>
        <v>36.957062420154081</v>
      </c>
      <c r="ET4" s="103">
        <f t="shared" si="5"/>
        <v>38.503458465915024</v>
      </c>
      <c r="EU4" s="104">
        <f t="shared" si="5"/>
        <v>20.321973514526054</v>
      </c>
      <c r="EV4" s="103">
        <f t="shared" si="5"/>
        <v>12.75051823936349</v>
      </c>
    </row>
    <row r="5" spans="1:152" x14ac:dyDescent="0.25">
      <c r="Z5" s="48"/>
      <c r="AF5" s="11"/>
      <c r="AG5" s="126"/>
      <c r="AH5" s="127"/>
      <c r="AI5" s="126"/>
      <c r="AJ5" s="127"/>
      <c r="AK5" s="126"/>
      <c r="AL5" s="127"/>
      <c r="AM5" s="126"/>
      <c r="AN5" s="127"/>
      <c r="AO5" s="126"/>
      <c r="AP5" s="127"/>
      <c r="AQ5" s="126"/>
      <c r="AR5" s="127"/>
      <c r="AS5" s="126"/>
      <c r="AT5" s="127"/>
      <c r="AU5" s="126"/>
      <c r="AV5" s="127"/>
      <c r="AW5" s="126"/>
      <c r="AX5" s="127"/>
      <c r="AY5" s="126"/>
      <c r="AZ5" s="127"/>
      <c r="BA5" s="126"/>
      <c r="BB5" s="127"/>
      <c r="BC5" s="126"/>
      <c r="BD5" s="127"/>
      <c r="BF5" s="114"/>
      <c r="BG5" s="114" t="s">
        <v>70</v>
      </c>
      <c r="BH5" s="113">
        <f>IFERROR( (BH4 - CN4) / $DT4,  0)</f>
        <v>2.7198421061882767E-16</v>
      </c>
      <c r="BI5" s="113">
        <f>IFERROR( (BI4 - CO4) / $DU4,  0)</f>
        <v>4.9244915887675387E-16</v>
      </c>
      <c r="BJ5" s="113">
        <f>IFERROR( (BJ4 - CP4) / $DV4,  0)</f>
        <v>-1.34858245057821E-16</v>
      </c>
      <c r="BK5" s="115">
        <f>IFERROR( (BK4 - CQ4) / $DW4,  0)</f>
        <v>5.5525360888274285E-16</v>
      </c>
      <c r="BL5" s="113">
        <f>IFERROR( (BL4 - CR4) / $DX4,  0)</f>
        <v>0</v>
      </c>
      <c r="BM5" s="113">
        <f>IFERROR( (BM4 - CS4) / $DY4,  0)</f>
        <v>5.6284742450362282E-16</v>
      </c>
      <c r="BN5" s="113">
        <f>IFERROR( (BN4 - CT4) / $DZ4,  0)</f>
        <v>1.8431097287982238E-16</v>
      </c>
      <c r="BO5" s="119"/>
      <c r="BP5" s="119"/>
      <c r="BQ5" s="113">
        <f>IFERROR( (BQ4 - CW4) / $EC4,  0)</f>
        <v>-8.3081883053948617E-16</v>
      </c>
      <c r="BR5" s="113">
        <f>IFERROR( (BR4 - CX4) / $ED4,  0)</f>
        <v>5.2141372028624049E-16</v>
      </c>
      <c r="BS5" s="113">
        <f>IFERROR( (BS4 - CY4) / $EE4,  0)</f>
        <v>-8.0992904815532135E-16</v>
      </c>
      <c r="BT5" s="113">
        <f>IFERROR( (BT4 - CZ4) / $EF4,  0)</f>
        <v>5.5657316052222544E-16</v>
      </c>
      <c r="BU5" s="113">
        <f>IFERROR( (BU4 - DA4) / $EG4,  0)</f>
        <v>2.0928113038300495E-16</v>
      </c>
      <c r="BV5" s="113">
        <f>IFERROR( (BV4 - DB4) / $EH4,  0)</f>
        <v>1.1543428533434642E-16</v>
      </c>
      <c r="BW5" s="113">
        <f>IFERROR( (BW4 - DC4) / $EI4,  0)</f>
        <v>-5.8875444930744643E-16</v>
      </c>
      <c r="BX5" s="115">
        <f>IFERROR( (BX4 - DD4) / $EJ4,  0)</f>
        <v>1.3063295305488247E-16</v>
      </c>
      <c r="BY5" s="113">
        <f>IFERROR( (BY4 - DE4) / $EK4,  0)</f>
        <v>4.7029230300836531E-16</v>
      </c>
      <c r="BZ5" s="113">
        <f>IFERROR( (BZ4 - DF4) / $EL4,  0)</f>
        <v>1.1456726365757053E-15</v>
      </c>
      <c r="CA5" s="115">
        <f>IFERROR( (CA4 - DG4) / $EM4,  0)</f>
        <v>5.1939223911406141E-16</v>
      </c>
      <c r="CB5" s="113">
        <f>IFERROR( (CB4 - DH4) / $EN4,  0)</f>
        <v>0</v>
      </c>
      <c r="CC5" s="113">
        <f>IFERROR( (CC4 - DI4) / $EO4,  0)</f>
        <v>-7.2668979541214207E-16</v>
      </c>
      <c r="CD5" s="113">
        <f>IFERROR( (CD4 - DJ4) / $EP4,  0)</f>
        <v>5.5192077036441524E-16</v>
      </c>
      <c r="CE5" s="113">
        <f>IFERROR( (CE4 - DK4) / $EQ4,  0)</f>
        <v>0</v>
      </c>
      <c r="CF5" s="113">
        <f>IFERROR( (CF4 - DL4) / $ER4,  0)</f>
        <v>0</v>
      </c>
      <c r="CG5" s="113">
        <f>IFERROR( (CG4 - DM4) / $ES4,  0)</f>
        <v>-1.9226169214483195E-16</v>
      </c>
      <c r="CH5" s="113">
        <f>IFERROR( (CH4 - DN4) / $ET4,  0)</f>
        <v>5.5361993239316745E-16</v>
      </c>
      <c r="CI5" s="115">
        <f>IFERROR( (CI4 - DO4) / $EU4,  0)</f>
        <v>3.4964258527952884E-16</v>
      </c>
      <c r="CJ5" s="113">
        <f>IFERROR( (CJ4 - DP4) / $EV4,  0)</f>
        <v>1.3931644236359499E-16</v>
      </c>
      <c r="CL5" s="12"/>
      <c r="CM5" s="114" t="s">
        <v>70</v>
      </c>
      <c r="CN5" s="113">
        <f>IFERROR( (CN4 - DT4) / $DT4,  0)</f>
        <v>1.2405590755472332E-3</v>
      </c>
      <c r="CO5" s="113">
        <f>IFERROR( (CO4 - DU4) / $DU4,  0)</f>
        <v>1.80582359721777E-3</v>
      </c>
      <c r="CP5" s="113">
        <f>IFERROR( (CP4 - DV4) / $DV4,  0)</f>
        <v>1.2472432423841452E-3</v>
      </c>
      <c r="CQ5" s="115">
        <f>IFERROR( (CQ4 - DW4) / $DW4,  0)</f>
        <v>-9.8484552904867413E-5</v>
      </c>
      <c r="CR5" s="113">
        <f>IFERROR( (CR4 - DX4) / $DX4,  0)</f>
        <v>0</v>
      </c>
      <c r="CS5" s="113">
        <f>IFERROR( (CS4 - DY4) / $DY4,  0)</f>
        <v>5.8958949358381181E-5</v>
      </c>
      <c r="CT5" s="113">
        <f>IFERROR( (CT4 - DZ4) / $DZ4,  0)</f>
        <v>1.4284399123715868E-4</v>
      </c>
      <c r="CU5" s="119"/>
      <c r="CV5" s="119"/>
      <c r="CW5" s="113">
        <f>IFERROR( (CW4 - EC4) / $EC4,  0)</f>
        <v>1.6679790688723327E-4</v>
      </c>
      <c r="CX5" s="113">
        <f>IFERROR( (CX4 - ED4) / $ED4,  0)</f>
        <v>7.3812110314666038E-4</v>
      </c>
      <c r="CY5" s="113">
        <f>IFERROR( (CY4 - EE4) / $EE4,  0)</f>
        <v>2.0451241754758766E-3</v>
      </c>
      <c r="CZ5" s="113">
        <f>IFERROR( (CZ4 - EF4) / $EF4,  0)</f>
        <v>5.2298916366312334E-3</v>
      </c>
      <c r="DA5" s="113">
        <f>IFERROR( (DA4 - EG4) / $EG4,  0)</f>
        <v>1.5678414661770294E-3</v>
      </c>
      <c r="DB5" s="113">
        <f>IFERROR( (DB4 - EH4) / $EH4,  0)</f>
        <v>4.4978961969382189E-4</v>
      </c>
      <c r="DC5" s="113">
        <f>IFERROR( (DC4 - EI4) / $EI4,  0)</f>
        <v>1.7534683472429026E-3</v>
      </c>
      <c r="DD5" s="115">
        <f>IFERROR( (DD4 - EJ4) / $EJ4,  0)</f>
        <v>1.5573518245811798E-3</v>
      </c>
      <c r="DE5" s="113">
        <f>IFERROR( (DE4 - EK4) / $EK4,  0)</f>
        <v>1.2454113018650164E-3</v>
      </c>
      <c r="DF5" s="113">
        <f>IFERROR( (DF4 - EL4) / $EL4,  0)</f>
        <v>1.0147311065711252E-3</v>
      </c>
      <c r="DG5" s="115">
        <f>IFERROR( (DG4 - EM4) / $EM4,  0)</f>
        <v>-3.7418698271426208E-5</v>
      </c>
      <c r="DH5" s="113">
        <f>IFERROR( (DH4 - EN4) / $EN4,  0)</f>
        <v>-1</v>
      </c>
      <c r="DI5" s="113">
        <f>IFERROR( (DI4 - EO4) / $EO4,  0)</f>
        <v>1.9502377817700917E-4</v>
      </c>
      <c r="DJ5" s="113">
        <f>IFERROR( (DJ4 - EP4) / $EP4,  0)</f>
        <v>2.2628388422913861E-4</v>
      </c>
      <c r="DK5" s="113">
        <f>IFERROR( (DK4 - EQ4) / $EQ4,  0)</f>
        <v>-1.5490596238585083E-4</v>
      </c>
      <c r="DL5" s="113">
        <f>IFERROR( (DL4 - ER4) / $ER4,  0)</f>
        <v>-1</v>
      </c>
      <c r="DM5" s="113">
        <f>IFERROR( (DM4 - ES4) / $ES4,  0)</f>
        <v>-4.7402011596792108E-5</v>
      </c>
      <c r="DN5" s="113">
        <f>IFERROR( (DN4 - ET4) / $ET4,  0)</f>
        <v>8.6207670743469132E-5</v>
      </c>
      <c r="DO5" s="115">
        <f>IFERROR( (DO4 - EU4) / $EU4,  0)</f>
        <v>1.7168459925955026E-4</v>
      </c>
      <c r="DP5" s="113">
        <f>IFERROR( (DP4 - EV4) / $EV4,  0)</f>
        <v>7.1639746842759252E-4</v>
      </c>
      <c r="DQ5" s="6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</row>
    <row r="6" spans="1:152" x14ac:dyDescent="0.25">
      <c r="Y6" s="11"/>
      <c r="Z6" s="87" t="s">
        <v>71</v>
      </c>
      <c r="AA6" s="13" t="s">
        <v>14</v>
      </c>
      <c r="AB6" s="13" t="s">
        <v>15</v>
      </c>
      <c r="AC6" s="13" t="s">
        <v>18</v>
      </c>
      <c r="AD6" s="13" t="s">
        <v>19</v>
      </c>
      <c r="AF6" s="10" t="s">
        <v>13</v>
      </c>
      <c r="AG6" s="128">
        <f t="shared" ref="AG6:AZ6" si="6">SUM(AG10:AG1048576)</f>
        <v>1.0000000000000004</v>
      </c>
      <c r="AH6" s="129">
        <f t="shared" si="6"/>
        <v>0.99999999999999967</v>
      </c>
      <c r="AI6" s="128">
        <f t="shared" si="6"/>
        <v>1</v>
      </c>
      <c r="AJ6" s="129">
        <f t="shared" si="6"/>
        <v>0.99999999999999989</v>
      </c>
      <c r="AK6" s="128">
        <f t="shared" si="6"/>
        <v>1.0000000000000004</v>
      </c>
      <c r="AL6" s="129">
        <f t="shared" si="6"/>
        <v>0.99999999999999989</v>
      </c>
      <c r="AM6" s="128">
        <f t="shared" si="6"/>
        <v>0.99999999999999944</v>
      </c>
      <c r="AN6" s="129">
        <f t="shared" si="6"/>
        <v>1</v>
      </c>
      <c r="AO6" s="128">
        <f t="shared" si="6"/>
        <v>0.99999999999999978</v>
      </c>
      <c r="AP6" s="129">
        <f t="shared" si="6"/>
        <v>1</v>
      </c>
      <c r="AQ6" s="128">
        <f t="shared" si="6"/>
        <v>0.99999999999999956</v>
      </c>
      <c r="AR6" s="129">
        <f t="shared" si="6"/>
        <v>1.0000000000000004</v>
      </c>
      <c r="AS6" s="128">
        <f t="shared" si="6"/>
        <v>1.0000000000000002</v>
      </c>
      <c r="AT6" s="129">
        <f t="shared" si="6"/>
        <v>1</v>
      </c>
      <c r="AU6" s="128">
        <f t="shared" si="6"/>
        <v>1</v>
      </c>
      <c r="AV6" s="129">
        <f t="shared" si="6"/>
        <v>0</v>
      </c>
      <c r="AW6" s="128">
        <f t="shared" si="6"/>
        <v>0.99999999999999933</v>
      </c>
      <c r="AX6" s="129">
        <f t="shared" si="6"/>
        <v>1.0000000000000002</v>
      </c>
      <c r="AY6" s="128">
        <f t="shared" si="6"/>
        <v>0.99999999999999989</v>
      </c>
      <c r="AZ6" s="129">
        <f t="shared" si="6"/>
        <v>0.99999999999999989</v>
      </c>
      <c r="BA6" s="128">
        <f t="shared" ref="BA6:BD6" si="7">SUM(BA10:BA1048576)</f>
        <v>0.99999999999999978</v>
      </c>
      <c r="BB6" s="129">
        <f t="shared" si="7"/>
        <v>1.0000000000000004</v>
      </c>
      <c r="BC6" s="128">
        <f t="shared" si="7"/>
        <v>1</v>
      </c>
      <c r="BD6" s="129">
        <f t="shared" si="7"/>
        <v>0.99999999999999989</v>
      </c>
      <c r="BF6" s="10"/>
      <c r="BG6" s="10" t="s">
        <v>13</v>
      </c>
      <c r="BH6" s="120">
        <f t="shared" ref="BH6:BN6" si="8">SUM(BH$9:BH$1048576)</f>
        <v>1</v>
      </c>
      <c r="BI6" s="122">
        <f t="shared" si="8"/>
        <v>0.999999999999999</v>
      </c>
      <c r="BJ6" s="122">
        <f t="shared" si="8"/>
        <v>1</v>
      </c>
      <c r="BK6" s="123">
        <f t="shared" si="8"/>
        <v>1.0000000000000002</v>
      </c>
      <c r="BL6" s="122">
        <f t="shared" si="8"/>
        <v>0</v>
      </c>
      <c r="BM6" s="122">
        <f t="shared" si="8"/>
        <v>0.99999999999999989</v>
      </c>
      <c r="BN6" s="122">
        <f t="shared" si="8"/>
        <v>1.0000000000000002</v>
      </c>
      <c r="BO6" s="119"/>
      <c r="BP6" s="119"/>
      <c r="BQ6" s="122">
        <f t="shared" ref="BQ6:CJ6" si="9">SUM(BQ$9:BQ$1048576)</f>
        <v>1.0000000000000004</v>
      </c>
      <c r="BR6" s="122">
        <f t="shared" si="9"/>
        <v>1</v>
      </c>
      <c r="BS6" s="122">
        <f t="shared" si="9"/>
        <v>1.0000000000000004</v>
      </c>
      <c r="BT6" s="122">
        <f t="shared" si="9"/>
        <v>0.99999999999999944</v>
      </c>
      <c r="BU6" s="122">
        <f t="shared" si="9"/>
        <v>0.99999999999999978</v>
      </c>
      <c r="BV6" s="122">
        <f t="shared" si="9"/>
        <v>0.99999999999999956</v>
      </c>
      <c r="BW6" s="122">
        <f t="shared" si="9"/>
        <v>1.0000000000000002</v>
      </c>
      <c r="BX6" s="123">
        <f t="shared" si="9"/>
        <v>1</v>
      </c>
      <c r="BY6" s="122">
        <f t="shared" si="9"/>
        <v>0.99999999999999933</v>
      </c>
      <c r="BZ6" s="122">
        <f t="shared" si="9"/>
        <v>0.99999999999999989</v>
      </c>
      <c r="CA6" s="123">
        <f t="shared" si="9"/>
        <v>0.99999999999999978</v>
      </c>
      <c r="CB6" s="122">
        <f t="shared" si="9"/>
        <v>0</v>
      </c>
      <c r="CC6" s="122">
        <f t="shared" si="9"/>
        <v>1.0000000000000004</v>
      </c>
      <c r="CD6" s="122">
        <f t="shared" si="9"/>
        <v>0.99999999999999978</v>
      </c>
      <c r="CE6" s="122">
        <f t="shared" si="9"/>
        <v>1</v>
      </c>
      <c r="CF6" s="122">
        <f t="shared" si="9"/>
        <v>0</v>
      </c>
      <c r="CG6" s="122">
        <f t="shared" si="9"/>
        <v>1.0000000000000002</v>
      </c>
      <c r="CH6" s="122">
        <f t="shared" si="9"/>
        <v>0.99999999999999978</v>
      </c>
      <c r="CI6" s="123">
        <f t="shared" si="9"/>
        <v>0.99999999999999956</v>
      </c>
      <c r="CJ6" s="122">
        <f t="shared" si="9"/>
        <v>1</v>
      </c>
      <c r="CL6" s="12"/>
      <c r="CM6" s="10" t="s">
        <v>13</v>
      </c>
      <c r="CN6" s="112">
        <f t="shared" ref="CN6:CT6" si="10">SUM(CN$9:CN$1048576)</f>
        <v>9264540.2299999967</v>
      </c>
      <c r="CO6" s="112">
        <f t="shared" si="10"/>
        <v>4582578.0900000045</v>
      </c>
      <c r="CP6" s="112">
        <f t="shared" si="10"/>
        <v>2343066.14</v>
      </c>
      <c r="CQ6" s="116">
        <f t="shared" si="10"/>
        <v>172773.82000000004</v>
      </c>
      <c r="CR6" s="112">
        <f t="shared" si="10"/>
        <v>0</v>
      </c>
      <c r="CS6" s="112">
        <f t="shared" si="10"/>
        <v>25054.790000000005</v>
      </c>
      <c r="CT6" s="112">
        <f t="shared" si="10"/>
        <v>27347.9</v>
      </c>
      <c r="CU6" s="119"/>
      <c r="CV6" s="119"/>
      <c r="CW6" s="112">
        <f t="shared" ref="CW6:DP6" si="11">SUM(CW$9:CW$1048576)</f>
        <v>1664577.1300000001</v>
      </c>
      <c r="CX6" s="112">
        <f t="shared" si="11"/>
        <v>888378.56</v>
      </c>
      <c r="CY6" s="112">
        <f t="shared" si="11"/>
        <v>3694199.5299999993</v>
      </c>
      <c r="CZ6" s="112">
        <f t="shared" si="11"/>
        <v>357203.82000000012</v>
      </c>
      <c r="DA6" s="112">
        <f t="shared" si="11"/>
        <v>317115.05000000005</v>
      </c>
      <c r="DB6" s="112">
        <f t="shared" si="11"/>
        <v>778780.31000000052</v>
      </c>
      <c r="DC6" s="112">
        <f t="shared" si="11"/>
        <v>1564285.8299999996</v>
      </c>
      <c r="DD6" s="116">
        <f t="shared" si="11"/>
        <v>901380.99</v>
      </c>
      <c r="DE6" s="112">
        <f t="shared" si="11"/>
        <v>582093.83000000019</v>
      </c>
      <c r="DF6" s="112">
        <f t="shared" si="11"/>
        <v>282685.71000000002</v>
      </c>
      <c r="DG6" s="116">
        <f t="shared" si="11"/>
        <v>77613.119999999995</v>
      </c>
      <c r="DH6" s="112">
        <f t="shared" si="11"/>
        <v>0</v>
      </c>
      <c r="DI6" s="112">
        <f t="shared" si="11"/>
        <v>10644.219999999996</v>
      </c>
      <c r="DJ6" s="112">
        <f t="shared" si="11"/>
        <v>11037.200000000003</v>
      </c>
      <c r="DK6" s="112">
        <f t="shared" si="11"/>
        <v>95160.699999999968</v>
      </c>
      <c r="DL6" s="112">
        <f t="shared" si="11"/>
        <v>0</v>
      </c>
      <c r="DM6" s="112">
        <f t="shared" si="11"/>
        <v>14410.569999999996</v>
      </c>
      <c r="DN6" s="112">
        <f t="shared" si="11"/>
        <v>16310.700000000004</v>
      </c>
      <c r="DO6" s="116">
        <f t="shared" si="11"/>
        <v>61895.060000000019</v>
      </c>
      <c r="DP6" s="112">
        <f t="shared" si="11"/>
        <v>17279.66</v>
      </c>
      <c r="DQ6" s="6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</row>
    <row r="7" spans="1:152" x14ac:dyDescent="0.25">
      <c r="Y7" s="30">
        <f>VLOOKUP(Z7, Lookup!$B$3:$D$30, 3, FALSE)</f>
        <v>11</v>
      </c>
      <c r="Z7" s="141" t="s">
        <v>0</v>
      </c>
      <c r="AA7" s="33">
        <f t="shared" ref="AA7:AA22" si="12">HLOOKUP($Y7, $DT$3:$EV$4, 2, FALSE)</f>
        <v>21.380796560024837</v>
      </c>
      <c r="AB7" s="21">
        <f>IFERROR(HLOOKUP($Y7, Obs_Time!$D$3:$T$4, 2, FALSE), 0)</f>
        <v>21.686217800000009</v>
      </c>
      <c r="AC7" s="145">
        <f t="shared" ref="AC7:AC22" si="13">IFERROR(AA7 - AB7, 0)</f>
        <v>-0.30542123997517123</v>
      </c>
      <c r="AD7" s="1">
        <f t="shared" ref="AD7:AD22" si="14">IFERROR(AC7 / AB7, 0)</f>
        <v>-1.4083656393747512E-2</v>
      </c>
      <c r="AG7" s="4"/>
      <c r="AI7" s="4"/>
      <c r="AK7" s="4"/>
      <c r="AM7" s="4"/>
      <c r="AO7" s="4"/>
      <c r="AQ7" s="4"/>
      <c r="AS7" s="4"/>
      <c r="AU7" s="4"/>
      <c r="AW7" s="4"/>
      <c r="AY7" s="4"/>
      <c r="BA7" s="4"/>
      <c r="BC7" s="4"/>
      <c r="BE7" s="3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59"/>
      <c r="CE7" s="59"/>
      <c r="CF7" s="59"/>
      <c r="CG7" s="59"/>
      <c r="CH7" s="59"/>
      <c r="CI7" s="59"/>
      <c r="CJ7" s="59"/>
      <c r="CW7" s="59"/>
      <c r="CX7" s="59"/>
      <c r="CY7" s="59"/>
      <c r="CZ7" s="59"/>
      <c r="DA7" s="59"/>
      <c r="DB7" s="59"/>
      <c r="DC7" s="59"/>
      <c r="DD7" s="59"/>
      <c r="DE7" s="59"/>
      <c r="DF7" s="59"/>
      <c r="DG7" s="59"/>
      <c r="DH7" s="59"/>
      <c r="DI7" s="59"/>
      <c r="DJ7" s="59"/>
      <c r="DK7" s="59"/>
      <c r="DL7" s="59"/>
      <c r="DM7" s="59"/>
      <c r="DN7" s="59"/>
      <c r="DO7" s="59"/>
      <c r="DP7" s="59"/>
    </row>
    <row r="8" spans="1:152" x14ac:dyDescent="0.25">
      <c r="Y8" s="30">
        <f>VLOOKUP(Z8, Lookup!$B$3:$D$30, 3, FALSE)</f>
        <v>12</v>
      </c>
      <c r="Z8" s="141" t="s">
        <v>2</v>
      </c>
      <c r="AA8" s="33">
        <f t="shared" si="12"/>
        <v>10.220426334917407</v>
      </c>
      <c r="AB8" s="21">
        <f>IFERROR(HLOOKUP($Y8, Obs_Time!$D$3:$T$4, 2, FALSE), 0)</f>
        <v>10.5825408</v>
      </c>
      <c r="AC8" s="145">
        <f t="shared" si="13"/>
        <v>-0.36211446508259293</v>
      </c>
      <c r="AD8" s="1">
        <f t="shared" si="14"/>
        <v>-3.4218102431751829E-2</v>
      </c>
      <c r="AF8" s="17"/>
      <c r="AG8" s="148" t="s">
        <v>0</v>
      </c>
      <c r="AH8" s="149"/>
      <c r="AI8" s="148" t="s">
        <v>2</v>
      </c>
      <c r="AJ8" s="149"/>
      <c r="AK8" s="148" t="s">
        <v>8</v>
      </c>
      <c r="AL8" s="149"/>
      <c r="AM8" s="148" t="s">
        <v>29</v>
      </c>
      <c r="AN8" s="149"/>
      <c r="AO8" s="148" t="s">
        <v>30</v>
      </c>
      <c r="AP8" s="149"/>
      <c r="AQ8" s="148" t="s">
        <v>3</v>
      </c>
      <c r="AR8" s="149"/>
      <c r="AS8" s="148" t="s">
        <v>4</v>
      </c>
      <c r="AT8" s="149"/>
      <c r="AU8" s="148" t="s">
        <v>9</v>
      </c>
      <c r="AV8" s="149"/>
      <c r="AW8" s="148" t="s">
        <v>10</v>
      </c>
      <c r="AX8" s="149"/>
      <c r="AY8" s="148" t="s">
        <v>11</v>
      </c>
      <c r="AZ8" s="149"/>
      <c r="BA8" s="148" t="s">
        <v>5</v>
      </c>
      <c r="BB8" s="149"/>
      <c r="BC8" s="148" t="s">
        <v>6</v>
      </c>
      <c r="BD8" s="149"/>
      <c r="BF8" s="23" t="str">
        <f>$CL8</f>
        <v>Min</v>
      </c>
      <c r="BG8" s="23" t="str">
        <f>$DS8</f>
        <v>MidPoint</v>
      </c>
      <c r="BH8" s="23" t="str">
        <f>$DT8</f>
        <v>II Per Total</v>
      </c>
      <c r="BI8" s="23" t="str">
        <f>$DU8</f>
        <v>HBO</v>
      </c>
      <c r="BJ8" s="23" t="str">
        <f>$DV8</f>
        <v>NHB</v>
      </c>
      <c r="BK8" s="121" t="str">
        <f>$DW8</f>
        <v>IXXI</v>
      </c>
      <c r="BL8" s="23" t="str">
        <f>$DX8</f>
        <v>IXXI_LT</v>
      </c>
      <c r="BM8" s="23" t="str">
        <f>$DY8</f>
        <v>IXXI_MD</v>
      </c>
      <c r="BN8" s="23" t="str">
        <f>$DZ8</f>
        <v>IXXI_HV</v>
      </c>
      <c r="BQ8" s="105" t="str">
        <f>$EC8</f>
        <v>HBW</v>
      </c>
      <c r="BR8" s="105" t="str">
        <f>$ED8</f>
        <v>HBShp</v>
      </c>
      <c r="BS8" s="105" t="str">
        <f>$EE8</f>
        <v>HBOth</v>
      </c>
      <c r="BT8" s="105" t="str">
        <f>$EF8</f>
        <v>HBSch_Pr</v>
      </c>
      <c r="BU8" s="105" t="str">
        <f>$EG8</f>
        <v>HBSch_Sc</v>
      </c>
      <c r="BV8" s="105" t="str">
        <f>$EH8</f>
        <v>NHBW</v>
      </c>
      <c r="BW8" s="105" t="str">
        <f>$EI8</f>
        <v>NHBNW</v>
      </c>
      <c r="BX8" s="107" t="str">
        <f>$EJ8</f>
        <v>LT</v>
      </c>
      <c r="BY8" s="105" t="str">
        <f>$EK8</f>
        <v>MD</v>
      </c>
      <c r="BZ8" s="105" t="str">
        <f>$EL8</f>
        <v>HV</v>
      </c>
      <c r="CA8" s="107" t="str">
        <f>$EM8</f>
        <v>IX</v>
      </c>
      <c r="CB8" s="105" t="str">
        <f>$EN8</f>
        <v>IX_LT</v>
      </c>
      <c r="CC8" s="105" t="str">
        <f>$EO8</f>
        <v>IX_MD</v>
      </c>
      <c r="CD8" s="105" t="str">
        <f>$EP8</f>
        <v>IX_HV</v>
      </c>
      <c r="CE8" s="105" t="str">
        <f>$EQ8</f>
        <v>XI</v>
      </c>
      <c r="CF8" s="105" t="str">
        <f>$ER8</f>
        <v>XI_LT</v>
      </c>
      <c r="CG8" s="105" t="str">
        <f>$ES8</f>
        <v>XI_MD</v>
      </c>
      <c r="CH8" s="105" t="str">
        <f>$ET8</f>
        <v>XI_HV</v>
      </c>
      <c r="CI8" s="107" t="str">
        <f>$EU8</f>
        <v>Tel_HBW</v>
      </c>
      <c r="CJ8" s="105" t="str">
        <f>$EV8</f>
        <v>Tel_NHBW</v>
      </c>
      <c r="CL8" s="29" t="str">
        <f>Obs_Time!B10</f>
        <v>Min</v>
      </c>
      <c r="CM8" s="23" t="str">
        <f>$DS8</f>
        <v>MidPoint</v>
      </c>
      <c r="CN8" s="23" t="str">
        <f>$DT8</f>
        <v>II Per Total</v>
      </c>
      <c r="CO8" s="23" t="str">
        <f>$DU8</f>
        <v>HBO</v>
      </c>
      <c r="CP8" s="23" t="str">
        <f>$DV8</f>
        <v>NHB</v>
      </c>
      <c r="CQ8" s="121" t="str">
        <f>$DW8</f>
        <v>IXXI</v>
      </c>
      <c r="CR8" s="23" t="str">
        <f>$DX8</f>
        <v>IXXI_LT</v>
      </c>
      <c r="CS8" s="23" t="str">
        <f>$DY8</f>
        <v>IXXI_MD</v>
      </c>
      <c r="CT8" s="23" t="str">
        <f>$DZ8</f>
        <v>IXXI_HV</v>
      </c>
      <c r="CW8" s="105" t="str">
        <f>$EC8</f>
        <v>HBW</v>
      </c>
      <c r="CX8" s="105" t="str">
        <f>$ED8</f>
        <v>HBShp</v>
      </c>
      <c r="CY8" s="105" t="str">
        <f>$EE8</f>
        <v>HBOth</v>
      </c>
      <c r="CZ8" s="105" t="str">
        <f>$EF8</f>
        <v>HBSch_Pr</v>
      </c>
      <c r="DA8" s="105" t="str">
        <f>$EG8</f>
        <v>HBSch_Sc</v>
      </c>
      <c r="DB8" s="105" t="str">
        <f>$EH8</f>
        <v>NHBW</v>
      </c>
      <c r="DC8" s="105" t="str">
        <f>$EI8</f>
        <v>NHBNW</v>
      </c>
      <c r="DD8" s="107" t="str">
        <f>$EJ8</f>
        <v>LT</v>
      </c>
      <c r="DE8" s="105" t="str">
        <f>$EK8</f>
        <v>MD</v>
      </c>
      <c r="DF8" s="105" t="str">
        <f>$EL8</f>
        <v>HV</v>
      </c>
      <c r="DG8" s="107" t="str">
        <f>$EM8</f>
        <v>IX</v>
      </c>
      <c r="DH8" s="105" t="str">
        <f>$EN8</f>
        <v>IX_LT</v>
      </c>
      <c r="DI8" s="105" t="str">
        <f>$EO8</f>
        <v>IX_MD</v>
      </c>
      <c r="DJ8" s="105" t="str">
        <f>$EP8</f>
        <v>IX_HV</v>
      </c>
      <c r="DK8" s="105" t="str">
        <f>$EQ8</f>
        <v>XI</v>
      </c>
      <c r="DL8" s="105" t="str">
        <f>$ER8</f>
        <v>XI_LT</v>
      </c>
      <c r="DM8" s="105" t="str">
        <f>$ES8</f>
        <v>XI_MD</v>
      </c>
      <c r="DN8" s="105" t="str">
        <f>$ET8</f>
        <v>XI_HV</v>
      </c>
      <c r="DO8" s="107" t="str">
        <f>$EU8</f>
        <v>Tel_HBW</v>
      </c>
      <c r="DP8" s="105" t="str">
        <f>$EV8</f>
        <v>Tel_NHBW</v>
      </c>
      <c r="DR8" s="45" t="s">
        <v>7</v>
      </c>
      <c r="DS8" s="13" t="s">
        <v>26</v>
      </c>
      <c r="DT8" s="45" t="s">
        <v>64</v>
      </c>
      <c r="DU8" s="45" t="s">
        <v>1</v>
      </c>
      <c r="DV8" s="45" t="s">
        <v>21</v>
      </c>
      <c r="DW8" s="100" t="s">
        <v>66</v>
      </c>
      <c r="DX8" s="45" t="s">
        <v>69</v>
      </c>
      <c r="DY8" s="45" t="s">
        <v>67</v>
      </c>
      <c r="DZ8" s="45" t="s">
        <v>68</v>
      </c>
      <c r="EB8" s="84" t="str">
        <f>MODEL_DATA!B5</f>
        <v>Bin</v>
      </c>
      <c r="EC8" s="84" t="str">
        <f>MODEL_DATA!C5</f>
        <v>HBW</v>
      </c>
      <c r="ED8" s="84" t="str">
        <f>MODEL_DATA!D5</f>
        <v>HBShp</v>
      </c>
      <c r="EE8" s="84" t="str">
        <f>MODEL_DATA!E5</f>
        <v>HBOth</v>
      </c>
      <c r="EF8" s="84" t="str">
        <f>MODEL_DATA!F5</f>
        <v>HBSch_Pr</v>
      </c>
      <c r="EG8" s="84" t="str">
        <f>MODEL_DATA!G5</f>
        <v>HBSch_Sc</v>
      </c>
      <c r="EH8" s="84" t="str">
        <f>MODEL_DATA!H5</f>
        <v>NHBW</v>
      </c>
      <c r="EI8" s="84" t="str">
        <f>MODEL_DATA!I5</f>
        <v>NHBNW</v>
      </c>
      <c r="EJ8" s="99" t="str">
        <f>MODEL_DATA!J5</f>
        <v>LT</v>
      </c>
      <c r="EK8" s="84" t="str">
        <f>MODEL_DATA!K5</f>
        <v>MD</v>
      </c>
      <c r="EL8" s="84" t="str">
        <f>MODEL_DATA!L5</f>
        <v>HV</v>
      </c>
      <c r="EM8" s="99" t="str">
        <f>MODEL_DATA!M5</f>
        <v>IX</v>
      </c>
      <c r="EN8" s="84" t="str">
        <f>MODEL_DATA!N5</f>
        <v>IX_LT</v>
      </c>
      <c r="EO8" s="84" t="str">
        <f>MODEL_DATA!O5</f>
        <v>IX_MD</v>
      </c>
      <c r="EP8" s="84" t="str">
        <f>MODEL_DATA!P5</f>
        <v>IX_HV</v>
      </c>
      <c r="EQ8" s="84" t="str">
        <f>MODEL_DATA!Q5</f>
        <v>XI</v>
      </c>
      <c r="ER8" s="84" t="str">
        <f>MODEL_DATA!R5</f>
        <v>XI_LT</v>
      </c>
      <c r="ES8" s="84" t="str">
        <f>MODEL_DATA!S5</f>
        <v>XI_MD</v>
      </c>
      <c r="ET8" s="84" t="str">
        <f>MODEL_DATA!T5</f>
        <v>XI_HV</v>
      </c>
      <c r="EU8" s="99" t="str">
        <f>MODEL_DATA!U5</f>
        <v>Tel_HBW</v>
      </c>
      <c r="EV8" s="84" t="str">
        <f>MODEL_DATA!V5</f>
        <v>Tel_NHBW</v>
      </c>
    </row>
    <row r="9" spans="1:152" x14ac:dyDescent="0.25">
      <c r="Y9" s="30">
        <f>VLOOKUP(Z9, Lookup!$B$3:$D$30, 3, FALSE)</f>
        <v>13</v>
      </c>
      <c r="Z9" s="141" t="s">
        <v>8</v>
      </c>
      <c r="AA9" s="33">
        <f t="shared" si="12"/>
        <v>10.966126251713321</v>
      </c>
      <c r="AB9" s="21">
        <f>IFERROR(HLOOKUP($Y9, Obs_Time!$D$3:$T$4, 2, FALSE), 0)</f>
        <v>11.342210199999998</v>
      </c>
      <c r="AC9" s="145">
        <f t="shared" si="13"/>
        <v>-0.37608394828667713</v>
      </c>
      <c r="AD9" s="1">
        <f t="shared" si="14"/>
        <v>-3.3157906762006334E-2</v>
      </c>
      <c r="AE9" s="8"/>
      <c r="AF9" s="24" t="str">
        <f t="shared" ref="AF9:AF40" si="15">$CL8</f>
        <v>Min</v>
      </c>
      <c r="AG9" s="18" t="s">
        <v>14</v>
      </c>
      <c r="AH9" s="19" t="s">
        <v>15</v>
      </c>
      <c r="AI9" s="18" t="s">
        <v>14</v>
      </c>
      <c r="AJ9" s="19" t="s">
        <v>15</v>
      </c>
      <c r="AK9" s="18" t="s">
        <v>14</v>
      </c>
      <c r="AL9" s="19" t="s">
        <v>15</v>
      </c>
      <c r="AM9" s="18" t="s">
        <v>14</v>
      </c>
      <c r="AN9" s="19" t="s">
        <v>15</v>
      </c>
      <c r="AO9" s="18" t="s">
        <v>14</v>
      </c>
      <c r="AP9" s="19" t="s">
        <v>15</v>
      </c>
      <c r="AQ9" s="18" t="s">
        <v>14</v>
      </c>
      <c r="AR9" s="19" t="s">
        <v>15</v>
      </c>
      <c r="AS9" s="18" t="s">
        <v>14</v>
      </c>
      <c r="AT9" s="19" t="s">
        <v>15</v>
      </c>
      <c r="AU9" s="18" t="s">
        <v>14</v>
      </c>
      <c r="AV9" s="19" t="s">
        <v>15</v>
      </c>
      <c r="AW9" s="18" t="s">
        <v>14</v>
      </c>
      <c r="AX9" s="19" t="s">
        <v>15</v>
      </c>
      <c r="AY9" s="18" t="s">
        <v>14</v>
      </c>
      <c r="AZ9" s="19" t="s">
        <v>15</v>
      </c>
      <c r="BA9" s="18" t="s">
        <v>14</v>
      </c>
      <c r="BB9" s="19" t="s">
        <v>15</v>
      </c>
      <c r="BC9" s="18" t="s">
        <v>14</v>
      </c>
      <c r="BD9" s="19" t="s">
        <v>15</v>
      </c>
      <c r="BF9" s="31">
        <f>$CL9</f>
        <v>0</v>
      </c>
      <c r="BG9" s="31">
        <f>$CM9</f>
        <v>1</v>
      </c>
      <c r="BH9" s="57">
        <f t="shared" ref="BH9:BN9" si="16">IFERROR(CN9 / CN$6,  0)</f>
        <v>0</v>
      </c>
      <c r="BI9" s="57">
        <f t="shared" si="16"/>
        <v>0</v>
      </c>
      <c r="BJ9" s="57">
        <f t="shared" si="16"/>
        <v>0</v>
      </c>
      <c r="BK9" s="58">
        <f t="shared" si="16"/>
        <v>5.3885478714309821E-5</v>
      </c>
      <c r="BL9" s="57">
        <f t="shared" si="16"/>
        <v>0</v>
      </c>
      <c r="BM9" s="57">
        <f t="shared" si="16"/>
        <v>7.2241675144752755E-5</v>
      </c>
      <c r="BN9" s="57">
        <f t="shared" si="16"/>
        <v>4.05881255964809E-5</v>
      </c>
      <c r="BQ9" s="57">
        <f t="shared" ref="BQ9:CA9" si="17">IFERROR(CW9 / CW$6,  0)</f>
        <v>0</v>
      </c>
      <c r="BR9" s="57">
        <f t="shared" si="17"/>
        <v>0</v>
      </c>
      <c r="BS9" s="57">
        <f t="shared" si="17"/>
        <v>0</v>
      </c>
      <c r="BT9" s="57">
        <f t="shared" si="17"/>
        <v>0</v>
      </c>
      <c r="BU9" s="57">
        <f t="shared" si="17"/>
        <v>0</v>
      </c>
      <c r="BV9" s="57">
        <f t="shared" si="17"/>
        <v>0</v>
      </c>
      <c r="BW9" s="57">
        <f t="shared" si="17"/>
        <v>0</v>
      </c>
      <c r="BX9" s="58">
        <f t="shared" si="17"/>
        <v>0</v>
      </c>
      <c r="BY9" s="57">
        <f t="shared" si="17"/>
        <v>0</v>
      </c>
      <c r="BZ9" s="57">
        <f t="shared" si="17"/>
        <v>0</v>
      </c>
      <c r="CA9" s="58">
        <f t="shared" si="17"/>
        <v>2.6413060059948625E-5</v>
      </c>
      <c r="CB9" s="57">
        <f t="shared" ref="CB9" si="18">IFERROR(DH9 / DH$6,  0)</f>
        <v>0</v>
      </c>
      <c r="CC9" s="57">
        <f t="shared" ref="CC9:CJ9" si="19">IFERROR(DI9 / DI$6,  0)</f>
        <v>5.6368620716219716E-6</v>
      </c>
      <c r="CD9" s="57">
        <f t="shared" si="19"/>
        <v>4.5301344543906057E-6</v>
      </c>
      <c r="CE9" s="57">
        <f t="shared" si="19"/>
        <v>7.6291998692737671E-5</v>
      </c>
      <c r="CF9" s="57">
        <f t="shared" si="19"/>
        <v>0</v>
      </c>
      <c r="CG9" s="57">
        <f t="shared" si="19"/>
        <v>1.2143863844386451E-4</v>
      </c>
      <c r="CH9" s="57">
        <f t="shared" si="19"/>
        <v>6.4988014003077718E-5</v>
      </c>
      <c r="CI9" s="58">
        <f t="shared" si="19"/>
        <v>0</v>
      </c>
      <c r="CJ9" s="57">
        <f t="shared" si="19"/>
        <v>0</v>
      </c>
      <c r="CL9" s="30">
        <f>Obs_Time!B11</f>
        <v>0</v>
      </c>
      <c r="CM9" s="26">
        <f>AVERAGE(CL9:CL10)</f>
        <v>1</v>
      </c>
      <c r="CN9" s="20">
        <f t="shared" ref="CN9:CN72" si="20">SUMIFS(DT:DT,$DR:$DR,"&gt;="&amp;$CL9,$DR:$DR,"&lt;"&amp;$CL10)</f>
        <v>0</v>
      </c>
      <c r="CO9" s="20">
        <f t="shared" ref="CO9:CO72" si="21">SUMIFS(DU:DU,$DR:$DR,"&gt;="&amp;$CL9,$DR:$DR,"&lt;"&amp;$CL10)</f>
        <v>0</v>
      </c>
      <c r="CP9" s="20">
        <f t="shared" ref="CP9:CP72" si="22">SUMIFS(DV:DV,$DR:$DR,"&gt;="&amp;$CL9,$DR:$DR,"&lt;"&amp;$CL10)</f>
        <v>0</v>
      </c>
      <c r="CQ9" s="106">
        <f t="shared" ref="CQ9:CQ72" si="23">SUMIFS(DW:DW,$DR:$DR,"&gt;="&amp;$CL9,$DR:$DR,"&lt;"&amp;$CL10)</f>
        <v>9.3099999999999987</v>
      </c>
      <c r="CR9" s="143"/>
      <c r="CS9" s="20">
        <f t="shared" ref="CS9:CS72" si="24">SUMIFS(DY:DY,$DR:$DR,"&gt;="&amp;$CL9,$DR:$DR,"&lt;"&amp;$CL10)</f>
        <v>1.81</v>
      </c>
      <c r="CT9" s="20">
        <f t="shared" ref="CT9:CT72" si="25">SUMIFS(DZ:DZ,$DR:$DR,"&gt;="&amp;$CL9,$DR:$DR,"&lt;"&amp;$CL10)</f>
        <v>1.1100000000000001</v>
      </c>
      <c r="CW9" s="20">
        <f t="shared" ref="CW9:CW72" si="26">SUMIFS(EC:EC,$DR:$DR,"&gt;="&amp;$CL9,$DR:$DR,"&lt;"&amp;$CL10)</f>
        <v>0</v>
      </c>
      <c r="CX9" s="20">
        <f t="shared" ref="CX9:CX72" si="27">SUMIFS(ED:ED,$DR:$DR,"&gt;="&amp;$CL9,$DR:$DR,"&lt;"&amp;$CL10)</f>
        <v>0</v>
      </c>
      <c r="CY9" s="20">
        <f t="shared" ref="CY9:CY72" si="28">SUMIFS(EE:EE,$DR:$DR,"&gt;="&amp;$CL9,$DR:$DR,"&lt;"&amp;$CL10)</f>
        <v>0</v>
      </c>
      <c r="CZ9" s="20">
        <f t="shared" ref="CZ9:CZ72" si="29">SUMIFS(EF:EF,$DR:$DR,"&gt;="&amp;$CL9,$DR:$DR,"&lt;"&amp;$CL10)</f>
        <v>0</v>
      </c>
      <c r="DA9" s="20">
        <f t="shared" ref="DA9:DA72" si="30">SUMIFS(EG:EG,$DR:$DR,"&gt;="&amp;$CL9,$DR:$DR,"&lt;"&amp;$CL10)</f>
        <v>0</v>
      </c>
      <c r="DB9" s="20">
        <f t="shared" ref="DB9:DB72" si="31">SUMIFS(EH:EH,$DR:$DR,"&gt;="&amp;$CL9,$DR:$DR,"&lt;"&amp;$CL10)</f>
        <v>0</v>
      </c>
      <c r="DC9" s="20">
        <f t="shared" ref="DC9:DC72" si="32">SUMIFS(EI:EI,$DR:$DR,"&gt;="&amp;$CL9,$DR:$DR,"&lt;"&amp;$CL10)</f>
        <v>0</v>
      </c>
      <c r="DD9" s="106">
        <f t="shared" ref="DD9:DD72" si="33">SUMIFS(EJ:EJ,$DR:$DR,"&gt;="&amp;$CL9,$DR:$DR,"&lt;"&amp;$CL10)</f>
        <v>0</v>
      </c>
      <c r="DE9" s="20">
        <f t="shared" ref="DE9:DE72" si="34">SUMIFS(EK:EK,$DR:$DR,"&gt;="&amp;$CL9,$DR:$DR,"&lt;"&amp;$CL10)</f>
        <v>0</v>
      </c>
      <c r="DF9" s="20">
        <f t="shared" ref="DF9:DF72" si="35">SUMIFS(EL:EL,$DR:$DR,"&gt;="&amp;$CL9,$DR:$DR,"&lt;"&amp;$CL10)</f>
        <v>0</v>
      </c>
      <c r="DG9" s="106">
        <f t="shared" ref="DG9:DG72" si="36">SUMIFS(EM:EM,$DR:$DR,"&gt;="&amp;$CL9,$DR:$DR,"&lt;"&amp;$CL10)</f>
        <v>2.0499999999999998</v>
      </c>
      <c r="DH9" s="143"/>
      <c r="DI9" s="20">
        <f t="shared" ref="DI9:DI72" si="37">SUMIFS(EO:EO,$DR:$DR,"&gt;="&amp;$CL9,$DR:$DR,"&lt;"&amp;$CL10)</f>
        <v>0.06</v>
      </c>
      <c r="DJ9" s="20">
        <f t="shared" ref="DJ9:DJ72" si="38">SUMIFS(EP:EP,$DR:$DR,"&gt;="&amp;$CL9,$DR:$DR,"&lt;"&amp;$CL10)</f>
        <v>0.05</v>
      </c>
      <c r="DK9" s="20">
        <f t="shared" ref="DK9:DK72" si="39">SUMIFS(EQ:EQ,$DR:$DR,"&gt;="&amp;$CL9,$DR:$DR,"&lt;"&amp;$CL10)</f>
        <v>7.26</v>
      </c>
      <c r="DL9" s="143"/>
      <c r="DM9" s="20">
        <f t="shared" ref="DM9:DM72" si="40">SUMIFS(ES:ES,$DR:$DR,"&gt;="&amp;$CL9,$DR:$DR,"&lt;"&amp;$CL10)</f>
        <v>1.75</v>
      </c>
      <c r="DN9" s="20">
        <f t="shared" ref="DN9:DN72" si="41">SUMIFS(ET:ET,$DR:$DR,"&gt;="&amp;$CL9,$DR:$DR,"&lt;"&amp;$CL10)</f>
        <v>1.06</v>
      </c>
      <c r="DO9" s="106">
        <f t="shared" ref="DO9:DO72" si="42">SUMIFS(EU:EU,$DR:$DR,"&gt;="&amp;$CL9,$DR:$DR,"&lt;"&amp;$CL10)</f>
        <v>0</v>
      </c>
      <c r="DP9" s="20">
        <f t="shared" ref="DP9:DP72" si="43">SUMIFS(EV:EV,$DR:$DR,"&gt;="&amp;$CL9,$DR:$DR,"&lt;"&amp;$CL10)</f>
        <v>0</v>
      </c>
      <c r="DR9" s="31">
        <f>$EB9</f>
        <v>0</v>
      </c>
      <c r="DS9" s="26">
        <f>AVERAGE(DR9:DR10)</f>
        <v>0.5</v>
      </c>
      <c r="DT9" s="101">
        <f t="shared" ref="DT9:DT72" si="44">SUM(EC9:EI9)</f>
        <v>0</v>
      </c>
      <c r="DU9" s="101">
        <f t="shared" ref="DU9:DU72" si="45">ED9 + EE9</f>
        <v>0</v>
      </c>
      <c r="DV9" s="101">
        <f t="shared" ref="DV9:DV72" si="46">EH9 + EI9</f>
        <v>0</v>
      </c>
      <c r="DW9" s="102">
        <f>EM9 + EQ9</f>
        <v>0</v>
      </c>
      <c r="DX9" s="144"/>
      <c r="DY9" s="101">
        <f>EO9 + ES9</f>
        <v>0</v>
      </c>
      <c r="DZ9" s="101">
        <f>EP9 + ET9</f>
        <v>0</v>
      </c>
      <c r="EB9" s="84">
        <f>MODEL_DATA!B6</f>
        <v>0</v>
      </c>
      <c r="EC9" s="84">
        <f>MODEL_DATA!C6</f>
        <v>0</v>
      </c>
      <c r="ED9" s="84">
        <f>MODEL_DATA!D6</f>
        <v>0</v>
      </c>
      <c r="EE9" s="84">
        <f>MODEL_DATA!E6</f>
        <v>0</v>
      </c>
      <c r="EF9" s="84">
        <f>MODEL_DATA!F6</f>
        <v>0</v>
      </c>
      <c r="EG9" s="84">
        <f>MODEL_DATA!G6</f>
        <v>0</v>
      </c>
      <c r="EH9" s="84">
        <f>MODEL_DATA!H6</f>
        <v>0</v>
      </c>
      <c r="EI9" s="84">
        <f>MODEL_DATA!I6</f>
        <v>0</v>
      </c>
      <c r="EJ9" s="99">
        <f>MODEL_DATA!J6</f>
        <v>0</v>
      </c>
      <c r="EK9" s="84">
        <f>MODEL_DATA!K6</f>
        <v>0</v>
      </c>
      <c r="EL9" s="84">
        <f>MODEL_DATA!L6</f>
        <v>0</v>
      </c>
      <c r="EM9" s="99">
        <f>MODEL_DATA!M6</f>
        <v>0</v>
      </c>
      <c r="EN9" s="84">
        <f>MODEL_DATA!N6</f>
        <v>0</v>
      </c>
      <c r="EO9" s="84">
        <f>MODEL_DATA!O6</f>
        <v>0</v>
      </c>
      <c r="EP9" s="84">
        <f>MODEL_DATA!P6</f>
        <v>0</v>
      </c>
      <c r="EQ9" s="84">
        <f>MODEL_DATA!Q6</f>
        <v>0</v>
      </c>
      <c r="ER9" s="84">
        <f>MODEL_DATA!R6</f>
        <v>0</v>
      </c>
      <c r="ES9" s="84">
        <f>MODEL_DATA!S6</f>
        <v>0</v>
      </c>
      <c r="ET9" s="84">
        <f>MODEL_DATA!T6</f>
        <v>0</v>
      </c>
      <c r="EU9" s="99">
        <f>MODEL_DATA!U6</f>
        <v>0</v>
      </c>
      <c r="EV9" s="84">
        <f>MODEL_DATA!V6</f>
        <v>0</v>
      </c>
    </row>
    <row r="10" spans="1:152" x14ac:dyDescent="0.25">
      <c r="Y10" s="30">
        <f>VLOOKUP(Z10, Lookup!$B$3:$D$30, 3, FALSE)</f>
        <v>14</v>
      </c>
      <c r="Z10" s="141" t="s">
        <v>29</v>
      </c>
      <c r="AA10" s="33">
        <f t="shared" si="12"/>
        <v>6.3831925985561995</v>
      </c>
      <c r="AB10" s="21">
        <f>IFERROR(HLOOKUP($Y10, Obs_Time!$D$3:$T$4, 2, FALSE), 0)</f>
        <v>6.5349677999999995</v>
      </c>
      <c r="AC10" s="145">
        <f t="shared" si="13"/>
        <v>-0.15177520144380008</v>
      </c>
      <c r="AD10" s="1">
        <f t="shared" si="14"/>
        <v>-2.3225087879361866E-2</v>
      </c>
      <c r="AE10" s="8"/>
      <c r="AF10" s="32">
        <f t="shared" si="15"/>
        <v>0</v>
      </c>
      <c r="AG10" s="61">
        <f t="shared" ref="AG10:AG73" si="47">INDEX($BH$9:$CJ$209,  MATCH($AF10, $BF$9:$BF$209, 0), MATCH(AG$4, $BH$3:$CJ$3, 0) )</f>
        <v>0</v>
      </c>
      <c r="AH10" s="63">
        <f>INDEX(Obs_Time!$D$11:$T$211,  MATCH($AF10, Obs_Time!$B$11:$B$211, 0), MATCH(AH$4, Obs_Time!$D$3:$T$3, 0) )</f>
        <v>0</v>
      </c>
      <c r="AI10" s="61">
        <f t="shared" ref="AI10:AI73" si="48">INDEX($BH$9:$CJ$209,  MATCH($AF10, $BF$9:$BF$209, 0), MATCH(AI$4, $BH$3:$CJ$3, 0) )</f>
        <v>0</v>
      </c>
      <c r="AJ10" s="63">
        <f>INDEX(Obs_Time!$D$11:$T$211,  MATCH($AF10, Obs_Time!$B$11:$B$211, 0), MATCH(AJ$4, Obs_Time!$D$3:$T$3, 0) )</f>
        <v>0</v>
      </c>
      <c r="AK10" s="61">
        <f t="shared" ref="AK10:AK73" si="49">INDEX($BH$9:$CJ$209,  MATCH($AF10, $BF$9:$BF$209, 0), MATCH(AK$4, $BH$3:$CJ$3, 0) )</f>
        <v>0</v>
      </c>
      <c r="AL10" s="63">
        <f>INDEX(Obs_Time!$D$11:$T$211,  MATCH($AF10, Obs_Time!$B$11:$B$211, 0), MATCH(AL$4, Obs_Time!$D$3:$T$3, 0) )</f>
        <v>0</v>
      </c>
      <c r="AM10" s="61">
        <f t="shared" ref="AM10:AM73" si="50">INDEX($BH$9:$CJ$209,  MATCH($AF10, $BF$9:$BF$209, 0), MATCH(AM$4, $BH$3:$CJ$3, 0) )</f>
        <v>0</v>
      </c>
      <c r="AN10" s="63">
        <f>INDEX(Obs_Time!$D$11:$T$211,  MATCH($AF10, Obs_Time!$B$11:$B$211, 0), MATCH(AN$4, Obs_Time!$D$3:$T$3, 0) )</f>
        <v>0</v>
      </c>
      <c r="AO10" s="61">
        <f t="shared" ref="AO10:AO73" si="51">INDEX($BH$9:$CJ$209,  MATCH($AF10, $BF$9:$BF$209, 0), MATCH(AO$4, $BH$3:$CJ$3, 0) )</f>
        <v>0</v>
      </c>
      <c r="AP10" s="63">
        <f>INDEX(Obs_Time!$D$11:$T$211,  MATCH($AF10, Obs_Time!$B$11:$B$211, 0), MATCH(AP$4, Obs_Time!$D$3:$T$3, 0) )</f>
        <v>0</v>
      </c>
      <c r="AQ10" s="61">
        <f t="shared" ref="AQ10:AQ73" si="52">INDEX($BH$9:$CJ$209,  MATCH($AF10, $BF$9:$BF$209, 0), MATCH(AQ$4, $BH$3:$CJ$3, 0) )</f>
        <v>0</v>
      </c>
      <c r="AR10" s="63">
        <f>INDEX(Obs_Time!$D$11:$T$211,  MATCH($AF10, Obs_Time!$B$11:$B$211, 0), MATCH(AR$4, Obs_Time!$D$3:$T$3, 0) )</f>
        <v>0</v>
      </c>
      <c r="AS10" s="61">
        <f t="shared" ref="AS10:AS73" si="53">INDEX($BH$9:$CJ$209,  MATCH($AF10, $BF$9:$BF$209, 0), MATCH(AS$4, $BH$3:$CJ$3, 0) )</f>
        <v>0</v>
      </c>
      <c r="AT10" s="63">
        <f>INDEX(Obs_Time!$D$11:$T$211,  MATCH($AF10, Obs_Time!$B$11:$B$211, 0), MATCH(AT$4, Obs_Time!$D$3:$T$3, 0) )</f>
        <v>0</v>
      </c>
      <c r="AU10" s="61">
        <f t="shared" ref="AU10:AU73" si="54">INDEX($BH$9:$CJ$209,  MATCH($AF10, $BF$9:$BF$209, 0), MATCH(AU$4, $BH$3:$CJ$3, 0) )</f>
        <v>0</v>
      </c>
      <c r="AV10" s="63">
        <f>INDEX(Obs_Time!$D$11:$T$211,  MATCH($AF10, Obs_Time!$B$11:$B$211, 0), MATCH(AV$4, Obs_Time!$D$3:$T$3, 0) )</f>
        <v>0</v>
      </c>
      <c r="AW10" s="61">
        <f t="shared" ref="AW10:AW73" si="55">INDEX($BH$9:$CJ$209,  MATCH($AF10, $BF$9:$BF$209, 0), MATCH(AW$4, $BH$3:$CJ$3, 0) )</f>
        <v>0</v>
      </c>
      <c r="AX10" s="63">
        <f>INDEX(Obs_Time!$D$11:$T$211,  MATCH($AF10, Obs_Time!$B$11:$B$211, 0), MATCH(AX$4, Obs_Time!$D$3:$T$3, 0) )</f>
        <v>0</v>
      </c>
      <c r="AY10" s="61">
        <f t="shared" ref="AY10:AY73" si="56">INDEX($BH$9:$CJ$209,  MATCH($AF10, $BF$9:$BF$209, 0), MATCH(AY$4, $BH$3:$CJ$3, 0) )</f>
        <v>0</v>
      </c>
      <c r="AZ10" s="63">
        <f>INDEX(Obs_Time!$D$11:$T$211,  MATCH($AF10, Obs_Time!$B$11:$B$211, 0), MATCH(AZ$4, Obs_Time!$D$3:$T$3, 0) )</f>
        <v>0</v>
      </c>
      <c r="BA10" s="61">
        <f t="shared" ref="BA10:BA73" si="57">INDEX($BH$9:$CJ$209,  MATCH($AF10, $BF$9:$BF$209, 0), MATCH(BA$4, $BH$3:$CJ$3, 0) )</f>
        <v>2.6413060059948625E-5</v>
      </c>
      <c r="BB10" s="63">
        <f>INDEX(Obs_Time!$D$11:$T$211,  MATCH($AF10, Obs_Time!$B$11:$B$211, 0), MATCH(BB$4, Obs_Time!$D$3:$T$3, 0) )</f>
        <v>0</v>
      </c>
      <c r="BC10" s="61">
        <f t="shared" ref="BC10:BC73" si="58">INDEX($BH$9:$CJ$209,  MATCH($AF10, $BF$9:$BF$209, 0), MATCH(BC$4, $BH$3:$CJ$3, 0) )</f>
        <v>7.6291998692737671E-5</v>
      </c>
      <c r="BD10" s="63">
        <f>INDEX(Obs_Time!$D$11:$T$211,  MATCH($AF10, Obs_Time!$B$11:$B$211, 0), MATCH(BD$4, Obs_Time!$D$3:$T$3, 0) )</f>
        <v>0</v>
      </c>
      <c r="BF10" s="31">
        <f t="shared" ref="BF10:BF73" si="59">$CL10</f>
        <v>2</v>
      </c>
      <c r="BG10" s="31">
        <f t="shared" ref="BG10:BG73" si="60">$CM10</f>
        <v>3</v>
      </c>
      <c r="BH10" s="57">
        <f t="shared" ref="BH10:BH73" si="61">IFERROR(CN10 / CN$6,  0)</f>
        <v>7.8149558642480008E-2</v>
      </c>
      <c r="BI10" s="57">
        <f t="shared" ref="BI10:BI73" si="62">IFERROR(CO10 / CO$6,  0)</f>
        <v>0.10791665527297092</v>
      </c>
      <c r="BJ10" s="57">
        <f t="shared" ref="BJ10:BJ73" si="63">IFERROR(CP10 / CP$6,  0)</f>
        <v>5.0927853876118069E-2</v>
      </c>
      <c r="BK10" s="58">
        <f t="shared" ref="BK10:BK73" si="64">IFERROR(CQ10 / CQ$6,  0)</f>
        <v>5.1170947079829559E-4</v>
      </c>
      <c r="BL10" s="57">
        <f t="shared" ref="BL10:BL73" si="65">IFERROR(CR10 / CR$6,  0)</f>
        <v>0</v>
      </c>
      <c r="BM10" s="57">
        <f t="shared" ref="BM10:BM73" si="66">IFERROR(CS10 / CS$6,  0)</f>
        <v>4.5021331250431548E-4</v>
      </c>
      <c r="BN10" s="57">
        <f t="shared" ref="BN10:BN73" si="67">IFERROR(CT10 / CT$6,  0)</f>
        <v>3.5030112001287113E-4</v>
      </c>
      <c r="BQ10" s="57">
        <f t="shared" ref="BQ10:BQ73" si="68">IFERROR(CW10 / CW$6,  0)</f>
        <v>1.5925618298023834E-2</v>
      </c>
      <c r="BR10" s="57">
        <f t="shared" ref="BR10:BR73" si="69">IFERROR(CX10 / CX$6,  0)</f>
        <v>2.8428837814365983E-2</v>
      </c>
      <c r="BS10" s="57">
        <f t="shared" ref="BS10:BS73" si="70">IFERROR(CY10 / CY$6,  0)</f>
        <v>0.12703183089842471</v>
      </c>
      <c r="BT10" s="57">
        <f t="shared" ref="BT10:BT73" si="71">IFERROR(CZ10 / CZ$6,  0)</f>
        <v>0.15176615412455549</v>
      </c>
      <c r="BU10" s="57">
        <f t="shared" ref="BU10:BU73" si="72">IFERROR(DA10 / DA$6,  0)</f>
        <v>9.2821296245637022E-2</v>
      </c>
      <c r="BV10" s="57">
        <f t="shared" ref="BV10:BV73" si="73">IFERROR(DB10 / DB$6,  0)</f>
        <v>3.0153856868826059E-2</v>
      </c>
      <c r="BW10" s="57">
        <f t="shared" ref="BW10:BW73" si="74">IFERROR(DC10 / DC$6,  0)</f>
        <v>6.127019638092613E-2</v>
      </c>
      <c r="BX10" s="58">
        <f t="shared" ref="BX10:BX73" si="75">IFERROR(DD10 / DD$6,  0)</f>
        <v>8.080831613721963E-2</v>
      </c>
      <c r="BY10" s="57">
        <f t="shared" ref="BY10:BY73" si="76">IFERROR(DE10 / DE$6,  0)</f>
        <v>6.5449757472948969E-2</v>
      </c>
      <c r="BZ10" s="57">
        <f t="shared" ref="BZ10:BZ73" si="77">IFERROR(DF10 / DF$6,  0)</f>
        <v>5.9393805226305912E-2</v>
      </c>
      <c r="CA10" s="58">
        <f t="shared" ref="CA10:CA73" si="78">IFERROR(DG10 / DG$6,  0)</f>
        <v>1.5487072288808903E-4</v>
      </c>
      <c r="CB10" s="57">
        <f t="shared" ref="CB10:CB73" si="79">IFERROR(DH10 / DH$6,  0)</f>
        <v>0</v>
      </c>
      <c r="CC10" s="57">
        <f t="shared" ref="CC10:CC73" si="80">IFERROR(DI10 / DI$6,  0)</f>
        <v>8.3613454062392585E-5</v>
      </c>
      <c r="CD10" s="57">
        <f t="shared" ref="CD10:CD73" si="81">IFERROR(DJ10 / DJ$6,  0)</f>
        <v>6.4327909252346588E-5</v>
      </c>
      <c r="CE10" s="57">
        <f t="shared" ref="CE10:CE73" si="82">IFERROR(DK10 / DK$6,  0)</f>
        <v>8.0274735263611999E-4</v>
      </c>
      <c r="CF10" s="57">
        <f t="shared" ref="CF10:CF73" si="83">IFERROR(DL10 / DL$6,  0)</f>
        <v>0</v>
      </c>
      <c r="CG10" s="57">
        <f t="shared" ref="CG10:CG73" si="84">IFERROR(DM10 / DM$6,  0)</f>
        <v>7.2099854481814409E-4</v>
      </c>
      <c r="CH10" s="57">
        <f t="shared" ref="CH10:CH73" si="85">IFERROR(DN10 / DN$6,  0)</f>
        <v>5.4381479642198044E-4</v>
      </c>
      <c r="CI10" s="58">
        <f t="shared" ref="CI10:CI73" si="86">IFERROR(DO10 / DO$6,  0)</f>
        <v>1.6121642017957488E-2</v>
      </c>
      <c r="CJ10" s="57">
        <f t="shared" ref="CJ10:CJ73" si="87">IFERROR(DP10 / DP$6,  0)</f>
        <v>3.340459245147185E-2</v>
      </c>
      <c r="CL10" s="30">
        <f>Obs_Time!B12</f>
        <v>2</v>
      </c>
      <c r="CM10" s="26">
        <f t="shared" ref="CM10:CM73" si="88">AVERAGE(CL10:CL11)</f>
        <v>3</v>
      </c>
      <c r="CN10" s="20">
        <f t="shared" si="20"/>
        <v>724019.73</v>
      </c>
      <c r="CO10" s="20">
        <f t="shared" si="21"/>
        <v>494536.5</v>
      </c>
      <c r="CP10" s="20">
        <f t="shared" si="22"/>
        <v>119327.33</v>
      </c>
      <c r="CQ10" s="106">
        <f t="shared" si="23"/>
        <v>88.41</v>
      </c>
      <c r="CR10" s="143"/>
      <c r="CS10" s="20">
        <f t="shared" si="24"/>
        <v>11.280000000000001</v>
      </c>
      <c r="CT10" s="20">
        <f t="shared" si="25"/>
        <v>9.5799999999999983</v>
      </c>
      <c r="CW10" s="20">
        <f t="shared" si="26"/>
        <v>26509.42</v>
      </c>
      <c r="CX10" s="20">
        <f t="shared" si="27"/>
        <v>25255.57</v>
      </c>
      <c r="CY10" s="20">
        <f t="shared" si="28"/>
        <v>469280.93</v>
      </c>
      <c r="CZ10" s="20">
        <f t="shared" si="29"/>
        <v>54211.45</v>
      </c>
      <c r="DA10" s="20">
        <f t="shared" si="30"/>
        <v>29435.03</v>
      </c>
      <c r="DB10" s="20">
        <f t="shared" si="31"/>
        <v>23483.230000000003</v>
      </c>
      <c r="DC10" s="20">
        <f t="shared" si="32"/>
        <v>95844.1</v>
      </c>
      <c r="DD10" s="106">
        <f t="shared" si="33"/>
        <v>72839.08</v>
      </c>
      <c r="DE10" s="20">
        <f t="shared" si="34"/>
        <v>38097.9</v>
      </c>
      <c r="DF10" s="20">
        <f t="shared" si="35"/>
        <v>16789.78</v>
      </c>
      <c r="DG10" s="106">
        <f t="shared" si="36"/>
        <v>12.02</v>
      </c>
      <c r="DH10" s="143"/>
      <c r="DI10" s="20">
        <f t="shared" si="37"/>
        <v>0.89</v>
      </c>
      <c r="DJ10" s="20">
        <f t="shared" si="38"/>
        <v>0.71</v>
      </c>
      <c r="DK10" s="20">
        <f t="shared" si="39"/>
        <v>76.39</v>
      </c>
      <c r="DL10" s="143"/>
      <c r="DM10" s="20">
        <f t="shared" si="40"/>
        <v>10.39</v>
      </c>
      <c r="DN10" s="20">
        <f t="shared" si="41"/>
        <v>8.8699999999999992</v>
      </c>
      <c r="DO10" s="106">
        <f t="shared" si="42"/>
        <v>997.85</v>
      </c>
      <c r="DP10" s="20">
        <f t="shared" si="43"/>
        <v>577.22</v>
      </c>
      <c r="DR10" s="31">
        <f t="shared" ref="DR10:DR73" si="89">$EB10</f>
        <v>1</v>
      </c>
      <c r="DS10" s="26">
        <f t="shared" ref="DS10:DS73" si="90">AVERAGE(DR10:DR11)</f>
        <v>1.5</v>
      </c>
      <c r="DT10" s="101">
        <f t="shared" si="44"/>
        <v>0</v>
      </c>
      <c r="DU10" s="101">
        <f t="shared" si="45"/>
        <v>0</v>
      </c>
      <c r="DV10" s="101">
        <f t="shared" si="46"/>
        <v>0</v>
      </c>
      <c r="DW10" s="102">
        <f t="shared" ref="DW10:DW73" si="91">EM10 + EQ10</f>
        <v>9.3099999999999987</v>
      </c>
      <c r="DX10" s="144"/>
      <c r="DY10" s="101">
        <f t="shared" ref="DY10:DY73" si="92">EO10 + ES10</f>
        <v>1.81</v>
      </c>
      <c r="DZ10" s="101">
        <f t="shared" ref="DZ10:DZ73" si="93">EP10 + ET10</f>
        <v>1.1100000000000001</v>
      </c>
      <c r="EB10" s="84">
        <f>MODEL_DATA!B7</f>
        <v>1</v>
      </c>
      <c r="EC10" s="84">
        <f>MODEL_DATA!C7</f>
        <v>0</v>
      </c>
      <c r="ED10" s="84">
        <f>MODEL_DATA!D7</f>
        <v>0</v>
      </c>
      <c r="EE10" s="84">
        <f>MODEL_DATA!E7</f>
        <v>0</v>
      </c>
      <c r="EF10" s="84">
        <f>MODEL_DATA!F7</f>
        <v>0</v>
      </c>
      <c r="EG10" s="84">
        <f>MODEL_DATA!G7</f>
        <v>0</v>
      </c>
      <c r="EH10" s="84">
        <f>MODEL_DATA!H7</f>
        <v>0</v>
      </c>
      <c r="EI10" s="84">
        <f>MODEL_DATA!I7</f>
        <v>0</v>
      </c>
      <c r="EJ10" s="99">
        <f>MODEL_DATA!J7</f>
        <v>0</v>
      </c>
      <c r="EK10" s="84">
        <f>MODEL_DATA!K7</f>
        <v>0</v>
      </c>
      <c r="EL10" s="84">
        <f>MODEL_DATA!L7</f>
        <v>0</v>
      </c>
      <c r="EM10" s="99">
        <f>MODEL_DATA!M7</f>
        <v>2.0499999999999998</v>
      </c>
      <c r="EN10" s="84">
        <f>MODEL_DATA!N7</f>
        <v>2.0499999999999998</v>
      </c>
      <c r="EO10" s="84">
        <f>MODEL_DATA!O7</f>
        <v>0.06</v>
      </c>
      <c r="EP10" s="84">
        <f>MODEL_DATA!P7</f>
        <v>0.05</v>
      </c>
      <c r="EQ10" s="84">
        <f>MODEL_DATA!Q7</f>
        <v>7.26</v>
      </c>
      <c r="ER10" s="84">
        <f>MODEL_DATA!R7</f>
        <v>7.26</v>
      </c>
      <c r="ES10" s="84">
        <f>MODEL_DATA!S7</f>
        <v>1.75</v>
      </c>
      <c r="ET10" s="84">
        <f>MODEL_DATA!T7</f>
        <v>1.06</v>
      </c>
      <c r="EU10" s="99">
        <f>MODEL_DATA!U7</f>
        <v>0</v>
      </c>
      <c r="EV10" s="84">
        <f>MODEL_DATA!V7</f>
        <v>0</v>
      </c>
    </row>
    <row r="11" spans="1:152" x14ac:dyDescent="0.25">
      <c r="Y11" s="30">
        <f>VLOOKUP(Z11, Lookup!$B$3:$D$30, 3, FALSE)</f>
        <v>15</v>
      </c>
      <c r="Z11" s="141" t="s">
        <v>30</v>
      </c>
      <c r="AA11" s="33">
        <f t="shared" si="12"/>
        <v>8.4878977677029148</v>
      </c>
      <c r="AB11" s="21">
        <f>IFERROR(HLOOKUP($Y11, Obs_Time!$D$3:$T$4, 2, FALSE), 0)</f>
        <v>8.5266687999999977</v>
      </c>
      <c r="AC11" s="145">
        <f t="shared" si="13"/>
        <v>-3.8771032297082897E-2</v>
      </c>
      <c r="AD11" s="1">
        <f t="shared" si="14"/>
        <v>-4.5470315789775846E-3</v>
      </c>
      <c r="AE11" s="8"/>
      <c r="AF11" s="32">
        <f t="shared" si="15"/>
        <v>2</v>
      </c>
      <c r="AG11" s="61">
        <f t="shared" si="47"/>
        <v>1.5925618298023834E-2</v>
      </c>
      <c r="AH11" s="63">
        <f>INDEX(Obs_Time!$D$11:$T$211,  MATCH($AF11, Obs_Time!$B$11:$B$211, 0), MATCH(AH$4, Obs_Time!$D$3:$T$3, 0) )</f>
        <v>2.09687E-2</v>
      </c>
      <c r="AI11" s="61">
        <f t="shared" si="48"/>
        <v>2.8428837814365983E-2</v>
      </c>
      <c r="AJ11" s="63">
        <f>INDEX(Obs_Time!$D$11:$T$211,  MATCH($AF11, Obs_Time!$B$11:$B$211, 0), MATCH(AJ$4, Obs_Time!$D$3:$T$3, 0) )</f>
        <v>2.2203299999999999E-2</v>
      </c>
      <c r="AK11" s="61">
        <f t="shared" si="49"/>
        <v>0.12703183089842471</v>
      </c>
      <c r="AL11" s="63">
        <f>INDEX(Obs_Time!$D$11:$T$211,  MATCH($AF11, Obs_Time!$B$11:$B$211, 0), MATCH(AL$4, Obs_Time!$D$3:$T$3, 0) )</f>
        <v>9.4761600000000001E-2</v>
      </c>
      <c r="AM11" s="61">
        <f t="shared" si="50"/>
        <v>0.15176615412455549</v>
      </c>
      <c r="AN11" s="63">
        <f>INDEX(Obs_Time!$D$11:$T$211,  MATCH($AF11, Obs_Time!$B$11:$B$211, 0), MATCH(AN$4, Obs_Time!$D$3:$T$3, 0) )</f>
        <v>0.1708122</v>
      </c>
      <c r="AO11" s="61">
        <f t="shared" si="51"/>
        <v>9.2821296245637022E-2</v>
      </c>
      <c r="AP11" s="63">
        <f>INDEX(Obs_Time!$D$11:$T$211,  MATCH($AF11, Obs_Time!$B$11:$B$211, 0), MATCH(AP$4, Obs_Time!$D$3:$T$3, 0) )</f>
        <v>7.3883000000000004E-2</v>
      </c>
      <c r="AQ11" s="61">
        <f t="shared" si="52"/>
        <v>3.0153856868826059E-2</v>
      </c>
      <c r="AR11" s="63">
        <f>INDEX(Obs_Time!$D$11:$T$211,  MATCH($AF11, Obs_Time!$B$11:$B$211, 0), MATCH(AR$4, Obs_Time!$D$3:$T$3, 0) )</f>
        <v>2.0150899999999999E-2</v>
      </c>
      <c r="AS11" s="61">
        <f t="shared" si="53"/>
        <v>6.127019638092613E-2</v>
      </c>
      <c r="AT11" s="63">
        <f>INDEX(Obs_Time!$D$11:$T$211,  MATCH($AF11, Obs_Time!$B$11:$B$211, 0), MATCH(AT$4, Obs_Time!$D$3:$T$3, 0) )</f>
        <v>5.1418100000000001E-2</v>
      </c>
      <c r="AU11" s="61">
        <f t="shared" si="54"/>
        <v>8.080831613721963E-2</v>
      </c>
      <c r="AV11" s="63">
        <f>INDEX(Obs_Time!$D$11:$T$211,  MATCH($AF11, Obs_Time!$B$11:$B$211, 0), MATCH(AV$4, Obs_Time!$D$3:$T$3, 0) )</f>
        <v>0</v>
      </c>
      <c r="AW11" s="61">
        <f t="shared" si="55"/>
        <v>6.5449757472948969E-2</v>
      </c>
      <c r="AX11" s="63">
        <f>INDEX(Obs_Time!$D$11:$T$211,  MATCH($AF11, Obs_Time!$B$11:$B$211, 0), MATCH(AX$4, Obs_Time!$D$3:$T$3, 0) )</f>
        <v>9.0039599999999997E-2</v>
      </c>
      <c r="AY11" s="61">
        <f t="shared" si="56"/>
        <v>5.9393805226305912E-2</v>
      </c>
      <c r="AZ11" s="63">
        <f>INDEX(Obs_Time!$D$11:$T$211,  MATCH($AF11, Obs_Time!$B$11:$B$211, 0), MATCH(AZ$4, Obs_Time!$D$3:$T$3, 0) )</f>
        <v>6.0864099999999997E-2</v>
      </c>
      <c r="BA11" s="61">
        <f t="shared" si="57"/>
        <v>1.5487072288808903E-4</v>
      </c>
      <c r="BB11" s="63">
        <f>INDEX(Obs_Time!$D$11:$T$211,  MATCH($AF11, Obs_Time!$B$11:$B$211, 0), MATCH(BB$4, Obs_Time!$D$3:$T$3, 0) )</f>
        <v>0</v>
      </c>
      <c r="BC11" s="61">
        <f t="shared" si="58"/>
        <v>8.0274735263611999E-4</v>
      </c>
      <c r="BD11" s="63">
        <f>INDEX(Obs_Time!$D$11:$T$211,  MATCH($AF11, Obs_Time!$B$11:$B$211, 0), MATCH(BD$4, Obs_Time!$D$3:$T$3, 0) )</f>
        <v>1.4164E-3</v>
      </c>
      <c r="BF11" s="31">
        <f t="shared" si="59"/>
        <v>4</v>
      </c>
      <c r="BG11" s="31">
        <f t="shared" si="60"/>
        <v>5</v>
      </c>
      <c r="BH11" s="57">
        <f t="shared" si="61"/>
        <v>0.16143205629967897</v>
      </c>
      <c r="BI11" s="57">
        <f t="shared" si="62"/>
        <v>0.18933514125888015</v>
      </c>
      <c r="BJ11" s="57">
        <f t="shared" si="63"/>
        <v>0.13456920170422507</v>
      </c>
      <c r="BK11" s="58">
        <f t="shared" si="64"/>
        <v>4.1332650976866744E-3</v>
      </c>
      <c r="BL11" s="57">
        <f t="shared" si="65"/>
        <v>0</v>
      </c>
      <c r="BM11" s="57">
        <f t="shared" si="66"/>
        <v>3.5250744468422997E-3</v>
      </c>
      <c r="BN11" s="57">
        <f t="shared" si="67"/>
        <v>4.9012904098669364E-3</v>
      </c>
      <c r="BQ11" s="57">
        <f t="shared" si="68"/>
        <v>3.7159053122398721E-2</v>
      </c>
      <c r="BR11" s="57">
        <f t="shared" si="69"/>
        <v>0.15972064881889991</v>
      </c>
      <c r="BS11" s="57">
        <f t="shared" si="70"/>
        <v>0.19645681401513254</v>
      </c>
      <c r="BT11" s="57">
        <f t="shared" si="71"/>
        <v>0.4694130090770024</v>
      </c>
      <c r="BU11" s="57">
        <f t="shared" si="72"/>
        <v>0.2621002692871246</v>
      </c>
      <c r="BV11" s="57">
        <f t="shared" si="73"/>
        <v>9.3619457328087755E-2</v>
      </c>
      <c r="BW11" s="57">
        <f t="shared" si="74"/>
        <v>0.15495604789822845</v>
      </c>
      <c r="BX11" s="58">
        <f t="shared" si="75"/>
        <v>0.14826001600055932</v>
      </c>
      <c r="BY11" s="57">
        <f t="shared" si="76"/>
        <v>0.14951905606008564</v>
      </c>
      <c r="BZ11" s="57">
        <f t="shared" si="77"/>
        <v>0.14458799491491803</v>
      </c>
      <c r="CA11" s="58">
        <f t="shared" si="78"/>
        <v>3.1171276196601816E-3</v>
      </c>
      <c r="CB11" s="57">
        <f t="shared" si="79"/>
        <v>0</v>
      </c>
      <c r="CC11" s="57">
        <f t="shared" si="80"/>
        <v>1.6159004605316319E-3</v>
      </c>
      <c r="CD11" s="57">
        <f t="shared" si="81"/>
        <v>3.4211575399557847E-3</v>
      </c>
      <c r="CE11" s="57">
        <f t="shared" si="82"/>
        <v>4.9620273915597524E-3</v>
      </c>
      <c r="CF11" s="57">
        <f t="shared" si="83"/>
        <v>0</v>
      </c>
      <c r="CG11" s="57">
        <f t="shared" si="84"/>
        <v>4.9352662663586537E-3</v>
      </c>
      <c r="CH11" s="57">
        <f t="shared" si="85"/>
        <v>5.9028735737889837E-3</v>
      </c>
      <c r="CI11" s="58">
        <f t="shared" si="86"/>
        <v>3.845896586900472E-2</v>
      </c>
      <c r="CJ11" s="57">
        <f t="shared" si="87"/>
        <v>0.10633600429638083</v>
      </c>
      <c r="CL11" s="30">
        <f>Obs_Time!B13</f>
        <v>4</v>
      </c>
      <c r="CM11" s="26">
        <f t="shared" si="88"/>
        <v>5</v>
      </c>
      <c r="CN11" s="20">
        <f t="shared" si="20"/>
        <v>1495593.7800000003</v>
      </c>
      <c r="CO11" s="20">
        <f t="shared" si="21"/>
        <v>867643.07000000007</v>
      </c>
      <c r="CP11" s="20">
        <f t="shared" si="22"/>
        <v>315304.54000000004</v>
      </c>
      <c r="CQ11" s="106">
        <f t="shared" si="23"/>
        <v>714.12</v>
      </c>
      <c r="CR11" s="143"/>
      <c r="CS11" s="20">
        <f t="shared" si="24"/>
        <v>88.32</v>
      </c>
      <c r="CT11" s="20">
        <f t="shared" si="25"/>
        <v>134.04</v>
      </c>
      <c r="CW11" s="20">
        <f t="shared" si="26"/>
        <v>61854.11</v>
      </c>
      <c r="CX11" s="20">
        <f t="shared" si="27"/>
        <v>141892.40000000002</v>
      </c>
      <c r="CY11" s="20">
        <f t="shared" si="28"/>
        <v>725750.66999999993</v>
      </c>
      <c r="CZ11" s="20">
        <f t="shared" si="29"/>
        <v>167676.12</v>
      </c>
      <c r="DA11" s="20">
        <f t="shared" si="30"/>
        <v>83115.94</v>
      </c>
      <c r="DB11" s="20">
        <f t="shared" si="31"/>
        <v>72908.990000000005</v>
      </c>
      <c r="DC11" s="20">
        <f t="shared" si="32"/>
        <v>242395.55</v>
      </c>
      <c r="DD11" s="106">
        <f t="shared" si="33"/>
        <v>133638.76</v>
      </c>
      <c r="DE11" s="20">
        <f t="shared" si="34"/>
        <v>87034.12</v>
      </c>
      <c r="DF11" s="20">
        <f t="shared" si="35"/>
        <v>40872.959999999999</v>
      </c>
      <c r="DG11" s="106">
        <f t="shared" si="36"/>
        <v>241.93</v>
      </c>
      <c r="DH11" s="143"/>
      <c r="DI11" s="20">
        <f t="shared" si="37"/>
        <v>17.2</v>
      </c>
      <c r="DJ11" s="20">
        <f t="shared" si="38"/>
        <v>37.76</v>
      </c>
      <c r="DK11" s="20">
        <f t="shared" si="39"/>
        <v>472.19</v>
      </c>
      <c r="DL11" s="143"/>
      <c r="DM11" s="20">
        <f t="shared" si="40"/>
        <v>71.12</v>
      </c>
      <c r="DN11" s="20">
        <f t="shared" si="41"/>
        <v>96.28</v>
      </c>
      <c r="DO11" s="106">
        <f t="shared" si="42"/>
        <v>2380.42</v>
      </c>
      <c r="DP11" s="20">
        <f t="shared" si="43"/>
        <v>1837.45</v>
      </c>
      <c r="DR11" s="31">
        <f t="shared" si="89"/>
        <v>2</v>
      </c>
      <c r="DS11" s="26">
        <f t="shared" si="90"/>
        <v>2.5</v>
      </c>
      <c r="DT11" s="101">
        <f t="shared" si="44"/>
        <v>316395.98000000004</v>
      </c>
      <c r="DU11" s="101">
        <f t="shared" si="45"/>
        <v>214869.67</v>
      </c>
      <c r="DV11" s="101">
        <f t="shared" si="46"/>
        <v>58107.700000000004</v>
      </c>
      <c r="DW11" s="102">
        <f t="shared" si="91"/>
        <v>0.64</v>
      </c>
      <c r="DX11" s="144"/>
      <c r="DY11" s="101">
        <f t="shared" si="92"/>
        <v>0</v>
      </c>
      <c r="DZ11" s="101">
        <f t="shared" si="93"/>
        <v>0</v>
      </c>
      <c r="EB11" s="84">
        <f>MODEL_DATA!B8</f>
        <v>2</v>
      </c>
      <c r="EC11" s="84">
        <f>MODEL_DATA!C8</f>
        <v>12650.13</v>
      </c>
      <c r="ED11" s="84">
        <f>MODEL_DATA!D8</f>
        <v>9257.6</v>
      </c>
      <c r="EE11" s="84">
        <f>MODEL_DATA!E8</f>
        <v>205612.07</v>
      </c>
      <c r="EF11" s="84">
        <f>MODEL_DATA!F8</f>
        <v>19862.38</v>
      </c>
      <c r="EG11" s="84">
        <f>MODEL_DATA!G8</f>
        <v>10906.1</v>
      </c>
      <c r="EH11" s="84">
        <f>MODEL_DATA!H8</f>
        <v>10623.62</v>
      </c>
      <c r="EI11" s="84">
        <f>MODEL_DATA!I8</f>
        <v>47484.08</v>
      </c>
      <c r="EJ11" s="99">
        <f>MODEL_DATA!J8</f>
        <v>34567.300000000003</v>
      </c>
      <c r="EK11" s="84">
        <f>MODEL_DATA!K8</f>
        <v>17803.86</v>
      </c>
      <c r="EL11" s="84">
        <f>MODEL_DATA!L8</f>
        <v>7644.61</v>
      </c>
      <c r="EM11" s="99">
        <f>MODEL_DATA!M8</f>
        <v>0.16</v>
      </c>
      <c r="EN11" s="84">
        <f>MODEL_DATA!N8</f>
        <v>0.16</v>
      </c>
      <c r="EO11" s="84">
        <f>MODEL_DATA!O8</f>
        <v>0</v>
      </c>
      <c r="EP11" s="84">
        <f>MODEL_DATA!P8</f>
        <v>0</v>
      </c>
      <c r="EQ11" s="84">
        <f>MODEL_DATA!Q8</f>
        <v>0.48</v>
      </c>
      <c r="ER11" s="84">
        <f>MODEL_DATA!R8</f>
        <v>0.48</v>
      </c>
      <c r="ES11" s="84">
        <f>MODEL_DATA!S8</f>
        <v>0</v>
      </c>
      <c r="ET11" s="84">
        <f>MODEL_DATA!T8</f>
        <v>0</v>
      </c>
      <c r="EU11" s="99">
        <f>MODEL_DATA!U8</f>
        <v>473.87</v>
      </c>
      <c r="EV11" s="84">
        <f>MODEL_DATA!V8</f>
        <v>260.58999999999997</v>
      </c>
    </row>
    <row r="12" spans="1:152" x14ac:dyDescent="0.25">
      <c r="Y12" s="30">
        <f>VLOOKUP(Z12, Lookup!$B$3:$D$30, 3, FALSE)</f>
        <v>16</v>
      </c>
      <c r="Z12" s="141" t="s">
        <v>3</v>
      </c>
      <c r="AA12" s="33">
        <f t="shared" si="12"/>
        <v>15.388468289600192</v>
      </c>
      <c r="AB12" s="21">
        <f>IFERROR(HLOOKUP($Y12, Obs_Time!$D$3:$T$4, 2, FALSE), 0)</f>
        <v>15.658982399999996</v>
      </c>
      <c r="AC12" s="145">
        <f t="shared" si="13"/>
        <v>-0.27051411039980344</v>
      </c>
      <c r="AD12" s="1">
        <f t="shared" si="14"/>
        <v>-1.7275331403386947E-2</v>
      </c>
      <c r="AE12" s="8"/>
      <c r="AF12" s="32">
        <f t="shared" si="15"/>
        <v>4</v>
      </c>
      <c r="AG12" s="61">
        <f t="shared" si="47"/>
        <v>3.7159053122398721E-2</v>
      </c>
      <c r="AH12" s="63">
        <f>INDEX(Obs_Time!$D$11:$T$211,  MATCH($AF12, Obs_Time!$B$11:$B$211, 0), MATCH(AH$4, Obs_Time!$D$3:$T$3, 0) )</f>
        <v>4.4749999999999998E-2</v>
      </c>
      <c r="AI12" s="61">
        <f t="shared" si="48"/>
        <v>0.15972064881889991</v>
      </c>
      <c r="AJ12" s="63">
        <f>INDEX(Obs_Time!$D$11:$T$211,  MATCH($AF12, Obs_Time!$B$11:$B$211, 0), MATCH(AJ$4, Obs_Time!$D$3:$T$3, 0) )</f>
        <v>0.14203879999999999</v>
      </c>
      <c r="AK12" s="61">
        <f t="shared" si="49"/>
        <v>0.19645681401513254</v>
      </c>
      <c r="AL12" s="63">
        <f>INDEX(Obs_Time!$D$11:$T$211,  MATCH($AF12, Obs_Time!$B$11:$B$211, 0), MATCH(AL$4, Obs_Time!$D$3:$T$3, 0) )</f>
        <v>0.19936300000000001</v>
      </c>
      <c r="AM12" s="61">
        <f t="shared" si="50"/>
        <v>0.4694130090770024</v>
      </c>
      <c r="AN12" s="63">
        <f>INDEX(Obs_Time!$D$11:$T$211,  MATCH($AF12, Obs_Time!$B$11:$B$211, 0), MATCH(AN$4, Obs_Time!$D$3:$T$3, 0) )</f>
        <v>0.41712379999999999</v>
      </c>
      <c r="AO12" s="61">
        <f t="shared" si="51"/>
        <v>0.2621002692871246</v>
      </c>
      <c r="AP12" s="63">
        <f>INDEX(Obs_Time!$D$11:$T$211,  MATCH($AF12, Obs_Time!$B$11:$B$211, 0), MATCH(AP$4, Obs_Time!$D$3:$T$3, 0) )</f>
        <v>0.25209860000000001</v>
      </c>
      <c r="AQ12" s="61">
        <f t="shared" si="52"/>
        <v>9.3619457328087755E-2</v>
      </c>
      <c r="AR12" s="63">
        <f>INDEX(Obs_Time!$D$11:$T$211,  MATCH($AF12, Obs_Time!$B$11:$B$211, 0), MATCH(AR$4, Obs_Time!$D$3:$T$3, 0) )</f>
        <v>9.3960399999999999E-2</v>
      </c>
      <c r="AS12" s="61">
        <f t="shared" si="53"/>
        <v>0.15495604789822845</v>
      </c>
      <c r="AT12" s="63">
        <f>INDEX(Obs_Time!$D$11:$T$211,  MATCH($AF12, Obs_Time!$B$11:$B$211, 0), MATCH(AT$4, Obs_Time!$D$3:$T$3, 0) )</f>
        <v>0.1393585</v>
      </c>
      <c r="AU12" s="61">
        <f t="shared" si="54"/>
        <v>0.14826001600055932</v>
      </c>
      <c r="AV12" s="63">
        <f>INDEX(Obs_Time!$D$11:$T$211,  MATCH($AF12, Obs_Time!$B$11:$B$211, 0), MATCH(AV$4, Obs_Time!$D$3:$T$3, 0) )</f>
        <v>0</v>
      </c>
      <c r="AW12" s="61">
        <f t="shared" si="55"/>
        <v>0.14951905606008564</v>
      </c>
      <c r="AX12" s="63">
        <f>INDEX(Obs_Time!$D$11:$T$211,  MATCH($AF12, Obs_Time!$B$11:$B$211, 0), MATCH(AX$4, Obs_Time!$D$3:$T$3, 0) )</f>
        <v>0.1051272</v>
      </c>
      <c r="AY12" s="61">
        <f t="shared" si="56"/>
        <v>0.14458799491491803</v>
      </c>
      <c r="AZ12" s="63">
        <f>INDEX(Obs_Time!$D$11:$T$211,  MATCH($AF12, Obs_Time!$B$11:$B$211, 0), MATCH(AZ$4, Obs_Time!$D$3:$T$3, 0) )</f>
        <v>8.2517699999999999E-2</v>
      </c>
      <c r="BA12" s="61">
        <f t="shared" si="57"/>
        <v>3.1171276196601816E-3</v>
      </c>
      <c r="BB12" s="63">
        <f>INDEX(Obs_Time!$D$11:$T$211,  MATCH($AF12, Obs_Time!$B$11:$B$211, 0), MATCH(BB$4, Obs_Time!$D$3:$T$3, 0) )</f>
        <v>9.7087000000000007E-3</v>
      </c>
      <c r="BC12" s="61">
        <f t="shared" si="58"/>
        <v>4.9620273915597524E-3</v>
      </c>
      <c r="BD12" s="63">
        <f>INDEX(Obs_Time!$D$11:$T$211,  MATCH($AF12, Obs_Time!$B$11:$B$211, 0), MATCH(BD$4, Obs_Time!$D$3:$T$3, 0) )</f>
        <v>2.2433000000000002E-3</v>
      </c>
      <c r="BF12" s="31">
        <f t="shared" si="59"/>
        <v>6</v>
      </c>
      <c r="BG12" s="31">
        <f t="shared" si="60"/>
        <v>7</v>
      </c>
      <c r="BH12" s="57">
        <f t="shared" si="61"/>
        <v>0.16765046094467664</v>
      </c>
      <c r="BI12" s="57">
        <f t="shared" si="62"/>
        <v>0.19089533071110179</v>
      </c>
      <c r="BJ12" s="57">
        <f t="shared" si="63"/>
        <v>0.18264915048450145</v>
      </c>
      <c r="BK12" s="58">
        <f t="shared" si="64"/>
        <v>1.2869773904402875E-2</v>
      </c>
      <c r="BL12" s="57">
        <f t="shared" si="65"/>
        <v>0</v>
      </c>
      <c r="BM12" s="57">
        <f t="shared" si="66"/>
        <v>6.4762067452970055E-3</v>
      </c>
      <c r="BN12" s="57">
        <f t="shared" si="67"/>
        <v>6.9383755242632883E-3</v>
      </c>
      <c r="BQ12" s="57">
        <f t="shared" si="68"/>
        <v>5.6762854839895578E-2</v>
      </c>
      <c r="BR12" s="57">
        <f t="shared" si="69"/>
        <v>0.25908930084940363</v>
      </c>
      <c r="BS12" s="57">
        <f t="shared" si="70"/>
        <v>0.1744960917148945</v>
      </c>
      <c r="BT12" s="57">
        <f t="shared" si="71"/>
        <v>0.22555408282027883</v>
      </c>
      <c r="BU12" s="57">
        <f t="shared" si="72"/>
        <v>0.23776137398713804</v>
      </c>
      <c r="BV12" s="57">
        <f t="shared" si="73"/>
        <v>0.15249463613172234</v>
      </c>
      <c r="BW12" s="57">
        <f t="shared" si="74"/>
        <v>0.19766158720494198</v>
      </c>
      <c r="BX12" s="58">
        <f t="shared" si="75"/>
        <v>0.13822885259650305</v>
      </c>
      <c r="BY12" s="57">
        <f t="shared" si="76"/>
        <v>0.10303368101324829</v>
      </c>
      <c r="BZ12" s="57">
        <f t="shared" si="77"/>
        <v>9.4362605028743746E-2</v>
      </c>
      <c r="CA12" s="58">
        <f t="shared" si="78"/>
        <v>1.2918820941613996E-2</v>
      </c>
      <c r="CB12" s="57">
        <f t="shared" si="79"/>
        <v>0</v>
      </c>
      <c r="CC12" s="57">
        <f t="shared" si="80"/>
        <v>4.9275569276095409E-3</v>
      </c>
      <c r="CD12" s="57">
        <f t="shared" si="81"/>
        <v>6.0277969050121392E-3</v>
      </c>
      <c r="CE12" s="57">
        <f t="shared" si="82"/>
        <v>1.2829771113495385E-2</v>
      </c>
      <c r="CF12" s="57">
        <f t="shared" si="83"/>
        <v>0</v>
      </c>
      <c r="CG12" s="57">
        <f t="shared" si="84"/>
        <v>7.6201010785832924E-3</v>
      </c>
      <c r="CH12" s="57">
        <f t="shared" si="85"/>
        <v>7.5545500806219208E-3</v>
      </c>
      <c r="CI12" s="58">
        <f t="shared" si="86"/>
        <v>5.9846294680060065E-2</v>
      </c>
      <c r="CJ12" s="57">
        <f t="shared" si="87"/>
        <v>0.17457461547275815</v>
      </c>
      <c r="CL12" s="30">
        <f>Obs_Time!B14</f>
        <v>6</v>
      </c>
      <c r="CM12" s="26">
        <f t="shared" si="88"/>
        <v>7</v>
      </c>
      <c r="CN12" s="20">
        <f t="shared" si="20"/>
        <v>1553204.44</v>
      </c>
      <c r="CO12" s="20">
        <f t="shared" si="21"/>
        <v>874792.76</v>
      </c>
      <c r="CP12" s="20">
        <f t="shared" si="22"/>
        <v>427959.03999999998</v>
      </c>
      <c r="CQ12" s="106">
        <f t="shared" si="23"/>
        <v>2223.56</v>
      </c>
      <c r="CR12" s="143"/>
      <c r="CS12" s="20">
        <f t="shared" si="24"/>
        <v>162.26</v>
      </c>
      <c r="CT12" s="20">
        <f t="shared" si="25"/>
        <v>189.75</v>
      </c>
      <c r="CW12" s="20">
        <f t="shared" si="26"/>
        <v>94486.15</v>
      </c>
      <c r="CX12" s="20">
        <f t="shared" si="27"/>
        <v>230169.38</v>
      </c>
      <c r="CY12" s="20">
        <f t="shared" si="28"/>
        <v>644623.38</v>
      </c>
      <c r="CZ12" s="20">
        <f t="shared" si="29"/>
        <v>80568.78</v>
      </c>
      <c r="DA12" s="20">
        <f t="shared" si="30"/>
        <v>75397.709999999992</v>
      </c>
      <c r="DB12" s="20">
        <f t="shared" si="31"/>
        <v>118759.82</v>
      </c>
      <c r="DC12" s="20">
        <f t="shared" si="32"/>
        <v>309199.21999999997</v>
      </c>
      <c r="DD12" s="106">
        <f t="shared" si="33"/>
        <v>124596.86</v>
      </c>
      <c r="DE12" s="20">
        <f t="shared" si="34"/>
        <v>59975.27</v>
      </c>
      <c r="DF12" s="20">
        <f t="shared" si="35"/>
        <v>26674.959999999999</v>
      </c>
      <c r="DG12" s="106">
        <f t="shared" si="36"/>
        <v>1002.6700000000001</v>
      </c>
      <c r="DH12" s="143"/>
      <c r="DI12" s="20">
        <f t="shared" si="37"/>
        <v>52.45</v>
      </c>
      <c r="DJ12" s="20">
        <f t="shared" si="38"/>
        <v>66.53</v>
      </c>
      <c r="DK12" s="20">
        <f t="shared" si="39"/>
        <v>1220.8899999999999</v>
      </c>
      <c r="DL12" s="143"/>
      <c r="DM12" s="20">
        <f t="shared" si="40"/>
        <v>109.81</v>
      </c>
      <c r="DN12" s="20">
        <f t="shared" si="41"/>
        <v>123.22</v>
      </c>
      <c r="DO12" s="106">
        <f t="shared" si="42"/>
        <v>3704.1899999999996</v>
      </c>
      <c r="DP12" s="20">
        <f t="shared" si="43"/>
        <v>3016.59</v>
      </c>
      <c r="DR12" s="31">
        <f t="shared" si="89"/>
        <v>3</v>
      </c>
      <c r="DS12" s="26">
        <f t="shared" si="90"/>
        <v>3.5</v>
      </c>
      <c r="DT12" s="101">
        <f t="shared" si="44"/>
        <v>407623.75</v>
      </c>
      <c r="DU12" s="101">
        <f t="shared" si="45"/>
        <v>279666.82999999996</v>
      </c>
      <c r="DV12" s="101">
        <f t="shared" si="46"/>
        <v>61219.63</v>
      </c>
      <c r="DW12" s="102">
        <f t="shared" si="91"/>
        <v>87.77</v>
      </c>
      <c r="DX12" s="144"/>
      <c r="DY12" s="101">
        <f t="shared" si="92"/>
        <v>11.280000000000001</v>
      </c>
      <c r="DZ12" s="101">
        <f t="shared" si="93"/>
        <v>9.5799999999999983</v>
      </c>
      <c r="EB12" s="84">
        <f>MODEL_DATA!B9</f>
        <v>3</v>
      </c>
      <c r="EC12" s="84">
        <f>MODEL_DATA!C9</f>
        <v>13859.29</v>
      </c>
      <c r="ED12" s="84">
        <f>MODEL_DATA!D9</f>
        <v>15997.97</v>
      </c>
      <c r="EE12" s="84">
        <f>MODEL_DATA!E9</f>
        <v>263668.86</v>
      </c>
      <c r="EF12" s="84">
        <f>MODEL_DATA!F9</f>
        <v>34349.07</v>
      </c>
      <c r="EG12" s="84">
        <f>MODEL_DATA!G9</f>
        <v>18528.93</v>
      </c>
      <c r="EH12" s="84">
        <f>MODEL_DATA!H9</f>
        <v>12859.61</v>
      </c>
      <c r="EI12" s="84">
        <f>MODEL_DATA!I9</f>
        <v>48360.02</v>
      </c>
      <c r="EJ12" s="99">
        <f>MODEL_DATA!J9</f>
        <v>38271.78</v>
      </c>
      <c r="EK12" s="84">
        <f>MODEL_DATA!K9</f>
        <v>20294.04</v>
      </c>
      <c r="EL12" s="84">
        <f>MODEL_DATA!L9</f>
        <v>9145.17</v>
      </c>
      <c r="EM12" s="99">
        <f>MODEL_DATA!M9</f>
        <v>11.86</v>
      </c>
      <c r="EN12" s="84">
        <f>MODEL_DATA!N9</f>
        <v>11.86</v>
      </c>
      <c r="EO12" s="84">
        <f>MODEL_DATA!O9</f>
        <v>0.89</v>
      </c>
      <c r="EP12" s="84">
        <f>MODEL_DATA!P9</f>
        <v>0.71</v>
      </c>
      <c r="EQ12" s="84">
        <f>MODEL_DATA!Q9</f>
        <v>75.91</v>
      </c>
      <c r="ER12" s="84">
        <f>MODEL_DATA!R9</f>
        <v>75.91</v>
      </c>
      <c r="ES12" s="84">
        <f>MODEL_DATA!S9</f>
        <v>10.39</v>
      </c>
      <c r="ET12" s="84">
        <f>MODEL_DATA!T9</f>
        <v>8.8699999999999992</v>
      </c>
      <c r="EU12" s="99">
        <f>MODEL_DATA!U9</f>
        <v>523.98</v>
      </c>
      <c r="EV12" s="84">
        <f>MODEL_DATA!V9</f>
        <v>316.63</v>
      </c>
    </row>
    <row r="13" spans="1:152" x14ac:dyDescent="0.25">
      <c r="Y13" s="30">
        <f>VLOOKUP(Z13, Lookup!$B$3:$D$30, 3, FALSE)</f>
        <v>17</v>
      </c>
      <c r="Z13" s="141" t="s">
        <v>4</v>
      </c>
      <c r="AA13" s="33">
        <f t="shared" si="12"/>
        <v>12.068575220041456</v>
      </c>
      <c r="AB13" s="21">
        <f>IFERROR(HLOOKUP($Y13, Obs_Time!$D$3:$T$4, 2, FALSE), 0)</f>
        <v>12.065028200000006</v>
      </c>
      <c r="AC13" s="145">
        <f t="shared" si="13"/>
        <v>3.547020041450466E-3</v>
      </c>
      <c r="AD13" s="1">
        <f t="shared" si="14"/>
        <v>2.9399185668297603E-4</v>
      </c>
      <c r="AE13" s="8"/>
      <c r="AF13" s="32">
        <f t="shared" si="15"/>
        <v>6</v>
      </c>
      <c r="AG13" s="61">
        <f t="shared" si="47"/>
        <v>5.6762854839895578E-2</v>
      </c>
      <c r="AH13" s="63">
        <f>INDEX(Obs_Time!$D$11:$T$211,  MATCH($AF13, Obs_Time!$B$11:$B$211, 0), MATCH(AH$4, Obs_Time!$D$3:$T$3, 0) )</f>
        <v>6.3044900000000001E-2</v>
      </c>
      <c r="AI13" s="61">
        <f t="shared" si="48"/>
        <v>0.25908930084940363</v>
      </c>
      <c r="AJ13" s="63">
        <f>INDEX(Obs_Time!$D$11:$T$211,  MATCH($AF13, Obs_Time!$B$11:$B$211, 0), MATCH(AJ$4, Obs_Time!$D$3:$T$3, 0) )</f>
        <v>0.24202779999999999</v>
      </c>
      <c r="AK13" s="61">
        <f t="shared" si="49"/>
        <v>0.1744960917148945</v>
      </c>
      <c r="AL13" s="63">
        <f>INDEX(Obs_Time!$D$11:$T$211,  MATCH($AF13, Obs_Time!$B$11:$B$211, 0), MATCH(AL$4, Obs_Time!$D$3:$T$3, 0) )</f>
        <v>0.1833601</v>
      </c>
      <c r="AM13" s="61">
        <f t="shared" si="50"/>
        <v>0.22555408282027883</v>
      </c>
      <c r="AN13" s="63">
        <f>INDEX(Obs_Time!$D$11:$T$211,  MATCH($AF13, Obs_Time!$B$11:$B$211, 0), MATCH(AN$4, Obs_Time!$D$3:$T$3, 0) )</f>
        <v>0.1993655</v>
      </c>
      <c r="AO13" s="61">
        <f t="shared" si="51"/>
        <v>0.23776137398713804</v>
      </c>
      <c r="AP13" s="63">
        <f>INDEX(Obs_Time!$D$11:$T$211,  MATCH($AF13, Obs_Time!$B$11:$B$211, 0), MATCH(AP$4, Obs_Time!$D$3:$T$3, 0) )</f>
        <v>0.2437723</v>
      </c>
      <c r="AQ13" s="61">
        <f t="shared" si="52"/>
        <v>0.15249463613172234</v>
      </c>
      <c r="AR13" s="63">
        <f>INDEX(Obs_Time!$D$11:$T$211,  MATCH($AF13, Obs_Time!$B$11:$B$211, 0), MATCH(AR$4, Obs_Time!$D$3:$T$3, 0) )</f>
        <v>0.14330560000000001</v>
      </c>
      <c r="AS13" s="61">
        <f t="shared" si="53"/>
        <v>0.19766158720494198</v>
      </c>
      <c r="AT13" s="63">
        <f>INDEX(Obs_Time!$D$11:$T$211,  MATCH($AF13, Obs_Time!$B$11:$B$211, 0), MATCH(AT$4, Obs_Time!$D$3:$T$3, 0) )</f>
        <v>0.19366920000000001</v>
      </c>
      <c r="AU13" s="61">
        <f t="shared" si="54"/>
        <v>0.13822885259650305</v>
      </c>
      <c r="AV13" s="63">
        <f>INDEX(Obs_Time!$D$11:$T$211,  MATCH($AF13, Obs_Time!$B$11:$B$211, 0), MATCH(AV$4, Obs_Time!$D$3:$T$3, 0) )</f>
        <v>0</v>
      </c>
      <c r="AW13" s="61">
        <f t="shared" si="55"/>
        <v>0.10303368101324829</v>
      </c>
      <c r="AX13" s="63">
        <f>INDEX(Obs_Time!$D$11:$T$211,  MATCH($AF13, Obs_Time!$B$11:$B$211, 0), MATCH(AX$4, Obs_Time!$D$3:$T$3, 0) )</f>
        <v>8.4937299999999993E-2</v>
      </c>
      <c r="AY13" s="61">
        <f t="shared" si="56"/>
        <v>9.4362605028743746E-2</v>
      </c>
      <c r="AZ13" s="63">
        <f>INDEX(Obs_Time!$D$11:$T$211,  MATCH($AF13, Obs_Time!$B$11:$B$211, 0), MATCH(AZ$4, Obs_Time!$D$3:$T$3, 0) )</f>
        <v>9.6340200000000001E-2</v>
      </c>
      <c r="BA13" s="61">
        <f t="shared" si="57"/>
        <v>1.2918820941613996E-2</v>
      </c>
      <c r="BB13" s="63">
        <f>INDEX(Obs_Time!$D$11:$T$211,  MATCH($AF13, Obs_Time!$B$11:$B$211, 0), MATCH(BB$4, Obs_Time!$D$3:$T$3, 0) )</f>
        <v>2.1178800000000001E-2</v>
      </c>
      <c r="BC13" s="61">
        <f t="shared" si="58"/>
        <v>1.2829771113495385E-2</v>
      </c>
      <c r="BD13" s="63">
        <f>INDEX(Obs_Time!$D$11:$T$211,  MATCH($AF13, Obs_Time!$B$11:$B$211, 0), MATCH(BD$4, Obs_Time!$D$3:$T$3, 0) )</f>
        <v>9.6054E-3</v>
      </c>
      <c r="BF13" s="31">
        <f t="shared" si="59"/>
        <v>8</v>
      </c>
      <c r="BG13" s="31">
        <f t="shared" si="60"/>
        <v>9</v>
      </c>
      <c r="BH13" s="57">
        <f t="shared" si="61"/>
        <v>0.12640426517960085</v>
      </c>
      <c r="BI13" s="57">
        <f t="shared" si="62"/>
        <v>0.14154177785107844</v>
      </c>
      <c r="BJ13" s="57">
        <f t="shared" si="63"/>
        <v>0.14313661670685912</v>
      </c>
      <c r="BK13" s="58">
        <f t="shared" si="64"/>
        <v>2.4060126702066316E-2</v>
      </c>
      <c r="BL13" s="57">
        <f t="shared" si="65"/>
        <v>0</v>
      </c>
      <c r="BM13" s="57">
        <f t="shared" si="66"/>
        <v>1.5104896109686008E-2</v>
      </c>
      <c r="BN13" s="57">
        <f t="shared" si="67"/>
        <v>1.4231805732798497E-2</v>
      </c>
      <c r="BQ13" s="57">
        <f t="shared" si="68"/>
        <v>7.1183412209922636E-2</v>
      </c>
      <c r="BR13" s="57">
        <f t="shared" si="69"/>
        <v>0.19385206684861914</v>
      </c>
      <c r="BS13" s="57">
        <f t="shared" si="70"/>
        <v>0.12896223556175918</v>
      </c>
      <c r="BT13" s="57">
        <f t="shared" si="71"/>
        <v>4.5080984856208962E-2</v>
      </c>
      <c r="BU13" s="57">
        <f t="shared" si="72"/>
        <v>0.16548949663536938</v>
      </c>
      <c r="BV13" s="57">
        <f t="shared" si="73"/>
        <v>0.13728645758904706</v>
      </c>
      <c r="BW13" s="57">
        <f t="shared" si="74"/>
        <v>0.14604912070321577</v>
      </c>
      <c r="BX13" s="58">
        <f t="shared" si="75"/>
        <v>0.10875622082955179</v>
      </c>
      <c r="BY13" s="57">
        <f t="shared" si="76"/>
        <v>6.1591565057475338E-2</v>
      </c>
      <c r="BZ13" s="57">
        <f t="shared" si="77"/>
        <v>4.4953775696691567E-2</v>
      </c>
      <c r="CA13" s="58">
        <f t="shared" si="78"/>
        <v>2.0925456933054618E-2</v>
      </c>
      <c r="CB13" s="57">
        <f t="shared" si="79"/>
        <v>0</v>
      </c>
      <c r="CC13" s="57">
        <f t="shared" si="80"/>
        <v>1.0824654131538059E-2</v>
      </c>
      <c r="CD13" s="57">
        <f t="shared" si="81"/>
        <v>1.1854455840249337E-2</v>
      </c>
      <c r="CE13" s="57">
        <f t="shared" si="82"/>
        <v>2.6616765114170039E-2</v>
      </c>
      <c r="CF13" s="57">
        <f t="shared" si="83"/>
        <v>0</v>
      </c>
      <c r="CG13" s="57">
        <f t="shared" si="84"/>
        <v>1.8266453027187688E-2</v>
      </c>
      <c r="CH13" s="57">
        <f t="shared" si="85"/>
        <v>1.5840521866014329E-2</v>
      </c>
      <c r="CI13" s="58">
        <f t="shared" si="86"/>
        <v>7.5581153003163717E-2</v>
      </c>
      <c r="CJ13" s="57">
        <f t="shared" si="87"/>
        <v>0.15635203470438655</v>
      </c>
      <c r="CL13" s="30">
        <f>Obs_Time!B15</f>
        <v>8</v>
      </c>
      <c r="CM13" s="26">
        <f t="shared" si="88"/>
        <v>9</v>
      </c>
      <c r="CN13" s="20">
        <f t="shared" si="20"/>
        <v>1171077.3999999999</v>
      </c>
      <c r="CO13" s="20">
        <f t="shared" si="21"/>
        <v>648626.25</v>
      </c>
      <c r="CP13" s="20">
        <f t="shared" si="22"/>
        <v>335378.55999999994</v>
      </c>
      <c r="CQ13" s="106">
        <f t="shared" si="23"/>
        <v>4156.96</v>
      </c>
      <c r="CR13" s="143"/>
      <c r="CS13" s="20">
        <f t="shared" si="24"/>
        <v>378.45</v>
      </c>
      <c r="CT13" s="20">
        <f t="shared" si="25"/>
        <v>389.21000000000004</v>
      </c>
      <c r="CW13" s="20">
        <f t="shared" si="26"/>
        <v>118490.28</v>
      </c>
      <c r="CX13" s="20">
        <f t="shared" si="27"/>
        <v>172214.02000000002</v>
      </c>
      <c r="CY13" s="20">
        <f t="shared" si="28"/>
        <v>476412.23</v>
      </c>
      <c r="CZ13" s="20">
        <f t="shared" si="29"/>
        <v>16103.099999999999</v>
      </c>
      <c r="DA13" s="20">
        <f t="shared" si="30"/>
        <v>52479.21</v>
      </c>
      <c r="DB13" s="20">
        <f t="shared" si="31"/>
        <v>106915.98999999999</v>
      </c>
      <c r="DC13" s="20">
        <f t="shared" si="32"/>
        <v>228462.57</v>
      </c>
      <c r="DD13" s="106">
        <f t="shared" si="33"/>
        <v>98030.790000000008</v>
      </c>
      <c r="DE13" s="20">
        <f t="shared" si="34"/>
        <v>35852.07</v>
      </c>
      <c r="DF13" s="20">
        <f t="shared" si="35"/>
        <v>12707.79</v>
      </c>
      <c r="DG13" s="106">
        <f t="shared" si="36"/>
        <v>1624.09</v>
      </c>
      <c r="DH13" s="143"/>
      <c r="DI13" s="20">
        <f t="shared" si="37"/>
        <v>115.22</v>
      </c>
      <c r="DJ13" s="20">
        <f t="shared" si="38"/>
        <v>130.84</v>
      </c>
      <c r="DK13" s="20">
        <f t="shared" si="39"/>
        <v>2532.87</v>
      </c>
      <c r="DL13" s="143"/>
      <c r="DM13" s="20">
        <f t="shared" si="40"/>
        <v>263.23</v>
      </c>
      <c r="DN13" s="20">
        <f t="shared" si="41"/>
        <v>258.37</v>
      </c>
      <c r="DO13" s="106">
        <f t="shared" si="42"/>
        <v>4678.1000000000004</v>
      </c>
      <c r="DP13" s="20">
        <f t="shared" si="43"/>
        <v>2701.71</v>
      </c>
      <c r="DR13" s="31">
        <f t="shared" si="89"/>
        <v>4</v>
      </c>
      <c r="DS13" s="26">
        <f t="shared" si="90"/>
        <v>4.5</v>
      </c>
      <c r="DT13" s="101">
        <f t="shared" si="44"/>
        <v>751059.59</v>
      </c>
      <c r="DU13" s="101">
        <f t="shared" si="45"/>
        <v>444549.65</v>
      </c>
      <c r="DV13" s="101">
        <f t="shared" si="46"/>
        <v>152697.46</v>
      </c>
      <c r="DW13" s="102">
        <f t="shared" si="91"/>
        <v>140.37</v>
      </c>
      <c r="DX13" s="144"/>
      <c r="DY13" s="101">
        <f t="shared" si="92"/>
        <v>18.940000000000001</v>
      </c>
      <c r="DZ13" s="101">
        <f t="shared" si="93"/>
        <v>20.28</v>
      </c>
      <c r="EB13" s="84">
        <f>MODEL_DATA!B10</f>
        <v>4</v>
      </c>
      <c r="EC13" s="84">
        <f>MODEL_DATA!C10</f>
        <v>28677.599999999999</v>
      </c>
      <c r="ED13" s="84">
        <f>MODEL_DATA!D10</f>
        <v>55340.160000000003</v>
      </c>
      <c r="EE13" s="84">
        <f>MODEL_DATA!E10</f>
        <v>389209.49</v>
      </c>
      <c r="EF13" s="84">
        <f>MODEL_DATA!F10</f>
        <v>83391.490000000005</v>
      </c>
      <c r="EG13" s="84">
        <f>MODEL_DATA!G10</f>
        <v>41743.39</v>
      </c>
      <c r="EH13" s="84">
        <f>MODEL_DATA!H10</f>
        <v>33098.480000000003</v>
      </c>
      <c r="EI13" s="84">
        <f>MODEL_DATA!I10</f>
        <v>119598.98</v>
      </c>
      <c r="EJ13" s="99">
        <f>MODEL_DATA!J10</f>
        <v>74349.45</v>
      </c>
      <c r="EK13" s="84">
        <f>MODEL_DATA!K10</f>
        <v>45122.67</v>
      </c>
      <c r="EL13" s="84">
        <f>MODEL_DATA!L10</f>
        <v>21456.07</v>
      </c>
      <c r="EM13" s="99">
        <f>MODEL_DATA!M10</f>
        <v>5.56</v>
      </c>
      <c r="EN13" s="84">
        <f>MODEL_DATA!N10</f>
        <v>5.56</v>
      </c>
      <c r="EO13" s="84">
        <f>MODEL_DATA!O10</f>
        <v>2.73</v>
      </c>
      <c r="EP13" s="84">
        <f>MODEL_DATA!P10</f>
        <v>3.35</v>
      </c>
      <c r="EQ13" s="84">
        <f>MODEL_DATA!Q10</f>
        <v>134.81</v>
      </c>
      <c r="ER13" s="84">
        <f>MODEL_DATA!R10</f>
        <v>157.63999999999999</v>
      </c>
      <c r="ES13" s="84">
        <f>MODEL_DATA!S10</f>
        <v>16.21</v>
      </c>
      <c r="ET13" s="84">
        <f>MODEL_DATA!T10</f>
        <v>16.93</v>
      </c>
      <c r="EU13" s="99">
        <f>MODEL_DATA!U10</f>
        <v>1099.9000000000001</v>
      </c>
      <c r="EV13" s="84">
        <f>MODEL_DATA!V10</f>
        <v>858.2</v>
      </c>
    </row>
    <row r="14" spans="1:152" x14ac:dyDescent="0.25">
      <c r="Y14" s="137">
        <f>VLOOKUP(Z14, Lookup!$B$3:$D$30, 3, FALSE)</f>
        <v>21</v>
      </c>
      <c r="Z14" s="142" t="s">
        <v>9</v>
      </c>
      <c r="AA14" s="138">
        <f t="shared" si="12"/>
        <v>13.598076119843624</v>
      </c>
      <c r="AB14" s="139"/>
      <c r="AC14" s="146">
        <f t="shared" si="13"/>
        <v>13.598076119843624</v>
      </c>
      <c r="AD14" s="140">
        <f t="shared" si="14"/>
        <v>0</v>
      </c>
      <c r="AE14" s="8"/>
      <c r="AF14" s="32">
        <f t="shared" si="15"/>
        <v>8</v>
      </c>
      <c r="AG14" s="61">
        <f t="shared" si="47"/>
        <v>7.1183412209922636E-2</v>
      </c>
      <c r="AH14" s="63">
        <f>INDEX(Obs_Time!$D$11:$T$211,  MATCH($AF14, Obs_Time!$B$11:$B$211, 0), MATCH(AH$4, Obs_Time!$D$3:$T$3, 0) )</f>
        <v>7.4596999999999997E-2</v>
      </c>
      <c r="AI14" s="61">
        <f t="shared" si="48"/>
        <v>0.19385206684861914</v>
      </c>
      <c r="AJ14" s="63">
        <f>INDEX(Obs_Time!$D$11:$T$211,  MATCH($AF14, Obs_Time!$B$11:$B$211, 0), MATCH(AJ$4, Obs_Time!$D$3:$T$3, 0) )</f>
        <v>0.20448230000000001</v>
      </c>
      <c r="AK14" s="61">
        <f t="shared" si="49"/>
        <v>0.12896223556175918</v>
      </c>
      <c r="AL14" s="63">
        <f>INDEX(Obs_Time!$D$11:$T$211,  MATCH($AF14, Obs_Time!$B$11:$B$211, 0), MATCH(AL$4, Obs_Time!$D$3:$T$3, 0) )</f>
        <v>0.1250387</v>
      </c>
      <c r="AM14" s="61">
        <f t="shared" si="50"/>
        <v>4.5080984856208962E-2</v>
      </c>
      <c r="AN14" s="63">
        <f>INDEX(Obs_Time!$D$11:$T$211,  MATCH($AF14, Obs_Time!$B$11:$B$211, 0), MATCH(AN$4, Obs_Time!$D$3:$T$3, 0) )</f>
        <v>7.9514299999999996E-2</v>
      </c>
      <c r="AO14" s="61">
        <f t="shared" si="51"/>
        <v>0.16548949663536938</v>
      </c>
      <c r="AP14" s="63">
        <f>INDEX(Obs_Time!$D$11:$T$211,  MATCH($AF14, Obs_Time!$B$11:$B$211, 0), MATCH(AP$4, Obs_Time!$D$3:$T$3, 0) )</f>
        <v>0.16257679999999999</v>
      </c>
      <c r="AQ14" s="61">
        <f t="shared" si="52"/>
        <v>0.13728645758904706</v>
      </c>
      <c r="AR14" s="63">
        <f>INDEX(Obs_Time!$D$11:$T$211,  MATCH($AF14, Obs_Time!$B$11:$B$211, 0), MATCH(AR$4, Obs_Time!$D$3:$T$3, 0) )</f>
        <v>0.13042770000000001</v>
      </c>
      <c r="AS14" s="61">
        <f t="shared" si="53"/>
        <v>0.14604912070321577</v>
      </c>
      <c r="AT14" s="63">
        <f>INDEX(Obs_Time!$D$11:$T$211,  MATCH($AF14, Obs_Time!$B$11:$B$211, 0), MATCH(AT$4, Obs_Time!$D$3:$T$3, 0) )</f>
        <v>0.16319500000000001</v>
      </c>
      <c r="AU14" s="61">
        <f t="shared" si="54"/>
        <v>0.10875622082955179</v>
      </c>
      <c r="AV14" s="63">
        <f>INDEX(Obs_Time!$D$11:$T$211,  MATCH($AF14, Obs_Time!$B$11:$B$211, 0), MATCH(AV$4, Obs_Time!$D$3:$T$3, 0) )</f>
        <v>0</v>
      </c>
      <c r="AW14" s="61">
        <f t="shared" si="55"/>
        <v>6.1591565057475338E-2</v>
      </c>
      <c r="AX14" s="63">
        <f>INDEX(Obs_Time!$D$11:$T$211,  MATCH($AF14, Obs_Time!$B$11:$B$211, 0), MATCH(AX$4, Obs_Time!$D$3:$T$3, 0) )</f>
        <v>7.2697300000000006E-2</v>
      </c>
      <c r="AY14" s="61">
        <f t="shared" si="56"/>
        <v>4.4953775696691567E-2</v>
      </c>
      <c r="AZ14" s="63">
        <f>INDEX(Obs_Time!$D$11:$T$211,  MATCH($AF14, Obs_Time!$B$11:$B$211, 0), MATCH(AZ$4, Obs_Time!$D$3:$T$3, 0) )</f>
        <v>9.9480299999999994E-2</v>
      </c>
      <c r="BA14" s="61">
        <f t="shared" si="57"/>
        <v>2.0925456933054618E-2</v>
      </c>
      <c r="BB14" s="63">
        <f>INDEX(Obs_Time!$D$11:$T$211,  MATCH($AF14, Obs_Time!$B$11:$B$211, 0), MATCH(BB$4, Obs_Time!$D$3:$T$3, 0) )</f>
        <v>2.9168900000000001E-2</v>
      </c>
      <c r="BC14" s="61">
        <f t="shared" si="58"/>
        <v>2.6616765114170039E-2</v>
      </c>
      <c r="BD14" s="63">
        <f>INDEX(Obs_Time!$D$11:$T$211,  MATCH($AF14, Obs_Time!$B$11:$B$211, 0), MATCH(BD$4, Obs_Time!$D$3:$T$3, 0) )</f>
        <v>2.28737E-2</v>
      </c>
      <c r="BF14" s="31">
        <f t="shared" si="59"/>
        <v>10</v>
      </c>
      <c r="BG14" s="31">
        <f t="shared" si="60"/>
        <v>11</v>
      </c>
      <c r="BH14" s="57">
        <f t="shared" si="61"/>
        <v>9.0618614540788747E-2</v>
      </c>
      <c r="BI14" s="57">
        <f t="shared" si="62"/>
        <v>8.6999028095121805E-2</v>
      </c>
      <c r="BJ14" s="57">
        <f t="shared" si="63"/>
        <v>0.11477289753331503</v>
      </c>
      <c r="BK14" s="58">
        <f t="shared" si="64"/>
        <v>4.50026514433726E-2</v>
      </c>
      <c r="BL14" s="57">
        <f t="shared" si="65"/>
        <v>0</v>
      </c>
      <c r="BM14" s="57">
        <f t="shared" si="66"/>
        <v>2.6447238232689234E-2</v>
      </c>
      <c r="BN14" s="57">
        <f t="shared" si="67"/>
        <v>2.4512302589961201E-2</v>
      </c>
      <c r="BQ14" s="57">
        <f t="shared" si="68"/>
        <v>8.0036038942815454E-2</v>
      </c>
      <c r="BR14" s="57">
        <f t="shared" si="69"/>
        <v>0.11311008000913485</v>
      </c>
      <c r="BS14" s="57">
        <f t="shared" si="70"/>
        <v>8.0719860304892643E-2</v>
      </c>
      <c r="BT14" s="57">
        <f t="shared" si="71"/>
        <v>2.7900625474833934E-2</v>
      </c>
      <c r="BU14" s="57">
        <f t="shared" si="72"/>
        <v>9.0651957388966545E-2</v>
      </c>
      <c r="BV14" s="57">
        <f t="shared" si="73"/>
        <v>0.11467732151574292</v>
      </c>
      <c r="BW14" s="57">
        <f t="shared" si="74"/>
        <v>0.11482048009090515</v>
      </c>
      <c r="BX14" s="58">
        <f t="shared" si="75"/>
        <v>9.1050178460053824E-2</v>
      </c>
      <c r="BY14" s="57">
        <f t="shared" si="76"/>
        <v>6.6814331290884821E-2</v>
      </c>
      <c r="BZ14" s="57">
        <f t="shared" si="77"/>
        <v>4.5705352421245488E-2</v>
      </c>
      <c r="CA14" s="58">
        <f t="shared" si="78"/>
        <v>3.8124482046334437E-2</v>
      </c>
      <c r="CB14" s="57">
        <f t="shared" si="79"/>
        <v>0</v>
      </c>
      <c r="CC14" s="57">
        <f t="shared" si="80"/>
        <v>1.7063720967811644E-2</v>
      </c>
      <c r="CD14" s="57">
        <f t="shared" si="81"/>
        <v>1.7984633783930701E-2</v>
      </c>
      <c r="CE14" s="57">
        <f t="shared" si="82"/>
        <v>5.0612490240193708E-2</v>
      </c>
      <c r="CF14" s="57">
        <f t="shared" si="83"/>
        <v>0</v>
      </c>
      <c r="CG14" s="57">
        <f t="shared" si="84"/>
        <v>3.3378277195142185E-2</v>
      </c>
      <c r="CH14" s="57">
        <f t="shared" si="85"/>
        <v>2.892947574291722E-2</v>
      </c>
      <c r="CI14" s="58">
        <f t="shared" si="86"/>
        <v>8.3968575198085246E-2</v>
      </c>
      <c r="CJ14" s="57">
        <f t="shared" si="87"/>
        <v>0.13048578502123306</v>
      </c>
      <c r="CL14" s="30">
        <f>Obs_Time!B16</f>
        <v>10</v>
      </c>
      <c r="CM14" s="26">
        <f t="shared" si="88"/>
        <v>11</v>
      </c>
      <c r="CN14" s="20">
        <f t="shared" si="20"/>
        <v>839539.8</v>
      </c>
      <c r="CO14" s="20">
        <f t="shared" si="21"/>
        <v>398679.84</v>
      </c>
      <c r="CP14" s="20">
        <f t="shared" si="22"/>
        <v>268920.49</v>
      </c>
      <c r="CQ14" s="106">
        <f t="shared" si="23"/>
        <v>7775.28</v>
      </c>
      <c r="CR14" s="143"/>
      <c r="CS14" s="20">
        <f t="shared" si="24"/>
        <v>662.63</v>
      </c>
      <c r="CT14" s="20">
        <f t="shared" si="25"/>
        <v>670.36</v>
      </c>
      <c r="CW14" s="20">
        <f t="shared" si="26"/>
        <v>133226.16</v>
      </c>
      <c r="CX14" s="20">
        <f t="shared" si="27"/>
        <v>100484.57</v>
      </c>
      <c r="CY14" s="20">
        <f t="shared" si="28"/>
        <v>298195.27</v>
      </c>
      <c r="CZ14" s="20">
        <f t="shared" si="29"/>
        <v>9966.2099999999991</v>
      </c>
      <c r="DA14" s="20">
        <f t="shared" si="30"/>
        <v>28747.1</v>
      </c>
      <c r="DB14" s="20">
        <f t="shared" si="31"/>
        <v>89308.44</v>
      </c>
      <c r="DC14" s="20">
        <f t="shared" si="32"/>
        <v>179612.05</v>
      </c>
      <c r="DD14" s="106">
        <f t="shared" si="33"/>
        <v>82070.899999999994</v>
      </c>
      <c r="DE14" s="20">
        <f t="shared" si="34"/>
        <v>38892.21</v>
      </c>
      <c r="DF14" s="20">
        <f t="shared" si="35"/>
        <v>12920.25</v>
      </c>
      <c r="DG14" s="106">
        <f t="shared" si="36"/>
        <v>2958.96</v>
      </c>
      <c r="DH14" s="143"/>
      <c r="DI14" s="20">
        <f t="shared" si="37"/>
        <v>181.63</v>
      </c>
      <c r="DJ14" s="20">
        <f t="shared" si="38"/>
        <v>198.5</v>
      </c>
      <c r="DK14" s="20">
        <f t="shared" si="39"/>
        <v>4816.32</v>
      </c>
      <c r="DL14" s="143"/>
      <c r="DM14" s="20">
        <f t="shared" si="40"/>
        <v>481</v>
      </c>
      <c r="DN14" s="20">
        <f t="shared" si="41"/>
        <v>471.86</v>
      </c>
      <c r="DO14" s="106">
        <f t="shared" si="42"/>
        <v>5197.24</v>
      </c>
      <c r="DP14" s="20">
        <f t="shared" si="43"/>
        <v>2254.75</v>
      </c>
      <c r="DR14" s="31">
        <f t="shared" si="89"/>
        <v>5</v>
      </c>
      <c r="DS14" s="26">
        <f t="shared" si="90"/>
        <v>5.5</v>
      </c>
      <c r="DT14" s="101">
        <f t="shared" si="44"/>
        <v>744534.19000000018</v>
      </c>
      <c r="DU14" s="101">
        <f t="shared" si="45"/>
        <v>423093.42</v>
      </c>
      <c r="DV14" s="101">
        <f t="shared" si="46"/>
        <v>162607.08000000002</v>
      </c>
      <c r="DW14" s="102">
        <f t="shared" si="91"/>
        <v>573.75</v>
      </c>
      <c r="DX14" s="144"/>
      <c r="DY14" s="101">
        <f t="shared" si="92"/>
        <v>69.38</v>
      </c>
      <c r="DZ14" s="101">
        <f t="shared" si="93"/>
        <v>113.75999999999999</v>
      </c>
      <c r="EB14" s="84">
        <f>MODEL_DATA!B11</f>
        <v>5</v>
      </c>
      <c r="EC14" s="84">
        <f>MODEL_DATA!C11</f>
        <v>33176.51</v>
      </c>
      <c r="ED14" s="84">
        <f>MODEL_DATA!D11</f>
        <v>86552.24</v>
      </c>
      <c r="EE14" s="84">
        <f>MODEL_DATA!E11</f>
        <v>336541.18</v>
      </c>
      <c r="EF14" s="84">
        <f>MODEL_DATA!F11</f>
        <v>84284.63</v>
      </c>
      <c r="EG14" s="84">
        <f>MODEL_DATA!G11</f>
        <v>41372.550000000003</v>
      </c>
      <c r="EH14" s="84">
        <f>MODEL_DATA!H11</f>
        <v>39810.51</v>
      </c>
      <c r="EI14" s="84">
        <f>MODEL_DATA!I11</f>
        <v>122796.57</v>
      </c>
      <c r="EJ14" s="99">
        <f>MODEL_DATA!J11</f>
        <v>59289.31</v>
      </c>
      <c r="EK14" s="84">
        <f>MODEL_DATA!K11</f>
        <v>41911.449999999997</v>
      </c>
      <c r="EL14" s="84">
        <f>MODEL_DATA!L11</f>
        <v>19416.89</v>
      </c>
      <c r="EM14" s="99">
        <f>MODEL_DATA!M11</f>
        <v>236.37</v>
      </c>
      <c r="EN14" s="84">
        <f>MODEL_DATA!N11</f>
        <v>236.37</v>
      </c>
      <c r="EO14" s="84">
        <f>MODEL_DATA!O11</f>
        <v>14.47</v>
      </c>
      <c r="EP14" s="84">
        <f>MODEL_DATA!P11</f>
        <v>34.409999999999997</v>
      </c>
      <c r="EQ14" s="84">
        <f>MODEL_DATA!Q11</f>
        <v>337.38</v>
      </c>
      <c r="ER14" s="84">
        <f>MODEL_DATA!R11</f>
        <v>326.43</v>
      </c>
      <c r="ES14" s="84">
        <f>MODEL_DATA!S11</f>
        <v>54.91</v>
      </c>
      <c r="ET14" s="84">
        <f>MODEL_DATA!T11</f>
        <v>79.349999999999994</v>
      </c>
      <c r="EU14" s="99">
        <f>MODEL_DATA!U11</f>
        <v>1280.52</v>
      </c>
      <c r="EV14" s="84">
        <f>MODEL_DATA!V11</f>
        <v>979.25</v>
      </c>
    </row>
    <row r="15" spans="1:152" x14ac:dyDescent="0.25">
      <c r="Y15" s="30">
        <f>VLOOKUP(Z15, Lookup!$B$3:$D$30, 3, FALSE)</f>
        <v>22</v>
      </c>
      <c r="Z15" s="141" t="s">
        <v>10</v>
      </c>
      <c r="AA15" s="33">
        <f t="shared" si="12"/>
        <v>15.108534228923187</v>
      </c>
      <c r="AB15" s="21"/>
      <c r="AC15" s="145">
        <f t="shared" si="13"/>
        <v>15.108534228923187</v>
      </c>
      <c r="AD15" s="1">
        <f t="shared" si="14"/>
        <v>0</v>
      </c>
      <c r="AE15" s="8"/>
      <c r="AF15" s="32">
        <f t="shared" si="15"/>
        <v>10</v>
      </c>
      <c r="AG15" s="61">
        <f t="shared" si="47"/>
        <v>8.0036038942815454E-2</v>
      </c>
      <c r="AH15" s="63">
        <f>INDEX(Obs_Time!$D$11:$T$211,  MATCH($AF15, Obs_Time!$B$11:$B$211, 0), MATCH(AH$4, Obs_Time!$D$3:$T$3, 0) )</f>
        <v>8.0332200000000006E-2</v>
      </c>
      <c r="AI15" s="61">
        <f t="shared" si="48"/>
        <v>0.11311008000913485</v>
      </c>
      <c r="AJ15" s="63">
        <f>INDEX(Obs_Time!$D$11:$T$211,  MATCH($AF15, Obs_Time!$B$11:$B$211, 0), MATCH(AJ$4, Obs_Time!$D$3:$T$3, 0) )</f>
        <v>0.1242881</v>
      </c>
      <c r="AK15" s="61">
        <f t="shared" si="49"/>
        <v>8.0719860304892643E-2</v>
      </c>
      <c r="AL15" s="63">
        <f>INDEX(Obs_Time!$D$11:$T$211,  MATCH($AF15, Obs_Time!$B$11:$B$211, 0), MATCH(AL$4, Obs_Time!$D$3:$T$3, 0) )</f>
        <v>9.1878899999999999E-2</v>
      </c>
      <c r="AM15" s="61">
        <f t="shared" si="50"/>
        <v>2.7900625474833934E-2</v>
      </c>
      <c r="AN15" s="63">
        <f>INDEX(Obs_Time!$D$11:$T$211,  MATCH($AF15, Obs_Time!$B$11:$B$211, 0), MATCH(AN$4, Obs_Time!$D$3:$T$3, 0) )</f>
        <v>4.7099000000000002E-2</v>
      </c>
      <c r="AO15" s="61">
        <f t="shared" si="51"/>
        <v>9.0651957388966545E-2</v>
      </c>
      <c r="AP15" s="63">
        <f>INDEX(Obs_Time!$D$11:$T$211,  MATCH($AF15, Obs_Time!$B$11:$B$211, 0), MATCH(AP$4, Obs_Time!$D$3:$T$3, 0) )</f>
        <v>0.1059118</v>
      </c>
      <c r="AQ15" s="61">
        <f t="shared" si="52"/>
        <v>0.11467732151574292</v>
      </c>
      <c r="AR15" s="63">
        <f>INDEX(Obs_Time!$D$11:$T$211,  MATCH($AF15, Obs_Time!$B$11:$B$211, 0), MATCH(AR$4, Obs_Time!$D$3:$T$3, 0) )</f>
        <v>0.10885690000000001</v>
      </c>
      <c r="AS15" s="61">
        <f t="shared" si="53"/>
        <v>0.11482048009090515</v>
      </c>
      <c r="AT15" s="63">
        <f>INDEX(Obs_Time!$D$11:$T$211,  MATCH($AF15, Obs_Time!$B$11:$B$211, 0), MATCH(AT$4, Obs_Time!$D$3:$T$3, 0) )</f>
        <v>0.1144686</v>
      </c>
      <c r="AU15" s="61">
        <f t="shared" si="54"/>
        <v>9.1050178460053824E-2</v>
      </c>
      <c r="AV15" s="63">
        <f>INDEX(Obs_Time!$D$11:$T$211,  MATCH($AF15, Obs_Time!$B$11:$B$211, 0), MATCH(AV$4, Obs_Time!$D$3:$T$3, 0) )</f>
        <v>0</v>
      </c>
      <c r="AW15" s="61">
        <f t="shared" si="55"/>
        <v>6.6814331290884821E-2</v>
      </c>
      <c r="AX15" s="63">
        <f>INDEX(Obs_Time!$D$11:$T$211,  MATCH($AF15, Obs_Time!$B$11:$B$211, 0), MATCH(AX$4, Obs_Time!$D$3:$T$3, 0) )</f>
        <v>6.6295699999999999E-2</v>
      </c>
      <c r="AY15" s="61">
        <f t="shared" si="56"/>
        <v>4.5705352421245488E-2</v>
      </c>
      <c r="AZ15" s="63">
        <f>INDEX(Obs_Time!$D$11:$T$211,  MATCH($AF15, Obs_Time!$B$11:$B$211, 0), MATCH(AZ$4, Obs_Time!$D$3:$T$3, 0) )</f>
        <v>9.8527299999999998E-2</v>
      </c>
      <c r="BA15" s="61">
        <f t="shared" si="57"/>
        <v>3.8124482046334437E-2</v>
      </c>
      <c r="BB15" s="63">
        <f>INDEX(Obs_Time!$D$11:$T$211,  MATCH($AF15, Obs_Time!$B$11:$B$211, 0), MATCH(BB$4, Obs_Time!$D$3:$T$3, 0) )</f>
        <v>3.3853500000000002E-2</v>
      </c>
      <c r="BC15" s="61">
        <f t="shared" si="58"/>
        <v>5.0612490240193708E-2</v>
      </c>
      <c r="BD15" s="63">
        <f>INDEX(Obs_Time!$D$11:$T$211,  MATCH($AF15, Obs_Time!$B$11:$B$211, 0), MATCH(BD$4, Obs_Time!$D$3:$T$3, 0) )</f>
        <v>3.7006600000000001E-2</v>
      </c>
      <c r="BF15" s="31">
        <f t="shared" si="59"/>
        <v>12</v>
      </c>
      <c r="BG15" s="31">
        <f t="shared" si="60"/>
        <v>13</v>
      </c>
      <c r="BH15" s="57">
        <f t="shared" si="61"/>
        <v>6.7495781169488234E-2</v>
      </c>
      <c r="BI15" s="57">
        <f t="shared" si="62"/>
        <v>6.1296664122967456E-2</v>
      </c>
      <c r="BJ15" s="57">
        <f t="shared" si="63"/>
        <v>7.919201546739095E-2</v>
      </c>
      <c r="BK15" s="58">
        <f t="shared" si="64"/>
        <v>4.0620506046575799E-2</v>
      </c>
      <c r="BL15" s="57">
        <f t="shared" si="65"/>
        <v>0</v>
      </c>
      <c r="BM15" s="57">
        <f t="shared" si="66"/>
        <v>3.1301399852084168E-2</v>
      </c>
      <c r="BN15" s="57">
        <f t="shared" si="67"/>
        <v>2.8704214948862616E-2</v>
      </c>
      <c r="BQ15" s="57">
        <f t="shared" si="68"/>
        <v>8.0588876046855218E-2</v>
      </c>
      <c r="BR15" s="57">
        <f t="shared" si="69"/>
        <v>7.8188886053260895E-2</v>
      </c>
      <c r="BS15" s="57">
        <f t="shared" si="70"/>
        <v>5.7234434221261468E-2</v>
      </c>
      <c r="BT15" s="57">
        <f t="shared" si="71"/>
        <v>2.2712691034491167E-2</v>
      </c>
      <c r="BU15" s="57">
        <f t="shared" si="72"/>
        <v>5.2375439134787198E-2</v>
      </c>
      <c r="BV15" s="57">
        <f t="shared" si="73"/>
        <v>8.3260232914722718E-2</v>
      </c>
      <c r="BW15" s="57">
        <f t="shared" si="74"/>
        <v>7.7166651826028526E-2</v>
      </c>
      <c r="BX15" s="58">
        <f t="shared" si="75"/>
        <v>6.9739245332875274E-2</v>
      </c>
      <c r="BY15" s="57">
        <f t="shared" si="76"/>
        <v>6.5496244823622318E-2</v>
      </c>
      <c r="BZ15" s="57">
        <f t="shared" si="77"/>
        <v>4.6082555782533181E-2</v>
      </c>
      <c r="CA15" s="58">
        <f t="shared" si="78"/>
        <v>3.8336173059400271E-2</v>
      </c>
      <c r="CB15" s="57">
        <f t="shared" si="79"/>
        <v>0</v>
      </c>
      <c r="CC15" s="57">
        <f t="shared" si="80"/>
        <v>2.4180259333234384E-2</v>
      </c>
      <c r="CD15" s="57">
        <f t="shared" si="81"/>
        <v>2.3411734860290644E-2</v>
      </c>
      <c r="CE15" s="57">
        <f t="shared" si="82"/>
        <v>4.2483609305101803E-2</v>
      </c>
      <c r="CF15" s="57">
        <f t="shared" si="83"/>
        <v>0</v>
      </c>
      <c r="CG15" s="57">
        <f t="shared" si="84"/>
        <v>3.6561357392525078E-2</v>
      </c>
      <c r="CH15" s="57">
        <f t="shared" si="85"/>
        <v>3.2285554881151632E-2</v>
      </c>
      <c r="CI15" s="58">
        <f t="shared" si="86"/>
        <v>8.3770659564753602E-2</v>
      </c>
      <c r="CJ15" s="57">
        <f t="shared" si="87"/>
        <v>8.9442153375702993E-2</v>
      </c>
      <c r="CL15" s="30">
        <f>Obs_Time!B17</f>
        <v>12</v>
      </c>
      <c r="CM15" s="26">
        <f t="shared" si="88"/>
        <v>13</v>
      </c>
      <c r="CN15" s="20">
        <f t="shared" si="20"/>
        <v>625317.38</v>
      </c>
      <c r="CO15" s="20">
        <f t="shared" si="21"/>
        <v>280896.75</v>
      </c>
      <c r="CP15" s="20">
        <f t="shared" si="22"/>
        <v>185552.13</v>
      </c>
      <c r="CQ15" s="106">
        <f t="shared" si="23"/>
        <v>7018.16</v>
      </c>
      <c r="CR15" s="143"/>
      <c r="CS15" s="20">
        <f t="shared" si="24"/>
        <v>784.25</v>
      </c>
      <c r="CT15" s="20">
        <f t="shared" si="25"/>
        <v>785</v>
      </c>
      <c r="CW15" s="20">
        <f t="shared" si="26"/>
        <v>134146.40000000002</v>
      </c>
      <c r="CX15" s="20">
        <f t="shared" si="27"/>
        <v>69461.33</v>
      </c>
      <c r="CY15" s="20">
        <f t="shared" si="28"/>
        <v>211435.41999999998</v>
      </c>
      <c r="CZ15" s="20">
        <f t="shared" si="29"/>
        <v>8113.0599999999995</v>
      </c>
      <c r="DA15" s="20">
        <f t="shared" si="30"/>
        <v>16609.04</v>
      </c>
      <c r="DB15" s="20">
        <f t="shared" si="31"/>
        <v>64841.43</v>
      </c>
      <c r="DC15" s="20">
        <f t="shared" si="32"/>
        <v>120710.70000000001</v>
      </c>
      <c r="DD15" s="106">
        <f t="shared" si="33"/>
        <v>62861.63</v>
      </c>
      <c r="DE15" s="20">
        <f t="shared" si="34"/>
        <v>38124.959999999999</v>
      </c>
      <c r="DF15" s="20">
        <f t="shared" si="35"/>
        <v>13026.88</v>
      </c>
      <c r="DG15" s="106">
        <f t="shared" si="36"/>
        <v>2975.3900000000003</v>
      </c>
      <c r="DH15" s="143"/>
      <c r="DI15" s="20">
        <f t="shared" si="37"/>
        <v>257.38</v>
      </c>
      <c r="DJ15" s="20">
        <f t="shared" si="38"/>
        <v>258.39999999999998</v>
      </c>
      <c r="DK15" s="20">
        <f t="shared" si="39"/>
        <v>4042.77</v>
      </c>
      <c r="DL15" s="143"/>
      <c r="DM15" s="20">
        <f t="shared" si="40"/>
        <v>526.87</v>
      </c>
      <c r="DN15" s="20">
        <f t="shared" si="41"/>
        <v>526.6</v>
      </c>
      <c r="DO15" s="106">
        <f t="shared" si="42"/>
        <v>5184.99</v>
      </c>
      <c r="DP15" s="20">
        <f t="shared" si="43"/>
        <v>1545.53</v>
      </c>
      <c r="DR15" s="31">
        <f t="shared" si="89"/>
        <v>6</v>
      </c>
      <c r="DS15" s="26">
        <f t="shared" si="90"/>
        <v>6.5</v>
      </c>
      <c r="DT15" s="101">
        <f t="shared" si="44"/>
        <v>810939.84000000008</v>
      </c>
      <c r="DU15" s="101">
        <f t="shared" si="45"/>
        <v>451760.58</v>
      </c>
      <c r="DV15" s="101">
        <f t="shared" si="46"/>
        <v>220163.93</v>
      </c>
      <c r="DW15" s="102">
        <f t="shared" si="91"/>
        <v>1007.77</v>
      </c>
      <c r="DX15" s="144"/>
      <c r="DY15" s="101">
        <f t="shared" si="92"/>
        <v>80.45</v>
      </c>
      <c r="DZ15" s="101">
        <f t="shared" si="93"/>
        <v>97.88</v>
      </c>
      <c r="EB15" s="84">
        <f>MODEL_DATA!B12</f>
        <v>6</v>
      </c>
      <c r="EC15" s="84">
        <f>MODEL_DATA!C12</f>
        <v>44039.16</v>
      </c>
      <c r="ED15" s="84">
        <f>MODEL_DATA!D12</f>
        <v>116212.01</v>
      </c>
      <c r="EE15" s="84">
        <f>MODEL_DATA!E12</f>
        <v>335548.57</v>
      </c>
      <c r="EF15" s="84">
        <f>MODEL_DATA!F12</f>
        <v>56785.78</v>
      </c>
      <c r="EG15" s="84">
        <f>MODEL_DATA!G12</f>
        <v>38190.39</v>
      </c>
      <c r="EH15" s="84">
        <f>MODEL_DATA!H12</f>
        <v>58179.99</v>
      </c>
      <c r="EI15" s="84">
        <f>MODEL_DATA!I12</f>
        <v>161983.94</v>
      </c>
      <c r="EJ15" s="99">
        <f>MODEL_DATA!J12</f>
        <v>64838.7</v>
      </c>
      <c r="EK15" s="84">
        <f>MODEL_DATA!K12</f>
        <v>37241.699999999997</v>
      </c>
      <c r="EL15" s="84">
        <f>MODEL_DATA!L12</f>
        <v>16977.689999999999</v>
      </c>
      <c r="EM15" s="99">
        <f>MODEL_DATA!M12</f>
        <v>506.66</v>
      </c>
      <c r="EN15" s="84">
        <f>MODEL_DATA!N12</f>
        <v>555.24</v>
      </c>
      <c r="EO15" s="84">
        <f>MODEL_DATA!O12</f>
        <v>25.61</v>
      </c>
      <c r="EP15" s="84">
        <f>MODEL_DATA!P12</f>
        <v>33.28</v>
      </c>
      <c r="EQ15" s="84">
        <f>MODEL_DATA!Q12</f>
        <v>501.11</v>
      </c>
      <c r="ER15" s="84">
        <f>MODEL_DATA!R12</f>
        <v>507.17</v>
      </c>
      <c r="ES15" s="84">
        <f>MODEL_DATA!S12</f>
        <v>54.84</v>
      </c>
      <c r="ET15" s="84">
        <f>MODEL_DATA!T12</f>
        <v>64.599999999999994</v>
      </c>
      <c r="EU15" s="99">
        <f>MODEL_DATA!U12</f>
        <v>1728.87</v>
      </c>
      <c r="EV15" s="84">
        <f>MODEL_DATA!V12</f>
        <v>1471.81</v>
      </c>
    </row>
    <row r="16" spans="1:152" x14ac:dyDescent="0.25">
      <c r="Y16" s="30">
        <f>VLOOKUP(Z16, Lookup!$B$3:$D$30, 3, FALSE)</f>
        <v>23</v>
      </c>
      <c r="Z16" s="141" t="s">
        <v>11</v>
      </c>
      <c r="AA16" s="33">
        <f t="shared" si="12"/>
        <v>18.605910093580594</v>
      </c>
      <c r="AB16" s="21"/>
      <c r="AC16" s="145">
        <f t="shared" si="13"/>
        <v>18.605910093580594</v>
      </c>
      <c r="AD16" s="1">
        <f t="shared" si="14"/>
        <v>0</v>
      </c>
      <c r="AE16" s="8"/>
      <c r="AF16" s="32">
        <f t="shared" si="15"/>
        <v>12</v>
      </c>
      <c r="AG16" s="61">
        <f t="shared" si="47"/>
        <v>8.0588876046855218E-2</v>
      </c>
      <c r="AH16" s="63">
        <f>INDEX(Obs_Time!$D$11:$T$211,  MATCH($AF16, Obs_Time!$B$11:$B$211, 0), MATCH(AH$4, Obs_Time!$D$3:$T$3, 0) )</f>
        <v>7.9442399999999996E-2</v>
      </c>
      <c r="AI16" s="61">
        <f t="shared" si="48"/>
        <v>7.8188886053260895E-2</v>
      </c>
      <c r="AJ16" s="63">
        <f>INDEX(Obs_Time!$D$11:$T$211,  MATCH($AF16, Obs_Time!$B$11:$B$211, 0), MATCH(AJ$4, Obs_Time!$D$3:$T$3, 0) )</f>
        <v>7.2542800000000005E-2</v>
      </c>
      <c r="AK16" s="61">
        <f t="shared" si="49"/>
        <v>5.7234434221261468E-2</v>
      </c>
      <c r="AL16" s="63">
        <f>INDEX(Obs_Time!$D$11:$T$211,  MATCH($AF16, Obs_Time!$B$11:$B$211, 0), MATCH(AL$4, Obs_Time!$D$3:$T$3, 0) )</f>
        <v>6.6047800000000004E-2</v>
      </c>
      <c r="AM16" s="61">
        <f t="shared" si="50"/>
        <v>2.2712691034491167E-2</v>
      </c>
      <c r="AN16" s="63">
        <f>INDEX(Obs_Time!$D$11:$T$211,  MATCH($AF16, Obs_Time!$B$11:$B$211, 0), MATCH(AN$4, Obs_Time!$D$3:$T$3, 0) )</f>
        <v>3.6863399999999998E-2</v>
      </c>
      <c r="AO16" s="61">
        <f t="shared" si="51"/>
        <v>5.2375439134787198E-2</v>
      </c>
      <c r="AP16" s="63">
        <f>INDEX(Obs_Time!$D$11:$T$211,  MATCH($AF16, Obs_Time!$B$11:$B$211, 0), MATCH(AP$4, Obs_Time!$D$3:$T$3, 0) )</f>
        <v>6.3478499999999993E-2</v>
      </c>
      <c r="AQ16" s="61">
        <f t="shared" si="52"/>
        <v>8.3260232914722718E-2</v>
      </c>
      <c r="AR16" s="63">
        <f>INDEX(Obs_Time!$D$11:$T$211,  MATCH($AF16, Obs_Time!$B$11:$B$211, 0), MATCH(AR$4, Obs_Time!$D$3:$T$3, 0) )</f>
        <v>9.0183299999999994E-2</v>
      </c>
      <c r="AS16" s="61">
        <f t="shared" si="53"/>
        <v>7.7166651826028526E-2</v>
      </c>
      <c r="AT16" s="63">
        <f>INDEX(Obs_Time!$D$11:$T$211,  MATCH($AF16, Obs_Time!$B$11:$B$211, 0), MATCH(AT$4, Obs_Time!$D$3:$T$3, 0) )</f>
        <v>8.2126400000000002E-2</v>
      </c>
      <c r="AU16" s="61">
        <f t="shared" si="54"/>
        <v>6.9739245332875274E-2</v>
      </c>
      <c r="AV16" s="63">
        <f>INDEX(Obs_Time!$D$11:$T$211,  MATCH($AF16, Obs_Time!$B$11:$B$211, 0), MATCH(AV$4, Obs_Time!$D$3:$T$3, 0) )</f>
        <v>0</v>
      </c>
      <c r="AW16" s="61">
        <f t="shared" si="55"/>
        <v>6.5496244823622318E-2</v>
      </c>
      <c r="AX16" s="63">
        <f>INDEX(Obs_Time!$D$11:$T$211,  MATCH($AF16, Obs_Time!$B$11:$B$211, 0), MATCH(AX$4, Obs_Time!$D$3:$T$3, 0) )</f>
        <v>5.9845299999999997E-2</v>
      </c>
      <c r="AY16" s="61">
        <f t="shared" si="56"/>
        <v>4.6082555782533181E-2</v>
      </c>
      <c r="AZ16" s="63">
        <f>INDEX(Obs_Time!$D$11:$T$211,  MATCH($AF16, Obs_Time!$B$11:$B$211, 0), MATCH(AZ$4, Obs_Time!$D$3:$T$3, 0) )</f>
        <v>7.9736199999999993E-2</v>
      </c>
      <c r="BA16" s="61">
        <f t="shared" si="57"/>
        <v>3.8336173059400271E-2</v>
      </c>
      <c r="BB16" s="63">
        <f>INDEX(Obs_Time!$D$11:$T$211,  MATCH($AF16, Obs_Time!$B$11:$B$211, 0), MATCH(BB$4, Obs_Time!$D$3:$T$3, 0) )</f>
        <v>4.1865600000000003E-2</v>
      </c>
      <c r="BC16" s="61">
        <f t="shared" si="58"/>
        <v>4.2483609305101803E-2</v>
      </c>
      <c r="BD16" s="63">
        <f>INDEX(Obs_Time!$D$11:$T$211,  MATCH($AF16, Obs_Time!$B$11:$B$211, 0), MATCH(BD$4, Obs_Time!$D$3:$T$3, 0) )</f>
        <v>4.5510599999999998E-2</v>
      </c>
      <c r="BF16" s="31">
        <f t="shared" si="59"/>
        <v>14</v>
      </c>
      <c r="BG16" s="31">
        <f t="shared" si="60"/>
        <v>15</v>
      </c>
      <c r="BH16" s="57">
        <f t="shared" si="61"/>
        <v>5.456060823862386E-2</v>
      </c>
      <c r="BI16" s="57">
        <f t="shared" si="62"/>
        <v>4.7656900921463574E-2</v>
      </c>
      <c r="BJ16" s="57">
        <f t="shared" si="63"/>
        <v>5.9457950256581314E-2</v>
      </c>
      <c r="BK16" s="58">
        <f t="shared" si="64"/>
        <v>3.055358734326763E-2</v>
      </c>
      <c r="BL16" s="57">
        <f t="shared" si="65"/>
        <v>0</v>
      </c>
      <c r="BM16" s="57">
        <f t="shared" si="66"/>
        <v>3.5965577839606709E-2</v>
      </c>
      <c r="BN16" s="57">
        <f t="shared" si="67"/>
        <v>3.2569959667835553E-2</v>
      </c>
      <c r="BQ16" s="57">
        <f t="shared" si="68"/>
        <v>7.906706011273866E-2</v>
      </c>
      <c r="BR16" s="57">
        <f t="shared" si="69"/>
        <v>5.2942970618291368E-2</v>
      </c>
      <c r="BS16" s="57">
        <f t="shared" si="70"/>
        <v>4.6385710519539818E-2</v>
      </c>
      <c r="BT16" s="57">
        <f t="shared" si="71"/>
        <v>1.9863113445987218E-2</v>
      </c>
      <c r="BU16" s="57">
        <f t="shared" si="72"/>
        <v>2.8586375827952658E-2</v>
      </c>
      <c r="BV16" s="57">
        <f t="shared" si="73"/>
        <v>6.8469052588142565E-2</v>
      </c>
      <c r="BW16" s="57">
        <f t="shared" si="74"/>
        <v>5.4971769449576886E-2</v>
      </c>
      <c r="BX16" s="58">
        <f t="shared" si="75"/>
        <v>5.9693238039111515E-2</v>
      </c>
      <c r="BY16" s="57">
        <f t="shared" si="76"/>
        <v>6.6170895506657376E-2</v>
      </c>
      <c r="BZ16" s="57">
        <f t="shared" si="77"/>
        <v>4.918727586194576E-2</v>
      </c>
      <c r="CA16" s="58">
        <f t="shared" si="78"/>
        <v>3.2914795848949248E-2</v>
      </c>
      <c r="CB16" s="57">
        <f t="shared" si="79"/>
        <v>0</v>
      </c>
      <c r="CC16" s="57">
        <f t="shared" si="80"/>
        <v>3.1321224100967486E-2</v>
      </c>
      <c r="CD16" s="57">
        <f t="shared" si="81"/>
        <v>2.9882578914942188E-2</v>
      </c>
      <c r="CE16" s="57">
        <f t="shared" si="82"/>
        <v>2.862778436896745E-2</v>
      </c>
      <c r="CF16" s="57">
        <f t="shared" si="83"/>
        <v>0</v>
      </c>
      <c r="CG16" s="57">
        <f t="shared" si="84"/>
        <v>3.9396082181343293E-2</v>
      </c>
      <c r="CH16" s="57">
        <f t="shared" si="85"/>
        <v>3.4388468919175748E-2</v>
      </c>
      <c r="CI16" s="58">
        <f t="shared" si="86"/>
        <v>8.1186285302898134E-2</v>
      </c>
      <c r="CJ16" s="57">
        <f t="shared" si="87"/>
        <v>7.053437394022799E-2</v>
      </c>
      <c r="CL16" s="30">
        <f>Obs_Time!B18</f>
        <v>14</v>
      </c>
      <c r="CM16" s="26">
        <f t="shared" si="88"/>
        <v>15</v>
      </c>
      <c r="CN16" s="20">
        <f t="shared" si="20"/>
        <v>505478.95</v>
      </c>
      <c r="CO16" s="20">
        <f t="shared" si="21"/>
        <v>218391.47</v>
      </c>
      <c r="CP16" s="20">
        <f t="shared" si="22"/>
        <v>139313.91</v>
      </c>
      <c r="CQ16" s="106">
        <f t="shared" si="23"/>
        <v>5278.8600000000006</v>
      </c>
      <c r="CR16" s="143"/>
      <c r="CS16" s="20">
        <f t="shared" si="24"/>
        <v>901.11</v>
      </c>
      <c r="CT16" s="20">
        <f t="shared" si="25"/>
        <v>890.72</v>
      </c>
      <c r="CW16" s="20">
        <f t="shared" si="26"/>
        <v>131613.22</v>
      </c>
      <c r="CX16" s="20">
        <f t="shared" si="27"/>
        <v>47033.4</v>
      </c>
      <c r="CY16" s="20">
        <f t="shared" si="28"/>
        <v>171358.07</v>
      </c>
      <c r="CZ16" s="20">
        <f t="shared" si="29"/>
        <v>7095.18</v>
      </c>
      <c r="DA16" s="20">
        <f t="shared" si="30"/>
        <v>9065.17</v>
      </c>
      <c r="DB16" s="20">
        <f t="shared" si="31"/>
        <v>53322.350000000006</v>
      </c>
      <c r="DC16" s="20">
        <f t="shared" si="32"/>
        <v>85991.56</v>
      </c>
      <c r="DD16" s="106">
        <f t="shared" si="33"/>
        <v>53806.35</v>
      </c>
      <c r="DE16" s="20">
        <f t="shared" si="34"/>
        <v>38517.67</v>
      </c>
      <c r="DF16" s="20">
        <f t="shared" si="35"/>
        <v>13904.54</v>
      </c>
      <c r="DG16" s="106">
        <f t="shared" si="36"/>
        <v>2554.62</v>
      </c>
      <c r="DH16" s="143"/>
      <c r="DI16" s="20">
        <f t="shared" si="37"/>
        <v>333.39</v>
      </c>
      <c r="DJ16" s="20">
        <f t="shared" si="38"/>
        <v>329.82</v>
      </c>
      <c r="DK16" s="20">
        <f t="shared" si="39"/>
        <v>2724.24</v>
      </c>
      <c r="DL16" s="143"/>
      <c r="DM16" s="20">
        <f t="shared" si="40"/>
        <v>567.72</v>
      </c>
      <c r="DN16" s="20">
        <f t="shared" si="41"/>
        <v>560.9</v>
      </c>
      <c r="DO16" s="106">
        <f t="shared" si="42"/>
        <v>5025.03</v>
      </c>
      <c r="DP16" s="20">
        <f t="shared" si="43"/>
        <v>1218.81</v>
      </c>
      <c r="DR16" s="31">
        <f t="shared" si="89"/>
        <v>7</v>
      </c>
      <c r="DS16" s="26">
        <f t="shared" si="90"/>
        <v>7.5</v>
      </c>
      <c r="DT16" s="101">
        <f t="shared" si="44"/>
        <v>742264.6</v>
      </c>
      <c r="DU16" s="101">
        <f t="shared" si="45"/>
        <v>423032.18</v>
      </c>
      <c r="DV16" s="101">
        <f t="shared" si="46"/>
        <v>207795.11</v>
      </c>
      <c r="DW16" s="102">
        <f t="shared" si="91"/>
        <v>1215.79</v>
      </c>
      <c r="DX16" s="144"/>
      <c r="DY16" s="101">
        <f t="shared" si="92"/>
        <v>81.81</v>
      </c>
      <c r="DZ16" s="101">
        <f t="shared" si="93"/>
        <v>91.87</v>
      </c>
      <c r="EB16" s="84">
        <f>MODEL_DATA!B13</f>
        <v>7</v>
      </c>
      <c r="EC16" s="84">
        <f>MODEL_DATA!C13</f>
        <v>50446.99</v>
      </c>
      <c r="ED16" s="84">
        <f>MODEL_DATA!D13</f>
        <v>113957.37</v>
      </c>
      <c r="EE16" s="84">
        <f>MODEL_DATA!E13</f>
        <v>309074.81</v>
      </c>
      <c r="EF16" s="84">
        <f>MODEL_DATA!F13</f>
        <v>23783</v>
      </c>
      <c r="EG16" s="84">
        <f>MODEL_DATA!G13</f>
        <v>37207.32</v>
      </c>
      <c r="EH16" s="84">
        <f>MODEL_DATA!H13</f>
        <v>60579.83</v>
      </c>
      <c r="EI16" s="84">
        <f>MODEL_DATA!I13</f>
        <v>147215.28</v>
      </c>
      <c r="EJ16" s="99">
        <f>MODEL_DATA!J13</f>
        <v>59758.16</v>
      </c>
      <c r="EK16" s="84">
        <f>MODEL_DATA!K13</f>
        <v>22733.57</v>
      </c>
      <c r="EL16" s="84">
        <f>MODEL_DATA!L13</f>
        <v>9697.27</v>
      </c>
      <c r="EM16" s="99">
        <f>MODEL_DATA!M13</f>
        <v>496.01</v>
      </c>
      <c r="EN16" s="84">
        <f>MODEL_DATA!N13</f>
        <v>447.43</v>
      </c>
      <c r="EO16" s="84">
        <f>MODEL_DATA!O13</f>
        <v>26.84</v>
      </c>
      <c r="EP16" s="84">
        <f>MODEL_DATA!P13</f>
        <v>33.25</v>
      </c>
      <c r="EQ16" s="84">
        <f>MODEL_DATA!Q13</f>
        <v>719.78</v>
      </c>
      <c r="ER16" s="84">
        <f>MODEL_DATA!R13</f>
        <v>701.84</v>
      </c>
      <c r="ES16" s="84">
        <f>MODEL_DATA!S13</f>
        <v>54.97</v>
      </c>
      <c r="ET16" s="84">
        <f>MODEL_DATA!T13</f>
        <v>58.62</v>
      </c>
      <c r="EU16" s="99">
        <f>MODEL_DATA!U13</f>
        <v>1975.32</v>
      </c>
      <c r="EV16" s="84">
        <f>MODEL_DATA!V13</f>
        <v>1544.78</v>
      </c>
    </row>
    <row r="17" spans="25:152" x14ac:dyDescent="0.25">
      <c r="Y17" s="137">
        <f>VLOOKUP(Z17, Lookup!$B$3:$D$30, 3, FALSE)</f>
        <v>30</v>
      </c>
      <c r="Z17" s="142" t="s">
        <v>5</v>
      </c>
      <c r="AA17" s="138">
        <f t="shared" si="12"/>
        <v>41.040817454574693</v>
      </c>
      <c r="AB17" s="139">
        <f>IFERROR(HLOOKUP($Y17, Obs_Time!$D$3:$T$4, 2, FALSE), 0)</f>
        <v>40.359486199999992</v>
      </c>
      <c r="AC17" s="146">
        <f t="shared" si="13"/>
        <v>0.68133125457470101</v>
      </c>
      <c r="AD17" s="140">
        <f t="shared" si="14"/>
        <v>1.6881564130880863E-2</v>
      </c>
      <c r="AE17" s="8"/>
      <c r="AF17" s="32">
        <f t="shared" si="15"/>
        <v>14</v>
      </c>
      <c r="AG17" s="61">
        <f t="shared" si="47"/>
        <v>7.906706011273866E-2</v>
      </c>
      <c r="AH17" s="63">
        <f>INDEX(Obs_Time!$D$11:$T$211,  MATCH($AF17, Obs_Time!$B$11:$B$211, 0), MATCH(AH$4, Obs_Time!$D$3:$T$3, 0) )</f>
        <v>7.4474399999999996E-2</v>
      </c>
      <c r="AI17" s="61">
        <f t="shared" si="48"/>
        <v>5.2942970618291368E-2</v>
      </c>
      <c r="AJ17" s="63">
        <f>INDEX(Obs_Time!$D$11:$T$211,  MATCH($AF17, Obs_Time!$B$11:$B$211, 0), MATCH(AJ$4, Obs_Time!$D$3:$T$3, 0) )</f>
        <v>5.4639199999999999E-2</v>
      </c>
      <c r="AK17" s="61">
        <f t="shared" si="49"/>
        <v>4.6385710519539818E-2</v>
      </c>
      <c r="AL17" s="63">
        <f>INDEX(Obs_Time!$D$11:$T$211,  MATCH($AF17, Obs_Time!$B$11:$B$211, 0), MATCH(AL$4, Obs_Time!$D$3:$T$3, 0) )</f>
        <v>4.8822900000000002E-2</v>
      </c>
      <c r="AM17" s="61">
        <f t="shared" si="50"/>
        <v>1.9863113445987218E-2</v>
      </c>
      <c r="AN17" s="63">
        <f>INDEX(Obs_Time!$D$11:$T$211,  MATCH($AF17, Obs_Time!$B$11:$B$211, 0), MATCH(AN$4, Obs_Time!$D$3:$T$3, 0) )</f>
        <v>2.6627499999999998E-2</v>
      </c>
      <c r="AO17" s="61">
        <f t="shared" si="51"/>
        <v>2.8586375827952658E-2</v>
      </c>
      <c r="AP17" s="63">
        <f>INDEX(Obs_Time!$D$11:$T$211,  MATCH($AF17, Obs_Time!$B$11:$B$211, 0), MATCH(AP$4, Obs_Time!$D$3:$T$3, 0) )</f>
        <v>2.9787299999999999E-2</v>
      </c>
      <c r="AQ17" s="61">
        <f t="shared" si="52"/>
        <v>6.8469052588142565E-2</v>
      </c>
      <c r="AR17" s="63">
        <f>INDEX(Obs_Time!$D$11:$T$211,  MATCH($AF17, Obs_Time!$B$11:$B$211, 0), MATCH(AR$4, Obs_Time!$D$3:$T$3, 0) )</f>
        <v>7.3896199999999995E-2</v>
      </c>
      <c r="AS17" s="61">
        <f t="shared" si="53"/>
        <v>5.4971769449576886E-2</v>
      </c>
      <c r="AT17" s="63">
        <f>INDEX(Obs_Time!$D$11:$T$211,  MATCH($AF17, Obs_Time!$B$11:$B$211, 0), MATCH(AT$4, Obs_Time!$D$3:$T$3, 0) )</f>
        <v>5.7319599999999998E-2</v>
      </c>
      <c r="AU17" s="61">
        <f t="shared" si="54"/>
        <v>5.9693238039111515E-2</v>
      </c>
      <c r="AV17" s="63">
        <f>INDEX(Obs_Time!$D$11:$T$211,  MATCH($AF17, Obs_Time!$B$11:$B$211, 0), MATCH(AV$4, Obs_Time!$D$3:$T$3, 0) )</f>
        <v>0</v>
      </c>
      <c r="AW17" s="61">
        <f t="shared" si="55"/>
        <v>6.6170895506657376E-2</v>
      </c>
      <c r="AX17" s="63">
        <f>INDEX(Obs_Time!$D$11:$T$211,  MATCH($AF17, Obs_Time!$B$11:$B$211, 0), MATCH(AX$4, Obs_Time!$D$3:$T$3, 0) )</f>
        <v>5.3726900000000001E-2</v>
      </c>
      <c r="AY17" s="61">
        <f t="shared" si="56"/>
        <v>4.918727586194576E-2</v>
      </c>
      <c r="AZ17" s="63">
        <f>INDEX(Obs_Time!$D$11:$T$211,  MATCH($AF17, Obs_Time!$B$11:$B$211, 0), MATCH(AZ$4, Obs_Time!$D$3:$T$3, 0) )</f>
        <v>5.1618999999999998E-2</v>
      </c>
      <c r="BA17" s="61">
        <f t="shared" si="57"/>
        <v>3.2914795848949248E-2</v>
      </c>
      <c r="BB17" s="63">
        <f>INDEX(Obs_Time!$D$11:$T$211,  MATCH($AF17, Obs_Time!$B$11:$B$211, 0), MATCH(BB$4, Obs_Time!$D$3:$T$3, 0) )</f>
        <v>4.5257100000000001E-2</v>
      </c>
      <c r="BC17" s="61">
        <f t="shared" si="58"/>
        <v>2.862778436896745E-2</v>
      </c>
      <c r="BD17" s="63">
        <f>INDEX(Obs_Time!$D$11:$T$211,  MATCH($AF17, Obs_Time!$B$11:$B$211, 0), MATCH(BD$4, Obs_Time!$D$3:$T$3, 0) )</f>
        <v>5.2280899999999998E-2</v>
      </c>
      <c r="BF17" s="31">
        <f t="shared" si="59"/>
        <v>16</v>
      </c>
      <c r="BG17" s="31">
        <f t="shared" si="60"/>
        <v>17</v>
      </c>
      <c r="BH17" s="57">
        <f t="shared" si="61"/>
        <v>4.3139765177532194E-2</v>
      </c>
      <c r="BI17" s="57">
        <f t="shared" si="62"/>
        <v>3.5941157306061282E-2</v>
      </c>
      <c r="BJ17" s="57">
        <f t="shared" si="63"/>
        <v>4.3597424868254041E-2</v>
      </c>
      <c r="BK17" s="58">
        <f t="shared" si="64"/>
        <v>4.0537044327664917E-2</v>
      </c>
      <c r="BL17" s="57">
        <f t="shared" si="65"/>
        <v>0</v>
      </c>
      <c r="BM17" s="57">
        <f t="shared" si="66"/>
        <v>5.5429321099877499E-2</v>
      </c>
      <c r="BN17" s="57">
        <f t="shared" si="67"/>
        <v>5.3794989743270967E-2</v>
      </c>
      <c r="BQ17" s="57">
        <f t="shared" si="68"/>
        <v>7.3653150575245491E-2</v>
      </c>
      <c r="BR17" s="57">
        <f t="shared" si="69"/>
        <v>3.5076319266417237E-2</v>
      </c>
      <c r="BS17" s="57">
        <f t="shared" si="70"/>
        <v>3.6149132962506769E-2</v>
      </c>
      <c r="BT17" s="57">
        <f t="shared" si="71"/>
        <v>1.47327371806942E-2</v>
      </c>
      <c r="BU17" s="57">
        <f t="shared" si="72"/>
        <v>1.561370234556827E-2</v>
      </c>
      <c r="BV17" s="57">
        <f t="shared" si="73"/>
        <v>5.3674944606650336E-2</v>
      </c>
      <c r="BW17" s="57">
        <f t="shared" si="74"/>
        <v>3.8580327739720061E-2</v>
      </c>
      <c r="BX17" s="58">
        <f t="shared" si="75"/>
        <v>5.0096851942706279E-2</v>
      </c>
      <c r="BY17" s="57">
        <f t="shared" si="76"/>
        <v>6.1806118096115172E-2</v>
      </c>
      <c r="BZ17" s="57">
        <f t="shared" si="77"/>
        <v>5.0718552416392039E-2</v>
      </c>
      <c r="CA17" s="58">
        <f t="shared" si="78"/>
        <v>3.8914296964224611E-2</v>
      </c>
      <c r="CB17" s="57">
        <f t="shared" si="79"/>
        <v>0</v>
      </c>
      <c r="CC17" s="57">
        <f t="shared" si="80"/>
        <v>4.7077193068162833E-2</v>
      </c>
      <c r="CD17" s="57">
        <f t="shared" si="81"/>
        <v>4.7644330083716872E-2</v>
      </c>
      <c r="CE17" s="57">
        <f t="shared" si="82"/>
        <v>4.1860557982444452E-2</v>
      </c>
      <c r="CF17" s="57">
        <f t="shared" si="83"/>
        <v>0</v>
      </c>
      <c r="CG17" s="57">
        <f t="shared" si="84"/>
        <v>6.159853496426583E-2</v>
      </c>
      <c r="CH17" s="57">
        <f t="shared" si="85"/>
        <v>5.7957046601310777E-2</v>
      </c>
      <c r="CI17" s="58">
        <f t="shared" si="86"/>
        <v>7.5073842726705461E-2</v>
      </c>
      <c r="CJ17" s="57">
        <f t="shared" si="87"/>
        <v>5.3404407262642895E-2</v>
      </c>
      <c r="CL17" s="30">
        <f>Obs_Time!B19</f>
        <v>16</v>
      </c>
      <c r="CM17" s="26">
        <f t="shared" si="88"/>
        <v>17</v>
      </c>
      <c r="CN17" s="20">
        <f t="shared" si="20"/>
        <v>399670.08999999997</v>
      </c>
      <c r="CO17" s="20">
        <f t="shared" si="21"/>
        <v>164703.16</v>
      </c>
      <c r="CP17" s="20">
        <f t="shared" si="22"/>
        <v>102151.65000000001</v>
      </c>
      <c r="CQ17" s="106">
        <f t="shared" si="23"/>
        <v>7003.7400000000007</v>
      </c>
      <c r="CR17" s="143"/>
      <c r="CS17" s="20">
        <f t="shared" si="24"/>
        <v>1388.77</v>
      </c>
      <c r="CT17" s="20">
        <f t="shared" si="25"/>
        <v>1471.18</v>
      </c>
      <c r="CW17" s="20">
        <f t="shared" si="26"/>
        <v>122601.35</v>
      </c>
      <c r="CX17" s="20">
        <f t="shared" si="27"/>
        <v>31161.050000000003</v>
      </c>
      <c r="CY17" s="20">
        <f t="shared" si="28"/>
        <v>133542.10999999999</v>
      </c>
      <c r="CZ17" s="20">
        <f t="shared" si="29"/>
        <v>5262.59</v>
      </c>
      <c r="DA17" s="20">
        <f t="shared" si="30"/>
        <v>4951.34</v>
      </c>
      <c r="DB17" s="20">
        <f t="shared" si="31"/>
        <v>41800.990000000005</v>
      </c>
      <c r="DC17" s="20">
        <f t="shared" si="32"/>
        <v>60350.66</v>
      </c>
      <c r="DD17" s="106">
        <f t="shared" si="33"/>
        <v>45156.350000000006</v>
      </c>
      <c r="DE17" s="20">
        <f t="shared" si="34"/>
        <v>35976.959999999999</v>
      </c>
      <c r="DF17" s="20">
        <f t="shared" si="35"/>
        <v>14337.41</v>
      </c>
      <c r="DG17" s="106">
        <f t="shared" si="36"/>
        <v>3020.26</v>
      </c>
      <c r="DH17" s="143"/>
      <c r="DI17" s="20">
        <f t="shared" si="37"/>
        <v>501.1</v>
      </c>
      <c r="DJ17" s="20">
        <f t="shared" si="38"/>
        <v>525.86</v>
      </c>
      <c r="DK17" s="20">
        <f t="shared" si="39"/>
        <v>3983.4800000000005</v>
      </c>
      <c r="DL17" s="143"/>
      <c r="DM17" s="20">
        <f t="shared" si="40"/>
        <v>887.67</v>
      </c>
      <c r="DN17" s="20">
        <f t="shared" si="41"/>
        <v>945.31999999999994</v>
      </c>
      <c r="DO17" s="106">
        <f t="shared" si="42"/>
        <v>4646.7</v>
      </c>
      <c r="DP17" s="20">
        <f t="shared" si="43"/>
        <v>922.81</v>
      </c>
      <c r="DR17" s="31">
        <f t="shared" si="89"/>
        <v>8</v>
      </c>
      <c r="DS17" s="26">
        <f t="shared" si="90"/>
        <v>8.5</v>
      </c>
      <c r="DT17" s="101">
        <f t="shared" si="44"/>
        <v>629278.1</v>
      </c>
      <c r="DU17" s="101">
        <f t="shared" si="45"/>
        <v>358385.91</v>
      </c>
      <c r="DV17" s="101">
        <f t="shared" si="46"/>
        <v>175503.53999999998</v>
      </c>
      <c r="DW17" s="102">
        <f t="shared" si="91"/>
        <v>1596.27</v>
      </c>
      <c r="DX17" s="144"/>
      <c r="DY17" s="101">
        <f t="shared" si="92"/>
        <v>156.94999999999999</v>
      </c>
      <c r="DZ17" s="101">
        <f t="shared" si="93"/>
        <v>164.67000000000002</v>
      </c>
      <c r="EB17" s="84">
        <f>MODEL_DATA!B14</f>
        <v>8</v>
      </c>
      <c r="EC17" s="84">
        <f>MODEL_DATA!C14</f>
        <v>56504.39</v>
      </c>
      <c r="ED17" s="84">
        <f>MODEL_DATA!D14</f>
        <v>97204.86</v>
      </c>
      <c r="EE17" s="84">
        <f>MODEL_DATA!E14</f>
        <v>261181.05</v>
      </c>
      <c r="EF17" s="84">
        <f>MODEL_DATA!F14</f>
        <v>9639.49</v>
      </c>
      <c r="EG17" s="84">
        <f>MODEL_DATA!G14</f>
        <v>29244.77</v>
      </c>
      <c r="EH17" s="84">
        <f>MODEL_DATA!H14</f>
        <v>54957.86</v>
      </c>
      <c r="EI17" s="84">
        <f>MODEL_DATA!I14</f>
        <v>120545.68</v>
      </c>
      <c r="EJ17" s="99">
        <f>MODEL_DATA!J14</f>
        <v>50829.58</v>
      </c>
      <c r="EK17" s="84">
        <f>MODEL_DATA!K14</f>
        <v>17280.05</v>
      </c>
      <c r="EL17" s="84">
        <f>MODEL_DATA!L14</f>
        <v>6388.93</v>
      </c>
      <c r="EM17" s="99">
        <f>MODEL_DATA!M14</f>
        <v>621.54999999999995</v>
      </c>
      <c r="EN17" s="84">
        <f>MODEL_DATA!N14</f>
        <v>648.21</v>
      </c>
      <c r="EO17" s="84">
        <f>MODEL_DATA!O14</f>
        <v>52.63</v>
      </c>
      <c r="EP17" s="84">
        <f>MODEL_DATA!P14</f>
        <v>58.38</v>
      </c>
      <c r="EQ17" s="84">
        <f>MODEL_DATA!Q14</f>
        <v>974.72</v>
      </c>
      <c r="ER17" s="84">
        <f>MODEL_DATA!R14</f>
        <v>1033.4000000000001</v>
      </c>
      <c r="ES17" s="84">
        <f>MODEL_DATA!S14</f>
        <v>104.32</v>
      </c>
      <c r="ET17" s="84">
        <f>MODEL_DATA!T14</f>
        <v>106.29</v>
      </c>
      <c r="EU17" s="99">
        <f>MODEL_DATA!U14</f>
        <v>2241.86</v>
      </c>
      <c r="EV17" s="84">
        <f>MODEL_DATA!V14</f>
        <v>1387.8</v>
      </c>
    </row>
    <row r="18" spans="25:152" x14ac:dyDescent="0.25">
      <c r="Y18" s="30">
        <f>VLOOKUP(Z18, Lookup!$B$3:$D$30, 3, FALSE)</f>
        <v>40</v>
      </c>
      <c r="Z18" s="141" t="s">
        <v>6</v>
      </c>
      <c r="AA18" s="33">
        <f t="shared" si="12"/>
        <v>36.228305802710551</v>
      </c>
      <c r="AB18" s="21">
        <f>IFERROR(HLOOKUP($Y18, Obs_Time!$D$3:$T$4, 2, FALSE), 0)</f>
        <v>36.000163600000008</v>
      </c>
      <c r="AC18" s="145">
        <f t="shared" si="13"/>
        <v>0.22814220271054353</v>
      </c>
      <c r="AD18" s="1">
        <f t="shared" si="14"/>
        <v>6.3372546093247058E-3</v>
      </c>
      <c r="AE18" s="8"/>
      <c r="AF18" s="32">
        <f t="shared" si="15"/>
        <v>16</v>
      </c>
      <c r="AG18" s="61">
        <f t="shared" si="47"/>
        <v>7.3653150575245491E-2</v>
      </c>
      <c r="AH18" s="63">
        <f>INDEX(Obs_Time!$D$11:$T$211,  MATCH($AF18, Obs_Time!$B$11:$B$211, 0), MATCH(AH$4, Obs_Time!$D$3:$T$3, 0) )</f>
        <v>6.8824899999999994E-2</v>
      </c>
      <c r="AI18" s="61">
        <f t="shared" si="48"/>
        <v>3.5076319266417237E-2</v>
      </c>
      <c r="AJ18" s="63">
        <f>INDEX(Obs_Time!$D$11:$T$211,  MATCH($AF18, Obs_Time!$B$11:$B$211, 0), MATCH(AJ$4, Obs_Time!$D$3:$T$3, 0) )</f>
        <v>4.0425900000000001E-2</v>
      </c>
      <c r="AK18" s="61">
        <f t="shared" si="49"/>
        <v>3.6149132962506769E-2</v>
      </c>
      <c r="AL18" s="63">
        <f>INDEX(Obs_Time!$D$11:$T$211,  MATCH($AF18, Obs_Time!$B$11:$B$211, 0), MATCH(AL$4, Obs_Time!$D$3:$T$3, 0) )</f>
        <v>3.6960600000000003E-2</v>
      </c>
      <c r="AM18" s="61">
        <f t="shared" si="50"/>
        <v>1.47327371806942E-2</v>
      </c>
      <c r="AN18" s="63">
        <f>INDEX(Obs_Time!$D$11:$T$211,  MATCH($AF18, Obs_Time!$B$11:$B$211, 0), MATCH(AN$4, Obs_Time!$D$3:$T$3, 0) )</f>
        <v>1.1820600000000001E-2</v>
      </c>
      <c r="AO18" s="61">
        <f t="shared" si="51"/>
        <v>1.561370234556827E-2</v>
      </c>
      <c r="AP18" s="63">
        <f>INDEX(Obs_Time!$D$11:$T$211,  MATCH($AF18, Obs_Time!$B$11:$B$211, 0), MATCH(AP$4, Obs_Time!$D$3:$T$3, 0) )</f>
        <v>1.8956299999999999E-2</v>
      </c>
      <c r="AQ18" s="61">
        <f t="shared" si="52"/>
        <v>5.3674944606650336E-2</v>
      </c>
      <c r="AR18" s="63">
        <f>INDEX(Obs_Time!$D$11:$T$211,  MATCH($AF18, Obs_Time!$B$11:$B$211, 0), MATCH(AR$4, Obs_Time!$D$3:$T$3, 0) )</f>
        <v>6.0089099999999999E-2</v>
      </c>
      <c r="AS18" s="61">
        <f t="shared" si="53"/>
        <v>3.8580327739720061E-2</v>
      </c>
      <c r="AT18" s="63">
        <f>INDEX(Obs_Time!$D$11:$T$211,  MATCH($AF18, Obs_Time!$B$11:$B$211, 0), MATCH(AT$4, Obs_Time!$D$3:$T$3, 0) )</f>
        <v>4.1998899999999999E-2</v>
      </c>
      <c r="AU18" s="61">
        <f t="shared" si="54"/>
        <v>5.0096851942706279E-2</v>
      </c>
      <c r="AV18" s="63">
        <f>INDEX(Obs_Time!$D$11:$T$211,  MATCH($AF18, Obs_Time!$B$11:$B$211, 0), MATCH(AV$4, Obs_Time!$D$3:$T$3, 0) )</f>
        <v>0</v>
      </c>
      <c r="AW18" s="61">
        <f t="shared" si="55"/>
        <v>6.1806118096115172E-2</v>
      </c>
      <c r="AX18" s="63">
        <f>INDEX(Obs_Time!$D$11:$T$211,  MATCH($AF18, Obs_Time!$B$11:$B$211, 0), MATCH(AX$4, Obs_Time!$D$3:$T$3, 0) )</f>
        <v>4.7948699999999997E-2</v>
      </c>
      <c r="AY18" s="61">
        <f t="shared" si="56"/>
        <v>5.0718552416392039E-2</v>
      </c>
      <c r="AZ18" s="63">
        <f>INDEX(Obs_Time!$D$11:$T$211,  MATCH($AF18, Obs_Time!$B$11:$B$211, 0), MATCH(AZ$4, Obs_Time!$D$3:$T$3, 0) )</f>
        <v>3.5991099999999998E-2</v>
      </c>
      <c r="BA18" s="61">
        <f t="shared" si="57"/>
        <v>3.8914296964224611E-2</v>
      </c>
      <c r="BB18" s="63">
        <f>INDEX(Obs_Time!$D$11:$T$211,  MATCH($AF18, Obs_Time!$B$11:$B$211, 0), MATCH(BB$4, Obs_Time!$D$3:$T$3, 0) )</f>
        <v>4.7602999999999999E-2</v>
      </c>
      <c r="BC18" s="61">
        <f t="shared" si="58"/>
        <v>4.1860557982444452E-2</v>
      </c>
      <c r="BD18" s="63">
        <f>INDEX(Obs_Time!$D$11:$T$211,  MATCH($AF18, Obs_Time!$B$11:$B$211, 0), MATCH(BD$4, Obs_Time!$D$3:$T$3, 0) )</f>
        <v>5.8601800000000002E-2</v>
      </c>
      <c r="BF18" s="31">
        <f t="shared" si="59"/>
        <v>18</v>
      </c>
      <c r="BG18" s="31">
        <f t="shared" si="60"/>
        <v>19</v>
      </c>
      <c r="BH18" s="57">
        <f t="shared" si="61"/>
        <v>3.5468211248730272E-2</v>
      </c>
      <c r="BI18" s="57">
        <f t="shared" si="62"/>
        <v>2.7988238821261391E-2</v>
      </c>
      <c r="BJ18" s="57">
        <f t="shared" si="63"/>
        <v>3.5065011011596967E-2</v>
      </c>
      <c r="BK18" s="58">
        <f t="shared" si="64"/>
        <v>4.9046493270797617E-2</v>
      </c>
      <c r="BL18" s="57">
        <f t="shared" si="65"/>
        <v>0</v>
      </c>
      <c r="BM18" s="57">
        <f t="shared" si="66"/>
        <v>6.7425031301399832E-2</v>
      </c>
      <c r="BN18" s="57">
        <f t="shared" si="67"/>
        <v>6.6466895081523619E-2</v>
      </c>
      <c r="BQ18" s="57">
        <f t="shared" si="68"/>
        <v>6.6819216722027161E-2</v>
      </c>
      <c r="BR18" s="57">
        <f t="shared" si="69"/>
        <v>2.1776381005863082E-2</v>
      </c>
      <c r="BS18" s="57">
        <f t="shared" si="70"/>
        <v>2.9482062112654757E-2</v>
      </c>
      <c r="BT18" s="57">
        <f t="shared" si="71"/>
        <v>1.0604113920170279E-2</v>
      </c>
      <c r="BU18" s="57">
        <f t="shared" si="72"/>
        <v>9.9811409139995075E-3</v>
      </c>
      <c r="BV18" s="57">
        <f t="shared" si="73"/>
        <v>4.5545784279009287E-2</v>
      </c>
      <c r="BW18" s="57">
        <f t="shared" si="74"/>
        <v>2.9847153956511909E-2</v>
      </c>
      <c r="BX18" s="58">
        <f t="shared" si="75"/>
        <v>4.4519765166114722E-2</v>
      </c>
      <c r="BY18" s="57">
        <f t="shared" si="76"/>
        <v>5.7928787872566848E-2</v>
      </c>
      <c r="BZ18" s="57">
        <f t="shared" si="77"/>
        <v>5.284568505426044E-2</v>
      </c>
      <c r="CA18" s="58">
        <f t="shared" si="78"/>
        <v>3.9483401775369943E-2</v>
      </c>
      <c r="CB18" s="57">
        <f t="shared" si="79"/>
        <v>0</v>
      </c>
      <c r="CC18" s="57">
        <f t="shared" si="80"/>
        <v>6.0460043103205331E-2</v>
      </c>
      <c r="CD18" s="57">
        <f t="shared" si="81"/>
        <v>5.7700322545573134E-2</v>
      </c>
      <c r="CE18" s="57">
        <f t="shared" si="82"/>
        <v>5.6846156028696741E-2</v>
      </c>
      <c r="CF18" s="57">
        <f t="shared" si="83"/>
        <v>0</v>
      </c>
      <c r="CG18" s="57">
        <f t="shared" si="84"/>
        <v>7.2569648528822958E-2</v>
      </c>
      <c r="CH18" s="57">
        <f t="shared" si="85"/>
        <v>7.2399099977315487E-2</v>
      </c>
      <c r="CI18" s="58">
        <f t="shared" si="86"/>
        <v>6.7474690225681963E-2</v>
      </c>
      <c r="CJ18" s="57">
        <f t="shared" si="87"/>
        <v>4.3589399328459011E-2</v>
      </c>
      <c r="CL18" s="30">
        <f>Obs_Time!B20</f>
        <v>18</v>
      </c>
      <c r="CM18" s="26">
        <f t="shared" si="88"/>
        <v>19</v>
      </c>
      <c r="CN18" s="20">
        <f t="shared" si="20"/>
        <v>328596.67000000004</v>
      </c>
      <c r="CO18" s="20">
        <f t="shared" si="21"/>
        <v>128258.29000000001</v>
      </c>
      <c r="CP18" s="20">
        <f t="shared" si="22"/>
        <v>82159.64</v>
      </c>
      <c r="CQ18" s="106">
        <f t="shared" si="23"/>
        <v>8473.9500000000007</v>
      </c>
      <c r="CR18" s="143"/>
      <c r="CS18" s="20">
        <f t="shared" si="24"/>
        <v>1689.32</v>
      </c>
      <c r="CT18" s="20">
        <f t="shared" si="25"/>
        <v>1817.73</v>
      </c>
      <c r="CW18" s="20">
        <f t="shared" si="26"/>
        <v>111225.73999999999</v>
      </c>
      <c r="CX18" s="20">
        <f t="shared" si="27"/>
        <v>19345.669999999998</v>
      </c>
      <c r="CY18" s="20">
        <f t="shared" si="28"/>
        <v>108912.62</v>
      </c>
      <c r="CZ18" s="20">
        <f t="shared" si="29"/>
        <v>3787.83</v>
      </c>
      <c r="DA18" s="20">
        <f t="shared" si="30"/>
        <v>3165.17</v>
      </c>
      <c r="DB18" s="20">
        <f t="shared" si="31"/>
        <v>35470.160000000003</v>
      </c>
      <c r="DC18" s="20">
        <f t="shared" si="32"/>
        <v>46689.48</v>
      </c>
      <c r="DD18" s="106">
        <f t="shared" si="33"/>
        <v>40129.270000000004</v>
      </c>
      <c r="DE18" s="20">
        <f t="shared" si="34"/>
        <v>33719.99</v>
      </c>
      <c r="DF18" s="20">
        <f t="shared" si="35"/>
        <v>14938.720000000001</v>
      </c>
      <c r="DG18" s="106">
        <f t="shared" si="36"/>
        <v>3064.4300000000003</v>
      </c>
      <c r="DH18" s="143"/>
      <c r="DI18" s="20">
        <f t="shared" si="37"/>
        <v>643.54999999999995</v>
      </c>
      <c r="DJ18" s="20">
        <f t="shared" si="38"/>
        <v>636.84999999999991</v>
      </c>
      <c r="DK18" s="20">
        <f t="shared" si="39"/>
        <v>5409.52</v>
      </c>
      <c r="DL18" s="143"/>
      <c r="DM18" s="20">
        <f t="shared" si="40"/>
        <v>1045.77</v>
      </c>
      <c r="DN18" s="20">
        <f t="shared" si="41"/>
        <v>1180.8800000000001</v>
      </c>
      <c r="DO18" s="106">
        <f t="shared" si="42"/>
        <v>4176.3500000000004</v>
      </c>
      <c r="DP18" s="20">
        <f t="shared" si="43"/>
        <v>753.21</v>
      </c>
      <c r="DR18" s="31">
        <f t="shared" si="89"/>
        <v>9</v>
      </c>
      <c r="DS18" s="26">
        <f t="shared" si="90"/>
        <v>9.5</v>
      </c>
      <c r="DT18" s="101">
        <f t="shared" si="44"/>
        <v>541799.29999999993</v>
      </c>
      <c r="DU18" s="101">
        <f t="shared" si="45"/>
        <v>290240.33999999997</v>
      </c>
      <c r="DV18" s="101">
        <f t="shared" si="46"/>
        <v>159875.01999999999</v>
      </c>
      <c r="DW18" s="102">
        <f t="shared" si="91"/>
        <v>2560.69</v>
      </c>
      <c r="DX18" s="144"/>
      <c r="DY18" s="101">
        <f t="shared" si="92"/>
        <v>221.5</v>
      </c>
      <c r="DZ18" s="101">
        <f t="shared" si="93"/>
        <v>224.54000000000002</v>
      </c>
      <c r="EB18" s="84">
        <f>MODEL_DATA!B15</f>
        <v>9</v>
      </c>
      <c r="EC18" s="84">
        <f>MODEL_DATA!C15</f>
        <v>61985.89</v>
      </c>
      <c r="ED18" s="84">
        <f>MODEL_DATA!D15</f>
        <v>75009.16</v>
      </c>
      <c r="EE18" s="84">
        <f>MODEL_DATA!E15</f>
        <v>215231.18</v>
      </c>
      <c r="EF18" s="84">
        <f>MODEL_DATA!F15</f>
        <v>6463.61</v>
      </c>
      <c r="EG18" s="84">
        <f>MODEL_DATA!G15</f>
        <v>23234.44</v>
      </c>
      <c r="EH18" s="84">
        <f>MODEL_DATA!H15</f>
        <v>51958.13</v>
      </c>
      <c r="EI18" s="84">
        <f>MODEL_DATA!I15</f>
        <v>107916.89</v>
      </c>
      <c r="EJ18" s="99">
        <f>MODEL_DATA!J15</f>
        <v>47201.21</v>
      </c>
      <c r="EK18" s="84">
        <f>MODEL_DATA!K15</f>
        <v>18572.02</v>
      </c>
      <c r="EL18" s="84">
        <f>MODEL_DATA!L15</f>
        <v>6318.86</v>
      </c>
      <c r="EM18" s="99">
        <f>MODEL_DATA!M15</f>
        <v>1002.54</v>
      </c>
      <c r="EN18" s="84">
        <f>MODEL_DATA!N15</f>
        <v>1013.63</v>
      </c>
      <c r="EO18" s="84">
        <f>MODEL_DATA!O15</f>
        <v>62.59</v>
      </c>
      <c r="EP18" s="84">
        <f>MODEL_DATA!P15</f>
        <v>72.459999999999994</v>
      </c>
      <c r="EQ18" s="84">
        <f>MODEL_DATA!Q15</f>
        <v>1558.15</v>
      </c>
      <c r="ER18" s="84">
        <f>MODEL_DATA!R15</f>
        <v>1552.03</v>
      </c>
      <c r="ES18" s="84">
        <f>MODEL_DATA!S15</f>
        <v>158.91</v>
      </c>
      <c r="ET18" s="84">
        <f>MODEL_DATA!T15</f>
        <v>152.08000000000001</v>
      </c>
      <c r="EU18" s="99">
        <f>MODEL_DATA!U15</f>
        <v>2436.2399999999998</v>
      </c>
      <c r="EV18" s="84">
        <f>MODEL_DATA!V15</f>
        <v>1313.91</v>
      </c>
    </row>
    <row r="19" spans="25:152" x14ac:dyDescent="0.25">
      <c r="Y19" s="30">
        <f>VLOOKUP(Z19, Lookup!$B$3:$D$30, 3, FALSE)</f>
        <v>32</v>
      </c>
      <c r="Z19" s="141" t="s">
        <v>48</v>
      </c>
      <c r="AA19" s="33">
        <f t="shared" si="12"/>
        <v>39.11119931756388</v>
      </c>
      <c r="AB19" s="21"/>
      <c r="AC19" s="145">
        <f t="shared" si="13"/>
        <v>39.11119931756388</v>
      </c>
      <c r="AD19" s="147">
        <f t="shared" si="14"/>
        <v>0</v>
      </c>
      <c r="AE19" s="8"/>
      <c r="AF19" s="32">
        <f t="shared" si="15"/>
        <v>18</v>
      </c>
      <c r="AG19" s="61">
        <f t="shared" si="47"/>
        <v>6.6819216722027161E-2</v>
      </c>
      <c r="AH19" s="63">
        <f>INDEX(Obs_Time!$D$11:$T$211,  MATCH($AF19, Obs_Time!$B$11:$B$211, 0), MATCH(AH$4, Obs_Time!$D$3:$T$3, 0) )</f>
        <v>6.2964999999999993E-2</v>
      </c>
      <c r="AI19" s="61">
        <f t="shared" si="48"/>
        <v>2.1776381005863082E-2</v>
      </c>
      <c r="AJ19" s="63">
        <f>INDEX(Obs_Time!$D$11:$T$211,  MATCH($AF19, Obs_Time!$B$11:$B$211, 0), MATCH(AJ$4, Obs_Time!$D$3:$T$3, 0) )</f>
        <v>2.6212099999999999E-2</v>
      </c>
      <c r="AK19" s="61">
        <f t="shared" si="49"/>
        <v>2.9482062112654757E-2</v>
      </c>
      <c r="AL19" s="63">
        <f>INDEX(Obs_Time!$D$11:$T$211,  MATCH($AF19, Obs_Time!$B$11:$B$211, 0), MATCH(AL$4, Obs_Time!$D$3:$T$3, 0) )</f>
        <v>2.8892299999999999E-2</v>
      </c>
      <c r="AM19" s="61">
        <f t="shared" si="50"/>
        <v>1.0604113920170279E-2</v>
      </c>
      <c r="AN19" s="63">
        <f>INDEX(Obs_Time!$D$11:$T$211,  MATCH($AF19, Obs_Time!$B$11:$B$211, 0), MATCH(AN$4, Obs_Time!$D$3:$T$3, 0) )</f>
        <v>5.2338999999999997E-3</v>
      </c>
      <c r="AO19" s="61">
        <f t="shared" si="51"/>
        <v>9.9811409139995075E-3</v>
      </c>
      <c r="AP19" s="63">
        <f>INDEX(Obs_Time!$D$11:$T$211,  MATCH($AF19, Obs_Time!$B$11:$B$211, 0), MATCH(AP$4, Obs_Time!$D$3:$T$3, 0) )</f>
        <v>1.5576899999999999E-2</v>
      </c>
      <c r="AQ19" s="61">
        <f t="shared" si="52"/>
        <v>4.5545784279009287E-2</v>
      </c>
      <c r="AR19" s="63">
        <f>INDEX(Obs_Time!$D$11:$T$211,  MATCH($AF19, Obs_Time!$B$11:$B$211, 0), MATCH(AR$4, Obs_Time!$D$3:$T$3, 0) )</f>
        <v>4.88834E-2</v>
      </c>
      <c r="AS19" s="61">
        <f t="shared" si="53"/>
        <v>2.9847153956511909E-2</v>
      </c>
      <c r="AT19" s="63">
        <f>INDEX(Obs_Time!$D$11:$T$211,  MATCH($AF19, Obs_Time!$B$11:$B$211, 0), MATCH(AT$4, Obs_Time!$D$3:$T$3, 0) )</f>
        <v>3.0939399999999999E-2</v>
      </c>
      <c r="AU19" s="61">
        <f t="shared" si="54"/>
        <v>4.4519765166114722E-2</v>
      </c>
      <c r="AV19" s="63">
        <f>INDEX(Obs_Time!$D$11:$T$211,  MATCH($AF19, Obs_Time!$B$11:$B$211, 0), MATCH(AV$4, Obs_Time!$D$3:$T$3, 0) )</f>
        <v>0</v>
      </c>
      <c r="AW19" s="61">
        <f t="shared" si="55"/>
        <v>5.7928787872566848E-2</v>
      </c>
      <c r="AX19" s="63">
        <f>INDEX(Obs_Time!$D$11:$T$211,  MATCH($AF19, Obs_Time!$B$11:$B$211, 0), MATCH(AX$4, Obs_Time!$D$3:$T$3, 0) )</f>
        <v>4.2170800000000001E-2</v>
      </c>
      <c r="AY19" s="61">
        <f t="shared" si="56"/>
        <v>5.284568505426044E-2</v>
      </c>
      <c r="AZ19" s="63">
        <f>INDEX(Obs_Time!$D$11:$T$211,  MATCH($AF19, Obs_Time!$B$11:$B$211, 0), MATCH(AZ$4, Obs_Time!$D$3:$T$3, 0) )</f>
        <v>2.70929E-2</v>
      </c>
      <c r="BA19" s="61">
        <f t="shared" si="57"/>
        <v>3.9483401775369943E-2</v>
      </c>
      <c r="BB19" s="63">
        <f>INDEX(Obs_Time!$D$11:$T$211,  MATCH($AF19, Obs_Time!$B$11:$B$211, 0), MATCH(BB$4, Obs_Time!$D$3:$T$3, 0) )</f>
        <v>4.8677900000000003E-2</v>
      </c>
      <c r="BC19" s="61">
        <f t="shared" si="58"/>
        <v>5.6846156028696741E-2</v>
      </c>
      <c r="BD19" s="63">
        <f>INDEX(Obs_Time!$D$11:$T$211,  MATCH($AF19, Obs_Time!$B$11:$B$211, 0), MATCH(BD$4, Obs_Time!$D$3:$T$3, 0) )</f>
        <v>6.20244E-2</v>
      </c>
      <c r="BF19" s="31">
        <f t="shared" si="59"/>
        <v>20</v>
      </c>
      <c r="BG19" s="31">
        <f t="shared" si="60"/>
        <v>21</v>
      </c>
      <c r="BH19" s="57">
        <f t="shared" si="61"/>
        <v>3.0705602538033356E-2</v>
      </c>
      <c r="BI19" s="57">
        <f t="shared" si="62"/>
        <v>2.4148856348239534E-2</v>
      </c>
      <c r="BJ19" s="57">
        <f t="shared" si="63"/>
        <v>2.8833048647956647E-2</v>
      </c>
      <c r="BK19" s="58">
        <f t="shared" si="64"/>
        <v>5.4767614676806922E-2</v>
      </c>
      <c r="BL19" s="57">
        <f t="shared" si="65"/>
        <v>0</v>
      </c>
      <c r="BM19" s="57">
        <f t="shared" si="66"/>
        <v>5.4882519470328822E-2</v>
      </c>
      <c r="BN19" s="57">
        <f t="shared" si="67"/>
        <v>6.239601578183334E-2</v>
      </c>
      <c r="BQ19" s="57">
        <f t="shared" si="68"/>
        <v>6.0773272789107706E-2</v>
      </c>
      <c r="BR19" s="57">
        <f t="shared" si="69"/>
        <v>1.589541962831701E-2</v>
      </c>
      <c r="BS19" s="57">
        <f t="shared" si="70"/>
        <v>2.6133637129232164E-2</v>
      </c>
      <c r="BT19" s="57">
        <f t="shared" si="71"/>
        <v>6.8704472421375531E-3</v>
      </c>
      <c r="BU19" s="57">
        <f t="shared" si="72"/>
        <v>8.3111161075451936E-3</v>
      </c>
      <c r="BV19" s="57">
        <f t="shared" si="73"/>
        <v>3.8908970361615822E-2</v>
      </c>
      <c r="BW19" s="57">
        <f t="shared" si="74"/>
        <v>2.381674709666072E-2</v>
      </c>
      <c r="BX19" s="58">
        <f t="shared" si="75"/>
        <v>3.9192716944252394E-2</v>
      </c>
      <c r="BY19" s="57">
        <f t="shared" si="76"/>
        <v>5.7283445179276311E-2</v>
      </c>
      <c r="BZ19" s="57">
        <f t="shared" si="77"/>
        <v>5.4257111192497133E-2</v>
      </c>
      <c r="CA19" s="58">
        <f t="shared" si="78"/>
        <v>4.2388065316791804E-2</v>
      </c>
      <c r="CB19" s="57">
        <f t="shared" si="79"/>
        <v>0</v>
      </c>
      <c r="CC19" s="57">
        <f t="shared" si="80"/>
        <v>5.4648438307363087E-2</v>
      </c>
      <c r="CD19" s="57">
        <f t="shared" si="81"/>
        <v>5.4883484941833059E-2</v>
      </c>
      <c r="CE19" s="57">
        <f t="shared" si="82"/>
        <v>6.486438204006488E-2</v>
      </c>
      <c r="CF19" s="57">
        <f t="shared" si="83"/>
        <v>0</v>
      </c>
      <c r="CG19" s="57">
        <f t="shared" si="84"/>
        <v>5.5055421124910416E-2</v>
      </c>
      <c r="CH19" s="57">
        <f t="shared" si="85"/>
        <v>6.7479629936176858E-2</v>
      </c>
      <c r="CI19" s="58">
        <f t="shared" si="86"/>
        <v>6.1321048884999854E-2</v>
      </c>
      <c r="CJ19" s="57">
        <f t="shared" si="87"/>
        <v>3.5540629850355852E-2</v>
      </c>
      <c r="CL19" s="30">
        <f>Obs_Time!B21</f>
        <v>20</v>
      </c>
      <c r="CM19" s="26">
        <f t="shared" si="88"/>
        <v>21</v>
      </c>
      <c r="CN19" s="20">
        <f t="shared" si="20"/>
        <v>284473.29000000004</v>
      </c>
      <c r="CO19" s="20">
        <f t="shared" si="21"/>
        <v>110664.02</v>
      </c>
      <c r="CP19" s="20">
        <f t="shared" si="22"/>
        <v>67557.740000000005</v>
      </c>
      <c r="CQ19" s="106">
        <f t="shared" si="23"/>
        <v>9462.41</v>
      </c>
      <c r="CR19" s="143"/>
      <c r="CS19" s="20">
        <f t="shared" si="24"/>
        <v>1375.0700000000002</v>
      </c>
      <c r="CT19" s="20">
        <f t="shared" si="25"/>
        <v>1706.4</v>
      </c>
      <c r="CW19" s="20">
        <f t="shared" si="26"/>
        <v>101161.8</v>
      </c>
      <c r="CX19" s="20">
        <f t="shared" si="27"/>
        <v>14121.150000000001</v>
      </c>
      <c r="CY19" s="20">
        <f t="shared" si="28"/>
        <v>96542.87</v>
      </c>
      <c r="CZ19" s="20">
        <f t="shared" si="29"/>
        <v>2454.1499999999996</v>
      </c>
      <c r="DA19" s="20">
        <f t="shared" si="30"/>
        <v>2635.58</v>
      </c>
      <c r="DB19" s="20">
        <f t="shared" si="31"/>
        <v>30301.54</v>
      </c>
      <c r="DC19" s="20">
        <f t="shared" si="32"/>
        <v>37256.199999999997</v>
      </c>
      <c r="DD19" s="106">
        <f t="shared" si="33"/>
        <v>35327.57</v>
      </c>
      <c r="DE19" s="20">
        <f t="shared" si="34"/>
        <v>33344.339999999997</v>
      </c>
      <c r="DF19" s="20">
        <f t="shared" si="35"/>
        <v>15337.71</v>
      </c>
      <c r="DG19" s="106">
        <f t="shared" si="36"/>
        <v>3289.87</v>
      </c>
      <c r="DH19" s="143"/>
      <c r="DI19" s="20">
        <f t="shared" si="37"/>
        <v>581.69000000000005</v>
      </c>
      <c r="DJ19" s="20">
        <f t="shared" si="38"/>
        <v>605.76</v>
      </c>
      <c r="DK19" s="20">
        <f t="shared" si="39"/>
        <v>6172.54</v>
      </c>
      <c r="DL19" s="143"/>
      <c r="DM19" s="20">
        <f t="shared" si="40"/>
        <v>793.38000000000011</v>
      </c>
      <c r="DN19" s="20">
        <f t="shared" si="41"/>
        <v>1100.6400000000001</v>
      </c>
      <c r="DO19" s="106">
        <f t="shared" si="42"/>
        <v>3795.4700000000003</v>
      </c>
      <c r="DP19" s="20">
        <f t="shared" si="43"/>
        <v>614.13</v>
      </c>
      <c r="DR19" s="31">
        <f t="shared" si="89"/>
        <v>10</v>
      </c>
      <c r="DS19" s="26">
        <f t="shared" si="90"/>
        <v>10.5</v>
      </c>
      <c r="DT19" s="101">
        <f t="shared" si="44"/>
        <v>447092.85</v>
      </c>
      <c r="DU19" s="101">
        <f t="shared" si="45"/>
        <v>218172.64</v>
      </c>
      <c r="DV19" s="101">
        <f t="shared" si="46"/>
        <v>142743.23000000001</v>
      </c>
      <c r="DW19" s="102">
        <f t="shared" si="91"/>
        <v>2753.95</v>
      </c>
      <c r="DX19" s="144"/>
      <c r="DY19" s="101">
        <f t="shared" si="92"/>
        <v>213.7</v>
      </c>
      <c r="DZ19" s="101">
        <f t="shared" si="93"/>
        <v>235.79</v>
      </c>
      <c r="EB19" s="84">
        <f>MODEL_DATA!B16</f>
        <v>10</v>
      </c>
      <c r="EC19" s="84">
        <f>MODEL_DATA!C16</f>
        <v>64202.78</v>
      </c>
      <c r="ED19" s="84">
        <f>MODEL_DATA!D16</f>
        <v>54645.72</v>
      </c>
      <c r="EE19" s="84">
        <f>MODEL_DATA!E16</f>
        <v>163526.92000000001</v>
      </c>
      <c r="EF19" s="84">
        <f>MODEL_DATA!F16</f>
        <v>5277.42</v>
      </c>
      <c r="EG19" s="84">
        <f>MODEL_DATA!G16</f>
        <v>16696.78</v>
      </c>
      <c r="EH19" s="84">
        <f>MODEL_DATA!H16</f>
        <v>46711.1</v>
      </c>
      <c r="EI19" s="84">
        <f>MODEL_DATA!I16</f>
        <v>96032.13</v>
      </c>
      <c r="EJ19" s="99">
        <f>MODEL_DATA!J16</f>
        <v>42728.57</v>
      </c>
      <c r="EK19" s="84">
        <f>MODEL_DATA!K16</f>
        <v>19030.75</v>
      </c>
      <c r="EL19" s="84">
        <f>MODEL_DATA!L16</f>
        <v>6352.16</v>
      </c>
      <c r="EM19" s="99">
        <f>MODEL_DATA!M16</f>
        <v>1068.3</v>
      </c>
      <c r="EN19" s="84">
        <f>MODEL_DATA!N16</f>
        <v>1090.96</v>
      </c>
      <c r="EO19" s="84">
        <f>MODEL_DATA!O16</f>
        <v>62.3</v>
      </c>
      <c r="EP19" s="84">
        <f>MODEL_DATA!P16</f>
        <v>74.31</v>
      </c>
      <c r="EQ19" s="84">
        <f>MODEL_DATA!Q16</f>
        <v>1685.65</v>
      </c>
      <c r="ER19" s="84">
        <f>MODEL_DATA!R16</f>
        <v>1917.56</v>
      </c>
      <c r="ES19" s="84">
        <f>MODEL_DATA!S16</f>
        <v>151.4</v>
      </c>
      <c r="ET19" s="84">
        <f>MODEL_DATA!T16</f>
        <v>161.47999999999999</v>
      </c>
      <c r="EU19" s="99">
        <f>MODEL_DATA!U16</f>
        <v>2510.0700000000002</v>
      </c>
      <c r="EV19" s="84">
        <f>MODEL_DATA!V16</f>
        <v>1182.78</v>
      </c>
    </row>
    <row r="20" spans="25:152" x14ac:dyDescent="0.25">
      <c r="Y20" s="30">
        <f>VLOOKUP(Z20, Lookup!$B$3:$D$30, 3, FALSE)</f>
        <v>42</v>
      </c>
      <c r="Z20" s="141" t="s">
        <v>50</v>
      </c>
      <c r="AA20" s="33">
        <f t="shared" si="12"/>
        <v>36.957062420154081</v>
      </c>
      <c r="AB20" s="21"/>
      <c r="AC20" s="145">
        <f t="shared" si="13"/>
        <v>36.957062420154081</v>
      </c>
      <c r="AD20" s="147">
        <f t="shared" si="14"/>
        <v>0</v>
      </c>
      <c r="AE20" s="8"/>
      <c r="AF20" s="32">
        <f t="shared" si="15"/>
        <v>20</v>
      </c>
      <c r="AG20" s="61">
        <f t="shared" si="47"/>
        <v>6.0773272789107706E-2</v>
      </c>
      <c r="AH20" s="63">
        <f>INDEX(Obs_Time!$D$11:$T$211,  MATCH($AF20, Obs_Time!$B$11:$B$211, 0), MATCH(AH$4, Obs_Time!$D$3:$T$3, 0) )</f>
        <v>5.7105000000000003E-2</v>
      </c>
      <c r="AI20" s="61">
        <f t="shared" si="48"/>
        <v>1.589541962831701E-2</v>
      </c>
      <c r="AJ20" s="63">
        <f>INDEX(Obs_Time!$D$11:$T$211,  MATCH($AF20, Obs_Time!$B$11:$B$211, 0), MATCH(AJ$4, Obs_Time!$D$3:$T$3, 0) )</f>
        <v>1.9664899999999999E-2</v>
      </c>
      <c r="AK20" s="61">
        <f t="shared" si="49"/>
        <v>2.6133637129232164E-2</v>
      </c>
      <c r="AL20" s="63">
        <f>INDEX(Obs_Time!$D$11:$T$211,  MATCH($AF20, Obs_Time!$B$11:$B$211, 0), MATCH(AL$4, Obs_Time!$D$3:$T$3, 0) )</f>
        <v>2.32903E-2</v>
      </c>
      <c r="AM20" s="61">
        <f t="shared" si="50"/>
        <v>6.8704472421375531E-3</v>
      </c>
      <c r="AN20" s="63">
        <f>INDEX(Obs_Time!$D$11:$T$211,  MATCH($AF20, Obs_Time!$B$11:$B$211, 0), MATCH(AN$4, Obs_Time!$D$3:$T$3, 0) )</f>
        <v>2.2260000000000001E-3</v>
      </c>
      <c r="AO20" s="61">
        <f t="shared" si="51"/>
        <v>8.3111161075451936E-3</v>
      </c>
      <c r="AP20" s="63">
        <f>INDEX(Obs_Time!$D$11:$T$211,  MATCH($AF20, Obs_Time!$B$11:$B$211, 0), MATCH(AP$4, Obs_Time!$D$3:$T$3, 0) )</f>
        <v>1.21975E-2</v>
      </c>
      <c r="AQ20" s="61">
        <f t="shared" si="52"/>
        <v>3.8908970361615822E-2</v>
      </c>
      <c r="AR20" s="63">
        <f>INDEX(Obs_Time!$D$11:$T$211,  MATCH($AF20, Obs_Time!$B$11:$B$211, 0), MATCH(AR$4, Obs_Time!$D$3:$T$3, 0) )</f>
        <v>4.0714800000000002E-2</v>
      </c>
      <c r="AS20" s="61">
        <f t="shared" si="53"/>
        <v>2.381674709666072E-2</v>
      </c>
      <c r="AT20" s="63">
        <f>INDEX(Obs_Time!$D$11:$T$211,  MATCH($AF20, Obs_Time!$B$11:$B$211, 0), MATCH(AT$4, Obs_Time!$D$3:$T$3, 0) )</f>
        <v>2.42449E-2</v>
      </c>
      <c r="AU20" s="61">
        <f t="shared" si="54"/>
        <v>3.9192716944252394E-2</v>
      </c>
      <c r="AV20" s="63">
        <f>INDEX(Obs_Time!$D$11:$T$211,  MATCH($AF20, Obs_Time!$B$11:$B$211, 0), MATCH(AV$4, Obs_Time!$D$3:$T$3, 0) )</f>
        <v>0</v>
      </c>
      <c r="AW20" s="61">
        <f t="shared" si="55"/>
        <v>5.7283445179276311E-2</v>
      </c>
      <c r="AX20" s="63">
        <f>INDEX(Obs_Time!$D$11:$T$211,  MATCH($AF20, Obs_Time!$B$11:$B$211, 0), MATCH(AX$4, Obs_Time!$D$3:$T$3, 0) )</f>
        <v>3.6392599999999997E-2</v>
      </c>
      <c r="AY20" s="61">
        <f t="shared" si="56"/>
        <v>5.4257111192497133E-2</v>
      </c>
      <c r="AZ20" s="63">
        <f>INDEX(Obs_Time!$D$11:$T$211,  MATCH($AF20, Obs_Time!$B$11:$B$211, 0), MATCH(AZ$4, Obs_Time!$D$3:$T$3, 0) )</f>
        <v>2.4553499999999999E-2</v>
      </c>
      <c r="BA20" s="61">
        <f t="shared" si="57"/>
        <v>4.2388065316791804E-2</v>
      </c>
      <c r="BB20" s="63">
        <f>INDEX(Obs_Time!$D$11:$T$211,  MATCH($AF20, Obs_Time!$B$11:$B$211, 0), MATCH(BB$4, Obs_Time!$D$3:$T$3, 0) )</f>
        <v>4.9109E-2</v>
      </c>
      <c r="BC20" s="61">
        <f t="shared" si="58"/>
        <v>6.486438204006488E-2</v>
      </c>
      <c r="BD20" s="63">
        <f>INDEX(Obs_Time!$D$11:$T$211,  MATCH($AF20, Obs_Time!$B$11:$B$211, 0), MATCH(BD$4, Obs_Time!$D$3:$T$3, 0) )</f>
        <v>6.4255599999999996E-2</v>
      </c>
      <c r="BF20" s="31">
        <f t="shared" si="59"/>
        <v>22</v>
      </c>
      <c r="BG20" s="31">
        <f t="shared" si="60"/>
        <v>23</v>
      </c>
      <c r="BH20" s="57">
        <f t="shared" si="61"/>
        <v>2.5635423248628938E-2</v>
      </c>
      <c r="BI20" s="57">
        <f t="shared" si="62"/>
        <v>1.9406085014472694E-2</v>
      </c>
      <c r="BJ20" s="57">
        <f t="shared" si="63"/>
        <v>2.1846288982691715E-2</v>
      </c>
      <c r="BK20" s="58">
        <f t="shared" si="64"/>
        <v>6.0820499309443977E-2</v>
      </c>
      <c r="BL20" s="57">
        <f t="shared" si="65"/>
        <v>0</v>
      </c>
      <c r="BM20" s="57">
        <f t="shared" si="66"/>
        <v>6.1065369136999344E-2</v>
      </c>
      <c r="BN20" s="57">
        <f t="shared" si="67"/>
        <v>7.106359172002237E-2</v>
      </c>
      <c r="BQ20" s="57">
        <f t="shared" si="68"/>
        <v>5.6366586028969407E-2</v>
      </c>
      <c r="BR20" s="57">
        <f t="shared" si="69"/>
        <v>1.0330483437150938E-2</v>
      </c>
      <c r="BS20" s="57">
        <f t="shared" si="70"/>
        <v>2.1588579434419452E-2</v>
      </c>
      <c r="BT20" s="57">
        <f t="shared" si="71"/>
        <v>3.2574399680272161E-3</v>
      </c>
      <c r="BU20" s="57">
        <f t="shared" si="72"/>
        <v>7.5465040211746487E-3</v>
      </c>
      <c r="BV20" s="57">
        <f t="shared" si="73"/>
        <v>2.9648913440043164E-2</v>
      </c>
      <c r="BW20" s="57">
        <f t="shared" si="74"/>
        <v>1.7961749356254161E-2</v>
      </c>
      <c r="BX20" s="58">
        <f t="shared" si="75"/>
        <v>3.3116318550272507E-2</v>
      </c>
      <c r="BY20" s="57">
        <f t="shared" si="76"/>
        <v>5.4521450605308747E-2</v>
      </c>
      <c r="BZ20" s="57">
        <f t="shared" si="77"/>
        <v>5.2523171404737785E-2</v>
      </c>
      <c r="CA20" s="58">
        <f t="shared" si="78"/>
        <v>4.7551238759632401E-2</v>
      </c>
      <c r="CB20" s="57">
        <f t="shared" si="79"/>
        <v>0</v>
      </c>
      <c r="CC20" s="57">
        <f t="shared" si="80"/>
        <v>7.2063523677639157E-2</v>
      </c>
      <c r="CD20" s="57">
        <f t="shared" si="81"/>
        <v>6.9977892943862544E-2</v>
      </c>
      <c r="CE20" s="57">
        <f t="shared" si="82"/>
        <v>7.1642915615374864E-2</v>
      </c>
      <c r="CF20" s="57">
        <f t="shared" si="83"/>
        <v>0</v>
      </c>
      <c r="CG20" s="57">
        <f t="shared" si="84"/>
        <v>5.2941694880910342E-2</v>
      </c>
      <c r="CH20" s="57">
        <f t="shared" si="85"/>
        <v>7.1798267395022874E-2</v>
      </c>
      <c r="CI20" s="58">
        <f t="shared" si="86"/>
        <v>5.717532223088561E-2</v>
      </c>
      <c r="CJ20" s="57">
        <f t="shared" si="87"/>
        <v>2.4702453636240528E-2</v>
      </c>
      <c r="CL20" s="30">
        <f>Obs_Time!B22</f>
        <v>22</v>
      </c>
      <c r="CM20" s="26">
        <f t="shared" si="88"/>
        <v>23</v>
      </c>
      <c r="CN20" s="20">
        <f t="shared" si="20"/>
        <v>237500.41</v>
      </c>
      <c r="CO20" s="20">
        <f t="shared" si="21"/>
        <v>88929.9</v>
      </c>
      <c r="CP20" s="20">
        <f t="shared" si="22"/>
        <v>51187.3</v>
      </c>
      <c r="CQ20" s="106">
        <f t="shared" si="23"/>
        <v>10508.19</v>
      </c>
      <c r="CR20" s="143"/>
      <c r="CS20" s="20">
        <f t="shared" si="24"/>
        <v>1529.98</v>
      </c>
      <c r="CT20" s="20">
        <f t="shared" si="25"/>
        <v>1943.4399999999998</v>
      </c>
      <c r="CW20" s="20">
        <f t="shared" si="26"/>
        <v>93826.53</v>
      </c>
      <c r="CX20" s="20">
        <f t="shared" si="27"/>
        <v>9177.380000000001</v>
      </c>
      <c r="CY20" s="20">
        <f t="shared" si="28"/>
        <v>79752.51999999999</v>
      </c>
      <c r="CZ20" s="20">
        <f t="shared" si="29"/>
        <v>1163.57</v>
      </c>
      <c r="DA20" s="20">
        <f t="shared" si="30"/>
        <v>2393.11</v>
      </c>
      <c r="DB20" s="20">
        <f t="shared" si="31"/>
        <v>23089.989999999998</v>
      </c>
      <c r="DC20" s="20">
        <f t="shared" si="32"/>
        <v>28097.309999999998</v>
      </c>
      <c r="DD20" s="106">
        <f t="shared" si="33"/>
        <v>29850.42</v>
      </c>
      <c r="DE20" s="20">
        <f t="shared" si="34"/>
        <v>31736.6</v>
      </c>
      <c r="DF20" s="20">
        <f t="shared" si="35"/>
        <v>14847.55</v>
      </c>
      <c r="DG20" s="106">
        <f t="shared" si="36"/>
        <v>3690.6000000000004</v>
      </c>
      <c r="DH20" s="143"/>
      <c r="DI20" s="20">
        <f t="shared" si="37"/>
        <v>767.06</v>
      </c>
      <c r="DJ20" s="20">
        <f t="shared" si="38"/>
        <v>772.3599999999999</v>
      </c>
      <c r="DK20" s="20">
        <f t="shared" si="39"/>
        <v>6817.59</v>
      </c>
      <c r="DL20" s="143"/>
      <c r="DM20" s="20">
        <f t="shared" si="40"/>
        <v>762.92</v>
      </c>
      <c r="DN20" s="20">
        <f t="shared" si="41"/>
        <v>1171.08</v>
      </c>
      <c r="DO20" s="106">
        <f t="shared" si="42"/>
        <v>3538.87</v>
      </c>
      <c r="DP20" s="20">
        <f t="shared" si="43"/>
        <v>426.85</v>
      </c>
      <c r="DR20" s="31">
        <f t="shared" si="89"/>
        <v>11</v>
      </c>
      <c r="DS20" s="26">
        <f t="shared" si="90"/>
        <v>11.5</v>
      </c>
      <c r="DT20" s="101">
        <f t="shared" si="44"/>
        <v>392446.95</v>
      </c>
      <c r="DU20" s="101">
        <f t="shared" si="45"/>
        <v>180507.2</v>
      </c>
      <c r="DV20" s="101">
        <f t="shared" si="46"/>
        <v>126177.26</v>
      </c>
      <c r="DW20" s="102">
        <f t="shared" si="91"/>
        <v>5021.33</v>
      </c>
      <c r="DX20" s="144"/>
      <c r="DY20" s="101">
        <f t="shared" si="92"/>
        <v>448.93</v>
      </c>
      <c r="DZ20" s="101">
        <f t="shared" si="93"/>
        <v>434.57</v>
      </c>
      <c r="EB20" s="84">
        <f>MODEL_DATA!B17</f>
        <v>11</v>
      </c>
      <c r="EC20" s="84">
        <f>MODEL_DATA!C17</f>
        <v>69023.38</v>
      </c>
      <c r="ED20" s="84">
        <f>MODEL_DATA!D17</f>
        <v>45838.85</v>
      </c>
      <c r="EE20" s="84">
        <f>MODEL_DATA!E17</f>
        <v>134668.35</v>
      </c>
      <c r="EF20" s="84">
        <f>MODEL_DATA!F17</f>
        <v>4688.79</v>
      </c>
      <c r="EG20" s="84">
        <f>MODEL_DATA!G17</f>
        <v>12050.32</v>
      </c>
      <c r="EH20" s="84">
        <f>MODEL_DATA!H17</f>
        <v>42597.34</v>
      </c>
      <c r="EI20" s="84">
        <f>MODEL_DATA!I17</f>
        <v>83579.92</v>
      </c>
      <c r="EJ20" s="99">
        <f>MODEL_DATA!J17</f>
        <v>39342.33</v>
      </c>
      <c r="EK20" s="84">
        <f>MODEL_DATA!K17</f>
        <v>19861.46</v>
      </c>
      <c r="EL20" s="84">
        <f>MODEL_DATA!L17</f>
        <v>6568.09</v>
      </c>
      <c r="EM20" s="99">
        <f>MODEL_DATA!M17</f>
        <v>1890.66</v>
      </c>
      <c r="EN20" s="84">
        <f>MODEL_DATA!N17</f>
        <v>1913.91</v>
      </c>
      <c r="EO20" s="84">
        <f>MODEL_DATA!O17</f>
        <v>119.33</v>
      </c>
      <c r="EP20" s="84">
        <f>MODEL_DATA!P17</f>
        <v>124.19</v>
      </c>
      <c r="EQ20" s="84">
        <f>MODEL_DATA!Q17</f>
        <v>3130.67</v>
      </c>
      <c r="ER20" s="84">
        <f>MODEL_DATA!R17</f>
        <v>3071.49</v>
      </c>
      <c r="ES20" s="84">
        <f>MODEL_DATA!S17</f>
        <v>329.6</v>
      </c>
      <c r="ET20" s="84">
        <f>MODEL_DATA!T17</f>
        <v>310.38</v>
      </c>
      <c r="EU20" s="99">
        <f>MODEL_DATA!U17</f>
        <v>2687.17</v>
      </c>
      <c r="EV20" s="84">
        <f>MODEL_DATA!V17</f>
        <v>1071.97</v>
      </c>
    </row>
    <row r="21" spans="25:152" x14ac:dyDescent="0.25">
      <c r="Y21" s="30">
        <f>VLOOKUP(Z21, Lookup!$B$3:$D$30, 3, FALSE)</f>
        <v>33</v>
      </c>
      <c r="Z21" s="141" t="s">
        <v>49</v>
      </c>
      <c r="AA21" s="33">
        <f t="shared" si="12"/>
        <v>38.621996520856719</v>
      </c>
      <c r="AB21" s="21"/>
      <c r="AC21" s="145">
        <f t="shared" si="13"/>
        <v>38.621996520856719</v>
      </c>
      <c r="AD21" s="147">
        <f t="shared" si="14"/>
        <v>0</v>
      </c>
      <c r="AF21" s="32">
        <f t="shared" si="15"/>
        <v>22</v>
      </c>
      <c r="AG21" s="61">
        <f t="shared" si="47"/>
        <v>5.6366586028969407E-2</v>
      </c>
      <c r="AH21" s="63">
        <f>INDEX(Obs_Time!$D$11:$T$211,  MATCH($AF21, Obs_Time!$B$11:$B$211, 0), MATCH(AH$4, Obs_Time!$D$3:$T$3, 0) )</f>
        <v>5.1245300000000001E-2</v>
      </c>
      <c r="AI21" s="61">
        <f t="shared" si="48"/>
        <v>1.0330483437150938E-2</v>
      </c>
      <c r="AJ21" s="63">
        <f>INDEX(Obs_Time!$D$11:$T$211,  MATCH($AF21, Obs_Time!$B$11:$B$211, 0), MATCH(AJ$4, Obs_Time!$D$3:$T$3, 0) )</f>
        <v>1.31176E-2</v>
      </c>
      <c r="AK21" s="61">
        <f t="shared" si="49"/>
        <v>2.1588579434419452E-2</v>
      </c>
      <c r="AL21" s="63">
        <f>INDEX(Obs_Time!$D$11:$T$211,  MATCH($AF21, Obs_Time!$B$11:$B$211, 0), MATCH(AL$4, Obs_Time!$D$3:$T$3, 0) )</f>
        <v>1.9009700000000001E-2</v>
      </c>
      <c r="AM21" s="61">
        <f t="shared" si="50"/>
        <v>3.2574399680272161E-3</v>
      </c>
      <c r="AN21" s="63">
        <f>INDEX(Obs_Time!$D$11:$T$211,  MATCH($AF21, Obs_Time!$B$11:$B$211, 0), MATCH(AN$4, Obs_Time!$D$3:$T$3, 0) )</f>
        <v>1.4806000000000001E-3</v>
      </c>
      <c r="AO21" s="61">
        <f t="shared" si="51"/>
        <v>7.5465040211746487E-3</v>
      </c>
      <c r="AP21" s="63">
        <f>INDEX(Obs_Time!$D$11:$T$211,  MATCH($AF21, Obs_Time!$B$11:$B$211, 0), MATCH(AP$4, Obs_Time!$D$3:$T$3, 0) )</f>
        <v>8.8181000000000006E-3</v>
      </c>
      <c r="AQ21" s="61">
        <f t="shared" si="52"/>
        <v>2.9648913440043164E-2</v>
      </c>
      <c r="AR21" s="63">
        <f>INDEX(Obs_Time!$D$11:$T$211,  MATCH($AF21, Obs_Time!$B$11:$B$211, 0), MATCH(AR$4, Obs_Time!$D$3:$T$3, 0) )</f>
        <v>3.2546499999999999E-2</v>
      </c>
      <c r="AS21" s="61">
        <f t="shared" si="53"/>
        <v>1.7961749356254161E-2</v>
      </c>
      <c r="AT21" s="63">
        <f>INDEX(Obs_Time!$D$11:$T$211,  MATCH($AF21, Obs_Time!$B$11:$B$211, 0), MATCH(AT$4, Obs_Time!$D$3:$T$3, 0) )</f>
        <v>1.9000300000000001E-2</v>
      </c>
      <c r="AU21" s="61">
        <f t="shared" si="54"/>
        <v>3.3116318550272507E-2</v>
      </c>
      <c r="AV21" s="63">
        <f>INDEX(Obs_Time!$D$11:$T$211,  MATCH($AF21, Obs_Time!$B$11:$B$211, 0), MATCH(AV$4, Obs_Time!$D$3:$T$3, 0) )</f>
        <v>0</v>
      </c>
      <c r="AW21" s="61">
        <f t="shared" si="55"/>
        <v>5.4521450605308747E-2</v>
      </c>
      <c r="AX21" s="63">
        <f>INDEX(Obs_Time!$D$11:$T$211,  MATCH($AF21, Obs_Time!$B$11:$B$211, 0), MATCH(AX$4, Obs_Time!$D$3:$T$3, 0) )</f>
        <v>3.0614800000000001E-2</v>
      </c>
      <c r="AY21" s="61">
        <f t="shared" si="56"/>
        <v>5.2523171404737785E-2</v>
      </c>
      <c r="AZ21" s="63">
        <f>INDEX(Obs_Time!$D$11:$T$211,  MATCH($AF21, Obs_Time!$B$11:$B$211, 0), MATCH(AZ$4, Obs_Time!$D$3:$T$3, 0) )</f>
        <v>2.2013999999999999E-2</v>
      </c>
      <c r="BA21" s="61">
        <f t="shared" si="57"/>
        <v>4.7551238759632401E-2</v>
      </c>
      <c r="BB21" s="63">
        <f>INDEX(Obs_Time!$D$11:$T$211,  MATCH($AF21, Obs_Time!$B$11:$B$211, 0), MATCH(BB$4, Obs_Time!$D$3:$T$3, 0) )</f>
        <v>4.7980000000000002E-2</v>
      </c>
      <c r="BC21" s="61">
        <f t="shared" si="58"/>
        <v>7.1642915615374864E-2</v>
      </c>
      <c r="BD21" s="63">
        <f>INDEX(Obs_Time!$D$11:$T$211,  MATCH($AF21, Obs_Time!$B$11:$B$211, 0), MATCH(BD$4, Obs_Time!$D$3:$T$3, 0) )</f>
        <v>6.42374E-2</v>
      </c>
      <c r="BF21" s="31">
        <f t="shared" si="59"/>
        <v>24</v>
      </c>
      <c r="BG21" s="31">
        <f t="shared" si="60"/>
        <v>25</v>
      </c>
      <c r="BH21" s="57">
        <f t="shared" si="61"/>
        <v>2.0458476653406478E-2</v>
      </c>
      <c r="BI21" s="57">
        <f t="shared" si="62"/>
        <v>1.4318686711130313E-2</v>
      </c>
      <c r="BJ21" s="57">
        <f t="shared" si="63"/>
        <v>1.6640149133818304E-2</v>
      </c>
      <c r="BK21" s="58">
        <f t="shared" si="64"/>
        <v>5.6884254802029605E-2</v>
      </c>
      <c r="BL21" s="57">
        <f t="shared" si="65"/>
        <v>0</v>
      </c>
      <c r="BM21" s="57">
        <f t="shared" si="66"/>
        <v>4.5074015787001195E-2</v>
      </c>
      <c r="BN21" s="57">
        <f t="shared" si="67"/>
        <v>5.0972103890975173E-2</v>
      </c>
      <c r="BQ21" s="57">
        <f t="shared" si="68"/>
        <v>4.9464905239927207E-2</v>
      </c>
      <c r="BR21" s="57">
        <f t="shared" si="69"/>
        <v>6.2851809480859158E-3</v>
      </c>
      <c r="BS21" s="57">
        <f t="shared" si="70"/>
        <v>1.6250578647006655E-2</v>
      </c>
      <c r="BT21" s="57">
        <f t="shared" si="71"/>
        <v>1.4442734682960554E-3</v>
      </c>
      <c r="BU21" s="57">
        <f t="shared" si="72"/>
        <v>6.5555387547831592E-3</v>
      </c>
      <c r="BV21" s="57">
        <f t="shared" si="73"/>
        <v>2.2027444427813011E-2</v>
      </c>
      <c r="BW21" s="57">
        <f t="shared" si="74"/>
        <v>1.3958082072507174E-2</v>
      </c>
      <c r="BX21" s="58">
        <f t="shared" si="75"/>
        <v>2.6966543858441033E-2</v>
      </c>
      <c r="BY21" s="57">
        <f t="shared" si="76"/>
        <v>4.8625940597927297E-2</v>
      </c>
      <c r="BZ21" s="57">
        <f t="shared" si="77"/>
        <v>4.7650551561308138E-2</v>
      </c>
      <c r="CA21" s="58">
        <f t="shared" si="78"/>
        <v>4.7751333795110935E-2</v>
      </c>
      <c r="CB21" s="57">
        <f t="shared" si="79"/>
        <v>0</v>
      </c>
      <c r="CC21" s="57">
        <f t="shared" si="80"/>
        <v>5.7474385159269559E-2</v>
      </c>
      <c r="CD21" s="57">
        <f t="shared" si="81"/>
        <v>5.8361722175914177E-2</v>
      </c>
      <c r="CE21" s="57">
        <f t="shared" si="82"/>
        <v>6.4333070269554565E-2</v>
      </c>
      <c r="CF21" s="57">
        <f t="shared" si="83"/>
        <v>0</v>
      </c>
      <c r="CG21" s="57">
        <f t="shared" si="84"/>
        <v>3.5914609900926896E-2</v>
      </c>
      <c r="CH21" s="57">
        <f t="shared" si="85"/>
        <v>4.5971662773516754E-2</v>
      </c>
      <c r="CI21" s="58">
        <f t="shared" si="86"/>
        <v>5.0194635888550707E-2</v>
      </c>
      <c r="CJ21" s="57">
        <f t="shared" si="87"/>
        <v>1.6588289352915508E-2</v>
      </c>
      <c r="CL21" s="30">
        <f>Obs_Time!B23</f>
        <v>24</v>
      </c>
      <c r="CM21" s="26">
        <f t="shared" si="88"/>
        <v>25</v>
      </c>
      <c r="CN21" s="20">
        <f t="shared" si="20"/>
        <v>189538.38</v>
      </c>
      <c r="CO21" s="20">
        <f t="shared" si="21"/>
        <v>65616.5</v>
      </c>
      <c r="CP21" s="20">
        <f t="shared" si="22"/>
        <v>38988.97</v>
      </c>
      <c r="CQ21" s="106">
        <f t="shared" si="23"/>
        <v>9828.11</v>
      </c>
      <c r="CR21" s="143"/>
      <c r="CS21" s="20">
        <f t="shared" si="24"/>
        <v>1129.32</v>
      </c>
      <c r="CT21" s="20">
        <f t="shared" si="25"/>
        <v>1393.98</v>
      </c>
      <c r="CW21" s="20">
        <f t="shared" si="26"/>
        <v>82338.149999999994</v>
      </c>
      <c r="CX21" s="20">
        <f t="shared" si="27"/>
        <v>5583.6200000000008</v>
      </c>
      <c r="CY21" s="20">
        <f t="shared" si="28"/>
        <v>60032.880000000005</v>
      </c>
      <c r="CZ21" s="20">
        <f t="shared" si="29"/>
        <v>515.90000000000009</v>
      </c>
      <c r="DA21" s="20">
        <f t="shared" si="30"/>
        <v>2078.8599999999997</v>
      </c>
      <c r="DB21" s="20">
        <f t="shared" si="31"/>
        <v>17154.54</v>
      </c>
      <c r="DC21" s="20">
        <f t="shared" si="32"/>
        <v>21834.43</v>
      </c>
      <c r="DD21" s="106">
        <f t="shared" si="33"/>
        <v>24307.129999999997</v>
      </c>
      <c r="DE21" s="20">
        <f t="shared" si="34"/>
        <v>28304.86</v>
      </c>
      <c r="DF21" s="20">
        <f t="shared" si="35"/>
        <v>13470.130000000001</v>
      </c>
      <c r="DG21" s="106">
        <f t="shared" si="36"/>
        <v>3706.13</v>
      </c>
      <c r="DH21" s="143"/>
      <c r="DI21" s="20">
        <f t="shared" si="37"/>
        <v>611.77</v>
      </c>
      <c r="DJ21" s="20">
        <f t="shared" si="38"/>
        <v>644.15000000000009</v>
      </c>
      <c r="DK21" s="20">
        <f t="shared" si="39"/>
        <v>6121.98</v>
      </c>
      <c r="DL21" s="143"/>
      <c r="DM21" s="20">
        <f t="shared" si="40"/>
        <v>517.54999999999995</v>
      </c>
      <c r="DN21" s="20">
        <f t="shared" si="41"/>
        <v>749.82999999999993</v>
      </c>
      <c r="DO21" s="106">
        <f t="shared" si="42"/>
        <v>3106.8</v>
      </c>
      <c r="DP21" s="20">
        <f t="shared" si="43"/>
        <v>286.64</v>
      </c>
      <c r="DR21" s="31">
        <f t="shared" si="89"/>
        <v>12</v>
      </c>
      <c r="DS21" s="26">
        <f t="shared" si="90"/>
        <v>12.5</v>
      </c>
      <c r="DT21" s="101">
        <f t="shared" si="44"/>
        <v>332358.57</v>
      </c>
      <c r="DU21" s="101">
        <f t="shared" si="45"/>
        <v>150274</v>
      </c>
      <c r="DV21" s="101">
        <f t="shared" si="46"/>
        <v>100735.4</v>
      </c>
      <c r="DW21" s="102">
        <f t="shared" si="91"/>
        <v>3833.05</v>
      </c>
      <c r="DX21" s="144"/>
      <c r="DY21" s="101">
        <f t="shared" si="92"/>
        <v>392.17</v>
      </c>
      <c r="DZ21" s="101">
        <f t="shared" si="93"/>
        <v>391.33000000000004</v>
      </c>
      <c r="EB21" s="84">
        <f>MODEL_DATA!B18</f>
        <v>12</v>
      </c>
      <c r="EC21" s="84">
        <f>MODEL_DATA!C18</f>
        <v>67924.570000000007</v>
      </c>
      <c r="ED21" s="84">
        <f>MODEL_DATA!D18</f>
        <v>37047.61</v>
      </c>
      <c r="EE21" s="84">
        <f>MODEL_DATA!E18</f>
        <v>113226.39</v>
      </c>
      <c r="EF21" s="84">
        <f>MODEL_DATA!F18</f>
        <v>4162.99</v>
      </c>
      <c r="EG21" s="84">
        <f>MODEL_DATA!G18</f>
        <v>9261.61</v>
      </c>
      <c r="EH21" s="84">
        <f>MODEL_DATA!H18</f>
        <v>34300.959999999999</v>
      </c>
      <c r="EI21" s="84">
        <f>MODEL_DATA!I18</f>
        <v>66434.44</v>
      </c>
      <c r="EJ21" s="99">
        <f>MODEL_DATA!J18</f>
        <v>33435.71</v>
      </c>
      <c r="EK21" s="84">
        <f>MODEL_DATA!K18</f>
        <v>19160.68</v>
      </c>
      <c r="EL21" s="84">
        <f>MODEL_DATA!L18</f>
        <v>6458.98</v>
      </c>
      <c r="EM21" s="99">
        <f>MODEL_DATA!M18</f>
        <v>1388.7</v>
      </c>
      <c r="EN21" s="84">
        <f>MODEL_DATA!N18</f>
        <v>1603.04</v>
      </c>
      <c r="EO21" s="84">
        <f>MODEL_DATA!O18</f>
        <v>122.79</v>
      </c>
      <c r="EP21" s="84">
        <f>MODEL_DATA!P18</f>
        <v>123.65</v>
      </c>
      <c r="EQ21" s="84">
        <f>MODEL_DATA!Q18</f>
        <v>2444.35</v>
      </c>
      <c r="ER21" s="84">
        <f>MODEL_DATA!R18</f>
        <v>2449.17</v>
      </c>
      <c r="ES21" s="84">
        <f>MODEL_DATA!S18</f>
        <v>269.38</v>
      </c>
      <c r="ET21" s="84">
        <f>MODEL_DATA!T18</f>
        <v>267.68</v>
      </c>
      <c r="EU21" s="99">
        <f>MODEL_DATA!U18</f>
        <v>2620.25</v>
      </c>
      <c r="EV21" s="84">
        <f>MODEL_DATA!V18</f>
        <v>824.11</v>
      </c>
    </row>
    <row r="22" spans="25:152" x14ac:dyDescent="0.25">
      <c r="Y22" s="30">
        <f>VLOOKUP(Z22, Lookup!$B$3:$D$30, 3, FALSE)</f>
        <v>43</v>
      </c>
      <c r="Z22" s="141" t="s">
        <v>51</v>
      </c>
      <c r="AA22" s="33">
        <f t="shared" si="12"/>
        <v>38.503458465915024</v>
      </c>
      <c r="AB22" s="21"/>
      <c r="AC22" s="145">
        <f t="shared" si="13"/>
        <v>38.503458465915024</v>
      </c>
      <c r="AD22" s="1">
        <f t="shared" si="14"/>
        <v>0</v>
      </c>
      <c r="AF22" s="32">
        <f t="shared" si="15"/>
        <v>24</v>
      </c>
      <c r="AG22" s="61">
        <f t="shared" si="47"/>
        <v>4.9464905239927207E-2</v>
      </c>
      <c r="AH22" s="63">
        <f>INDEX(Obs_Time!$D$11:$T$211,  MATCH($AF22, Obs_Time!$B$11:$B$211, 0), MATCH(AH$4, Obs_Time!$D$3:$T$3, 0) )</f>
        <v>4.5385000000000002E-2</v>
      </c>
      <c r="AI22" s="61">
        <f t="shared" si="48"/>
        <v>6.2851809480859158E-3</v>
      </c>
      <c r="AJ22" s="63">
        <f>INDEX(Obs_Time!$D$11:$T$211,  MATCH($AF22, Obs_Time!$B$11:$B$211, 0), MATCH(AJ$4, Obs_Time!$D$3:$T$3, 0) )</f>
        <v>9.3130999999999995E-3</v>
      </c>
      <c r="AK22" s="61">
        <f t="shared" si="49"/>
        <v>1.6250578647006655E-2</v>
      </c>
      <c r="AL22" s="63">
        <f>INDEX(Obs_Time!$D$11:$T$211,  MATCH($AF22, Obs_Time!$B$11:$B$211, 0), MATCH(AL$4, Obs_Time!$D$3:$T$3, 0) )</f>
        <v>1.51238E-2</v>
      </c>
      <c r="AM22" s="61">
        <f t="shared" si="50"/>
        <v>1.4442734682960554E-3</v>
      </c>
      <c r="AN22" s="63">
        <f>INDEX(Obs_Time!$D$11:$T$211,  MATCH($AF22, Obs_Time!$B$11:$B$211, 0), MATCH(AN$4, Obs_Time!$D$3:$T$3, 0) )</f>
        <v>1.0705000000000001E-3</v>
      </c>
      <c r="AO22" s="61">
        <f t="shared" si="51"/>
        <v>6.5555387547831592E-3</v>
      </c>
      <c r="AP22" s="63">
        <f>INDEX(Obs_Time!$D$11:$T$211,  MATCH($AF22, Obs_Time!$B$11:$B$211, 0), MATCH(AP$4, Obs_Time!$D$3:$T$3, 0) )</f>
        <v>5.4387000000000003E-3</v>
      </c>
      <c r="AQ22" s="61">
        <f t="shared" si="52"/>
        <v>2.2027444427813011E-2</v>
      </c>
      <c r="AR22" s="63">
        <f>INDEX(Obs_Time!$D$11:$T$211,  MATCH($AF22, Obs_Time!$B$11:$B$211, 0), MATCH(AR$4, Obs_Time!$D$3:$T$3, 0) )</f>
        <v>2.43781E-2</v>
      </c>
      <c r="AS22" s="61">
        <f t="shared" si="53"/>
        <v>1.3958082072507174E-2</v>
      </c>
      <c r="AT22" s="63">
        <f>INDEX(Obs_Time!$D$11:$T$211,  MATCH($AF22, Obs_Time!$B$11:$B$211, 0), MATCH(AT$4, Obs_Time!$D$3:$T$3, 0) )</f>
        <v>1.47406E-2</v>
      </c>
      <c r="AU22" s="61">
        <f t="shared" si="54"/>
        <v>2.6966543858441033E-2</v>
      </c>
      <c r="AV22" s="63">
        <f>INDEX(Obs_Time!$D$11:$T$211,  MATCH($AF22, Obs_Time!$B$11:$B$211, 0), MATCH(AV$4, Obs_Time!$D$3:$T$3, 0) )</f>
        <v>0</v>
      </c>
      <c r="AW22" s="61">
        <f t="shared" si="55"/>
        <v>4.8625940597927297E-2</v>
      </c>
      <c r="AX22" s="63">
        <f>INDEX(Obs_Time!$D$11:$T$211,  MATCH($AF22, Obs_Time!$B$11:$B$211, 0), MATCH(AX$4, Obs_Time!$D$3:$T$3, 0) )</f>
        <v>2.4836500000000001E-2</v>
      </c>
      <c r="AY22" s="61">
        <f t="shared" si="56"/>
        <v>4.7650551561308138E-2</v>
      </c>
      <c r="AZ22" s="63">
        <f>INDEX(Obs_Time!$D$11:$T$211,  MATCH($AF22, Obs_Time!$B$11:$B$211, 0), MATCH(AZ$4, Obs_Time!$D$3:$T$3, 0) )</f>
        <v>1.94743E-2</v>
      </c>
      <c r="BA22" s="61">
        <f t="shared" si="57"/>
        <v>4.7751333795110935E-2</v>
      </c>
      <c r="BB22" s="63">
        <f>INDEX(Obs_Time!$D$11:$T$211,  MATCH($AF22, Obs_Time!$B$11:$B$211, 0), MATCH(BB$4, Obs_Time!$D$3:$T$3, 0) )</f>
        <v>4.4163599999999997E-2</v>
      </c>
      <c r="BC22" s="61">
        <f t="shared" si="58"/>
        <v>6.4333070269554565E-2</v>
      </c>
      <c r="BD22" s="63">
        <f>INDEX(Obs_Time!$D$11:$T$211,  MATCH($AF22, Obs_Time!$B$11:$B$211, 0), MATCH(BD$4, Obs_Time!$D$3:$T$3, 0) )</f>
        <v>6.1240799999999998E-2</v>
      </c>
      <c r="BF22" s="31">
        <f t="shared" si="59"/>
        <v>26</v>
      </c>
      <c r="BG22" s="31">
        <f t="shared" si="60"/>
        <v>27</v>
      </c>
      <c r="BH22" s="57">
        <f t="shared" si="61"/>
        <v>1.6156841708700749E-2</v>
      </c>
      <c r="BI22" s="57">
        <f t="shared" si="62"/>
        <v>1.0206228695166644E-2</v>
      </c>
      <c r="BJ22" s="57">
        <f t="shared" si="63"/>
        <v>1.343845974403437E-2</v>
      </c>
      <c r="BK22" s="58">
        <f t="shared" si="64"/>
        <v>4.9519076443410213E-2</v>
      </c>
      <c r="BL22" s="57">
        <f t="shared" si="65"/>
        <v>0</v>
      </c>
      <c r="BM22" s="57">
        <f t="shared" si="66"/>
        <v>4.1349777826914527E-2</v>
      </c>
      <c r="BN22" s="57">
        <f t="shared" si="67"/>
        <v>4.1708138467670269E-2</v>
      </c>
      <c r="BQ22" s="57">
        <f t="shared" si="68"/>
        <v>4.1673905492141408E-2</v>
      </c>
      <c r="BR22" s="57">
        <f t="shared" si="69"/>
        <v>4.2789753953539804E-3</v>
      </c>
      <c r="BS22" s="57">
        <f t="shared" si="70"/>
        <v>1.1631610488565031E-2</v>
      </c>
      <c r="BT22" s="57">
        <f t="shared" si="71"/>
        <v>5.3199319089028765E-4</v>
      </c>
      <c r="BU22" s="57">
        <f t="shared" si="72"/>
        <v>5.8912687997621045E-3</v>
      </c>
      <c r="BV22" s="57">
        <f t="shared" si="73"/>
        <v>1.7812674282943787E-2</v>
      </c>
      <c r="BW22" s="57">
        <f t="shared" si="74"/>
        <v>1.1260755331396184E-2</v>
      </c>
      <c r="BX22" s="58">
        <f t="shared" si="75"/>
        <v>2.1562192031584781E-2</v>
      </c>
      <c r="BY22" s="57">
        <f t="shared" si="76"/>
        <v>4.0629875771059101E-2</v>
      </c>
      <c r="BZ22" s="57">
        <f t="shared" si="77"/>
        <v>4.2202769994988419E-2</v>
      </c>
      <c r="CA22" s="58">
        <f t="shared" si="78"/>
        <v>4.6490464498785772E-2</v>
      </c>
      <c r="CB22" s="57">
        <f t="shared" si="79"/>
        <v>0</v>
      </c>
      <c r="CC22" s="57">
        <f t="shared" si="80"/>
        <v>5.2502672812098986E-2</v>
      </c>
      <c r="CD22" s="57">
        <f t="shared" si="81"/>
        <v>5.3546189250896957E-2</v>
      </c>
      <c r="CE22" s="57">
        <f t="shared" si="82"/>
        <v>5.1989214034785382E-2</v>
      </c>
      <c r="CF22" s="57">
        <f t="shared" si="83"/>
        <v>0</v>
      </c>
      <c r="CG22" s="57">
        <f t="shared" si="84"/>
        <v>3.3111806125642504E-2</v>
      </c>
      <c r="CH22" s="57">
        <f t="shared" si="85"/>
        <v>3.3697511449539252E-2</v>
      </c>
      <c r="CI22" s="58">
        <f t="shared" si="86"/>
        <v>4.2116769900538087E-2</v>
      </c>
      <c r="CJ22" s="57">
        <f t="shared" si="87"/>
        <v>1.2474203774842792E-2</v>
      </c>
      <c r="CL22" s="30">
        <f>Obs_Time!B24</f>
        <v>26</v>
      </c>
      <c r="CM22" s="26">
        <f t="shared" si="88"/>
        <v>27</v>
      </c>
      <c r="CN22" s="20">
        <f t="shared" si="20"/>
        <v>149685.71</v>
      </c>
      <c r="CO22" s="20">
        <f t="shared" si="21"/>
        <v>46770.84</v>
      </c>
      <c r="CP22" s="20">
        <f t="shared" si="22"/>
        <v>31487.200000000001</v>
      </c>
      <c r="CQ22" s="106">
        <f t="shared" si="23"/>
        <v>8555.5999999999985</v>
      </c>
      <c r="CR22" s="143"/>
      <c r="CS22" s="20">
        <f t="shared" si="24"/>
        <v>1036.01</v>
      </c>
      <c r="CT22" s="20">
        <f t="shared" si="25"/>
        <v>1140.6299999999999</v>
      </c>
      <c r="CW22" s="20">
        <f t="shared" si="26"/>
        <v>69369.429999999993</v>
      </c>
      <c r="CX22" s="20">
        <f t="shared" si="27"/>
        <v>3801.35</v>
      </c>
      <c r="CY22" s="20">
        <f t="shared" si="28"/>
        <v>42969.49</v>
      </c>
      <c r="CZ22" s="20">
        <f t="shared" si="29"/>
        <v>190.03</v>
      </c>
      <c r="DA22" s="20">
        <f t="shared" si="30"/>
        <v>1868.21</v>
      </c>
      <c r="DB22" s="20">
        <f t="shared" si="31"/>
        <v>13872.16</v>
      </c>
      <c r="DC22" s="20">
        <f t="shared" si="32"/>
        <v>17615.04</v>
      </c>
      <c r="DD22" s="106">
        <f t="shared" si="33"/>
        <v>19435.75</v>
      </c>
      <c r="DE22" s="20">
        <f t="shared" si="34"/>
        <v>23650.400000000001</v>
      </c>
      <c r="DF22" s="20">
        <f t="shared" si="35"/>
        <v>11930.119999999999</v>
      </c>
      <c r="DG22" s="106">
        <f t="shared" si="36"/>
        <v>3608.27</v>
      </c>
      <c r="DH22" s="143"/>
      <c r="DI22" s="20">
        <f t="shared" si="37"/>
        <v>558.85</v>
      </c>
      <c r="DJ22" s="20">
        <f t="shared" si="38"/>
        <v>591</v>
      </c>
      <c r="DK22" s="20">
        <f t="shared" si="39"/>
        <v>4947.33</v>
      </c>
      <c r="DL22" s="143"/>
      <c r="DM22" s="20">
        <f t="shared" si="40"/>
        <v>477.15999999999997</v>
      </c>
      <c r="DN22" s="20">
        <f t="shared" si="41"/>
        <v>549.63</v>
      </c>
      <c r="DO22" s="106">
        <f t="shared" si="42"/>
        <v>2606.8199999999997</v>
      </c>
      <c r="DP22" s="20">
        <f t="shared" si="43"/>
        <v>215.55</v>
      </c>
      <c r="DR22" s="31">
        <f t="shared" si="89"/>
        <v>13</v>
      </c>
      <c r="DS22" s="26">
        <f t="shared" si="90"/>
        <v>13.5</v>
      </c>
      <c r="DT22" s="101">
        <f t="shared" si="44"/>
        <v>292958.81</v>
      </c>
      <c r="DU22" s="101">
        <f t="shared" si="45"/>
        <v>130622.75</v>
      </c>
      <c r="DV22" s="101">
        <f t="shared" si="46"/>
        <v>84816.73000000001</v>
      </c>
      <c r="DW22" s="102">
        <f t="shared" si="91"/>
        <v>3185.11</v>
      </c>
      <c r="DX22" s="144"/>
      <c r="DY22" s="101">
        <f t="shared" si="92"/>
        <v>392.08000000000004</v>
      </c>
      <c r="DZ22" s="101">
        <f t="shared" si="93"/>
        <v>393.67</v>
      </c>
      <c r="EB22" s="84">
        <f>MODEL_DATA!B19</f>
        <v>13</v>
      </c>
      <c r="EC22" s="84">
        <f>MODEL_DATA!C19</f>
        <v>66221.83</v>
      </c>
      <c r="ED22" s="84">
        <f>MODEL_DATA!D19</f>
        <v>32413.72</v>
      </c>
      <c r="EE22" s="84">
        <f>MODEL_DATA!E19</f>
        <v>98209.03</v>
      </c>
      <c r="EF22" s="84">
        <f>MODEL_DATA!F19</f>
        <v>3950.07</v>
      </c>
      <c r="EG22" s="84">
        <f>MODEL_DATA!G19</f>
        <v>7347.43</v>
      </c>
      <c r="EH22" s="84">
        <f>MODEL_DATA!H19</f>
        <v>30540.47</v>
      </c>
      <c r="EI22" s="84">
        <f>MODEL_DATA!I19</f>
        <v>54276.26</v>
      </c>
      <c r="EJ22" s="99">
        <f>MODEL_DATA!J19</f>
        <v>29425.919999999998</v>
      </c>
      <c r="EK22" s="84">
        <f>MODEL_DATA!K19</f>
        <v>18964.28</v>
      </c>
      <c r="EL22" s="84">
        <f>MODEL_DATA!L19</f>
        <v>6567.9</v>
      </c>
      <c r="EM22" s="99">
        <f>MODEL_DATA!M19</f>
        <v>1586.69</v>
      </c>
      <c r="EN22" s="84">
        <f>MODEL_DATA!N19</f>
        <v>1463.82</v>
      </c>
      <c r="EO22" s="84">
        <f>MODEL_DATA!O19</f>
        <v>134.59</v>
      </c>
      <c r="EP22" s="84">
        <f>MODEL_DATA!P19</f>
        <v>134.75</v>
      </c>
      <c r="EQ22" s="84">
        <f>MODEL_DATA!Q19</f>
        <v>1598.42</v>
      </c>
      <c r="ER22" s="84">
        <f>MODEL_DATA!R19</f>
        <v>1452.34</v>
      </c>
      <c r="ES22" s="84">
        <f>MODEL_DATA!S19</f>
        <v>257.49</v>
      </c>
      <c r="ET22" s="84">
        <f>MODEL_DATA!T19</f>
        <v>258.92</v>
      </c>
      <c r="EU22" s="99">
        <f>MODEL_DATA!U19</f>
        <v>2564.7399999999998</v>
      </c>
      <c r="EV22" s="84">
        <f>MODEL_DATA!V19</f>
        <v>721.42</v>
      </c>
    </row>
    <row r="23" spans="25:152" x14ac:dyDescent="0.25">
      <c r="AF23" s="32">
        <f t="shared" si="15"/>
        <v>26</v>
      </c>
      <c r="AG23" s="61">
        <f t="shared" si="47"/>
        <v>4.1673905492141408E-2</v>
      </c>
      <c r="AH23" s="63">
        <f>INDEX(Obs_Time!$D$11:$T$211,  MATCH($AF23, Obs_Time!$B$11:$B$211, 0), MATCH(AH$4, Obs_Time!$D$3:$T$3, 0) )</f>
        <v>3.9524900000000002E-2</v>
      </c>
      <c r="AI23" s="61">
        <f t="shared" si="48"/>
        <v>4.2789753953539804E-3</v>
      </c>
      <c r="AJ23" s="63">
        <f>INDEX(Obs_Time!$D$11:$T$211,  MATCH($AF23, Obs_Time!$B$11:$B$211, 0), MATCH(AJ$4, Obs_Time!$D$3:$T$3, 0) )</f>
        <v>6.7873999999999999E-3</v>
      </c>
      <c r="AK23" s="61">
        <f t="shared" si="49"/>
        <v>1.1631610488565031E-2</v>
      </c>
      <c r="AL23" s="63">
        <f>INDEX(Obs_Time!$D$11:$T$211,  MATCH($AF23, Obs_Time!$B$11:$B$211, 0), MATCH(AL$4, Obs_Time!$D$3:$T$3, 0) )</f>
        <v>1.1738999999999999E-2</v>
      </c>
      <c r="AM23" s="61">
        <f t="shared" si="50"/>
        <v>5.3199319089028765E-4</v>
      </c>
      <c r="AN23" s="63">
        <f>INDEX(Obs_Time!$D$11:$T$211,  MATCH($AF23, Obs_Time!$B$11:$B$211, 0), MATCH(AN$4, Obs_Time!$D$3:$T$3, 0) )</f>
        <v>5.3779999999999995E-4</v>
      </c>
      <c r="AO23" s="61">
        <f t="shared" si="51"/>
        <v>5.8912687997621045E-3</v>
      </c>
      <c r="AP23" s="63">
        <f>INDEX(Obs_Time!$D$11:$T$211,  MATCH($AF23, Obs_Time!$B$11:$B$211, 0), MATCH(AP$4, Obs_Time!$D$3:$T$3, 0) )</f>
        <v>2.8200999999999999E-3</v>
      </c>
      <c r="AQ23" s="61">
        <f t="shared" si="52"/>
        <v>1.7812674282943787E-2</v>
      </c>
      <c r="AR23" s="63">
        <f>INDEX(Obs_Time!$D$11:$T$211,  MATCH($AF23, Obs_Time!$B$11:$B$211, 0), MATCH(AR$4, Obs_Time!$D$3:$T$3, 0) )</f>
        <v>1.9247400000000001E-2</v>
      </c>
      <c r="AS23" s="61">
        <f t="shared" si="53"/>
        <v>1.1260755331396184E-2</v>
      </c>
      <c r="AT23" s="63">
        <f>INDEX(Obs_Time!$D$11:$T$211,  MATCH($AF23, Obs_Time!$B$11:$B$211, 0), MATCH(AT$4, Obs_Time!$D$3:$T$3, 0) )</f>
        <v>1.1598000000000001E-2</v>
      </c>
      <c r="AU23" s="61">
        <f t="shared" si="54"/>
        <v>2.1562192031584781E-2</v>
      </c>
      <c r="AV23" s="63">
        <f>INDEX(Obs_Time!$D$11:$T$211,  MATCH($AF23, Obs_Time!$B$11:$B$211, 0), MATCH(AV$4, Obs_Time!$D$3:$T$3, 0) )</f>
        <v>0</v>
      </c>
      <c r="AW23" s="61">
        <f t="shared" si="55"/>
        <v>4.0629875771059101E-2</v>
      </c>
      <c r="AX23" s="63">
        <f>INDEX(Obs_Time!$D$11:$T$211,  MATCH($AF23, Obs_Time!$B$11:$B$211, 0), MATCH(AX$4, Obs_Time!$D$3:$T$3, 0) )</f>
        <v>2.33406E-2</v>
      </c>
      <c r="AY23" s="61">
        <f t="shared" si="56"/>
        <v>4.2202769994988419E-2</v>
      </c>
      <c r="AZ23" s="63">
        <f>INDEX(Obs_Time!$D$11:$T$211,  MATCH($AF23, Obs_Time!$B$11:$B$211, 0), MATCH(AZ$4, Obs_Time!$D$3:$T$3, 0) )</f>
        <v>1.69348E-2</v>
      </c>
      <c r="BA23" s="61">
        <f t="shared" si="57"/>
        <v>4.6490464498785772E-2</v>
      </c>
      <c r="BB23" s="63">
        <f>INDEX(Obs_Time!$D$11:$T$211,  MATCH($AF23, Obs_Time!$B$11:$B$211, 0), MATCH(BB$4, Obs_Time!$D$3:$T$3, 0) )</f>
        <v>4.4124999999999998E-2</v>
      </c>
      <c r="BC23" s="61">
        <f t="shared" si="58"/>
        <v>5.1989214034785382E-2</v>
      </c>
      <c r="BD23" s="63">
        <f>INDEX(Obs_Time!$D$11:$T$211,  MATCH($AF23, Obs_Time!$B$11:$B$211, 0), MATCH(BD$4, Obs_Time!$D$3:$T$3, 0) )</f>
        <v>5.6747600000000002E-2</v>
      </c>
      <c r="BF23" s="31">
        <f t="shared" si="59"/>
        <v>28</v>
      </c>
      <c r="BG23" s="31">
        <f t="shared" si="60"/>
        <v>29</v>
      </c>
      <c r="BH23" s="57">
        <f t="shared" si="61"/>
        <v>1.2535333337313388E-2</v>
      </c>
      <c r="BI23" s="57">
        <f t="shared" si="62"/>
        <v>7.1734467704400789E-3</v>
      </c>
      <c r="BJ23" s="57">
        <f t="shared" si="63"/>
        <v>1.0277242963359112E-2</v>
      </c>
      <c r="BK23" s="58">
        <f t="shared" si="64"/>
        <v>4.8503876339598205E-2</v>
      </c>
      <c r="BL23" s="57">
        <f t="shared" si="65"/>
        <v>0</v>
      </c>
      <c r="BM23" s="57">
        <f t="shared" si="66"/>
        <v>3.6725911492373309E-2</v>
      </c>
      <c r="BN23" s="57">
        <f t="shared" si="67"/>
        <v>3.5230493017745418E-2</v>
      </c>
      <c r="BQ23" s="57">
        <f t="shared" si="68"/>
        <v>3.4553550546498259E-2</v>
      </c>
      <c r="BR23" s="57">
        <f t="shared" si="69"/>
        <v>3.3438672810834152E-3</v>
      </c>
      <c r="BS23" s="57">
        <f t="shared" si="70"/>
        <v>8.0943814098747412E-3</v>
      </c>
      <c r="BT23" s="57">
        <f t="shared" si="71"/>
        <v>2.2110625804617649E-4</v>
      </c>
      <c r="BU23" s="57">
        <f t="shared" si="72"/>
        <v>4.9979652495206377E-3</v>
      </c>
      <c r="BV23" s="57">
        <f t="shared" si="73"/>
        <v>1.3935752946809855E-2</v>
      </c>
      <c r="BW23" s="57">
        <f t="shared" si="74"/>
        <v>8.4558523425351251E-3</v>
      </c>
      <c r="BX23" s="58">
        <f t="shared" si="75"/>
        <v>1.6703924497009862E-2</v>
      </c>
      <c r="BY23" s="57">
        <f t="shared" si="76"/>
        <v>3.2061600790374283E-2</v>
      </c>
      <c r="BZ23" s="57">
        <f t="shared" si="77"/>
        <v>3.6492046237498167E-2</v>
      </c>
      <c r="CA23" s="58">
        <f t="shared" si="78"/>
        <v>4.6385069946936815E-2</v>
      </c>
      <c r="CB23" s="57">
        <f t="shared" si="79"/>
        <v>0</v>
      </c>
      <c r="CC23" s="57">
        <f t="shared" si="80"/>
        <v>4.6557662280561678E-2</v>
      </c>
      <c r="CD23" s="57">
        <f t="shared" si="81"/>
        <v>4.9827854890733152E-2</v>
      </c>
      <c r="CE23" s="57">
        <f t="shared" si="82"/>
        <v>5.0231976015308863E-2</v>
      </c>
      <c r="CF23" s="57">
        <f t="shared" si="83"/>
        <v>0</v>
      </c>
      <c r="CG23" s="57">
        <f t="shared" si="84"/>
        <v>2.946378942678882E-2</v>
      </c>
      <c r="CH23" s="57">
        <f t="shared" si="85"/>
        <v>2.5352682594861033E-2</v>
      </c>
      <c r="CI23" s="58">
        <f t="shared" si="86"/>
        <v>3.4853508502940292E-2</v>
      </c>
      <c r="CJ23" s="57">
        <f t="shared" si="87"/>
        <v>9.0620996014967869E-3</v>
      </c>
      <c r="CL23" s="30">
        <f>Obs_Time!B25</f>
        <v>28</v>
      </c>
      <c r="CM23" s="26">
        <f t="shared" si="88"/>
        <v>29</v>
      </c>
      <c r="CN23" s="20">
        <f t="shared" si="20"/>
        <v>116134.1</v>
      </c>
      <c r="CO23" s="20">
        <f t="shared" si="21"/>
        <v>32872.879999999997</v>
      </c>
      <c r="CP23" s="20">
        <f t="shared" si="22"/>
        <v>24080.26</v>
      </c>
      <c r="CQ23" s="106">
        <f t="shared" si="23"/>
        <v>8380.2000000000007</v>
      </c>
      <c r="CR23" s="143"/>
      <c r="CS23" s="20">
        <f t="shared" si="24"/>
        <v>920.16000000000008</v>
      </c>
      <c r="CT23" s="20">
        <f t="shared" si="25"/>
        <v>963.48</v>
      </c>
      <c r="CW23" s="20">
        <f t="shared" si="26"/>
        <v>57517.05</v>
      </c>
      <c r="CX23" s="20">
        <f t="shared" si="27"/>
        <v>2970.62</v>
      </c>
      <c r="CY23" s="20">
        <f t="shared" si="28"/>
        <v>29902.260000000002</v>
      </c>
      <c r="CZ23" s="20">
        <f t="shared" si="29"/>
        <v>78.98</v>
      </c>
      <c r="DA23" s="20">
        <f t="shared" si="30"/>
        <v>1584.9299999999998</v>
      </c>
      <c r="DB23" s="20">
        <f t="shared" si="31"/>
        <v>10852.89</v>
      </c>
      <c r="DC23" s="20">
        <f t="shared" si="32"/>
        <v>13227.369999999999</v>
      </c>
      <c r="DD23" s="106">
        <f t="shared" si="33"/>
        <v>15056.6</v>
      </c>
      <c r="DE23" s="20">
        <f t="shared" si="34"/>
        <v>18662.86</v>
      </c>
      <c r="DF23" s="20">
        <f t="shared" si="35"/>
        <v>10315.779999999999</v>
      </c>
      <c r="DG23" s="106">
        <f t="shared" si="36"/>
        <v>3600.09</v>
      </c>
      <c r="DH23" s="143"/>
      <c r="DI23" s="20">
        <f t="shared" si="37"/>
        <v>495.57</v>
      </c>
      <c r="DJ23" s="20">
        <f t="shared" si="38"/>
        <v>549.96</v>
      </c>
      <c r="DK23" s="20">
        <f t="shared" si="39"/>
        <v>4780.1100000000006</v>
      </c>
      <c r="DL23" s="143"/>
      <c r="DM23" s="20">
        <f t="shared" si="40"/>
        <v>424.59000000000003</v>
      </c>
      <c r="DN23" s="20">
        <f t="shared" si="41"/>
        <v>413.52</v>
      </c>
      <c r="DO23" s="106">
        <f t="shared" si="42"/>
        <v>2157.2600000000002</v>
      </c>
      <c r="DP23" s="20">
        <f t="shared" si="43"/>
        <v>156.58999999999997</v>
      </c>
      <c r="DR23" s="31">
        <f t="shared" si="89"/>
        <v>14</v>
      </c>
      <c r="DS23" s="26">
        <f t="shared" si="90"/>
        <v>14.5</v>
      </c>
      <c r="DT23" s="101">
        <f t="shared" si="44"/>
        <v>261648.49</v>
      </c>
      <c r="DU23" s="101">
        <f t="shared" si="45"/>
        <v>116754.88</v>
      </c>
      <c r="DV23" s="101">
        <f t="shared" si="46"/>
        <v>69619.61</v>
      </c>
      <c r="DW23" s="102">
        <f t="shared" si="91"/>
        <v>2683.29</v>
      </c>
      <c r="DX23" s="144"/>
      <c r="DY23" s="101">
        <f t="shared" si="92"/>
        <v>468.95</v>
      </c>
      <c r="DZ23" s="101">
        <f t="shared" si="93"/>
        <v>448.83</v>
      </c>
      <c r="EB23" s="84">
        <f>MODEL_DATA!B20</f>
        <v>14</v>
      </c>
      <c r="EC23" s="84">
        <f>MODEL_DATA!C20</f>
        <v>66304.87</v>
      </c>
      <c r="ED23" s="84">
        <f>MODEL_DATA!D20</f>
        <v>25598.560000000001</v>
      </c>
      <c r="EE23" s="84">
        <f>MODEL_DATA!E20</f>
        <v>91156.32</v>
      </c>
      <c r="EF23" s="84">
        <f>MODEL_DATA!F20</f>
        <v>3831.49</v>
      </c>
      <c r="EG23" s="84">
        <f>MODEL_DATA!G20</f>
        <v>5137.6400000000003</v>
      </c>
      <c r="EH23" s="84">
        <f>MODEL_DATA!H20</f>
        <v>26362.720000000001</v>
      </c>
      <c r="EI23" s="84">
        <f>MODEL_DATA!I20</f>
        <v>43256.89</v>
      </c>
      <c r="EJ23" s="99">
        <f>MODEL_DATA!J20</f>
        <v>26171.46</v>
      </c>
      <c r="EK23" s="84">
        <f>MODEL_DATA!K20</f>
        <v>18565.310000000001</v>
      </c>
      <c r="EL23" s="84">
        <f>MODEL_DATA!L20</f>
        <v>6591.38</v>
      </c>
      <c r="EM23" s="99">
        <f>MODEL_DATA!M20</f>
        <v>1367.18</v>
      </c>
      <c r="EN23" s="84">
        <f>MODEL_DATA!N20</f>
        <v>1435.84</v>
      </c>
      <c r="EO23" s="84">
        <f>MODEL_DATA!O20</f>
        <v>175.95</v>
      </c>
      <c r="EP23" s="84">
        <f>MODEL_DATA!P20</f>
        <v>168.19</v>
      </c>
      <c r="EQ23" s="84">
        <f>MODEL_DATA!Q20</f>
        <v>1316.11</v>
      </c>
      <c r="ER23" s="84">
        <f>MODEL_DATA!R20</f>
        <v>1545.99</v>
      </c>
      <c r="ES23" s="84">
        <f>MODEL_DATA!S20</f>
        <v>293</v>
      </c>
      <c r="ET23" s="84">
        <f>MODEL_DATA!T20</f>
        <v>280.64</v>
      </c>
      <c r="EU23" s="99">
        <f>MODEL_DATA!U20</f>
        <v>2542.62</v>
      </c>
      <c r="EV23" s="84">
        <f>MODEL_DATA!V20</f>
        <v>612.59</v>
      </c>
    </row>
    <row r="24" spans="25:152" x14ac:dyDescent="0.25">
      <c r="AF24" s="32">
        <f t="shared" si="15"/>
        <v>28</v>
      </c>
      <c r="AG24" s="61">
        <f t="shared" si="47"/>
        <v>3.4553550546498259E-2</v>
      </c>
      <c r="AH24" s="63">
        <f>INDEX(Obs_Time!$D$11:$T$211,  MATCH($AF24, Obs_Time!$B$11:$B$211, 0), MATCH(AH$4, Obs_Time!$D$3:$T$3, 0) )</f>
        <v>3.3665E-2</v>
      </c>
      <c r="AI24" s="61">
        <f t="shared" si="48"/>
        <v>3.3438672810834152E-3</v>
      </c>
      <c r="AJ24" s="63">
        <f>INDEX(Obs_Time!$D$11:$T$211,  MATCH($AF24, Obs_Time!$B$11:$B$211, 0), MATCH(AJ$4, Obs_Time!$D$3:$T$3, 0) )</f>
        <v>4.5170000000000002E-3</v>
      </c>
      <c r="AK24" s="61">
        <f t="shared" si="49"/>
        <v>8.0943814098747412E-3</v>
      </c>
      <c r="AL24" s="63">
        <f>INDEX(Obs_Time!$D$11:$T$211,  MATCH($AF24, Obs_Time!$B$11:$B$211, 0), MATCH(AL$4, Obs_Time!$D$3:$T$3, 0) )</f>
        <v>9.0054000000000002E-3</v>
      </c>
      <c r="AM24" s="61">
        <f t="shared" si="50"/>
        <v>2.2110625804617649E-4</v>
      </c>
      <c r="AN24" s="63">
        <f>INDEX(Obs_Time!$D$11:$T$211,  MATCH($AF24, Obs_Time!$B$11:$B$211, 0), MATCH(AN$4, Obs_Time!$D$3:$T$3, 0) )</f>
        <v>2.2489999999999999E-4</v>
      </c>
      <c r="AO24" s="61">
        <f t="shared" si="51"/>
        <v>4.9979652495206377E-3</v>
      </c>
      <c r="AP24" s="63">
        <f>INDEX(Obs_Time!$D$11:$T$211,  MATCH($AF24, Obs_Time!$B$11:$B$211, 0), MATCH(AP$4, Obs_Time!$D$3:$T$3, 0) )</f>
        <v>1.9146E-3</v>
      </c>
      <c r="AQ24" s="61">
        <f t="shared" si="52"/>
        <v>1.3935752946809855E-2</v>
      </c>
      <c r="AR24" s="63">
        <f>INDEX(Obs_Time!$D$11:$T$211,  MATCH($AF24, Obs_Time!$B$11:$B$211, 0), MATCH(AR$4, Obs_Time!$D$3:$T$3, 0) )</f>
        <v>1.6262700000000001E-2</v>
      </c>
      <c r="AS24" s="61">
        <f t="shared" si="53"/>
        <v>8.4558523425351251E-3</v>
      </c>
      <c r="AT24" s="63">
        <f>INDEX(Obs_Time!$D$11:$T$211,  MATCH($AF24, Obs_Time!$B$11:$B$211, 0), MATCH(AT$4, Obs_Time!$D$3:$T$3, 0) )</f>
        <v>9.2931000000000003E-3</v>
      </c>
      <c r="AU24" s="61">
        <f t="shared" si="54"/>
        <v>1.6703924497009862E-2</v>
      </c>
      <c r="AV24" s="63">
        <f>INDEX(Obs_Time!$D$11:$T$211,  MATCH($AF24, Obs_Time!$B$11:$B$211, 0), MATCH(AV$4, Obs_Time!$D$3:$T$3, 0) )</f>
        <v>0</v>
      </c>
      <c r="AW24" s="61">
        <f t="shared" si="55"/>
        <v>3.2061600790374283E-2</v>
      </c>
      <c r="AX24" s="63">
        <f>INDEX(Obs_Time!$D$11:$T$211,  MATCH($AF24, Obs_Time!$B$11:$B$211, 0), MATCH(AX$4, Obs_Time!$D$3:$T$3, 0) )</f>
        <v>2.18444E-2</v>
      </c>
      <c r="AY24" s="61">
        <f t="shared" si="56"/>
        <v>3.6492046237498167E-2</v>
      </c>
      <c r="AZ24" s="63">
        <f>INDEX(Obs_Time!$D$11:$T$211,  MATCH($AF24, Obs_Time!$B$11:$B$211, 0), MATCH(AZ$4, Obs_Time!$D$3:$T$3, 0) )</f>
        <v>1.60409E-2</v>
      </c>
      <c r="BA24" s="61">
        <f t="shared" si="57"/>
        <v>4.6385069946936815E-2</v>
      </c>
      <c r="BB24" s="63">
        <f>INDEX(Obs_Time!$D$11:$T$211,  MATCH($AF24, Obs_Time!$B$11:$B$211, 0), MATCH(BB$4, Obs_Time!$D$3:$T$3, 0) )</f>
        <v>4.08262E-2</v>
      </c>
      <c r="BC24" s="61">
        <f t="shared" si="58"/>
        <v>5.0231976015308863E-2</v>
      </c>
      <c r="BD24" s="63">
        <f>INDEX(Obs_Time!$D$11:$T$211,  MATCH($AF24, Obs_Time!$B$11:$B$211, 0), MATCH(BD$4, Obs_Time!$D$3:$T$3, 0) )</f>
        <v>5.0393599999999997E-2</v>
      </c>
      <c r="BF24" s="31">
        <f t="shared" si="59"/>
        <v>30</v>
      </c>
      <c r="BG24" s="31">
        <f t="shared" si="60"/>
        <v>31</v>
      </c>
      <c r="BH24" s="57">
        <f t="shared" si="61"/>
        <v>1.0060521913239081E-2</v>
      </c>
      <c r="BI24" s="57">
        <f t="shared" si="62"/>
        <v>5.6774046157061723E-3</v>
      </c>
      <c r="BJ24" s="57">
        <f t="shared" si="63"/>
        <v>8.5708848150569047E-3</v>
      </c>
      <c r="BK24" s="58">
        <f t="shared" si="64"/>
        <v>4.1418717257047391E-2</v>
      </c>
      <c r="BL24" s="57">
        <f t="shared" si="65"/>
        <v>0</v>
      </c>
      <c r="BM24" s="57">
        <f t="shared" si="66"/>
        <v>3.4304418436554442E-2</v>
      </c>
      <c r="BN24" s="57">
        <f t="shared" si="67"/>
        <v>3.0750075874198746E-2</v>
      </c>
      <c r="BQ24" s="57">
        <f t="shared" si="68"/>
        <v>2.7540051568532602E-2</v>
      </c>
      <c r="BR24" s="57">
        <f t="shared" si="69"/>
        <v>2.6545890526669166E-3</v>
      </c>
      <c r="BS24" s="57">
        <f t="shared" si="70"/>
        <v>6.4043292214917271E-3</v>
      </c>
      <c r="BT24" s="57">
        <f t="shared" si="71"/>
        <v>4.5016315894941977E-5</v>
      </c>
      <c r="BU24" s="57">
        <f t="shared" si="72"/>
        <v>3.9360793503808791E-3</v>
      </c>
      <c r="BV24" s="57">
        <f t="shared" si="73"/>
        <v>1.2309710295577444E-2</v>
      </c>
      <c r="BW24" s="57">
        <f t="shared" si="74"/>
        <v>6.7095090927212471E-3</v>
      </c>
      <c r="BX24" s="58">
        <f t="shared" si="75"/>
        <v>1.2861198681370017E-2</v>
      </c>
      <c r="BY24" s="57">
        <f t="shared" si="76"/>
        <v>2.3475871578985806E-2</v>
      </c>
      <c r="BZ24" s="57">
        <f t="shared" si="77"/>
        <v>3.0801910715614163E-2</v>
      </c>
      <c r="CA24" s="58">
        <f t="shared" si="78"/>
        <v>3.9854988434945025E-2</v>
      </c>
      <c r="CB24" s="57">
        <f t="shared" si="79"/>
        <v>0</v>
      </c>
      <c r="CC24" s="57">
        <f t="shared" si="80"/>
        <v>4.3037441916833757E-2</v>
      </c>
      <c r="CD24" s="57">
        <f t="shared" si="81"/>
        <v>4.3599826042836944E-2</v>
      </c>
      <c r="CE24" s="57">
        <f t="shared" si="82"/>
        <v>4.2694095356591549E-2</v>
      </c>
      <c r="CF24" s="57">
        <f t="shared" si="83"/>
        <v>0</v>
      </c>
      <c r="CG24" s="57">
        <f t="shared" si="84"/>
        <v>2.7853860048561583E-2</v>
      </c>
      <c r="CH24" s="57">
        <f t="shared" si="85"/>
        <v>2.2054847431440705E-2</v>
      </c>
      <c r="CI24" s="58">
        <f t="shared" si="86"/>
        <v>2.7254032874352158E-2</v>
      </c>
      <c r="CJ24" s="57">
        <f t="shared" si="87"/>
        <v>8.0510843384649939E-3</v>
      </c>
      <c r="CL24" s="30">
        <f>Obs_Time!B26</f>
        <v>30</v>
      </c>
      <c r="CM24" s="26">
        <f t="shared" si="88"/>
        <v>31</v>
      </c>
      <c r="CN24" s="20">
        <f t="shared" si="20"/>
        <v>93206.11</v>
      </c>
      <c r="CO24" s="20">
        <f t="shared" si="21"/>
        <v>26017.15</v>
      </c>
      <c r="CP24" s="20">
        <f t="shared" si="22"/>
        <v>20082.149999999998</v>
      </c>
      <c r="CQ24" s="106">
        <f t="shared" si="23"/>
        <v>7156.0700000000006</v>
      </c>
      <c r="CR24" s="143"/>
      <c r="CS24" s="20">
        <f t="shared" si="24"/>
        <v>859.49</v>
      </c>
      <c r="CT24" s="20">
        <f t="shared" si="25"/>
        <v>840.94999999999993</v>
      </c>
      <c r="CW24" s="20">
        <f t="shared" si="26"/>
        <v>45842.54</v>
      </c>
      <c r="CX24" s="20">
        <f t="shared" si="27"/>
        <v>2358.2799999999997</v>
      </c>
      <c r="CY24" s="20">
        <f t="shared" si="28"/>
        <v>23658.87</v>
      </c>
      <c r="CZ24" s="20">
        <f t="shared" si="29"/>
        <v>16.079999999999998</v>
      </c>
      <c r="DA24" s="20">
        <f t="shared" si="30"/>
        <v>1248.19</v>
      </c>
      <c r="DB24" s="20">
        <f t="shared" si="31"/>
        <v>9586.56</v>
      </c>
      <c r="DC24" s="20">
        <f t="shared" si="32"/>
        <v>10495.59</v>
      </c>
      <c r="DD24" s="106">
        <f t="shared" si="33"/>
        <v>11592.84</v>
      </c>
      <c r="DE24" s="20">
        <f t="shared" si="34"/>
        <v>13665.16</v>
      </c>
      <c r="DF24" s="20">
        <f t="shared" si="35"/>
        <v>8707.2599999999984</v>
      </c>
      <c r="DG24" s="106">
        <f t="shared" si="36"/>
        <v>3093.2700000000004</v>
      </c>
      <c r="DH24" s="143"/>
      <c r="DI24" s="20">
        <f t="shared" si="37"/>
        <v>458.1</v>
      </c>
      <c r="DJ24" s="20">
        <f t="shared" si="38"/>
        <v>481.22</v>
      </c>
      <c r="DK24" s="20">
        <f t="shared" si="39"/>
        <v>4062.8</v>
      </c>
      <c r="DL24" s="143"/>
      <c r="DM24" s="20">
        <f t="shared" si="40"/>
        <v>401.39</v>
      </c>
      <c r="DN24" s="20">
        <f t="shared" si="41"/>
        <v>359.73</v>
      </c>
      <c r="DO24" s="106">
        <f t="shared" si="42"/>
        <v>1686.8899999999999</v>
      </c>
      <c r="DP24" s="20">
        <f t="shared" si="43"/>
        <v>139.12</v>
      </c>
      <c r="DR24" s="31">
        <f t="shared" si="89"/>
        <v>15</v>
      </c>
      <c r="DS24" s="26">
        <f t="shared" si="90"/>
        <v>15.5</v>
      </c>
      <c r="DT24" s="101">
        <f t="shared" si="44"/>
        <v>243830.46000000002</v>
      </c>
      <c r="DU24" s="101">
        <f t="shared" si="45"/>
        <v>101636.59</v>
      </c>
      <c r="DV24" s="101">
        <f t="shared" si="46"/>
        <v>69694.3</v>
      </c>
      <c r="DW24" s="102">
        <f t="shared" si="91"/>
        <v>2595.5700000000002</v>
      </c>
      <c r="DX24" s="144"/>
      <c r="DY24" s="101">
        <f t="shared" si="92"/>
        <v>432.16</v>
      </c>
      <c r="DZ24" s="101">
        <f t="shared" si="93"/>
        <v>441.89</v>
      </c>
      <c r="EB24" s="84">
        <f>MODEL_DATA!B21</f>
        <v>15</v>
      </c>
      <c r="EC24" s="84">
        <f>MODEL_DATA!C21</f>
        <v>65308.35</v>
      </c>
      <c r="ED24" s="84">
        <f>MODEL_DATA!D21</f>
        <v>21434.84</v>
      </c>
      <c r="EE24" s="84">
        <f>MODEL_DATA!E21</f>
        <v>80201.75</v>
      </c>
      <c r="EF24" s="84">
        <f>MODEL_DATA!F21</f>
        <v>3263.69</v>
      </c>
      <c r="EG24" s="84">
        <f>MODEL_DATA!G21</f>
        <v>3927.53</v>
      </c>
      <c r="EH24" s="84">
        <f>MODEL_DATA!H21</f>
        <v>26959.63</v>
      </c>
      <c r="EI24" s="84">
        <f>MODEL_DATA!I21</f>
        <v>42734.67</v>
      </c>
      <c r="EJ24" s="99">
        <f>MODEL_DATA!J21</f>
        <v>27634.89</v>
      </c>
      <c r="EK24" s="84">
        <f>MODEL_DATA!K21</f>
        <v>19952.36</v>
      </c>
      <c r="EL24" s="84">
        <f>MODEL_DATA!L21</f>
        <v>7313.16</v>
      </c>
      <c r="EM24" s="99">
        <f>MODEL_DATA!M21</f>
        <v>1187.44</v>
      </c>
      <c r="EN24" s="84">
        <f>MODEL_DATA!N21</f>
        <v>1104.76</v>
      </c>
      <c r="EO24" s="84">
        <f>MODEL_DATA!O21</f>
        <v>157.44</v>
      </c>
      <c r="EP24" s="84">
        <f>MODEL_DATA!P21</f>
        <v>161.63</v>
      </c>
      <c r="EQ24" s="84">
        <f>MODEL_DATA!Q21</f>
        <v>1408.13</v>
      </c>
      <c r="ER24" s="84">
        <f>MODEL_DATA!R21</f>
        <v>1371.08</v>
      </c>
      <c r="ES24" s="84">
        <f>MODEL_DATA!S21</f>
        <v>274.72000000000003</v>
      </c>
      <c r="ET24" s="84">
        <f>MODEL_DATA!T21</f>
        <v>280.26</v>
      </c>
      <c r="EU24" s="99">
        <f>MODEL_DATA!U21</f>
        <v>2482.41</v>
      </c>
      <c r="EV24" s="84">
        <f>MODEL_DATA!V21</f>
        <v>606.22</v>
      </c>
    </row>
    <row r="25" spans="25:152" x14ac:dyDescent="0.25">
      <c r="Y25" s="30">
        <f>VLOOKUP(Z25, Lookup!$B$3:$D$30, 3, FALSE)</f>
        <v>11.1</v>
      </c>
      <c r="Z25" s="141" t="s">
        <v>55</v>
      </c>
      <c r="AA25" s="33">
        <f>HLOOKUP($Y25, $DT$3:$EV$4, 2, FALSE)</f>
        <v>20.321973514526054</v>
      </c>
      <c r="AB25" s="21">
        <f>IFERROR(HLOOKUP($Y25, Obs_Time!$D$3:$T$4, 2, FALSE), 0)</f>
        <v>0</v>
      </c>
      <c r="AC25" s="145">
        <f>IFERROR(AA25 - AB25, 0)</f>
        <v>20.321973514526054</v>
      </c>
      <c r="AD25" s="1">
        <f>IFERROR(AC25 / AB25, 0)</f>
        <v>0</v>
      </c>
      <c r="AF25" s="32">
        <f t="shared" si="15"/>
        <v>30</v>
      </c>
      <c r="AG25" s="61">
        <f t="shared" si="47"/>
        <v>2.7540051568532602E-2</v>
      </c>
      <c r="AH25" s="63">
        <f>INDEX(Obs_Time!$D$11:$T$211,  MATCH($AF25, Obs_Time!$B$11:$B$211, 0), MATCH(AH$4, Obs_Time!$D$3:$T$3, 0) )</f>
        <v>2.7805199999999999E-2</v>
      </c>
      <c r="AI25" s="61">
        <f t="shared" si="48"/>
        <v>2.6545890526669166E-3</v>
      </c>
      <c r="AJ25" s="63">
        <f>INDEX(Obs_Time!$D$11:$T$211,  MATCH($AF25, Obs_Time!$B$11:$B$211, 0), MATCH(AJ$4, Obs_Time!$D$3:$T$3, 0) )</f>
        <v>3.7152999999999999E-3</v>
      </c>
      <c r="AK25" s="61">
        <f t="shared" si="49"/>
        <v>6.4043292214917271E-3</v>
      </c>
      <c r="AL25" s="63">
        <f>INDEX(Obs_Time!$D$11:$T$211,  MATCH($AF25, Obs_Time!$B$11:$B$211, 0), MATCH(AL$4, Obs_Time!$D$3:$T$3, 0) )</f>
        <v>7.0058999999999998E-3</v>
      </c>
      <c r="AM25" s="61">
        <f t="shared" si="50"/>
        <v>4.5016315894941977E-5</v>
      </c>
      <c r="AN25" s="63">
        <f>INDEX(Obs_Time!$D$11:$T$211,  MATCH($AF25, Obs_Time!$B$11:$B$211, 0), MATCH(AN$4, Obs_Time!$D$3:$T$3, 0) )</f>
        <v>0</v>
      </c>
      <c r="AO25" s="61">
        <f t="shared" si="51"/>
        <v>3.9360793503808791E-3</v>
      </c>
      <c r="AP25" s="63">
        <f>INDEX(Obs_Time!$D$11:$T$211,  MATCH($AF25, Obs_Time!$B$11:$B$211, 0), MATCH(AP$4, Obs_Time!$D$3:$T$3, 0) )</f>
        <v>1.0089999999999999E-3</v>
      </c>
      <c r="AQ25" s="61">
        <f t="shared" si="52"/>
        <v>1.2309710295577444E-2</v>
      </c>
      <c r="AR25" s="63">
        <f>INDEX(Obs_Time!$D$11:$T$211,  MATCH($AF25, Obs_Time!$B$11:$B$211, 0), MATCH(AR$4, Obs_Time!$D$3:$T$3, 0) )</f>
        <v>1.4385E-2</v>
      </c>
      <c r="AS25" s="61">
        <f t="shared" si="53"/>
        <v>6.7095090927212471E-3</v>
      </c>
      <c r="AT25" s="63">
        <f>INDEX(Obs_Time!$D$11:$T$211,  MATCH($AF25, Obs_Time!$B$11:$B$211, 0), MATCH(AT$4, Obs_Time!$D$3:$T$3, 0) )</f>
        <v>7.7881000000000001E-3</v>
      </c>
      <c r="AU25" s="61">
        <f t="shared" si="54"/>
        <v>1.2861198681370017E-2</v>
      </c>
      <c r="AV25" s="63">
        <f>INDEX(Obs_Time!$D$11:$T$211,  MATCH($AF25, Obs_Time!$B$11:$B$211, 0), MATCH(AV$4, Obs_Time!$D$3:$T$3, 0) )</f>
        <v>0</v>
      </c>
      <c r="AW25" s="61">
        <f t="shared" si="55"/>
        <v>2.3475871578985806E-2</v>
      </c>
      <c r="AX25" s="63">
        <f>INDEX(Obs_Time!$D$11:$T$211,  MATCH($AF25, Obs_Time!$B$11:$B$211, 0), MATCH(AX$4, Obs_Time!$D$3:$T$3, 0) )</f>
        <v>2.0348499999999999E-2</v>
      </c>
      <c r="AY25" s="61">
        <f t="shared" si="56"/>
        <v>3.0801910715614163E-2</v>
      </c>
      <c r="AZ25" s="63">
        <f>INDEX(Obs_Time!$D$11:$T$211,  MATCH($AF25, Obs_Time!$B$11:$B$211, 0), MATCH(AZ$4, Obs_Time!$D$3:$T$3, 0) )</f>
        <v>1.51471E-2</v>
      </c>
      <c r="BA25" s="61">
        <f t="shared" si="57"/>
        <v>3.9854988434945025E-2</v>
      </c>
      <c r="BB25" s="63">
        <f>INDEX(Obs_Time!$D$11:$T$211,  MATCH($AF25, Obs_Time!$B$11:$B$211, 0), MATCH(BB$4, Obs_Time!$D$3:$T$3, 0) )</f>
        <v>3.6591899999999997E-2</v>
      </c>
      <c r="BC25" s="61">
        <f t="shared" si="58"/>
        <v>4.2694095356591549E-2</v>
      </c>
      <c r="BD25" s="63">
        <f>INDEX(Obs_Time!$D$11:$T$211,  MATCH($AF25, Obs_Time!$B$11:$B$211, 0), MATCH(BD$4, Obs_Time!$D$3:$T$3, 0) )</f>
        <v>4.3396799999999999E-2</v>
      </c>
      <c r="BF25" s="31">
        <f t="shared" si="59"/>
        <v>32</v>
      </c>
      <c r="BG25" s="31">
        <f t="shared" si="60"/>
        <v>33</v>
      </c>
      <c r="BH25" s="57">
        <f t="shared" si="61"/>
        <v>8.3239392442035973E-3</v>
      </c>
      <c r="BI25" s="57">
        <f t="shared" si="62"/>
        <v>4.7555523489180686E-3</v>
      </c>
      <c r="BJ25" s="57">
        <f t="shared" si="63"/>
        <v>6.7274797458342335E-3</v>
      </c>
      <c r="BK25" s="58">
        <f t="shared" si="64"/>
        <v>3.9847993173965819E-2</v>
      </c>
      <c r="BL25" s="57">
        <f t="shared" si="65"/>
        <v>0</v>
      </c>
      <c r="BM25" s="57">
        <f t="shared" si="66"/>
        <v>3.4725894729111674E-2</v>
      </c>
      <c r="BN25" s="57">
        <f t="shared" si="67"/>
        <v>3.2051455504810242E-2</v>
      </c>
      <c r="BQ25" s="57">
        <f t="shared" si="68"/>
        <v>2.3184110429295635E-2</v>
      </c>
      <c r="BR25" s="57">
        <f t="shared" si="69"/>
        <v>2.2735465385387058E-3</v>
      </c>
      <c r="BS25" s="57">
        <f t="shared" si="70"/>
        <v>5.3524233976609279E-3</v>
      </c>
      <c r="BT25" s="57">
        <f t="shared" si="71"/>
        <v>2.1836272635606181E-6</v>
      </c>
      <c r="BU25" s="57">
        <f t="shared" si="72"/>
        <v>3.0567139591766452E-3</v>
      </c>
      <c r="BV25" s="57">
        <f t="shared" si="73"/>
        <v>1.0006750170661088E-2</v>
      </c>
      <c r="BW25" s="57">
        <f t="shared" si="74"/>
        <v>5.0948936870443958E-3</v>
      </c>
      <c r="BX25" s="58">
        <f t="shared" si="75"/>
        <v>9.2356063555323036E-3</v>
      </c>
      <c r="BY25" s="57">
        <f t="shared" si="76"/>
        <v>1.5294802214275312E-2</v>
      </c>
      <c r="BZ25" s="57">
        <f t="shared" si="77"/>
        <v>2.4324363619229281E-2</v>
      </c>
      <c r="CA25" s="58">
        <f t="shared" si="78"/>
        <v>3.7323071150856972E-2</v>
      </c>
      <c r="CB25" s="57">
        <f t="shared" si="79"/>
        <v>0</v>
      </c>
      <c r="CC25" s="57">
        <f t="shared" si="80"/>
        <v>4.1142516783756827E-2</v>
      </c>
      <c r="CD25" s="57">
        <f t="shared" si="81"/>
        <v>4.3929619831116581E-2</v>
      </c>
      <c r="CE25" s="57">
        <f t="shared" si="82"/>
        <v>4.1907320984397992E-2</v>
      </c>
      <c r="CF25" s="57">
        <f t="shared" si="83"/>
        <v>0</v>
      </c>
      <c r="CG25" s="57">
        <f t="shared" si="84"/>
        <v>2.9986322539635846E-2</v>
      </c>
      <c r="CH25" s="57">
        <f t="shared" si="85"/>
        <v>2.4013684268608945E-2</v>
      </c>
      <c r="CI25" s="58">
        <f t="shared" si="86"/>
        <v>2.2600026561085805E-2</v>
      </c>
      <c r="CJ25" s="57">
        <f t="shared" si="87"/>
        <v>5.9300935319329196E-3</v>
      </c>
      <c r="CL25" s="30">
        <f>Obs_Time!B27</f>
        <v>32</v>
      </c>
      <c r="CM25" s="26">
        <f t="shared" si="88"/>
        <v>33</v>
      </c>
      <c r="CN25" s="20">
        <f t="shared" si="20"/>
        <v>77117.47</v>
      </c>
      <c r="CO25" s="20">
        <f t="shared" si="21"/>
        <v>21792.69</v>
      </c>
      <c r="CP25" s="20">
        <f t="shared" si="22"/>
        <v>15762.93</v>
      </c>
      <c r="CQ25" s="106">
        <f t="shared" si="23"/>
        <v>6884.6900000000005</v>
      </c>
      <c r="CR25" s="143"/>
      <c r="CS25" s="20">
        <f t="shared" si="24"/>
        <v>870.05</v>
      </c>
      <c r="CT25" s="20">
        <f t="shared" si="25"/>
        <v>876.54</v>
      </c>
      <c r="CW25" s="20">
        <f t="shared" si="26"/>
        <v>38591.74</v>
      </c>
      <c r="CX25" s="20">
        <f t="shared" si="27"/>
        <v>2019.77</v>
      </c>
      <c r="CY25" s="20">
        <f t="shared" si="28"/>
        <v>19772.919999999998</v>
      </c>
      <c r="CZ25" s="20">
        <f t="shared" si="29"/>
        <v>0.77999999999999992</v>
      </c>
      <c r="DA25" s="20">
        <f t="shared" si="30"/>
        <v>969.32999999999993</v>
      </c>
      <c r="DB25" s="20">
        <f t="shared" si="31"/>
        <v>7793.0599999999995</v>
      </c>
      <c r="DC25" s="20">
        <f t="shared" si="32"/>
        <v>7969.8700000000008</v>
      </c>
      <c r="DD25" s="106">
        <f t="shared" si="33"/>
        <v>8324.7999999999993</v>
      </c>
      <c r="DE25" s="20">
        <f t="shared" si="34"/>
        <v>8903.01</v>
      </c>
      <c r="DF25" s="20">
        <f t="shared" si="35"/>
        <v>6876.15</v>
      </c>
      <c r="DG25" s="106">
        <f t="shared" si="36"/>
        <v>2896.76</v>
      </c>
      <c r="DH25" s="143"/>
      <c r="DI25" s="20">
        <f t="shared" si="37"/>
        <v>437.92999999999995</v>
      </c>
      <c r="DJ25" s="20">
        <f t="shared" si="38"/>
        <v>484.86</v>
      </c>
      <c r="DK25" s="20">
        <f t="shared" si="39"/>
        <v>3987.9300000000003</v>
      </c>
      <c r="DL25" s="143"/>
      <c r="DM25" s="20">
        <f t="shared" si="40"/>
        <v>432.12</v>
      </c>
      <c r="DN25" s="20">
        <f t="shared" si="41"/>
        <v>391.68</v>
      </c>
      <c r="DO25" s="106">
        <f t="shared" si="42"/>
        <v>1398.83</v>
      </c>
      <c r="DP25" s="20">
        <f t="shared" si="43"/>
        <v>102.47</v>
      </c>
      <c r="DR25" s="31">
        <f t="shared" si="89"/>
        <v>16</v>
      </c>
      <c r="DS25" s="26">
        <f t="shared" si="90"/>
        <v>16.5</v>
      </c>
      <c r="DT25" s="101">
        <f t="shared" si="44"/>
        <v>211048.12</v>
      </c>
      <c r="DU25" s="101">
        <f t="shared" si="45"/>
        <v>88329.81</v>
      </c>
      <c r="DV25" s="101">
        <f t="shared" si="46"/>
        <v>53980.490000000005</v>
      </c>
      <c r="DW25" s="102">
        <f t="shared" si="91"/>
        <v>3335.1400000000003</v>
      </c>
      <c r="DX25" s="144"/>
      <c r="DY25" s="101">
        <f t="shared" si="92"/>
        <v>599.15</v>
      </c>
      <c r="DZ25" s="101">
        <f t="shared" si="93"/>
        <v>639.44000000000005</v>
      </c>
      <c r="EB25" s="84">
        <f>MODEL_DATA!B22</f>
        <v>16</v>
      </c>
      <c r="EC25" s="84">
        <f>MODEL_DATA!C22</f>
        <v>63210.58</v>
      </c>
      <c r="ED25" s="84">
        <f>MODEL_DATA!D22</f>
        <v>17263.310000000001</v>
      </c>
      <c r="EE25" s="84">
        <f>MODEL_DATA!E22</f>
        <v>71066.5</v>
      </c>
      <c r="EF25" s="84">
        <f>MODEL_DATA!F22</f>
        <v>2807.8</v>
      </c>
      <c r="EG25" s="84">
        <f>MODEL_DATA!G22</f>
        <v>2719.44</v>
      </c>
      <c r="EH25" s="84">
        <f>MODEL_DATA!H22</f>
        <v>21892.59</v>
      </c>
      <c r="EI25" s="84">
        <f>MODEL_DATA!I22</f>
        <v>32087.9</v>
      </c>
      <c r="EJ25" s="99">
        <f>MODEL_DATA!J22</f>
        <v>23229.7</v>
      </c>
      <c r="EK25" s="84">
        <f>MODEL_DATA!K22</f>
        <v>18348.68</v>
      </c>
      <c r="EL25" s="84">
        <f>MODEL_DATA!L22</f>
        <v>7108.26</v>
      </c>
      <c r="EM25" s="99">
        <f>MODEL_DATA!M22</f>
        <v>1526.19</v>
      </c>
      <c r="EN25" s="84">
        <f>MODEL_DATA!N22</f>
        <v>1617.91</v>
      </c>
      <c r="EO25" s="84">
        <f>MODEL_DATA!O22</f>
        <v>215.44</v>
      </c>
      <c r="EP25" s="84">
        <f>MODEL_DATA!P22</f>
        <v>230.53</v>
      </c>
      <c r="EQ25" s="84">
        <f>MODEL_DATA!Q22</f>
        <v>1808.95</v>
      </c>
      <c r="ER25" s="84">
        <f>MODEL_DATA!R22</f>
        <v>2253.87</v>
      </c>
      <c r="ES25" s="84">
        <f>MODEL_DATA!S22</f>
        <v>383.71</v>
      </c>
      <c r="ET25" s="84">
        <f>MODEL_DATA!T22</f>
        <v>408.91</v>
      </c>
      <c r="EU25" s="99">
        <f>MODEL_DATA!U22</f>
        <v>2389.6799999999998</v>
      </c>
      <c r="EV25" s="84">
        <f>MODEL_DATA!V22</f>
        <v>488.57</v>
      </c>
    </row>
    <row r="26" spans="25:152" x14ac:dyDescent="0.25">
      <c r="Y26" s="30">
        <f>VLOOKUP(Z26, Lookup!$B$3:$D$30, 3, FALSE)</f>
        <v>16.100000000000001</v>
      </c>
      <c r="Z26" s="141" t="s">
        <v>56</v>
      </c>
      <c r="AA26" s="33">
        <f>HLOOKUP($Y26, $DT$3:$EV$4, 2, FALSE)</f>
        <v>12.75051823936349</v>
      </c>
      <c r="AB26" s="21">
        <f>IFERROR(HLOOKUP($Y26, Obs_Time!$D$3:$T$4, 2, FALSE), 0)</f>
        <v>0</v>
      </c>
      <c r="AC26" s="145">
        <f>IFERROR(AA26 - AB26, 0)</f>
        <v>12.75051823936349</v>
      </c>
      <c r="AD26" s="1">
        <f>IFERROR(AC26 / AB26, 0)</f>
        <v>0</v>
      </c>
      <c r="AE26" s="8"/>
      <c r="AF26" s="32">
        <f t="shared" si="15"/>
        <v>32</v>
      </c>
      <c r="AG26" s="61">
        <f t="shared" si="47"/>
        <v>2.3184110429295635E-2</v>
      </c>
      <c r="AH26" s="63">
        <f>INDEX(Obs_Time!$D$11:$T$211,  MATCH($AF26, Obs_Time!$B$11:$B$211, 0), MATCH(AH$4, Obs_Time!$D$3:$T$3, 0) )</f>
        <v>2.1720199999999999E-2</v>
      </c>
      <c r="AI26" s="61">
        <f t="shared" si="48"/>
        <v>2.2735465385387058E-3</v>
      </c>
      <c r="AJ26" s="63">
        <f>INDEX(Obs_Time!$D$11:$T$211,  MATCH($AF26, Obs_Time!$B$11:$B$211, 0), MATCH(AJ$4, Obs_Time!$D$3:$T$3, 0) )</f>
        <v>2.9137999999999998E-3</v>
      </c>
      <c r="AK26" s="61">
        <f t="shared" si="49"/>
        <v>5.3524233976609279E-3</v>
      </c>
      <c r="AL26" s="63">
        <f>INDEX(Obs_Time!$D$11:$T$211,  MATCH($AF26, Obs_Time!$B$11:$B$211, 0), MATCH(AL$4, Obs_Time!$D$3:$T$3, 0) )</f>
        <v>5.8181999999999999E-3</v>
      </c>
      <c r="AM26" s="61">
        <f t="shared" si="50"/>
        <v>2.1836272635606181E-6</v>
      </c>
      <c r="AN26" s="63">
        <f>INDEX(Obs_Time!$D$11:$T$211,  MATCH($AF26, Obs_Time!$B$11:$B$211, 0), MATCH(AN$4, Obs_Time!$D$3:$T$3, 0) )</f>
        <v>0</v>
      </c>
      <c r="AO26" s="61">
        <f t="shared" si="51"/>
        <v>3.0567139591766452E-3</v>
      </c>
      <c r="AP26" s="63">
        <f>INDEX(Obs_Time!$D$11:$T$211,  MATCH($AF26, Obs_Time!$B$11:$B$211, 0), MATCH(AP$4, Obs_Time!$D$3:$T$3, 0) )</f>
        <v>7.5619999999999995E-4</v>
      </c>
      <c r="AQ26" s="61">
        <f t="shared" si="52"/>
        <v>1.0006750170661088E-2</v>
      </c>
      <c r="AR26" s="63">
        <f>INDEX(Obs_Time!$D$11:$T$211,  MATCH($AF26, Obs_Time!$B$11:$B$211, 0), MATCH(AR$4, Obs_Time!$D$3:$T$3, 0) )</f>
        <v>1.2484200000000001E-2</v>
      </c>
      <c r="AS26" s="61">
        <f t="shared" si="53"/>
        <v>5.0948936870443958E-3</v>
      </c>
      <c r="AT26" s="63">
        <f>INDEX(Obs_Time!$D$11:$T$211,  MATCH($AF26, Obs_Time!$B$11:$B$211, 0), MATCH(AT$4, Obs_Time!$D$3:$T$3, 0) )</f>
        <v>6.1034000000000001E-3</v>
      </c>
      <c r="AU26" s="61">
        <f t="shared" si="54"/>
        <v>9.2356063555323036E-3</v>
      </c>
      <c r="AV26" s="63">
        <f>INDEX(Obs_Time!$D$11:$T$211,  MATCH($AF26, Obs_Time!$B$11:$B$211, 0), MATCH(AV$4, Obs_Time!$D$3:$T$3, 0) )</f>
        <v>0</v>
      </c>
      <c r="AW26" s="61">
        <f t="shared" si="55"/>
        <v>1.5294802214275312E-2</v>
      </c>
      <c r="AX26" s="63">
        <f>INDEX(Obs_Time!$D$11:$T$211,  MATCH($AF26, Obs_Time!$B$11:$B$211, 0), MATCH(AX$4, Obs_Time!$D$3:$T$3, 0) )</f>
        <v>1.8852399999999998E-2</v>
      </c>
      <c r="AY26" s="61">
        <f t="shared" si="56"/>
        <v>2.4324363619229281E-2</v>
      </c>
      <c r="AZ26" s="63">
        <f>INDEX(Obs_Time!$D$11:$T$211,  MATCH($AF26, Obs_Time!$B$11:$B$211, 0), MATCH(AZ$4, Obs_Time!$D$3:$T$3, 0) )</f>
        <v>1.4253E-2</v>
      </c>
      <c r="BA26" s="61">
        <f t="shared" si="57"/>
        <v>3.7323071150856972E-2</v>
      </c>
      <c r="BB26" s="63">
        <f>INDEX(Obs_Time!$D$11:$T$211,  MATCH($AF26, Obs_Time!$B$11:$B$211, 0), MATCH(BB$4, Obs_Time!$D$3:$T$3, 0) )</f>
        <v>3.2336499999999997E-2</v>
      </c>
      <c r="BC26" s="61">
        <f t="shared" si="58"/>
        <v>4.1907320984397992E-2</v>
      </c>
      <c r="BD26" s="63">
        <f>INDEX(Obs_Time!$D$11:$T$211,  MATCH($AF26, Obs_Time!$B$11:$B$211, 0), MATCH(BD$4, Obs_Time!$D$3:$T$3, 0) )</f>
        <v>3.5454300000000001E-2</v>
      </c>
      <c r="BF26" s="31">
        <f t="shared" si="59"/>
        <v>34</v>
      </c>
      <c r="BG26" s="31">
        <f t="shared" si="60"/>
        <v>35</v>
      </c>
      <c r="BH26" s="57">
        <f t="shared" si="61"/>
        <v>6.9015804791858534E-3</v>
      </c>
      <c r="BI26" s="57">
        <f t="shared" si="62"/>
        <v>3.8084719250250651E-3</v>
      </c>
      <c r="BJ26" s="57">
        <f t="shared" si="63"/>
        <v>5.4919106978345896E-3</v>
      </c>
      <c r="BK26" s="58">
        <f t="shared" si="64"/>
        <v>2.8817213163429497E-2</v>
      </c>
      <c r="BL26" s="57">
        <f t="shared" si="65"/>
        <v>0</v>
      </c>
      <c r="BM26" s="57">
        <f t="shared" si="66"/>
        <v>2.9720464629717506E-2</v>
      </c>
      <c r="BN26" s="57">
        <f t="shared" si="67"/>
        <v>2.6378990708610169E-2</v>
      </c>
      <c r="BQ26" s="57">
        <f t="shared" si="68"/>
        <v>1.9798776161246427E-2</v>
      </c>
      <c r="BR26" s="57">
        <f t="shared" si="69"/>
        <v>1.7587885056568676E-3</v>
      </c>
      <c r="BS26" s="57">
        <f t="shared" si="70"/>
        <v>4.3013783827751187E-3</v>
      </c>
      <c r="BT26" s="57">
        <f t="shared" si="71"/>
        <v>2.7995221327700237E-8</v>
      </c>
      <c r="BU26" s="57">
        <f t="shared" si="72"/>
        <v>2.0902193068414753E-3</v>
      </c>
      <c r="BV26" s="57">
        <f t="shared" si="73"/>
        <v>8.5128372082237096E-3</v>
      </c>
      <c r="BW26" s="57">
        <f t="shared" si="74"/>
        <v>3.9879412575130222E-3</v>
      </c>
      <c r="BX26" s="58">
        <f t="shared" si="75"/>
        <v>7.0030653741654791E-3</v>
      </c>
      <c r="BY26" s="57">
        <f t="shared" si="76"/>
        <v>9.5796239585635157E-3</v>
      </c>
      <c r="BZ26" s="57">
        <f t="shared" si="77"/>
        <v>1.9163473102336865E-2</v>
      </c>
      <c r="CA26" s="58">
        <f t="shared" si="78"/>
        <v>2.9994928692468493E-2</v>
      </c>
      <c r="CB26" s="57">
        <f t="shared" si="79"/>
        <v>0</v>
      </c>
      <c r="CC26" s="57">
        <f t="shared" si="80"/>
        <v>3.3151325320220755E-2</v>
      </c>
      <c r="CD26" s="57">
        <f t="shared" si="81"/>
        <v>3.3733193201174204E-2</v>
      </c>
      <c r="CE26" s="57">
        <f t="shared" si="82"/>
        <v>2.7856667721023496E-2</v>
      </c>
      <c r="CF26" s="57">
        <f t="shared" si="83"/>
        <v>0</v>
      </c>
      <c r="CG26" s="57">
        <f t="shared" si="84"/>
        <v>2.7186294504658738E-2</v>
      </c>
      <c r="CH26" s="57">
        <f t="shared" si="85"/>
        <v>2.1402514913523022E-2</v>
      </c>
      <c r="CI26" s="58">
        <f t="shared" si="86"/>
        <v>1.9041907383238656E-2</v>
      </c>
      <c r="CJ26" s="57">
        <f t="shared" si="87"/>
        <v>4.8062288262616278E-3</v>
      </c>
      <c r="CL26" s="30">
        <f>Obs_Time!B28</f>
        <v>34</v>
      </c>
      <c r="CM26" s="26">
        <f t="shared" si="88"/>
        <v>35</v>
      </c>
      <c r="CN26" s="20">
        <f t="shared" si="20"/>
        <v>63939.969999999994</v>
      </c>
      <c r="CO26" s="20">
        <f t="shared" si="21"/>
        <v>17452.620000000003</v>
      </c>
      <c r="CP26" s="20">
        <f t="shared" si="22"/>
        <v>12867.91</v>
      </c>
      <c r="CQ26" s="106">
        <f t="shared" si="23"/>
        <v>4978.8599999999997</v>
      </c>
      <c r="CR26" s="143"/>
      <c r="CS26" s="20">
        <f t="shared" si="24"/>
        <v>744.64</v>
      </c>
      <c r="CT26" s="20">
        <f t="shared" si="25"/>
        <v>721.41000000000008</v>
      </c>
      <c r="CW26" s="20">
        <f t="shared" si="26"/>
        <v>32956.589999999997</v>
      </c>
      <c r="CX26" s="20">
        <f t="shared" si="27"/>
        <v>1562.47</v>
      </c>
      <c r="CY26" s="20">
        <f t="shared" si="28"/>
        <v>15890.150000000001</v>
      </c>
      <c r="CZ26" s="20">
        <f t="shared" si="29"/>
        <v>0.01</v>
      </c>
      <c r="DA26" s="20">
        <f t="shared" si="30"/>
        <v>662.83999999999992</v>
      </c>
      <c r="DB26" s="20">
        <f t="shared" si="31"/>
        <v>6629.63</v>
      </c>
      <c r="DC26" s="20">
        <f t="shared" si="32"/>
        <v>6238.28</v>
      </c>
      <c r="DD26" s="106">
        <f t="shared" si="33"/>
        <v>6312.43</v>
      </c>
      <c r="DE26" s="20">
        <f t="shared" si="34"/>
        <v>5576.24</v>
      </c>
      <c r="DF26" s="20">
        <f t="shared" si="35"/>
        <v>5417.24</v>
      </c>
      <c r="DG26" s="106">
        <f t="shared" si="36"/>
        <v>2328</v>
      </c>
      <c r="DH26" s="143"/>
      <c r="DI26" s="20">
        <f t="shared" si="37"/>
        <v>352.87</v>
      </c>
      <c r="DJ26" s="20">
        <f t="shared" si="38"/>
        <v>372.32</v>
      </c>
      <c r="DK26" s="20">
        <f t="shared" si="39"/>
        <v>2650.8599999999997</v>
      </c>
      <c r="DL26" s="143"/>
      <c r="DM26" s="20">
        <f t="shared" si="40"/>
        <v>391.77</v>
      </c>
      <c r="DN26" s="20">
        <f t="shared" si="41"/>
        <v>349.09000000000003</v>
      </c>
      <c r="DO26" s="106">
        <f t="shared" si="42"/>
        <v>1178.5999999999999</v>
      </c>
      <c r="DP26" s="20">
        <f t="shared" si="43"/>
        <v>83.05</v>
      </c>
      <c r="DR26" s="31">
        <f t="shared" si="89"/>
        <v>17</v>
      </c>
      <c r="DS26" s="26">
        <f t="shared" si="90"/>
        <v>17.5</v>
      </c>
      <c r="DT26" s="101">
        <f t="shared" si="44"/>
        <v>188621.97</v>
      </c>
      <c r="DU26" s="101">
        <f t="shared" si="45"/>
        <v>76373.350000000006</v>
      </c>
      <c r="DV26" s="101">
        <f t="shared" si="46"/>
        <v>48171.16</v>
      </c>
      <c r="DW26" s="102">
        <f t="shared" si="91"/>
        <v>3668.6000000000004</v>
      </c>
      <c r="DX26" s="144"/>
      <c r="DY26" s="101">
        <f t="shared" si="92"/>
        <v>789.62</v>
      </c>
      <c r="DZ26" s="101">
        <f t="shared" si="93"/>
        <v>831.74</v>
      </c>
      <c r="EB26" s="84">
        <f>MODEL_DATA!B23</f>
        <v>17</v>
      </c>
      <c r="EC26" s="84">
        <f>MODEL_DATA!C23</f>
        <v>59390.77</v>
      </c>
      <c r="ED26" s="84">
        <f>MODEL_DATA!D23</f>
        <v>13897.74</v>
      </c>
      <c r="EE26" s="84">
        <f>MODEL_DATA!E23</f>
        <v>62475.61</v>
      </c>
      <c r="EF26" s="84">
        <f>MODEL_DATA!F23</f>
        <v>2454.79</v>
      </c>
      <c r="EG26" s="84">
        <f>MODEL_DATA!G23</f>
        <v>2231.9</v>
      </c>
      <c r="EH26" s="84">
        <f>MODEL_DATA!H23</f>
        <v>19908.400000000001</v>
      </c>
      <c r="EI26" s="84">
        <f>MODEL_DATA!I23</f>
        <v>28262.76</v>
      </c>
      <c r="EJ26" s="99">
        <f>MODEL_DATA!J23</f>
        <v>21926.65</v>
      </c>
      <c r="EK26" s="84">
        <f>MODEL_DATA!K23</f>
        <v>17628.28</v>
      </c>
      <c r="EL26" s="84">
        <f>MODEL_DATA!L23</f>
        <v>7229.15</v>
      </c>
      <c r="EM26" s="99">
        <f>MODEL_DATA!M23</f>
        <v>1494.07</v>
      </c>
      <c r="EN26" s="84">
        <f>MODEL_DATA!N23</f>
        <v>1675.85</v>
      </c>
      <c r="EO26" s="84">
        <f>MODEL_DATA!O23</f>
        <v>285.66000000000003</v>
      </c>
      <c r="EP26" s="84">
        <f>MODEL_DATA!P23</f>
        <v>295.33</v>
      </c>
      <c r="EQ26" s="84">
        <f>MODEL_DATA!Q23</f>
        <v>2174.5300000000002</v>
      </c>
      <c r="ER26" s="84">
        <f>MODEL_DATA!R23</f>
        <v>2656.45</v>
      </c>
      <c r="ES26" s="84">
        <f>MODEL_DATA!S23</f>
        <v>503.96</v>
      </c>
      <c r="ET26" s="84">
        <f>MODEL_DATA!T23</f>
        <v>536.41</v>
      </c>
      <c r="EU26" s="99">
        <f>MODEL_DATA!U23</f>
        <v>2257.02</v>
      </c>
      <c r="EV26" s="84">
        <f>MODEL_DATA!V23</f>
        <v>434.24</v>
      </c>
    </row>
    <row r="27" spans="25:152" x14ac:dyDescent="0.25">
      <c r="Y27" s="30">
        <f>VLOOKUP(Z27, Lookup!$B$3:$D$30, 3, FALSE)</f>
        <v>50</v>
      </c>
      <c r="Z27" s="141" t="s">
        <v>66</v>
      </c>
      <c r="AA27" s="33">
        <f t="shared" ref="AA27:AA29" si="94">HLOOKUP($Y27, $DT$3:$EV$4, 2, FALSE)</f>
        <v>38.390172944025885</v>
      </c>
      <c r="AB27" s="21">
        <f>IFERROR(HLOOKUP($Y27, Obs_Time!$D$3:$T$4, 2, FALSE), 0)</f>
        <v>0</v>
      </c>
      <c r="AC27" s="145">
        <f t="shared" ref="AC27:AC29" si="95">IFERROR(AA27 - AB27, 0)</f>
        <v>38.390172944025885</v>
      </c>
      <c r="AD27" s="1">
        <f t="shared" ref="AD27:AD29" si="96">IFERROR(AC27 / AB27, 0)</f>
        <v>0</v>
      </c>
      <c r="AE27" s="8"/>
      <c r="AF27" s="32">
        <f t="shared" si="15"/>
        <v>34</v>
      </c>
      <c r="AG27" s="61">
        <f t="shared" si="47"/>
        <v>1.9798776161246427E-2</v>
      </c>
      <c r="AH27" s="63">
        <f>INDEX(Obs_Time!$D$11:$T$211,  MATCH($AF27, Obs_Time!$B$11:$B$211, 0), MATCH(AH$4, Obs_Time!$D$3:$T$3, 0) )</f>
        <v>1.8335000000000001E-2</v>
      </c>
      <c r="AI27" s="61">
        <f t="shared" si="48"/>
        <v>1.7587885056568676E-3</v>
      </c>
      <c r="AJ27" s="63">
        <f>INDEX(Obs_Time!$D$11:$T$211,  MATCH($AF27, Obs_Time!$B$11:$B$211, 0), MATCH(AJ$4, Obs_Time!$D$3:$T$3, 0) )</f>
        <v>2.1120000000000002E-3</v>
      </c>
      <c r="AK27" s="61">
        <f t="shared" si="49"/>
        <v>4.3013783827751187E-3</v>
      </c>
      <c r="AL27" s="63">
        <f>INDEX(Obs_Time!$D$11:$T$211,  MATCH($AF27, Obs_Time!$B$11:$B$211, 0), MATCH(AL$4, Obs_Time!$D$3:$T$3, 0) )</f>
        <v>4.9677999999999996E-3</v>
      </c>
      <c r="AM27" s="61">
        <f t="shared" si="50"/>
        <v>2.7995221327700237E-8</v>
      </c>
      <c r="AN27" s="63">
        <f>INDEX(Obs_Time!$D$11:$T$211,  MATCH($AF27, Obs_Time!$B$11:$B$211, 0), MATCH(AN$4, Obs_Time!$D$3:$T$3, 0) )</f>
        <v>0</v>
      </c>
      <c r="AO27" s="61">
        <f t="shared" si="51"/>
        <v>2.0902193068414753E-3</v>
      </c>
      <c r="AP27" s="63">
        <f>INDEX(Obs_Time!$D$11:$T$211,  MATCH($AF27, Obs_Time!$B$11:$B$211, 0), MATCH(AP$4, Obs_Time!$D$3:$T$3, 0) )</f>
        <v>5.0330000000000004E-4</v>
      </c>
      <c r="AQ27" s="61">
        <f t="shared" si="52"/>
        <v>8.5128372082237096E-3</v>
      </c>
      <c r="AR27" s="63">
        <f>INDEX(Obs_Time!$D$11:$T$211,  MATCH($AF27, Obs_Time!$B$11:$B$211, 0), MATCH(AR$4, Obs_Time!$D$3:$T$3, 0) )</f>
        <v>1.0655E-2</v>
      </c>
      <c r="AS27" s="61">
        <f t="shared" si="53"/>
        <v>3.9879412575130222E-3</v>
      </c>
      <c r="AT27" s="63">
        <f>INDEX(Obs_Time!$D$11:$T$211,  MATCH($AF27, Obs_Time!$B$11:$B$211, 0), MATCH(AT$4, Obs_Time!$D$3:$T$3, 0) )</f>
        <v>4.6408999999999999E-3</v>
      </c>
      <c r="AU27" s="61">
        <f t="shared" si="54"/>
        <v>7.0030653741654791E-3</v>
      </c>
      <c r="AV27" s="63">
        <f>INDEX(Obs_Time!$D$11:$T$211,  MATCH($AF27, Obs_Time!$B$11:$B$211, 0), MATCH(AV$4, Obs_Time!$D$3:$T$3, 0) )</f>
        <v>0</v>
      </c>
      <c r="AW27" s="61">
        <f t="shared" si="55"/>
        <v>9.5796239585635157E-3</v>
      </c>
      <c r="AX27" s="63">
        <f>INDEX(Obs_Time!$D$11:$T$211,  MATCH($AF27, Obs_Time!$B$11:$B$211, 0), MATCH(AX$4, Obs_Time!$D$3:$T$3, 0) )</f>
        <v>1.73565E-2</v>
      </c>
      <c r="AY27" s="61">
        <f t="shared" si="56"/>
        <v>1.9163473102336865E-2</v>
      </c>
      <c r="AZ27" s="63">
        <f>INDEX(Obs_Time!$D$11:$T$211,  MATCH($AF27, Obs_Time!$B$11:$B$211, 0), MATCH(AZ$4, Obs_Time!$D$3:$T$3, 0) )</f>
        <v>1.33591E-2</v>
      </c>
      <c r="BA27" s="61">
        <f t="shared" si="57"/>
        <v>2.9994928692468493E-2</v>
      </c>
      <c r="BB27" s="63">
        <f>INDEX(Obs_Time!$D$11:$T$211,  MATCH($AF27, Obs_Time!$B$11:$B$211, 0), MATCH(BB$4, Obs_Time!$D$3:$T$3, 0) )</f>
        <v>2.67586E-2</v>
      </c>
      <c r="BC27" s="61">
        <f t="shared" si="58"/>
        <v>2.7856667721023496E-2</v>
      </c>
      <c r="BD27" s="63">
        <f>INDEX(Obs_Time!$D$11:$T$211,  MATCH($AF27, Obs_Time!$B$11:$B$211, 0), MATCH(BD$4, Obs_Time!$D$3:$T$3, 0) )</f>
        <v>2.9244800000000001E-2</v>
      </c>
      <c r="BF27" s="31">
        <f t="shared" si="59"/>
        <v>36</v>
      </c>
      <c r="BG27" s="31">
        <f t="shared" si="60"/>
        <v>37</v>
      </c>
      <c r="BH27" s="57">
        <f t="shared" si="61"/>
        <v>5.661212396721388E-3</v>
      </c>
      <c r="BI27" s="57">
        <f t="shared" si="62"/>
        <v>2.8878264025392715E-3</v>
      </c>
      <c r="BJ27" s="57">
        <f t="shared" si="63"/>
        <v>4.4579279354017721E-3</v>
      </c>
      <c r="BK27" s="58">
        <f t="shared" si="64"/>
        <v>3.0056347657301318E-2</v>
      </c>
      <c r="BL27" s="57">
        <f t="shared" si="65"/>
        <v>0</v>
      </c>
      <c r="BM27" s="57">
        <f t="shared" si="66"/>
        <v>2.9368436135365723E-2</v>
      </c>
      <c r="BN27" s="57">
        <f t="shared" si="67"/>
        <v>2.5558818044529925E-2</v>
      </c>
      <c r="BQ27" s="57">
        <f t="shared" si="68"/>
        <v>1.700415047754501E-2</v>
      </c>
      <c r="BR27" s="57">
        <f t="shared" si="69"/>
        <v>1.4374390124858483E-3</v>
      </c>
      <c r="BS27" s="57">
        <f t="shared" si="70"/>
        <v>3.2366145636968349E-3</v>
      </c>
      <c r="BT27" s="57">
        <f t="shared" si="71"/>
        <v>0</v>
      </c>
      <c r="BU27" s="57">
        <f t="shared" si="72"/>
        <v>1.4660294426265795E-3</v>
      </c>
      <c r="BV27" s="57">
        <f t="shared" si="73"/>
        <v>6.923403083983975E-3</v>
      </c>
      <c r="BW27" s="57">
        <f t="shared" si="74"/>
        <v>3.2304901719911387E-3</v>
      </c>
      <c r="BX27" s="58">
        <f t="shared" si="75"/>
        <v>5.7778786748098601E-3</v>
      </c>
      <c r="BY27" s="57">
        <f t="shared" si="76"/>
        <v>5.9136514125222714E-3</v>
      </c>
      <c r="BZ27" s="57">
        <f t="shared" si="77"/>
        <v>1.5633192070444592E-2</v>
      </c>
      <c r="CA27" s="58">
        <f t="shared" si="78"/>
        <v>3.1818202901777434E-2</v>
      </c>
      <c r="CB27" s="57">
        <f t="shared" si="79"/>
        <v>0</v>
      </c>
      <c r="CC27" s="57">
        <f t="shared" si="80"/>
        <v>3.0675803393766767E-2</v>
      </c>
      <c r="CD27" s="57">
        <f t="shared" si="81"/>
        <v>3.1848657268147708E-2</v>
      </c>
      <c r="CE27" s="57">
        <f t="shared" si="82"/>
        <v>2.8619377537155578E-2</v>
      </c>
      <c r="CF27" s="57">
        <f t="shared" si="83"/>
        <v>0</v>
      </c>
      <c r="CG27" s="57">
        <f t="shared" si="84"/>
        <v>2.8402762694327854E-2</v>
      </c>
      <c r="CH27" s="57">
        <f t="shared" si="85"/>
        <v>2.1302580514631492E-2</v>
      </c>
      <c r="CI27" s="58">
        <f t="shared" si="86"/>
        <v>1.6252508681629838E-2</v>
      </c>
      <c r="CJ27" s="57">
        <f t="shared" si="87"/>
        <v>3.4005298715368243E-3</v>
      </c>
      <c r="CL27" s="30">
        <f>Obs_Time!B29</f>
        <v>36</v>
      </c>
      <c r="CM27" s="26">
        <f t="shared" si="88"/>
        <v>37</v>
      </c>
      <c r="CN27" s="20">
        <f t="shared" si="20"/>
        <v>52448.53</v>
      </c>
      <c r="CO27" s="20">
        <f t="shared" si="21"/>
        <v>13233.689999999999</v>
      </c>
      <c r="CP27" s="20">
        <f t="shared" si="22"/>
        <v>10445.219999999999</v>
      </c>
      <c r="CQ27" s="106">
        <f t="shared" si="23"/>
        <v>5192.9500000000007</v>
      </c>
      <c r="CR27" s="143"/>
      <c r="CS27" s="20">
        <f t="shared" si="24"/>
        <v>735.81999999999994</v>
      </c>
      <c r="CT27" s="20">
        <f t="shared" si="25"/>
        <v>698.98</v>
      </c>
      <c r="CW27" s="20">
        <f t="shared" si="26"/>
        <v>28304.720000000001</v>
      </c>
      <c r="CX27" s="20">
        <f t="shared" si="27"/>
        <v>1276.99</v>
      </c>
      <c r="CY27" s="20">
        <f t="shared" si="28"/>
        <v>11956.7</v>
      </c>
      <c r="CZ27" s="20">
        <f t="shared" si="29"/>
        <v>0</v>
      </c>
      <c r="DA27" s="20">
        <f t="shared" si="30"/>
        <v>464.9</v>
      </c>
      <c r="DB27" s="20">
        <f t="shared" si="31"/>
        <v>5391.8099999999995</v>
      </c>
      <c r="DC27" s="20">
        <f t="shared" si="32"/>
        <v>5053.41</v>
      </c>
      <c r="DD27" s="106">
        <f t="shared" si="33"/>
        <v>5208.07</v>
      </c>
      <c r="DE27" s="20">
        <f t="shared" si="34"/>
        <v>3442.3</v>
      </c>
      <c r="DF27" s="20">
        <f t="shared" si="35"/>
        <v>4419.28</v>
      </c>
      <c r="DG27" s="106">
        <f t="shared" si="36"/>
        <v>2469.5100000000002</v>
      </c>
      <c r="DH27" s="143"/>
      <c r="DI27" s="20">
        <f t="shared" si="37"/>
        <v>326.52</v>
      </c>
      <c r="DJ27" s="20">
        <f t="shared" si="38"/>
        <v>351.52</v>
      </c>
      <c r="DK27" s="20">
        <f t="shared" si="39"/>
        <v>2723.44</v>
      </c>
      <c r="DL27" s="143"/>
      <c r="DM27" s="20">
        <f t="shared" si="40"/>
        <v>409.3</v>
      </c>
      <c r="DN27" s="20">
        <f t="shared" si="41"/>
        <v>347.46</v>
      </c>
      <c r="DO27" s="106">
        <f t="shared" si="42"/>
        <v>1005.95</v>
      </c>
      <c r="DP27" s="20">
        <f t="shared" si="43"/>
        <v>58.76</v>
      </c>
      <c r="DR27" s="31">
        <f t="shared" si="89"/>
        <v>18</v>
      </c>
      <c r="DS27" s="26">
        <f t="shared" si="90"/>
        <v>18.5</v>
      </c>
      <c r="DT27" s="101">
        <f t="shared" si="44"/>
        <v>171389.22</v>
      </c>
      <c r="DU27" s="101">
        <f t="shared" si="45"/>
        <v>67559.490000000005</v>
      </c>
      <c r="DV27" s="101">
        <f t="shared" si="46"/>
        <v>43127.86</v>
      </c>
      <c r="DW27" s="102">
        <f t="shared" si="91"/>
        <v>4138.8600000000006</v>
      </c>
      <c r="DX27" s="144"/>
      <c r="DY27" s="101">
        <f t="shared" si="92"/>
        <v>779.06999999999994</v>
      </c>
      <c r="DZ27" s="101">
        <f t="shared" si="93"/>
        <v>828.42</v>
      </c>
      <c r="EB27" s="84">
        <f>MODEL_DATA!B24</f>
        <v>18</v>
      </c>
      <c r="EC27" s="84">
        <f>MODEL_DATA!C24</f>
        <v>56902.63</v>
      </c>
      <c r="ED27" s="84">
        <f>MODEL_DATA!D24</f>
        <v>10507.08</v>
      </c>
      <c r="EE27" s="84">
        <f>MODEL_DATA!E24</f>
        <v>57052.41</v>
      </c>
      <c r="EF27" s="84">
        <f>MODEL_DATA!F24</f>
        <v>2136.63</v>
      </c>
      <c r="EG27" s="84">
        <f>MODEL_DATA!G24</f>
        <v>1662.61</v>
      </c>
      <c r="EH27" s="84">
        <f>MODEL_DATA!H24</f>
        <v>18524.46</v>
      </c>
      <c r="EI27" s="84">
        <f>MODEL_DATA!I24</f>
        <v>24603.4</v>
      </c>
      <c r="EJ27" s="99">
        <f>MODEL_DATA!J24</f>
        <v>20527.07</v>
      </c>
      <c r="EK27" s="84">
        <f>MODEL_DATA!K24</f>
        <v>16935.919999999998</v>
      </c>
      <c r="EL27" s="84">
        <f>MODEL_DATA!L24</f>
        <v>7360.26</v>
      </c>
      <c r="EM27" s="99">
        <f>MODEL_DATA!M24</f>
        <v>1453.75</v>
      </c>
      <c r="EN27" s="84">
        <f>MODEL_DATA!N24</f>
        <v>1389.01</v>
      </c>
      <c r="EO27" s="84">
        <f>MODEL_DATA!O24</f>
        <v>294.79000000000002</v>
      </c>
      <c r="EP27" s="84">
        <f>MODEL_DATA!P24</f>
        <v>294.89999999999998</v>
      </c>
      <c r="EQ27" s="84">
        <f>MODEL_DATA!Q24</f>
        <v>2685.11</v>
      </c>
      <c r="ER27" s="84">
        <f>MODEL_DATA!R24</f>
        <v>2337.34</v>
      </c>
      <c r="ES27" s="84">
        <f>MODEL_DATA!S24</f>
        <v>484.28</v>
      </c>
      <c r="ET27" s="84">
        <f>MODEL_DATA!T24</f>
        <v>533.52</v>
      </c>
      <c r="EU27" s="99">
        <f>MODEL_DATA!U24</f>
        <v>2142.37</v>
      </c>
      <c r="EV27" s="84">
        <f>MODEL_DATA!V24</f>
        <v>399.85</v>
      </c>
    </row>
    <row r="28" spans="25:152" x14ac:dyDescent="0.25">
      <c r="Y28" s="30">
        <f>VLOOKUP(Z28, Lookup!$B$3:$D$30, 3, FALSE)</f>
        <v>52</v>
      </c>
      <c r="Z28" s="141" t="s">
        <v>67</v>
      </c>
      <c r="AA28" s="33">
        <f t="shared" si="94"/>
        <v>37.872221040367933</v>
      </c>
      <c r="AB28" s="21">
        <f>IFERROR(HLOOKUP($Y28, Obs_Time!$D$3:$T$4, 2, FALSE), 0)</f>
        <v>0</v>
      </c>
      <c r="AC28" s="145">
        <f t="shared" si="95"/>
        <v>37.872221040367933</v>
      </c>
      <c r="AD28" s="1">
        <f t="shared" si="96"/>
        <v>0</v>
      </c>
      <c r="AE28" s="8"/>
      <c r="AF28" s="32">
        <f t="shared" si="15"/>
        <v>36</v>
      </c>
      <c r="AG28" s="61">
        <f t="shared" si="47"/>
        <v>1.700415047754501E-2</v>
      </c>
      <c r="AH28" s="63">
        <f>INDEX(Obs_Time!$D$11:$T$211,  MATCH($AF28, Obs_Time!$B$11:$B$211, 0), MATCH(AH$4, Obs_Time!$D$3:$T$3, 0) )</f>
        <v>1.5680400000000001E-2</v>
      </c>
      <c r="AI28" s="61">
        <f t="shared" si="48"/>
        <v>1.4374390124858483E-3</v>
      </c>
      <c r="AJ28" s="63">
        <f>INDEX(Obs_Time!$D$11:$T$211,  MATCH($AF28, Obs_Time!$B$11:$B$211, 0), MATCH(AJ$4, Obs_Time!$D$3:$T$3, 0) )</f>
        <v>1.7362E-3</v>
      </c>
      <c r="AK28" s="61">
        <f t="shared" si="49"/>
        <v>3.2366145636968349E-3</v>
      </c>
      <c r="AL28" s="63">
        <f>INDEX(Obs_Time!$D$11:$T$211,  MATCH($AF28, Obs_Time!$B$11:$B$211, 0), MATCH(AL$4, Obs_Time!$D$3:$T$3, 0) )</f>
        <v>4.1427E-3</v>
      </c>
      <c r="AM28" s="61">
        <f t="shared" si="50"/>
        <v>0</v>
      </c>
      <c r="AN28" s="63">
        <f>INDEX(Obs_Time!$D$11:$T$211,  MATCH($AF28, Obs_Time!$B$11:$B$211, 0), MATCH(AN$4, Obs_Time!$D$3:$T$3, 0) )</f>
        <v>0</v>
      </c>
      <c r="AO28" s="61">
        <f t="shared" si="51"/>
        <v>1.4660294426265795E-3</v>
      </c>
      <c r="AP28" s="63">
        <f>INDEX(Obs_Time!$D$11:$T$211,  MATCH($AF28, Obs_Time!$B$11:$B$211, 0), MATCH(AP$4, Obs_Time!$D$3:$T$3, 0) )</f>
        <v>2.5050000000000002E-4</v>
      </c>
      <c r="AQ28" s="61">
        <f t="shared" si="52"/>
        <v>6.923403083983975E-3</v>
      </c>
      <c r="AR28" s="63">
        <f>INDEX(Obs_Time!$D$11:$T$211,  MATCH($AF28, Obs_Time!$B$11:$B$211, 0), MATCH(AR$4, Obs_Time!$D$3:$T$3, 0) )</f>
        <v>8.2246000000000003E-3</v>
      </c>
      <c r="AS28" s="61">
        <f t="shared" si="53"/>
        <v>3.2304901719911387E-3</v>
      </c>
      <c r="AT28" s="63">
        <f>INDEX(Obs_Time!$D$11:$T$211,  MATCH($AF28, Obs_Time!$B$11:$B$211, 0), MATCH(AT$4, Obs_Time!$D$3:$T$3, 0) )</f>
        <v>3.5422000000000001E-3</v>
      </c>
      <c r="AU28" s="61">
        <f t="shared" si="54"/>
        <v>5.7778786748098601E-3</v>
      </c>
      <c r="AV28" s="63">
        <f>INDEX(Obs_Time!$D$11:$T$211,  MATCH($AF28, Obs_Time!$B$11:$B$211, 0), MATCH(AV$4, Obs_Time!$D$3:$T$3, 0) )</f>
        <v>0</v>
      </c>
      <c r="AW28" s="61">
        <f t="shared" si="55"/>
        <v>5.9136514125222714E-3</v>
      </c>
      <c r="AX28" s="63">
        <f>INDEX(Obs_Time!$D$11:$T$211,  MATCH($AF28, Obs_Time!$B$11:$B$211, 0), MATCH(AX$4, Obs_Time!$D$3:$T$3, 0) )</f>
        <v>1.58604E-2</v>
      </c>
      <c r="AY28" s="61">
        <f t="shared" si="56"/>
        <v>1.5633192070444592E-2</v>
      </c>
      <c r="AZ28" s="63">
        <f>INDEX(Obs_Time!$D$11:$T$211,  MATCH($AF28, Obs_Time!$B$11:$B$211, 0), MATCH(AZ$4, Obs_Time!$D$3:$T$3, 0) )</f>
        <v>1.2465E-2</v>
      </c>
      <c r="BA28" s="61">
        <f t="shared" si="57"/>
        <v>3.1818202901777434E-2</v>
      </c>
      <c r="BB28" s="63">
        <f>INDEX(Obs_Time!$D$11:$T$211,  MATCH($AF28, Obs_Time!$B$11:$B$211, 0), MATCH(BB$4, Obs_Time!$D$3:$T$3, 0) )</f>
        <v>2.1662600000000001E-2</v>
      </c>
      <c r="BC28" s="61">
        <f t="shared" si="58"/>
        <v>2.8619377537155578E-2</v>
      </c>
      <c r="BD28" s="63">
        <f>INDEX(Obs_Time!$D$11:$T$211,  MATCH($AF28, Obs_Time!$B$11:$B$211, 0), MATCH(BD$4, Obs_Time!$D$3:$T$3, 0) )</f>
        <v>2.3585499999999999E-2</v>
      </c>
      <c r="BF28" s="31">
        <f t="shared" si="59"/>
        <v>38</v>
      </c>
      <c r="BG28" s="31">
        <f t="shared" si="60"/>
        <v>39</v>
      </c>
      <c r="BH28" s="57">
        <f t="shared" si="61"/>
        <v>4.7334167601752663E-3</v>
      </c>
      <c r="BI28" s="57">
        <f t="shared" si="62"/>
        <v>2.1062707084168841E-3</v>
      </c>
      <c r="BJ28" s="57">
        <f t="shared" si="63"/>
        <v>3.9766056283840117E-3</v>
      </c>
      <c r="BK28" s="58">
        <f t="shared" si="64"/>
        <v>2.1840230192282598E-2</v>
      </c>
      <c r="BL28" s="57">
        <f t="shared" si="65"/>
        <v>0</v>
      </c>
      <c r="BM28" s="57">
        <f t="shared" si="66"/>
        <v>2.0775668045910578E-2</v>
      </c>
      <c r="BN28" s="57">
        <f t="shared" si="67"/>
        <v>1.8594846405025615E-2</v>
      </c>
      <c r="BQ28" s="57">
        <f t="shared" si="68"/>
        <v>1.4834422241521485E-2</v>
      </c>
      <c r="BR28" s="57">
        <f t="shared" si="69"/>
        <v>1.0077910930223258E-3</v>
      </c>
      <c r="BS28" s="57">
        <f t="shared" si="70"/>
        <v>2.3704323301670721E-3</v>
      </c>
      <c r="BT28" s="57">
        <f t="shared" si="71"/>
        <v>0</v>
      </c>
      <c r="BU28" s="57">
        <f t="shared" si="72"/>
        <v>6.0006612741968571E-4</v>
      </c>
      <c r="BV28" s="57">
        <f t="shared" si="73"/>
        <v>6.3253268434585825E-3</v>
      </c>
      <c r="BW28" s="57">
        <f t="shared" si="74"/>
        <v>2.807293856264108E-3</v>
      </c>
      <c r="BX28" s="58">
        <f t="shared" si="75"/>
        <v>5.2786114337734147E-3</v>
      </c>
      <c r="BY28" s="57">
        <f t="shared" si="76"/>
        <v>3.7654066870971632E-3</v>
      </c>
      <c r="BZ28" s="57">
        <f t="shared" si="77"/>
        <v>1.3496225189451563E-2</v>
      </c>
      <c r="CA28" s="58">
        <f t="shared" si="78"/>
        <v>2.6942223170515499E-2</v>
      </c>
      <c r="CB28" s="57">
        <f t="shared" si="79"/>
        <v>0</v>
      </c>
      <c r="CC28" s="57">
        <f t="shared" si="80"/>
        <v>2.0304916658994279E-2</v>
      </c>
      <c r="CD28" s="57">
        <f t="shared" si="81"/>
        <v>2.1789946725618813E-2</v>
      </c>
      <c r="CE28" s="57">
        <f t="shared" si="82"/>
        <v>1.7679041873378407E-2</v>
      </c>
      <c r="CF28" s="57">
        <f t="shared" si="83"/>
        <v>0</v>
      </c>
      <c r="CG28" s="57">
        <f t="shared" si="84"/>
        <v>2.1123383738464202E-2</v>
      </c>
      <c r="CH28" s="57">
        <f t="shared" si="85"/>
        <v>1.6432771125702756E-2</v>
      </c>
      <c r="CI28" s="58">
        <f t="shared" si="86"/>
        <v>1.4053787168152025E-2</v>
      </c>
      <c r="CJ28" s="57">
        <f t="shared" si="87"/>
        <v>3.1314273544734098E-3</v>
      </c>
      <c r="CL28" s="30">
        <f>Obs_Time!B30</f>
        <v>38</v>
      </c>
      <c r="CM28" s="26">
        <f t="shared" si="88"/>
        <v>39</v>
      </c>
      <c r="CN28" s="20">
        <f t="shared" si="20"/>
        <v>43852.93</v>
      </c>
      <c r="CO28" s="20">
        <f t="shared" si="21"/>
        <v>9652.1500000000015</v>
      </c>
      <c r="CP28" s="20">
        <f t="shared" si="22"/>
        <v>9317.4500000000007</v>
      </c>
      <c r="CQ28" s="106">
        <f t="shared" si="23"/>
        <v>3773.42</v>
      </c>
      <c r="CR28" s="143"/>
      <c r="CS28" s="20">
        <f t="shared" si="24"/>
        <v>520.53</v>
      </c>
      <c r="CT28" s="20">
        <f t="shared" si="25"/>
        <v>508.53000000000003</v>
      </c>
      <c r="CW28" s="20">
        <f t="shared" si="26"/>
        <v>24693.040000000001</v>
      </c>
      <c r="CX28" s="20">
        <f t="shared" si="27"/>
        <v>895.3</v>
      </c>
      <c r="CY28" s="20">
        <f t="shared" si="28"/>
        <v>8756.85</v>
      </c>
      <c r="CZ28" s="20">
        <f t="shared" si="29"/>
        <v>0</v>
      </c>
      <c r="DA28" s="20">
        <f t="shared" si="30"/>
        <v>190.29000000000002</v>
      </c>
      <c r="DB28" s="20">
        <f t="shared" si="31"/>
        <v>4926.04</v>
      </c>
      <c r="DC28" s="20">
        <f t="shared" si="32"/>
        <v>4391.41</v>
      </c>
      <c r="DD28" s="106">
        <f t="shared" si="33"/>
        <v>4758.04</v>
      </c>
      <c r="DE28" s="20">
        <f t="shared" si="34"/>
        <v>2191.8200000000002</v>
      </c>
      <c r="DF28" s="20">
        <f t="shared" si="35"/>
        <v>3815.1899999999996</v>
      </c>
      <c r="DG28" s="106">
        <f t="shared" si="36"/>
        <v>2091.0699999999997</v>
      </c>
      <c r="DH28" s="143"/>
      <c r="DI28" s="20">
        <f t="shared" si="37"/>
        <v>216.13</v>
      </c>
      <c r="DJ28" s="20">
        <f t="shared" si="38"/>
        <v>240.5</v>
      </c>
      <c r="DK28" s="20">
        <f t="shared" si="39"/>
        <v>1682.35</v>
      </c>
      <c r="DL28" s="143"/>
      <c r="DM28" s="20">
        <f t="shared" si="40"/>
        <v>304.39999999999998</v>
      </c>
      <c r="DN28" s="20">
        <f t="shared" si="41"/>
        <v>268.03000000000003</v>
      </c>
      <c r="DO28" s="106">
        <f t="shared" si="42"/>
        <v>869.86</v>
      </c>
      <c r="DP28" s="20">
        <f t="shared" si="43"/>
        <v>54.11</v>
      </c>
      <c r="DR28" s="31">
        <f t="shared" si="89"/>
        <v>19</v>
      </c>
      <c r="DS28" s="26">
        <f t="shared" si="90"/>
        <v>19.5</v>
      </c>
      <c r="DT28" s="101">
        <f t="shared" si="44"/>
        <v>157207.45000000001</v>
      </c>
      <c r="DU28" s="101">
        <f t="shared" si="45"/>
        <v>60698.8</v>
      </c>
      <c r="DV28" s="101">
        <f t="shared" si="46"/>
        <v>39031.78</v>
      </c>
      <c r="DW28" s="102">
        <f t="shared" si="91"/>
        <v>4335.09</v>
      </c>
      <c r="DX28" s="144"/>
      <c r="DY28" s="101">
        <f t="shared" si="92"/>
        <v>910.25</v>
      </c>
      <c r="DZ28" s="101">
        <f t="shared" si="93"/>
        <v>989.31</v>
      </c>
      <c r="EB28" s="84">
        <f>MODEL_DATA!B25</f>
        <v>19</v>
      </c>
      <c r="EC28" s="84">
        <f>MODEL_DATA!C25</f>
        <v>54323.11</v>
      </c>
      <c r="ED28" s="84">
        <f>MODEL_DATA!D25</f>
        <v>8838.59</v>
      </c>
      <c r="EE28" s="84">
        <f>MODEL_DATA!E25</f>
        <v>51860.21</v>
      </c>
      <c r="EF28" s="84">
        <f>MODEL_DATA!F25</f>
        <v>1651.2</v>
      </c>
      <c r="EG28" s="84">
        <f>MODEL_DATA!G25</f>
        <v>1502.56</v>
      </c>
      <c r="EH28" s="84">
        <f>MODEL_DATA!H25</f>
        <v>16945.7</v>
      </c>
      <c r="EI28" s="84">
        <f>MODEL_DATA!I25</f>
        <v>22086.080000000002</v>
      </c>
      <c r="EJ28" s="99">
        <f>MODEL_DATA!J25</f>
        <v>19602.2</v>
      </c>
      <c r="EK28" s="84">
        <f>MODEL_DATA!K25</f>
        <v>16784.07</v>
      </c>
      <c r="EL28" s="84">
        <f>MODEL_DATA!L25</f>
        <v>7578.46</v>
      </c>
      <c r="EM28" s="99">
        <f>MODEL_DATA!M25</f>
        <v>1610.68</v>
      </c>
      <c r="EN28" s="84">
        <f>MODEL_DATA!N25</f>
        <v>1771.21</v>
      </c>
      <c r="EO28" s="84">
        <f>MODEL_DATA!O25</f>
        <v>348.76</v>
      </c>
      <c r="EP28" s="84">
        <f>MODEL_DATA!P25</f>
        <v>341.95</v>
      </c>
      <c r="EQ28" s="84">
        <f>MODEL_DATA!Q25</f>
        <v>2724.41</v>
      </c>
      <c r="ER28" s="84">
        <f>MODEL_DATA!R25</f>
        <v>3372.56</v>
      </c>
      <c r="ES28" s="84">
        <f>MODEL_DATA!S25</f>
        <v>561.49</v>
      </c>
      <c r="ET28" s="84">
        <f>MODEL_DATA!T25</f>
        <v>647.36</v>
      </c>
      <c r="EU28" s="99">
        <f>MODEL_DATA!U25</f>
        <v>2033.98</v>
      </c>
      <c r="EV28" s="84">
        <f>MODEL_DATA!V25</f>
        <v>353.36</v>
      </c>
    </row>
    <row r="29" spans="25:152" x14ac:dyDescent="0.25">
      <c r="Y29" s="30">
        <f>VLOOKUP(Z29, Lookup!$B$3:$D$30, 3, FALSE)</f>
        <v>53</v>
      </c>
      <c r="Z29" s="141" t="s">
        <v>68</v>
      </c>
      <c r="AA29" s="33">
        <f t="shared" si="94"/>
        <v>38.551298637189689</v>
      </c>
      <c r="AB29" s="21">
        <f>IFERROR(HLOOKUP($Y29, Obs_Time!$D$3:$T$4, 2, FALSE), 0)</f>
        <v>0</v>
      </c>
      <c r="AC29" s="145">
        <f t="shared" si="95"/>
        <v>38.551298637189689</v>
      </c>
      <c r="AD29" s="1">
        <f t="shared" si="96"/>
        <v>0</v>
      </c>
      <c r="AE29" s="8"/>
      <c r="AF29" s="32">
        <f t="shared" si="15"/>
        <v>38</v>
      </c>
      <c r="AG29" s="61">
        <f t="shared" si="47"/>
        <v>1.4834422241521485E-2</v>
      </c>
      <c r="AH29" s="63">
        <f>INDEX(Obs_Time!$D$11:$T$211,  MATCH($AF29, Obs_Time!$B$11:$B$211, 0), MATCH(AH$4, Obs_Time!$D$3:$T$3, 0) )</f>
        <v>1.3281899999999999E-2</v>
      </c>
      <c r="AI29" s="61">
        <f t="shared" si="48"/>
        <v>1.0077910930223258E-3</v>
      </c>
      <c r="AJ29" s="63">
        <f>INDEX(Obs_Time!$D$11:$T$211,  MATCH($AF29, Obs_Time!$B$11:$B$211, 0), MATCH(AJ$4, Obs_Time!$D$3:$T$3, 0) )</f>
        <v>1.3604999999999999E-3</v>
      </c>
      <c r="AK29" s="61">
        <f t="shared" si="49"/>
        <v>2.3704323301670721E-3</v>
      </c>
      <c r="AL29" s="63">
        <f>INDEX(Obs_Time!$D$11:$T$211,  MATCH($AF29, Obs_Time!$B$11:$B$211, 0), MATCH(AL$4, Obs_Time!$D$3:$T$3, 0) )</f>
        <v>3.3216999999999999E-3</v>
      </c>
      <c r="AM29" s="61">
        <f t="shared" si="50"/>
        <v>0</v>
      </c>
      <c r="AN29" s="63">
        <f>INDEX(Obs_Time!$D$11:$T$211,  MATCH($AF29, Obs_Time!$B$11:$B$211, 0), MATCH(AN$4, Obs_Time!$D$3:$T$3, 0) )</f>
        <v>0</v>
      </c>
      <c r="AO29" s="61">
        <f t="shared" si="51"/>
        <v>6.0006612741968571E-4</v>
      </c>
      <c r="AP29" s="63">
        <f>INDEX(Obs_Time!$D$11:$T$211,  MATCH($AF29, Obs_Time!$B$11:$B$211, 0), MATCH(AP$4, Obs_Time!$D$3:$T$3, 0) )</f>
        <v>1.6699999999999999E-4</v>
      </c>
      <c r="AQ29" s="61">
        <f t="shared" si="52"/>
        <v>6.3253268434585825E-3</v>
      </c>
      <c r="AR29" s="63">
        <f>INDEX(Obs_Time!$D$11:$T$211,  MATCH($AF29, Obs_Time!$B$11:$B$211, 0), MATCH(AR$4, Obs_Time!$D$3:$T$3, 0) )</f>
        <v>6.1961000000000004E-3</v>
      </c>
      <c r="AS29" s="61">
        <f t="shared" si="53"/>
        <v>2.807293856264108E-3</v>
      </c>
      <c r="AT29" s="63">
        <f>INDEX(Obs_Time!$D$11:$T$211,  MATCH($AF29, Obs_Time!$B$11:$B$211, 0), MATCH(AT$4, Obs_Time!$D$3:$T$3, 0) )</f>
        <v>2.8777999999999998E-3</v>
      </c>
      <c r="AU29" s="61">
        <f t="shared" si="54"/>
        <v>5.2786114337734147E-3</v>
      </c>
      <c r="AV29" s="63">
        <f>INDEX(Obs_Time!$D$11:$T$211,  MATCH($AF29, Obs_Time!$B$11:$B$211, 0), MATCH(AV$4, Obs_Time!$D$3:$T$3, 0) )</f>
        <v>0</v>
      </c>
      <c r="AW29" s="61">
        <f t="shared" si="55"/>
        <v>3.7654066870971632E-3</v>
      </c>
      <c r="AX29" s="63">
        <f>INDEX(Obs_Time!$D$11:$T$211,  MATCH($AF29, Obs_Time!$B$11:$B$211, 0), MATCH(AX$4, Obs_Time!$D$3:$T$3, 0) )</f>
        <v>1.52017E-2</v>
      </c>
      <c r="AY29" s="61">
        <f t="shared" si="56"/>
        <v>1.3496225189451563E-2</v>
      </c>
      <c r="AZ29" s="63">
        <f>INDEX(Obs_Time!$D$11:$T$211,  MATCH($AF29, Obs_Time!$B$11:$B$211, 0), MATCH(AZ$4, Obs_Time!$D$3:$T$3, 0) )</f>
        <v>1.1571100000000001E-2</v>
      </c>
      <c r="BA29" s="61">
        <f t="shared" si="57"/>
        <v>2.6942223170515499E-2</v>
      </c>
      <c r="BB29" s="63">
        <f>INDEX(Obs_Time!$D$11:$T$211,  MATCH($AF29, Obs_Time!$B$11:$B$211, 0), MATCH(BB$4, Obs_Time!$D$3:$T$3, 0) )</f>
        <v>1.8485700000000001E-2</v>
      </c>
      <c r="BC29" s="61">
        <f t="shared" si="58"/>
        <v>1.7679041873378407E-2</v>
      </c>
      <c r="BD29" s="63">
        <f>INDEX(Obs_Time!$D$11:$T$211,  MATCH($AF29, Obs_Time!$B$11:$B$211, 0), MATCH(BD$4, Obs_Time!$D$3:$T$3, 0) )</f>
        <v>1.8959199999999999E-2</v>
      </c>
      <c r="BF29" s="31">
        <f t="shared" si="59"/>
        <v>40</v>
      </c>
      <c r="BG29" s="31">
        <f t="shared" si="60"/>
        <v>41</v>
      </c>
      <c r="BH29" s="57">
        <f t="shared" si="61"/>
        <v>3.851404291435627E-3</v>
      </c>
      <c r="BI29" s="57">
        <f t="shared" si="62"/>
        <v>1.6449146860037455E-3</v>
      </c>
      <c r="BJ29" s="57">
        <f t="shared" si="63"/>
        <v>3.6345410206815591E-3</v>
      </c>
      <c r="BK29" s="58">
        <f t="shared" si="64"/>
        <v>1.7816298788786399E-2</v>
      </c>
      <c r="BL29" s="57">
        <f t="shared" si="65"/>
        <v>0</v>
      </c>
      <c r="BM29" s="57">
        <f t="shared" si="66"/>
        <v>1.6180139606039399E-2</v>
      </c>
      <c r="BN29" s="57">
        <f t="shared" si="67"/>
        <v>1.4110772673587367E-2</v>
      </c>
      <c r="BQ29" s="57">
        <f t="shared" si="68"/>
        <v>1.1761930190642471E-2</v>
      </c>
      <c r="BR29" s="57">
        <f t="shared" si="69"/>
        <v>8.3065939817367944E-4</v>
      </c>
      <c r="BS29" s="57">
        <f t="shared" si="70"/>
        <v>1.8407262371125908E-3</v>
      </c>
      <c r="BT29" s="57">
        <f t="shared" si="71"/>
        <v>0</v>
      </c>
      <c r="BU29" s="57">
        <f t="shared" si="72"/>
        <v>1.5429731259995383E-4</v>
      </c>
      <c r="BV29" s="57">
        <f t="shared" si="73"/>
        <v>5.9542337427611605E-3</v>
      </c>
      <c r="BW29" s="57">
        <f t="shared" si="74"/>
        <v>2.4796810951103489E-3</v>
      </c>
      <c r="BX29" s="58">
        <f t="shared" si="75"/>
        <v>4.6766462203734743E-3</v>
      </c>
      <c r="BY29" s="57">
        <f t="shared" si="76"/>
        <v>2.354843719954907E-3</v>
      </c>
      <c r="BZ29" s="57">
        <f t="shared" si="77"/>
        <v>1.1387487538722773E-2</v>
      </c>
      <c r="CA29" s="58">
        <f t="shared" si="78"/>
        <v>2.2030038220342128E-2</v>
      </c>
      <c r="CB29" s="57">
        <f t="shared" si="79"/>
        <v>0</v>
      </c>
      <c r="CC29" s="57">
        <f t="shared" si="80"/>
        <v>1.5053240162266477E-2</v>
      </c>
      <c r="CD29" s="57">
        <f t="shared" si="81"/>
        <v>1.5507556264269919E-2</v>
      </c>
      <c r="CE29" s="57">
        <f t="shared" si="82"/>
        <v>1.4379570558013973E-2</v>
      </c>
      <c r="CF29" s="57">
        <f t="shared" si="83"/>
        <v>0</v>
      </c>
      <c r="CG29" s="57">
        <f t="shared" si="84"/>
        <v>1.7012512343370183E-2</v>
      </c>
      <c r="CH29" s="57">
        <f t="shared" si="85"/>
        <v>1.3165590685868783E-2</v>
      </c>
      <c r="CI29" s="58">
        <f t="shared" si="86"/>
        <v>1.1083275466571965E-2</v>
      </c>
      <c r="CJ29" s="57">
        <f t="shared" si="87"/>
        <v>2.8548015412340286E-3</v>
      </c>
      <c r="CL29" s="30">
        <f>Obs_Time!B31</f>
        <v>40</v>
      </c>
      <c r="CM29" s="26">
        <f t="shared" si="88"/>
        <v>41</v>
      </c>
      <c r="CN29" s="20">
        <f t="shared" si="20"/>
        <v>35681.49</v>
      </c>
      <c r="CO29" s="20">
        <f t="shared" si="21"/>
        <v>7537.9500000000007</v>
      </c>
      <c r="CP29" s="20">
        <f t="shared" si="22"/>
        <v>8515.9700000000012</v>
      </c>
      <c r="CQ29" s="106">
        <f t="shared" si="23"/>
        <v>3078.1899999999996</v>
      </c>
      <c r="CR29" s="143"/>
      <c r="CS29" s="20">
        <f t="shared" si="24"/>
        <v>405.39</v>
      </c>
      <c r="CT29" s="20">
        <f t="shared" si="25"/>
        <v>385.9</v>
      </c>
      <c r="CW29" s="20">
        <f t="shared" si="26"/>
        <v>19578.64</v>
      </c>
      <c r="CX29" s="20">
        <f t="shared" si="27"/>
        <v>737.94</v>
      </c>
      <c r="CY29" s="20">
        <f t="shared" si="28"/>
        <v>6800.01</v>
      </c>
      <c r="CZ29" s="20">
        <f t="shared" si="29"/>
        <v>0</v>
      </c>
      <c r="DA29" s="20">
        <f t="shared" si="30"/>
        <v>48.93</v>
      </c>
      <c r="DB29" s="20">
        <f t="shared" si="31"/>
        <v>4637.04</v>
      </c>
      <c r="DC29" s="20">
        <f t="shared" si="32"/>
        <v>3878.93</v>
      </c>
      <c r="DD29" s="106">
        <f t="shared" si="33"/>
        <v>4215.4400000000005</v>
      </c>
      <c r="DE29" s="20">
        <f t="shared" si="34"/>
        <v>1370.7399999999998</v>
      </c>
      <c r="DF29" s="20">
        <f t="shared" si="35"/>
        <v>3219.08</v>
      </c>
      <c r="DG29" s="106">
        <f t="shared" si="36"/>
        <v>1709.82</v>
      </c>
      <c r="DH29" s="143"/>
      <c r="DI29" s="20">
        <f t="shared" si="37"/>
        <v>160.23000000000002</v>
      </c>
      <c r="DJ29" s="20">
        <f t="shared" si="38"/>
        <v>171.16</v>
      </c>
      <c r="DK29" s="20">
        <f t="shared" si="39"/>
        <v>1368.37</v>
      </c>
      <c r="DL29" s="143"/>
      <c r="DM29" s="20">
        <f t="shared" si="40"/>
        <v>245.16</v>
      </c>
      <c r="DN29" s="20">
        <f t="shared" si="41"/>
        <v>214.74</v>
      </c>
      <c r="DO29" s="106">
        <f t="shared" si="42"/>
        <v>686</v>
      </c>
      <c r="DP29" s="20">
        <f t="shared" si="43"/>
        <v>49.33</v>
      </c>
      <c r="DR29" s="31">
        <f t="shared" si="89"/>
        <v>20</v>
      </c>
      <c r="DS29" s="26">
        <f t="shared" si="90"/>
        <v>20.5</v>
      </c>
      <c r="DT29" s="101">
        <f t="shared" si="44"/>
        <v>149915.92000000001</v>
      </c>
      <c r="DU29" s="101">
        <f t="shared" si="45"/>
        <v>59193.22</v>
      </c>
      <c r="DV29" s="101">
        <f t="shared" si="46"/>
        <v>36812.43</v>
      </c>
      <c r="DW29" s="102">
        <f t="shared" si="91"/>
        <v>5265.0300000000007</v>
      </c>
      <c r="DX29" s="144"/>
      <c r="DY29" s="101">
        <f t="shared" si="92"/>
        <v>737.21</v>
      </c>
      <c r="DZ29" s="101">
        <f t="shared" si="93"/>
        <v>905.6400000000001</v>
      </c>
      <c r="EB29" s="84">
        <f>MODEL_DATA!B26</f>
        <v>20</v>
      </c>
      <c r="EC29" s="84">
        <f>MODEL_DATA!C26</f>
        <v>51209.91</v>
      </c>
      <c r="ED29" s="84">
        <f>MODEL_DATA!D26</f>
        <v>7748.26</v>
      </c>
      <c r="EE29" s="84">
        <f>MODEL_DATA!E26</f>
        <v>51444.959999999999</v>
      </c>
      <c r="EF29" s="84">
        <f>MODEL_DATA!F26</f>
        <v>1425.59</v>
      </c>
      <c r="EG29" s="84">
        <f>MODEL_DATA!G26</f>
        <v>1274.77</v>
      </c>
      <c r="EH29" s="84">
        <f>MODEL_DATA!H26</f>
        <v>16226.97</v>
      </c>
      <c r="EI29" s="84">
        <f>MODEL_DATA!I26</f>
        <v>20585.46</v>
      </c>
      <c r="EJ29" s="99">
        <f>MODEL_DATA!J26</f>
        <v>18765.439999999999</v>
      </c>
      <c r="EK29" s="84">
        <f>MODEL_DATA!K26</f>
        <v>17033.29</v>
      </c>
      <c r="EL29" s="84">
        <f>MODEL_DATA!L26</f>
        <v>7774.44</v>
      </c>
      <c r="EM29" s="99">
        <f>MODEL_DATA!M26</f>
        <v>1670.19</v>
      </c>
      <c r="EN29" s="84">
        <f>MODEL_DATA!N26</f>
        <v>1654.61</v>
      </c>
      <c r="EO29" s="84">
        <f>MODEL_DATA!O26</f>
        <v>300.24</v>
      </c>
      <c r="EP29" s="84">
        <f>MODEL_DATA!P26</f>
        <v>315.66000000000003</v>
      </c>
      <c r="EQ29" s="84">
        <f>MODEL_DATA!Q26</f>
        <v>3594.84</v>
      </c>
      <c r="ER29" s="84">
        <f>MODEL_DATA!R26</f>
        <v>3125.11</v>
      </c>
      <c r="ES29" s="84">
        <f>MODEL_DATA!S26</f>
        <v>436.97</v>
      </c>
      <c r="ET29" s="84">
        <f>MODEL_DATA!T26</f>
        <v>589.98</v>
      </c>
      <c r="EU29" s="99">
        <f>MODEL_DATA!U26</f>
        <v>1919.69</v>
      </c>
      <c r="EV29" s="84">
        <f>MODEL_DATA!V26</f>
        <v>337.73</v>
      </c>
    </row>
    <row r="30" spans="25:152" x14ac:dyDescent="0.25">
      <c r="AF30" s="32">
        <f t="shared" si="15"/>
        <v>40</v>
      </c>
      <c r="AG30" s="61">
        <f t="shared" si="47"/>
        <v>1.1761930190642471E-2</v>
      </c>
      <c r="AH30" s="63">
        <f>INDEX(Obs_Time!$D$11:$T$211,  MATCH($AF30, Obs_Time!$B$11:$B$211, 0), MATCH(AH$4, Obs_Time!$D$3:$T$3, 0) )</f>
        <v>1.12572E-2</v>
      </c>
      <c r="AI30" s="61">
        <f t="shared" si="48"/>
        <v>8.3065939817367944E-4</v>
      </c>
      <c r="AJ30" s="63">
        <f>INDEX(Obs_Time!$D$11:$T$211,  MATCH($AF30, Obs_Time!$B$11:$B$211, 0), MATCH(AJ$4, Obs_Time!$D$3:$T$3, 0) )</f>
        <v>9.8480000000000009E-4</v>
      </c>
      <c r="AK30" s="61">
        <f t="shared" si="49"/>
        <v>1.8407262371125908E-3</v>
      </c>
      <c r="AL30" s="63">
        <f>INDEX(Obs_Time!$D$11:$T$211,  MATCH($AF30, Obs_Time!$B$11:$B$211, 0), MATCH(AL$4, Obs_Time!$D$3:$T$3, 0) )</f>
        <v>2.5573000000000002E-3</v>
      </c>
      <c r="AM30" s="61">
        <f t="shared" si="50"/>
        <v>0</v>
      </c>
      <c r="AN30" s="63">
        <f>INDEX(Obs_Time!$D$11:$T$211,  MATCH($AF30, Obs_Time!$B$11:$B$211, 0), MATCH(AN$4, Obs_Time!$D$3:$T$3, 0) )</f>
        <v>0</v>
      </c>
      <c r="AO30" s="61">
        <f t="shared" si="51"/>
        <v>1.5429731259995383E-4</v>
      </c>
      <c r="AP30" s="63">
        <f>INDEX(Obs_Time!$D$11:$T$211,  MATCH($AF30, Obs_Time!$B$11:$B$211, 0), MATCH(AP$4, Obs_Time!$D$3:$T$3, 0) )</f>
        <v>8.3499999999999997E-5</v>
      </c>
      <c r="AQ30" s="61">
        <f t="shared" si="52"/>
        <v>5.9542337427611605E-3</v>
      </c>
      <c r="AR30" s="63">
        <f>INDEX(Obs_Time!$D$11:$T$211,  MATCH($AF30, Obs_Time!$B$11:$B$211, 0), MATCH(AR$4, Obs_Time!$D$3:$T$3, 0) )</f>
        <v>4.5291999999999997E-3</v>
      </c>
      <c r="AS30" s="61">
        <f t="shared" si="53"/>
        <v>2.4796810951103489E-3</v>
      </c>
      <c r="AT30" s="63">
        <f>INDEX(Obs_Time!$D$11:$T$211,  MATCH($AF30, Obs_Time!$B$11:$B$211, 0), MATCH(AT$4, Obs_Time!$D$3:$T$3, 0) )</f>
        <v>2.5592000000000002E-3</v>
      </c>
      <c r="AU30" s="61">
        <f t="shared" si="54"/>
        <v>4.6766462203734743E-3</v>
      </c>
      <c r="AV30" s="63">
        <f>INDEX(Obs_Time!$D$11:$T$211,  MATCH($AF30, Obs_Time!$B$11:$B$211, 0), MATCH(AV$4, Obs_Time!$D$3:$T$3, 0) )</f>
        <v>0</v>
      </c>
      <c r="AW30" s="61">
        <f t="shared" si="55"/>
        <v>2.354843719954907E-3</v>
      </c>
      <c r="AX30" s="63">
        <f>INDEX(Obs_Time!$D$11:$T$211,  MATCH($AF30, Obs_Time!$B$11:$B$211, 0), MATCH(AX$4, Obs_Time!$D$3:$T$3, 0) )</f>
        <v>1.45433E-2</v>
      </c>
      <c r="AY30" s="61">
        <f t="shared" si="56"/>
        <v>1.1387487538722773E-2</v>
      </c>
      <c r="AZ30" s="63">
        <f>INDEX(Obs_Time!$D$11:$T$211,  MATCH($AF30, Obs_Time!$B$11:$B$211, 0), MATCH(AZ$4, Obs_Time!$D$3:$T$3, 0) )</f>
        <v>1.0677300000000001E-2</v>
      </c>
      <c r="BA30" s="61">
        <f t="shared" si="57"/>
        <v>2.2030038220342128E-2</v>
      </c>
      <c r="BB30" s="63">
        <f>INDEX(Obs_Time!$D$11:$T$211,  MATCH($AF30, Obs_Time!$B$11:$B$211, 0), MATCH(BB$4, Obs_Time!$D$3:$T$3, 0) )</f>
        <v>1.6873200000000001E-2</v>
      </c>
      <c r="BC30" s="61">
        <f t="shared" si="58"/>
        <v>1.4379570558013973E-2</v>
      </c>
      <c r="BD30" s="63">
        <f>INDEX(Obs_Time!$D$11:$T$211,  MATCH($AF30, Obs_Time!$B$11:$B$211, 0), MATCH(BD$4, Obs_Time!$D$3:$T$3, 0) )</f>
        <v>1.43331E-2</v>
      </c>
      <c r="BF30" s="31">
        <f t="shared" si="59"/>
        <v>42</v>
      </c>
      <c r="BG30" s="31">
        <f t="shared" si="60"/>
        <v>43</v>
      </c>
      <c r="BH30" s="57">
        <f t="shared" si="61"/>
        <v>3.2898265044287054E-3</v>
      </c>
      <c r="BI30" s="57">
        <f t="shared" si="62"/>
        <v>1.4129251859622961E-3</v>
      </c>
      <c r="BJ30" s="57">
        <f t="shared" si="63"/>
        <v>3.2818834554964801E-3</v>
      </c>
      <c r="BK30" s="58">
        <f t="shared" si="64"/>
        <v>1.315980627157517E-2</v>
      </c>
      <c r="BL30" s="57">
        <f t="shared" si="65"/>
        <v>0</v>
      </c>
      <c r="BM30" s="57">
        <f t="shared" si="66"/>
        <v>1.9737144075045128E-2</v>
      </c>
      <c r="BN30" s="57">
        <f t="shared" si="67"/>
        <v>1.6987776026678465E-2</v>
      </c>
      <c r="BQ30" s="57">
        <f t="shared" si="68"/>
        <v>9.7983984677237519E-3</v>
      </c>
      <c r="BR30" s="57">
        <f t="shared" si="69"/>
        <v>8.0295724381281778E-4</v>
      </c>
      <c r="BS30" s="57">
        <f t="shared" si="70"/>
        <v>1.559609856807058E-3</v>
      </c>
      <c r="BT30" s="57">
        <f t="shared" si="71"/>
        <v>0</v>
      </c>
      <c r="BU30" s="57">
        <f t="shared" si="72"/>
        <v>1.2708321475123932E-5</v>
      </c>
      <c r="BV30" s="57">
        <f t="shared" si="73"/>
        <v>5.4832665196684251E-3</v>
      </c>
      <c r="BW30" s="57">
        <f t="shared" si="74"/>
        <v>2.1859240392147518E-3</v>
      </c>
      <c r="BX30" s="58">
        <f t="shared" si="75"/>
        <v>4.3759298717848489E-3</v>
      </c>
      <c r="BY30" s="57">
        <f t="shared" si="76"/>
        <v>1.5808104339467054E-3</v>
      </c>
      <c r="BZ30" s="57">
        <f t="shared" si="77"/>
        <v>1.0029512988116732E-2</v>
      </c>
      <c r="CA30" s="58">
        <f t="shared" si="78"/>
        <v>1.6240166611005972E-2</v>
      </c>
      <c r="CB30" s="57">
        <f t="shared" si="79"/>
        <v>0</v>
      </c>
      <c r="CC30" s="57">
        <f t="shared" si="80"/>
        <v>1.7235645260996114E-2</v>
      </c>
      <c r="CD30" s="57">
        <f t="shared" si="81"/>
        <v>1.8046243612510417E-2</v>
      </c>
      <c r="CE30" s="57">
        <f t="shared" si="82"/>
        <v>1.0647462660531085E-2</v>
      </c>
      <c r="CF30" s="57">
        <f t="shared" si="83"/>
        <v>0</v>
      </c>
      <c r="CG30" s="57">
        <f t="shared" si="84"/>
        <v>2.1584850564550888E-2</v>
      </c>
      <c r="CH30" s="57">
        <f t="shared" si="85"/>
        <v>1.6271527279638515E-2</v>
      </c>
      <c r="CI30" s="58">
        <f t="shared" si="86"/>
        <v>8.9058803723592785E-3</v>
      </c>
      <c r="CJ30" s="57">
        <f t="shared" si="87"/>
        <v>2.4664837155360698E-3</v>
      </c>
      <c r="CL30" s="30">
        <f>Obs_Time!B32</f>
        <v>42</v>
      </c>
      <c r="CM30" s="26">
        <f t="shared" si="88"/>
        <v>43</v>
      </c>
      <c r="CN30" s="20">
        <f t="shared" si="20"/>
        <v>30478.730000000003</v>
      </c>
      <c r="CO30" s="20">
        <f t="shared" si="21"/>
        <v>6474.84</v>
      </c>
      <c r="CP30" s="20">
        <f t="shared" si="22"/>
        <v>7689.67</v>
      </c>
      <c r="CQ30" s="106">
        <f t="shared" si="23"/>
        <v>2273.67</v>
      </c>
      <c r="CR30" s="143"/>
      <c r="CS30" s="20">
        <f t="shared" si="24"/>
        <v>494.51</v>
      </c>
      <c r="CT30" s="20">
        <f t="shared" si="25"/>
        <v>464.58000000000004</v>
      </c>
      <c r="CW30" s="20">
        <f t="shared" si="26"/>
        <v>16310.19</v>
      </c>
      <c r="CX30" s="20">
        <f t="shared" si="27"/>
        <v>713.33</v>
      </c>
      <c r="CY30" s="20">
        <f t="shared" si="28"/>
        <v>5761.51</v>
      </c>
      <c r="CZ30" s="20">
        <f t="shared" si="29"/>
        <v>0</v>
      </c>
      <c r="DA30" s="20">
        <f t="shared" si="30"/>
        <v>4.03</v>
      </c>
      <c r="DB30" s="20">
        <f t="shared" si="31"/>
        <v>4270.26</v>
      </c>
      <c r="DC30" s="20">
        <f t="shared" si="32"/>
        <v>3419.41</v>
      </c>
      <c r="DD30" s="106">
        <f t="shared" si="33"/>
        <v>3944.38</v>
      </c>
      <c r="DE30" s="20">
        <f t="shared" si="34"/>
        <v>920.18000000000006</v>
      </c>
      <c r="DF30" s="20">
        <f t="shared" si="35"/>
        <v>2835.2</v>
      </c>
      <c r="DG30" s="106">
        <f t="shared" si="36"/>
        <v>1260.4499999999998</v>
      </c>
      <c r="DH30" s="143"/>
      <c r="DI30" s="20">
        <f t="shared" si="37"/>
        <v>183.45999999999998</v>
      </c>
      <c r="DJ30" s="20">
        <f t="shared" si="38"/>
        <v>199.18</v>
      </c>
      <c r="DK30" s="20">
        <f t="shared" si="39"/>
        <v>1013.22</v>
      </c>
      <c r="DL30" s="143"/>
      <c r="DM30" s="20">
        <f t="shared" si="40"/>
        <v>311.05</v>
      </c>
      <c r="DN30" s="20">
        <f t="shared" si="41"/>
        <v>265.39999999999998</v>
      </c>
      <c r="DO30" s="106">
        <f t="shared" si="42"/>
        <v>551.23</v>
      </c>
      <c r="DP30" s="20">
        <f t="shared" si="43"/>
        <v>42.620000000000005</v>
      </c>
      <c r="DR30" s="31">
        <f t="shared" si="89"/>
        <v>21</v>
      </c>
      <c r="DS30" s="26">
        <f t="shared" si="90"/>
        <v>21.5</v>
      </c>
      <c r="DT30" s="101">
        <f t="shared" si="44"/>
        <v>134557.37</v>
      </c>
      <c r="DU30" s="101">
        <f t="shared" si="45"/>
        <v>51470.8</v>
      </c>
      <c r="DV30" s="101">
        <f t="shared" si="46"/>
        <v>30745.31</v>
      </c>
      <c r="DW30" s="102">
        <f t="shared" si="91"/>
        <v>4197.38</v>
      </c>
      <c r="DX30" s="144"/>
      <c r="DY30" s="101">
        <f t="shared" si="92"/>
        <v>637.86</v>
      </c>
      <c r="DZ30" s="101">
        <f t="shared" si="93"/>
        <v>800.76</v>
      </c>
      <c r="EB30" s="84">
        <f>MODEL_DATA!B27</f>
        <v>21</v>
      </c>
      <c r="EC30" s="84">
        <f>MODEL_DATA!C27</f>
        <v>49951.89</v>
      </c>
      <c r="ED30" s="84">
        <f>MODEL_DATA!D27</f>
        <v>6372.89</v>
      </c>
      <c r="EE30" s="84">
        <f>MODEL_DATA!E27</f>
        <v>45097.91</v>
      </c>
      <c r="EF30" s="84">
        <f>MODEL_DATA!F27</f>
        <v>1028.56</v>
      </c>
      <c r="EG30" s="84">
        <f>MODEL_DATA!G27</f>
        <v>1360.81</v>
      </c>
      <c r="EH30" s="84">
        <f>MODEL_DATA!H27</f>
        <v>14074.57</v>
      </c>
      <c r="EI30" s="84">
        <f>MODEL_DATA!I27</f>
        <v>16670.740000000002</v>
      </c>
      <c r="EJ30" s="99">
        <f>MODEL_DATA!J27</f>
        <v>16562.13</v>
      </c>
      <c r="EK30" s="84">
        <f>MODEL_DATA!K27</f>
        <v>16311.05</v>
      </c>
      <c r="EL30" s="84">
        <f>MODEL_DATA!L27</f>
        <v>7563.27</v>
      </c>
      <c r="EM30" s="99">
        <f>MODEL_DATA!M27</f>
        <v>1619.68</v>
      </c>
      <c r="EN30" s="84">
        <f>MODEL_DATA!N27</f>
        <v>1884.31</v>
      </c>
      <c r="EO30" s="84">
        <f>MODEL_DATA!O27</f>
        <v>281.45</v>
      </c>
      <c r="EP30" s="84">
        <f>MODEL_DATA!P27</f>
        <v>290.10000000000002</v>
      </c>
      <c r="EQ30" s="84">
        <f>MODEL_DATA!Q27</f>
        <v>2577.6999999999998</v>
      </c>
      <c r="ER30" s="84">
        <f>MODEL_DATA!R27</f>
        <v>3435.89</v>
      </c>
      <c r="ES30" s="84">
        <f>MODEL_DATA!S27</f>
        <v>356.41</v>
      </c>
      <c r="ET30" s="84">
        <f>MODEL_DATA!T27</f>
        <v>510.66</v>
      </c>
      <c r="EU30" s="99">
        <f>MODEL_DATA!U27</f>
        <v>1875.78</v>
      </c>
      <c r="EV30" s="84">
        <f>MODEL_DATA!V27</f>
        <v>276.39999999999998</v>
      </c>
    </row>
    <row r="31" spans="25:152" x14ac:dyDescent="0.25">
      <c r="AF31" s="32">
        <f t="shared" si="15"/>
        <v>42</v>
      </c>
      <c r="AG31" s="61">
        <f t="shared" si="47"/>
        <v>9.7983984677237519E-3</v>
      </c>
      <c r="AH31" s="63">
        <f>INDEX(Obs_Time!$D$11:$T$211,  MATCH($AF31, Obs_Time!$B$11:$B$211, 0), MATCH(AH$4, Obs_Time!$D$3:$T$3, 0) )</f>
        <v>9.5618999999999999E-3</v>
      </c>
      <c r="AI31" s="61">
        <f t="shared" si="48"/>
        <v>8.0295724381281778E-4</v>
      </c>
      <c r="AJ31" s="63">
        <f>INDEX(Obs_Time!$D$11:$T$211,  MATCH($AF31, Obs_Time!$B$11:$B$211, 0), MATCH(AJ$4, Obs_Time!$D$3:$T$3, 0) )</f>
        <v>8.7500000000000002E-4</v>
      </c>
      <c r="AK31" s="61">
        <f t="shared" si="49"/>
        <v>1.559609856807058E-3</v>
      </c>
      <c r="AL31" s="63">
        <f>INDEX(Obs_Time!$D$11:$T$211,  MATCH($AF31, Obs_Time!$B$11:$B$211, 0), MATCH(AL$4, Obs_Time!$D$3:$T$3, 0) )</f>
        <v>2.2084000000000001E-3</v>
      </c>
      <c r="AM31" s="61">
        <f t="shared" si="50"/>
        <v>0</v>
      </c>
      <c r="AN31" s="63">
        <f>INDEX(Obs_Time!$D$11:$T$211,  MATCH($AF31, Obs_Time!$B$11:$B$211, 0), MATCH(AN$4, Obs_Time!$D$3:$T$3, 0) )</f>
        <v>0</v>
      </c>
      <c r="AO31" s="61">
        <f t="shared" si="51"/>
        <v>1.2708321475123932E-5</v>
      </c>
      <c r="AP31" s="63">
        <f>INDEX(Obs_Time!$D$11:$T$211,  MATCH($AF31, Obs_Time!$B$11:$B$211, 0), MATCH(AP$4, Obs_Time!$D$3:$T$3, 0) )</f>
        <v>0</v>
      </c>
      <c r="AQ31" s="61">
        <f t="shared" si="52"/>
        <v>5.4832665196684251E-3</v>
      </c>
      <c r="AR31" s="63">
        <f>INDEX(Obs_Time!$D$11:$T$211,  MATCH($AF31, Obs_Time!$B$11:$B$211, 0), MATCH(AR$4, Obs_Time!$D$3:$T$3, 0) )</f>
        <v>3.8465999999999999E-3</v>
      </c>
      <c r="AS31" s="61">
        <f t="shared" si="53"/>
        <v>2.1859240392147518E-3</v>
      </c>
      <c r="AT31" s="63">
        <f>INDEX(Obs_Time!$D$11:$T$211,  MATCH($AF31, Obs_Time!$B$11:$B$211, 0), MATCH(AT$4, Obs_Time!$D$3:$T$3, 0) )</f>
        <v>2.3134000000000002E-3</v>
      </c>
      <c r="AU31" s="61">
        <f t="shared" si="54"/>
        <v>4.3759298717848489E-3</v>
      </c>
      <c r="AV31" s="63">
        <f>INDEX(Obs_Time!$D$11:$T$211,  MATCH($AF31, Obs_Time!$B$11:$B$211, 0), MATCH(AV$4, Obs_Time!$D$3:$T$3, 0) )</f>
        <v>0</v>
      </c>
      <c r="AW31" s="61">
        <f t="shared" si="55"/>
        <v>1.5808104339467054E-3</v>
      </c>
      <c r="AX31" s="63">
        <f>INDEX(Obs_Time!$D$11:$T$211,  MATCH($AF31, Obs_Time!$B$11:$B$211, 0), MATCH(AX$4, Obs_Time!$D$3:$T$3, 0) )</f>
        <v>1.38329E-2</v>
      </c>
      <c r="AY31" s="61">
        <f t="shared" si="56"/>
        <v>1.0029512988116732E-2</v>
      </c>
      <c r="AZ31" s="63">
        <f>INDEX(Obs_Time!$D$11:$T$211,  MATCH($AF31, Obs_Time!$B$11:$B$211, 0), MATCH(AZ$4, Obs_Time!$D$3:$T$3, 0) )</f>
        <v>1.03806E-2</v>
      </c>
      <c r="BA31" s="61">
        <f t="shared" si="57"/>
        <v>1.6240166611005972E-2</v>
      </c>
      <c r="BB31" s="63">
        <f>INDEX(Obs_Time!$D$11:$T$211,  MATCH($AF31, Obs_Time!$B$11:$B$211, 0), MATCH(BB$4, Obs_Time!$D$3:$T$3, 0) )</f>
        <v>1.5752800000000001E-2</v>
      </c>
      <c r="BC31" s="61">
        <f t="shared" si="58"/>
        <v>1.0647462660531085E-2</v>
      </c>
      <c r="BD31" s="63">
        <f>INDEX(Obs_Time!$D$11:$T$211,  MATCH($AF31, Obs_Time!$B$11:$B$211, 0), MATCH(BD$4, Obs_Time!$D$3:$T$3, 0) )</f>
        <v>1.2878000000000001E-2</v>
      </c>
      <c r="BF31" s="31">
        <f t="shared" si="59"/>
        <v>44</v>
      </c>
      <c r="BG31" s="31">
        <f t="shared" si="60"/>
        <v>45</v>
      </c>
      <c r="BH31" s="57">
        <f t="shared" si="61"/>
        <v>2.883598034740253E-3</v>
      </c>
      <c r="BI31" s="57">
        <f t="shared" si="62"/>
        <v>1.2853048839152447E-3</v>
      </c>
      <c r="BJ31" s="57">
        <f t="shared" si="63"/>
        <v>3.0010377769361641E-3</v>
      </c>
      <c r="BK31" s="58">
        <f t="shared" si="64"/>
        <v>1.2993172229450038E-2</v>
      </c>
      <c r="BL31" s="57">
        <f t="shared" si="65"/>
        <v>0</v>
      </c>
      <c r="BM31" s="57">
        <f t="shared" si="66"/>
        <v>1.6731331613635554E-2</v>
      </c>
      <c r="BN31" s="57">
        <f t="shared" si="67"/>
        <v>1.5256016001228613E-2</v>
      </c>
      <c r="BQ31" s="57">
        <f t="shared" si="68"/>
        <v>8.2864469007813413E-3</v>
      </c>
      <c r="BR31" s="57">
        <f t="shared" si="69"/>
        <v>6.8973974338147007E-4</v>
      </c>
      <c r="BS31" s="57">
        <f t="shared" si="70"/>
        <v>1.4285259789419121E-3</v>
      </c>
      <c r="BT31" s="57">
        <f t="shared" si="71"/>
        <v>0</v>
      </c>
      <c r="BU31" s="57">
        <f t="shared" si="72"/>
        <v>4.4148015050058326E-7</v>
      </c>
      <c r="BV31" s="57">
        <f t="shared" si="73"/>
        <v>5.1208022966065959E-3</v>
      </c>
      <c r="BW31" s="57">
        <f t="shared" si="74"/>
        <v>1.9457121848377289E-3</v>
      </c>
      <c r="BX31" s="58">
        <f t="shared" si="75"/>
        <v>4.0287958591183511E-3</v>
      </c>
      <c r="BY31" s="57">
        <f t="shared" si="76"/>
        <v>1.0991183328639641E-3</v>
      </c>
      <c r="BZ31" s="57">
        <f t="shared" si="77"/>
        <v>8.7260866493746696E-3</v>
      </c>
      <c r="CA31" s="58">
        <f t="shared" si="78"/>
        <v>1.7157279593965558E-2</v>
      </c>
      <c r="CB31" s="57">
        <f t="shared" si="79"/>
        <v>0</v>
      </c>
      <c r="CC31" s="57">
        <f t="shared" si="80"/>
        <v>1.5093637673779768E-2</v>
      </c>
      <c r="CD31" s="57">
        <f t="shared" si="81"/>
        <v>1.5073569383539301E-2</v>
      </c>
      <c r="CE31" s="57">
        <f t="shared" si="82"/>
        <v>9.5969239402400389E-3</v>
      </c>
      <c r="CF31" s="57">
        <f t="shared" si="83"/>
        <v>0</v>
      </c>
      <c r="CG31" s="57">
        <f t="shared" si="84"/>
        <v>1.7940997476158127E-2</v>
      </c>
      <c r="CH31" s="57">
        <f t="shared" si="85"/>
        <v>1.5379474823275516E-2</v>
      </c>
      <c r="CI31" s="58">
        <f t="shared" si="86"/>
        <v>7.3952590077463352E-3</v>
      </c>
      <c r="CJ31" s="57">
        <f t="shared" si="87"/>
        <v>2.1539775666882333E-3</v>
      </c>
      <c r="CL31" s="30">
        <f>Obs_Time!B33</f>
        <v>44</v>
      </c>
      <c r="CM31" s="26">
        <f t="shared" si="88"/>
        <v>45</v>
      </c>
      <c r="CN31" s="20">
        <f t="shared" si="20"/>
        <v>26715.210000000003</v>
      </c>
      <c r="CO31" s="20">
        <f t="shared" si="21"/>
        <v>5890.01</v>
      </c>
      <c r="CP31" s="20">
        <f t="shared" si="22"/>
        <v>7031.6299999999992</v>
      </c>
      <c r="CQ31" s="106">
        <f t="shared" si="23"/>
        <v>2244.88</v>
      </c>
      <c r="CR31" s="143"/>
      <c r="CS31" s="20">
        <f t="shared" si="24"/>
        <v>419.2</v>
      </c>
      <c r="CT31" s="20">
        <f t="shared" si="25"/>
        <v>417.22</v>
      </c>
      <c r="CW31" s="20">
        <f t="shared" si="26"/>
        <v>13793.43</v>
      </c>
      <c r="CX31" s="20">
        <f t="shared" si="27"/>
        <v>612.75</v>
      </c>
      <c r="CY31" s="20">
        <f t="shared" si="28"/>
        <v>5277.26</v>
      </c>
      <c r="CZ31" s="20">
        <f t="shared" si="29"/>
        <v>0</v>
      </c>
      <c r="DA31" s="20">
        <f t="shared" si="30"/>
        <v>0.14000000000000001</v>
      </c>
      <c r="DB31" s="20">
        <f t="shared" si="31"/>
        <v>3987.9799999999996</v>
      </c>
      <c r="DC31" s="20">
        <f t="shared" si="32"/>
        <v>3043.6499999999996</v>
      </c>
      <c r="DD31" s="106">
        <f t="shared" si="33"/>
        <v>3631.48</v>
      </c>
      <c r="DE31" s="20">
        <f t="shared" si="34"/>
        <v>639.79</v>
      </c>
      <c r="DF31" s="20">
        <f t="shared" si="35"/>
        <v>2466.7399999999998</v>
      </c>
      <c r="DG31" s="106">
        <f t="shared" si="36"/>
        <v>1331.63</v>
      </c>
      <c r="DH31" s="143"/>
      <c r="DI31" s="20">
        <f t="shared" si="37"/>
        <v>160.66000000000003</v>
      </c>
      <c r="DJ31" s="20">
        <f t="shared" si="38"/>
        <v>166.37</v>
      </c>
      <c r="DK31" s="20">
        <f t="shared" si="39"/>
        <v>913.25</v>
      </c>
      <c r="DL31" s="143"/>
      <c r="DM31" s="20">
        <f t="shared" si="40"/>
        <v>258.53999999999996</v>
      </c>
      <c r="DN31" s="20">
        <f t="shared" si="41"/>
        <v>250.85000000000002</v>
      </c>
      <c r="DO31" s="106">
        <f t="shared" si="42"/>
        <v>457.73</v>
      </c>
      <c r="DP31" s="20">
        <f t="shared" si="43"/>
        <v>37.22</v>
      </c>
      <c r="DR31" s="31">
        <f t="shared" si="89"/>
        <v>22</v>
      </c>
      <c r="DS31" s="26">
        <f t="shared" si="90"/>
        <v>22.5</v>
      </c>
      <c r="DT31" s="101">
        <f t="shared" si="44"/>
        <v>123639.13</v>
      </c>
      <c r="DU31" s="101">
        <f t="shared" si="45"/>
        <v>47014.22</v>
      </c>
      <c r="DV31" s="101">
        <f t="shared" si="46"/>
        <v>27142.76</v>
      </c>
      <c r="DW31" s="102">
        <f t="shared" si="91"/>
        <v>5076.4800000000005</v>
      </c>
      <c r="DX31" s="144"/>
      <c r="DY31" s="101">
        <f t="shared" si="92"/>
        <v>755.36</v>
      </c>
      <c r="DZ31" s="101">
        <f t="shared" si="93"/>
        <v>948.06</v>
      </c>
      <c r="EB31" s="84">
        <f>MODEL_DATA!B28</f>
        <v>22</v>
      </c>
      <c r="EC31" s="84">
        <f>MODEL_DATA!C28</f>
        <v>47539.25</v>
      </c>
      <c r="ED31" s="84">
        <f>MODEL_DATA!D28</f>
        <v>5140.87</v>
      </c>
      <c r="EE31" s="84">
        <f>MODEL_DATA!E28</f>
        <v>41873.35</v>
      </c>
      <c r="EF31" s="84">
        <f>MODEL_DATA!F28</f>
        <v>702.5</v>
      </c>
      <c r="EG31" s="84">
        <f>MODEL_DATA!G28</f>
        <v>1240.4000000000001</v>
      </c>
      <c r="EH31" s="84">
        <f>MODEL_DATA!H28</f>
        <v>12284.13</v>
      </c>
      <c r="EI31" s="84">
        <f>MODEL_DATA!I28</f>
        <v>14858.63</v>
      </c>
      <c r="EJ31" s="99">
        <f>MODEL_DATA!J28</f>
        <v>15473.63</v>
      </c>
      <c r="EK31" s="84">
        <f>MODEL_DATA!K28</f>
        <v>16126.06</v>
      </c>
      <c r="EL31" s="84">
        <f>MODEL_DATA!L28</f>
        <v>7525.24</v>
      </c>
      <c r="EM31" s="99">
        <f>MODEL_DATA!M28</f>
        <v>1846.16</v>
      </c>
      <c r="EN31" s="84">
        <f>MODEL_DATA!N28</f>
        <v>1939.93</v>
      </c>
      <c r="EO31" s="84">
        <f>MODEL_DATA!O28</f>
        <v>362.72</v>
      </c>
      <c r="EP31" s="84">
        <f>MODEL_DATA!P28</f>
        <v>360.77</v>
      </c>
      <c r="EQ31" s="84">
        <f>MODEL_DATA!Q28</f>
        <v>3230.32</v>
      </c>
      <c r="ER31" s="84">
        <f>MODEL_DATA!R28</f>
        <v>3633.98</v>
      </c>
      <c r="ES31" s="84">
        <f>MODEL_DATA!S28</f>
        <v>392.64</v>
      </c>
      <c r="ET31" s="84">
        <f>MODEL_DATA!T28</f>
        <v>587.29</v>
      </c>
      <c r="EU31" s="99">
        <f>MODEL_DATA!U28</f>
        <v>1790.36</v>
      </c>
      <c r="EV31" s="84">
        <f>MODEL_DATA!V28</f>
        <v>230.84</v>
      </c>
    </row>
    <row r="32" spans="25:152" x14ac:dyDescent="0.25">
      <c r="AF32" s="32">
        <f t="shared" si="15"/>
        <v>44</v>
      </c>
      <c r="AG32" s="61">
        <f t="shared" si="47"/>
        <v>8.2864469007813413E-3</v>
      </c>
      <c r="AH32" s="63">
        <f>INDEX(Obs_Time!$D$11:$T$211,  MATCH($AF32, Obs_Time!$B$11:$B$211, 0), MATCH(AH$4, Obs_Time!$D$3:$T$3, 0) )</f>
        <v>8.2682999999999993E-3</v>
      </c>
      <c r="AI32" s="61">
        <f t="shared" si="48"/>
        <v>6.8973974338147007E-4</v>
      </c>
      <c r="AJ32" s="63">
        <f>INDEX(Obs_Time!$D$11:$T$211,  MATCH($AF32, Obs_Time!$B$11:$B$211, 0), MATCH(AJ$4, Obs_Time!$D$3:$T$3, 0) )</f>
        <v>7.6539999999999996E-4</v>
      </c>
      <c r="AK32" s="61">
        <f t="shared" si="49"/>
        <v>1.4285259789419121E-3</v>
      </c>
      <c r="AL32" s="63">
        <f>INDEX(Obs_Time!$D$11:$T$211,  MATCH($AF32, Obs_Time!$B$11:$B$211, 0), MATCH(AL$4, Obs_Time!$D$3:$T$3, 0) )</f>
        <v>1.9680000000000001E-3</v>
      </c>
      <c r="AM32" s="61">
        <f t="shared" si="50"/>
        <v>0</v>
      </c>
      <c r="AN32" s="63">
        <f>INDEX(Obs_Time!$D$11:$T$211,  MATCH($AF32, Obs_Time!$B$11:$B$211, 0), MATCH(AN$4, Obs_Time!$D$3:$T$3, 0) )</f>
        <v>0</v>
      </c>
      <c r="AO32" s="61">
        <f t="shared" si="51"/>
        <v>4.4148015050058326E-7</v>
      </c>
      <c r="AP32" s="63">
        <f>INDEX(Obs_Time!$D$11:$T$211,  MATCH($AF32, Obs_Time!$B$11:$B$211, 0), MATCH(AP$4, Obs_Time!$D$3:$T$3, 0) )</f>
        <v>0</v>
      </c>
      <c r="AQ32" s="61">
        <f t="shared" si="52"/>
        <v>5.1208022966065959E-3</v>
      </c>
      <c r="AR32" s="63">
        <f>INDEX(Obs_Time!$D$11:$T$211,  MATCH($AF32, Obs_Time!$B$11:$B$211, 0), MATCH(AR$4, Obs_Time!$D$3:$T$3, 0) )</f>
        <v>3.5360000000000001E-3</v>
      </c>
      <c r="AS32" s="61">
        <f t="shared" si="53"/>
        <v>1.9457121848377289E-3</v>
      </c>
      <c r="AT32" s="63">
        <f>INDEX(Obs_Time!$D$11:$T$211,  MATCH($AF32, Obs_Time!$B$11:$B$211, 0), MATCH(AT$4, Obs_Time!$D$3:$T$3, 0) )</f>
        <v>2.1213E-3</v>
      </c>
      <c r="AU32" s="61">
        <f t="shared" si="54"/>
        <v>4.0287958591183511E-3</v>
      </c>
      <c r="AV32" s="63">
        <f>INDEX(Obs_Time!$D$11:$T$211,  MATCH($AF32, Obs_Time!$B$11:$B$211, 0), MATCH(AV$4, Obs_Time!$D$3:$T$3, 0) )</f>
        <v>0</v>
      </c>
      <c r="AW32" s="61">
        <f t="shared" si="55"/>
        <v>1.0991183328639641E-3</v>
      </c>
      <c r="AX32" s="63">
        <f>INDEX(Obs_Time!$D$11:$T$211,  MATCH($AF32, Obs_Time!$B$11:$B$211, 0), MATCH(AX$4, Obs_Time!$D$3:$T$3, 0) )</f>
        <v>1.3095900000000001E-2</v>
      </c>
      <c r="AY32" s="61">
        <f t="shared" si="56"/>
        <v>8.7260866493746696E-3</v>
      </c>
      <c r="AZ32" s="63">
        <f>INDEX(Obs_Time!$D$11:$T$211,  MATCH($AF32, Obs_Time!$B$11:$B$211, 0), MATCH(AZ$4, Obs_Time!$D$3:$T$3, 0) )</f>
        <v>1.00839E-2</v>
      </c>
      <c r="BA32" s="61">
        <f t="shared" si="57"/>
        <v>1.7157279593965558E-2</v>
      </c>
      <c r="BB32" s="63">
        <f>INDEX(Obs_Time!$D$11:$T$211,  MATCH($AF32, Obs_Time!$B$11:$B$211, 0), MATCH(BB$4, Obs_Time!$D$3:$T$3, 0) )</f>
        <v>1.46327E-2</v>
      </c>
      <c r="BC32" s="61">
        <f t="shared" si="58"/>
        <v>9.5969239402400389E-3</v>
      </c>
      <c r="BD32" s="63">
        <f>INDEX(Obs_Time!$D$11:$T$211,  MATCH($AF32, Obs_Time!$B$11:$B$211, 0), MATCH(BD$4, Obs_Time!$D$3:$T$3, 0) )</f>
        <v>1.1422399999999999E-2</v>
      </c>
      <c r="BF32" s="31">
        <f t="shared" si="59"/>
        <v>46</v>
      </c>
      <c r="BG32" s="31">
        <f t="shared" si="60"/>
        <v>47</v>
      </c>
      <c r="BH32" s="57">
        <f t="shared" si="61"/>
        <v>2.5644672493369924E-3</v>
      </c>
      <c r="BI32" s="57">
        <f t="shared" si="62"/>
        <v>1.1431469136186602E-3</v>
      </c>
      <c r="BJ32" s="57">
        <f t="shared" si="63"/>
        <v>2.7911077234891884E-3</v>
      </c>
      <c r="BK32" s="58">
        <f t="shared" si="64"/>
        <v>1.3108872628966584E-2</v>
      </c>
      <c r="BL32" s="57">
        <f t="shared" si="65"/>
        <v>0</v>
      </c>
      <c r="BM32" s="57">
        <f t="shared" si="66"/>
        <v>1.5132435753801965E-2</v>
      </c>
      <c r="BN32" s="57">
        <f t="shared" si="67"/>
        <v>1.2907389598470083E-2</v>
      </c>
      <c r="BQ32" s="57">
        <f t="shared" si="68"/>
        <v>7.1972032921057841E-3</v>
      </c>
      <c r="BR32" s="57">
        <f t="shared" si="69"/>
        <v>6.1677535306570207E-4</v>
      </c>
      <c r="BS32" s="57">
        <f t="shared" si="70"/>
        <v>1.2697283841622926E-3</v>
      </c>
      <c r="BT32" s="57">
        <f t="shared" si="71"/>
        <v>0</v>
      </c>
      <c r="BU32" s="57">
        <f t="shared" si="72"/>
        <v>0</v>
      </c>
      <c r="BV32" s="57">
        <f t="shared" si="73"/>
        <v>4.7521103865607464E-3</v>
      </c>
      <c r="BW32" s="57">
        <f t="shared" si="74"/>
        <v>1.8148217835611286E-3</v>
      </c>
      <c r="BX32" s="58">
        <f t="shared" si="75"/>
        <v>3.7203913075646291E-3</v>
      </c>
      <c r="BY32" s="57">
        <f t="shared" si="76"/>
        <v>8.5073913255531307E-4</v>
      </c>
      <c r="BZ32" s="57">
        <f t="shared" si="77"/>
        <v>7.9743330499444064E-3</v>
      </c>
      <c r="CA32" s="58">
        <f t="shared" si="78"/>
        <v>1.3820214932733025E-2</v>
      </c>
      <c r="CB32" s="57">
        <f t="shared" si="79"/>
        <v>0</v>
      </c>
      <c r="CC32" s="57">
        <f t="shared" si="80"/>
        <v>1.3271052270621995E-2</v>
      </c>
      <c r="CD32" s="57">
        <f t="shared" si="81"/>
        <v>1.274508027398253E-2</v>
      </c>
      <c r="CE32" s="57">
        <f t="shared" si="82"/>
        <v>1.2528701449232724E-2</v>
      </c>
      <c r="CF32" s="57">
        <f t="shared" si="83"/>
        <v>0</v>
      </c>
      <c r="CG32" s="57">
        <f t="shared" si="84"/>
        <v>1.6507327607443709E-2</v>
      </c>
      <c r="CH32" s="57">
        <f t="shared" si="85"/>
        <v>1.3017221823710812E-2</v>
      </c>
      <c r="CI32" s="58">
        <f t="shared" si="86"/>
        <v>6.293555576163911E-3</v>
      </c>
      <c r="CJ32" s="57">
        <f t="shared" si="87"/>
        <v>1.8698284572728863E-3</v>
      </c>
      <c r="CL32" s="30">
        <f>Obs_Time!B34</f>
        <v>46</v>
      </c>
      <c r="CM32" s="26">
        <f t="shared" si="88"/>
        <v>47</v>
      </c>
      <c r="CN32" s="20">
        <f t="shared" si="20"/>
        <v>23758.61</v>
      </c>
      <c r="CO32" s="20">
        <f t="shared" si="21"/>
        <v>5238.5599999999995</v>
      </c>
      <c r="CP32" s="20">
        <f t="shared" si="22"/>
        <v>6539.75</v>
      </c>
      <c r="CQ32" s="106">
        <f t="shared" si="23"/>
        <v>2264.87</v>
      </c>
      <c r="CR32" s="143"/>
      <c r="CS32" s="20">
        <f t="shared" si="24"/>
        <v>379.14</v>
      </c>
      <c r="CT32" s="20">
        <f t="shared" si="25"/>
        <v>352.99</v>
      </c>
      <c r="CW32" s="20">
        <f t="shared" si="26"/>
        <v>11980.3</v>
      </c>
      <c r="CX32" s="20">
        <f t="shared" si="27"/>
        <v>547.93000000000006</v>
      </c>
      <c r="CY32" s="20">
        <f t="shared" si="28"/>
        <v>4690.63</v>
      </c>
      <c r="CZ32" s="20">
        <f t="shared" si="29"/>
        <v>0</v>
      </c>
      <c r="DA32" s="20">
        <f t="shared" si="30"/>
        <v>0</v>
      </c>
      <c r="DB32" s="20">
        <f t="shared" si="31"/>
        <v>3700.8500000000004</v>
      </c>
      <c r="DC32" s="20">
        <f t="shared" si="32"/>
        <v>2838.8999999999996</v>
      </c>
      <c r="DD32" s="106">
        <f t="shared" si="33"/>
        <v>3353.49</v>
      </c>
      <c r="DE32" s="20">
        <f t="shared" si="34"/>
        <v>495.21000000000004</v>
      </c>
      <c r="DF32" s="20">
        <f t="shared" si="35"/>
        <v>2254.23</v>
      </c>
      <c r="DG32" s="106">
        <f t="shared" si="36"/>
        <v>1072.6300000000001</v>
      </c>
      <c r="DH32" s="143"/>
      <c r="DI32" s="20">
        <f t="shared" si="37"/>
        <v>141.26</v>
      </c>
      <c r="DJ32" s="20">
        <f t="shared" si="38"/>
        <v>140.67000000000002</v>
      </c>
      <c r="DK32" s="20">
        <f t="shared" si="39"/>
        <v>1192.24</v>
      </c>
      <c r="DL32" s="143"/>
      <c r="DM32" s="20">
        <f t="shared" si="40"/>
        <v>237.88</v>
      </c>
      <c r="DN32" s="20">
        <f t="shared" si="41"/>
        <v>212.32</v>
      </c>
      <c r="DO32" s="106">
        <f t="shared" si="42"/>
        <v>389.53999999999996</v>
      </c>
      <c r="DP32" s="20">
        <f t="shared" si="43"/>
        <v>32.31</v>
      </c>
      <c r="DR32" s="31">
        <f t="shared" si="89"/>
        <v>23</v>
      </c>
      <c r="DS32" s="26">
        <f t="shared" si="90"/>
        <v>23.5</v>
      </c>
      <c r="DT32" s="101">
        <f t="shared" si="44"/>
        <v>113861.28</v>
      </c>
      <c r="DU32" s="101">
        <f t="shared" si="45"/>
        <v>41915.68</v>
      </c>
      <c r="DV32" s="101">
        <f t="shared" si="46"/>
        <v>24044.54</v>
      </c>
      <c r="DW32" s="102">
        <f t="shared" si="91"/>
        <v>5431.71</v>
      </c>
      <c r="DX32" s="144"/>
      <c r="DY32" s="101">
        <f t="shared" si="92"/>
        <v>774.61999999999989</v>
      </c>
      <c r="DZ32" s="101">
        <f t="shared" si="93"/>
        <v>995.37999999999988</v>
      </c>
      <c r="EB32" s="84">
        <f>MODEL_DATA!B29</f>
        <v>23</v>
      </c>
      <c r="EC32" s="84">
        <f>MODEL_DATA!C29</f>
        <v>46287.28</v>
      </c>
      <c r="ED32" s="84">
        <f>MODEL_DATA!D29</f>
        <v>4036.51</v>
      </c>
      <c r="EE32" s="84">
        <f>MODEL_DATA!E29</f>
        <v>37879.17</v>
      </c>
      <c r="EF32" s="84">
        <f>MODEL_DATA!F29</f>
        <v>461.07</v>
      </c>
      <c r="EG32" s="84">
        <f>MODEL_DATA!G29</f>
        <v>1152.71</v>
      </c>
      <c r="EH32" s="84">
        <f>MODEL_DATA!H29</f>
        <v>10805.86</v>
      </c>
      <c r="EI32" s="84">
        <f>MODEL_DATA!I29</f>
        <v>13238.68</v>
      </c>
      <c r="EJ32" s="99">
        <f>MODEL_DATA!J29</f>
        <v>14376.79</v>
      </c>
      <c r="EK32" s="84">
        <f>MODEL_DATA!K29</f>
        <v>15610.54</v>
      </c>
      <c r="EL32" s="84">
        <f>MODEL_DATA!L29</f>
        <v>7322.31</v>
      </c>
      <c r="EM32" s="99">
        <f>MODEL_DATA!M29</f>
        <v>1844.44</v>
      </c>
      <c r="EN32" s="84">
        <f>MODEL_DATA!N29</f>
        <v>2087.85</v>
      </c>
      <c r="EO32" s="84">
        <f>MODEL_DATA!O29</f>
        <v>404.34</v>
      </c>
      <c r="EP32" s="84">
        <f>MODEL_DATA!P29</f>
        <v>411.59</v>
      </c>
      <c r="EQ32" s="84">
        <f>MODEL_DATA!Q29</f>
        <v>3587.27</v>
      </c>
      <c r="ER32" s="84">
        <f>MODEL_DATA!R29</f>
        <v>3536.92</v>
      </c>
      <c r="ES32" s="84">
        <f>MODEL_DATA!S29</f>
        <v>370.28</v>
      </c>
      <c r="ET32" s="84">
        <f>MODEL_DATA!T29</f>
        <v>583.79</v>
      </c>
      <c r="EU32" s="99">
        <f>MODEL_DATA!U29</f>
        <v>1748.51</v>
      </c>
      <c r="EV32" s="84">
        <f>MODEL_DATA!V29</f>
        <v>196.01</v>
      </c>
    </row>
    <row r="33" spans="32:152" x14ac:dyDescent="0.25">
      <c r="AF33" s="32">
        <f t="shared" si="15"/>
        <v>46</v>
      </c>
      <c r="AG33" s="61">
        <f t="shared" si="47"/>
        <v>7.1972032921057841E-3</v>
      </c>
      <c r="AH33" s="63">
        <f>INDEX(Obs_Time!$D$11:$T$211,  MATCH($AF33, Obs_Time!$B$11:$B$211, 0), MATCH(AH$4, Obs_Time!$D$3:$T$3, 0) )</f>
        <v>7.4356999999999999E-3</v>
      </c>
      <c r="AI33" s="61">
        <f t="shared" si="48"/>
        <v>6.1677535306570207E-4</v>
      </c>
      <c r="AJ33" s="63">
        <f>INDEX(Obs_Time!$D$11:$T$211,  MATCH($AF33, Obs_Time!$B$11:$B$211, 0), MATCH(AJ$4, Obs_Time!$D$3:$T$3, 0) )</f>
        <v>6.5569999999999995E-4</v>
      </c>
      <c r="AK33" s="61">
        <f t="shared" si="49"/>
        <v>1.2697283841622926E-3</v>
      </c>
      <c r="AL33" s="63">
        <f>INDEX(Obs_Time!$D$11:$T$211,  MATCH($AF33, Obs_Time!$B$11:$B$211, 0), MATCH(AL$4, Obs_Time!$D$3:$T$3, 0) )</f>
        <v>1.8232000000000001E-3</v>
      </c>
      <c r="AM33" s="61">
        <f t="shared" si="50"/>
        <v>0</v>
      </c>
      <c r="AN33" s="63">
        <f>INDEX(Obs_Time!$D$11:$T$211,  MATCH($AF33, Obs_Time!$B$11:$B$211, 0), MATCH(AN$4, Obs_Time!$D$3:$T$3, 0) )</f>
        <v>0</v>
      </c>
      <c r="AO33" s="61">
        <f t="shared" si="51"/>
        <v>0</v>
      </c>
      <c r="AP33" s="63">
        <f>INDEX(Obs_Time!$D$11:$T$211,  MATCH($AF33, Obs_Time!$B$11:$B$211, 0), MATCH(AP$4, Obs_Time!$D$3:$T$3, 0) )</f>
        <v>0</v>
      </c>
      <c r="AQ33" s="61">
        <f t="shared" si="52"/>
        <v>4.7521103865607464E-3</v>
      </c>
      <c r="AR33" s="63">
        <f>INDEX(Obs_Time!$D$11:$T$211,  MATCH($AF33, Obs_Time!$B$11:$B$211, 0), MATCH(AR$4, Obs_Time!$D$3:$T$3, 0) )</f>
        <v>3.3333999999999998E-3</v>
      </c>
      <c r="AS33" s="61">
        <f t="shared" si="53"/>
        <v>1.8148217835611286E-3</v>
      </c>
      <c r="AT33" s="63">
        <f>INDEX(Obs_Time!$D$11:$T$211,  MATCH($AF33, Obs_Time!$B$11:$B$211, 0), MATCH(AT$4, Obs_Time!$D$3:$T$3, 0) )</f>
        <v>1.9570999999999998E-3</v>
      </c>
      <c r="AU33" s="61">
        <f t="shared" si="54"/>
        <v>3.7203913075646291E-3</v>
      </c>
      <c r="AV33" s="63">
        <f>INDEX(Obs_Time!$D$11:$T$211,  MATCH($AF33, Obs_Time!$B$11:$B$211, 0), MATCH(AV$4, Obs_Time!$D$3:$T$3, 0) )</f>
        <v>0</v>
      </c>
      <c r="AW33" s="61">
        <f t="shared" si="55"/>
        <v>8.5073913255531307E-4</v>
      </c>
      <c r="AX33" s="63">
        <f>INDEX(Obs_Time!$D$11:$T$211,  MATCH($AF33, Obs_Time!$B$11:$B$211, 0), MATCH(AX$4, Obs_Time!$D$3:$T$3, 0) )</f>
        <v>1.2359E-2</v>
      </c>
      <c r="AY33" s="61">
        <f t="shared" si="56"/>
        <v>7.9743330499444064E-3</v>
      </c>
      <c r="AZ33" s="63">
        <f>INDEX(Obs_Time!$D$11:$T$211,  MATCH($AF33, Obs_Time!$B$11:$B$211, 0), MATCH(AZ$4, Obs_Time!$D$3:$T$3, 0) )</f>
        <v>9.7873000000000005E-3</v>
      </c>
      <c r="BA33" s="61">
        <f t="shared" si="57"/>
        <v>1.3820214932733025E-2</v>
      </c>
      <c r="BB33" s="63">
        <f>INDEX(Obs_Time!$D$11:$T$211,  MATCH($AF33, Obs_Time!$B$11:$B$211, 0), MATCH(BB$4, Obs_Time!$D$3:$T$3, 0) )</f>
        <v>1.40047E-2</v>
      </c>
      <c r="BC33" s="61">
        <f t="shared" si="58"/>
        <v>1.2528701449232724E-2</v>
      </c>
      <c r="BD33" s="63">
        <f>INDEX(Obs_Time!$D$11:$T$211,  MATCH($AF33, Obs_Time!$B$11:$B$211, 0), MATCH(BD$4, Obs_Time!$D$3:$T$3, 0) )</f>
        <v>9.9670999999999996E-3</v>
      </c>
      <c r="BF33" s="31">
        <f t="shared" si="59"/>
        <v>48</v>
      </c>
      <c r="BG33" s="31">
        <f t="shared" si="60"/>
        <v>49</v>
      </c>
      <c r="BH33" s="57">
        <f t="shared" si="61"/>
        <v>2.3639813154548747E-3</v>
      </c>
      <c r="BI33" s="57">
        <f t="shared" si="62"/>
        <v>9.5780800977032451E-4</v>
      </c>
      <c r="BJ33" s="57">
        <f t="shared" si="63"/>
        <v>2.5908572943655781E-3</v>
      </c>
      <c r="BK33" s="58">
        <f t="shared" si="64"/>
        <v>1.3564092059780814E-2</v>
      </c>
      <c r="BL33" s="57">
        <f t="shared" si="65"/>
        <v>0</v>
      </c>
      <c r="BM33" s="57">
        <f t="shared" si="66"/>
        <v>1.3170335891859399E-2</v>
      </c>
      <c r="BN33" s="57">
        <f t="shared" si="67"/>
        <v>1.1029366057357238E-2</v>
      </c>
      <c r="BQ33" s="57">
        <f t="shared" si="68"/>
        <v>6.873469419827965E-3</v>
      </c>
      <c r="BR33" s="57">
        <f t="shared" si="69"/>
        <v>5.5889462258071603E-4</v>
      </c>
      <c r="BS33" s="57">
        <f t="shared" si="70"/>
        <v>1.0537384265218617E-3</v>
      </c>
      <c r="BT33" s="57">
        <f t="shared" si="71"/>
        <v>0</v>
      </c>
      <c r="BU33" s="57">
        <f t="shared" si="72"/>
        <v>0</v>
      </c>
      <c r="BV33" s="57">
        <f t="shared" si="73"/>
        <v>4.3368970127146611E-3</v>
      </c>
      <c r="BW33" s="57">
        <f t="shared" si="74"/>
        <v>1.7215907402293612E-3</v>
      </c>
      <c r="BX33" s="58">
        <f t="shared" si="75"/>
        <v>3.431601103546681E-3</v>
      </c>
      <c r="BY33" s="57">
        <f t="shared" si="76"/>
        <v>7.2998540458674816E-4</v>
      </c>
      <c r="BZ33" s="57">
        <f t="shared" si="77"/>
        <v>7.5830150735245851E-3</v>
      </c>
      <c r="CA33" s="58">
        <f t="shared" si="78"/>
        <v>1.4276838761281599E-2</v>
      </c>
      <c r="CB33" s="57">
        <f t="shared" si="79"/>
        <v>0</v>
      </c>
      <c r="CC33" s="57">
        <f t="shared" si="80"/>
        <v>1.1220173953563535E-2</v>
      </c>
      <c r="CD33" s="57">
        <f t="shared" si="81"/>
        <v>1.0544340956039573E-2</v>
      </c>
      <c r="CE33" s="57">
        <f t="shared" si="82"/>
        <v>1.2982775452471456E-2</v>
      </c>
      <c r="CF33" s="57">
        <f t="shared" si="83"/>
        <v>0</v>
      </c>
      <c r="CG33" s="57">
        <f t="shared" si="84"/>
        <v>1.4610803042488955E-2</v>
      </c>
      <c r="CH33" s="57">
        <f t="shared" si="85"/>
        <v>1.1357575088745422E-2</v>
      </c>
      <c r="CI33" s="58">
        <f t="shared" si="86"/>
        <v>5.8238896609842513E-3</v>
      </c>
      <c r="CJ33" s="57">
        <f t="shared" si="87"/>
        <v>1.5497990122490836E-3</v>
      </c>
      <c r="CL33" s="30">
        <f>Obs_Time!B35</f>
        <v>48</v>
      </c>
      <c r="CM33" s="26">
        <f t="shared" si="88"/>
        <v>49</v>
      </c>
      <c r="CN33" s="20">
        <f t="shared" si="20"/>
        <v>21901.200000000001</v>
      </c>
      <c r="CO33" s="20">
        <f t="shared" si="21"/>
        <v>4389.2299999999996</v>
      </c>
      <c r="CP33" s="20">
        <f t="shared" si="22"/>
        <v>6070.5499999999993</v>
      </c>
      <c r="CQ33" s="106">
        <f t="shared" si="23"/>
        <v>2343.52</v>
      </c>
      <c r="CR33" s="143"/>
      <c r="CS33" s="20">
        <f t="shared" si="24"/>
        <v>329.98</v>
      </c>
      <c r="CT33" s="20">
        <f t="shared" si="25"/>
        <v>301.63</v>
      </c>
      <c r="CW33" s="20">
        <f t="shared" si="26"/>
        <v>11441.42</v>
      </c>
      <c r="CX33" s="20">
        <f t="shared" si="27"/>
        <v>496.51</v>
      </c>
      <c r="CY33" s="20">
        <f t="shared" si="28"/>
        <v>3892.7200000000003</v>
      </c>
      <c r="CZ33" s="20">
        <f t="shared" si="29"/>
        <v>0</v>
      </c>
      <c r="DA33" s="20">
        <f t="shared" si="30"/>
        <v>0</v>
      </c>
      <c r="DB33" s="20">
        <f t="shared" si="31"/>
        <v>3377.49</v>
      </c>
      <c r="DC33" s="20">
        <f t="shared" si="32"/>
        <v>2693.06</v>
      </c>
      <c r="DD33" s="106">
        <f t="shared" si="33"/>
        <v>3093.18</v>
      </c>
      <c r="DE33" s="20">
        <f t="shared" si="34"/>
        <v>424.91999999999996</v>
      </c>
      <c r="DF33" s="20">
        <f t="shared" si="35"/>
        <v>2143.6099999999997</v>
      </c>
      <c r="DG33" s="106">
        <f t="shared" si="36"/>
        <v>1108.07</v>
      </c>
      <c r="DH33" s="143"/>
      <c r="DI33" s="20">
        <f t="shared" si="37"/>
        <v>119.43</v>
      </c>
      <c r="DJ33" s="20">
        <f t="shared" si="38"/>
        <v>116.38</v>
      </c>
      <c r="DK33" s="20">
        <f t="shared" si="39"/>
        <v>1235.45</v>
      </c>
      <c r="DL33" s="143"/>
      <c r="DM33" s="20">
        <f t="shared" si="40"/>
        <v>210.55</v>
      </c>
      <c r="DN33" s="20">
        <f t="shared" si="41"/>
        <v>185.25</v>
      </c>
      <c r="DO33" s="106">
        <f t="shared" si="42"/>
        <v>360.47</v>
      </c>
      <c r="DP33" s="20">
        <f t="shared" si="43"/>
        <v>26.78</v>
      </c>
      <c r="DR33" s="31">
        <f t="shared" si="89"/>
        <v>24</v>
      </c>
      <c r="DS33" s="26">
        <f t="shared" si="90"/>
        <v>24.5</v>
      </c>
      <c r="DT33" s="101">
        <f t="shared" si="44"/>
        <v>100621.89999999998</v>
      </c>
      <c r="DU33" s="101">
        <f t="shared" si="45"/>
        <v>35769.78</v>
      </c>
      <c r="DV33" s="101">
        <f t="shared" si="46"/>
        <v>20701.689999999999</v>
      </c>
      <c r="DW33" s="102">
        <f t="shared" si="91"/>
        <v>4801.4399999999996</v>
      </c>
      <c r="DX33" s="144"/>
      <c r="DY33" s="101">
        <f t="shared" si="92"/>
        <v>631.14</v>
      </c>
      <c r="DZ33" s="101">
        <f t="shared" si="93"/>
        <v>820.06</v>
      </c>
      <c r="EB33" s="84">
        <f>MODEL_DATA!B30</f>
        <v>24</v>
      </c>
      <c r="EC33" s="84">
        <f>MODEL_DATA!C30</f>
        <v>42767.58</v>
      </c>
      <c r="ED33" s="84">
        <f>MODEL_DATA!D30</f>
        <v>3114.28</v>
      </c>
      <c r="EE33" s="84">
        <f>MODEL_DATA!E30</f>
        <v>32655.5</v>
      </c>
      <c r="EF33" s="84">
        <f>MODEL_DATA!F30</f>
        <v>324.54000000000002</v>
      </c>
      <c r="EG33" s="84">
        <f>MODEL_DATA!G30</f>
        <v>1058.31</v>
      </c>
      <c r="EH33" s="84">
        <f>MODEL_DATA!H30</f>
        <v>9151.4599999999991</v>
      </c>
      <c r="EI33" s="84">
        <f>MODEL_DATA!I30</f>
        <v>11550.23</v>
      </c>
      <c r="EJ33" s="99">
        <f>MODEL_DATA!J30</f>
        <v>12804.49</v>
      </c>
      <c r="EK33" s="84">
        <f>MODEL_DATA!K30</f>
        <v>14697.92</v>
      </c>
      <c r="EL33" s="84">
        <f>MODEL_DATA!L30</f>
        <v>6939.97</v>
      </c>
      <c r="EM33" s="99">
        <f>MODEL_DATA!M30</f>
        <v>1838.57</v>
      </c>
      <c r="EN33" s="84">
        <f>MODEL_DATA!N30</f>
        <v>1986.96</v>
      </c>
      <c r="EO33" s="84">
        <f>MODEL_DATA!O30</f>
        <v>339.09</v>
      </c>
      <c r="EP33" s="84">
        <f>MODEL_DATA!P30</f>
        <v>368.3</v>
      </c>
      <c r="EQ33" s="84">
        <f>MODEL_DATA!Q30</f>
        <v>2962.87</v>
      </c>
      <c r="ER33" s="84">
        <f>MODEL_DATA!R30</f>
        <v>3119.04</v>
      </c>
      <c r="ES33" s="84">
        <f>MODEL_DATA!S30</f>
        <v>292.05</v>
      </c>
      <c r="ET33" s="84">
        <f>MODEL_DATA!T30</f>
        <v>451.76</v>
      </c>
      <c r="EU33" s="99">
        <f>MODEL_DATA!U30</f>
        <v>1609.94</v>
      </c>
      <c r="EV33" s="84">
        <f>MODEL_DATA!V30</f>
        <v>155.97</v>
      </c>
    </row>
    <row r="34" spans="32:152" x14ac:dyDescent="0.25">
      <c r="AF34" s="32">
        <f t="shared" si="15"/>
        <v>48</v>
      </c>
      <c r="AG34" s="61">
        <f t="shared" si="47"/>
        <v>6.873469419827965E-3</v>
      </c>
      <c r="AH34" s="63">
        <f>INDEX(Obs_Time!$D$11:$T$211,  MATCH($AF34, Obs_Time!$B$11:$B$211, 0), MATCH(AH$4, Obs_Time!$D$3:$T$3, 0) )</f>
        <v>6.9493999999999997E-3</v>
      </c>
      <c r="AI34" s="61">
        <f t="shared" si="48"/>
        <v>5.5889462258071603E-4</v>
      </c>
      <c r="AJ34" s="63">
        <f>INDEX(Obs_Time!$D$11:$T$211,  MATCH($AF34, Obs_Time!$B$11:$B$211, 0), MATCH(AJ$4, Obs_Time!$D$3:$T$3, 0) )</f>
        <v>5.4620000000000005E-4</v>
      </c>
      <c r="AK34" s="61">
        <f t="shared" si="49"/>
        <v>1.0537384265218617E-3</v>
      </c>
      <c r="AL34" s="63">
        <f>INDEX(Obs_Time!$D$11:$T$211,  MATCH($AF34, Obs_Time!$B$11:$B$211, 0), MATCH(AL$4, Obs_Time!$D$3:$T$3, 0) )</f>
        <v>1.6739999999999999E-3</v>
      </c>
      <c r="AM34" s="61">
        <f t="shared" si="50"/>
        <v>0</v>
      </c>
      <c r="AN34" s="63">
        <f>INDEX(Obs_Time!$D$11:$T$211,  MATCH($AF34, Obs_Time!$B$11:$B$211, 0), MATCH(AN$4, Obs_Time!$D$3:$T$3, 0) )</f>
        <v>0</v>
      </c>
      <c r="AO34" s="61">
        <f t="shared" si="51"/>
        <v>0</v>
      </c>
      <c r="AP34" s="63">
        <f>INDEX(Obs_Time!$D$11:$T$211,  MATCH($AF34, Obs_Time!$B$11:$B$211, 0), MATCH(AP$4, Obs_Time!$D$3:$T$3, 0) )</f>
        <v>0</v>
      </c>
      <c r="AQ34" s="61">
        <f t="shared" si="52"/>
        <v>4.3368970127146611E-3</v>
      </c>
      <c r="AR34" s="63">
        <f>INDEX(Obs_Time!$D$11:$T$211,  MATCH($AF34, Obs_Time!$B$11:$B$211, 0), MATCH(AR$4, Obs_Time!$D$3:$T$3, 0) )</f>
        <v>3.1308E-3</v>
      </c>
      <c r="AS34" s="61">
        <f t="shared" si="53"/>
        <v>1.7215907402293612E-3</v>
      </c>
      <c r="AT34" s="63">
        <f>INDEX(Obs_Time!$D$11:$T$211,  MATCH($AF34, Obs_Time!$B$11:$B$211, 0), MATCH(AT$4, Obs_Time!$D$3:$T$3, 0) )</f>
        <v>1.7723000000000001E-3</v>
      </c>
      <c r="AU34" s="61">
        <f t="shared" si="54"/>
        <v>3.431601103546681E-3</v>
      </c>
      <c r="AV34" s="63">
        <f>INDEX(Obs_Time!$D$11:$T$211,  MATCH($AF34, Obs_Time!$B$11:$B$211, 0), MATCH(AV$4, Obs_Time!$D$3:$T$3, 0) )</f>
        <v>0</v>
      </c>
      <c r="AW34" s="61">
        <f t="shared" si="55"/>
        <v>7.2998540458674816E-4</v>
      </c>
      <c r="AX34" s="63">
        <f>INDEX(Obs_Time!$D$11:$T$211,  MATCH($AF34, Obs_Time!$B$11:$B$211, 0), MATCH(AX$4, Obs_Time!$D$3:$T$3, 0) )</f>
        <v>1.16221E-2</v>
      </c>
      <c r="AY34" s="61">
        <f t="shared" si="56"/>
        <v>7.5830150735245851E-3</v>
      </c>
      <c r="AZ34" s="63">
        <f>INDEX(Obs_Time!$D$11:$T$211,  MATCH($AF34, Obs_Time!$B$11:$B$211, 0), MATCH(AZ$4, Obs_Time!$D$3:$T$3, 0) )</f>
        <v>9.4903999999999995E-3</v>
      </c>
      <c r="BA34" s="61">
        <f t="shared" si="57"/>
        <v>1.4276838761281599E-2</v>
      </c>
      <c r="BB34" s="63">
        <f>INDEX(Obs_Time!$D$11:$T$211,  MATCH($AF34, Obs_Time!$B$11:$B$211, 0), MATCH(BB$4, Obs_Time!$D$3:$T$3, 0) )</f>
        <v>1.3628899999999999E-2</v>
      </c>
      <c r="BC34" s="61">
        <f t="shared" si="58"/>
        <v>1.2982775452471456E-2</v>
      </c>
      <c r="BD34" s="63">
        <f>INDEX(Obs_Time!$D$11:$T$211,  MATCH($AF34, Obs_Time!$B$11:$B$211, 0), MATCH(BD$4, Obs_Time!$D$3:$T$3, 0) )</f>
        <v>8.5117000000000005E-3</v>
      </c>
      <c r="BF34" s="31">
        <f t="shared" si="59"/>
        <v>50</v>
      </c>
      <c r="BG34" s="31">
        <f t="shared" si="60"/>
        <v>51</v>
      </c>
      <c r="BH34" s="57">
        <f t="shared" si="61"/>
        <v>2.2068510139115673E-3</v>
      </c>
      <c r="BI34" s="57">
        <f t="shared" si="62"/>
        <v>9.9830268249722189E-4</v>
      </c>
      <c r="BJ34" s="57">
        <f t="shared" si="63"/>
        <v>2.4184293833037079E-3</v>
      </c>
      <c r="BK34" s="58">
        <f t="shared" si="64"/>
        <v>1.380475352110638E-2</v>
      </c>
      <c r="BL34" s="57">
        <f t="shared" si="65"/>
        <v>0</v>
      </c>
      <c r="BM34" s="57">
        <f t="shared" si="66"/>
        <v>1.4336180826101514E-2</v>
      </c>
      <c r="BN34" s="57">
        <f t="shared" si="67"/>
        <v>1.235195389773986E-2</v>
      </c>
      <c r="BQ34" s="57">
        <f t="shared" si="68"/>
        <v>6.1301575133379362E-3</v>
      </c>
      <c r="BR34" s="57">
        <f t="shared" si="69"/>
        <v>4.6006288130141278E-4</v>
      </c>
      <c r="BS34" s="57">
        <f t="shared" si="70"/>
        <v>1.1277382193809117E-3</v>
      </c>
      <c r="BT34" s="57">
        <f t="shared" si="71"/>
        <v>0</v>
      </c>
      <c r="BU34" s="57">
        <f t="shared" si="72"/>
        <v>0</v>
      </c>
      <c r="BV34" s="57">
        <f t="shared" si="73"/>
        <v>3.9666642316624539E-3</v>
      </c>
      <c r="BW34" s="57">
        <f t="shared" si="74"/>
        <v>1.6476400607681786E-3</v>
      </c>
      <c r="BX34" s="58">
        <f t="shared" si="75"/>
        <v>3.2442108635994198E-3</v>
      </c>
      <c r="BY34" s="57">
        <f t="shared" si="76"/>
        <v>7.1452397975082442E-4</v>
      </c>
      <c r="BZ34" s="57">
        <f t="shared" si="77"/>
        <v>7.527900862056308E-3</v>
      </c>
      <c r="CA34" s="58">
        <f t="shared" si="78"/>
        <v>1.4352599148185256E-2</v>
      </c>
      <c r="CB34" s="57">
        <f t="shared" si="79"/>
        <v>0</v>
      </c>
      <c r="CC34" s="57">
        <f t="shared" si="80"/>
        <v>1.114031840754889E-2</v>
      </c>
      <c r="CD34" s="57">
        <f t="shared" si="81"/>
        <v>1.0711955930852026E-2</v>
      </c>
      <c r="CE34" s="57">
        <f t="shared" si="82"/>
        <v>1.3357930322076241E-2</v>
      </c>
      <c r="CF34" s="57">
        <f t="shared" si="83"/>
        <v>0</v>
      </c>
      <c r="CG34" s="57">
        <f t="shared" si="84"/>
        <v>1.6696771883416138E-2</v>
      </c>
      <c r="CH34" s="57">
        <f t="shared" si="85"/>
        <v>1.3461715315712995E-2</v>
      </c>
      <c r="CI34" s="58">
        <f t="shared" si="86"/>
        <v>5.0133241651272318E-3</v>
      </c>
      <c r="CJ34" s="57">
        <f t="shared" si="87"/>
        <v>1.2835900706379638E-3</v>
      </c>
      <c r="CL34" s="30">
        <f>Obs_Time!B36</f>
        <v>50</v>
      </c>
      <c r="CM34" s="26">
        <f t="shared" si="88"/>
        <v>51</v>
      </c>
      <c r="CN34" s="20">
        <f t="shared" si="20"/>
        <v>20445.46</v>
      </c>
      <c r="CO34" s="20">
        <f t="shared" si="21"/>
        <v>4574.8</v>
      </c>
      <c r="CP34" s="20">
        <f t="shared" si="22"/>
        <v>5666.54</v>
      </c>
      <c r="CQ34" s="106">
        <f t="shared" si="23"/>
        <v>2385.1000000000004</v>
      </c>
      <c r="CR34" s="143"/>
      <c r="CS34" s="20">
        <f t="shared" si="24"/>
        <v>359.19</v>
      </c>
      <c r="CT34" s="20">
        <f t="shared" si="25"/>
        <v>337.79999999999995</v>
      </c>
      <c r="CW34" s="20">
        <f t="shared" si="26"/>
        <v>10204.119999999999</v>
      </c>
      <c r="CX34" s="20">
        <f t="shared" si="27"/>
        <v>408.71000000000004</v>
      </c>
      <c r="CY34" s="20">
        <f t="shared" si="28"/>
        <v>4166.09</v>
      </c>
      <c r="CZ34" s="20">
        <f t="shared" si="29"/>
        <v>0</v>
      </c>
      <c r="DA34" s="20">
        <f t="shared" si="30"/>
        <v>0</v>
      </c>
      <c r="DB34" s="20">
        <f t="shared" si="31"/>
        <v>3089.16</v>
      </c>
      <c r="DC34" s="20">
        <f t="shared" si="32"/>
        <v>2577.38</v>
      </c>
      <c r="DD34" s="106">
        <f t="shared" si="33"/>
        <v>2924.27</v>
      </c>
      <c r="DE34" s="20">
        <f t="shared" si="34"/>
        <v>415.91999999999996</v>
      </c>
      <c r="DF34" s="20">
        <f t="shared" si="35"/>
        <v>2128.0299999999997</v>
      </c>
      <c r="DG34" s="106">
        <f t="shared" si="36"/>
        <v>1113.95</v>
      </c>
      <c r="DH34" s="143"/>
      <c r="DI34" s="20">
        <f t="shared" si="37"/>
        <v>118.58</v>
      </c>
      <c r="DJ34" s="20">
        <f t="shared" si="38"/>
        <v>118.23</v>
      </c>
      <c r="DK34" s="20">
        <f t="shared" si="39"/>
        <v>1271.1500000000001</v>
      </c>
      <c r="DL34" s="143"/>
      <c r="DM34" s="20">
        <f t="shared" si="40"/>
        <v>240.61</v>
      </c>
      <c r="DN34" s="20">
        <f t="shared" si="41"/>
        <v>219.57</v>
      </c>
      <c r="DO34" s="106">
        <f t="shared" si="42"/>
        <v>310.3</v>
      </c>
      <c r="DP34" s="20">
        <f t="shared" si="43"/>
        <v>22.18</v>
      </c>
      <c r="DR34" s="31">
        <f t="shared" si="89"/>
        <v>25</v>
      </c>
      <c r="DS34" s="26">
        <f t="shared" si="90"/>
        <v>25.5</v>
      </c>
      <c r="DT34" s="101">
        <f t="shared" si="44"/>
        <v>88916.48000000001</v>
      </c>
      <c r="DU34" s="101">
        <f t="shared" si="45"/>
        <v>29846.720000000001</v>
      </c>
      <c r="DV34" s="101">
        <f t="shared" si="46"/>
        <v>18287.28</v>
      </c>
      <c r="DW34" s="102">
        <f t="shared" si="91"/>
        <v>5026.67</v>
      </c>
      <c r="DX34" s="144"/>
      <c r="DY34" s="101">
        <f t="shared" si="92"/>
        <v>498.18</v>
      </c>
      <c r="DZ34" s="101">
        <f t="shared" si="93"/>
        <v>573.92000000000007</v>
      </c>
      <c r="EB34" s="84">
        <f>MODEL_DATA!B31</f>
        <v>25</v>
      </c>
      <c r="EC34" s="84">
        <f>MODEL_DATA!C31</f>
        <v>39570.57</v>
      </c>
      <c r="ED34" s="84">
        <f>MODEL_DATA!D31</f>
        <v>2469.34</v>
      </c>
      <c r="EE34" s="84">
        <f>MODEL_DATA!E31</f>
        <v>27377.38</v>
      </c>
      <c r="EF34" s="84">
        <f>MODEL_DATA!F31</f>
        <v>191.36</v>
      </c>
      <c r="EG34" s="84">
        <f>MODEL_DATA!G31</f>
        <v>1020.55</v>
      </c>
      <c r="EH34" s="84">
        <f>MODEL_DATA!H31</f>
        <v>8003.08</v>
      </c>
      <c r="EI34" s="84">
        <f>MODEL_DATA!I31</f>
        <v>10284.200000000001</v>
      </c>
      <c r="EJ34" s="99">
        <f>MODEL_DATA!J31</f>
        <v>11502.64</v>
      </c>
      <c r="EK34" s="84">
        <f>MODEL_DATA!K31</f>
        <v>13606.94</v>
      </c>
      <c r="EL34" s="84">
        <f>MODEL_DATA!L31</f>
        <v>6530.16</v>
      </c>
      <c r="EM34" s="99">
        <f>MODEL_DATA!M31</f>
        <v>1867.56</v>
      </c>
      <c r="EN34" s="84">
        <f>MODEL_DATA!N31</f>
        <v>1976.66</v>
      </c>
      <c r="EO34" s="84">
        <f>MODEL_DATA!O31</f>
        <v>272.68</v>
      </c>
      <c r="EP34" s="84">
        <f>MODEL_DATA!P31</f>
        <v>275.85000000000002</v>
      </c>
      <c r="EQ34" s="84">
        <f>MODEL_DATA!Q31</f>
        <v>3159.11</v>
      </c>
      <c r="ER34" s="84">
        <f>MODEL_DATA!R31</f>
        <v>2523.79</v>
      </c>
      <c r="ES34" s="84">
        <f>MODEL_DATA!S31</f>
        <v>225.5</v>
      </c>
      <c r="ET34" s="84">
        <f>MODEL_DATA!T31</f>
        <v>298.07</v>
      </c>
      <c r="EU34" s="99">
        <f>MODEL_DATA!U31</f>
        <v>1496.86</v>
      </c>
      <c r="EV34" s="84">
        <f>MODEL_DATA!V31</f>
        <v>130.66999999999999</v>
      </c>
    </row>
    <row r="35" spans="32:152" x14ac:dyDescent="0.25">
      <c r="AF35" s="32">
        <f t="shared" si="15"/>
        <v>50</v>
      </c>
      <c r="AG35" s="61">
        <f t="shared" si="47"/>
        <v>6.1301575133379362E-3</v>
      </c>
      <c r="AH35" s="63">
        <f>INDEX(Obs_Time!$D$11:$T$211,  MATCH($AF35, Obs_Time!$B$11:$B$211, 0), MATCH(AH$4, Obs_Time!$D$3:$T$3, 0) )</f>
        <v>6.4632999999999999E-3</v>
      </c>
      <c r="AI35" s="61">
        <f t="shared" si="48"/>
        <v>4.6006288130141278E-4</v>
      </c>
      <c r="AJ35" s="63">
        <f>INDEX(Obs_Time!$D$11:$T$211,  MATCH($AF35, Obs_Time!$B$11:$B$211, 0), MATCH(AJ$4, Obs_Time!$D$3:$T$3, 0) )</f>
        <v>4.3649999999999998E-4</v>
      </c>
      <c r="AK35" s="61">
        <f t="shared" si="49"/>
        <v>1.1277382193809117E-3</v>
      </c>
      <c r="AL35" s="63">
        <f>INDEX(Obs_Time!$D$11:$T$211,  MATCH($AF35, Obs_Time!$B$11:$B$211, 0), MATCH(AL$4, Obs_Time!$D$3:$T$3, 0) )</f>
        <v>1.5322000000000001E-3</v>
      </c>
      <c r="AM35" s="61">
        <f t="shared" si="50"/>
        <v>0</v>
      </c>
      <c r="AN35" s="63">
        <f>INDEX(Obs_Time!$D$11:$T$211,  MATCH($AF35, Obs_Time!$B$11:$B$211, 0), MATCH(AN$4, Obs_Time!$D$3:$T$3, 0) )</f>
        <v>0</v>
      </c>
      <c r="AO35" s="61">
        <f t="shared" si="51"/>
        <v>0</v>
      </c>
      <c r="AP35" s="63">
        <f>INDEX(Obs_Time!$D$11:$T$211,  MATCH($AF35, Obs_Time!$B$11:$B$211, 0), MATCH(AP$4, Obs_Time!$D$3:$T$3, 0) )</f>
        <v>0</v>
      </c>
      <c r="AQ35" s="61">
        <f t="shared" si="52"/>
        <v>3.9666642316624539E-3</v>
      </c>
      <c r="AR35" s="63">
        <f>INDEX(Obs_Time!$D$11:$T$211,  MATCH($AF35, Obs_Time!$B$11:$B$211, 0), MATCH(AR$4, Obs_Time!$D$3:$T$3, 0) )</f>
        <v>2.9280999999999999E-3</v>
      </c>
      <c r="AS35" s="61">
        <f t="shared" si="53"/>
        <v>1.6476400607681786E-3</v>
      </c>
      <c r="AT35" s="63">
        <f>INDEX(Obs_Time!$D$11:$T$211,  MATCH($AF35, Obs_Time!$B$11:$B$211, 0), MATCH(AT$4, Obs_Time!$D$3:$T$3, 0) )</f>
        <v>1.5690000000000001E-3</v>
      </c>
      <c r="AU35" s="61">
        <f t="shared" si="54"/>
        <v>3.2442108635994198E-3</v>
      </c>
      <c r="AV35" s="63">
        <f>INDEX(Obs_Time!$D$11:$T$211,  MATCH($AF35, Obs_Time!$B$11:$B$211, 0), MATCH(AV$4, Obs_Time!$D$3:$T$3, 0) )</f>
        <v>0</v>
      </c>
      <c r="AW35" s="61">
        <f t="shared" si="55"/>
        <v>7.1452397975082442E-4</v>
      </c>
      <c r="AX35" s="63">
        <f>INDEX(Obs_Time!$D$11:$T$211,  MATCH($AF35, Obs_Time!$B$11:$B$211, 0), MATCH(AX$4, Obs_Time!$D$3:$T$3, 0) )</f>
        <v>1.0885199999999999E-2</v>
      </c>
      <c r="AY35" s="61">
        <f t="shared" si="56"/>
        <v>7.527900862056308E-3</v>
      </c>
      <c r="AZ35" s="63">
        <f>INDEX(Obs_Time!$D$11:$T$211,  MATCH($AF35, Obs_Time!$B$11:$B$211, 0), MATCH(AZ$4, Obs_Time!$D$3:$T$3, 0) )</f>
        <v>9.1938000000000002E-3</v>
      </c>
      <c r="BA35" s="61">
        <f t="shared" si="57"/>
        <v>1.4352599148185256E-2</v>
      </c>
      <c r="BB35" s="63">
        <f>INDEX(Obs_Time!$D$11:$T$211,  MATCH($AF35, Obs_Time!$B$11:$B$211, 0), MATCH(BB$4, Obs_Time!$D$3:$T$3, 0) )</f>
        <v>1.32531E-2</v>
      </c>
      <c r="BC35" s="61">
        <f t="shared" si="58"/>
        <v>1.3357930322076241E-2</v>
      </c>
      <c r="BD35" s="63">
        <f>INDEX(Obs_Time!$D$11:$T$211,  MATCH($AF35, Obs_Time!$B$11:$B$211, 0), MATCH(BD$4, Obs_Time!$D$3:$T$3, 0) )</f>
        <v>8.3379999999999999E-3</v>
      </c>
      <c r="BF35" s="31">
        <f t="shared" si="59"/>
        <v>52</v>
      </c>
      <c r="BG35" s="31">
        <f t="shared" si="60"/>
        <v>53</v>
      </c>
      <c r="BH35" s="57">
        <f t="shared" si="61"/>
        <v>2.0431656110364805E-3</v>
      </c>
      <c r="BI35" s="57">
        <f t="shared" si="62"/>
        <v>9.5113927453007038E-4</v>
      </c>
      <c r="BJ35" s="57">
        <f t="shared" si="63"/>
        <v>2.2950013694449101E-3</v>
      </c>
      <c r="BK35" s="58">
        <f t="shared" si="64"/>
        <v>1.1373308757079051E-2</v>
      </c>
      <c r="BL35" s="57">
        <f t="shared" si="65"/>
        <v>0</v>
      </c>
      <c r="BM35" s="57">
        <f t="shared" si="66"/>
        <v>1.5376700423352178E-2</v>
      </c>
      <c r="BN35" s="57">
        <f t="shared" si="67"/>
        <v>1.324379568449497E-2</v>
      </c>
      <c r="BQ35" s="57">
        <f t="shared" si="68"/>
        <v>5.5227119454656923E-3</v>
      </c>
      <c r="BR35" s="57">
        <f t="shared" si="69"/>
        <v>5.2781552945176883E-4</v>
      </c>
      <c r="BS35" s="57">
        <f t="shared" si="70"/>
        <v>1.0529398773433335E-3</v>
      </c>
      <c r="BT35" s="57">
        <f t="shared" si="71"/>
        <v>0</v>
      </c>
      <c r="BU35" s="57">
        <f t="shared" si="72"/>
        <v>0</v>
      </c>
      <c r="BV35" s="57">
        <f t="shared" si="73"/>
        <v>3.7144108073302443E-3</v>
      </c>
      <c r="BW35" s="57">
        <f t="shared" si="74"/>
        <v>1.5883478277112571E-3</v>
      </c>
      <c r="BX35" s="58">
        <f t="shared" si="75"/>
        <v>2.839520722530436E-3</v>
      </c>
      <c r="BY35" s="57">
        <f t="shared" si="76"/>
        <v>6.7607656999216063E-4</v>
      </c>
      <c r="BZ35" s="57">
        <f t="shared" si="77"/>
        <v>7.0488529469706828E-3</v>
      </c>
      <c r="CA35" s="58">
        <f t="shared" si="78"/>
        <v>1.3353154724355885E-2</v>
      </c>
      <c r="CB35" s="57">
        <f t="shared" si="79"/>
        <v>0</v>
      </c>
      <c r="CC35" s="57">
        <f t="shared" si="80"/>
        <v>1.1475711700810399E-2</v>
      </c>
      <c r="CD35" s="57">
        <f t="shared" si="81"/>
        <v>1.0995542347696877E-2</v>
      </c>
      <c r="CE35" s="57">
        <f t="shared" si="82"/>
        <v>9.7585452818232769E-3</v>
      </c>
      <c r="CF35" s="57">
        <f t="shared" si="83"/>
        <v>0</v>
      </c>
      <c r="CG35" s="57">
        <f t="shared" si="84"/>
        <v>1.8258125806265825E-2</v>
      </c>
      <c r="CH35" s="57">
        <f t="shared" si="85"/>
        <v>1.4765154162604911E-2</v>
      </c>
      <c r="CI35" s="58">
        <f t="shared" si="86"/>
        <v>4.4050365247242651E-3</v>
      </c>
      <c r="CJ35" s="57">
        <f t="shared" si="87"/>
        <v>1.2170378352351842E-3</v>
      </c>
      <c r="CL35" s="30">
        <f>Obs_Time!B37</f>
        <v>52</v>
      </c>
      <c r="CM35" s="26">
        <f t="shared" si="88"/>
        <v>53</v>
      </c>
      <c r="CN35" s="20">
        <f t="shared" si="20"/>
        <v>18928.989999999998</v>
      </c>
      <c r="CO35" s="20">
        <f t="shared" si="21"/>
        <v>4358.67</v>
      </c>
      <c r="CP35" s="20">
        <f t="shared" si="22"/>
        <v>5377.34</v>
      </c>
      <c r="CQ35" s="106">
        <f t="shared" si="23"/>
        <v>1965.0100000000002</v>
      </c>
      <c r="CR35" s="143"/>
      <c r="CS35" s="20">
        <f t="shared" si="24"/>
        <v>385.26</v>
      </c>
      <c r="CT35" s="20">
        <f t="shared" si="25"/>
        <v>362.19</v>
      </c>
      <c r="CW35" s="20">
        <f t="shared" si="26"/>
        <v>9192.98</v>
      </c>
      <c r="CX35" s="20">
        <f t="shared" si="27"/>
        <v>468.9</v>
      </c>
      <c r="CY35" s="20">
        <f t="shared" si="28"/>
        <v>3889.77</v>
      </c>
      <c r="CZ35" s="20">
        <f t="shared" si="29"/>
        <v>0</v>
      </c>
      <c r="DA35" s="20">
        <f t="shared" si="30"/>
        <v>0</v>
      </c>
      <c r="DB35" s="20">
        <f t="shared" si="31"/>
        <v>2892.71</v>
      </c>
      <c r="DC35" s="20">
        <f t="shared" si="32"/>
        <v>2484.63</v>
      </c>
      <c r="DD35" s="106">
        <f t="shared" si="33"/>
        <v>2559.4899999999998</v>
      </c>
      <c r="DE35" s="20">
        <f t="shared" si="34"/>
        <v>393.53999999999996</v>
      </c>
      <c r="DF35" s="20">
        <f t="shared" si="35"/>
        <v>1992.61</v>
      </c>
      <c r="DG35" s="106">
        <f t="shared" si="36"/>
        <v>1036.3800000000001</v>
      </c>
      <c r="DH35" s="143"/>
      <c r="DI35" s="20">
        <f t="shared" si="37"/>
        <v>122.15</v>
      </c>
      <c r="DJ35" s="20">
        <f t="shared" si="38"/>
        <v>121.36</v>
      </c>
      <c r="DK35" s="20">
        <f t="shared" si="39"/>
        <v>928.63</v>
      </c>
      <c r="DL35" s="143"/>
      <c r="DM35" s="20">
        <f t="shared" si="40"/>
        <v>263.11</v>
      </c>
      <c r="DN35" s="20">
        <f t="shared" si="41"/>
        <v>240.82999999999998</v>
      </c>
      <c r="DO35" s="106">
        <f t="shared" si="42"/>
        <v>272.64999999999998</v>
      </c>
      <c r="DP35" s="20">
        <f t="shared" si="43"/>
        <v>21.03</v>
      </c>
      <c r="DR35" s="31">
        <f t="shared" si="89"/>
        <v>26</v>
      </c>
      <c r="DS35" s="26">
        <f t="shared" si="90"/>
        <v>26.5</v>
      </c>
      <c r="DT35" s="101">
        <f t="shared" si="44"/>
        <v>80175.19</v>
      </c>
      <c r="DU35" s="101">
        <f t="shared" si="45"/>
        <v>25767.3</v>
      </c>
      <c r="DV35" s="101">
        <f t="shared" si="46"/>
        <v>16828.8</v>
      </c>
      <c r="DW35" s="102">
        <f t="shared" si="91"/>
        <v>4234.54</v>
      </c>
      <c r="DX35" s="144"/>
      <c r="DY35" s="101">
        <f t="shared" si="92"/>
        <v>593.76</v>
      </c>
      <c r="DZ35" s="101">
        <f t="shared" si="93"/>
        <v>671.82999999999993</v>
      </c>
      <c r="EB35" s="84">
        <f>MODEL_DATA!B32</f>
        <v>26</v>
      </c>
      <c r="EC35" s="84">
        <f>MODEL_DATA!C32</f>
        <v>36508.79</v>
      </c>
      <c r="ED35" s="84">
        <f>MODEL_DATA!D32</f>
        <v>2080.04</v>
      </c>
      <c r="EE35" s="84">
        <f>MODEL_DATA!E32</f>
        <v>23687.26</v>
      </c>
      <c r="EF35" s="84">
        <f>MODEL_DATA!F32</f>
        <v>115.16</v>
      </c>
      <c r="EG35" s="84">
        <f>MODEL_DATA!G32</f>
        <v>955.14</v>
      </c>
      <c r="EH35" s="84">
        <f>MODEL_DATA!H32</f>
        <v>7319.03</v>
      </c>
      <c r="EI35" s="84">
        <f>MODEL_DATA!I32</f>
        <v>9509.77</v>
      </c>
      <c r="EJ35" s="99">
        <f>MODEL_DATA!J32</f>
        <v>10461.700000000001</v>
      </c>
      <c r="EK35" s="84">
        <f>MODEL_DATA!K32</f>
        <v>12633.33</v>
      </c>
      <c r="EL35" s="84">
        <f>MODEL_DATA!L32</f>
        <v>6273.39</v>
      </c>
      <c r="EM35" s="99">
        <f>MODEL_DATA!M32</f>
        <v>1844.33</v>
      </c>
      <c r="EN35" s="84">
        <f>MODEL_DATA!N32</f>
        <v>1968.16</v>
      </c>
      <c r="EO35" s="84">
        <f>MODEL_DATA!O32</f>
        <v>319.05</v>
      </c>
      <c r="EP35" s="84">
        <f>MODEL_DATA!P32</f>
        <v>332.87</v>
      </c>
      <c r="EQ35" s="84">
        <f>MODEL_DATA!Q32</f>
        <v>2390.21</v>
      </c>
      <c r="ER35" s="84">
        <f>MODEL_DATA!R32</f>
        <v>2787.03</v>
      </c>
      <c r="ES35" s="84">
        <f>MODEL_DATA!S32</f>
        <v>274.70999999999998</v>
      </c>
      <c r="ET35" s="84">
        <f>MODEL_DATA!T32</f>
        <v>338.96</v>
      </c>
      <c r="EU35" s="99">
        <f>MODEL_DATA!U32</f>
        <v>1364.82</v>
      </c>
      <c r="EV35" s="84">
        <f>MODEL_DATA!V32</f>
        <v>114.74</v>
      </c>
    </row>
    <row r="36" spans="32:152" x14ac:dyDescent="0.25">
      <c r="AF36" s="32">
        <f t="shared" si="15"/>
        <v>52</v>
      </c>
      <c r="AG36" s="61">
        <f t="shared" si="47"/>
        <v>5.5227119454656923E-3</v>
      </c>
      <c r="AH36" s="63">
        <f>INDEX(Obs_Time!$D$11:$T$211,  MATCH($AF36, Obs_Time!$B$11:$B$211, 0), MATCH(AH$4, Obs_Time!$D$3:$T$3, 0) )</f>
        <v>5.9770999999999999E-3</v>
      </c>
      <c r="AI36" s="61">
        <f t="shared" si="48"/>
        <v>5.2781552945176883E-4</v>
      </c>
      <c r="AJ36" s="63">
        <f>INDEX(Obs_Time!$D$11:$T$211,  MATCH($AF36, Obs_Time!$B$11:$B$211, 0), MATCH(AJ$4, Obs_Time!$D$3:$T$3, 0) )</f>
        <v>3.2689999999999998E-4</v>
      </c>
      <c r="AK36" s="61">
        <f t="shared" si="49"/>
        <v>1.0529398773433335E-3</v>
      </c>
      <c r="AL36" s="63">
        <f>INDEX(Obs_Time!$D$11:$T$211,  MATCH($AF36, Obs_Time!$B$11:$B$211, 0), MATCH(AL$4, Obs_Time!$D$3:$T$3, 0) )</f>
        <v>1.4289999999999999E-3</v>
      </c>
      <c r="AM36" s="61">
        <f t="shared" si="50"/>
        <v>0</v>
      </c>
      <c r="AN36" s="63">
        <f>INDEX(Obs_Time!$D$11:$T$211,  MATCH($AF36, Obs_Time!$B$11:$B$211, 0), MATCH(AN$4, Obs_Time!$D$3:$T$3, 0) )</f>
        <v>0</v>
      </c>
      <c r="AO36" s="61">
        <f t="shared" si="51"/>
        <v>0</v>
      </c>
      <c r="AP36" s="63">
        <f>INDEX(Obs_Time!$D$11:$T$211,  MATCH($AF36, Obs_Time!$B$11:$B$211, 0), MATCH(AP$4, Obs_Time!$D$3:$T$3, 0) )</f>
        <v>0</v>
      </c>
      <c r="AQ36" s="61">
        <f t="shared" si="52"/>
        <v>3.7144108073302443E-3</v>
      </c>
      <c r="AR36" s="63">
        <f>INDEX(Obs_Time!$D$11:$T$211,  MATCH($AF36, Obs_Time!$B$11:$B$211, 0), MATCH(AR$4, Obs_Time!$D$3:$T$3, 0) )</f>
        <v>2.7255000000000001E-3</v>
      </c>
      <c r="AS36" s="61">
        <f t="shared" si="53"/>
        <v>1.5883478277112571E-3</v>
      </c>
      <c r="AT36" s="63">
        <f>INDEX(Obs_Time!$D$11:$T$211,  MATCH($AF36, Obs_Time!$B$11:$B$211, 0), MATCH(AT$4, Obs_Time!$D$3:$T$3, 0) )</f>
        <v>1.3365E-3</v>
      </c>
      <c r="AU36" s="61">
        <f t="shared" si="54"/>
        <v>2.839520722530436E-3</v>
      </c>
      <c r="AV36" s="63">
        <f>INDEX(Obs_Time!$D$11:$T$211,  MATCH($AF36, Obs_Time!$B$11:$B$211, 0), MATCH(AV$4, Obs_Time!$D$3:$T$3, 0) )</f>
        <v>0</v>
      </c>
      <c r="AW36" s="61">
        <f t="shared" si="55"/>
        <v>6.7607656999216063E-4</v>
      </c>
      <c r="AX36" s="63">
        <f>INDEX(Obs_Time!$D$11:$T$211,  MATCH($AF36, Obs_Time!$B$11:$B$211, 0), MATCH(AX$4, Obs_Time!$D$3:$T$3, 0) )</f>
        <v>9.9676999999999995E-3</v>
      </c>
      <c r="AY36" s="61">
        <f t="shared" si="56"/>
        <v>7.0488529469706828E-3</v>
      </c>
      <c r="AZ36" s="63">
        <f>INDEX(Obs_Time!$D$11:$T$211,  MATCH($AF36, Obs_Time!$B$11:$B$211, 0), MATCH(AZ$4, Obs_Time!$D$3:$T$3, 0) )</f>
        <v>8.8970999999999998E-3</v>
      </c>
      <c r="BA36" s="61">
        <f t="shared" si="57"/>
        <v>1.3353154724355885E-2</v>
      </c>
      <c r="BB36" s="63">
        <f>INDEX(Obs_Time!$D$11:$T$211,  MATCH($AF36, Obs_Time!$B$11:$B$211, 0), MATCH(BB$4, Obs_Time!$D$3:$T$3, 0) )</f>
        <v>1.2877400000000001E-2</v>
      </c>
      <c r="BC36" s="61">
        <f t="shared" si="58"/>
        <v>9.7585452818232769E-3</v>
      </c>
      <c r="BD36" s="63">
        <f>INDEX(Obs_Time!$D$11:$T$211,  MATCH($AF36, Obs_Time!$B$11:$B$211, 0), MATCH(BD$4, Obs_Time!$D$3:$T$3, 0) )</f>
        <v>8.1642999999999993E-3</v>
      </c>
      <c r="BF36" s="31">
        <f t="shared" si="59"/>
        <v>54</v>
      </c>
      <c r="BG36" s="31">
        <f t="shared" si="60"/>
        <v>55</v>
      </c>
      <c r="BH36" s="57">
        <f t="shared" si="61"/>
        <v>1.8866635112015705E-3</v>
      </c>
      <c r="BI36" s="57">
        <f t="shared" si="62"/>
        <v>8.8109136837425858E-4</v>
      </c>
      <c r="BJ36" s="57">
        <f t="shared" si="63"/>
        <v>2.0633092329181962E-3</v>
      </c>
      <c r="BK36" s="58">
        <f t="shared" si="64"/>
        <v>1.0892854021517842E-2</v>
      </c>
      <c r="BL36" s="57">
        <f t="shared" si="65"/>
        <v>0</v>
      </c>
      <c r="BM36" s="57">
        <f t="shared" si="66"/>
        <v>1.5984568220288414E-2</v>
      </c>
      <c r="BN36" s="57">
        <f t="shared" si="67"/>
        <v>1.4829657853070985E-2</v>
      </c>
      <c r="BQ36" s="57">
        <f t="shared" si="68"/>
        <v>5.1706405458063695E-3</v>
      </c>
      <c r="BR36" s="57">
        <f t="shared" si="69"/>
        <v>5.5422319061819772E-4</v>
      </c>
      <c r="BS36" s="57">
        <f t="shared" si="70"/>
        <v>9.596964027549429E-4</v>
      </c>
      <c r="BT36" s="57">
        <f t="shared" si="71"/>
        <v>0</v>
      </c>
      <c r="BU36" s="57">
        <f t="shared" si="72"/>
        <v>0</v>
      </c>
      <c r="BV36" s="57">
        <f t="shared" si="73"/>
        <v>3.2508526056597375E-3</v>
      </c>
      <c r="BW36" s="57">
        <f t="shared" si="74"/>
        <v>1.4720903020645534E-3</v>
      </c>
      <c r="BX36" s="58">
        <f t="shared" si="75"/>
        <v>2.2504135570908814E-3</v>
      </c>
      <c r="BY36" s="57">
        <f t="shared" si="76"/>
        <v>6.1108704759849444E-4</v>
      </c>
      <c r="BZ36" s="57">
        <f t="shared" si="77"/>
        <v>5.748681105953321E-3</v>
      </c>
      <c r="CA36" s="58">
        <f t="shared" si="78"/>
        <v>1.3733245100828316E-2</v>
      </c>
      <c r="CB36" s="57">
        <f t="shared" si="79"/>
        <v>0</v>
      </c>
      <c r="CC36" s="57">
        <f t="shared" si="80"/>
        <v>1.1924781712516283E-2</v>
      </c>
      <c r="CD36" s="57">
        <f t="shared" si="81"/>
        <v>1.1944152502446268E-2</v>
      </c>
      <c r="CE36" s="57">
        <f t="shared" si="82"/>
        <v>8.5762294728811399E-3</v>
      </c>
      <c r="CF36" s="57">
        <f t="shared" si="83"/>
        <v>0</v>
      </c>
      <c r="CG36" s="57">
        <f t="shared" si="84"/>
        <v>1.8983287961544901E-2</v>
      </c>
      <c r="CH36" s="57">
        <f t="shared" si="85"/>
        <v>1.678223497458723E-2</v>
      </c>
      <c r="CI36" s="58">
        <f t="shared" si="86"/>
        <v>4.1298934034477049E-3</v>
      </c>
      <c r="CJ36" s="57">
        <f t="shared" si="87"/>
        <v>9.5893090489048978E-4</v>
      </c>
      <c r="CL36" s="30">
        <f>Obs_Time!B38</f>
        <v>54</v>
      </c>
      <c r="CM36" s="26">
        <f t="shared" si="88"/>
        <v>55</v>
      </c>
      <c r="CN36" s="20">
        <f t="shared" si="20"/>
        <v>17479.07</v>
      </c>
      <c r="CO36" s="20">
        <f t="shared" si="21"/>
        <v>4037.67</v>
      </c>
      <c r="CP36" s="20">
        <f t="shared" si="22"/>
        <v>4834.4699999999993</v>
      </c>
      <c r="CQ36" s="106">
        <f t="shared" si="23"/>
        <v>1882</v>
      </c>
      <c r="CR36" s="143"/>
      <c r="CS36" s="20">
        <f t="shared" si="24"/>
        <v>400.49</v>
      </c>
      <c r="CT36" s="20">
        <f t="shared" si="25"/>
        <v>405.56</v>
      </c>
      <c r="CW36" s="20">
        <f t="shared" si="26"/>
        <v>8606.93</v>
      </c>
      <c r="CX36" s="20">
        <f t="shared" si="27"/>
        <v>492.36</v>
      </c>
      <c r="CY36" s="20">
        <f t="shared" si="28"/>
        <v>3545.31</v>
      </c>
      <c r="CZ36" s="20">
        <f t="shared" si="29"/>
        <v>0</v>
      </c>
      <c r="DA36" s="20">
        <f t="shared" si="30"/>
        <v>0</v>
      </c>
      <c r="DB36" s="20">
        <f t="shared" si="31"/>
        <v>2531.6999999999998</v>
      </c>
      <c r="DC36" s="20">
        <f t="shared" si="32"/>
        <v>2302.77</v>
      </c>
      <c r="DD36" s="106">
        <f t="shared" si="33"/>
        <v>2028.48</v>
      </c>
      <c r="DE36" s="20">
        <f t="shared" si="34"/>
        <v>355.71000000000004</v>
      </c>
      <c r="DF36" s="20">
        <f t="shared" si="35"/>
        <v>1625.07</v>
      </c>
      <c r="DG36" s="106">
        <f t="shared" si="36"/>
        <v>1065.8800000000001</v>
      </c>
      <c r="DH36" s="143"/>
      <c r="DI36" s="20">
        <f t="shared" si="37"/>
        <v>126.93</v>
      </c>
      <c r="DJ36" s="20">
        <f t="shared" si="38"/>
        <v>131.82999999999998</v>
      </c>
      <c r="DK36" s="20">
        <f t="shared" si="39"/>
        <v>816.12</v>
      </c>
      <c r="DL36" s="143"/>
      <c r="DM36" s="20">
        <f t="shared" si="40"/>
        <v>273.56</v>
      </c>
      <c r="DN36" s="20">
        <f t="shared" si="41"/>
        <v>273.73</v>
      </c>
      <c r="DO36" s="106">
        <f t="shared" si="42"/>
        <v>255.62</v>
      </c>
      <c r="DP36" s="20">
        <f t="shared" si="43"/>
        <v>16.57</v>
      </c>
      <c r="DR36" s="31">
        <f t="shared" si="89"/>
        <v>27</v>
      </c>
      <c r="DS36" s="26">
        <f t="shared" si="90"/>
        <v>27.5</v>
      </c>
      <c r="DT36" s="101">
        <f t="shared" si="44"/>
        <v>69510.51999999999</v>
      </c>
      <c r="DU36" s="101">
        <f t="shared" si="45"/>
        <v>21003.54</v>
      </c>
      <c r="DV36" s="101">
        <f t="shared" si="46"/>
        <v>14658.400000000001</v>
      </c>
      <c r="DW36" s="102">
        <f t="shared" si="91"/>
        <v>4321.0599999999995</v>
      </c>
      <c r="DX36" s="144"/>
      <c r="DY36" s="101">
        <f t="shared" si="92"/>
        <v>442.25</v>
      </c>
      <c r="DZ36" s="101">
        <f t="shared" si="93"/>
        <v>468.79999999999995</v>
      </c>
      <c r="EB36" s="84">
        <f>MODEL_DATA!B33</f>
        <v>27</v>
      </c>
      <c r="EC36" s="84">
        <f>MODEL_DATA!C33</f>
        <v>32860.639999999999</v>
      </c>
      <c r="ED36" s="84">
        <f>MODEL_DATA!D33</f>
        <v>1721.31</v>
      </c>
      <c r="EE36" s="84">
        <f>MODEL_DATA!E33</f>
        <v>19282.23</v>
      </c>
      <c r="EF36" s="84">
        <f>MODEL_DATA!F33</f>
        <v>74.87</v>
      </c>
      <c r="EG36" s="84">
        <f>MODEL_DATA!G33</f>
        <v>913.07</v>
      </c>
      <c r="EH36" s="84">
        <f>MODEL_DATA!H33</f>
        <v>6553.13</v>
      </c>
      <c r="EI36" s="84">
        <f>MODEL_DATA!I33</f>
        <v>8105.27</v>
      </c>
      <c r="EJ36" s="99">
        <f>MODEL_DATA!J33</f>
        <v>8974.0499999999993</v>
      </c>
      <c r="EK36" s="84">
        <f>MODEL_DATA!K33</f>
        <v>11017.07</v>
      </c>
      <c r="EL36" s="84">
        <f>MODEL_DATA!L33</f>
        <v>5656.73</v>
      </c>
      <c r="EM36" s="99">
        <f>MODEL_DATA!M33</f>
        <v>1763.94</v>
      </c>
      <c r="EN36" s="84">
        <f>MODEL_DATA!N33</f>
        <v>1697.65</v>
      </c>
      <c r="EO36" s="84">
        <f>MODEL_DATA!O33</f>
        <v>239.8</v>
      </c>
      <c r="EP36" s="84">
        <f>MODEL_DATA!P33</f>
        <v>258.13</v>
      </c>
      <c r="EQ36" s="84">
        <f>MODEL_DATA!Q33</f>
        <v>2557.12</v>
      </c>
      <c r="ER36" s="84">
        <f>MODEL_DATA!R33</f>
        <v>2018</v>
      </c>
      <c r="ES36" s="84">
        <f>MODEL_DATA!S33</f>
        <v>202.45</v>
      </c>
      <c r="ET36" s="84">
        <f>MODEL_DATA!T33</f>
        <v>210.67</v>
      </c>
      <c r="EU36" s="99">
        <f>MODEL_DATA!U33</f>
        <v>1242</v>
      </c>
      <c r="EV36" s="84">
        <f>MODEL_DATA!V33</f>
        <v>100.81</v>
      </c>
    </row>
    <row r="37" spans="32:152" x14ac:dyDescent="0.25">
      <c r="AF37" s="32">
        <f t="shared" si="15"/>
        <v>54</v>
      </c>
      <c r="AG37" s="61">
        <f t="shared" si="47"/>
        <v>5.1706405458063695E-3</v>
      </c>
      <c r="AH37" s="63">
        <f>INDEX(Obs_Time!$D$11:$T$211,  MATCH($AF37, Obs_Time!$B$11:$B$211, 0), MATCH(AH$4, Obs_Time!$D$3:$T$3, 0) )</f>
        <v>5.4907000000000003E-3</v>
      </c>
      <c r="AI37" s="61">
        <f t="shared" si="48"/>
        <v>5.5422319061819772E-4</v>
      </c>
      <c r="AJ37" s="63">
        <f>INDEX(Obs_Time!$D$11:$T$211,  MATCH($AF37, Obs_Time!$B$11:$B$211, 0), MATCH(AJ$4, Obs_Time!$D$3:$T$3, 0) )</f>
        <v>2.1719999999999999E-4</v>
      </c>
      <c r="AK37" s="61">
        <f t="shared" si="49"/>
        <v>9.596964027549429E-4</v>
      </c>
      <c r="AL37" s="63">
        <f>INDEX(Obs_Time!$D$11:$T$211,  MATCH($AF37, Obs_Time!$B$11:$B$211, 0), MATCH(AL$4, Obs_Time!$D$3:$T$3, 0) )</f>
        <v>1.2964999999999999E-3</v>
      </c>
      <c r="AM37" s="61">
        <f t="shared" si="50"/>
        <v>0</v>
      </c>
      <c r="AN37" s="63">
        <f>INDEX(Obs_Time!$D$11:$T$211,  MATCH($AF37, Obs_Time!$B$11:$B$211, 0), MATCH(AN$4, Obs_Time!$D$3:$T$3, 0) )</f>
        <v>0</v>
      </c>
      <c r="AO37" s="61">
        <f t="shared" si="51"/>
        <v>0</v>
      </c>
      <c r="AP37" s="63">
        <f>INDEX(Obs_Time!$D$11:$T$211,  MATCH($AF37, Obs_Time!$B$11:$B$211, 0), MATCH(AP$4, Obs_Time!$D$3:$T$3, 0) )</f>
        <v>0</v>
      </c>
      <c r="AQ37" s="61">
        <f t="shared" si="52"/>
        <v>3.2508526056597375E-3</v>
      </c>
      <c r="AR37" s="63">
        <f>INDEX(Obs_Time!$D$11:$T$211,  MATCH($AF37, Obs_Time!$B$11:$B$211, 0), MATCH(AR$4, Obs_Time!$D$3:$T$3, 0) )</f>
        <v>2.5228E-3</v>
      </c>
      <c r="AS37" s="61">
        <f t="shared" si="53"/>
        <v>1.4720903020645534E-3</v>
      </c>
      <c r="AT37" s="63">
        <f>INDEX(Obs_Time!$D$11:$T$211,  MATCH($AF37, Obs_Time!$B$11:$B$211, 0), MATCH(AT$4, Obs_Time!$D$3:$T$3, 0) )</f>
        <v>1.1150999999999999E-3</v>
      </c>
      <c r="AU37" s="61">
        <f t="shared" si="54"/>
        <v>2.2504135570908814E-3</v>
      </c>
      <c r="AV37" s="63">
        <f>INDEX(Obs_Time!$D$11:$T$211,  MATCH($AF37, Obs_Time!$B$11:$B$211, 0), MATCH(AV$4, Obs_Time!$D$3:$T$3, 0) )</f>
        <v>0</v>
      </c>
      <c r="AW37" s="61">
        <f t="shared" si="55"/>
        <v>6.1108704759849444E-4</v>
      </c>
      <c r="AX37" s="63">
        <f>INDEX(Obs_Time!$D$11:$T$211,  MATCH($AF37, Obs_Time!$B$11:$B$211, 0), MATCH(AX$4, Obs_Time!$D$3:$T$3, 0) )</f>
        <v>9.2998000000000004E-3</v>
      </c>
      <c r="AY37" s="61">
        <f t="shared" si="56"/>
        <v>5.748681105953321E-3</v>
      </c>
      <c r="AZ37" s="63">
        <f>INDEX(Obs_Time!$D$11:$T$211,  MATCH($AF37, Obs_Time!$B$11:$B$211, 0), MATCH(AZ$4, Obs_Time!$D$3:$T$3, 0) )</f>
        <v>8.6003E-3</v>
      </c>
      <c r="BA37" s="61">
        <f t="shared" si="57"/>
        <v>1.3733245100828316E-2</v>
      </c>
      <c r="BB37" s="63">
        <f>INDEX(Obs_Time!$D$11:$T$211,  MATCH($AF37, Obs_Time!$B$11:$B$211, 0), MATCH(BB$4, Obs_Time!$D$3:$T$3, 0) )</f>
        <v>1.2501699999999999E-2</v>
      </c>
      <c r="BC37" s="61">
        <f t="shared" si="58"/>
        <v>8.5762294728811399E-3</v>
      </c>
      <c r="BD37" s="63">
        <f>INDEX(Obs_Time!$D$11:$T$211,  MATCH($AF37, Obs_Time!$B$11:$B$211, 0), MATCH(BD$4, Obs_Time!$D$3:$T$3, 0) )</f>
        <v>7.9906000000000005E-3</v>
      </c>
      <c r="BF37" s="31">
        <f t="shared" si="59"/>
        <v>56</v>
      </c>
      <c r="BG37" s="31">
        <f t="shared" si="60"/>
        <v>57</v>
      </c>
      <c r="BH37" s="57">
        <f t="shared" si="61"/>
        <v>1.7560828272208825E-3</v>
      </c>
      <c r="BI37" s="57">
        <f t="shared" si="62"/>
        <v>8.358460946597849E-4</v>
      </c>
      <c r="BJ37" s="57">
        <f t="shared" si="63"/>
        <v>1.8774203275371474E-3</v>
      </c>
      <c r="BK37" s="58">
        <f t="shared" si="64"/>
        <v>1.0362449588716622E-2</v>
      </c>
      <c r="BL37" s="57">
        <f t="shared" si="65"/>
        <v>0</v>
      </c>
      <c r="BM37" s="57">
        <f t="shared" si="66"/>
        <v>1.8562917509985115E-2</v>
      </c>
      <c r="BN37" s="57">
        <f t="shared" si="67"/>
        <v>1.636359647358664E-2</v>
      </c>
      <c r="BQ37" s="57">
        <f t="shared" si="68"/>
        <v>4.8300855845592443E-3</v>
      </c>
      <c r="BR37" s="57">
        <f t="shared" si="69"/>
        <v>4.9827857169358061E-4</v>
      </c>
      <c r="BS37" s="57">
        <f t="shared" si="70"/>
        <v>9.1702410021150121E-4</v>
      </c>
      <c r="BT37" s="57">
        <f t="shared" si="71"/>
        <v>0</v>
      </c>
      <c r="BU37" s="57">
        <f t="shared" si="72"/>
        <v>0</v>
      </c>
      <c r="BV37" s="57">
        <f t="shared" si="73"/>
        <v>2.808763873344459E-3</v>
      </c>
      <c r="BW37" s="57">
        <f t="shared" si="74"/>
        <v>1.4137505803526972E-3</v>
      </c>
      <c r="BX37" s="58">
        <f t="shared" si="75"/>
        <v>1.4813159083818708E-3</v>
      </c>
      <c r="BY37" s="57">
        <f t="shared" si="76"/>
        <v>5.6473713181258065E-4</v>
      </c>
      <c r="BZ37" s="57">
        <f t="shared" si="77"/>
        <v>4.1495907239173851E-3</v>
      </c>
      <c r="CA37" s="58">
        <f t="shared" si="78"/>
        <v>1.2960437616732844E-2</v>
      </c>
      <c r="CB37" s="57">
        <f t="shared" si="79"/>
        <v>0</v>
      </c>
      <c r="CC37" s="57">
        <f t="shared" si="80"/>
        <v>1.3565108575358274E-2</v>
      </c>
      <c r="CD37" s="57">
        <f t="shared" si="81"/>
        <v>1.2749610408436919E-2</v>
      </c>
      <c r="CE37" s="57">
        <f t="shared" si="82"/>
        <v>8.2435291039263097E-3</v>
      </c>
      <c r="CF37" s="57">
        <f t="shared" si="83"/>
        <v>0</v>
      </c>
      <c r="CG37" s="57">
        <f t="shared" si="84"/>
        <v>2.2254497913684196E-2</v>
      </c>
      <c r="CH37" s="57">
        <f t="shared" si="85"/>
        <v>1.8809125298117183E-2</v>
      </c>
      <c r="CI37" s="58">
        <f t="shared" si="86"/>
        <v>3.7392321778183901E-3</v>
      </c>
      <c r="CJ37" s="57">
        <f t="shared" si="87"/>
        <v>7.6216777413444482E-4</v>
      </c>
      <c r="CL37" s="30">
        <f>Obs_Time!B39</f>
        <v>56</v>
      </c>
      <c r="CM37" s="26">
        <f t="shared" si="88"/>
        <v>57</v>
      </c>
      <c r="CN37" s="20">
        <f t="shared" si="20"/>
        <v>16269.3</v>
      </c>
      <c r="CO37" s="20">
        <f t="shared" si="21"/>
        <v>3830.33</v>
      </c>
      <c r="CP37" s="20">
        <f t="shared" si="22"/>
        <v>4398.92</v>
      </c>
      <c r="CQ37" s="106">
        <f t="shared" si="23"/>
        <v>1790.3600000000001</v>
      </c>
      <c r="CR37" s="143"/>
      <c r="CS37" s="20">
        <f t="shared" si="24"/>
        <v>465.09000000000003</v>
      </c>
      <c r="CT37" s="20">
        <f t="shared" si="25"/>
        <v>447.51000000000005</v>
      </c>
      <c r="CW37" s="20">
        <f t="shared" si="26"/>
        <v>8040.05</v>
      </c>
      <c r="CX37" s="20">
        <f t="shared" si="27"/>
        <v>442.65999999999997</v>
      </c>
      <c r="CY37" s="20">
        <f t="shared" si="28"/>
        <v>3387.67</v>
      </c>
      <c r="CZ37" s="20">
        <f t="shared" si="29"/>
        <v>0</v>
      </c>
      <c r="DA37" s="20">
        <f t="shared" si="30"/>
        <v>0</v>
      </c>
      <c r="DB37" s="20">
        <f t="shared" si="31"/>
        <v>2187.41</v>
      </c>
      <c r="DC37" s="20">
        <f t="shared" si="32"/>
        <v>2211.5100000000002</v>
      </c>
      <c r="DD37" s="106">
        <f t="shared" si="33"/>
        <v>1335.23</v>
      </c>
      <c r="DE37" s="20">
        <f t="shared" si="34"/>
        <v>328.73</v>
      </c>
      <c r="DF37" s="20">
        <f t="shared" si="35"/>
        <v>1173.0300000000002</v>
      </c>
      <c r="DG37" s="106">
        <f t="shared" si="36"/>
        <v>1005.9000000000001</v>
      </c>
      <c r="DH37" s="143"/>
      <c r="DI37" s="20">
        <f t="shared" si="37"/>
        <v>144.38999999999999</v>
      </c>
      <c r="DJ37" s="20">
        <f t="shared" si="38"/>
        <v>140.72</v>
      </c>
      <c r="DK37" s="20">
        <f t="shared" si="39"/>
        <v>784.46</v>
      </c>
      <c r="DL37" s="143"/>
      <c r="DM37" s="20">
        <f t="shared" si="40"/>
        <v>320.7</v>
      </c>
      <c r="DN37" s="20">
        <f t="shared" si="41"/>
        <v>306.79000000000002</v>
      </c>
      <c r="DO37" s="106">
        <f t="shared" si="42"/>
        <v>231.44</v>
      </c>
      <c r="DP37" s="20">
        <f t="shared" si="43"/>
        <v>13.17</v>
      </c>
      <c r="DR37" s="31">
        <f t="shared" si="89"/>
        <v>28</v>
      </c>
      <c r="DS37" s="26">
        <f t="shared" si="90"/>
        <v>28.5</v>
      </c>
      <c r="DT37" s="101">
        <f t="shared" si="44"/>
        <v>61160.21</v>
      </c>
      <c r="DU37" s="101">
        <f t="shared" si="45"/>
        <v>17295.509999999998</v>
      </c>
      <c r="DV37" s="101">
        <f t="shared" si="46"/>
        <v>12340.55</v>
      </c>
      <c r="DW37" s="102">
        <f t="shared" si="91"/>
        <v>4025.3999999999996</v>
      </c>
      <c r="DX37" s="144"/>
      <c r="DY37" s="101">
        <f t="shared" si="92"/>
        <v>445.06</v>
      </c>
      <c r="DZ37" s="101">
        <f t="shared" si="93"/>
        <v>476.45000000000005</v>
      </c>
      <c r="EB37" s="84">
        <f>MODEL_DATA!B34</f>
        <v>28</v>
      </c>
      <c r="EC37" s="84">
        <f>MODEL_DATA!C34</f>
        <v>30676.06</v>
      </c>
      <c r="ED37" s="84">
        <f>MODEL_DATA!D34</f>
        <v>1553.18</v>
      </c>
      <c r="EE37" s="84">
        <f>MODEL_DATA!E34</f>
        <v>15742.33</v>
      </c>
      <c r="EF37" s="84">
        <f>MODEL_DATA!F34</f>
        <v>50.06</v>
      </c>
      <c r="EG37" s="84">
        <f>MODEL_DATA!G34</f>
        <v>798.03</v>
      </c>
      <c r="EH37" s="84">
        <f>MODEL_DATA!H34</f>
        <v>5480.75</v>
      </c>
      <c r="EI37" s="84">
        <f>MODEL_DATA!I34</f>
        <v>6859.8</v>
      </c>
      <c r="EJ37" s="99">
        <f>MODEL_DATA!J34</f>
        <v>7838.27</v>
      </c>
      <c r="EK37" s="84">
        <f>MODEL_DATA!K34</f>
        <v>9845.74</v>
      </c>
      <c r="EL37" s="84">
        <f>MODEL_DATA!L34</f>
        <v>5303.49</v>
      </c>
      <c r="EM37" s="99">
        <f>MODEL_DATA!M34</f>
        <v>1826.07</v>
      </c>
      <c r="EN37" s="84">
        <f>MODEL_DATA!N34</f>
        <v>1838.92</v>
      </c>
      <c r="EO37" s="84">
        <f>MODEL_DATA!O34</f>
        <v>240.15</v>
      </c>
      <c r="EP37" s="84">
        <f>MODEL_DATA!P34</f>
        <v>271.91000000000003</v>
      </c>
      <c r="EQ37" s="84">
        <f>MODEL_DATA!Q34</f>
        <v>2199.33</v>
      </c>
      <c r="ER37" s="84">
        <f>MODEL_DATA!R34</f>
        <v>2435.65</v>
      </c>
      <c r="ES37" s="84">
        <f>MODEL_DATA!S34</f>
        <v>204.91</v>
      </c>
      <c r="ET37" s="84">
        <f>MODEL_DATA!T34</f>
        <v>204.54</v>
      </c>
      <c r="EU37" s="99">
        <f>MODEL_DATA!U34</f>
        <v>1154.71</v>
      </c>
      <c r="EV37" s="84">
        <f>MODEL_DATA!V34</f>
        <v>77.599999999999994</v>
      </c>
    </row>
    <row r="38" spans="32:152" x14ac:dyDescent="0.25">
      <c r="AF38" s="32">
        <f t="shared" si="15"/>
        <v>56</v>
      </c>
      <c r="AG38" s="61">
        <f t="shared" si="47"/>
        <v>4.8300855845592443E-3</v>
      </c>
      <c r="AH38" s="63">
        <f>INDEX(Obs_Time!$D$11:$T$211,  MATCH($AF38, Obs_Time!$B$11:$B$211, 0), MATCH(AH$4, Obs_Time!$D$3:$T$3, 0) )</f>
        <v>5.0045000000000003E-3</v>
      </c>
      <c r="AI38" s="61">
        <f t="shared" si="48"/>
        <v>4.9827857169358061E-4</v>
      </c>
      <c r="AJ38" s="63">
        <f>INDEX(Obs_Time!$D$11:$T$211,  MATCH($AF38, Obs_Time!$B$11:$B$211, 0), MATCH(AJ$4, Obs_Time!$D$3:$T$3, 0) )</f>
        <v>1.9469999999999999E-4</v>
      </c>
      <c r="AK38" s="61">
        <f t="shared" si="49"/>
        <v>9.1702410021150121E-4</v>
      </c>
      <c r="AL38" s="63">
        <f>INDEX(Obs_Time!$D$11:$T$211,  MATCH($AF38, Obs_Time!$B$11:$B$211, 0), MATCH(AL$4, Obs_Time!$D$3:$T$3, 0) )</f>
        <v>1.1774000000000001E-3</v>
      </c>
      <c r="AM38" s="61">
        <f t="shared" si="50"/>
        <v>0</v>
      </c>
      <c r="AN38" s="63">
        <f>INDEX(Obs_Time!$D$11:$T$211,  MATCH($AF38, Obs_Time!$B$11:$B$211, 0), MATCH(AN$4, Obs_Time!$D$3:$T$3, 0) )</f>
        <v>0</v>
      </c>
      <c r="AO38" s="61">
        <f t="shared" si="51"/>
        <v>0</v>
      </c>
      <c r="AP38" s="63">
        <f>INDEX(Obs_Time!$D$11:$T$211,  MATCH($AF38, Obs_Time!$B$11:$B$211, 0), MATCH(AP$4, Obs_Time!$D$3:$T$3, 0) )</f>
        <v>0</v>
      </c>
      <c r="AQ38" s="61">
        <f t="shared" si="52"/>
        <v>2.808763873344459E-3</v>
      </c>
      <c r="AR38" s="63">
        <f>INDEX(Obs_Time!$D$11:$T$211,  MATCH($AF38, Obs_Time!$B$11:$B$211, 0), MATCH(AR$4, Obs_Time!$D$3:$T$3, 0) )</f>
        <v>2.3202000000000001E-3</v>
      </c>
      <c r="AS38" s="61">
        <f t="shared" si="53"/>
        <v>1.4137505803526972E-3</v>
      </c>
      <c r="AT38" s="63">
        <f>INDEX(Obs_Time!$D$11:$T$211,  MATCH($AF38, Obs_Time!$B$11:$B$211, 0), MATCH(AT$4, Obs_Time!$D$3:$T$3, 0) )</f>
        <v>9.7570000000000003E-4</v>
      </c>
      <c r="AU38" s="61">
        <f t="shared" si="54"/>
        <v>1.4813159083818708E-3</v>
      </c>
      <c r="AV38" s="63">
        <f>INDEX(Obs_Time!$D$11:$T$211,  MATCH($AF38, Obs_Time!$B$11:$B$211, 0), MATCH(AV$4, Obs_Time!$D$3:$T$3, 0) )</f>
        <v>0</v>
      </c>
      <c r="AW38" s="61">
        <f t="shared" si="55"/>
        <v>5.6473713181258065E-4</v>
      </c>
      <c r="AX38" s="63">
        <f>INDEX(Obs_Time!$D$11:$T$211,  MATCH($AF38, Obs_Time!$B$11:$B$211, 0), MATCH(AX$4, Obs_Time!$D$3:$T$3, 0) )</f>
        <v>8.4985000000000008E-3</v>
      </c>
      <c r="AY38" s="61">
        <f t="shared" si="56"/>
        <v>4.1495907239173851E-3</v>
      </c>
      <c r="AZ38" s="63">
        <f>INDEX(Obs_Time!$D$11:$T$211,  MATCH($AF38, Obs_Time!$B$11:$B$211, 0), MATCH(AZ$4, Obs_Time!$D$3:$T$3, 0) )</f>
        <v>8.3037000000000007E-3</v>
      </c>
      <c r="BA38" s="61">
        <f t="shared" si="57"/>
        <v>1.2960437616732844E-2</v>
      </c>
      <c r="BB38" s="63">
        <f>INDEX(Obs_Time!$D$11:$T$211,  MATCH($AF38, Obs_Time!$B$11:$B$211, 0), MATCH(BB$4, Obs_Time!$D$3:$T$3, 0) )</f>
        <v>1.2123699999999999E-2</v>
      </c>
      <c r="BC38" s="61">
        <f t="shared" si="58"/>
        <v>8.2435291039263097E-3</v>
      </c>
      <c r="BD38" s="63">
        <f>INDEX(Obs_Time!$D$11:$T$211,  MATCH($AF38, Obs_Time!$B$11:$B$211, 0), MATCH(BD$4, Obs_Time!$D$3:$T$3, 0) )</f>
        <v>7.8169999999999993E-3</v>
      </c>
      <c r="BF38" s="31">
        <f t="shared" si="59"/>
        <v>58</v>
      </c>
      <c r="BG38" s="31">
        <f t="shared" si="60"/>
        <v>59</v>
      </c>
      <c r="BH38" s="57">
        <f t="shared" si="61"/>
        <v>1.6026591316339943E-3</v>
      </c>
      <c r="BI38" s="57">
        <f t="shared" si="62"/>
        <v>7.4382584061977142E-4</v>
      </c>
      <c r="BJ38" s="57">
        <f t="shared" si="63"/>
        <v>1.6672982180520094E-3</v>
      </c>
      <c r="BK38" s="58">
        <f t="shared" si="64"/>
        <v>1.0509925635724206E-2</v>
      </c>
      <c r="BL38" s="57">
        <f t="shared" si="65"/>
        <v>0</v>
      </c>
      <c r="BM38" s="57">
        <f t="shared" si="66"/>
        <v>1.7296493005928205E-2</v>
      </c>
      <c r="BN38" s="57">
        <f t="shared" si="67"/>
        <v>1.5914201821712087E-2</v>
      </c>
      <c r="BQ38" s="57">
        <f t="shared" si="68"/>
        <v>4.5252754373718927E-3</v>
      </c>
      <c r="BR38" s="57">
        <f t="shared" si="69"/>
        <v>4.7046385270711619E-4</v>
      </c>
      <c r="BS38" s="57">
        <f t="shared" si="70"/>
        <v>8.0956374329894411E-4</v>
      </c>
      <c r="BT38" s="57">
        <f t="shared" si="71"/>
        <v>0</v>
      </c>
      <c r="BU38" s="57">
        <f t="shared" si="72"/>
        <v>0</v>
      </c>
      <c r="BV38" s="57">
        <f t="shared" si="73"/>
        <v>2.4084199047097105E-3</v>
      </c>
      <c r="BW38" s="57">
        <f t="shared" si="74"/>
        <v>1.2983304975664202E-3</v>
      </c>
      <c r="BX38" s="58">
        <f t="shared" si="75"/>
        <v>7.3321936820522468E-4</v>
      </c>
      <c r="BY38" s="57">
        <f t="shared" si="76"/>
        <v>4.7121269091617045E-4</v>
      </c>
      <c r="BZ38" s="57">
        <f t="shared" si="77"/>
        <v>2.3597231002585872E-3</v>
      </c>
      <c r="CA38" s="58">
        <f t="shared" si="78"/>
        <v>1.4313301668583871E-2</v>
      </c>
      <c r="CB38" s="57">
        <f t="shared" si="79"/>
        <v>0</v>
      </c>
      <c r="CC38" s="57">
        <f t="shared" si="80"/>
        <v>1.2848287615250347E-2</v>
      </c>
      <c r="CD38" s="57">
        <f t="shared" si="81"/>
        <v>1.2195121951219511E-2</v>
      </c>
      <c r="CE38" s="57">
        <f t="shared" si="82"/>
        <v>7.4078900218262399E-3</v>
      </c>
      <c r="CF38" s="57">
        <f t="shared" si="83"/>
        <v>0</v>
      </c>
      <c r="CG38" s="57">
        <f t="shared" si="84"/>
        <v>2.058211437854298E-2</v>
      </c>
      <c r="CH38" s="57">
        <f t="shared" si="85"/>
        <v>1.843084600906153E-2</v>
      </c>
      <c r="CI38" s="58">
        <f t="shared" si="86"/>
        <v>3.4026948192634426E-3</v>
      </c>
      <c r="CJ38" s="57">
        <f t="shared" si="87"/>
        <v>6.3079944860026179E-4</v>
      </c>
      <c r="CL38" s="30">
        <f>Obs_Time!B40</f>
        <v>58</v>
      </c>
      <c r="CM38" s="26">
        <f t="shared" si="88"/>
        <v>59</v>
      </c>
      <c r="CN38" s="20">
        <f t="shared" si="20"/>
        <v>14847.9</v>
      </c>
      <c r="CO38" s="20">
        <f t="shared" si="21"/>
        <v>3408.64</v>
      </c>
      <c r="CP38" s="20">
        <f t="shared" si="22"/>
        <v>3906.59</v>
      </c>
      <c r="CQ38" s="106">
        <f t="shared" si="23"/>
        <v>1815.84</v>
      </c>
      <c r="CR38" s="143"/>
      <c r="CS38" s="20">
        <f t="shared" si="24"/>
        <v>433.36</v>
      </c>
      <c r="CT38" s="20">
        <f t="shared" si="25"/>
        <v>435.22</v>
      </c>
      <c r="CW38" s="20">
        <f t="shared" si="26"/>
        <v>7532.67</v>
      </c>
      <c r="CX38" s="20">
        <f t="shared" si="27"/>
        <v>417.95</v>
      </c>
      <c r="CY38" s="20">
        <f t="shared" si="28"/>
        <v>2990.6899999999996</v>
      </c>
      <c r="CZ38" s="20">
        <f t="shared" si="29"/>
        <v>0</v>
      </c>
      <c r="DA38" s="20">
        <f t="shared" si="30"/>
        <v>0</v>
      </c>
      <c r="DB38" s="20">
        <f t="shared" si="31"/>
        <v>1875.63</v>
      </c>
      <c r="DC38" s="20">
        <f t="shared" si="32"/>
        <v>2030.96</v>
      </c>
      <c r="DD38" s="106">
        <f t="shared" si="33"/>
        <v>660.91</v>
      </c>
      <c r="DE38" s="20">
        <f t="shared" si="34"/>
        <v>274.28999999999996</v>
      </c>
      <c r="DF38" s="20">
        <f t="shared" si="35"/>
        <v>667.06</v>
      </c>
      <c r="DG38" s="106">
        <f t="shared" si="36"/>
        <v>1110.9000000000001</v>
      </c>
      <c r="DH38" s="143"/>
      <c r="DI38" s="20">
        <f t="shared" si="37"/>
        <v>136.76</v>
      </c>
      <c r="DJ38" s="20">
        <f t="shared" si="38"/>
        <v>134.60000000000002</v>
      </c>
      <c r="DK38" s="20">
        <f t="shared" si="39"/>
        <v>704.94</v>
      </c>
      <c r="DL38" s="143"/>
      <c r="DM38" s="20">
        <f t="shared" si="40"/>
        <v>296.60000000000002</v>
      </c>
      <c r="DN38" s="20">
        <f t="shared" si="41"/>
        <v>300.62</v>
      </c>
      <c r="DO38" s="106">
        <f t="shared" si="42"/>
        <v>210.61</v>
      </c>
      <c r="DP38" s="20">
        <f t="shared" si="43"/>
        <v>10.9</v>
      </c>
      <c r="DR38" s="31">
        <f t="shared" si="89"/>
        <v>29</v>
      </c>
      <c r="DS38" s="26">
        <f t="shared" si="90"/>
        <v>29.5</v>
      </c>
      <c r="DT38" s="101">
        <f t="shared" si="44"/>
        <v>54973.89</v>
      </c>
      <c r="DU38" s="101">
        <f t="shared" si="45"/>
        <v>15577.37</v>
      </c>
      <c r="DV38" s="101">
        <f t="shared" si="46"/>
        <v>11739.71</v>
      </c>
      <c r="DW38" s="102">
        <f t="shared" si="91"/>
        <v>4354.8</v>
      </c>
      <c r="DX38" s="144"/>
      <c r="DY38" s="101">
        <f t="shared" si="92"/>
        <v>475.1</v>
      </c>
      <c r="DZ38" s="101">
        <f t="shared" si="93"/>
        <v>487.03</v>
      </c>
      <c r="EB38" s="84">
        <f>MODEL_DATA!B35</f>
        <v>29</v>
      </c>
      <c r="EC38" s="84">
        <f>MODEL_DATA!C35</f>
        <v>26840.99</v>
      </c>
      <c r="ED38" s="84">
        <f>MODEL_DATA!D35</f>
        <v>1417.44</v>
      </c>
      <c r="EE38" s="84">
        <f>MODEL_DATA!E35</f>
        <v>14159.93</v>
      </c>
      <c r="EF38" s="84">
        <f>MODEL_DATA!F35</f>
        <v>28.92</v>
      </c>
      <c r="EG38" s="84">
        <f>MODEL_DATA!G35</f>
        <v>786.9</v>
      </c>
      <c r="EH38" s="84">
        <f>MODEL_DATA!H35</f>
        <v>5372.14</v>
      </c>
      <c r="EI38" s="84">
        <f>MODEL_DATA!I35</f>
        <v>6367.57</v>
      </c>
      <c r="EJ38" s="99">
        <f>MODEL_DATA!J35</f>
        <v>7218.33</v>
      </c>
      <c r="EK38" s="84">
        <f>MODEL_DATA!K35</f>
        <v>8817.1200000000008</v>
      </c>
      <c r="EL38" s="84">
        <f>MODEL_DATA!L35</f>
        <v>5012.29</v>
      </c>
      <c r="EM38" s="99">
        <f>MODEL_DATA!M35</f>
        <v>1774.02</v>
      </c>
      <c r="EN38" s="84">
        <f>MODEL_DATA!N35</f>
        <v>1723.17</v>
      </c>
      <c r="EO38" s="84">
        <f>MODEL_DATA!O35</f>
        <v>255.42</v>
      </c>
      <c r="EP38" s="84">
        <f>MODEL_DATA!P35</f>
        <v>278.05</v>
      </c>
      <c r="EQ38" s="84">
        <f>MODEL_DATA!Q35</f>
        <v>2580.7800000000002</v>
      </c>
      <c r="ER38" s="84">
        <f>MODEL_DATA!R35</f>
        <v>2413.88</v>
      </c>
      <c r="ES38" s="84">
        <f>MODEL_DATA!S35</f>
        <v>219.68</v>
      </c>
      <c r="ET38" s="84">
        <f>MODEL_DATA!T35</f>
        <v>208.98</v>
      </c>
      <c r="EU38" s="99">
        <f>MODEL_DATA!U35</f>
        <v>1002.55</v>
      </c>
      <c r="EV38" s="84">
        <f>MODEL_DATA!V35</f>
        <v>78.989999999999995</v>
      </c>
    </row>
    <row r="39" spans="32:152" x14ac:dyDescent="0.25">
      <c r="AF39" s="32">
        <f t="shared" si="15"/>
        <v>58</v>
      </c>
      <c r="AG39" s="61">
        <f t="shared" si="47"/>
        <v>4.5252754373718927E-3</v>
      </c>
      <c r="AH39" s="63">
        <f>INDEX(Obs_Time!$D$11:$T$211,  MATCH($AF39, Obs_Time!$B$11:$B$211, 0), MATCH(AH$4, Obs_Time!$D$3:$T$3, 0) )</f>
        <v>4.5184999999999999E-3</v>
      </c>
      <c r="AI39" s="61">
        <f t="shared" si="48"/>
        <v>4.7046385270711619E-4</v>
      </c>
      <c r="AJ39" s="63">
        <f>INDEX(Obs_Time!$D$11:$T$211,  MATCH($AF39, Obs_Time!$B$11:$B$211, 0), MATCH(AJ$4, Obs_Time!$D$3:$T$3, 0) )</f>
        <v>1.7229999999999999E-4</v>
      </c>
      <c r="AK39" s="61">
        <f t="shared" si="49"/>
        <v>8.0956374329894411E-4</v>
      </c>
      <c r="AL39" s="63">
        <f>INDEX(Obs_Time!$D$11:$T$211,  MATCH($AF39, Obs_Time!$B$11:$B$211, 0), MATCH(AL$4, Obs_Time!$D$3:$T$3, 0) )</f>
        <v>1.073E-3</v>
      </c>
      <c r="AM39" s="61">
        <f t="shared" si="50"/>
        <v>0</v>
      </c>
      <c r="AN39" s="63">
        <f>INDEX(Obs_Time!$D$11:$T$211,  MATCH($AF39, Obs_Time!$B$11:$B$211, 0), MATCH(AN$4, Obs_Time!$D$3:$T$3, 0) )</f>
        <v>0</v>
      </c>
      <c r="AO39" s="61">
        <f t="shared" si="51"/>
        <v>0</v>
      </c>
      <c r="AP39" s="63">
        <f>INDEX(Obs_Time!$D$11:$T$211,  MATCH($AF39, Obs_Time!$B$11:$B$211, 0), MATCH(AP$4, Obs_Time!$D$3:$T$3, 0) )</f>
        <v>0</v>
      </c>
      <c r="AQ39" s="61">
        <f t="shared" si="52"/>
        <v>2.4084199047097105E-3</v>
      </c>
      <c r="AR39" s="63">
        <f>INDEX(Obs_Time!$D$11:$T$211,  MATCH($AF39, Obs_Time!$B$11:$B$211, 0), MATCH(AR$4, Obs_Time!$D$3:$T$3, 0) )</f>
        <v>2.1175999999999999E-3</v>
      </c>
      <c r="AS39" s="61">
        <f t="shared" si="53"/>
        <v>1.2983304975664202E-3</v>
      </c>
      <c r="AT39" s="63">
        <f>INDEX(Obs_Time!$D$11:$T$211,  MATCH($AF39, Obs_Time!$B$11:$B$211, 0), MATCH(AT$4, Obs_Time!$D$3:$T$3, 0) )</f>
        <v>8.5369999999999999E-4</v>
      </c>
      <c r="AU39" s="61">
        <f t="shared" si="54"/>
        <v>7.3321936820522468E-4</v>
      </c>
      <c r="AV39" s="63">
        <f>INDEX(Obs_Time!$D$11:$T$211,  MATCH($AF39, Obs_Time!$B$11:$B$211, 0), MATCH(AV$4, Obs_Time!$D$3:$T$3, 0) )</f>
        <v>0</v>
      </c>
      <c r="AW39" s="61">
        <f t="shared" si="55"/>
        <v>4.7121269091617045E-4</v>
      </c>
      <c r="AX39" s="63">
        <f>INDEX(Obs_Time!$D$11:$T$211,  MATCH($AF39, Obs_Time!$B$11:$B$211, 0), MATCH(AX$4, Obs_Time!$D$3:$T$3, 0) )</f>
        <v>7.5713000000000004E-3</v>
      </c>
      <c r="AY39" s="61">
        <f t="shared" si="56"/>
        <v>2.3597231002585872E-3</v>
      </c>
      <c r="AZ39" s="63">
        <f>INDEX(Obs_Time!$D$11:$T$211,  MATCH($AF39, Obs_Time!$B$11:$B$211, 0), MATCH(AZ$4, Obs_Time!$D$3:$T$3, 0) )</f>
        <v>8.0070999999999996E-3</v>
      </c>
      <c r="BA39" s="61">
        <f t="shared" si="57"/>
        <v>1.4313301668583871E-2</v>
      </c>
      <c r="BB39" s="63">
        <f>INDEX(Obs_Time!$D$11:$T$211,  MATCH($AF39, Obs_Time!$B$11:$B$211, 0), MATCH(BB$4, Obs_Time!$D$3:$T$3, 0) )</f>
        <v>1.17456E-2</v>
      </c>
      <c r="BC39" s="61">
        <f t="shared" si="58"/>
        <v>7.4078900218262399E-3</v>
      </c>
      <c r="BD39" s="63">
        <f>INDEX(Obs_Time!$D$11:$T$211,  MATCH($AF39, Obs_Time!$B$11:$B$211, 0), MATCH(BD$4, Obs_Time!$D$3:$T$3, 0) )</f>
        <v>7.6432000000000002E-3</v>
      </c>
      <c r="BF39" s="31">
        <f t="shared" si="59"/>
        <v>60</v>
      </c>
      <c r="BG39" s="31">
        <f t="shared" si="60"/>
        <v>61</v>
      </c>
      <c r="BH39" s="57">
        <f t="shared" si="61"/>
        <v>1.4252709440714473E-3</v>
      </c>
      <c r="BI39" s="57">
        <f t="shared" si="62"/>
        <v>6.8135227347538706E-4</v>
      </c>
      <c r="BJ39" s="57">
        <f t="shared" si="63"/>
        <v>1.4497968887894901E-3</v>
      </c>
      <c r="BK39" s="58">
        <f t="shared" si="64"/>
        <v>9.6132620092557984E-3</v>
      </c>
      <c r="BL39" s="57">
        <f t="shared" si="65"/>
        <v>0</v>
      </c>
      <c r="BM39" s="57">
        <f t="shared" si="66"/>
        <v>1.6816345297645675E-2</v>
      </c>
      <c r="BN39" s="57">
        <f t="shared" si="67"/>
        <v>1.5521484282156946E-2</v>
      </c>
      <c r="BQ39" s="57">
        <f t="shared" si="68"/>
        <v>4.0161311119299107E-3</v>
      </c>
      <c r="BR39" s="57">
        <f t="shared" si="69"/>
        <v>4.2856729905773504E-4</v>
      </c>
      <c r="BS39" s="57">
        <f t="shared" si="70"/>
        <v>7.4214183011387053E-4</v>
      </c>
      <c r="BT39" s="57">
        <f t="shared" si="71"/>
        <v>0</v>
      </c>
      <c r="BU39" s="57">
        <f t="shared" si="72"/>
        <v>0</v>
      </c>
      <c r="BV39" s="57">
        <f t="shared" si="73"/>
        <v>1.9675895503829558E-3</v>
      </c>
      <c r="BW39" s="57">
        <f t="shared" si="74"/>
        <v>1.192013610453788E-3</v>
      </c>
      <c r="BX39" s="58">
        <f t="shared" si="75"/>
        <v>2.4493527426177469E-4</v>
      </c>
      <c r="BY39" s="57">
        <f t="shared" si="76"/>
        <v>4.0498625453563034E-4</v>
      </c>
      <c r="BZ39" s="57">
        <f t="shared" si="77"/>
        <v>1.2411310072942845E-3</v>
      </c>
      <c r="CA39" s="58">
        <f t="shared" si="78"/>
        <v>1.2871406277701503E-2</v>
      </c>
      <c r="CB39" s="57">
        <f t="shared" si="79"/>
        <v>0</v>
      </c>
      <c r="CC39" s="57">
        <f t="shared" si="80"/>
        <v>1.2850166569274219E-2</v>
      </c>
      <c r="CD39" s="57">
        <f t="shared" si="81"/>
        <v>1.2009386438589495E-2</v>
      </c>
      <c r="CE39" s="57">
        <f t="shared" si="82"/>
        <v>6.955917726540476E-3</v>
      </c>
      <c r="CF39" s="57">
        <f t="shared" si="83"/>
        <v>0</v>
      </c>
      <c r="CG39" s="57">
        <f t="shared" si="84"/>
        <v>1.9745922610972369E-2</v>
      </c>
      <c r="CH39" s="57">
        <f t="shared" si="85"/>
        <v>1.7898066913130638E-2</v>
      </c>
      <c r="CI39" s="58">
        <f t="shared" si="86"/>
        <v>2.94950840987956E-3</v>
      </c>
      <c r="CJ39" s="57">
        <f t="shared" si="87"/>
        <v>4.6644436290991842E-4</v>
      </c>
      <c r="CL39" s="30">
        <f>Obs_Time!B41</f>
        <v>60</v>
      </c>
      <c r="CM39" s="26">
        <f t="shared" si="88"/>
        <v>61</v>
      </c>
      <c r="CN39" s="20">
        <f t="shared" si="20"/>
        <v>13204.48</v>
      </c>
      <c r="CO39" s="20">
        <f t="shared" si="21"/>
        <v>3122.35</v>
      </c>
      <c r="CP39" s="20">
        <f t="shared" si="22"/>
        <v>3396.97</v>
      </c>
      <c r="CQ39" s="106">
        <f t="shared" si="23"/>
        <v>1660.9199999999998</v>
      </c>
      <c r="CR39" s="143"/>
      <c r="CS39" s="20">
        <f t="shared" si="24"/>
        <v>421.33</v>
      </c>
      <c r="CT39" s="20">
        <f t="shared" si="25"/>
        <v>424.47999999999996</v>
      </c>
      <c r="CW39" s="20">
        <f t="shared" si="26"/>
        <v>6685.16</v>
      </c>
      <c r="CX39" s="20">
        <f t="shared" si="27"/>
        <v>380.73</v>
      </c>
      <c r="CY39" s="20">
        <f t="shared" si="28"/>
        <v>2741.62</v>
      </c>
      <c r="CZ39" s="20">
        <f t="shared" si="29"/>
        <v>0</v>
      </c>
      <c r="DA39" s="20">
        <f t="shared" si="30"/>
        <v>0</v>
      </c>
      <c r="DB39" s="20">
        <f t="shared" si="31"/>
        <v>1532.32</v>
      </c>
      <c r="DC39" s="20">
        <f t="shared" si="32"/>
        <v>1864.65</v>
      </c>
      <c r="DD39" s="106">
        <f t="shared" si="33"/>
        <v>220.77999999999997</v>
      </c>
      <c r="DE39" s="20">
        <f t="shared" si="34"/>
        <v>235.74</v>
      </c>
      <c r="DF39" s="20">
        <f t="shared" si="35"/>
        <v>350.85</v>
      </c>
      <c r="DG39" s="106">
        <f t="shared" si="36"/>
        <v>998.99</v>
      </c>
      <c r="DH39" s="143"/>
      <c r="DI39" s="20">
        <f t="shared" si="37"/>
        <v>136.77999999999997</v>
      </c>
      <c r="DJ39" s="20">
        <f t="shared" si="38"/>
        <v>132.55000000000001</v>
      </c>
      <c r="DK39" s="20">
        <f t="shared" si="39"/>
        <v>661.93000000000006</v>
      </c>
      <c r="DL39" s="143"/>
      <c r="DM39" s="20">
        <f t="shared" si="40"/>
        <v>284.55</v>
      </c>
      <c r="DN39" s="20">
        <f t="shared" si="41"/>
        <v>291.92999999999995</v>
      </c>
      <c r="DO39" s="106">
        <f t="shared" si="42"/>
        <v>182.56</v>
      </c>
      <c r="DP39" s="20">
        <f t="shared" si="43"/>
        <v>8.06</v>
      </c>
      <c r="DR39" s="31">
        <f t="shared" si="89"/>
        <v>30</v>
      </c>
      <c r="DS39" s="26">
        <f t="shared" si="90"/>
        <v>30.5</v>
      </c>
      <c r="DT39" s="101">
        <f t="shared" si="44"/>
        <v>48978.29</v>
      </c>
      <c r="DU39" s="101">
        <f t="shared" si="45"/>
        <v>13931.3</v>
      </c>
      <c r="DV39" s="101">
        <f t="shared" si="46"/>
        <v>10588.099999999999</v>
      </c>
      <c r="DW39" s="102">
        <f t="shared" si="91"/>
        <v>3699.5200000000004</v>
      </c>
      <c r="DX39" s="144"/>
      <c r="DY39" s="101">
        <f t="shared" si="92"/>
        <v>451.73</v>
      </c>
      <c r="DZ39" s="101">
        <f t="shared" si="93"/>
        <v>449.77</v>
      </c>
      <c r="EB39" s="84">
        <f>MODEL_DATA!B36</f>
        <v>30</v>
      </c>
      <c r="EC39" s="84">
        <f>MODEL_DATA!C36</f>
        <v>23851.49</v>
      </c>
      <c r="ED39" s="84">
        <f>MODEL_DATA!D36</f>
        <v>1245.83</v>
      </c>
      <c r="EE39" s="84">
        <f>MODEL_DATA!E36</f>
        <v>12685.47</v>
      </c>
      <c r="EF39" s="84">
        <f>MODEL_DATA!F36</f>
        <v>12.57</v>
      </c>
      <c r="EG39" s="84">
        <f>MODEL_DATA!G36</f>
        <v>594.83000000000004</v>
      </c>
      <c r="EH39" s="84">
        <f>MODEL_DATA!H36</f>
        <v>5056.3599999999997</v>
      </c>
      <c r="EI39" s="84">
        <f>MODEL_DATA!I36</f>
        <v>5531.74</v>
      </c>
      <c r="EJ39" s="99">
        <f>MODEL_DATA!J36</f>
        <v>6301.27</v>
      </c>
      <c r="EK39" s="84">
        <f>MODEL_DATA!K36</f>
        <v>7538.82</v>
      </c>
      <c r="EL39" s="84">
        <f>MODEL_DATA!L36</f>
        <v>4606.9799999999996</v>
      </c>
      <c r="EM39" s="99">
        <f>MODEL_DATA!M36</f>
        <v>1539.14</v>
      </c>
      <c r="EN39" s="84">
        <f>MODEL_DATA!N36</f>
        <v>1769.19</v>
      </c>
      <c r="EO39" s="84">
        <f>MODEL_DATA!O36</f>
        <v>241.04</v>
      </c>
      <c r="EP39" s="84">
        <f>MODEL_DATA!P36</f>
        <v>257.55</v>
      </c>
      <c r="EQ39" s="84">
        <f>MODEL_DATA!Q36</f>
        <v>2160.38</v>
      </c>
      <c r="ER39" s="84">
        <f>MODEL_DATA!R36</f>
        <v>2201.38</v>
      </c>
      <c r="ES39" s="84">
        <f>MODEL_DATA!S36</f>
        <v>210.69</v>
      </c>
      <c r="ET39" s="84">
        <f>MODEL_DATA!T36</f>
        <v>192.22</v>
      </c>
      <c r="EU39" s="99">
        <f>MODEL_DATA!U36</f>
        <v>885.58</v>
      </c>
      <c r="EV39" s="84">
        <f>MODEL_DATA!V36</f>
        <v>75.13</v>
      </c>
    </row>
    <row r="40" spans="32:152" x14ac:dyDescent="0.25">
      <c r="AF40" s="32">
        <f t="shared" si="15"/>
        <v>60</v>
      </c>
      <c r="AG40" s="61">
        <f t="shared" si="47"/>
        <v>4.0161311119299107E-3</v>
      </c>
      <c r="AH40" s="63">
        <f>INDEX(Obs_Time!$D$11:$T$211,  MATCH($AF40, Obs_Time!$B$11:$B$211, 0), MATCH(AH$4, Obs_Time!$D$3:$T$3, 0) )</f>
        <v>4.0321999999999997E-3</v>
      </c>
      <c r="AI40" s="61">
        <f t="shared" si="48"/>
        <v>4.2856729905773504E-4</v>
      </c>
      <c r="AJ40" s="63">
        <f>INDEX(Obs_Time!$D$11:$T$211,  MATCH($AF40, Obs_Time!$B$11:$B$211, 0), MATCH(AJ$4, Obs_Time!$D$3:$T$3, 0) )</f>
        <v>1.4980000000000001E-4</v>
      </c>
      <c r="AK40" s="61">
        <f t="shared" si="49"/>
        <v>7.4214183011387053E-4</v>
      </c>
      <c r="AL40" s="63">
        <f>INDEX(Obs_Time!$D$11:$T$211,  MATCH($AF40, Obs_Time!$B$11:$B$211, 0), MATCH(AL$4, Obs_Time!$D$3:$T$3, 0) )</f>
        <v>9.6440000000000002E-4</v>
      </c>
      <c r="AM40" s="61">
        <f t="shared" si="50"/>
        <v>0</v>
      </c>
      <c r="AN40" s="63">
        <f>INDEX(Obs_Time!$D$11:$T$211,  MATCH($AF40, Obs_Time!$B$11:$B$211, 0), MATCH(AN$4, Obs_Time!$D$3:$T$3, 0) )</f>
        <v>0</v>
      </c>
      <c r="AO40" s="61">
        <f t="shared" si="51"/>
        <v>0</v>
      </c>
      <c r="AP40" s="63">
        <f>INDEX(Obs_Time!$D$11:$T$211,  MATCH($AF40, Obs_Time!$B$11:$B$211, 0), MATCH(AP$4, Obs_Time!$D$3:$T$3, 0) )</f>
        <v>0</v>
      </c>
      <c r="AQ40" s="61">
        <f t="shared" si="52"/>
        <v>1.9675895503829558E-3</v>
      </c>
      <c r="AR40" s="63">
        <f>INDEX(Obs_Time!$D$11:$T$211,  MATCH($AF40, Obs_Time!$B$11:$B$211, 0), MATCH(AR$4, Obs_Time!$D$3:$T$3, 0) )</f>
        <v>1.9147000000000001E-3</v>
      </c>
      <c r="AS40" s="61">
        <f t="shared" si="53"/>
        <v>1.192013610453788E-3</v>
      </c>
      <c r="AT40" s="63">
        <f>INDEX(Obs_Time!$D$11:$T$211,  MATCH($AF40, Obs_Time!$B$11:$B$211, 0), MATCH(AT$4, Obs_Time!$D$3:$T$3, 0) )</f>
        <v>7.471E-4</v>
      </c>
      <c r="AU40" s="61">
        <f t="shared" si="54"/>
        <v>2.4493527426177469E-4</v>
      </c>
      <c r="AV40" s="63">
        <f>INDEX(Obs_Time!$D$11:$T$211,  MATCH($AF40, Obs_Time!$B$11:$B$211, 0), MATCH(AV$4, Obs_Time!$D$3:$T$3, 0) )</f>
        <v>0</v>
      </c>
      <c r="AW40" s="61">
        <f t="shared" si="55"/>
        <v>4.0498625453563034E-4</v>
      </c>
      <c r="AX40" s="63">
        <f>INDEX(Obs_Time!$D$11:$T$211,  MATCH($AF40, Obs_Time!$B$11:$B$211, 0), MATCH(AX$4, Obs_Time!$D$3:$T$3, 0) )</f>
        <v>6.7562000000000004E-3</v>
      </c>
      <c r="AY40" s="61">
        <f t="shared" si="56"/>
        <v>1.2411310072942845E-3</v>
      </c>
      <c r="AZ40" s="63">
        <f>INDEX(Obs_Time!$D$11:$T$211,  MATCH($AF40, Obs_Time!$B$11:$B$211, 0), MATCH(AZ$4, Obs_Time!$D$3:$T$3, 0) )</f>
        <v>7.7102000000000004E-3</v>
      </c>
      <c r="BA40" s="61">
        <f t="shared" si="57"/>
        <v>1.2871406277701503E-2</v>
      </c>
      <c r="BB40" s="63">
        <f>INDEX(Obs_Time!$D$11:$T$211,  MATCH($AF40, Obs_Time!$B$11:$B$211, 0), MATCH(BB$4, Obs_Time!$D$3:$T$3, 0) )</f>
        <v>1.1367800000000001E-2</v>
      </c>
      <c r="BC40" s="61">
        <f t="shared" si="58"/>
        <v>6.955917726540476E-3</v>
      </c>
      <c r="BD40" s="63">
        <f>INDEX(Obs_Time!$D$11:$T$211,  MATCH($AF40, Obs_Time!$B$11:$B$211, 0), MATCH(BD$4, Obs_Time!$D$3:$T$3, 0) )</f>
        <v>7.4694999999999996E-3</v>
      </c>
      <c r="BF40" s="31">
        <f t="shared" si="59"/>
        <v>62</v>
      </c>
      <c r="BG40" s="31">
        <f t="shared" si="60"/>
        <v>63</v>
      </c>
      <c r="BH40" s="57">
        <f t="shared" si="61"/>
        <v>1.2254920069573712E-3</v>
      </c>
      <c r="BI40" s="57">
        <f t="shared" si="62"/>
        <v>5.7044963526197052E-4</v>
      </c>
      <c r="BJ40" s="57">
        <f t="shared" si="63"/>
        <v>1.266912593427687E-3</v>
      </c>
      <c r="BK40" s="58">
        <f t="shared" si="64"/>
        <v>9.6731669184602128E-3</v>
      </c>
      <c r="BL40" s="57">
        <f t="shared" si="65"/>
        <v>0</v>
      </c>
      <c r="BM40" s="57">
        <f t="shared" si="66"/>
        <v>1.9561928078423323E-2</v>
      </c>
      <c r="BN40" s="57">
        <f t="shared" si="67"/>
        <v>1.834839238113347E-2</v>
      </c>
      <c r="BQ40" s="57">
        <f t="shared" si="68"/>
        <v>3.4669646098045332E-3</v>
      </c>
      <c r="BR40" s="57">
        <f t="shared" si="69"/>
        <v>3.5383564412000217E-4</v>
      </c>
      <c r="BS40" s="57">
        <f t="shared" si="70"/>
        <v>6.2254081874132028E-4</v>
      </c>
      <c r="BT40" s="57">
        <f t="shared" si="71"/>
        <v>0</v>
      </c>
      <c r="BU40" s="57">
        <f t="shared" si="72"/>
        <v>0</v>
      </c>
      <c r="BV40" s="57">
        <f t="shared" si="73"/>
        <v>1.6143320315841051E-3</v>
      </c>
      <c r="BW40" s="57">
        <f t="shared" si="74"/>
        <v>1.093949690767192E-3</v>
      </c>
      <c r="BX40" s="58">
        <f t="shared" si="75"/>
        <v>9.6607318066470424E-5</v>
      </c>
      <c r="BY40" s="57">
        <f t="shared" si="76"/>
        <v>3.3805546435700914E-4</v>
      </c>
      <c r="BZ40" s="57">
        <f t="shared" si="77"/>
        <v>7.581918449291263E-4</v>
      </c>
      <c r="CA40" s="58">
        <f t="shared" si="78"/>
        <v>1.2412849786221711E-2</v>
      </c>
      <c r="CB40" s="57">
        <f t="shared" si="79"/>
        <v>0</v>
      </c>
      <c r="CC40" s="57">
        <f t="shared" si="80"/>
        <v>1.5269319875011985E-2</v>
      </c>
      <c r="CD40" s="57">
        <f t="shared" si="81"/>
        <v>1.4421230022107054E-2</v>
      </c>
      <c r="CE40" s="57">
        <f t="shared" si="82"/>
        <v>7.4386800433372197E-3</v>
      </c>
      <c r="CF40" s="57">
        <f t="shared" si="83"/>
        <v>0</v>
      </c>
      <c r="CG40" s="57">
        <f t="shared" si="84"/>
        <v>2.2732619181614615E-2</v>
      </c>
      <c r="CH40" s="57">
        <f t="shared" si="85"/>
        <v>2.1005842790315553E-2</v>
      </c>
      <c r="CI40" s="58">
        <f t="shared" si="86"/>
        <v>2.4142475990814125E-3</v>
      </c>
      <c r="CJ40" s="57">
        <f t="shared" si="87"/>
        <v>4.0278570295943324E-4</v>
      </c>
      <c r="CL40" s="30">
        <f>Obs_Time!B42</f>
        <v>62</v>
      </c>
      <c r="CM40" s="26">
        <f t="shared" si="88"/>
        <v>63</v>
      </c>
      <c r="CN40" s="20">
        <f t="shared" si="20"/>
        <v>11353.62</v>
      </c>
      <c r="CO40" s="20">
        <f t="shared" si="21"/>
        <v>2614.13</v>
      </c>
      <c r="CP40" s="20">
        <f t="shared" si="22"/>
        <v>2968.46</v>
      </c>
      <c r="CQ40" s="106">
        <f t="shared" si="23"/>
        <v>1671.27</v>
      </c>
      <c r="CR40" s="143"/>
      <c r="CS40" s="20">
        <f t="shared" si="24"/>
        <v>490.12</v>
      </c>
      <c r="CT40" s="20">
        <f t="shared" si="25"/>
        <v>501.79</v>
      </c>
      <c r="CW40" s="20">
        <f t="shared" si="26"/>
        <v>5771.03</v>
      </c>
      <c r="CX40" s="20">
        <f t="shared" si="27"/>
        <v>314.34000000000003</v>
      </c>
      <c r="CY40" s="20">
        <f t="shared" si="28"/>
        <v>2299.79</v>
      </c>
      <c r="CZ40" s="20">
        <f t="shared" si="29"/>
        <v>0</v>
      </c>
      <c r="DA40" s="20">
        <f t="shared" si="30"/>
        <v>0</v>
      </c>
      <c r="DB40" s="20">
        <f t="shared" si="31"/>
        <v>1257.21</v>
      </c>
      <c r="DC40" s="20">
        <f t="shared" si="32"/>
        <v>1711.25</v>
      </c>
      <c r="DD40" s="106">
        <f t="shared" si="33"/>
        <v>87.08</v>
      </c>
      <c r="DE40" s="20">
        <f t="shared" si="34"/>
        <v>196.78</v>
      </c>
      <c r="DF40" s="20">
        <f t="shared" si="35"/>
        <v>214.32999999999998</v>
      </c>
      <c r="DG40" s="106">
        <f t="shared" si="36"/>
        <v>963.4</v>
      </c>
      <c r="DH40" s="143"/>
      <c r="DI40" s="20">
        <f t="shared" si="37"/>
        <v>162.53</v>
      </c>
      <c r="DJ40" s="20">
        <f t="shared" si="38"/>
        <v>159.17000000000002</v>
      </c>
      <c r="DK40" s="20">
        <f t="shared" si="39"/>
        <v>707.86999999999989</v>
      </c>
      <c r="DL40" s="143"/>
      <c r="DM40" s="20">
        <f t="shared" si="40"/>
        <v>327.59000000000003</v>
      </c>
      <c r="DN40" s="20">
        <f t="shared" si="41"/>
        <v>342.62</v>
      </c>
      <c r="DO40" s="106">
        <f t="shared" si="42"/>
        <v>149.43</v>
      </c>
      <c r="DP40" s="20">
        <f t="shared" si="43"/>
        <v>6.96</v>
      </c>
      <c r="DR40" s="31">
        <f t="shared" si="89"/>
        <v>31</v>
      </c>
      <c r="DS40" s="26">
        <f t="shared" si="90"/>
        <v>31.5</v>
      </c>
      <c r="DT40" s="101">
        <f t="shared" si="44"/>
        <v>44227.82</v>
      </c>
      <c r="DU40" s="101">
        <f t="shared" si="45"/>
        <v>12085.85</v>
      </c>
      <c r="DV40" s="101">
        <f t="shared" si="46"/>
        <v>9494.0499999999993</v>
      </c>
      <c r="DW40" s="102">
        <f t="shared" si="91"/>
        <v>3456.55</v>
      </c>
      <c r="DX40" s="144"/>
      <c r="DY40" s="101">
        <f t="shared" si="92"/>
        <v>407.76</v>
      </c>
      <c r="DZ40" s="101">
        <f t="shared" si="93"/>
        <v>391.17999999999995</v>
      </c>
      <c r="EB40" s="84">
        <f>MODEL_DATA!B37</f>
        <v>31</v>
      </c>
      <c r="EC40" s="84">
        <f>MODEL_DATA!C37</f>
        <v>21991.05</v>
      </c>
      <c r="ED40" s="84">
        <f>MODEL_DATA!D37</f>
        <v>1112.45</v>
      </c>
      <c r="EE40" s="84">
        <f>MODEL_DATA!E37</f>
        <v>10973.4</v>
      </c>
      <c r="EF40" s="84">
        <f>MODEL_DATA!F37</f>
        <v>3.51</v>
      </c>
      <c r="EG40" s="84">
        <f>MODEL_DATA!G37</f>
        <v>653.36</v>
      </c>
      <c r="EH40" s="84">
        <f>MODEL_DATA!H37</f>
        <v>4530.2</v>
      </c>
      <c r="EI40" s="84">
        <f>MODEL_DATA!I37</f>
        <v>4963.8500000000004</v>
      </c>
      <c r="EJ40" s="99">
        <f>MODEL_DATA!J37</f>
        <v>5291.57</v>
      </c>
      <c r="EK40" s="84">
        <f>MODEL_DATA!K37</f>
        <v>6126.34</v>
      </c>
      <c r="EL40" s="84">
        <f>MODEL_DATA!L37</f>
        <v>4100.28</v>
      </c>
      <c r="EM40" s="99">
        <f>MODEL_DATA!M37</f>
        <v>1554.13</v>
      </c>
      <c r="EN40" s="84">
        <f>MODEL_DATA!N37</f>
        <v>1407.91</v>
      </c>
      <c r="EO40" s="84">
        <f>MODEL_DATA!O37</f>
        <v>217.06</v>
      </c>
      <c r="EP40" s="84">
        <f>MODEL_DATA!P37</f>
        <v>223.67</v>
      </c>
      <c r="EQ40" s="84">
        <f>MODEL_DATA!Q37</f>
        <v>1902.42</v>
      </c>
      <c r="ER40" s="84">
        <f>MODEL_DATA!R37</f>
        <v>1849.49</v>
      </c>
      <c r="ES40" s="84">
        <f>MODEL_DATA!S37</f>
        <v>190.7</v>
      </c>
      <c r="ET40" s="84">
        <f>MODEL_DATA!T37</f>
        <v>167.51</v>
      </c>
      <c r="EU40" s="99">
        <f>MODEL_DATA!U37</f>
        <v>801.31</v>
      </c>
      <c r="EV40" s="84">
        <f>MODEL_DATA!V37</f>
        <v>63.99</v>
      </c>
    </row>
    <row r="41" spans="32:152" x14ac:dyDescent="0.25">
      <c r="AF41" s="32">
        <f t="shared" ref="AF41:AF72" si="97">$CL40</f>
        <v>62</v>
      </c>
      <c r="AG41" s="61">
        <f t="shared" si="47"/>
        <v>3.4669646098045332E-3</v>
      </c>
      <c r="AH41" s="63">
        <f>INDEX(Obs_Time!$D$11:$T$211,  MATCH($AF41, Obs_Time!$B$11:$B$211, 0), MATCH(AH$4, Obs_Time!$D$3:$T$3, 0) )</f>
        <v>3.8205000000000001E-3</v>
      </c>
      <c r="AI41" s="61">
        <f t="shared" si="48"/>
        <v>3.5383564412000217E-4</v>
      </c>
      <c r="AJ41" s="63">
        <f>INDEX(Obs_Time!$D$11:$T$211,  MATCH($AF41, Obs_Time!$B$11:$B$211, 0), MATCH(AJ$4, Obs_Time!$D$3:$T$3, 0) )</f>
        <v>1.2740000000000001E-4</v>
      </c>
      <c r="AK41" s="61">
        <f t="shared" si="49"/>
        <v>6.2254081874132028E-4</v>
      </c>
      <c r="AL41" s="63">
        <f>INDEX(Obs_Time!$D$11:$T$211,  MATCH($AF41, Obs_Time!$B$11:$B$211, 0), MATCH(AL$4, Obs_Time!$D$3:$T$3, 0) )</f>
        <v>8.5479999999999996E-4</v>
      </c>
      <c r="AM41" s="61">
        <f t="shared" si="50"/>
        <v>0</v>
      </c>
      <c r="AN41" s="63">
        <f>INDEX(Obs_Time!$D$11:$T$211,  MATCH($AF41, Obs_Time!$B$11:$B$211, 0), MATCH(AN$4, Obs_Time!$D$3:$T$3, 0) )</f>
        <v>0</v>
      </c>
      <c r="AO41" s="61">
        <f t="shared" si="51"/>
        <v>0</v>
      </c>
      <c r="AP41" s="63">
        <f>INDEX(Obs_Time!$D$11:$T$211,  MATCH($AF41, Obs_Time!$B$11:$B$211, 0), MATCH(AP$4, Obs_Time!$D$3:$T$3, 0) )</f>
        <v>0</v>
      </c>
      <c r="AQ41" s="61">
        <f t="shared" si="52"/>
        <v>1.6143320315841051E-3</v>
      </c>
      <c r="AR41" s="63">
        <f>INDEX(Obs_Time!$D$11:$T$211,  MATCH($AF41, Obs_Time!$B$11:$B$211, 0), MATCH(AR$4, Obs_Time!$D$3:$T$3, 0) )</f>
        <v>1.7122000000000001E-3</v>
      </c>
      <c r="AS41" s="61">
        <f t="shared" si="53"/>
        <v>1.093949690767192E-3</v>
      </c>
      <c r="AT41" s="63">
        <f>INDEX(Obs_Time!$D$11:$T$211,  MATCH($AF41, Obs_Time!$B$11:$B$211, 0), MATCH(AT$4, Obs_Time!$D$3:$T$3, 0) )</f>
        <v>6.5370000000000001E-4</v>
      </c>
      <c r="AU41" s="61">
        <f t="shared" si="54"/>
        <v>9.6607318066470424E-5</v>
      </c>
      <c r="AV41" s="63">
        <f>INDEX(Obs_Time!$D$11:$T$211,  MATCH($AF41, Obs_Time!$B$11:$B$211, 0), MATCH(AV$4, Obs_Time!$D$3:$T$3, 0) )</f>
        <v>0</v>
      </c>
      <c r="AW41" s="61">
        <f t="shared" si="55"/>
        <v>3.3805546435700914E-4</v>
      </c>
      <c r="AX41" s="63">
        <f>INDEX(Obs_Time!$D$11:$T$211,  MATCH($AF41, Obs_Time!$B$11:$B$211, 0), MATCH(AX$4, Obs_Time!$D$3:$T$3, 0) )</f>
        <v>5.9411999999999998E-3</v>
      </c>
      <c r="AY41" s="61">
        <f t="shared" si="56"/>
        <v>7.581918449291263E-4</v>
      </c>
      <c r="AZ41" s="63">
        <f>INDEX(Obs_Time!$D$11:$T$211,  MATCH($AF41, Obs_Time!$B$11:$B$211, 0), MATCH(AZ$4, Obs_Time!$D$3:$T$3, 0) )</f>
        <v>7.4136000000000002E-3</v>
      </c>
      <c r="BA41" s="61">
        <f t="shared" si="57"/>
        <v>1.2412849786221711E-2</v>
      </c>
      <c r="BB41" s="63">
        <f>INDEX(Obs_Time!$D$11:$T$211,  MATCH($AF41, Obs_Time!$B$11:$B$211, 0), MATCH(BB$4, Obs_Time!$D$3:$T$3, 0) )</f>
        <v>1.09897E-2</v>
      </c>
      <c r="BC41" s="61">
        <f t="shared" si="58"/>
        <v>7.4386800433372197E-3</v>
      </c>
      <c r="BD41" s="63">
        <f>INDEX(Obs_Time!$D$11:$T$211,  MATCH($AF41, Obs_Time!$B$11:$B$211, 0), MATCH(BD$4, Obs_Time!$D$3:$T$3, 0) )</f>
        <v>7.2957999999999999E-3</v>
      </c>
      <c r="BF41" s="31">
        <f t="shared" si="59"/>
        <v>64</v>
      </c>
      <c r="BG41" s="31">
        <f t="shared" si="60"/>
        <v>65</v>
      </c>
      <c r="BH41" s="57">
        <f t="shared" si="61"/>
        <v>1.1140455698577072E-3</v>
      </c>
      <c r="BI41" s="57">
        <f t="shared" si="62"/>
        <v>5.6337501495800973E-4</v>
      </c>
      <c r="BJ41" s="57">
        <f t="shared" si="63"/>
        <v>1.1076298512000178E-3</v>
      </c>
      <c r="BK41" s="58">
        <f t="shared" si="64"/>
        <v>9.5943355306955629E-3</v>
      </c>
      <c r="BL41" s="57">
        <f t="shared" si="65"/>
        <v>0</v>
      </c>
      <c r="BM41" s="57">
        <f t="shared" si="66"/>
        <v>1.9644946136048232E-2</v>
      </c>
      <c r="BN41" s="57">
        <f t="shared" si="67"/>
        <v>1.891955140979746E-2</v>
      </c>
      <c r="BQ41" s="57">
        <f t="shared" si="68"/>
        <v>3.0903704654406728E-3</v>
      </c>
      <c r="BR41" s="57">
        <f t="shared" si="69"/>
        <v>3.3448578497887203E-4</v>
      </c>
      <c r="BS41" s="57">
        <f t="shared" si="70"/>
        <v>6.1841813942302144E-4</v>
      </c>
      <c r="BT41" s="57">
        <f t="shared" si="71"/>
        <v>0</v>
      </c>
      <c r="BU41" s="57">
        <f t="shared" si="72"/>
        <v>0</v>
      </c>
      <c r="BV41" s="57">
        <f t="shared" si="73"/>
        <v>1.3456940122176424E-3</v>
      </c>
      <c r="BW41" s="57">
        <f t="shared" si="74"/>
        <v>9.8910951587409079E-4</v>
      </c>
      <c r="BX41" s="58">
        <f t="shared" si="75"/>
        <v>2.1489248403164127E-5</v>
      </c>
      <c r="BY41" s="57">
        <f t="shared" si="76"/>
        <v>2.6213986841262338E-4</v>
      </c>
      <c r="BZ41" s="57">
        <f t="shared" si="77"/>
        <v>4.4346068996554505E-4</v>
      </c>
      <c r="CA41" s="58">
        <f t="shared" si="78"/>
        <v>1.2412463253635469E-2</v>
      </c>
      <c r="CB41" s="57">
        <f t="shared" si="79"/>
        <v>0</v>
      </c>
      <c r="CC41" s="57">
        <f t="shared" si="80"/>
        <v>1.5275896214095542E-2</v>
      </c>
      <c r="CD41" s="57">
        <f t="shared" si="81"/>
        <v>1.4794513101148838E-2</v>
      </c>
      <c r="CE41" s="57">
        <f t="shared" si="82"/>
        <v>7.2958689879330458E-3</v>
      </c>
      <c r="CF41" s="57">
        <f t="shared" si="83"/>
        <v>0</v>
      </c>
      <c r="CG41" s="57">
        <f t="shared" si="84"/>
        <v>2.2872100132055852E-2</v>
      </c>
      <c r="CH41" s="57">
        <f t="shared" si="85"/>
        <v>2.1710901432801775E-2</v>
      </c>
      <c r="CI41" s="58">
        <f t="shared" si="86"/>
        <v>2.0583225866490792E-3</v>
      </c>
      <c r="CJ41" s="57">
        <f t="shared" si="87"/>
        <v>2.9340855086269058E-4</v>
      </c>
      <c r="CL41" s="30">
        <f>Obs_Time!B43</f>
        <v>64</v>
      </c>
      <c r="CM41" s="26">
        <f t="shared" si="88"/>
        <v>65</v>
      </c>
      <c r="CN41" s="20">
        <f t="shared" si="20"/>
        <v>10321.119999999999</v>
      </c>
      <c r="CO41" s="20">
        <f t="shared" si="21"/>
        <v>2581.71</v>
      </c>
      <c r="CP41" s="20">
        <f t="shared" si="22"/>
        <v>2595.25</v>
      </c>
      <c r="CQ41" s="106">
        <f t="shared" si="23"/>
        <v>1657.65</v>
      </c>
      <c r="CR41" s="143"/>
      <c r="CS41" s="20">
        <f t="shared" si="24"/>
        <v>492.2</v>
      </c>
      <c r="CT41" s="20">
        <f t="shared" si="25"/>
        <v>517.41</v>
      </c>
      <c r="CW41" s="20">
        <f t="shared" si="26"/>
        <v>5144.16</v>
      </c>
      <c r="CX41" s="20">
        <f t="shared" si="27"/>
        <v>297.14999999999998</v>
      </c>
      <c r="CY41" s="20">
        <f t="shared" si="28"/>
        <v>2284.56</v>
      </c>
      <c r="CZ41" s="20">
        <f t="shared" si="29"/>
        <v>0</v>
      </c>
      <c r="DA41" s="20">
        <f t="shared" si="30"/>
        <v>0</v>
      </c>
      <c r="DB41" s="20">
        <f t="shared" si="31"/>
        <v>1048</v>
      </c>
      <c r="DC41" s="20">
        <f t="shared" si="32"/>
        <v>1547.25</v>
      </c>
      <c r="DD41" s="106">
        <f t="shared" si="33"/>
        <v>19.37</v>
      </c>
      <c r="DE41" s="20">
        <f t="shared" si="34"/>
        <v>152.59</v>
      </c>
      <c r="DF41" s="20">
        <f t="shared" si="35"/>
        <v>125.35999999999999</v>
      </c>
      <c r="DG41" s="106">
        <f t="shared" si="36"/>
        <v>963.37</v>
      </c>
      <c r="DH41" s="143"/>
      <c r="DI41" s="20">
        <f t="shared" si="37"/>
        <v>162.6</v>
      </c>
      <c r="DJ41" s="20">
        <f t="shared" si="38"/>
        <v>163.29</v>
      </c>
      <c r="DK41" s="20">
        <f t="shared" si="39"/>
        <v>694.28</v>
      </c>
      <c r="DL41" s="143"/>
      <c r="DM41" s="20">
        <f t="shared" si="40"/>
        <v>329.6</v>
      </c>
      <c r="DN41" s="20">
        <f t="shared" si="41"/>
        <v>354.12</v>
      </c>
      <c r="DO41" s="106">
        <f t="shared" si="42"/>
        <v>127.4</v>
      </c>
      <c r="DP41" s="20">
        <f t="shared" si="43"/>
        <v>5.07</v>
      </c>
      <c r="DR41" s="31">
        <f t="shared" si="89"/>
        <v>32</v>
      </c>
      <c r="DS41" s="26">
        <f t="shared" si="90"/>
        <v>32.5</v>
      </c>
      <c r="DT41" s="101">
        <f t="shared" si="44"/>
        <v>39909.58</v>
      </c>
      <c r="DU41" s="101">
        <f t="shared" si="45"/>
        <v>11189.759999999998</v>
      </c>
      <c r="DV41" s="101">
        <f t="shared" si="46"/>
        <v>8264.82</v>
      </c>
      <c r="DW41" s="102">
        <f t="shared" si="91"/>
        <v>3483.73</v>
      </c>
      <c r="DX41" s="144"/>
      <c r="DY41" s="101">
        <f t="shared" si="92"/>
        <v>446.22</v>
      </c>
      <c r="DZ41" s="101">
        <f t="shared" si="93"/>
        <v>449.65</v>
      </c>
      <c r="EB41" s="84">
        <f>MODEL_DATA!B38</f>
        <v>32</v>
      </c>
      <c r="EC41" s="84">
        <f>MODEL_DATA!C38</f>
        <v>19909.32</v>
      </c>
      <c r="ED41" s="84">
        <f>MODEL_DATA!D38</f>
        <v>1060.8699999999999</v>
      </c>
      <c r="EE41" s="84">
        <f>MODEL_DATA!E38</f>
        <v>10128.89</v>
      </c>
      <c r="EF41" s="84">
        <f>MODEL_DATA!F38</f>
        <v>0.69</v>
      </c>
      <c r="EG41" s="84">
        <f>MODEL_DATA!G38</f>
        <v>544.99</v>
      </c>
      <c r="EH41" s="84">
        <f>MODEL_DATA!H38</f>
        <v>4088.6</v>
      </c>
      <c r="EI41" s="84">
        <f>MODEL_DATA!I38</f>
        <v>4176.22</v>
      </c>
      <c r="EJ41" s="99">
        <f>MODEL_DATA!J38</f>
        <v>4408.42</v>
      </c>
      <c r="EK41" s="84">
        <f>MODEL_DATA!K38</f>
        <v>4919.5200000000004</v>
      </c>
      <c r="EL41" s="84">
        <f>MODEL_DATA!L38</f>
        <v>3597.92</v>
      </c>
      <c r="EM41" s="99">
        <f>MODEL_DATA!M38</f>
        <v>1530.04</v>
      </c>
      <c r="EN41" s="84">
        <f>MODEL_DATA!N38</f>
        <v>1359.17</v>
      </c>
      <c r="EO41" s="84">
        <f>MODEL_DATA!O38</f>
        <v>236.2</v>
      </c>
      <c r="EP41" s="84">
        <f>MODEL_DATA!P38</f>
        <v>255.83</v>
      </c>
      <c r="EQ41" s="84">
        <f>MODEL_DATA!Q38</f>
        <v>1953.69</v>
      </c>
      <c r="ER41" s="84">
        <f>MODEL_DATA!R38</f>
        <v>2354.15</v>
      </c>
      <c r="ES41" s="84">
        <f>MODEL_DATA!S38</f>
        <v>210.02</v>
      </c>
      <c r="ET41" s="84">
        <f>MODEL_DATA!T38</f>
        <v>193.82</v>
      </c>
      <c r="EU41" s="99">
        <f>MODEL_DATA!U38</f>
        <v>728.3</v>
      </c>
      <c r="EV41" s="84">
        <f>MODEL_DATA!V38</f>
        <v>54.21</v>
      </c>
    </row>
    <row r="42" spans="32:152" x14ac:dyDescent="0.25">
      <c r="AF42" s="32">
        <f t="shared" si="97"/>
        <v>64</v>
      </c>
      <c r="AG42" s="61">
        <f t="shared" si="47"/>
        <v>3.0903704654406728E-3</v>
      </c>
      <c r="AH42" s="63">
        <f>INDEX(Obs_Time!$D$11:$T$211,  MATCH($AF42, Obs_Time!$B$11:$B$211, 0), MATCH(AH$4, Obs_Time!$D$3:$T$3, 0) )</f>
        <v>3.6089E-3</v>
      </c>
      <c r="AI42" s="61">
        <f t="shared" si="48"/>
        <v>3.3448578497887203E-4</v>
      </c>
      <c r="AJ42" s="63">
        <f>INDEX(Obs_Time!$D$11:$T$211,  MATCH($AF42, Obs_Time!$B$11:$B$211, 0), MATCH(AJ$4, Obs_Time!$D$3:$T$3, 0) )</f>
        <v>1.049E-4</v>
      </c>
      <c r="AK42" s="61">
        <f t="shared" si="49"/>
        <v>6.1841813942302144E-4</v>
      </c>
      <c r="AL42" s="63">
        <f>INDEX(Obs_Time!$D$11:$T$211,  MATCH($AF42, Obs_Time!$B$11:$B$211, 0), MATCH(AL$4, Obs_Time!$D$3:$T$3, 0) )</f>
        <v>7.2780000000000002E-4</v>
      </c>
      <c r="AM42" s="61">
        <f t="shared" si="50"/>
        <v>0</v>
      </c>
      <c r="AN42" s="63">
        <f>INDEX(Obs_Time!$D$11:$T$211,  MATCH($AF42, Obs_Time!$B$11:$B$211, 0), MATCH(AN$4, Obs_Time!$D$3:$T$3, 0) )</f>
        <v>0</v>
      </c>
      <c r="AO42" s="61">
        <f t="shared" si="51"/>
        <v>0</v>
      </c>
      <c r="AP42" s="63">
        <f>INDEX(Obs_Time!$D$11:$T$211,  MATCH($AF42, Obs_Time!$B$11:$B$211, 0), MATCH(AP$4, Obs_Time!$D$3:$T$3, 0) )</f>
        <v>0</v>
      </c>
      <c r="AQ42" s="61">
        <f t="shared" si="52"/>
        <v>1.3456940122176424E-3</v>
      </c>
      <c r="AR42" s="63">
        <f>INDEX(Obs_Time!$D$11:$T$211,  MATCH($AF42, Obs_Time!$B$11:$B$211, 0), MATCH(AR$4, Obs_Time!$D$3:$T$3, 0) )</f>
        <v>1.5095E-3</v>
      </c>
      <c r="AS42" s="61">
        <f t="shared" si="53"/>
        <v>9.8910951587409079E-4</v>
      </c>
      <c r="AT42" s="63">
        <f>INDEX(Obs_Time!$D$11:$T$211,  MATCH($AF42, Obs_Time!$B$11:$B$211, 0), MATCH(AT$4, Obs_Time!$D$3:$T$3, 0) )</f>
        <v>5.7189999999999997E-4</v>
      </c>
      <c r="AU42" s="61">
        <f t="shared" si="54"/>
        <v>2.1489248403164127E-5</v>
      </c>
      <c r="AV42" s="63">
        <f>INDEX(Obs_Time!$D$11:$T$211,  MATCH($AF42, Obs_Time!$B$11:$B$211, 0), MATCH(AV$4, Obs_Time!$D$3:$T$3, 0) )</f>
        <v>0</v>
      </c>
      <c r="AW42" s="61">
        <f t="shared" si="55"/>
        <v>2.6213986841262338E-4</v>
      </c>
      <c r="AX42" s="63">
        <f>INDEX(Obs_Time!$D$11:$T$211,  MATCH($AF42, Obs_Time!$B$11:$B$211, 0), MATCH(AX$4, Obs_Time!$D$3:$T$3, 0) )</f>
        <v>5.1260000000000003E-3</v>
      </c>
      <c r="AY42" s="61">
        <f t="shared" si="56"/>
        <v>4.4346068996554505E-4</v>
      </c>
      <c r="AZ42" s="63">
        <f>INDEX(Obs_Time!$D$11:$T$211,  MATCH($AF42, Obs_Time!$B$11:$B$211, 0), MATCH(AZ$4, Obs_Time!$D$3:$T$3, 0) )</f>
        <v>7.1171000000000003E-3</v>
      </c>
      <c r="BA42" s="61">
        <f t="shared" si="57"/>
        <v>1.2412463253635469E-2</v>
      </c>
      <c r="BB42" s="63">
        <f>INDEX(Obs_Time!$D$11:$T$211,  MATCH($AF42, Obs_Time!$B$11:$B$211, 0), MATCH(BB$4, Obs_Time!$D$3:$T$3, 0) )</f>
        <v>1.0611600000000001E-2</v>
      </c>
      <c r="BC42" s="61">
        <f t="shared" si="58"/>
        <v>7.2958689879330458E-3</v>
      </c>
      <c r="BD42" s="63">
        <f>INDEX(Obs_Time!$D$11:$T$211,  MATCH($AF42, Obs_Time!$B$11:$B$211, 0), MATCH(BD$4, Obs_Time!$D$3:$T$3, 0) )</f>
        <v>7.1222000000000004E-3</v>
      </c>
      <c r="BF42" s="31">
        <f t="shared" si="59"/>
        <v>66</v>
      </c>
      <c r="BG42" s="31">
        <f t="shared" si="60"/>
        <v>67</v>
      </c>
      <c r="BH42" s="57">
        <f t="shared" si="61"/>
        <v>9.7532201012418755E-4</v>
      </c>
      <c r="BI42" s="57">
        <f t="shared" si="62"/>
        <v>4.9542199945358653E-4</v>
      </c>
      <c r="BJ42" s="57">
        <f t="shared" si="63"/>
        <v>1.0053109298912067E-3</v>
      </c>
      <c r="BK42" s="58">
        <f t="shared" si="64"/>
        <v>9.792860978590388E-3</v>
      </c>
      <c r="BL42" s="57">
        <f t="shared" si="65"/>
        <v>0</v>
      </c>
      <c r="BM42" s="57">
        <f t="shared" si="66"/>
        <v>1.9935509337735417E-2</v>
      </c>
      <c r="BN42" s="57">
        <f t="shared" si="67"/>
        <v>1.9798595138932059E-2</v>
      </c>
      <c r="BQ42" s="57">
        <f t="shared" si="68"/>
        <v>2.6493755804514745E-3</v>
      </c>
      <c r="BR42" s="57">
        <f t="shared" si="69"/>
        <v>2.5298899604240784E-4</v>
      </c>
      <c r="BS42" s="57">
        <f t="shared" si="70"/>
        <v>5.5372212123041447E-4</v>
      </c>
      <c r="BT42" s="57">
        <f t="shared" si="71"/>
        <v>0</v>
      </c>
      <c r="BU42" s="57">
        <f t="shared" si="72"/>
        <v>0</v>
      </c>
      <c r="BV42" s="57">
        <f t="shared" si="73"/>
        <v>1.1549470222224794E-3</v>
      </c>
      <c r="BW42" s="57">
        <f t="shared" si="74"/>
        <v>9.3081454301737192E-4</v>
      </c>
      <c r="BX42" s="58">
        <f t="shared" si="75"/>
        <v>4.1491889017983399E-6</v>
      </c>
      <c r="BY42" s="57">
        <f t="shared" si="76"/>
        <v>1.9228858687610548E-4</v>
      </c>
      <c r="BZ42" s="57">
        <f t="shared" si="77"/>
        <v>2.8703254932836892E-4</v>
      </c>
      <c r="CA42" s="58">
        <f t="shared" si="78"/>
        <v>1.2815874429477904E-2</v>
      </c>
      <c r="CB42" s="57">
        <f t="shared" si="79"/>
        <v>0</v>
      </c>
      <c r="CC42" s="57">
        <f t="shared" si="80"/>
        <v>1.6276439231808444E-2</v>
      </c>
      <c r="CD42" s="57">
        <f t="shared" si="81"/>
        <v>1.5811981299604969E-2</v>
      </c>
      <c r="CE42" s="57">
        <f t="shared" si="82"/>
        <v>7.3272895218299177E-3</v>
      </c>
      <c r="CF42" s="57">
        <f t="shared" si="83"/>
        <v>0</v>
      </c>
      <c r="CG42" s="57">
        <f t="shared" si="84"/>
        <v>2.2638244011166812E-2</v>
      </c>
      <c r="CH42" s="57">
        <f t="shared" si="85"/>
        <v>2.2496275451084253E-2</v>
      </c>
      <c r="CI42" s="58">
        <f t="shared" si="86"/>
        <v>1.636479551033636E-3</v>
      </c>
      <c r="CJ42" s="57">
        <f t="shared" si="87"/>
        <v>2.4653262853551518E-4</v>
      </c>
      <c r="CL42" s="30">
        <f>Obs_Time!B44</f>
        <v>66</v>
      </c>
      <c r="CM42" s="26">
        <f t="shared" si="88"/>
        <v>67</v>
      </c>
      <c r="CN42" s="20">
        <f t="shared" si="20"/>
        <v>9035.91</v>
      </c>
      <c r="CO42" s="20">
        <f t="shared" si="21"/>
        <v>2270.31</v>
      </c>
      <c r="CP42" s="20">
        <f t="shared" si="22"/>
        <v>2355.5100000000002</v>
      </c>
      <c r="CQ42" s="106">
        <f t="shared" si="23"/>
        <v>1691.95</v>
      </c>
      <c r="CR42" s="143"/>
      <c r="CS42" s="20">
        <f t="shared" si="24"/>
        <v>499.48</v>
      </c>
      <c r="CT42" s="20">
        <f t="shared" si="25"/>
        <v>541.45000000000005</v>
      </c>
      <c r="CW42" s="20">
        <f t="shared" si="26"/>
        <v>4410.09</v>
      </c>
      <c r="CX42" s="20">
        <f t="shared" si="27"/>
        <v>224.75</v>
      </c>
      <c r="CY42" s="20">
        <f t="shared" si="28"/>
        <v>2045.56</v>
      </c>
      <c r="CZ42" s="20">
        <f t="shared" si="29"/>
        <v>0</v>
      </c>
      <c r="DA42" s="20">
        <f t="shared" si="30"/>
        <v>0</v>
      </c>
      <c r="DB42" s="20">
        <f t="shared" si="31"/>
        <v>899.45</v>
      </c>
      <c r="DC42" s="20">
        <f t="shared" si="32"/>
        <v>1456.06</v>
      </c>
      <c r="DD42" s="106">
        <f t="shared" si="33"/>
        <v>3.74</v>
      </c>
      <c r="DE42" s="20">
        <f t="shared" si="34"/>
        <v>111.93</v>
      </c>
      <c r="DF42" s="20">
        <f t="shared" si="35"/>
        <v>81.14</v>
      </c>
      <c r="DG42" s="106">
        <f t="shared" si="36"/>
        <v>994.68000000000006</v>
      </c>
      <c r="DH42" s="143"/>
      <c r="DI42" s="20">
        <f t="shared" si="37"/>
        <v>173.25</v>
      </c>
      <c r="DJ42" s="20">
        <f t="shared" si="38"/>
        <v>174.51999999999998</v>
      </c>
      <c r="DK42" s="20">
        <f t="shared" si="39"/>
        <v>697.27</v>
      </c>
      <c r="DL42" s="143"/>
      <c r="DM42" s="20">
        <f t="shared" si="40"/>
        <v>326.23</v>
      </c>
      <c r="DN42" s="20">
        <f t="shared" si="41"/>
        <v>366.93</v>
      </c>
      <c r="DO42" s="106">
        <f t="shared" si="42"/>
        <v>101.28999999999999</v>
      </c>
      <c r="DP42" s="20">
        <f t="shared" si="43"/>
        <v>4.26</v>
      </c>
      <c r="DR42" s="31">
        <f t="shared" si="89"/>
        <v>33</v>
      </c>
      <c r="DS42" s="26">
        <f t="shared" si="90"/>
        <v>33.5</v>
      </c>
      <c r="DT42" s="101">
        <f t="shared" si="44"/>
        <v>37207.89</v>
      </c>
      <c r="DU42" s="101">
        <f t="shared" si="45"/>
        <v>10602.93</v>
      </c>
      <c r="DV42" s="101">
        <f t="shared" si="46"/>
        <v>7498.1100000000006</v>
      </c>
      <c r="DW42" s="102">
        <f t="shared" si="91"/>
        <v>3400.96</v>
      </c>
      <c r="DX42" s="144"/>
      <c r="DY42" s="101">
        <f t="shared" si="92"/>
        <v>423.83</v>
      </c>
      <c r="DZ42" s="101">
        <f t="shared" si="93"/>
        <v>426.89</v>
      </c>
      <c r="EB42" s="84">
        <f>MODEL_DATA!B39</f>
        <v>33</v>
      </c>
      <c r="EC42" s="84">
        <f>MODEL_DATA!C39</f>
        <v>18682.419999999998</v>
      </c>
      <c r="ED42" s="84">
        <f>MODEL_DATA!D39</f>
        <v>958.9</v>
      </c>
      <c r="EE42" s="84">
        <f>MODEL_DATA!E39</f>
        <v>9644.0300000000007</v>
      </c>
      <c r="EF42" s="84">
        <f>MODEL_DATA!F39</f>
        <v>0.09</v>
      </c>
      <c r="EG42" s="84">
        <f>MODEL_DATA!G39</f>
        <v>424.34</v>
      </c>
      <c r="EH42" s="84">
        <f>MODEL_DATA!H39</f>
        <v>3704.46</v>
      </c>
      <c r="EI42" s="84">
        <f>MODEL_DATA!I39</f>
        <v>3793.65</v>
      </c>
      <c r="EJ42" s="99">
        <f>MODEL_DATA!J39</f>
        <v>3916.38</v>
      </c>
      <c r="EK42" s="84">
        <f>MODEL_DATA!K39</f>
        <v>3983.49</v>
      </c>
      <c r="EL42" s="84">
        <f>MODEL_DATA!L39</f>
        <v>3278.23</v>
      </c>
      <c r="EM42" s="99">
        <f>MODEL_DATA!M39</f>
        <v>1366.72</v>
      </c>
      <c r="EN42" s="84">
        <f>MODEL_DATA!N39</f>
        <v>1461.17</v>
      </c>
      <c r="EO42" s="84">
        <f>MODEL_DATA!O39</f>
        <v>201.73</v>
      </c>
      <c r="EP42" s="84">
        <f>MODEL_DATA!P39</f>
        <v>229.03</v>
      </c>
      <c r="EQ42" s="84">
        <f>MODEL_DATA!Q39</f>
        <v>2034.24</v>
      </c>
      <c r="ER42" s="84">
        <f>MODEL_DATA!R39</f>
        <v>1602.1</v>
      </c>
      <c r="ES42" s="84">
        <f>MODEL_DATA!S39</f>
        <v>222.1</v>
      </c>
      <c r="ET42" s="84">
        <f>MODEL_DATA!T39</f>
        <v>197.86</v>
      </c>
      <c r="EU42" s="99">
        <f>MODEL_DATA!U39</f>
        <v>670.53</v>
      </c>
      <c r="EV42" s="84">
        <f>MODEL_DATA!V39</f>
        <v>48.26</v>
      </c>
    </row>
    <row r="43" spans="32:152" x14ac:dyDescent="0.25">
      <c r="AF43" s="32">
        <f t="shared" si="97"/>
        <v>66</v>
      </c>
      <c r="AG43" s="61">
        <f t="shared" si="47"/>
        <v>2.6493755804514745E-3</v>
      </c>
      <c r="AH43" s="63">
        <f>INDEX(Obs_Time!$D$11:$T$211,  MATCH($AF43, Obs_Time!$B$11:$B$211, 0), MATCH(AH$4, Obs_Time!$D$3:$T$3, 0) )</f>
        <v>3.3971000000000001E-3</v>
      </c>
      <c r="AI43" s="61">
        <f t="shared" si="48"/>
        <v>2.5298899604240784E-4</v>
      </c>
      <c r="AJ43" s="63">
        <f>INDEX(Obs_Time!$D$11:$T$211,  MATCH($AF43, Obs_Time!$B$11:$B$211, 0), MATCH(AJ$4, Obs_Time!$D$3:$T$3, 0) )</f>
        <v>8.25E-5</v>
      </c>
      <c r="AK43" s="61">
        <f t="shared" si="49"/>
        <v>5.5372212123041447E-4</v>
      </c>
      <c r="AL43" s="63">
        <f>INDEX(Obs_Time!$D$11:$T$211,  MATCH($AF43, Obs_Time!$B$11:$B$211, 0), MATCH(AL$4, Obs_Time!$D$3:$T$3, 0) )</f>
        <v>6.0099999999999997E-4</v>
      </c>
      <c r="AM43" s="61">
        <f t="shared" si="50"/>
        <v>0</v>
      </c>
      <c r="AN43" s="63">
        <f>INDEX(Obs_Time!$D$11:$T$211,  MATCH($AF43, Obs_Time!$B$11:$B$211, 0), MATCH(AN$4, Obs_Time!$D$3:$T$3, 0) )</f>
        <v>0</v>
      </c>
      <c r="AO43" s="61">
        <f t="shared" si="51"/>
        <v>0</v>
      </c>
      <c r="AP43" s="63">
        <f>INDEX(Obs_Time!$D$11:$T$211,  MATCH($AF43, Obs_Time!$B$11:$B$211, 0), MATCH(AP$4, Obs_Time!$D$3:$T$3, 0) )</f>
        <v>0</v>
      </c>
      <c r="AQ43" s="61">
        <f t="shared" si="52"/>
        <v>1.1549470222224794E-3</v>
      </c>
      <c r="AR43" s="63">
        <f>INDEX(Obs_Time!$D$11:$T$211,  MATCH($AF43, Obs_Time!$B$11:$B$211, 0), MATCH(AR$4, Obs_Time!$D$3:$T$3, 0) )</f>
        <v>1.3068999999999999E-3</v>
      </c>
      <c r="AS43" s="61">
        <f t="shared" si="53"/>
        <v>9.3081454301737192E-4</v>
      </c>
      <c r="AT43" s="63">
        <f>INDEX(Obs_Time!$D$11:$T$211,  MATCH($AF43, Obs_Time!$B$11:$B$211, 0), MATCH(AT$4, Obs_Time!$D$3:$T$3, 0) )</f>
        <v>5.0040000000000002E-4</v>
      </c>
      <c r="AU43" s="61">
        <f t="shared" si="54"/>
        <v>4.1491889017983399E-6</v>
      </c>
      <c r="AV43" s="63">
        <f>INDEX(Obs_Time!$D$11:$T$211,  MATCH($AF43, Obs_Time!$B$11:$B$211, 0), MATCH(AV$4, Obs_Time!$D$3:$T$3, 0) )</f>
        <v>0</v>
      </c>
      <c r="AW43" s="61">
        <f t="shared" si="55"/>
        <v>1.9228858687610548E-4</v>
      </c>
      <c r="AX43" s="63">
        <f>INDEX(Obs_Time!$D$11:$T$211,  MATCH($AF43, Obs_Time!$B$11:$B$211, 0), MATCH(AX$4, Obs_Time!$D$3:$T$3, 0) )</f>
        <v>4.3109000000000003E-3</v>
      </c>
      <c r="AY43" s="61">
        <f t="shared" si="56"/>
        <v>2.8703254932836892E-4</v>
      </c>
      <c r="AZ43" s="63">
        <f>INDEX(Obs_Time!$D$11:$T$211,  MATCH($AF43, Obs_Time!$B$11:$B$211, 0), MATCH(AZ$4, Obs_Time!$D$3:$T$3, 0) )</f>
        <v>6.8203999999999999E-3</v>
      </c>
      <c r="BA43" s="61">
        <f t="shared" si="57"/>
        <v>1.2815874429477904E-2</v>
      </c>
      <c r="BB43" s="63">
        <f>INDEX(Obs_Time!$D$11:$T$211,  MATCH($AF43, Obs_Time!$B$11:$B$211, 0), MATCH(BB$4, Obs_Time!$D$3:$T$3, 0) )</f>
        <v>1.02335E-2</v>
      </c>
      <c r="BC43" s="61">
        <f t="shared" si="58"/>
        <v>7.3272895218299177E-3</v>
      </c>
      <c r="BD43" s="63">
        <f>INDEX(Obs_Time!$D$11:$T$211,  MATCH($AF43, Obs_Time!$B$11:$B$211, 0), MATCH(BD$4, Obs_Time!$D$3:$T$3, 0) )</f>
        <v>6.9484000000000004E-3</v>
      </c>
      <c r="BF43" s="31">
        <f t="shared" si="59"/>
        <v>68</v>
      </c>
      <c r="BG43" s="31">
        <f t="shared" si="60"/>
        <v>69</v>
      </c>
      <c r="BH43" s="57">
        <f t="shared" si="61"/>
        <v>8.1312184015417701E-4</v>
      </c>
      <c r="BI43" s="57">
        <f t="shared" si="62"/>
        <v>4.2849460749723922E-4</v>
      </c>
      <c r="BJ43" s="57">
        <f t="shared" si="63"/>
        <v>8.9443484510428716E-4</v>
      </c>
      <c r="BK43" s="58">
        <f t="shared" si="64"/>
        <v>1.0082719708344699E-2</v>
      </c>
      <c r="BL43" s="57">
        <f t="shared" si="65"/>
        <v>0</v>
      </c>
      <c r="BM43" s="57">
        <f t="shared" si="66"/>
        <v>2.1582699356091188E-2</v>
      </c>
      <c r="BN43" s="57">
        <f t="shared" si="67"/>
        <v>2.2347602558148889E-2</v>
      </c>
      <c r="BQ43" s="57">
        <f t="shared" si="68"/>
        <v>2.0869384406356703E-3</v>
      </c>
      <c r="BR43" s="57">
        <f t="shared" si="69"/>
        <v>2.5114293618252109E-4</v>
      </c>
      <c r="BS43" s="57">
        <f t="shared" si="70"/>
        <v>4.7114401533151628E-4</v>
      </c>
      <c r="BT43" s="57">
        <f t="shared" si="71"/>
        <v>0</v>
      </c>
      <c r="BU43" s="57">
        <f t="shared" si="72"/>
        <v>0</v>
      </c>
      <c r="BV43" s="57">
        <f t="shared" si="73"/>
        <v>1.0179635897574239E-3</v>
      </c>
      <c r="BW43" s="57">
        <f t="shared" si="74"/>
        <v>8.3293601144491614E-4</v>
      </c>
      <c r="BX43" s="58">
        <f t="shared" si="75"/>
        <v>3.3282263918168496E-8</v>
      </c>
      <c r="BY43" s="57">
        <f t="shared" si="76"/>
        <v>9.9794907635423634E-5</v>
      </c>
      <c r="BZ43" s="57">
        <f t="shared" si="77"/>
        <v>1.6742975794567045E-4</v>
      </c>
      <c r="CA43" s="58">
        <f t="shared" si="78"/>
        <v>1.2794228604648288E-2</v>
      </c>
      <c r="CB43" s="57">
        <f t="shared" si="79"/>
        <v>0</v>
      </c>
      <c r="CC43" s="57">
        <f t="shared" si="80"/>
        <v>1.8145998485563065E-2</v>
      </c>
      <c r="CD43" s="57">
        <f t="shared" si="81"/>
        <v>1.8321675787337365E-2</v>
      </c>
      <c r="CE43" s="57">
        <f t="shared" si="82"/>
        <v>7.8712115400580308E-3</v>
      </c>
      <c r="CF43" s="57">
        <f t="shared" si="83"/>
        <v>0</v>
      </c>
      <c r="CG43" s="57">
        <f t="shared" si="84"/>
        <v>2.4121183270335602E-2</v>
      </c>
      <c r="CH43" s="57">
        <f t="shared" si="85"/>
        <v>2.5071885326810001E-2</v>
      </c>
      <c r="CI43" s="58">
        <f t="shared" si="86"/>
        <v>1.1525960230105599E-3</v>
      </c>
      <c r="CJ43" s="57">
        <f t="shared" si="87"/>
        <v>2.2569888527899275E-4</v>
      </c>
      <c r="CL43" s="30">
        <f>Obs_Time!B45</f>
        <v>68</v>
      </c>
      <c r="CM43" s="26">
        <f t="shared" si="88"/>
        <v>69</v>
      </c>
      <c r="CN43" s="20">
        <f t="shared" si="20"/>
        <v>7533.2</v>
      </c>
      <c r="CO43" s="20">
        <f t="shared" si="21"/>
        <v>1963.6100000000001</v>
      </c>
      <c r="CP43" s="20">
        <f t="shared" si="22"/>
        <v>2095.7200000000003</v>
      </c>
      <c r="CQ43" s="106">
        <f t="shared" si="23"/>
        <v>1742.03</v>
      </c>
      <c r="CR43" s="143"/>
      <c r="CS43" s="20">
        <f t="shared" si="24"/>
        <v>540.75</v>
      </c>
      <c r="CT43" s="20">
        <f t="shared" si="25"/>
        <v>611.16000000000008</v>
      </c>
      <c r="CW43" s="20">
        <f t="shared" si="26"/>
        <v>3473.87</v>
      </c>
      <c r="CX43" s="20">
        <f t="shared" si="27"/>
        <v>223.11</v>
      </c>
      <c r="CY43" s="20">
        <f t="shared" si="28"/>
        <v>1740.5</v>
      </c>
      <c r="CZ43" s="20">
        <f t="shared" si="29"/>
        <v>0</v>
      </c>
      <c r="DA43" s="20">
        <f t="shared" si="30"/>
        <v>0</v>
      </c>
      <c r="DB43" s="20">
        <f t="shared" si="31"/>
        <v>792.77</v>
      </c>
      <c r="DC43" s="20">
        <f t="shared" si="32"/>
        <v>1302.9499999999998</v>
      </c>
      <c r="DD43" s="106">
        <f t="shared" si="33"/>
        <v>0.03</v>
      </c>
      <c r="DE43" s="20">
        <f t="shared" si="34"/>
        <v>58.09</v>
      </c>
      <c r="DF43" s="20">
        <f t="shared" si="35"/>
        <v>47.33</v>
      </c>
      <c r="DG43" s="106">
        <f t="shared" si="36"/>
        <v>993</v>
      </c>
      <c r="DH43" s="143"/>
      <c r="DI43" s="20">
        <f t="shared" si="37"/>
        <v>193.15</v>
      </c>
      <c r="DJ43" s="20">
        <f t="shared" si="38"/>
        <v>202.22</v>
      </c>
      <c r="DK43" s="20">
        <f t="shared" si="39"/>
        <v>749.03</v>
      </c>
      <c r="DL43" s="143"/>
      <c r="DM43" s="20">
        <f t="shared" si="40"/>
        <v>347.6</v>
      </c>
      <c r="DN43" s="20">
        <f t="shared" si="41"/>
        <v>408.94</v>
      </c>
      <c r="DO43" s="106">
        <f t="shared" si="42"/>
        <v>71.34</v>
      </c>
      <c r="DP43" s="20">
        <f t="shared" si="43"/>
        <v>3.9</v>
      </c>
      <c r="DR43" s="31">
        <f t="shared" si="89"/>
        <v>34</v>
      </c>
      <c r="DS43" s="26">
        <f t="shared" si="90"/>
        <v>34.5</v>
      </c>
      <c r="DT43" s="101">
        <f t="shared" si="44"/>
        <v>34188.749999999993</v>
      </c>
      <c r="DU43" s="101">
        <f t="shared" si="45"/>
        <v>9786.9700000000012</v>
      </c>
      <c r="DV43" s="101">
        <f t="shared" si="46"/>
        <v>6902.52</v>
      </c>
      <c r="DW43" s="102">
        <f t="shared" si="91"/>
        <v>2528.58</v>
      </c>
      <c r="DX43" s="144"/>
      <c r="DY43" s="101">
        <f t="shared" si="92"/>
        <v>384.78</v>
      </c>
      <c r="DZ43" s="101">
        <f t="shared" si="93"/>
        <v>372.2</v>
      </c>
      <c r="EB43" s="84">
        <f>MODEL_DATA!B40</f>
        <v>34</v>
      </c>
      <c r="EC43" s="84">
        <f>MODEL_DATA!C40</f>
        <v>17156.91</v>
      </c>
      <c r="ED43" s="84">
        <f>MODEL_DATA!D40</f>
        <v>834.46</v>
      </c>
      <c r="EE43" s="84">
        <f>MODEL_DATA!E40</f>
        <v>8952.51</v>
      </c>
      <c r="EF43" s="84">
        <f>MODEL_DATA!F40</f>
        <v>0.01</v>
      </c>
      <c r="EG43" s="84">
        <f>MODEL_DATA!G40</f>
        <v>342.34</v>
      </c>
      <c r="EH43" s="84">
        <f>MODEL_DATA!H40</f>
        <v>3533.32</v>
      </c>
      <c r="EI43" s="84">
        <f>MODEL_DATA!I40</f>
        <v>3369.2</v>
      </c>
      <c r="EJ43" s="99">
        <f>MODEL_DATA!J40</f>
        <v>3356.2</v>
      </c>
      <c r="EK43" s="84">
        <f>MODEL_DATA!K40</f>
        <v>3154.18</v>
      </c>
      <c r="EL43" s="84">
        <f>MODEL_DATA!L40</f>
        <v>2859.14</v>
      </c>
      <c r="EM43" s="99">
        <f>MODEL_DATA!M40</f>
        <v>1091.26</v>
      </c>
      <c r="EN43" s="84">
        <f>MODEL_DATA!N40</f>
        <v>1247.1300000000001</v>
      </c>
      <c r="EO43" s="84">
        <f>MODEL_DATA!O40</f>
        <v>188.64</v>
      </c>
      <c r="EP43" s="84">
        <f>MODEL_DATA!P40</f>
        <v>197.38</v>
      </c>
      <c r="EQ43" s="84">
        <f>MODEL_DATA!Q40</f>
        <v>1437.32</v>
      </c>
      <c r="ER43" s="84">
        <f>MODEL_DATA!R40</f>
        <v>1402.57</v>
      </c>
      <c r="ES43" s="84">
        <f>MODEL_DATA!S40</f>
        <v>196.14</v>
      </c>
      <c r="ET43" s="84">
        <f>MODEL_DATA!T40</f>
        <v>174.82</v>
      </c>
      <c r="EU43" s="99">
        <f>MODEL_DATA!U40</f>
        <v>615.16</v>
      </c>
      <c r="EV43" s="84">
        <f>MODEL_DATA!V40</f>
        <v>45.93</v>
      </c>
    </row>
    <row r="44" spans="32:152" x14ac:dyDescent="0.25">
      <c r="AF44" s="32">
        <f t="shared" si="97"/>
        <v>68</v>
      </c>
      <c r="AG44" s="61">
        <f t="shared" si="47"/>
        <v>2.0869384406356703E-3</v>
      </c>
      <c r="AH44" s="63">
        <f>INDEX(Obs_Time!$D$11:$T$211,  MATCH($AF44, Obs_Time!$B$11:$B$211, 0), MATCH(AH$4, Obs_Time!$D$3:$T$3, 0) )</f>
        <v>3.1855E-3</v>
      </c>
      <c r="AI44" s="61">
        <f t="shared" si="48"/>
        <v>2.5114293618252109E-4</v>
      </c>
      <c r="AJ44" s="63">
        <f>INDEX(Obs_Time!$D$11:$T$211,  MATCH($AF44, Obs_Time!$B$11:$B$211, 0), MATCH(AJ$4, Obs_Time!$D$3:$T$3, 0) )</f>
        <v>6.7700000000000006E-5</v>
      </c>
      <c r="AK44" s="61">
        <f t="shared" si="49"/>
        <v>4.7114401533151628E-4</v>
      </c>
      <c r="AL44" s="63">
        <f>INDEX(Obs_Time!$D$11:$T$211,  MATCH($AF44, Obs_Time!$B$11:$B$211, 0), MATCH(AL$4, Obs_Time!$D$3:$T$3, 0) )</f>
        <v>4.7390000000000003E-4</v>
      </c>
      <c r="AM44" s="61">
        <f t="shared" si="50"/>
        <v>0</v>
      </c>
      <c r="AN44" s="63">
        <f>INDEX(Obs_Time!$D$11:$T$211,  MATCH($AF44, Obs_Time!$B$11:$B$211, 0), MATCH(AN$4, Obs_Time!$D$3:$T$3, 0) )</f>
        <v>0</v>
      </c>
      <c r="AO44" s="61">
        <f t="shared" si="51"/>
        <v>0</v>
      </c>
      <c r="AP44" s="63">
        <f>INDEX(Obs_Time!$D$11:$T$211,  MATCH($AF44, Obs_Time!$B$11:$B$211, 0), MATCH(AP$4, Obs_Time!$D$3:$T$3, 0) )</f>
        <v>0</v>
      </c>
      <c r="AQ44" s="61">
        <f t="shared" si="52"/>
        <v>1.0179635897574239E-3</v>
      </c>
      <c r="AR44" s="63">
        <f>INDEX(Obs_Time!$D$11:$T$211,  MATCH($AF44, Obs_Time!$B$11:$B$211, 0), MATCH(AR$4, Obs_Time!$D$3:$T$3, 0) )</f>
        <v>1.1042999999999999E-3</v>
      </c>
      <c r="AS44" s="61">
        <f t="shared" si="53"/>
        <v>8.3293601144491614E-4</v>
      </c>
      <c r="AT44" s="63">
        <f>INDEX(Obs_Time!$D$11:$T$211,  MATCH($AF44, Obs_Time!$B$11:$B$211, 0), MATCH(AT$4, Obs_Time!$D$3:$T$3, 0) )</f>
        <v>4.3780000000000002E-4</v>
      </c>
      <c r="AU44" s="61">
        <f t="shared" si="54"/>
        <v>3.3282263918168496E-8</v>
      </c>
      <c r="AV44" s="63">
        <f>INDEX(Obs_Time!$D$11:$T$211,  MATCH($AF44, Obs_Time!$B$11:$B$211, 0), MATCH(AV$4, Obs_Time!$D$3:$T$3, 0) )</f>
        <v>0</v>
      </c>
      <c r="AW44" s="61">
        <f t="shared" si="55"/>
        <v>9.9794907635423634E-5</v>
      </c>
      <c r="AX44" s="63">
        <f>INDEX(Obs_Time!$D$11:$T$211,  MATCH($AF44, Obs_Time!$B$11:$B$211, 0), MATCH(AX$4, Obs_Time!$D$3:$T$3, 0) )</f>
        <v>3.4959000000000001E-3</v>
      </c>
      <c r="AY44" s="61">
        <f t="shared" si="56"/>
        <v>1.6742975794567045E-4</v>
      </c>
      <c r="AZ44" s="63">
        <f>INDEX(Obs_Time!$D$11:$T$211,  MATCH($AF44, Obs_Time!$B$11:$B$211, 0), MATCH(AZ$4, Obs_Time!$D$3:$T$3, 0) )</f>
        <v>6.5237000000000003E-3</v>
      </c>
      <c r="BA44" s="61">
        <f t="shared" si="57"/>
        <v>1.2794228604648288E-2</v>
      </c>
      <c r="BB44" s="63">
        <f>INDEX(Obs_Time!$D$11:$T$211,  MATCH($AF44, Obs_Time!$B$11:$B$211, 0), MATCH(BB$4, Obs_Time!$D$3:$T$3, 0) )</f>
        <v>9.8557999999999996E-3</v>
      </c>
      <c r="BC44" s="61">
        <f t="shared" si="58"/>
        <v>7.8712115400580308E-3</v>
      </c>
      <c r="BD44" s="63">
        <f>INDEX(Obs_Time!$D$11:$T$211,  MATCH($AF44, Obs_Time!$B$11:$B$211, 0), MATCH(BD$4, Obs_Time!$D$3:$T$3, 0) )</f>
        <v>6.7748000000000001E-3</v>
      </c>
      <c r="BF44" s="31">
        <f t="shared" si="59"/>
        <v>70</v>
      </c>
      <c r="BG44" s="31">
        <f t="shared" si="60"/>
        <v>71</v>
      </c>
      <c r="BH44" s="57">
        <f t="shared" si="61"/>
        <v>6.6166802105839669E-4</v>
      </c>
      <c r="BI44" s="57">
        <f t="shared" si="62"/>
        <v>3.1650088040289099E-4</v>
      </c>
      <c r="BJ44" s="57">
        <f t="shared" si="63"/>
        <v>7.7936340286151719E-4</v>
      </c>
      <c r="BK44" s="58">
        <f t="shared" si="64"/>
        <v>1.1080208795522375E-2</v>
      </c>
      <c r="BL44" s="57">
        <f t="shared" si="65"/>
        <v>0</v>
      </c>
      <c r="BM44" s="57">
        <f t="shared" si="66"/>
        <v>1.8295902699643457E-2</v>
      </c>
      <c r="BN44" s="57">
        <f t="shared" si="67"/>
        <v>1.9405511940587761E-2</v>
      </c>
      <c r="BQ44" s="57">
        <f t="shared" si="68"/>
        <v>1.7142852371160474E-3</v>
      </c>
      <c r="BR44" s="57">
        <f t="shared" si="69"/>
        <v>1.9314964107193221E-4</v>
      </c>
      <c r="BS44" s="57">
        <f t="shared" si="70"/>
        <v>3.4616430152596559E-4</v>
      </c>
      <c r="BT44" s="57">
        <f t="shared" si="71"/>
        <v>0</v>
      </c>
      <c r="BU44" s="57">
        <f t="shared" si="72"/>
        <v>0</v>
      </c>
      <c r="BV44" s="57">
        <f t="shared" si="73"/>
        <v>8.4737632876208651E-4</v>
      </c>
      <c r="BW44" s="57">
        <f t="shared" si="74"/>
        <v>7.4550314120022448E-4</v>
      </c>
      <c r="BX44" s="58">
        <f t="shared" si="75"/>
        <v>0</v>
      </c>
      <c r="BY44" s="57">
        <f t="shared" si="76"/>
        <v>5.5403438995393563E-5</v>
      </c>
      <c r="BZ44" s="57">
        <f t="shared" si="77"/>
        <v>1.0534667634950489E-4</v>
      </c>
      <c r="CA44" s="58">
        <f t="shared" si="78"/>
        <v>1.3268761776359462E-2</v>
      </c>
      <c r="CB44" s="57">
        <f t="shared" si="79"/>
        <v>0</v>
      </c>
      <c r="CC44" s="57">
        <f t="shared" si="80"/>
        <v>1.5687387145323948E-2</v>
      </c>
      <c r="CD44" s="57">
        <f t="shared" si="81"/>
        <v>1.5737687094552963E-2</v>
      </c>
      <c r="CE44" s="57">
        <f t="shared" si="82"/>
        <v>9.2952237635914852E-3</v>
      </c>
      <c r="CF44" s="57">
        <f t="shared" si="83"/>
        <v>0</v>
      </c>
      <c r="CG44" s="57">
        <f t="shared" si="84"/>
        <v>2.0222656008749135E-2</v>
      </c>
      <c r="CH44" s="57">
        <f t="shared" si="85"/>
        <v>2.1887472640659194E-2</v>
      </c>
      <c r="CI44" s="58">
        <f t="shared" si="86"/>
        <v>8.9942557612836932E-4</v>
      </c>
      <c r="CJ44" s="57">
        <f t="shared" si="87"/>
        <v>1.6724866114263824E-4</v>
      </c>
      <c r="CL44" s="30">
        <f>Obs_Time!B46</f>
        <v>70</v>
      </c>
      <c r="CM44" s="26">
        <f t="shared" si="88"/>
        <v>71</v>
      </c>
      <c r="CN44" s="20">
        <f t="shared" si="20"/>
        <v>6130.0500000000011</v>
      </c>
      <c r="CO44" s="20">
        <f t="shared" si="21"/>
        <v>1450.39</v>
      </c>
      <c r="CP44" s="20">
        <f t="shared" si="22"/>
        <v>1826.1000000000001</v>
      </c>
      <c r="CQ44" s="106">
        <f t="shared" si="23"/>
        <v>1914.37</v>
      </c>
      <c r="CR44" s="143"/>
      <c r="CS44" s="20">
        <f t="shared" si="24"/>
        <v>458.4</v>
      </c>
      <c r="CT44" s="20">
        <f t="shared" si="25"/>
        <v>530.70000000000005</v>
      </c>
      <c r="CW44" s="20">
        <f t="shared" si="26"/>
        <v>2853.56</v>
      </c>
      <c r="CX44" s="20">
        <f t="shared" si="27"/>
        <v>171.59</v>
      </c>
      <c r="CY44" s="20">
        <f t="shared" si="28"/>
        <v>1278.8000000000002</v>
      </c>
      <c r="CZ44" s="20">
        <f t="shared" si="29"/>
        <v>0</v>
      </c>
      <c r="DA44" s="20">
        <f t="shared" si="30"/>
        <v>0</v>
      </c>
      <c r="DB44" s="20">
        <f t="shared" si="31"/>
        <v>659.92000000000007</v>
      </c>
      <c r="DC44" s="20">
        <f t="shared" si="32"/>
        <v>1166.18</v>
      </c>
      <c r="DD44" s="106">
        <f t="shared" si="33"/>
        <v>0</v>
      </c>
      <c r="DE44" s="20">
        <f t="shared" si="34"/>
        <v>32.25</v>
      </c>
      <c r="DF44" s="20">
        <f t="shared" si="35"/>
        <v>29.78</v>
      </c>
      <c r="DG44" s="106">
        <f t="shared" si="36"/>
        <v>1029.83</v>
      </c>
      <c r="DH44" s="143"/>
      <c r="DI44" s="20">
        <f t="shared" si="37"/>
        <v>166.98000000000002</v>
      </c>
      <c r="DJ44" s="20">
        <f t="shared" si="38"/>
        <v>173.7</v>
      </c>
      <c r="DK44" s="20">
        <f t="shared" si="39"/>
        <v>884.54</v>
      </c>
      <c r="DL44" s="143"/>
      <c r="DM44" s="20">
        <f t="shared" si="40"/>
        <v>291.41999999999996</v>
      </c>
      <c r="DN44" s="20">
        <f t="shared" si="41"/>
        <v>357</v>
      </c>
      <c r="DO44" s="106">
        <f t="shared" si="42"/>
        <v>55.67</v>
      </c>
      <c r="DP44" s="20">
        <f t="shared" si="43"/>
        <v>2.89</v>
      </c>
      <c r="DR44" s="31">
        <f t="shared" si="89"/>
        <v>35</v>
      </c>
      <c r="DS44" s="26">
        <f t="shared" si="90"/>
        <v>35.5</v>
      </c>
      <c r="DT44" s="101">
        <f t="shared" si="44"/>
        <v>29751.22</v>
      </c>
      <c r="DU44" s="101">
        <f t="shared" si="45"/>
        <v>7665.6500000000005</v>
      </c>
      <c r="DV44" s="101">
        <f t="shared" si="46"/>
        <v>5965.3899999999994</v>
      </c>
      <c r="DW44" s="102">
        <f t="shared" si="91"/>
        <v>2450.2799999999997</v>
      </c>
      <c r="DX44" s="144"/>
      <c r="DY44" s="101">
        <f t="shared" si="92"/>
        <v>359.86</v>
      </c>
      <c r="DZ44" s="101">
        <f t="shared" si="93"/>
        <v>349.21000000000004</v>
      </c>
      <c r="EB44" s="84">
        <f>MODEL_DATA!B41</f>
        <v>35</v>
      </c>
      <c r="EC44" s="84">
        <f>MODEL_DATA!C41</f>
        <v>15799.68</v>
      </c>
      <c r="ED44" s="84">
        <f>MODEL_DATA!D41</f>
        <v>728.01</v>
      </c>
      <c r="EE44" s="84">
        <f>MODEL_DATA!E41</f>
        <v>6937.64</v>
      </c>
      <c r="EF44" s="84">
        <f>MODEL_DATA!F41</f>
        <v>0</v>
      </c>
      <c r="EG44" s="84">
        <f>MODEL_DATA!G41</f>
        <v>320.5</v>
      </c>
      <c r="EH44" s="84">
        <f>MODEL_DATA!H41</f>
        <v>3096.31</v>
      </c>
      <c r="EI44" s="84">
        <f>MODEL_DATA!I41</f>
        <v>2869.08</v>
      </c>
      <c r="EJ44" s="99">
        <f>MODEL_DATA!J41</f>
        <v>2956.23</v>
      </c>
      <c r="EK44" s="84">
        <f>MODEL_DATA!K41</f>
        <v>2422.06</v>
      </c>
      <c r="EL44" s="84">
        <f>MODEL_DATA!L41</f>
        <v>2558.1</v>
      </c>
      <c r="EM44" s="99">
        <f>MODEL_DATA!M41</f>
        <v>1236.74</v>
      </c>
      <c r="EN44" s="84">
        <f>MODEL_DATA!N41</f>
        <v>1604.76</v>
      </c>
      <c r="EO44" s="84">
        <f>MODEL_DATA!O41</f>
        <v>164.23</v>
      </c>
      <c r="EP44" s="84">
        <f>MODEL_DATA!P41</f>
        <v>174.94</v>
      </c>
      <c r="EQ44" s="84">
        <f>MODEL_DATA!Q41</f>
        <v>1213.54</v>
      </c>
      <c r="ER44" s="84">
        <f>MODEL_DATA!R41</f>
        <v>1589.68</v>
      </c>
      <c r="ES44" s="84">
        <f>MODEL_DATA!S41</f>
        <v>195.63</v>
      </c>
      <c r="ET44" s="84">
        <f>MODEL_DATA!T41</f>
        <v>174.27</v>
      </c>
      <c r="EU44" s="99">
        <f>MODEL_DATA!U41</f>
        <v>563.44000000000005</v>
      </c>
      <c r="EV44" s="84">
        <f>MODEL_DATA!V41</f>
        <v>37.119999999999997</v>
      </c>
    </row>
    <row r="45" spans="32:152" x14ac:dyDescent="0.25">
      <c r="AF45" s="32">
        <f t="shared" si="97"/>
        <v>70</v>
      </c>
      <c r="AG45" s="61">
        <f t="shared" si="47"/>
        <v>1.7142852371160474E-3</v>
      </c>
      <c r="AH45" s="63">
        <f>INDEX(Obs_Time!$D$11:$T$211,  MATCH($AF45, Obs_Time!$B$11:$B$211, 0), MATCH(AH$4, Obs_Time!$D$3:$T$3, 0) )</f>
        <v>2.9083999999999998E-3</v>
      </c>
      <c r="AI45" s="61">
        <f t="shared" si="48"/>
        <v>1.9314964107193221E-4</v>
      </c>
      <c r="AJ45" s="63">
        <f>INDEX(Obs_Time!$D$11:$T$211,  MATCH($AF45, Obs_Time!$B$11:$B$211, 0), MATCH(AJ$4, Obs_Time!$D$3:$T$3, 0) )</f>
        <v>5.2899999999999998E-5</v>
      </c>
      <c r="AK45" s="61">
        <f t="shared" si="49"/>
        <v>3.4616430152596559E-4</v>
      </c>
      <c r="AL45" s="63">
        <f>INDEX(Obs_Time!$D$11:$T$211,  MATCH($AF45, Obs_Time!$B$11:$B$211, 0), MATCH(AL$4, Obs_Time!$D$3:$T$3, 0) )</f>
        <v>3.4689999999999998E-4</v>
      </c>
      <c r="AM45" s="61">
        <f t="shared" si="50"/>
        <v>0</v>
      </c>
      <c r="AN45" s="63">
        <f>INDEX(Obs_Time!$D$11:$T$211,  MATCH($AF45, Obs_Time!$B$11:$B$211, 0), MATCH(AN$4, Obs_Time!$D$3:$T$3, 0) )</f>
        <v>0</v>
      </c>
      <c r="AO45" s="61">
        <f t="shared" si="51"/>
        <v>0</v>
      </c>
      <c r="AP45" s="63">
        <f>INDEX(Obs_Time!$D$11:$T$211,  MATCH($AF45, Obs_Time!$B$11:$B$211, 0), MATCH(AP$4, Obs_Time!$D$3:$T$3, 0) )</f>
        <v>0</v>
      </c>
      <c r="AQ45" s="61">
        <f t="shared" si="52"/>
        <v>8.4737632876208651E-4</v>
      </c>
      <c r="AR45" s="63">
        <f>INDEX(Obs_Time!$D$11:$T$211,  MATCH($AF45, Obs_Time!$B$11:$B$211, 0), MATCH(AR$4, Obs_Time!$D$3:$T$3, 0) )</f>
        <v>9.0160000000000001E-4</v>
      </c>
      <c r="AS45" s="61">
        <f t="shared" si="53"/>
        <v>7.4550314120022448E-4</v>
      </c>
      <c r="AT45" s="63">
        <f>INDEX(Obs_Time!$D$11:$T$211,  MATCH($AF45, Obs_Time!$B$11:$B$211, 0), MATCH(AT$4, Obs_Time!$D$3:$T$3, 0) )</f>
        <v>3.8319999999999999E-4</v>
      </c>
      <c r="AU45" s="61">
        <f t="shared" si="54"/>
        <v>0</v>
      </c>
      <c r="AV45" s="63">
        <f>INDEX(Obs_Time!$D$11:$T$211,  MATCH($AF45, Obs_Time!$B$11:$B$211, 0), MATCH(AV$4, Obs_Time!$D$3:$T$3, 0) )</f>
        <v>0</v>
      </c>
      <c r="AW45" s="61">
        <f t="shared" si="55"/>
        <v>5.5403438995393563E-5</v>
      </c>
      <c r="AX45" s="63">
        <f>INDEX(Obs_Time!$D$11:$T$211,  MATCH($AF45, Obs_Time!$B$11:$B$211, 0), MATCH(AX$4, Obs_Time!$D$3:$T$3, 0) )</f>
        <v>2.6808000000000001E-3</v>
      </c>
      <c r="AY45" s="61">
        <f t="shared" si="56"/>
        <v>1.0534667634950489E-4</v>
      </c>
      <c r="AZ45" s="63">
        <f>INDEX(Obs_Time!$D$11:$T$211,  MATCH($AF45, Obs_Time!$B$11:$B$211, 0), MATCH(AZ$4, Obs_Time!$D$3:$T$3, 0) )</f>
        <v>6.2164000000000004E-3</v>
      </c>
      <c r="BA45" s="61">
        <f t="shared" si="57"/>
        <v>1.3268761776359462E-2</v>
      </c>
      <c r="BB45" s="63">
        <f>INDEX(Obs_Time!$D$11:$T$211,  MATCH($AF45, Obs_Time!$B$11:$B$211, 0), MATCH(BB$4, Obs_Time!$D$3:$T$3, 0) )</f>
        <v>9.5528000000000002E-3</v>
      </c>
      <c r="BC45" s="61">
        <f t="shared" si="58"/>
        <v>9.2952237635914852E-3</v>
      </c>
      <c r="BD45" s="63">
        <f>INDEX(Obs_Time!$D$11:$T$211,  MATCH($AF45, Obs_Time!$B$11:$B$211, 0), MATCH(BD$4, Obs_Time!$D$3:$T$3, 0) )</f>
        <v>6.6011000000000004E-3</v>
      </c>
      <c r="BF45" s="31">
        <f t="shared" si="59"/>
        <v>72</v>
      </c>
      <c r="BG45" s="31">
        <f t="shared" si="60"/>
        <v>73</v>
      </c>
      <c r="BH45" s="57">
        <f t="shared" si="61"/>
        <v>5.760598872157957E-4</v>
      </c>
      <c r="BI45" s="57">
        <f t="shared" si="62"/>
        <v>3.150191817025858E-4</v>
      </c>
      <c r="BJ45" s="57">
        <f t="shared" si="63"/>
        <v>6.8216170799173417E-4</v>
      </c>
      <c r="BK45" s="58">
        <f t="shared" si="64"/>
        <v>1.2385846420481988E-2</v>
      </c>
      <c r="BL45" s="57">
        <f t="shared" si="65"/>
        <v>0</v>
      </c>
      <c r="BM45" s="57">
        <f t="shared" si="66"/>
        <v>1.80875593050271E-2</v>
      </c>
      <c r="BN45" s="57">
        <f t="shared" si="67"/>
        <v>2.0593171687771274E-2</v>
      </c>
      <c r="BQ45" s="57">
        <f t="shared" si="68"/>
        <v>1.3787165272419668E-3</v>
      </c>
      <c r="BR45" s="57">
        <f t="shared" si="69"/>
        <v>1.697024295588583E-4</v>
      </c>
      <c r="BS45" s="57">
        <f t="shared" si="70"/>
        <v>3.499648542264852E-4</v>
      </c>
      <c r="BT45" s="57">
        <f t="shared" si="71"/>
        <v>0</v>
      </c>
      <c r="BU45" s="57">
        <f t="shared" si="72"/>
        <v>0</v>
      </c>
      <c r="BV45" s="57">
        <f t="shared" si="73"/>
        <v>7.1402678375368748E-4</v>
      </c>
      <c r="BW45" s="57">
        <f t="shared" si="74"/>
        <v>6.6629766760720459E-4</v>
      </c>
      <c r="BX45" s="58">
        <f t="shared" si="75"/>
        <v>0</v>
      </c>
      <c r="BY45" s="57">
        <f t="shared" si="76"/>
        <v>2.6628009439646516E-5</v>
      </c>
      <c r="BZ45" s="57">
        <f t="shared" si="77"/>
        <v>5.1187589213476685E-5</v>
      </c>
      <c r="CA45" s="58">
        <f t="shared" si="78"/>
        <v>1.4082541714596709E-2</v>
      </c>
      <c r="CB45" s="57">
        <f t="shared" si="79"/>
        <v>0</v>
      </c>
      <c r="CC45" s="57">
        <f t="shared" si="80"/>
        <v>1.5975806587988604E-2</v>
      </c>
      <c r="CD45" s="57">
        <f t="shared" si="81"/>
        <v>1.657304388794259E-2</v>
      </c>
      <c r="CE45" s="57">
        <f t="shared" si="82"/>
        <v>1.1002020792196783E-2</v>
      </c>
      <c r="CF45" s="57">
        <f t="shared" si="83"/>
        <v>0</v>
      </c>
      <c r="CG45" s="57">
        <f t="shared" si="84"/>
        <v>1.9647383830063633E-2</v>
      </c>
      <c r="CH45" s="57">
        <f t="shared" si="85"/>
        <v>2.3313530381896541E-2</v>
      </c>
      <c r="CI45" s="58">
        <f t="shared" si="86"/>
        <v>6.8406105430708023E-4</v>
      </c>
      <c r="CJ45" s="57">
        <f t="shared" si="87"/>
        <v>1.5509564424300013E-4</v>
      </c>
      <c r="CL45" s="30">
        <f>Obs_Time!B47</f>
        <v>72</v>
      </c>
      <c r="CM45" s="26">
        <f t="shared" si="88"/>
        <v>73</v>
      </c>
      <c r="CN45" s="20">
        <f t="shared" si="20"/>
        <v>5336.93</v>
      </c>
      <c r="CO45" s="20">
        <f t="shared" si="21"/>
        <v>1443.6</v>
      </c>
      <c r="CP45" s="20">
        <f t="shared" si="22"/>
        <v>1598.35</v>
      </c>
      <c r="CQ45" s="106">
        <f t="shared" si="23"/>
        <v>2139.9499999999998</v>
      </c>
      <c r="CR45" s="143"/>
      <c r="CS45" s="20">
        <f t="shared" si="24"/>
        <v>453.18</v>
      </c>
      <c r="CT45" s="20">
        <f t="shared" si="25"/>
        <v>563.18000000000006</v>
      </c>
      <c r="CW45" s="20">
        <f t="shared" si="26"/>
        <v>2294.98</v>
      </c>
      <c r="CX45" s="20">
        <f t="shared" si="27"/>
        <v>150.76</v>
      </c>
      <c r="CY45" s="20">
        <f t="shared" si="28"/>
        <v>1292.8399999999999</v>
      </c>
      <c r="CZ45" s="20">
        <f t="shared" si="29"/>
        <v>0</v>
      </c>
      <c r="DA45" s="20">
        <f t="shared" si="30"/>
        <v>0</v>
      </c>
      <c r="DB45" s="20">
        <f t="shared" si="31"/>
        <v>556.07000000000005</v>
      </c>
      <c r="DC45" s="20">
        <f t="shared" si="32"/>
        <v>1042.28</v>
      </c>
      <c r="DD45" s="106">
        <f t="shared" si="33"/>
        <v>0</v>
      </c>
      <c r="DE45" s="20">
        <f t="shared" si="34"/>
        <v>15.5</v>
      </c>
      <c r="DF45" s="20">
        <f t="shared" si="35"/>
        <v>14.469999999999999</v>
      </c>
      <c r="DG45" s="106">
        <f t="shared" si="36"/>
        <v>1092.99</v>
      </c>
      <c r="DH45" s="143"/>
      <c r="DI45" s="20">
        <f t="shared" si="37"/>
        <v>170.05</v>
      </c>
      <c r="DJ45" s="20">
        <f t="shared" si="38"/>
        <v>182.92000000000002</v>
      </c>
      <c r="DK45" s="20">
        <f t="shared" si="39"/>
        <v>1046.96</v>
      </c>
      <c r="DL45" s="143"/>
      <c r="DM45" s="20">
        <f t="shared" si="40"/>
        <v>283.13</v>
      </c>
      <c r="DN45" s="20">
        <f t="shared" si="41"/>
        <v>380.26</v>
      </c>
      <c r="DO45" s="106">
        <f t="shared" si="42"/>
        <v>42.34</v>
      </c>
      <c r="DP45" s="20">
        <f t="shared" si="43"/>
        <v>2.6799999999999997</v>
      </c>
      <c r="DR45" s="31">
        <f t="shared" si="89"/>
        <v>36</v>
      </c>
      <c r="DS45" s="26">
        <f t="shared" si="90"/>
        <v>36.5</v>
      </c>
      <c r="DT45" s="101">
        <f t="shared" si="44"/>
        <v>27123.079999999998</v>
      </c>
      <c r="DU45" s="101">
        <f t="shared" si="45"/>
        <v>7254.34</v>
      </c>
      <c r="DV45" s="101">
        <f t="shared" si="46"/>
        <v>5378.32</v>
      </c>
      <c r="DW45" s="102">
        <f t="shared" si="91"/>
        <v>2684.4300000000003</v>
      </c>
      <c r="DX45" s="144"/>
      <c r="DY45" s="101">
        <f t="shared" si="92"/>
        <v>447.62</v>
      </c>
      <c r="DZ45" s="101">
        <f t="shared" si="93"/>
        <v>421.7</v>
      </c>
      <c r="EB45" s="84">
        <f>MODEL_DATA!B42</f>
        <v>36</v>
      </c>
      <c r="EC45" s="84">
        <f>MODEL_DATA!C42</f>
        <v>14238.87</v>
      </c>
      <c r="ED45" s="84">
        <f>MODEL_DATA!D42</f>
        <v>692.83</v>
      </c>
      <c r="EE45" s="84">
        <f>MODEL_DATA!E42</f>
        <v>6561.51</v>
      </c>
      <c r="EF45" s="84">
        <f>MODEL_DATA!F42</f>
        <v>0</v>
      </c>
      <c r="EG45" s="84">
        <f>MODEL_DATA!G42</f>
        <v>251.55</v>
      </c>
      <c r="EH45" s="84">
        <f>MODEL_DATA!H42</f>
        <v>2767.88</v>
      </c>
      <c r="EI45" s="84">
        <f>MODEL_DATA!I42</f>
        <v>2610.44</v>
      </c>
      <c r="EJ45" s="99">
        <f>MODEL_DATA!J42</f>
        <v>2692.95</v>
      </c>
      <c r="EK45" s="84">
        <f>MODEL_DATA!K42</f>
        <v>1907.14</v>
      </c>
      <c r="EL45" s="84">
        <f>MODEL_DATA!L42</f>
        <v>2314.35</v>
      </c>
      <c r="EM45" s="99">
        <f>MODEL_DATA!M42</f>
        <v>1176.23</v>
      </c>
      <c r="EN45" s="84">
        <f>MODEL_DATA!N42</f>
        <v>1182.45</v>
      </c>
      <c r="EO45" s="84">
        <f>MODEL_DATA!O42</f>
        <v>202.01</v>
      </c>
      <c r="EP45" s="84">
        <f>MODEL_DATA!P42</f>
        <v>213.38</v>
      </c>
      <c r="EQ45" s="84">
        <f>MODEL_DATA!Q42</f>
        <v>1508.2</v>
      </c>
      <c r="ER45" s="84">
        <f>MODEL_DATA!R42</f>
        <v>1161.97</v>
      </c>
      <c r="ES45" s="84">
        <f>MODEL_DATA!S42</f>
        <v>245.61</v>
      </c>
      <c r="ET45" s="84">
        <f>MODEL_DATA!T42</f>
        <v>208.32</v>
      </c>
      <c r="EU45" s="99">
        <f>MODEL_DATA!U42</f>
        <v>509.69</v>
      </c>
      <c r="EV45" s="84">
        <f>MODEL_DATA!V42</f>
        <v>30.49</v>
      </c>
    </row>
    <row r="46" spans="32:152" x14ac:dyDescent="0.25">
      <c r="AF46" s="32">
        <f t="shared" si="97"/>
        <v>72</v>
      </c>
      <c r="AG46" s="61">
        <f t="shared" si="47"/>
        <v>1.3787165272419668E-3</v>
      </c>
      <c r="AH46" s="63">
        <f>INDEX(Obs_Time!$D$11:$T$211,  MATCH($AF46, Obs_Time!$B$11:$B$211, 0), MATCH(AH$4, Obs_Time!$D$3:$T$3, 0) )</f>
        <v>2.6315000000000002E-3</v>
      </c>
      <c r="AI46" s="61">
        <f t="shared" si="48"/>
        <v>1.697024295588583E-4</v>
      </c>
      <c r="AJ46" s="63">
        <f>INDEX(Obs_Time!$D$11:$T$211,  MATCH($AF46, Obs_Time!$B$11:$B$211, 0), MATCH(AJ$4, Obs_Time!$D$3:$T$3, 0) )</f>
        <v>3.79E-5</v>
      </c>
      <c r="AK46" s="61">
        <f t="shared" si="49"/>
        <v>3.499648542264852E-4</v>
      </c>
      <c r="AL46" s="63">
        <f>INDEX(Obs_Time!$D$11:$T$211,  MATCH($AF46, Obs_Time!$B$11:$B$211, 0), MATCH(AL$4, Obs_Time!$D$3:$T$3, 0) )</f>
        <v>2.1990000000000001E-4</v>
      </c>
      <c r="AM46" s="61">
        <f t="shared" si="50"/>
        <v>0</v>
      </c>
      <c r="AN46" s="63">
        <f>INDEX(Obs_Time!$D$11:$T$211,  MATCH($AF46, Obs_Time!$B$11:$B$211, 0), MATCH(AN$4, Obs_Time!$D$3:$T$3, 0) )</f>
        <v>0</v>
      </c>
      <c r="AO46" s="61">
        <f t="shared" si="51"/>
        <v>0</v>
      </c>
      <c r="AP46" s="63">
        <f>INDEX(Obs_Time!$D$11:$T$211,  MATCH($AF46, Obs_Time!$B$11:$B$211, 0), MATCH(AP$4, Obs_Time!$D$3:$T$3, 0) )</f>
        <v>0</v>
      </c>
      <c r="AQ46" s="61">
        <f t="shared" si="52"/>
        <v>7.1402678375368748E-4</v>
      </c>
      <c r="AR46" s="63">
        <f>INDEX(Obs_Time!$D$11:$T$211,  MATCH($AF46, Obs_Time!$B$11:$B$211, 0), MATCH(AR$4, Obs_Time!$D$3:$T$3, 0) )</f>
        <v>7.4310000000000001E-4</v>
      </c>
      <c r="AS46" s="61">
        <f t="shared" si="53"/>
        <v>6.6629766760720459E-4</v>
      </c>
      <c r="AT46" s="63">
        <f>INDEX(Obs_Time!$D$11:$T$211,  MATCH($AF46, Obs_Time!$B$11:$B$211, 0), MATCH(AT$4, Obs_Time!$D$3:$T$3, 0) )</f>
        <v>3.3530000000000002E-4</v>
      </c>
      <c r="AU46" s="61">
        <f t="shared" si="54"/>
        <v>0</v>
      </c>
      <c r="AV46" s="63">
        <f>INDEX(Obs_Time!$D$11:$T$211,  MATCH($AF46, Obs_Time!$B$11:$B$211, 0), MATCH(AV$4, Obs_Time!$D$3:$T$3, 0) )</f>
        <v>0</v>
      </c>
      <c r="AW46" s="61">
        <f t="shared" si="55"/>
        <v>2.6628009439646516E-5</v>
      </c>
      <c r="AX46" s="63">
        <f>INDEX(Obs_Time!$D$11:$T$211,  MATCH($AF46, Obs_Time!$B$11:$B$211, 0), MATCH(AX$4, Obs_Time!$D$3:$T$3, 0) )</f>
        <v>2.2196999999999998E-3</v>
      </c>
      <c r="AY46" s="61">
        <f t="shared" si="56"/>
        <v>5.1187589213476685E-5</v>
      </c>
      <c r="AZ46" s="63">
        <f>INDEX(Obs_Time!$D$11:$T$211,  MATCH($AF46, Obs_Time!$B$11:$B$211, 0), MATCH(AZ$4, Obs_Time!$D$3:$T$3, 0) )</f>
        <v>5.9091999999999999E-3</v>
      </c>
      <c r="BA46" s="61">
        <f t="shared" si="57"/>
        <v>1.4082541714596709E-2</v>
      </c>
      <c r="BB46" s="63">
        <f>INDEX(Obs_Time!$D$11:$T$211,  MATCH($AF46, Obs_Time!$B$11:$B$211, 0), MATCH(BB$4, Obs_Time!$D$3:$T$3, 0) )</f>
        <v>9.2501000000000007E-3</v>
      </c>
      <c r="BC46" s="61">
        <f t="shared" si="58"/>
        <v>1.1002020792196783E-2</v>
      </c>
      <c r="BD46" s="63">
        <f>INDEX(Obs_Time!$D$11:$T$211,  MATCH($AF46, Obs_Time!$B$11:$B$211, 0), MATCH(BD$4, Obs_Time!$D$3:$T$3, 0) )</f>
        <v>6.4273000000000004E-3</v>
      </c>
      <c r="BF46" s="31">
        <f t="shared" si="59"/>
        <v>74</v>
      </c>
      <c r="BG46" s="31">
        <f t="shared" si="60"/>
        <v>75</v>
      </c>
      <c r="BH46" s="57">
        <f t="shared" si="61"/>
        <v>4.7276604032837156E-4</v>
      </c>
      <c r="BI46" s="57">
        <f t="shared" si="62"/>
        <v>2.6666866903298067E-4</v>
      </c>
      <c r="BJ46" s="57">
        <f t="shared" si="63"/>
        <v>5.6690674553472049E-4</v>
      </c>
      <c r="BK46" s="58">
        <f t="shared" si="64"/>
        <v>1.0510562306256814E-2</v>
      </c>
      <c r="BL46" s="57">
        <f t="shared" si="65"/>
        <v>0</v>
      </c>
      <c r="BM46" s="57">
        <f t="shared" si="66"/>
        <v>1.5603802705989551E-2</v>
      </c>
      <c r="BN46" s="57">
        <f t="shared" si="67"/>
        <v>1.9092873675858109E-2</v>
      </c>
      <c r="BQ46" s="57">
        <f t="shared" si="68"/>
        <v>1.0991560361038961E-3</v>
      </c>
      <c r="BR46" s="57">
        <f t="shared" si="69"/>
        <v>1.4467931328734451E-4</v>
      </c>
      <c r="BS46" s="57">
        <f t="shared" si="70"/>
        <v>2.9600458532893598E-4</v>
      </c>
      <c r="BT46" s="57">
        <f t="shared" si="71"/>
        <v>0</v>
      </c>
      <c r="BU46" s="57">
        <f t="shared" si="72"/>
        <v>0</v>
      </c>
      <c r="BV46" s="57">
        <f t="shared" si="73"/>
        <v>5.7882819353766103E-4</v>
      </c>
      <c r="BW46" s="57">
        <f t="shared" si="74"/>
        <v>5.6097164800118413E-4</v>
      </c>
      <c r="BX46" s="58">
        <f t="shared" si="75"/>
        <v>0</v>
      </c>
      <c r="BY46" s="57">
        <f t="shared" si="76"/>
        <v>4.5525306461331151E-6</v>
      </c>
      <c r="BZ46" s="57">
        <f t="shared" si="77"/>
        <v>1.8571862015946968E-5</v>
      </c>
      <c r="CA46" s="58">
        <f t="shared" si="78"/>
        <v>1.1353492811524651E-2</v>
      </c>
      <c r="CB46" s="57">
        <f t="shared" si="79"/>
        <v>0</v>
      </c>
      <c r="CC46" s="57">
        <f t="shared" si="80"/>
        <v>1.4848434173664212E-2</v>
      </c>
      <c r="CD46" s="57">
        <f t="shared" si="81"/>
        <v>1.5099844163374765E-2</v>
      </c>
      <c r="CE46" s="57">
        <f t="shared" si="82"/>
        <v>9.8230677159793934E-3</v>
      </c>
      <c r="CF46" s="57">
        <f t="shared" si="83"/>
        <v>0</v>
      </c>
      <c r="CG46" s="57">
        <f t="shared" si="84"/>
        <v>1.6161747939186309E-2</v>
      </c>
      <c r="CH46" s="57">
        <f t="shared" si="85"/>
        <v>2.1794895375428395E-2</v>
      </c>
      <c r="CI46" s="58">
        <f t="shared" si="86"/>
        <v>5.0731027645825025E-4</v>
      </c>
      <c r="CJ46" s="57">
        <f t="shared" si="87"/>
        <v>1.2210888408683966E-4</v>
      </c>
      <c r="CL46" s="30">
        <f>Obs_Time!B48</f>
        <v>74</v>
      </c>
      <c r="CM46" s="26">
        <f t="shared" si="88"/>
        <v>75</v>
      </c>
      <c r="CN46" s="20">
        <f t="shared" si="20"/>
        <v>4379.9599999999991</v>
      </c>
      <c r="CO46" s="20">
        <f t="shared" si="21"/>
        <v>1222.03</v>
      </c>
      <c r="CP46" s="20">
        <f t="shared" si="22"/>
        <v>1328.3</v>
      </c>
      <c r="CQ46" s="106">
        <f t="shared" si="23"/>
        <v>1815.95</v>
      </c>
      <c r="CR46" s="143"/>
      <c r="CS46" s="20">
        <f t="shared" si="24"/>
        <v>390.95000000000005</v>
      </c>
      <c r="CT46" s="20">
        <f t="shared" si="25"/>
        <v>522.15</v>
      </c>
      <c r="CW46" s="20">
        <f t="shared" si="26"/>
        <v>1829.63</v>
      </c>
      <c r="CX46" s="20">
        <f t="shared" si="27"/>
        <v>128.53</v>
      </c>
      <c r="CY46" s="20">
        <f t="shared" si="28"/>
        <v>1093.5</v>
      </c>
      <c r="CZ46" s="20">
        <f t="shared" si="29"/>
        <v>0</v>
      </c>
      <c r="DA46" s="20">
        <f t="shared" si="30"/>
        <v>0</v>
      </c>
      <c r="DB46" s="20">
        <f t="shared" si="31"/>
        <v>450.78</v>
      </c>
      <c r="DC46" s="20">
        <f t="shared" si="32"/>
        <v>877.52</v>
      </c>
      <c r="DD46" s="106">
        <f t="shared" si="33"/>
        <v>0</v>
      </c>
      <c r="DE46" s="20">
        <f t="shared" si="34"/>
        <v>2.6500000000000004</v>
      </c>
      <c r="DF46" s="20">
        <f t="shared" si="35"/>
        <v>5.25</v>
      </c>
      <c r="DG46" s="106">
        <f t="shared" si="36"/>
        <v>881.18000000000006</v>
      </c>
      <c r="DH46" s="143"/>
      <c r="DI46" s="20">
        <f t="shared" si="37"/>
        <v>158.05000000000001</v>
      </c>
      <c r="DJ46" s="20">
        <f t="shared" si="38"/>
        <v>166.66</v>
      </c>
      <c r="DK46" s="20">
        <f t="shared" si="39"/>
        <v>934.77</v>
      </c>
      <c r="DL46" s="143"/>
      <c r="DM46" s="20">
        <f t="shared" si="40"/>
        <v>232.9</v>
      </c>
      <c r="DN46" s="20">
        <f t="shared" si="41"/>
        <v>355.49</v>
      </c>
      <c r="DO46" s="106">
        <f t="shared" si="42"/>
        <v>31.4</v>
      </c>
      <c r="DP46" s="20">
        <f t="shared" si="43"/>
        <v>2.11</v>
      </c>
      <c r="DR46" s="31">
        <f t="shared" si="89"/>
        <v>37</v>
      </c>
      <c r="DS46" s="26">
        <f t="shared" si="90"/>
        <v>37.5</v>
      </c>
      <c r="DT46" s="101">
        <f t="shared" si="44"/>
        <v>25325.45</v>
      </c>
      <c r="DU46" s="101">
        <f t="shared" si="45"/>
        <v>5979.3499999999995</v>
      </c>
      <c r="DV46" s="101">
        <f t="shared" si="46"/>
        <v>5066.8999999999996</v>
      </c>
      <c r="DW46" s="102">
        <f t="shared" si="91"/>
        <v>2508.52</v>
      </c>
      <c r="DX46" s="144"/>
      <c r="DY46" s="101">
        <f t="shared" si="92"/>
        <v>288.2</v>
      </c>
      <c r="DZ46" s="101">
        <f t="shared" si="93"/>
        <v>277.27999999999997</v>
      </c>
      <c r="EB46" s="84">
        <f>MODEL_DATA!B43</f>
        <v>37</v>
      </c>
      <c r="EC46" s="84">
        <f>MODEL_DATA!C43</f>
        <v>14065.85</v>
      </c>
      <c r="ED46" s="84">
        <f>MODEL_DATA!D43</f>
        <v>584.16</v>
      </c>
      <c r="EE46" s="84">
        <f>MODEL_DATA!E43</f>
        <v>5395.19</v>
      </c>
      <c r="EF46" s="84">
        <f>MODEL_DATA!F43</f>
        <v>0</v>
      </c>
      <c r="EG46" s="84">
        <f>MODEL_DATA!G43</f>
        <v>213.35</v>
      </c>
      <c r="EH46" s="84">
        <f>MODEL_DATA!H43</f>
        <v>2623.93</v>
      </c>
      <c r="EI46" s="84">
        <f>MODEL_DATA!I43</f>
        <v>2442.9699999999998</v>
      </c>
      <c r="EJ46" s="99">
        <f>MODEL_DATA!J43</f>
        <v>2515.12</v>
      </c>
      <c r="EK46" s="84">
        <f>MODEL_DATA!K43</f>
        <v>1535.16</v>
      </c>
      <c r="EL46" s="84">
        <f>MODEL_DATA!L43</f>
        <v>2104.9299999999998</v>
      </c>
      <c r="EM46" s="99">
        <f>MODEL_DATA!M43</f>
        <v>1293.28</v>
      </c>
      <c r="EN46" s="84">
        <f>MODEL_DATA!N43</f>
        <v>1083.51</v>
      </c>
      <c r="EO46" s="84">
        <f>MODEL_DATA!O43</f>
        <v>124.51</v>
      </c>
      <c r="EP46" s="84">
        <f>MODEL_DATA!P43</f>
        <v>138.13999999999999</v>
      </c>
      <c r="EQ46" s="84">
        <f>MODEL_DATA!Q43</f>
        <v>1215.24</v>
      </c>
      <c r="ER46" s="84">
        <f>MODEL_DATA!R43</f>
        <v>898.39</v>
      </c>
      <c r="ES46" s="84">
        <f>MODEL_DATA!S43</f>
        <v>163.69</v>
      </c>
      <c r="ET46" s="84">
        <f>MODEL_DATA!T43</f>
        <v>139.13999999999999</v>
      </c>
      <c r="EU46" s="99">
        <f>MODEL_DATA!U43</f>
        <v>496.26</v>
      </c>
      <c r="EV46" s="84">
        <f>MODEL_DATA!V43</f>
        <v>28.27</v>
      </c>
    </row>
    <row r="47" spans="32:152" x14ac:dyDescent="0.25">
      <c r="AF47" s="32">
        <f t="shared" si="97"/>
        <v>74</v>
      </c>
      <c r="AG47" s="61">
        <f t="shared" si="47"/>
        <v>1.0991560361038961E-3</v>
      </c>
      <c r="AH47" s="63">
        <f>INDEX(Obs_Time!$D$11:$T$211,  MATCH($AF47, Obs_Time!$B$11:$B$211, 0), MATCH(AH$4, Obs_Time!$D$3:$T$3, 0) )</f>
        <v>2.3546000000000001E-3</v>
      </c>
      <c r="AI47" s="61">
        <f t="shared" si="48"/>
        <v>1.4467931328734451E-4</v>
      </c>
      <c r="AJ47" s="63">
        <f>INDEX(Obs_Time!$D$11:$T$211,  MATCH($AF47, Obs_Time!$B$11:$B$211, 0), MATCH(AJ$4, Obs_Time!$D$3:$T$3, 0) )</f>
        <v>2.3099999999999999E-5</v>
      </c>
      <c r="AK47" s="61">
        <f t="shared" si="49"/>
        <v>2.9600458532893598E-4</v>
      </c>
      <c r="AL47" s="63">
        <f>INDEX(Obs_Time!$D$11:$T$211,  MATCH($AF47, Obs_Time!$B$11:$B$211, 0), MATCH(AL$4, Obs_Time!$D$3:$T$3, 0) )</f>
        <v>1.8210000000000001E-4</v>
      </c>
      <c r="AM47" s="61">
        <f t="shared" si="50"/>
        <v>0</v>
      </c>
      <c r="AN47" s="63">
        <f>INDEX(Obs_Time!$D$11:$T$211,  MATCH($AF47, Obs_Time!$B$11:$B$211, 0), MATCH(AN$4, Obs_Time!$D$3:$T$3, 0) )</f>
        <v>0</v>
      </c>
      <c r="AO47" s="61">
        <f t="shared" si="51"/>
        <v>0</v>
      </c>
      <c r="AP47" s="63">
        <f>INDEX(Obs_Time!$D$11:$T$211,  MATCH($AF47, Obs_Time!$B$11:$B$211, 0), MATCH(AP$4, Obs_Time!$D$3:$T$3, 0) )</f>
        <v>0</v>
      </c>
      <c r="AQ47" s="61">
        <f t="shared" si="52"/>
        <v>5.7882819353766103E-4</v>
      </c>
      <c r="AR47" s="63">
        <f>INDEX(Obs_Time!$D$11:$T$211,  MATCH($AF47, Obs_Time!$B$11:$B$211, 0), MATCH(AR$4, Obs_Time!$D$3:$T$3, 0) )</f>
        <v>6.2410000000000005E-4</v>
      </c>
      <c r="AS47" s="61">
        <f t="shared" si="53"/>
        <v>5.6097164800118413E-4</v>
      </c>
      <c r="AT47" s="63">
        <f>INDEX(Obs_Time!$D$11:$T$211,  MATCH($AF47, Obs_Time!$B$11:$B$211, 0), MATCH(AT$4, Obs_Time!$D$3:$T$3, 0) )</f>
        <v>2.9700000000000001E-4</v>
      </c>
      <c r="AU47" s="61">
        <f t="shared" si="54"/>
        <v>0</v>
      </c>
      <c r="AV47" s="63">
        <f>INDEX(Obs_Time!$D$11:$T$211,  MATCH($AF47, Obs_Time!$B$11:$B$211, 0), MATCH(AV$4, Obs_Time!$D$3:$T$3, 0) )</f>
        <v>0</v>
      </c>
      <c r="AW47" s="61">
        <f t="shared" si="55"/>
        <v>4.5525306461331151E-6</v>
      </c>
      <c r="AX47" s="63">
        <f>INDEX(Obs_Time!$D$11:$T$211,  MATCH($AF47, Obs_Time!$B$11:$B$211, 0), MATCH(AX$4, Obs_Time!$D$3:$T$3, 0) )</f>
        <v>1.7397000000000001E-3</v>
      </c>
      <c r="AY47" s="61">
        <f t="shared" si="56"/>
        <v>1.8571862015946968E-5</v>
      </c>
      <c r="AZ47" s="63">
        <f>INDEX(Obs_Time!$D$11:$T$211,  MATCH($AF47, Obs_Time!$B$11:$B$211, 0), MATCH(AZ$4, Obs_Time!$D$3:$T$3, 0) )</f>
        <v>5.6017999999999997E-3</v>
      </c>
      <c r="BA47" s="61">
        <f t="shared" si="57"/>
        <v>1.1353492811524651E-2</v>
      </c>
      <c r="BB47" s="63">
        <f>INDEX(Obs_Time!$D$11:$T$211,  MATCH($AF47, Obs_Time!$B$11:$B$211, 0), MATCH(BB$4, Obs_Time!$D$3:$T$3, 0) )</f>
        <v>8.9472000000000006E-3</v>
      </c>
      <c r="BC47" s="61">
        <f t="shared" si="58"/>
        <v>9.8230677159793934E-3</v>
      </c>
      <c r="BD47" s="63">
        <f>INDEX(Obs_Time!$D$11:$T$211,  MATCH($AF47, Obs_Time!$B$11:$B$211, 0), MATCH(BD$4, Obs_Time!$D$3:$T$3, 0) )</f>
        <v>6.2537000000000001E-3</v>
      </c>
      <c r="BF47" s="31">
        <f t="shared" si="59"/>
        <v>76</v>
      </c>
      <c r="BG47" s="31">
        <f t="shared" si="60"/>
        <v>77</v>
      </c>
      <c r="BH47" s="57">
        <f t="shared" si="61"/>
        <v>3.6891415171716528E-4</v>
      </c>
      <c r="BI47" s="57">
        <f t="shared" si="62"/>
        <v>2.1035757188809828E-4</v>
      </c>
      <c r="BJ47" s="57">
        <f t="shared" si="63"/>
        <v>4.7219324333712577E-4</v>
      </c>
      <c r="BK47" s="58">
        <f t="shared" si="64"/>
        <v>1.0040930969749928E-2</v>
      </c>
      <c r="BL47" s="57">
        <f t="shared" si="65"/>
        <v>0</v>
      </c>
      <c r="BM47" s="57">
        <f t="shared" si="66"/>
        <v>1.4111074169849356E-2</v>
      </c>
      <c r="BN47" s="57">
        <f t="shared" si="67"/>
        <v>1.7151956823010177E-2</v>
      </c>
      <c r="BQ47" s="57">
        <f t="shared" si="68"/>
        <v>8.0949087652069322E-4</v>
      </c>
      <c r="BR47" s="57">
        <f t="shared" si="69"/>
        <v>1.1865437184796535E-4</v>
      </c>
      <c r="BS47" s="57">
        <f t="shared" si="70"/>
        <v>2.3241029430806087E-4</v>
      </c>
      <c r="BT47" s="57">
        <f t="shared" si="71"/>
        <v>0</v>
      </c>
      <c r="BU47" s="57">
        <f t="shared" si="72"/>
        <v>0</v>
      </c>
      <c r="BV47" s="57">
        <f t="shared" si="73"/>
        <v>4.4992149326425544E-4</v>
      </c>
      <c r="BW47" s="57">
        <f t="shared" si="74"/>
        <v>4.8328124278924152E-4</v>
      </c>
      <c r="BX47" s="58">
        <f t="shared" si="75"/>
        <v>0</v>
      </c>
      <c r="BY47" s="57">
        <f t="shared" si="76"/>
        <v>4.4666338414890934E-7</v>
      </c>
      <c r="BZ47" s="57">
        <f t="shared" si="77"/>
        <v>4.4218719085588013E-6</v>
      </c>
      <c r="CA47" s="58">
        <f t="shared" si="78"/>
        <v>1.1126984715986164E-2</v>
      </c>
      <c r="CB47" s="57">
        <f t="shared" si="79"/>
        <v>0</v>
      </c>
      <c r="CC47" s="57">
        <f t="shared" si="80"/>
        <v>1.4460430167734233E-2</v>
      </c>
      <c r="CD47" s="57">
        <f t="shared" si="81"/>
        <v>1.386311745732613E-2</v>
      </c>
      <c r="CE47" s="57">
        <f t="shared" si="82"/>
        <v>9.1551449285261696E-3</v>
      </c>
      <c r="CF47" s="57">
        <f t="shared" si="83"/>
        <v>0</v>
      </c>
      <c r="CG47" s="57">
        <f t="shared" si="84"/>
        <v>1.385302593859924E-2</v>
      </c>
      <c r="CH47" s="57">
        <f t="shared" si="85"/>
        <v>1.937746387340825E-2</v>
      </c>
      <c r="CI47" s="58">
        <f t="shared" si="86"/>
        <v>3.3427546560258593E-4</v>
      </c>
      <c r="CJ47" s="57">
        <f t="shared" si="87"/>
        <v>6.7130950493238874E-5</v>
      </c>
      <c r="CL47" s="30">
        <f>Obs_Time!B49</f>
        <v>76</v>
      </c>
      <c r="CM47" s="26">
        <f t="shared" si="88"/>
        <v>77</v>
      </c>
      <c r="CN47" s="20">
        <f t="shared" si="20"/>
        <v>3417.82</v>
      </c>
      <c r="CO47" s="20">
        <f t="shared" si="21"/>
        <v>963.98</v>
      </c>
      <c r="CP47" s="20">
        <f t="shared" si="22"/>
        <v>1106.3800000000001</v>
      </c>
      <c r="CQ47" s="106">
        <f t="shared" si="23"/>
        <v>1734.81</v>
      </c>
      <c r="CR47" s="143"/>
      <c r="CS47" s="20">
        <f t="shared" si="24"/>
        <v>353.55</v>
      </c>
      <c r="CT47" s="20">
        <f t="shared" si="25"/>
        <v>469.07000000000005</v>
      </c>
      <c r="CW47" s="20">
        <f t="shared" si="26"/>
        <v>1347.46</v>
      </c>
      <c r="CX47" s="20">
        <f t="shared" si="27"/>
        <v>105.41</v>
      </c>
      <c r="CY47" s="20">
        <f t="shared" si="28"/>
        <v>858.56999999999994</v>
      </c>
      <c r="CZ47" s="20">
        <f t="shared" si="29"/>
        <v>0</v>
      </c>
      <c r="DA47" s="20">
        <f t="shared" si="30"/>
        <v>0</v>
      </c>
      <c r="DB47" s="20">
        <f t="shared" si="31"/>
        <v>350.39</v>
      </c>
      <c r="DC47" s="20">
        <f t="shared" si="32"/>
        <v>755.99</v>
      </c>
      <c r="DD47" s="106">
        <f t="shared" si="33"/>
        <v>0</v>
      </c>
      <c r="DE47" s="20">
        <f t="shared" si="34"/>
        <v>0.26</v>
      </c>
      <c r="DF47" s="20">
        <f t="shared" si="35"/>
        <v>1.25</v>
      </c>
      <c r="DG47" s="106">
        <f t="shared" si="36"/>
        <v>863.6</v>
      </c>
      <c r="DH47" s="143"/>
      <c r="DI47" s="20">
        <f t="shared" si="37"/>
        <v>153.92000000000002</v>
      </c>
      <c r="DJ47" s="20">
        <f t="shared" si="38"/>
        <v>153.01</v>
      </c>
      <c r="DK47" s="20">
        <f t="shared" si="39"/>
        <v>871.21</v>
      </c>
      <c r="DL47" s="143"/>
      <c r="DM47" s="20">
        <f t="shared" si="40"/>
        <v>199.63</v>
      </c>
      <c r="DN47" s="20">
        <f t="shared" si="41"/>
        <v>316.06</v>
      </c>
      <c r="DO47" s="106">
        <f t="shared" si="42"/>
        <v>20.689999999999998</v>
      </c>
      <c r="DP47" s="20">
        <f t="shared" si="43"/>
        <v>1.1599999999999999</v>
      </c>
      <c r="DR47" s="31">
        <f t="shared" si="89"/>
        <v>38</v>
      </c>
      <c r="DS47" s="26">
        <f t="shared" si="90"/>
        <v>38.5</v>
      </c>
      <c r="DT47" s="101">
        <f t="shared" si="44"/>
        <v>23115.249999999996</v>
      </c>
      <c r="DU47" s="101">
        <f t="shared" si="45"/>
        <v>5161.01</v>
      </c>
      <c r="DV47" s="101">
        <f t="shared" si="46"/>
        <v>4725.43</v>
      </c>
      <c r="DW47" s="102">
        <f t="shared" si="91"/>
        <v>2040.34</v>
      </c>
      <c r="DX47" s="144"/>
      <c r="DY47" s="101">
        <f t="shared" si="92"/>
        <v>285.75</v>
      </c>
      <c r="DZ47" s="101">
        <f t="shared" si="93"/>
        <v>275.10000000000002</v>
      </c>
      <c r="EB47" s="84">
        <f>MODEL_DATA!B44</f>
        <v>38</v>
      </c>
      <c r="EC47" s="84">
        <f>MODEL_DATA!C44</f>
        <v>13109.55</v>
      </c>
      <c r="ED47" s="84">
        <f>MODEL_DATA!D44</f>
        <v>480.96</v>
      </c>
      <c r="EE47" s="84">
        <f>MODEL_DATA!E44</f>
        <v>4680.05</v>
      </c>
      <c r="EF47" s="84">
        <f>MODEL_DATA!F44</f>
        <v>0</v>
      </c>
      <c r="EG47" s="84">
        <f>MODEL_DATA!G44</f>
        <v>119.26</v>
      </c>
      <c r="EH47" s="84">
        <f>MODEL_DATA!H44</f>
        <v>2485.4899999999998</v>
      </c>
      <c r="EI47" s="84">
        <f>MODEL_DATA!I44</f>
        <v>2239.94</v>
      </c>
      <c r="EJ47" s="99">
        <f>MODEL_DATA!J44</f>
        <v>2431.21</v>
      </c>
      <c r="EK47" s="84">
        <f>MODEL_DATA!K44</f>
        <v>1211.49</v>
      </c>
      <c r="EL47" s="84">
        <f>MODEL_DATA!L44</f>
        <v>1991.82</v>
      </c>
      <c r="EM47" s="99">
        <f>MODEL_DATA!M44</f>
        <v>1163.8399999999999</v>
      </c>
      <c r="EN47" s="84">
        <f>MODEL_DATA!N44</f>
        <v>993.33</v>
      </c>
      <c r="EO47" s="84">
        <f>MODEL_DATA!O44</f>
        <v>122.52</v>
      </c>
      <c r="EP47" s="84">
        <f>MODEL_DATA!P44</f>
        <v>133.58000000000001</v>
      </c>
      <c r="EQ47" s="84">
        <f>MODEL_DATA!Q44</f>
        <v>876.5</v>
      </c>
      <c r="ER47" s="84">
        <f>MODEL_DATA!R44</f>
        <v>966.04</v>
      </c>
      <c r="ES47" s="84">
        <f>MODEL_DATA!S44</f>
        <v>163.22999999999999</v>
      </c>
      <c r="ET47" s="84">
        <f>MODEL_DATA!T44</f>
        <v>141.52000000000001</v>
      </c>
      <c r="EU47" s="99">
        <f>MODEL_DATA!U44</f>
        <v>458.92</v>
      </c>
      <c r="EV47" s="84">
        <f>MODEL_DATA!V44</f>
        <v>26.75</v>
      </c>
    </row>
    <row r="48" spans="32:152" x14ac:dyDescent="0.25">
      <c r="AF48" s="32">
        <f t="shared" si="97"/>
        <v>76</v>
      </c>
      <c r="AG48" s="61">
        <f t="shared" si="47"/>
        <v>8.0949087652069322E-4</v>
      </c>
      <c r="AH48" s="63">
        <f>INDEX(Obs_Time!$D$11:$T$211,  MATCH($AF48, Obs_Time!$B$11:$B$211, 0), MATCH(AH$4, Obs_Time!$D$3:$T$3, 0) )</f>
        <v>2.0776000000000002E-3</v>
      </c>
      <c r="AI48" s="61">
        <f t="shared" si="48"/>
        <v>1.1865437184796535E-4</v>
      </c>
      <c r="AJ48" s="63">
        <f>INDEX(Obs_Time!$D$11:$T$211,  MATCH($AF48, Obs_Time!$B$11:$B$211, 0), MATCH(AJ$4, Obs_Time!$D$3:$T$3, 0) )</f>
        <v>2.02E-5</v>
      </c>
      <c r="AK48" s="61">
        <f t="shared" si="49"/>
        <v>2.3241029430806087E-4</v>
      </c>
      <c r="AL48" s="63">
        <f>INDEX(Obs_Time!$D$11:$T$211,  MATCH($AF48, Obs_Time!$B$11:$B$211, 0), MATCH(AL$4, Obs_Time!$D$3:$T$3, 0) )</f>
        <v>1.4420000000000001E-4</v>
      </c>
      <c r="AM48" s="61">
        <f t="shared" si="50"/>
        <v>0</v>
      </c>
      <c r="AN48" s="63">
        <f>INDEX(Obs_Time!$D$11:$T$211,  MATCH($AF48, Obs_Time!$B$11:$B$211, 0), MATCH(AN$4, Obs_Time!$D$3:$T$3, 0) )</f>
        <v>0</v>
      </c>
      <c r="AO48" s="61">
        <f t="shared" si="51"/>
        <v>0</v>
      </c>
      <c r="AP48" s="63">
        <f>INDEX(Obs_Time!$D$11:$T$211,  MATCH($AF48, Obs_Time!$B$11:$B$211, 0), MATCH(AP$4, Obs_Time!$D$3:$T$3, 0) )</f>
        <v>0</v>
      </c>
      <c r="AQ48" s="61">
        <f t="shared" si="52"/>
        <v>4.4992149326425544E-4</v>
      </c>
      <c r="AR48" s="63">
        <f>INDEX(Obs_Time!$D$11:$T$211,  MATCH($AF48, Obs_Time!$B$11:$B$211, 0), MATCH(AR$4, Obs_Time!$D$3:$T$3, 0) )</f>
        <v>5.6610000000000005E-4</v>
      </c>
      <c r="AS48" s="61">
        <f t="shared" si="53"/>
        <v>4.8328124278924152E-4</v>
      </c>
      <c r="AT48" s="63">
        <f>INDEX(Obs_Time!$D$11:$T$211,  MATCH($AF48, Obs_Time!$B$11:$B$211, 0), MATCH(AT$4, Obs_Time!$D$3:$T$3, 0) )</f>
        <v>2.587E-4</v>
      </c>
      <c r="AU48" s="61">
        <f t="shared" si="54"/>
        <v>0</v>
      </c>
      <c r="AV48" s="63">
        <f>INDEX(Obs_Time!$D$11:$T$211,  MATCH($AF48, Obs_Time!$B$11:$B$211, 0), MATCH(AV$4, Obs_Time!$D$3:$T$3, 0) )</f>
        <v>0</v>
      </c>
      <c r="AW48" s="61">
        <f t="shared" si="55"/>
        <v>4.4666338414890934E-7</v>
      </c>
      <c r="AX48" s="63">
        <f>INDEX(Obs_Time!$D$11:$T$211,  MATCH($AF48, Obs_Time!$B$11:$B$211, 0), MATCH(AX$4, Obs_Time!$D$3:$T$3, 0) )</f>
        <v>1.3216E-3</v>
      </c>
      <c r="AY48" s="61">
        <f t="shared" si="56"/>
        <v>4.4218719085588013E-6</v>
      </c>
      <c r="AZ48" s="63">
        <f>INDEX(Obs_Time!$D$11:$T$211,  MATCH($AF48, Obs_Time!$B$11:$B$211, 0), MATCH(AZ$4, Obs_Time!$D$3:$T$3, 0) )</f>
        <v>5.2944999999999997E-3</v>
      </c>
      <c r="BA48" s="61">
        <f t="shared" si="57"/>
        <v>1.1126984715986164E-2</v>
      </c>
      <c r="BB48" s="63">
        <f>INDEX(Obs_Time!$D$11:$T$211,  MATCH($AF48, Obs_Time!$B$11:$B$211, 0), MATCH(BB$4, Obs_Time!$D$3:$T$3, 0) )</f>
        <v>8.6444E-3</v>
      </c>
      <c r="BC48" s="61">
        <f t="shared" si="58"/>
        <v>9.1551449285261696E-3</v>
      </c>
      <c r="BD48" s="63">
        <f>INDEX(Obs_Time!$D$11:$T$211,  MATCH($AF48, Obs_Time!$B$11:$B$211, 0), MATCH(BD$4, Obs_Time!$D$3:$T$3, 0) )</f>
        <v>6.0799000000000001E-3</v>
      </c>
      <c r="BF48" s="31">
        <f t="shared" si="59"/>
        <v>78</v>
      </c>
      <c r="BG48" s="31">
        <f t="shared" si="60"/>
        <v>79</v>
      </c>
      <c r="BH48" s="57">
        <f t="shared" si="61"/>
        <v>2.9552572842570527E-4</v>
      </c>
      <c r="BI48" s="57">
        <f t="shared" si="62"/>
        <v>1.7895603389488541E-4</v>
      </c>
      <c r="BJ48" s="57">
        <f t="shared" si="63"/>
        <v>4.0594244599514377E-4</v>
      </c>
      <c r="BK48" s="58">
        <f t="shared" si="64"/>
        <v>9.0575643925682701E-3</v>
      </c>
      <c r="BL48" s="57">
        <f t="shared" si="65"/>
        <v>0</v>
      </c>
      <c r="BM48" s="57">
        <f t="shared" si="66"/>
        <v>8.909673559427159E-3</v>
      </c>
      <c r="BN48" s="57">
        <f t="shared" si="67"/>
        <v>1.2014450835347502E-2</v>
      </c>
      <c r="BQ48" s="57">
        <f t="shared" si="68"/>
        <v>5.8073608160169772E-4</v>
      </c>
      <c r="BR48" s="57">
        <f t="shared" si="69"/>
        <v>9.1909016804727928E-5</v>
      </c>
      <c r="BS48" s="57">
        <f t="shared" si="70"/>
        <v>1.9988904064421236E-4</v>
      </c>
      <c r="BT48" s="57">
        <f t="shared" si="71"/>
        <v>0</v>
      </c>
      <c r="BU48" s="57">
        <f t="shared" si="72"/>
        <v>0</v>
      </c>
      <c r="BV48" s="57">
        <f t="shared" si="73"/>
        <v>3.6426190590257708E-4</v>
      </c>
      <c r="BW48" s="57">
        <f t="shared" si="74"/>
        <v>4.2669311912133103E-4</v>
      </c>
      <c r="BX48" s="58">
        <f t="shared" si="75"/>
        <v>0</v>
      </c>
      <c r="BY48" s="57">
        <f t="shared" si="76"/>
        <v>2.0615233114565048E-7</v>
      </c>
      <c r="BZ48" s="57">
        <f t="shared" si="77"/>
        <v>2.2286234419136359E-6</v>
      </c>
      <c r="CA48" s="58">
        <f t="shared" si="78"/>
        <v>1.0358686778730196E-2</v>
      </c>
      <c r="CB48" s="57">
        <f t="shared" si="79"/>
        <v>0</v>
      </c>
      <c r="CC48" s="57">
        <f t="shared" si="80"/>
        <v>1.0731645907356297E-2</v>
      </c>
      <c r="CD48" s="57">
        <f t="shared" si="81"/>
        <v>1.0117602290435977E-2</v>
      </c>
      <c r="CE48" s="57">
        <f t="shared" si="82"/>
        <v>7.9963682486572738E-3</v>
      </c>
      <c r="CF48" s="57">
        <f t="shared" si="83"/>
        <v>0</v>
      </c>
      <c r="CG48" s="57">
        <f t="shared" si="84"/>
        <v>7.5638923373607036E-3</v>
      </c>
      <c r="CH48" s="57">
        <f t="shared" si="85"/>
        <v>1.3298019091761846E-2</v>
      </c>
      <c r="CI48" s="58">
        <f t="shared" si="86"/>
        <v>1.9613843172621524E-4</v>
      </c>
      <c r="CJ48" s="57">
        <f t="shared" si="87"/>
        <v>5.5556648684059757E-5</v>
      </c>
      <c r="CL48" s="30">
        <f>Obs_Time!B50</f>
        <v>78</v>
      </c>
      <c r="CM48" s="26">
        <f t="shared" si="88"/>
        <v>79</v>
      </c>
      <c r="CN48" s="20">
        <f t="shared" si="20"/>
        <v>2737.91</v>
      </c>
      <c r="CO48" s="20">
        <f t="shared" si="21"/>
        <v>820.08</v>
      </c>
      <c r="CP48" s="20">
        <f t="shared" si="22"/>
        <v>951.15</v>
      </c>
      <c r="CQ48" s="106">
        <f t="shared" si="23"/>
        <v>1564.9099999999999</v>
      </c>
      <c r="CR48" s="143"/>
      <c r="CS48" s="20">
        <f t="shared" si="24"/>
        <v>223.23000000000002</v>
      </c>
      <c r="CT48" s="20">
        <f t="shared" si="25"/>
        <v>328.57</v>
      </c>
      <c r="CW48" s="20">
        <f t="shared" si="26"/>
        <v>966.68</v>
      </c>
      <c r="CX48" s="20">
        <f t="shared" si="27"/>
        <v>81.650000000000006</v>
      </c>
      <c r="CY48" s="20">
        <f t="shared" si="28"/>
        <v>738.43000000000006</v>
      </c>
      <c r="CZ48" s="20">
        <f t="shared" si="29"/>
        <v>0</v>
      </c>
      <c r="DA48" s="20">
        <f t="shared" si="30"/>
        <v>0</v>
      </c>
      <c r="DB48" s="20">
        <f t="shared" si="31"/>
        <v>283.68</v>
      </c>
      <c r="DC48" s="20">
        <f t="shared" si="32"/>
        <v>667.47</v>
      </c>
      <c r="DD48" s="106">
        <f t="shared" si="33"/>
        <v>0</v>
      </c>
      <c r="DE48" s="20">
        <f t="shared" si="34"/>
        <v>0.12000000000000001</v>
      </c>
      <c r="DF48" s="20">
        <f t="shared" si="35"/>
        <v>0.63</v>
      </c>
      <c r="DG48" s="106">
        <f t="shared" si="36"/>
        <v>803.97</v>
      </c>
      <c r="DH48" s="143"/>
      <c r="DI48" s="20">
        <f t="shared" si="37"/>
        <v>114.23</v>
      </c>
      <c r="DJ48" s="20">
        <f t="shared" si="38"/>
        <v>111.66999999999999</v>
      </c>
      <c r="DK48" s="20">
        <f t="shared" si="39"/>
        <v>760.94</v>
      </c>
      <c r="DL48" s="143"/>
      <c r="DM48" s="20">
        <f t="shared" si="40"/>
        <v>109</v>
      </c>
      <c r="DN48" s="20">
        <f t="shared" si="41"/>
        <v>216.9</v>
      </c>
      <c r="DO48" s="106">
        <f t="shared" si="42"/>
        <v>12.14</v>
      </c>
      <c r="DP48" s="20">
        <f t="shared" si="43"/>
        <v>0.96</v>
      </c>
      <c r="DR48" s="31">
        <f t="shared" si="89"/>
        <v>39</v>
      </c>
      <c r="DS48" s="26">
        <f t="shared" si="90"/>
        <v>39.5</v>
      </c>
      <c r="DT48" s="101">
        <f t="shared" si="44"/>
        <v>20737.680000000004</v>
      </c>
      <c r="DU48" s="101">
        <f t="shared" si="45"/>
        <v>4491.1400000000003</v>
      </c>
      <c r="DV48" s="101">
        <f t="shared" si="46"/>
        <v>4592.0200000000004</v>
      </c>
      <c r="DW48" s="102">
        <f t="shared" si="91"/>
        <v>1733.08</v>
      </c>
      <c r="DX48" s="144"/>
      <c r="DY48" s="101">
        <f t="shared" si="92"/>
        <v>234.77999999999997</v>
      </c>
      <c r="DZ48" s="101">
        <f t="shared" si="93"/>
        <v>233.43</v>
      </c>
      <c r="EB48" s="84">
        <f>MODEL_DATA!B45</f>
        <v>39</v>
      </c>
      <c r="EC48" s="84">
        <f>MODEL_DATA!C45</f>
        <v>11583.49</v>
      </c>
      <c r="ED48" s="84">
        <f>MODEL_DATA!D45</f>
        <v>414.34</v>
      </c>
      <c r="EE48" s="84">
        <f>MODEL_DATA!E45</f>
        <v>4076.8</v>
      </c>
      <c r="EF48" s="84">
        <f>MODEL_DATA!F45</f>
        <v>0</v>
      </c>
      <c r="EG48" s="84">
        <f>MODEL_DATA!G45</f>
        <v>71.03</v>
      </c>
      <c r="EH48" s="84">
        <f>MODEL_DATA!H45</f>
        <v>2440.5500000000002</v>
      </c>
      <c r="EI48" s="84">
        <f>MODEL_DATA!I45</f>
        <v>2151.4699999999998</v>
      </c>
      <c r="EJ48" s="99">
        <f>MODEL_DATA!J45</f>
        <v>2326.83</v>
      </c>
      <c r="EK48" s="84">
        <f>MODEL_DATA!K45</f>
        <v>980.33</v>
      </c>
      <c r="EL48" s="84">
        <f>MODEL_DATA!L45</f>
        <v>1823.37</v>
      </c>
      <c r="EM48" s="99">
        <f>MODEL_DATA!M45</f>
        <v>927.23</v>
      </c>
      <c r="EN48" s="84">
        <f>MODEL_DATA!N45</f>
        <v>945.92</v>
      </c>
      <c r="EO48" s="84">
        <f>MODEL_DATA!O45</f>
        <v>93.61</v>
      </c>
      <c r="EP48" s="84">
        <f>MODEL_DATA!P45</f>
        <v>106.92</v>
      </c>
      <c r="EQ48" s="84">
        <f>MODEL_DATA!Q45</f>
        <v>805.85</v>
      </c>
      <c r="ER48" s="84">
        <f>MODEL_DATA!R45</f>
        <v>830.07</v>
      </c>
      <c r="ES48" s="84">
        <f>MODEL_DATA!S45</f>
        <v>141.16999999999999</v>
      </c>
      <c r="ET48" s="84">
        <f>MODEL_DATA!T45</f>
        <v>126.51</v>
      </c>
      <c r="EU48" s="99">
        <f>MODEL_DATA!U45</f>
        <v>410.94</v>
      </c>
      <c r="EV48" s="84">
        <f>MODEL_DATA!V45</f>
        <v>27.36</v>
      </c>
    </row>
    <row r="49" spans="32:152" x14ac:dyDescent="0.25">
      <c r="AF49" s="32">
        <f t="shared" si="97"/>
        <v>78</v>
      </c>
      <c r="AG49" s="61">
        <f t="shared" si="47"/>
        <v>5.8073608160169772E-4</v>
      </c>
      <c r="AH49" s="63">
        <f>INDEX(Obs_Time!$D$11:$T$211,  MATCH($AF49, Obs_Time!$B$11:$B$211, 0), MATCH(AH$4, Obs_Time!$D$3:$T$3, 0) )</f>
        <v>1.8005E-3</v>
      </c>
      <c r="AI49" s="61">
        <f t="shared" si="48"/>
        <v>9.1909016804727928E-5</v>
      </c>
      <c r="AJ49" s="63">
        <f>INDEX(Obs_Time!$D$11:$T$211,  MATCH($AF49, Obs_Time!$B$11:$B$211, 0), MATCH(AJ$4, Obs_Time!$D$3:$T$3, 0) )</f>
        <v>1.73E-5</v>
      </c>
      <c r="AK49" s="61">
        <f t="shared" si="49"/>
        <v>1.9988904064421236E-4</v>
      </c>
      <c r="AL49" s="63">
        <f>INDEX(Obs_Time!$D$11:$T$211,  MATCH($AF49, Obs_Time!$B$11:$B$211, 0), MATCH(AL$4, Obs_Time!$D$3:$T$3, 0) )</f>
        <v>1.064E-4</v>
      </c>
      <c r="AM49" s="61">
        <f t="shared" si="50"/>
        <v>0</v>
      </c>
      <c r="AN49" s="63">
        <f>INDEX(Obs_Time!$D$11:$T$211,  MATCH($AF49, Obs_Time!$B$11:$B$211, 0), MATCH(AN$4, Obs_Time!$D$3:$T$3, 0) )</f>
        <v>0</v>
      </c>
      <c r="AO49" s="61">
        <f t="shared" si="51"/>
        <v>0</v>
      </c>
      <c r="AP49" s="63">
        <f>INDEX(Obs_Time!$D$11:$T$211,  MATCH($AF49, Obs_Time!$B$11:$B$211, 0), MATCH(AP$4, Obs_Time!$D$3:$T$3, 0) )</f>
        <v>0</v>
      </c>
      <c r="AQ49" s="61">
        <f t="shared" si="52"/>
        <v>3.6426190590257708E-4</v>
      </c>
      <c r="AR49" s="63">
        <f>INDEX(Obs_Time!$D$11:$T$211,  MATCH($AF49, Obs_Time!$B$11:$B$211, 0), MATCH(AR$4, Obs_Time!$D$3:$T$3, 0) )</f>
        <v>5.0799999999999999E-4</v>
      </c>
      <c r="AS49" s="61">
        <f t="shared" si="53"/>
        <v>4.2669311912133103E-4</v>
      </c>
      <c r="AT49" s="63">
        <f>INDEX(Obs_Time!$D$11:$T$211,  MATCH($AF49, Obs_Time!$B$11:$B$211, 0), MATCH(AT$4, Obs_Time!$D$3:$T$3, 0) )</f>
        <v>2.2039999999999999E-4</v>
      </c>
      <c r="AU49" s="61">
        <f t="shared" si="54"/>
        <v>0</v>
      </c>
      <c r="AV49" s="63">
        <f>INDEX(Obs_Time!$D$11:$T$211,  MATCH($AF49, Obs_Time!$B$11:$B$211, 0), MATCH(AV$4, Obs_Time!$D$3:$T$3, 0) )</f>
        <v>0</v>
      </c>
      <c r="AW49" s="61">
        <f t="shared" si="55"/>
        <v>2.0615233114565048E-7</v>
      </c>
      <c r="AX49" s="63">
        <f>INDEX(Obs_Time!$D$11:$T$211,  MATCH($AF49, Obs_Time!$B$11:$B$211, 0), MATCH(AX$4, Obs_Time!$D$3:$T$3, 0) )</f>
        <v>1.0903E-3</v>
      </c>
      <c r="AY49" s="61">
        <f t="shared" si="56"/>
        <v>2.2286234419136359E-6</v>
      </c>
      <c r="AZ49" s="63">
        <f>INDEX(Obs_Time!$D$11:$T$211,  MATCH($AF49, Obs_Time!$B$11:$B$211, 0), MATCH(AZ$4, Obs_Time!$D$3:$T$3, 0) )</f>
        <v>4.9871999999999998E-3</v>
      </c>
      <c r="BA49" s="61">
        <f t="shared" si="57"/>
        <v>1.0358686778730196E-2</v>
      </c>
      <c r="BB49" s="63">
        <f>INDEX(Obs_Time!$D$11:$T$211,  MATCH($AF49, Obs_Time!$B$11:$B$211, 0), MATCH(BB$4, Obs_Time!$D$3:$T$3, 0) )</f>
        <v>8.3415999999999994E-3</v>
      </c>
      <c r="BC49" s="61">
        <f t="shared" si="58"/>
        <v>7.9963682486572738E-3</v>
      </c>
      <c r="BD49" s="63">
        <f>INDEX(Obs_Time!$D$11:$T$211,  MATCH($AF49, Obs_Time!$B$11:$B$211, 0), MATCH(BD$4, Obs_Time!$D$3:$T$3, 0) )</f>
        <v>5.9102E-3</v>
      </c>
      <c r="BF49" s="31">
        <f t="shared" si="59"/>
        <v>80</v>
      </c>
      <c r="BG49" s="31">
        <f t="shared" si="60"/>
        <v>81</v>
      </c>
      <c r="BH49" s="57">
        <f t="shared" si="61"/>
        <v>2.5595010018106436E-4</v>
      </c>
      <c r="BI49" s="57">
        <f t="shared" si="62"/>
        <v>1.5375842727864989E-4</v>
      </c>
      <c r="BJ49" s="57">
        <f t="shared" si="63"/>
        <v>3.7802603387030294E-4</v>
      </c>
      <c r="BK49" s="58">
        <f t="shared" si="64"/>
        <v>7.3874039481213061E-3</v>
      </c>
      <c r="BL49" s="57">
        <f t="shared" si="65"/>
        <v>0</v>
      </c>
      <c r="BM49" s="57">
        <f t="shared" si="66"/>
        <v>5.9641290148510512E-3</v>
      </c>
      <c r="BN49" s="57">
        <f t="shared" si="67"/>
        <v>8.7970191495507881E-3</v>
      </c>
      <c r="BQ49" s="57">
        <f t="shared" si="68"/>
        <v>4.6913416382213545E-4</v>
      </c>
      <c r="BR49" s="57">
        <f t="shared" si="69"/>
        <v>7.9065393023442624E-5</v>
      </c>
      <c r="BS49" s="57">
        <f t="shared" si="70"/>
        <v>1.7172055673993336E-4</v>
      </c>
      <c r="BT49" s="57">
        <f t="shared" si="71"/>
        <v>0</v>
      </c>
      <c r="BU49" s="57">
        <f t="shared" si="72"/>
        <v>0</v>
      </c>
      <c r="BV49" s="57">
        <f t="shared" si="73"/>
        <v>3.0278115274896952E-4</v>
      </c>
      <c r="BW49" s="57">
        <f t="shared" si="74"/>
        <v>4.1548672725623311E-4</v>
      </c>
      <c r="BX49" s="58">
        <f t="shared" si="75"/>
        <v>0</v>
      </c>
      <c r="BY49" s="57">
        <f t="shared" si="76"/>
        <v>2.5769041393206308E-7</v>
      </c>
      <c r="BZ49" s="57">
        <f t="shared" si="77"/>
        <v>3.3959976257731593E-6</v>
      </c>
      <c r="CA49" s="58">
        <f t="shared" si="78"/>
        <v>8.308904473882767E-3</v>
      </c>
      <c r="CB49" s="57">
        <f t="shared" si="79"/>
        <v>0</v>
      </c>
      <c r="CC49" s="57">
        <f t="shared" si="80"/>
        <v>8.3331610958811489E-3</v>
      </c>
      <c r="CD49" s="57">
        <f t="shared" si="81"/>
        <v>7.8470989018954058E-3</v>
      </c>
      <c r="CE49" s="57">
        <f t="shared" si="82"/>
        <v>6.6358276053034527E-3</v>
      </c>
      <c r="CF49" s="57">
        <f t="shared" si="83"/>
        <v>0</v>
      </c>
      <c r="CG49" s="57">
        <f t="shared" si="84"/>
        <v>4.2142677215405095E-3</v>
      </c>
      <c r="CH49" s="57">
        <f t="shared" si="85"/>
        <v>9.4398155811829011E-3</v>
      </c>
      <c r="CI49" s="58">
        <f t="shared" si="86"/>
        <v>1.559090499306406E-4</v>
      </c>
      <c r="CJ49" s="57">
        <f t="shared" si="87"/>
        <v>3.9931341241667946E-5</v>
      </c>
      <c r="CL49" s="30">
        <f>Obs_Time!B51</f>
        <v>80</v>
      </c>
      <c r="CM49" s="26">
        <f t="shared" si="88"/>
        <v>81</v>
      </c>
      <c r="CN49" s="20">
        <f t="shared" si="20"/>
        <v>2371.2600000000002</v>
      </c>
      <c r="CO49" s="20">
        <f t="shared" si="21"/>
        <v>704.61</v>
      </c>
      <c r="CP49" s="20">
        <f t="shared" si="22"/>
        <v>885.74</v>
      </c>
      <c r="CQ49" s="106">
        <f t="shared" si="23"/>
        <v>1276.3500000000001</v>
      </c>
      <c r="CR49" s="143"/>
      <c r="CS49" s="20">
        <f t="shared" si="24"/>
        <v>149.43</v>
      </c>
      <c r="CT49" s="20">
        <f t="shared" si="25"/>
        <v>240.58</v>
      </c>
      <c r="CW49" s="20">
        <f t="shared" si="26"/>
        <v>780.91000000000008</v>
      </c>
      <c r="CX49" s="20">
        <f t="shared" si="27"/>
        <v>70.240000000000009</v>
      </c>
      <c r="CY49" s="20">
        <f t="shared" si="28"/>
        <v>634.37</v>
      </c>
      <c r="CZ49" s="20">
        <f t="shared" si="29"/>
        <v>0</v>
      </c>
      <c r="DA49" s="20">
        <f t="shared" si="30"/>
        <v>0</v>
      </c>
      <c r="DB49" s="20">
        <f t="shared" si="31"/>
        <v>235.8</v>
      </c>
      <c r="DC49" s="20">
        <f t="shared" si="32"/>
        <v>649.94000000000005</v>
      </c>
      <c r="DD49" s="106">
        <f t="shared" si="33"/>
        <v>0</v>
      </c>
      <c r="DE49" s="20">
        <f t="shared" si="34"/>
        <v>0.15</v>
      </c>
      <c r="DF49" s="20">
        <f t="shared" si="35"/>
        <v>0.96</v>
      </c>
      <c r="DG49" s="106">
        <f t="shared" si="36"/>
        <v>644.88</v>
      </c>
      <c r="DH49" s="143"/>
      <c r="DI49" s="20">
        <f t="shared" si="37"/>
        <v>88.7</v>
      </c>
      <c r="DJ49" s="20">
        <f t="shared" si="38"/>
        <v>86.61</v>
      </c>
      <c r="DK49" s="20">
        <f t="shared" si="39"/>
        <v>631.47</v>
      </c>
      <c r="DL49" s="143"/>
      <c r="DM49" s="20">
        <f t="shared" si="40"/>
        <v>60.730000000000004</v>
      </c>
      <c r="DN49" s="20">
        <f t="shared" si="41"/>
        <v>153.97</v>
      </c>
      <c r="DO49" s="106">
        <f t="shared" si="42"/>
        <v>9.6499999999999986</v>
      </c>
      <c r="DP49" s="20">
        <f t="shared" si="43"/>
        <v>0.69</v>
      </c>
      <c r="DR49" s="31">
        <f t="shared" si="89"/>
        <v>40</v>
      </c>
      <c r="DS49" s="26">
        <f t="shared" si="90"/>
        <v>40.5</v>
      </c>
      <c r="DT49" s="101">
        <f t="shared" si="44"/>
        <v>18914.379999999997</v>
      </c>
      <c r="DU49" s="101">
        <f t="shared" si="45"/>
        <v>4144.01</v>
      </c>
      <c r="DV49" s="101">
        <f t="shared" si="46"/>
        <v>4380.87</v>
      </c>
      <c r="DW49" s="102">
        <f t="shared" si="91"/>
        <v>1671.4699999999998</v>
      </c>
      <c r="DX49" s="144"/>
      <c r="DY49" s="101">
        <f t="shared" si="92"/>
        <v>210.70999999999998</v>
      </c>
      <c r="DZ49" s="101">
        <f t="shared" si="93"/>
        <v>193.33999999999997</v>
      </c>
      <c r="EB49" s="84">
        <f>MODEL_DATA!B46</f>
        <v>40</v>
      </c>
      <c r="EC49" s="84">
        <f>MODEL_DATA!C46</f>
        <v>10357.879999999999</v>
      </c>
      <c r="ED49" s="84">
        <f>MODEL_DATA!D46</f>
        <v>375.48</v>
      </c>
      <c r="EE49" s="84">
        <f>MODEL_DATA!E46</f>
        <v>3768.53</v>
      </c>
      <c r="EF49" s="84">
        <f>MODEL_DATA!F46</f>
        <v>0</v>
      </c>
      <c r="EG49" s="84">
        <f>MODEL_DATA!G46</f>
        <v>31.62</v>
      </c>
      <c r="EH49" s="84">
        <f>MODEL_DATA!H46</f>
        <v>2320.77</v>
      </c>
      <c r="EI49" s="84">
        <f>MODEL_DATA!I46</f>
        <v>2060.1</v>
      </c>
      <c r="EJ49" s="99">
        <f>MODEL_DATA!J46</f>
        <v>2144.33</v>
      </c>
      <c r="EK49" s="84">
        <f>MODEL_DATA!K46</f>
        <v>768.31</v>
      </c>
      <c r="EL49" s="84">
        <f>MODEL_DATA!L46</f>
        <v>1669.13</v>
      </c>
      <c r="EM49" s="99">
        <f>MODEL_DATA!M46</f>
        <v>984.43</v>
      </c>
      <c r="EN49" s="84">
        <f>MODEL_DATA!N46</f>
        <v>819.08</v>
      </c>
      <c r="EO49" s="84">
        <f>MODEL_DATA!O46</f>
        <v>82.97</v>
      </c>
      <c r="EP49" s="84">
        <f>MODEL_DATA!P46</f>
        <v>87.49</v>
      </c>
      <c r="EQ49" s="84">
        <f>MODEL_DATA!Q46</f>
        <v>687.04</v>
      </c>
      <c r="ER49" s="84">
        <f>MODEL_DATA!R46</f>
        <v>810.29</v>
      </c>
      <c r="ES49" s="84">
        <f>MODEL_DATA!S46</f>
        <v>127.74</v>
      </c>
      <c r="ET49" s="84">
        <f>MODEL_DATA!T46</f>
        <v>105.85</v>
      </c>
      <c r="EU49" s="99">
        <f>MODEL_DATA!U46</f>
        <v>363.16</v>
      </c>
      <c r="EV49" s="84">
        <f>MODEL_DATA!V46</f>
        <v>24.4</v>
      </c>
    </row>
    <row r="50" spans="32:152" x14ac:dyDescent="0.25">
      <c r="AF50" s="32">
        <f t="shared" si="97"/>
        <v>80</v>
      </c>
      <c r="AG50" s="61">
        <f t="shared" si="47"/>
        <v>4.6913416382213545E-4</v>
      </c>
      <c r="AH50" s="63">
        <f>INDEX(Obs_Time!$D$11:$T$211,  MATCH($AF50, Obs_Time!$B$11:$B$211, 0), MATCH(AH$4, Obs_Time!$D$3:$T$3, 0) )</f>
        <v>1.5236E-3</v>
      </c>
      <c r="AI50" s="61">
        <f t="shared" si="48"/>
        <v>7.9065393023442624E-5</v>
      </c>
      <c r="AJ50" s="63">
        <f>INDEX(Obs_Time!$D$11:$T$211,  MATCH($AF50, Obs_Time!$B$11:$B$211, 0), MATCH(AJ$4, Obs_Time!$D$3:$T$3, 0) )</f>
        <v>1.45E-5</v>
      </c>
      <c r="AK50" s="61">
        <f t="shared" si="49"/>
        <v>1.7172055673993336E-4</v>
      </c>
      <c r="AL50" s="63">
        <f>INDEX(Obs_Time!$D$11:$T$211,  MATCH($AF50, Obs_Time!$B$11:$B$211, 0), MATCH(AL$4, Obs_Time!$D$3:$T$3, 0) )</f>
        <v>6.8499999999999998E-5</v>
      </c>
      <c r="AM50" s="61">
        <f t="shared" si="50"/>
        <v>0</v>
      </c>
      <c r="AN50" s="63">
        <f>INDEX(Obs_Time!$D$11:$T$211,  MATCH($AF50, Obs_Time!$B$11:$B$211, 0), MATCH(AN$4, Obs_Time!$D$3:$T$3, 0) )</f>
        <v>0</v>
      </c>
      <c r="AO50" s="61">
        <f t="shared" si="51"/>
        <v>0</v>
      </c>
      <c r="AP50" s="63">
        <f>INDEX(Obs_Time!$D$11:$T$211,  MATCH($AF50, Obs_Time!$B$11:$B$211, 0), MATCH(AP$4, Obs_Time!$D$3:$T$3, 0) )</f>
        <v>0</v>
      </c>
      <c r="AQ50" s="61">
        <f t="shared" si="52"/>
        <v>3.0278115274896952E-4</v>
      </c>
      <c r="AR50" s="63">
        <f>INDEX(Obs_Time!$D$11:$T$211,  MATCH($AF50, Obs_Time!$B$11:$B$211, 0), MATCH(AR$4, Obs_Time!$D$3:$T$3, 0) )</f>
        <v>4.4999999999999999E-4</v>
      </c>
      <c r="AS50" s="61">
        <f t="shared" si="53"/>
        <v>4.1548672725623311E-4</v>
      </c>
      <c r="AT50" s="63">
        <f>INDEX(Obs_Time!$D$11:$T$211,  MATCH($AF50, Obs_Time!$B$11:$B$211, 0), MATCH(AT$4, Obs_Time!$D$3:$T$3, 0) )</f>
        <v>1.8210000000000001E-4</v>
      </c>
      <c r="AU50" s="61">
        <f t="shared" si="54"/>
        <v>0</v>
      </c>
      <c r="AV50" s="63">
        <f>INDEX(Obs_Time!$D$11:$T$211,  MATCH($AF50, Obs_Time!$B$11:$B$211, 0), MATCH(AV$4, Obs_Time!$D$3:$T$3, 0) )</f>
        <v>0</v>
      </c>
      <c r="AW50" s="61">
        <f t="shared" si="55"/>
        <v>2.5769041393206308E-7</v>
      </c>
      <c r="AX50" s="63">
        <f>INDEX(Obs_Time!$D$11:$T$211,  MATCH($AF50, Obs_Time!$B$11:$B$211, 0), MATCH(AX$4, Obs_Time!$D$3:$T$3, 0) )</f>
        <v>9.257E-4</v>
      </c>
      <c r="AY50" s="61">
        <f t="shared" si="56"/>
        <v>3.3959976257731593E-6</v>
      </c>
      <c r="AZ50" s="63">
        <f>INDEX(Obs_Time!$D$11:$T$211,  MATCH($AF50, Obs_Time!$B$11:$B$211, 0), MATCH(AZ$4, Obs_Time!$D$3:$T$3, 0) )</f>
        <v>4.6798999999999999E-3</v>
      </c>
      <c r="BA50" s="61">
        <f t="shared" si="57"/>
        <v>8.308904473882767E-3</v>
      </c>
      <c r="BB50" s="63">
        <f>INDEX(Obs_Time!$D$11:$T$211,  MATCH($AF50, Obs_Time!$B$11:$B$211, 0), MATCH(BB$4, Obs_Time!$D$3:$T$3, 0) )</f>
        <v>8.0388000000000005E-3</v>
      </c>
      <c r="BC50" s="61">
        <f t="shared" si="58"/>
        <v>6.6358276053034527E-3</v>
      </c>
      <c r="BD50" s="63">
        <f>INDEX(Obs_Time!$D$11:$T$211,  MATCH($AF50, Obs_Time!$B$11:$B$211, 0), MATCH(BD$4, Obs_Time!$D$3:$T$3, 0) )</f>
        <v>5.7403000000000003E-3</v>
      </c>
      <c r="BF50" s="31">
        <f t="shared" si="59"/>
        <v>82</v>
      </c>
      <c r="BG50" s="31">
        <f t="shared" si="60"/>
        <v>83</v>
      </c>
      <c r="BH50" s="57">
        <f t="shared" si="61"/>
        <v>2.1407106567230058E-4</v>
      </c>
      <c r="BI50" s="57">
        <f t="shared" si="62"/>
        <v>1.3176207543906784E-4</v>
      </c>
      <c r="BJ50" s="57">
        <f t="shared" si="63"/>
        <v>3.2376380122159073E-4</v>
      </c>
      <c r="BK50" s="58">
        <f t="shared" si="64"/>
        <v>6.2274481168501095E-3</v>
      </c>
      <c r="BL50" s="57">
        <f t="shared" si="65"/>
        <v>0</v>
      </c>
      <c r="BM50" s="57">
        <f t="shared" si="66"/>
        <v>4.4235054454657167E-3</v>
      </c>
      <c r="BN50" s="57">
        <f t="shared" si="67"/>
        <v>8.126035271446801E-3</v>
      </c>
      <c r="BQ50" s="57">
        <f t="shared" si="68"/>
        <v>3.729836177672343E-4</v>
      </c>
      <c r="BR50" s="57">
        <f t="shared" si="69"/>
        <v>5.2275012129964049E-5</v>
      </c>
      <c r="BS50" s="57">
        <f t="shared" si="70"/>
        <v>1.5087706970716875E-4</v>
      </c>
      <c r="BT50" s="57">
        <f t="shared" si="71"/>
        <v>0</v>
      </c>
      <c r="BU50" s="57">
        <f t="shared" si="72"/>
        <v>0</v>
      </c>
      <c r="BV50" s="57">
        <f t="shared" si="73"/>
        <v>2.876677762949603E-4</v>
      </c>
      <c r="BW50" s="57">
        <f t="shared" si="74"/>
        <v>3.4173422129637272E-4</v>
      </c>
      <c r="BX50" s="58">
        <f t="shared" si="75"/>
        <v>0</v>
      </c>
      <c r="BY50" s="57">
        <f t="shared" si="76"/>
        <v>0</v>
      </c>
      <c r="BZ50" s="57">
        <f t="shared" si="77"/>
        <v>0</v>
      </c>
      <c r="CA50" s="58">
        <f t="shared" si="78"/>
        <v>7.496928354381322E-3</v>
      </c>
      <c r="CB50" s="57">
        <f t="shared" si="79"/>
        <v>0</v>
      </c>
      <c r="CC50" s="57">
        <f t="shared" si="80"/>
        <v>8.165934187756364E-3</v>
      </c>
      <c r="CD50" s="57">
        <f t="shared" si="81"/>
        <v>8.0328344145254218E-3</v>
      </c>
      <c r="CE50" s="57">
        <f t="shared" si="82"/>
        <v>5.1920593270120986E-3</v>
      </c>
      <c r="CF50" s="57">
        <f t="shared" si="83"/>
        <v>0</v>
      </c>
      <c r="CG50" s="57">
        <f t="shared" si="84"/>
        <v>1.6591987686816001E-3</v>
      </c>
      <c r="CH50" s="57">
        <f t="shared" si="85"/>
        <v>8.1891028588595184E-3</v>
      </c>
      <c r="CI50" s="58">
        <f t="shared" si="86"/>
        <v>1.0792460658411184E-4</v>
      </c>
      <c r="CJ50" s="57">
        <f t="shared" si="87"/>
        <v>5.092692796038811E-5</v>
      </c>
      <c r="CL50" s="30">
        <f>Obs_Time!B52</f>
        <v>82</v>
      </c>
      <c r="CM50" s="26">
        <f t="shared" si="88"/>
        <v>83</v>
      </c>
      <c r="CN50" s="20">
        <f t="shared" si="20"/>
        <v>1983.27</v>
      </c>
      <c r="CO50" s="20">
        <f t="shared" si="21"/>
        <v>603.80999999999995</v>
      </c>
      <c r="CP50" s="20">
        <f t="shared" si="22"/>
        <v>758.59999999999991</v>
      </c>
      <c r="CQ50" s="106">
        <f t="shared" si="23"/>
        <v>1075.94</v>
      </c>
      <c r="CR50" s="143"/>
      <c r="CS50" s="20">
        <f t="shared" si="24"/>
        <v>110.83000000000001</v>
      </c>
      <c r="CT50" s="20">
        <f t="shared" si="25"/>
        <v>222.23</v>
      </c>
      <c r="CW50" s="20">
        <f t="shared" si="26"/>
        <v>620.8599999999999</v>
      </c>
      <c r="CX50" s="20">
        <f t="shared" si="27"/>
        <v>46.44</v>
      </c>
      <c r="CY50" s="20">
        <f t="shared" si="28"/>
        <v>557.36999999999989</v>
      </c>
      <c r="CZ50" s="20">
        <f t="shared" si="29"/>
        <v>0</v>
      </c>
      <c r="DA50" s="20">
        <f t="shared" si="30"/>
        <v>0</v>
      </c>
      <c r="DB50" s="20">
        <f t="shared" si="31"/>
        <v>224.03</v>
      </c>
      <c r="DC50" s="20">
        <f t="shared" si="32"/>
        <v>534.56999999999994</v>
      </c>
      <c r="DD50" s="106">
        <f t="shared" si="33"/>
        <v>0</v>
      </c>
      <c r="DE50" s="20">
        <f t="shared" si="34"/>
        <v>0</v>
      </c>
      <c r="DF50" s="20">
        <f t="shared" si="35"/>
        <v>0</v>
      </c>
      <c r="DG50" s="106">
        <f t="shared" si="36"/>
        <v>581.86</v>
      </c>
      <c r="DH50" s="143"/>
      <c r="DI50" s="20">
        <f t="shared" si="37"/>
        <v>86.92</v>
      </c>
      <c r="DJ50" s="20">
        <f t="shared" si="38"/>
        <v>88.66</v>
      </c>
      <c r="DK50" s="20">
        <f t="shared" si="39"/>
        <v>494.08000000000004</v>
      </c>
      <c r="DL50" s="143"/>
      <c r="DM50" s="20">
        <f t="shared" si="40"/>
        <v>23.91</v>
      </c>
      <c r="DN50" s="20">
        <f t="shared" si="41"/>
        <v>133.57</v>
      </c>
      <c r="DO50" s="106">
        <f t="shared" si="42"/>
        <v>6.68</v>
      </c>
      <c r="DP50" s="20">
        <f t="shared" si="43"/>
        <v>0.88</v>
      </c>
      <c r="DR50" s="31">
        <f t="shared" si="89"/>
        <v>41</v>
      </c>
      <c r="DS50" s="26">
        <f t="shared" si="90"/>
        <v>41.5</v>
      </c>
      <c r="DT50" s="101">
        <f t="shared" si="44"/>
        <v>16767.11</v>
      </c>
      <c r="DU50" s="101">
        <f t="shared" si="45"/>
        <v>3393.94</v>
      </c>
      <c r="DV50" s="101">
        <f t="shared" si="46"/>
        <v>4135.1000000000004</v>
      </c>
      <c r="DW50" s="102">
        <f t="shared" si="91"/>
        <v>1406.72</v>
      </c>
      <c r="DX50" s="144"/>
      <c r="DY50" s="101">
        <f t="shared" si="92"/>
        <v>194.68</v>
      </c>
      <c r="DZ50" s="101">
        <f t="shared" si="93"/>
        <v>192.56</v>
      </c>
      <c r="EB50" s="84">
        <f>MODEL_DATA!B47</f>
        <v>41</v>
      </c>
      <c r="EC50" s="84">
        <f>MODEL_DATA!C47</f>
        <v>9220.76</v>
      </c>
      <c r="ED50" s="84">
        <f>MODEL_DATA!D47</f>
        <v>362.46</v>
      </c>
      <c r="EE50" s="84">
        <f>MODEL_DATA!E47</f>
        <v>3031.48</v>
      </c>
      <c r="EF50" s="84">
        <f>MODEL_DATA!F47</f>
        <v>0</v>
      </c>
      <c r="EG50" s="84">
        <f>MODEL_DATA!G47</f>
        <v>17.309999999999999</v>
      </c>
      <c r="EH50" s="84">
        <f>MODEL_DATA!H47</f>
        <v>2316.27</v>
      </c>
      <c r="EI50" s="84">
        <f>MODEL_DATA!I47</f>
        <v>1818.83</v>
      </c>
      <c r="EJ50" s="99">
        <f>MODEL_DATA!J47</f>
        <v>2071.11</v>
      </c>
      <c r="EK50" s="84">
        <f>MODEL_DATA!K47</f>
        <v>602.42999999999995</v>
      </c>
      <c r="EL50" s="84">
        <f>MODEL_DATA!L47</f>
        <v>1549.95</v>
      </c>
      <c r="EM50" s="99">
        <f>MODEL_DATA!M47</f>
        <v>725.39</v>
      </c>
      <c r="EN50" s="84">
        <f>MODEL_DATA!N47</f>
        <v>683.73</v>
      </c>
      <c r="EO50" s="84">
        <f>MODEL_DATA!O47</f>
        <v>77.260000000000005</v>
      </c>
      <c r="EP50" s="84">
        <f>MODEL_DATA!P47</f>
        <v>83.67</v>
      </c>
      <c r="EQ50" s="84">
        <f>MODEL_DATA!Q47</f>
        <v>681.33</v>
      </c>
      <c r="ER50" s="84">
        <f>MODEL_DATA!R47</f>
        <v>867.52</v>
      </c>
      <c r="ES50" s="84">
        <f>MODEL_DATA!S47</f>
        <v>117.42</v>
      </c>
      <c r="ET50" s="84">
        <f>MODEL_DATA!T47</f>
        <v>108.89</v>
      </c>
      <c r="EU50" s="99">
        <f>MODEL_DATA!U47</f>
        <v>322.83999999999997</v>
      </c>
      <c r="EV50" s="84">
        <f>MODEL_DATA!V47</f>
        <v>24.93</v>
      </c>
    </row>
    <row r="51" spans="32:152" x14ac:dyDescent="0.25">
      <c r="AF51" s="32">
        <f t="shared" si="97"/>
        <v>82</v>
      </c>
      <c r="AG51" s="61">
        <f t="shared" si="47"/>
        <v>3.729836177672343E-4</v>
      </c>
      <c r="AH51" s="63">
        <f>INDEX(Obs_Time!$D$11:$T$211,  MATCH($AF51, Obs_Time!$B$11:$B$211, 0), MATCH(AH$4, Obs_Time!$D$3:$T$3, 0) )</f>
        <v>1.2466000000000001E-3</v>
      </c>
      <c r="AI51" s="61">
        <f t="shared" si="48"/>
        <v>5.2275012129964049E-5</v>
      </c>
      <c r="AJ51" s="63">
        <f>INDEX(Obs_Time!$D$11:$T$211,  MATCH($AF51, Obs_Time!$B$11:$B$211, 0), MATCH(AJ$4, Obs_Time!$D$3:$T$3, 0) )</f>
        <v>1.1600000000000001E-5</v>
      </c>
      <c r="AK51" s="61">
        <f t="shared" si="49"/>
        <v>1.5087706970716875E-4</v>
      </c>
      <c r="AL51" s="63">
        <f>INDEX(Obs_Time!$D$11:$T$211,  MATCH($AF51, Obs_Time!$B$11:$B$211, 0), MATCH(AL$4, Obs_Time!$D$3:$T$3, 0) )</f>
        <v>3.0599999999999998E-5</v>
      </c>
      <c r="AM51" s="61">
        <f t="shared" si="50"/>
        <v>0</v>
      </c>
      <c r="AN51" s="63">
        <f>INDEX(Obs_Time!$D$11:$T$211,  MATCH($AF51, Obs_Time!$B$11:$B$211, 0), MATCH(AN$4, Obs_Time!$D$3:$T$3, 0) )</f>
        <v>0</v>
      </c>
      <c r="AO51" s="61">
        <f t="shared" si="51"/>
        <v>0</v>
      </c>
      <c r="AP51" s="63">
        <f>INDEX(Obs_Time!$D$11:$T$211,  MATCH($AF51, Obs_Time!$B$11:$B$211, 0), MATCH(AP$4, Obs_Time!$D$3:$T$3, 0) )</f>
        <v>0</v>
      </c>
      <c r="AQ51" s="61">
        <f t="shared" si="52"/>
        <v>2.876677762949603E-4</v>
      </c>
      <c r="AR51" s="63">
        <f>INDEX(Obs_Time!$D$11:$T$211,  MATCH($AF51, Obs_Time!$B$11:$B$211, 0), MATCH(AR$4, Obs_Time!$D$3:$T$3, 0) )</f>
        <v>4.0910000000000002E-4</v>
      </c>
      <c r="AS51" s="61">
        <f t="shared" si="53"/>
        <v>3.4173422129637272E-4</v>
      </c>
      <c r="AT51" s="63">
        <f>INDEX(Obs_Time!$D$11:$T$211,  MATCH($AF51, Obs_Time!$B$11:$B$211, 0), MATCH(AT$4, Obs_Time!$D$3:$T$3, 0) )</f>
        <v>1.5239999999999999E-4</v>
      </c>
      <c r="AU51" s="61">
        <f t="shared" si="54"/>
        <v>0</v>
      </c>
      <c r="AV51" s="63">
        <f>INDEX(Obs_Time!$D$11:$T$211,  MATCH($AF51, Obs_Time!$B$11:$B$211, 0), MATCH(AV$4, Obs_Time!$D$3:$T$3, 0) )</f>
        <v>0</v>
      </c>
      <c r="AW51" s="61">
        <f t="shared" si="55"/>
        <v>0</v>
      </c>
      <c r="AX51" s="63">
        <f>INDEX(Obs_Time!$D$11:$T$211,  MATCH($AF51, Obs_Time!$B$11:$B$211, 0), MATCH(AX$4, Obs_Time!$D$3:$T$3, 0) )</f>
        <v>7.9310000000000003E-4</v>
      </c>
      <c r="AY51" s="61">
        <f t="shared" si="56"/>
        <v>0</v>
      </c>
      <c r="AZ51" s="63">
        <f>INDEX(Obs_Time!$D$11:$T$211,  MATCH($AF51, Obs_Time!$B$11:$B$211, 0), MATCH(AZ$4, Obs_Time!$D$3:$T$3, 0) )</f>
        <v>4.3725999999999999E-3</v>
      </c>
      <c r="BA51" s="61">
        <f t="shared" si="57"/>
        <v>7.496928354381322E-3</v>
      </c>
      <c r="BB51" s="63">
        <f>INDEX(Obs_Time!$D$11:$T$211,  MATCH($AF51, Obs_Time!$B$11:$B$211, 0), MATCH(BB$4, Obs_Time!$D$3:$T$3, 0) )</f>
        <v>7.7359000000000004E-3</v>
      </c>
      <c r="BC51" s="61">
        <f t="shared" si="58"/>
        <v>5.1920593270120986E-3</v>
      </c>
      <c r="BD51" s="63">
        <f>INDEX(Obs_Time!$D$11:$T$211,  MATCH($AF51, Obs_Time!$B$11:$B$211, 0), MATCH(BD$4, Obs_Time!$D$3:$T$3, 0) )</f>
        <v>5.5706000000000002E-3</v>
      </c>
      <c r="BF51" s="31">
        <f t="shared" si="59"/>
        <v>84</v>
      </c>
      <c r="BG51" s="31">
        <f t="shared" si="60"/>
        <v>85</v>
      </c>
      <c r="BH51" s="57">
        <f t="shared" si="61"/>
        <v>1.8820038088387692E-4</v>
      </c>
      <c r="BI51" s="57">
        <f t="shared" si="62"/>
        <v>1.2459798584687064E-4</v>
      </c>
      <c r="BJ51" s="57">
        <f t="shared" si="63"/>
        <v>2.7937324893440697E-4</v>
      </c>
      <c r="BK51" s="58">
        <f t="shared" si="64"/>
        <v>5.2970409521535143E-3</v>
      </c>
      <c r="BL51" s="57">
        <f t="shared" si="65"/>
        <v>0</v>
      </c>
      <c r="BM51" s="57">
        <f t="shared" si="66"/>
        <v>4.2147629255723145E-3</v>
      </c>
      <c r="BN51" s="57">
        <f t="shared" si="67"/>
        <v>7.3223172528786486E-3</v>
      </c>
      <c r="BQ51" s="57">
        <f t="shared" si="68"/>
        <v>3.1120216099568782E-4</v>
      </c>
      <c r="BR51" s="57">
        <f t="shared" si="69"/>
        <v>3.050501353837265E-5</v>
      </c>
      <c r="BS51" s="57">
        <f t="shared" si="70"/>
        <v>1.4722539905688315E-4</v>
      </c>
      <c r="BT51" s="57">
        <f t="shared" si="71"/>
        <v>0</v>
      </c>
      <c r="BU51" s="57">
        <f t="shared" si="72"/>
        <v>0</v>
      </c>
      <c r="BV51" s="57">
        <f t="shared" si="73"/>
        <v>2.2794618420694259E-4</v>
      </c>
      <c r="BW51" s="57">
        <f t="shared" si="74"/>
        <v>3.0497623314787692E-4</v>
      </c>
      <c r="BX51" s="58">
        <f t="shared" si="75"/>
        <v>0</v>
      </c>
      <c r="BY51" s="57">
        <f t="shared" si="76"/>
        <v>0</v>
      </c>
      <c r="BZ51" s="57">
        <f t="shared" si="77"/>
        <v>0</v>
      </c>
      <c r="CA51" s="58">
        <f t="shared" si="78"/>
        <v>6.3360421536977256E-3</v>
      </c>
      <c r="CB51" s="57">
        <f t="shared" si="79"/>
        <v>0</v>
      </c>
      <c r="CC51" s="57">
        <f t="shared" si="80"/>
        <v>7.9883730325002716E-3</v>
      </c>
      <c r="CD51" s="57">
        <f t="shared" si="81"/>
        <v>7.4212662631826893E-3</v>
      </c>
      <c r="CE51" s="57">
        <f t="shared" si="82"/>
        <v>4.4496309926261588E-3</v>
      </c>
      <c r="CF51" s="57">
        <f t="shared" si="83"/>
        <v>0</v>
      </c>
      <c r="CG51" s="57">
        <f t="shared" si="84"/>
        <v>1.4274244530230245E-3</v>
      </c>
      <c r="CH51" s="57">
        <f t="shared" si="85"/>
        <v>7.2553599784190726E-3</v>
      </c>
      <c r="CI51" s="58">
        <f t="shared" si="86"/>
        <v>8.9829462965218838E-5</v>
      </c>
      <c r="CJ51" s="57">
        <f t="shared" si="87"/>
        <v>1.3310447080555982E-5</v>
      </c>
      <c r="CL51" s="30">
        <f>Obs_Time!B53</f>
        <v>84</v>
      </c>
      <c r="CM51" s="26">
        <f t="shared" si="88"/>
        <v>85</v>
      </c>
      <c r="CN51" s="20">
        <f t="shared" si="20"/>
        <v>1743.5900000000001</v>
      </c>
      <c r="CO51" s="20">
        <f t="shared" si="21"/>
        <v>570.98</v>
      </c>
      <c r="CP51" s="20">
        <f t="shared" si="22"/>
        <v>654.59</v>
      </c>
      <c r="CQ51" s="106">
        <f t="shared" si="23"/>
        <v>915.19</v>
      </c>
      <c r="CR51" s="143"/>
      <c r="CS51" s="20">
        <f t="shared" si="24"/>
        <v>105.6</v>
      </c>
      <c r="CT51" s="20">
        <f t="shared" si="25"/>
        <v>200.25</v>
      </c>
      <c r="CW51" s="20">
        <f t="shared" si="26"/>
        <v>518.02</v>
      </c>
      <c r="CX51" s="20">
        <f t="shared" si="27"/>
        <v>27.1</v>
      </c>
      <c r="CY51" s="20">
        <f t="shared" si="28"/>
        <v>543.88000000000011</v>
      </c>
      <c r="CZ51" s="20">
        <f t="shared" si="29"/>
        <v>0</v>
      </c>
      <c r="DA51" s="20">
        <f t="shared" si="30"/>
        <v>0</v>
      </c>
      <c r="DB51" s="20">
        <f t="shared" si="31"/>
        <v>177.51999999999998</v>
      </c>
      <c r="DC51" s="20">
        <f t="shared" si="32"/>
        <v>477.07000000000005</v>
      </c>
      <c r="DD51" s="106">
        <f t="shared" si="33"/>
        <v>0</v>
      </c>
      <c r="DE51" s="20">
        <f t="shared" si="34"/>
        <v>0</v>
      </c>
      <c r="DF51" s="20">
        <f t="shared" si="35"/>
        <v>0</v>
      </c>
      <c r="DG51" s="106">
        <f t="shared" si="36"/>
        <v>491.76</v>
      </c>
      <c r="DH51" s="143"/>
      <c r="DI51" s="20">
        <f t="shared" si="37"/>
        <v>85.03</v>
      </c>
      <c r="DJ51" s="20">
        <f t="shared" si="38"/>
        <v>81.91</v>
      </c>
      <c r="DK51" s="20">
        <f t="shared" si="39"/>
        <v>423.42999999999995</v>
      </c>
      <c r="DL51" s="143"/>
      <c r="DM51" s="20">
        <f t="shared" si="40"/>
        <v>20.57</v>
      </c>
      <c r="DN51" s="20">
        <f t="shared" si="41"/>
        <v>118.34</v>
      </c>
      <c r="DO51" s="106">
        <f t="shared" si="42"/>
        <v>5.56</v>
      </c>
      <c r="DP51" s="20">
        <f t="shared" si="43"/>
        <v>0.22999999999999998</v>
      </c>
      <c r="DR51" s="31">
        <f t="shared" si="89"/>
        <v>42</v>
      </c>
      <c r="DS51" s="26">
        <f t="shared" si="90"/>
        <v>42.5</v>
      </c>
      <c r="DT51" s="101">
        <f t="shared" si="44"/>
        <v>15802.030000000002</v>
      </c>
      <c r="DU51" s="101">
        <f t="shared" si="45"/>
        <v>3356.38</v>
      </c>
      <c r="DV51" s="101">
        <f t="shared" si="46"/>
        <v>3910.9300000000003</v>
      </c>
      <c r="DW51" s="102">
        <f t="shared" si="91"/>
        <v>1205.6799999999998</v>
      </c>
      <c r="DX51" s="144"/>
      <c r="DY51" s="101">
        <f t="shared" si="92"/>
        <v>216.60000000000002</v>
      </c>
      <c r="DZ51" s="101">
        <f t="shared" si="93"/>
        <v>223.36</v>
      </c>
      <c r="EB51" s="84">
        <f>MODEL_DATA!B48</f>
        <v>42</v>
      </c>
      <c r="EC51" s="84">
        <f>MODEL_DATA!C48</f>
        <v>8531.2000000000007</v>
      </c>
      <c r="ED51" s="84">
        <f>MODEL_DATA!D48</f>
        <v>353.1</v>
      </c>
      <c r="EE51" s="84">
        <f>MODEL_DATA!E48</f>
        <v>3003.28</v>
      </c>
      <c r="EF51" s="84">
        <f>MODEL_DATA!F48</f>
        <v>0</v>
      </c>
      <c r="EG51" s="84">
        <f>MODEL_DATA!G48</f>
        <v>3.52</v>
      </c>
      <c r="EH51" s="84">
        <f>MODEL_DATA!H48</f>
        <v>2136.79</v>
      </c>
      <c r="EI51" s="84">
        <f>MODEL_DATA!I48</f>
        <v>1774.14</v>
      </c>
      <c r="EJ51" s="99">
        <f>MODEL_DATA!J48</f>
        <v>2027.22</v>
      </c>
      <c r="EK51" s="84">
        <f>MODEL_DATA!K48</f>
        <v>515.69000000000005</v>
      </c>
      <c r="EL51" s="84">
        <f>MODEL_DATA!L48</f>
        <v>1475.1</v>
      </c>
      <c r="EM51" s="99">
        <f>MODEL_DATA!M48</f>
        <v>672.64</v>
      </c>
      <c r="EN51" s="84">
        <f>MODEL_DATA!N48</f>
        <v>684.1</v>
      </c>
      <c r="EO51" s="84">
        <f>MODEL_DATA!O48</f>
        <v>85.27</v>
      </c>
      <c r="EP51" s="84">
        <f>MODEL_DATA!P48</f>
        <v>99.14</v>
      </c>
      <c r="EQ51" s="84">
        <f>MODEL_DATA!Q48</f>
        <v>533.04</v>
      </c>
      <c r="ER51" s="84">
        <f>MODEL_DATA!R48</f>
        <v>760.85</v>
      </c>
      <c r="ES51" s="84">
        <f>MODEL_DATA!S48</f>
        <v>131.33000000000001</v>
      </c>
      <c r="ET51" s="84">
        <f>MODEL_DATA!T48</f>
        <v>124.22</v>
      </c>
      <c r="EU51" s="99">
        <f>MODEL_DATA!U48</f>
        <v>288.83</v>
      </c>
      <c r="EV51" s="84">
        <f>MODEL_DATA!V48</f>
        <v>21.05</v>
      </c>
    </row>
    <row r="52" spans="32:152" x14ac:dyDescent="0.25">
      <c r="AF52" s="32">
        <f t="shared" si="97"/>
        <v>84</v>
      </c>
      <c r="AG52" s="61">
        <f t="shared" si="47"/>
        <v>3.1120216099568782E-4</v>
      </c>
      <c r="AH52" s="63">
        <f>INDEX(Obs_Time!$D$11:$T$211,  MATCH($AF52, Obs_Time!$B$11:$B$211, 0), MATCH(AH$4, Obs_Time!$D$3:$T$3, 0) )</f>
        <v>9.6949999999999998E-4</v>
      </c>
      <c r="AI52" s="61">
        <f t="shared" si="48"/>
        <v>3.050501353837265E-5</v>
      </c>
      <c r="AJ52" s="63">
        <f>INDEX(Obs_Time!$D$11:$T$211,  MATCH($AF52, Obs_Time!$B$11:$B$211, 0), MATCH(AJ$4, Obs_Time!$D$3:$T$3, 0) )</f>
        <v>8.6999999999999997E-6</v>
      </c>
      <c r="AK52" s="61">
        <f t="shared" si="49"/>
        <v>1.4722539905688315E-4</v>
      </c>
      <c r="AL52" s="63">
        <f>INDEX(Obs_Time!$D$11:$T$211,  MATCH($AF52, Obs_Time!$B$11:$B$211, 0), MATCH(AL$4, Obs_Time!$D$3:$T$3, 0) )</f>
        <v>2.2900000000000001E-5</v>
      </c>
      <c r="AM52" s="61">
        <f t="shared" si="50"/>
        <v>0</v>
      </c>
      <c r="AN52" s="63">
        <f>INDEX(Obs_Time!$D$11:$T$211,  MATCH($AF52, Obs_Time!$B$11:$B$211, 0), MATCH(AN$4, Obs_Time!$D$3:$T$3, 0) )</f>
        <v>0</v>
      </c>
      <c r="AO52" s="61">
        <f t="shared" si="51"/>
        <v>0</v>
      </c>
      <c r="AP52" s="63">
        <f>INDEX(Obs_Time!$D$11:$T$211,  MATCH($AF52, Obs_Time!$B$11:$B$211, 0), MATCH(AP$4, Obs_Time!$D$3:$T$3, 0) )</f>
        <v>0</v>
      </c>
      <c r="AQ52" s="61">
        <f t="shared" si="52"/>
        <v>2.2794618420694259E-4</v>
      </c>
      <c r="AR52" s="63">
        <f>INDEX(Obs_Time!$D$11:$T$211,  MATCH($AF52, Obs_Time!$B$11:$B$211, 0), MATCH(AR$4, Obs_Time!$D$3:$T$3, 0) )</f>
        <v>3.6820000000000001E-4</v>
      </c>
      <c r="AS52" s="61">
        <f t="shared" si="53"/>
        <v>3.0497623314787692E-4</v>
      </c>
      <c r="AT52" s="63">
        <f>INDEX(Obs_Time!$D$11:$T$211,  MATCH($AF52, Obs_Time!$B$11:$B$211, 0), MATCH(AT$4, Obs_Time!$D$3:$T$3, 0) )</f>
        <v>1.228E-4</v>
      </c>
      <c r="AU52" s="61">
        <f t="shared" si="54"/>
        <v>0</v>
      </c>
      <c r="AV52" s="63">
        <f>INDEX(Obs_Time!$D$11:$T$211,  MATCH($AF52, Obs_Time!$B$11:$B$211, 0), MATCH(AV$4, Obs_Time!$D$3:$T$3, 0) )</f>
        <v>0</v>
      </c>
      <c r="AW52" s="61">
        <f t="shared" si="55"/>
        <v>0</v>
      </c>
      <c r="AX52" s="63">
        <f>INDEX(Obs_Time!$D$11:$T$211,  MATCH($AF52, Obs_Time!$B$11:$B$211, 0), MATCH(AX$4, Obs_Time!$D$3:$T$3, 0) )</f>
        <v>6.6049999999999995E-4</v>
      </c>
      <c r="AY52" s="61">
        <f t="shared" si="56"/>
        <v>0</v>
      </c>
      <c r="AZ52" s="63">
        <f>INDEX(Obs_Time!$D$11:$T$211,  MATCH($AF52, Obs_Time!$B$11:$B$211, 0), MATCH(AZ$4, Obs_Time!$D$3:$T$3, 0) )</f>
        <v>4.0653E-3</v>
      </c>
      <c r="BA52" s="61">
        <f t="shared" si="57"/>
        <v>6.3360421536977256E-3</v>
      </c>
      <c r="BB52" s="63">
        <f>INDEX(Obs_Time!$D$11:$T$211,  MATCH($AF52, Obs_Time!$B$11:$B$211, 0), MATCH(BB$4, Obs_Time!$D$3:$T$3, 0) )</f>
        <v>7.4332000000000001E-3</v>
      </c>
      <c r="BC52" s="61">
        <f t="shared" si="58"/>
        <v>4.4496309926261588E-3</v>
      </c>
      <c r="BD52" s="63">
        <f>INDEX(Obs_Time!$D$11:$T$211,  MATCH($AF52, Obs_Time!$B$11:$B$211, 0), MATCH(BD$4, Obs_Time!$D$3:$T$3, 0) )</f>
        <v>5.4007999999999999E-3</v>
      </c>
      <c r="BF52" s="31">
        <f t="shared" si="59"/>
        <v>86</v>
      </c>
      <c r="BG52" s="31">
        <f t="shared" si="60"/>
        <v>87</v>
      </c>
      <c r="BH52" s="57">
        <f t="shared" si="61"/>
        <v>1.5788155307087487E-4</v>
      </c>
      <c r="BI52" s="57">
        <f t="shared" si="62"/>
        <v>1.0081443042032254E-4</v>
      </c>
      <c r="BJ52" s="57">
        <f t="shared" si="63"/>
        <v>2.5114954714850689E-4</v>
      </c>
      <c r="BK52" s="58">
        <f t="shared" si="64"/>
        <v>4.8301878143343696E-3</v>
      </c>
      <c r="BL52" s="57">
        <f t="shared" si="65"/>
        <v>0</v>
      </c>
      <c r="BM52" s="57">
        <f t="shared" si="66"/>
        <v>2.8393772208827129E-3</v>
      </c>
      <c r="BN52" s="57">
        <f t="shared" si="67"/>
        <v>4.2793048095100539E-3</v>
      </c>
      <c r="BQ52" s="57">
        <f t="shared" si="68"/>
        <v>2.4766049741413904E-4</v>
      </c>
      <c r="BR52" s="57">
        <f t="shared" si="69"/>
        <v>2.3953752328286717E-5</v>
      </c>
      <c r="BS52" s="57">
        <f t="shared" si="70"/>
        <v>1.1929783337934647E-4</v>
      </c>
      <c r="BT52" s="57">
        <f t="shared" si="71"/>
        <v>0</v>
      </c>
      <c r="BU52" s="57">
        <f t="shared" si="72"/>
        <v>0</v>
      </c>
      <c r="BV52" s="57">
        <f t="shared" si="73"/>
        <v>2.0478175674472292E-4</v>
      </c>
      <c r="BW52" s="57">
        <f t="shared" si="74"/>
        <v>2.7423376966855228E-4</v>
      </c>
      <c r="BX52" s="58">
        <f t="shared" si="75"/>
        <v>0</v>
      </c>
      <c r="BY52" s="57">
        <f t="shared" si="76"/>
        <v>0</v>
      </c>
      <c r="BZ52" s="57">
        <f t="shared" si="77"/>
        <v>0</v>
      </c>
      <c r="CA52" s="58">
        <f t="shared" si="78"/>
        <v>5.6909192672579068E-3</v>
      </c>
      <c r="CB52" s="57">
        <f t="shared" si="79"/>
        <v>0</v>
      </c>
      <c r="CC52" s="57">
        <f t="shared" si="80"/>
        <v>5.8604576004629766E-3</v>
      </c>
      <c r="CD52" s="57">
        <f t="shared" si="81"/>
        <v>4.9931141956293251E-3</v>
      </c>
      <c r="CE52" s="57">
        <f t="shared" si="82"/>
        <v>4.1281747612197071E-3</v>
      </c>
      <c r="CF52" s="57">
        <f t="shared" si="83"/>
        <v>0</v>
      </c>
      <c r="CG52" s="57">
        <f t="shared" si="84"/>
        <v>6.0788712729614453E-4</v>
      </c>
      <c r="CH52" s="57">
        <f t="shared" si="85"/>
        <v>3.796280968934502E-3</v>
      </c>
      <c r="CI52" s="58">
        <f t="shared" si="86"/>
        <v>7.3511520951752827E-5</v>
      </c>
      <c r="CJ52" s="57">
        <f t="shared" si="87"/>
        <v>1.4467877261473895E-5</v>
      </c>
      <c r="CL52" s="30">
        <f>Obs_Time!B54</f>
        <v>86</v>
      </c>
      <c r="CM52" s="26">
        <f t="shared" si="88"/>
        <v>87</v>
      </c>
      <c r="CN52" s="20">
        <f t="shared" si="20"/>
        <v>1462.6999999999998</v>
      </c>
      <c r="CO52" s="20">
        <f t="shared" si="21"/>
        <v>461.99</v>
      </c>
      <c r="CP52" s="20">
        <f t="shared" si="22"/>
        <v>588.46</v>
      </c>
      <c r="CQ52" s="106">
        <f t="shared" si="23"/>
        <v>834.53</v>
      </c>
      <c r="CR52" s="143"/>
      <c r="CS52" s="20">
        <f t="shared" si="24"/>
        <v>71.14</v>
      </c>
      <c r="CT52" s="20">
        <f t="shared" si="25"/>
        <v>117.03</v>
      </c>
      <c r="CW52" s="20">
        <f t="shared" si="26"/>
        <v>412.25</v>
      </c>
      <c r="CX52" s="20">
        <f t="shared" si="27"/>
        <v>21.28</v>
      </c>
      <c r="CY52" s="20">
        <f t="shared" si="28"/>
        <v>440.71</v>
      </c>
      <c r="CZ52" s="20">
        <f t="shared" si="29"/>
        <v>0</v>
      </c>
      <c r="DA52" s="20">
        <f t="shared" si="30"/>
        <v>0</v>
      </c>
      <c r="DB52" s="20">
        <f t="shared" si="31"/>
        <v>159.48000000000002</v>
      </c>
      <c r="DC52" s="20">
        <f t="shared" si="32"/>
        <v>428.98</v>
      </c>
      <c r="DD52" s="106">
        <f t="shared" si="33"/>
        <v>0</v>
      </c>
      <c r="DE52" s="20">
        <f t="shared" si="34"/>
        <v>0</v>
      </c>
      <c r="DF52" s="20">
        <f t="shared" si="35"/>
        <v>0</v>
      </c>
      <c r="DG52" s="106">
        <f t="shared" si="36"/>
        <v>441.69</v>
      </c>
      <c r="DH52" s="143"/>
      <c r="DI52" s="20">
        <f t="shared" si="37"/>
        <v>62.38</v>
      </c>
      <c r="DJ52" s="20">
        <f t="shared" si="38"/>
        <v>55.11</v>
      </c>
      <c r="DK52" s="20">
        <f t="shared" si="39"/>
        <v>392.84000000000003</v>
      </c>
      <c r="DL52" s="143"/>
      <c r="DM52" s="20">
        <f t="shared" si="40"/>
        <v>8.76</v>
      </c>
      <c r="DN52" s="20">
        <f t="shared" si="41"/>
        <v>61.92</v>
      </c>
      <c r="DO52" s="106">
        <f t="shared" si="42"/>
        <v>4.55</v>
      </c>
      <c r="DP52" s="20">
        <f t="shared" si="43"/>
        <v>0.25</v>
      </c>
      <c r="DR52" s="31">
        <f t="shared" si="89"/>
        <v>43</v>
      </c>
      <c r="DS52" s="26">
        <f t="shared" si="90"/>
        <v>43.5</v>
      </c>
      <c r="DT52" s="101">
        <f t="shared" si="44"/>
        <v>14676.699999999999</v>
      </c>
      <c r="DU52" s="101">
        <f t="shared" si="45"/>
        <v>3118.46</v>
      </c>
      <c r="DV52" s="101">
        <f t="shared" si="46"/>
        <v>3778.74</v>
      </c>
      <c r="DW52" s="102">
        <f t="shared" si="91"/>
        <v>1067.99</v>
      </c>
      <c r="DX52" s="144"/>
      <c r="DY52" s="101">
        <f t="shared" si="92"/>
        <v>277.90999999999997</v>
      </c>
      <c r="DZ52" s="101">
        <f t="shared" si="93"/>
        <v>241.22000000000003</v>
      </c>
      <c r="EB52" s="84">
        <f>MODEL_DATA!B49</f>
        <v>43</v>
      </c>
      <c r="EC52" s="84">
        <f>MODEL_DATA!C49</f>
        <v>7778.99</v>
      </c>
      <c r="ED52" s="84">
        <f>MODEL_DATA!D49</f>
        <v>360.23</v>
      </c>
      <c r="EE52" s="84">
        <f>MODEL_DATA!E49</f>
        <v>2758.23</v>
      </c>
      <c r="EF52" s="84">
        <f>MODEL_DATA!F49</f>
        <v>0</v>
      </c>
      <c r="EG52" s="84">
        <f>MODEL_DATA!G49</f>
        <v>0.51</v>
      </c>
      <c r="EH52" s="84">
        <f>MODEL_DATA!H49</f>
        <v>2133.4699999999998</v>
      </c>
      <c r="EI52" s="84">
        <f>MODEL_DATA!I49</f>
        <v>1645.27</v>
      </c>
      <c r="EJ52" s="99">
        <f>MODEL_DATA!J49</f>
        <v>1917.16</v>
      </c>
      <c r="EK52" s="84">
        <f>MODEL_DATA!K49</f>
        <v>404.49</v>
      </c>
      <c r="EL52" s="84">
        <f>MODEL_DATA!L49</f>
        <v>1360.1</v>
      </c>
      <c r="EM52" s="99">
        <f>MODEL_DATA!M49</f>
        <v>587.80999999999995</v>
      </c>
      <c r="EN52" s="84">
        <f>MODEL_DATA!N49</f>
        <v>625.19000000000005</v>
      </c>
      <c r="EO52" s="84">
        <f>MODEL_DATA!O49</f>
        <v>98.19</v>
      </c>
      <c r="EP52" s="84">
        <f>MODEL_DATA!P49</f>
        <v>100.04</v>
      </c>
      <c r="EQ52" s="84">
        <f>MODEL_DATA!Q49</f>
        <v>480.18</v>
      </c>
      <c r="ER52" s="84">
        <f>MODEL_DATA!R49</f>
        <v>717.7</v>
      </c>
      <c r="ES52" s="84">
        <f>MODEL_DATA!S49</f>
        <v>179.72</v>
      </c>
      <c r="ET52" s="84">
        <f>MODEL_DATA!T49</f>
        <v>141.18</v>
      </c>
      <c r="EU52" s="99">
        <f>MODEL_DATA!U49</f>
        <v>262.39999999999998</v>
      </c>
      <c r="EV52" s="84">
        <f>MODEL_DATA!V49</f>
        <v>21.57</v>
      </c>
    </row>
    <row r="53" spans="32:152" x14ac:dyDescent="0.25">
      <c r="AF53" s="32">
        <f t="shared" si="97"/>
        <v>86</v>
      </c>
      <c r="AG53" s="61">
        <f t="shared" si="47"/>
        <v>2.4766049741413904E-4</v>
      </c>
      <c r="AH53" s="63">
        <f>INDEX(Obs_Time!$D$11:$T$211,  MATCH($AF53, Obs_Time!$B$11:$B$211, 0), MATCH(AH$4, Obs_Time!$D$3:$T$3, 0) )</f>
        <v>6.9269999999999998E-4</v>
      </c>
      <c r="AI53" s="61">
        <f t="shared" si="48"/>
        <v>2.3953752328286717E-5</v>
      </c>
      <c r="AJ53" s="63">
        <f>INDEX(Obs_Time!$D$11:$T$211,  MATCH($AF53, Obs_Time!$B$11:$B$211, 0), MATCH(AJ$4, Obs_Time!$D$3:$T$3, 0) )</f>
        <v>5.8000000000000004E-6</v>
      </c>
      <c r="AK53" s="61">
        <f t="shared" si="49"/>
        <v>1.1929783337934647E-4</v>
      </c>
      <c r="AL53" s="63">
        <f>INDEX(Obs_Time!$D$11:$T$211,  MATCH($AF53, Obs_Time!$B$11:$B$211, 0), MATCH(AL$4, Obs_Time!$D$3:$T$3, 0) )</f>
        <v>1.52E-5</v>
      </c>
      <c r="AM53" s="61">
        <f t="shared" si="50"/>
        <v>0</v>
      </c>
      <c r="AN53" s="63">
        <f>INDEX(Obs_Time!$D$11:$T$211,  MATCH($AF53, Obs_Time!$B$11:$B$211, 0), MATCH(AN$4, Obs_Time!$D$3:$T$3, 0) )</f>
        <v>0</v>
      </c>
      <c r="AO53" s="61">
        <f t="shared" si="51"/>
        <v>0</v>
      </c>
      <c r="AP53" s="63">
        <f>INDEX(Obs_Time!$D$11:$T$211,  MATCH($AF53, Obs_Time!$B$11:$B$211, 0), MATCH(AP$4, Obs_Time!$D$3:$T$3, 0) )</f>
        <v>0</v>
      </c>
      <c r="AQ53" s="61">
        <f t="shared" si="52"/>
        <v>2.0478175674472292E-4</v>
      </c>
      <c r="AR53" s="63">
        <f>INDEX(Obs_Time!$D$11:$T$211,  MATCH($AF53, Obs_Time!$B$11:$B$211, 0), MATCH(AR$4, Obs_Time!$D$3:$T$3, 0) )</f>
        <v>3.2719999999999998E-4</v>
      </c>
      <c r="AS53" s="61">
        <f t="shared" si="53"/>
        <v>2.7423376966855228E-4</v>
      </c>
      <c r="AT53" s="63">
        <f>INDEX(Obs_Time!$D$11:$T$211,  MATCH($AF53, Obs_Time!$B$11:$B$211, 0), MATCH(AT$4, Obs_Time!$D$3:$T$3, 0) )</f>
        <v>9.31E-5</v>
      </c>
      <c r="AU53" s="61">
        <f t="shared" si="54"/>
        <v>0</v>
      </c>
      <c r="AV53" s="63">
        <f>INDEX(Obs_Time!$D$11:$T$211,  MATCH($AF53, Obs_Time!$B$11:$B$211, 0), MATCH(AV$4, Obs_Time!$D$3:$T$3, 0) )</f>
        <v>0</v>
      </c>
      <c r="AW53" s="61">
        <f t="shared" si="55"/>
        <v>0</v>
      </c>
      <c r="AX53" s="63">
        <f>INDEX(Obs_Time!$D$11:$T$211,  MATCH($AF53, Obs_Time!$B$11:$B$211, 0), MATCH(AX$4, Obs_Time!$D$3:$T$3, 0) )</f>
        <v>5.4699999999999996E-4</v>
      </c>
      <c r="AY53" s="61">
        <f t="shared" si="56"/>
        <v>0</v>
      </c>
      <c r="AZ53" s="63">
        <f>INDEX(Obs_Time!$D$11:$T$211,  MATCH($AF53, Obs_Time!$B$11:$B$211, 0), MATCH(AZ$4, Obs_Time!$D$3:$T$3, 0) )</f>
        <v>3.7580000000000001E-3</v>
      </c>
      <c r="BA53" s="61">
        <f t="shared" si="57"/>
        <v>5.6909192672579068E-3</v>
      </c>
      <c r="BB53" s="63">
        <f>INDEX(Obs_Time!$D$11:$T$211,  MATCH($AF53, Obs_Time!$B$11:$B$211, 0), MATCH(BB$4, Obs_Time!$D$3:$T$3, 0) )</f>
        <v>7.1303E-3</v>
      </c>
      <c r="BC53" s="61">
        <f t="shared" si="58"/>
        <v>4.1281747612197071E-3</v>
      </c>
      <c r="BD53" s="63">
        <f>INDEX(Obs_Time!$D$11:$T$211,  MATCH($AF53, Obs_Time!$B$11:$B$211, 0), MATCH(BD$4, Obs_Time!$D$3:$T$3, 0) )</f>
        <v>5.2310000000000004E-3</v>
      </c>
      <c r="BF53" s="31">
        <f t="shared" si="59"/>
        <v>88</v>
      </c>
      <c r="BG53" s="31">
        <f t="shared" si="60"/>
        <v>89</v>
      </c>
      <c r="BH53" s="57">
        <f t="shared" si="61"/>
        <v>1.2557989615422075E-4</v>
      </c>
      <c r="BI53" s="57">
        <f t="shared" si="62"/>
        <v>7.9909167461672117E-5</v>
      </c>
      <c r="BJ53" s="57">
        <f t="shared" si="63"/>
        <v>2.0943497565971398E-4</v>
      </c>
      <c r="BK53" s="58">
        <f t="shared" si="64"/>
        <v>4.3932581915477695E-3</v>
      </c>
      <c r="BL53" s="57">
        <f t="shared" si="65"/>
        <v>0</v>
      </c>
      <c r="BM53" s="57">
        <f t="shared" si="66"/>
        <v>2.1197543463744853E-3</v>
      </c>
      <c r="BN53" s="57">
        <f t="shared" si="67"/>
        <v>3.0411841494228072E-3</v>
      </c>
      <c r="BQ53" s="57">
        <f t="shared" si="68"/>
        <v>1.8414887149146398E-4</v>
      </c>
      <c r="BR53" s="57">
        <f t="shared" si="69"/>
        <v>1.0367202018022588E-5</v>
      </c>
      <c r="BS53" s="57">
        <f t="shared" si="70"/>
        <v>9.6632571440990927E-5</v>
      </c>
      <c r="BT53" s="57">
        <f t="shared" si="71"/>
        <v>0</v>
      </c>
      <c r="BU53" s="57">
        <f t="shared" si="72"/>
        <v>0</v>
      </c>
      <c r="BV53" s="57">
        <f t="shared" si="73"/>
        <v>1.8803762514232018E-4</v>
      </c>
      <c r="BW53" s="57">
        <f t="shared" si="74"/>
        <v>2.2008765495242009E-4</v>
      </c>
      <c r="BX53" s="58">
        <f t="shared" si="75"/>
        <v>0</v>
      </c>
      <c r="BY53" s="57">
        <f t="shared" si="76"/>
        <v>0</v>
      </c>
      <c r="BZ53" s="57">
        <f t="shared" si="77"/>
        <v>0</v>
      </c>
      <c r="CA53" s="58">
        <f t="shared" si="78"/>
        <v>4.7580872924577701E-3</v>
      </c>
      <c r="CB53" s="57">
        <f t="shared" si="79"/>
        <v>0</v>
      </c>
      <c r="CC53" s="57">
        <f t="shared" si="80"/>
        <v>4.4446657434739252E-3</v>
      </c>
      <c r="CD53" s="57">
        <f t="shared" si="81"/>
        <v>3.8578625013590395E-3</v>
      </c>
      <c r="CE53" s="57">
        <f t="shared" si="82"/>
        <v>4.0957033733463512E-3</v>
      </c>
      <c r="CF53" s="57">
        <f t="shared" si="83"/>
        <v>0</v>
      </c>
      <c r="CG53" s="57">
        <f t="shared" si="84"/>
        <v>4.0248234455680807E-4</v>
      </c>
      <c r="CH53" s="57">
        <f t="shared" si="85"/>
        <v>2.4885504607404952E-3</v>
      </c>
      <c r="CI53" s="58">
        <f t="shared" si="86"/>
        <v>5.2346665468940481E-5</v>
      </c>
      <c r="CJ53" s="57">
        <f t="shared" si="87"/>
        <v>1.1574301809179117E-5</v>
      </c>
      <c r="CL53" s="30">
        <f>Obs_Time!B55</f>
        <v>88</v>
      </c>
      <c r="CM53" s="26">
        <f t="shared" si="88"/>
        <v>89</v>
      </c>
      <c r="CN53" s="20">
        <f t="shared" si="20"/>
        <v>1163.44</v>
      </c>
      <c r="CO53" s="20">
        <f t="shared" si="21"/>
        <v>366.18999999999994</v>
      </c>
      <c r="CP53" s="20">
        <f t="shared" si="22"/>
        <v>490.72</v>
      </c>
      <c r="CQ53" s="106">
        <f t="shared" si="23"/>
        <v>759.04</v>
      </c>
      <c r="CR53" s="143"/>
      <c r="CS53" s="20">
        <f t="shared" si="24"/>
        <v>53.11</v>
      </c>
      <c r="CT53" s="20">
        <f t="shared" si="25"/>
        <v>83.169999999999987</v>
      </c>
      <c r="CW53" s="20">
        <f t="shared" si="26"/>
        <v>306.52999999999997</v>
      </c>
      <c r="CX53" s="20">
        <f t="shared" si="27"/>
        <v>9.2100000000000009</v>
      </c>
      <c r="CY53" s="20">
        <f t="shared" si="28"/>
        <v>356.98</v>
      </c>
      <c r="CZ53" s="20">
        <f t="shared" si="29"/>
        <v>0</v>
      </c>
      <c r="DA53" s="20">
        <f t="shared" si="30"/>
        <v>0</v>
      </c>
      <c r="DB53" s="20">
        <f t="shared" si="31"/>
        <v>146.44</v>
      </c>
      <c r="DC53" s="20">
        <f t="shared" si="32"/>
        <v>344.28</v>
      </c>
      <c r="DD53" s="106">
        <f t="shared" si="33"/>
        <v>0</v>
      </c>
      <c r="DE53" s="20">
        <f t="shared" si="34"/>
        <v>0</v>
      </c>
      <c r="DF53" s="20">
        <f t="shared" si="35"/>
        <v>0</v>
      </c>
      <c r="DG53" s="106">
        <f t="shared" si="36"/>
        <v>369.28999999999996</v>
      </c>
      <c r="DH53" s="143"/>
      <c r="DI53" s="20">
        <f t="shared" si="37"/>
        <v>47.31</v>
      </c>
      <c r="DJ53" s="20">
        <f t="shared" si="38"/>
        <v>42.58</v>
      </c>
      <c r="DK53" s="20">
        <f t="shared" si="39"/>
        <v>389.75</v>
      </c>
      <c r="DL53" s="143"/>
      <c r="DM53" s="20">
        <f t="shared" si="40"/>
        <v>5.8</v>
      </c>
      <c r="DN53" s="20">
        <f t="shared" si="41"/>
        <v>40.590000000000003</v>
      </c>
      <c r="DO53" s="106">
        <f t="shared" si="42"/>
        <v>3.24</v>
      </c>
      <c r="DP53" s="20">
        <f t="shared" si="43"/>
        <v>0.2</v>
      </c>
      <c r="DR53" s="31">
        <f t="shared" si="89"/>
        <v>44</v>
      </c>
      <c r="DS53" s="26">
        <f t="shared" si="90"/>
        <v>44.5</v>
      </c>
      <c r="DT53" s="101">
        <f t="shared" si="44"/>
        <v>13756.36</v>
      </c>
      <c r="DU53" s="101">
        <f t="shared" si="45"/>
        <v>3056.04</v>
      </c>
      <c r="DV53" s="101">
        <f t="shared" si="46"/>
        <v>3596.4799999999996</v>
      </c>
      <c r="DW53" s="102">
        <f t="shared" si="91"/>
        <v>1165.95</v>
      </c>
      <c r="DX53" s="144"/>
      <c r="DY53" s="101">
        <f t="shared" si="92"/>
        <v>236.25</v>
      </c>
      <c r="DZ53" s="101">
        <f t="shared" si="93"/>
        <v>246.06</v>
      </c>
      <c r="EB53" s="84">
        <f>MODEL_DATA!B50</f>
        <v>44</v>
      </c>
      <c r="EC53" s="84">
        <f>MODEL_DATA!C50</f>
        <v>7103.74</v>
      </c>
      <c r="ED53" s="84">
        <f>MODEL_DATA!D50</f>
        <v>321.3</v>
      </c>
      <c r="EE53" s="84">
        <f>MODEL_DATA!E50</f>
        <v>2734.74</v>
      </c>
      <c r="EF53" s="84">
        <f>MODEL_DATA!F50</f>
        <v>0</v>
      </c>
      <c r="EG53" s="84">
        <f>MODEL_DATA!G50</f>
        <v>0.1</v>
      </c>
      <c r="EH53" s="84">
        <f>MODEL_DATA!H50</f>
        <v>2051.62</v>
      </c>
      <c r="EI53" s="84">
        <f>MODEL_DATA!I50</f>
        <v>1544.86</v>
      </c>
      <c r="EJ53" s="99">
        <f>MODEL_DATA!J50</f>
        <v>1838.29</v>
      </c>
      <c r="EK53" s="84">
        <f>MODEL_DATA!K50</f>
        <v>346.86</v>
      </c>
      <c r="EL53" s="84">
        <f>MODEL_DATA!L50</f>
        <v>1271.9000000000001</v>
      </c>
      <c r="EM53" s="99">
        <f>MODEL_DATA!M50</f>
        <v>684.89</v>
      </c>
      <c r="EN53" s="84">
        <f>MODEL_DATA!N50</f>
        <v>613.88</v>
      </c>
      <c r="EO53" s="84">
        <f>MODEL_DATA!O50</f>
        <v>88.62</v>
      </c>
      <c r="EP53" s="84">
        <f>MODEL_DATA!P50</f>
        <v>96.41</v>
      </c>
      <c r="EQ53" s="84">
        <f>MODEL_DATA!Q50</f>
        <v>481.06</v>
      </c>
      <c r="ER53" s="84">
        <f>MODEL_DATA!R50</f>
        <v>637.72</v>
      </c>
      <c r="ES53" s="84">
        <f>MODEL_DATA!S50</f>
        <v>147.63</v>
      </c>
      <c r="ET53" s="84">
        <f>MODEL_DATA!T50</f>
        <v>149.65</v>
      </c>
      <c r="EU53" s="99">
        <f>MODEL_DATA!U50</f>
        <v>238.89</v>
      </c>
      <c r="EV53" s="84">
        <f>MODEL_DATA!V50</f>
        <v>19.59</v>
      </c>
    </row>
    <row r="54" spans="32:152" x14ac:dyDescent="0.25">
      <c r="AF54" s="32">
        <f t="shared" si="97"/>
        <v>88</v>
      </c>
      <c r="AG54" s="61">
        <f t="shared" si="47"/>
        <v>1.8414887149146398E-4</v>
      </c>
      <c r="AH54" s="63">
        <f>INDEX(Obs_Time!$D$11:$T$211,  MATCH($AF54, Obs_Time!$B$11:$B$211, 0), MATCH(AH$4, Obs_Time!$D$3:$T$3, 0) )</f>
        <v>4.1560000000000002E-4</v>
      </c>
      <c r="AI54" s="61">
        <f t="shared" si="48"/>
        <v>1.0367202018022588E-5</v>
      </c>
      <c r="AJ54" s="63">
        <f>INDEX(Obs_Time!$D$11:$T$211,  MATCH($AF54, Obs_Time!$B$11:$B$211, 0), MATCH(AJ$4, Obs_Time!$D$3:$T$3, 0) )</f>
        <v>2.9000000000000002E-6</v>
      </c>
      <c r="AK54" s="61">
        <f t="shared" si="49"/>
        <v>9.6632571440990927E-5</v>
      </c>
      <c r="AL54" s="63">
        <f>INDEX(Obs_Time!$D$11:$T$211,  MATCH($AF54, Obs_Time!$B$11:$B$211, 0), MATCH(AL$4, Obs_Time!$D$3:$T$3, 0) )</f>
        <v>7.5000000000000002E-6</v>
      </c>
      <c r="AM54" s="61">
        <f t="shared" si="50"/>
        <v>0</v>
      </c>
      <c r="AN54" s="63">
        <f>INDEX(Obs_Time!$D$11:$T$211,  MATCH($AF54, Obs_Time!$B$11:$B$211, 0), MATCH(AN$4, Obs_Time!$D$3:$T$3, 0) )</f>
        <v>0</v>
      </c>
      <c r="AO54" s="61">
        <f t="shared" si="51"/>
        <v>0</v>
      </c>
      <c r="AP54" s="63">
        <f>INDEX(Obs_Time!$D$11:$T$211,  MATCH($AF54, Obs_Time!$B$11:$B$211, 0), MATCH(AP$4, Obs_Time!$D$3:$T$3, 0) )</f>
        <v>0</v>
      </c>
      <c r="AQ54" s="61">
        <f t="shared" si="52"/>
        <v>1.8803762514232018E-4</v>
      </c>
      <c r="AR54" s="63">
        <f>INDEX(Obs_Time!$D$11:$T$211,  MATCH($AF54, Obs_Time!$B$11:$B$211, 0), MATCH(AR$4, Obs_Time!$D$3:$T$3, 0) )</f>
        <v>2.8630000000000002E-4</v>
      </c>
      <c r="AS54" s="61">
        <f t="shared" si="53"/>
        <v>2.2008765495242009E-4</v>
      </c>
      <c r="AT54" s="63">
        <f>INDEX(Obs_Time!$D$11:$T$211,  MATCH($AF54, Obs_Time!$B$11:$B$211, 0), MATCH(AT$4, Obs_Time!$D$3:$T$3, 0) )</f>
        <v>6.3499999999999999E-5</v>
      </c>
      <c r="AU54" s="61">
        <f t="shared" si="54"/>
        <v>0</v>
      </c>
      <c r="AV54" s="63">
        <f>INDEX(Obs_Time!$D$11:$T$211,  MATCH($AF54, Obs_Time!$B$11:$B$211, 0), MATCH(AV$4, Obs_Time!$D$3:$T$3, 0) )</f>
        <v>0</v>
      </c>
      <c r="AW54" s="61">
        <f t="shared" si="55"/>
        <v>0</v>
      </c>
      <c r="AX54" s="63">
        <f>INDEX(Obs_Time!$D$11:$T$211,  MATCH($AF54, Obs_Time!$B$11:$B$211, 0), MATCH(AX$4, Obs_Time!$D$3:$T$3, 0) )</f>
        <v>4.5459999999999999E-4</v>
      </c>
      <c r="AY54" s="61">
        <f t="shared" si="56"/>
        <v>0</v>
      </c>
      <c r="AZ54" s="63">
        <f>INDEX(Obs_Time!$D$11:$T$211,  MATCH($AF54, Obs_Time!$B$11:$B$211, 0), MATCH(AZ$4, Obs_Time!$D$3:$T$3, 0) )</f>
        <v>3.4507000000000001E-3</v>
      </c>
      <c r="BA54" s="61">
        <f t="shared" si="57"/>
        <v>4.7580872924577701E-3</v>
      </c>
      <c r="BB54" s="63">
        <f>INDEX(Obs_Time!$D$11:$T$211,  MATCH($AF54, Obs_Time!$B$11:$B$211, 0), MATCH(BB$4, Obs_Time!$D$3:$T$3, 0) )</f>
        <v>6.8275000000000002E-3</v>
      </c>
      <c r="BC54" s="61">
        <f t="shared" si="58"/>
        <v>4.0957033733463512E-3</v>
      </c>
      <c r="BD54" s="63">
        <f>INDEX(Obs_Time!$D$11:$T$211,  MATCH($AF54, Obs_Time!$B$11:$B$211, 0), MATCH(BD$4, Obs_Time!$D$3:$T$3, 0) )</f>
        <v>5.0612000000000001E-3</v>
      </c>
      <c r="BF54" s="31">
        <f t="shared" si="59"/>
        <v>90</v>
      </c>
      <c r="BG54" s="31">
        <f t="shared" si="60"/>
        <v>91</v>
      </c>
      <c r="BH54" s="57">
        <f t="shared" si="61"/>
        <v>1.0089005787608312E-4</v>
      </c>
      <c r="BI54" s="57">
        <f t="shared" si="62"/>
        <v>6.3058390784563744E-5</v>
      </c>
      <c r="BJ54" s="57">
        <f t="shared" si="63"/>
        <v>1.720480668975055E-4</v>
      </c>
      <c r="BK54" s="58">
        <f t="shared" si="64"/>
        <v>4.2649980187970601E-3</v>
      </c>
      <c r="BL54" s="57">
        <f t="shared" si="65"/>
        <v>0</v>
      </c>
      <c r="BM54" s="57">
        <f t="shared" si="66"/>
        <v>2.222728667851536E-3</v>
      </c>
      <c r="BN54" s="57">
        <f t="shared" si="67"/>
        <v>2.7972897370547646E-3</v>
      </c>
      <c r="BQ54" s="57">
        <f t="shared" si="68"/>
        <v>1.4574872838725111E-4</v>
      </c>
      <c r="BR54" s="57">
        <f t="shared" si="69"/>
        <v>2.9154238031138435E-6</v>
      </c>
      <c r="BS54" s="57">
        <f t="shared" si="70"/>
        <v>7.7521530083676896E-5</v>
      </c>
      <c r="BT54" s="57">
        <f t="shared" si="71"/>
        <v>0</v>
      </c>
      <c r="BU54" s="57">
        <f t="shared" si="72"/>
        <v>0</v>
      </c>
      <c r="BV54" s="57">
        <f t="shared" si="73"/>
        <v>1.7748265874878105E-4</v>
      </c>
      <c r="BW54" s="57">
        <f t="shared" si="74"/>
        <v>1.6934245322672268E-4</v>
      </c>
      <c r="BX54" s="58">
        <f t="shared" si="75"/>
        <v>0</v>
      </c>
      <c r="BY54" s="57">
        <f t="shared" si="76"/>
        <v>0</v>
      </c>
      <c r="BZ54" s="57">
        <f t="shared" si="77"/>
        <v>0</v>
      </c>
      <c r="CA54" s="58">
        <f t="shared" si="78"/>
        <v>4.8433821498220916E-3</v>
      </c>
      <c r="CB54" s="57">
        <f t="shared" si="79"/>
        <v>0</v>
      </c>
      <c r="CC54" s="57">
        <f t="shared" si="80"/>
        <v>4.7255693700430862E-3</v>
      </c>
      <c r="CD54" s="57">
        <f t="shared" si="81"/>
        <v>3.9575254593556325E-3</v>
      </c>
      <c r="CE54" s="57">
        <f t="shared" si="82"/>
        <v>3.7932675989142592E-3</v>
      </c>
      <c r="CF54" s="57">
        <f t="shared" si="83"/>
        <v>0</v>
      </c>
      <c r="CG54" s="57">
        <f t="shared" si="84"/>
        <v>3.740310064071027E-4</v>
      </c>
      <c r="CH54" s="57">
        <f t="shared" si="85"/>
        <v>2.0121760562085006E-3</v>
      </c>
      <c r="CI54" s="58">
        <f t="shared" si="86"/>
        <v>3.2635884026932029E-5</v>
      </c>
      <c r="CJ54" s="57">
        <f t="shared" si="87"/>
        <v>7.5232961759664254E-6</v>
      </c>
      <c r="CL54" s="30">
        <f>Obs_Time!B56</f>
        <v>90</v>
      </c>
      <c r="CM54" s="26">
        <f t="shared" si="88"/>
        <v>91</v>
      </c>
      <c r="CN54" s="20">
        <f t="shared" si="20"/>
        <v>934.7</v>
      </c>
      <c r="CO54" s="20">
        <f t="shared" si="21"/>
        <v>288.97000000000003</v>
      </c>
      <c r="CP54" s="20">
        <f t="shared" si="22"/>
        <v>403.12</v>
      </c>
      <c r="CQ54" s="106">
        <f t="shared" si="23"/>
        <v>736.88000000000011</v>
      </c>
      <c r="CR54" s="143"/>
      <c r="CS54" s="20">
        <f t="shared" si="24"/>
        <v>55.69</v>
      </c>
      <c r="CT54" s="20">
        <f t="shared" si="25"/>
        <v>76.5</v>
      </c>
      <c r="CW54" s="20">
        <f t="shared" si="26"/>
        <v>242.61</v>
      </c>
      <c r="CX54" s="20">
        <f t="shared" si="27"/>
        <v>2.59</v>
      </c>
      <c r="CY54" s="20">
        <f t="shared" si="28"/>
        <v>286.38</v>
      </c>
      <c r="CZ54" s="20">
        <f t="shared" si="29"/>
        <v>0</v>
      </c>
      <c r="DA54" s="20">
        <f t="shared" si="30"/>
        <v>0</v>
      </c>
      <c r="DB54" s="20">
        <f t="shared" si="31"/>
        <v>138.22</v>
      </c>
      <c r="DC54" s="20">
        <f t="shared" si="32"/>
        <v>264.89999999999998</v>
      </c>
      <c r="DD54" s="106">
        <f t="shared" si="33"/>
        <v>0</v>
      </c>
      <c r="DE54" s="20">
        <f t="shared" si="34"/>
        <v>0</v>
      </c>
      <c r="DF54" s="20">
        <f t="shared" si="35"/>
        <v>0</v>
      </c>
      <c r="DG54" s="106">
        <f t="shared" si="36"/>
        <v>375.90999999999997</v>
      </c>
      <c r="DH54" s="143"/>
      <c r="DI54" s="20">
        <f t="shared" si="37"/>
        <v>50.3</v>
      </c>
      <c r="DJ54" s="20">
        <f t="shared" si="38"/>
        <v>43.68</v>
      </c>
      <c r="DK54" s="20">
        <f t="shared" si="39"/>
        <v>360.97</v>
      </c>
      <c r="DL54" s="143"/>
      <c r="DM54" s="20">
        <f t="shared" si="40"/>
        <v>5.3900000000000006</v>
      </c>
      <c r="DN54" s="20">
        <f t="shared" si="41"/>
        <v>32.82</v>
      </c>
      <c r="DO54" s="106">
        <f t="shared" si="42"/>
        <v>2.02</v>
      </c>
      <c r="DP54" s="20">
        <f t="shared" si="43"/>
        <v>0.13</v>
      </c>
      <c r="DR54" s="31">
        <f t="shared" si="89"/>
        <v>45</v>
      </c>
      <c r="DS54" s="26">
        <f t="shared" si="90"/>
        <v>45.5</v>
      </c>
      <c r="DT54" s="101">
        <f t="shared" si="44"/>
        <v>12958.850000000002</v>
      </c>
      <c r="DU54" s="101">
        <f t="shared" si="45"/>
        <v>2833.97</v>
      </c>
      <c r="DV54" s="101">
        <f t="shared" si="46"/>
        <v>3435.1499999999996</v>
      </c>
      <c r="DW54" s="102">
        <f t="shared" si="91"/>
        <v>1078.93</v>
      </c>
      <c r="DX54" s="144"/>
      <c r="DY54" s="101">
        <f t="shared" si="92"/>
        <v>182.95</v>
      </c>
      <c r="DZ54" s="101">
        <f t="shared" si="93"/>
        <v>171.16</v>
      </c>
      <c r="EB54" s="84">
        <f>MODEL_DATA!B51</f>
        <v>45</v>
      </c>
      <c r="EC54" s="84">
        <f>MODEL_DATA!C51</f>
        <v>6689.69</v>
      </c>
      <c r="ED54" s="84">
        <f>MODEL_DATA!D51</f>
        <v>291.45</v>
      </c>
      <c r="EE54" s="84">
        <f>MODEL_DATA!E51</f>
        <v>2542.52</v>
      </c>
      <c r="EF54" s="84">
        <f>MODEL_DATA!F51</f>
        <v>0</v>
      </c>
      <c r="EG54" s="84">
        <f>MODEL_DATA!G51</f>
        <v>0.04</v>
      </c>
      <c r="EH54" s="84">
        <f>MODEL_DATA!H51</f>
        <v>1936.36</v>
      </c>
      <c r="EI54" s="84">
        <f>MODEL_DATA!I51</f>
        <v>1498.79</v>
      </c>
      <c r="EJ54" s="99">
        <f>MODEL_DATA!J51</f>
        <v>1793.19</v>
      </c>
      <c r="EK54" s="84">
        <f>MODEL_DATA!K51</f>
        <v>292.93</v>
      </c>
      <c r="EL54" s="84">
        <f>MODEL_DATA!L51</f>
        <v>1194.8399999999999</v>
      </c>
      <c r="EM54" s="99">
        <f>MODEL_DATA!M51</f>
        <v>646.74</v>
      </c>
      <c r="EN54" s="84">
        <f>MODEL_DATA!N51</f>
        <v>671.29</v>
      </c>
      <c r="EO54" s="84">
        <f>MODEL_DATA!O51</f>
        <v>72.040000000000006</v>
      </c>
      <c r="EP54" s="84">
        <f>MODEL_DATA!P51</f>
        <v>69.959999999999994</v>
      </c>
      <c r="EQ54" s="84">
        <f>MODEL_DATA!Q51</f>
        <v>432.19</v>
      </c>
      <c r="ER54" s="84">
        <f>MODEL_DATA!R51</f>
        <v>627.23</v>
      </c>
      <c r="ES54" s="84">
        <f>MODEL_DATA!S51</f>
        <v>110.91</v>
      </c>
      <c r="ET54" s="84">
        <f>MODEL_DATA!T51</f>
        <v>101.2</v>
      </c>
      <c r="EU54" s="99">
        <f>MODEL_DATA!U51</f>
        <v>218.84</v>
      </c>
      <c r="EV54" s="84">
        <f>MODEL_DATA!V51</f>
        <v>17.63</v>
      </c>
    </row>
    <row r="55" spans="32:152" x14ac:dyDescent="0.25">
      <c r="AF55" s="32">
        <f t="shared" si="97"/>
        <v>90</v>
      </c>
      <c r="AG55" s="61">
        <f t="shared" si="47"/>
        <v>1.4574872838725111E-4</v>
      </c>
      <c r="AH55" s="63">
        <f>INDEX(Obs_Time!$D$11:$T$211,  MATCH($AF55, Obs_Time!$B$11:$B$211, 0), MATCH(AH$4, Obs_Time!$D$3:$T$3, 0) )</f>
        <v>3.1199999999999999E-4</v>
      </c>
      <c r="AI55" s="61">
        <f t="shared" si="48"/>
        <v>2.9154238031138435E-6</v>
      </c>
      <c r="AJ55" s="63">
        <f>INDEX(Obs_Time!$D$11:$T$211,  MATCH($AF55, Obs_Time!$B$11:$B$211, 0), MATCH(AJ$4, Obs_Time!$D$3:$T$3, 0) )</f>
        <v>0</v>
      </c>
      <c r="AK55" s="61">
        <f t="shared" si="49"/>
        <v>7.7521530083676896E-5</v>
      </c>
      <c r="AL55" s="63">
        <f>INDEX(Obs_Time!$D$11:$T$211,  MATCH($AF55, Obs_Time!$B$11:$B$211, 0), MATCH(AL$4, Obs_Time!$D$3:$T$3, 0) )</f>
        <v>-1.9999999999999999E-7</v>
      </c>
      <c r="AM55" s="61">
        <f t="shared" si="50"/>
        <v>0</v>
      </c>
      <c r="AN55" s="63">
        <f>INDEX(Obs_Time!$D$11:$T$211,  MATCH($AF55, Obs_Time!$B$11:$B$211, 0), MATCH(AN$4, Obs_Time!$D$3:$T$3, 0) )</f>
        <v>0</v>
      </c>
      <c r="AO55" s="61">
        <f t="shared" si="51"/>
        <v>0</v>
      </c>
      <c r="AP55" s="63">
        <f>INDEX(Obs_Time!$D$11:$T$211,  MATCH($AF55, Obs_Time!$B$11:$B$211, 0), MATCH(AP$4, Obs_Time!$D$3:$T$3, 0) )</f>
        <v>0</v>
      </c>
      <c r="AQ55" s="61">
        <f t="shared" si="52"/>
        <v>1.7748265874878105E-4</v>
      </c>
      <c r="AR55" s="63">
        <f>INDEX(Obs_Time!$D$11:$T$211,  MATCH($AF55, Obs_Time!$B$11:$B$211, 0), MATCH(AR$4, Obs_Time!$D$3:$T$3, 0) )</f>
        <v>2.454E-4</v>
      </c>
      <c r="AS55" s="61">
        <f t="shared" si="53"/>
        <v>1.6934245322672268E-4</v>
      </c>
      <c r="AT55" s="63">
        <f>INDEX(Obs_Time!$D$11:$T$211,  MATCH($AF55, Obs_Time!$B$11:$B$211, 0), MATCH(AT$4, Obs_Time!$D$3:$T$3, 0) )</f>
        <v>3.3699999999999999E-5</v>
      </c>
      <c r="AU55" s="61">
        <f t="shared" si="54"/>
        <v>0</v>
      </c>
      <c r="AV55" s="63">
        <f>INDEX(Obs_Time!$D$11:$T$211,  MATCH($AF55, Obs_Time!$B$11:$B$211, 0), MATCH(AV$4, Obs_Time!$D$3:$T$3, 0) )</f>
        <v>0</v>
      </c>
      <c r="AW55" s="61">
        <f t="shared" si="55"/>
        <v>0</v>
      </c>
      <c r="AX55" s="63">
        <f>INDEX(Obs_Time!$D$11:$T$211,  MATCH($AF55, Obs_Time!$B$11:$B$211, 0), MATCH(AX$4, Obs_Time!$D$3:$T$3, 0) )</f>
        <v>4.0099999999999999E-4</v>
      </c>
      <c r="AY55" s="61">
        <f t="shared" si="56"/>
        <v>0</v>
      </c>
      <c r="AZ55" s="63">
        <f>INDEX(Obs_Time!$D$11:$T$211,  MATCH($AF55, Obs_Time!$B$11:$B$211, 0), MATCH(AZ$4, Obs_Time!$D$3:$T$3, 0) )</f>
        <v>3.1435E-3</v>
      </c>
      <c r="BA55" s="61">
        <f t="shared" si="57"/>
        <v>4.8433821498220916E-3</v>
      </c>
      <c r="BB55" s="63">
        <f>INDEX(Obs_Time!$D$11:$T$211,  MATCH($AF55, Obs_Time!$B$11:$B$211, 0), MATCH(BB$4, Obs_Time!$D$3:$T$3, 0) )</f>
        <v>6.5246000000000002E-3</v>
      </c>
      <c r="BC55" s="61">
        <f t="shared" si="58"/>
        <v>3.7932675989142592E-3</v>
      </c>
      <c r="BD55" s="63">
        <f>INDEX(Obs_Time!$D$11:$T$211,  MATCH($AF55, Obs_Time!$B$11:$B$211, 0), MATCH(BD$4, Obs_Time!$D$3:$T$3, 0) )</f>
        <v>4.8913999999999997E-3</v>
      </c>
      <c r="BF55" s="31">
        <f t="shared" si="59"/>
        <v>92</v>
      </c>
      <c r="BG55" s="31">
        <f t="shared" si="60"/>
        <v>93</v>
      </c>
      <c r="BH55" s="57">
        <f t="shared" si="61"/>
        <v>8.0165877805249742E-5</v>
      </c>
      <c r="BI55" s="57">
        <f t="shared" si="62"/>
        <v>5.6559865409734852E-5</v>
      </c>
      <c r="BJ55" s="57">
        <f t="shared" si="63"/>
        <v>1.2202813873619459E-4</v>
      </c>
      <c r="BK55" s="58">
        <f t="shared" si="64"/>
        <v>3.536589050354966E-3</v>
      </c>
      <c r="BL55" s="57">
        <f t="shared" si="65"/>
        <v>0</v>
      </c>
      <c r="BM55" s="57">
        <f t="shared" si="66"/>
        <v>2.2869878374554326E-3</v>
      </c>
      <c r="BN55" s="57">
        <f t="shared" si="67"/>
        <v>2.3603274840115693E-3</v>
      </c>
      <c r="BQ55" s="57">
        <f t="shared" si="68"/>
        <v>1.1870282033731894E-4</v>
      </c>
      <c r="BR55" s="57">
        <f t="shared" si="69"/>
        <v>3.6020680192912353E-7</v>
      </c>
      <c r="BS55" s="57">
        <f t="shared" si="70"/>
        <v>7.0074720625607371E-5</v>
      </c>
      <c r="BT55" s="57">
        <f t="shared" si="71"/>
        <v>0</v>
      </c>
      <c r="BU55" s="57">
        <f t="shared" si="72"/>
        <v>0</v>
      </c>
      <c r="BV55" s="57">
        <f t="shared" si="73"/>
        <v>1.6862265046223358E-4</v>
      </c>
      <c r="BW55" s="57">
        <f t="shared" si="74"/>
        <v>9.8831042917521062E-5</v>
      </c>
      <c r="BX55" s="58">
        <f t="shared" si="75"/>
        <v>0</v>
      </c>
      <c r="BY55" s="57">
        <f t="shared" si="76"/>
        <v>0</v>
      </c>
      <c r="BZ55" s="57">
        <f t="shared" si="77"/>
        <v>0</v>
      </c>
      <c r="CA55" s="58">
        <f t="shared" si="78"/>
        <v>4.2597179445949349E-3</v>
      </c>
      <c r="CB55" s="57">
        <f t="shared" si="79"/>
        <v>0</v>
      </c>
      <c r="CC55" s="57">
        <f t="shared" si="80"/>
        <v>4.8927962781678712E-3</v>
      </c>
      <c r="CD55" s="57">
        <f t="shared" si="81"/>
        <v>4.1414489182038912E-3</v>
      </c>
      <c r="CE55" s="57">
        <f t="shared" si="82"/>
        <v>2.9468047208564044E-3</v>
      </c>
      <c r="CF55" s="57">
        <f t="shared" si="83"/>
        <v>0</v>
      </c>
      <c r="CG55" s="57">
        <f t="shared" si="84"/>
        <v>3.6223411010112729E-4</v>
      </c>
      <c r="CH55" s="57">
        <f t="shared" si="85"/>
        <v>1.1550699847339473E-3</v>
      </c>
      <c r="CI55" s="58">
        <f t="shared" si="86"/>
        <v>2.1487983047435443E-5</v>
      </c>
      <c r="CJ55" s="57">
        <f t="shared" si="87"/>
        <v>1.7361452713768676E-5</v>
      </c>
      <c r="CL55" s="30">
        <f>Obs_Time!B57</f>
        <v>92</v>
      </c>
      <c r="CM55" s="26">
        <f t="shared" si="88"/>
        <v>93</v>
      </c>
      <c r="CN55" s="20">
        <f t="shared" si="20"/>
        <v>742.7</v>
      </c>
      <c r="CO55" s="20">
        <f t="shared" si="21"/>
        <v>259.19000000000005</v>
      </c>
      <c r="CP55" s="20">
        <f t="shared" si="22"/>
        <v>285.91999999999996</v>
      </c>
      <c r="CQ55" s="106">
        <f t="shared" si="23"/>
        <v>611.03</v>
      </c>
      <c r="CR55" s="143"/>
      <c r="CS55" s="20">
        <f t="shared" si="24"/>
        <v>57.300000000000004</v>
      </c>
      <c r="CT55" s="20">
        <f t="shared" si="25"/>
        <v>64.55</v>
      </c>
      <c r="CW55" s="20">
        <f t="shared" si="26"/>
        <v>197.59</v>
      </c>
      <c r="CX55" s="20">
        <f t="shared" si="27"/>
        <v>0.32</v>
      </c>
      <c r="CY55" s="20">
        <f t="shared" si="28"/>
        <v>258.87</v>
      </c>
      <c r="CZ55" s="20">
        <f t="shared" si="29"/>
        <v>0</v>
      </c>
      <c r="DA55" s="20">
        <f t="shared" si="30"/>
        <v>0</v>
      </c>
      <c r="DB55" s="20">
        <f t="shared" si="31"/>
        <v>131.32</v>
      </c>
      <c r="DC55" s="20">
        <f t="shared" si="32"/>
        <v>154.60000000000002</v>
      </c>
      <c r="DD55" s="106">
        <f t="shared" si="33"/>
        <v>0</v>
      </c>
      <c r="DE55" s="20">
        <f t="shared" si="34"/>
        <v>0</v>
      </c>
      <c r="DF55" s="20">
        <f t="shared" si="35"/>
        <v>0</v>
      </c>
      <c r="DG55" s="106">
        <f t="shared" si="36"/>
        <v>330.61</v>
      </c>
      <c r="DH55" s="143"/>
      <c r="DI55" s="20">
        <f t="shared" si="37"/>
        <v>52.08</v>
      </c>
      <c r="DJ55" s="20">
        <f t="shared" si="38"/>
        <v>45.71</v>
      </c>
      <c r="DK55" s="20">
        <f t="shared" si="39"/>
        <v>280.41999999999996</v>
      </c>
      <c r="DL55" s="143"/>
      <c r="DM55" s="20">
        <f t="shared" si="40"/>
        <v>5.2200000000000006</v>
      </c>
      <c r="DN55" s="20">
        <f t="shared" si="41"/>
        <v>18.84</v>
      </c>
      <c r="DO55" s="106">
        <f t="shared" si="42"/>
        <v>1.33</v>
      </c>
      <c r="DP55" s="20">
        <f t="shared" si="43"/>
        <v>0.30000000000000004</v>
      </c>
      <c r="DR55" s="31">
        <f t="shared" si="89"/>
        <v>46</v>
      </c>
      <c r="DS55" s="26">
        <f t="shared" si="90"/>
        <v>46.5</v>
      </c>
      <c r="DT55" s="101">
        <f t="shared" si="44"/>
        <v>12060.619999999999</v>
      </c>
      <c r="DU55" s="101">
        <f t="shared" si="45"/>
        <v>2565.2799999999997</v>
      </c>
      <c r="DV55" s="101">
        <f t="shared" si="46"/>
        <v>3341.76</v>
      </c>
      <c r="DW55" s="102">
        <f t="shared" si="91"/>
        <v>1103.33</v>
      </c>
      <c r="DX55" s="144"/>
      <c r="DY55" s="101">
        <f t="shared" si="92"/>
        <v>202.61</v>
      </c>
      <c r="DZ55" s="101">
        <f t="shared" si="93"/>
        <v>185.5</v>
      </c>
      <c r="EB55" s="84">
        <f>MODEL_DATA!B52</f>
        <v>46</v>
      </c>
      <c r="EC55" s="84">
        <f>MODEL_DATA!C52</f>
        <v>6153.58</v>
      </c>
      <c r="ED55" s="84">
        <f>MODEL_DATA!D52</f>
        <v>276.47000000000003</v>
      </c>
      <c r="EE55" s="84">
        <f>MODEL_DATA!E52</f>
        <v>2288.81</v>
      </c>
      <c r="EF55" s="84">
        <f>MODEL_DATA!F52</f>
        <v>0</v>
      </c>
      <c r="EG55" s="84">
        <f>MODEL_DATA!G52</f>
        <v>0</v>
      </c>
      <c r="EH55" s="84">
        <f>MODEL_DATA!H52</f>
        <v>1899.72</v>
      </c>
      <c r="EI55" s="84">
        <f>MODEL_DATA!I52</f>
        <v>1442.04</v>
      </c>
      <c r="EJ55" s="99">
        <f>MODEL_DATA!J52</f>
        <v>1707.19</v>
      </c>
      <c r="EK55" s="84">
        <f>MODEL_DATA!K52</f>
        <v>260.25</v>
      </c>
      <c r="EL55" s="84">
        <f>MODEL_DATA!L52</f>
        <v>1159.03</v>
      </c>
      <c r="EM55" s="99">
        <f>MODEL_DATA!M52</f>
        <v>591.52</v>
      </c>
      <c r="EN55" s="84">
        <f>MODEL_DATA!N52</f>
        <v>668.79</v>
      </c>
      <c r="EO55" s="84">
        <f>MODEL_DATA!O52</f>
        <v>74.42</v>
      </c>
      <c r="EP55" s="84">
        <f>MODEL_DATA!P52</f>
        <v>73.52</v>
      </c>
      <c r="EQ55" s="84">
        <f>MODEL_DATA!Q52</f>
        <v>511.81</v>
      </c>
      <c r="ER55" s="84">
        <f>MODEL_DATA!R52</f>
        <v>670.11</v>
      </c>
      <c r="ES55" s="84">
        <f>MODEL_DATA!S52</f>
        <v>128.19</v>
      </c>
      <c r="ET55" s="84">
        <f>MODEL_DATA!T52</f>
        <v>111.98</v>
      </c>
      <c r="EU55" s="99">
        <f>MODEL_DATA!U52</f>
        <v>201.84</v>
      </c>
      <c r="EV55" s="84">
        <f>MODEL_DATA!V52</f>
        <v>17.03</v>
      </c>
    </row>
    <row r="56" spans="32:152" x14ac:dyDescent="0.25">
      <c r="AF56" s="32">
        <f t="shared" si="97"/>
        <v>92</v>
      </c>
      <c r="AG56" s="61">
        <f t="shared" si="47"/>
        <v>1.1870282033731894E-4</v>
      </c>
      <c r="AH56" s="63">
        <f>INDEX(Obs_Time!$D$11:$T$211,  MATCH($AF56, Obs_Time!$B$11:$B$211, 0), MATCH(AH$4, Obs_Time!$D$3:$T$3, 0) )</f>
        <v>2.085E-4</v>
      </c>
      <c r="AI56" s="61">
        <f t="shared" si="48"/>
        <v>3.6020680192912353E-7</v>
      </c>
      <c r="AJ56" s="63">
        <f>INDEX(Obs_Time!$D$11:$T$211,  MATCH($AF56, Obs_Time!$B$11:$B$211, 0), MATCH(AJ$4, Obs_Time!$D$3:$T$3, 0) )</f>
        <v>0</v>
      </c>
      <c r="AK56" s="61">
        <f t="shared" si="49"/>
        <v>7.0074720625607371E-5</v>
      </c>
      <c r="AL56" s="63">
        <f>INDEX(Obs_Time!$D$11:$T$211,  MATCH($AF56, Obs_Time!$B$11:$B$211, 0), MATCH(AL$4, Obs_Time!$D$3:$T$3, 0) )</f>
        <v>-7.9000000000000006E-6</v>
      </c>
      <c r="AM56" s="61">
        <f t="shared" si="50"/>
        <v>0</v>
      </c>
      <c r="AN56" s="63">
        <f>INDEX(Obs_Time!$D$11:$T$211,  MATCH($AF56, Obs_Time!$B$11:$B$211, 0), MATCH(AN$4, Obs_Time!$D$3:$T$3, 0) )</f>
        <v>0</v>
      </c>
      <c r="AO56" s="61">
        <f t="shared" si="51"/>
        <v>0</v>
      </c>
      <c r="AP56" s="63">
        <f>INDEX(Obs_Time!$D$11:$T$211,  MATCH($AF56, Obs_Time!$B$11:$B$211, 0), MATCH(AP$4, Obs_Time!$D$3:$T$3, 0) )</f>
        <v>0</v>
      </c>
      <c r="AQ56" s="61">
        <f t="shared" si="52"/>
        <v>1.6862265046223358E-4</v>
      </c>
      <c r="AR56" s="63">
        <f>INDEX(Obs_Time!$D$11:$T$211,  MATCH($AF56, Obs_Time!$B$11:$B$211, 0), MATCH(AR$4, Obs_Time!$D$3:$T$3, 0) )</f>
        <v>2.0450000000000001E-4</v>
      </c>
      <c r="AS56" s="61">
        <f t="shared" si="53"/>
        <v>9.8831042917521062E-5</v>
      </c>
      <c r="AT56" s="63">
        <f>INDEX(Obs_Time!$D$11:$T$211,  MATCH($AF56, Obs_Time!$B$11:$B$211, 0), MATCH(AT$4, Obs_Time!$D$3:$T$3, 0) )</f>
        <v>2.5299999999999998E-5</v>
      </c>
      <c r="AU56" s="61">
        <f t="shared" si="54"/>
        <v>0</v>
      </c>
      <c r="AV56" s="63">
        <f>INDEX(Obs_Time!$D$11:$T$211,  MATCH($AF56, Obs_Time!$B$11:$B$211, 0), MATCH(AV$4, Obs_Time!$D$3:$T$3, 0) )</f>
        <v>0</v>
      </c>
      <c r="AW56" s="61">
        <f t="shared" si="55"/>
        <v>0</v>
      </c>
      <c r="AX56" s="63">
        <f>INDEX(Obs_Time!$D$11:$T$211,  MATCH($AF56, Obs_Time!$B$11:$B$211, 0), MATCH(AX$4, Obs_Time!$D$3:$T$3, 0) )</f>
        <v>3.634E-4</v>
      </c>
      <c r="AY56" s="61">
        <f t="shared" si="56"/>
        <v>0</v>
      </c>
      <c r="AZ56" s="63">
        <f>INDEX(Obs_Time!$D$11:$T$211,  MATCH($AF56, Obs_Time!$B$11:$B$211, 0), MATCH(AZ$4, Obs_Time!$D$3:$T$3, 0) )</f>
        <v>2.8362000000000001E-3</v>
      </c>
      <c r="BA56" s="61">
        <f t="shared" si="57"/>
        <v>4.2597179445949349E-3</v>
      </c>
      <c r="BB56" s="63">
        <f>INDEX(Obs_Time!$D$11:$T$211,  MATCH($AF56, Obs_Time!$B$11:$B$211, 0), MATCH(BB$4, Obs_Time!$D$3:$T$3, 0) )</f>
        <v>6.2218999999999998E-3</v>
      </c>
      <c r="BC56" s="61">
        <f t="shared" si="58"/>
        <v>2.9468047208564044E-3</v>
      </c>
      <c r="BD56" s="63">
        <f>INDEX(Obs_Time!$D$11:$T$211,  MATCH($AF56, Obs_Time!$B$11:$B$211, 0), MATCH(BD$4, Obs_Time!$D$3:$T$3, 0) )</f>
        <v>4.7216000000000003E-3</v>
      </c>
      <c r="BF56" s="31">
        <f t="shared" si="59"/>
        <v>94</v>
      </c>
      <c r="BG56" s="31">
        <f t="shared" si="60"/>
        <v>95</v>
      </c>
      <c r="BH56" s="57">
        <f t="shared" si="61"/>
        <v>6.7364379073995352E-5</v>
      </c>
      <c r="BI56" s="57">
        <f t="shared" si="62"/>
        <v>5.4161652049447068E-5</v>
      </c>
      <c r="BJ56" s="57">
        <f t="shared" si="63"/>
        <v>8.5281416767859561E-5</v>
      </c>
      <c r="BK56" s="58">
        <f t="shared" si="64"/>
        <v>3.6448809200375376E-3</v>
      </c>
      <c r="BL56" s="57">
        <f t="shared" si="65"/>
        <v>0</v>
      </c>
      <c r="BM56" s="57">
        <f t="shared" si="66"/>
        <v>1.9956263852141643E-3</v>
      </c>
      <c r="BN56" s="57">
        <f t="shared" si="67"/>
        <v>1.682396088913591E-3</v>
      </c>
      <c r="BQ56" s="57">
        <f t="shared" si="68"/>
        <v>1.0578061948982801E-4</v>
      </c>
      <c r="BR56" s="57">
        <f t="shared" si="69"/>
        <v>0</v>
      </c>
      <c r="BS56" s="57">
        <f t="shared" si="70"/>
        <v>6.7186408851067128E-5</v>
      </c>
      <c r="BT56" s="57">
        <f t="shared" si="71"/>
        <v>0</v>
      </c>
      <c r="BU56" s="57">
        <f t="shared" si="72"/>
        <v>0</v>
      </c>
      <c r="BV56" s="57">
        <f t="shared" si="73"/>
        <v>1.5237930193689656E-4</v>
      </c>
      <c r="BW56" s="57">
        <f t="shared" si="74"/>
        <v>5.1876708491311994E-5</v>
      </c>
      <c r="BX56" s="58">
        <f t="shared" si="75"/>
        <v>0</v>
      </c>
      <c r="BY56" s="57">
        <f t="shared" si="76"/>
        <v>0</v>
      </c>
      <c r="BZ56" s="57">
        <f t="shared" si="77"/>
        <v>0</v>
      </c>
      <c r="CA56" s="58">
        <f t="shared" si="78"/>
        <v>3.9753588053153899E-3</v>
      </c>
      <c r="CB56" s="57">
        <f t="shared" si="79"/>
        <v>0</v>
      </c>
      <c r="CC56" s="57">
        <f t="shared" si="80"/>
        <v>4.270862496265581E-3</v>
      </c>
      <c r="CD56" s="57">
        <f t="shared" si="81"/>
        <v>3.4628347769361787E-3</v>
      </c>
      <c r="CE56" s="57">
        <f t="shared" si="82"/>
        <v>3.3753429724665759E-3</v>
      </c>
      <c r="CF56" s="57">
        <f t="shared" si="83"/>
        <v>0</v>
      </c>
      <c r="CG56" s="57">
        <f t="shared" si="84"/>
        <v>3.1504652487722565E-4</v>
      </c>
      <c r="CH56" s="57">
        <f t="shared" si="85"/>
        <v>4.7760059347544843E-4</v>
      </c>
      <c r="CI56" s="58">
        <f t="shared" si="86"/>
        <v>2.1164855482812356E-5</v>
      </c>
      <c r="CJ56" s="57">
        <f t="shared" si="87"/>
        <v>6.9445810855074696E-6</v>
      </c>
      <c r="CL56" s="30">
        <f>Obs_Time!B58</f>
        <v>94</v>
      </c>
      <c r="CM56" s="26">
        <f t="shared" si="88"/>
        <v>95</v>
      </c>
      <c r="CN56" s="20">
        <f t="shared" si="20"/>
        <v>624.09999999999991</v>
      </c>
      <c r="CO56" s="20">
        <f t="shared" si="21"/>
        <v>248.2</v>
      </c>
      <c r="CP56" s="20">
        <f t="shared" si="22"/>
        <v>199.82</v>
      </c>
      <c r="CQ56" s="106">
        <f t="shared" si="23"/>
        <v>629.74</v>
      </c>
      <c r="CR56" s="143"/>
      <c r="CS56" s="20">
        <f t="shared" si="24"/>
        <v>50</v>
      </c>
      <c r="CT56" s="20">
        <f t="shared" si="25"/>
        <v>46.01</v>
      </c>
      <c r="CW56" s="20">
        <f t="shared" si="26"/>
        <v>176.07999999999998</v>
      </c>
      <c r="CX56" s="20">
        <f t="shared" si="27"/>
        <v>0</v>
      </c>
      <c r="CY56" s="20">
        <f t="shared" si="28"/>
        <v>248.2</v>
      </c>
      <c r="CZ56" s="20">
        <f t="shared" si="29"/>
        <v>0</v>
      </c>
      <c r="DA56" s="20">
        <f t="shared" si="30"/>
        <v>0</v>
      </c>
      <c r="DB56" s="20">
        <f t="shared" si="31"/>
        <v>118.66999999999999</v>
      </c>
      <c r="DC56" s="20">
        <f t="shared" si="32"/>
        <v>81.150000000000006</v>
      </c>
      <c r="DD56" s="106">
        <f t="shared" si="33"/>
        <v>0</v>
      </c>
      <c r="DE56" s="20">
        <f t="shared" si="34"/>
        <v>0</v>
      </c>
      <c r="DF56" s="20">
        <f t="shared" si="35"/>
        <v>0</v>
      </c>
      <c r="DG56" s="106">
        <f t="shared" si="36"/>
        <v>308.53999999999996</v>
      </c>
      <c r="DH56" s="143"/>
      <c r="DI56" s="20">
        <f t="shared" si="37"/>
        <v>45.46</v>
      </c>
      <c r="DJ56" s="20">
        <f t="shared" si="38"/>
        <v>38.22</v>
      </c>
      <c r="DK56" s="20">
        <f t="shared" si="39"/>
        <v>321.2</v>
      </c>
      <c r="DL56" s="143"/>
      <c r="DM56" s="20">
        <f t="shared" si="40"/>
        <v>4.54</v>
      </c>
      <c r="DN56" s="20">
        <f t="shared" si="41"/>
        <v>7.7899999999999991</v>
      </c>
      <c r="DO56" s="106">
        <f t="shared" si="42"/>
        <v>1.31</v>
      </c>
      <c r="DP56" s="20">
        <f t="shared" si="43"/>
        <v>0.12</v>
      </c>
      <c r="DR56" s="31">
        <f t="shared" si="89"/>
        <v>47</v>
      </c>
      <c r="DS56" s="26">
        <f t="shared" si="90"/>
        <v>47.5</v>
      </c>
      <c r="DT56" s="101">
        <f t="shared" si="44"/>
        <v>11697.990000000002</v>
      </c>
      <c r="DU56" s="101">
        <f t="shared" si="45"/>
        <v>2673.28</v>
      </c>
      <c r="DV56" s="101">
        <f t="shared" si="46"/>
        <v>3197.99</v>
      </c>
      <c r="DW56" s="102">
        <f t="shared" si="91"/>
        <v>1161.54</v>
      </c>
      <c r="DX56" s="144"/>
      <c r="DY56" s="101">
        <f t="shared" si="92"/>
        <v>176.53</v>
      </c>
      <c r="DZ56" s="101">
        <f t="shared" si="93"/>
        <v>167.49</v>
      </c>
      <c r="EB56" s="84">
        <f>MODEL_DATA!B53</f>
        <v>47</v>
      </c>
      <c r="EC56" s="84">
        <f>MODEL_DATA!C53</f>
        <v>5826.72</v>
      </c>
      <c r="ED56" s="84">
        <f>MODEL_DATA!D53</f>
        <v>271.45999999999998</v>
      </c>
      <c r="EE56" s="84">
        <f>MODEL_DATA!E53</f>
        <v>2401.8200000000002</v>
      </c>
      <c r="EF56" s="84">
        <f>MODEL_DATA!F53</f>
        <v>0</v>
      </c>
      <c r="EG56" s="84">
        <f>MODEL_DATA!G53</f>
        <v>0</v>
      </c>
      <c r="EH56" s="84">
        <f>MODEL_DATA!H53</f>
        <v>1801.13</v>
      </c>
      <c r="EI56" s="84">
        <f>MODEL_DATA!I53</f>
        <v>1396.86</v>
      </c>
      <c r="EJ56" s="99">
        <f>MODEL_DATA!J53</f>
        <v>1646.3</v>
      </c>
      <c r="EK56" s="84">
        <f>MODEL_DATA!K53</f>
        <v>234.96</v>
      </c>
      <c r="EL56" s="84">
        <f>MODEL_DATA!L53</f>
        <v>1095.2</v>
      </c>
      <c r="EM56" s="99">
        <f>MODEL_DATA!M53</f>
        <v>481.11</v>
      </c>
      <c r="EN56" s="84">
        <f>MODEL_DATA!N53</f>
        <v>707.5</v>
      </c>
      <c r="EO56" s="84">
        <f>MODEL_DATA!O53</f>
        <v>66.84</v>
      </c>
      <c r="EP56" s="84">
        <f>MODEL_DATA!P53</f>
        <v>67.150000000000006</v>
      </c>
      <c r="EQ56" s="84">
        <f>MODEL_DATA!Q53</f>
        <v>680.43</v>
      </c>
      <c r="ER56" s="84">
        <f>MODEL_DATA!R53</f>
        <v>476.09</v>
      </c>
      <c r="ES56" s="84">
        <f>MODEL_DATA!S53</f>
        <v>109.69</v>
      </c>
      <c r="ET56" s="84">
        <f>MODEL_DATA!T53</f>
        <v>100.34</v>
      </c>
      <c r="EU56" s="99">
        <f>MODEL_DATA!U53</f>
        <v>187.7</v>
      </c>
      <c r="EV56" s="84">
        <f>MODEL_DATA!V53</f>
        <v>15.28</v>
      </c>
    </row>
    <row r="57" spans="32:152" x14ac:dyDescent="0.25">
      <c r="AF57" s="32">
        <f t="shared" si="97"/>
        <v>94</v>
      </c>
      <c r="AG57" s="61">
        <f t="shared" si="47"/>
        <v>1.0578061948982801E-4</v>
      </c>
      <c r="AH57" s="63">
        <f>INDEX(Obs_Time!$D$11:$T$211,  MATCH($AF57, Obs_Time!$B$11:$B$211, 0), MATCH(AH$4, Obs_Time!$D$3:$T$3, 0) )</f>
        <v>1.049E-4</v>
      </c>
      <c r="AI57" s="61">
        <f t="shared" si="48"/>
        <v>0</v>
      </c>
      <c r="AJ57" s="63">
        <f>INDEX(Obs_Time!$D$11:$T$211,  MATCH($AF57, Obs_Time!$B$11:$B$211, 0), MATCH(AJ$4, Obs_Time!$D$3:$T$3, 0) )</f>
        <v>0</v>
      </c>
      <c r="AK57" s="61">
        <f t="shared" si="49"/>
        <v>6.7186408851067128E-5</v>
      </c>
      <c r="AL57" s="63">
        <f>INDEX(Obs_Time!$D$11:$T$211,  MATCH($AF57, Obs_Time!$B$11:$B$211, 0), MATCH(AL$4, Obs_Time!$D$3:$T$3, 0) )</f>
        <v>-7.3000000000000004E-6</v>
      </c>
      <c r="AM57" s="61">
        <f t="shared" si="50"/>
        <v>0</v>
      </c>
      <c r="AN57" s="63">
        <f>INDEX(Obs_Time!$D$11:$T$211,  MATCH($AF57, Obs_Time!$B$11:$B$211, 0), MATCH(AN$4, Obs_Time!$D$3:$T$3, 0) )</f>
        <v>0</v>
      </c>
      <c r="AO57" s="61">
        <f t="shared" si="51"/>
        <v>0</v>
      </c>
      <c r="AP57" s="63">
        <f>INDEX(Obs_Time!$D$11:$T$211,  MATCH($AF57, Obs_Time!$B$11:$B$211, 0), MATCH(AP$4, Obs_Time!$D$3:$T$3, 0) )</f>
        <v>0</v>
      </c>
      <c r="AQ57" s="61">
        <f t="shared" si="52"/>
        <v>1.5237930193689656E-4</v>
      </c>
      <c r="AR57" s="63">
        <f>INDEX(Obs_Time!$D$11:$T$211,  MATCH($AF57, Obs_Time!$B$11:$B$211, 0), MATCH(AR$4, Obs_Time!$D$3:$T$3, 0) )</f>
        <v>1.6359999999999999E-4</v>
      </c>
      <c r="AS57" s="61">
        <f t="shared" si="53"/>
        <v>5.1876708491311994E-5</v>
      </c>
      <c r="AT57" s="63">
        <f>INDEX(Obs_Time!$D$11:$T$211,  MATCH($AF57, Obs_Time!$B$11:$B$211, 0), MATCH(AT$4, Obs_Time!$D$3:$T$3, 0) )</f>
        <v>1.6900000000000001E-5</v>
      </c>
      <c r="AU57" s="61">
        <f t="shared" si="54"/>
        <v>0</v>
      </c>
      <c r="AV57" s="63">
        <f>INDEX(Obs_Time!$D$11:$T$211,  MATCH($AF57, Obs_Time!$B$11:$B$211, 0), MATCH(AV$4, Obs_Time!$D$3:$T$3, 0) )</f>
        <v>0</v>
      </c>
      <c r="AW57" s="61">
        <f t="shared" si="55"/>
        <v>0</v>
      </c>
      <c r="AX57" s="63">
        <f>INDEX(Obs_Time!$D$11:$T$211,  MATCH($AF57, Obs_Time!$B$11:$B$211, 0), MATCH(AX$4, Obs_Time!$D$3:$T$3, 0) )</f>
        <v>3.258E-4</v>
      </c>
      <c r="AY57" s="61">
        <f t="shared" si="56"/>
        <v>0</v>
      </c>
      <c r="AZ57" s="63">
        <f>INDEX(Obs_Time!$D$11:$T$211,  MATCH($AF57, Obs_Time!$B$11:$B$211, 0), MATCH(AZ$4, Obs_Time!$D$3:$T$3, 0) )</f>
        <v>2.5289000000000002E-3</v>
      </c>
      <c r="BA57" s="61">
        <f t="shared" si="57"/>
        <v>3.9753588053153899E-3</v>
      </c>
      <c r="BB57" s="63">
        <f>INDEX(Obs_Time!$D$11:$T$211,  MATCH($AF57, Obs_Time!$B$11:$B$211, 0), MATCH(BB$4, Obs_Time!$D$3:$T$3, 0) )</f>
        <v>5.9191000000000001E-3</v>
      </c>
      <c r="BC57" s="61">
        <f t="shared" si="58"/>
        <v>3.3753429724665759E-3</v>
      </c>
      <c r="BD57" s="63">
        <f>INDEX(Obs_Time!$D$11:$T$211,  MATCH($AF57, Obs_Time!$B$11:$B$211, 0), MATCH(BD$4, Obs_Time!$D$3:$T$3, 0) )</f>
        <v>4.5519000000000002E-3</v>
      </c>
      <c r="BF57" s="31">
        <f t="shared" si="59"/>
        <v>96</v>
      </c>
      <c r="BG57" s="31">
        <f t="shared" si="60"/>
        <v>97</v>
      </c>
      <c r="BH57" s="57">
        <f t="shared" si="61"/>
        <v>5.5270956495161135E-5</v>
      </c>
      <c r="BI57" s="57">
        <f t="shared" si="62"/>
        <v>4.5439487535279471E-5</v>
      </c>
      <c r="BJ57" s="57">
        <f t="shared" si="63"/>
        <v>6.4552168382237815E-5</v>
      </c>
      <c r="BK57" s="58">
        <f t="shared" si="64"/>
        <v>3.5590461564142064E-3</v>
      </c>
      <c r="BL57" s="57">
        <f t="shared" si="65"/>
        <v>0</v>
      </c>
      <c r="BM57" s="57">
        <f t="shared" si="66"/>
        <v>1.717036941838267E-3</v>
      </c>
      <c r="BN57" s="57">
        <f t="shared" si="67"/>
        <v>1.3156403233886332E-3</v>
      </c>
      <c r="BQ57" s="57">
        <f t="shared" si="68"/>
        <v>9.1662919819161502E-5</v>
      </c>
      <c r="BR57" s="57">
        <f t="shared" si="69"/>
        <v>0</v>
      </c>
      <c r="BS57" s="57">
        <f t="shared" si="70"/>
        <v>5.6366744218604795E-5</v>
      </c>
      <c r="BT57" s="57">
        <f t="shared" si="71"/>
        <v>0</v>
      </c>
      <c r="BU57" s="57">
        <f t="shared" si="72"/>
        <v>0</v>
      </c>
      <c r="BV57" s="57">
        <f t="shared" si="73"/>
        <v>1.5175011294263452E-4</v>
      </c>
      <c r="BW57" s="57">
        <f t="shared" si="74"/>
        <v>2.1140637705578404E-5</v>
      </c>
      <c r="BX57" s="58">
        <f t="shared" si="75"/>
        <v>0</v>
      </c>
      <c r="BY57" s="57">
        <f t="shared" si="76"/>
        <v>0</v>
      </c>
      <c r="BZ57" s="57">
        <f t="shared" si="77"/>
        <v>0</v>
      </c>
      <c r="CA57" s="58">
        <f t="shared" si="78"/>
        <v>3.94508041939301E-3</v>
      </c>
      <c r="CB57" s="57">
        <f t="shared" si="79"/>
        <v>0</v>
      </c>
      <c r="CC57" s="57">
        <f t="shared" si="80"/>
        <v>3.8020634673090197E-3</v>
      </c>
      <c r="CD57" s="57">
        <f t="shared" si="81"/>
        <v>2.9799224440981401E-3</v>
      </c>
      <c r="CE57" s="57">
        <f t="shared" si="82"/>
        <v>3.2441963962013746E-3</v>
      </c>
      <c r="CF57" s="57">
        <f t="shared" si="83"/>
        <v>0</v>
      </c>
      <c r="CG57" s="57">
        <f t="shared" si="84"/>
        <v>1.7695344458963113E-4</v>
      </c>
      <c r="CH57" s="57">
        <f t="shared" si="85"/>
        <v>1.8944619176368882E-4</v>
      </c>
      <c r="CI57" s="58">
        <f t="shared" si="86"/>
        <v>1.5994814448842924E-5</v>
      </c>
      <c r="CJ57" s="57">
        <f t="shared" si="87"/>
        <v>5.7871509045895587E-6</v>
      </c>
      <c r="CL57" s="30">
        <f>Obs_Time!B59</f>
        <v>96</v>
      </c>
      <c r="CM57" s="26">
        <f t="shared" si="88"/>
        <v>97</v>
      </c>
      <c r="CN57" s="20">
        <f t="shared" si="20"/>
        <v>512.05999999999995</v>
      </c>
      <c r="CO57" s="20">
        <f t="shared" si="21"/>
        <v>208.23000000000002</v>
      </c>
      <c r="CP57" s="20">
        <f t="shared" si="22"/>
        <v>151.25</v>
      </c>
      <c r="CQ57" s="106">
        <f t="shared" si="23"/>
        <v>614.91000000000008</v>
      </c>
      <c r="CR57" s="143"/>
      <c r="CS57" s="20">
        <f t="shared" si="24"/>
        <v>43.02</v>
      </c>
      <c r="CT57" s="20">
        <f t="shared" si="25"/>
        <v>35.980000000000004</v>
      </c>
      <c r="CW57" s="20">
        <f t="shared" si="26"/>
        <v>152.57999999999998</v>
      </c>
      <c r="CX57" s="20">
        <f t="shared" si="27"/>
        <v>0</v>
      </c>
      <c r="CY57" s="20">
        <f t="shared" si="28"/>
        <v>208.23000000000002</v>
      </c>
      <c r="CZ57" s="20">
        <f t="shared" si="29"/>
        <v>0</v>
      </c>
      <c r="DA57" s="20">
        <f t="shared" si="30"/>
        <v>0</v>
      </c>
      <c r="DB57" s="20">
        <f t="shared" si="31"/>
        <v>118.18</v>
      </c>
      <c r="DC57" s="20">
        <f t="shared" si="32"/>
        <v>33.07</v>
      </c>
      <c r="DD57" s="106">
        <f t="shared" si="33"/>
        <v>0</v>
      </c>
      <c r="DE57" s="20">
        <f t="shared" si="34"/>
        <v>0</v>
      </c>
      <c r="DF57" s="20">
        <f t="shared" si="35"/>
        <v>0</v>
      </c>
      <c r="DG57" s="106">
        <f t="shared" si="36"/>
        <v>306.19</v>
      </c>
      <c r="DH57" s="143"/>
      <c r="DI57" s="20">
        <f t="shared" si="37"/>
        <v>40.47</v>
      </c>
      <c r="DJ57" s="20">
        <f t="shared" si="38"/>
        <v>32.89</v>
      </c>
      <c r="DK57" s="20">
        <f t="shared" si="39"/>
        <v>308.72000000000003</v>
      </c>
      <c r="DL57" s="143"/>
      <c r="DM57" s="20">
        <f t="shared" si="40"/>
        <v>2.5499999999999998</v>
      </c>
      <c r="DN57" s="20">
        <f t="shared" si="41"/>
        <v>3.09</v>
      </c>
      <c r="DO57" s="106">
        <f t="shared" si="42"/>
        <v>0.99</v>
      </c>
      <c r="DP57" s="20">
        <f t="shared" si="43"/>
        <v>0.1</v>
      </c>
      <c r="DR57" s="31">
        <f t="shared" si="89"/>
        <v>48</v>
      </c>
      <c r="DS57" s="26">
        <f t="shared" si="90"/>
        <v>48.5</v>
      </c>
      <c r="DT57" s="101">
        <f t="shared" si="44"/>
        <v>11278.68</v>
      </c>
      <c r="DU57" s="101">
        <f t="shared" si="45"/>
        <v>2240.71</v>
      </c>
      <c r="DV57" s="101">
        <f t="shared" si="46"/>
        <v>3079.39</v>
      </c>
      <c r="DW57" s="102">
        <f t="shared" si="91"/>
        <v>1141.17</v>
      </c>
      <c r="DX57" s="144"/>
      <c r="DY57" s="101">
        <f t="shared" si="92"/>
        <v>164.27</v>
      </c>
      <c r="DZ57" s="101">
        <f t="shared" si="93"/>
        <v>146.69999999999999</v>
      </c>
      <c r="EB57" s="84">
        <f>MODEL_DATA!B54</f>
        <v>48</v>
      </c>
      <c r="EC57" s="84">
        <f>MODEL_DATA!C54</f>
        <v>5958.58</v>
      </c>
      <c r="ED57" s="84">
        <f>MODEL_DATA!D54</f>
        <v>262.79000000000002</v>
      </c>
      <c r="EE57" s="84">
        <f>MODEL_DATA!E54</f>
        <v>1977.92</v>
      </c>
      <c r="EF57" s="84">
        <f>MODEL_DATA!F54</f>
        <v>0</v>
      </c>
      <c r="EG57" s="84">
        <f>MODEL_DATA!G54</f>
        <v>0</v>
      </c>
      <c r="EH57" s="84">
        <f>MODEL_DATA!H54</f>
        <v>1716.52</v>
      </c>
      <c r="EI57" s="84">
        <f>MODEL_DATA!I54</f>
        <v>1362.87</v>
      </c>
      <c r="EJ57" s="99">
        <f>MODEL_DATA!J54</f>
        <v>1569.08</v>
      </c>
      <c r="EK57" s="84">
        <f>MODEL_DATA!K54</f>
        <v>216.2</v>
      </c>
      <c r="EL57" s="84">
        <f>MODEL_DATA!L54</f>
        <v>1079.3</v>
      </c>
      <c r="EM57" s="99">
        <f>MODEL_DATA!M54</f>
        <v>559.30999999999995</v>
      </c>
      <c r="EN57" s="84">
        <f>MODEL_DATA!N54</f>
        <v>558.74</v>
      </c>
      <c r="EO57" s="84">
        <f>MODEL_DATA!O54</f>
        <v>60.23</v>
      </c>
      <c r="EP57" s="84">
        <f>MODEL_DATA!P54</f>
        <v>56.64</v>
      </c>
      <c r="EQ57" s="84">
        <f>MODEL_DATA!Q54</f>
        <v>581.86</v>
      </c>
      <c r="ER57" s="84">
        <f>MODEL_DATA!R54</f>
        <v>441.13</v>
      </c>
      <c r="ES57" s="84">
        <f>MODEL_DATA!S54</f>
        <v>104.04</v>
      </c>
      <c r="ET57" s="84">
        <f>MODEL_DATA!T54</f>
        <v>90.06</v>
      </c>
      <c r="EU57" s="99">
        <f>MODEL_DATA!U54</f>
        <v>189.56</v>
      </c>
      <c r="EV57" s="84">
        <f>MODEL_DATA!V54</f>
        <v>13.54</v>
      </c>
    </row>
    <row r="58" spans="32:152" x14ac:dyDescent="0.25">
      <c r="AF58" s="32">
        <f t="shared" si="97"/>
        <v>96</v>
      </c>
      <c r="AG58" s="61">
        <f t="shared" si="47"/>
        <v>9.1662919819161502E-5</v>
      </c>
      <c r="AH58" s="63">
        <f>INDEX(Obs_Time!$D$11:$T$211,  MATCH($AF58, Obs_Time!$B$11:$B$211, 0), MATCH(AH$4, Obs_Time!$D$3:$T$3, 0) )</f>
        <v>9.5699999999999995E-5</v>
      </c>
      <c r="AI58" s="61">
        <f t="shared" si="48"/>
        <v>0</v>
      </c>
      <c r="AJ58" s="63">
        <f>INDEX(Obs_Time!$D$11:$T$211,  MATCH($AF58, Obs_Time!$B$11:$B$211, 0), MATCH(AJ$4, Obs_Time!$D$3:$T$3, 0) )</f>
        <v>0</v>
      </c>
      <c r="AK58" s="61">
        <f t="shared" si="49"/>
        <v>5.6366744218604795E-5</v>
      </c>
      <c r="AL58" s="63">
        <f>INDEX(Obs_Time!$D$11:$T$211,  MATCH($AF58, Obs_Time!$B$11:$B$211, 0), MATCH(AL$4, Obs_Time!$D$3:$T$3, 0) )</f>
        <v>-6.7000000000000002E-6</v>
      </c>
      <c r="AM58" s="61">
        <f t="shared" si="50"/>
        <v>0</v>
      </c>
      <c r="AN58" s="63">
        <f>INDEX(Obs_Time!$D$11:$T$211,  MATCH($AF58, Obs_Time!$B$11:$B$211, 0), MATCH(AN$4, Obs_Time!$D$3:$T$3, 0) )</f>
        <v>0</v>
      </c>
      <c r="AO58" s="61">
        <f t="shared" si="51"/>
        <v>0</v>
      </c>
      <c r="AP58" s="63">
        <f>INDEX(Obs_Time!$D$11:$T$211,  MATCH($AF58, Obs_Time!$B$11:$B$211, 0), MATCH(AP$4, Obs_Time!$D$3:$T$3, 0) )</f>
        <v>0</v>
      </c>
      <c r="AQ58" s="61">
        <f t="shared" si="52"/>
        <v>1.5175011294263452E-4</v>
      </c>
      <c r="AR58" s="63">
        <f>INDEX(Obs_Time!$D$11:$T$211,  MATCH($AF58, Obs_Time!$B$11:$B$211, 0), MATCH(AR$4, Obs_Time!$D$3:$T$3, 0) )</f>
        <v>1.4870000000000001E-4</v>
      </c>
      <c r="AS58" s="61">
        <f t="shared" si="53"/>
        <v>2.1140637705578404E-5</v>
      </c>
      <c r="AT58" s="63">
        <f>INDEX(Obs_Time!$D$11:$T$211,  MATCH($AF58, Obs_Time!$B$11:$B$211, 0), MATCH(AT$4, Obs_Time!$D$3:$T$3, 0) )</f>
        <v>8.3999999999999992E-6</v>
      </c>
      <c r="AU58" s="61">
        <f t="shared" si="54"/>
        <v>0</v>
      </c>
      <c r="AV58" s="63">
        <f>INDEX(Obs_Time!$D$11:$T$211,  MATCH($AF58, Obs_Time!$B$11:$B$211, 0), MATCH(AV$4, Obs_Time!$D$3:$T$3, 0) )</f>
        <v>0</v>
      </c>
      <c r="AW58" s="61">
        <f t="shared" si="55"/>
        <v>0</v>
      </c>
      <c r="AX58" s="63">
        <f>INDEX(Obs_Time!$D$11:$T$211,  MATCH($AF58, Obs_Time!$B$11:$B$211, 0), MATCH(AX$4, Obs_Time!$D$3:$T$3, 0) )</f>
        <v>2.8820000000000001E-4</v>
      </c>
      <c r="AY58" s="61">
        <f t="shared" si="56"/>
        <v>0</v>
      </c>
      <c r="AZ58" s="63">
        <f>INDEX(Obs_Time!$D$11:$T$211,  MATCH($AF58, Obs_Time!$B$11:$B$211, 0), MATCH(AZ$4, Obs_Time!$D$3:$T$3, 0) )</f>
        <v>2.2217999999999999E-3</v>
      </c>
      <c r="BA58" s="61">
        <f t="shared" si="57"/>
        <v>3.94508041939301E-3</v>
      </c>
      <c r="BB58" s="63">
        <f>INDEX(Obs_Time!$D$11:$T$211,  MATCH($AF58, Obs_Time!$B$11:$B$211, 0), MATCH(BB$4, Obs_Time!$D$3:$T$3, 0) )</f>
        <v>5.6163000000000003E-3</v>
      </c>
      <c r="BC58" s="61">
        <f t="shared" si="58"/>
        <v>3.2441963962013746E-3</v>
      </c>
      <c r="BD58" s="63">
        <f>INDEX(Obs_Time!$D$11:$T$211,  MATCH($AF58, Obs_Time!$B$11:$B$211, 0), MATCH(BD$4, Obs_Time!$D$3:$T$3, 0) )</f>
        <v>4.3819999999999996E-3</v>
      </c>
      <c r="BF58" s="31">
        <f t="shared" si="59"/>
        <v>98</v>
      </c>
      <c r="BG58" s="31">
        <f t="shared" si="60"/>
        <v>99</v>
      </c>
      <c r="BH58" s="57">
        <f t="shared" si="61"/>
        <v>4.5517639249325184E-5</v>
      </c>
      <c r="BI58" s="57">
        <f t="shared" si="62"/>
        <v>3.5678606406464932E-5</v>
      </c>
      <c r="BJ58" s="57">
        <f t="shared" si="63"/>
        <v>5.1398463724118348E-5</v>
      </c>
      <c r="BK58" s="58">
        <f t="shared" si="64"/>
        <v>3.1844523666837948E-3</v>
      </c>
      <c r="BL58" s="57">
        <f t="shared" si="65"/>
        <v>0</v>
      </c>
      <c r="BM58" s="57">
        <f t="shared" si="66"/>
        <v>1.6886990471682258E-3</v>
      </c>
      <c r="BN58" s="57">
        <f t="shared" si="67"/>
        <v>1.3072301712380109E-3</v>
      </c>
      <c r="BQ58" s="57">
        <f t="shared" si="68"/>
        <v>8.2765765260754231E-5</v>
      </c>
      <c r="BR58" s="57">
        <f t="shared" si="69"/>
        <v>0</v>
      </c>
      <c r="BS58" s="57">
        <f t="shared" si="70"/>
        <v>4.4258573115026095E-5</v>
      </c>
      <c r="BT58" s="57">
        <f t="shared" si="71"/>
        <v>0</v>
      </c>
      <c r="BU58" s="57">
        <f t="shared" si="72"/>
        <v>0</v>
      </c>
      <c r="BV58" s="57">
        <f t="shared" si="73"/>
        <v>1.433908877331528E-4</v>
      </c>
      <c r="BW58" s="57">
        <f t="shared" si="74"/>
        <v>5.5999995857534564E-6</v>
      </c>
      <c r="BX58" s="58">
        <f t="shared" si="75"/>
        <v>0</v>
      </c>
      <c r="BY58" s="57">
        <f t="shared" si="76"/>
        <v>0</v>
      </c>
      <c r="BZ58" s="57">
        <f t="shared" si="77"/>
        <v>0</v>
      </c>
      <c r="CA58" s="58">
        <f t="shared" si="78"/>
        <v>3.5813532557382056E-3</v>
      </c>
      <c r="CB58" s="57">
        <f t="shared" si="79"/>
        <v>0</v>
      </c>
      <c r="CC58" s="57">
        <f t="shared" si="80"/>
        <v>3.6771130247213995E-3</v>
      </c>
      <c r="CD58" s="57">
        <f t="shared" si="81"/>
        <v>2.9989490088065808E-3</v>
      </c>
      <c r="CE58" s="57">
        <f t="shared" si="82"/>
        <v>2.8607397801823664E-3</v>
      </c>
      <c r="CF58" s="57">
        <f t="shared" si="83"/>
        <v>0</v>
      </c>
      <c r="CG58" s="57">
        <f t="shared" si="84"/>
        <v>2.1997741935260028E-4</v>
      </c>
      <c r="CH58" s="57">
        <f t="shared" si="85"/>
        <v>1.6247003500769429E-4</v>
      </c>
      <c r="CI58" s="58">
        <f t="shared" si="86"/>
        <v>1.276353880261203E-5</v>
      </c>
      <c r="CJ58" s="57">
        <f t="shared" si="87"/>
        <v>1.099558671872016E-5</v>
      </c>
      <c r="CL58" s="30">
        <f>Obs_Time!B60</f>
        <v>98</v>
      </c>
      <c r="CM58" s="26">
        <f t="shared" si="88"/>
        <v>99</v>
      </c>
      <c r="CN58" s="20">
        <f t="shared" si="20"/>
        <v>421.7</v>
      </c>
      <c r="CO58" s="20">
        <f t="shared" si="21"/>
        <v>163.5</v>
      </c>
      <c r="CP58" s="20">
        <f t="shared" si="22"/>
        <v>120.43</v>
      </c>
      <c r="CQ58" s="106">
        <f t="shared" si="23"/>
        <v>550.19000000000005</v>
      </c>
      <c r="CR58" s="143"/>
      <c r="CS58" s="20">
        <f t="shared" si="24"/>
        <v>42.31</v>
      </c>
      <c r="CT58" s="20">
        <f t="shared" si="25"/>
        <v>35.75</v>
      </c>
      <c r="CW58" s="20">
        <f t="shared" si="26"/>
        <v>137.76999999999998</v>
      </c>
      <c r="CX58" s="20">
        <f t="shared" si="27"/>
        <v>0</v>
      </c>
      <c r="CY58" s="20">
        <f t="shared" si="28"/>
        <v>163.5</v>
      </c>
      <c r="CZ58" s="20">
        <f t="shared" si="29"/>
        <v>0</v>
      </c>
      <c r="DA58" s="20">
        <f t="shared" si="30"/>
        <v>0</v>
      </c>
      <c r="DB58" s="20">
        <f t="shared" si="31"/>
        <v>111.67</v>
      </c>
      <c r="DC58" s="20">
        <f t="shared" si="32"/>
        <v>8.76</v>
      </c>
      <c r="DD58" s="106">
        <f t="shared" si="33"/>
        <v>0</v>
      </c>
      <c r="DE58" s="20">
        <f t="shared" si="34"/>
        <v>0</v>
      </c>
      <c r="DF58" s="20">
        <f t="shared" si="35"/>
        <v>0</v>
      </c>
      <c r="DG58" s="106">
        <f t="shared" si="36"/>
        <v>277.96000000000004</v>
      </c>
      <c r="DH58" s="143"/>
      <c r="DI58" s="20">
        <f t="shared" si="37"/>
        <v>39.14</v>
      </c>
      <c r="DJ58" s="20">
        <f t="shared" si="38"/>
        <v>33.1</v>
      </c>
      <c r="DK58" s="20">
        <f t="shared" si="39"/>
        <v>272.23</v>
      </c>
      <c r="DL58" s="143"/>
      <c r="DM58" s="20">
        <f t="shared" si="40"/>
        <v>3.17</v>
      </c>
      <c r="DN58" s="20">
        <f t="shared" si="41"/>
        <v>2.65</v>
      </c>
      <c r="DO58" s="106">
        <f t="shared" si="42"/>
        <v>0.79</v>
      </c>
      <c r="DP58" s="20">
        <f t="shared" si="43"/>
        <v>0.19</v>
      </c>
      <c r="DR58" s="31">
        <f t="shared" si="89"/>
        <v>49</v>
      </c>
      <c r="DS58" s="26">
        <f t="shared" si="90"/>
        <v>49.5</v>
      </c>
      <c r="DT58" s="101">
        <f t="shared" si="44"/>
        <v>10622.52</v>
      </c>
      <c r="DU58" s="101">
        <f t="shared" si="45"/>
        <v>2148.52</v>
      </c>
      <c r="DV58" s="101">
        <f t="shared" si="46"/>
        <v>2991.16</v>
      </c>
      <c r="DW58" s="102">
        <f t="shared" si="91"/>
        <v>1202.3499999999999</v>
      </c>
      <c r="DX58" s="144"/>
      <c r="DY58" s="101">
        <f t="shared" si="92"/>
        <v>165.71</v>
      </c>
      <c r="DZ58" s="101">
        <f t="shared" si="93"/>
        <v>154.93</v>
      </c>
      <c r="EB58" s="84">
        <f>MODEL_DATA!B55</f>
        <v>49</v>
      </c>
      <c r="EC58" s="84">
        <f>MODEL_DATA!C55</f>
        <v>5482.84</v>
      </c>
      <c r="ED58" s="84">
        <f>MODEL_DATA!D55</f>
        <v>233.72</v>
      </c>
      <c r="EE58" s="84">
        <f>MODEL_DATA!E55</f>
        <v>1914.8</v>
      </c>
      <c r="EF58" s="84">
        <f>MODEL_DATA!F55</f>
        <v>0</v>
      </c>
      <c r="EG58" s="84">
        <f>MODEL_DATA!G55</f>
        <v>0</v>
      </c>
      <c r="EH58" s="84">
        <f>MODEL_DATA!H55</f>
        <v>1660.97</v>
      </c>
      <c r="EI58" s="84">
        <f>MODEL_DATA!I55</f>
        <v>1330.19</v>
      </c>
      <c r="EJ58" s="99">
        <f>MODEL_DATA!J55</f>
        <v>1524.1</v>
      </c>
      <c r="EK58" s="84">
        <f>MODEL_DATA!K55</f>
        <v>208.72</v>
      </c>
      <c r="EL58" s="84">
        <f>MODEL_DATA!L55</f>
        <v>1064.31</v>
      </c>
      <c r="EM58" s="99">
        <f>MODEL_DATA!M55</f>
        <v>548.76</v>
      </c>
      <c r="EN58" s="84">
        <f>MODEL_DATA!N55</f>
        <v>593.64</v>
      </c>
      <c r="EO58" s="84">
        <f>MODEL_DATA!O55</f>
        <v>59.2</v>
      </c>
      <c r="EP58" s="84">
        <f>MODEL_DATA!P55</f>
        <v>59.74</v>
      </c>
      <c r="EQ58" s="84">
        <f>MODEL_DATA!Q55</f>
        <v>653.59</v>
      </c>
      <c r="ER58" s="84">
        <f>MODEL_DATA!R55</f>
        <v>494.26</v>
      </c>
      <c r="ES58" s="84">
        <f>MODEL_DATA!S55</f>
        <v>106.51</v>
      </c>
      <c r="ET58" s="84">
        <f>MODEL_DATA!T55</f>
        <v>95.19</v>
      </c>
      <c r="EU58" s="99">
        <f>MODEL_DATA!U55</f>
        <v>170.91</v>
      </c>
      <c r="EV58" s="84">
        <f>MODEL_DATA!V55</f>
        <v>13.24</v>
      </c>
    </row>
    <row r="59" spans="32:152" x14ac:dyDescent="0.25">
      <c r="AF59" s="32">
        <f t="shared" si="97"/>
        <v>98</v>
      </c>
      <c r="AG59" s="61">
        <f t="shared" si="47"/>
        <v>8.2765765260754231E-5</v>
      </c>
      <c r="AH59" s="63">
        <f>INDEX(Obs_Time!$D$11:$T$211,  MATCH($AF59, Obs_Time!$B$11:$B$211, 0), MATCH(AH$4, Obs_Time!$D$3:$T$3, 0) )</f>
        <v>8.6600000000000004E-5</v>
      </c>
      <c r="AI59" s="61">
        <f t="shared" si="48"/>
        <v>0</v>
      </c>
      <c r="AJ59" s="63">
        <f>INDEX(Obs_Time!$D$11:$T$211,  MATCH($AF59, Obs_Time!$B$11:$B$211, 0), MATCH(AJ$4, Obs_Time!$D$3:$T$3, 0) )</f>
        <v>0</v>
      </c>
      <c r="AK59" s="61">
        <f t="shared" si="49"/>
        <v>4.4258573115026095E-5</v>
      </c>
      <c r="AL59" s="63">
        <f>INDEX(Obs_Time!$D$11:$T$211,  MATCH($AF59, Obs_Time!$B$11:$B$211, 0), MATCH(AL$4, Obs_Time!$D$3:$T$3, 0) )</f>
        <v>-6.1E-6</v>
      </c>
      <c r="AM59" s="61">
        <f t="shared" si="50"/>
        <v>0</v>
      </c>
      <c r="AN59" s="63">
        <f>INDEX(Obs_Time!$D$11:$T$211,  MATCH($AF59, Obs_Time!$B$11:$B$211, 0), MATCH(AN$4, Obs_Time!$D$3:$T$3, 0) )</f>
        <v>0</v>
      </c>
      <c r="AO59" s="61">
        <f t="shared" si="51"/>
        <v>0</v>
      </c>
      <c r="AP59" s="63">
        <f>INDEX(Obs_Time!$D$11:$T$211,  MATCH($AF59, Obs_Time!$B$11:$B$211, 0), MATCH(AP$4, Obs_Time!$D$3:$T$3, 0) )</f>
        <v>0</v>
      </c>
      <c r="AQ59" s="61">
        <f t="shared" si="52"/>
        <v>1.433908877331528E-4</v>
      </c>
      <c r="AR59" s="63">
        <f>INDEX(Obs_Time!$D$11:$T$211,  MATCH($AF59, Obs_Time!$B$11:$B$211, 0), MATCH(AR$4, Obs_Time!$D$3:$T$3, 0) )</f>
        <v>1.3359999999999999E-4</v>
      </c>
      <c r="AS59" s="61">
        <f t="shared" si="53"/>
        <v>5.5999995857534564E-6</v>
      </c>
      <c r="AT59" s="63">
        <f>INDEX(Obs_Time!$D$11:$T$211,  MATCH($AF59, Obs_Time!$B$11:$B$211, 0), MATCH(AT$4, Obs_Time!$D$3:$T$3, 0) )</f>
        <v>0</v>
      </c>
      <c r="AU59" s="61">
        <f t="shared" si="54"/>
        <v>0</v>
      </c>
      <c r="AV59" s="63">
        <f>INDEX(Obs_Time!$D$11:$T$211,  MATCH($AF59, Obs_Time!$B$11:$B$211, 0), MATCH(AV$4, Obs_Time!$D$3:$T$3, 0) )</f>
        <v>0</v>
      </c>
      <c r="AW59" s="61">
        <f t="shared" si="55"/>
        <v>0</v>
      </c>
      <c r="AX59" s="63">
        <f>INDEX(Obs_Time!$D$11:$T$211,  MATCH($AF59, Obs_Time!$B$11:$B$211, 0), MATCH(AX$4, Obs_Time!$D$3:$T$3, 0) )</f>
        <v>2.5060000000000002E-4</v>
      </c>
      <c r="AY59" s="61">
        <f t="shared" si="56"/>
        <v>0</v>
      </c>
      <c r="AZ59" s="63">
        <f>INDEX(Obs_Time!$D$11:$T$211,  MATCH($AF59, Obs_Time!$B$11:$B$211, 0), MATCH(AZ$4, Obs_Time!$D$3:$T$3, 0) )</f>
        <v>1.9145E-3</v>
      </c>
      <c r="BA59" s="61">
        <f t="shared" si="57"/>
        <v>3.5813532557382056E-3</v>
      </c>
      <c r="BB59" s="63">
        <f>INDEX(Obs_Time!$D$11:$T$211,  MATCH($AF59, Obs_Time!$B$11:$B$211, 0), MATCH(BB$4, Obs_Time!$D$3:$T$3, 0) )</f>
        <v>5.3134000000000002E-3</v>
      </c>
      <c r="BC59" s="61">
        <f t="shared" si="58"/>
        <v>2.8607397801823664E-3</v>
      </c>
      <c r="BD59" s="63">
        <f>INDEX(Obs_Time!$D$11:$T$211,  MATCH($AF59, Obs_Time!$B$11:$B$211, 0), MATCH(BD$4, Obs_Time!$D$3:$T$3, 0) )</f>
        <v>4.2123000000000004E-3</v>
      </c>
      <c r="BF59" s="31">
        <f t="shared" si="59"/>
        <v>100</v>
      </c>
      <c r="BG59" s="31">
        <f t="shared" si="60"/>
        <v>101</v>
      </c>
      <c r="BH59" s="57">
        <f t="shared" si="61"/>
        <v>3.8883742857901122E-5</v>
      </c>
      <c r="BI59" s="57">
        <f t="shared" si="62"/>
        <v>3.2617011006570726E-5</v>
      </c>
      <c r="BJ59" s="57">
        <f t="shared" si="63"/>
        <v>4.3255287706048274E-5</v>
      </c>
      <c r="BK59" s="58">
        <f t="shared" si="64"/>
        <v>3.129467184322254E-3</v>
      </c>
      <c r="BL59" s="57">
        <f t="shared" si="65"/>
        <v>0</v>
      </c>
      <c r="BM59" s="57">
        <f t="shared" si="66"/>
        <v>1.4967197889106231E-3</v>
      </c>
      <c r="BN59" s="57">
        <f t="shared" si="67"/>
        <v>1.3507435671477517E-3</v>
      </c>
      <c r="BQ59" s="57">
        <f t="shared" si="68"/>
        <v>6.5734412679333161E-5</v>
      </c>
      <c r="BR59" s="57">
        <f t="shared" si="69"/>
        <v>0</v>
      </c>
      <c r="BS59" s="57">
        <f t="shared" si="70"/>
        <v>4.0460727360874312E-5</v>
      </c>
      <c r="BT59" s="57">
        <f t="shared" si="71"/>
        <v>0</v>
      </c>
      <c r="BU59" s="57">
        <f t="shared" si="72"/>
        <v>0</v>
      </c>
      <c r="BV59" s="57">
        <f t="shared" si="73"/>
        <v>1.2903510619060197E-4</v>
      </c>
      <c r="BW59" s="57">
        <f t="shared" si="74"/>
        <v>5.4977164882967722E-7</v>
      </c>
      <c r="BX59" s="58">
        <f t="shared" si="75"/>
        <v>0</v>
      </c>
      <c r="BY59" s="57">
        <f t="shared" si="76"/>
        <v>0</v>
      </c>
      <c r="BZ59" s="57">
        <f t="shared" si="77"/>
        <v>0</v>
      </c>
      <c r="CA59" s="58">
        <f t="shared" si="78"/>
        <v>3.9221461526092495E-3</v>
      </c>
      <c r="CB59" s="57">
        <f t="shared" si="79"/>
        <v>0</v>
      </c>
      <c r="CC59" s="57">
        <f t="shared" si="80"/>
        <v>3.4657306970355757E-3</v>
      </c>
      <c r="CD59" s="57">
        <f t="shared" si="81"/>
        <v>3.1892146558909862E-3</v>
      </c>
      <c r="CE59" s="57">
        <f t="shared" si="82"/>
        <v>2.4829577756363716E-3</v>
      </c>
      <c r="CF59" s="57">
        <f t="shared" si="83"/>
        <v>0</v>
      </c>
      <c r="CG59" s="57">
        <f t="shared" si="84"/>
        <v>4.2330039686147051E-5</v>
      </c>
      <c r="CH59" s="57">
        <f t="shared" si="85"/>
        <v>1.0667843808052381E-4</v>
      </c>
      <c r="CI59" s="58">
        <f t="shared" si="86"/>
        <v>6.1394237278386984E-6</v>
      </c>
      <c r="CJ59" s="57">
        <f t="shared" si="87"/>
        <v>8.680726356884338E-6</v>
      </c>
      <c r="CL59" s="30">
        <f>Obs_Time!B61</f>
        <v>100</v>
      </c>
      <c r="CM59" s="26">
        <f t="shared" si="88"/>
        <v>101</v>
      </c>
      <c r="CN59" s="20">
        <f t="shared" si="20"/>
        <v>360.24</v>
      </c>
      <c r="CO59" s="20">
        <f t="shared" si="21"/>
        <v>149.47</v>
      </c>
      <c r="CP59" s="20">
        <f t="shared" si="22"/>
        <v>101.35</v>
      </c>
      <c r="CQ59" s="106">
        <f t="shared" si="23"/>
        <v>540.69000000000005</v>
      </c>
      <c r="CR59" s="143"/>
      <c r="CS59" s="20">
        <f t="shared" si="24"/>
        <v>37.5</v>
      </c>
      <c r="CT59" s="20">
        <f t="shared" si="25"/>
        <v>36.94</v>
      </c>
      <c r="CW59" s="20">
        <f t="shared" si="26"/>
        <v>109.42</v>
      </c>
      <c r="CX59" s="20">
        <f t="shared" si="27"/>
        <v>0</v>
      </c>
      <c r="CY59" s="20">
        <f t="shared" si="28"/>
        <v>149.47</v>
      </c>
      <c r="CZ59" s="20">
        <f t="shared" si="29"/>
        <v>0</v>
      </c>
      <c r="DA59" s="20">
        <f t="shared" si="30"/>
        <v>0</v>
      </c>
      <c r="DB59" s="20">
        <f t="shared" si="31"/>
        <v>100.49</v>
      </c>
      <c r="DC59" s="20">
        <f t="shared" si="32"/>
        <v>0.86</v>
      </c>
      <c r="DD59" s="106">
        <f t="shared" si="33"/>
        <v>0</v>
      </c>
      <c r="DE59" s="20">
        <f t="shared" si="34"/>
        <v>0</v>
      </c>
      <c r="DF59" s="20">
        <f t="shared" si="35"/>
        <v>0</v>
      </c>
      <c r="DG59" s="106">
        <f t="shared" si="36"/>
        <v>304.40999999999997</v>
      </c>
      <c r="DH59" s="143"/>
      <c r="DI59" s="20">
        <f t="shared" si="37"/>
        <v>36.89</v>
      </c>
      <c r="DJ59" s="20">
        <f t="shared" si="38"/>
        <v>35.200000000000003</v>
      </c>
      <c r="DK59" s="20">
        <f t="shared" si="39"/>
        <v>236.28</v>
      </c>
      <c r="DL59" s="143"/>
      <c r="DM59" s="20">
        <f t="shared" si="40"/>
        <v>0.61</v>
      </c>
      <c r="DN59" s="20">
        <f t="shared" si="41"/>
        <v>1.7400000000000002</v>
      </c>
      <c r="DO59" s="106">
        <f t="shared" si="42"/>
        <v>0.38</v>
      </c>
      <c r="DP59" s="20">
        <f t="shared" si="43"/>
        <v>0.15000000000000002</v>
      </c>
      <c r="DR59" s="31">
        <f t="shared" si="89"/>
        <v>50</v>
      </c>
      <c r="DS59" s="26">
        <f t="shared" si="90"/>
        <v>50.5</v>
      </c>
      <c r="DT59" s="101">
        <f t="shared" si="44"/>
        <v>10322.89</v>
      </c>
      <c r="DU59" s="101">
        <f t="shared" si="45"/>
        <v>2220.59</v>
      </c>
      <c r="DV59" s="101">
        <f t="shared" si="46"/>
        <v>2839.55</v>
      </c>
      <c r="DW59" s="102">
        <f t="shared" si="91"/>
        <v>1249.7</v>
      </c>
      <c r="DX59" s="144"/>
      <c r="DY59" s="101">
        <f t="shared" si="92"/>
        <v>186.72</v>
      </c>
      <c r="DZ59" s="101">
        <f t="shared" si="93"/>
        <v>176.53</v>
      </c>
      <c r="EB59" s="84">
        <f>MODEL_DATA!B56</f>
        <v>50</v>
      </c>
      <c r="EC59" s="84">
        <f>MODEL_DATA!C56</f>
        <v>5262.75</v>
      </c>
      <c r="ED59" s="84">
        <f>MODEL_DATA!D56</f>
        <v>209.84</v>
      </c>
      <c r="EE59" s="84">
        <f>MODEL_DATA!E56</f>
        <v>2010.75</v>
      </c>
      <c r="EF59" s="84">
        <f>MODEL_DATA!F56</f>
        <v>0</v>
      </c>
      <c r="EG59" s="84">
        <f>MODEL_DATA!G56</f>
        <v>0</v>
      </c>
      <c r="EH59" s="84">
        <f>MODEL_DATA!H56</f>
        <v>1557.25</v>
      </c>
      <c r="EI59" s="84">
        <f>MODEL_DATA!I56</f>
        <v>1282.3</v>
      </c>
      <c r="EJ59" s="99">
        <f>MODEL_DATA!J56</f>
        <v>1491.53</v>
      </c>
      <c r="EK59" s="84">
        <f>MODEL_DATA!K56</f>
        <v>208.67</v>
      </c>
      <c r="EL59" s="84">
        <f>MODEL_DATA!L56</f>
        <v>1069.07</v>
      </c>
      <c r="EM59" s="99">
        <f>MODEL_DATA!M56</f>
        <v>575.75</v>
      </c>
      <c r="EN59" s="84">
        <f>MODEL_DATA!N56</f>
        <v>588.27</v>
      </c>
      <c r="EO59" s="84">
        <f>MODEL_DATA!O56</f>
        <v>64.69</v>
      </c>
      <c r="EP59" s="84">
        <f>MODEL_DATA!P56</f>
        <v>63.92</v>
      </c>
      <c r="EQ59" s="84">
        <f>MODEL_DATA!Q56</f>
        <v>673.95</v>
      </c>
      <c r="ER59" s="84">
        <f>MODEL_DATA!R56</f>
        <v>455.26</v>
      </c>
      <c r="ES59" s="84">
        <f>MODEL_DATA!S56</f>
        <v>122.03</v>
      </c>
      <c r="ET59" s="84">
        <f>MODEL_DATA!T56</f>
        <v>112.61</v>
      </c>
      <c r="EU59" s="99">
        <f>MODEL_DATA!U56</f>
        <v>159.22</v>
      </c>
      <c r="EV59" s="84">
        <f>MODEL_DATA!V56</f>
        <v>10.97</v>
      </c>
    </row>
    <row r="60" spans="32:152" x14ac:dyDescent="0.25">
      <c r="AF60" s="32">
        <f t="shared" si="97"/>
        <v>100</v>
      </c>
      <c r="AG60" s="61">
        <f t="shared" si="47"/>
        <v>6.5734412679333161E-5</v>
      </c>
      <c r="AH60" s="63">
        <f>INDEX(Obs_Time!$D$11:$T$211,  MATCH($AF60, Obs_Time!$B$11:$B$211, 0), MATCH(AH$4, Obs_Time!$D$3:$T$3, 0) )</f>
        <v>7.7399999999999998E-5</v>
      </c>
      <c r="AI60" s="61">
        <f t="shared" si="48"/>
        <v>0</v>
      </c>
      <c r="AJ60" s="63">
        <f>INDEX(Obs_Time!$D$11:$T$211,  MATCH($AF60, Obs_Time!$B$11:$B$211, 0), MATCH(AJ$4, Obs_Time!$D$3:$T$3, 0) )</f>
        <v>0</v>
      </c>
      <c r="AK60" s="61">
        <f t="shared" si="49"/>
        <v>4.0460727360874312E-5</v>
      </c>
      <c r="AL60" s="63">
        <f>INDEX(Obs_Time!$D$11:$T$211,  MATCH($AF60, Obs_Time!$B$11:$B$211, 0), MATCH(AL$4, Obs_Time!$D$3:$T$3, 0) )</f>
        <v>-5.4999999999999999E-6</v>
      </c>
      <c r="AM60" s="61">
        <f t="shared" si="50"/>
        <v>0</v>
      </c>
      <c r="AN60" s="63">
        <f>INDEX(Obs_Time!$D$11:$T$211,  MATCH($AF60, Obs_Time!$B$11:$B$211, 0), MATCH(AN$4, Obs_Time!$D$3:$T$3, 0) )</f>
        <v>0</v>
      </c>
      <c r="AO60" s="61">
        <f t="shared" si="51"/>
        <v>0</v>
      </c>
      <c r="AP60" s="63">
        <f>INDEX(Obs_Time!$D$11:$T$211,  MATCH($AF60, Obs_Time!$B$11:$B$211, 0), MATCH(AP$4, Obs_Time!$D$3:$T$3, 0) )</f>
        <v>0</v>
      </c>
      <c r="AQ60" s="61">
        <f t="shared" si="52"/>
        <v>1.2903510619060197E-4</v>
      </c>
      <c r="AR60" s="63">
        <f>INDEX(Obs_Time!$D$11:$T$211,  MATCH($AF60, Obs_Time!$B$11:$B$211, 0), MATCH(AR$4, Obs_Time!$D$3:$T$3, 0) )</f>
        <v>1.189E-4</v>
      </c>
      <c r="AS60" s="61">
        <f t="shared" si="53"/>
        <v>5.4977164882967722E-7</v>
      </c>
      <c r="AT60" s="63">
        <f>INDEX(Obs_Time!$D$11:$T$211,  MATCH($AF60, Obs_Time!$B$11:$B$211, 0), MATCH(AT$4, Obs_Time!$D$3:$T$3, 0) )</f>
        <v>0</v>
      </c>
      <c r="AU60" s="61">
        <f t="shared" si="54"/>
        <v>0</v>
      </c>
      <c r="AV60" s="63">
        <f>INDEX(Obs_Time!$D$11:$T$211,  MATCH($AF60, Obs_Time!$B$11:$B$211, 0), MATCH(AV$4, Obs_Time!$D$3:$T$3, 0) )</f>
        <v>0</v>
      </c>
      <c r="AW60" s="61">
        <f t="shared" si="55"/>
        <v>0</v>
      </c>
      <c r="AX60" s="63">
        <f>INDEX(Obs_Time!$D$11:$T$211,  MATCH($AF60, Obs_Time!$B$11:$B$211, 0), MATCH(AX$4, Obs_Time!$D$3:$T$3, 0) )</f>
        <v>2.129E-4</v>
      </c>
      <c r="AY60" s="61">
        <f t="shared" si="56"/>
        <v>0</v>
      </c>
      <c r="AZ60" s="63">
        <f>INDEX(Obs_Time!$D$11:$T$211,  MATCH($AF60, Obs_Time!$B$11:$B$211, 0), MATCH(AZ$4, Obs_Time!$D$3:$T$3, 0) )</f>
        <v>1.7625E-3</v>
      </c>
      <c r="BA60" s="61">
        <f t="shared" si="57"/>
        <v>3.9221461526092495E-3</v>
      </c>
      <c r="BB60" s="63">
        <f>INDEX(Obs_Time!$D$11:$T$211,  MATCH($AF60, Obs_Time!$B$11:$B$211, 0), MATCH(BB$4, Obs_Time!$D$3:$T$3, 0) )</f>
        <v>5.0105999999999996E-3</v>
      </c>
      <c r="BC60" s="61">
        <f t="shared" si="58"/>
        <v>2.4829577756363716E-3</v>
      </c>
      <c r="BD60" s="63">
        <f>INDEX(Obs_Time!$D$11:$T$211,  MATCH($AF60, Obs_Time!$B$11:$B$211, 0), MATCH(BD$4, Obs_Time!$D$3:$T$3, 0) )</f>
        <v>4.0423999999999998E-3</v>
      </c>
      <c r="BF60" s="31">
        <f t="shared" si="59"/>
        <v>102</v>
      </c>
      <c r="BG60" s="31">
        <f t="shared" si="60"/>
        <v>103</v>
      </c>
      <c r="BH60" s="57">
        <f t="shared" si="61"/>
        <v>3.7755786182170865E-5</v>
      </c>
      <c r="BI60" s="57">
        <f t="shared" si="62"/>
        <v>3.364918108793206E-5</v>
      </c>
      <c r="BJ60" s="57">
        <f t="shared" si="63"/>
        <v>4.1155475022143414E-5</v>
      </c>
      <c r="BK60" s="58">
        <f t="shared" si="64"/>
        <v>2.9479003242505139E-3</v>
      </c>
      <c r="BL60" s="57">
        <f t="shared" si="65"/>
        <v>0</v>
      </c>
      <c r="BM60" s="57">
        <f t="shared" si="66"/>
        <v>1.2668236293339515E-3</v>
      </c>
      <c r="BN60" s="57">
        <f t="shared" si="67"/>
        <v>1.1960698993341351E-3</v>
      </c>
      <c r="BQ60" s="57">
        <f t="shared" si="68"/>
        <v>5.9570685078437901E-5</v>
      </c>
      <c r="BR60" s="57">
        <f t="shared" si="69"/>
        <v>0</v>
      </c>
      <c r="BS60" s="57">
        <f t="shared" si="70"/>
        <v>4.1741112992886991E-5</v>
      </c>
      <c r="BT60" s="57">
        <f t="shared" si="71"/>
        <v>0</v>
      </c>
      <c r="BU60" s="57">
        <f t="shared" si="72"/>
        <v>0</v>
      </c>
      <c r="BV60" s="57">
        <f t="shared" si="73"/>
        <v>1.2375762299383241E-4</v>
      </c>
      <c r="BW60" s="57">
        <f t="shared" si="74"/>
        <v>3.1963467955213798E-8</v>
      </c>
      <c r="BX60" s="58">
        <f t="shared" si="75"/>
        <v>0</v>
      </c>
      <c r="BY60" s="57">
        <f t="shared" si="76"/>
        <v>0</v>
      </c>
      <c r="BZ60" s="57">
        <f t="shared" si="77"/>
        <v>0</v>
      </c>
      <c r="CA60" s="58">
        <f t="shared" si="78"/>
        <v>3.8761487748463154E-3</v>
      </c>
      <c r="CB60" s="57">
        <f t="shared" si="79"/>
        <v>0</v>
      </c>
      <c r="CC60" s="57">
        <f t="shared" si="80"/>
        <v>2.981900035888023E-3</v>
      </c>
      <c r="CD60" s="57">
        <f t="shared" si="81"/>
        <v>2.9165005617366713E-3</v>
      </c>
      <c r="CE60" s="57">
        <f t="shared" si="82"/>
        <v>2.1908203701738226E-3</v>
      </c>
      <c r="CF60" s="57">
        <f t="shared" si="83"/>
        <v>0</v>
      </c>
      <c r="CG60" s="57">
        <f t="shared" si="84"/>
        <v>0</v>
      </c>
      <c r="CH60" s="57">
        <f t="shared" si="85"/>
        <v>3.188091252981171E-5</v>
      </c>
      <c r="CI60" s="58">
        <f t="shared" si="86"/>
        <v>3.7159669931655277E-6</v>
      </c>
      <c r="CJ60" s="57">
        <f t="shared" si="87"/>
        <v>1.7361452713768673E-5</v>
      </c>
      <c r="CL60" s="30">
        <f>Obs_Time!B62</f>
        <v>102</v>
      </c>
      <c r="CM60" s="26">
        <f t="shared" si="88"/>
        <v>103</v>
      </c>
      <c r="CN60" s="20">
        <f t="shared" si="20"/>
        <v>349.78999999999996</v>
      </c>
      <c r="CO60" s="20">
        <f t="shared" si="21"/>
        <v>154.19999999999999</v>
      </c>
      <c r="CP60" s="20">
        <f t="shared" si="22"/>
        <v>96.429999999999993</v>
      </c>
      <c r="CQ60" s="106">
        <f t="shared" si="23"/>
        <v>509.32</v>
      </c>
      <c r="CR60" s="143"/>
      <c r="CS60" s="20">
        <f t="shared" si="24"/>
        <v>31.74</v>
      </c>
      <c r="CT60" s="20">
        <f t="shared" si="25"/>
        <v>32.709999999999994</v>
      </c>
      <c r="CW60" s="20">
        <f t="shared" si="26"/>
        <v>99.16</v>
      </c>
      <c r="CX60" s="20">
        <f t="shared" si="27"/>
        <v>0</v>
      </c>
      <c r="CY60" s="20">
        <f t="shared" si="28"/>
        <v>154.19999999999999</v>
      </c>
      <c r="CZ60" s="20">
        <f t="shared" si="29"/>
        <v>0</v>
      </c>
      <c r="DA60" s="20">
        <f t="shared" si="30"/>
        <v>0</v>
      </c>
      <c r="DB60" s="20">
        <f t="shared" si="31"/>
        <v>96.38</v>
      </c>
      <c r="DC60" s="20">
        <f t="shared" si="32"/>
        <v>0.05</v>
      </c>
      <c r="DD60" s="106">
        <f t="shared" si="33"/>
        <v>0</v>
      </c>
      <c r="DE60" s="20">
        <f t="shared" si="34"/>
        <v>0</v>
      </c>
      <c r="DF60" s="20">
        <f t="shared" si="35"/>
        <v>0</v>
      </c>
      <c r="DG60" s="106">
        <f t="shared" si="36"/>
        <v>300.84000000000003</v>
      </c>
      <c r="DH60" s="143"/>
      <c r="DI60" s="20">
        <f t="shared" si="37"/>
        <v>31.74</v>
      </c>
      <c r="DJ60" s="20">
        <f t="shared" si="38"/>
        <v>32.19</v>
      </c>
      <c r="DK60" s="20">
        <f t="shared" si="39"/>
        <v>208.48000000000002</v>
      </c>
      <c r="DL60" s="143"/>
      <c r="DM60" s="20">
        <f t="shared" si="40"/>
        <v>0</v>
      </c>
      <c r="DN60" s="20">
        <f t="shared" si="41"/>
        <v>0.52</v>
      </c>
      <c r="DO60" s="106">
        <f t="shared" si="42"/>
        <v>0.23</v>
      </c>
      <c r="DP60" s="20">
        <f t="shared" si="43"/>
        <v>0.3</v>
      </c>
      <c r="DR60" s="31">
        <f t="shared" si="89"/>
        <v>51</v>
      </c>
      <c r="DS60" s="26">
        <f t="shared" si="90"/>
        <v>51.5</v>
      </c>
      <c r="DT60" s="101">
        <f t="shared" si="44"/>
        <v>10122.57</v>
      </c>
      <c r="DU60" s="101">
        <f t="shared" si="45"/>
        <v>2354.21</v>
      </c>
      <c r="DV60" s="101">
        <f t="shared" si="46"/>
        <v>2826.99</v>
      </c>
      <c r="DW60" s="102">
        <f t="shared" si="91"/>
        <v>1135.4000000000001</v>
      </c>
      <c r="DX60" s="144"/>
      <c r="DY60" s="101">
        <f t="shared" si="92"/>
        <v>172.47</v>
      </c>
      <c r="DZ60" s="101">
        <f t="shared" si="93"/>
        <v>161.26999999999998</v>
      </c>
      <c r="EB60" s="84">
        <f>MODEL_DATA!B57</f>
        <v>51</v>
      </c>
      <c r="EC60" s="84">
        <f>MODEL_DATA!C57</f>
        <v>4941.37</v>
      </c>
      <c r="ED60" s="84">
        <f>MODEL_DATA!D57</f>
        <v>198.87</v>
      </c>
      <c r="EE60" s="84">
        <f>MODEL_DATA!E57</f>
        <v>2155.34</v>
      </c>
      <c r="EF60" s="84">
        <f>MODEL_DATA!F57</f>
        <v>0</v>
      </c>
      <c r="EG60" s="84">
        <f>MODEL_DATA!G57</f>
        <v>0</v>
      </c>
      <c r="EH60" s="84">
        <f>MODEL_DATA!H57</f>
        <v>1531.91</v>
      </c>
      <c r="EI60" s="84">
        <f>MODEL_DATA!I57</f>
        <v>1295.08</v>
      </c>
      <c r="EJ60" s="99">
        <f>MODEL_DATA!J57</f>
        <v>1432.74</v>
      </c>
      <c r="EK60" s="84">
        <f>MODEL_DATA!K57</f>
        <v>207.25</v>
      </c>
      <c r="EL60" s="84">
        <f>MODEL_DATA!L57</f>
        <v>1058.96</v>
      </c>
      <c r="EM60" s="99">
        <f>MODEL_DATA!M57</f>
        <v>538.20000000000005</v>
      </c>
      <c r="EN60" s="84">
        <f>MODEL_DATA!N57</f>
        <v>585.29999999999995</v>
      </c>
      <c r="EO60" s="84">
        <f>MODEL_DATA!O57</f>
        <v>53.89</v>
      </c>
      <c r="EP60" s="84">
        <f>MODEL_DATA!P57</f>
        <v>54.31</v>
      </c>
      <c r="EQ60" s="84">
        <f>MODEL_DATA!Q57</f>
        <v>597.20000000000005</v>
      </c>
      <c r="ER60" s="84">
        <f>MODEL_DATA!R57</f>
        <v>381.11</v>
      </c>
      <c r="ES60" s="84">
        <f>MODEL_DATA!S57</f>
        <v>118.58</v>
      </c>
      <c r="ET60" s="84">
        <f>MODEL_DATA!T57</f>
        <v>106.96</v>
      </c>
      <c r="EU60" s="99">
        <f>MODEL_DATA!U57</f>
        <v>151.08000000000001</v>
      </c>
      <c r="EV60" s="84">
        <f>MODEL_DATA!V57</f>
        <v>11.21</v>
      </c>
    </row>
    <row r="61" spans="32:152" x14ac:dyDescent="0.25">
      <c r="AF61" s="32">
        <f t="shared" si="97"/>
        <v>102</v>
      </c>
      <c r="AG61" s="61">
        <f t="shared" si="47"/>
        <v>5.9570685078437901E-5</v>
      </c>
      <c r="AH61" s="63">
        <f>INDEX(Obs_Time!$D$11:$T$211,  MATCH($AF61, Obs_Time!$B$11:$B$211, 0), MATCH(AH$4, Obs_Time!$D$3:$T$3, 0) )</f>
        <v>6.8300000000000007E-5</v>
      </c>
      <c r="AI61" s="61">
        <f t="shared" si="48"/>
        <v>0</v>
      </c>
      <c r="AJ61" s="63">
        <f>INDEX(Obs_Time!$D$11:$T$211,  MATCH($AF61, Obs_Time!$B$11:$B$211, 0), MATCH(AJ$4, Obs_Time!$D$3:$T$3, 0) )</f>
        <v>0</v>
      </c>
      <c r="AK61" s="61">
        <f t="shared" si="49"/>
        <v>4.1741112992886991E-5</v>
      </c>
      <c r="AL61" s="63">
        <f>INDEX(Obs_Time!$D$11:$T$211,  MATCH($AF61, Obs_Time!$B$11:$B$211, 0), MATCH(AL$4, Obs_Time!$D$3:$T$3, 0) )</f>
        <v>-4.8999999999999997E-6</v>
      </c>
      <c r="AM61" s="61">
        <f t="shared" si="50"/>
        <v>0</v>
      </c>
      <c r="AN61" s="63">
        <f>INDEX(Obs_Time!$D$11:$T$211,  MATCH($AF61, Obs_Time!$B$11:$B$211, 0), MATCH(AN$4, Obs_Time!$D$3:$T$3, 0) )</f>
        <v>0</v>
      </c>
      <c r="AO61" s="61">
        <f t="shared" si="51"/>
        <v>0</v>
      </c>
      <c r="AP61" s="63">
        <f>INDEX(Obs_Time!$D$11:$T$211,  MATCH($AF61, Obs_Time!$B$11:$B$211, 0), MATCH(AP$4, Obs_Time!$D$3:$T$3, 0) )</f>
        <v>0</v>
      </c>
      <c r="AQ61" s="61">
        <f t="shared" si="52"/>
        <v>1.2375762299383241E-4</v>
      </c>
      <c r="AR61" s="63">
        <f>INDEX(Obs_Time!$D$11:$T$211,  MATCH($AF61, Obs_Time!$B$11:$B$211, 0), MATCH(AR$4, Obs_Time!$D$3:$T$3, 0) )</f>
        <v>1.039E-4</v>
      </c>
      <c r="AS61" s="61">
        <f t="shared" si="53"/>
        <v>3.1963467955213798E-8</v>
      </c>
      <c r="AT61" s="63">
        <f>INDEX(Obs_Time!$D$11:$T$211,  MATCH($AF61, Obs_Time!$B$11:$B$211, 0), MATCH(AT$4, Obs_Time!$D$3:$T$3, 0) )</f>
        <v>0</v>
      </c>
      <c r="AU61" s="61">
        <f t="shared" si="54"/>
        <v>0</v>
      </c>
      <c r="AV61" s="63">
        <f>INDEX(Obs_Time!$D$11:$T$211,  MATCH($AF61, Obs_Time!$B$11:$B$211, 0), MATCH(AV$4, Obs_Time!$D$3:$T$3, 0) )</f>
        <v>0</v>
      </c>
      <c r="AW61" s="61">
        <f t="shared" si="55"/>
        <v>0</v>
      </c>
      <c r="AX61" s="63">
        <f>INDEX(Obs_Time!$D$11:$T$211,  MATCH($AF61, Obs_Time!$B$11:$B$211, 0), MATCH(AX$4, Obs_Time!$D$3:$T$3, 0) )</f>
        <v>1.7530000000000001E-4</v>
      </c>
      <c r="AY61" s="61">
        <f t="shared" si="56"/>
        <v>0</v>
      </c>
      <c r="AZ61" s="63">
        <f>INDEX(Obs_Time!$D$11:$T$211,  MATCH($AF61, Obs_Time!$B$11:$B$211, 0), MATCH(AZ$4, Obs_Time!$D$3:$T$3, 0) )</f>
        <v>1.6105E-3</v>
      </c>
      <c r="BA61" s="61">
        <f t="shared" si="57"/>
        <v>3.8761487748463154E-3</v>
      </c>
      <c r="BB61" s="63">
        <f>INDEX(Obs_Time!$D$11:$T$211,  MATCH($AF61, Obs_Time!$B$11:$B$211, 0), MATCH(BB$4, Obs_Time!$D$3:$T$3, 0) )</f>
        <v>4.7077999999999998E-3</v>
      </c>
      <c r="BC61" s="61">
        <f t="shared" si="58"/>
        <v>2.1908203701738226E-3</v>
      </c>
      <c r="BD61" s="63">
        <f>INDEX(Obs_Time!$D$11:$T$211,  MATCH($AF61, Obs_Time!$B$11:$B$211, 0), MATCH(BD$4, Obs_Time!$D$3:$T$3, 0) )</f>
        <v>3.8728E-3</v>
      </c>
      <c r="BF61" s="31">
        <f t="shared" si="59"/>
        <v>104</v>
      </c>
      <c r="BG61" s="31">
        <f t="shared" si="60"/>
        <v>105</v>
      </c>
      <c r="BH61" s="57">
        <f t="shared" si="61"/>
        <v>3.3208339794753103E-5</v>
      </c>
      <c r="BI61" s="57">
        <f t="shared" si="62"/>
        <v>2.7141927002055707E-5</v>
      </c>
      <c r="BJ61" s="57">
        <f t="shared" si="63"/>
        <v>3.6349806156133514E-5</v>
      </c>
      <c r="BK61" s="58">
        <f t="shared" si="64"/>
        <v>2.8898475475045921E-3</v>
      </c>
      <c r="BL61" s="57">
        <f t="shared" si="65"/>
        <v>0</v>
      </c>
      <c r="BM61" s="57">
        <f t="shared" si="66"/>
        <v>9.81449056248326E-4</v>
      </c>
      <c r="BN61" s="57">
        <f t="shared" si="67"/>
        <v>1.07759645164711E-3</v>
      </c>
      <c r="BQ61" s="57">
        <f t="shared" si="68"/>
        <v>5.8939894242088974E-5</v>
      </c>
      <c r="BR61" s="57">
        <f t="shared" si="69"/>
        <v>0</v>
      </c>
      <c r="BS61" s="57">
        <f t="shared" si="70"/>
        <v>3.3668998923834529E-5</v>
      </c>
      <c r="BT61" s="57">
        <f t="shared" si="71"/>
        <v>0</v>
      </c>
      <c r="BU61" s="57">
        <f t="shared" si="72"/>
        <v>0</v>
      </c>
      <c r="BV61" s="57">
        <f t="shared" si="73"/>
        <v>1.0936331967612271E-4</v>
      </c>
      <c r="BW61" s="57">
        <f t="shared" si="74"/>
        <v>0</v>
      </c>
      <c r="BX61" s="58">
        <f t="shared" si="75"/>
        <v>0</v>
      </c>
      <c r="BY61" s="57">
        <f t="shared" si="76"/>
        <v>0</v>
      </c>
      <c r="BZ61" s="57">
        <f t="shared" si="77"/>
        <v>0</v>
      </c>
      <c r="CA61" s="58">
        <f t="shared" si="78"/>
        <v>3.6949938360936914E-3</v>
      </c>
      <c r="CB61" s="57">
        <f t="shared" si="79"/>
        <v>0</v>
      </c>
      <c r="CC61" s="57">
        <f t="shared" si="80"/>
        <v>2.3101739723530713E-3</v>
      </c>
      <c r="CD61" s="57">
        <f t="shared" si="81"/>
        <v>2.6374442793462103E-3</v>
      </c>
      <c r="CE61" s="57">
        <f t="shared" si="82"/>
        <v>2.233169785426127E-3</v>
      </c>
      <c r="CF61" s="57">
        <f t="shared" si="83"/>
        <v>0</v>
      </c>
      <c r="CG61" s="57">
        <f t="shared" si="84"/>
        <v>0</v>
      </c>
      <c r="CH61" s="57">
        <f t="shared" si="85"/>
        <v>2.2071400982177335E-5</v>
      </c>
      <c r="CI61" s="58">
        <f t="shared" si="86"/>
        <v>5.6547323809040632E-6</v>
      </c>
      <c r="CJ61" s="57">
        <f t="shared" si="87"/>
        <v>1.1574301809179117E-5</v>
      </c>
      <c r="CL61" s="30">
        <f>Obs_Time!B63</f>
        <v>104</v>
      </c>
      <c r="CM61" s="26">
        <f t="shared" si="88"/>
        <v>105</v>
      </c>
      <c r="CN61" s="20">
        <f t="shared" si="20"/>
        <v>307.65999999999997</v>
      </c>
      <c r="CO61" s="20">
        <f t="shared" si="21"/>
        <v>124.38</v>
      </c>
      <c r="CP61" s="20">
        <f t="shared" si="22"/>
        <v>85.17</v>
      </c>
      <c r="CQ61" s="106">
        <f t="shared" si="23"/>
        <v>499.28999999999996</v>
      </c>
      <c r="CR61" s="143"/>
      <c r="CS61" s="20">
        <f t="shared" si="24"/>
        <v>24.59</v>
      </c>
      <c r="CT61" s="20">
        <f t="shared" si="25"/>
        <v>29.47</v>
      </c>
      <c r="CW61" s="20">
        <f t="shared" si="26"/>
        <v>98.11</v>
      </c>
      <c r="CX61" s="20">
        <f t="shared" si="27"/>
        <v>0</v>
      </c>
      <c r="CY61" s="20">
        <f t="shared" si="28"/>
        <v>124.38</v>
      </c>
      <c r="CZ61" s="20">
        <f t="shared" si="29"/>
        <v>0</v>
      </c>
      <c r="DA61" s="20">
        <f t="shared" si="30"/>
        <v>0</v>
      </c>
      <c r="DB61" s="20">
        <f t="shared" si="31"/>
        <v>85.17</v>
      </c>
      <c r="DC61" s="20">
        <f t="shared" si="32"/>
        <v>0</v>
      </c>
      <c r="DD61" s="106">
        <f t="shared" si="33"/>
        <v>0</v>
      </c>
      <c r="DE61" s="20">
        <f t="shared" si="34"/>
        <v>0</v>
      </c>
      <c r="DF61" s="20">
        <f t="shared" si="35"/>
        <v>0</v>
      </c>
      <c r="DG61" s="106">
        <f t="shared" si="36"/>
        <v>286.77999999999997</v>
      </c>
      <c r="DH61" s="143"/>
      <c r="DI61" s="20">
        <f t="shared" si="37"/>
        <v>24.59</v>
      </c>
      <c r="DJ61" s="20">
        <f t="shared" si="38"/>
        <v>29.11</v>
      </c>
      <c r="DK61" s="20">
        <f t="shared" si="39"/>
        <v>212.51</v>
      </c>
      <c r="DL61" s="143"/>
      <c r="DM61" s="20">
        <f t="shared" si="40"/>
        <v>0</v>
      </c>
      <c r="DN61" s="20">
        <f t="shared" si="41"/>
        <v>0.36</v>
      </c>
      <c r="DO61" s="106">
        <f t="shared" si="42"/>
        <v>0.35</v>
      </c>
      <c r="DP61" s="20">
        <f t="shared" si="43"/>
        <v>0.2</v>
      </c>
      <c r="DR61" s="31">
        <f t="shared" si="89"/>
        <v>52</v>
      </c>
      <c r="DS61" s="26">
        <f t="shared" si="90"/>
        <v>52.5</v>
      </c>
      <c r="DT61" s="101">
        <f t="shared" si="44"/>
        <v>9739.74</v>
      </c>
      <c r="DU61" s="101">
        <f t="shared" si="45"/>
        <v>2324.4</v>
      </c>
      <c r="DV61" s="101">
        <f t="shared" si="46"/>
        <v>2731.81</v>
      </c>
      <c r="DW61" s="102">
        <f t="shared" si="91"/>
        <v>1057.6500000000001</v>
      </c>
      <c r="DX61" s="144"/>
      <c r="DY61" s="101">
        <f t="shared" si="92"/>
        <v>188.62</v>
      </c>
      <c r="DZ61" s="101">
        <f t="shared" si="93"/>
        <v>177.41</v>
      </c>
      <c r="EB61" s="84">
        <f>MODEL_DATA!B58</f>
        <v>52</v>
      </c>
      <c r="EC61" s="84">
        <f>MODEL_DATA!C58</f>
        <v>4683.53</v>
      </c>
      <c r="ED61" s="84">
        <f>MODEL_DATA!D58</f>
        <v>217.48</v>
      </c>
      <c r="EE61" s="84">
        <f>MODEL_DATA!E58</f>
        <v>2106.92</v>
      </c>
      <c r="EF61" s="84">
        <f>MODEL_DATA!F58</f>
        <v>0</v>
      </c>
      <c r="EG61" s="84">
        <f>MODEL_DATA!G58</f>
        <v>0</v>
      </c>
      <c r="EH61" s="84">
        <f>MODEL_DATA!H58</f>
        <v>1472.95</v>
      </c>
      <c r="EI61" s="84">
        <f>MODEL_DATA!I58</f>
        <v>1258.8599999999999</v>
      </c>
      <c r="EJ61" s="99">
        <f>MODEL_DATA!J58</f>
        <v>1344.49</v>
      </c>
      <c r="EK61" s="84">
        <f>MODEL_DATA!K58</f>
        <v>199.84</v>
      </c>
      <c r="EL61" s="84">
        <f>MODEL_DATA!L58</f>
        <v>1035.1099999999999</v>
      </c>
      <c r="EM61" s="99">
        <f>MODEL_DATA!M58</f>
        <v>534.78</v>
      </c>
      <c r="EN61" s="84">
        <f>MODEL_DATA!N58</f>
        <v>532.16</v>
      </c>
      <c r="EO61" s="84">
        <f>MODEL_DATA!O58</f>
        <v>59.58</v>
      </c>
      <c r="EP61" s="84">
        <f>MODEL_DATA!P58</f>
        <v>59.66</v>
      </c>
      <c r="EQ61" s="84">
        <f>MODEL_DATA!Q58</f>
        <v>522.87</v>
      </c>
      <c r="ER61" s="84">
        <f>MODEL_DATA!R58</f>
        <v>446.79</v>
      </c>
      <c r="ES61" s="84">
        <f>MODEL_DATA!S58</f>
        <v>129.04</v>
      </c>
      <c r="ET61" s="84">
        <f>MODEL_DATA!T58</f>
        <v>117.75</v>
      </c>
      <c r="EU61" s="99">
        <f>MODEL_DATA!U58</f>
        <v>138.69</v>
      </c>
      <c r="EV61" s="84">
        <f>MODEL_DATA!V58</f>
        <v>10.58</v>
      </c>
    </row>
    <row r="62" spans="32:152" x14ac:dyDescent="0.25">
      <c r="AF62" s="32">
        <f t="shared" si="97"/>
        <v>104</v>
      </c>
      <c r="AG62" s="61">
        <f t="shared" si="47"/>
        <v>5.8939894242088974E-5</v>
      </c>
      <c r="AH62" s="63">
        <f>INDEX(Obs_Time!$D$11:$T$211,  MATCH($AF62, Obs_Time!$B$11:$B$211, 0), MATCH(AH$4, Obs_Time!$D$3:$T$3, 0) )</f>
        <v>5.91E-5</v>
      </c>
      <c r="AI62" s="61">
        <f t="shared" si="48"/>
        <v>0</v>
      </c>
      <c r="AJ62" s="63">
        <f>INDEX(Obs_Time!$D$11:$T$211,  MATCH($AF62, Obs_Time!$B$11:$B$211, 0), MATCH(AJ$4, Obs_Time!$D$3:$T$3, 0) )</f>
        <v>0</v>
      </c>
      <c r="AK62" s="61">
        <f t="shared" si="49"/>
        <v>3.3668998923834529E-5</v>
      </c>
      <c r="AL62" s="63">
        <f>INDEX(Obs_Time!$D$11:$T$211,  MATCH($AF62, Obs_Time!$B$11:$B$211, 0), MATCH(AL$4, Obs_Time!$D$3:$T$3, 0) )</f>
        <v>-4.3000000000000003E-6</v>
      </c>
      <c r="AM62" s="61">
        <f t="shared" si="50"/>
        <v>0</v>
      </c>
      <c r="AN62" s="63">
        <f>INDEX(Obs_Time!$D$11:$T$211,  MATCH($AF62, Obs_Time!$B$11:$B$211, 0), MATCH(AN$4, Obs_Time!$D$3:$T$3, 0) )</f>
        <v>0</v>
      </c>
      <c r="AO62" s="61">
        <f t="shared" si="51"/>
        <v>0</v>
      </c>
      <c r="AP62" s="63">
        <f>INDEX(Obs_Time!$D$11:$T$211,  MATCH($AF62, Obs_Time!$B$11:$B$211, 0), MATCH(AP$4, Obs_Time!$D$3:$T$3, 0) )</f>
        <v>0</v>
      </c>
      <c r="AQ62" s="61">
        <f t="shared" si="52"/>
        <v>1.0936331967612271E-4</v>
      </c>
      <c r="AR62" s="63">
        <f>INDEX(Obs_Time!$D$11:$T$211,  MATCH($AF62, Obs_Time!$B$11:$B$211, 0), MATCH(AR$4, Obs_Time!$D$3:$T$3, 0) )</f>
        <v>8.92E-5</v>
      </c>
      <c r="AS62" s="61">
        <f t="shared" si="53"/>
        <v>0</v>
      </c>
      <c r="AT62" s="63">
        <f>INDEX(Obs_Time!$D$11:$T$211,  MATCH($AF62, Obs_Time!$B$11:$B$211, 0), MATCH(AT$4, Obs_Time!$D$3:$T$3, 0) )</f>
        <v>0</v>
      </c>
      <c r="AU62" s="61">
        <f t="shared" si="54"/>
        <v>0</v>
      </c>
      <c r="AV62" s="63">
        <f>INDEX(Obs_Time!$D$11:$T$211,  MATCH($AF62, Obs_Time!$B$11:$B$211, 0), MATCH(AV$4, Obs_Time!$D$3:$T$3, 0) )</f>
        <v>0</v>
      </c>
      <c r="AW62" s="61">
        <f t="shared" si="55"/>
        <v>0</v>
      </c>
      <c r="AX62" s="63">
        <f>INDEX(Obs_Time!$D$11:$T$211,  MATCH($AF62, Obs_Time!$B$11:$B$211, 0), MATCH(AX$4, Obs_Time!$D$3:$T$3, 0) )</f>
        <v>1.5249999999999999E-4</v>
      </c>
      <c r="AY62" s="61">
        <f t="shared" si="56"/>
        <v>0</v>
      </c>
      <c r="AZ62" s="63">
        <f>INDEX(Obs_Time!$D$11:$T$211,  MATCH($AF62, Obs_Time!$B$11:$B$211, 0), MATCH(AZ$4, Obs_Time!$D$3:$T$3, 0) )</f>
        <v>1.4586E-3</v>
      </c>
      <c r="BA62" s="61">
        <f t="shared" si="57"/>
        <v>3.6949938360936914E-3</v>
      </c>
      <c r="BB62" s="63">
        <f>INDEX(Obs_Time!$D$11:$T$211,  MATCH($AF62, Obs_Time!$B$11:$B$211, 0), MATCH(BB$4, Obs_Time!$D$3:$T$3, 0) )</f>
        <v>4.4048999999999998E-3</v>
      </c>
      <c r="BC62" s="61">
        <f t="shared" si="58"/>
        <v>2.233169785426127E-3</v>
      </c>
      <c r="BD62" s="63">
        <f>INDEX(Obs_Time!$D$11:$T$211,  MATCH($AF62, Obs_Time!$B$11:$B$211, 0), MATCH(BD$4, Obs_Time!$D$3:$T$3, 0) )</f>
        <v>3.7028999999999999E-3</v>
      </c>
      <c r="BF62" s="31">
        <f t="shared" si="59"/>
        <v>106</v>
      </c>
      <c r="BG62" s="31">
        <f t="shared" si="60"/>
        <v>107</v>
      </c>
      <c r="BH62" s="57">
        <f t="shared" si="61"/>
        <v>2.9385160325435827E-5</v>
      </c>
      <c r="BI62" s="57">
        <f t="shared" si="62"/>
        <v>2.5889356966746177E-5</v>
      </c>
      <c r="BJ62" s="57">
        <f t="shared" si="63"/>
        <v>2.6832362487215147E-5</v>
      </c>
      <c r="BK62" s="58">
        <f t="shared" si="64"/>
        <v>2.9367875294995494E-3</v>
      </c>
      <c r="BL62" s="57">
        <f t="shared" si="65"/>
        <v>0</v>
      </c>
      <c r="BM62" s="57">
        <f t="shared" si="66"/>
        <v>6.1904330469343379E-4</v>
      </c>
      <c r="BN62" s="57">
        <f t="shared" si="67"/>
        <v>8.8270031702617022E-4</v>
      </c>
      <c r="BQ62" s="57">
        <f t="shared" si="68"/>
        <v>5.4506335792322214E-5</v>
      </c>
      <c r="BR62" s="57">
        <f t="shared" si="69"/>
        <v>0</v>
      </c>
      <c r="BS62" s="57">
        <f t="shared" si="70"/>
        <v>3.2115211708664807E-5</v>
      </c>
      <c r="BT62" s="57">
        <f t="shared" si="71"/>
        <v>0</v>
      </c>
      <c r="BU62" s="57">
        <f t="shared" si="72"/>
        <v>0</v>
      </c>
      <c r="BV62" s="57">
        <f t="shared" si="73"/>
        <v>8.0728800141338905E-5</v>
      </c>
      <c r="BW62" s="57">
        <f t="shared" si="74"/>
        <v>0</v>
      </c>
      <c r="BX62" s="58">
        <f t="shared" si="75"/>
        <v>0</v>
      </c>
      <c r="BY62" s="57">
        <f t="shared" si="76"/>
        <v>0</v>
      </c>
      <c r="BZ62" s="57">
        <f t="shared" si="77"/>
        <v>0</v>
      </c>
      <c r="CA62" s="58">
        <f t="shared" si="78"/>
        <v>3.9157039428385299E-3</v>
      </c>
      <c r="CB62" s="57">
        <f t="shared" si="79"/>
        <v>0</v>
      </c>
      <c r="CC62" s="57">
        <f t="shared" si="80"/>
        <v>1.4571288455142797E-3</v>
      </c>
      <c r="CD62" s="57">
        <f t="shared" si="81"/>
        <v>2.1780886456710031E-3</v>
      </c>
      <c r="CE62" s="57">
        <f t="shared" si="82"/>
        <v>2.1383827567472715E-3</v>
      </c>
      <c r="CF62" s="57">
        <f t="shared" si="83"/>
        <v>0</v>
      </c>
      <c r="CG62" s="57">
        <f t="shared" si="84"/>
        <v>0</v>
      </c>
      <c r="CH62" s="57">
        <f t="shared" si="85"/>
        <v>6.1309447172714829E-6</v>
      </c>
      <c r="CI62" s="58">
        <f t="shared" si="86"/>
        <v>4.039094557788617E-6</v>
      </c>
      <c r="CJ62" s="57">
        <f t="shared" si="87"/>
        <v>6.3658659950485146E-6</v>
      </c>
      <c r="CL62" s="30">
        <f>Obs_Time!B64</f>
        <v>106</v>
      </c>
      <c r="CM62" s="26">
        <f t="shared" si="88"/>
        <v>107</v>
      </c>
      <c r="CN62" s="20">
        <f t="shared" si="20"/>
        <v>272.24</v>
      </c>
      <c r="CO62" s="20">
        <f t="shared" si="21"/>
        <v>118.64</v>
      </c>
      <c r="CP62" s="20">
        <f t="shared" si="22"/>
        <v>62.87</v>
      </c>
      <c r="CQ62" s="106">
        <f t="shared" si="23"/>
        <v>507.4</v>
      </c>
      <c r="CR62" s="143"/>
      <c r="CS62" s="20">
        <f t="shared" si="24"/>
        <v>15.51</v>
      </c>
      <c r="CT62" s="20">
        <f t="shared" si="25"/>
        <v>24.14</v>
      </c>
      <c r="CW62" s="20">
        <f t="shared" si="26"/>
        <v>90.72999999999999</v>
      </c>
      <c r="CX62" s="20">
        <f t="shared" si="27"/>
        <v>0</v>
      </c>
      <c r="CY62" s="20">
        <f t="shared" si="28"/>
        <v>118.64</v>
      </c>
      <c r="CZ62" s="20">
        <f t="shared" si="29"/>
        <v>0</v>
      </c>
      <c r="DA62" s="20">
        <f t="shared" si="30"/>
        <v>0</v>
      </c>
      <c r="DB62" s="20">
        <f t="shared" si="31"/>
        <v>62.87</v>
      </c>
      <c r="DC62" s="20">
        <f t="shared" si="32"/>
        <v>0</v>
      </c>
      <c r="DD62" s="106">
        <f t="shared" si="33"/>
        <v>0</v>
      </c>
      <c r="DE62" s="20">
        <f t="shared" si="34"/>
        <v>0</v>
      </c>
      <c r="DF62" s="20">
        <f t="shared" si="35"/>
        <v>0</v>
      </c>
      <c r="DG62" s="106">
        <f t="shared" si="36"/>
        <v>303.90999999999997</v>
      </c>
      <c r="DH62" s="143"/>
      <c r="DI62" s="20">
        <f t="shared" si="37"/>
        <v>15.51</v>
      </c>
      <c r="DJ62" s="20">
        <f t="shared" si="38"/>
        <v>24.04</v>
      </c>
      <c r="DK62" s="20">
        <f t="shared" si="39"/>
        <v>203.49</v>
      </c>
      <c r="DL62" s="143"/>
      <c r="DM62" s="20">
        <f t="shared" si="40"/>
        <v>0</v>
      </c>
      <c r="DN62" s="20">
        <f t="shared" si="41"/>
        <v>0.1</v>
      </c>
      <c r="DO62" s="106">
        <f t="shared" si="42"/>
        <v>0.25</v>
      </c>
      <c r="DP62" s="20">
        <f t="shared" si="43"/>
        <v>0.11000000000000001</v>
      </c>
      <c r="DR62" s="31">
        <f t="shared" si="89"/>
        <v>53</v>
      </c>
      <c r="DS62" s="26">
        <f t="shared" si="90"/>
        <v>53.5</v>
      </c>
      <c r="DT62" s="101">
        <f t="shared" si="44"/>
        <v>9189.25</v>
      </c>
      <c r="DU62" s="101">
        <f t="shared" si="45"/>
        <v>2034.27</v>
      </c>
      <c r="DV62" s="101">
        <f t="shared" si="46"/>
        <v>2645.5299999999997</v>
      </c>
      <c r="DW62" s="102">
        <f t="shared" si="91"/>
        <v>907.36</v>
      </c>
      <c r="DX62" s="144"/>
      <c r="DY62" s="101">
        <f t="shared" si="92"/>
        <v>196.64</v>
      </c>
      <c r="DZ62" s="101">
        <f t="shared" si="93"/>
        <v>184.78</v>
      </c>
      <c r="EB62" s="84">
        <f>MODEL_DATA!B59</f>
        <v>53</v>
      </c>
      <c r="EC62" s="84">
        <f>MODEL_DATA!C59</f>
        <v>4509.45</v>
      </c>
      <c r="ED62" s="84">
        <f>MODEL_DATA!D59</f>
        <v>251.42</v>
      </c>
      <c r="EE62" s="84">
        <f>MODEL_DATA!E59</f>
        <v>1782.85</v>
      </c>
      <c r="EF62" s="84">
        <f>MODEL_DATA!F59</f>
        <v>0</v>
      </c>
      <c r="EG62" s="84">
        <f>MODEL_DATA!G59</f>
        <v>0</v>
      </c>
      <c r="EH62" s="84">
        <f>MODEL_DATA!H59</f>
        <v>1419.76</v>
      </c>
      <c r="EI62" s="84">
        <f>MODEL_DATA!I59</f>
        <v>1225.77</v>
      </c>
      <c r="EJ62" s="99">
        <f>MODEL_DATA!J59</f>
        <v>1215</v>
      </c>
      <c r="EK62" s="84">
        <f>MODEL_DATA!K59</f>
        <v>193.7</v>
      </c>
      <c r="EL62" s="84">
        <f>MODEL_DATA!L59</f>
        <v>957.5</v>
      </c>
      <c r="EM62" s="99">
        <f>MODEL_DATA!M59</f>
        <v>501.6</v>
      </c>
      <c r="EN62" s="84">
        <f>MODEL_DATA!N59</f>
        <v>569.94000000000005</v>
      </c>
      <c r="EO62" s="84">
        <f>MODEL_DATA!O59</f>
        <v>62.57</v>
      </c>
      <c r="EP62" s="84">
        <f>MODEL_DATA!P59</f>
        <v>61.7</v>
      </c>
      <c r="EQ62" s="84">
        <f>MODEL_DATA!Q59</f>
        <v>405.76</v>
      </c>
      <c r="ER62" s="84">
        <f>MODEL_DATA!R59</f>
        <v>427.93</v>
      </c>
      <c r="ES62" s="84">
        <f>MODEL_DATA!S59</f>
        <v>134.07</v>
      </c>
      <c r="ET62" s="84">
        <f>MODEL_DATA!T59</f>
        <v>123.08</v>
      </c>
      <c r="EU62" s="99">
        <f>MODEL_DATA!U59</f>
        <v>133.96</v>
      </c>
      <c r="EV62" s="84">
        <f>MODEL_DATA!V59</f>
        <v>10.45</v>
      </c>
    </row>
    <row r="63" spans="32:152" x14ac:dyDescent="0.25">
      <c r="AF63" s="32">
        <f t="shared" si="97"/>
        <v>106</v>
      </c>
      <c r="AG63" s="61">
        <f t="shared" si="47"/>
        <v>5.4506335792322214E-5</v>
      </c>
      <c r="AH63" s="63">
        <f>INDEX(Obs_Time!$D$11:$T$211,  MATCH($AF63, Obs_Time!$B$11:$B$211, 0), MATCH(AH$4, Obs_Time!$D$3:$T$3, 0) )</f>
        <v>4.99E-5</v>
      </c>
      <c r="AI63" s="61">
        <f t="shared" si="48"/>
        <v>0</v>
      </c>
      <c r="AJ63" s="63">
        <f>INDEX(Obs_Time!$D$11:$T$211,  MATCH($AF63, Obs_Time!$B$11:$B$211, 0), MATCH(AJ$4, Obs_Time!$D$3:$T$3, 0) )</f>
        <v>0</v>
      </c>
      <c r="AK63" s="61">
        <f t="shared" si="49"/>
        <v>3.2115211708664807E-5</v>
      </c>
      <c r="AL63" s="63">
        <f>INDEX(Obs_Time!$D$11:$T$211,  MATCH($AF63, Obs_Time!$B$11:$B$211, 0), MATCH(AL$4, Obs_Time!$D$3:$T$3, 0) )</f>
        <v>-3.5999999999999998E-6</v>
      </c>
      <c r="AM63" s="61">
        <f t="shared" si="50"/>
        <v>0</v>
      </c>
      <c r="AN63" s="63">
        <f>INDEX(Obs_Time!$D$11:$T$211,  MATCH($AF63, Obs_Time!$B$11:$B$211, 0), MATCH(AN$4, Obs_Time!$D$3:$T$3, 0) )</f>
        <v>0</v>
      </c>
      <c r="AO63" s="61">
        <f t="shared" si="51"/>
        <v>0</v>
      </c>
      <c r="AP63" s="63">
        <f>INDEX(Obs_Time!$D$11:$T$211,  MATCH($AF63, Obs_Time!$B$11:$B$211, 0), MATCH(AP$4, Obs_Time!$D$3:$T$3, 0) )</f>
        <v>0</v>
      </c>
      <c r="AQ63" s="61">
        <f t="shared" si="52"/>
        <v>8.0728800141338905E-5</v>
      </c>
      <c r="AR63" s="63">
        <f>INDEX(Obs_Time!$D$11:$T$211,  MATCH($AF63, Obs_Time!$B$11:$B$211, 0), MATCH(AR$4, Obs_Time!$D$3:$T$3, 0) )</f>
        <v>7.4400000000000006E-5</v>
      </c>
      <c r="AS63" s="61">
        <f t="shared" si="53"/>
        <v>0</v>
      </c>
      <c r="AT63" s="63">
        <f>INDEX(Obs_Time!$D$11:$T$211,  MATCH($AF63, Obs_Time!$B$11:$B$211, 0), MATCH(AT$4, Obs_Time!$D$3:$T$3, 0) )</f>
        <v>0</v>
      </c>
      <c r="AU63" s="61">
        <f t="shared" si="54"/>
        <v>0</v>
      </c>
      <c r="AV63" s="63">
        <f>INDEX(Obs_Time!$D$11:$T$211,  MATCH($AF63, Obs_Time!$B$11:$B$211, 0), MATCH(AV$4, Obs_Time!$D$3:$T$3, 0) )</f>
        <v>0</v>
      </c>
      <c r="AW63" s="61">
        <f t="shared" si="55"/>
        <v>0</v>
      </c>
      <c r="AX63" s="63">
        <f>INDEX(Obs_Time!$D$11:$T$211,  MATCH($AF63, Obs_Time!$B$11:$B$211, 0), MATCH(AX$4, Obs_Time!$D$3:$T$3, 0) )</f>
        <v>1.314E-4</v>
      </c>
      <c r="AY63" s="61">
        <f t="shared" si="56"/>
        <v>0</v>
      </c>
      <c r="AZ63" s="63">
        <f>INDEX(Obs_Time!$D$11:$T$211,  MATCH($AF63, Obs_Time!$B$11:$B$211, 0), MATCH(AZ$4, Obs_Time!$D$3:$T$3, 0) )</f>
        <v>1.3066E-3</v>
      </c>
      <c r="BA63" s="61">
        <f t="shared" si="57"/>
        <v>3.9157039428385299E-3</v>
      </c>
      <c r="BB63" s="63">
        <f>INDEX(Obs_Time!$D$11:$T$211,  MATCH($AF63, Obs_Time!$B$11:$B$211, 0), MATCH(BB$4, Obs_Time!$D$3:$T$3, 0) )</f>
        <v>4.1021E-3</v>
      </c>
      <c r="BC63" s="61">
        <f t="shared" si="58"/>
        <v>2.1383827567472715E-3</v>
      </c>
      <c r="BD63" s="63">
        <f>INDEX(Obs_Time!$D$11:$T$211,  MATCH($AF63, Obs_Time!$B$11:$B$211, 0), MATCH(BD$4, Obs_Time!$D$3:$T$3, 0) )</f>
        <v>3.5331E-3</v>
      </c>
      <c r="BF63" s="31">
        <f t="shared" si="59"/>
        <v>108</v>
      </c>
      <c r="BG63" s="31">
        <f t="shared" si="60"/>
        <v>109</v>
      </c>
      <c r="BH63" s="57">
        <f t="shared" si="61"/>
        <v>2.2935838662767627E-5</v>
      </c>
      <c r="BI63" s="57">
        <f t="shared" si="62"/>
        <v>2.0172051230664333E-5</v>
      </c>
      <c r="BJ63" s="57">
        <f t="shared" si="63"/>
        <v>1.542850173234973E-5</v>
      </c>
      <c r="BK63" s="58">
        <f t="shared" si="64"/>
        <v>3.1760020123419155E-3</v>
      </c>
      <c r="BL63" s="57">
        <f t="shared" si="65"/>
        <v>0</v>
      </c>
      <c r="BM63" s="57">
        <f t="shared" si="66"/>
        <v>3.2887922828329431E-4</v>
      </c>
      <c r="BN63" s="57">
        <f t="shared" si="67"/>
        <v>5.3020524427835412E-4</v>
      </c>
      <c r="BQ63" s="57">
        <f t="shared" si="68"/>
        <v>5.0403191590166805E-5</v>
      </c>
      <c r="BR63" s="57">
        <f t="shared" si="69"/>
        <v>0</v>
      </c>
      <c r="BS63" s="57">
        <f t="shared" si="70"/>
        <v>2.5023012224789063E-5</v>
      </c>
      <c r="BT63" s="57">
        <f t="shared" si="71"/>
        <v>0</v>
      </c>
      <c r="BU63" s="57">
        <f t="shared" si="72"/>
        <v>0</v>
      </c>
      <c r="BV63" s="57">
        <f t="shared" si="73"/>
        <v>4.6418739066476877E-5</v>
      </c>
      <c r="BW63" s="57">
        <f t="shared" si="74"/>
        <v>0</v>
      </c>
      <c r="BX63" s="58">
        <f t="shared" si="75"/>
        <v>0</v>
      </c>
      <c r="BY63" s="57">
        <f t="shared" si="76"/>
        <v>0</v>
      </c>
      <c r="BZ63" s="57">
        <f t="shared" si="77"/>
        <v>0</v>
      </c>
      <c r="CA63" s="58">
        <f t="shared" si="78"/>
        <v>4.5118660350208836E-3</v>
      </c>
      <c r="CB63" s="57">
        <f t="shared" si="79"/>
        <v>0</v>
      </c>
      <c r="CC63" s="57">
        <f t="shared" si="80"/>
        <v>7.7412905783608415E-4</v>
      </c>
      <c r="CD63" s="57">
        <f t="shared" si="81"/>
        <v>1.3137389917732755E-3</v>
      </c>
      <c r="CE63" s="57">
        <f t="shared" si="82"/>
        <v>2.0864705703089624E-3</v>
      </c>
      <c r="CF63" s="57">
        <f t="shared" si="83"/>
        <v>0</v>
      </c>
      <c r="CG63" s="57">
        <f t="shared" si="84"/>
        <v>0</v>
      </c>
      <c r="CH63" s="57">
        <f t="shared" si="85"/>
        <v>0</v>
      </c>
      <c r="CI63" s="58">
        <f t="shared" si="86"/>
        <v>4.8469134693463414E-6</v>
      </c>
      <c r="CJ63" s="57">
        <f t="shared" si="87"/>
        <v>3.4722905427537348E-6</v>
      </c>
      <c r="CL63" s="30">
        <f>Obs_Time!B65</f>
        <v>108</v>
      </c>
      <c r="CM63" s="26">
        <f t="shared" si="88"/>
        <v>109</v>
      </c>
      <c r="CN63" s="20">
        <f t="shared" si="20"/>
        <v>212.49</v>
      </c>
      <c r="CO63" s="20">
        <f t="shared" si="21"/>
        <v>92.44</v>
      </c>
      <c r="CP63" s="20">
        <f t="shared" si="22"/>
        <v>36.15</v>
      </c>
      <c r="CQ63" s="106">
        <f t="shared" si="23"/>
        <v>548.73</v>
      </c>
      <c r="CR63" s="143"/>
      <c r="CS63" s="20">
        <f t="shared" si="24"/>
        <v>8.24</v>
      </c>
      <c r="CT63" s="20">
        <f t="shared" si="25"/>
        <v>14.5</v>
      </c>
      <c r="CW63" s="20">
        <f t="shared" si="26"/>
        <v>83.9</v>
      </c>
      <c r="CX63" s="20">
        <f t="shared" si="27"/>
        <v>0</v>
      </c>
      <c r="CY63" s="20">
        <f t="shared" si="28"/>
        <v>92.44</v>
      </c>
      <c r="CZ63" s="20">
        <f t="shared" si="29"/>
        <v>0</v>
      </c>
      <c r="DA63" s="20">
        <f t="shared" si="30"/>
        <v>0</v>
      </c>
      <c r="DB63" s="20">
        <f t="shared" si="31"/>
        <v>36.15</v>
      </c>
      <c r="DC63" s="20">
        <f t="shared" si="32"/>
        <v>0</v>
      </c>
      <c r="DD63" s="106">
        <f t="shared" si="33"/>
        <v>0</v>
      </c>
      <c r="DE63" s="20">
        <f t="shared" si="34"/>
        <v>0</v>
      </c>
      <c r="DF63" s="20">
        <f t="shared" si="35"/>
        <v>0</v>
      </c>
      <c r="DG63" s="106">
        <f t="shared" si="36"/>
        <v>350.18</v>
      </c>
      <c r="DH63" s="143"/>
      <c r="DI63" s="20">
        <f t="shared" si="37"/>
        <v>8.24</v>
      </c>
      <c r="DJ63" s="20">
        <f t="shared" si="38"/>
        <v>14.5</v>
      </c>
      <c r="DK63" s="20">
        <f t="shared" si="39"/>
        <v>198.55</v>
      </c>
      <c r="DL63" s="143"/>
      <c r="DM63" s="20">
        <f t="shared" si="40"/>
        <v>0</v>
      </c>
      <c r="DN63" s="20">
        <f t="shared" si="41"/>
        <v>0</v>
      </c>
      <c r="DO63" s="106">
        <f t="shared" si="42"/>
        <v>0.30000000000000004</v>
      </c>
      <c r="DP63" s="20">
        <f t="shared" si="43"/>
        <v>0.06</v>
      </c>
      <c r="DR63" s="31">
        <f t="shared" si="89"/>
        <v>54</v>
      </c>
      <c r="DS63" s="26">
        <f t="shared" si="90"/>
        <v>54.5</v>
      </c>
      <c r="DT63" s="101">
        <f t="shared" si="44"/>
        <v>8930.369999999999</v>
      </c>
      <c r="DU63" s="101">
        <f t="shared" si="45"/>
        <v>2048.14</v>
      </c>
      <c r="DV63" s="101">
        <f t="shared" si="46"/>
        <v>2458.4899999999998</v>
      </c>
      <c r="DW63" s="102">
        <f t="shared" si="91"/>
        <v>1015.8299999999999</v>
      </c>
      <c r="DX63" s="144"/>
      <c r="DY63" s="101">
        <f t="shared" si="92"/>
        <v>220.60000000000002</v>
      </c>
      <c r="DZ63" s="101">
        <f t="shared" si="93"/>
        <v>221.45</v>
      </c>
      <c r="EB63" s="84">
        <f>MODEL_DATA!B60</f>
        <v>54</v>
      </c>
      <c r="EC63" s="84">
        <f>MODEL_DATA!C60</f>
        <v>4423.74</v>
      </c>
      <c r="ED63" s="84">
        <f>MODEL_DATA!D60</f>
        <v>243.28</v>
      </c>
      <c r="EE63" s="84">
        <f>MODEL_DATA!E60</f>
        <v>1804.86</v>
      </c>
      <c r="EF63" s="84">
        <f>MODEL_DATA!F60</f>
        <v>0</v>
      </c>
      <c r="EG63" s="84">
        <f>MODEL_DATA!G60</f>
        <v>0</v>
      </c>
      <c r="EH63" s="84">
        <f>MODEL_DATA!H60</f>
        <v>1317.17</v>
      </c>
      <c r="EI63" s="84">
        <f>MODEL_DATA!I60</f>
        <v>1141.32</v>
      </c>
      <c r="EJ63" s="99">
        <f>MODEL_DATA!J60</f>
        <v>1059.73</v>
      </c>
      <c r="EK63" s="84">
        <f>MODEL_DATA!K60</f>
        <v>177.74</v>
      </c>
      <c r="EL63" s="84">
        <f>MODEL_DATA!L60</f>
        <v>851.31</v>
      </c>
      <c r="EM63" s="99">
        <f>MODEL_DATA!M60</f>
        <v>595.12</v>
      </c>
      <c r="EN63" s="84">
        <f>MODEL_DATA!N60</f>
        <v>575.04999999999995</v>
      </c>
      <c r="EO63" s="84">
        <f>MODEL_DATA!O60</f>
        <v>68.64</v>
      </c>
      <c r="EP63" s="84">
        <f>MODEL_DATA!P60</f>
        <v>70.77</v>
      </c>
      <c r="EQ63" s="84">
        <f>MODEL_DATA!Q60</f>
        <v>420.71</v>
      </c>
      <c r="ER63" s="84">
        <f>MODEL_DATA!R60</f>
        <v>415.73</v>
      </c>
      <c r="ES63" s="84">
        <f>MODEL_DATA!S60</f>
        <v>151.96</v>
      </c>
      <c r="ET63" s="84">
        <f>MODEL_DATA!T60</f>
        <v>150.68</v>
      </c>
      <c r="EU63" s="99">
        <f>MODEL_DATA!U60</f>
        <v>131.25</v>
      </c>
      <c r="EV63" s="84">
        <f>MODEL_DATA!V60</f>
        <v>8.66</v>
      </c>
    </row>
    <row r="64" spans="32:152" x14ac:dyDescent="0.25">
      <c r="AF64" s="32">
        <f t="shared" si="97"/>
        <v>108</v>
      </c>
      <c r="AG64" s="61">
        <f t="shared" si="47"/>
        <v>5.0403191590166805E-5</v>
      </c>
      <c r="AH64" s="63">
        <f>INDEX(Obs_Time!$D$11:$T$211,  MATCH($AF64, Obs_Time!$B$11:$B$211, 0), MATCH(AH$4, Obs_Time!$D$3:$T$3, 0) )</f>
        <v>4.0800000000000002E-5</v>
      </c>
      <c r="AI64" s="61">
        <f t="shared" si="48"/>
        <v>0</v>
      </c>
      <c r="AJ64" s="63">
        <f>INDEX(Obs_Time!$D$11:$T$211,  MATCH($AF64, Obs_Time!$B$11:$B$211, 0), MATCH(AJ$4, Obs_Time!$D$3:$T$3, 0) )</f>
        <v>0</v>
      </c>
      <c r="AK64" s="61">
        <f t="shared" si="49"/>
        <v>2.5023012224789063E-5</v>
      </c>
      <c r="AL64" s="63">
        <f>INDEX(Obs_Time!$D$11:$T$211,  MATCH($AF64, Obs_Time!$B$11:$B$211, 0), MATCH(AL$4, Obs_Time!$D$3:$T$3, 0) )</f>
        <v>-3.0000000000000001E-6</v>
      </c>
      <c r="AM64" s="61">
        <f t="shared" si="50"/>
        <v>0</v>
      </c>
      <c r="AN64" s="63">
        <f>INDEX(Obs_Time!$D$11:$T$211,  MATCH($AF64, Obs_Time!$B$11:$B$211, 0), MATCH(AN$4, Obs_Time!$D$3:$T$3, 0) )</f>
        <v>0</v>
      </c>
      <c r="AO64" s="61">
        <f t="shared" si="51"/>
        <v>0</v>
      </c>
      <c r="AP64" s="63">
        <f>INDEX(Obs_Time!$D$11:$T$211,  MATCH($AF64, Obs_Time!$B$11:$B$211, 0), MATCH(AP$4, Obs_Time!$D$3:$T$3, 0) )</f>
        <v>0</v>
      </c>
      <c r="AQ64" s="61">
        <f t="shared" si="52"/>
        <v>4.6418739066476877E-5</v>
      </c>
      <c r="AR64" s="63">
        <f>INDEX(Obs_Time!$D$11:$T$211,  MATCH($AF64, Obs_Time!$B$11:$B$211, 0), MATCH(AR$4, Obs_Time!$D$3:$T$3, 0) )</f>
        <v>5.94E-5</v>
      </c>
      <c r="AS64" s="61">
        <f t="shared" si="53"/>
        <v>0</v>
      </c>
      <c r="AT64" s="63">
        <f>INDEX(Obs_Time!$D$11:$T$211,  MATCH($AF64, Obs_Time!$B$11:$B$211, 0), MATCH(AT$4, Obs_Time!$D$3:$T$3, 0) )</f>
        <v>0</v>
      </c>
      <c r="AU64" s="61">
        <f t="shared" si="54"/>
        <v>0</v>
      </c>
      <c r="AV64" s="63">
        <f>INDEX(Obs_Time!$D$11:$T$211,  MATCH($AF64, Obs_Time!$B$11:$B$211, 0), MATCH(AV$4, Obs_Time!$D$3:$T$3, 0) )</f>
        <v>0</v>
      </c>
      <c r="AW64" s="61">
        <f t="shared" si="55"/>
        <v>0</v>
      </c>
      <c r="AX64" s="63">
        <f>INDEX(Obs_Time!$D$11:$T$211,  MATCH($AF64, Obs_Time!$B$11:$B$211, 0), MATCH(AX$4, Obs_Time!$D$3:$T$3, 0) )</f>
        <v>1.1E-4</v>
      </c>
      <c r="AY64" s="61">
        <f t="shared" si="56"/>
        <v>0</v>
      </c>
      <c r="AZ64" s="63">
        <f>INDEX(Obs_Time!$D$11:$T$211,  MATCH($AF64, Obs_Time!$B$11:$B$211, 0), MATCH(AZ$4, Obs_Time!$D$3:$T$3, 0) )</f>
        <v>1.1546E-3</v>
      </c>
      <c r="BA64" s="61">
        <f t="shared" si="57"/>
        <v>4.5118660350208836E-3</v>
      </c>
      <c r="BB64" s="63">
        <f>INDEX(Obs_Time!$D$11:$T$211,  MATCH($AF64, Obs_Time!$B$11:$B$211, 0), MATCH(BB$4, Obs_Time!$D$3:$T$3, 0) )</f>
        <v>3.7992999999999998E-3</v>
      </c>
      <c r="BC64" s="61">
        <f t="shared" si="58"/>
        <v>2.0864705703089624E-3</v>
      </c>
      <c r="BD64" s="63">
        <f>INDEX(Obs_Time!$D$11:$T$211,  MATCH($AF64, Obs_Time!$B$11:$B$211, 0), MATCH(BD$4, Obs_Time!$D$3:$T$3, 0) )</f>
        <v>3.3633999999999999E-3</v>
      </c>
      <c r="BF64" s="31">
        <f t="shared" si="59"/>
        <v>110</v>
      </c>
      <c r="BG64" s="31">
        <f t="shared" si="60"/>
        <v>111</v>
      </c>
      <c r="BH64" s="57">
        <f t="shared" si="61"/>
        <v>1.9924356246224653E-5</v>
      </c>
      <c r="BI64" s="57">
        <f t="shared" si="62"/>
        <v>1.934937021444187E-5</v>
      </c>
      <c r="BJ64" s="57">
        <f t="shared" si="63"/>
        <v>1.0055200575772052E-5</v>
      </c>
      <c r="BK64" s="58">
        <f t="shared" si="64"/>
        <v>3.4303229505488735E-3</v>
      </c>
      <c r="BL64" s="57">
        <f t="shared" si="65"/>
        <v>0</v>
      </c>
      <c r="BM64" s="57">
        <f t="shared" si="66"/>
        <v>1.967687615821166E-4</v>
      </c>
      <c r="BN64" s="57">
        <f t="shared" si="67"/>
        <v>2.4096914205478298E-4</v>
      </c>
      <c r="BQ64" s="57">
        <f t="shared" si="68"/>
        <v>4.3470499922103337E-5</v>
      </c>
      <c r="BR64" s="57">
        <f t="shared" si="69"/>
        <v>0</v>
      </c>
      <c r="BS64" s="57">
        <f t="shared" si="70"/>
        <v>2.4002493444093967E-5</v>
      </c>
      <c r="BT64" s="57">
        <f t="shared" si="71"/>
        <v>0</v>
      </c>
      <c r="BU64" s="57">
        <f t="shared" si="72"/>
        <v>0</v>
      </c>
      <c r="BV64" s="57">
        <f t="shared" si="73"/>
        <v>3.025243409145769E-5</v>
      </c>
      <c r="BW64" s="57">
        <f t="shared" si="74"/>
        <v>0</v>
      </c>
      <c r="BX64" s="58">
        <f t="shared" si="75"/>
        <v>0</v>
      </c>
      <c r="BY64" s="57">
        <f t="shared" si="76"/>
        <v>0</v>
      </c>
      <c r="BZ64" s="57">
        <f t="shared" si="77"/>
        <v>0</v>
      </c>
      <c r="CA64" s="58">
        <f t="shared" si="78"/>
        <v>4.7732909075166681E-3</v>
      </c>
      <c r="CB64" s="57">
        <f t="shared" si="79"/>
        <v>0</v>
      </c>
      <c r="CC64" s="57">
        <f t="shared" si="80"/>
        <v>4.6316216688493863E-4</v>
      </c>
      <c r="CD64" s="57">
        <f t="shared" si="81"/>
        <v>5.9707172108868173E-4</v>
      </c>
      <c r="CE64" s="57">
        <f t="shared" si="82"/>
        <v>2.3349975357474257E-3</v>
      </c>
      <c r="CF64" s="57">
        <f t="shared" si="83"/>
        <v>0</v>
      </c>
      <c r="CG64" s="57">
        <f t="shared" si="84"/>
        <v>0</v>
      </c>
      <c r="CH64" s="57">
        <f t="shared" si="85"/>
        <v>0</v>
      </c>
      <c r="CI64" s="58">
        <f t="shared" si="86"/>
        <v>3.0697118639193492E-6</v>
      </c>
      <c r="CJ64" s="57">
        <f t="shared" si="87"/>
        <v>6.3658659950485146E-6</v>
      </c>
      <c r="CL64" s="30">
        <f>Obs_Time!B66</f>
        <v>110</v>
      </c>
      <c r="CM64" s="26">
        <f t="shared" si="88"/>
        <v>111</v>
      </c>
      <c r="CN64" s="20">
        <f t="shared" si="20"/>
        <v>184.59</v>
      </c>
      <c r="CO64" s="20">
        <f t="shared" si="21"/>
        <v>88.67</v>
      </c>
      <c r="CP64" s="20">
        <f t="shared" si="22"/>
        <v>23.560000000000002</v>
      </c>
      <c r="CQ64" s="106">
        <f t="shared" si="23"/>
        <v>592.67000000000007</v>
      </c>
      <c r="CR64" s="143"/>
      <c r="CS64" s="20">
        <f t="shared" si="24"/>
        <v>4.93</v>
      </c>
      <c r="CT64" s="20">
        <f t="shared" si="25"/>
        <v>6.59</v>
      </c>
      <c r="CW64" s="20">
        <f t="shared" si="26"/>
        <v>72.36</v>
      </c>
      <c r="CX64" s="20">
        <f t="shared" si="27"/>
        <v>0</v>
      </c>
      <c r="CY64" s="20">
        <f t="shared" si="28"/>
        <v>88.67</v>
      </c>
      <c r="CZ64" s="20">
        <f t="shared" si="29"/>
        <v>0</v>
      </c>
      <c r="DA64" s="20">
        <f t="shared" si="30"/>
        <v>0</v>
      </c>
      <c r="DB64" s="20">
        <f t="shared" si="31"/>
        <v>23.560000000000002</v>
      </c>
      <c r="DC64" s="20">
        <f t="shared" si="32"/>
        <v>0</v>
      </c>
      <c r="DD64" s="106">
        <f t="shared" si="33"/>
        <v>0</v>
      </c>
      <c r="DE64" s="20">
        <f t="shared" si="34"/>
        <v>0</v>
      </c>
      <c r="DF64" s="20">
        <f t="shared" si="35"/>
        <v>0</v>
      </c>
      <c r="DG64" s="106">
        <f t="shared" si="36"/>
        <v>370.47</v>
      </c>
      <c r="DH64" s="143"/>
      <c r="DI64" s="20">
        <f t="shared" si="37"/>
        <v>4.93</v>
      </c>
      <c r="DJ64" s="20">
        <f t="shared" si="38"/>
        <v>6.59</v>
      </c>
      <c r="DK64" s="20">
        <f t="shared" si="39"/>
        <v>222.2</v>
      </c>
      <c r="DL64" s="143"/>
      <c r="DM64" s="20">
        <f t="shared" si="40"/>
        <v>0</v>
      </c>
      <c r="DN64" s="20">
        <f t="shared" si="41"/>
        <v>0</v>
      </c>
      <c r="DO64" s="106">
        <f t="shared" si="42"/>
        <v>0.19</v>
      </c>
      <c r="DP64" s="20">
        <f t="shared" si="43"/>
        <v>0.11000000000000001</v>
      </c>
      <c r="DR64" s="31">
        <f t="shared" si="89"/>
        <v>55</v>
      </c>
      <c r="DS64" s="26">
        <f t="shared" si="90"/>
        <v>55.5</v>
      </c>
      <c r="DT64" s="101">
        <f t="shared" si="44"/>
        <v>8548.6999999999989</v>
      </c>
      <c r="DU64" s="101">
        <f t="shared" si="45"/>
        <v>1989.53</v>
      </c>
      <c r="DV64" s="101">
        <f t="shared" si="46"/>
        <v>2375.98</v>
      </c>
      <c r="DW64" s="102">
        <f t="shared" si="91"/>
        <v>866.17000000000007</v>
      </c>
      <c r="DX64" s="144"/>
      <c r="DY64" s="101">
        <f t="shared" si="92"/>
        <v>179.89</v>
      </c>
      <c r="DZ64" s="101">
        <f t="shared" si="93"/>
        <v>184.11</v>
      </c>
      <c r="EB64" s="84">
        <f>MODEL_DATA!B61</f>
        <v>55</v>
      </c>
      <c r="EC64" s="84">
        <f>MODEL_DATA!C61</f>
        <v>4183.1899999999996</v>
      </c>
      <c r="ED64" s="84">
        <f>MODEL_DATA!D61</f>
        <v>249.08</v>
      </c>
      <c r="EE64" s="84">
        <f>MODEL_DATA!E61</f>
        <v>1740.45</v>
      </c>
      <c r="EF64" s="84">
        <f>MODEL_DATA!F61</f>
        <v>0</v>
      </c>
      <c r="EG64" s="84">
        <f>MODEL_DATA!G61</f>
        <v>0</v>
      </c>
      <c r="EH64" s="84">
        <f>MODEL_DATA!H61</f>
        <v>1214.53</v>
      </c>
      <c r="EI64" s="84">
        <f>MODEL_DATA!I61</f>
        <v>1161.45</v>
      </c>
      <c r="EJ64" s="99">
        <f>MODEL_DATA!J61</f>
        <v>968.75</v>
      </c>
      <c r="EK64" s="84">
        <f>MODEL_DATA!K61</f>
        <v>177.97</v>
      </c>
      <c r="EL64" s="84">
        <f>MODEL_DATA!L61</f>
        <v>773.76</v>
      </c>
      <c r="EM64" s="99">
        <f>MODEL_DATA!M61</f>
        <v>470.76</v>
      </c>
      <c r="EN64" s="84">
        <f>MODEL_DATA!N61</f>
        <v>551.63</v>
      </c>
      <c r="EO64" s="84">
        <f>MODEL_DATA!O61</f>
        <v>58.29</v>
      </c>
      <c r="EP64" s="84">
        <f>MODEL_DATA!P61</f>
        <v>61.06</v>
      </c>
      <c r="EQ64" s="84">
        <f>MODEL_DATA!Q61</f>
        <v>395.41</v>
      </c>
      <c r="ER64" s="84">
        <f>MODEL_DATA!R61</f>
        <v>398</v>
      </c>
      <c r="ES64" s="84">
        <f>MODEL_DATA!S61</f>
        <v>121.6</v>
      </c>
      <c r="ET64" s="84">
        <f>MODEL_DATA!T61</f>
        <v>123.05</v>
      </c>
      <c r="EU64" s="99">
        <f>MODEL_DATA!U61</f>
        <v>124.37</v>
      </c>
      <c r="EV64" s="84">
        <f>MODEL_DATA!V61</f>
        <v>7.91</v>
      </c>
    </row>
    <row r="65" spans="32:152" x14ac:dyDescent="0.25">
      <c r="AF65" s="32">
        <f t="shared" si="97"/>
        <v>110</v>
      </c>
      <c r="AG65" s="61">
        <f t="shared" si="47"/>
        <v>4.3470499922103337E-5</v>
      </c>
      <c r="AH65" s="63">
        <f>INDEX(Obs_Time!$D$11:$T$211,  MATCH($AF65, Obs_Time!$B$11:$B$211, 0), MATCH(AH$4, Obs_Time!$D$3:$T$3, 0) )</f>
        <v>3.1600000000000002E-5</v>
      </c>
      <c r="AI65" s="61">
        <f t="shared" si="48"/>
        <v>0</v>
      </c>
      <c r="AJ65" s="63">
        <f>INDEX(Obs_Time!$D$11:$T$211,  MATCH($AF65, Obs_Time!$B$11:$B$211, 0), MATCH(AJ$4, Obs_Time!$D$3:$T$3, 0) )</f>
        <v>0</v>
      </c>
      <c r="AK65" s="61">
        <f t="shared" si="49"/>
        <v>2.4002493444093967E-5</v>
      </c>
      <c r="AL65" s="63">
        <f>INDEX(Obs_Time!$D$11:$T$211,  MATCH($AF65, Obs_Time!$B$11:$B$211, 0), MATCH(AL$4, Obs_Time!$D$3:$T$3, 0) )</f>
        <v>-2.3999999999999999E-6</v>
      </c>
      <c r="AM65" s="61">
        <f t="shared" si="50"/>
        <v>0</v>
      </c>
      <c r="AN65" s="63">
        <f>INDEX(Obs_Time!$D$11:$T$211,  MATCH($AF65, Obs_Time!$B$11:$B$211, 0), MATCH(AN$4, Obs_Time!$D$3:$T$3, 0) )</f>
        <v>0</v>
      </c>
      <c r="AO65" s="61">
        <f t="shared" si="51"/>
        <v>0</v>
      </c>
      <c r="AP65" s="63">
        <f>INDEX(Obs_Time!$D$11:$T$211,  MATCH($AF65, Obs_Time!$B$11:$B$211, 0), MATCH(AP$4, Obs_Time!$D$3:$T$3, 0) )</f>
        <v>0</v>
      </c>
      <c r="AQ65" s="61">
        <f t="shared" si="52"/>
        <v>3.025243409145769E-5</v>
      </c>
      <c r="AR65" s="63">
        <f>INDEX(Obs_Time!$D$11:$T$211,  MATCH($AF65, Obs_Time!$B$11:$B$211, 0), MATCH(AR$4, Obs_Time!$D$3:$T$3, 0) )</f>
        <v>4.4499999999999997E-5</v>
      </c>
      <c r="AS65" s="61">
        <f t="shared" si="53"/>
        <v>0</v>
      </c>
      <c r="AT65" s="63">
        <f>INDEX(Obs_Time!$D$11:$T$211,  MATCH($AF65, Obs_Time!$B$11:$B$211, 0), MATCH(AT$4, Obs_Time!$D$3:$T$3, 0) )</f>
        <v>0</v>
      </c>
      <c r="AU65" s="61">
        <f t="shared" si="54"/>
        <v>0</v>
      </c>
      <c r="AV65" s="63">
        <f>INDEX(Obs_Time!$D$11:$T$211,  MATCH($AF65, Obs_Time!$B$11:$B$211, 0), MATCH(AV$4, Obs_Time!$D$3:$T$3, 0) )</f>
        <v>0</v>
      </c>
      <c r="AW65" s="61">
        <f t="shared" si="55"/>
        <v>0</v>
      </c>
      <c r="AX65" s="63">
        <f>INDEX(Obs_Time!$D$11:$T$211,  MATCH($AF65, Obs_Time!$B$11:$B$211, 0), MATCH(AX$4, Obs_Time!$D$3:$T$3, 0) )</f>
        <v>8.9599999999999996E-5</v>
      </c>
      <c r="AY65" s="61">
        <f t="shared" si="56"/>
        <v>0</v>
      </c>
      <c r="AZ65" s="63">
        <f>INDEX(Obs_Time!$D$11:$T$211,  MATCH($AF65, Obs_Time!$B$11:$B$211, 0), MATCH(AZ$4, Obs_Time!$D$3:$T$3, 0) )</f>
        <v>1.0026E-3</v>
      </c>
      <c r="BA65" s="61">
        <f t="shared" si="57"/>
        <v>4.7732909075166681E-3</v>
      </c>
      <c r="BB65" s="63">
        <f>INDEX(Obs_Time!$D$11:$T$211,  MATCH($AF65, Obs_Time!$B$11:$B$211, 0), MATCH(BB$4, Obs_Time!$D$3:$T$3, 0) )</f>
        <v>3.6754000000000001E-3</v>
      </c>
      <c r="BC65" s="61">
        <f t="shared" si="58"/>
        <v>2.3349975357474257E-3</v>
      </c>
      <c r="BD65" s="63">
        <f>INDEX(Obs_Time!$D$11:$T$211,  MATCH($AF65, Obs_Time!$B$11:$B$211, 0), MATCH(BD$4, Obs_Time!$D$3:$T$3, 0) )</f>
        <v>3.1935000000000002E-3</v>
      </c>
      <c r="BF65" s="31">
        <f t="shared" si="59"/>
        <v>112</v>
      </c>
      <c r="BG65" s="31">
        <f t="shared" si="60"/>
        <v>113</v>
      </c>
      <c r="BH65" s="57">
        <f t="shared" si="61"/>
        <v>1.5899331898092483E-5</v>
      </c>
      <c r="BI65" s="57">
        <f t="shared" si="62"/>
        <v>1.5580749219703954E-5</v>
      </c>
      <c r="BJ65" s="57">
        <f t="shared" si="63"/>
        <v>5.5738930186580218E-6</v>
      </c>
      <c r="BK65" s="58">
        <f t="shared" si="64"/>
        <v>3.5944103105435758E-3</v>
      </c>
      <c r="BL65" s="57">
        <f t="shared" si="65"/>
        <v>0</v>
      </c>
      <c r="BM65" s="57">
        <f t="shared" si="66"/>
        <v>1.4847460305993381E-4</v>
      </c>
      <c r="BN65" s="57">
        <f t="shared" si="67"/>
        <v>1.6747172543412839E-4</v>
      </c>
      <c r="BQ65" s="57">
        <f t="shared" si="68"/>
        <v>3.7751329672539713E-5</v>
      </c>
      <c r="BR65" s="57">
        <f t="shared" si="69"/>
        <v>0</v>
      </c>
      <c r="BS65" s="57">
        <f t="shared" si="70"/>
        <v>1.9327597066745342E-5</v>
      </c>
      <c r="BT65" s="57">
        <f t="shared" si="71"/>
        <v>0</v>
      </c>
      <c r="BU65" s="57">
        <f t="shared" si="72"/>
        <v>0</v>
      </c>
      <c r="BV65" s="57">
        <f t="shared" si="73"/>
        <v>1.6769812785841996E-5</v>
      </c>
      <c r="BW65" s="57">
        <f t="shared" si="74"/>
        <v>0</v>
      </c>
      <c r="BX65" s="58">
        <f t="shared" si="75"/>
        <v>0</v>
      </c>
      <c r="BY65" s="57">
        <f t="shared" si="76"/>
        <v>0</v>
      </c>
      <c r="BZ65" s="57">
        <f t="shared" si="77"/>
        <v>0</v>
      </c>
      <c r="CA65" s="58">
        <f t="shared" si="78"/>
        <v>5.0012162892047116E-3</v>
      </c>
      <c r="CB65" s="57">
        <f t="shared" si="79"/>
        <v>0</v>
      </c>
      <c r="CC65" s="57">
        <f t="shared" si="80"/>
        <v>3.4948544844056221E-4</v>
      </c>
      <c r="CD65" s="57">
        <f t="shared" si="81"/>
        <v>4.1496031602217942E-4</v>
      </c>
      <c r="CE65" s="57">
        <f t="shared" si="82"/>
        <v>2.4470185696406194E-3</v>
      </c>
      <c r="CF65" s="57">
        <f t="shared" si="83"/>
        <v>0</v>
      </c>
      <c r="CG65" s="57">
        <f t="shared" si="84"/>
        <v>0</v>
      </c>
      <c r="CH65" s="57">
        <f t="shared" si="85"/>
        <v>0</v>
      </c>
      <c r="CI65" s="58">
        <f t="shared" si="86"/>
        <v>2.9081480816078041E-6</v>
      </c>
      <c r="CJ65" s="57">
        <f t="shared" si="87"/>
        <v>3.4722905427537348E-6</v>
      </c>
      <c r="CL65" s="30">
        <f>Obs_Time!B67</f>
        <v>112</v>
      </c>
      <c r="CM65" s="26">
        <f t="shared" si="88"/>
        <v>113</v>
      </c>
      <c r="CN65" s="20">
        <f t="shared" si="20"/>
        <v>147.30000000000001</v>
      </c>
      <c r="CO65" s="20">
        <f t="shared" si="21"/>
        <v>71.400000000000006</v>
      </c>
      <c r="CP65" s="20">
        <f t="shared" si="22"/>
        <v>13.06</v>
      </c>
      <c r="CQ65" s="106">
        <f t="shared" si="23"/>
        <v>621.02</v>
      </c>
      <c r="CR65" s="143"/>
      <c r="CS65" s="20">
        <f t="shared" si="24"/>
        <v>3.7199999999999998</v>
      </c>
      <c r="CT65" s="20">
        <f t="shared" si="25"/>
        <v>4.58</v>
      </c>
      <c r="CW65" s="20">
        <f t="shared" si="26"/>
        <v>62.84</v>
      </c>
      <c r="CX65" s="20">
        <f t="shared" si="27"/>
        <v>0</v>
      </c>
      <c r="CY65" s="20">
        <f t="shared" si="28"/>
        <v>71.400000000000006</v>
      </c>
      <c r="CZ65" s="20">
        <f t="shared" si="29"/>
        <v>0</v>
      </c>
      <c r="DA65" s="20">
        <f t="shared" si="30"/>
        <v>0</v>
      </c>
      <c r="DB65" s="20">
        <f t="shared" si="31"/>
        <v>13.06</v>
      </c>
      <c r="DC65" s="20">
        <f t="shared" si="32"/>
        <v>0</v>
      </c>
      <c r="DD65" s="106">
        <f t="shared" si="33"/>
        <v>0</v>
      </c>
      <c r="DE65" s="20">
        <f t="shared" si="34"/>
        <v>0</v>
      </c>
      <c r="DF65" s="20">
        <f t="shared" si="35"/>
        <v>0</v>
      </c>
      <c r="DG65" s="106">
        <f t="shared" si="36"/>
        <v>388.15999999999997</v>
      </c>
      <c r="DH65" s="143"/>
      <c r="DI65" s="20">
        <f t="shared" si="37"/>
        <v>3.7199999999999998</v>
      </c>
      <c r="DJ65" s="20">
        <f t="shared" si="38"/>
        <v>4.58</v>
      </c>
      <c r="DK65" s="20">
        <f t="shared" si="39"/>
        <v>232.86</v>
      </c>
      <c r="DL65" s="143"/>
      <c r="DM65" s="20">
        <f t="shared" si="40"/>
        <v>0</v>
      </c>
      <c r="DN65" s="20">
        <f t="shared" si="41"/>
        <v>0</v>
      </c>
      <c r="DO65" s="106">
        <f t="shared" si="42"/>
        <v>0.18</v>
      </c>
      <c r="DP65" s="20">
        <f t="shared" si="43"/>
        <v>0.06</v>
      </c>
      <c r="DR65" s="31">
        <f t="shared" si="89"/>
        <v>56</v>
      </c>
      <c r="DS65" s="26">
        <f t="shared" si="90"/>
        <v>56.5</v>
      </c>
      <c r="DT65" s="101">
        <f t="shared" si="44"/>
        <v>8259.0300000000007</v>
      </c>
      <c r="DU65" s="101">
        <f t="shared" si="45"/>
        <v>1959.8400000000001</v>
      </c>
      <c r="DV65" s="101">
        <f t="shared" si="46"/>
        <v>2263.81</v>
      </c>
      <c r="DW65" s="102">
        <f t="shared" si="91"/>
        <v>933.14</v>
      </c>
      <c r="DX65" s="144"/>
      <c r="DY65" s="101">
        <f t="shared" si="92"/>
        <v>230.67</v>
      </c>
      <c r="DZ65" s="101">
        <f t="shared" si="93"/>
        <v>228.41000000000003</v>
      </c>
      <c r="EB65" s="84">
        <f>MODEL_DATA!B62</f>
        <v>56</v>
      </c>
      <c r="EC65" s="84">
        <f>MODEL_DATA!C62</f>
        <v>4035.38</v>
      </c>
      <c r="ED65" s="84">
        <f>MODEL_DATA!D62</f>
        <v>225.62</v>
      </c>
      <c r="EE65" s="84">
        <f>MODEL_DATA!E62</f>
        <v>1734.22</v>
      </c>
      <c r="EF65" s="84">
        <f>MODEL_DATA!F62</f>
        <v>0</v>
      </c>
      <c r="EG65" s="84">
        <f>MODEL_DATA!G62</f>
        <v>0</v>
      </c>
      <c r="EH65" s="84">
        <f>MODEL_DATA!H62</f>
        <v>1145.46</v>
      </c>
      <c r="EI65" s="84">
        <f>MODEL_DATA!I62</f>
        <v>1118.3499999999999</v>
      </c>
      <c r="EJ65" s="99">
        <f>MODEL_DATA!J62</f>
        <v>758.92</v>
      </c>
      <c r="EK65" s="84">
        <f>MODEL_DATA!K62</f>
        <v>170.55</v>
      </c>
      <c r="EL65" s="84">
        <f>MODEL_DATA!L62</f>
        <v>657.57</v>
      </c>
      <c r="EM65" s="99">
        <f>MODEL_DATA!M62</f>
        <v>488.71</v>
      </c>
      <c r="EN65" s="84">
        <f>MODEL_DATA!N62</f>
        <v>541.04999999999995</v>
      </c>
      <c r="EO65" s="84">
        <f>MODEL_DATA!O62</f>
        <v>71.97</v>
      </c>
      <c r="EP65" s="84">
        <f>MODEL_DATA!P62</f>
        <v>72.67</v>
      </c>
      <c r="EQ65" s="84">
        <f>MODEL_DATA!Q62</f>
        <v>444.43</v>
      </c>
      <c r="ER65" s="84">
        <f>MODEL_DATA!R62</f>
        <v>365.86</v>
      </c>
      <c r="ES65" s="84">
        <f>MODEL_DATA!S62</f>
        <v>158.69999999999999</v>
      </c>
      <c r="ET65" s="84">
        <f>MODEL_DATA!T62</f>
        <v>155.74</v>
      </c>
      <c r="EU65" s="99">
        <f>MODEL_DATA!U62</f>
        <v>116.75</v>
      </c>
      <c r="EV65" s="84">
        <f>MODEL_DATA!V62</f>
        <v>7.45</v>
      </c>
    </row>
    <row r="66" spans="32:152" x14ac:dyDescent="0.25">
      <c r="AF66" s="32">
        <f t="shared" si="97"/>
        <v>112</v>
      </c>
      <c r="AG66" s="61">
        <f t="shared" si="47"/>
        <v>3.7751329672539713E-5</v>
      </c>
      <c r="AH66" s="63">
        <f>INDEX(Obs_Time!$D$11:$T$211,  MATCH($AF66, Obs_Time!$B$11:$B$211, 0), MATCH(AH$4, Obs_Time!$D$3:$T$3, 0) )</f>
        <v>2.8099999999999999E-5</v>
      </c>
      <c r="AI66" s="61">
        <f t="shared" si="48"/>
        <v>0</v>
      </c>
      <c r="AJ66" s="63">
        <f>INDEX(Obs_Time!$D$11:$T$211,  MATCH($AF66, Obs_Time!$B$11:$B$211, 0), MATCH(AJ$4, Obs_Time!$D$3:$T$3, 0) )</f>
        <v>0</v>
      </c>
      <c r="AK66" s="61">
        <f t="shared" si="49"/>
        <v>1.9327597066745342E-5</v>
      </c>
      <c r="AL66" s="63">
        <f>INDEX(Obs_Time!$D$11:$T$211,  MATCH($AF66, Obs_Time!$B$11:$B$211, 0), MATCH(AL$4, Obs_Time!$D$3:$T$3, 0) )</f>
        <v>-1.7999999999999999E-6</v>
      </c>
      <c r="AM66" s="61">
        <f t="shared" si="50"/>
        <v>0</v>
      </c>
      <c r="AN66" s="63">
        <f>INDEX(Obs_Time!$D$11:$T$211,  MATCH($AF66, Obs_Time!$B$11:$B$211, 0), MATCH(AN$4, Obs_Time!$D$3:$T$3, 0) )</f>
        <v>0</v>
      </c>
      <c r="AO66" s="61">
        <f t="shared" si="51"/>
        <v>0</v>
      </c>
      <c r="AP66" s="63">
        <f>INDEX(Obs_Time!$D$11:$T$211,  MATCH($AF66, Obs_Time!$B$11:$B$211, 0), MATCH(AP$4, Obs_Time!$D$3:$T$3, 0) )</f>
        <v>0</v>
      </c>
      <c r="AQ66" s="61">
        <f t="shared" si="52"/>
        <v>1.6769812785841996E-5</v>
      </c>
      <c r="AR66" s="63">
        <f>INDEX(Obs_Time!$D$11:$T$211,  MATCH($AF66, Obs_Time!$B$11:$B$211, 0), MATCH(AR$4, Obs_Time!$D$3:$T$3, 0) )</f>
        <v>2.97E-5</v>
      </c>
      <c r="AS66" s="61">
        <f t="shared" si="53"/>
        <v>0</v>
      </c>
      <c r="AT66" s="63">
        <f>INDEX(Obs_Time!$D$11:$T$211,  MATCH($AF66, Obs_Time!$B$11:$B$211, 0), MATCH(AT$4, Obs_Time!$D$3:$T$3, 0) )</f>
        <v>0</v>
      </c>
      <c r="AU66" s="61">
        <f t="shared" si="54"/>
        <v>0</v>
      </c>
      <c r="AV66" s="63">
        <f>INDEX(Obs_Time!$D$11:$T$211,  MATCH($AF66, Obs_Time!$B$11:$B$211, 0), MATCH(AV$4, Obs_Time!$D$3:$T$3, 0) )</f>
        <v>0</v>
      </c>
      <c r="AW66" s="61">
        <f t="shared" si="55"/>
        <v>0</v>
      </c>
      <c r="AX66" s="63">
        <f>INDEX(Obs_Time!$D$11:$T$211,  MATCH($AF66, Obs_Time!$B$11:$B$211, 0), MATCH(AX$4, Obs_Time!$D$3:$T$3, 0) )</f>
        <v>7.7600000000000002E-5</v>
      </c>
      <c r="AY66" s="61">
        <f t="shared" si="56"/>
        <v>0</v>
      </c>
      <c r="AZ66" s="63">
        <f>INDEX(Obs_Time!$D$11:$T$211,  MATCH($AF66, Obs_Time!$B$11:$B$211, 0), MATCH(AZ$4, Obs_Time!$D$3:$T$3, 0) )</f>
        <v>8.5070000000000002E-4</v>
      </c>
      <c r="BA66" s="61">
        <f t="shared" si="57"/>
        <v>5.0012162892047116E-3</v>
      </c>
      <c r="BB66" s="63">
        <f>INDEX(Obs_Time!$D$11:$T$211,  MATCH($AF66, Obs_Time!$B$11:$B$211, 0), MATCH(BB$4, Obs_Time!$D$3:$T$3, 0) )</f>
        <v>3.5515999999999998E-3</v>
      </c>
      <c r="BC66" s="61">
        <f t="shared" si="58"/>
        <v>2.4470185696406194E-3</v>
      </c>
      <c r="BD66" s="63">
        <f>INDEX(Obs_Time!$D$11:$T$211,  MATCH($AF66, Obs_Time!$B$11:$B$211, 0), MATCH(BD$4, Obs_Time!$D$3:$T$3, 0) )</f>
        <v>3.0238000000000001E-3</v>
      </c>
      <c r="BF66" s="31">
        <f t="shared" si="59"/>
        <v>114</v>
      </c>
      <c r="BG66" s="31">
        <f t="shared" si="60"/>
        <v>115</v>
      </c>
      <c r="BH66" s="57">
        <f t="shared" si="61"/>
        <v>1.3486907811722033E-5</v>
      </c>
      <c r="BI66" s="57">
        <f t="shared" si="62"/>
        <v>1.3189082392701777E-5</v>
      </c>
      <c r="BJ66" s="57">
        <f t="shared" si="63"/>
        <v>3.2820242965911326E-6</v>
      </c>
      <c r="BK66" s="58">
        <f t="shared" si="64"/>
        <v>3.5605510140367326E-3</v>
      </c>
      <c r="BL66" s="57">
        <f t="shared" si="65"/>
        <v>0</v>
      </c>
      <c r="BM66" s="57">
        <f t="shared" si="66"/>
        <v>1.0856207535565052E-4</v>
      </c>
      <c r="BN66" s="57">
        <f t="shared" si="67"/>
        <v>7.3497416620654592E-5</v>
      </c>
      <c r="BQ66" s="57">
        <f t="shared" si="68"/>
        <v>3.413479554413918E-5</v>
      </c>
      <c r="BR66" s="57">
        <f t="shared" si="69"/>
        <v>0</v>
      </c>
      <c r="BS66" s="57">
        <f t="shared" si="70"/>
        <v>1.6360783847536252E-5</v>
      </c>
      <c r="BT66" s="57">
        <f t="shared" si="71"/>
        <v>0</v>
      </c>
      <c r="BU66" s="57">
        <f t="shared" si="72"/>
        <v>0</v>
      </c>
      <c r="BV66" s="57">
        <f t="shared" si="73"/>
        <v>9.8744150323985402E-6</v>
      </c>
      <c r="BW66" s="57">
        <f t="shared" si="74"/>
        <v>0</v>
      </c>
      <c r="BX66" s="58">
        <f t="shared" si="75"/>
        <v>0</v>
      </c>
      <c r="BY66" s="57">
        <f t="shared" si="76"/>
        <v>0</v>
      </c>
      <c r="BZ66" s="57">
        <f t="shared" si="77"/>
        <v>0</v>
      </c>
      <c r="CA66" s="58">
        <f t="shared" si="78"/>
        <v>5.163044598645178E-3</v>
      </c>
      <c r="CB66" s="57">
        <f t="shared" si="79"/>
        <v>0</v>
      </c>
      <c r="CC66" s="57">
        <f t="shared" si="80"/>
        <v>2.5553774724686271E-4</v>
      </c>
      <c r="CD66" s="57">
        <f t="shared" si="81"/>
        <v>1.821114050665023E-4</v>
      </c>
      <c r="CE66" s="57">
        <f t="shared" si="82"/>
        <v>2.2535563525699167E-3</v>
      </c>
      <c r="CF66" s="57">
        <f t="shared" si="83"/>
        <v>0</v>
      </c>
      <c r="CG66" s="57">
        <f t="shared" si="84"/>
        <v>0</v>
      </c>
      <c r="CH66" s="57">
        <f t="shared" si="85"/>
        <v>0</v>
      </c>
      <c r="CI66" s="58">
        <f t="shared" si="86"/>
        <v>4.3622221224117071E-6</v>
      </c>
      <c r="CJ66" s="57">
        <f t="shared" si="87"/>
        <v>2.8935754522947793E-6</v>
      </c>
      <c r="CL66" s="30">
        <f>Obs_Time!B68</f>
        <v>114</v>
      </c>
      <c r="CM66" s="26">
        <f t="shared" si="88"/>
        <v>115</v>
      </c>
      <c r="CN66" s="20">
        <f t="shared" si="20"/>
        <v>124.94999999999999</v>
      </c>
      <c r="CO66" s="20">
        <f t="shared" si="21"/>
        <v>60.44</v>
      </c>
      <c r="CP66" s="20">
        <f t="shared" si="22"/>
        <v>7.69</v>
      </c>
      <c r="CQ66" s="106">
        <f t="shared" si="23"/>
        <v>615.17000000000007</v>
      </c>
      <c r="CR66" s="143"/>
      <c r="CS66" s="20">
        <f t="shared" si="24"/>
        <v>2.7199999999999998</v>
      </c>
      <c r="CT66" s="20">
        <f t="shared" si="25"/>
        <v>2.0099999999999998</v>
      </c>
      <c r="CW66" s="20">
        <f t="shared" si="26"/>
        <v>56.819999999999993</v>
      </c>
      <c r="CX66" s="20">
        <f t="shared" si="27"/>
        <v>0</v>
      </c>
      <c r="CY66" s="20">
        <f t="shared" si="28"/>
        <v>60.44</v>
      </c>
      <c r="CZ66" s="20">
        <f t="shared" si="29"/>
        <v>0</v>
      </c>
      <c r="DA66" s="20">
        <f t="shared" si="30"/>
        <v>0</v>
      </c>
      <c r="DB66" s="20">
        <f t="shared" si="31"/>
        <v>7.69</v>
      </c>
      <c r="DC66" s="20">
        <f t="shared" si="32"/>
        <v>0</v>
      </c>
      <c r="DD66" s="106">
        <f t="shared" si="33"/>
        <v>0</v>
      </c>
      <c r="DE66" s="20">
        <f t="shared" si="34"/>
        <v>0</v>
      </c>
      <c r="DF66" s="20">
        <f t="shared" si="35"/>
        <v>0</v>
      </c>
      <c r="DG66" s="106">
        <f t="shared" si="36"/>
        <v>400.72</v>
      </c>
      <c r="DH66" s="143"/>
      <c r="DI66" s="20">
        <f t="shared" si="37"/>
        <v>2.7199999999999998</v>
      </c>
      <c r="DJ66" s="20">
        <f t="shared" si="38"/>
        <v>2.0099999999999998</v>
      </c>
      <c r="DK66" s="20">
        <f t="shared" si="39"/>
        <v>214.45</v>
      </c>
      <c r="DL66" s="143"/>
      <c r="DM66" s="20">
        <f t="shared" si="40"/>
        <v>0</v>
      </c>
      <c r="DN66" s="20">
        <f t="shared" si="41"/>
        <v>0</v>
      </c>
      <c r="DO66" s="106">
        <f t="shared" si="42"/>
        <v>0.27</v>
      </c>
      <c r="DP66" s="20">
        <f t="shared" si="43"/>
        <v>0.05</v>
      </c>
      <c r="DR66" s="31">
        <f t="shared" si="89"/>
        <v>57</v>
      </c>
      <c r="DS66" s="26">
        <f t="shared" si="90"/>
        <v>57.5</v>
      </c>
      <c r="DT66" s="101">
        <f t="shared" si="44"/>
        <v>8010.2699999999995</v>
      </c>
      <c r="DU66" s="101">
        <f t="shared" si="45"/>
        <v>1870.49</v>
      </c>
      <c r="DV66" s="101">
        <f t="shared" si="46"/>
        <v>2135.11</v>
      </c>
      <c r="DW66" s="102">
        <f t="shared" si="91"/>
        <v>857.22</v>
      </c>
      <c r="DX66" s="144"/>
      <c r="DY66" s="101">
        <f t="shared" si="92"/>
        <v>234.42000000000002</v>
      </c>
      <c r="DZ66" s="101">
        <f t="shared" si="93"/>
        <v>219.10000000000002</v>
      </c>
      <c r="EB66" s="84">
        <f>MODEL_DATA!B63</f>
        <v>57</v>
      </c>
      <c r="EC66" s="84">
        <f>MODEL_DATA!C63</f>
        <v>4004.67</v>
      </c>
      <c r="ED66" s="84">
        <f>MODEL_DATA!D63</f>
        <v>217.04</v>
      </c>
      <c r="EE66" s="84">
        <f>MODEL_DATA!E63</f>
        <v>1653.45</v>
      </c>
      <c r="EF66" s="84">
        <f>MODEL_DATA!F63</f>
        <v>0</v>
      </c>
      <c r="EG66" s="84">
        <f>MODEL_DATA!G63</f>
        <v>0</v>
      </c>
      <c r="EH66" s="84">
        <f>MODEL_DATA!H63</f>
        <v>1041.95</v>
      </c>
      <c r="EI66" s="84">
        <f>MODEL_DATA!I63</f>
        <v>1093.1600000000001</v>
      </c>
      <c r="EJ66" s="99">
        <f>MODEL_DATA!J63</f>
        <v>576.30999999999995</v>
      </c>
      <c r="EK66" s="84">
        <f>MODEL_DATA!K63</f>
        <v>158.18</v>
      </c>
      <c r="EL66" s="84">
        <f>MODEL_DATA!L63</f>
        <v>515.46</v>
      </c>
      <c r="EM66" s="99">
        <f>MODEL_DATA!M63</f>
        <v>517.19000000000005</v>
      </c>
      <c r="EN66" s="84">
        <f>MODEL_DATA!N63</f>
        <v>479.78</v>
      </c>
      <c r="EO66" s="84">
        <f>MODEL_DATA!O63</f>
        <v>72.42</v>
      </c>
      <c r="EP66" s="84">
        <f>MODEL_DATA!P63</f>
        <v>68.05</v>
      </c>
      <c r="EQ66" s="84">
        <f>MODEL_DATA!Q63</f>
        <v>340.03</v>
      </c>
      <c r="ER66" s="84">
        <f>MODEL_DATA!R63</f>
        <v>424.11</v>
      </c>
      <c r="ES66" s="84">
        <f>MODEL_DATA!S63</f>
        <v>162</v>
      </c>
      <c r="ET66" s="84">
        <f>MODEL_DATA!T63</f>
        <v>151.05000000000001</v>
      </c>
      <c r="EU66" s="99">
        <f>MODEL_DATA!U63</f>
        <v>114.69</v>
      </c>
      <c r="EV66" s="84">
        <f>MODEL_DATA!V63</f>
        <v>5.72</v>
      </c>
    </row>
    <row r="67" spans="32:152" x14ac:dyDescent="0.25">
      <c r="AF67" s="32">
        <f t="shared" si="97"/>
        <v>114</v>
      </c>
      <c r="AG67" s="61">
        <f t="shared" si="47"/>
        <v>3.413479554413918E-5</v>
      </c>
      <c r="AH67" s="63">
        <f>INDEX(Obs_Time!$D$11:$T$211,  MATCH($AF67, Obs_Time!$B$11:$B$211, 0), MATCH(AH$4, Obs_Time!$D$3:$T$3, 0) )</f>
        <v>2.4600000000000002E-5</v>
      </c>
      <c r="AI67" s="61">
        <f t="shared" si="48"/>
        <v>0</v>
      </c>
      <c r="AJ67" s="63">
        <f>INDEX(Obs_Time!$D$11:$T$211,  MATCH($AF67, Obs_Time!$B$11:$B$211, 0), MATCH(AJ$4, Obs_Time!$D$3:$T$3, 0) )</f>
        <v>0</v>
      </c>
      <c r="AK67" s="61">
        <f t="shared" si="49"/>
        <v>1.6360783847536252E-5</v>
      </c>
      <c r="AL67" s="63">
        <f>INDEX(Obs_Time!$D$11:$T$211,  MATCH($AF67, Obs_Time!$B$11:$B$211, 0), MATCH(AL$4, Obs_Time!$D$3:$T$3, 0) )</f>
        <v>-1.1999999999999999E-6</v>
      </c>
      <c r="AM67" s="61">
        <f t="shared" si="50"/>
        <v>0</v>
      </c>
      <c r="AN67" s="63">
        <f>INDEX(Obs_Time!$D$11:$T$211,  MATCH($AF67, Obs_Time!$B$11:$B$211, 0), MATCH(AN$4, Obs_Time!$D$3:$T$3, 0) )</f>
        <v>0</v>
      </c>
      <c r="AO67" s="61">
        <f t="shared" si="51"/>
        <v>0</v>
      </c>
      <c r="AP67" s="63">
        <f>INDEX(Obs_Time!$D$11:$T$211,  MATCH($AF67, Obs_Time!$B$11:$B$211, 0), MATCH(AP$4, Obs_Time!$D$3:$T$3, 0) )</f>
        <v>0</v>
      </c>
      <c r="AQ67" s="61">
        <f t="shared" si="52"/>
        <v>9.8744150323985402E-6</v>
      </c>
      <c r="AR67" s="63">
        <f>INDEX(Obs_Time!$D$11:$T$211,  MATCH($AF67, Obs_Time!$B$11:$B$211, 0), MATCH(AR$4, Obs_Time!$D$3:$T$3, 0) )</f>
        <v>1.4800000000000001E-5</v>
      </c>
      <c r="AS67" s="61">
        <f t="shared" si="53"/>
        <v>0</v>
      </c>
      <c r="AT67" s="63">
        <f>INDEX(Obs_Time!$D$11:$T$211,  MATCH($AF67, Obs_Time!$B$11:$B$211, 0), MATCH(AT$4, Obs_Time!$D$3:$T$3, 0) )</f>
        <v>0</v>
      </c>
      <c r="AU67" s="61">
        <f t="shared" si="54"/>
        <v>0</v>
      </c>
      <c r="AV67" s="63">
        <f>INDEX(Obs_Time!$D$11:$T$211,  MATCH($AF67, Obs_Time!$B$11:$B$211, 0), MATCH(AV$4, Obs_Time!$D$3:$T$3, 0) )</f>
        <v>0</v>
      </c>
      <c r="AW67" s="61">
        <f t="shared" si="55"/>
        <v>0</v>
      </c>
      <c r="AX67" s="63">
        <f>INDEX(Obs_Time!$D$11:$T$211,  MATCH($AF67, Obs_Time!$B$11:$B$211, 0), MATCH(AX$4, Obs_Time!$D$3:$T$3, 0) )</f>
        <v>6.5599999999999995E-5</v>
      </c>
      <c r="AY67" s="61">
        <f t="shared" si="56"/>
        <v>0</v>
      </c>
      <c r="AZ67" s="63">
        <f>INDEX(Obs_Time!$D$11:$T$211,  MATCH($AF67, Obs_Time!$B$11:$B$211, 0), MATCH(AZ$4, Obs_Time!$D$3:$T$3, 0) )</f>
        <v>6.9870000000000002E-4</v>
      </c>
      <c r="BA67" s="61">
        <f t="shared" si="57"/>
        <v>5.163044598645178E-3</v>
      </c>
      <c r="BB67" s="63">
        <f>INDEX(Obs_Time!$D$11:$T$211,  MATCH($AF67, Obs_Time!$B$11:$B$211, 0), MATCH(BB$4, Obs_Time!$D$3:$T$3, 0) )</f>
        <v>3.4277000000000001E-3</v>
      </c>
      <c r="BC67" s="61">
        <f t="shared" si="58"/>
        <v>2.2535563525699167E-3</v>
      </c>
      <c r="BD67" s="63">
        <f>INDEX(Obs_Time!$D$11:$T$211,  MATCH($AF67, Obs_Time!$B$11:$B$211, 0), MATCH(BD$4, Obs_Time!$D$3:$T$3, 0) )</f>
        <v>2.8540000000000002E-3</v>
      </c>
      <c r="BF67" s="31">
        <f t="shared" si="59"/>
        <v>116</v>
      </c>
      <c r="BG67" s="31">
        <f t="shared" si="60"/>
        <v>117</v>
      </c>
      <c r="BH67" s="57">
        <f t="shared" si="61"/>
        <v>8.9783192619370839E-6</v>
      </c>
      <c r="BI67" s="57">
        <f t="shared" si="62"/>
        <v>7.9343983421349534E-6</v>
      </c>
      <c r="BJ67" s="57">
        <f t="shared" si="63"/>
        <v>1.0242988701974925E-6</v>
      </c>
      <c r="BK67" s="58">
        <f t="shared" si="64"/>
        <v>3.1746129129980451E-3</v>
      </c>
      <c r="BL67" s="57">
        <f t="shared" si="65"/>
        <v>0</v>
      </c>
      <c r="BM67" s="57">
        <f t="shared" si="66"/>
        <v>9.4193565382108546E-5</v>
      </c>
      <c r="BN67" s="57">
        <f t="shared" si="67"/>
        <v>4.2050760753110835E-5</v>
      </c>
      <c r="BQ67" s="57">
        <f t="shared" si="68"/>
        <v>2.6685456143447073E-5</v>
      </c>
      <c r="BR67" s="57">
        <f t="shared" si="69"/>
        <v>0</v>
      </c>
      <c r="BS67" s="57">
        <f t="shared" si="70"/>
        <v>9.8424569936535092E-6</v>
      </c>
      <c r="BT67" s="57">
        <f t="shared" si="71"/>
        <v>0</v>
      </c>
      <c r="BU67" s="57">
        <f t="shared" si="72"/>
        <v>0</v>
      </c>
      <c r="BV67" s="57">
        <f t="shared" si="73"/>
        <v>3.0817420127121578E-6</v>
      </c>
      <c r="BW67" s="57">
        <f t="shared" si="74"/>
        <v>0</v>
      </c>
      <c r="BX67" s="58">
        <f t="shared" si="75"/>
        <v>0</v>
      </c>
      <c r="BY67" s="57">
        <f t="shared" si="76"/>
        <v>0</v>
      </c>
      <c r="BZ67" s="57">
        <f t="shared" si="77"/>
        <v>0</v>
      </c>
      <c r="CA67" s="58">
        <f t="shared" si="78"/>
        <v>4.2602333213765916E-3</v>
      </c>
      <c r="CB67" s="57">
        <f t="shared" si="79"/>
        <v>0</v>
      </c>
      <c r="CC67" s="57">
        <f t="shared" si="80"/>
        <v>2.2171657481713088E-4</v>
      </c>
      <c r="CD67" s="57">
        <f t="shared" si="81"/>
        <v>1.0419309245098392E-4</v>
      </c>
      <c r="CE67" s="57">
        <f t="shared" si="82"/>
        <v>2.2891803023727237E-3</v>
      </c>
      <c r="CF67" s="57">
        <f t="shared" si="83"/>
        <v>0</v>
      </c>
      <c r="CG67" s="57">
        <f t="shared" si="84"/>
        <v>0</v>
      </c>
      <c r="CH67" s="57">
        <f t="shared" si="85"/>
        <v>0</v>
      </c>
      <c r="CI67" s="58">
        <f t="shared" si="86"/>
        <v>3.0697118639193492E-6</v>
      </c>
      <c r="CJ67" s="57">
        <f t="shared" si="87"/>
        <v>1.1574301809179115E-6</v>
      </c>
      <c r="CL67" s="30">
        <f>Obs_Time!B69</f>
        <v>116</v>
      </c>
      <c r="CM67" s="26">
        <f t="shared" si="88"/>
        <v>117</v>
      </c>
      <c r="CN67" s="20">
        <f t="shared" si="20"/>
        <v>83.179999999999993</v>
      </c>
      <c r="CO67" s="20">
        <f t="shared" si="21"/>
        <v>36.36</v>
      </c>
      <c r="CP67" s="20">
        <f t="shared" si="22"/>
        <v>2.4</v>
      </c>
      <c r="CQ67" s="106">
        <f t="shared" si="23"/>
        <v>548.49</v>
      </c>
      <c r="CR67" s="143"/>
      <c r="CS67" s="20">
        <f t="shared" si="24"/>
        <v>2.36</v>
      </c>
      <c r="CT67" s="20">
        <f t="shared" si="25"/>
        <v>1.1499999999999999</v>
      </c>
      <c r="CW67" s="20">
        <f t="shared" si="26"/>
        <v>44.42</v>
      </c>
      <c r="CX67" s="20">
        <f t="shared" si="27"/>
        <v>0</v>
      </c>
      <c r="CY67" s="20">
        <f t="shared" si="28"/>
        <v>36.36</v>
      </c>
      <c r="CZ67" s="20">
        <f t="shared" si="29"/>
        <v>0</v>
      </c>
      <c r="DA67" s="20">
        <f t="shared" si="30"/>
        <v>0</v>
      </c>
      <c r="DB67" s="20">
        <f t="shared" si="31"/>
        <v>2.4</v>
      </c>
      <c r="DC67" s="20">
        <f t="shared" si="32"/>
        <v>0</v>
      </c>
      <c r="DD67" s="106">
        <f t="shared" si="33"/>
        <v>0</v>
      </c>
      <c r="DE67" s="20">
        <f t="shared" si="34"/>
        <v>0</v>
      </c>
      <c r="DF67" s="20">
        <f t="shared" si="35"/>
        <v>0</v>
      </c>
      <c r="DG67" s="106">
        <f t="shared" si="36"/>
        <v>330.65</v>
      </c>
      <c r="DH67" s="143"/>
      <c r="DI67" s="20">
        <f t="shared" si="37"/>
        <v>2.36</v>
      </c>
      <c r="DJ67" s="20">
        <f t="shared" si="38"/>
        <v>1.1499999999999999</v>
      </c>
      <c r="DK67" s="20">
        <f t="shared" si="39"/>
        <v>217.83999999999997</v>
      </c>
      <c r="DL67" s="143"/>
      <c r="DM67" s="20">
        <f t="shared" si="40"/>
        <v>0</v>
      </c>
      <c r="DN67" s="20">
        <f t="shared" si="41"/>
        <v>0</v>
      </c>
      <c r="DO67" s="106">
        <f t="shared" si="42"/>
        <v>0.19</v>
      </c>
      <c r="DP67" s="20">
        <f t="shared" si="43"/>
        <v>0.02</v>
      </c>
      <c r="DR67" s="31">
        <f t="shared" si="89"/>
        <v>58</v>
      </c>
      <c r="DS67" s="26">
        <f t="shared" si="90"/>
        <v>58.5</v>
      </c>
      <c r="DT67" s="101">
        <f t="shared" si="44"/>
        <v>7622.0300000000007</v>
      </c>
      <c r="DU67" s="101">
        <f t="shared" si="45"/>
        <v>1731.6599999999999</v>
      </c>
      <c r="DV67" s="101">
        <f t="shared" si="46"/>
        <v>2023.9099999999999</v>
      </c>
      <c r="DW67" s="102">
        <f t="shared" si="91"/>
        <v>878.84999999999991</v>
      </c>
      <c r="DX67" s="144"/>
      <c r="DY67" s="101">
        <f t="shared" si="92"/>
        <v>209.5</v>
      </c>
      <c r="DZ67" s="101">
        <f t="shared" si="93"/>
        <v>213.76999999999998</v>
      </c>
      <c r="EB67" s="84">
        <f>MODEL_DATA!B64</f>
        <v>58</v>
      </c>
      <c r="EC67" s="84">
        <f>MODEL_DATA!C64</f>
        <v>3866.46</v>
      </c>
      <c r="ED67" s="84">
        <f>MODEL_DATA!D64</f>
        <v>204.56</v>
      </c>
      <c r="EE67" s="84">
        <f>MODEL_DATA!E64</f>
        <v>1527.1</v>
      </c>
      <c r="EF67" s="84">
        <f>MODEL_DATA!F64</f>
        <v>0</v>
      </c>
      <c r="EG67" s="84">
        <f>MODEL_DATA!G64</f>
        <v>0</v>
      </c>
      <c r="EH67" s="84">
        <f>MODEL_DATA!H64</f>
        <v>987.56</v>
      </c>
      <c r="EI67" s="84">
        <f>MODEL_DATA!I64</f>
        <v>1036.3499999999999</v>
      </c>
      <c r="EJ67" s="99">
        <f>MODEL_DATA!J64</f>
        <v>409.76</v>
      </c>
      <c r="EK67" s="84">
        <f>MODEL_DATA!K64</f>
        <v>144.04</v>
      </c>
      <c r="EL67" s="84">
        <f>MODEL_DATA!L64</f>
        <v>388.82</v>
      </c>
      <c r="EM67" s="99">
        <f>MODEL_DATA!M64</f>
        <v>526.16</v>
      </c>
      <c r="EN67" s="84">
        <f>MODEL_DATA!N64</f>
        <v>551.79</v>
      </c>
      <c r="EO67" s="84">
        <f>MODEL_DATA!O64</f>
        <v>66.489999999999995</v>
      </c>
      <c r="EP67" s="84">
        <f>MODEL_DATA!P64</f>
        <v>67.17</v>
      </c>
      <c r="EQ67" s="84">
        <f>MODEL_DATA!Q64</f>
        <v>352.69</v>
      </c>
      <c r="ER67" s="84">
        <f>MODEL_DATA!R64</f>
        <v>460.62</v>
      </c>
      <c r="ES67" s="84">
        <f>MODEL_DATA!S64</f>
        <v>143.01</v>
      </c>
      <c r="ET67" s="84">
        <f>MODEL_DATA!T64</f>
        <v>146.6</v>
      </c>
      <c r="EU67" s="99">
        <f>MODEL_DATA!U64</f>
        <v>108.67</v>
      </c>
      <c r="EV67" s="84">
        <f>MODEL_DATA!V64</f>
        <v>5.9</v>
      </c>
    </row>
    <row r="68" spans="32:152" x14ac:dyDescent="0.25">
      <c r="AF68" s="32">
        <f t="shared" si="97"/>
        <v>116</v>
      </c>
      <c r="AG68" s="61">
        <f t="shared" si="47"/>
        <v>2.6685456143447073E-5</v>
      </c>
      <c r="AH68" s="63">
        <f>INDEX(Obs_Time!$D$11:$T$211,  MATCH($AF68, Obs_Time!$B$11:$B$211, 0), MATCH(AH$4, Obs_Time!$D$3:$T$3, 0) )</f>
        <v>2.1100000000000001E-5</v>
      </c>
      <c r="AI68" s="61">
        <f t="shared" si="48"/>
        <v>0</v>
      </c>
      <c r="AJ68" s="63">
        <f>INDEX(Obs_Time!$D$11:$T$211,  MATCH($AF68, Obs_Time!$B$11:$B$211, 0), MATCH(AJ$4, Obs_Time!$D$3:$T$3, 0) )</f>
        <v>0</v>
      </c>
      <c r="AK68" s="61">
        <f t="shared" si="49"/>
        <v>9.8424569936535092E-6</v>
      </c>
      <c r="AL68" s="63">
        <f>INDEX(Obs_Time!$D$11:$T$211,  MATCH($AF68, Obs_Time!$B$11:$B$211, 0), MATCH(AL$4, Obs_Time!$D$3:$T$3, 0) )</f>
        <v>-5.9999999999999997E-7</v>
      </c>
      <c r="AM68" s="61">
        <f t="shared" si="50"/>
        <v>0</v>
      </c>
      <c r="AN68" s="63">
        <f>INDEX(Obs_Time!$D$11:$T$211,  MATCH($AF68, Obs_Time!$B$11:$B$211, 0), MATCH(AN$4, Obs_Time!$D$3:$T$3, 0) )</f>
        <v>0</v>
      </c>
      <c r="AO68" s="61">
        <f t="shared" si="51"/>
        <v>0</v>
      </c>
      <c r="AP68" s="63">
        <f>INDEX(Obs_Time!$D$11:$T$211,  MATCH($AF68, Obs_Time!$B$11:$B$211, 0), MATCH(AP$4, Obs_Time!$D$3:$T$3, 0) )</f>
        <v>0</v>
      </c>
      <c r="AQ68" s="61">
        <f t="shared" si="52"/>
        <v>3.0817420127121578E-6</v>
      </c>
      <c r="AR68" s="63">
        <f>INDEX(Obs_Time!$D$11:$T$211,  MATCH($AF68, Obs_Time!$B$11:$B$211, 0), MATCH(AR$4, Obs_Time!$D$3:$T$3, 0) )</f>
        <v>0</v>
      </c>
      <c r="AS68" s="61">
        <f t="shared" si="53"/>
        <v>0</v>
      </c>
      <c r="AT68" s="63">
        <f>INDEX(Obs_Time!$D$11:$T$211,  MATCH($AF68, Obs_Time!$B$11:$B$211, 0), MATCH(AT$4, Obs_Time!$D$3:$T$3, 0) )</f>
        <v>0</v>
      </c>
      <c r="AU68" s="61">
        <f t="shared" si="54"/>
        <v>0</v>
      </c>
      <c r="AV68" s="63">
        <f>INDEX(Obs_Time!$D$11:$T$211,  MATCH($AF68, Obs_Time!$B$11:$B$211, 0), MATCH(AV$4, Obs_Time!$D$3:$T$3, 0) )</f>
        <v>0</v>
      </c>
      <c r="AW68" s="61">
        <f t="shared" si="55"/>
        <v>0</v>
      </c>
      <c r="AX68" s="63">
        <f>INDEX(Obs_Time!$D$11:$T$211,  MATCH($AF68, Obs_Time!$B$11:$B$211, 0), MATCH(AX$4, Obs_Time!$D$3:$T$3, 0) )</f>
        <v>5.3699999999999997E-5</v>
      </c>
      <c r="AY68" s="61">
        <f t="shared" si="56"/>
        <v>0</v>
      </c>
      <c r="AZ68" s="63">
        <f>INDEX(Obs_Time!$D$11:$T$211,  MATCH($AF68, Obs_Time!$B$11:$B$211, 0), MATCH(AZ$4, Obs_Time!$D$3:$T$3, 0) )</f>
        <v>5.4670000000000001E-4</v>
      </c>
      <c r="BA68" s="61">
        <f t="shared" si="57"/>
        <v>4.2602333213765916E-3</v>
      </c>
      <c r="BB68" s="63">
        <f>INDEX(Obs_Time!$D$11:$T$211,  MATCH($AF68, Obs_Time!$B$11:$B$211, 0), MATCH(BB$4, Obs_Time!$D$3:$T$3, 0) )</f>
        <v>3.3038999999999998E-3</v>
      </c>
      <c r="BC68" s="61">
        <f t="shared" si="58"/>
        <v>2.2891803023727237E-3</v>
      </c>
      <c r="BD68" s="63">
        <f>INDEX(Obs_Time!$D$11:$T$211,  MATCH($AF68, Obs_Time!$B$11:$B$211, 0), MATCH(BD$4, Obs_Time!$D$3:$T$3, 0) )</f>
        <v>2.6841999999999999E-3</v>
      </c>
      <c r="BF68" s="31">
        <f t="shared" si="59"/>
        <v>118</v>
      </c>
      <c r="BG68" s="31">
        <f t="shared" si="60"/>
        <v>119</v>
      </c>
      <c r="BH68" s="57">
        <f t="shared" si="61"/>
        <v>5.4293034248068687E-6</v>
      </c>
      <c r="BI68" s="57">
        <f t="shared" si="62"/>
        <v>2.7233578468053969E-6</v>
      </c>
      <c r="BJ68" s="57">
        <f t="shared" si="63"/>
        <v>2.6887845342684178E-7</v>
      </c>
      <c r="BK68" s="58">
        <f t="shared" si="64"/>
        <v>2.8175565024839986E-3</v>
      </c>
      <c r="BL68" s="57">
        <f t="shared" si="65"/>
        <v>0</v>
      </c>
      <c r="BM68" s="57">
        <f t="shared" si="66"/>
        <v>3.0333521055255297E-5</v>
      </c>
      <c r="BN68" s="57">
        <f t="shared" si="67"/>
        <v>6.58185820483474E-6</v>
      </c>
      <c r="BQ68" s="57">
        <f t="shared" si="68"/>
        <v>2.2342010670301587E-5</v>
      </c>
      <c r="BR68" s="57">
        <f t="shared" si="69"/>
        <v>0</v>
      </c>
      <c r="BS68" s="57">
        <f t="shared" si="70"/>
        <v>3.3782690671285974E-6</v>
      </c>
      <c r="BT68" s="57">
        <f t="shared" si="71"/>
        <v>0</v>
      </c>
      <c r="BU68" s="57">
        <f t="shared" si="72"/>
        <v>0</v>
      </c>
      <c r="BV68" s="57">
        <f t="shared" si="73"/>
        <v>8.0895727833694149E-7</v>
      </c>
      <c r="BW68" s="57">
        <f t="shared" si="74"/>
        <v>0</v>
      </c>
      <c r="BX68" s="58">
        <f t="shared" si="75"/>
        <v>0</v>
      </c>
      <c r="BY68" s="57">
        <f t="shared" si="76"/>
        <v>0</v>
      </c>
      <c r="BZ68" s="57">
        <f t="shared" si="77"/>
        <v>0</v>
      </c>
      <c r="CA68" s="58">
        <f t="shared" si="78"/>
        <v>3.2405603588671608E-3</v>
      </c>
      <c r="CB68" s="57">
        <f t="shared" si="79"/>
        <v>0</v>
      </c>
      <c r="CC68" s="57">
        <f t="shared" si="80"/>
        <v>7.140025290721164E-5</v>
      </c>
      <c r="CD68" s="57">
        <f t="shared" si="81"/>
        <v>1.6308484035806178E-5</v>
      </c>
      <c r="CE68" s="57">
        <f t="shared" si="82"/>
        <v>2.4725543212691802E-3</v>
      </c>
      <c r="CF68" s="57">
        <f t="shared" si="83"/>
        <v>0</v>
      </c>
      <c r="CG68" s="57">
        <f t="shared" si="84"/>
        <v>0</v>
      </c>
      <c r="CH68" s="57">
        <f t="shared" si="85"/>
        <v>0</v>
      </c>
      <c r="CI68" s="58">
        <f t="shared" si="86"/>
        <v>2.7465842992962599E-6</v>
      </c>
      <c r="CJ68" s="57">
        <f t="shared" si="87"/>
        <v>0</v>
      </c>
      <c r="CL68" s="30">
        <f>Obs_Time!B70</f>
        <v>118</v>
      </c>
      <c r="CM68" s="26">
        <f t="shared" si="88"/>
        <v>119</v>
      </c>
      <c r="CN68" s="20">
        <f t="shared" si="20"/>
        <v>50.3</v>
      </c>
      <c r="CO68" s="20">
        <f t="shared" si="21"/>
        <v>12.48</v>
      </c>
      <c r="CP68" s="20">
        <f t="shared" si="22"/>
        <v>0.63</v>
      </c>
      <c r="CQ68" s="106">
        <f t="shared" si="23"/>
        <v>486.8</v>
      </c>
      <c r="CR68" s="143"/>
      <c r="CS68" s="20">
        <f t="shared" si="24"/>
        <v>0.76</v>
      </c>
      <c r="CT68" s="20">
        <f t="shared" si="25"/>
        <v>0.18</v>
      </c>
      <c r="CW68" s="20">
        <f t="shared" si="26"/>
        <v>37.19</v>
      </c>
      <c r="CX68" s="20">
        <f t="shared" si="27"/>
        <v>0</v>
      </c>
      <c r="CY68" s="20">
        <f t="shared" si="28"/>
        <v>12.48</v>
      </c>
      <c r="CZ68" s="20">
        <f t="shared" si="29"/>
        <v>0</v>
      </c>
      <c r="DA68" s="20">
        <f t="shared" si="30"/>
        <v>0</v>
      </c>
      <c r="DB68" s="20">
        <f t="shared" si="31"/>
        <v>0.63</v>
      </c>
      <c r="DC68" s="20">
        <f t="shared" si="32"/>
        <v>0</v>
      </c>
      <c r="DD68" s="106">
        <f t="shared" si="33"/>
        <v>0</v>
      </c>
      <c r="DE68" s="20">
        <f t="shared" si="34"/>
        <v>0</v>
      </c>
      <c r="DF68" s="20">
        <f t="shared" si="35"/>
        <v>0</v>
      </c>
      <c r="DG68" s="106">
        <f t="shared" si="36"/>
        <v>251.51</v>
      </c>
      <c r="DH68" s="143"/>
      <c r="DI68" s="20">
        <f t="shared" si="37"/>
        <v>0.76</v>
      </c>
      <c r="DJ68" s="20">
        <f t="shared" si="38"/>
        <v>0.18</v>
      </c>
      <c r="DK68" s="20">
        <f t="shared" si="39"/>
        <v>235.29</v>
      </c>
      <c r="DL68" s="143"/>
      <c r="DM68" s="20">
        <f t="shared" si="40"/>
        <v>0</v>
      </c>
      <c r="DN68" s="20">
        <f t="shared" si="41"/>
        <v>0</v>
      </c>
      <c r="DO68" s="106">
        <f t="shared" si="42"/>
        <v>0.17</v>
      </c>
      <c r="DP68" s="20">
        <f t="shared" si="43"/>
        <v>0</v>
      </c>
      <c r="DR68" s="31">
        <f t="shared" si="89"/>
        <v>59</v>
      </c>
      <c r="DS68" s="26">
        <f t="shared" si="90"/>
        <v>59.5</v>
      </c>
      <c r="DT68" s="101">
        <f t="shared" si="44"/>
        <v>7225.869999999999</v>
      </c>
      <c r="DU68" s="101">
        <f t="shared" si="45"/>
        <v>1676.98</v>
      </c>
      <c r="DV68" s="101">
        <f t="shared" si="46"/>
        <v>1882.68</v>
      </c>
      <c r="DW68" s="102">
        <f t="shared" si="91"/>
        <v>936.99</v>
      </c>
      <c r="DX68" s="144"/>
      <c r="DY68" s="101">
        <f t="shared" si="92"/>
        <v>223.86</v>
      </c>
      <c r="DZ68" s="101">
        <f t="shared" si="93"/>
        <v>221.45000000000002</v>
      </c>
      <c r="EB68" s="84">
        <f>MODEL_DATA!B65</f>
        <v>59</v>
      </c>
      <c r="EC68" s="84">
        <f>MODEL_DATA!C65</f>
        <v>3666.21</v>
      </c>
      <c r="ED68" s="84">
        <f>MODEL_DATA!D65</f>
        <v>213.39</v>
      </c>
      <c r="EE68" s="84">
        <f>MODEL_DATA!E65</f>
        <v>1463.59</v>
      </c>
      <c r="EF68" s="84">
        <f>MODEL_DATA!F65</f>
        <v>0</v>
      </c>
      <c r="EG68" s="84">
        <f>MODEL_DATA!G65</f>
        <v>0</v>
      </c>
      <c r="EH68" s="84">
        <f>MODEL_DATA!H65</f>
        <v>888.07</v>
      </c>
      <c r="EI68" s="84">
        <f>MODEL_DATA!I65</f>
        <v>994.61</v>
      </c>
      <c r="EJ68" s="99">
        <f>MODEL_DATA!J65</f>
        <v>251.15</v>
      </c>
      <c r="EK68" s="84">
        <f>MODEL_DATA!K65</f>
        <v>130.25</v>
      </c>
      <c r="EL68" s="84">
        <f>MODEL_DATA!L65</f>
        <v>278.24</v>
      </c>
      <c r="EM68" s="99">
        <f>MODEL_DATA!M65</f>
        <v>584.74</v>
      </c>
      <c r="EN68" s="84">
        <f>MODEL_DATA!N65</f>
        <v>517.77</v>
      </c>
      <c r="EO68" s="84">
        <f>MODEL_DATA!O65</f>
        <v>70.27</v>
      </c>
      <c r="EP68" s="84">
        <f>MODEL_DATA!P65</f>
        <v>67.430000000000007</v>
      </c>
      <c r="EQ68" s="84">
        <f>MODEL_DATA!Q65</f>
        <v>352.25</v>
      </c>
      <c r="ER68" s="84">
        <f>MODEL_DATA!R65</f>
        <v>470.59</v>
      </c>
      <c r="ES68" s="84">
        <f>MODEL_DATA!S65</f>
        <v>153.59</v>
      </c>
      <c r="ET68" s="84">
        <f>MODEL_DATA!T65</f>
        <v>154.02000000000001</v>
      </c>
      <c r="EU68" s="99">
        <f>MODEL_DATA!U65</f>
        <v>101.94</v>
      </c>
      <c r="EV68" s="84">
        <f>MODEL_DATA!V65</f>
        <v>5</v>
      </c>
    </row>
    <row r="69" spans="32:152" x14ac:dyDescent="0.25">
      <c r="AF69" s="32">
        <f t="shared" si="97"/>
        <v>118</v>
      </c>
      <c r="AG69" s="61">
        <f t="shared" si="47"/>
        <v>2.2342010670301587E-5</v>
      </c>
      <c r="AH69" s="63">
        <f>INDEX(Obs_Time!$D$11:$T$211,  MATCH($AF69, Obs_Time!$B$11:$B$211, 0), MATCH(AH$4, Obs_Time!$D$3:$T$3, 0) )</f>
        <v>1.7600000000000001E-5</v>
      </c>
      <c r="AI69" s="61">
        <f t="shared" si="48"/>
        <v>0</v>
      </c>
      <c r="AJ69" s="63">
        <f>INDEX(Obs_Time!$D$11:$T$211,  MATCH($AF69, Obs_Time!$B$11:$B$211, 0), MATCH(AJ$4, Obs_Time!$D$3:$T$3, 0) )</f>
        <v>0</v>
      </c>
      <c r="AK69" s="61">
        <f t="shared" si="49"/>
        <v>3.3782690671285974E-6</v>
      </c>
      <c r="AL69" s="63">
        <f>INDEX(Obs_Time!$D$11:$T$211,  MATCH($AF69, Obs_Time!$B$11:$B$211, 0), MATCH(AL$4, Obs_Time!$D$3:$T$3, 0) )</f>
        <v>0</v>
      </c>
      <c r="AM69" s="61">
        <f t="shared" si="50"/>
        <v>0</v>
      </c>
      <c r="AN69" s="63">
        <f>INDEX(Obs_Time!$D$11:$T$211,  MATCH($AF69, Obs_Time!$B$11:$B$211, 0), MATCH(AN$4, Obs_Time!$D$3:$T$3, 0) )</f>
        <v>0</v>
      </c>
      <c r="AO69" s="61">
        <f t="shared" si="51"/>
        <v>0</v>
      </c>
      <c r="AP69" s="63">
        <f>INDEX(Obs_Time!$D$11:$T$211,  MATCH($AF69, Obs_Time!$B$11:$B$211, 0), MATCH(AP$4, Obs_Time!$D$3:$T$3, 0) )</f>
        <v>0</v>
      </c>
      <c r="AQ69" s="61">
        <f t="shared" si="52"/>
        <v>8.0895727833694149E-7</v>
      </c>
      <c r="AR69" s="63">
        <f>INDEX(Obs_Time!$D$11:$T$211,  MATCH($AF69, Obs_Time!$B$11:$B$211, 0), MATCH(AR$4, Obs_Time!$D$3:$T$3, 0) )</f>
        <v>0</v>
      </c>
      <c r="AS69" s="61">
        <f t="shared" si="53"/>
        <v>0</v>
      </c>
      <c r="AT69" s="63">
        <f>INDEX(Obs_Time!$D$11:$T$211,  MATCH($AF69, Obs_Time!$B$11:$B$211, 0), MATCH(AT$4, Obs_Time!$D$3:$T$3, 0) )</f>
        <v>0</v>
      </c>
      <c r="AU69" s="61">
        <f t="shared" si="54"/>
        <v>0</v>
      </c>
      <c r="AV69" s="63">
        <f>INDEX(Obs_Time!$D$11:$T$211,  MATCH($AF69, Obs_Time!$B$11:$B$211, 0), MATCH(AV$4, Obs_Time!$D$3:$T$3, 0) )</f>
        <v>0</v>
      </c>
      <c r="AW69" s="61">
        <f t="shared" si="55"/>
        <v>0</v>
      </c>
      <c r="AX69" s="63">
        <f>INDEX(Obs_Time!$D$11:$T$211,  MATCH($AF69, Obs_Time!$B$11:$B$211, 0), MATCH(AX$4, Obs_Time!$D$3:$T$3, 0) )</f>
        <v>4.1699999999999997E-5</v>
      </c>
      <c r="AY69" s="61">
        <f t="shared" si="56"/>
        <v>0</v>
      </c>
      <c r="AZ69" s="63">
        <f>INDEX(Obs_Time!$D$11:$T$211,  MATCH($AF69, Obs_Time!$B$11:$B$211, 0), MATCH(AZ$4, Obs_Time!$D$3:$T$3, 0) )</f>
        <v>3.948E-4</v>
      </c>
      <c r="BA69" s="61">
        <f t="shared" si="57"/>
        <v>3.2405603588671608E-3</v>
      </c>
      <c r="BB69" s="63">
        <f>INDEX(Obs_Time!$D$11:$T$211,  MATCH($AF69, Obs_Time!$B$11:$B$211, 0), MATCH(BB$4, Obs_Time!$D$3:$T$3, 0) )</f>
        <v>3.1800000000000001E-3</v>
      </c>
      <c r="BC69" s="61">
        <f t="shared" si="58"/>
        <v>2.4725543212691802E-3</v>
      </c>
      <c r="BD69" s="63">
        <f>INDEX(Obs_Time!$D$11:$T$211,  MATCH($AF69, Obs_Time!$B$11:$B$211, 0), MATCH(BD$4, Obs_Time!$D$3:$T$3, 0) )</f>
        <v>2.5144E-3</v>
      </c>
      <c r="BF69" s="31">
        <f t="shared" si="59"/>
        <v>120</v>
      </c>
      <c r="BG69" s="31">
        <f t="shared" si="60"/>
        <v>121</v>
      </c>
      <c r="BH69" s="57">
        <f t="shared" si="61"/>
        <v>3.5770798309761359E-6</v>
      </c>
      <c r="BI69" s="57">
        <f t="shared" si="62"/>
        <v>1.6693659878254237E-6</v>
      </c>
      <c r="BJ69" s="57">
        <f t="shared" si="63"/>
        <v>5.5482855469030847E-8</v>
      </c>
      <c r="BK69" s="58">
        <f t="shared" si="64"/>
        <v>2.4355541829196108E-3</v>
      </c>
      <c r="BL69" s="57">
        <f t="shared" si="65"/>
        <v>0</v>
      </c>
      <c r="BM69" s="57">
        <f t="shared" si="66"/>
        <v>8.7807560949423225E-6</v>
      </c>
      <c r="BN69" s="57">
        <f t="shared" si="67"/>
        <v>0</v>
      </c>
      <c r="BQ69" s="57">
        <f t="shared" si="68"/>
        <v>1.5235100580770323E-5</v>
      </c>
      <c r="BR69" s="57">
        <f t="shared" si="69"/>
        <v>0</v>
      </c>
      <c r="BS69" s="57">
        <f t="shared" si="70"/>
        <v>2.0708139714370009E-6</v>
      </c>
      <c r="BT69" s="57">
        <f t="shared" si="71"/>
        <v>0</v>
      </c>
      <c r="BU69" s="57">
        <f t="shared" si="72"/>
        <v>0</v>
      </c>
      <c r="BV69" s="57">
        <f t="shared" si="73"/>
        <v>1.669276923552419E-7</v>
      </c>
      <c r="BW69" s="57">
        <f t="shared" si="74"/>
        <v>0</v>
      </c>
      <c r="BX69" s="58">
        <f t="shared" si="75"/>
        <v>0</v>
      </c>
      <c r="BY69" s="57">
        <f t="shared" si="76"/>
        <v>0</v>
      </c>
      <c r="BZ69" s="57">
        <f t="shared" si="77"/>
        <v>0</v>
      </c>
      <c r="CA69" s="58">
        <f t="shared" si="78"/>
        <v>2.2246238780247465E-3</v>
      </c>
      <c r="CB69" s="57">
        <f t="shared" si="79"/>
        <v>0</v>
      </c>
      <c r="CC69" s="57">
        <f t="shared" si="80"/>
        <v>2.0668494262613896E-5</v>
      </c>
      <c r="CD69" s="57">
        <f t="shared" si="81"/>
        <v>0</v>
      </c>
      <c r="CE69" s="57">
        <f t="shared" si="82"/>
        <v>2.6075890572473726E-3</v>
      </c>
      <c r="CF69" s="57">
        <f t="shared" si="83"/>
        <v>0</v>
      </c>
      <c r="CG69" s="57">
        <f t="shared" si="84"/>
        <v>0</v>
      </c>
      <c r="CH69" s="57">
        <f t="shared" si="85"/>
        <v>0</v>
      </c>
      <c r="CI69" s="58">
        <f t="shared" si="86"/>
        <v>1.6156378231154467E-6</v>
      </c>
      <c r="CJ69" s="57">
        <f t="shared" si="87"/>
        <v>0</v>
      </c>
      <c r="CL69" s="30">
        <f>Obs_Time!B71</f>
        <v>120</v>
      </c>
      <c r="CM69" s="26">
        <f t="shared" si="88"/>
        <v>121</v>
      </c>
      <c r="CN69" s="20">
        <f t="shared" si="20"/>
        <v>33.14</v>
      </c>
      <c r="CO69" s="20">
        <f t="shared" si="21"/>
        <v>7.65</v>
      </c>
      <c r="CP69" s="20">
        <f t="shared" si="22"/>
        <v>0.13</v>
      </c>
      <c r="CQ69" s="106">
        <f t="shared" si="23"/>
        <v>420.8</v>
      </c>
      <c r="CR69" s="143"/>
      <c r="CS69" s="20">
        <f t="shared" si="24"/>
        <v>0.22</v>
      </c>
      <c r="CT69" s="20">
        <f t="shared" si="25"/>
        <v>0</v>
      </c>
      <c r="CW69" s="20">
        <f t="shared" si="26"/>
        <v>25.36</v>
      </c>
      <c r="CX69" s="20">
        <f t="shared" si="27"/>
        <v>0</v>
      </c>
      <c r="CY69" s="20">
        <f t="shared" si="28"/>
        <v>7.65</v>
      </c>
      <c r="CZ69" s="20">
        <f t="shared" si="29"/>
        <v>0</v>
      </c>
      <c r="DA69" s="20">
        <f t="shared" si="30"/>
        <v>0</v>
      </c>
      <c r="DB69" s="20">
        <f t="shared" si="31"/>
        <v>0.13</v>
      </c>
      <c r="DC69" s="20">
        <f t="shared" si="32"/>
        <v>0</v>
      </c>
      <c r="DD69" s="106">
        <f t="shared" si="33"/>
        <v>0</v>
      </c>
      <c r="DE69" s="20">
        <f t="shared" si="34"/>
        <v>0</v>
      </c>
      <c r="DF69" s="20">
        <f t="shared" si="35"/>
        <v>0</v>
      </c>
      <c r="DG69" s="106">
        <f t="shared" si="36"/>
        <v>172.66</v>
      </c>
      <c r="DH69" s="143"/>
      <c r="DI69" s="20">
        <f t="shared" si="37"/>
        <v>0.22</v>
      </c>
      <c r="DJ69" s="20">
        <f t="shared" si="38"/>
        <v>0</v>
      </c>
      <c r="DK69" s="20">
        <f t="shared" si="39"/>
        <v>248.14</v>
      </c>
      <c r="DL69" s="143"/>
      <c r="DM69" s="20">
        <f t="shared" si="40"/>
        <v>0</v>
      </c>
      <c r="DN69" s="20">
        <f t="shared" si="41"/>
        <v>0</v>
      </c>
      <c r="DO69" s="106">
        <f t="shared" si="42"/>
        <v>9.9999999999999992E-2</v>
      </c>
      <c r="DP69" s="20">
        <f t="shared" si="43"/>
        <v>0</v>
      </c>
      <c r="DR69" s="31">
        <f t="shared" si="89"/>
        <v>60</v>
      </c>
      <c r="DS69" s="26">
        <f t="shared" si="90"/>
        <v>60.5</v>
      </c>
      <c r="DT69" s="101">
        <f t="shared" si="44"/>
        <v>6875.82</v>
      </c>
      <c r="DU69" s="101">
        <f t="shared" si="45"/>
        <v>1629.9499999999998</v>
      </c>
      <c r="DV69" s="101">
        <f t="shared" si="46"/>
        <v>1775.62</v>
      </c>
      <c r="DW69" s="102">
        <f t="shared" si="91"/>
        <v>939.81999999999994</v>
      </c>
      <c r="DX69" s="144"/>
      <c r="DY69" s="101">
        <f t="shared" si="92"/>
        <v>214.82999999999998</v>
      </c>
      <c r="DZ69" s="101">
        <f t="shared" si="93"/>
        <v>220.95999999999998</v>
      </c>
      <c r="EB69" s="84">
        <f>MODEL_DATA!B66</f>
        <v>60</v>
      </c>
      <c r="EC69" s="84">
        <f>MODEL_DATA!C66</f>
        <v>3470.25</v>
      </c>
      <c r="ED69" s="84">
        <f>MODEL_DATA!D66</f>
        <v>193.62</v>
      </c>
      <c r="EE69" s="84">
        <f>MODEL_DATA!E66</f>
        <v>1436.33</v>
      </c>
      <c r="EF69" s="84">
        <f>MODEL_DATA!F66</f>
        <v>0</v>
      </c>
      <c r="EG69" s="84">
        <f>MODEL_DATA!G66</f>
        <v>0</v>
      </c>
      <c r="EH69" s="84">
        <f>MODEL_DATA!H66</f>
        <v>806.54</v>
      </c>
      <c r="EI69" s="84">
        <f>MODEL_DATA!I66</f>
        <v>969.08</v>
      </c>
      <c r="EJ69" s="99">
        <f>MODEL_DATA!J66</f>
        <v>144.72999999999999</v>
      </c>
      <c r="EK69" s="84">
        <f>MODEL_DATA!K66</f>
        <v>125.43</v>
      </c>
      <c r="EL69" s="84">
        <f>MODEL_DATA!L66</f>
        <v>203.44</v>
      </c>
      <c r="EM69" s="99">
        <f>MODEL_DATA!M66</f>
        <v>557.41</v>
      </c>
      <c r="EN69" s="84">
        <f>MODEL_DATA!N66</f>
        <v>550.79999999999995</v>
      </c>
      <c r="EO69" s="84">
        <f>MODEL_DATA!O66</f>
        <v>68.959999999999994</v>
      </c>
      <c r="EP69" s="84">
        <f>MODEL_DATA!P66</f>
        <v>68.790000000000006</v>
      </c>
      <c r="EQ69" s="84">
        <f>MODEL_DATA!Q66</f>
        <v>382.41</v>
      </c>
      <c r="ER69" s="84">
        <f>MODEL_DATA!R66</f>
        <v>394.23</v>
      </c>
      <c r="ES69" s="84">
        <f>MODEL_DATA!S66</f>
        <v>145.87</v>
      </c>
      <c r="ET69" s="84">
        <f>MODEL_DATA!T66</f>
        <v>152.16999999999999</v>
      </c>
      <c r="EU69" s="99">
        <f>MODEL_DATA!U66</f>
        <v>94.99</v>
      </c>
      <c r="EV69" s="84">
        <f>MODEL_DATA!V66</f>
        <v>4.3600000000000003</v>
      </c>
    </row>
    <row r="70" spans="32:152" x14ac:dyDescent="0.25">
      <c r="AF70" s="32">
        <f t="shared" si="97"/>
        <v>120</v>
      </c>
      <c r="AG70" s="61">
        <f t="shared" si="47"/>
        <v>1.5235100580770323E-5</v>
      </c>
      <c r="AH70" s="63">
        <f>INDEX(Obs_Time!$D$11:$T$211,  MATCH($AF70, Obs_Time!$B$11:$B$211, 0), MATCH(AH$4, Obs_Time!$D$3:$T$3, 0) )</f>
        <v>1.4E-5</v>
      </c>
      <c r="AI70" s="61">
        <f t="shared" si="48"/>
        <v>0</v>
      </c>
      <c r="AJ70" s="63">
        <f>INDEX(Obs_Time!$D$11:$T$211,  MATCH($AF70, Obs_Time!$B$11:$B$211, 0), MATCH(AJ$4, Obs_Time!$D$3:$T$3, 0) )</f>
        <v>0</v>
      </c>
      <c r="AK70" s="61">
        <f t="shared" si="49"/>
        <v>2.0708139714370009E-6</v>
      </c>
      <c r="AL70" s="63">
        <f>INDEX(Obs_Time!$D$11:$T$211,  MATCH($AF70, Obs_Time!$B$11:$B$211, 0), MATCH(AL$4, Obs_Time!$D$3:$T$3, 0) )</f>
        <v>0</v>
      </c>
      <c r="AM70" s="61">
        <f t="shared" si="50"/>
        <v>0</v>
      </c>
      <c r="AN70" s="63">
        <f>INDEX(Obs_Time!$D$11:$T$211,  MATCH($AF70, Obs_Time!$B$11:$B$211, 0), MATCH(AN$4, Obs_Time!$D$3:$T$3, 0) )</f>
        <v>0</v>
      </c>
      <c r="AO70" s="61">
        <f t="shared" si="51"/>
        <v>0</v>
      </c>
      <c r="AP70" s="63">
        <f>INDEX(Obs_Time!$D$11:$T$211,  MATCH($AF70, Obs_Time!$B$11:$B$211, 0), MATCH(AP$4, Obs_Time!$D$3:$T$3, 0) )</f>
        <v>0</v>
      </c>
      <c r="AQ70" s="61">
        <f t="shared" si="52"/>
        <v>1.669276923552419E-7</v>
      </c>
      <c r="AR70" s="63">
        <f>INDEX(Obs_Time!$D$11:$T$211,  MATCH($AF70, Obs_Time!$B$11:$B$211, 0), MATCH(AR$4, Obs_Time!$D$3:$T$3, 0) )</f>
        <v>0</v>
      </c>
      <c r="AS70" s="61">
        <f t="shared" si="53"/>
        <v>0</v>
      </c>
      <c r="AT70" s="63">
        <f>INDEX(Obs_Time!$D$11:$T$211,  MATCH($AF70, Obs_Time!$B$11:$B$211, 0), MATCH(AT$4, Obs_Time!$D$3:$T$3, 0) )</f>
        <v>0</v>
      </c>
      <c r="AU70" s="61">
        <f t="shared" si="54"/>
        <v>0</v>
      </c>
      <c r="AV70" s="63">
        <f>INDEX(Obs_Time!$D$11:$T$211,  MATCH($AF70, Obs_Time!$B$11:$B$211, 0), MATCH(AV$4, Obs_Time!$D$3:$T$3, 0) )</f>
        <v>0</v>
      </c>
      <c r="AW70" s="61">
        <f t="shared" si="55"/>
        <v>0</v>
      </c>
      <c r="AX70" s="63">
        <f>INDEX(Obs_Time!$D$11:$T$211,  MATCH($AF70, Obs_Time!$B$11:$B$211, 0), MATCH(AX$4, Obs_Time!$D$3:$T$3, 0) )</f>
        <v>2.97E-5</v>
      </c>
      <c r="AY70" s="61">
        <f t="shared" si="56"/>
        <v>0</v>
      </c>
      <c r="AZ70" s="63">
        <f>INDEX(Obs_Time!$D$11:$T$211,  MATCH($AF70, Obs_Time!$B$11:$B$211, 0), MATCH(AZ$4, Obs_Time!$D$3:$T$3, 0) )</f>
        <v>2.4279999999999999E-4</v>
      </c>
      <c r="BA70" s="61">
        <f t="shared" si="57"/>
        <v>2.2246238780247465E-3</v>
      </c>
      <c r="BB70" s="63">
        <f>INDEX(Obs_Time!$D$11:$T$211,  MATCH($AF70, Obs_Time!$B$11:$B$211, 0), MATCH(BB$4, Obs_Time!$D$3:$T$3, 0) )</f>
        <v>3.0561999999999998E-3</v>
      </c>
      <c r="BC70" s="61">
        <f t="shared" si="58"/>
        <v>2.6075890572473726E-3</v>
      </c>
      <c r="BD70" s="63">
        <f>INDEX(Obs_Time!$D$11:$T$211,  MATCH($AF70, Obs_Time!$B$11:$B$211, 0), MATCH(BD$4, Obs_Time!$D$3:$T$3, 0) )</f>
        <v>2.3446999999999999E-3</v>
      </c>
      <c r="BF70" s="31">
        <f t="shared" si="59"/>
        <v>122</v>
      </c>
      <c r="BG70" s="31">
        <f t="shared" si="60"/>
        <v>123</v>
      </c>
      <c r="BH70" s="57">
        <f t="shared" si="61"/>
        <v>2.0508303195095529E-6</v>
      </c>
      <c r="BI70" s="57">
        <f t="shared" si="62"/>
        <v>5.3245137389464487E-7</v>
      </c>
      <c r="BJ70" s="57">
        <f t="shared" si="63"/>
        <v>4.2679119591562192E-9</v>
      </c>
      <c r="BK70" s="58">
        <f t="shared" si="64"/>
        <v>1.8167104252253029E-3</v>
      </c>
      <c r="BL70" s="57">
        <f t="shared" si="65"/>
        <v>0</v>
      </c>
      <c r="BM70" s="57">
        <f t="shared" si="66"/>
        <v>0</v>
      </c>
      <c r="BN70" s="57">
        <f t="shared" si="67"/>
        <v>0</v>
      </c>
      <c r="BQ70" s="57">
        <f t="shared" si="68"/>
        <v>9.9424650872140725E-6</v>
      </c>
      <c r="BR70" s="57">
        <f t="shared" si="69"/>
        <v>0</v>
      </c>
      <c r="BS70" s="57">
        <f t="shared" si="70"/>
        <v>6.6049491376552703E-7</v>
      </c>
      <c r="BT70" s="57">
        <f t="shared" si="71"/>
        <v>0</v>
      </c>
      <c r="BU70" s="57">
        <f t="shared" si="72"/>
        <v>0</v>
      </c>
      <c r="BV70" s="57">
        <f t="shared" si="73"/>
        <v>1.2840591719633992E-8</v>
      </c>
      <c r="BW70" s="57">
        <f t="shared" si="74"/>
        <v>0</v>
      </c>
      <c r="BX70" s="58">
        <f t="shared" si="75"/>
        <v>0</v>
      </c>
      <c r="BY70" s="57">
        <f t="shared" si="76"/>
        <v>0</v>
      </c>
      <c r="BZ70" s="57">
        <f t="shared" si="77"/>
        <v>0</v>
      </c>
      <c r="CA70" s="58">
        <f t="shared" si="78"/>
        <v>1.6866993621696951E-3</v>
      </c>
      <c r="CB70" s="57">
        <f t="shared" si="79"/>
        <v>0</v>
      </c>
      <c r="CC70" s="57">
        <f t="shared" si="80"/>
        <v>0</v>
      </c>
      <c r="CD70" s="57">
        <f t="shared" si="81"/>
        <v>0</v>
      </c>
      <c r="CE70" s="57">
        <f t="shared" si="82"/>
        <v>1.9227475207727566E-3</v>
      </c>
      <c r="CF70" s="57">
        <f t="shared" si="83"/>
        <v>0</v>
      </c>
      <c r="CG70" s="57">
        <f t="shared" si="84"/>
        <v>0</v>
      </c>
      <c r="CH70" s="57">
        <f t="shared" si="85"/>
        <v>0</v>
      </c>
      <c r="CI70" s="58">
        <f t="shared" si="86"/>
        <v>9.6938269386926798E-7</v>
      </c>
      <c r="CJ70" s="57">
        <f t="shared" si="87"/>
        <v>0</v>
      </c>
      <c r="CL70" s="30">
        <f>Obs_Time!B72</f>
        <v>122</v>
      </c>
      <c r="CM70" s="26">
        <f t="shared" si="88"/>
        <v>123</v>
      </c>
      <c r="CN70" s="20">
        <f t="shared" si="20"/>
        <v>19</v>
      </c>
      <c r="CO70" s="20">
        <f t="shared" si="21"/>
        <v>2.44</v>
      </c>
      <c r="CP70" s="20">
        <f t="shared" si="22"/>
        <v>0.01</v>
      </c>
      <c r="CQ70" s="106">
        <f t="shared" si="23"/>
        <v>313.88</v>
      </c>
      <c r="CR70" s="143"/>
      <c r="CS70" s="20">
        <f t="shared" si="24"/>
        <v>0</v>
      </c>
      <c r="CT70" s="20">
        <f t="shared" si="25"/>
        <v>0</v>
      </c>
      <c r="CW70" s="20">
        <f t="shared" si="26"/>
        <v>16.55</v>
      </c>
      <c r="CX70" s="20">
        <f t="shared" si="27"/>
        <v>0</v>
      </c>
      <c r="CY70" s="20">
        <f t="shared" si="28"/>
        <v>2.44</v>
      </c>
      <c r="CZ70" s="20">
        <f t="shared" si="29"/>
        <v>0</v>
      </c>
      <c r="DA70" s="20">
        <f t="shared" si="30"/>
        <v>0</v>
      </c>
      <c r="DB70" s="20">
        <f t="shared" si="31"/>
        <v>0.01</v>
      </c>
      <c r="DC70" s="20">
        <f t="shared" si="32"/>
        <v>0</v>
      </c>
      <c r="DD70" s="106">
        <f t="shared" si="33"/>
        <v>0</v>
      </c>
      <c r="DE70" s="20">
        <f t="shared" si="34"/>
        <v>0</v>
      </c>
      <c r="DF70" s="20">
        <f t="shared" si="35"/>
        <v>0</v>
      </c>
      <c r="DG70" s="106">
        <f t="shared" si="36"/>
        <v>130.91</v>
      </c>
      <c r="DH70" s="143"/>
      <c r="DI70" s="20">
        <f t="shared" si="37"/>
        <v>0</v>
      </c>
      <c r="DJ70" s="20">
        <f t="shared" si="38"/>
        <v>0</v>
      </c>
      <c r="DK70" s="20">
        <f t="shared" si="39"/>
        <v>182.97</v>
      </c>
      <c r="DL70" s="143"/>
      <c r="DM70" s="20">
        <f t="shared" si="40"/>
        <v>0</v>
      </c>
      <c r="DN70" s="20">
        <f t="shared" si="41"/>
        <v>0</v>
      </c>
      <c r="DO70" s="106">
        <f t="shared" si="42"/>
        <v>0.06</v>
      </c>
      <c r="DP70" s="20">
        <f t="shared" si="43"/>
        <v>0</v>
      </c>
      <c r="DR70" s="31">
        <f t="shared" si="89"/>
        <v>61</v>
      </c>
      <c r="DS70" s="26">
        <f t="shared" si="90"/>
        <v>61.5</v>
      </c>
      <c r="DT70" s="101">
        <f t="shared" si="44"/>
        <v>6328.6599999999989</v>
      </c>
      <c r="DU70" s="101">
        <f t="shared" si="45"/>
        <v>1492.4</v>
      </c>
      <c r="DV70" s="101">
        <f t="shared" si="46"/>
        <v>1621.35</v>
      </c>
      <c r="DW70" s="102">
        <f t="shared" si="91"/>
        <v>721.09999999999991</v>
      </c>
      <c r="DX70" s="144"/>
      <c r="DY70" s="101">
        <f t="shared" si="92"/>
        <v>206.5</v>
      </c>
      <c r="DZ70" s="101">
        <f t="shared" si="93"/>
        <v>203.51999999999998</v>
      </c>
      <c r="EB70" s="84">
        <f>MODEL_DATA!B67</f>
        <v>61</v>
      </c>
      <c r="EC70" s="84">
        <f>MODEL_DATA!C67</f>
        <v>3214.91</v>
      </c>
      <c r="ED70" s="84">
        <f>MODEL_DATA!D67</f>
        <v>187.11</v>
      </c>
      <c r="EE70" s="84">
        <f>MODEL_DATA!E67</f>
        <v>1305.29</v>
      </c>
      <c r="EF70" s="84">
        <f>MODEL_DATA!F67</f>
        <v>0</v>
      </c>
      <c r="EG70" s="84">
        <f>MODEL_DATA!G67</f>
        <v>0</v>
      </c>
      <c r="EH70" s="84">
        <f>MODEL_DATA!H67</f>
        <v>725.78</v>
      </c>
      <c r="EI70" s="84">
        <f>MODEL_DATA!I67</f>
        <v>895.57</v>
      </c>
      <c r="EJ70" s="99">
        <f>MODEL_DATA!J67</f>
        <v>76.05</v>
      </c>
      <c r="EK70" s="84">
        <f>MODEL_DATA!K67</f>
        <v>110.31</v>
      </c>
      <c r="EL70" s="84">
        <f>MODEL_DATA!L67</f>
        <v>147.41</v>
      </c>
      <c r="EM70" s="99">
        <f>MODEL_DATA!M67</f>
        <v>441.58</v>
      </c>
      <c r="EN70" s="84">
        <f>MODEL_DATA!N67</f>
        <v>448.72</v>
      </c>
      <c r="EO70" s="84">
        <f>MODEL_DATA!O67</f>
        <v>67.819999999999993</v>
      </c>
      <c r="EP70" s="84">
        <f>MODEL_DATA!P67</f>
        <v>63.76</v>
      </c>
      <c r="EQ70" s="84">
        <f>MODEL_DATA!Q67</f>
        <v>279.52</v>
      </c>
      <c r="ER70" s="84">
        <f>MODEL_DATA!R67</f>
        <v>429.33</v>
      </c>
      <c r="ES70" s="84">
        <f>MODEL_DATA!S67</f>
        <v>138.68</v>
      </c>
      <c r="ET70" s="84">
        <f>MODEL_DATA!T67</f>
        <v>139.76</v>
      </c>
      <c r="EU70" s="99">
        <f>MODEL_DATA!U67</f>
        <v>87.57</v>
      </c>
      <c r="EV70" s="84">
        <f>MODEL_DATA!V67</f>
        <v>3.7</v>
      </c>
    </row>
    <row r="71" spans="32:152" x14ac:dyDescent="0.25">
      <c r="AF71" s="32">
        <f t="shared" si="97"/>
        <v>122</v>
      </c>
      <c r="AG71" s="61">
        <f t="shared" si="47"/>
        <v>9.9424650872140725E-6</v>
      </c>
      <c r="AH71" s="63">
        <f>INDEX(Obs_Time!$D$11:$T$211,  MATCH($AF71, Obs_Time!$B$11:$B$211, 0), MATCH(AH$4, Obs_Time!$D$3:$T$3, 0) )</f>
        <v>1.0499999999999999E-5</v>
      </c>
      <c r="AI71" s="61">
        <f t="shared" si="48"/>
        <v>0</v>
      </c>
      <c r="AJ71" s="63">
        <f>INDEX(Obs_Time!$D$11:$T$211,  MATCH($AF71, Obs_Time!$B$11:$B$211, 0), MATCH(AJ$4, Obs_Time!$D$3:$T$3, 0) )</f>
        <v>0</v>
      </c>
      <c r="AK71" s="61">
        <f t="shared" si="49"/>
        <v>6.6049491376552703E-7</v>
      </c>
      <c r="AL71" s="63">
        <f>INDEX(Obs_Time!$D$11:$T$211,  MATCH($AF71, Obs_Time!$B$11:$B$211, 0), MATCH(AL$4, Obs_Time!$D$3:$T$3, 0) )</f>
        <v>0</v>
      </c>
      <c r="AM71" s="61">
        <f t="shared" si="50"/>
        <v>0</v>
      </c>
      <c r="AN71" s="63">
        <f>INDEX(Obs_Time!$D$11:$T$211,  MATCH($AF71, Obs_Time!$B$11:$B$211, 0), MATCH(AN$4, Obs_Time!$D$3:$T$3, 0) )</f>
        <v>0</v>
      </c>
      <c r="AO71" s="61">
        <f t="shared" si="51"/>
        <v>0</v>
      </c>
      <c r="AP71" s="63">
        <f>INDEX(Obs_Time!$D$11:$T$211,  MATCH($AF71, Obs_Time!$B$11:$B$211, 0), MATCH(AP$4, Obs_Time!$D$3:$T$3, 0) )</f>
        <v>0</v>
      </c>
      <c r="AQ71" s="61">
        <f t="shared" si="52"/>
        <v>1.2840591719633992E-8</v>
      </c>
      <c r="AR71" s="63">
        <f>INDEX(Obs_Time!$D$11:$T$211,  MATCH($AF71, Obs_Time!$B$11:$B$211, 0), MATCH(AR$4, Obs_Time!$D$3:$T$3, 0) )</f>
        <v>0</v>
      </c>
      <c r="AS71" s="61">
        <f t="shared" si="53"/>
        <v>0</v>
      </c>
      <c r="AT71" s="63">
        <f>INDEX(Obs_Time!$D$11:$T$211,  MATCH($AF71, Obs_Time!$B$11:$B$211, 0), MATCH(AT$4, Obs_Time!$D$3:$T$3, 0) )</f>
        <v>0</v>
      </c>
      <c r="AU71" s="61">
        <f t="shared" si="54"/>
        <v>0</v>
      </c>
      <c r="AV71" s="63">
        <f>INDEX(Obs_Time!$D$11:$T$211,  MATCH($AF71, Obs_Time!$B$11:$B$211, 0), MATCH(AV$4, Obs_Time!$D$3:$T$3, 0) )</f>
        <v>0</v>
      </c>
      <c r="AW71" s="61">
        <f t="shared" si="55"/>
        <v>0</v>
      </c>
      <c r="AX71" s="63">
        <f>INDEX(Obs_Time!$D$11:$T$211,  MATCH($AF71, Obs_Time!$B$11:$B$211, 0), MATCH(AX$4, Obs_Time!$D$3:$T$3, 0) )</f>
        <v>1.77E-5</v>
      </c>
      <c r="AY71" s="61">
        <f t="shared" si="56"/>
        <v>0</v>
      </c>
      <c r="AZ71" s="63">
        <f>INDEX(Obs_Time!$D$11:$T$211,  MATCH($AF71, Obs_Time!$B$11:$B$211, 0), MATCH(AZ$4, Obs_Time!$D$3:$T$3, 0) )</f>
        <v>1.9890000000000001E-4</v>
      </c>
      <c r="BA71" s="61">
        <f t="shared" si="57"/>
        <v>1.6866993621696951E-3</v>
      </c>
      <c r="BB71" s="63">
        <f>INDEX(Obs_Time!$D$11:$T$211,  MATCH($AF71, Obs_Time!$B$11:$B$211, 0), MATCH(BB$4, Obs_Time!$D$3:$T$3, 0) )</f>
        <v>2.9321999999999998E-3</v>
      </c>
      <c r="BC71" s="61">
        <f t="shared" si="58"/>
        <v>1.9227475207727566E-3</v>
      </c>
      <c r="BD71" s="63">
        <f>INDEX(Obs_Time!$D$11:$T$211,  MATCH($AF71, Obs_Time!$B$11:$B$211, 0), MATCH(BD$4, Obs_Time!$D$3:$T$3, 0) )</f>
        <v>2.1748000000000002E-3</v>
      </c>
      <c r="BF71" s="31">
        <f t="shared" si="59"/>
        <v>124</v>
      </c>
      <c r="BG71" s="31">
        <f t="shared" si="60"/>
        <v>125</v>
      </c>
      <c r="BH71" s="57">
        <f t="shared" si="61"/>
        <v>1.2769117199893688E-6</v>
      </c>
      <c r="BI71" s="57">
        <f t="shared" si="62"/>
        <v>8.5104932712668652E-8</v>
      </c>
      <c r="BJ71" s="57">
        <f t="shared" si="63"/>
        <v>0</v>
      </c>
      <c r="BK71" s="58">
        <f t="shared" si="64"/>
        <v>1.3500309248241427E-3</v>
      </c>
      <c r="BL71" s="57">
        <f t="shared" si="65"/>
        <v>0</v>
      </c>
      <c r="BM71" s="57">
        <f t="shared" si="66"/>
        <v>0</v>
      </c>
      <c r="BN71" s="57">
        <f t="shared" si="67"/>
        <v>0</v>
      </c>
      <c r="BQ71" s="57">
        <f t="shared" si="68"/>
        <v>6.8726163503159504E-6</v>
      </c>
      <c r="BR71" s="57">
        <f t="shared" si="69"/>
        <v>0</v>
      </c>
      <c r="BS71" s="57">
        <f t="shared" si="70"/>
        <v>1.0557090834776867E-7</v>
      </c>
      <c r="BT71" s="57">
        <f t="shared" si="71"/>
        <v>0</v>
      </c>
      <c r="BU71" s="57">
        <f t="shared" si="72"/>
        <v>0</v>
      </c>
      <c r="BV71" s="57">
        <f t="shared" si="73"/>
        <v>0</v>
      </c>
      <c r="BW71" s="57">
        <f t="shared" si="74"/>
        <v>0</v>
      </c>
      <c r="BX71" s="58">
        <f t="shared" si="75"/>
        <v>0</v>
      </c>
      <c r="BY71" s="57">
        <f t="shared" si="76"/>
        <v>0</v>
      </c>
      <c r="BZ71" s="57">
        <f t="shared" si="77"/>
        <v>0</v>
      </c>
      <c r="CA71" s="58">
        <f t="shared" si="78"/>
        <v>1.1807282067774108E-3</v>
      </c>
      <c r="CB71" s="57">
        <f t="shared" si="79"/>
        <v>0</v>
      </c>
      <c r="CC71" s="57">
        <f t="shared" si="80"/>
        <v>0</v>
      </c>
      <c r="CD71" s="57">
        <f t="shared" si="81"/>
        <v>0</v>
      </c>
      <c r="CE71" s="57">
        <f t="shared" si="82"/>
        <v>1.4881143160989784E-3</v>
      </c>
      <c r="CF71" s="57">
        <f t="shared" si="83"/>
        <v>0</v>
      </c>
      <c r="CG71" s="57">
        <f t="shared" si="84"/>
        <v>0</v>
      </c>
      <c r="CH71" s="57">
        <f t="shared" si="85"/>
        <v>0</v>
      </c>
      <c r="CI71" s="58">
        <f t="shared" si="86"/>
        <v>9.6938269386926819E-7</v>
      </c>
      <c r="CJ71" s="57">
        <f t="shared" si="87"/>
        <v>0</v>
      </c>
      <c r="CL71" s="30">
        <f>Obs_Time!B73</f>
        <v>124</v>
      </c>
      <c r="CM71" s="26">
        <f t="shared" si="88"/>
        <v>125</v>
      </c>
      <c r="CN71" s="20">
        <f t="shared" si="20"/>
        <v>11.829999999999998</v>
      </c>
      <c r="CO71" s="20">
        <f t="shared" si="21"/>
        <v>0.39</v>
      </c>
      <c r="CP71" s="20">
        <f t="shared" si="22"/>
        <v>0</v>
      </c>
      <c r="CQ71" s="106">
        <f t="shared" si="23"/>
        <v>233.25</v>
      </c>
      <c r="CR71" s="143"/>
      <c r="CS71" s="20">
        <f t="shared" si="24"/>
        <v>0</v>
      </c>
      <c r="CT71" s="20">
        <f t="shared" si="25"/>
        <v>0</v>
      </c>
      <c r="CW71" s="20">
        <f t="shared" si="26"/>
        <v>11.44</v>
      </c>
      <c r="CX71" s="20">
        <f t="shared" si="27"/>
        <v>0</v>
      </c>
      <c r="CY71" s="20">
        <f t="shared" si="28"/>
        <v>0.39</v>
      </c>
      <c r="CZ71" s="20">
        <f t="shared" si="29"/>
        <v>0</v>
      </c>
      <c r="DA71" s="20">
        <f t="shared" si="30"/>
        <v>0</v>
      </c>
      <c r="DB71" s="20">
        <f t="shared" si="31"/>
        <v>0</v>
      </c>
      <c r="DC71" s="20">
        <f t="shared" si="32"/>
        <v>0</v>
      </c>
      <c r="DD71" s="106">
        <f t="shared" si="33"/>
        <v>0</v>
      </c>
      <c r="DE71" s="20">
        <f t="shared" si="34"/>
        <v>0</v>
      </c>
      <c r="DF71" s="20">
        <f t="shared" si="35"/>
        <v>0</v>
      </c>
      <c r="DG71" s="106">
        <f t="shared" si="36"/>
        <v>91.639999999999986</v>
      </c>
      <c r="DH71" s="143"/>
      <c r="DI71" s="20">
        <f t="shared" si="37"/>
        <v>0</v>
      </c>
      <c r="DJ71" s="20">
        <f t="shared" si="38"/>
        <v>0</v>
      </c>
      <c r="DK71" s="20">
        <f t="shared" si="39"/>
        <v>141.61000000000001</v>
      </c>
      <c r="DL71" s="143"/>
      <c r="DM71" s="20">
        <f t="shared" si="40"/>
        <v>0</v>
      </c>
      <c r="DN71" s="20">
        <f t="shared" si="41"/>
        <v>0</v>
      </c>
      <c r="DO71" s="106">
        <f t="shared" si="42"/>
        <v>6.0000000000000005E-2</v>
      </c>
      <c r="DP71" s="20">
        <f t="shared" si="43"/>
        <v>0</v>
      </c>
      <c r="DR71" s="31">
        <f t="shared" si="89"/>
        <v>62</v>
      </c>
      <c r="DS71" s="26">
        <f t="shared" si="90"/>
        <v>62.5</v>
      </c>
      <c r="DT71" s="101">
        <f t="shared" si="44"/>
        <v>5788.3600000000006</v>
      </c>
      <c r="DU71" s="101">
        <f t="shared" si="45"/>
        <v>1313.1599999999999</v>
      </c>
      <c r="DV71" s="101">
        <f t="shared" si="46"/>
        <v>1533.02</v>
      </c>
      <c r="DW71" s="102">
        <f t="shared" si="91"/>
        <v>748.17</v>
      </c>
      <c r="DX71" s="144"/>
      <c r="DY71" s="101">
        <f t="shared" si="92"/>
        <v>232.67000000000002</v>
      </c>
      <c r="DZ71" s="101">
        <f t="shared" si="93"/>
        <v>235.55</v>
      </c>
      <c r="EB71" s="84">
        <f>MODEL_DATA!B68</f>
        <v>62</v>
      </c>
      <c r="EC71" s="84">
        <f>MODEL_DATA!C68</f>
        <v>2942.18</v>
      </c>
      <c r="ED71" s="84">
        <f>MODEL_DATA!D68</f>
        <v>153.07</v>
      </c>
      <c r="EE71" s="84">
        <f>MODEL_DATA!E68</f>
        <v>1160.0899999999999</v>
      </c>
      <c r="EF71" s="84">
        <f>MODEL_DATA!F68</f>
        <v>0</v>
      </c>
      <c r="EG71" s="84">
        <f>MODEL_DATA!G68</f>
        <v>0</v>
      </c>
      <c r="EH71" s="84">
        <f>MODEL_DATA!H68</f>
        <v>661</v>
      </c>
      <c r="EI71" s="84">
        <f>MODEL_DATA!I68</f>
        <v>872.02</v>
      </c>
      <c r="EJ71" s="99">
        <f>MODEL_DATA!J68</f>
        <v>55.3</v>
      </c>
      <c r="EK71" s="84">
        <f>MODEL_DATA!K68</f>
        <v>103.94</v>
      </c>
      <c r="EL71" s="84">
        <f>MODEL_DATA!L68</f>
        <v>121.82</v>
      </c>
      <c r="EM71" s="99">
        <f>MODEL_DATA!M68</f>
        <v>458.39</v>
      </c>
      <c r="EN71" s="84">
        <f>MODEL_DATA!N68</f>
        <v>492.19</v>
      </c>
      <c r="EO71" s="84">
        <f>MODEL_DATA!O68</f>
        <v>75.58</v>
      </c>
      <c r="EP71" s="84">
        <f>MODEL_DATA!P68</f>
        <v>73.400000000000006</v>
      </c>
      <c r="EQ71" s="84">
        <f>MODEL_DATA!Q68</f>
        <v>289.77999999999997</v>
      </c>
      <c r="ER71" s="84">
        <f>MODEL_DATA!R68</f>
        <v>417.29</v>
      </c>
      <c r="ES71" s="84">
        <f>MODEL_DATA!S68</f>
        <v>157.09</v>
      </c>
      <c r="ET71" s="84">
        <f>MODEL_DATA!T68</f>
        <v>162.15</v>
      </c>
      <c r="EU71" s="99">
        <f>MODEL_DATA!U68</f>
        <v>77.42</v>
      </c>
      <c r="EV71" s="84">
        <f>MODEL_DATA!V68</f>
        <v>3.61</v>
      </c>
    </row>
    <row r="72" spans="32:152" x14ac:dyDescent="0.25">
      <c r="AF72" s="32">
        <f t="shared" si="97"/>
        <v>124</v>
      </c>
      <c r="AG72" s="61">
        <f t="shared" si="47"/>
        <v>6.8726163503159504E-6</v>
      </c>
      <c r="AH72" s="63">
        <f>INDEX(Obs_Time!$D$11:$T$211,  MATCH($AF72, Obs_Time!$B$11:$B$211, 0), MATCH(AH$4, Obs_Time!$D$3:$T$3, 0) )</f>
        <v>6.9999999999999999E-6</v>
      </c>
      <c r="AI72" s="61">
        <f t="shared" si="48"/>
        <v>0</v>
      </c>
      <c r="AJ72" s="63">
        <f>INDEX(Obs_Time!$D$11:$T$211,  MATCH($AF72, Obs_Time!$B$11:$B$211, 0), MATCH(AJ$4, Obs_Time!$D$3:$T$3, 0) )</f>
        <v>0</v>
      </c>
      <c r="AK72" s="61">
        <f t="shared" si="49"/>
        <v>1.0557090834776867E-7</v>
      </c>
      <c r="AL72" s="63">
        <f>INDEX(Obs_Time!$D$11:$T$211,  MATCH($AF72, Obs_Time!$B$11:$B$211, 0), MATCH(AL$4, Obs_Time!$D$3:$T$3, 0) )</f>
        <v>0</v>
      </c>
      <c r="AM72" s="61">
        <f t="shared" si="50"/>
        <v>0</v>
      </c>
      <c r="AN72" s="63">
        <f>INDEX(Obs_Time!$D$11:$T$211,  MATCH($AF72, Obs_Time!$B$11:$B$211, 0), MATCH(AN$4, Obs_Time!$D$3:$T$3, 0) )</f>
        <v>0</v>
      </c>
      <c r="AO72" s="61">
        <f t="shared" si="51"/>
        <v>0</v>
      </c>
      <c r="AP72" s="63">
        <f>INDEX(Obs_Time!$D$11:$T$211,  MATCH($AF72, Obs_Time!$B$11:$B$211, 0), MATCH(AP$4, Obs_Time!$D$3:$T$3, 0) )</f>
        <v>0</v>
      </c>
      <c r="AQ72" s="61">
        <f t="shared" si="52"/>
        <v>0</v>
      </c>
      <c r="AR72" s="63">
        <f>INDEX(Obs_Time!$D$11:$T$211,  MATCH($AF72, Obs_Time!$B$11:$B$211, 0), MATCH(AR$4, Obs_Time!$D$3:$T$3, 0) )</f>
        <v>0</v>
      </c>
      <c r="AS72" s="61">
        <f t="shared" si="53"/>
        <v>0</v>
      </c>
      <c r="AT72" s="63">
        <f>INDEX(Obs_Time!$D$11:$T$211,  MATCH($AF72, Obs_Time!$B$11:$B$211, 0), MATCH(AT$4, Obs_Time!$D$3:$T$3, 0) )</f>
        <v>0</v>
      </c>
      <c r="AU72" s="61">
        <f t="shared" si="54"/>
        <v>0</v>
      </c>
      <c r="AV72" s="63">
        <f>INDEX(Obs_Time!$D$11:$T$211,  MATCH($AF72, Obs_Time!$B$11:$B$211, 0), MATCH(AV$4, Obs_Time!$D$3:$T$3, 0) )</f>
        <v>0</v>
      </c>
      <c r="AW72" s="61">
        <f t="shared" si="55"/>
        <v>0</v>
      </c>
      <c r="AX72" s="63">
        <f>INDEX(Obs_Time!$D$11:$T$211,  MATCH($AF72, Obs_Time!$B$11:$B$211, 0), MATCH(AX$4, Obs_Time!$D$3:$T$3, 0) )</f>
        <v>1.49E-5</v>
      </c>
      <c r="AY72" s="61">
        <f t="shared" si="56"/>
        <v>0</v>
      </c>
      <c r="AZ72" s="63">
        <f>INDEX(Obs_Time!$D$11:$T$211,  MATCH($AF72, Obs_Time!$B$11:$B$211, 0), MATCH(AZ$4, Obs_Time!$D$3:$T$3, 0) )</f>
        <v>1.55E-4</v>
      </c>
      <c r="BA72" s="61">
        <f t="shared" si="57"/>
        <v>1.1807282067774108E-3</v>
      </c>
      <c r="BB72" s="63">
        <f>INDEX(Obs_Time!$D$11:$T$211,  MATCH($AF72, Obs_Time!$B$11:$B$211, 0), MATCH(BB$4, Obs_Time!$D$3:$T$3, 0) )</f>
        <v>2.8084E-3</v>
      </c>
      <c r="BC72" s="61">
        <f t="shared" si="58"/>
        <v>1.4881143160989784E-3</v>
      </c>
      <c r="BD72" s="63">
        <f>INDEX(Obs_Time!$D$11:$T$211,  MATCH($AF72, Obs_Time!$B$11:$B$211, 0), MATCH(BD$4, Obs_Time!$D$3:$T$3, 0) )</f>
        <v>2.0051000000000001E-3</v>
      </c>
      <c r="BF72" s="31">
        <f t="shared" si="59"/>
        <v>126</v>
      </c>
      <c r="BG72" s="31">
        <f t="shared" si="60"/>
        <v>127</v>
      </c>
      <c r="BH72" s="57">
        <f t="shared" si="61"/>
        <v>6.3036047715451525E-7</v>
      </c>
      <c r="BI72" s="57">
        <f t="shared" si="62"/>
        <v>8.7287110474531949E-9</v>
      </c>
      <c r="BJ72" s="57">
        <f t="shared" si="63"/>
        <v>0</v>
      </c>
      <c r="BK72" s="58">
        <f t="shared" si="64"/>
        <v>1.2064327801515297E-3</v>
      </c>
      <c r="BL72" s="57">
        <f t="shared" si="65"/>
        <v>0</v>
      </c>
      <c r="BM72" s="57">
        <f t="shared" si="66"/>
        <v>0</v>
      </c>
      <c r="BN72" s="57">
        <f t="shared" si="67"/>
        <v>0</v>
      </c>
      <c r="BQ72" s="57">
        <f t="shared" si="68"/>
        <v>3.4843684293559887E-6</v>
      </c>
      <c r="BR72" s="57">
        <f t="shared" si="69"/>
        <v>0</v>
      </c>
      <c r="BS72" s="57">
        <f t="shared" si="70"/>
        <v>1.0827785471566018E-8</v>
      </c>
      <c r="BT72" s="57">
        <f t="shared" si="71"/>
        <v>0</v>
      </c>
      <c r="BU72" s="57">
        <f t="shared" si="72"/>
        <v>0</v>
      </c>
      <c r="BV72" s="57">
        <f t="shared" si="73"/>
        <v>0</v>
      </c>
      <c r="BW72" s="57">
        <f t="shared" si="74"/>
        <v>0</v>
      </c>
      <c r="BX72" s="58">
        <f t="shared" si="75"/>
        <v>0</v>
      </c>
      <c r="BY72" s="57">
        <f t="shared" si="76"/>
        <v>0</v>
      </c>
      <c r="BZ72" s="57">
        <f t="shared" si="77"/>
        <v>0</v>
      </c>
      <c r="CA72" s="58">
        <f t="shared" si="78"/>
        <v>6.6818599741899306E-4</v>
      </c>
      <c r="CB72" s="57">
        <f t="shared" si="79"/>
        <v>0</v>
      </c>
      <c r="CC72" s="57">
        <f t="shared" si="80"/>
        <v>0</v>
      </c>
      <c r="CD72" s="57">
        <f t="shared" si="81"/>
        <v>0</v>
      </c>
      <c r="CE72" s="57">
        <f t="shared" si="82"/>
        <v>1.6454271563786315E-3</v>
      </c>
      <c r="CF72" s="57">
        <f t="shared" si="83"/>
        <v>0</v>
      </c>
      <c r="CG72" s="57">
        <f t="shared" si="84"/>
        <v>0</v>
      </c>
      <c r="CH72" s="57">
        <f t="shared" si="85"/>
        <v>0</v>
      </c>
      <c r="CI72" s="58">
        <f t="shared" si="86"/>
        <v>8.0781891155772345E-7</v>
      </c>
      <c r="CJ72" s="57">
        <f t="shared" si="87"/>
        <v>0</v>
      </c>
      <c r="CL72" s="30">
        <f>Obs_Time!B74</f>
        <v>126</v>
      </c>
      <c r="CM72" s="26">
        <f t="shared" si="88"/>
        <v>127</v>
      </c>
      <c r="CN72" s="20">
        <f t="shared" si="20"/>
        <v>5.84</v>
      </c>
      <c r="CO72" s="20">
        <f t="shared" si="21"/>
        <v>0.04</v>
      </c>
      <c r="CP72" s="20">
        <f t="shared" si="22"/>
        <v>0</v>
      </c>
      <c r="CQ72" s="106">
        <f t="shared" si="23"/>
        <v>208.44</v>
      </c>
      <c r="CR72" s="143"/>
      <c r="CS72" s="20">
        <f t="shared" si="24"/>
        <v>0</v>
      </c>
      <c r="CT72" s="20">
        <f t="shared" si="25"/>
        <v>0</v>
      </c>
      <c r="CW72" s="20">
        <f t="shared" si="26"/>
        <v>5.8</v>
      </c>
      <c r="CX72" s="20">
        <f t="shared" si="27"/>
        <v>0</v>
      </c>
      <c r="CY72" s="20">
        <f t="shared" si="28"/>
        <v>0.04</v>
      </c>
      <c r="CZ72" s="20">
        <f t="shared" si="29"/>
        <v>0</v>
      </c>
      <c r="DA72" s="20">
        <f t="shared" si="30"/>
        <v>0</v>
      </c>
      <c r="DB72" s="20">
        <f t="shared" si="31"/>
        <v>0</v>
      </c>
      <c r="DC72" s="20">
        <f t="shared" si="32"/>
        <v>0</v>
      </c>
      <c r="DD72" s="106">
        <f t="shared" si="33"/>
        <v>0</v>
      </c>
      <c r="DE72" s="20">
        <f t="shared" si="34"/>
        <v>0</v>
      </c>
      <c r="DF72" s="20">
        <f t="shared" si="35"/>
        <v>0</v>
      </c>
      <c r="DG72" s="106">
        <f t="shared" si="36"/>
        <v>51.86</v>
      </c>
      <c r="DH72" s="143"/>
      <c r="DI72" s="20">
        <f t="shared" si="37"/>
        <v>0</v>
      </c>
      <c r="DJ72" s="20">
        <f t="shared" si="38"/>
        <v>0</v>
      </c>
      <c r="DK72" s="20">
        <f t="shared" si="39"/>
        <v>156.57999999999998</v>
      </c>
      <c r="DL72" s="143"/>
      <c r="DM72" s="20">
        <f t="shared" si="40"/>
        <v>0</v>
      </c>
      <c r="DN72" s="20">
        <f t="shared" si="41"/>
        <v>0</v>
      </c>
      <c r="DO72" s="106">
        <f t="shared" si="42"/>
        <v>0.05</v>
      </c>
      <c r="DP72" s="20">
        <f t="shared" si="43"/>
        <v>0</v>
      </c>
      <c r="DR72" s="31">
        <f t="shared" si="89"/>
        <v>63</v>
      </c>
      <c r="DS72" s="26">
        <f t="shared" si="90"/>
        <v>63.5</v>
      </c>
      <c r="DT72" s="101">
        <f t="shared" si="44"/>
        <v>5565.26</v>
      </c>
      <c r="DU72" s="101">
        <f t="shared" si="45"/>
        <v>1300.97</v>
      </c>
      <c r="DV72" s="101">
        <f t="shared" si="46"/>
        <v>1435.44</v>
      </c>
      <c r="DW72" s="102">
        <f t="shared" si="91"/>
        <v>923.09999999999991</v>
      </c>
      <c r="DX72" s="144"/>
      <c r="DY72" s="101">
        <f t="shared" si="92"/>
        <v>257.45</v>
      </c>
      <c r="DZ72" s="101">
        <f t="shared" si="93"/>
        <v>266.24</v>
      </c>
      <c r="EB72" s="84">
        <f>MODEL_DATA!B69</f>
        <v>63</v>
      </c>
      <c r="EC72" s="84">
        <f>MODEL_DATA!C69</f>
        <v>2828.85</v>
      </c>
      <c r="ED72" s="84">
        <f>MODEL_DATA!D69</f>
        <v>161.27000000000001</v>
      </c>
      <c r="EE72" s="84">
        <f>MODEL_DATA!E69</f>
        <v>1139.7</v>
      </c>
      <c r="EF72" s="84">
        <f>MODEL_DATA!F69</f>
        <v>0</v>
      </c>
      <c r="EG72" s="84">
        <f>MODEL_DATA!G69</f>
        <v>0</v>
      </c>
      <c r="EH72" s="84">
        <f>MODEL_DATA!H69</f>
        <v>596.21</v>
      </c>
      <c r="EI72" s="84">
        <f>MODEL_DATA!I69</f>
        <v>839.23</v>
      </c>
      <c r="EJ72" s="99">
        <f>MODEL_DATA!J69</f>
        <v>31.78</v>
      </c>
      <c r="EK72" s="84">
        <f>MODEL_DATA!K69</f>
        <v>92.84</v>
      </c>
      <c r="EL72" s="84">
        <f>MODEL_DATA!L69</f>
        <v>92.51</v>
      </c>
      <c r="EM72" s="99">
        <f>MODEL_DATA!M69</f>
        <v>505.01</v>
      </c>
      <c r="EN72" s="84">
        <f>MODEL_DATA!N69</f>
        <v>486.12</v>
      </c>
      <c r="EO72" s="84">
        <f>MODEL_DATA!O69</f>
        <v>86.95</v>
      </c>
      <c r="EP72" s="84">
        <f>MODEL_DATA!P69</f>
        <v>85.77</v>
      </c>
      <c r="EQ72" s="84">
        <f>MODEL_DATA!Q69</f>
        <v>418.09</v>
      </c>
      <c r="ER72" s="84">
        <f>MODEL_DATA!R69</f>
        <v>414.95</v>
      </c>
      <c r="ES72" s="84">
        <f>MODEL_DATA!S69</f>
        <v>170.5</v>
      </c>
      <c r="ET72" s="84">
        <f>MODEL_DATA!T69</f>
        <v>180.47</v>
      </c>
      <c r="EU72" s="99">
        <f>MODEL_DATA!U69</f>
        <v>72.010000000000005</v>
      </c>
      <c r="EV72" s="84">
        <f>MODEL_DATA!V69</f>
        <v>3.35</v>
      </c>
    </row>
    <row r="73" spans="32:152" x14ac:dyDescent="0.25">
      <c r="AF73" s="32">
        <f t="shared" ref="AF73:AF109" si="98">$CL72</f>
        <v>126</v>
      </c>
      <c r="AG73" s="61">
        <f t="shared" si="47"/>
        <v>3.4843684293559887E-6</v>
      </c>
      <c r="AH73" s="63">
        <f>INDEX(Obs_Time!$D$11:$T$211,  MATCH($AF73, Obs_Time!$B$11:$B$211, 0), MATCH(AH$4, Obs_Time!$D$3:$T$3, 0) )</f>
        <v>3.4999999999999999E-6</v>
      </c>
      <c r="AI73" s="61">
        <f t="shared" si="48"/>
        <v>0</v>
      </c>
      <c r="AJ73" s="63">
        <f>INDEX(Obs_Time!$D$11:$T$211,  MATCH($AF73, Obs_Time!$B$11:$B$211, 0), MATCH(AJ$4, Obs_Time!$D$3:$T$3, 0) )</f>
        <v>0</v>
      </c>
      <c r="AK73" s="61">
        <f t="shared" si="49"/>
        <v>1.0827785471566018E-8</v>
      </c>
      <c r="AL73" s="63">
        <f>INDEX(Obs_Time!$D$11:$T$211,  MATCH($AF73, Obs_Time!$B$11:$B$211, 0), MATCH(AL$4, Obs_Time!$D$3:$T$3, 0) )</f>
        <v>0</v>
      </c>
      <c r="AM73" s="61">
        <f t="shared" si="50"/>
        <v>0</v>
      </c>
      <c r="AN73" s="63">
        <f>INDEX(Obs_Time!$D$11:$T$211,  MATCH($AF73, Obs_Time!$B$11:$B$211, 0), MATCH(AN$4, Obs_Time!$D$3:$T$3, 0) )</f>
        <v>0</v>
      </c>
      <c r="AO73" s="61">
        <f t="shared" si="51"/>
        <v>0</v>
      </c>
      <c r="AP73" s="63">
        <f>INDEX(Obs_Time!$D$11:$T$211,  MATCH($AF73, Obs_Time!$B$11:$B$211, 0), MATCH(AP$4, Obs_Time!$D$3:$T$3, 0) )</f>
        <v>0</v>
      </c>
      <c r="AQ73" s="61">
        <f t="shared" si="52"/>
        <v>0</v>
      </c>
      <c r="AR73" s="63">
        <f>INDEX(Obs_Time!$D$11:$T$211,  MATCH($AF73, Obs_Time!$B$11:$B$211, 0), MATCH(AR$4, Obs_Time!$D$3:$T$3, 0) )</f>
        <v>0</v>
      </c>
      <c r="AS73" s="61">
        <f t="shared" si="53"/>
        <v>0</v>
      </c>
      <c r="AT73" s="63">
        <f>INDEX(Obs_Time!$D$11:$T$211,  MATCH($AF73, Obs_Time!$B$11:$B$211, 0), MATCH(AT$4, Obs_Time!$D$3:$T$3, 0) )</f>
        <v>0</v>
      </c>
      <c r="AU73" s="61">
        <f t="shared" si="54"/>
        <v>0</v>
      </c>
      <c r="AV73" s="63">
        <f>INDEX(Obs_Time!$D$11:$T$211,  MATCH($AF73, Obs_Time!$B$11:$B$211, 0), MATCH(AV$4, Obs_Time!$D$3:$T$3, 0) )</f>
        <v>0</v>
      </c>
      <c r="AW73" s="61">
        <f t="shared" si="55"/>
        <v>0</v>
      </c>
      <c r="AX73" s="63">
        <f>INDEX(Obs_Time!$D$11:$T$211,  MATCH($AF73, Obs_Time!$B$11:$B$211, 0), MATCH(AX$4, Obs_Time!$D$3:$T$3, 0) )</f>
        <v>1.1199999999999999E-5</v>
      </c>
      <c r="AY73" s="61">
        <f t="shared" si="56"/>
        <v>0</v>
      </c>
      <c r="AZ73" s="63">
        <f>INDEX(Obs_Time!$D$11:$T$211,  MATCH($AF73, Obs_Time!$B$11:$B$211, 0), MATCH(AZ$4, Obs_Time!$D$3:$T$3, 0) )</f>
        <v>1.111E-4</v>
      </c>
      <c r="BA73" s="61">
        <f t="shared" si="57"/>
        <v>6.6818599741899306E-4</v>
      </c>
      <c r="BB73" s="63">
        <f>INDEX(Obs_Time!$D$11:$T$211,  MATCH($AF73, Obs_Time!$B$11:$B$211, 0), MATCH(BB$4, Obs_Time!$D$3:$T$3, 0) )</f>
        <v>2.6844999999999998E-3</v>
      </c>
      <c r="BC73" s="61">
        <f t="shared" si="58"/>
        <v>1.6454271563786315E-3</v>
      </c>
      <c r="BD73" s="63">
        <f>INDEX(Obs_Time!$D$11:$T$211,  MATCH($AF73, Obs_Time!$B$11:$B$211, 0), MATCH(BD$4, Obs_Time!$D$3:$T$3, 0) )</f>
        <v>1.8351999999999999E-3</v>
      </c>
      <c r="BF73" s="31">
        <f t="shared" si="59"/>
        <v>128</v>
      </c>
      <c r="BG73" s="31">
        <f t="shared" si="60"/>
        <v>129</v>
      </c>
      <c r="BH73" s="57">
        <f t="shared" si="61"/>
        <v>5.1486634863476664E-7</v>
      </c>
      <c r="BI73" s="57">
        <f t="shared" si="62"/>
        <v>0</v>
      </c>
      <c r="BJ73" s="57">
        <f t="shared" si="63"/>
        <v>0</v>
      </c>
      <c r="BK73" s="58">
        <f t="shared" si="64"/>
        <v>1.2240859176465507E-3</v>
      </c>
      <c r="BL73" s="57">
        <f t="shared" si="65"/>
        <v>0</v>
      </c>
      <c r="BM73" s="57">
        <f t="shared" si="66"/>
        <v>0</v>
      </c>
      <c r="BN73" s="57">
        <f t="shared" si="67"/>
        <v>0</v>
      </c>
      <c r="BQ73" s="57">
        <f t="shared" si="68"/>
        <v>2.8655926565565631E-6</v>
      </c>
      <c r="BR73" s="57">
        <f t="shared" si="69"/>
        <v>0</v>
      </c>
      <c r="BS73" s="57">
        <f t="shared" si="70"/>
        <v>0</v>
      </c>
      <c r="BT73" s="57">
        <f t="shared" si="71"/>
        <v>0</v>
      </c>
      <c r="BU73" s="57">
        <f t="shared" si="72"/>
        <v>0</v>
      </c>
      <c r="BV73" s="57">
        <f t="shared" si="73"/>
        <v>0</v>
      </c>
      <c r="BW73" s="57">
        <f t="shared" si="74"/>
        <v>0</v>
      </c>
      <c r="BX73" s="58">
        <f t="shared" si="75"/>
        <v>0</v>
      </c>
      <c r="BY73" s="57">
        <f t="shared" si="76"/>
        <v>0</v>
      </c>
      <c r="BZ73" s="57">
        <f t="shared" si="77"/>
        <v>0</v>
      </c>
      <c r="CA73" s="58">
        <f t="shared" si="78"/>
        <v>3.9220173084138351E-4</v>
      </c>
      <c r="CB73" s="57">
        <f t="shared" si="79"/>
        <v>0</v>
      </c>
      <c r="CC73" s="57">
        <f t="shared" si="80"/>
        <v>0</v>
      </c>
      <c r="CD73" s="57">
        <f t="shared" si="81"/>
        <v>0</v>
      </c>
      <c r="CE73" s="57">
        <f t="shared" si="82"/>
        <v>1.9025711244242641E-3</v>
      </c>
      <c r="CF73" s="57">
        <f t="shared" si="83"/>
        <v>0</v>
      </c>
      <c r="CG73" s="57">
        <f t="shared" si="84"/>
        <v>0</v>
      </c>
      <c r="CH73" s="57">
        <f t="shared" si="85"/>
        <v>0</v>
      </c>
      <c r="CI73" s="58">
        <f t="shared" si="86"/>
        <v>1.2925102584923574E-6</v>
      </c>
      <c r="CJ73" s="57">
        <f t="shared" si="87"/>
        <v>0</v>
      </c>
      <c r="CL73" s="30">
        <f>Obs_Time!B75</f>
        <v>128</v>
      </c>
      <c r="CM73" s="26">
        <f t="shared" si="88"/>
        <v>129</v>
      </c>
      <c r="CN73" s="20">
        <f t="shared" ref="CN73:CN136" si="99">SUMIFS(DT:DT,$DR:$DR,"&gt;="&amp;$CL73,$DR:$DR,"&lt;"&amp;$CL74)</f>
        <v>4.7699999999999996</v>
      </c>
      <c r="CO73" s="20">
        <f t="shared" ref="CO73:CO136" si="100">SUMIFS(DU:DU,$DR:$DR,"&gt;="&amp;$CL73,$DR:$DR,"&lt;"&amp;$CL74)</f>
        <v>0</v>
      </c>
      <c r="CP73" s="20">
        <f t="shared" ref="CP73:CP136" si="101">SUMIFS(DV:DV,$DR:$DR,"&gt;="&amp;$CL73,$DR:$DR,"&lt;"&amp;$CL74)</f>
        <v>0</v>
      </c>
      <c r="CQ73" s="106">
        <f t="shared" ref="CQ73:CQ136" si="102">SUMIFS(DW:DW,$DR:$DR,"&gt;="&amp;$CL73,$DR:$DR,"&lt;"&amp;$CL74)</f>
        <v>211.49</v>
      </c>
      <c r="CR73" s="143"/>
      <c r="CS73" s="20">
        <f t="shared" ref="CS73:CS136" si="103">SUMIFS(DY:DY,$DR:$DR,"&gt;="&amp;$CL73,$DR:$DR,"&lt;"&amp;$CL74)</f>
        <v>0</v>
      </c>
      <c r="CT73" s="20">
        <f t="shared" ref="CT73:CT136" si="104">SUMIFS(DZ:DZ,$DR:$DR,"&gt;="&amp;$CL73,$DR:$DR,"&lt;"&amp;$CL74)</f>
        <v>0</v>
      </c>
      <c r="CW73" s="20">
        <f t="shared" ref="CW73:CW136" si="105">SUMIFS(EC:EC,$DR:$DR,"&gt;="&amp;$CL73,$DR:$DR,"&lt;"&amp;$CL74)</f>
        <v>4.7699999999999996</v>
      </c>
      <c r="CX73" s="20">
        <f t="shared" ref="CX73:CX136" si="106">SUMIFS(ED:ED,$DR:$DR,"&gt;="&amp;$CL73,$DR:$DR,"&lt;"&amp;$CL74)</f>
        <v>0</v>
      </c>
      <c r="CY73" s="20">
        <f t="shared" ref="CY73:CY136" si="107">SUMIFS(EE:EE,$DR:$DR,"&gt;="&amp;$CL73,$DR:$DR,"&lt;"&amp;$CL74)</f>
        <v>0</v>
      </c>
      <c r="CZ73" s="20">
        <f t="shared" ref="CZ73:CZ136" si="108">SUMIFS(EF:EF,$DR:$DR,"&gt;="&amp;$CL73,$DR:$DR,"&lt;"&amp;$CL74)</f>
        <v>0</v>
      </c>
      <c r="DA73" s="20">
        <f t="shared" ref="DA73:DA136" si="109">SUMIFS(EG:EG,$DR:$DR,"&gt;="&amp;$CL73,$DR:$DR,"&lt;"&amp;$CL74)</f>
        <v>0</v>
      </c>
      <c r="DB73" s="20">
        <f t="shared" ref="DB73:DB136" si="110">SUMIFS(EH:EH,$DR:$DR,"&gt;="&amp;$CL73,$DR:$DR,"&lt;"&amp;$CL74)</f>
        <v>0</v>
      </c>
      <c r="DC73" s="20">
        <f t="shared" ref="DC73:DC136" si="111">SUMIFS(EI:EI,$DR:$DR,"&gt;="&amp;$CL73,$DR:$DR,"&lt;"&amp;$CL74)</f>
        <v>0</v>
      </c>
      <c r="DD73" s="106">
        <f t="shared" ref="DD73:DD136" si="112">SUMIFS(EJ:EJ,$DR:$DR,"&gt;="&amp;$CL73,$DR:$DR,"&lt;"&amp;$CL74)</f>
        <v>0</v>
      </c>
      <c r="DE73" s="20">
        <f t="shared" ref="DE73:DE136" si="113">SUMIFS(EK:EK,$DR:$DR,"&gt;="&amp;$CL73,$DR:$DR,"&lt;"&amp;$CL74)</f>
        <v>0</v>
      </c>
      <c r="DF73" s="20">
        <f t="shared" ref="DF73:DF136" si="114">SUMIFS(EL:EL,$DR:$DR,"&gt;="&amp;$CL73,$DR:$DR,"&lt;"&amp;$CL74)</f>
        <v>0</v>
      </c>
      <c r="DG73" s="106">
        <f t="shared" ref="DG73:DG136" si="115">SUMIFS(EM:EM,$DR:$DR,"&gt;="&amp;$CL73,$DR:$DR,"&lt;"&amp;$CL74)</f>
        <v>30.439999999999998</v>
      </c>
      <c r="DH73" s="143"/>
      <c r="DI73" s="20">
        <f t="shared" ref="DI73:DI136" si="116">SUMIFS(EO:EO,$DR:$DR,"&gt;="&amp;$CL73,$DR:$DR,"&lt;"&amp;$CL74)</f>
        <v>0</v>
      </c>
      <c r="DJ73" s="20">
        <f t="shared" ref="DJ73:DJ136" si="117">SUMIFS(EP:EP,$DR:$DR,"&gt;="&amp;$CL73,$DR:$DR,"&lt;"&amp;$CL74)</f>
        <v>0</v>
      </c>
      <c r="DK73" s="20">
        <f t="shared" ref="DK73:DK136" si="118">SUMIFS(EQ:EQ,$DR:$DR,"&gt;="&amp;$CL73,$DR:$DR,"&lt;"&amp;$CL74)</f>
        <v>181.05</v>
      </c>
      <c r="DL73" s="143"/>
      <c r="DM73" s="20">
        <f t="shared" ref="DM73:DM136" si="119">SUMIFS(ES:ES,$DR:$DR,"&gt;="&amp;$CL73,$DR:$DR,"&lt;"&amp;$CL74)</f>
        <v>0</v>
      </c>
      <c r="DN73" s="20">
        <f t="shared" ref="DN73:DN136" si="120">SUMIFS(ET:ET,$DR:$DR,"&gt;="&amp;$CL73,$DR:$DR,"&lt;"&amp;$CL74)</f>
        <v>0</v>
      </c>
      <c r="DO73" s="106">
        <f t="shared" ref="DO73:DO136" si="121">SUMIFS(EU:EU,$DR:$DR,"&gt;="&amp;$CL73,$DR:$DR,"&lt;"&amp;$CL74)</f>
        <v>0.08</v>
      </c>
      <c r="DP73" s="20">
        <f t="shared" ref="DP73:DP136" si="122">SUMIFS(EV:EV,$DR:$DR,"&gt;="&amp;$CL73,$DR:$DR,"&lt;"&amp;$CL74)</f>
        <v>0</v>
      </c>
      <c r="DR73" s="31">
        <f t="shared" si="89"/>
        <v>64</v>
      </c>
      <c r="DS73" s="26">
        <f t="shared" si="90"/>
        <v>64.5</v>
      </c>
      <c r="DT73" s="101">
        <f t="shared" ref="DT73:DT136" si="123">SUM(EC73:EI73)</f>
        <v>5288.7499999999991</v>
      </c>
      <c r="DU73" s="101">
        <f t="shared" ref="DU73:DU136" si="124">ED73 + EE73</f>
        <v>1273.1500000000001</v>
      </c>
      <c r="DV73" s="101">
        <f t="shared" ref="DV73:DV136" si="125">EH73 + EI73</f>
        <v>1336.98</v>
      </c>
      <c r="DW73" s="102">
        <f t="shared" si="91"/>
        <v>811.1</v>
      </c>
      <c r="DX73" s="144"/>
      <c r="DY73" s="101">
        <f t="shared" si="92"/>
        <v>231.43</v>
      </c>
      <c r="DZ73" s="101">
        <f t="shared" si="93"/>
        <v>250.28</v>
      </c>
      <c r="EB73" s="84">
        <f>MODEL_DATA!B70</f>
        <v>64</v>
      </c>
      <c r="EC73" s="84">
        <f>MODEL_DATA!C70</f>
        <v>2678.62</v>
      </c>
      <c r="ED73" s="84">
        <f>MODEL_DATA!D70</f>
        <v>157.68</v>
      </c>
      <c r="EE73" s="84">
        <f>MODEL_DATA!E70</f>
        <v>1115.47</v>
      </c>
      <c r="EF73" s="84">
        <f>MODEL_DATA!F70</f>
        <v>0</v>
      </c>
      <c r="EG73" s="84">
        <f>MODEL_DATA!G70</f>
        <v>0</v>
      </c>
      <c r="EH73" s="84">
        <f>MODEL_DATA!H70</f>
        <v>547.70000000000005</v>
      </c>
      <c r="EI73" s="84">
        <f>MODEL_DATA!I70</f>
        <v>789.28</v>
      </c>
      <c r="EJ73" s="99">
        <f>MODEL_DATA!J70</f>
        <v>13.96</v>
      </c>
      <c r="EK73" s="84">
        <f>MODEL_DATA!K70</f>
        <v>80.430000000000007</v>
      </c>
      <c r="EL73" s="84">
        <f>MODEL_DATA!L70</f>
        <v>69.819999999999993</v>
      </c>
      <c r="EM73" s="99">
        <f>MODEL_DATA!M70</f>
        <v>486.74</v>
      </c>
      <c r="EN73" s="84">
        <f>MODEL_DATA!N70</f>
        <v>462.67</v>
      </c>
      <c r="EO73" s="84">
        <f>MODEL_DATA!O70</f>
        <v>77.239999999999995</v>
      </c>
      <c r="EP73" s="84">
        <f>MODEL_DATA!P70</f>
        <v>79.099999999999994</v>
      </c>
      <c r="EQ73" s="84">
        <f>MODEL_DATA!Q70</f>
        <v>324.36</v>
      </c>
      <c r="ER73" s="84">
        <f>MODEL_DATA!R70</f>
        <v>506</v>
      </c>
      <c r="ES73" s="84">
        <f>MODEL_DATA!S70</f>
        <v>154.19</v>
      </c>
      <c r="ET73" s="84">
        <f>MODEL_DATA!T70</f>
        <v>171.18</v>
      </c>
      <c r="EU73" s="99">
        <f>MODEL_DATA!U70</f>
        <v>67.31</v>
      </c>
      <c r="EV73" s="84">
        <f>MODEL_DATA!V70</f>
        <v>2.82</v>
      </c>
    </row>
    <row r="74" spans="32:152" x14ac:dyDescent="0.25">
      <c r="AF74" s="32">
        <f t="shared" si="98"/>
        <v>128</v>
      </c>
      <c r="AG74" s="61">
        <f t="shared" ref="AG74:AG137" si="126">INDEX($BH$9:$CJ$209,  MATCH($AF74, $BF$9:$BF$209, 0), MATCH(AG$4, $BH$3:$CJ$3, 0) )</f>
        <v>2.8655926565565631E-6</v>
      </c>
      <c r="AH74" s="63">
        <f>INDEX(Obs_Time!$D$11:$T$211,  MATCH($AF74, Obs_Time!$B$11:$B$211, 0), MATCH(AH$4, Obs_Time!$D$3:$T$3, 0) )</f>
        <v>0</v>
      </c>
      <c r="AI74" s="61">
        <f t="shared" ref="AI74:AI137" si="127">INDEX($BH$9:$CJ$209,  MATCH($AF74, $BF$9:$BF$209, 0), MATCH(AI$4, $BH$3:$CJ$3, 0) )</f>
        <v>0</v>
      </c>
      <c r="AJ74" s="63">
        <f>INDEX(Obs_Time!$D$11:$T$211,  MATCH($AF74, Obs_Time!$B$11:$B$211, 0), MATCH(AJ$4, Obs_Time!$D$3:$T$3, 0) )</f>
        <v>0</v>
      </c>
      <c r="AK74" s="61">
        <f t="shared" ref="AK74:AK137" si="128">INDEX($BH$9:$CJ$209,  MATCH($AF74, $BF$9:$BF$209, 0), MATCH(AK$4, $BH$3:$CJ$3, 0) )</f>
        <v>0</v>
      </c>
      <c r="AL74" s="63">
        <f>INDEX(Obs_Time!$D$11:$T$211,  MATCH($AF74, Obs_Time!$B$11:$B$211, 0), MATCH(AL$4, Obs_Time!$D$3:$T$3, 0) )</f>
        <v>0</v>
      </c>
      <c r="AM74" s="61">
        <f t="shared" ref="AM74:AM137" si="129">INDEX($BH$9:$CJ$209,  MATCH($AF74, $BF$9:$BF$209, 0), MATCH(AM$4, $BH$3:$CJ$3, 0) )</f>
        <v>0</v>
      </c>
      <c r="AN74" s="63">
        <f>INDEX(Obs_Time!$D$11:$T$211,  MATCH($AF74, Obs_Time!$B$11:$B$211, 0), MATCH(AN$4, Obs_Time!$D$3:$T$3, 0) )</f>
        <v>0</v>
      </c>
      <c r="AO74" s="61">
        <f t="shared" ref="AO74:AO137" si="130">INDEX($BH$9:$CJ$209,  MATCH($AF74, $BF$9:$BF$209, 0), MATCH(AO$4, $BH$3:$CJ$3, 0) )</f>
        <v>0</v>
      </c>
      <c r="AP74" s="63">
        <f>INDEX(Obs_Time!$D$11:$T$211,  MATCH($AF74, Obs_Time!$B$11:$B$211, 0), MATCH(AP$4, Obs_Time!$D$3:$T$3, 0) )</f>
        <v>0</v>
      </c>
      <c r="AQ74" s="61">
        <f t="shared" ref="AQ74:AQ137" si="131">INDEX($BH$9:$CJ$209,  MATCH($AF74, $BF$9:$BF$209, 0), MATCH(AQ$4, $BH$3:$CJ$3, 0) )</f>
        <v>0</v>
      </c>
      <c r="AR74" s="63">
        <f>INDEX(Obs_Time!$D$11:$T$211,  MATCH($AF74, Obs_Time!$B$11:$B$211, 0), MATCH(AR$4, Obs_Time!$D$3:$T$3, 0) )</f>
        <v>0</v>
      </c>
      <c r="AS74" s="61">
        <f t="shared" ref="AS74:AS137" si="132">INDEX($BH$9:$CJ$209,  MATCH($AF74, $BF$9:$BF$209, 0), MATCH(AS$4, $BH$3:$CJ$3, 0) )</f>
        <v>0</v>
      </c>
      <c r="AT74" s="63">
        <f>INDEX(Obs_Time!$D$11:$T$211,  MATCH($AF74, Obs_Time!$B$11:$B$211, 0), MATCH(AT$4, Obs_Time!$D$3:$T$3, 0) )</f>
        <v>0</v>
      </c>
      <c r="AU74" s="61">
        <f t="shared" ref="AU74:AU137" si="133">INDEX($BH$9:$CJ$209,  MATCH($AF74, $BF$9:$BF$209, 0), MATCH(AU$4, $BH$3:$CJ$3, 0) )</f>
        <v>0</v>
      </c>
      <c r="AV74" s="63">
        <f>INDEX(Obs_Time!$D$11:$T$211,  MATCH($AF74, Obs_Time!$B$11:$B$211, 0), MATCH(AV$4, Obs_Time!$D$3:$T$3, 0) )</f>
        <v>0</v>
      </c>
      <c r="AW74" s="61">
        <f t="shared" ref="AW74:AW137" si="134">INDEX($BH$9:$CJ$209,  MATCH($AF74, $BF$9:$BF$209, 0), MATCH(AW$4, $BH$3:$CJ$3, 0) )</f>
        <v>0</v>
      </c>
      <c r="AX74" s="63">
        <f>INDEX(Obs_Time!$D$11:$T$211,  MATCH($AF74, Obs_Time!$B$11:$B$211, 0), MATCH(AX$4, Obs_Time!$D$3:$T$3, 0) )</f>
        <v>7.4000000000000003E-6</v>
      </c>
      <c r="AY74" s="61">
        <f t="shared" ref="AY74:AY137" si="135">INDEX($BH$9:$CJ$209,  MATCH($AF74, $BF$9:$BF$209, 0), MATCH(AY$4, $BH$3:$CJ$3, 0) )</f>
        <v>0</v>
      </c>
      <c r="AZ74" s="63">
        <f>INDEX(Obs_Time!$D$11:$T$211,  MATCH($AF74, Obs_Time!$B$11:$B$211, 0), MATCH(AZ$4, Obs_Time!$D$3:$T$3, 0) )</f>
        <v>6.7199999999999994E-5</v>
      </c>
      <c r="BA74" s="61">
        <f t="shared" ref="BA74:BA137" si="136">INDEX($BH$9:$CJ$209,  MATCH($AF74, $BF$9:$BF$209, 0), MATCH(BA$4, $BH$3:$CJ$3, 0) )</f>
        <v>3.9220173084138351E-4</v>
      </c>
      <c r="BB74" s="63">
        <f>INDEX(Obs_Time!$D$11:$T$211,  MATCH($AF74, Obs_Time!$B$11:$B$211, 0), MATCH(BB$4, Obs_Time!$D$3:$T$3, 0) )</f>
        <v>2.3010000000000001E-3</v>
      </c>
      <c r="BC74" s="61">
        <f t="shared" ref="BC74:BC137" si="137">INDEX($BH$9:$CJ$209,  MATCH($AF74, $BF$9:$BF$209, 0), MATCH(BC$4, $BH$3:$CJ$3, 0) )</f>
        <v>1.9025711244242641E-3</v>
      </c>
      <c r="BD74" s="63">
        <f>INDEX(Obs_Time!$D$11:$T$211,  MATCH($AF74, Obs_Time!$B$11:$B$211, 0), MATCH(BD$4, Obs_Time!$D$3:$T$3, 0) )</f>
        <v>1.6655000000000001E-3</v>
      </c>
      <c r="BF74" s="31">
        <f t="shared" ref="BF74:BF105" si="138">$CL74</f>
        <v>130</v>
      </c>
      <c r="BG74" s="31">
        <f t="shared" ref="BG74:BG137" si="139">$CM74</f>
        <v>131</v>
      </c>
      <c r="BH74" s="57">
        <f t="shared" ref="BH74:BH137" si="140">IFERROR(CN74 / CN$6,  0)</f>
        <v>5.8286756449218874E-8</v>
      </c>
      <c r="BI74" s="57">
        <f t="shared" ref="BI74:BI137" si="141">IFERROR(CO74 / CO$6,  0)</f>
        <v>0</v>
      </c>
      <c r="BJ74" s="57">
        <f t="shared" ref="BJ74:BJ137" si="142">IFERROR(CP74 / CP$6,  0)</f>
        <v>0</v>
      </c>
      <c r="BK74" s="58">
        <f t="shared" ref="BK74:BK137" si="143">IFERROR(CQ74 / CQ$6,  0)</f>
        <v>9.8492931394351295E-4</v>
      </c>
      <c r="BL74" s="57">
        <f t="shared" ref="BL74:BL137" si="144">IFERROR(CR74 / CR$6,  0)</f>
        <v>0</v>
      </c>
      <c r="BM74" s="57">
        <f t="shared" ref="BM74:BM137" si="145">IFERROR(CS74 / CS$6,  0)</f>
        <v>0</v>
      </c>
      <c r="BN74" s="57">
        <f t="shared" ref="BN74:BN137" si="146">IFERROR(CT74 / CT$6,  0)</f>
        <v>0</v>
      </c>
      <c r="BQ74" s="57">
        <f t="shared" ref="BQ74:BQ137" si="147">IFERROR(CW74 / CW$6,  0)</f>
        <v>3.2440671583659207E-7</v>
      </c>
      <c r="BR74" s="57">
        <f t="shared" ref="BR74:BR137" si="148">IFERROR(CX74 / CX$6,  0)</f>
        <v>0</v>
      </c>
      <c r="BS74" s="57">
        <f t="shared" ref="BS74:BS137" si="149">IFERROR(CY74 / CY$6,  0)</f>
        <v>0</v>
      </c>
      <c r="BT74" s="57">
        <f t="shared" ref="BT74:BT137" si="150">IFERROR(CZ74 / CZ$6,  0)</f>
        <v>0</v>
      </c>
      <c r="BU74" s="57">
        <f t="shared" ref="BU74:BU137" si="151">IFERROR(DA74 / DA$6,  0)</f>
        <v>0</v>
      </c>
      <c r="BV74" s="57">
        <f t="shared" ref="BV74:BV137" si="152">IFERROR(DB74 / DB$6,  0)</f>
        <v>0</v>
      </c>
      <c r="BW74" s="57">
        <f t="shared" ref="BW74:BW137" si="153">IFERROR(DC74 / DC$6,  0)</f>
        <v>0</v>
      </c>
      <c r="BX74" s="58">
        <f t="shared" ref="BX74:BX137" si="154">IFERROR(DD74 / DD$6,  0)</f>
        <v>0</v>
      </c>
      <c r="BY74" s="57">
        <f t="shared" ref="BY74:BY137" si="155">IFERROR(DE74 / DE$6,  0)</f>
        <v>0</v>
      </c>
      <c r="BZ74" s="57">
        <f t="shared" ref="BZ74:BZ137" si="156">IFERROR(DF74 / DF$6,  0)</f>
        <v>0</v>
      </c>
      <c r="CA74" s="58">
        <f t="shared" ref="CA74:CA137" si="157">IFERROR(DG74 / DG$6,  0)</f>
        <v>3.002069753155137E-4</v>
      </c>
      <c r="CB74" s="57">
        <f t="shared" ref="CB74:CB137" si="158">IFERROR(DH74 / DH$6,  0)</f>
        <v>0</v>
      </c>
      <c r="CC74" s="57">
        <f t="shared" ref="CC74:CC137" si="159">IFERROR(DI74 / DI$6,  0)</f>
        <v>0</v>
      </c>
      <c r="CD74" s="57">
        <f t="shared" ref="CD74:CD137" si="160">IFERROR(DJ74 / DJ$6,  0)</f>
        <v>0</v>
      </c>
      <c r="CE74" s="57">
        <f t="shared" ref="CE74:CE137" si="161">IFERROR(DK74 / DK$6,  0)</f>
        <v>1.5433892352620362E-3</v>
      </c>
      <c r="CF74" s="57">
        <f t="shared" ref="CF74:CF137" si="162">IFERROR(DL74 / DL$6,  0)</f>
        <v>0</v>
      </c>
      <c r="CG74" s="57">
        <f t="shared" ref="CG74:CG137" si="163">IFERROR(DM74 / DM$6,  0)</f>
        <v>0</v>
      </c>
      <c r="CH74" s="57">
        <f t="shared" ref="CH74:CH137" si="164">IFERROR(DN74 / DN$6,  0)</f>
        <v>0</v>
      </c>
      <c r="CI74" s="58">
        <f t="shared" ref="CI74:CI137" si="165">IFERROR(DO74 / DO$6,  0)</f>
        <v>0</v>
      </c>
      <c r="CJ74" s="57">
        <f t="shared" ref="CJ74:CJ137" si="166">IFERROR(DP74 / DP$6,  0)</f>
        <v>0</v>
      </c>
      <c r="CL74" s="30">
        <f>Obs_Time!B76</f>
        <v>130</v>
      </c>
      <c r="CM74" s="26">
        <f t="shared" ref="CM74:CM104" si="167">AVERAGE(CL74:CL75)</f>
        <v>131</v>
      </c>
      <c r="CN74" s="20">
        <f t="shared" si="99"/>
        <v>0.54</v>
      </c>
      <c r="CO74" s="20">
        <f t="shared" si="100"/>
        <v>0</v>
      </c>
      <c r="CP74" s="20">
        <f t="shared" si="101"/>
        <v>0</v>
      </c>
      <c r="CQ74" s="106">
        <f t="shared" si="102"/>
        <v>170.17000000000002</v>
      </c>
      <c r="CR74" s="143"/>
      <c r="CS74" s="20">
        <f t="shared" si="103"/>
        <v>0</v>
      </c>
      <c r="CT74" s="20">
        <f t="shared" si="104"/>
        <v>0</v>
      </c>
      <c r="CW74" s="20">
        <f t="shared" si="105"/>
        <v>0.54</v>
      </c>
      <c r="CX74" s="20">
        <f t="shared" si="106"/>
        <v>0</v>
      </c>
      <c r="CY74" s="20">
        <f t="shared" si="107"/>
        <v>0</v>
      </c>
      <c r="CZ74" s="20">
        <f t="shared" si="108"/>
        <v>0</v>
      </c>
      <c r="DA74" s="20">
        <f t="shared" si="109"/>
        <v>0</v>
      </c>
      <c r="DB74" s="20">
        <f t="shared" si="110"/>
        <v>0</v>
      </c>
      <c r="DC74" s="20">
        <f t="shared" si="111"/>
        <v>0</v>
      </c>
      <c r="DD74" s="106">
        <f t="shared" si="112"/>
        <v>0</v>
      </c>
      <c r="DE74" s="20">
        <f t="shared" si="113"/>
        <v>0</v>
      </c>
      <c r="DF74" s="20">
        <f t="shared" si="114"/>
        <v>0</v>
      </c>
      <c r="DG74" s="106">
        <f t="shared" si="115"/>
        <v>23.3</v>
      </c>
      <c r="DH74" s="143"/>
      <c r="DI74" s="20">
        <f t="shared" si="116"/>
        <v>0</v>
      </c>
      <c r="DJ74" s="20">
        <f t="shared" si="117"/>
        <v>0</v>
      </c>
      <c r="DK74" s="20">
        <f t="shared" si="118"/>
        <v>146.87</v>
      </c>
      <c r="DL74" s="143"/>
      <c r="DM74" s="20">
        <f t="shared" si="119"/>
        <v>0</v>
      </c>
      <c r="DN74" s="20">
        <f t="shared" si="120"/>
        <v>0</v>
      </c>
      <c r="DO74" s="106">
        <f t="shared" si="121"/>
        <v>0</v>
      </c>
      <c r="DP74" s="20">
        <f t="shared" si="122"/>
        <v>0</v>
      </c>
      <c r="DR74" s="31">
        <f t="shared" ref="DR74:DR137" si="168">$EB74</f>
        <v>65</v>
      </c>
      <c r="DS74" s="26">
        <f t="shared" ref="DS74:DS137" si="169">AVERAGE(DR74:DR75)</f>
        <v>65.5</v>
      </c>
      <c r="DT74" s="101">
        <f t="shared" si="123"/>
        <v>5032.37</v>
      </c>
      <c r="DU74" s="101">
        <f t="shared" si="124"/>
        <v>1308.56</v>
      </c>
      <c r="DV74" s="101">
        <f t="shared" si="125"/>
        <v>1258.27</v>
      </c>
      <c r="DW74" s="102">
        <f t="shared" ref="DW74:DW137" si="170">EM74 + EQ74</f>
        <v>846.55</v>
      </c>
      <c r="DX74" s="144"/>
      <c r="DY74" s="101">
        <f t="shared" ref="DY74:DY137" si="171">EO74 + ES74</f>
        <v>260.77</v>
      </c>
      <c r="DZ74" s="101">
        <f t="shared" ref="DZ74:DZ137" si="172">EP74 + ET74</f>
        <v>267.13</v>
      </c>
      <c r="EB74" s="84">
        <f>MODEL_DATA!B71</f>
        <v>65</v>
      </c>
      <c r="EC74" s="84">
        <f>MODEL_DATA!C71</f>
        <v>2465.54</v>
      </c>
      <c r="ED74" s="84">
        <f>MODEL_DATA!D71</f>
        <v>139.47</v>
      </c>
      <c r="EE74" s="84">
        <f>MODEL_DATA!E71</f>
        <v>1169.0899999999999</v>
      </c>
      <c r="EF74" s="84">
        <f>MODEL_DATA!F71</f>
        <v>0</v>
      </c>
      <c r="EG74" s="84">
        <f>MODEL_DATA!G71</f>
        <v>0</v>
      </c>
      <c r="EH74" s="84">
        <f>MODEL_DATA!H71</f>
        <v>500.3</v>
      </c>
      <c r="EI74" s="84">
        <f>MODEL_DATA!I71</f>
        <v>757.97</v>
      </c>
      <c r="EJ74" s="99">
        <f>MODEL_DATA!J71</f>
        <v>5.41</v>
      </c>
      <c r="EK74" s="84">
        <f>MODEL_DATA!K71</f>
        <v>72.16</v>
      </c>
      <c r="EL74" s="84">
        <f>MODEL_DATA!L71</f>
        <v>55.54</v>
      </c>
      <c r="EM74" s="99">
        <f>MODEL_DATA!M71</f>
        <v>476.63</v>
      </c>
      <c r="EN74" s="84">
        <f>MODEL_DATA!N71</f>
        <v>464.1</v>
      </c>
      <c r="EO74" s="84">
        <f>MODEL_DATA!O71</f>
        <v>85.36</v>
      </c>
      <c r="EP74" s="84">
        <f>MODEL_DATA!P71</f>
        <v>84.19</v>
      </c>
      <c r="EQ74" s="84">
        <f>MODEL_DATA!Q71</f>
        <v>369.92</v>
      </c>
      <c r="ER74" s="84">
        <f>MODEL_DATA!R71</f>
        <v>438.3</v>
      </c>
      <c r="ES74" s="84">
        <f>MODEL_DATA!S71</f>
        <v>175.41</v>
      </c>
      <c r="ET74" s="84">
        <f>MODEL_DATA!T71</f>
        <v>182.94</v>
      </c>
      <c r="EU74" s="99">
        <f>MODEL_DATA!U71</f>
        <v>60.09</v>
      </c>
      <c r="EV74" s="84">
        <f>MODEL_DATA!V71</f>
        <v>2.25</v>
      </c>
    </row>
    <row r="75" spans="32:152" x14ac:dyDescent="0.25">
      <c r="AF75" s="32">
        <f t="shared" si="98"/>
        <v>130</v>
      </c>
      <c r="AG75" s="61">
        <f t="shared" si="126"/>
        <v>3.2440671583659207E-7</v>
      </c>
      <c r="AH75" s="63">
        <f>INDEX(Obs_Time!$D$11:$T$211,  MATCH($AF75, Obs_Time!$B$11:$B$211, 0), MATCH(AH$4, Obs_Time!$D$3:$T$3, 0) )</f>
        <v>0</v>
      </c>
      <c r="AI75" s="61">
        <f t="shared" si="127"/>
        <v>0</v>
      </c>
      <c r="AJ75" s="63">
        <f>INDEX(Obs_Time!$D$11:$T$211,  MATCH($AF75, Obs_Time!$B$11:$B$211, 0), MATCH(AJ$4, Obs_Time!$D$3:$T$3, 0) )</f>
        <v>0</v>
      </c>
      <c r="AK75" s="61">
        <f t="shared" si="128"/>
        <v>0</v>
      </c>
      <c r="AL75" s="63">
        <f>INDEX(Obs_Time!$D$11:$T$211,  MATCH($AF75, Obs_Time!$B$11:$B$211, 0), MATCH(AL$4, Obs_Time!$D$3:$T$3, 0) )</f>
        <v>0</v>
      </c>
      <c r="AM75" s="61">
        <f t="shared" si="129"/>
        <v>0</v>
      </c>
      <c r="AN75" s="63">
        <f>INDEX(Obs_Time!$D$11:$T$211,  MATCH($AF75, Obs_Time!$B$11:$B$211, 0), MATCH(AN$4, Obs_Time!$D$3:$T$3, 0) )</f>
        <v>0</v>
      </c>
      <c r="AO75" s="61">
        <f t="shared" si="130"/>
        <v>0</v>
      </c>
      <c r="AP75" s="63">
        <f>INDEX(Obs_Time!$D$11:$T$211,  MATCH($AF75, Obs_Time!$B$11:$B$211, 0), MATCH(AP$4, Obs_Time!$D$3:$T$3, 0) )</f>
        <v>0</v>
      </c>
      <c r="AQ75" s="61">
        <f t="shared" si="131"/>
        <v>0</v>
      </c>
      <c r="AR75" s="63">
        <f>INDEX(Obs_Time!$D$11:$T$211,  MATCH($AF75, Obs_Time!$B$11:$B$211, 0), MATCH(AR$4, Obs_Time!$D$3:$T$3, 0) )</f>
        <v>0</v>
      </c>
      <c r="AS75" s="61">
        <f t="shared" si="132"/>
        <v>0</v>
      </c>
      <c r="AT75" s="63">
        <f>INDEX(Obs_Time!$D$11:$T$211,  MATCH($AF75, Obs_Time!$B$11:$B$211, 0), MATCH(AT$4, Obs_Time!$D$3:$T$3, 0) )</f>
        <v>0</v>
      </c>
      <c r="AU75" s="61">
        <f t="shared" si="133"/>
        <v>0</v>
      </c>
      <c r="AV75" s="63">
        <f>INDEX(Obs_Time!$D$11:$T$211,  MATCH($AF75, Obs_Time!$B$11:$B$211, 0), MATCH(AV$4, Obs_Time!$D$3:$T$3, 0) )</f>
        <v>0</v>
      </c>
      <c r="AW75" s="61">
        <f t="shared" si="134"/>
        <v>0</v>
      </c>
      <c r="AX75" s="63">
        <f>INDEX(Obs_Time!$D$11:$T$211,  MATCH($AF75, Obs_Time!$B$11:$B$211, 0), MATCH(AX$4, Obs_Time!$D$3:$T$3, 0) )</f>
        <v>3.7000000000000002E-6</v>
      </c>
      <c r="AY75" s="61">
        <f t="shared" si="135"/>
        <v>0</v>
      </c>
      <c r="AZ75" s="63">
        <f>INDEX(Obs_Time!$D$11:$T$211,  MATCH($AF75, Obs_Time!$B$11:$B$211, 0), MATCH(AZ$4, Obs_Time!$D$3:$T$3, 0) )</f>
        <v>6.0900000000000003E-5</v>
      </c>
      <c r="BA75" s="61">
        <f t="shared" si="136"/>
        <v>3.002069753155137E-4</v>
      </c>
      <c r="BB75" s="63">
        <f>INDEX(Obs_Time!$D$11:$T$211,  MATCH($AF75, Obs_Time!$B$11:$B$211, 0), MATCH(BB$4, Obs_Time!$D$3:$T$3, 0) )</f>
        <v>1.9174999999999999E-3</v>
      </c>
      <c r="BC75" s="61">
        <f t="shared" si="137"/>
        <v>1.5433892352620362E-3</v>
      </c>
      <c r="BD75" s="63">
        <f>INDEX(Obs_Time!$D$11:$T$211,  MATCH($AF75, Obs_Time!$B$11:$B$211, 0), MATCH(BD$4, Obs_Time!$D$3:$T$3, 0) )</f>
        <v>1.5661E-3</v>
      </c>
      <c r="BF75" s="31">
        <f t="shared" si="138"/>
        <v>132</v>
      </c>
      <c r="BG75" s="31">
        <f t="shared" si="139"/>
        <v>133</v>
      </c>
      <c r="BH75" s="57">
        <f t="shared" si="140"/>
        <v>4.7492912662326487E-8</v>
      </c>
      <c r="BI75" s="57">
        <f t="shared" si="141"/>
        <v>0</v>
      </c>
      <c r="BJ75" s="57">
        <f t="shared" si="142"/>
        <v>0</v>
      </c>
      <c r="BK75" s="58">
        <f t="shared" si="143"/>
        <v>6.2926200277333669E-4</v>
      </c>
      <c r="BL75" s="57">
        <f t="shared" si="144"/>
        <v>0</v>
      </c>
      <c r="BM75" s="57">
        <f t="shared" si="145"/>
        <v>0</v>
      </c>
      <c r="BN75" s="57">
        <f t="shared" si="146"/>
        <v>0</v>
      </c>
      <c r="BQ75" s="57">
        <f t="shared" si="147"/>
        <v>2.6433139808907502E-7</v>
      </c>
      <c r="BR75" s="57">
        <f t="shared" si="148"/>
        <v>0</v>
      </c>
      <c r="BS75" s="57">
        <f t="shared" si="149"/>
        <v>0</v>
      </c>
      <c r="BT75" s="57">
        <f t="shared" si="150"/>
        <v>0</v>
      </c>
      <c r="BU75" s="57">
        <f t="shared" si="151"/>
        <v>0</v>
      </c>
      <c r="BV75" s="57">
        <f t="shared" si="152"/>
        <v>0</v>
      </c>
      <c r="BW75" s="57">
        <f t="shared" si="153"/>
        <v>0</v>
      </c>
      <c r="BX75" s="58">
        <f t="shared" si="154"/>
        <v>0</v>
      </c>
      <c r="BY75" s="57">
        <f t="shared" si="155"/>
        <v>0</v>
      </c>
      <c r="BZ75" s="57">
        <f t="shared" si="156"/>
        <v>0</v>
      </c>
      <c r="CA75" s="58">
        <f t="shared" si="157"/>
        <v>2.7727270853175341E-4</v>
      </c>
      <c r="CB75" s="57">
        <f t="shared" si="158"/>
        <v>0</v>
      </c>
      <c r="CC75" s="57">
        <f t="shared" si="159"/>
        <v>0</v>
      </c>
      <c r="CD75" s="57">
        <f t="shared" si="160"/>
        <v>0</v>
      </c>
      <c r="CE75" s="57">
        <f t="shared" si="161"/>
        <v>9.1634466749403935E-4</v>
      </c>
      <c r="CF75" s="57">
        <f t="shared" si="162"/>
        <v>0</v>
      </c>
      <c r="CG75" s="57">
        <f t="shared" si="163"/>
        <v>0</v>
      </c>
      <c r="CH75" s="57">
        <f t="shared" si="164"/>
        <v>0</v>
      </c>
      <c r="CI75" s="58">
        <f t="shared" si="165"/>
        <v>0</v>
      </c>
      <c r="CJ75" s="57">
        <f t="shared" si="166"/>
        <v>0</v>
      </c>
      <c r="CL75" s="30">
        <f>Obs_Time!B77</f>
        <v>132</v>
      </c>
      <c r="CM75" s="26">
        <f t="shared" si="167"/>
        <v>133</v>
      </c>
      <c r="CN75" s="20">
        <f t="shared" si="99"/>
        <v>0.44</v>
      </c>
      <c r="CO75" s="20">
        <f t="shared" si="100"/>
        <v>0</v>
      </c>
      <c r="CP75" s="20">
        <f t="shared" si="101"/>
        <v>0</v>
      </c>
      <c r="CQ75" s="106">
        <f t="shared" si="102"/>
        <v>108.72</v>
      </c>
      <c r="CR75" s="143"/>
      <c r="CS75" s="20">
        <f t="shared" si="103"/>
        <v>0</v>
      </c>
      <c r="CT75" s="20">
        <f t="shared" si="104"/>
        <v>0</v>
      </c>
      <c r="CW75" s="20">
        <f t="shared" si="105"/>
        <v>0.44</v>
      </c>
      <c r="CX75" s="20">
        <f t="shared" si="106"/>
        <v>0</v>
      </c>
      <c r="CY75" s="20">
        <f t="shared" si="107"/>
        <v>0</v>
      </c>
      <c r="CZ75" s="20">
        <f t="shared" si="108"/>
        <v>0</v>
      </c>
      <c r="DA75" s="20">
        <f t="shared" si="109"/>
        <v>0</v>
      </c>
      <c r="DB75" s="20">
        <f t="shared" si="110"/>
        <v>0</v>
      </c>
      <c r="DC75" s="20">
        <f t="shared" si="111"/>
        <v>0</v>
      </c>
      <c r="DD75" s="106">
        <f t="shared" si="112"/>
        <v>0</v>
      </c>
      <c r="DE75" s="20">
        <f t="shared" si="113"/>
        <v>0</v>
      </c>
      <c r="DF75" s="20">
        <f t="shared" si="114"/>
        <v>0</v>
      </c>
      <c r="DG75" s="106">
        <f t="shared" si="115"/>
        <v>21.52</v>
      </c>
      <c r="DH75" s="143"/>
      <c r="DI75" s="20">
        <f t="shared" si="116"/>
        <v>0</v>
      </c>
      <c r="DJ75" s="20">
        <f t="shared" si="117"/>
        <v>0</v>
      </c>
      <c r="DK75" s="20">
        <f t="shared" si="118"/>
        <v>87.2</v>
      </c>
      <c r="DL75" s="143"/>
      <c r="DM75" s="20">
        <f t="shared" si="119"/>
        <v>0</v>
      </c>
      <c r="DN75" s="20">
        <f t="shared" si="120"/>
        <v>0</v>
      </c>
      <c r="DO75" s="106">
        <f t="shared" si="121"/>
        <v>0</v>
      </c>
      <c r="DP75" s="20">
        <f t="shared" si="122"/>
        <v>0</v>
      </c>
      <c r="DR75" s="31">
        <f t="shared" si="168"/>
        <v>66</v>
      </c>
      <c r="DS75" s="26">
        <f t="shared" si="169"/>
        <v>66.5</v>
      </c>
      <c r="DT75" s="101">
        <f t="shared" si="123"/>
        <v>4752.4399999999996</v>
      </c>
      <c r="DU75" s="101">
        <f t="shared" si="124"/>
        <v>1214.95</v>
      </c>
      <c r="DV75" s="101">
        <f t="shared" si="125"/>
        <v>1212.8600000000001</v>
      </c>
      <c r="DW75" s="102">
        <f t="shared" si="170"/>
        <v>854.56</v>
      </c>
      <c r="DX75" s="144"/>
      <c r="DY75" s="101">
        <f t="shared" si="171"/>
        <v>266.58</v>
      </c>
      <c r="DZ75" s="101">
        <f t="shared" si="172"/>
        <v>279.38</v>
      </c>
      <c r="EB75" s="84">
        <f>MODEL_DATA!B72</f>
        <v>66</v>
      </c>
      <c r="EC75" s="84">
        <f>MODEL_DATA!C72</f>
        <v>2324.63</v>
      </c>
      <c r="ED75" s="84">
        <f>MODEL_DATA!D72</f>
        <v>121.29</v>
      </c>
      <c r="EE75" s="84">
        <f>MODEL_DATA!E72</f>
        <v>1093.6600000000001</v>
      </c>
      <c r="EF75" s="84">
        <f>MODEL_DATA!F72</f>
        <v>0</v>
      </c>
      <c r="EG75" s="84">
        <f>MODEL_DATA!G72</f>
        <v>0</v>
      </c>
      <c r="EH75" s="84">
        <f>MODEL_DATA!H72</f>
        <v>462.78</v>
      </c>
      <c r="EI75" s="84">
        <f>MODEL_DATA!I72</f>
        <v>750.08</v>
      </c>
      <c r="EJ75" s="99">
        <f>MODEL_DATA!J72</f>
        <v>3.35</v>
      </c>
      <c r="EK75" s="84">
        <f>MODEL_DATA!K72</f>
        <v>62.42</v>
      </c>
      <c r="EL75" s="84">
        <f>MODEL_DATA!L72</f>
        <v>47.72</v>
      </c>
      <c r="EM75" s="99">
        <f>MODEL_DATA!M72</f>
        <v>473.84</v>
      </c>
      <c r="EN75" s="84">
        <f>MODEL_DATA!N72</f>
        <v>500.62</v>
      </c>
      <c r="EO75" s="84">
        <f>MODEL_DATA!O72</f>
        <v>91.66</v>
      </c>
      <c r="EP75" s="84">
        <f>MODEL_DATA!P72</f>
        <v>89.88</v>
      </c>
      <c r="EQ75" s="84">
        <f>MODEL_DATA!Q72</f>
        <v>380.72</v>
      </c>
      <c r="ER75" s="84">
        <f>MODEL_DATA!R72</f>
        <v>437.81</v>
      </c>
      <c r="ES75" s="84">
        <f>MODEL_DATA!S72</f>
        <v>174.92</v>
      </c>
      <c r="ET75" s="84">
        <f>MODEL_DATA!T72</f>
        <v>189.5</v>
      </c>
      <c r="EU75" s="99">
        <f>MODEL_DATA!U72</f>
        <v>54.26</v>
      </c>
      <c r="EV75" s="84">
        <f>MODEL_DATA!V72</f>
        <v>2.4</v>
      </c>
    </row>
    <row r="76" spans="32:152" x14ac:dyDescent="0.25">
      <c r="AF76" s="32">
        <f t="shared" si="98"/>
        <v>132</v>
      </c>
      <c r="AG76" s="61">
        <f t="shared" si="126"/>
        <v>2.6433139808907502E-7</v>
      </c>
      <c r="AH76" s="63">
        <f>INDEX(Obs_Time!$D$11:$T$211,  MATCH($AF76, Obs_Time!$B$11:$B$211, 0), MATCH(AH$4, Obs_Time!$D$3:$T$3, 0) )</f>
        <v>0</v>
      </c>
      <c r="AI76" s="61">
        <f t="shared" si="127"/>
        <v>0</v>
      </c>
      <c r="AJ76" s="63">
        <f>INDEX(Obs_Time!$D$11:$T$211,  MATCH($AF76, Obs_Time!$B$11:$B$211, 0), MATCH(AJ$4, Obs_Time!$D$3:$T$3, 0) )</f>
        <v>0</v>
      </c>
      <c r="AK76" s="61">
        <f t="shared" si="128"/>
        <v>0</v>
      </c>
      <c r="AL76" s="63">
        <f>INDEX(Obs_Time!$D$11:$T$211,  MATCH($AF76, Obs_Time!$B$11:$B$211, 0), MATCH(AL$4, Obs_Time!$D$3:$T$3, 0) )</f>
        <v>0</v>
      </c>
      <c r="AM76" s="61">
        <f t="shared" si="129"/>
        <v>0</v>
      </c>
      <c r="AN76" s="63">
        <f>INDEX(Obs_Time!$D$11:$T$211,  MATCH($AF76, Obs_Time!$B$11:$B$211, 0), MATCH(AN$4, Obs_Time!$D$3:$T$3, 0) )</f>
        <v>0</v>
      </c>
      <c r="AO76" s="61">
        <f t="shared" si="130"/>
        <v>0</v>
      </c>
      <c r="AP76" s="63">
        <f>INDEX(Obs_Time!$D$11:$T$211,  MATCH($AF76, Obs_Time!$B$11:$B$211, 0), MATCH(AP$4, Obs_Time!$D$3:$T$3, 0) )</f>
        <v>0</v>
      </c>
      <c r="AQ76" s="61">
        <f t="shared" si="131"/>
        <v>0</v>
      </c>
      <c r="AR76" s="63">
        <f>INDEX(Obs_Time!$D$11:$T$211,  MATCH($AF76, Obs_Time!$B$11:$B$211, 0), MATCH(AR$4, Obs_Time!$D$3:$T$3, 0) )</f>
        <v>0</v>
      </c>
      <c r="AS76" s="61">
        <f t="shared" si="132"/>
        <v>0</v>
      </c>
      <c r="AT76" s="63">
        <f>INDEX(Obs_Time!$D$11:$T$211,  MATCH($AF76, Obs_Time!$B$11:$B$211, 0), MATCH(AT$4, Obs_Time!$D$3:$T$3, 0) )</f>
        <v>0</v>
      </c>
      <c r="AU76" s="61">
        <f t="shared" si="133"/>
        <v>0</v>
      </c>
      <c r="AV76" s="63">
        <f>INDEX(Obs_Time!$D$11:$T$211,  MATCH($AF76, Obs_Time!$B$11:$B$211, 0), MATCH(AV$4, Obs_Time!$D$3:$T$3, 0) )</f>
        <v>0</v>
      </c>
      <c r="AW76" s="61">
        <f t="shared" si="134"/>
        <v>0</v>
      </c>
      <c r="AX76" s="63">
        <f>INDEX(Obs_Time!$D$11:$T$211,  MATCH($AF76, Obs_Time!$B$11:$B$211, 0), MATCH(AX$4, Obs_Time!$D$3:$T$3, 0) )</f>
        <v>0</v>
      </c>
      <c r="AY76" s="61">
        <f t="shared" si="135"/>
        <v>0</v>
      </c>
      <c r="AZ76" s="63">
        <f>INDEX(Obs_Time!$D$11:$T$211,  MATCH($AF76, Obs_Time!$B$11:$B$211, 0), MATCH(AZ$4, Obs_Time!$D$3:$T$3, 0) )</f>
        <v>5.4500000000000003E-5</v>
      </c>
      <c r="BA76" s="61">
        <f t="shared" si="136"/>
        <v>2.7727270853175341E-4</v>
      </c>
      <c r="BB76" s="63">
        <f>INDEX(Obs_Time!$D$11:$T$211,  MATCH($AF76, Obs_Time!$B$11:$B$211, 0), MATCH(BB$4, Obs_Time!$D$3:$T$3, 0) )</f>
        <v>1.534E-3</v>
      </c>
      <c r="BC76" s="61">
        <f t="shared" si="137"/>
        <v>9.1634466749403935E-4</v>
      </c>
      <c r="BD76" s="63">
        <f>INDEX(Obs_Time!$D$11:$T$211,  MATCH($AF76, Obs_Time!$B$11:$B$211, 0), MATCH(BD$4, Obs_Time!$D$3:$T$3, 0) )</f>
        <v>1.4667E-3</v>
      </c>
      <c r="BF76" s="31">
        <f t="shared" si="138"/>
        <v>134</v>
      </c>
      <c r="BG76" s="31">
        <f t="shared" si="139"/>
        <v>135</v>
      </c>
      <c r="BH76" s="57">
        <f t="shared" si="140"/>
        <v>3.3460915739366391E-8</v>
      </c>
      <c r="BI76" s="57">
        <f t="shared" si="141"/>
        <v>0</v>
      </c>
      <c r="BJ76" s="57">
        <f t="shared" si="142"/>
        <v>0</v>
      </c>
      <c r="BK76" s="58">
        <f t="shared" si="143"/>
        <v>5.1790253870638494E-4</v>
      </c>
      <c r="BL76" s="57">
        <f t="shared" si="144"/>
        <v>0</v>
      </c>
      <c r="BM76" s="57">
        <f t="shared" si="145"/>
        <v>0</v>
      </c>
      <c r="BN76" s="57">
        <f t="shared" si="146"/>
        <v>0</v>
      </c>
      <c r="BQ76" s="57">
        <f t="shared" si="147"/>
        <v>1.8623348501730285E-7</v>
      </c>
      <c r="BR76" s="57">
        <f t="shared" si="148"/>
        <v>0</v>
      </c>
      <c r="BS76" s="57">
        <f t="shared" si="149"/>
        <v>0</v>
      </c>
      <c r="BT76" s="57">
        <f t="shared" si="150"/>
        <v>0</v>
      </c>
      <c r="BU76" s="57">
        <f t="shared" si="151"/>
        <v>0</v>
      </c>
      <c r="BV76" s="57">
        <f t="shared" si="152"/>
        <v>0</v>
      </c>
      <c r="BW76" s="57">
        <f t="shared" si="153"/>
        <v>0</v>
      </c>
      <c r="BX76" s="58">
        <f t="shared" si="154"/>
        <v>0</v>
      </c>
      <c r="BY76" s="57">
        <f t="shared" si="155"/>
        <v>0</v>
      </c>
      <c r="BZ76" s="57">
        <f t="shared" si="156"/>
        <v>0</v>
      </c>
      <c r="CA76" s="58">
        <f t="shared" si="157"/>
        <v>2.0846990818047258E-4</v>
      </c>
      <c r="CB76" s="57">
        <f t="shared" si="158"/>
        <v>0</v>
      </c>
      <c r="CC76" s="57">
        <f t="shared" si="159"/>
        <v>0</v>
      </c>
      <c r="CD76" s="57">
        <f t="shared" si="160"/>
        <v>0</v>
      </c>
      <c r="CE76" s="57">
        <f t="shared" si="161"/>
        <v>7.7027596476276486E-4</v>
      </c>
      <c r="CF76" s="57">
        <f t="shared" si="162"/>
        <v>0</v>
      </c>
      <c r="CG76" s="57">
        <f t="shared" si="163"/>
        <v>0</v>
      </c>
      <c r="CH76" s="57">
        <f t="shared" si="164"/>
        <v>0</v>
      </c>
      <c r="CI76" s="58">
        <f t="shared" si="165"/>
        <v>1.6156378231154468E-7</v>
      </c>
      <c r="CJ76" s="57">
        <f t="shared" si="166"/>
        <v>0</v>
      </c>
      <c r="CL76" s="30">
        <f>Obs_Time!B78</f>
        <v>134</v>
      </c>
      <c r="CM76" s="26">
        <f t="shared" si="167"/>
        <v>135</v>
      </c>
      <c r="CN76" s="20">
        <f t="shared" si="99"/>
        <v>0.31</v>
      </c>
      <c r="CO76" s="20">
        <f t="shared" si="100"/>
        <v>0</v>
      </c>
      <c r="CP76" s="20">
        <f t="shared" si="101"/>
        <v>0</v>
      </c>
      <c r="CQ76" s="106">
        <f t="shared" si="102"/>
        <v>89.48</v>
      </c>
      <c r="CR76" s="143"/>
      <c r="CS76" s="20">
        <f t="shared" si="103"/>
        <v>0</v>
      </c>
      <c r="CT76" s="20">
        <f t="shared" si="104"/>
        <v>0</v>
      </c>
      <c r="CW76" s="20">
        <f t="shared" si="105"/>
        <v>0.31</v>
      </c>
      <c r="CX76" s="20">
        <f t="shared" si="106"/>
        <v>0</v>
      </c>
      <c r="CY76" s="20">
        <f t="shared" si="107"/>
        <v>0</v>
      </c>
      <c r="CZ76" s="20">
        <f t="shared" si="108"/>
        <v>0</v>
      </c>
      <c r="DA76" s="20">
        <f t="shared" si="109"/>
        <v>0</v>
      </c>
      <c r="DB76" s="20">
        <f t="shared" si="110"/>
        <v>0</v>
      </c>
      <c r="DC76" s="20">
        <f t="shared" si="111"/>
        <v>0</v>
      </c>
      <c r="DD76" s="106">
        <f t="shared" si="112"/>
        <v>0</v>
      </c>
      <c r="DE76" s="20">
        <f t="shared" si="113"/>
        <v>0</v>
      </c>
      <c r="DF76" s="20">
        <f t="shared" si="114"/>
        <v>0</v>
      </c>
      <c r="DG76" s="106">
        <f t="shared" si="115"/>
        <v>16.18</v>
      </c>
      <c r="DH76" s="143"/>
      <c r="DI76" s="20">
        <f t="shared" si="116"/>
        <v>0</v>
      </c>
      <c r="DJ76" s="20">
        <f t="shared" si="117"/>
        <v>0</v>
      </c>
      <c r="DK76" s="20">
        <f t="shared" si="118"/>
        <v>73.300000000000011</v>
      </c>
      <c r="DL76" s="143"/>
      <c r="DM76" s="20">
        <f t="shared" si="119"/>
        <v>0</v>
      </c>
      <c r="DN76" s="20">
        <f t="shared" si="120"/>
        <v>0</v>
      </c>
      <c r="DO76" s="106">
        <f t="shared" si="121"/>
        <v>0.01</v>
      </c>
      <c r="DP76" s="20">
        <f t="shared" si="122"/>
        <v>0</v>
      </c>
      <c r="DR76" s="31">
        <f t="shared" si="168"/>
        <v>67</v>
      </c>
      <c r="DS76" s="26">
        <f t="shared" si="169"/>
        <v>67.5</v>
      </c>
      <c r="DT76" s="101">
        <f t="shared" si="123"/>
        <v>4283.47</v>
      </c>
      <c r="DU76" s="101">
        <f t="shared" si="124"/>
        <v>1055.3599999999999</v>
      </c>
      <c r="DV76" s="101">
        <f t="shared" si="125"/>
        <v>1142.6500000000001</v>
      </c>
      <c r="DW76" s="102">
        <f t="shared" si="170"/>
        <v>837.3900000000001</v>
      </c>
      <c r="DX76" s="144"/>
      <c r="DY76" s="101">
        <f t="shared" si="171"/>
        <v>232.9</v>
      </c>
      <c r="DZ76" s="101">
        <f t="shared" si="172"/>
        <v>262.07</v>
      </c>
      <c r="EB76" s="84">
        <f>MODEL_DATA!B73</f>
        <v>67</v>
      </c>
      <c r="EC76" s="84">
        <f>MODEL_DATA!C73</f>
        <v>2085.46</v>
      </c>
      <c r="ED76" s="84">
        <f>MODEL_DATA!D73</f>
        <v>103.46</v>
      </c>
      <c r="EE76" s="84">
        <f>MODEL_DATA!E73</f>
        <v>951.9</v>
      </c>
      <c r="EF76" s="84">
        <f>MODEL_DATA!F73</f>
        <v>0</v>
      </c>
      <c r="EG76" s="84">
        <f>MODEL_DATA!G73</f>
        <v>0</v>
      </c>
      <c r="EH76" s="84">
        <f>MODEL_DATA!H73</f>
        <v>436.67</v>
      </c>
      <c r="EI76" s="84">
        <f>MODEL_DATA!I73</f>
        <v>705.98</v>
      </c>
      <c r="EJ76" s="99">
        <f>MODEL_DATA!J73</f>
        <v>0.39</v>
      </c>
      <c r="EK76" s="84">
        <f>MODEL_DATA!K73</f>
        <v>49.51</v>
      </c>
      <c r="EL76" s="84">
        <f>MODEL_DATA!L73</f>
        <v>33.42</v>
      </c>
      <c r="EM76" s="99">
        <f>MODEL_DATA!M73</f>
        <v>520.84</v>
      </c>
      <c r="EN76" s="84">
        <f>MODEL_DATA!N73</f>
        <v>494.99</v>
      </c>
      <c r="EO76" s="84">
        <f>MODEL_DATA!O73</f>
        <v>81.59</v>
      </c>
      <c r="EP76" s="84">
        <f>MODEL_DATA!P73</f>
        <v>84.64</v>
      </c>
      <c r="EQ76" s="84">
        <f>MODEL_DATA!Q73</f>
        <v>316.55</v>
      </c>
      <c r="ER76" s="84">
        <f>MODEL_DATA!R73</f>
        <v>449.91</v>
      </c>
      <c r="ES76" s="84">
        <f>MODEL_DATA!S73</f>
        <v>151.31</v>
      </c>
      <c r="ET76" s="84">
        <f>MODEL_DATA!T73</f>
        <v>177.43</v>
      </c>
      <c r="EU76" s="99">
        <f>MODEL_DATA!U73</f>
        <v>47.03</v>
      </c>
      <c r="EV76" s="84">
        <f>MODEL_DATA!V73</f>
        <v>1.86</v>
      </c>
    </row>
    <row r="77" spans="32:152" x14ac:dyDescent="0.25">
      <c r="AF77" s="32">
        <f t="shared" si="98"/>
        <v>134</v>
      </c>
      <c r="AG77" s="61">
        <f t="shared" si="126"/>
        <v>1.8623348501730285E-7</v>
      </c>
      <c r="AH77" s="63">
        <f>INDEX(Obs_Time!$D$11:$T$211,  MATCH($AF77, Obs_Time!$B$11:$B$211, 0), MATCH(AH$4, Obs_Time!$D$3:$T$3, 0) )</f>
        <v>0</v>
      </c>
      <c r="AI77" s="61">
        <f t="shared" si="127"/>
        <v>0</v>
      </c>
      <c r="AJ77" s="63">
        <f>INDEX(Obs_Time!$D$11:$T$211,  MATCH($AF77, Obs_Time!$B$11:$B$211, 0), MATCH(AJ$4, Obs_Time!$D$3:$T$3, 0) )</f>
        <v>0</v>
      </c>
      <c r="AK77" s="61">
        <f t="shared" si="128"/>
        <v>0</v>
      </c>
      <c r="AL77" s="63">
        <f>INDEX(Obs_Time!$D$11:$T$211,  MATCH($AF77, Obs_Time!$B$11:$B$211, 0), MATCH(AL$4, Obs_Time!$D$3:$T$3, 0) )</f>
        <v>0</v>
      </c>
      <c r="AM77" s="61">
        <f t="shared" si="129"/>
        <v>0</v>
      </c>
      <c r="AN77" s="63">
        <f>INDEX(Obs_Time!$D$11:$T$211,  MATCH($AF77, Obs_Time!$B$11:$B$211, 0), MATCH(AN$4, Obs_Time!$D$3:$T$3, 0) )</f>
        <v>0</v>
      </c>
      <c r="AO77" s="61">
        <f t="shared" si="130"/>
        <v>0</v>
      </c>
      <c r="AP77" s="63">
        <f>INDEX(Obs_Time!$D$11:$T$211,  MATCH($AF77, Obs_Time!$B$11:$B$211, 0), MATCH(AP$4, Obs_Time!$D$3:$T$3, 0) )</f>
        <v>0</v>
      </c>
      <c r="AQ77" s="61">
        <f t="shared" si="131"/>
        <v>0</v>
      </c>
      <c r="AR77" s="63">
        <f>INDEX(Obs_Time!$D$11:$T$211,  MATCH($AF77, Obs_Time!$B$11:$B$211, 0), MATCH(AR$4, Obs_Time!$D$3:$T$3, 0) )</f>
        <v>0</v>
      </c>
      <c r="AS77" s="61">
        <f t="shared" si="132"/>
        <v>0</v>
      </c>
      <c r="AT77" s="63">
        <f>INDEX(Obs_Time!$D$11:$T$211,  MATCH($AF77, Obs_Time!$B$11:$B$211, 0), MATCH(AT$4, Obs_Time!$D$3:$T$3, 0) )</f>
        <v>0</v>
      </c>
      <c r="AU77" s="61">
        <f t="shared" si="133"/>
        <v>0</v>
      </c>
      <c r="AV77" s="63">
        <f>INDEX(Obs_Time!$D$11:$T$211,  MATCH($AF77, Obs_Time!$B$11:$B$211, 0), MATCH(AV$4, Obs_Time!$D$3:$T$3, 0) )</f>
        <v>0</v>
      </c>
      <c r="AW77" s="61">
        <f t="shared" si="134"/>
        <v>0</v>
      </c>
      <c r="AX77" s="63">
        <f>INDEX(Obs_Time!$D$11:$T$211,  MATCH($AF77, Obs_Time!$B$11:$B$211, 0), MATCH(AX$4, Obs_Time!$D$3:$T$3, 0) )</f>
        <v>0</v>
      </c>
      <c r="AY77" s="61">
        <f t="shared" si="135"/>
        <v>0</v>
      </c>
      <c r="AZ77" s="63">
        <f>INDEX(Obs_Time!$D$11:$T$211,  MATCH($AF77, Obs_Time!$B$11:$B$211, 0), MATCH(AZ$4, Obs_Time!$D$3:$T$3, 0) )</f>
        <v>4.8199999999999999E-5</v>
      </c>
      <c r="BA77" s="61">
        <f t="shared" si="136"/>
        <v>2.0846990818047258E-4</v>
      </c>
      <c r="BB77" s="63">
        <f>INDEX(Obs_Time!$D$11:$T$211,  MATCH($AF77, Obs_Time!$B$11:$B$211, 0), MATCH(BB$4, Obs_Time!$D$3:$T$3, 0) )</f>
        <v>1.1505E-3</v>
      </c>
      <c r="BC77" s="61">
        <f t="shared" si="137"/>
        <v>7.7027596476276486E-4</v>
      </c>
      <c r="BD77" s="63">
        <f>INDEX(Obs_Time!$D$11:$T$211,  MATCH($AF77, Obs_Time!$B$11:$B$211, 0), MATCH(BD$4, Obs_Time!$D$3:$T$3, 0) )</f>
        <v>1.3672999999999999E-3</v>
      </c>
      <c r="BF77" s="31">
        <f t="shared" si="138"/>
        <v>136</v>
      </c>
      <c r="BG77" s="31">
        <f t="shared" si="139"/>
        <v>137</v>
      </c>
      <c r="BH77" s="57">
        <f t="shared" si="140"/>
        <v>0</v>
      </c>
      <c r="BI77" s="57">
        <f t="shared" si="141"/>
        <v>0</v>
      </c>
      <c r="BJ77" s="57">
        <f t="shared" si="142"/>
        <v>0</v>
      </c>
      <c r="BK77" s="58">
        <f t="shared" si="143"/>
        <v>4.4815817581622024E-4</v>
      </c>
      <c r="BL77" s="57">
        <f t="shared" si="144"/>
        <v>0</v>
      </c>
      <c r="BM77" s="57">
        <f t="shared" si="145"/>
        <v>0</v>
      </c>
      <c r="BN77" s="57">
        <f t="shared" si="146"/>
        <v>0</v>
      </c>
      <c r="BQ77" s="57">
        <f t="shared" si="147"/>
        <v>0</v>
      </c>
      <c r="BR77" s="57">
        <f t="shared" si="148"/>
        <v>0</v>
      </c>
      <c r="BS77" s="57">
        <f t="shared" si="149"/>
        <v>0</v>
      </c>
      <c r="BT77" s="57">
        <f t="shared" si="150"/>
        <v>0</v>
      </c>
      <c r="BU77" s="57">
        <f t="shared" si="151"/>
        <v>0</v>
      </c>
      <c r="BV77" s="57">
        <f t="shared" si="152"/>
        <v>0</v>
      </c>
      <c r="BW77" s="57">
        <f t="shared" si="153"/>
        <v>0</v>
      </c>
      <c r="BX77" s="58">
        <f t="shared" si="154"/>
        <v>0</v>
      </c>
      <c r="BY77" s="57">
        <f t="shared" si="155"/>
        <v>0</v>
      </c>
      <c r="BZ77" s="57">
        <f t="shared" si="156"/>
        <v>0</v>
      </c>
      <c r="CA77" s="58">
        <f t="shared" si="157"/>
        <v>1.4056901719709247E-4</v>
      </c>
      <c r="CB77" s="57">
        <f t="shared" si="158"/>
        <v>0</v>
      </c>
      <c r="CC77" s="57">
        <f t="shared" si="159"/>
        <v>0</v>
      </c>
      <c r="CD77" s="57">
        <f t="shared" si="160"/>
        <v>0</v>
      </c>
      <c r="CE77" s="57">
        <f t="shared" si="161"/>
        <v>6.9902806515715016E-4</v>
      </c>
      <c r="CF77" s="57">
        <f t="shared" si="162"/>
        <v>0</v>
      </c>
      <c r="CG77" s="57">
        <f t="shared" si="163"/>
        <v>0</v>
      </c>
      <c r="CH77" s="57">
        <f t="shared" si="164"/>
        <v>0</v>
      </c>
      <c r="CI77" s="58">
        <f t="shared" si="165"/>
        <v>0</v>
      </c>
      <c r="CJ77" s="57">
        <f t="shared" si="166"/>
        <v>0</v>
      </c>
      <c r="CL77" s="30">
        <f>Obs_Time!B79</f>
        <v>136</v>
      </c>
      <c r="CM77" s="26">
        <f t="shared" si="167"/>
        <v>137</v>
      </c>
      <c r="CN77" s="20">
        <f t="shared" si="99"/>
        <v>0</v>
      </c>
      <c r="CO77" s="20">
        <f t="shared" si="100"/>
        <v>0</v>
      </c>
      <c r="CP77" s="20">
        <f t="shared" si="101"/>
        <v>0</v>
      </c>
      <c r="CQ77" s="106">
        <f t="shared" si="102"/>
        <v>77.430000000000007</v>
      </c>
      <c r="CR77" s="143"/>
      <c r="CS77" s="20">
        <f t="shared" si="103"/>
        <v>0</v>
      </c>
      <c r="CT77" s="20">
        <f t="shared" si="104"/>
        <v>0</v>
      </c>
      <c r="CW77" s="20">
        <f t="shared" si="105"/>
        <v>0</v>
      </c>
      <c r="CX77" s="20">
        <f t="shared" si="106"/>
        <v>0</v>
      </c>
      <c r="CY77" s="20">
        <f t="shared" si="107"/>
        <v>0</v>
      </c>
      <c r="CZ77" s="20">
        <f t="shared" si="108"/>
        <v>0</v>
      </c>
      <c r="DA77" s="20">
        <f t="shared" si="109"/>
        <v>0</v>
      </c>
      <c r="DB77" s="20">
        <f t="shared" si="110"/>
        <v>0</v>
      </c>
      <c r="DC77" s="20">
        <f t="shared" si="111"/>
        <v>0</v>
      </c>
      <c r="DD77" s="106">
        <f t="shared" si="112"/>
        <v>0</v>
      </c>
      <c r="DE77" s="20">
        <f t="shared" si="113"/>
        <v>0</v>
      </c>
      <c r="DF77" s="20">
        <f t="shared" si="114"/>
        <v>0</v>
      </c>
      <c r="DG77" s="106">
        <f t="shared" si="115"/>
        <v>10.91</v>
      </c>
      <c r="DH77" s="143"/>
      <c r="DI77" s="20">
        <f t="shared" si="116"/>
        <v>0</v>
      </c>
      <c r="DJ77" s="20">
        <f t="shared" si="117"/>
        <v>0</v>
      </c>
      <c r="DK77" s="20">
        <f t="shared" si="118"/>
        <v>66.52</v>
      </c>
      <c r="DL77" s="143"/>
      <c r="DM77" s="20">
        <f t="shared" si="119"/>
        <v>0</v>
      </c>
      <c r="DN77" s="20">
        <f t="shared" si="120"/>
        <v>0</v>
      </c>
      <c r="DO77" s="106">
        <f t="shared" si="121"/>
        <v>0</v>
      </c>
      <c r="DP77" s="20">
        <f t="shared" si="122"/>
        <v>0</v>
      </c>
      <c r="DR77" s="31">
        <f t="shared" si="168"/>
        <v>68</v>
      </c>
      <c r="DS77" s="26">
        <f t="shared" si="169"/>
        <v>68.5</v>
      </c>
      <c r="DT77" s="101">
        <f t="shared" si="123"/>
        <v>3970.14</v>
      </c>
      <c r="DU77" s="101">
        <f t="shared" si="124"/>
        <v>1088.78</v>
      </c>
      <c r="DV77" s="101">
        <f t="shared" si="125"/>
        <v>1091.47</v>
      </c>
      <c r="DW77" s="102">
        <f t="shared" si="170"/>
        <v>876.5</v>
      </c>
      <c r="DX77" s="144"/>
      <c r="DY77" s="101">
        <f t="shared" si="171"/>
        <v>262.73</v>
      </c>
      <c r="DZ77" s="101">
        <f t="shared" si="172"/>
        <v>291.19</v>
      </c>
      <c r="EB77" s="84">
        <f>MODEL_DATA!B74</f>
        <v>68</v>
      </c>
      <c r="EC77" s="84">
        <f>MODEL_DATA!C74</f>
        <v>1789.89</v>
      </c>
      <c r="ED77" s="84">
        <f>MODEL_DATA!D74</f>
        <v>107.77</v>
      </c>
      <c r="EE77" s="84">
        <f>MODEL_DATA!E74</f>
        <v>981.01</v>
      </c>
      <c r="EF77" s="84">
        <f>MODEL_DATA!F74</f>
        <v>0</v>
      </c>
      <c r="EG77" s="84">
        <f>MODEL_DATA!G74</f>
        <v>0</v>
      </c>
      <c r="EH77" s="84">
        <f>MODEL_DATA!H74</f>
        <v>425.43</v>
      </c>
      <c r="EI77" s="84">
        <f>MODEL_DATA!I74</f>
        <v>666.04</v>
      </c>
      <c r="EJ77" s="99">
        <f>MODEL_DATA!J74</f>
        <v>0.03</v>
      </c>
      <c r="EK77" s="84">
        <f>MODEL_DATA!K74</f>
        <v>33.700000000000003</v>
      </c>
      <c r="EL77" s="84">
        <f>MODEL_DATA!L74</f>
        <v>25.6</v>
      </c>
      <c r="EM77" s="99">
        <f>MODEL_DATA!M74</f>
        <v>518.33000000000004</v>
      </c>
      <c r="EN77" s="84">
        <f>MODEL_DATA!N74</f>
        <v>566.66999999999996</v>
      </c>
      <c r="EO77" s="84">
        <f>MODEL_DATA!O74</f>
        <v>94.53</v>
      </c>
      <c r="EP77" s="84">
        <f>MODEL_DATA!P74</f>
        <v>95.75</v>
      </c>
      <c r="EQ77" s="84">
        <f>MODEL_DATA!Q74</f>
        <v>358.17</v>
      </c>
      <c r="ER77" s="84">
        <f>MODEL_DATA!R74</f>
        <v>513.11</v>
      </c>
      <c r="ES77" s="84">
        <f>MODEL_DATA!S74</f>
        <v>168.2</v>
      </c>
      <c r="ET77" s="84">
        <f>MODEL_DATA!T74</f>
        <v>195.44</v>
      </c>
      <c r="EU77" s="99">
        <f>MODEL_DATA!U74</f>
        <v>37.31</v>
      </c>
      <c r="EV77" s="84">
        <f>MODEL_DATA!V74</f>
        <v>2.2799999999999998</v>
      </c>
    </row>
    <row r="78" spans="32:152" x14ac:dyDescent="0.25">
      <c r="AF78" s="32">
        <f t="shared" si="98"/>
        <v>136</v>
      </c>
      <c r="AG78" s="61">
        <f t="shared" si="126"/>
        <v>0</v>
      </c>
      <c r="AH78" s="63">
        <f>INDEX(Obs_Time!$D$11:$T$211,  MATCH($AF78, Obs_Time!$B$11:$B$211, 0), MATCH(AH$4, Obs_Time!$D$3:$T$3, 0) )</f>
        <v>0</v>
      </c>
      <c r="AI78" s="61">
        <f t="shared" si="127"/>
        <v>0</v>
      </c>
      <c r="AJ78" s="63">
        <f>INDEX(Obs_Time!$D$11:$T$211,  MATCH($AF78, Obs_Time!$B$11:$B$211, 0), MATCH(AJ$4, Obs_Time!$D$3:$T$3, 0) )</f>
        <v>0</v>
      </c>
      <c r="AK78" s="61">
        <f t="shared" si="128"/>
        <v>0</v>
      </c>
      <c r="AL78" s="63">
        <f>INDEX(Obs_Time!$D$11:$T$211,  MATCH($AF78, Obs_Time!$B$11:$B$211, 0), MATCH(AL$4, Obs_Time!$D$3:$T$3, 0) )</f>
        <v>0</v>
      </c>
      <c r="AM78" s="61">
        <f t="shared" si="129"/>
        <v>0</v>
      </c>
      <c r="AN78" s="63">
        <f>INDEX(Obs_Time!$D$11:$T$211,  MATCH($AF78, Obs_Time!$B$11:$B$211, 0), MATCH(AN$4, Obs_Time!$D$3:$T$3, 0) )</f>
        <v>0</v>
      </c>
      <c r="AO78" s="61">
        <f t="shared" si="130"/>
        <v>0</v>
      </c>
      <c r="AP78" s="63">
        <f>INDEX(Obs_Time!$D$11:$T$211,  MATCH($AF78, Obs_Time!$B$11:$B$211, 0), MATCH(AP$4, Obs_Time!$D$3:$T$3, 0) )</f>
        <v>0</v>
      </c>
      <c r="AQ78" s="61">
        <f t="shared" si="131"/>
        <v>0</v>
      </c>
      <c r="AR78" s="63">
        <f>INDEX(Obs_Time!$D$11:$T$211,  MATCH($AF78, Obs_Time!$B$11:$B$211, 0), MATCH(AR$4, Obs_Time!$D$3:$T$3, 0) )</f>
        <v>0</v>
      </c>
      <c r="AS78" s="61">
        <f t="shared" si="132"/>
        <v>0</v>
      </c>
      <c r="AT78" s="63">
        <f>INDEX(Obs_Time!$D$11:$T$211,  MATCH($AF78, Obs_Time!$B$11:$B$211, 0), MATCH(AT$4, Obs_Time!$D$3:$T$3, 0) )</f>
        <v>0</v>
      </c>
      <c r="AU78" s="61">
        <f t="shared" si="133"/>
        <v>0</v>
      </c>
      <c r="AV78" s="63">
        <f>INDEX(Obs_Time!$D$11:$T$211,  MATCH($AF78, Obs_Time!$B$11:$B$211, 0), MATCH(AV$4, Obs_Time!$D$3:$T$3, 0) )</f>
        <v>0</v>
      </c>
      <c r="AW78" s="61">
        <f t="shared" si="134"/>
        <v>0</v>
      </c>
      <c r="AX78" s="63">
        <f>INDEX(Obs_Time!$D$11:$T$211,  MATCH($AF78, Obs_Time!$B$11:$B$211, 0), MATCH(AX$4, Obs_Time!$D$3:$T$3, 0) )</f>
        <v>0</v>
      </c>
      <c r="AY78" s="61">
        <f t="shared" si="135"/>
        <v>0</v>
      </c>
      <c r="AZ78" s="63">
        <f>INDEX(Obs_Time!$D$11:$T$211,  MATCH($AF78, Obs_Time!$B$11:$B$211, 0), MATCH(AZ$4, Obs_Time!$D$3:$T$3, 0) )</f>
        <v>4.18E-5</v>
      </c>
      <c r="BA78" s="61">
        <f t="shared" si="136"/>
        <v>1.4056901719709247E-4</v>
      </c>
      <c r="BB78" s="63">
        <f>INDEX(Obs_Time!$D$11:$T$211,  MATCH($AF78, Obs_Time!$B$11:$B$211, 0), MATCH(BB$4, Obs_Time!$D$3:$T$3, 0) )</f>
        <v>7.67E-4</v>
      </c>
      <c r="BC78" s="61">
        <f t="shared" si="137"/>
        <v>6.9902806515715016E-4</v>
      </c>
      <c r="BD78" s="63">
        <f>INDEX(Obs_Time!$D$11:$T$211,  MATCH($AF78, Obs_Time!$B$11:$B$211, 0), MATCH(BD$4, Obs_Time!$D$3:$T$3, 0) )</f>
        <v>0</v>
      </c>
      <c r="BF78" s="31">
        <f t="shared" si="138"/>
        <v>138</v>
      </c>
      <c r="BG78" s="31">
        <f t="shared" si="139"/>
        <v>139</v>
      </c>
      <c r="BH78" s="57">
        <f t="shared" si="140"/>
        <v>0</v>
      </c>
      <c r="BI78" s="57">
        <f t="shared" si="141"/>
        <v>0</v>
      </c>
      <c r="BJ78" s="57">
        <f t="shared" si="142"/>
        <v>0</v>
      </c>
      <c r="BK78" s="58">
        <f t="shared" si="143"/>
        <v>2.7984563865057787E-4</v>
      </c>
      <c r="BL78" s="57">
        <f t="shared" si="144"/>
        <v>0</v>
      </c>
      <c r="BM78" s="57">
        <f t="shared" si="145"/>
        <v>0</v>
      </c>
      <c r="BN78" s="57">
        <f t="shared" si="146"/>
        <v>0</v>
      </c>
      <c r="BQ78" s="57">
        <f t="shared" si="147"/>
        <v>0</v>
      </c>
      <c r="BR78" s="57">
        <f t="shared" si="148"/>
        <v>0</v>
      </c>
      <c r="BS78" s="57">
        <f t="shared" si="149"/>
        <v>0</v>
      </c>
      <c r="BT78" s="57">
        <f t="shared" si="150"/>
        <v>0</v>
      </c>
      <c r="BU78" s="57">
        <f t="shared" si="151"/>
        <v>0</v>
      </c>
      <c r="BV78" s="57">
        <f t="shared" si="152"/>
        <v>0</v>
      </c>
      <c r="BW78" s="57">
        <f t="shared" si="153"/>
        <v>0</v>
      </c>
      <c r="BX78" s="58">
        <f t="shared" si="154"/>
        <v>0</v>
      </c>
      <c r="BY78" s="57">
        <f t="shared" si="155"/>
        <v>0</v>
      </c>
      <c r="BZ78" s="57">
        <f t="shared" si="156"/>
        <v>0</v>
      </c>
      <c r="CA78" s="58">
        <f t="shared" si="157"/>
        <v>8.3104506042277386E-5</v>
      </c>
      <c r="CB78" s="57">
        <f t="shared" si="158"/>
        <v>0</v>
      </c>
      <c r="CC78" s="57">
        <f t="shared" si="159"/>
        <v>0</v>
      </c>
      <c r="CD78" s="57">
        <f t="shared" si="160"/>
        <v>0</v>
      </c>
      <c r="CE78" s="57">
        <f t="shared" si="161"/>
        <v>4.4030781614679183E-4</v>
      </c>
      <c r="CF78" s="57">
        <f t="shared" si="162"/>
        <v>0</v>
      </c>
      <c r="CG78" s="57">
        <f t="shared" si="163"/>
        <v>0</v>
      </c>
      <c r="CH78" s="57">
        <f t="shared" si="164"/>
        <v>0</v>
      </c>
      <c r="CI78" s="58">
        <f t="shared" si="165"/>
        <v>0</v>
      </c>
      <c r="CJ78" s="57">
        <f t="shared" si="166"/>
        <v>0</v>
      </c>
      <c r="CL78" s="30">
        <f>Obs_Time!B80</f>
        <v>138</v>
      </c>
      <c r="CM78" s="26">
        <f t="shared" si="167"/>
        <v>139</v>
      </c>
      <c r="CN78" s="20">
        <f t="shared" si="99"/>
        <v>0</v>
      </c>
      <c r="CO78" s="20">
        <f t="shared" si="100"/>
        <v>0</v>
      </c>
      <c r="CP78" s="20">
        <f t="shared" si="101"/>
        <v>0</v>
      </c>
      <c r="CQ78" s="106">
        <f t="shared" si="102"/>
        <v>48.349999999999994</v>
      </c>
      <c r="CR78" s="143"/>
      <c r="CS78" s="20">
        <f t="shared" si="103"/>
        <v>0</v>
      </c>
      <c r="CT78" s="20">
        <f t="shared" si="104"/>
        <v>0</v>
      </c>
      <c r="CW78" s="20">
        <f t="shared" si="105"/>
        <v>0</v>
      </c>
      <c r="CX78" s="20">
        <f t="shared" si="106"/>
        <v>0</v>
      </c>
      <c r="CY78" s="20">
        <f t="shared" si="107"/>
        <v>0</v>
      </c>
      <c r="CZ78" s="20">
        <f t="shared" si="108"/>
        <v>0</v>
      </c>
      <c r="DA78" s="20">
        <f t="shared" si="109"/>
        <v>0</v>
      </c>
      <c r="DB78" s="20">
        <f t="shared" si="110"/>
        <v>0</v>
      </c>
      <c r="DC78" s="20">
        <f t="shared" si="111"/>
        <v>0</v>
      </c>
      <c r="DD78" s="106">
        <f t="shared" si="112"/>
        <v>0</v>
      </c>
      <c r="DE78" s="20">
        <f t="shared" si="113"/>
        <v>0</v>
      </c>
      <c r="DF78" s="20">
        <f t="shared" si="114"/>
        <v>0</v>
      </c>
      <c r="DG78" s="106">
        <f t="shared" si="115"/>
        <v>6.4499999999999993</v>
      </c>
      <c r="DH78" s="143"/>
      <c r="DI78" s="20">
        <f t="shared" si="116"/>
        <v>0</v>
      </c>
      <c r="DJ78" s="20">
        <f t="shared" si="117"/>
        <v>0</v>
      </c>
      <c r="DK78" s="20">
        <f t="shared" si="118"/>
        <v>41.9</v>
      </c>
      <c r="DL78" s="143"/>
      <c r="DM78" s="20">
        <f t="shared" si="119"/>
        <v>0</v>
      </c>
      <c r="DN78" s="20">
        <f t="shared" si="120"/>
        <v>0</v>
      </c>
      <c r="DO78" s="106">
        <f t="shared" si="121"/>
        <v>0</v>
      </c>
      <c r="DP78" s="20">
        <f t="shared" si="122"/>
        <v>0</v>
      </c>
      <c r="DR78" s="31">
        <f t="shared" si="168"/>
        <v>69</v>
      </c>
      <c r="DS78" s="26">
        <f t="shared" si="169"/>
        <v>69.5</v>
      </c>
      <c r="DT78" s="101">
        <f t="shared" si="123"/>
        <v>3563.06</v>
      </c>
      <c r="DU78" s="101">
        <f t="shared" si="124"/>
        <v>874.83</v>
      </c>
      <c r="DV78" s="101">
        <f t="shared" si="125"/>
        <v>1004.25</v>
      </c>
      <c r="DW78" s="102">
        <f t="shared" si="170"/>
        <v>865.53</v>
      </c>
      <c r="DX78" s="144"/>
      <c r="DY78" s="101">
        <f t="shared" si="171"/>
        <v>278.02</v>
      </c>
      <c r="DZ78" s="101">
        <f t="shared" si="172"/>
        <v>319.97000000000003</v>
      </c>
      <c r="EB78" s="84">
        <f>MODEL_DATA!B75</f>
        <v>69</v>
      </c>
      <c r="EC78" s="84">
        <f>MODEL_DATA!C75</f>
        <v>1683.98</v>
      </c>
      <c r="ED78" s="84">
        <f>MODEL_DATA!D75</f>
        <v>115.34</v>
      </c>
      <c r="EE78" s="84">
        <f>MODEL_DATA!E75</f>
        <v>759.49</v>
      </c>
      <c r="EF78" s="84">
        <f>MODEL_DATA!F75</f>
        <v>0</v>
      </c>
      <c r="EG78" s="84">
        <f>MODEL_DATA!G75</f>
        <v>0</v>
      </c>
      <c r="EH78" s="84">
        <f>MODEL_DATA!H75</f>
        <v>367.34</v>
      </c>
      <c r="EI78" s="84">
        <f>MODEL_DATA!I75</f>
        <v>636.91</v>
      </c>
      <c r="EJ78" s="99">
        <f>MODEL_DATA!J75</f>
        <v>0</v>
      </c>
      <c r="EK78" s="84">
        <f>MODEL_DATA!K75</f>
        <v>24.39</v>
      </c>
      <c r="EL78" s="84">
        <f>MODEL_DATA!L75</f>
        <v>21.73</v>
      </c>
      <c r="EM78" s="99">
        <f>MODEL_DATA!M75</f>
        <v>474.67</v>
      </c>
      <c r="EN78" s="84">
        <f>MODEL_DATA!N75</f>
        <v>522.65</v>
      </c>
      <c r="EO78" s="84">
        <f>MODEL_DATA!O75</f>
        <v>98.62</v>
      </c>
      <c r="EP78" s="84">
        <f>MODEL_DATA!P75</f>
        <v>106.47</v>
      </c>
      <c r="EQ78" s="84">
        <f>MODEL_DATA!Q75</f>
        <v>390.86</v>
      </c>
      <c r="ER78" s="84">
        <f>MODEL_DATA!R75</f>
        <v>485.86</v>
      </c>
      <c r="ES78" s="84">
        <f>MODEL_DATA!S75</f>
        <v>179.4</v>
      </c>
      <c r="ET78" s="84">
        <f>MODEL_DATA!T75</f>
        <v>213.5</v>
      </c>
      <c r="EU78" s="99">
        <f>MODEL_DATA!U75</f>
        <v>34.03</v>
      </c>
      <c r="EV78" s="84">
        <f>MODEL_DATA!V75</f>
        <v>1.62</v>
      </c>
    </row>
    <row r="79" spans="32:152" x14ac:dyDescent="0.25">
      <c r="AF79" s="32">
        <f t="shared" si="98"/>
        <v>138</v>
      </c>
      <c r="AG79" s="61">
        <f t="shared" si="126"/>
        <v>0</v>
      </c>
      <c r="AH79" s="63">
        <f>INDEX(Obs_Time!$D$11:$T$211,  MATCH($AF79, Obs_Time!$B$11:$B$211, 0), MATCH(AH$4, Obs_Time!$D$3:$T$3, 0) )</f>
        <v>0</v>
      </c>
      <c r="AI79" s="61">
        <f t="shared" si="127"/>
        <v>0</v>
      </c>
      <c r="AJ79" s="63">
        <f>INDEX(Obs_Time!$D$11:$T$211,  MATCH($AF79, Obs_Time!$B$11:$B$211, 0), MATCH(AJ$4, Obs_Time!$D$3:$T$3, 0) )</f>
        <v>0</v>
      </c>
      <c r="AK79" s="61">
        <f t="shared" si="128"/>
        <v>0</v>
      </c>
      <c r="AL79" s="63">
        <f>INDEX(Obs_Time!$D$11:$T$211,  MATCH($AF79, Obs_Time!$B$11:$B$211, 0), MATCH(AL$4, Obs_Time!$D$3:$T$3, 0) )</f>
        <v>0</v>
      </c>
      <c r="AM79" s="61">
        <f t="shared" si="129"/>
        <v>0</v>
      </c>
      <c r="AN79" s="63">
        <f>INDEX(Obs_Time!$D$11:$T$211,  MATCH($AF79, Obs_Time!$B$11:$B$211, 0), MATCH(AN$4, Obs_Time!$D$3:$T$3, 0) )</f>
        <v>0</v>
      </c>
      <c r="AO79" s="61">
        <f t="shared" si="130"/>
        <v>0</v>
      </c>
      <c r="AP79" s="63">
        <f>INDEX(Obs_Time!$D$11:$T$211,  MATCH($AF79, Obs_Time!$B$11:$B$211, 0), MATCH(AP$4, Obs_Time!$D$3:$T$3, 0) )</f>
        <v>0</v>
      </c>
      <c r="AQ79" s="61">
        <f t="shared" si="131"/>
        <v>0</v>
      </c>
      <c r="AR79" s="63">
        <f>INDEX(Obs_Time!$D$11:$T$211,  MATCH($AF79, Obs_Time!$B$11:$B$211, 0), MATCH(AR$4, Obs_Time!$D$3:$T$3, 0) )</f>
        <v>0</v>
      </c>
      <c r="AS79" s="61">
        <f t="shared" si="132"/>
        <v>0</v>
      </c>
      <c r="AT79" s="63">
        <f>INDEX(Obs_Time!$D$11:$T$211,  MATCH($AF79, Obs_Time!$B$11:$B$211, 0), MATCH(AT$4, Obs_Time!$D$3:$T$3, 0) )</f>
        <v>0</v>
      </c>
      <c r="AU79" s="61">
        <f t="shared" si="133"/>
        <v>0</v>
      </c>
      <c r="AV79" s="63">
        <f>INDEX(Obs_Time!$D$11:$T$211,  MATCH($AF79, Obs_Time!$B$11:$B$211, 0), MATCH(AV$4, Obs_Time!$D$3:$T$3, 0) )</f>
        <v>0</v>
      </c>
      <c r="AW79" s="61">
        <f t="shared" si="134"/>
        <v>0</v>
      </c>
      <c r="AX79" s="63">
        <f>INDEX(Obs_Time!$D$11:$T$211,  MATCH($AF79, Obs_Time!$B$11:$B$211, 0), MATCH(AX$4, Obs_Time!$D$3:$T$3, 0) )</f>
        <v>0</v>
      </c>
      <c r="AY79" s="61">
        <f t="shared" si="135"/>
        <v>0</v>
      </c>
      <c r="AZ79" s="63">
        <f>INDEX(Obs_Time!$D$11:$T$211,  MATCH($AF79, Obs_Time!$B$11:$B$211, 0), MATCH(AZ$4, Obs_Time!$D$3:$T$3, 0) )</f>
        <v>3.5500000000000002E-5</v>
      </c>
      <c r="BA79" s="61">
        <f t="shared" si="136"/>
        <v>8.3104506042277386E-5</v>
      </c>
      <c r="BB79" s="63">
        <f>INDEX(Obs_Time!$D$11:$T$211,  MATCH($AF79, Obs_Time!$B$11:$B$211, 0), MATCH(BB$4, Obs_Time!$D$3:$T$3, 0) )</f>
        <v>3.835E-4</v>
      </c>
      <c r="BC79" s="61">
        <f t="shared" si="137"/>
        <v>4.4030781614679183E-4</v>
      </c>
      <c r="BD79" s="63">
        <f>INDEX(Obs_Time!$D$11:$T$211,  MATCH($AF79, Obs_Time!$B$11:$B$211, 0), MATCH(BD$4, Obs_Time!$D$3:$T$3, 0) )</f>
        <v>0</v>
      </c>
      <c r="BF79" s="31">
        <f t="shared" si="138"/>
        <v>140</v>
      </c>
      <c r="BG79" s="31">
        <f t="shared" si="139"/>
        <v>141</v>
      </c>
      <c r="BH79" s="57">
        <f t="shared" si="140"/>
        <v>0</v>
      </c>
      <c r="BI79" s="57">
        <f t="shared" si="141"/>
        <v>0</v>
      </c>
      <c r="BJ79" s="57">
        <f t="shared" si="142"/>
        <v>0</v>
      </c>
      <c r="BK79" s="58">
        <f t="shared" si="143"/>
        <v>2.1357402412008943E-4</v>
      </c>
      <c r="BL79" s="57">
        <f t="shared" si="144"/>
        <v>0</v>
      </c>
      <c r="BM79" s="57">
        <f t="shared" si="145"/>
        <v>0</v>
      </c>
      <c r="BN79" s="57">
        <f t="shared" si="146"/>
        <v>0</v>
      </c>
      <c r="BQ79" s="57">
        <f t="shared" si="147"/>
        <v>0</v>
      </c>
      <c r="BR79" s="57">
        <f t="shared" si="148"/>
        <v>0</v>
      </c>
      <c r="BS79" s="57">
        <f t="shared" si="149"/>
        <v>0</v>
      </c>
      <c r="BT79" s="57">
        <f t="shared" si="150"/>
        <v>0</v>
      </c>
      <c r="BU79" s="57">
        <f t="shared" si="151"/>
        <v>0</v>
      </c>
      <c r="BV79" s="57">
        <f t="shared" si="152"/>
        <v>0</v>
      </c>
      <c r="BW79" s="57">
        <f t="shared" si="153"/>
        <v>0</v>
      </c>
      <c r="BX79" s="58">
        <f t="shared" si="154"/>
        <v>0</v>
      </c>
      <c r="BY79" s="57">
        <f t="shared" si="155"/>
        <v>0</v>
      </c>
      <c r="BZ79" s="57">
        <f t="shared" si="156"/>
        <v>0</v>
      </c>
      <c r="CA79" s="58">
        <f t="shared" si="157"/>
        <v>5.0120392016195202E-5</v>
      </c>
      <c r="CB79" s="57">
        <f t="shared" si="158"/>
        <v>0</v>
      </c>
      <c r="CC79" s="57">
        <f t="shared" si="159"/>
        <v>0</v>
      </c>
      <c r="CD79" s="57">
        <f t="shared" si="160"/>
        <v>0</v>
      </c>
      <c r="CE79" s="57">
        <f t="shared" si="161"/>
        <v>3.4688689763736513E-4</v>
      </c>
      <c r="CF79" s="57">
        <f t="shared" si="162"/>
        <v>0</v>
      </c>
      <c r="CG79" s="57">
        <f t="shared" si="163"/>
        <v>0</v>
      </c>
      <c r="CH79" s="57">
        <f t="shared" si="164"/>
        <v>0</v>
      </c>
      <c r="CI79" s="58">
        <f t="shared" si="165"/>
        <v>0</v>
      </c>
      <c r="CJ79" s="57">
        <f t="shared" si="166"/>
        <v>0</v>
      </c>
      <c r="CL79" s="30">
        <f>Obs_Time!B81</f>
        <v>140</v>
      </c>
      <c r="CM79" s="26">
        <f t="shared" si="167"/>
        <v>141</v>
      </c>
      <c r="CN79" s="20">
        <f t="shared" si="99"/>
        <v>0</v>
      </c>
      <c r="CO79" s="20">
        <f t="shared" si="100"/>
        <v>0</v>
      </c>
      <c r="CP79" s="20">
        <f t="shared" si="101"/>
        <v>0</v>
      </c>
      <c r="CQ79" s="106">
        <f t="shared" si="102"/>
        <v>36.9</v>
      </c>
      <c r="CR79" s="143"/>
      <c r="CS79" s="20">
        <f t="shared" si="103"/>
        <v>0</v>
      </c>
      <c r="CT79" s="20">
        <f t="shared" si="104"/>
        <v>0</v>
      </c>
      <c r="CW79" s="20">
        <f t="shared" si="105"/>
        <v>0</v>
      </c>
      <c r="CX79" s="20">
        <f t="shared" si="106"/>
        <v>0</v>
      </c>
      <c r="CY79" s="20">
        <f t="shared" si="107"/>
        <v>0</v>
      </c>
      <c r="CZ79" s="20">
        <f t="shared" si="108"/>
        <v>0</v>
      </c>
      <c r="DA79" s="20">
        <f t="shared" si="109"/>
        <v>0</v>
      </c>
      <c r="DB79" s="20">
        <f t="shared" si="110"/>
        <v>0</v>
      </c>
      <c r="DC79" s="20">
        <f t="shared" si="111"/>
        <v>0</v>
      </c>
      <c r="DD79" s="106">
        <f t="shared" si="112"/>
        <v>0</v>
      </c>
      <c r="DE79" s="20">
        <f t="shared" si="113"/>
        <v>0</v>
      </c>
      <c r="DF79" s="20">
        <f t="shared" si="114"/>
        <v>0</v>
      </c>
      <c r="DG79" s="106">
        <f t="shared" si="115"/>
        <v>3.89</v>
      </c>
      <c r="DH79" s="143"/>
      <c r="DI79" s="20">
        <f t="shared" si="116"/>
        <v>0</v>
      </c>
      <c r="DJ79" s="20">
        <f t="shared" si="117"/>
        <v>0</v>
      </c>
      <c r="DK79" s="20">
        <f t="shared" si="118"/>
        <v>33.01</v>
      </c>
      <c r="DL79" s="143"/>
      <c r="DM79" s="20">
        <f t="shared" si="119"/>
        <v>0</v>
      </c>
      <c r="DN79" s="20">
        <f t="shared" si="120"/>
        <v>0</v>
      </c>
      <c r="DO79" s="106">
        <f t="shared" si="121"/>
        <v>0</v>
      </c>
      <c r="DP79" s="20">
        <f t="shared" si="122"/>
        <v>0</v>
      </c>
      <c r="DR79" s="31">
        <f t="shared" si="168"/>
        <v>70</v>
      </c>
      <c r="DS79" s="26">
        <f t="shared" si="169"/>
        <v>70.5</v>
      </c>
      <c r="DT79" s="101">
        <f t="shared" si="123"/>
        <v>3161.2000000000003</v>
      </c>
      <c r="DU79" s="101">
        <f t="shared" si="124"/>
        <v>719.2</v>
      </c>
      <c r="DV79" s="101">
        <f t="shared" si="125"/>
        <v>933.65000000000009</v>
      </c>
      <c r="DW79" s="102">
        <f t="shared" si="170"/>
        <v>989.59999999999991</v>
      </c>
      <c r="DX79" s="144"/>
      <c r="DY79" s="101">
        <f t="shared" si="171"/>
        <v>229.01</v>
      </c>
      <c r="DZ79" s="101">
        <f t="shared" si="172"/>
        <v>261.31</v>
      </c>
      <c r="EB79" s="84">
        <f>MODEL_DATA!B76</f>
        <v>70</v>
      </c>
      <c r="EC79" s="84">
        <f>MODEL_DATA!C76</f>
        <v>1508.35</v>
      </c>
      <c r="ED79" s="84">
        <f>MODEL_DATA!D76</f>
        <v>94.76</v>
      </c>
      <c r="EE79" s="84">
        <f>MODEL_DATA!E76</f>
        <v>624.44000000000005</v>
      </c>
      <c r="EF79" s="84">
        <f>MODEL_DATA!F76</f>
        <v>0</v>
      </c>
      <c r="EG79" s="84">
        <f>MODEL_DATA!G76</f>
        <v>0</v>
      </c>
      <c r="EH79" s="84">
        <f>MODEL_DATA!H76</f>
        <v>339.04</v>
      </c>
      <c r="EI79" s="84">
        <f>MODEL_DATA!I76</f>
        <v>594.61</v>
      </c>
      <c r="EJ79" s="99">
        <f>MODEL_DATA!J76</f>
        <v>0</v>
      </c>
      <c r="EK79" s="84">
        <f>MODEL_DATA!K76</f>
        <v>16.96</v>
      </c>
      <c r="EL79" s="84">
        <f>MODEL_DATA!L76</f>
        <v>16.149999999999999</v>
      </c>
      <c r="EM79" s="99">
        <f>MODEL_DATA!M76</f>
        <v>498.15</v>
      </c>
      <c r="EN79" s="84">
        <f>MODEL_DATA!N76</f>
        <v>508.49</v>
      </c>
      <c r="EO79" s="84">
        <f>MODEL_DATA!O76</f>
        <v>84.37</v>
      </c>
      <c r="EP79" s="84">
        <f>MODEL_DATA!P76</f>
        <v>85.57</v>
      </c>
      <c r="EQ79" s="84">
        <f>MODEL_DATA!Q76</f>
        <v>491.45</v>
      </c>
      <c r="ER79" s="84">
        <f>MODEL_DATA!R76</f>
        <v>427.57</v>
      </c>
      <c r="ES79" s="84">
        <f>MODEL_DATA!S76</f>
        <v>144.63999999999999</v>
      </c>
      <c r="ET79" s="84">
        <f>MODEL_DATA!T76</f>
        <v>175.74</v>
      </c>
      <c r="EU79" s="99">
        <f>MODEL_DATA!U76</f>
        <v>29.75</v>
      </c>
      <c r="EV79" s="84">
        <f>MODEL_DATA!V76</f>
        <v>1.57</v>
      </c>
    </row>
    <row r="80" spans="32:152" x14ac:dyDescent="0.25">
      <c r="AF80" s="32">
        <f t="shared" si="98"/>
        <v>140</v>
      </c>
      <c r="AG80" s="61">
        <f t="shared" si="126"/>
        <v>0</v>
      </c>
      <c r="AH80" s="63">
        <f>INDEX(Obs_Time!$D$11:$T$211,  MATCH($AF80, Obs_Time!$B$11:$B$211, 0), MATCH(AH$4, Obs_Time!$D$3:$T$3, 0) )</f>
        <v>0</v>
      </c>
      <c r="AI80" s="61">
        <f t="shared" si="127"/>
        <v>0</v>
      </c>
      <c r="AJ80" s="63">
        <f>INDEX(Obs_Time!$D$11:$T$211,  MATCH($AF80, Obs_Time!$B$11:$B$211, 0), MATCH(AJ$4, Obs_Time!$D$3:$T$3, 0) )</f>
        <v>0</v>
      </c>
      <c r="AK80" s="61">
        <f t="shared" si="128"/>
        <v>0</v>
      </c>
      <c r="AL80" s="63">
        <f>INDEX(Obs_Time!$D$11:$T$211,  MATCH($AF80, Obs_Time!$B$11:$B$211, 0), MATCH(AL$4, Obs_Time!$D$3:$T$3, 0) )</f>
        <v>0</v>
      </c>
      <c r="AM80" s="61">
        <f t="shared" si="129"/>
        <v>0</v>
      </c>
      <c r="AN80" s="63">
        <f>INDEX(Obs_Time!$D$11:$T$211,  MATCH($AF80, Obs_Time!$B$11:$B$211, 0), MATCH(AN$4, Obs_Time!$D$3:$T$3, 0) )</f>
        <v>0</v>
      </c>
      <c r="AO80" s="61">
        <f t="shared" si="130"/>
        <v>0</v>
      </c>
      <c r="AP80" s="63">
        <f>INDEX(Obs_Time!$D$11:$T$211,  MATCH($AF80, Obs_Time!$B$11:$B$211, 0), MATCH(AP$4, Obs_Time!$D$3:$T$3, 0) )</f>
        <v>0</v>
      </c>
      <c r="AQ80" s="61">
        <f t="shared" si="131"/>
        <v>0</v>
      </c>
      <c r="AR80" s="63">
        <f>INDEX(Obs_Time!$D$11:$T$211,  MATCH($AF80, Obs_Time!$B$11:$B$211, 0), MATCH(AR$4, Obs_Time!$D$3:$T$3, 0) )</f>
        <v>0</v>
      </c>
      <c r="AS80" s="61">
        <f t="shared" si="132"/>
        <v>0</v>
      </c>
      <c r="AT80" s="63">
        <f>INDEX(Obs_Time!$D$11:$T$211,  MATCH($AF80, Obs_Time!$B$11:$B$211, 0), MATCH(AT$4, Obs_Time!$D$3:$T$3, 0) )</f>
        <v>0</v>
      </c>
      <c r="AU80" s="61">
        <f t="shared" si="133"/>
        <v>0</v>
      </c>
      <c r="AV80" s="63">
        <f>INDEX(Obs_Time!$D$11:$T$211,  MATCH($AF80, Obs_Time!$B$11:$B$211, 0), MATCH(AV$4, Obs_Time!$D$3:$T$3, 0) )</f>
        <v>0</v>
      </c>
      <c r="AW80" s="61">
        <f t="shared" si="134"/>
        <v>0</v>
      </c>
      <c r="AX80" s="63">
        <f>INDEX(Obs_Time!$D$11:$T$211,  MATCH($AF80, Obs_Time!$B$11:$B$211, 0), MATCH(AX$4, Obs_Time!$D$3:$T$3, 0) )</f>
        <v>0</v>
      </c>
      <c r="AY80" s="61">
        <f t="shared" si="135"/>
        <v>0</v>
      </c>
      <c r="AZ80" s="63">
        <f>INDEX(Obs_Time!$D$11:$T$211,  MATCH($AF80, Obs_Time!$B$11:$B$211, 0), MATCH(AZ$4, Obs_Time!$D$3:$T$3, 0) )</f>
        <v>2.9099999999999999E-5</v>
      </c>
      <c r="BA80" s="61">
        <f t="shared" si="136"/>
        <v>5.0120392016195202E-5</v>
      </c>
      <c r="BB80" s="63">
        <f>INDEX(Obs_Time!$D$11:$T$211,  MATCH($AF80, Obs_Time!$B$11:$B$211, 0), MATCH(BB$4, Obs_Time!$D$3:$T$3, 0) )</f>
        <v>0</v>
      </c>
      <c r="BC80" s="61">
        <f t="shared" si="137"/>
        <v>3.4688689763736513E-4</v>
      </c>
      <c r="BD80" s="63">
        <f>INDEX(Obs_Time!$D$11:$T$211,  MATCH($AF80, Obs_Time!$B$11:$B$211, 0), MATCH(BD$4, Obs_Time!$D$3:$T$3, 0) )</f>
        <v>0</v>
      </c>
      <c r="BF80" s="31">
        <f t="shared" si="138"/>
        <v>142</v>
      </c>
      <c r="BG80" s="31">
        <f t="shared" si="139"/>
        <v>143</v>
      </c>
      <c r="BH80" s="57">
        <f t="shared" si="140"/>
        <v>0</v>
      </c>
      <c r="BI80" s="57">
        <f t="shared" si="141"/>
        <v>0</v>
      </c>
      <c r="BJ80" s="57">
        <f t="shared" si="142"/>
        <v>0</v>
      </c>
      <c r="BK80" s="58">
        <f t="shared" si="143"/>
        <v>1.4660785991766573E-4</v>
      </c>
      <c r="BL80" s="57">
        <f t="shared" si="144"/>
        <v>0</v>
      </c>
      <c r="BM80" s="57">
        <f t="shared" si="145"/>
        <v>0</v>
      </c>
      <c r="BN80" s="57">
        <f t="shared" si="146"/>
        <v>0</v>
      </c>
      <c r="BQ80" s="57">
        <f t="shared" si="147"/>
        <v>0</v>
      </c>
      <c r="BR80" s="57">
        <f t="shared" si="148"/>
        <v>0</v>
      </c>
      <c r="BS80" s="57">
        <f t="shared" si="149"/>
        <v>0</v>
      </c>
      <c r="BT80" s="57">
        <f t="shared" si="150"/>
        <v>0</v>
      </c>
      <c r="BU80" s="57">
        <f t="shared" si="151"/>
        <v>0</v>
      </c>
      <c r="BV80" s="57">
        <f t="shared" si="152"/>
        <v>0</v>
      </c>
      <c r="BW80" s="57">
        <f t="shared" si="153"/>
        <v>0</v>
      </c>
      <c r="BX80" s="58">
        <f t="shared" si="154"/>
        <v>0</v>
      </c>
      <c r="BY80" s="57">
        <f t="shared" si="155"/>
        <v>0</v>
      </c>
      <c r="BZ80" s="57">
        <f t="shared" si="156"/>
        <v>0</v>
      </c>
      <c r="CA80" s="58">
        <f t="shared" si="157"/>
        <v>3.6205218911441779E-5</v>
      </c>
      <c r="CB80" s="57">
        <f t="shared" si="158"/>
        <v>0</v>
      </c>
      <c r="CC80" s="57">
        <f t="shared" si="159"/>
        <v>0</v>
      </c>
      <c r="CD80" s="57">
        <f t="shared" si="160"/>
        <v>0</v>
      </c>
      <c r="CE80" s="57">
        <f t="shared" si="161"/>
        <v>2.3665231550419456E-4</v>
      </c>
      <c r="CF80" s="57">
        <f t="shared" si="162"/>
        <v>0</v>
      </c>
      <c r="CG80" s="57">
        <f t="shared" si="163"/>
        <v>0</v>
      </c>
      <c r="CH80" s="57">
        <f t="shared" si="164"/>
        <v>0</v>
      </c>
      <c r="CI80" s="58">
        <f t="shared" si="165"/>
        <v>0</v>
      </c>
      <c r="CJ80" s="57">
        <f t="shared" si="166"/>
        <v>0</v>
      </c>
      <c r="CL80" s="30">
        <f>Obs_Time!B82</f>
        <v>142</v>
      </c>
      <c r="CM80" s="26">
        <f t="shared" si="167"/>
        <v>143</v>
      </c>
      <c r="CN80" s="20">
        <f t="shared" si="99"/>
        <v>0</v>
      </c>
      <c r="CO80" s="20">
        <f t="shared" si="100"/>
        <v>0</v>
      </c>
      <c r="CP80" s="20">
        <f t="shared" si="101"/>
        <v>0</v>
      </c>
      <c r="CQ80" s="106">
        <f t="shared" si="102"/>
        <v>25.33</v>
      </c>
      <c r="CR80" s="143"/>
      <c r="CS80" s="20">
        <f t="shared" si="103"/>
        <v>0</v>
      </c>
      <c r="CT80" s="20">
        <f t="shared" si="104"/>
        <v>0</v>
      </c>
      <c r="CW80" s="20">
        <f t="shared" si="105"/>
        <v>0</v>
      </c>
      <c r="CX80" s="20">
        <f t="shared" si="106"/>
        <v>0</v>
      </c>
      <c r="CY80" s="20">
        <f t="shared" si="107"/>
        <v>0</v>
      </c>
      <c r="CZ80" s="20">
        <f t="shared" si="108"/>
        <v>0</v>
      </c>
      <c r="DA80" s="20">
        <f t="shared" si="109"/>
        <v>0</v>
      </c>
      <c r="DB80" s="20">
        <f t="shared" si="110"/>
        <v>0</v>
      </c>
      <c r="DC80" s="20">
        <f t="shared" si="111"/>
        <v>0</v>
      </c>
      <c r="DD80" s="106">
        <f t="shared" si="112"/>
        <v>0</v>
      </c>
      <c r="DE80" s="20">
        <f t="shared" si="113"/>
        <v>0</v>
      </c>
      <c r="DF80" s="20">
        <f t="shared" si="114"/>
        <v>0</v>
      </c>
      <c r="DG80" s="106">
        <f t="shared" si="115"/>
        <v>2.81</v>
      </c>
      <c r="DH80" s="143"/>
      <c r="DI80" s="20">
        <f t="shared" si="116"/>
        <v>0</v>
      </c>
      <c r="DJ80" s="20">
        <f t="shared" si="117"/>
        <v>0</v>
      </c>
      <c r="DK80" s="20">
        <f t="shared" si="118"/>
        <v>22.52</v>
      </c>
      <c r="DL80" s="143"/>
      <c r="DM80" s="20">
        <f t="shared" si="119"/>
        <v>0</v>
      </c>
      <c r="DN80" s="20">
        <f t="shared" si="120"/>
        <v>0</v>
      </c>
      <c r="DO80" s="106">
        <f t="shared" si="121"/>
        <v>0</v>
      </c>
      <c r="DP80" s="20">
        <f t="shared" si="122"/>
        <v>0</v>
      </c>
      <c r="DR80" s="31">
        <f t="shared" si="168"/>
        <v>71</v>
      </c>
      <c r="DS80" s="26">
        <f t="shared" si="169"/>
        <v>71.5</v>
      </c>
      <c r="DT80" s="101">
        <f t="shared" si="123"/>
        <v>2968.8500000000004</v>
      </c>
      <c r="DU80" s="101">
        <f t="shared" si="124"/>
        <v>731.19</v>
      </c>
      <c r="DV80" s="101">
        <f t="shared" si="125"/>
        <v>892.45</v>
      </c>
      <c r="DW80" s="102">
        <f t="shared" si="170"/>
        <v>924.77</v>
      </c>
      <c r="DX80" s="144"/>
      <c r="DY80" s="101">
        <f t="shared" si="171"/>
        <v>229.39</v>
      </c>
      <c r="DZ80" s="101">
        <f t="shared" si="172"/>
        <v>269.39</v>
      </c>
      <c r="EB80" s="84">
        <f>MODEL_DATA!B77</f>
        <v>71</v>
      </c>
      <c r="EC80" s="84">
        <f>MODEL_DATA!C77</f>
        <v>1345.21</v>
      </c>
      <c r="ED80" s="84">
        <f>MODEL_DATA!D77</f>
        <v>76.83</v>
      </c>
      <c r="EE80" s="84">
        <f>MODEL_DATA!E77</f>
        <v>654.36</v>
      </c>
      <c r="EF80" s="84">
        <f>MODEL_DATA!F77</f>
        <v>0</v>
      </c>
      <c r="EG80" s="84">
        <f>MODEL_DATA!G77</f>
        <v>0</v>
      </c>
      <c r="EH80" s="84">
        <f>MODEL_DATA!H77</f>
        <v>320.88</v>
      </c>
      <c r="EI80" s="84">
        <f>MODEL_DATA!I77</f>
        <v>571.57000000000005</v>
      </c>
      <c r="EJ80" s="99">
        <f>MODEL_DATA!J77</f>
        <v>0</v>
      </c>
      <c r="EK80" s="84">
        <f>MODEL_DATA!K77</f>
        <v>15.29</v>
      </c>
      <c r="EL80" s="84">
        <f>MODEL_DATA!L77</f>
        <v>13.63</v>
      </c>
      <c r="EM80" s="99">
        <f>MODEL_DATA!M77</f>
        <v>531.67999999999995</v>
      </c>
      <c r="EN80" s="84">
        <f>MODEL_DATA!N77</f>
        <v>456.69</v>
      </c>
      <c r="EO80" s="84">
        <f>MODEL_DATA!O77</f>
        <v>82.61</v>
      </c>
      <c r="EP80" s="84">
        <f>MODEL_DATA!P77</f>
        <v>88.13</v>
      </c>
      <c r="EQ80" s="84">
        <f>MODEL_DATA!Q77</f>
        <v>393.09</v>
      </c>
      <c r="ER80" s="84">
        <f>MODEL_DATA!R77</f>
        <v>583.77</v>
      </c>
      <c r="ES80" s="84">
        <f>MODEL_DATA!S77</f>
        <v>146.78</v>
      </c>
      <c r="ET80" s="84">
        <f>MODEL_DATA!T77</f>
        <v>181.26</v>
      </c>
      <c r="EU80" s="99">
        <f>MODEL_DATA!U77</f>
        <v>25.92</v>
      </c>
      <c r="EV80" s="84">
        <f>MODEL_DATA!V77</f>
        <v>1.32</v>
      </c>
    </row>
    <row r="81" spans="32:152" x14ac:dyDescent="0.25">
      <c r="AF81" s="32">
        <f t="shared" si="98"/>
        <v>142</v>
      </c>
      <c r="AG81" s="61">
        <f t="shared" si="126"/>
        <v>0</v>
      </c>
      <c r="AH81" s="63">
        <f>INDEX(Obs_Time!$D$11:$T$211,  MATCH($AF81, Obs_Time!$B$11:$B$211, 0), MATCH(AH$4, Obs_Time!$D$3:$T$3, 0) )</f>
        <v>0</v>
      </c>
      <c r="AI81" s="61">
        <f t="shared" si="127"/>
        <v>0</v>
      </c>
      <c r="AJ81" s="63">
        <f>INDEX(Obs_Time!$D$11:$T$211,  MATCH($AF81, Obs_Time!$B$11:$B$211, 0), MATCH(AJ$4, Obs_Time!$D$3:$T$3, 0) )</f>
        <v>0</v>
      </c>
      <c r="AK81" s="61">
        <f t="shared" si="128"/>
        <v>0</v>
      </c>
      <c r="AL81" s="63">
        <f>INDEX(Obs_Time!$D$11:$T$211,  MATCH($AF81, Obs_Time!$B$11:$B$211, 0), MATCH(AL$4, Obs_Time!$D$3:$T$3, 0) )</f>
        <v>0</v>
      </c>
      <c r="AM81" s="61">
        <f t="shared" si="129"/>
        <v>0</v>
      </c>
      <c r="AN81" s="63">
        <f>INDEX(Obs_Time!$D$11:$T$211,  MATCH($AF81, Obs_Time!$B$11:$B$211, 0), MATCH(AN$4, Obs_Time!$D$3:$T$3, 0) )</f>
        <v>0</v>
      </c>
      <c r="AO81" s="61">
        <f t="shared" si="130"/>
        <v>0</v>
      </c>
      <c r="AP81" s="63">
        <f>INDEX(Obs_Time!$D$11:$T$211,  MATCH($AF81, Obs_Time!$B$11:$B$211, 0), MATCH(AP$4, Obs_Time!$D$3:$T$3, 0) )</f>
        <v>0</v>
      </c>
      <c r="AQ81" s="61">
        <f t="shared" si="131"/>
        <v>0</v>
      </c>
      <c r="AR81" s="63">
        <f>INDEX(Obs_Time!$D$11:$T$211,  MATCH($AF81, Obs_Time!$B$11:$B$211, 0), MATCH(AR$4, Obs_Time!$D$3:$T$3, 0) )</f>
        <v>0</v>
      </c>
      <c r="AS81" s="61">
        <f t="shared" si="132"/>
        <v>0</v>
      </c>
      <c r="AT81" s="63">
        <f>INDEX(Obs_Time!$D$11:$T$211,  MATCH($AF81, Obs_Time!$B$11:$B$211, 0), MATCH(AT$4, Obs_Time!$D$3:$T$3, 0) )</f>
        <v>0</v>
      </c>
      <c r="AU81" s="61">
        <f t="shared" si="133"/>
        <v>0</v>
      </c>
      <c r="AV81" s="63">
        <f>INDEX(Obs_Time!$D$11:$T$211,  MATCH($AF81, Obs_Time!$B$11:$B$211, 0), MATCH(AV$4, Obs_Time!$D$3:$T$3, 0) )</f>
        <v>0</v>
      </c>
      <c r="AW81" s="61">
        <f t="shared" si="134"/>
        <v>0</v>
      </c>
      <c r="AX81" s="63">
        <f>INDEX(Obs_Time!$D$11:$T$211,  MATCH($AF81, Obs_Time!$B$11:$B$211, 0), MATCH(AX$4, Obs_Time!$D$3:$T$3, 0) )</f>
        <v>0</v>
      </c>
      <c r="AY81" s="61">
        <f t="shared" si="135"/>
        <v>0</v>
      </c>
      <c r="AZ81" s="63">
        <f>INDEX(Obs_Time!$D$11:$T$211,  MATCH($AF81, Obs_Time!$B$11:$B$211, 0), MATCH(AZ$4, Obs_Time!$D$3:$T$3, 0) )</f>
        <v>2.76E-5</v>
      </c>
      <c r="BA81" s="61">
        <f t="shared" si="136"/>
        <v>3.6205218911441779E-5</v>
      </c>
      <c r="BB81" s="63">
        <f>INDEX(Obs_Time!$D$11:$T$211,  MATCH($AF81, Obs_Time!$B$11:$B$211, 0), MATCH(BB$4, Obs_Time!$D$3:$T$3, 0) )</f>
        <v>0</v>
      </c>
      <c r="BC81" s="61">
        <f t="shared" si="137"/>
        <v>2.3665231550419456E-4</v>
      </c>
      <c r="BD81" s="63">
        <f>INDEX(Obs_Time!$D$11:$T$211,  MATCH($AF81, Obs_Time!$B$11:$B$211, 0), MATCH(BD$4, Obs_Time!$D$3:$T$3, 0) )</f>
        <v>0</v>
      </c>
      <c r="BF81" s="31">
        <f t="shared" si="138"/>
        <v>144</v>
      </c>
      <c r="BG81" s="31">
        <f t="shared" si="139"/>
        <v>145</v>
      </c>
      <c r="BH81" s="57">
        <f t="shared" si="140"/>
        <v>0</v>
      </c>
      <c r="BI81" s="57">
        <f t="shared" si="141"/>
        <v>0</v>
      </c>
      <c r="BJ81" s="57">
        <f t="shared" si="142"/>
        <v>0</v>
      </c>
      <c r="BK81" s="58">
        <f t="shared" si="143"/>
        <v>1.4932817946607878E-4</v>
      </c>
      <c r="BL81" s="57">
        <f t="shared" si="144"/>
        <v>0</v>
      </c>
      <c r="BM81" s="57">
        <f t="shared" si="145"/>
        <v>0</v>
      </c>
      <c r="BN81" s="57">
        <f t="shared" si="146"/>
        <v>0</v>
      </c>
      <c r="BQ81" s="57">
        <f t="shared" si="147"/>
        <v>0</v>
      </c>
      <c r="BR81" s="57">
        <f t="shared" si="148"/>
        <v>0</v>
      </c>
      <c r="BS81" s="57">
        <f t="shared" si="149"/>
        <v>0</v>
      </c>
      <c r="BT81" s="57">
        <f t="shared" si="150"/>
        <v>0</v>
      </c>
      <c r="BU81" s="57">
        <f t="shared" si="151"/>
        <v>0</v>
      </c>
      <c r="BV81" s="57">
        <f t="shared" si="152"/>
        <v>0</v>
      </c>
      <c r="BW81" s="57">
        <f t="shared" si="153"/>
        <v>0</v>
      </c>
      <c r="BX81" s="58">
        <f t="shared" si="154"/>
        <v>0</v>
      </c>
      <c r="BY81" s="57">
        <f t="shared" si="155"/>
        <v>0</v>
      </c>
      <c r="BZ81" s="57">
        <f t="shared" si="156"/>
        <v>0</v>
      </c>
      <c r="CA81" s="58">
        <f t="shared" si="157"/>
        <v>2.3965020347075341E-5</v>
      </c>
      <c r="CB81" s="57">
        <f t="shared" si="158"/>
        <v>0</v>
      </c>
      <c r="CC81" s="57">
        <f t="shared" si="159"/>
        <v>0</v>
      </c>
      <c r="CD81" s="57">
        <f t="shared" si="160"/>
        <v>0</v>
      </c>
      <c r="CE81" s="57">
        <f t="shared" si="161"/>
        <v>2.515744419702672E-4</v>
      </c>
      <c r="CF81" s="57">
        <f t="shared" si="162"/>
        <v>0</v>
      </c>
      <c r="CG81" s="57">
        <f t="shared" si="163"/>
        <v>0</v>
      </c>
      <c r="CH81" s="57">
        <f t="shared" si="164"/>
        <v>0</v>
      </c>
      <c r="CI81" s="58">
        <f t="shared" si="165"/>
        <v>0</v>
      </c>
      <c r="CJ81" s="57">
        <f t="shared" si="166"/>
        <v>0</v>
      </c>
      <c r="CL81" s="30">
        <f>Obs_Time!B83</f>
        <v>144</v>
      </c>
      <c r="CM81" s="26">
        <f t="shared" si="167"/>
        <v>145</v>
      </c>
      <c r="CN81" s="20">
        <f t="shared" si="99"/>
        <v>0</v>
      </c>
      <c r="CO81" s="20">
        <f t="shared" si="100"/>
        <v>0</v>
      </c>
      <c r="CP81" s="20">
        <f t="shared" si="101"/>
        <v>0</v>
      </c>
      <c r="CQ81" s="106">
        <f t="shared" si="102"/>
        <v>25.799999999999997</v>
      </c>
      <c r="CR81" s="143"/>
      <c r="CS81" s="20">
        <f t="shared" si="103"/>
        <v>0</v>
      </c>
      <c r="CT81" s="20">
        <f t="shared" si="104"/>
        <v>0</v>
      </c>
      <c r="CW81" s="20">
        <f t="shared" si="105"/>
        <v>0</v>
      </c>
      <c r="CX81" s="20">
        <f t="shared" si="106"/>
        <v>0</v>
      </c>
      <c r="CY81" s="20">
        <f t="shared" si="107"/>
        <v>0</v>
      </c>
      <c r="CZ81" s="20">
        <f t="shared" si="108"/>
        <v>0</v>
      </c>
      <c r="DA81" s="20">
        <f t="shared" si="109"/>
        <v>0</v>
      </c>
      <c r="DB81" s="20">
        <f t="shared" si="110"/>
        <v>0</v>
      </c>
      <c r="DC81" s="20">
        <f t="shared" si="111"/>
        <v>0</v>
      </c>
      <c r="DD81" s="106">
        <f t="shared" si="112"/>
        <v>0</v>
      </c>
      <c r="DE81" s="20">
        <f t="shared" si="113"/>
        <v>0</v>
      </c>
      <c r="DF81" s="20">
        <f t="shared" si="114"/>
        <v>0</v>
      </c>
      <c r="DG81" s="106">
        <f t="shared" si="115"/>
        <v>1.8599999999999999</v>
      </c>
      <c r="DH81" s="143"/>
      <c r="DI81" s="20">
        <f t="shared" si="116"/>
        <v>0</v>
      </c>
      <c r="DJ81" s="20">
        <f t="shared" si="117"/>
        <v>0</v>
      </c>
      <c r="DK81" s="20">
        <f t="shared" si="118"/>
        <v>23.939999999999998</v>
      </c>
      <c r="DL81" s="143"/>
      <c r="DM81" s="20">
        <f t="shared" si="119"/>
        <v>0</v>
      </c>
      <c r="DN81" s="20">
        <f t="shared" si="120"/>
        <v>0</v>
      </c>
      <c r="DO81" s="106">
        <f t="shared" si="121"/>
        <v>0</v>
      </c>
      <c r="DP81" s="20">
        <f t="shared" si="122"/>
        <v>0</v>
      </c>
      <c r="DR81" s="31">
        <f t="shared" si="168"/>
        <v>72</v>
      </c>
      <c r="DS81" s="26">
        <f t="shared" si="169"/>
        <v>72.5</v>
      </c>
      <c r="DT81" s="101">
        <f t="shared" si="123"/>
        <v>2810.87</v>
      </c>
      <c r="DU81" s="101">
        <f t="shared" si="124"/>
        <v>770.54</v>
      </c>
      <c r="DV81" s="101">
        <f t="shared" si="125"/>
        <v>822.79000000000008</v>
      </c>
      <c r="DW81" s="102">
        <f t="shared" si="170"/>
        <v>1069.19</v>
      </c>
      <c r="DX81" s="144"/>
      <c r="DY81" s="101">
        <f t="shared" si="171"/>
        <v>245</v>
      </c>
      <c r="DZ81" s="101">
        <f t="shared" si="172"/>
        <v>304.07</v>
      </c>
      <c r="EB81" s="84">
        <f>MODEL_DATA!B78</f>
        <v>72</v>
      </c>
      <c r="EC81" s="84">
        <f>MODEL_DATA!C78</f>
        <v>1217.54</v>
      </c>
      <c r="ED81" s="84">
        <f>MODEL_DATA!D78</f>
        <v>80.75</v>
      </c>
      <c r="EE81" s="84">
        <f>MODEL_DATA!E78</f>
        <v>689.79</v>
      </c>
      <c r="EF81" s="84">
        <f>MODEL_DATA!F78</f>
        <v>0</v>
      </c>
      <c r="EG81" s="84">
        <f>MODEL_DATA!G78</f>
        <v>0</v>
      </c>
      <c r="EH81" s="84">
        <f>MODEL_DATA!H78</f>
        <v>284.60000000000002</v>
      </c>
      <c r="EI81" s="84">
        <f>MODEL_DATA!I78</f>
        <v>538.19000000000005</v>
      </c>
      <c r="EJ81" s="99">
        <f>MODEL_DATA!J78</f>
        <v>0</v>
      </c>
      <c r="EK81" s="84">
        <f>MODEL_DATA!K78</f>
        <v>9.65</v>
      </c>
      <c r="EL81" s="84">
        <f>MODEL_DATA!L78</f>
        <v>8.85</v>
      </c>
      <c r="EM81" s="99">
        <f>MODEL_DATA!M78</f>
        <v>554.39</v>
      </c>
      <c r="EN81" s="84">
        <f>MODEL_DATA!N78</f>
        <v>482.78</v>
      </c>
      <c r="EO81" s="84">
        <f>MODEL_DATA!O78</f>
        <v>90.98</v>
      </c>
      <c r="EP81" s="84">
        <f>MODEL_DATA!P78</f>
        <v>98.65</v>
      </c>
      <c r="EQ81" s="84">
        <f>MODEL_DATA!Q78</f>
        <v>514.79999999999995</v>
      </c>
      <c r="ER81" s="84">
        <f>MODEL_DATA!R78</f>
        <v>490.72</v>
      </c>
      <c r="ES81" s="84">
        <f>MODEL_DATA!S78</f>
        <v>154.02000000000001</v>
      </c>
      <c r="ET81" s="84">
        <f>MODEL_DATA!T78</f>
        <v>205.42</v>
      </c>
      <c r="EU81" s="99">
        <f>MODEL_DATA!U78</f>
        <v>22.29</v>
      </c>
      <c r="EV81" s="84">
        <f>MODEL_DATA!V78</f>
        <v>1.26</v>
      </c>
    </row>
    <row r="82" spans="32:152" x14ac:dyDescent="0.25">
      <c r="AF82" s="32">
        <f t="shared" si="98"/>
        <v>144</v>
      </c>
      <c r="AG82" s="61">
        <f t="shared" si="126"/>
        <v>0</v>
      </c>
      <c r="AH82" s="63">
        <f>INDEX(Obs_Time!$D$11:$T$211,  MATCH($AF82, Obs_Time!$B$11:$B$211, 0), MATCH(AH$4, Obs_Time!$D$3:$T$3, 0) )</f>
        <v>0</v>
      </c>
      <c r="AI82" s="61">
        <f t="shared" si="127"/>
        <v>0</v>
      </c>
      <c r="AJ82" s="63">
        <f>INDEX(Obs_Time!$D$11:$T$211,  MATCH($AF82, Obs_Time!$B$11:$B$211, 0), MATCH(AJ$4, Obs_Time!$D$3:$T$3, 0) )</f>
        <v>0</v>
      </c>
      <c r="AK82" s="61">
        <f t="shared" si="128"/>
        <v>0</v>
      </c>
      <c r="AL82" s="63">
        <f>INDEX(Obs_Time!$D$11:$T$211,  MATCH($AF82, Obs_Time!$B$11:$B$211, 0), MATCH(AL$4, Obs_Time!$D$3:$T$3, 0) )</f>
        <v>0</v>
      </c>
      <c r="AM82" s="61">
        <f t="shared" si="129"/>
        <v>0</v>
      </c>
      <c r="AN82" s="63">
        <f>INDEX(Obs_Time!$D$11:$T$211,  MATCH($AF82, Obs_Time!$B$11:$B$211, 0), MATCH(AN$4, Obs_Time!$D$3:$T$3, 0) )</f>
        <v>0</v>
      </c>
      <c r="AO82" s="61">
        <f t="shared" si="130"/>
        <v>0</v>
      </c>
      <c r="AP82" s="63">
        <f>INDEX(Obs_Time!$D$11:$T$211,  MATCH($AF82, Obs_Time!$B$11:$B$211, 0), MATCH(AP$4, Obs_Time!$D$3:$T$3, 0) )</f>
        <v>0</v>
      </c>
      <c r="AQ82" s="61">
        <f t="shared" si="131"/>
        <v>0</v>
      </c>
      <c r="AR82" s="63">
        <f>INDEX(Obs_Time!$D$11:$T$211,  MATCH($AF82, Obs_Time!$B$11:$B$211, 0), MATCH(AR$4, Obs_Time!$D$3:$T$3, 0) )</f>
        <v>0</v>
      </c>
      <c r="AS82" s="61">
        <f t="shared" si="132"/>
        <v>0</v>
      </c>
      <c r="AT82" s="63">
        <f>INDEX(Obs_Time!$D$11:$T$211,  MATCH($AF82, Obs_Time!$B$11:$B$211, 0), MATCH(AT$4, Obs_Time!$D$3:$T$3, 0) )</f>
        <v>0</v>
      </c>
      <c r="AU82" s="61">
        <f t="shared" si="133"/>
        <v>0</v>
      </c>
      <c r="AV82" s="63">
        <f>INDEX(Obs_Time!$D$11:$T$211,  MATCH($AF82, Obs_Time!$B$11:$B$211, 0), MATCH(AV$4, Obs_Time!$D$3:$T$3, 0) )</f>
        <v>0</v>
      </c>
      <c r="AW82" s="61">
        <f t="shared" si="134"/>
        <v>0</v>
      </c>
      <c r="AX82" s="63">
        <f>INDEX(Obs_Time!$D$11:$T$211,  MATCH($AF82, Obs_Time!$B$11:$B$211, 0), MATCH(AX$4, Obs_Time!$D$3:$T$3, 0) )</f>
        <v>0</v>
      </c>
      <c r="AY82" s="61">
        <f t="shared" si="135"/>
        <v>0</v>
      </c>
      <c r="AZ82" s="63">
        <f>INDEX(Obs_Time!$D$11:$T$211,  MATCH($AF82, Obs_Time!$B$11:$B$211, 0), MATCH(AZ$4, Obs_Time!$D$3:$T$3, 0) )</f>
        <v>2.62E-5</v>
      </c>
      <c r="BA82" s="61">
        <f t="shared" si="136"/>
        <v>2.3965020347075341E-5</v>
      </c>
      <c r="BB82" s="63">
        <f>INDEX(Obs_Time!$D$11:$T$211,  MATCH($AF82, Obs_Time!$B$11:$B$211, 0), MATCH(BB$4, Obs_Time!$D$3:$T$3, 0) )</f>
        <v>0</v>
      </c>
      <c r="BC82" s="61">
        <f t="shared" si="137"/>
        <v>2.515744419702672E-4</v>
      </c>
      <c r="BD82" s="63">
        <f>INDEX(Obs_Time!$D$11:$T$211,  MATCH($AF82, Obs_Time!$B$11:$B$211, 0), MATCH(BD$4, Obs_Time!$D$3:$T$3, 0) )</f>
        <v>0</v>
      </c>
      <c r="BF82" s="31">
        <f t="shared" si="138"/>
        <v>146</v>
      </c>
      <c r="BG82" s="31">
        <f t="shared" si="139"/>
        <v>147</v>
      </c>
      <c r="BH82" s="57">
        <f t="shared" si="140"/>
        <v>0</v>
      </c>
      <c r="BI82" s="57">
        <f t="shared" si="141"/>
        <v>0</v>
      </c>
      <c r="BJ82" s="57">
        <f t="shared" si="142"/>
        <v>0</v>
      </c>
      <c r="BK82" s="58">
        <f t="shared" si="143"/>
        <v>1.0198304349582591E-4</v>
      </c>
      <c r="BL82" s="57">
        <f t="shared" si="144"/>
        <v>0</v>
      </c>
      <c r="BM82" s="57">
        <f t="shared" si="145"/>
        <v>0</v>
      </c>
      <c r="BN82" s="57">
        <f t="shared" si="146"/>
        <v>0</v>
      </c>
      <c r="BQ82" s="57">
        <f t="shared" si="147"/>
        <v>0</v>
      </c>
      <c r="BR82" s="57">
        <f t="shared" si="148"/>
        <v>0</v>
      </c>
      <c r="BS82" s="57">
        <f t="shared" si="149"/>
        <v>0</v>
      </c>
      <c r="BT82" s="57">
        <f t="shared" si="150"/>
        <v>0</v>
      </c>
      <c r="BU82" s="57">
        <f t="shared" si="151"/>
        <v>0</v>
      </c>
      <c r="BV82" s="57">
        <f t="shared" si="152"/>
        <v>0</v>
      </c>
      <c r="BW82" s="57">
        <f t="shared" si="153"/>
        <v>0</v>
      </c>
      <c r="BX82" s="58">
        <f t="shared" si="154"/>
        <v>0</v>
      </c>
      <c r="BY82" s="57">
        <f t="shared" si="155"/>
        <v>0</v>
      </c>
      <c r="BZ82" s="57">
        <f t="shared" si="156"/>
        <v>0</v>
      </c>
      <c r="CA82" s="58">
        <f t="shared" si="157"/>
        <v>1.4430549886410959E-5</v>
      </c>
      <c r="CB82" s="57">
        <f t="shared" si="158"/>
        <v>0</v>
      </c>
      <c r="CC82" s="57">
        <f t="shared" si="159"/>
        <v>0</v>
      </c>
      <c r="CD82" s="57">
        <f t="shared" si="160"/>
        <v>0</v>
      </c>
      <c r="CE82" s="57">
        <f t="shared" si="161"/>
        <v>1.7339090611985836E-4</v>
      </c>
      <c r="CF82" s="57">
        <f t="shared" si="162"/>
        <v>0</v>
      </c>
      <c r="CG82" s="57">
        <f t="shared" si="163"/>
        <v>0</v>
      </c>
      <c r="CH82" s="57">
        <f t="shared" si="164"/>
        <v>0</v>
      </c>
      <c r="CI82" s="58">
        <f t="shared" si="165"/>
        <v>0</v>
      </c>
      <c r="CJ82" s="57">
        <f t="shared" si="166"/>
        <v>0</v>
      </c>
      <c r="CL82" s="30">
        <f>Obs_Time!B84</f>
        <v>146</v>
      </c>
      <c r="CM82" s="26">
        <f t="shared" si="167"/>
        <v>147</v>
      </c>
      <c r="CN82" s="20">
        <f t="shared" si="99"/>
        <v>0</v>
      </c>
      <c r="CO82" s="20">
        <f t="shared" si="100"/>
        <v>0</v>
      </c>
      <c r="CP82" s="20">
        <f t="shared" si="101"/>
        <v>0</v>
      </c>
      <c r="CQ82" s="106">
        <f t="shared" si="102"/>
        <v>17.62</v>
      </c>
      <c r="CR82" s="143"/>
      <c r="CS82" s="20">
        <f t="shared" si="103"/>
        <v>0</v>
      </c>
      <c r="CT82" s="20">
        <f t="shared" si="104"/>
        <v>0</v>
      </c>
      <c r="CW82" s="20">
        <f t="shared" si="105"/>
        <v>0</v>
      </c>
      <c r="CX82" s="20">
        <f t="shared" si="106"/>
        <v>0</v>
      </c>
      <c r="CY82" s="20">
        <f t="shared" si="107"/>
        <v>0</v>
      </c>
      <c r="CZ82" s="20">
        <f t="shared" si="108"/>
        <v>0</v>
      </c>
      <c r="DA82" s="20">
        <f t="shared" si="109"/>
        <v>0</v>
      </c>
      <c r="DB82" s="20">
        <f t="shared" si="110"/>
        <v>0</v>
      </c>
      <c r="DC82" s="20">
        <f t="shared" si="111"/>
        <v>0</v>
      </c>
      <c r="DD82" s="106">
        <f t="shared" si="112"/>
        <v>0</v>
      </c>
      <c r="DE82" s="20">
        <f t="shared" si="113"/>
        <v>0</v>
      </c>
      <c r="DF82" s="20">
        <f t="shared" si="114"/>
        <v>0</v>
      </c>
      <c r="DG82" s="106">
        <f t="shared" si="115"/>
        <v>1.1200000000000001</v>
      </c>
      <c r="DH82" s="143"/>
      <c r="DI82" s="20">
        <f t="shared" si="116"/>
        <v>0</v>
      </c>
      <c r="DJ82" s="20">
        <f t="shared" si="117"/>
        <v>0</v>
      </c>
      <c r="DK82" s="20">
        <f t="shared" si="118"/>
        <v>16.5</v>
      </c>
      <c r="DL82" s="143"/>
      <c r="DM82" s="20">
        <f t="shared" si="119"/>
        <v>0</v>
      </c>
      <c r="DN82" s="20">
        <f t="shared" si="120"/>
        <v>0</v>
      </c>
      <c r="DO82" s="106">
        <f t="shared" si="121"/>
        <v>0</v>
      </c>
      <c r="DP82" s="20">
        <f t="shared" si="122"/>
        <v>0</v>
      </c>
      <c r="DR82" s="31">
        <f t="shared" si="168"/>
        <v>73</v>
      </c>
      <c r="DS82" s="26">
        <f t="shared" si="169"/>
        <v>73.5</v>
      </c>
      <c r="DT82" s="101">
        <f t="shared" si="123"/>
        <v>2526.06</v>
      </c>
      <c r="DU82" s="101">
        <f t="shared" si="124"/>
        <v>673.06</v>
      </c>
      <c r="DV82" s="101">
        <f t="shared" si="125"/>
        <v>775.56</v>
      </c>
      <c r="DW82" s="102">
        <f t="shared" si="170"/>
        <v>1070.76</v>
      </c>
      <c r="DX82" s="144"/>
      <c r="DY82" s="101">
        <f t="shared" si="171"/>
        <v>208.18</v>
      </c>
      <c r="DZ82" s="101">
        <f t="shared" si="172"/>
        <v>259.11</v>
      </c>
      <c r="EB82" s="84">
        <f>MODEL_DATA!B79</f>
        <v>73</v>
      </c>
      <c r="EC82" s="84">
        <f>MODEL_DATA!C79</f>
        <v>1077.44</v>
      </c>
      <c r="ED82" s="84">
        <f>MODEL_DATA!D79</f>
        <v>70.010000000000005</v>
      </c>
      <c r="EE82" s="84">
        <f>MODEL_DATA!E79</f>
        <v>603.04999999999995</v>
      </c>
      <c r="EF82" s="84">
        <f>MODEL_DATA!F79</f>
        <v>0</v>
      </c>
      <c r="EG82" s="84">
        <f>MODEL_DATA!G79</f>
        <v>0</v>
      </c>
      <c r="EH82" s="84">
        <f>MODEL_DATA!H79</f>
        <v>271.47000000000003</v>
      </c>
      <c r="EI82" s="84">
        <f>MODEL_DATA!I79</f>
        <v>504.09</v>
      </c>
      <c r="EJ82" s="99">
        <f>MODEL_DATA!J79</f>
        <v>0</v>
      </c>
      <c r="EK82" s="84">
        <f>MODEL_DATA!K79</f>
        <v>5.85</v>
      </c>
      <c r="EL82" s="84">
        <f>MODEL_DATA!L79</f>
        <v>5.62</v>
      </c>
      <c r="EM82" s="99">
        <f>MODEL_DATA!M79</f>
        <v>538.6</v>
      </c>
      <c r="EN82" s="84">
        <f>MODEL_DATA!N79</f>
        <v>454.98</v>
      </c>
      <c r="EO82" s="84">
        <f>MODEL_DATA!O79</f>
        <v>79.069999999999993</v>
      </c>
      <c r="EP82" s="84">
        <f>MODEL_DATA!P79</f>
        <v>84.27</v>
      </c>
      <c r="EQ82" s="84">
        <f>MODEL_DATA!Q79</f>
        <v>532.16</v>
      </c>
      <c r="ER82" s="84">
        <f>MODEL_DATA!R79</f>
        <v>407.34</v>
      </c>
      <c r="ES82" s="84">
        <f>MODEL_DATA!S79</f>
        <v>129.11000000000001</v>
      </c>
      <c r="ET82" s="84">
        <f>MODEL_DATA!T79</f>
        <v>174.84</v>
      </c>
      <c r="EU82" s="99">
        <f>MODEL_DATA!U79</f>
        <v>20.05</v>
      </c>
      <c r="EV82" s="84">
        <f>MODEL_DATA!V79</f>
        <v>1.42</v>
      </c>
    </row>
    <row r="83" spans="32:152" x14ac:dyDescent="0.25">
      <c r="AF83" s="32">
        <f t="shared" si="98"/>
        <v>146</v>
      </c>
      <c r="AG83" s="61">
        <f t="shared" si="126"/>
        <v>0</v>
      </c>
      <c r="AH83" s="63">
        <f>INDEX(Obs_Time!$D$11:$T$211,  MATCH($AF83, Obs_Time!$B$11:$B$211, 0), MATCH(AH$4, Obs_Time!$D$3:$T$3, 0) )</f>
        <v>0</v>
      </c>
      <c r="AI83" s="61">
        <f t="shared" si="127"/>
        <v>0</v>
      </c>
      <c r="AJ83" s="63">
        <f>INDEX(Obs_Time!$D$11:$T$211,  MATCH($AF83, Obs_Time!$B$11:$B$211, 0), MATCH(AJ$4, Obs_Time!$D$3:$T$3, 0) )</f>
        <v>0</v>
      </c>
      <c r="AK83" s="61">
        <f t="shared" si="128"/>
        <v>0</v>
      </c>
      <c r="AL83" s="63">
        <f>INDEX(Obs_Time!$D$11:$T$211,  MATCH($AF83, Obs_Time!$B$11:$B$211, 0), MATCH(AL$4, Obs_Time!$D$3:$T$3, 0) )</f>
        <v>0</v>
      </c>
      <c r="AM83" s="61">
        <f t="shared" si="129"/>
        <v>0</v>
      </c>
      <c r="AN83" s="63">
        <f>INDEX(Obs_Time!$D$11:$T$211,  MATCH($AF83, Obs_Time!$B$11:$B$211, 0), MATCH(AN$4, Obs_Time!$D$3:$T$3, 0) )</f>
        <v>0</v>
      </c>
      <c r="AO83" s="61">
        <f t="shared" si="130"/>
        <v>0</v>
      </c>
      <c r="AP83" s="63">
        <f>INDEX(Obs_Time!$D$11:$T$211,  MATCH($AF83, Obs_Time!$B$11:$B$211, 0), MATCH(AP$4, Obs_Time!$D$3:$T$3, 0) )</f>
        <v>0</v>
      </c>
      <c r="AQ83" s="61">
        <f t="shared" si="131"/>
        <v>0</v>
      </c>
      <c r="AR83" s="63">
        <f>INDEX(Obs_Time!$D$11:$T$211,  MATCH($AF83, Obs_Time!$B$11:$B$211, 0), MATCH(AR$4, Obs_Time!$D$3:$T$3, 0) )</f>
        <v>0</v>
      </c>
      <c r="AS83" s="61">
        <f t="shared" si="132"/>
        <v>0</v>
      </c>
      <c r="AT83" s="63">
        <f>INDEX(Obs_Time!$D$11:$T$211,  MATCH($AF83, Obs_Time!$B$11:$B$211, 0), MATCH(AT$4, Obs_Time!$D$3:$T$3, 0) )</f>
        <v>0</v>
      </c>
      <c r="AU83" s="61">
        <f t="shared" si="133"/>
        <v>0</v>
      </c>
      <c r="AV83" s="63">
        <f>INDEX(Obs_Time!$D$11:$T$211,  MATCH($AF83, Obs_Time!$B$11:$B$211, 0), MATCH(AV$4, Obs_Time!$D$3:$T$3, 0) )</f>
        <v>0</v>
      </c>
      <c r="AW83" s="61">
        <f t="shared" si="134"/>
        <v>0</v>
      </c>
      <c r="AX83" s="63">
        <f>INDEX(Obs_Time!$D$11:$T$211,  MATCH($AF83, Obs_Time!$B$11:$B$211, 0), MATCH(AX$4, Obs_Time!$D$3:$T$3, 0) )</f>
        <v>0</v>
      </c>
      <c r="AY83" s="61">
        <f t="shared" si="135"/>
        <v>0</v>
      </c>
      <c r="AZ83" s="63">
        <f>INDEX(Obs_Time!$D$11:$T$211,  MATCH($AF83, Obs_Time!$B$11:$B$211, 0), MATCH(AZ$4, Obs_Time!$D$3:$T$3, 0) )</f>
        <v>2.4700000000000001E-5</v>
      </c>
      <c r="BA83" s="61">
        <f t="shared" si="136"/>
        <v>1.4430549886410959E-5</v>
      </c>
      <c r="BB83" s="63">
        <f>INDEX(Obs_Time!$D$11:$T$211,  MATCH($AF83, Obs_Time!$B$11:$B$211, 0), MATCH(BB$4, Obs_Time!$D$3:$T$3, 0) )</f>
        <v>0</v>
      </c>
      <c r="BC83" s="61">
        <f t="shared" si="137"/>
        <v>1.7339090611985836E-4</v>
      </c>
      <c r="BD83" s="63">
        <f>INDEX(Obs_Time!$D$11:$T$211,  MATCH($AF83, Obs_Time!$B$11:$B$211, 0), MATCH(BD$4, Obs_Time!$D$3:$T$3, 0) )</f>
        <v>0</v>
      </c>
      <c r="BF83" s="31">
        <f t="shared" si="138"/>
        <v>148</v>
      </c>
      <c r="BG83" s="31">
        <f t="shared" si="139"/>
        <v>149</v>
      </c>
      <c r="BH83" s="57">
        <f t="shared" si="140"/>
        <v>0</v>
      </c>
      <c r="BI83" s="57">
        <f t="shared" si="141"/>
        <v>0</v>
      </c>
      <c r="BJ83" s="57">
        <f t="shared" si="142"/>
        <v>0</v>
      </c>
      <c r="BK83" s="58">
        <f t="shared" si="143"/>
        <v>1.5928339143048405E-4</v>
      </c>
      <c r="BL83" s="57">
        <f t="shared" si="144"/>
        <v>0</v>
      </c>
      <c r="BM83" s="57">
        <f t="shared" si="145"/>
        <v>0</v>
      </c>
      <c r="BN83" s="57">
        <f t="shared" si="146"/>
        <v>0</v>
      </c>
      <c r="BQ83" s="57">
        <f t="shared" si="147"/>
        <v>0</v>
      </c>
      <c r="BR83" s="57">
        <f t="shared" si="148"/>
        <v>0</v>
      </c>
      <c r="BS83" s="57">
        <f t="shared" si="149"/>
        <v>0</v>
      </c>
      <c r="BT83" s="57">
        <f t="shared" si="150"/>
        <v>0</v>
      </c>
      <c r="BU83" s="57">
        <f t="shared" si="151"/>
        <v>0</v>
      </c>
      <c r="BV83" s="57">
        <f t="shared" si="152"/>
        <v>0</v>
      </c>
      <c r="BW83" s="57">
        <f t="shared" si="153"/>
        <v>0</v>
      </c>
      <c r="BX83" s="58">
        <f t="shared" si="154"/>
        <v>0</v>
      </c>
      <c r="BY83" s="57">
        <f t="shared" si="155"/>
        <v>0</v>
      </c>
      <c r="BZ83" s="57">
        <f t="shared" si="156"/>
        <v>0</v>
      </c>
      <c r="CA83" s="58">
        <f t="shared" si="157"/>
        <v>5.7979887936472591E-6</v>
      </c>
      <c r="CB83" s="57">
        <f t="shared" si="158"/>
        <v>0</v>
      </c>
      <c r="CC83" s="57">
        <f t="shared" si="159"/>
        <v>0</v>
      </c>
      <c r="CD83" s="57">
        <f t="shared" si="160"/>
        <v>0</v>
      </c>
      <c r="CE83" s="57">
        <f t="shared" si="161"/>
        <v>2.8446617143421609E-4</v>
      </c>
      <c r="CF83" s="57">
        <f t="shared" si="162"/>
        <v>0</v>
      </c>
      <c r="CG83" s="57">
        <f t="shared" si="163"/>
        <v>0</v>
      </c>
      <c r="CH83" s="57">
        <f t="shared" si="164"/>
        <v>0</v>
      </c>
      <c r="CI83" s="58">
        <f t="shared" si="165"/>
        <v>0</v>
      </c>
      <c r="CJ83" s="57">
        <f t="shared" si="166"/>
        <v>0</v>
      </c>
      <c r="CL83" s="30">
        <f>Obs_Time!B85</f>
        <v>148</v>
      </c>
      <c r="CM83" s="26">
        <f t="shared" si="167"/>
        <v>149</v>
      </c>
      <c r="CN83" s="20">
        <f t="shared" si="99"/>
        <v>0</v>
      </c>
      <c r="CO83" s="20">
        <f t="shared" si="100"/>
        <v>0</v>
      </c>
      <c r="CP83" s="20">
        <f t="shared" si="101"/>
        <v>0</v>
      </c>
      <c r="CQ83" s="106">
        <f t="shared" si="102"/>
        <v>27.52</v>
      </c>
      <c r="CR83" s="143"/>
      <c r="CS83" s="20">
        <f t="shared" si="103"/>
        <v>0</v>
      </c>
      <c r="CT83" s="20">
        <f t="shared" si="104"/>
        <v>0</v>
      </c>
      <c r="CW83" s="20">
        <f t="shared" si="105"/>
        <v>0</v>
      </c>
      <c r="CX83" s="20">
        <f t="shared" si="106"/>
        <v>0</v>
      </c>
      <c r="CY83" s="20">
        <f t="shared" si="107"/>
        <v>0</v>
      </c>
      <c r="CZ83" s="20">
        <f t="shared" si="108"/>
        <v>0</v>
      </c>
      <c r="DA83" s="20">
        <f t="shared" si="109"/>
        <v>0</v>
      </c>
      <c r="DB83" s="20">
        <f t="shared" si="110"/>
        <v>0</v>
      </c>
      <c r="DC83" s="20">
        <f t="shared" si="111"/>
        <v>0</v>
      </c>
      <c r="DD83" s="106">
        <f t="shared" si="112"/>
        <v>0</v>
      </c>
      <c r="DE83" s="20">
        <f t="shared" si="113"/>
        <v>0</v>
      </c>
      <c r="DF83" s="20">
        <f t="shared" si="114"/>
        <v>0</v>
      </c>
      <c r="DG83" s="106">
        <f t="shared" si="115"/>
        <v>0.44999999999999996</v>
      </c>
      <c r="DH83" s="143"/>
      <c r="DI83" s="20">
        <f t="shared" si="116"/>
        <v>0</v>
      </c>
      <c r="DJ83" s="20">
        <f t="shared" si="117"/>
        <v>0</v>
      </c>
      <c r="DK83" s="20">
        <f t="shared" si="118"/>
        <v>27.07</v>
      </c>
      <c r="DL83" s="143"/>
      <c r="DM83" s="20">
        <f t="shared" si="119"/>
        <v>0</v>
      </c>
      <c r="DN83" s="20">
        <f t="shared" si="120"/>
        <v>0</v>
      </c>
      <c r="DO83" s="106">
        <f t="shared" si="121"/>
        <v>0</v>
      </c>
      <c r="DP83" s="20">
        <f t="shared" si="122"/>
        <v>0</v>
      </c>
      <c r="DR83" s="31">
        <f t="shared" si="168"/>
        <v>74</v>
      </c>
      <c r="DS83" s="26">
        <f t="shared" si="169"/>
        <v>74.5</v>
      </c>
      <c r="DT83" s="101">
        <f t="shared" si="123"/>
        <v>2331.62</v>
      </c>
      <c r="DU83" s="101">
        <f t="shared" si="124"/>
        <v>675.09</v>
      </c>
      <c r="DV83" s="101">
        <f t="shared" si="125"/>
        <v>687.31999999999994</v>
      </c>
      <c r="DW83" s="102">
        <f t="shared" si="170"/>
        <v>971.84</v>
      </c>
      <c r="DX83" s="144"/>
      <c r="DY83" s="101">
        <f t="shared" si="171"/>
        <v>166.36</v>
      </c>
      <c r="DZ83" s="101">
        <f t="shared" si="172"/>
        <v>226.18</v>
      </c>
      <c r="EB83" s="84">
        <f>MODEL_DATA!B80</f>
        <v>74</v>
      </c>
      <c r="EC83" s="84">
        <f>MODEL_DATA!C80</f>
        <v>969.21</v>
      </c>
      <c r="ED83" s="84">
        <f>MODEL_DATA!D80</f>
        <v>66.349999999999994</v>
      </c>
      <c r="EE83" s="84">
        <f>MODEL_DATA!E80</f>
        <v>608.74</v>
      </c>
      <c r="EF83" s="84">
        <f>MODEL_DATA!F80</f>
        <v>0</v>
      </c>
      <c r="EG83" s="84">
        <f>MODEL_DATA!G80</f>
        <v>0</v>
      </c>
      <c r="EH83" s="84">
        <f>MODEL_DATA!H80</f>
        <v>240.51</v>
      </c>
      <c r="EI83" s="84">
        <f>MODEL_DATA!I80</f>
        <v>446.81</v>
      </c>
      <c r="EJ83" s="99">
        <f>MODEL_DATA!J80</f>
        <v>0</v>
      </c>
      <c r="EK83" s="84">
        <f>MODEL_DATA!K80</f>
        <v>1.55</v>
      </c>
      <c r="EL83" s="84">
        <f>MODEL_DATA!L80</f>
        <v>3.1</v>
      </c>
      <c r="EM83" s="99">
        <f>MODEL_DATA!M80</f>
        <v>461.49</v>
      </c>
      <c r="EN83" s="84">
        <f>MODEL_DATA!N80</f>
        <v>349.43</v>
      </c>
      <c r="EO83" s="84">
        <f>MODEL_DATA!O80</f>
        <v>66.86</v>
      </c>
      <c r="EP83" s="84">
        <f>MODEL_DATA!P80</f>
        <v>73.36</v>
      </c>
      <c r="EQ83" s="84">
        <f>MODEL_DATA!Q80</f>
        <v>510.35</v>
      </c>
      <c r="ER83" s="84">
        <f>MODEL_DATA!R80</f>
        <v>343.5</v>
      </c>
      <c r="ES83" s="84">
        <f>MODEL_DATA!S80</f>
        <v>99.5</v>
      </c>
      <c r="ET83" s="84">
        <f>MODEL_DATA!T80</f>
        <v>152.82</v>
      </c>
      <c r="EU83" s="99">
        <f>MODEL_DATA!U80</f>
        <v>17.05</v>
      </c>
      <c r="EV83" s="84">
        <f>MODEL_DATA!V80</f>
        <v>1.23</v>
      </c>
    </row>
    <row r="84" spans="32:152" x14ac:dyDescent="0.25">
      <c r="AF84" s="32">
        <f t="shared" si="98"/>
        <v>148</v>
      </c>
      <c r="AG84" s="61">
        <f t="shared" si="126"/>
        <v>0</v>
      </c>
      <c r="AH84" s="63">
        <f>INDEX(Obs_Time!$D$11:$T$211,  MATCH($AF84, Obs_Time!$B$11:$B$211, 0), MATCH(AH$4, Obs_Time!$D$3:$T$3, 0) )</f>
        <v>0</v>
      </c>
      <c r="AI84" s="61">
        <f t="shared" si="127"/>
        <v>0</v>
      </c>
      <c r="AJ84" s="63">
        <f>INDEX(Obs_Time!$D$11:$T$211,  MATCH($AF84, Obs_Time!$B$11:$B$211, 0), MATCH(AJ$4, Obs_Time!$D$3:$T$3, 0) )</f>
        <v>0</v>
      </c>
      <c r="AK84" s="61">
        <f t="shared" si="128"/>
        <v>0</v>
      </c>
      <c r="AL84" s="63">
        <f>INDEX(Obs_Time!$D$11:$T$211,  MATCH($AF84, Obs_Time!$B$11:$B$211, 0), MATCH(AL$4, Obs_Time!$D$3:$T$3, 0) )</f>
        <v>0</v>
      </c>
      <c r="AM84" s="61">
        <f t="shared" si="129"/>
        <v>0</v>
      </c>
      <c r="AN84" s="63">
        <f>INDEX(Obs_Time!$D$11:$T$211,  MATCH($AF84, Obs_Time!$B$11:$B$211, 0), MATCH(AN$4, Obs_Time!$D$3:$T$3, 0) )</f>
        <v>0</v>
      </c>
      <c r="AO84" s="61">
        <f t="shared" si="130"/>
        <v>0</v>
      </c>
      <c r="AP84" s="63">
        <f>INDEX(Obs_Time!$D$11:$T$211,  MATCH($AF84, Obs_Time!$B$11:$B$211, 0), MATCH(AP$4, Obs_Time!$D$3:$T$3, 0) )</f>
        <v>0</v>
      </c>
      <c r="AQ84" s="61">
        <f t="shared" si="131"/>
        <v>0</v>
      </c>
      <c r="AR84" s="63">
        <f>INDEX(Obs_Time!$D$11:$T$211,  MATCH($AF84, Obs_Time!$B$11:$B$211, 0), MATCH(AR$4, Obs_Time!$D$3:$T$3, 0) )</f>
        <v>0</v>
      </c>
      <c r="AS84" s="61">
        <f t="shared" si="132"/>
        <v>0</v>
      </c>
      <c r="AT84" s="63">
        <f>INDEX(Obs_Time!$D$11:$T$211,  MATCH($AF84, Obs_Time!$B$11:$B$211, 0), MATCH(AT$4, Obs_Time!$D$3:$T$3, 0) )</f>
        <v>0</v>
      </c>
      <c r="AU84" s="61">
        <f t="shared" si="133"/>
        <v>0</v>
      </c>
      <c r="AV84" s="63">
        <f>INDEX(Obs_Time!$D$11:$T$211,  MATCH($AF84, Obs_Time!$B$11:$B$211, 0), MATCH(AV$4, Obs_Time!$D$3:$T$3, 0) )</f>
        <v>0</v>
      </c>
      <c r="AW84" s="61">
        <f t="shared" si="134"/>
        <v>0</v>
      </c>
      <c r="AX84" s="63">
        <f>INDEX(Obs_Time!$D$11:$T$211,  MATCH($AF84, Obs_Time!$B$11:$B$211, 0), MATCH(AX$4, Obs_Time!$D$3:$T$3, 0) )</f>
        <v>0</v>
      </c>
      <c r="AY84" s="61">
        <f t="shared" si="135"/>
        <v>0</v>
      </c>
      <c r="AZ84" s="63">
        <f>INDEX(Obs_Time!$D$11:$T$211,  MATCH($AF84, Obs_Time!$B$11:$B$211, 0), MATCH(AZ$4, Obs_Time!$D$3:$T$3, 0) )</f>
        <v>2.3200000000000001E-5</v>
      </c>
      <c r="BA84" s="61">
        <f t="shared" si="136"/>
        <v>5.7979887936472591E-6</v>
      </c>
      <c r="BB84" s="63">
        <f>INDEX(Obs_Time!$D$11:$T$211,  MATCH($AF84, Obs_Time!$B$11:$B$211, 0), MATCH(BB$4, Obs_Time!$D$3:$T$3, 0) )</f>
        <v>0</v>
      </c>
      <c r="BC84" s="61">
        <f t="shared" si="137"/>
        <v>2.8446617143421609E-4</v>
      </c>
      <c r="BD84" s="63">
        <f>INDEX(Obs_Time!$D$11:$T$211,  MATCH($AF84, Obs_Time!$B$11:$B$211, 0), MATCH(BD$4, Obs_Time!$D$3:$T$3, 0) )</f>
        <v>0</v>
      </c>
      <c r="BF84" s="31">
        <f t="shared" si="138"/>
        <v>150</v>
      </c>
      <c r="BG84" s="31">
        <f t="shared" si="139"/>
        <v>151</v>
      </c>
      <c r="BH84" s="57">
        <f t="shared" si="140"/>
        <v>0</v>
      </c>
      <c r="BI84" s="57">
        <f t="shared" si="141"/>
        <v>0</v>
      </c>
      <c r="BJ84" s="57">
        <f t="shared" si="142"/>
        <v>0</v>
      </c>
      <c r="BK84" s="58">
        <f t="shared" si="143"/>
        <v>2.2242953243726386E-4</v>
      </c>
      <c r="BL84" s="57">
        <f t="shared" si="144"/>
        <v>0</v>
      </c>
      <c r="BM84" s="57">
        <f t="shared" si="145"/>
        <v>0</v>
      </c>
      <c r="BN84" s="57">
        <f t="shared" si="146"/>
        <v>0</v>
      </c>
      <c r="BQ84" s="57">
        <f t="shared" si="147"/>
        <v>0</v>
      </c>
      <c r="BR84" s="57">
        <f t="shared" si="148"/>
        <v>0</v>
      </c>
      <c r="BS84" s="57">
        <f t="shared" si="149"/>
        <v>0</v>
      </c>
      <c r="BT84" s="57">
        <f t="shared" si="150"/>
        <v>0</v>
      </c>
      <c r="BU84" s="57">
        <f t="shared" si="151"/>
        <v>0</v>
      </c>
      <c r="BV84" s="57">
        <f t="shared" si="152"/>
        <v>0</v>
      </c>
      <c r="BW84" s="57">
        <f t="shared" si="153"/>
        <v>0</v>
      </c>
      <c r="BX84" s="58">
        <f t="shared" si="154"/>
        <v>0</v>
      </c>
      <c r="BY84" s="57">
        <f t="shared" si="155"/>
        <v>0</v>
      </c>
      <c r="BZ84" s="57">
        <f t="shared" si="156"/>
        <v>0</v>
      </c>
      <c r="CA84" s="58">
        <f t="shared" si="157"/>
        <v>2.4480397128732877E-6</v>
      </c>
      <c r="CB84" s="57">
        <f t="shared" si="158"/>
        <v>0</v>
      </c>
      <c r="CC84" s="57">
        <f t="shared" si="159"/>
        <v>0</v>
      </c>
      <c r="CD84" s="57">
        <f t="shared" si="160"/>
        <v>0</v>
      </c>
      <c r="CE84" s="57">
        <f t="shared" si="161"/>
        <v>4.0184656060747773E-4</v>
      </c>
      <c r="CF84" s="57">
        <f t="shared" si="162"/>
        <v>0</v>
      </c>
      <c r="CG84" s="57">
        <f t="shared" si="163"/>
        <v>0</v>
      </c>
      <c r="CH84" s="57">
        <f t="shared" si="164"/>
        <v>0</v>
      </c>
      <c r="CI84" s="58">
        <f t="shared" si="165"/>
        <v>0</v>
      </c>
      <c r="CJ84" s="57">
        <f t="shared" si="166"/>
        <v>0</v>
      </c>
      <c r="CL84" s="30">
        <f>Obs_Time!B86</f>
        <v>150</v>
      </c>
      <c r="CM84" s="26">
        <f t="shared" si="167"/>
        <v>151</v>
      </c>
      <c r="CN84" s="20">
        <f t="shared" si="99"/>
        <v>0</v>
      </c>
      <c r="CO84" s="20">
        <f t="shared" si="100"/>
        <v>0</v>
      </c>
      <c r="CP84" s="20">
        <f t="shared" si="101"/>
        <v>0</v>
      </c>
      <c r="CQ84" s="106">
        <f t="shared" si="102"/>
        <v>38.429999999999993</v>
      </c>
      <c r="CR84" s="143"/>
      <c r="CS84" s="20">
        <f t="shared" si="103"/>
        <v>0</v>
      </c>
      <c r="CT84" s="20">
        <f t="shared" si="104"/>
        <v>0</v>
      </c>
      <c r="CW84" s="20">
        <f t="shared" si="105"/>
        <v>0</v>
      </c>
      <c r="CX84" s="20">
        <f t="shared" si="106"/>
        <v>0</v>
      </c>
      <c r="CY84" s="20">
        <f t="shared" si="107"/>
        <v>0</v>
      </c>
      <c r="CZ84" s="20">
        <f t="shared" si="108"/>
        <v>0</v>
      </c>
      <c r="DA84" s="20">
        <f t="shared" si="109"/>
        <v>0</v>
      </c>
      <c r="DB84" s="20">
        <f t="shared" si="110"/>
        <v>0</v>
      </c>
      <c r="DC84" s="20">
        <f t="shared" si="111"/>
        <v>0</v>
      </c>
      <c r="DD84" s="106">
        <f t="shared" si="112"/>
        <v>0</v>
      </c>
      <c r="DE84" s="20">
        <f t="shared" si="113"/>
        <v>0</v>
      </c>
      <c r="DF84" s="20">
        <f t="shared" si="114"/>
        <v>0</v>
      </c>
      <c r="DG84" s="106">
        <f t="shared" si="115"/>
        <v>0.19</v>
      </c>
      <c r="DH84" s="143"/>
      <c r="DI84" s="20">
        <f t="shared" si="116"/>
        <v>0</v>
      </c>
      <c r="DJ84" s="20">
        <f t="shared" si="117"/>
        <v>0</v>
      </c>
      <c r="DK84" s="20">
        <f t="shared" si="118"/>
        <v>38.239999999999995</v>
      </c>
      <c r="DL84" s="143"/>
      <c r="DM84" s="20">
        <f t="shared" si="119"/>
        <v>0</v>
      </c>
      <c r="DN84" s="20">
        <f t="shared" si="120"/>
        <v>0</v>
      </c>
      <c r="DO84" s="106">
        <f t="shared" si="121"/>
        <v>0</v>
      </c>
      <c r="DP84" s="20">
        <f t="shared" si="122"/>
        <v>0</v>
      </c>
      <c r="DR84" s="31">
        <f t="shared" si="168"/>
        <v>75</v>
      </c>
      <c r="DS84" s="26">
        <f t="shared" si="169"/>
        <v>75.5</v>
      </c>
      <c r="DT84" s="101">
        <f t="shared" si="123"/>
        <v>2048.3399999999997</v>
      </c>
      <c r="DU84" s="101">
        <f t="shared" si="124"/>
        <v>546.93999999999994</v>
      </c>
      <c r="DV84" s="101">
        <f t="shared" si="125"/>
        <v>640.98</v>
      </c>
      <c r="DW84" s="102">
        <f t="shared" si="170"/>
        <v>844.11</v>
      </c>
      <c r="DX84" s="144"/>
      <c r="DY84" s="101">
        <f t="shared" si="171"/>
        <v>224.59</v>
      </c>
      <c r="DZ84" s="101">
        <f t="shared" si="172"/>
        <v>295.96999999999997</v>
      </c>
      <c r="EB84" s="84">
        <f>MODEL_DATA!B81</f>
        <v>75</v>
      </c>
      <c r="EC84" s="84">
        <f>MODEL_DATA!C81</f>
        <v>860.42</v>
      </c>
      <c r="ED84" s="84">
        <f>MODEL_DATA!D81</f>
        <v>62.18</v>
      </c>
      <c r="EE84" s="84">
        <f>MODEL_DATA!E81</f>
        <v>484.76</v>
      </c>
      <c r="EF84" s="84">
        <f>MODEL_DATA!F81</f>
        <v>0</v>
      </c>
      <c r="EG84" s="84">
        <f>MODEL_DATA!G81</f>
        <v>0</v>
      </c>
      <c r="EH84" s="84">
        <f>MODEL_DATA!H81</f>
        <v>210.27</v>
      </c>
      <c r="EI84" s="84">
        <f>MODEL_DATA!I81</f>
        <v>430.71</v>
      </c>
      <c r="EJ84" s="99">
        <f>MODEL_DATA!J81</f>
        <v>0</v>
      </c>
      <c r="EK84" s="84">
        <f>MODEL_DATA!K81</f>
        <v>1.1000000000000001</v>
      </c>
      <c r="EL84" s="84">
        <f>MODEL_DATA!L81</f>
        <v>2.15</v>
      </c>
      <c r="EM84" s="99">
        <f>MODEL_DATA!M81</f>
        <v>419.69</v>
      </c>
      <c r="EN84" s="84">
        <f>MODEL_DATA!N81</f>
        <v>337.79</v>
      </c>
      <c r="EO84" s="84">
        <f>MODEL_DATA!O81</f>
        <v>91.19</v>
      </c>
      <c r="EP84" s="84">
        <f>MODEL_DATA!P81</f>
        <v>93.3</v>
      </c>
      <c r="EQ84" s="84">
        <f>MODEL_DATA!Q81</f>
        <v>424.42</v>
      </c>
      <c r="ER84" s="84">
        <f>MODEL_DATA!R81</f>
        <v>358.18</v>
      </c>
      <c r="ES84" s="84">
        <f>MODEL_DATA!S81</f>
        <v>133.4</v>
      </c>
      <c r="ET84" s="84">
        <f>MODEL_DATA!T81</f>
        <v>202.67</v>
      </c>
      <c r="EU84" s="99">
        <f>MODEL_DATA!U81</f>
        <v>14.35</v>
      </c>
      <c r="EV84" s="84">
        <f>MODEL_DATA!V81</f>
        <v>0.88</v>
      </c>
    </row>
    <row r="85" spans="32:152" x14ac:dyDescent="0.25">
      <c r="AF85" s="32">
        <f t="shared" si="98"/>
        <v>150</v>
      </c>
      <c r="AG85" s="61">
        <f t="shared" si="126"/>
        <v>0</v>
      </c>
      <c r="AH85" s="63">
        <f>INDEX(Obs_Time!$D$11:$T$211,  MATCH($AF85, Obs_Time!$B$11:$B$211, 0), MATCH(AH$4, Obs_Time!$D$3:$T$3, 0) )</f>
        <v>0</v>
      </c>
      <c r="AI85" s="61">
        <f t="shared" si="127"/>
        <v>0</v>
      </c>
      <c r="AJ85" s="63">
        <f>INDEX(Obs_Time!$D$11:$T$211,  MATCH($AF85, Obs_Time!$B$11:$B$211, 0), MATCH(AJ$4, Obs_Time!$D$3:$T$3, 0) )</f>
        <v>0</v>
      </c>
      <c r="AK85" s="61">
        <f t="shared" si="128"/>
        <v>0</v>
      </c>
      <c r="AL85" s="63">
        <f>INDEX(Obs_Time!$D$11:$T$211,  MATCH($AF85, Obs_Time!$B$11:$B$211, 0), MATCH(AL$4, Obs_Time!$D$3:$T$3, 0) )</f>
        <v>0</v>
      </c>
      <c r="AM85" s="61">
        <f t="shared" si="129"/>
        <v>0</v>
      </c>
      <c r="AN85" s="63">
        <f>INDEX(Obs_Time!$D$11:$T$211,  MATCH($AF85, Obs_Time!$B$11:$B$211, 0), MATCH(AN$4, Obs_Time!$D$3:$T$3, 0) )</f>
        <v>0</v>
      </c>
      <c r="AO85" s="61">
        <f t="shared" si="130"/>
        <v>0</v>
      </c>
      <c r="AP85" s="63">
        <f>INDEX(Obs_Time!$D$11:$T$211,  MATCH($AF85, Obs_Time!$B$11:$B$211, 0), MATCH(AP$4, Obs_Time!$D$3:$T$3, 0) )</f>
        <v>0</v>
      </c>
      <c r="AQ85" s="61">
        <f t="shared" si="131"/>
        <v>0</v>
      </c>
      <c r="AR85" s="63">
        <f>INDEX(Obs_Time!$D$11:$T$211,  MATCH($AF85, Obs_Time!$B$11:$B$211, 0), MATCH(AR$4, Obs_Time!$D$3:$T$3, 0) )</f>
        <v>0</v>
      </c>
      <c r="AS85" s="61">
        <f t="shared" si="132"/>
        <v>0</v>
      </c>
      <c r="AT85" s="63">
        <f>INDEX(Obs_Time!$D$11:$T$211,  MATCH($AF85, Obs_Time!$B$11:$B$211, 0), MATCH(AT$4, Obs_Time!$D$3:$T$3, 0) )</f>
        <v>0</v>
      </c>
      <c r="AU85" s="61">
        <f t="shared" si="133"/>
        <v>0</v>
      </c>
      <c r="AV85" s="63">
        <f>INDEX(Obs_Time!$D$11:$T$211,  MATCH($AF85, Obs_Time!$B$11:$B$211, 0), MATCH(AV$4, Obs_Time!$D$3:$T$3, 0) )</f>
        <v>0</v>
      </c>
      <c r="AW85" s="61">
        <f t="shared" si="134"/>
        <v>0</v>
      </c>
      <c r="AX85" s="63">
        <f>INDEX(Obs_Time!$D$11:$T$211,  MATCH($AF85, Obs_Time!$B$11:$B$211, 0), MATCH(AX$4, Obs_Time!$D$3:$T$3, 0) )</f>
        <v>0</v>
      </c>
      <c r="AY85" s="61">
        <f t="shared" si="135"/>
        <v>0</v>
      </c>
      <c r="AZ85" s="63">
        <f>INDEX(Obs_Time!$D$11:$T$211,  MATCH($AF85, Obs_Time!$B$11:$B$211, 0), MATCH(AZ$4, Obs_Time!$D$3:$T$3, 0) )</f>
        <v>2.1699999999999999E-5</v>
      </c>
      <c r="BA85" s="61">
        <f t="shared" si="136"/>
        <v>2.4480397128732877E-6</v>
      </c>
      <c r="BB85" s="63">
        <f>INDEX(Obs_Time!$D$11:$T$211,  MATCH($AF85, Obs_Time!$B$11:$B$211, 0), MATCH(BB$4, Obs_Time!$D$3:$T$3, 0) )</f>
        <v>0</v>
      </c>
      <c r="BC85" s="61">
        <f t="shared" si="137"/>
        <v>4.0184656060747773E-4</v>
      </c>
      <c r="BD85" s="63">
        <f>INDEX(Obs_Time!$D$11:$T$211,  MATCH($AF85, Obs_Time!$B$11:$B$211, 0), MATCH(BD$4, Obs_Time!$D$3:$T$3, 0) )</f>
        <v>0</v>
      </c>
      <c r="BF85" s="31">
        <f t="shared" si="138"/>
        <v>152</v>
      </c>
      <c r="BG85" s="31">
        <f t="shared" si="139"/>
        <v>153</v>
      </c>
      <c r="BH85" s="57">
        <f t="shared" si="140"/>
        <v>0</v>
      </c>
      <c r="BI85" s="57">
        <f t="shared" si="141"/>
        <v>0</v>
      </c>
      <c r="BJ85" s="57">
        <f t="shared" si="142"/>
        <v>0</v>
      </c>
      <c r="BK85" s="58">
        <f t="shared" si="143"/>
        <v>1.2854956844734924E-4</v>
      </c>
      <c r="BL85" s="57">
        <f t="shared" si="144"/>
        <v>0</v>
      </c>
      <c r="BM85" s="57">
        <f t="shared" si="145"/>
        <v>0</v>
      </c>
      <c r="BN85" s="57">
        <f t="shared" si="146"/>
        <v>0</v>
      </c>
      <c r="BQ85" s="57">
        <f t="shared" si="147"/>
        <v>0</v>
      </c>
      <c r="BR85" s="57">
        <f t="shared" si="148"/>
        <v>0</v>
      </c>
      <c r="BS85" s="57">
        <f t="shared" si="149"/>
        <v>0</v>
      </c>
      <c r="BT85" s="57">
        <f t="shared" si="150"/>
        <v>0</v>
      </c>
      <c r="BU85" s="57">
        <f t="shared" si="151"/>
        <v>0</v>
      </c>
      <c r="BV85" s="57">
        <f t="shared" si="152"/>
        <v>0</v>
      </c>
      <c r="BW85" s="57">
        <f t="shared" si="153"/>
        <v>0</v>
      </c>
      <c r="BX85" s="58">
        <f t="shared" si="154"/>
        <v>0</v>
      </c>
      <c r="BY85" s="57">
        <f t="shared" si="155"/>
        <v>0</v>
      </c>
      <c r="BZ85" s="57">
        <f t="shared" si="156"/>
        <v>0</v>
      </c>
      <c r="CA85" s="58">
        <f t="shared" si="157"/>
        <v>0</v>
      </c>
      <c r="CB85" s="57">
        <f t="shared" si="158"/>
        <v>0</v>
      </c>
      <c r="CC85" s="57">
        <f t="shared" si="159"/>
        <v>0</v>
      </c>
      <c r="CD85" s="57">
        <f t="shared" si="160"/>
        <v>0</v>
      </c>
      <c r="CE85" s="57">
        <f t="shared" si="161"/>
        <v>2.3339466817709422E-4</v>
      </c>
      <c r="CF85" s="57">
        <f t="shared" si="162"/>
        <v>0</v>
      </c>
      <c r="CG85" s="57">
        <f t="shared" si="163"/>
        <v>0</v>
      </c>
      <c r="CH85" s="57">
        <f t="shared" si="164"/>
        <v>0</v>
      </c>
      <c r="CI85" s="58">
        <f t="shared" si="165"/>
        <v>0</v>
      </c>
      <c r="CJ85" s="57">
        <f t="shared" si="166"/>
        <v>0</v>
      </c>
      <c r="CL85" s="30">
        <f>Obs_Time!B87</f>
        <v>152</v>
      </c>
      <c r="CM85" s="26">
        <f t="shared" si="167"/>
        <v>153</v>
      </c>
      <c r="CN85" s="20">
        <f t="shared" si="99"/>
        <v>0</v>
      </c>
      <c r="CO85" s="20">
        <f t="shared" si="100"/>
        <v>0</v>
      </c>
      <c r="CP85" s="20">
        <f t="shared" si="101"/>
        <v>0</v>
      </c>
      <c r="CQ85" s="106">
        <f t="shared" si="102"/>
        <v>22.21</v>
      </c>
      <c r="CR85" s="143"/>
      <c r="CS85" s="20">
        <f t="shared" si="103"/>
        <v>0</v>
      </c>
      <c r="CT85" s="20">
        <f t="shared" si="104"/>
        <v>0</v>
      </c>
      <c r="CW85" s="20">
        <f t="shared" si="105"/>
        <v>0</v>
      </c>
      <c r="CX85" s="20">
        <f t="shared" si="106"/>
        <v>0</v>
      </c>
      <c r="CY85" s="20">
        <f t="shared" si="107"/>
        <v>0</v>
      </c>
      <c r="CZ85" s="20">
        <f t="shared" si="108"/>
        <v>0</v>
      </c>
      <c r="DA85" s="20">
        <f t="shared" si="109"/>
        <v>0</v>
      </c>
      <c r="DB85" s="20">
        <f t="shared" si="110"/>
        <v>0</v>
      </c>
      <c r="DC85" s="20">
        <f t="shared" si="111"/>
        <v>0</v>
      </c>
      <c r="DD85" s="106">
        <f t="shared" si="112"/>
        <v>0</v>
      </c>
      <c r="DE85" s="20">
        <f t="shared" si="113"/>
        <v>0</v>
      </c>
      <c r="DF85" s="20">
        <f t="shared" si="114"/>
        <v>0</v>
      </c>
      <c r="DG85" s="106">
        <f t="shared" si="115"/>
        <v>0</v>
      </c>
      <c r="DH85" s="143"/>
      <c r="DI85" s="20">
        <f t="shared" si="116"/>
        <v>0</v>
      </c>
      <c r="DJ85" s="20">
        <f t="shared" si="117"/>
        <v>0</v>
      </c>
      <c r="DK85" s="20">
        <f t="shared" si="118"/>
        <v>22.21</v>
      </c>
      <c r="DL85" s="143"/>
      <c r="DM85" s="20">
        <f t="shared" si="119"/>
        <v>0</v>
      </c>
      <c r="DN85" s="20">
        <f t="shared" si="120"/>
        <v>0</v>
      </c>
      <c r="DO85" s="106">
        <f t="shared" si="121"/>
        <v>0</v>
      </c>
      <c r="DP85" s="20">
        <f t="shared" si="122"/>
        <v>0</v>
      </c>
      <c r="DR85" s="31">
        <f t="shared" si="168"/>
        <v>76</v>
      </c>
      <c r="DS85" s="26">
        <f t="shared" si="169"/>
        <v>76.5</v>
      </c>
      <c r="DT85" s="101">
        <f t="shared" si="123"/>
        <v>1799.76</v>
      </c>
      <c r="DU85" s="101">
        <f t="shared" si="124"/>
        <v>495.82</v>
      </c>
      <c r="DV85" s="101">
        <f t="shared" si="125"/>
        <v>558.49</v>
      </c>
      <c r="DW85" s="102">
        <f t="shared" si="170"/>
        <v>770.73</v>
      </c>
      <c r="DX85" s="144"/>
      <c r="DY85" s="101">
        <f t="shared" si="171"/>
        <v>198.35000000000002</v>
      </c>
      <c r="DZ85" s="101">
        <f t="shared" si="172"/>
        <v>262.97000000000003</v>
      </c>
      <c r="EB85" s="84">
        <f>MODEL_DATA!B82</f>
        <v>76</v>
      </c>
      <c r="EC85" s="84">
        <f>MODEL_DATA!C82</f>
        <v>745.45</v>
      </c>
      <c r="ED85" s="84">
        <f>MODEL_DATA!D82</f>
        <v>56.62</v>
      </c>
      <c r="EE85" s="84">
        <f>MODEL_DATA!E82</f>
        <v>439.2</v>
      </c>
      <c r="EF85" s="84">
        <f>MODEL_DATA!F82</f>
        <v>0</v>
      </c>
      <c r="EG85" s="84">
        <f>MODEL_DATA!G82</f>
        <v>0</v>
      </c>
      <c r="EH85" s="84">
        <f>MODEL_DATA!H82</f>
        <v>177.76</v>
      </c>
      <c r="EI85" s="84">
        <f>MODEL_DATA!I82</f>
        <v>380.73</v>
      </c>
      <c r="EJ85" s="99">
        <f>MODEL_DATA!J82</f>
        <v>0</v>
      </c>
      <c r="EK85" s="84">
        <f>MODEL_DATA!K82</f>
        <v>0.25</v>
      </c>
      <c r="EL85" s="84">
        <f>MODEL_DATA!L82</f>
        <v>0.91</v>
      </c>
      <c r="EM85" s="99">
        <f>MODEL_DATA!M82</f>
        <v>401.38</v>
      </c>
      <c r="EN85" s="84">
        <f>MODEL_DATA!N82</f>
        <v>398.84</v>
      </c>
      <c r="EO85" s="84">
        <f>MODEL_DATA!O82</f>
        <v>83.48</v>
      </c>
      <c r="EP85" s="84">
        <f>MODEL_DATA!P82</f>
        <v>83.68</v>
      </c>
      <c r="EQ85" s="84">
        <f>MODEL_DATA!Q82</f>
        <v>369.35</v>
      </c>
      <c r="ER85" s="84">
        <f>MODEL_DATA!R82</f>
        <v>272.51</v>
      </c>
      <c r="ES85" s="84">
        <f>MODEL_DATA!S82</f>
        <v>114.87</v>
      </c>
      <c r="ET85" s="84">
        <f>MODEL_DATA!T82</f>
        <v>179.29</v>
      </c>
      <c r="EU85" s="99">
        <f>MODEL_DATA!U82</f>
        <v>12.02</v>
      </c>
      <c r="EV85" s="84">
        <f>MODEL_DATA!V82</f>
        <v>0.41</v>
      </c>
    </row>
    <row r="86" spans="32:152" x14ac:dyDescent="0.25">
      <c r="AF86" s="32">
        <f t="shared" si="98"/>
        <v>152</v>
      </c>
      <c r="AG86" s="61">
        <f t="shared" si="126"/>
        <v>0</v>
      </c>
      <c r="AH86" s="63">
        <f>INDEX(Obs_Time!$D$11:$T$211,  MATCH($AF86, Obs_Time!$B$11:$B$211, 0), MATCH(AH$4, Obs_Time!$D$3:$T$3, 0) )</f>
        <v>0</v>
      </c>
      <c r="AI86" s="61">
        <f t="shared" si="127"/>
        <v>0</v>
      </c>
      <c r="AJ86" s="63">
        <f>INDEX(Obs_Time!$D$11:$T$211,  MATCH($AF86, Obs_Time!$B$11:$B$211, 0), MATCH(AJ$4, Obs_Time!$D$3:$T$3, 0) )</f>
        <v>0</v>
      </c>
      <c r="AK86" s="61">
        <f t="shared" si="128"/>
        <v>0</v>
      </c>
      <c r="AL86" s="63">
        <f>INDEX(Obs_Time!$D$11:$T$211,  MATCH($AF86, Obs_Time!$B$11:$B$211, 0), MATCH(AL$4, Obs_Time!$D$3:$T$3, 0) )</f>
        <v>0</v>
      </c>
      <c r="AM86" s="61">
        <f t="shared" si="129"/>
        <v>0</v>
      </c>
      <c r="AN86" s="63">
        <f>INDEX(Obs_Time!$D$11:$T$211,  MATCH($AF86, Obs_Time!$B$11:$B$211, 0), MATCH(AN$4, Obs_Time!$D$3:$T$3, 0) )</f>
        <v>0</v>
      </c>
      <c r="AO86" s="61">
        <f t="shared" si="130"/>
        <v>0</v>
      </c>
      <c r="AP86" s="63">
        <f>INDEX(Obs_Time!$D$11:$T$211,  MATCH($AF86, Obs_Time!$B$11:$B$211, 0), MATCH(AP$4, Obs_Time!$D$3:$T$3, 0) )</f>
        <v>0</v>
      </c>
      <c r="AQ86" s="61">
        <f t="shared" si="131"/>
        <v>0</v>
      </c>
      <c r="AR86" s="63">
        <f>INDEX(Obs_Time!$D$11:$T$211,  MATCH($AF86, Obs_Time!$B$11:$B$211, 0), MATCH(AR$4, Obs_Time!$D$3:$T$3, 0) )</f>
        <v>0</v>
      </c>
      <c r="AS86" s="61">
        <f t="shared" si="132"/>
        <v>0</v>
      </c>
      <c r="AT86" s="63">
        <f>INDEX(Obs_Time!$D$11:$T$211,  MATCH($AF86, Obs_Time!$B$11:$B$211, 0), MATCH(AT$4, Obs_Time!$D$3:$T$3, 0) )</f>
        <v>0</v>
      </c>
      <c r="AU86" s="61">
        <f t="shared" si="133"/>
        <v>0</v>
      </c>
      <c r="AV86" s="63">
        <f>INDEX(Obs_Time!$D$11:$T$211,  MATCH($AF86, Obs_Time!$B$11:$B$211, 0), MATCH(AV$4, Obs_Time!$D$3:$T$3, 0) )</f>
        <v>0</v>
      </c>
      <c r="AW86" s="61">
        <f t="shared" si="134"/>
        <v>0</v>
      </c>
      <c r="AX86" s="63">
        <f>INDEX(Obs_Time!$D$11:$T$211,  MATCH($AF86, Obs_Time!$B$11:$B$211, 0), MATCH(AX$4, Obs_Time!$D$3:$T$3, 0) )</f>
        <v>0</v>
      </c>
      <c r="AY86" s="61">
        <f t="shared" si="135"/>
        <v>0</v>
      </c>
      <c r="AZ86" s="63">
        <f>INDEX(Obs_Time!$D$11:$T$211,  MATCH($AF86, Obs_Time!$B$11:$B$211, 0), MATCH(AZ$4, Obs_Time!$D$3:$T$3, 0) )</f>
        <v>2.0299999999999999E-5</v>
      </c>
      <c r="BA86" s="61">
        <f t="shared" si="136"/>
        <v>0</v>
      </c>
      <c r="BB86" s="63">
        <f>INDEX(Obs_Time!$D$11:$T$211,  MATCH($AF86, Obs_Time!$B$11:$B$211, 0), MATCH(BB$4, Obs_Time!$D$3:$T$3, 0) )</f>
        <v>0</v>
      </c>
      <c r="BC86" s="61">
        <f t="shared" si="137"/>
        <v>2.3339466817709422E-4</v>
      </c>
      <c r="BD86" s="63">
        <f>INDEX(Obs_Time!$D$11:$T$211,  MATCH($AF86, Obs_Time!$B$11:$B$211, 0), MATCH(BD$4, Obs_Time!$D$3:$T$3, 0) )</f>
        <v>0</v>
      </c>
      <c r="BF86" s="31">
        <f t="shared" si="138"/>
        <v>154</v>
      </c>
      <c r="BG86" s="31">
        <f t="shared" si="139"/>
        <v>155</v>
      </c>
      <c r="BH86" s="57">
        <f t="shared" si="140"/>
        <v>0</v>
      </c>
      <c r="BI86" s="57">
        <f t="shared" si="141"/>
        <v>0</v>
      </c>
      <c r="BJ86" s="57">
        <f t="shared" si="142"/>
        <v>0</v>
      </c>
      <c r="BK86" s="58">
        <f t="shared" si="143"/>
        <v>1.636822060194073E-4</v>
      </c>
      <c r="BL86" s="57">
        <f t="shared" si="144"/>
        <v>0</v>
      </c>
      <c r="BM86" s="57">
        <f t="shared" si="145"/>
        <v>0</v>
      </c>
      <c r="BN86" s="57">
        <f t="shared" si="146"/>
        <v>0</v>
      </c>
      <c r="BQ86" s="57">
        <f t="shared" si="147"/>
        <v>0</v>
      </c>
      <c r="BR86" s="57">
        <f t="shared" si="148"/>
        <v>0</v>
      </c>
      <c r="BS86" s="57">
        <f t="shared" si="149"/>
        <v>0</v>
      </c>
      <c r="BT86" s="57">
        <f t="shared" si="150"/>
        <v>0</v>
      </c>
      <c r="BU86" s="57">
        <f t="shared" si="151"/>
        <v>0</v>
      </c>
      <c r="BV86" s="57">
        <f t="shared" si="152"/>
        <v>0</v>
      </c>
      <c r="BW86" s="57">
        <f t="shared" si="153"/>
        <v>0</v>
      </c>
      <c r="BX86" s="58">
        <f t="shared" si="154"/>
        <v>0</v>
      </c>
      <c r="BY86" s="57">
        <f t="shared" si="155"/>
        <v>0</v>
      </c>
      <c r="BZ86" s="57">
        <f t="shared" si="156"/>
        <v>0</v>
      </c>
      <c r="CA86" s="58">
        <f t="shared" si="157"/>
        <v>0</v>
      </c>
      <c r="CB86" s="57">
        <f t="shared" si="158"/>
        <v>0</v>
      </c>
      <c r="CC86" s="57">
        <f t="shared" si="159"/>
        <v>0</v>
      </c>
      <c r="CD86" s="57">
        <f t="shared" si="160"/>
        <v>0</v>
      </c>
      <c r="CE86" s="57">
        <f t="shared" si="161"/>
        <v>2.9718150454967243E-4</v>
      </c>
      <c r="CF86" s="57">
        <f t="shared" si="162"/>
        <v>0</v>
      </c>
      <c r="CG86" s="57">
        <f t="shared" si="163"/>
        <v>0</v>
      </c>
      <c r="CH86" s="57">
        <f t="shared" si="164"/>
        <v>0</v>
      </c>
      <c r="CI86" s="58">
        <f t="shared" si="165"/>
        <v>0</v>
      </c>
      <c r="CJ86" s="57">
        <f t="shared" si="166"/>
        <v>0</v>
      </c>
      <c r="CL86" s="30">
        <f>Obs_Time!B88</f>
        <v>154</v>
      </c>
      <c r="CM86" s="26">
        <f t="shared" si="167"/>
        <v>155</v>
      </c>
      <c r="CN86" s="20">
        <f t="shared" si="99"/>
        <v>0</v>
      </c>
      <c r="CO86" s="20">
        <f t="shared" si="100"/>
        <v>0</v>
      </c>
      <c r="CP86" s="20">
        <f t="shared" si="101"/>
        <v>0</v>
      </c>
      <c r="CQ86" s="106">
        <f t="shared" si="102"/>
        <v>28.28</v>
      </c>
      <c r="CR86" s="143"/>
      <c r="CS86" s="20">
        <f t="shared" si="103"/>
        <v>0</v>
      </c>
      <c r="CT86" s="20">
        <f t="shared" si="104"/>
        <v>0</v>
      </c>
      <c r="CW86" s="20">
        <f t="shared" si="105"/>
        <v>0</v>
      </c>
      <c r="CX86" s="20">
        <f t="shared" si="106"/>
        <v>0</v>
      </c>
      <c r="CY86" s="20">
        <f t="shared" si="107"/>
        <v>0</v>
      </c>
      <c r="CZ86" s="20">
        <f t="shared" si="108"/>
        <v>0</v>
      </c>
      <c r="DA86" s="20">
        <f t="shared" si="109"/>
        <v>0</v>
      </c>
      <c r="DB86" s="20">
        <f t="shared" si="110"/>
        <v>0</v>
      </c>
      <c r="DC86" s="20">
        <f t="shared" si="111"/>
        <v>0</v>
      </c>
      <c r="DD86" s="106">
        <f t="shared" si="112"/>
        <v>0</v>
      </c>
      <c r="DE86" s="20">
        <f t="shared" si="113"/>
        <v>0</v>
      </c>
      <c r="DF86" s="20">
        <f t="shared" si="114"/>
        <v>0</v>
      </c>
      <c r="DG86" s="106">
        <f t="shared" si="115"/>
        <v>0</v>
      </c>
      <c r="DH86" s="143"/>
      <c r="DI86" s="20">
        <f t="shared" si="116"/>
        <v>0</v>
      </c>
      <c r="DJ86" s="20">
        <f t="shared" si="117"/>
        <v>0</v>
      </c>
      <c r="DK86" s="20">
        <f t="shared" si="118"/>
        <v>28.28</v>
      </c>
      <c r="DL86" s="143"/>
      <c r="DM86" s="20">
        <f t="shared" si="119"/>
        <v>0</v>
      </c>
      <c r="DN86" s="20">
        <f t="shared" si="120"/>
        <v>0</v>
      </c>
      <c r="DO86" s="106">
        <f t="shared" si="121"/>
        <v>0</v>
      </c>
      <c r="DP86" s="20">
        <f t="shared" si="122"/>
        <v>0</v>
      </c>
      <c r="DR86" s="31">
        <f t="shared" si="168"/>
        <v>77</v>
      </c>
      <c r="DS86" s="26">
        <f t="shared" si="169"/>
        <v>77.5</v>
      </c>
      <c r="DT86" s="101">
        <f t="shared" si="123"/>
        <v>1618.0600000000002</v>
      </c>
      <c r="DU86" s="101">
        <f t="shared" si="124"/>
        <v>468.16</v>
      </c>
      <c r="DV86" s="101">
        <f t="shared" si="125"/>
        <v>547.89</v>
      </c>
      <c r="DW86" s="102">
        <f t="shared" si="170"/>
        <v>964.08</v>
      </c>
      <c r="DX86" s="144"/>
      <c r="DY86" s="101">
        <f t="shared" si="171"/>
        <v>155.19999999999999</v>
      </c>
      <c r="DZ86" s="101">
        <f t="shared" si="172"/>
        <v>206.10000000000002</v>
      </c>
      <c r="EB86" s="84">
        <f>MODEL_DATA!B83</f>
        <v>77</v>
      </c>
      <c r="EC86" s="84">
        <f>MODEL_DATA!C83</f>
        <v>602.01</v>
      </c>
      <c r="ED86" s="84">
        <f>MODEL_DATA!D83</f>
        <v>48.79</v>
      </c>
      <c r="EE86" s="84">
        <f>MODEL_DATA!E83</f>
        <v>419.37</v>
      </c>
      <c r="EF86" s="84">
        <f>MODEL_DATA!F83</f>
        <v>0</v>
      </c>
      <c r="EG86" s="84">
        <f>MODEL_DATA!G83</f>
        <v>0</v>
      </c>
      <c r="EH86" s="84">
        <f>MODEL_DATA!H83</f>
        <v>172.63</v>
      </c>
      <c r="EI86" s="84">
        <f>MODEL_DATA!I83</f>
        <v>375.26</v>
      </c>
      <c r="EJ86" s="99">
        <f>MODEL_DATA!J83</f>
        <v>0</v>
      </c>
      <c r="EK86" s="84">
        <f>MODEL_DATA!K83</f>
        <v>0.01</v>
      </c>
      <c r="EL86" s="84">
        <f>MODEL_DATA!L83</f>
        <v>0.34</v>
      </c>
      <c r="EM86" s="99">
        <f>MODEL_DATA!M83</f>
        <v>462.22</v>
      </c>
      <c r="EN86" s="84">
        <f>MODEL_DATA!N83</f>
        <v>355.22</v>
      </c>
      <c r="EO86" s="84">
        <f>MODEL_DATA!O83</f>
        <v>70.44</v>
      </c>
      <c r="EP86" s="84">
        <f>MODEL_DATA!P83</f>
        <v>69.33</v>
      </c>
      <c r="EQ86" s="84">
        <f>MODEL_DATA!Q83</f>
        <v>501.86</v>
      </c>
      <c r="ER86" s="84">
        <f>MODEL_DATA!R83</f>
        <v>201.06</v>
      </c>
      <c r="ES86" s="84">
        <f>MODEL_DATA!S83</f>
        <v>84.76</v>
      </c>
      <c r="ET86" s="84">
        <f>MODEL_DATA!T83</f>
        <v>136.77000000000001</v>
      </c>
      <c r="EU86" s="99">
        <f>MODEL_DATA!U83</f>
        <v>8.67</v>
      </c>
      <c r="EV86" s="84">
        <f>MODEL_DATA!V83</f>
        <v>0.75</v>
      </c>
    </row>
    <row r="87" spans="32:152" x14ac:dyDescent="0.25">
      <c r="AF87" s="32">
        <f t="shared" si="98"/>
        <v>154</v>
      </c>
      <c r="AG87" s="61">
        <f t="shared" si="126"/>
        <v>0</v>
      </c>
      <c r="AH87" s="63">
        <f>INDEX(Obs_Time!$D$11:$T$211,  MATCH($AF87, Obs_Time!$B$11:$B$211, 0), MATCH(AH$4, Obs_Time!$D$3:$T$3, 0) )</f>
        <v>0</v>
      </c>
      <c r="AI87" s="61">
        <f t="shared" si="127"/>
        <v>0</v>
      </c>
      <c r="AJ87" s="63">
        <f>INDEX(Obs_Time!$D$11:$T$211,  MATCH($AF87, Obs_Time!$B$11:$B$211, 0), MATCH(AJ$4, Obs_Time!$D$3:$T$3, 0) )</f>
        <v>0</v>
      </c>
      <c r="AK87" s="61">
        <f t="shared" si="128"/>
        <v>0</v>
      </c>
      <c r="AL87" s="63">
        <f>INDEX(Obs_Time!$D$11:$T$211,  MATCH($AF87, Obs_Time!$B$11:$B$211, 0), MATCH(AL$4, Obs_Time!$D$3:$T$3, 0) )</f>
        <v>0</v>
      </c>
      <c r="AM87" s="61">
        <f t="shared" si="129"/>
        <v>0</v>
      </c>
      <c r="AN87" s="63">
        <f>INDEX(Obs_Time!$D$11:$T$211,  MATCH($AF87, Obs_Time!$B$11:$B$211, 0), MATCH(AN$4, Obs_Time!$D$3:$T$3, 0) )</f>
        <v>0</v>
      </c>
      <c r="AO87" s="61">
        <f t="shared" si="130"/>
        <v>0</v>
      </c>
      <c r="AP87" s="63">
        <f>INDEX(Obs_Time!$D$11:$T$211,  MATCH($AF87, Obs_Time!$B$11:$B$211, 0), MATCH(AP$4, Obs_Time!$D$3:$T$3, 0) )</f>
        <v>0</v>
      </c>
      <c r="AQ87" s="61">
        <f t="shared" si="131"/>
        <v>0</v>
      </c>
      <c r="AR87" s="63">
        <f>INDEX(Obs_Time!$D$11:$T$211,  MATCH($AF87, Obs_Time!$B$11:$B$211, 0), MATCH(AR$4, Obs_Time!$D$3:$T$3, 0) )</f>
        <v>0</v>
      </c>
      <c r="AS87" s="61">
        <f t="shared" si="132"/>
        <v>0</v>
      </c>
      <c r="AT87" s="63">
        <f>INDEX(Obs_Time!$D$11:$T$211,  MATCH($AF87, Obs_Time!$B$11:$B$211, 0), MATCH(AT$4, Obs_Time!$D$3:$T$3, 0) )</f>
        <v>0</v>
      </c>
      <c r="AU87" s="61">
        <f t="shared" si="133"/>
        <v>0</v>
      </c>
      <c r="AV87" s="63">
        <f>INDEX(Obs_Time!$D$11:$T$211,  MATCH($AF87, Obs_Time!$B$11:$B$211, 0), MATCH(AV$4, Obs_Time!$D$3:$T$3, 0) )</f>
        <v>0</v>
      </c>
      <c r="AW87" s="61">
        <f t="shared" si="134"/>
        <v>0</v>
      </c>
      <c r="AX87" s="63">
        <f>INDEX(Obs_Time!$D$11:$T$211,  MATCH($AF87, Obs_Time!$B$11:$B$211, 0), MATCH(AX$4, Obs_Time!$D$3:$T$3, 0) )</f>
        <v>0</v>
      </c>
      <c r="AY87" s="61">
        <f t="shared" si="135"/>
        <v>0</v>
      </c>
      <c r="AZ87" s="63">
        <f>INDEX(Obs_Time!$D$11:$T$211,  MATCH($AF87, Obs_Time!$B$11:$B$211, 0), MATCH(AZ$4, Obs_Time!$D$3:$T$3, 0) )</f>
        <v>1.88E-5</v>
      </c>
      <c r="BA87" s="61">
        <f t="shared" si="136"/>
        <v>0</v>
      </c>
      <c r="BB87" s="63">
        <f>INDEX(Obs_Time!$D$11:$T$211,  MATCH($AF87, Obs_Time!$B$11:$B$211, 0), MATCH(BB$4, Obs_Time!$D$3:$T$3, 0) )</f>
        <v>0</v>
      </c>
      <c r="BC87" s="61">
        <f t="shared" si="137"/>
        <v>2.9718150454967243E-4</v>
      </c>
      <c r="BD87" s="63">
        <f>INDEX(Obs_Time!$D$11:$T$211,  MATCH($AF87, Obs_Time!$B$11:$B$211, 0), MATCH(BD$4, Obs_Time!$D$3:$T$3, 0) )</f>
        <v>0</v>
      </c>
      <c r="BF87" s="31">
        <f t="shared" si="138"/>
        <v>156</v>
      </c>
      <c r="BG87" s="31">
        <f t="shared" si="139"/>
        <v>157</v>
      </c>
      <c r="BH87" s="57">
        <f t="shared" si="140"/>
        <v>0</v>
      </c>
      <c r="BI87" s="57">
        <f t="shared" si="141"/>
        <v>0</v>
      </c>
      <c r="BJ87" s="57">
        <f t="shared" si="142"/>
        <v>0</v>
      </c>
      <c r="BK87" s="58">
        <f t="shared" si="143"/>
        <v>9.0754490466206025E-5</v>
      </c>
      <c r="BL87" s="57">
        <f t="shared" si="144"/>
        <v>0</v>
      </c>
      <c r="BM87" s="57">
        <f t="shared" si="145"/>
        <v>0</v>
      </c>
      <c r="BN87" s="57">
        <f t="shared" si="146"/>
        <v>0</v>
      </c>
      <c r="BQ87" s="57">
        <f t="shared" si="147"/>
        <v>0</v>
      </c>
      <c r="BR87" s="57">
        <f t="shared" si="148"/>
        <v>0</v>
      </c>
      <c r="BS87" s="57">
        <f t="shared" si="149"/>
        <v>0</v>
      </c>
      <c r="BT87" s="57">
        <f t="shared" si="150"/>
        <v>0</v>
      </c>
      <c r="BU87" s="57">
        <f t="shared" si="151"/>
        <v>0</v>
      </c>
      <c r="BV87" s="57">
        <f t="shared" si="152"/>
        <v>0</v>
      </c>
      <c r="BW87" s="57">
        <f t="shared" si="153"/>
        <v>0</v>
      </c>
      <c r="BX87" s="58">
        <f t="shared" si="154"/>
        <v>0</v>
      </c>
      <c r="BY87" s="57">
        <f t="shared" si="155"/>
        <v>0</v>
      </c>
      <c r="BZ87" s="57">
        <f t="shared" si="156"/>
        <v>0</v>
      </c>
      <c r="CA87" s="58">
        <f t="shared" si="157"/>
        <v>0</v>
      </c>
      <c r="CB87" s="57">
        <f t="shared" si="158"/>
        <v>0</v>
      </c>
      <c r="CC87" s="57">
        <f t="shared" si="159"/>
        <v>0</v>
      </c>
      <c r="CD87" s="57">
        <f t="shared" si="160"/>
        <v>0</v>
      </c>
      <c r="CE87" s="57">
        <f t="shared" si="161"/>
        <v>1.6477390351268964E-4</v>
      </c>
      <c r="CF87" s="57">
        <f t="shared" si="162"/>
        <v>0</v>
      </c>
      <c r="CG87" s="57">
        <f t="shared" si="163"/>
        <v>0</v>
      </c>
      <c r="CH87" s="57">
        <f t="shared" si="164"/>
        <v>0</v>
      </c>
      <c r="CI87" s="58">
        <f t="shared" si="165"/>
        <v>0</v>
      </c>
      <c r="CJ87" s="57">
        <f t="shared" si="166"/>
        <v>0</v>
      </c>
      <c r="CL87" s="30">
        <f>Obs_Time!B89</f>
        <v>156</v>
      </c>
      <c r="CM87" s="26">
        <f t="shared" si="167"/>
        <v>157</v>
      </c>
      <c r="CN87" s="20">
        <f t="shared" si="99"/>
        <v>0</v>
      </c>
      <c r="CO87" s="20">
        <f t="shared" si="100"/>
        <v>0</v>
      </c>
      <c r="CP87" s="20">
        <f t="shared" si="101"/>
        <v>0</v>
      </c>
      <c r="CQ87" s="106">
        <f t="shared" si="102"/>
        <v>15.68</v>
      </c>
      <c r="CR87" s="143"/>
      <c r="CS87" s="20">
        <f t="shared" si="103"/>
        <v>0</v>
      </c>
      <c r="CT87" s="20">
        <f t="shared" si="104"/>
        <v>0</v>
      </c>
      <c r="CW87" s="20">
        <f t="shared" si="105"/>
        <v>0</v>
      </c>
      <c r="CX87" s="20">
        <f t="shared" si="106"/>
        <v>0</v>
      </c>
      <c r="CY87" s="20">
        <f t="shared" si="107"/>
        <v>0</v>
      </c>
      <c r="CZ87" s="20">
        <f t="shared" si="108"/>
        <v>0</v>
      </c>
      <c r="DA87" s="20">
        <f t="shared" si="109"/>
        <v>0</v>
      </c>
      <c r="DB87" s="20">
        <f t="shared" si="110"/>
        <v>0</v>
      </c>
      <c r="DC87" s="20">
        <f t="shared" si="111"/>
        <v>0</v>
      </c>
      <c r="DD87" s="106">
        <f t="shared" si="112"/>
        <v>0</v>
      </c>
      <c r="DE87" s="20">
        <f t="shared" si="113"/>
        <v>0</v>
      </c>
      <c r="DF87" s="20">
        <f t="shared" si="114"/>
        <v>0</v>
      </c>
      <c r="DG87" s="106">
        <f t="shared" si="115"/>
        <v>0</v>
      </c>
      <c r="DH87" s="143"/>
      <c r="DI87" s="20">
        <f t="shared" si="116"/>
        <v>0</v>
      </c>
      <c r="DJ87" s="20">
        <f t="shared" si="117"/>
        <v>0</v>
      </c>
      <c r="DK87" s="20">
        <f t="shared" si="118"/>
        <v>15.68</v>
      </c>
      <c r="DL87" s="143"/>
      <c r="DM87" s="20">
        <f t="shared" si="119"/>
        <v>0</v>
      </c>
      <c r="DN87" s="20">
        <f t="shared" si="120"/>
        <v>0</v>
      </c>
      <c r="DO87" s="106">
        <f t="shared" si="121"/>
        <v>0</v>
      </c>
      <c r="DP87" s="20">
        <f t="shared" si="122"/>
        <v>0</v>
      </c>
      <c r="DR87" s="31">
        <f t="shared" si="168"/>
        <v>78</v>
      </c>
      <c r="DS87" s="26">
        <f t="shared" si="169"/>
        <v>78.5</v>
      </c>
      <c r="DT87" s="101">
        <f t="shared" si="123"/>
        <v>1446.25</v>
      </c>
      <c r="DU87" s="101">
        <f t="shared" si="124"/>
        <v>427.09000000000003</v>
      </c>
      <c r="DV87" s="101">
        <f t="shared" si="125"/>
        <v>498.85</v>
      </c>
      <c r="DW87" s="102">
        <f t="shared" si="170"/>
        <v>727.06999999999994</v>
      </c>
      <c r="DX87" s="144"/>
      <c r="DY87" s="101">
        <f t="shared" si="171"/>
        <v>126.13000000000001</v>
      </c>
      <c r="DZ87" s="101">
        <f t="shared" si="172"/>
        <v>180.57</v>
      </c>
      <c r="EB87" s="84">
        <f>MODEL_DATA!B84</f>
        <v>78</v>
      </c>
      <c r="EC87" s="84">
        <f>MODEL_DATA!C84</f>
        <v>520.30999999999995</v>
      </c>
      <c r="ED87" s="84">
        <f>MODEL_DATA!D84</f>
        <v>44.28</v>
      </c>
      <c r="EE87" s="84">
        <f>MODEL_DATA!E84</f>
        <v>382.81</v>
      </c>
      <c r="EF87" s="84">
        <f>MODEL_DATA!F84</f>
        <v>0</v>
      </c>
      <c r="EG87" s="84">
        <f>MODEL_DATA!G84</f>
        <v>0</v>
      </c>
      <c r="EH87" s="84">
        <f>MODEL_DATA!H84</f>
        <v>146.65</v>
      </c>
      <c r="EI87" s="84">
        <f>MODEL_DATA!I84</f>
        <v>352.2</v>
      </c>
      <c r="EJ87" s="99">
        <f>MODEL_DATA!J84</f>
        <v>0</v>
      </c>
      <c r="EK87" s="84">
        <f>MODEL_DATA!K84</f>
        <v>0.05</v>
      </c>
      <c r="EL87" s="84">
        <f>MODEL_DATA!L84</f>
        <v>0.17</v>
      </c>
      <c r="EM87" s="99">
        <f>MODEL_DATA!M84</f>
        <v>385.81</v>
      </c>
      <c r="EN87" s="84">
        <f>MODEL_DATA!N84</f>
        <v>327.32</v>
      </c>
      <c r="EO87" s="84">
        <f>MODEL_DATA!O84</f>
        <v>59.59</v>
      </c>
      <c r="EP87" s="84">
        <f>MODEL_DATA!P84</f>
        <v>59.73</v>
      </c>
      <c r="EQ87" s="84">
        <f>MODEL_DATA!Q84</f>
        <v>341.26</v>
      </c>
      <c r="ER87" s="84">
        <f>MODEL_DATA!R84</f>
        <v>226.67</v>
      </c>
      <c r="ES87" s="84">
        <f>MODEL_DATA!S84</f>
        <v>66.540000000000006</v>
      </c>
      <c r="ET87" s="84">
        <f>MODEL_DATA!T84</f>
        <v>120.84</v>
      </c>
      <c r="EU87" s="99">
        <f>MODEL_DATA!U84</f>
        <v>6.64</v>
      </c>
      <c r="EV87" s="84">
        <f>MODEL_DATA!V84</f>
        <v>0.52</v>
      </c>
    </row>
    <row r="88" spans="32:152" x14ac:dyDescent="0.25">
      <c r="AF88" s="32">
        <f t="shared" si="98"/>
        <v>156</v>
      </c>
      <c r="AG88" s="61">
        <f t="shared" si="126"/>
        <v>0</v>
      </c>
      <c r="AH88" s="63">
        <f>INDEX(Obs_Time!$D$11:$T$211,  MATCH($AF88, Obs_Time!$B$11:$B$211, 0), MATCH(AH$4, Obs_Time!$D$3:$T$3, 0) )</f>
        <v>0</v>
      </c>
      <c r="AI88" s="61">
        <f t="shared" si="127"/>
        <v>0</v>
      </c>
      <c r="AJ88" s="63">
        <f>INDEX(Obs_Time!$D$11:$T$211,  MATCH($AF88, Obs_Time!$B$11:$B$211, 0), MATCH(AJ$4, Obs_Time!$D$3:$T$3, 0) )</f>
        <v>0</v>
      </c>
      <c r="AK88" s="61">
        <f t="shared" si="128"/>
        <v>0</v>
      </c>
      <c r="AL88" s="63">
        <f>INDEX(Obs_Time!$D$11:$T$211,  MATCH($AF88, Obs_Time!$B$11:$B$211, 0), MATCH(AL$4, Obs_Time!$D$3:$T$3, 0) )</f>
        <v>0</v>
      </c>
      <c r="AM88" s="61">
        <f t="shared" si="129"/>
        <v>0</v>
      </c>
      <c r="AN88" s="63">
        <f>INDEX(Obs_Time!$D$11:$T$211,  MATCH($AF88, Obs_Time!$B$11:$B$211, 0), MATCH(AN$4, Obs_Time!$D$3:$T$3, 0) )</f>
        <v>0</v>
      </c>
      <c r="AO88" s="61">
        <f t="shared" si="130"/>
        <v>0</v>
      </c>
      <c r="AP88" s="63">
        <f>INDEX(Obs_Time!$D$11:$T$211,  MATCH($AF88, Obs_Time!$B$11:$B$211, 0), MATCH(AP$4, Obs_Time!$D$3:$T$3, 0) )</f>
        <v>0</v>
      </c>
      <c r="AQ88" s="61">
        <f t="shared" si="131"/>
        <v>0</v>
      </c>
      <c r="AR88" s="63">
        <f>INDEX(Obs_Time!$D$11:$T$211,  MATCH($AF88, Obs_Time!$B$11:$B$211, 0), MATCH(AR$4, Obs_Time!$D$3:$T$3, 0) )</f>
        <v>0</v>
      </c>
      <c r="AS88" s="61">
        <f t="shared" si="132"/>
        <v>0</v>
      </c>
      <c r="AT88" s="63">
        <f>INDEX(Obs_Time!$D$11:$T$211,  MATCH($AF88, Obs_Time!$B$11:$B$211, 0), MATCH(AT$4, Obs_Time!$D$3:$T$3, 0) )</f>
        <v>0</v>
      </c>
      <c r="AU88" s="61">
        <f t="shared" si="133"/>
        <v>0</v>
      </c>
      <c r="AV88" s="63">
        <f>INDEX(Obs_Time!$D$11:$T$211,  MATCH($AF88, Obs_Time!$B$11:$B$211, 0), MATCH(AV$4, Obs_Time!$D$3:$T$3, 0) )</f>
        <v>0</v>
      </c>
      <c r="AW88" s="61">
        <f t="shared" si="134"/>
        <v>0</v>
      </c>
      <c r="AX88" s="63">
        <f>INDEX(Obs_Time!$D$11:$T$211,  MATCH($AF88, Obs_Time!$B$11:$B$211, 0), MATCH(AX$4, Obs_Time!$D$3:$T$3, 0) )</f>
        <v>0</v>
      </c>
      <c r="AY88" s="61">
        <f t="shared" si="135"/>
        <v>0</v>
      </c>
      <c r="AZ88" s="63">
        <f>INDEX(Obs_Time!$D$11:$T$211,  MATCH($AF88, Obs_Time!$B$11:$B$211, 0), MATCH(AZ$4, Obs_Time!$D$3:$T$3, 0) )</f>
        <v>1.5E-5</v>
      </c>
      <c r="BA88" s="61">
        <f t="shared" si="136"/>
        <v>0</v>
      </c>
      <c r="BB88" s="63">
        <f>INDEX(Obs_Time!$D$11:$T$211,  MATCH($AF88, Obs_Time!$B$11:$B$211, 0), MATCH(BB$4, Obs_Time!$D$3:$T$3, 0) )</f>
        <v>0</v>
      </c>
      <c r="BC88" s="61">
        <f t="shared" si="137"/>
        <v>1.6477390351268964E-4</v>
      </c>
      <c r="BD88" s="63">
        <f>INDEX(Obs_Time!$D$11:$T$211,  MATCH($AF88, Obs_Time!$B$11:$B$211, 0), MATCH(BD$4, Obs_Time!$D$3:$T$3, 0) )</f>
        <v>0</v>
      </c>
      <c r="BF88" s="31">
        <f t="shared" si="138"/>
        <v>158</v>
      </c>
      <c r="BG88" s="31">
        <f t="shared" si="139"/>
        <v>159</v>
      </c>
      <c r="BH88" s="57">
        <f t="shared" si="140"/>
        <v>0</v>
      </c>
      <c r="BI88" s="57">
        <f t="shared" si="141"/>
        <v>0</v>
      </c>
      <c r="BJ88" s="57">
        <f t="shared" si="142"/>
        <v>0</v>
      </c>
      <c r="BK88" s="58">
        <f t="shared" si="143"/>
        <v>7.1770132766642514E-5</v>
      </c>
      <c r="BL88" s="57">
        <f t="shared" si="144"/>
        <v>0</v>
      </c>
      <c r="BM88" s="57">
        <f t="shared" si="145"/>
        <v>0</v>
      </c>
      <c r="BN88" s="57">
        <f t="shared" si="146"/>
        <v>0</v>
      </c>
      <c r="BQ88" s="57">
        <f t="shared" si="147"/>
        <v>0</v>
      </c>
      <c r="BR88" s="57">
        <f t="shared" si="148"/>
        <v>0</v>
      </c>
      <c r="BS88" s="57">
        <f t="shared" si="149"/>
        <v>0</v>
      </c>
      <c r="BT88" s="57">
        <f t="shared" si="150"/>
        <v>0</v>
      </c>
      <c r="BU88" s="57">
        <f t="shared" si="151"/>
        <v>0</v>
      </c>
      <c r="BV88" s="57">
        <f t="shared" si="152"/>
        <v>0</v>
      </c>
      <c r="BW88" s="57">
        <f t="shared" si="153"/>
        <v>0</v>
      </c>
      <c r="BX88" s="58">
        <f t="shared" si="154"/>
        <v>0</v>
      </c>
      <c r="BY88" s="57">
        <f t="shared" si="155"/>
        <v>0</v>
      </c>
      <c r="BZ88" s="57">
        <f t="shared" si="156"/>
        <v>0</v>
      </c>
      <c r="CA88" s="58">
        <f t="shared" si="157"/>
        <v>0</v>
      </c>
      <c r="CB88" s="57">
        <f t="shared" si="158"/>
        <v>0</v>
      </c>
      <c r="CC88" s="57">
        <f t="shared" si="159"/>
        <v>0</v>
      </c>
      <c r="CD88" s="57">
        <f t="shared" si="160"/>
        <v>0</v>
      </c>
      <c r="CE88" s="57">
        <f t="shared" si="161"/>
        <v>1.3030589308401475E-4</v>
      </c>
      <c r="CF88" s="57">
        <f t="shared" si="162"/>
        <v>0</v>
      </c>
      <c r="CG88" s="57">
        <f t="shared" si="163"/>
        <v>0</v>
      </c>
      <c r="CH88" s="57">
        <f t="shared" si="164"/>
        <v>0</v>
      </c>
      <c r="CI88" s="58">
        <f t="shared" si="165"/>
        <v>0</v>
      </c>
      <c r="CJ88" s="57">
        <f t="shared" si="166"/>
        <v>0</v>
      </c>
      <c r="CL88" s="30">
        <f>Obs_Time!B90</f>
        <v>158</v>
      </c>
      <c r="CM88" s="26">
        <f t="shared" si="167"/>
        <v>159</v>
      </c>
      <c r="CN88" s="20">
        <f t="shared" si="99"/>
        <v>0</v>
      </c>
      <c r="CO88" s="20">
        <f t="shared" si="100"/>
        <v>0</v>
      </c>
      <c r="CP88" s="20">
        <f t="shared" si="101"/>
        <v>0</v>
      </c>
      <c r="CQ88" s="106">
        <f t="shared" si="102"/>
        <v>12.399999999999999</v>
      </c>
      <c r="CR88" s="143"/>
      <c r="CS88" s="20">
        <f t="shared" si="103"/>
        <v>0</v>
      </c>
      <c r="CT88" s="20">
        <f t="shared" si="104"/>
        <v>0</v>
      </c>
      <c r="CW88" s="20">
        <f t="shared" si="105"/>
        <v>0</v>
      </c>
      <c r="CX88" s="20">
        <f t="shared" si="106"/>
        <v>0</v>
      </c>
      <c r="CY88" s="20">
        <f t="shared" si="107"/>
        <v>0</v>
      </c>
      <c r="CZ88" s="20">
        <f t="shared" si="108"/>
        <v>0</v>
      </c>
      <c r="DA88" s="20">
        <f t="shared" si="109"/>
        <v>0</v>
      </c>
      <c r="DB88" s="20">
        <f t="shared" si="110"/>
        <v>0</v>
      </c>
      <c r="DC88" s="20">
        <f t="shared" si="111"/>
        <v>0</v>
      </c>
      <c r="DD88" s="106">
        <f t="shared" si="112"/>
        <v>0</v>
      </c>
      <c r="DE88" s="20">
        <f t="shared" si="113"/>
        <v>0</v>
      </c>
      <c r="DF88" s="20">
        <f t="shared" si="114"/>
        <v>0</v>
      </c>
      <c r="DG88" s="106">
        <f t="shared" si="115"/>
        <v>0</v>
      </c>
      <c r="DH88" s="143"/>
      <c r="DI88" s="20">
        <f t="shared" si="116"/>
        <v>0</v>
      </c>
      <c r="DJ88" s="20">
        <f t="shared" si="117"/>
        <v>0</v>
      </c>
      <c r="DK88" s="20">
        <f t="shared" si="118"/>
        <v>12.399999999999999</v>
      </c>
      <c r="DL88" s="143"/>
      <c r="DM88" s="20">
        <f t="shared" si="119"/>
        <v>0</v>
      </c>
      <c r="DN88" s="20">
        <f t="shared" si="120"/>
        <v>0</v>
      </c>
      <c r="DO88" s="106">
        <f t="shared" si="121"/>
        <v>0</v>
      </c>
      <c r="DP88" s="20">
        <f t="shared" si="122"/>
        <v>0</v>
      </c>
      <c r="DR88" s="31">
        <f t="shared" si="168"/>
        <v>79</v>
      </c>
      <c r="DS88" s="26">
        <f t="shared" si="169"/>
        <v>79.5</v>
      </c>
      <c r="DT88" s="101">
        <f t="shared" si="123"/>
        <v>1291.6599999999999</v>
      </c>
      <c r="DU88" s="101">
        <f t="shared" si="124"/>
        <v>392.99</v>
      </c>
      <c r="DV88" s="101">
        <f t="shared" si="125"/>
        <v>452.29999999999995</v>
      </c>
      <c r="DW88" s="102">
        <f t="shared" si="170"/>
        <v>837.84</v>
      </c>
      <c r="DX88" s="144"/>
      <c r="DY88" s="101">
        <f t="shared" si="171"/>
        <v>97.1</v>
      </c>
      <c r="DZ88" s="101">
        <f t="shared" si="172"/>
        <v>148</v>
      </c>
      <c r="EB88" s="84">
        <f>MODEL_DATA!B85</f>
        <v>79</v>
      </c>
      <c r="EC88" s="84">
        <f>MODEL_DATA!C85</f>
        <v>446.37</v>
      </c>
      <c r="ED88" s="84">
        <f>MODEL_DATA!D85</f>
        <v>37.369999999999997</v>
      </c>
      <c r="EE88" s="84">
        <f>MODEL_DATA!E85</f>
        <v>355.62</v>
      </c>
      <c r="EF88" s="84">
        <f>MODEL_DATA!F85</f>
        <v>0</v>
      </c>
      <c r="EG88" s="84">
        <f>MODEL_DATA!G85</f>
        <v>0</v>
      </c>
      <c r="EH88" s="84">
        <f>MODEL_DATA!H85</f>
        <v>137.03</v>
      </c>
      <c r="EI88" s="84">
        <f>MODEL_DATA!I85</f>
        <v>315.27</v>
      </c>
      <c r="EJ88" s="99">
        <f>MODEL_DATA!J85</f>
        <v>0</v>
      </c>
      <c r="EK88" s="84">
        <f>MODEL_DATA!K85</f>
        <v>7.0000000000000007E-2</v>
      </c>
      <c r="EL88" s="84">
        <f>MODEL_DATA!L85</f>
        <v>0.46</v>
      </c>
      <c r="EM88" s="99">
        <f>MODEL_DATA!M85</f>
        <v>418.16</v>
      </c>
      <c r="EN88" s="84">
        <f>MODEL_DATA!N85</f>
        <v>305.77</v>
      </c>
      <c r="EO88" s="84">
        <f>MODEL_DATA!O85</f>
        <v>54.64</v>
      </c>
      <c r="EP88" s="84">
        <f>MODEL_DATA!P85</f>
        <v>51.94</v>
      </c>
      <c r="EQ88" s="84">
        <f>MODEL_DATA!Q85</f>
        <v>419.68</v>
      </c>
      <c r="ER88" s="84">
        <f>MODEL_DATA!R85</f>
        <v>229.38</v>
      </c>
      <c r="ES88" s="84">
        <f>MODEL_DATA!S85</f>
        <v>42.46</v>
      </c>
      <c r="ET88" s="84">
        <f>MODEL_DATA!T85</f>
        <v>96.06</v>
      </c>
      <c r="EU88" s="99">
        <f>MODEL_DATA!U85</f>
        <v>5.5</v>
      </c>
      <c r="EV88" s="84">
        <f>MODEL_DATA!V85</f>
        <v>0.44</v>
      </c>
    </row>
    <row r="89" spans="32:152" x14ac:dyDescent="0.25">
      <c r="AF89" s="32">
        <f t="shared" si="98"/>
        <v>158</v>
      </c>
      <c r="AG89" s="61">
        <f t="shared" si="126"/>
        <v>0</v>
      </c>
      <c r="AH89" s="63">
        <f>INDEX(Obs_Time!$D$11:$T$211,  MATCH($AF89, Obs_Time!$B$11:$B$211, 0), MATCH(AH$4, Obs_Time!$D$3:$T$3, 0) )</f>
        <v>0</v>
      </c>
      <c r="AI89" s="61">
        <f t="shared" si="127"/>
        <v>0</v>
      </c>
      <c r="AJ89" s="63">
        <f>INDEX(Obs_Time!$D$11:$T$211,  MATCH($AF89, Obs_Time!$B$11:$B$211, 0), MATCH(AJ$4, Obs_Time!$D$3:$T$3, 0) )</f>
        <v>0</v>
      </c>
      <c r="AK89" s="61">
        <f t="shared" si="128"/>
        <v>0</v>
      </c>
      <c r="AL89" s="63">
        <f>INDEX(Obs_Time!$D$11:$T$211,  MATCH($AF89, Obs_Time!$B$11:$B$211, 0), MATCH(AL$4, Obs_Time!$D$3:$T$3, 0) )</f>
        <v>0</v>
      </c>
      <c r="AM89" s="61">
        <f t="shared" si="129"/>
        <v>0</v>
      </c>
      <c r="AN89" s="63">
        <f>INDEX(Obs_Time!$D$11:$T$211,  MATCH($AF89, Obs_Time!$B$11:$B$211, 0), MATCH(AN$4, Obs_Time!$D$3:$T$3, 0) )</f>
        <v>0</v>
      </c>
      <c r="AO89" s="61">
        <f t="shared" si="130"/>
        <v>0</v>
      </c>
      <c r="AP89" s="63">
        <f>INDEX(Obs_Time!$D$11:$T$211,  MATCH($AF89, Obs_Time!$B$11:$B$211, 0), MATCH(AP$4, Obs_Time!$D$3:$T$3, 0) )</f>
        <v>0</v>
      </c>
      <c r="AQ89" s="61">
        <f t="shared" si="131"/>
        <v>0</v>
      </c>
      <c r="AR89" s="63">
        <f>INDEX(Obs_Time!$D$11:$T$211,  MATCH($AF89, Obs_Time!$B$11:$B$211, 0), MATCH(AR$4, Obs_Time!$D$3:$T$3, 0) )</f>
        <v>0</v>
      </c>
      <c r="AS89" s="61">
        <f t="shared" si="132"/>
        <v>0</v>
      </c>
      <c r="AT89" s="63">
        <f>INDEX(Obs_Time!$D$11:$T$211,  MATCH($AF89, Obs_Time!$B$11:$B$211, 0), MATCH(AT$4, Obs_Time!$D$3:$T$3, 0) )</f>
        <v>0</v>
      </c>
      <c r="AU89" s="61">
        <f t="shared" si="133"/>
        <v>0</v>
      </c>
      <c r="AV89" s="63">
        <f>INDEX(Obs_Time!$D$11:$T$211,  MATCH($AF89, Obs_Time!$B$11:$B$211, 0), MATCH(AV$4, Obs_Time!$D$3:$T$3, 0) )</f>
        <v>0</v>
      </c>
      <c r="AW89" s="61">
        <f t="shared" si="134"/>
        <v>0</v>
      </c>
      <c r="AX89" s="63">
        <f>INDEX(Obs_Time!$D$11:$T$211,  MATCH($AF89, Obs_Time!$B$11:$B$211, 0), MATCH(AX$4, Obs_Time!$D$3:$T$3, 0) )</f>
        <v>0</v>
      </c>
      <c r="AY89" s="61">
        <f t="shared" si="135"/>
        <v>0</v>
      </c>
      <c r="AZ89" s="63">
        <f>INDEX(Obs_Time!$D$11:$T$211,  MATCH($AF89, Obs_Time!$B$11:$B$211, 0), MATCH(AZ$4, Obs_Time!$D$3:$T$3, 0) )</f>
        <v>1.13E-5</v>
      </c>
      <c r="BA89" s="61">
        <f t="shared" si="136"/>
        <v>0</v>
      </c>
      <c r="BB89" s="63">
        <f>INDEX(Obs_Time!$D$11:$T$211,  MATCH($AF89, Obs_Time!$B$11:$B$211, 0), MATCH(BB$4, Obs_Time!$D$3:$T$3, 0) )</f>
        <v>0</v>
      </c>
      <c r="BC89" s="61">
        <f t="shared" si="137"/>
        <v>1.3030589308401475E-4</v>
      </c>
      <c r="BD89" s="63">
        <f>INDEX(Obs_Time!$D$11:$T$211,  MATCH($AF89, Obs_Time!$B$11:$B$211, 0), MATCH(BD$4, Obs_Time!$D$3:$T$3, 0) )</f>
        <v>0</v>
      </c>
      <c r="BF89" s="31">
        <f t="shared" si="138"/>
        <v>160</v>
      </c>
      <c r="BG89" s="31">
        <f t="shared" si="139"/>
        <v>161</v>
      </c>
      <c r="BH89" s="57">
        <f t="shared" si="140"/>
        <v>0</v>
      </c>
      <c r="BI89" s="57">
        <f t="shared" si="141"/>
        <v>0</v>
      </c>
      <c r="BJ89" s="57">
        <f t="shared" si="142"/>
        <v>0</v>
      </c>
      <c r="BK89" s="58">
        <f t="shared" si="143"/>
        <v>5.376972043565395E-5</v>
      </c>
      <c r="BL89" s="57">
        <f t="shared" si="144"/>
        <v>0</v>
      </c>
      <c r="BM89" s="57">
        <f t="shared" si="145"/>
        <v>0</v>
      </c>
      <c r="BN89" s="57">
        <f t="shared" si="146"/>
        <v>0</v>
      </c>
      <c r="BQ89" s="57">
        <f t="shared" si="147"/>
        <v>0</v>
      </c>
      <c r="BR89" s="57">
        <f t="shared" si="148"/>
        <v>0</v>
      </c>
      <c r="BS89" s="57">
        <f t="shared" si="149"/>
        <v>0</v>
      </c>
      <c r="BT89" s="57">
        <f t="shared" si="150"/>
        <v>0</v>
      </c>
      <c r="BU89" s="57">
        <f t="shared" si="151"/>
        <v>0</v>
      </c>
      <c r="BV89" s="57">
        <f t="shared" si="152"/>
        <v>0</v>
      </c>
      <c r="BW89" s="57">
        <f t="shared" si="153"/>
        <v>0</v>
      </c>
      <c r="BX89" s="58">
        <f t="shared" si="154"/>
        <v>0</v>
      </c>
      <c r="BY89" s="57">
        <f t="shared" si="155"/>
        <v>0</v>
      </c>
      <c r="BZ89" s="57">
        <f t="shared" si="156"/>
        <v>0</v>
      </c>
      <c r="CA89" s="58">
        <f t="shared" si="157"/>
        <v>0</v>
      </c>
      <c r="CB89" s="57">
        <f t="shared" si="158"/>
        <v>0</v>
      </c>
      <c r="CC89" s="57">
        <f t="shared" si="159"/>
        <v>0</v>
      </c>
      <c r="CD89" s="57">
        <f t="shared" si="160"/>
        <v>0</v>
      </c>
      <c r="CE89" s="57">
        <f t="shared" si="161"/>
        <v>9.762433441536267E-5</v>
      </c>
      <c r="CF89" s="57">
        <f t="shared" si="162"/>
        <v>0</v>
      </c>
      <c r="CG89" s="57">
        <f t="shared" si="163"/>
        <v>0</v>
      </c>
      <c r="CH89" s="57">
        <f t="shared" si="164"/>
        <v>0</v>
      </c>
      <c r="CI89" s="58">
        <f t="shared" si="165"/>
        <v>0</v>
      </c>
      <c r="CJ89" s="57">
        <f t="shared" si="166"/>
        <v>0</v>
      </c>
      <c r="CL89" s="30">
        <f>Obs_Time!B91</f>
        <v>160</v>
      </c>
      <c r="CM89" s="26">
        <f t="shared" si="167"/>
        <v>161</v>
      </c>
      <c r="CN89" s="20">
        <f t="shared" si="99"/>
        <v>0</v>
      </c>
      <c r="CO89" s="20">
        <f t="shared" si="100"/>
        <v>0</v>
      </c>
      <c r="CP89" s="20">
        <f t="shared" si="101"/>
        <v>0</v>
      </c>
      <c r="CQ89" s="106">
        <f t="shared" si="102"/>
        <v>9.2899999999999991</v>
      </c>
      <c r="CR89" s="143"/>
      <c r="CS89" s="20">
        <f t="shared" si="103"/>
        <v>0</v>
      </c>
      <c r="CT89" s="20">
        <f t="shared" si="104"/>
        <v>0</v>
      </c>
      <c r="CW89" s="20">
        <f t="shared" si="105"/>
        <v>0</v>
      </c>
      <c r="CX89" s="20">
        <f t="shared" si="106"/>
        <v>0</v>
      </c>
      <c r="CY89" s="20">
        <f t="shared" si="107"/>
        <v>0</v>
      </c>
      <c r="CZ89" s="20">
        <f t="shared" si="108"/>
        <v>0</v>
      </c>
      <c r="DA89" s="20">
        <f t="shared" si="109"/>
        <v>0</v>
      </c>
      <c r="DB89" s="20">
        <f t="shared" si="110"/>
        <v>0</v>
      </c>
      <c r="DC89" s="20">
        <f t="shared" si="111"/>
        <v>0</v>
      </c>
      <c r="DD89" s="106">
        <f t="shared" si="112"/>
        <v>0</v>
      </c>
      <c r="DE89" s="20">
        <f t="shared" si="113"/>
        <v>0</v>
      </c>
      <c r="DF89" s="20">
        <f t="shared" si="114"/>
        <v>0</v>
      </c>
      <c r="DG89" s="106">
        <f t="shared" si="115"/>
        <v>0</v>
      </c>
      <c r="DH89" s="143"/>
      <c r="DI89" s="20">
        <f t="shared" si="116"/>
        <v>0</v>
      </c>
      <c r="DJ89" s="20">
        <f t="shared" si="117"/>
        <v>0</v>
      </c>
      <c r="DK89" s="20">
        <f t="shared" si="118"/>
        <v>9.2899999999999991</v>
      </c>
      <c r="DL89" s="143"/>
      <c r="DM89" s="20">
        <f t="shared" si="119"/>
        <v>0</v>
      </c>
      <c r="DN89" s="20">
        <f t="shared" si="120"/>
        <v>0</v>
      </c>
      <c r="DO89" s="106">
        <f t="shared" si="121"/>
        <v>0</v>
      </c>
      <c r="DP89" s="20">
        <f t="shared" si="122"/>
        <v>0</v>
      </c>
      <c r="DR89" s="31">
        <f t="shared" si="168"/>
        <v>80</v>
      </c>
      <c r="DS89" s="26">
        <f t="shared" si="169"/>
        <v>80.5</v>
      </c>
      <c r="DT89" s="101">
        <f t="shared" si="123"/>
        <v>1241.6600000000001</v>
      </c>
      <c r="DU89" s="101">
        <f t="shared" si="124"/>
        <v>392.19</v>
      </c>
      <c r="DV89" s="101">
        <f t="shared" si="125"/>
        <v>445.5</v>
      </c>
      <c r="DW89" s="102">
        <f t="shared" si="170"/>
        <v>649.91000000000008</v>
      </c>
      <c r="DX89" s="144"/>
      <c r="DY89" s="101">
        <f t="shared" si="171"/>
        <v>77.44</v>
      </c>
      <c r="DZ89" s="101">
        <f t="shared" si="172"/>
        <v>132.56</v>
      </c>
      <c r="EB89" s="84">
        <f>MODEL_DATA!B86</f>
        <v>80</v>
      </c>
      <c r="EC89" s="84">
        <f>MODEL_DATA!C86</f>
        <v>403.97</v>
      </c>
      <c r="ED89" s="84">
        <f>MODEL_DATA!D86</f>
        <v>35.61</v>
      </c>
      <c r="EE89" s="84">
        <f>MODEL_DATA!E86</f>
        <v>356.58</v>
      </c>
      <c r="EF89" s="84">
        <f>MODEL_DATA!F86</f>
        <v>0</v>
      </c>
      <c r="EG89" s="84">
        <f>MODEL_DATA!G86</f>
        <v>0</v>
      </c>
      <c r="EH89" s="84">
        <f>MODEL_DATA!H86</f>
        <v>127.92</v>
      </c>
      <c r="EI89" s="84">
        <f>MODEL_DATA!I86</f>
        <v>317.58</v>
      </c>
      <c r="EJ89" s="99">
        <f>MODEL_DATA!J86</f>
        <v>0</v>
      </c>
      <c r="EK89" s="84">
        <f>MODEL_DATA!K86</f>
        <v>0.15</v>
      </c>
      <c r="EL89" s="84">
        <f>MODEL_DATA!L86</f>
        <v>0.96</v>
      </c>
      <c r="EM89" s="99">
        <f>MODEL_DATA!M86</f>
        <v>306.68</v>
      </c>
      <c r="EN89" s="84">
        <f>MODEL_DATA!N86</f>
        <v>270.68</v>
      </c>
      <c r="EO89" s="84">
        <f>MODEL_DATA!O86</f>
        <v>48.53</v>
      </c>
      <c r="EP89" s="84">
        <f>MODEL_DATA!P86</f>
        <v>47.76</v>
      </c>
      <c r="EQ89" s="84">
        <f>MODEL_DATA!Q86</f>
        <v>343.23</v>
      </c>
      <c r="ER89" s="84">
        <f>MODEL_DATA!R86</f>
        <v>210.57</v>
      </c>
      <c r="ES89" s="84">
        <f>MODEL_DATA!S86</f>
        <v>28.91</v>
      </c>
      <c r="ET89" s="84">
        <f>MODEL_DATA!T86</f>
        <v>84.8</v>
      </c>
      <c r="EU89" s="99">
        <f>MODEL_DATA!U86</f>
        <v>5.0199999999999996</v>
      </c>
      <c r="EV89" s="84">
        <f>MODEL_DATA!V86</f>
        <v>0.48</v>
      </c>
    </row>
    <row r="90" spans="32:152" x14ac:dyDescent="0.25">
      <c r="AF90" s="32">
        <f t="shared" si="98"/>
        <v>160</v>
      </c>
      <c r="AG90" s="61">
        <f t="shared" si="126"/>
        <v>0</v>
      </c>
      <c r="AH90" s="63">
        <f>INDEX(Obs_Time!$D$11:$T$211,  MATCH($AF90, Obs_Time!$B$11:$B$211, 0), MATCH(AH$4, Obs_Time!$D$3:$T$3, 0) )</f>
        <v>0</v>
      </c>
      <c r="AI90" s="61">
        <f t="shared" si="127"/>
        <v>0</v>
      </c>
      <c r="AJ90" s="63">
        <f>INDEX(Obs_Time!$D$11:$T$211,  MATCH($AF90, Obs_Time!$B$11:$B$211, 0), MATCH(AJ$4, Obs_Time!$D$3:$T$3, 0) )</f>
        <v>0</v>
      </c>
      <c r="AK90" s="61">
        <f t="shared" si="128"/>
        <v>0</v>
      </c>
      <c r="AL90" s="63">
        <f>INDEX(Obs_Time!$D$11:$T$211,  MATCH($AF90, Obs_Time!$B$11:$B$211, 0), MATCH(AL$4, Obs_Time!$D$3:$T$3, 0) )</f>
        <v>0</v>
      </c>
      <c r="AM90" s="61">
        <f t="shared" si="129"/>
        <v>0</v>
      </c>
      <c r="AN90" s="63">
        <f>INDEX(Obs_Time!$D$11:$T$211,  MATCH($AF90, Obs_Time!$B$11:$B$211, 0), MATCH(AN$4, Obs_Time!$D$3:$T$3, 0) )</f>
        <v>0</v>
      </c>
      <c r="AO90" s="61">
        <f t="shared" si="130"/>
        <v>0</v>
      </c>
      <c r="AP90" s="63">
        <f>INDEX(Obs_Time!$D$11:$T$211,  MATCH($AF90, Obs_Time!$B$11:$B$211, 0), MATCH(AP$4, Obs_Time!$D$3:$T$3, 0) )</f>
        <v>0</v>
      </c>
      <c r="AQ90" s="61">
        <f t="shared" si="131"/>
        <v>0</v>
      </c>
      <c r="AR90" s="63">
        <f>INDEX(Obs_Time!$D$11:$T$211,  MATCH($AF90, Obs_Time!$B$11:$B$211, 0), MATCH(AR$4, Obs_Time!$D$3:$T$3, 0) )</f>
        <v>0</v>
      </c>
      <c r="AS90" s="61">
        <f t="shared" si="132"/>
        <v>0</v>
      </c>
      <c r="AT90" s="63">
        <f>INDEX(Obs_Time!$D$11:$T$211,  MATCH($AF90, Obs_Time!$B$11:$B$211, 0), MATCH(AT$4, Obs_Time!$D$3:$T$3, 0) )</f>
        <v>0</v>
      </c>
      <c r="AU90" s="61">
        <f t="shared" si="133"/>
        <v>0</v>
      </c>
      <c r="AV90" s="63">
        <f>INDEX(Obs_Time!$D$11:$T$211,  MATCH($AF90, Obs_Time!$B$11:$B$211, 0), MATCH(AV$4, Obs_Time!$D$3:$T$3, 0) )</f>
        <v>0</v>
      </c>
      <c r="AW90" s="61">
        <f t="shared" si="134"/>
        <v>0</v>
      </c>
      <c r="AX90" s="63">
        <f>INDEX(Obs_Time!$D$11:$T$211,  MATCH($AF90, Obs_Time!$B$11:$B$211, 0), MATCH(AX$4, Obs_Time!$D$3:$T$3, 0) )</f>
        <v>0</v>
      </c>
      <c r="AY90" s="61">
        <f t="shared" si="135"/>
        <v>0</v>
      </c>
      <c r="AZ90" s="63">
        <f>INDEX(Obs_Time!$D$11:$T$211,  MATCH($AF90, Obs_Time!$B$11:$B$211, 0), MATCH(AZ$4, Obs_Time!$D$3:$T$3, 0) )</f>
        <v>7.5000000000000002E-6</v>
      </c>
      <c r="BA90" s="61">
        <f t="shared" si="136"/>
        <v>0</v>
      </c>
      <c r="BB90" s="63">
        <f>INDEX(Obs_Time!$D$11:$T$211,  MATCH($AF90, Obs_Time!$B$11:$B$211, 0), MATCH(BB$4, Obs_Time!$D$3:$T$3, 0) )</f>
        <v>0</v>
      </c>
      <c r="BC90" s="61">
        <f t="shared" si="137"/>
        <v>9.762433441536267E-5</v>
      </c>
      <c r="BD90" s="63">
        <f>INDEX(Obs_Time!$D$11:$T$211,  MATCH($AF90, Obs_Time!$B$11:$B$211, 0), MATCH(BD$4, Obs_Time!$D$3:$T$3, 0) )</f>
        <v>0</v>
      </c>
      <c r="BF90" s="31">
        <f t="shared" si="138"/>
        <v>162</v>
      </c>
      <c r="BG90" s="31">
        <f t="shared" si="139"/>
        <v>163</v>
      </c>
      <c r="BH90" s="57">
        <f t="shared" si="140"/>
        <v>0</v>
      </c>
      <c r="BI90" s="57">
        <f t="shared" si="141"/>
        <v>0</v>
      </c>
      <c r="BJ90" s="57">
        <f t="shared" si="142"/>
        <v>0</v>
      </c>
      <c r="BK90" s="58">
        <f t="shared" si="143"/>
        <v>4.2656925684689952E-5</v>
      </c>
      <c r="BL90" s="57">
        <f t="shared" si="144"/>
        <v>0</v>
      </c>
      <c r="BM90" s="57">
        <f t="shared" si="145"/>
        <v>0</v>
      </c>
      <c r="BN90" s="57">
        <f t="shared" si="146"/>
        <v>0</v>
      </c>
      <c r="BQ90" s="57">
        <f t="shared" si="147"/>
        <v>0</v>
      </c>
      <c r="BR90" s="57">
        <f t="shared" si="148"/>
        <v>0</v>
      </c>
      <c r="BS90" s="57">
        <f t="shared" si="149"/>
        <v>0</v>
      </c>
      <c r="BT90" s="57">
        <f t="shared" si="150"/>
        <v>0</v>
      </c>
      <c r="BU90" s="57">
        <f t="shared" si="151"/>
        <v>0</v>
      </c>
      <c r="BV90" s="57">
        <f t="shared" si="152"/>
        <v>0</v>
      </c>
      <c r="BW90" s="57">
        <f t="shared" si="153"/>
        <v>0</v>
      </c>
      <c r="BX90" s="58">
        <f t="shared" si="154"/>
        <v>0</v>
      </c>
      <c r="BY90" s="57">
        <f t="shared" si="155"/>
        <v>0</v>
      </c>
      <c r="BZ90" s="57">
        <f t="shared" si="156"/>
        <v>0</v>
      </c>
      <c r="CA90" s="58">
        <f t="shared" si="157"/>
        <v>0</v>
      </c>
      <c r="CB90" s="57">
        <f t="shared" si="158"/>
        <v>0</v>
      </c>
      <c r="CC90" s="57">
        <f t="shared" si="159"/>
        <v>0</v>
      </c>
      <c r="CD90" s="57">
        <f t="shared" si="160"/>
        <v>0</v>
      </c>
      <c r="CE90" s="57">
        <f t="shared" si="161"/>
        <v>7.7447938066870065E-5</v>
      </c>
      <c r="CF90" s="57">
        <f t="shared" si="162"/>
        <v>0</v>
      </c>
      <c r="CG90" s="57">
        <f t="shared" si="163"/>
        <v>0</v>
      </c>
      <c r="CH90" s="57">
        <f t="shared" si="164"/>
        <v>0</v>
      </c>
      <c r="CI90" s="58">
        <f t="shared" si="165"/>
        <v>0</v>
      </c>
      <c r="CJ90" s="57">
        <f t="shared" si="166"/>
        <v>0</v>
      </c>
      <c r="CL90" s="30">
        <f>Obs_Time!B92</f>
        <v>162</v>
      </c>
      <c r="CM90" s="26">
        <f t="shared" si="167"/>
        <v>163</v>
      </c>
      <c r="CN90" s="20">
        <f t="shared" si="99"/>
        <v>0</v>
      </c>
      <c r="CO90" s="20">
        <f t="shared" si="100"/>
        <v>0</v>
      </c>
      <c r="CP90" s="20">
        <f t="shared" si="101"/>
        <v>0</v>
      </c>
      <c r="CQ90" s="106">
        <f t="shared" si="102"/>
        <v>7.37</v>
      </c>
      <c r="CR90" s="143"/>
      <c r="CS90" s="20">
        <f t="shared" si="103"/>
        <v>0</v>
      </c>
      <c r="CT90" s="20">
        <f t="shared" si="104"/>
        <v>0</v>
      </c>
      <c r="CW90" s="20">
        <f t="shared" si="105"/>
        <v>0</v>
      </c>
      <c r="CX90" s="20">
        <f t="shared" si="106"/>
        <v>0</v>
      </c>
      <c r="CY90" s="20">
        <f t="shared" si="107"/>
        <v>0</v>
      </c>
      <c r="CZ90" s="20">
        <f t="shared" si="108"/>
        <v>0</v>
      </c>
      <c r="DA90" s="20">
        <f t="shared" si="109"/>
        <v>0</v>
      </c>
      <c r="DB90" s="20">
        <f t="shared" si="110"/>
        <v>0</v>
      </c>
      <c r="DC90" s="20">
        <f t="shared" si="111"/>
        <v>0</v>
      </c>
      <c r="DD90" s="106">
        <f t="shared" si="112"/>
        <v>0</v>
      </c>
      <c r="DE90" s="20">
        <f t="shared" si="113"/>
        <v>0</v>
      </c>
      <c r="DF90" s="20">
        <f t="shared" si="114"/>
        <v>0</v>
      </c>
      <c r="DG90" s="106">
        <f t="shared" si="115"/>
        <v>0</v>
      </c>
      <c r="DH90" s="143"/>
      <c r="DI90" s="20">
        <f t="shared" si="116"/>
        <v>0</v>
      </c>
      <c r="DJ90" s="20">
        <f t="shared" si="117"/>
        <v>0</v>
      </c>
      <c r="DK90" s="20">
        <f t="shared" si="118"/>
        <v>7.37</v>
      </c>
      <c r="DL90" s="143"/>
      <c r="DM90" s="20">
        <f t="shared" si="119"/>
        <v>0</v>
      </c>
      <c r="DN90" s="20">
        <f t="shared" si="120"/>
        <v>0</v>
      </c>
      <c r="DO90" s="106">
        <f t="shared" si="121"/>
        <v>0</v>
      </c>
      <c r="DP90" s="20">
        <f t="shared" si="122"/>
        <v>0</v>
      </c>
      <c r="DR90" s="31">
        <f t="shared" si="168"/>
        <v>81</v>
      </c>
      <c r="DS90" s="26">
        <f t="shared" si="169"/>
        <v>81.5</v>
      </c>
      <c r="DT90" s="101">
        <f t="shared" si="123"/>
        <v>1129.5999999999999</v>
      </c>
      <c r="DU90" s="101">
        <f t="shared" si="124"/>
        <v>312.42</v>
      </c>
      <c r="DV90" s="101">
        <f t="shared" si="125"/>
        <v>440.24</v>
      </c>
      <c r="DW90" s="102">
        <f t="shared" si="170"/>
        <v>626.44000000000005</v>
      </c>
      <c r="DX90" s="144"/>
      <c r="DY90" s="101">
        <f t="shared" si="171"/>
        <v>71.990000000000009</v>
      </c>
      <c r="DZ90" s="101">
        <f t="shared" si="172"/>
        <v>108.02000000000001</v>
      </c>
      <c r="EB90" s="84">
        <f>MODEL_DATA!B87</f>
        <v>81</v>
      </c>
      <c r="EC90" s="84">
        <f>MODEL_DATA!C87</f>
        <v>376.94</v>
      </c>
      <c r="ED90" s="84">
        <f>MODEL_DATA!D87</f>
        <v>34.630000000000003</v>
      </c>
      <c r="EE90" s="84">
        <f>MODEL_DATA!E87</f>
        <v>277.79000000000002</v>
      </c>
      <c r="EF90" s="84">
        <f>MODEL_DATA!F87</f>
        <v>0</v>
      </c>
      <c r="EG90" s="84">
        <f>MODEL_DATA!G87</f>
        <v>0</v>
      </c>
      <c r="EH90" s="84">
        <f>MODEL_DATA!H87</f>
        <v>107.88</v>
      </c>
      <c r="EI90" s="84">
        <f>MODEL_DATA!I87</f>
        <v>332.36</v>
      </c>
      <c r="EJ90" s="99">
        <f>MODEL_DATA!J87</f>
        <v>0</v>
      </c>
      <c r="EK90" s="84">
        <f>MODEL_DATA!K87</f>
        <v>0</v>
      </c>
      <c r="EL90" s="84">
        <f>MODEL_DATA!L87</f>
        <v>0</v>
      </c>
      <c r="EM90" s="99">
        <f>MODEL_DATA!M87</f>
        <v>338.2</v>
      </c>
      <c r="EN90" s="84">
        <f>MODEL_DATA!N87</f>
        <v>267.07</v>
      </c>
      <c r="EO90" s="84">
        <f>MODEL_DATA!O87</f>
        <v>40.17</v>
      </c>
      <c r="EP90" s="84">
        <f>MODEL_DATA!P87</f>
        <v>38.85</v>
      </c>
      <c r="EQ90" s="84">
        <f>MODEL_DATA!Q87</f>
        <v>288.24</v>
      </c>
      <c r="ER90" s="84">
        <f>MODEL_DATA!R87</f>
        <v>175.47</v>
      </c>
      <c r="ES90" s="84">
        <f>MODEL_DATA!S87</f>
        <v>31.82</v>
      </c>
      <c r="ET90" s="84">
        <f>MODEL_DATA!T87</f>
        <v>69.17</v>
      </c>
      <c r="EU90" s="99">
        <f>MODEL_DATA!U87</f>
        <v>4.63</v>
      </c>
      <c r="EV90" s="84">
        <f>MODEL_DATA!V87</f>
        <v>0.21</v>
      </c>
    </row>
    <row r="91" spans="32:152" x14ac:dyDescent="0.25">
      <c r="AF91" s="32">
        <f t="shared" si="98"/>
        <v>162</v>
      </c>
      <c r="AG91" s="61">
        <f t="shared" si="126"/>
        <v>0</v>
      </c>
      <c r="AH91" s="63">
        <f>INDEX(Obs_Time!$D$11:$T$211,  MATCH($AF91, Obs_Time!$B$11:$B$211, 0), MATCH(AH$4, Obs_Time!$D$3:$T$3, 0) )</f>
        <v>0</v>
      </c>
      <c r="AI91" s="61">
        <f t="shared" si="127"/>
        <v>0</v>
      </c>
      <c r="AJ91" s="63">
        <f>INDEX(Obs_Time!$D$11:$T$211,  MATCH($AF91, Obs_Time!$B$11:$B$211, 0), MATCH(AJ$4, Obs_Time!$D$3:$T$3, 0) )</f>
        <v>0</v>
      </c>
      <c r="AK91" s="61">
        <f t="shared" si="128"/>
        <v>0</v>
      </c>
      <c r="AL91" s="63">
        <f>INDEX(Obs_Time!$D$11:$T$211,  MATCH($AF91, Obs_Time!$B$11:$B$211, 0), MATCH(AL$4, Obs_Time!$D$3:$T$3, 0) )</f>
        <v>0</v>
      </c>
      <c r="AM91" s="61">
        <f t="shared" si="129"/>
        <v>0</v>
      </c>
      <c r="AN91" s="63">
        <f>INDEX(Obs_Time!$D$11:$T$211,  MATCH($AF91, Obs_Time!$B$11:$B$211, 0), MATCH(AN$4, Obs_Time!$D$3:$T$3, 0) )</f>
        <v>0</v>
      </c>
      <c r="AO91" s="61">
        <f t="shared" si="130"/>
        <v>0</v>
      </c>
      <c r="AP91" s="63">
        <f>INDEX(Obs_Time!$D$11:$T$211,  MATCH($AF91, Obs_Time!$B$11:$B$211, 0), MATCH(AP$4, Obs_Time!$D$3:$T$3, 0) )</f>
        <v>0</v>
      </c>
      <c r="AQ91" s="61">
        <f t="shared" si="131"/>
        <v>0</v>
      </c>
      <c r="AR91" s="63">
        <f>INDEX(Obs_Time!$D$11:$T$211,  MATCH($AF91, Obs_Time!$B$11:$B$211, 0), MATCH(AR$4, Obs_Time!$D$3:$T$3, 0) )</f>
        <v>0</v>
      </c>
      <c r="AS91" s="61">
        <f t="shared" si="132"/>
        <v>0</v>
      </c>
      <c r="AT91" s="63">
        <f>INDEX(Obs_Time!$D$11:$T$211,  MATCH($AF91, Obs_Time!$B$11:$B$211, 0), MATCH(AT$4, Obs_Time!$D$3:$T$3, 0) )</f>
        <v>0</v>
      </c>
      <c r="AU91" s="61">
        <f t="shared" si="133"/>
        <v>0</v>
      </c>
      <c r="AV91" s="63">
        <f>INDEX(Obs_Time!$D$11:$T$211,  MATCH($AF91, Obs_Time!$B$11:$B$211, 0), MATCH(AV$4, Obs_Time!$D$3:$T$3, 0) )</f>
        <v>0</v>
      </c>
      <c r="AW91" s="61">
        <f t="shared" si="134"/>
        <v>0</v>
      </c>
      <c r="AX91" s="63">
        <f>INDEX(Obs_Time!$D$11:$T$211,  MATCH($AF91, Obs_Time!$B$11:$B$211, 0), MATCH(AX$4, Obs_Time!$D$3:$T$3, 0) )</f>
        <v>0</v>
      </c>
      <c r="AY91" s="61">
        <f t="shared" si="135"/>
        <v>0</v>
      </c>
      <c r="AZ91" s="63">
        <f>INDEX(Obs_Time!$D$11:$T$211,  MATCH($AF91, Obs_Time!$B$11:$B$211, 0), MATCH(AZ$4, Obs_Time!$D$3:$T$3, 0) )</f>
        <v>3.8E-6</v>
      </c>
      <c r="BA91" s="61">
        <f t="shared" si="136"/>
        <v>0</v>
      </c>
      <c r="BB91" s="63">
        <f>INDEX(Obs_Time!$D$11:$T$211,  MATCH($AF91, Obs_Time!$B$11:$B$211, 0), MATCH(BB$4, Obs_Time!$D$3:$T$3, 0) )</f>
        <v>0</v>
      </c>
      <c r="BC91" s="61">
        <f t="shared" si="137"/>
        <v>7.7447938066870065E-5</v>
      </c>
      <c r="BD91" s="63">
        <f>INDEX(Obs_Time!$D$11:$T$211,  MATCH($AF91, Obs_Time!$B$11:$B$211, 0), MATCH(BD$4, Obs_Time!$D$3:$T$3, 0) )</f>
        <v>0</v>
      </c>
      <c r="BF91" s="31">
        <f t="shared" si="138"/>
        <v>164</v>
      </c>
      <c r="BG91" s="31">
        <f t="shared" si="139"/>
        <v>165</v>
      </c>
      <c r="BH91" s="57">
        <f t="shared" si="140"/>
        <v>0</v>
      </c>
      <c r="BI91" s="57">
        <f t="shared" si="141"/>
        <v>0</v>
      </c>
      <c r="BJ91" s="57">
        <f t="shared" si="142"/>
        <v>0</v>
      </c>
      <c r="BK91" s="58">
        <f t="shared" si="143"/>
        <v>3.3743538228187576E-5</v>
      </c>
      <c r="BL91" s="57">
        <f t="shared" si="144"/>
        <v>0</v>
      </c>
      <c r="BM91" s="57">
        <f t="shared" si="145"/>
        <v>0</v>
      </c>
      <c r="BN91" s="57">
        <f t="shared" si="146"/>
        <v>0</v>
      </c>
      <c r="BQ91" s="57">
        <f t="shared" si="147"/>
        <v>0</v>
      </c>
      <c r="BR91" s="57">
        <f t="shared" si="148"/>
        <v>0</v>
      </c>
      <c r="BS91" s="57">
        <f t="shared" si="149"/>
        <v>0</v>
      </c>
      <c r="BT91" s="57">
        <f t="shared" si="150"/>
        <v>0</v>
      </c>
      <c r="BU91" s="57">
        <f t="shared" si="151"/>
        <v>0</v>
      </c>
      <c r="BV91" s="57">
        <f t="shared" si="152"/>
        <v>0</v>
      </c>
      <c r="BW91" s="57">
        <f t="shared" si="153"/>
        <v>0</v>
      </c>
      <c r="BX91" s="58">
        <f t="shared" si="154"/>
        <v>0</v>
      </c>
      <c r="BY91" s="57">
        <f t="shared" si="155"/>
        <v>0</v>
      </c>
      <c r="BZ91" s="57">
        <f t="shared" si="156"/>
        <v>0</v>
      </c>
      <c r="CA91" s="58">
        <f t="shared" si="157"/>
        <v>0</v>
      </c>
      <c r="CB91" s="57">
        <f t="shared" si="158"/>
        <v>0</v>
      </c>
      <c r="CC91" s="57">
        <f t="shared" si="159"/>
        <v>0</v>
      </c>
      <c r="CD91" s="57">
        <f t="shared" si="160"/>
        <v>0</v>
      </c>
      <c r="CE91" s="57">
        <f t="shared" si="161"/>
        <v>6.1264786829016616E-5</v>
      </c>
      <c r="CF91" s="57">
        <f t="shared" si="162"/>
        <v>0</v>
      </c>
      <c r="CG91" s="57">
        <f t="shared" si="163"/>
        <v>0</v>
      </c>
      <c r="CH91" s="57">
        <f t="shared" si="164"/>
        <v>0</v>
      </c>
      <c r="CI91" s="58">
        <f t="shared" si="165"/>
        <v>0</v>
      </c>
      <c r="CJ91" s="57">
        <f t="shared" si="166"/>
        <v>0</v>
      </c>
      <c r="CL91" s="30">
        <f>Obs_Time!B93</f>
        <v>164</v>
      </c>
      <c r="CM91" s="26">
        <f t="shared" si="167"/>
        <v>165</v>
      </c>
      <c r="CN91" s="20">
        <f t="shared" si="99"/>
        <v>0</v>
      </c>
      <c r="CO91" s="20">
        <f t="shared" si="100"/>
        <v>0</v>
      </c>
      <c r="CP91" s="20">
        <f t="shared" si="101"/>
        <v>0</v>
      </c>
      <c r="CQ91" s="106">
        <f t="shared" si="102"/>
        <v>5.83</v>
      </c>
      <c r="CR91" s="143"/>
      <c r="CS91" s="20">
        <f t="shared" si="103"/>
        <v>0</v>
      </c>
      <c r="CT91" s="20">
        <f t="shared" si="104"/>
        <v>0</v>
      </c>
      <c r="CW91" s="20">
        <f t="shared" si="105"/>
        <v>0</v>
      </c>
      <c r="CX91" s="20">
        <f t="shared" si="106"/>
        <v>0</v>
      </c>
      <c r="CY91" s="20">
        <f t="shared" si="107"/>
        <v>0</v>
      </c>
      <c r="CZ91" s="20">
        <f t="shared" si="108"/>
        <v>0</v>
      </c>
      <c r="DA91" s="20">
        <f t="shared" si="109"/>
        <v>0</v>
      </c>
      <c r="DB91" s="20">
        <f t="shared" si="110"/>
        <v>0</v>
      </c>
      <c r="DC91" s="20">
        <f t="shared" si="111"/>
        <v>0</v>
      </c>
      <c r="DD91" s="106">
        <f t="shared" si="112"/>
        <v>0</v>
      </c>
      <c r="DE91" s="20">
        <f t="shared" si="113"/>
        <v>0</v>
      </c>
      <c r="DF91" s="20">
        <f t="shared" si="114"/>
        <v>0</v>
      </c>
      <c r="DG91" s="106">
        <f t="shared" si="115"/>
        <v>0</v>
      </c>
      <c r="DH91" s="143"/>
      <c r="DI91" s="20">
        <f t="shared" si="116"/>
        <v>0</v>
      </c>
      <c r="DJ91" s="20">
        <f t="shared" si="117"/>
        <v>0</v>
      </c>
      <c r="DK91" s="20">
        <f t="shared" si="118"/>
        <v>5.83</v>
      </c>
      <c r="DL91" s="143"/>
      <c r="DM91" s="20">
        <f t="shared" si="119"/>
        <v>0</v>
      </c>
      <c r="DN91" s="20">
        <f t="shared" si="120"/>
        <v>0</v>
      </c>
      <c r="DO91" s="106">
        <f t="shared" si="121"/>
        <v>0</v>
      </c>
      <c r="DP91" s="20">
        <f t="shared" si="122"/>
        <v>0</v>
      </c>
      <c r="DR91" s="31">
        <f t="shared" si="168"/>
        <v>82</v>
      </c>
      <c r="DS91" s="26">
        <f t="shared" si="169"/>
        <v>82.5</v>
      </c>
      <c r="DT91" s="101">
        <f t="shared" si="123"/>
        <v>1034.3800000000001</v>
      </c>
      <c r="DU91" s="101">
        <f t="shared" si="124"/>
        <v>318.57</v>
      </c>
      <c r="DV91" s="101">
        <f t="shared" si="125"/>
        <v>386.34999999999997</v>
      </c>
      <c r="DW91" s="102">
        <f t="shared" si="170"/>
        <v>539.70000000000005</v>
      </c>
      <c r="DX91" s="144"/>
      <c r="DY91" s="101">
        <f t="shared" si="171"/>
        <v>60.45</v>
      </c>
      <c r="DZ91" s="101">
        <f t="shared" si="172"/>
        <v>124.31</v>
      </c>
      <c r="EB91" s="84">
        <f>MODEL_DATA!B88</f>
        <v>82</v>
      </c>
      <c r="EC91" s="84">
        <f>MODEL_DATA!C88</f>
        <v>329.46</v>
      </c>
      <c r="ED91" s="84">
        <f>MODEL_DATA!D88</f>
        <v>25.29</v>
      </c>
      <c r="EE91" s="84">
        <f>MODEL_DATA!E88</f>
        <v>293.27999999999997</v>
      </c>
      <c r="EF91" s="84">
        <f>MODEL_DATA!F88</f>
        <v>0</v>
      </c>
      <c r="EG91" s="84">
        <f>MODEL_DATA!G88</f>
        <v>0</v>
      </c>
      <c r="EH91" s="84">
        <f>MODEL_DATA!H88</f>
        <v>111.83</v>
      </c>
      <c r="EI91" s="84">
        <f>MODEL_DATA!I88</f>
        <v>274.52</v>
      </c>
      <c r="EJ91" s="99">
        <f>MODEL_DATA!J88</f>
        <v>0</v>
      </c>
      <c r="EK91" s="84">
        <f>MODEL_DATA!K88</f>
        <v>0</v>
      </c>
      <c r="EL91" s="84">
        <f>MODEL_DATA!L88</f>
        <v>0</v>
      </c>
      <c r="EM91" s="99">
        <f>MODEL_DATA!M88</f>
        <v>304.54000000000002</v>
      </c>
      <c r="EN91" s="84">
        <f>MODEL_DATA!N88</f>
        <v>209.39</v>
      </c>
      <c r="EO91" s="84">
        <f>MODEL_DATA!O88</f>
        <v>46.39</v>
      </c>
      <c r="EP91" s="84">
        <f>MODEL_DATA!P88</f>
        <v>48.97</v>
      </c>
      <c r="EQ91" s="84">
        <f>MODEL_DATA!Q88</f>
        <v>235.16</v>
      </c>
      <c r="ER91" s="84">
        <f>MODEL_DATA!R88</f>
        <v>160.06</v>
      </c>
      <c r="ES91" s="84">
        <f>MODEL_DATA!S88</f>
        <v>14.06</v>
      </c>
      <c r="ET91" s="84">
        <f>MODEL_DATA!T88</f>
        <v>75.34</v>
      </c>
      <c r="EU91" s="99">
        <f>MODEL_DATA!U88</f>
        <v>3.48</v>
      </c>
      <c r="EV91" s="84">
        <f>MODEL_DATA!V88</f>
        <v>0.43</v>
      </c>
    </row>
    <row r="92" spans="32:152" x14ac:dyDescent="0.25">
      <c r="AF92" s="32">
        <f t="shared" si="98"/>
        <v>164</v>
      </c>
      <c r="AG92" s="61">
        <f t="shared" si="126"/>
        <v>0</v>
      </c>
      <c r="AH92" s="63">
        <f>INDEX(Obs_Time!$D$11:$T$211,  MATCH($AF92, Obs_Time!$B$11:$B$211, 0), MATCH(AH$4, Obs_Time!$D$3:$T$3, 0) )</f>
        <v>0</v>
      </c>
      <c r="AI92" s="61">
        <f t="shared" si="127"/>
        <v>0</v>
      </c>
      <c r="AJ92" s="63">
        <f>INDEX(Obs_Time!$D$11:$T$211,  MATCH($AF92, Obs_Time!$B$11:$B$211, 0), MATCH(AJ$4, Obs_Time!$D$3:$T$3, 0) )</f>
        <v>0</v>
      </c>
      <c r="AK92" s="61">
        <f t="shared" si="128"/>
        <v>0</v>
      </c>
      <c r="AL92" s="63">
        <f>INDEX(Obs_Time!$D$11:$T$211,  MATCH($AF92, Obs_Time!$B$11:$B$211, 0), MATCH(AL$4, Obs_Time!$D$3:$T$3, 0) )</f>
        <v>0</v>
      </c>
      <c r="AM92" s="61">
        <f t="shared" si="129"/>
        <v>0</v>
      </c>
      <c r="AN92" s="63">
        <f>INDEX(Obs_Time!$D$11:$T$211,  MATCH($AF92, Obs_Time!$B$11:$B$211, 0), MATCH(AN$4, Obs_Time!$D$3:$T$3, 0) )</f>
        <v>0</v>
      </c>
      <c r="AO92" s="61">
        <f t="shared" si="130"/>
        <v>0</v>
      </c>
      <c r="AP92" s="63">
        <f>INDEX(Obs_Time!$D$11:$T$211,  MATCH($AF92, Obs_Time!$B$11:$B$211, 0), MATCH(AP$4, Obs_Time!$D$3:$T$3, 0) )</f>
        <v>0</v>
      </c>
      <c r="AQ92" s="61">
        <f t="shared" si="131"/>
        <v>0</v>
      </c>
      <c r="AR92" s="63">
        <f>INDEX(Obs_Time!$D$11:$T$211,  MATCH($AF92, Obs_Time!$B$11:$B$211, 0), MATCH(AR$4, Obs_Time!$D$3:$T$3, 0) )</f>
        <v>0</v>
      </c>
      <c r="AS92" s="61">
        <f t="shared" si="132"/>
        <v>0</v>
      </c>
      <c r="AT92" s="63">
        <f>INDEX(Obs_Time!$D$11:$T$211,  MATCH($AF92, Obs_Time!$B$11:$B$211, 0), MATCH(AT$4, Obs_Time!$D$3:$T$3, 0) )</f>
        <v>0</v>
      </c>
      <c r="AU92" s="61">
        <f t="shared" si="133"/>
        <v>0</v>
      </c>
      <c r="AV92" s="63">
        <f>INDEX(Obs_Time!$D$11:$T$211,  MATCH($AF92, Obs_Time!$B$11:$B$211, 0), MATCH(AV$4, Obs_Time!$D$3:$T$3, 0) )</f>
        <v>0</v>
      </c>
      <c r="AW92" s="61">
        <f t="shared" si="134"/>
        <v>0</v>
      </c>
      <c r="AX92" s="63">
        <f>INDEX(Obs_Time!$D$11:$T$211,  MATCH($AF92, Obs_Time!$B$11:$B$211, 0), MATCH(AX$4, Obs_Time!$D$3:$T$3, 0) )</f>
        <v>0</v>
      </c>
      <c r="AY92" s="61">
        <f t="shared" si="135"/>
        <v>0</v>
      </c>
      <c r="AZ92" s="63">
        <f>INDEX(Obs_Time!$D$11:$T$211,  MATCH($AF92, Obs_Time!$B$11:$B$211, 0), MATCH(AZ$4, Obs_Time!$D$3:$T$3, 0) )</f>
        <v>0</v>
      </c>
      <c r="BA92" s="61">
        <f t="shared" si="136"/>
        <v>0</v>
      </c>
      <c r="BB92" s="63">
        <f>INDEX(Obs_Time!$D$11:$T$211,  MATCH($AF92, Obs_Time!$B$11:$B$211, 0), MATCH(BB$4, Obs_Time!$D$3:$T$3, 0) )</f>
        <v>0</v>
      </c>
      <c r="BC92" s="61">
        <f t="shared" si="137"/>
        <v>6.1264786829016616E-5</v>
      </c>
      <c r="BD92" s="63">
        <f>INDEX(Obs_Time!$D$11:$T$211,  MATCH($AF92, Obs_Time!$B$11:$B$211, 0), MATCH(BD$4, Obs_Time!$D$3:$T$3, 0) )</f>
        <v>0</v>
      </c>
      <c r="BF92" s="31">
        <f t="shared" si="138"/>
        <v>166</v>
      </c>
      <c r="BG92" s="31">
        <f t="shared" si="139"/>
        <v>167</v>
      </c>
      <c r="BH92" s="57">
        <f t="shared" si="140"/>
        <v>0</v>
      </c>
      <c r="BI92" s="57">
        <f t="shared" si="141"/>
        <v>0</v>
      </c>
      <c r="BJ92" s="57">
        <f t="shared" si="142"/>
        <v>0</v>
      </c>
      <c r="BK92" s="58">
        <f t="shared" si="143"/>
        <v>2.3151655731175009E-5</v>
      </c>
      <c r="BL92" s="57">
        <f t="shared" si="144"/>
        <v>0</v>
      </c>
      <c r="BM92" s="57">
        <f t="shared" si="145"/>
        <v>0</v>
      </c>
      <c r="BN92" s="57">
        <f t="shared" si="146"/>
        <v>0</v>
      </c>
      <c r="BQ92" s="57">
        <f t="shared" si="147"/>
        <v>0</v>
      </c>
      <c r="BR92" s="57">
        <f t="shared" si="148"/>
        <v>0</v>
      </c>
      <c r="BS92" s="57">
        <f t="shared" si="149"/>
        <v>0</v>
      </c>
      <c r="BT92" s="57">
        <f t="shared" si="150"/>
        <v>0</v>
      </c>
      <c r="BU92" s="57">
        <f t="shared" si="151"/>
        <v>0</v>
      </c>
      <c r="BV92" s="57">
        <f t="shared" si="152"/>
        <v>0</v>
      </c>
      <c r="BW92" s="57">
        <f t="shared" si="153"/>
        <v>0</v>
      </c>
      <c r="BX92" s="58">
        <f t="shared" si="154"/>
        <v>0</v>
      </c>
      <c r="BY92" s="57">
        <f t="shared" si="155"/>
        <v>0</v>
      </c>
      <c r="BZ92" s="57">
        <f t="shared" si="156"/>
        <v>0</v>
      </c>
      <c r="CA92" s="58">
        <f t="shared" si="157"/>
        <v>0</v>
      </c>
      <c r="CB92" s="57">
        <f t="shared" si="158"/>
        <v>0</v>
      </c>
      <c r="CC92" s="57">
        <f t="shared" si="159"/>
        <v>0</v>
      </c>
      <c r="CD92" s="57">
        <f t="shared" si="160"/>
        <v>0</v>
      </c>
      <c r="CE92" s="57">
        <f t="shared" si="161"/>
        <v>4.2034159059359601E-5</v>
      </c>
      <c r="CF92" s="57">
        <f t="shared" si="162"/>
        <v>0</v>
      </c>
      <c r="CG92" s="57">
        <f t="shared" si="163"/>
        <v>0</v>
      </c>
      <c r="CH92" s="57">
        <f t="shared" si="164"/>
        <v>0</v>
      </c>
      <c r="CI92" s="58">
        <f t="shared" si="165"/>
        <v>0</v>
      </c>
      <c r="CJ92" s="57">
        <f t="shared" si="166"/>
        <v>0</v>
      </c>
      <c r="CL92" s="30">
        <f>Obs_Time!B94</f>
        <v>166</v>
      </c>
      <c r="CM92" s="26">
        <f t="shared" si="167"/>
        <v>167</v>
      </c>
      <c r="CN92" s="20">
        <f t="shared" si="99"/>
        <v>0</v>
      </c>
      <c r="CO92" s="20">
        <f t="shared" si="100"/>
        <v>0</v>
      </c>
      <c r="CP92" s="20">
        <f t="shared" si="101"/>
        <v>0</v>
      </c>
      <c r="CQ92" s="106">
        <f t="shared" si="102"/>
        <v>4</v>
      </c>
      <c r="CR92" s="143"/>
      <c r="CS92" s="20">
        <f t="shared" si="103"/>
        <v>0</v>
      </c>
      <c r="CT92" s="20">
        <f t="shared" si="104"/>
        <v>0</v>
      </c>
      <c r="CW92" s="20">
        <f t="shared" si="105"/>
        <v>0</v>
      </c>
      <c r="CX92" s="20">
        <f t="shared" si="106"/>
        <v>0</v>
      </c>
      <c r="CY92" s="20">
        <f t="shared" si="107"/>
        <v>0</v>
      </c>
      <c r="CZ92" s="20">
        <f t="shared" si="108"/>
        <v>0</v>
      </c>
      <c r="DA92" s="20">
        <f t="shared" si="109"/>
        <v>0</v>
      </c>
      <c r="DB92" s="20">
        <f t="shared" si="110"/>
        <v>0</v>
      </c>
      <c r="DC92" s="20">
        <f t="shared" si="111"/>
        <v>0</v>
      </c>
      <c r="DD92" s="106">
        <f t="shared" si="112"/>
        <v>0</v>
      </c>
      <c r="DE92" s="20">
        <f t="shared" si="113"/>
        <v>0</v>
      </c>
      <c r="DF92" s="20">
        <f t="shared" si="114"/>
        <v>0</v>
      </c>
      <c r="DG92" s="106">
        <f t="shared" si="115"/>
        <v>0</v>
      </c>
      <c r="DH92" s="143"/>
      <c r="DI92" s="20">
        <f t="shared" si="116"/>
        <v>0</v>
      </c>
      <c r="DJ92" s="20">
        <f t="shared" si="117"/>
        <v>0</v>
      </c>
      <c r="DK92" s="20">
        <f t="shared" si="118"/>
        <v>4</v>
      </c>
      <c r="DL92" s="143"/>
      <c r="DM92" s="20">
        <f t="shared" si="119"/>
        <v>0</v>
      </c>
      <c r="DN92" s="20">
        <f t="shared" si="120"/>
        <v>0</v>
      </c>
      <c r="DO92" s="106">
        <f t="shared" si="121"/>
        <v>0</v>
      </c>
      <c r="DP92" s="20">
        <f t="shared" si="122"/>
        <v>0</v>
      </c>
      <c r="DR92" s="31">
        <f t="shared" si="168"/>
        <v>83</v>
      </c>
      <c r="DS92" s="26">
        <f t="shared" si="169"/>
        <v>83.5</v>
      </c>
      <c r="DT92" s="101">
        <f t="shared" si="123"/>
        <v>948.88999999999987</v>
      </c>
      <c r="DU92" s="101">
        <f t="shared" si="124"/>
        <v>285.23999999999995</v>
      </c>
      <c r="DV92" s="101">
        <f t="shared" si="125"/>
        <v>372.25</v>
      </c>
      <c r="DW92" s="102">
        <f t="shared" si="170"/>
        <v>536.24</v>
      </c>
      <c r="DX92" s="144"/>
      <c r="DY92" s="101">
        <f t="shared" si="171"/>
        <v>50.38</v>
      </c>
      <c r="DZ92" s="101">
        <f t="shared" si="172"/>
        <v>97.919999999999987</v>
      </c>
      <c r="EB92" s="84">
        <f>MODEL_DATA!B89</f>
        <v>83</v>
      </c>
      <c r="EC92" s="84">
        <f>MODEL_DATA!C89</f>
        <v>291.39999999999998</v>
      </c>
      <c r="ED92" s="84">
        <f>MODEL_DATA!D89</f>
        <v>21.15</v>
      </c>
      <c r="EE92" s="84">
        <f>MODEL_DATA!E89</f>
        <v>264.08999999999997</v>
      </c>
      <c r="EF92" s="84">
        <f>MODEL_DATA!F89</f>
        <v>0</v>
      </c>
      <c r="EG92" s="84">
        <f>MODEL_DATA!G89</f>
        <v>0</v>
      </c>
      <c r="EH92" s="84">
        <f>MODEL_DATA!H89</f>
        <v>112.2</v>
      </c>
      <c r="EI92" s="84">
        <f>MODEL_DATA!I89</f>
        <v>260.05</v>
      </c>
      <c r="EJ92" s="99">
        <f>MODEL_DATA!J89</f>
        <v>0</v>
      </c>
      <c r="EK92" s="84">
        <f>MODEL_DATA!K89</f>
        <v>0</v>
      </c>
      <c r="EL92" s="84">
        <f>MODEL_DATA!L89</f>
        <v>0</v>
      </c>
      <c r="EM92" s="99">
        <f>MODEL_DATA!M89</f>
        <v>277.32</v>
      </c>
      <c r="EN92" s="84">
        <f>MODEL_DATA!N89</f>
        <v>224.95</v>
      </c>
      <c r="EO92" s="84">
        <f>MODEL_DATA!O89</f>
        <v>40.53</v>
      </c>
      <c r="EP92" s="84">
        <f>MODEL_DATA!P89</f>
        <v>39.69</v>
      </c>
      <c r="EQ92" s="84">
        <f>MODEL_DATA!Q89</f>
        <v>258.92</v>
      </c>
      <c r="ER92" s="84">
        <f>MODEL_DATA!R89</f>
        <v>193.61</v>
      </c>
      <c r="ES92" s="84">
        <f>MODEL_DATA!S89</f>
        <v>9.85</v>
      </c>
      <c r="ET92" s="84">
        <f>MODEL_DATA!T89</f>
        <v>58.23</v>
      </c>
      <c r="EU92" s="99">
        <f>MODEL_DATA!U89</f>
        <v>3.2</v>
      </c>
      <c r="EV92" s="84">
        <f>MODEL_DATA!V89</f>
        <v>0.45</v>
      </c>
    </row>
    <row r="93" spans="32:152" x14ac:dyDescent="0.25">
      <c r="AF93" s="32">
        <f t="shared" si="98"/>
        <v>166</v>
      </c>
      <c r="AG93" s="61">
        <f t="shared" si="126"/>
        <v>0</v>
      </c>
      <c r="AH93" s="63">
        <f>INDEX(Obs_Time!$D$11:$T$211,  MATCH($AF93, Obs_Time!$B$11:$B$211, 0), MATCH(AH$4, Obs_Time!$D$3:$T$3, 0) )</f>
        <v>0</v>
      </c>
      <c r="AI93" s="61">
        <f t="shared" si="127"/>
        <v>0</v>
      </c>
      <c r="AJ93" s="63">
        <f>INDEX(Obs_Time!$D$11:$T$211,  MATCH($AF93, Obs_Time!$B$11:$B$211, 0), MATCH(AJ$4, Obs_Time!$D$3:$T$3, 0) )</f>
        <v>0</v>
      </c>
      <c r="AK93" s="61">
        <f t="shared" si="128"/>
        <v>0</v>
      </c>
      <c r="AL93" s="63">
        <f>INDEX(Obs_Time!$D$11:$T$211,  MATCH($AF93, Obs_Time!$B$11:$B$211, 0), MATCH(AL$4, Obs_Time!$D$3:$T$3, 0) )</f>
        <v>0</v>
      </c>
      <c r="AM93" s="61">
        <f t="shared" si="129"/>
        <v>0</v>
      </c>
      <c r="AN93" s="63">
        <f>INDEX(Obs_Time!$D$11:$T$211,  MATCH($AF93, Obs_Time!$B$11:$B$211, 0), MATCH(AN$4, Obs_Time!$D$3:$T$3, 0) )</f>
        <v>0</v>
      </c>
      <c r="AO93" s="61">
        <f t="shared" si="130"/>
        <v>0</v>
      </c>
      <c r="AP93" s="63">
        <f>INDEX(Obs_Time!$D$11:$T$211,  MATCH($AF93, Obs_Time!$B$11:$B$211, 0), MATCH(AP$4, Obs_Time!$D$3:$T$3, 0) )</f>
        <v>0</v>
      </c>
      <c r="AQ93" s="61">
        <f t="shared" si="131"/>
        <v>0</v>
      </c>
      <c r="AR93" s="63">
        <f>INDEX(Obs_Time!$D$11:$T$211,  MATCH($AF93, Obs_Time!$B$11:$B$211, 0), MATCH(AR$4, Obs_Time!$D$3:$T$3, 0) )</f>
        <v>0</v>
      </c>
      <c r="AS93" s="61">
        <f t="shared" si="132"/>
        <v>0</v>
      </c>
      <c r="AT93" s="63">
        <f>INDEX(Obs_Time!$D$11:$T$211,  MATCH($AF93, Obs_Time!$B$11:$B$211, 0), MATCH(AT$4, Obs_Time!$D$3:$T$3, 0) )</f>
        <v>0</v>
      </c>
      <c r="AU93" s="61">
        <f t="shared" si="133"/>
        <v>0</v>
      </c>
      <c r="AV93" s="63">
        <f>INDEX(Obs_Time!$D$11:$T$211,  MATCH($AF93, Obs_Time!$B$11:$B$211, 0), MATCH(AV$4, Obs_Time!$D$3:$T$3, 0) )</f>
        <v>0</v>
      </c>
      <c r="AW93" s="61">
        <f t="shared" si="134"/>
        <v>0</v>
      </c>
      <c r="AX93" s="63">
        <f>INDEX(Obs_Time!$D$11:$T$211,  MATCH($AF93, Obs_Time!$B$11:$B$211, 0), MATCH(AX$4, Obs_Time!$D$3:$T$3, 0) )</f>
        <v>0</v>
      </c>
      <c r="AY93" s="61">
        <f t="shared" si="135"/>
        <v>0</v>
      </c>
      <c r="AZ93" s="63">
        <f>INDEX(Obs_Time!$D$11:$T$211,  MATCH($AF93, Obs_Time!$B$11:$B$211, 0), MATCH(AZ$4, Obs_Time!$D$3:$T$3, 0) )</f>
        <v>0</v>
      </c>
      <c r="BA93" s="61">
        <f t="shared" si="136"/>
        <v>0</v>
      </c>
      <c r="BB93" s="63">
        <f>INDEX(Obs_Time!$D$11:$T$211,  MATCH($AF93, Obs_Time!$B$11:$B$211, 0), MATCH(BB$4, Obs_Time!$D$3:$T$3, 0) )</f>
        <v>0</v>
      </c>
      <c r="BC93" s="61">
        <f t="shared" si="137"/>
        <v>4.2034159059359601E-5</v>
      </c>
      <c r="BD93" s="63">
        <f>INDEX(Obs_Time!$D$11:$T$211,  MATCH($AF93, Obs_Time!$B$11:$B$211, 0), MATCH(BD$4, Obs_Time!$D$3:$T$3, 0) )</f>
        <v>0</v>
      </c>
      <c r="BF93" s="31">
        <f t="shared" si="138"/>
        <v>168</v>
      </c>
      <c r="BG93" s="31">
        <f t="shared" si="139"/>
        <v>169</v>
      </c>
      <c r="BH93" s="57">
        <f t="shared" si="140"/>
        <v>0</v>
      </c>
      <c r="BI93" s="57">
        <f t="shared" si="141"/>
        <v>0</v>
      </c>
      <c r="BJ93" s="57">
        <f t="shared" si="142"/>
        <v>0</v>
      </c>
      <c r="BK93" s="58">
        <f t="shared" si="143"/>
        <v>2.6971678926818885E-5</v>
      </c>
      <c r="BL93" s="57">
        <f t="shared" si="144"/>
        <v>0</v>
      </c>
      <c r="BM93" s="57">
        <f t="shared" si="145"/>
        <v>0</v>
      </c>
      <c r="BN93" s="57">
        <f t="shared" si="146"/>
        <v>0</v>
      </c>
      <c r="BQ93" s="57">
        <f t="shared" si="147"/>
        <v>0</v>
      </c>
      <c r="BR93" s="57">
        <f t="shared" si="148"/>
        <v>0</v>
      </c>
      <c r="BS93" s="57">
        <f t="shared" si="149"/>
        <v>0</v>
      </c>
      <c r="BT93" s="57">
        <f t="shared" si="150"/>
        <v>0</v>
      </c>
      <c r="BU93" s="57">
        <f t="shared" si="151"/>
        <v>0</v>
      </c>
      <c r="BV93" s="57">
        <f t="shared" si="152"/>
        <v>0</v>
      </c>
      <c r="BW93" s="57">
        <f t="shared" si="153"/>
        <v>0</v>
      </c>
      <c r="BX93" s="58">
        <f t="shared" si="154"/>
        <v>0</v>
      </c>
      <c r="BY93" s="57">
        <f t="shared" si="155"/>
        <v>0</v>
      </c>
      <c r="BZ93" s="57">
        <f t="shared" si="156"/>
        <v>0</v>
      </c>
      <c r="CA93" s="58">
        <f t="shared" si="157"/>
        <v>0</v>
      </c>
      <c r="CB93" s="57">
        <f t="shared" si="158"/>
        <v>0</v>
      </c>
      <c r="CC93" s="57">
        <f t="shared" si="159"/>
        <v>0</v>
      </c>
      <c r="CD93" s="57">
        <f t="shared" si="160"/>
        <v>0</v>
      </c>
      <c r="CE93" s="57">
        <f t="shared" si="161"/>
        <v>4.8969795304153939E-5</v>
      </c>
      <c r="CF93" s="57">
        <f t="shared" si="162"/>
        <v>0</v>
      </c>
      <c r="CG93" s="57">
        <f t="shared" si="163"/>
        <v>0</v>
      </c>
      <c r="CH93" s="57">
        <f t="shared" si="164"/>
        <v>0</v>
      </c>
      <c r="CI93" s="58">
        <f t="shared" si="165"/>
        <v>0</v>
      </c>
      <c r="CJ93" s="57">
        <f t="shared" si="166"/>
        <v>0</v>
      </c>
      <c r="CL93" s="30">
        <f>Obs_Time!B95</f>
        <v>168</v>
      </c>
      <c r="CM93" s="26">
        <f t="shared" si="167"/>
        <v>169</v>
      </c>
      <c r="CN93" s="20">
        <f t="shared" si="99"/>
        <v>0</v>
      </c>
      <c r="CO93" s="20">
        <f t="shared" si="100"/>
        <v>0</v>
      </c>
      <c r="CP93" s="20">
        <f t="shared" si="101"/>
        <v>0</v>
      </c>
      <c r="CQ93" s="106">
        <f t="shared" si="102"/>
        <v>4.66</v>
      </c>
      <c r="CR93" s="143"/>
      <c r="CS93" s="20">
        <f t="shared" si="103"/>
        <v>0</v>
      </c>
      <c r="CT93" s="20">
        <f t="shared" si="104"/>
        <v>0</v>
      </c>
      <c r="CW93" s="20">
        <f t="shared" si="105"/>
        <v>0</v>
      </c>
      <c r="CX93" s="20">
        <f t="shared" si="106"/>
        <v>0</v>
      </c>
      <c r="CY93" s="20">
        <f t="shared" si="107"/>
        <v>0</v>
      </c>
      <c r="CZ93" s="20">
        <f t="shared" si="108"/>
        <v>0</v>
      </c>
      <c r="DA93" s="20">
        <f t="shared" si="109"/>
        <v>0</v>
      </c>
      <c r="DB93" s="20">
        <f t="shared" si="110"/>
        <v>0</v>
      </c>
      <c r="DC93" s="20">
        <f t="shared" si="111"/>
        <v>0</v>
      </c>
      <c r="DD93" s="106">
        <f t="shared" si="112"/>
        <v>0</v>
      </c>
      <c r="DE93" s="20">
        <f t="shared" si="113"/>
        <v>0</v>
      </c>
      <c r="DF93" s="20">
        <f t="shared" si="114"/>
        <v>0</v>
      </c>
      <c r="DG93" s="106">
        <f t="shared" si="115"/>
        <v>0</v>
      </c>
      <c r="DH93" s="143"/>
      <c r="DI93" s="20">
        <f t="shared" si="116"/>
        <v>0</v>
      </c>
      <c r="DJ93" s="20">
        <f t="shared" si="117"/>
        <v>0</v>
      </c>
      <c r="DK93" s="20">
        <f t="shared" si="118"/>
        <v>4.66</v>
      </c>
      <c r="DL93" s="143"/>
      <c r="DM93" s="20">
        <f t="shared" si="119"/>
        <v>0</v>
      </c>
      <c r="DN93" s="20">
        <f t="shared" si="120"/>
        <v>0</v>
      </c>
      <c r="DO93" s="106">
        <f t="shared" si="121"/>
        <v>0</v>
      </c>
      <c r="DP93" s="20">
        <f t="shared" si="122"/>
        <v>0</v>
      </c>
      <c r="DR93" s="31">
        <f t="shared" si="168"/>
        <v>84</v>
      </c>
      <c r="DS93" s="26">
        <f t="shared" si="169"/>
        <v>84.5</v>
      </c>
      <c r="DT93" s="101">
        <f t="shared" si="123"/>
        <v>917.67000000000007</v>
      </c>
      <c r="DU93" s="101">
        <f t="shared" si="124"/>
        <v>298.29000000000002</v>
      </c>
      <c r="DV93" s="101">
        <f t="shared" si="125"/>
        <v>340.26</v>
      </c>
      <c r="DW93" s="102">
        <f t="shared" si="170"/>
        <v>515.92000000000007</v>
      </c>
      <c r="DX93" s="144"/>
      <c r="DY93" s="101">
        <f t="shared" si="171"/>
        <v>53.410000000000004</v>
      </c>
      <c r="DZ93" s="101">
        <f t="shared" si="172"/>
        <v>98.37</v>
      </c>
      <c r="EB93" s="84">
        <f>MODEL_DATA!B90</f>
        <v>84</v>
      </c>
      <c r="EC93" s="84">
        <f>MODEL_DATA!C90</f>
        <v>279.12</v>
      </c>
      <c r="ED93" s="84">
        <f>MODEL_DATA!D90</f>
        <v>14.88</v>
      </c>
      <c r="EE93" s="84">
        <f>MODEL_DATA!E90</f>
        <v>283.41000000000003</v>
      </c>
      <c r="EF93" s="84">
        <f>MODEL_DATA!F90</f>
        <v>0</v>
      </c>
      <c r="EG93" s="84">
        <f>MODEL_DATA!G90</f>
        <v>0</v>
      </c>
      <c r="EH93" s="84">
        <f>MODEL_DATA!H90</f>
        <v>94.8</v>
      </c>
      <c r="EI93" s="84">
        <f>MODEL_DATA!I90</f>
        <v>245.46</v>
      </c>
      <c r="EJ93" s="99">
        <f>MODEL_DATA!J90</f>
        <v>0</v>
      </c>
      <c r="EK93" s="84">
        <f>MODEL_DATA!K90</f>
        <v>0</v>
      </c>
      <c r="EL93" s="84">
        <f>MODEL_DATA!L90</f>
        <v>0</v>
      </c>
      <c r="EM93" s="99">
        <f>MODEL_DATA!M90</f>
        <v>280.22000000000003</v>
      </c>
      <c r="EN93" s="84">
        <f>MODEL_DATA!N90</f>
        <v>183.74</v>
      </c>
      <c r="EO93" s="84">
        <f>MODEL_DATA!O90</f>
        <v>42.56</v>
      </c>
      <c r="EP93" s="84">
        <f>MODEL_DATA!P90</f>
        <v>39.340000000000003</v>
      </c>
      <c r="EQ93" s="84">
        <f>MODEL_DATA!Q90</f>
        <v>235.7</v>
      </c>
      <c r="ER93" s="84">
        <f>MODEL_DATA!R90</f>
        <v>169.05</v>
      </c>
      <c r="ES93" s="84">
        <f>MODEL_DATA!S90</f>
        <v>10.85</v>
      </c>
      <c r="ET93" s="84">
        <f>MODEL_DATA!T90</f>
        <v>59.03</v>
      </c>
      <c r="EU93" s="99">
        <f>MODEL_DATA!U90</f>
        <v>3.05</v>
      </c>
      <c r="EV93" s="84">
        <f>MODEL_DATA!V90</f>
        <v>0.15</v>
      </c>
    </row>
    <row r="94" spans="32:152" x14ac:dyDescent="0.25">
      <c r="AF94" s="32">
        <f t="shared" si="98"/>
        <v>168</v>
      </c>
      <c r="AG94" s="61">
        <f t="shared" si="126"/>
        <v>0</v>
      </c>
      <c r="AH94" s="63">
        <f>INDEX(Obs_Time!$D$11:$T$211,  MATCH($AF94, Obs_Time!$B$11:$B$211, 0), MATCH(AH$4, Obs_Time!$D$3:$T$3, 0) )</f>
        <v>0</v>
      </c>
      <c r="AI94" s="61">
        <f t="shared" si="127"/>
        <v>0</v>
      </c>
      <c r="AJ94" s="63">
        <f>INDEX(Obs_Time!$D$11:$T$211,  MATCH($AF94, Obs_Time!$B$11:$B$211, 0), MATCH(AJ$4, Obs_Time!$D$3:$T$3, 0) )</f>
        <v>0</v>
      </c>
      <c r="AK94" s="61">
        <f t="shared" si="128"/>
        <v>0</v>
      </c>
      <c r="AL94" s="63">
        <f>INDEX(Obs_Time!$D$11:$T$211,  MATCH($AF94, Obs_Time!$B$11:$B$211, 0), MATCH(AL$4, Obs_Time!$D$3:$T$3, 0) )</f>
        <v>0</v>
      </c>
      <c r="AM94" s="61">
        <f t="shared" si="129"/>
        <v>0</v>
      </c>
      <c r="AN94" s="63">
        <f>INDEX(Obs_Time!$D$11:$T$211,  MATCH($AF94, Obs_Time!$B$11:$B$211, 0), MATCH(AN$4, Obs_Time!$D$3:$T$3, 0) )</f>
        <v>0</v>
      </c>
      <c r="AO94" s="61">
        <f t="shared" si="130"/>
        <v>0</v>
      </c>
      <c r="AP94" s="63">
        <f>INDEX(Obs_Time!$D$11:$T$211,  MATCH($AF94, Obs_Time!$B$11:$B$211, 0), MATCH(AP$4, Obs_Time!$D$3:$T$3, 0) )</f>
        <v>0</v>
      </c>
      <c r="AQ94" s="61">
        <f t="shared" si="131"/>
        <v>0</v>
      </c>
      <c r="AR94" s="63">
        <f>INDEX(Obs_Time!$D$11:$T$211,  MATCH($AF94, Obs_Time!$B$11:$B$211, 0), MATCH(AR$4, Obs_Time!$D$3:$T$3, 0) )</f>
        <v>0</v>
      </c>
      <c r="AS94" s="61">
        <f t="shared" si="132"/>
        <v>0</v>
      </c>
      <c r="AT94" s="63">
        <f>INDEX(Obs_Time!$D$11:$T$211,  MATCH($AF94, Obs_Time!$B$11:$B$211, 0), MATCH(AT$4, Obs_Time!$D$3:$T$3, 0) )</f>
        <v>0</v>
      </c>
      <c r="AU94" s="61">
        <f t="shared" si="133"/>
        <v>0</v>
      </c>
      <c r="AV94" s="63">
        <f>INDEX(Obs_Time!$D$11:$T$211,  MATCH($AF94, Obs_Time!$B$11:$B$211, 0), MATCH(AV$4, Obs_Time!$D$3:$T$3, 0) )</f>
        <v>0</v>
      </c>
      <c r="AW94" s="61">
        <f t="shared" si="134"/>
        <v>0</v>
      </c>
      <c r="AX94" s="63">
        <f>INDEX(Obs_Time!$D$11:$T$211,  MATCH($AF94, Obs_Time!$B$11:$B$211, 0), MATCH(AX$4, Obs_Time!$D$3:$T$3, 0) )</f>
        <v>0</v>
      </c>
      <c r="AY94" s="61">
        <f t="shared" si="135"/>
        <v>0</v>
      </c>
      <c r="AZ94" s="63">
        <f>INDEX(Obs_Time!$D$11:$T$211,  MATCH($AF94, Obs_Time!$B$11:$B$211, 0), MATCH(AZ$4, Obs_Time!$D$3:$T$3, 0) )</f>
        <v>0</v>
      </c>
      <c r="BA94" s="61">
        <f t="shared" si="136"/>
        <v>0</v>
      </c>
      <c r="BB94" s="63">
        <f>INDEX(Obs_Time!$D$11:$T$211,  MATCH($AF94, Obs_Time!$B$11:$B$211, 0), MATCH(BB$4, Obs_Time!$D$3:$T$3, 0) )</f>
        <v>0</v>
      </c>
      <c r="BC94" s="61">
        <f t="shared" si="137"/>
        <v>4.8969795304153939E-5</v>
      </c>
      <c r="BD94" s="63">
        <f>INDEX(Obs_Time!$D$11:$T$211,  MATCH($AF94, Obs_Time!$B$11:$B$211, 0), MATCH(BD$4, Obs_Time!$D$3:$T$3, 0) )</f>
        <v>0</v>
      </c>
      <c r="BF94" s="31">
        <f t="shared" si="138"/>
        <v>170</v>
      </c>
      <c r="BG94" s="31">
        <f t="shared" si="139"/>
        <v>171</v>
      </c>
      <c r="BH94" s="57">
        <f t="shared" si="140"/>
        <v>0</v>
      </c>
      <c r="BI94" s="57">
        <f t="shared" si="141"/>
        <v>0</v>
      </c>
      <c r="BJ94" s="57">
        <f t="shared" si="142"/>
        <v>0</v>
      </c>
      <c r="BK94" s="58">
        <f t="shared" si="143"/>
        <v>5.8863084696512453E-5</v>
      </c>
      <c r="BL94" s="57">
        <f t="shared" si="144"/>
        <v>0</v>
      </c>
      <c r="BM94" s="57">
        <f t="shared" si="145"/>
        <v>0</v>
      </c>
      <c r="BN94" s="57">
        <f t="shared" si="146"/>
        <v>0</v>
      </c>
      <c r="BQ94" s="57">
        <f t="shared" si="147"/>
        <v>0</v>
      </c>
      <c r="BR94" s="57">
        <f t="shared" si="148"/>
        <v>0</v>
      </c>
      <c r="BS94" s="57">
        <f t="shared" si="149"/>
        <v>0</v>
      </c>
      <c r="BT94" s="57">
        <f t="shared" si="150"/>
        <v>0</v>
      </c>
      <c r="BU94" s="57">
        <f t="shared" si="151"/>
        <v>0</v>
      </c>
      <c r="BV94" s="57">
        <f t="shared" si="152"/>
        <v>0</v>
      </c>
      <c r="BW94" s="57">
        <f t="shared" si="153"/>
        <v>0</v>
      </c>
      <c r="BX94" s="58">
        <f t="shared" si="154"/>
        <v>0</v>
      </c>
      <c r="BY94" s="57">
        <f t="shared" si="155"/>
        <v>0</v>
      </c>
      <c r="BZ94" s="57">
        <f t="shared" si="156"/>
        <v>0</v>
      </c>
      <c r="CA94" s="58">
        <f t="shared" si="157"/>
        <v>0</v>
      </c>
      <c r="CB94" s="57">
        <f t="shared" si="158"/>
        <v>0</v>
      </c>
      <c r="CC94" s="57">
        <f t="shared" si="159"/>
        <v>0</v>
      </c>
      <c r="CD94" s="57">
        <f t="shared" si="160"/>
        <v>0</v>
      </c>
      <c r="CE94" s="57">
        <f t="shared" si="161"/>
        <v>1.0687184940842179E-4</v>
      </c>
      <c r="CF94" s="57">
        <f t="shared" si="162"/>
        <v>0</v>
      </c>
      <c r="CG94" s="57">
        <f t="shared" si="163"/>
        <v>0</v>
      </c>
      <c r="CH94" s="57">
        <f t="shared" si="164"/>
        <v>0</v>
      </c>
      <c r="CI94" s="58">
        <f t="shared" si="165"/>
        <v>0</v>
      </c>
      <c r="CJ94" s="57">
        <f t="shared" si="166"/>
        <v>0</v>
      </c>
      <c r="CL94" s="30">
        <f>Obs_Time!B96</f>
        <v>170</v>
      </c>
      <c r="CM94" s="26">
        <f t="shared" si="167"/>
        <v>171</v>
      </c>
      <c r="CN94" s="20">
        <f t="shared" si="99"/>
        <v>0</v>
      </c>
      <c r="CO94" s="20">
        <f t="shared" si="100"/>
        <v>0</v>
      </c>
      <c r="CP94" s="20">
        <f t="shared" si="101"/>
        <v>0</v>
      </c>
      <c r="CQ94" s="106">
        <f t="shared" si="102"/>
        <v>10.17</v>
      </c>
      <c r="CR94" s="143"/>
      <c r="CS94" s="20">
        <f t="shared" si="103"/>
        <v>0</v>
      </c>
      <c r="CT94" s="20">
        <f t="shared" si="104"/>
        <v>0</v>
      </c>
      <c r="CW94" s="20">
        <f t="shared" si="105"/>
        <v>0</v>
      </c>
      <c r="CX94" s="20">
        <f t="shared" si="106"/>
        <v>0</v>
      </c>
      <c r="CY94" s="20">
        <f t="shared" si="107"/>
        <v>0</v>
      </c>
      <c r="CZ94" s="20">
        <f t="shared" si="108"/>
        <v>0</v>
      </c>
      <c r="DA94" s="20">
        <f t="shared" si="109"/>
        <v>0</v>
      </c>
      <c r="DB94" s="20">
        <f t="shared" si="110"/>
        <v>0</v>
      </c>
      <c r="DC94" s="20">
        <f t="shared" si="111"/>
        <v>0</v>
      </c>
      <c r="DD94" s="106">
        <f t="shared" si="112"/>
        <v>0</v>
      </c>
      <c r="DE94" s="20">
        <f t="shared" si="113"/>
        <v>0</v>
      </c>
      <c r="DF94" s="20">
        <f t="shared" si="114"/>
        <v>0</v>
      </c>
      <c r="DG94" s="106">
        <f t="shared" si="115"/>
        <v>0</v>
      </c>
      <c r="DH94" s="143"/>
      <c r="DI94" s="20">
        <f t="shared" si="116"/>
        <v>0</v>
      </c>
      <c r="DJ94" s="20">
        <f t="shared" si="117"/>
        <v>0</v>
      </c>
      <c r="DK94" s="20">
        <f t="shared" si="118"/>
        <v>10.17</v>
      </c>
      <c r="DL94" s="143"/>
      <c r="DM94" s="20">
        <f t="shared" si="119"/>
        <v>0</v>
      </c>
      <c r="DN94" s="20">
        <f t="shared" si="120"/>
        <v>0</v>
      </c>
      <c r="DO94" s="106">
        <f t="shared" si="121"/>
        <v>0</v>
      </c>
      <c r="DP94" s="20">
        <f t="shared" si="122"/>
        <v>0</v>
      </c>
      <c r="DR94" s="31">
        <f t="shared" si="168"/>
        <v>85</v>
      </c>
      <c r="DS94" s="26">
        <f t="shared" si="169"/>
        <v>85.5</v>
      </c>
      <c r="DT94" s="101">
        <f t="shared" si="123"/>
        <v>825.92000000000007</v>
      </c>
      <c r="DU94" s="101">
        <f t="shared" si="124"/>
        <v>272.69000000000005</v>
      </c>
      <c r="DV94" s="101">
        <f t="shared" si="125"/>
        <v>314.33000000000004</v>
      </c>
      <c r="DW94" s="102">
        <f t="shared" si="170"/>
        <v>399.27</v>
      </c>
      <c r="DX94" s="144"/>
      <c r="DY94" s="101">
        <f t="shared" si="171"/>
        <v>52.19</v>
      </c>
      <c r="DZ94" s="101">
        <f t="shared" si="172"/>
        <v>101.88</v>
      </c>
      <c r="EB94" s="84">
        <f>MODEL_DATA!B91</f>
        <v>85</v>
      </c>
      <c r="EC94" s="84">
        <f>MODEL_DATA!C91</f>
        <v>238.9</v>
      </c>
      <c r="ED94" s="84">
        <f>MODEL_DATA!D91</f>
        <v>12.22</v>
      </c>
      <c r="EE94" s="84">
        <f>MODEL_DATA!E91</f>
        <v>260.47000000000003</v>
      </c>
      <c r="EF94" s="84">
        <f>MODEL_DATA!F91</f>
        <v>0</v>
      </c>
      <c r="EG94" s="84">
        <f>MODEL_DATA!G91</f>
        <v>0</v>
      </c>
      <c r="EH94" s="84">
        <f>MODEL_DATA!H91</f>
        <v>82.72</v>
      </c>
      <c r="EI94" s="84">
        <f>MODEL_DATA!I91</f>
        <v>231.61</v>
      </c>
      <c r="EJ94" s="99">
        <f>MODEL_DATA!J91</f>
        <v>0</v>
      </c>
      <c r="EK94" s="84">
        <f>MODEL_DATA!K91</f>
        <v>0</v>
      </c>
      <c r="EL94" s="84">
        <f>MODEL_DATA!L91</f>
        <v>0</v>
      </c>
      <c r="EM94" s="99">
        <f>MODEL_DATA!M91</f>
        <v>211.54</v>
      </c>
      <c r="EN94" s="84">
        <f>MODEL_DATA!N91</f>
        <v>221.17</v>
      </c>
      <c r="EO94" s="84">
        <f>MODEL_DATA!O91</f>
        <v>42.47</v>
      </c>
      <c r="EP94" s="84">
        <f>MODEL_DATA!P91</f>
        <v>42.57</v>
      </c>
      <c r="EQ94" s="84">
        <f>MODEL_DATA!Q91</f>
        <v>187.73</v>
      </c>
      <c r="ER94" s="84">
        <f>MODEL_DATA!R91</f>
        <v>158.31</v>
      </c>
      <c r="ES94" s="84">
        <f>MODEL_DATA!S91</f>
        <v>9.7200000000000006</v>
      </c>
      <c r="ET94" s="84">
        <f>MODEL_DATA!T91</f>
        <v>59.31</v>
      </c>
      <c r="EU94" s="99">
        <f>MODEL_DATA!U91</f>
        <v>2.5099999999999998</v>
      </c>
      <c r="EV94" s="84">
        <f>MODEL_DATA!V91</f>
        <v>0.08</v>
      </c>
    </row>
    <row r="95" spans="32:152" x14ac:dyDescent="0.25">
      <c r="AF95" s="32">
        <f t="shared" si="98"/>
        <v>170</v>
      </c>
      <c r="AG95" s="61">
        <f t="shared" si="126"/>
        <v>0</v>
      </c>
      <c r="AH95" s="63">
        <f>INDEX(Obs_Time!$D$11:$T$211,  MATCH($AF95, Obs_Time!$B$11:$B$211, 0), MATCH(AH$4, Obs_Time!$D$3:$T$3, 0) )</f>
        <v>0</v>
      </c>
      <c r="AI95" s="61">
        <f t="shared" si="127"/>
        <v>0</v>
      </c>
      <c r="AJ95" s="63">
        <f>INDEX(Obs_Time!$D$11:$T$211,  MATCH($AF95, Obs_Time!$B$11:$B$211, 0), MATCH(AJ$4, Obs_Time!$D$3:$T$3, 0) )</f>
        <v>0</v>
      </c>
      <c r="AK95" s="61">
        <f t="shared" si="128"/>
        <v>0</v>
      </c>
      <c r="AL95" s="63">
        <f>INDEX(Obs_Time!$D$11:$T$211,  MATCH($AF95, Obs_Time!$B$11:$B$211, 0), MATCH(AL$4, Obs_Time!$D$3:$T$3, 0) )</f>
        <v>0</v>
      </c>
      <c r="AM95" s="61">
        <f t="shared" si="129"/>
        <v>0</v>
      </c>
      <c r="AN95" s="63">
        <f>INDEX(Obs_Time!$D$11:$T$211,  MATCH($AF95, Obs_Time!$B$11:$B$211, 0), MATCH(AN$4, Obs_Time!$D$3:$T$3, 0) )</f>
        <v>0</v>
      </c>
      <c r="AO95" s="61">
        <f t="shared" si="130"/>
        <v>0</v>
      </c>
      <c r="AP95" s="63">
        <f>INDEX(Obs_Time!$D$11:$T$211,  MATCH($AF95, Obs_Time!$B$11:$B$211, 0), MATCH(AP$4, Obs_Time!$D$3:$T$3, 0) )</f>
        <v>0</v>
      </c>
      <c r="AQ95" s="61">
        <f t="shared" si="131"/>
        <v>0</v>
      </c>
      <c r="AR95" s="63">
        <f>INDEX(Obs_Time!$D$11:$T$211,  MATCH($AF95, Obs_Time!$B$11:$B$211, 0), MATCH(AR$4, Obs_Time!$D$3:$T$3, 0) )</f>
        <v>0</v>
      </c>
      <c r="AS95" s="61">
        <f t="shared" si="132"/>
        <v>0</v>
      </c>
      <c r="AT95" s="63">
        <f>INDEX(Obs_Time!$D$11:$T$211,  MATCH($AF95, Obs_Time!$B$11:$B$211, 0), MATCH(AT$4, Obs_Time!$D$3:$T$3, 0) )</f>
        <v>0</v>
      </c>
      <c r="AU95" s="61">
        <f t="shared" si="133"/>
        <v>0</v>
      </c>
      <c r="AV95" s="63">
        <f>INDEX(Obs_Time!$D$11:$T$211,  MATCH($AF95, Obs_Time!$B$11:$B$211, 0), MATCH(AV$4, Obs_Time!$D$3:$T$3, 0) )</f>
        <v>0</v>
      </c>
      <c r="AW95" s="61">
        <f t="shared" si="134"/>
        <v>0</v>
      </c>
      <c r="AX95" s="63">
        <f>INDEX(Obs_Time!$D$11:$T$211,  MATCH($AF95, Obs_Time!$B$11:$B$211, 0), MATCH(AX$4, Obs_Time!$D$3:$T$3, 0) )</f>
        <v>0</v>
      </c>
      <c r="AY95" s="61">
        <f t="shared" si="135"/>
        <v>0</v>
      </c>
      <c r="AZ95" s="63">
        <f>INDEX(Obs_Time!$D$11:$T$211,  MATCH($AF95, Obs_Time!$B$11:$B$211, 0), MATCH(AZ$4, Obs_Time!$D$3:$T$3, 0) )</f>
        <v>0</v>
      </c>
      <c r="BA95" s="61">
        <f t="shared" si="136"/>
        <v>0</v>
      </c>
      <c r="BB95" s="63">
        <f>INDEX(Obs_Time!$D$11:$T$211,  MATCH($AF95, Obs_Time!$B$11:$B$211, 0), MATCH(BB$4, Obs_Time!$D$3:$T$3, 0) )</f>
        <v>0</v>
      </c>
      <c r="BC95" s="61">
        <f t="shared" si="137"/>
        <v>1.0687184940842179E-4</v>
      </c>
      <c r="BD95" s="63">
        <f>INDEX(Obs_Time!$D$11:$T$211,  MATCH($AF95, Obs_Time!$B$11:$B$211, 0), MATCH(BD$4, Obs_Time!$D$3:$T$3, 0) )</f>
        <v>0</v>
      </c>
      <c r="BF95" s="31">
        <f t="shared" si="138"/>
        <v>172</v>
      </c>
      <c r="BG95" s="31">
        <f t="shared" si="139"/>
        <v>173</v>
      </c>
      <c r="BH95" s="57">
        <f t="shared" si="140"/>
        <v>0</v>
      </c>
      <c r="BI95" s="57">
        <f t="shared" si="141"/>
        <v>0</v>
      </c>
      <c r="BJ95" s="57">
        <f t="shared" si="142"/>
        <v>0</v>
      </c>
      <c r="BK95" s="58">
        <f t="shared" si="143"/>
        <v>4.3235717077969325E-5</v>
      </c>
      <c r="BL95" s="57">
        <f t="shared" si="144"/>
        <v>0</v>
      </c>
      <c r="BM95" s="57">
        <f t="shared" si="145"/>
        <v>0</v>
      </c>
      <c r="BN95" s="57">
        <f t="shared" si="146"/>
        <v>0</v>
      </c>
      <c r="BQ95" s="57">
        <f t="shared" si="147"/>
        <v>0</v>
      </c>
      <c r="BR95" s="57">
        <f t="shared" si="148"/>
        <v>0</v>
      </c>
      <c r="BS95" s="57">
        <f t="shared" si="149"/>
        <v>0</v>
      </c>
      <c r="BT95" s="57">
        <f t="shared" si="150"/>
        <v>0</v>
      </c>
      <c r="BU95" s="57">
        <f t="shared" si="151"/>
        <v>0</v>
      </c>
      <c r="BV95" s="57">
        <f t="shared" si="152"/>
        <v>0</v>
      </c>
      <c r="BW95" s="57">
        <f t="shared" si="153"/>
        <v>0</v>
      </c>
      <c r="BX95" s="58">
        <f t="shared" si="154"/>
        <v>0</v>
      </c>
      <c r="BY95" s="57">
        <f t="shared" si="155"/>
        <v>0</v>
      </c>
      <c r="BZ95" s="57">
        <f t="shared" si="156"/>
        <v>0</v>
      </c>
      <c r="CA95" s="58">
        <f t="shared" si="157"/>
        <v>0</v>
      </c>
      <c r="CB95" s="57">
        <f t="shared" si="158"/>
        <v>0</v>
      </c>
      <c r="CC95" s="57">
        <f t="shared" si="159"/>
        <v>0</v>
      </c>
      <c r="CD95" s="57">
        <f t="shared" si="160"/>
        <v>0</v>
      </c>
      <c r="CE95" s="57">
        <f t="shared" si="161"/>
        <v>7.8498792043354059E-5</v>
      </c>
      <c r="CF95" s="57">
        <f t="shared" si="162"/>
        <v>0</v>
      </c>
      <c r="CG95" s="57">
        <f t="shared" si="163"/>
        <v>0</v>
      </c>
      <c r="CH95" s="57">
        <f t="shared" si="164"/>
        <v>0</v>
      </c>
      <c r="CI95" s="58">
        <f t="shared" si="165"/>
        <v>0</v>
      </c>
      <c r="CJ95" s="57">
        <f t="shared" si="166"/>
        <v>0</v>
      </c>
      <c r="CL95" s="30">
        <f>Obs_Time!B97</f>
        <v>172</v>
      </c>
      <c r="CM95" s="26">
        <f t="shared" si="167"/>
        <v>173</v>
      </c>
      <c r="CN95" s="20">
        <f t="shared" si="99"/>
        <v>0</v>
      </c>
      <c r="CO95" s="20">
        <f t="shared" si="100"/>
        <v>0</v>
      </c>
      <c r="CP95" s="20">
        <f t="shared" si="101"/>
        <v>0</v>
      </c>
      <c r="CQ95" s="106">
        <f t="shared" si="102"/>
        <v>7.47</v>
      </c>
      <c r="CR95" s="143"/>
      <c r="CS95" s="20">
        <f t="shared" si="103"/>
        <v>0</v>
      </c>
      <c r="CT95" s="20">
        <f t="shared" si="104"/>
        <v>0</v>
      </c>
      <c r="CW95" s="20">
        <f t="shared" si="105"/>
        <v>0</v>
      </c>
      <c r="CX95" s="20">
        <f t="shared" si="106"/>
        <v>0</v>
      </c>
      <c r="CY95" s="20">
        <f t="shared" si="107"/>
        <v>0</v>
      </c>
      <c r="CZ95" s="20">
        <f t="shared" si="108"/>
        <v>0</v>
      </c>
      <c r="DA95" s="20">
        <f t="shared" si="109"/>
        <v>0</v>
      </c>
      <c r="DB95" s="20">
        <f t="shared" si="110"/>
        <v>0</v>
      </c>
      <c r="DC95" s="20">
        <f t="shared" si="111"/>
        <v>0</v>
      </c>
      <c r="DD95" s="106">
        <f t="shared" si="112"/>
        <v>0</v>
      </c>
      <c r="DE95" s="20">
        <f t="shared" si="113"/>
        <v>0</v>
      </c>
      <c r="DF95" s="20">
        <f t="shared" si="114"/>
        <v>0</v>
      </c>
      <c r="DG95" s="106">
        <f t="shared" si="115"/>
        <v>0</v>
      </c>
      <c r="DH95" s="143"/>
      <c r="DI95" s="20">
        <f t="shared" si="116"/>
        <v>0</v>
      </c>
      <c r="DJ95" s="20">
        <f t="shared" si="117"/>
        <v>0</v>
      </c>
      <c r="DK95" s="20">
        <f t="shared" si="118"/>
        <v>7.47</v>
      </c>
      <c r="DL95" s="143"/>
      <c r="DM95" s="20">
        <f t="shared" si="119"/>
        <v>0</v>
      </c>
      <c r="DN95" s="20">
        <f t="shared" si="120"/>
        <v>0</v>
      </c>
      <c r="DO95" s="106">
        <f t="shared" si="121"/>
        <v>0</v>
      </c>
      <c r="DP95" s="20">
        <f t="shared" si="122"/>
        <v>0</v>
      </c>
      <c r="DR95" s="31">
        <f t="shared" si="168"/>
        <v>86</v>
      </c>
      <c r="DS95" s="26">
        <f t="shared" si="169"/>
        <v>86.5</v>
      </c>
      <c r="DT95" s="101">
        <f t="shared" si="123"/>
        <v>760.59</v>
      </c>
      <c r="DU95" s="101">
        <f t="shared" si="124"/>
        <v>241.48</v>
      </c>
      <c r="DV95" s="101">
        <f t="shared" si="125"/>
        <v>298.37</v>
      </c>
      <c r="DW95" s="102">
        <f t="shared" si="170"/>
        <v>467.43</v>
      </c>
      <c r="DX95" s="144"/>
      <c r="DY95" s="101">
        <f t="shared" si="171"/>
        <v>40.980000000000004</v>
      </c>
      <c r="DZ95" s="101">
        <f t="shared" si="172"/>
        <v>67.599999999999994</v>
      </c>
      <c r="EB95" s="84">
        <f>MODEL_DATA!B92</f>
        <v>86</v>
      </c>
      <c r="EC95" s="84">
        <f>MODEL_DATA!C92</f>
        <v>220.74</v>
      </c>
      <c r="ED95" s="84">
        <f>MODEL_DATA!D92</f>
        <v>13.06</v>
      </c>
      <c r="EE95" s="84">
        <f>MODEL_DATA!E92</f>
        <v>228.42</v>
      </c>
      <c r="EF95" s="84">
        <f>MODEL_DATA!F92</f>
        <v>0</v>
      </c>
      <c r="EG95" s="84">
        <f>MODEL_DATA!G92</f>
        <v>0</v>
      </c>
      <c r="EH95" s="84">
        <f>MODEL_DATA!H92</f>
        <v>80.58</v>
      </c>
      <c r="EI95" s="84">
        <f>MODEL_DATA!I92</f>
        <v>217.79</v>
      </c>
      <c r="EJ95" s="99">
        <f>MODEL_DATA!J92</f>
        <v>0</v>
      </c>
      <c r="EK95" s="84">
        <f>MODEL_DATA!K92</f>
        <v>0</v>
      </c>
      <c r="EL95" s="84">
        <f>MODEL_DATA!L92</f>
        <v>0</v>
      </c>
      <c r="EM95" s="99">
        <f>MODEL_DATA!M92</f>
        <v>246.91</v>
      </c>
      <c r="EN95" s="84">
        <f>MODEL_DATA!N92</f>
        <v>192.81</v>
      </c>
      <c r="EO95" s="84">
        <f>MODEL_DATA!O92</f>
        <v>36.130000000000003</v>
      </c>
      <c r="EP95" s="84">
        <f>MODEL_DATA!P92</f>
        <v>31.11</v>
      </c>
      <c r="EQ95" s="84">
        <f>MODEL_DATA!Q92</f>
        <v>220.52</v>
      </c>
      <c r="ER95" s="84">
        <f>MODEL_DATA!R92</f>
        <v>164.64</v>
      </c>
      <c r="ES95" s="84">
        <f>MODEL_DATA!S92</f>
        <v>4.8499999999999996</v>
      </c>
      <c r="ET95" s="84">
        <f>MODEL_DATA!T92</f>
        <v>36.49</v>
      </c>
      <c r="EU95" s="99">
        <f>MODEL_DATA!U92</f>
        <v>2.54</v>
      </c>
      <c r="EV95" s="84">
        <f>MODEL_DATA!V92</f>
        <v>0.13</v>
      </c>
    </row>
    <row r="96" spans="32:152" x14ac:dyDescent="0.25">
      <c r="AF96" s="32">
        <f t="shared" si="98"/>
        <v>172</v>
      </c>
      <c r="AG96" s="61">
        <f t="shared" si="126"/>
        <v>0</v>
      </c>
      <c r="AH96" s="63">
        <f>INDEX(Obs_Time!$D$11:$T$211,  MATCH($AF96, Obs_Time!$B$11:$B$211, 0), MATCH(AH$4, Obs_Time!$D$3:$T$3, 0) )</f>
        <v>0</v>
      </c>
      <c r="AI96" s="61">
        <f t="shared" si="127"/>
        <v>0</v>
      </c>
      <c r="AJ96" s="63">
        <f>INDEX(Obs_Time!$D$11:$T$211,  MATCH($AF96, Obs_Time!$B$11:$B$211, 0), MATCH(AJ$4, Obs_Time!$D$3:$T$3, 0) )</f>
        <v>0</v>
      </c>
      <c r="AK96" s="61">
        <f t="shared" si="128"/>
        <v>0</v>
      </c>
      <c r="AL96" s="63">
        <f>INDEX(Obs_Time!$D$11:$T$211,  MATCH($AF96, Obs_Time!$B$11:$B$211, 0), MATCH(AL$4, Obs_Time!$D$3:$T$3, 0) )</f>
        <v>0</v>
      </c>
      <c r="AM96" s="61">
        <f t="shared" si="129"/>
        <v>0</v>
      </c>
      <c r="AN96" s="63">
        <f>INDEX(Obs_Time!$D$11:$T$211,  MATCH($AF96, Obs_Time!$B$11:$B$211, 0), MATCH(AN$4, Obs_Time!$D$3:$T$3, 0) )</f>
        <v>0</v>
      </c>
      <c r="AO96" s="61">
        <f t="shared" si="130"/>
        <v>0</v>
      </c>
      <c r="AP96" s="63">
        <f>INDEX(Obs_Time!$D$11:$T$211,  MATCH($AF96, Obs_Time!$B$11:$B$211, 0), MATCH(AP$4, Obs_Time!$D$3:$T$3, 0) )</f>
        <v>0</v>
      </c>
      <c r="AQ96" s="61">
        <f t="shared" si="131"/>
        <v>0</v>
      </c>
      <c r="AR96" s="63">
        <f>INDEX(Obs_Time!$D$11:$T$211,  MATCH($AF96, Obs_Time!$B$11:$B$211, 0), MATCH(AR$4, Obs_Time!$D$3:$T$3, 0) )</f>
        <v>0</v>
      </c>
      <c r="AS96" s="61">
        <f t="shared" si="132"/>
        <v>0</v>
      </c>
      <c r="AT96" s="63">
        <f>INDEX(Obs_Time!$D$11:$T$211,  MATCH($AF96, Obs_Time!$B$11:$B$211, 0), MATCH(AT$4, Obs_Time!$D$3:$T$3, 0) )</f>
        <v>0</v>
      </c>
      <c r="AU96" s="61">
        <f t="shared" si="133"/>
        <v>0</v>
      </c>
      <c r="AV96" s="63">
        <f>INDEX(Obs_Time!$D$11:$T$211,  MATCH($AF96, Obs_Time!$B$11:$B$211, 0), MATCH(AV$4, Obs_Time!$D$3:$T$3, 0) )</f>
        <v>0</v>
      </c>
      <c r="AW96" s="61">
        <f t="shared" si="134"/>
        <v>0</v>
      </c>
      <c r="AX96" s="63">
        <f>INDEX(Obs_Time!$D$11:$T$211,  MATCH($AF96, Obs_Time!$B$11:$B$211, 0), MATCH(AX$4, Obs_Time!$D$3:$T$3, 0) )</f>
        <v>0</v>
      </c>
      <c r="AY96" s="61">
        <f t="shared" si="135"/>
        <v>0</v>
      </c>
      <c r="AZ96" s="63">
        <f>INDEX(Obs_Time!$D$11:$T$211,  MATCH($AF96, Obs_Time!$B$11:$B$211, 0), MATCH(AZ$4, Obs_Time!$D$3:$T$3, 0) )</f>
        <v>0</v>
      </c>
      <c r="BA96" s="61">
        <f t="shared" si="136"/>
        <v>0</v>
      </c>
      <c r="BB96" s="63">
        <f>INDEX(Obs_Time!$D$11:$T$211,  MATCH($AF96, Obs_Time!$B$11:$B$211, 0), MATCH(BB$4, Obs_Time!$D$3:$T$3, 0) )</f>
        <v>0</v>
      </c>
      <c r="BC96" s="61">
        <f t="shared" si="137"/>
        <v>7.8498792043354059E-5</v>
      </c>
      <c r="BD96" s="63">
        <f>INDEX(Obs_Time!$D$11:$T$211,  MATCH($AF96, Obs_Time!$B$11:$B$211, 0), MATCH(BD$4, Obs_Time!$D$3:$T$3, 0) )</f>
        <v>0</v>
      </c>
      <c r="BF96" s="31">
        <f t="shared" si="138"/>
        <v>174</v>
      </c>
      <c r="BG96" s="31">
        <f t="shared" si="139"/>
        <v>175</v>
      </c>
      <c r="BH96" s="57">
        <f t="shared" si="140"/>
        <v>0</v>
      </c>
      <c r="BI96" s="57">
        <f t="shared" si="141"/>
        <v>0</v>
      </c>
      <c r="BJ96" s="57">
        <f t="shared" si="142"/>
        <v>0</v>
      </c>
      <c r="BK96" s="58">
        <f t="shared" si="143"/>
        <v>3.0444427286495135E-5</v>
      </c>
      <c r="BL96" s="57">
        <f t="shared" si="144"/>
        <v>0</v>
      </c>
      <c r="BM96" s="57">
        <f t="shared" si="145"/>
        <v>0</v>
      </c>
      <c r="BN96" s="57">
        <f t="shared" si="146"/>
        <v>0</v>
      </c>
      <c r="BQ96" s="57">
        <f t="shared" si="147"/>
        <v>0</v>
      </c>
      <c r="BR96" s="57">
        <f t="shared" si="148"/>
        <v>0</v>
      </c>
      <c r="BS96" s="57">
        <f t="shared" si="149"/>
        <v>0</v>
      </c>
      <c r="BT96" s="57">
        <f t="shared" si="150"/>
        <v>0</v>
      </c>
      <c r="BU96" s="57">
        <f t="shared" si="151"/>
        <v>0</v>
      </c>
      <c r="BV96" s="57">
        <f t="shared" si="152"/>
        <v>0</v>
      </c>
      <c r="BW96" s="57">
        <f t="shared" si="153"/>
        <v>0</v>
      </c>
      <c r="BX96" s="58">
        <f t="shared" si="154"/>
        <v>0</v>
      </c>
      <c r="BY96" s="57">
        <f t="shared" si="155"/>
        <v>0</v>
      </c>
      <c r="BZ96" s="57">
        <f t="shared" si="156"/>
        <v>0</v>
      </c>
      <c r="CA96" s="58">
        <f t="shared" si="157"/>
        <v>0</v>
      </c>
      <c r="CB96" s="57">
        <f t="shared" si="158"/>
        <v>0</v>
      </c>
      <c r="CC96" s="57">
        <f t="shared" si="159"/>
        <v>0</v>
      </c>
      <c r="CD96" s="57">
        <f t="shared" si="160"/>
        <v>0</v>
      </c>
      <c r="CE96" s="57">
        <f t="shared" si="161"/>
        <v>5.5274919163057874E-5</v>
      </c>
      <c r="CF96" s="57">
        <f t="shared" si="162"/>
        <v>0</v>
      </c>
      <c r="CG96" s="57">
        <f t="shared" si="163"/>
        <v>0</v>
      </c>
      <c r="CH96" s="57">
        <f t="shared" si="164"/>
        <v>0</v>
      </c>
      <c r="CI96" s="58">
        <f t="shared" si="165"/>
        <v>0</v>
      </c>
      <c r="CJ96" s="57">
        <f t="shared" si="166"/>
        <v>0</v>
      </c>
      <c r="CL96" s="30">
        <f>Obs_Time!B98</f>
        <v>174</v>
      </c>
      <c r="CM96" s="26">
        <f t="shared" si="167"/>
        <v>175</v>
      </c>
      <c r="CN96" s="20">
        <f t="shared" si="99"/>
        <v>0</v>
      </c>
      <c r="CO96" s="20">
        <f t="shared" si="100"/>
        <v>0</v>
      </c>
      <c r="CP96" s="20">
        <f t="shared" si="101"/>
        <v>0</v>
      </c>
      <c r="CQ96" s="106">
        <f t="shared" si="102"/>
        <v>5.26</v>
      </c>
      <c r="CR96" s="143"/>
      <c r="CS96" s="20">
        <f t="shared" si="103"/>
        <v>0</v>
      </c>
      <c r="CT96" s="20">
        <f t="shared" si="104"/>
        <v>0</v>
      </c>
      <c r="CW96" s="20">
        <f t="shared" si="105"/>
        <v>0</v>
      </c>
      <c r="CX96" s="20">
        <f t="shared" si="106"/>
        <v>0</v>
      </c>
      <c r="CY96" s="20">
        <f t="shared" si="107"/>
        <v>0</v>
      </c>
      <c r="CZ96" s="20">
        <f t="shared" si="108"/>
        <v>0</v>
      </c>
      <c r="DA96" s="20">
        <f t="shared" si="109"/>
        <v>0</v>
      </c>
      <c r="DB96" s="20">
        <f t="shared" si="110"/>
        <v>0</v>
      </c>
      <c r="DC96" s="20">
        <f t="shared" si="111"/>
        <v>0</v>
      </c>
      <c r="DD96" s="106">
        <f t="shared" si="112"/>
        <v>0</v>
      </c>
      <c r="DE96" s="20">
        <f t="shared" si="113"/>
        <v>0</v>
      </c>
      <c r="DF96" s="20">
        <f t="shared" si="114"/>
        <v>0</v>
      </c>
      <c r="DG96" s="106">
        <f t="shared" si="115"/>
        <v>0</v>
      </c>
      <c r="DH96" s="143"/>
      <c r="DI96" s="20">
        <f t="shared" si="116"/>
        <v>0</v>
      </c>
      <c r="DJ96" s="20">
        <f t="shared" si="117"/>
        <v>0</v>
      </c>
      <c r="DK96" s="20">
        <f t="shared" si="118"/>
        <v>5.26</v>
      </c>
      <c r="DL96" s="143"/>
      <c r="DM96" s="20">
        <f t="shared" si="119"/>
        <v>0</v>
      </c>
      <c r="DN96" s="20">
        <f t="shared" si="120"/>
        <v>0</v>
      </c>
      <c r="DO96" s="106">
        <f t="shared" si="121"/>
        <v>0</v>
      </c>
      <c r="DP96" s="20">
        <f t="shared" si="122"/>
        <v>0</v>
      </c>
      <c r="DR96" s="31">
        <f t="shared" si="168"/>
        <v>87</v>
      </c>
      <c r="DS96" s="26">
        <f t="shared" si="169"/>
        <v>87.5</v>
      </c>
      <c r="DT96" s="101">
        <f t="shared" si="123"/>
        <v>702.1099999999999</v>
      </c>
      <c r="DU96" s="101">
        <f t="shared" si="124"/>
        <v>220.51</v>
      </c>
      <c r="DV96" s="101">
        <f t="shared" si="125"/>
        <v>290.09000000000003</v>
      </c>
      <c r="DW96" s="102">
        <f t="shared" si="170"/>
        <v>367.1</v>
      </c>
      <c r="DX96" s="144"/>
      <c r="DY96" s="101">
        <f t="shared" si="171"/>
        <v>30.16</v>
      </c>
      <c r="DZ96" s="101">
        <f t="shared" si="172"/>
        <v>49.43</v>
      </c>
      <c r="EB96" s="84">
        <f>MODEL_DATA!B93</f>
        <v>87</v>
      </c>
      <c r="EC96" s="84">
        <f>MODEL_DATA!C93</f>
        <v>191.51</v>
      </c>
      <c r="ED96" s="84">
        <f>MODEL_DATA!D93</f>
        <v>8.2200000000000006</v>
      </c>
      <c r="EE96" s="84">
        <f>MODEL_DATA!E93</f>
        <v>212.29</v>
      </c>
      <c r="EF96" s="84">
        <f>MODEL_DATA!F93</f>
        <v>0</v>
      </c>
      <c r="EG96" s="84">
        <f>MODEL_DATA!G93</f>
        <v>0</v>
      </c>
      <c r="EH96" s="84">
        <f>MODEL_DATA!H93</f>
        <v>78.900000000000006</v>
      </c>
      <c r="EI96" s="84">
        <f>MODEL_DATA!I93</f>
        <v>211.19</v>
      </c>
      <c r="EJ96" s="99">
        <f>MODEL_DATA!J93</f>
        <v>0</v>
      </c>
      <c r="EK96" s="84">
        <f>MODEL_DATA!K93</f>
        <v>0</v>
      </c>
      <c r="EL96" s="84">
        <f>MODEL_DATA!L93</f>
        <v>0</v>
      </c>
      <c r="EM96" s="99">
        <f>MODEL_DATA!M93</f>
        <v>194.78</v>
      </c>
      <c r="EN96" s="84">
        <f>MODEL_DATA!N93</f>
        <v>150.37</v>
      </c>
      <c r="EO96" s="84">
        <f>MODEL_DATA!O93</f>
        <v>26.25</v>
      </c>
      <c r="EP96" s="84">
        <f>MODEL_DATA!P93</f>
        <v>24</v>
      </c>
      <c r="EQ96" s="84">
        <f>MODEL_DATA!Q93</f>
        <v>172.32</v>
      </c>
      <c r="ER96" s="84">
        <f>MODEL_DATA!R93</f>
        <v>149.63999999999999</v>
      </c>
      <c r="ES96" s="84">
        <f>MODEL_DATA!S93</f>
        <v>3.91</v>
      </c>
      <c r="ET96" s="84">
        <f>MODEL_DATA!T93</f>
        <v>25.43</v>
      </c>
      <c r="EU96" s="99">
        <f>MODEL_DATA!U93</f>
        <v>2.0099999999999998</v>
      </c>
      <c r="EV96" s="84">
        <f>MODEL_DATA!V93</f>
        <v>0.12</v>
      </c>
    </row>
    <row r="97" spans="32:152" x14ac:dyDescent="0.25">
      <c r="AF97" s="32">
        <f t="shared" si="98"/>
        <v>174</v>
      </c>
      <c r="AG97" s="61">
        <f t="shared" si="126"/>
        <v>0</v>
      </c>
      <c r="AH97" s="63">
        <f>INDEX(Obs_Time!$D$11:$T$211,  MATCH($AF97, Obs_Time!$B$11:$B$211, 0), MATCH(AH$4, Obs_Time!$D$3:$T$3, 0) )</f>
        <v>0</v>
      </c>
      <c r="AI97" s="61">
        <f t="shared" si="127"/>
        <v>0</v>
      </c>
      <c r="AJ97" s="63">
        <f>INDEX(Obs_Time!$D$11:$T$211,  MATCH($AF97, Obs_Time!$B$11:$B$211, 0), MATCH(AJ$4, Obs_Time!$D$3:$T$3, 0) )</f>
        <v>0</v>
      </c>
      <c r="AK97" s="61">
        <f t="shared" si="128"/>
        <v>0</v>
      </c>
      <c r="AL97" s="63">
        <f>INDEX(Obs_Time!$D$11:$T$211,  MATCH($AF97, Obs_Time!$B$11:$B$211, 0), MATCH(AL$4, Obs_Time!$D$3:$T$3, 0) )</f>
        <v>0</v>
      </c>
      <c r="AM97" s="61">
        <f t="shared" si="129"/>
        <v>0</v>
      </c>
      <c r="AN97" s="63">
        <f>INDEX(Obs_Time!$D$11:$T$211,  MATCH($AF97, Obs_Time!$B$11:$B$211, 0), MATCH(AN$4, Obs_Time!$D$3:$T$3, 0) )</f>
        <v>0</v>
      </c>
      <c r="AO97" s="61">
        <f t="shared" si="130"/>
        <v>0</v>
      </c>
      <c r="AP97" s="63">
        <f>INDEX(Obs_Time!$D$11:$T$211,  MATCH($AF97, Obs_Time!$B$11:$B$211, 0), MATCH(AP$4, Obs_Time!$D$3:$T$3, 0) )</f>
        <v>0</v>
      </c>
      <c r="AQ97" s="61">
        <f t="shared" si="131"/>
        <v>0</v>
      </c>
      <c r="AR97" s="63">
        <f>INDEX(Obs_Time!$D$11:$T$211,  MATCH($AF97, Obs_Time!$B$11:$B$211, 0), MATCH(AR$4, Obs_Time!$D$3:$T$3, 0) )</f>
        <v>0</v>
      </c>
      <c r="AS97" s="61">
        <f t="shared" si="132"/>
        <v>0</v>
      </c>
      <c r="AT97" s="63">
        <f>INDEX(Obs_Time!$D$11:$T$211,  MATCH($AF97, Obs_Time!$B$11:$B$211, 0), MATCH(AT$4, Obs_Time!$D$3:$T$3, 0) )</f>
        <v>0</v>
      </c>
      <c r="AU97" s="61">
        <f t="shared" si="133"/>
        <v>0</v>
      </c>
      <c r="AV97" s="63">
        <f>INDEX(Obs_Time!$D$11:$T$211,  MATCH($AF97, Obs_Time!$B$11:$B$211, 0), MATCH(AV$4, Obs_Time!$D$3:$T$3, 0) )</f>
        <v>0</v>
      </c>
      <c r="AW97" s="61">
        <f t="shared" si="134"/>
        <v>0</v>
      </c>
      <c r="AX97" s="63">
        <f>INDEX(Obs_Time!$D$11:$T$211,  MATCH($AF97, Obs_Time!$B$11:$B$211, 0), MATCH(AX$4, Obs_Time!$D$3:$T$3, 0) )</f>
        <v>0</v>
      </c>
      <c r="AY97" s="61">
        <f t="shared" si="135"/>
        <v>0</v>
      </c>
      <c r="AZ97" s="63">
        <f>INDEX(Obs_Time!$D$11:$T$211,  MATCH($AF97, Obs_Time!$B$11:$B$211, 0), MATCH(AZ$4, Obs_Time!$D$3:$T$3, 0) )</f>
        <v>0</v>
      </c>
      <c r="BA97" s="61">
        <f t="shared" si="136"/>
        <v>0</v>
      </c>
      <c r="BB97" s="63">
        <f>INDEX(Obs_Time!$D$11:$T$211,  MATCH($AF97, Obs_Time!$B$11:$B$211, 0), MATCH(BB$4, Obs_Time!$D$3:$T$3, 0) )</f>
        <v>0</v>
      </c>
      <c r="BC97" s="61">
        <f t="shared" si="137"/>
        <v>5.5274919163057874E-5</v>
      </c>
      <c r="BD97" s="63">
        <f>INDEX(Obs_Time!$D$11:$T$211,  MATCH($AF97, Obs_Time!$B$11:$B$211, 0), MATCH(BD$4, Obs_Time!$D$3:$T$3, 0) )</f>
        <v>0</v>
      </c>
      <c r="BF97" s="31">
        <f t="shared" si="138"/>
        <v>176</v>
      </c>
      <c r="BG97" s="31">
        <f t="shared" si="139"/>
        <v>177</v>
      </c>
      <c r="BH97" s="57">
        <f t="shared" si="140"/>
        <v>0</v>
      </c>
      <c r="BI97" s="57">
        <f t="shared" si="141"/>
        <v>0</v>
      </c>
      <c r="BJ97" s="57">
        <f t="shared" si="142"/>
        <v>0</v>
      </c>
      <c r="BK97" s="58">
        <f t="shared" si="143"/>
        <v>2.1646798108648634E-5</v>
      </c>
      <c r="BL97" s="57">
        <f t="shared" si="144"/>
        <v>0</v>
      </c>
      <c r="BM97" s="57">
        <f t="shared" si="145"/>
        <v>0</v>
      </c>
      <c r="BN97" s="57">
        <f t="shared" si="146"/>
        <v>0</v>
      </c>
      <c r="BQ97" s="57">
        <f t="shared" si="147"/>
        <v>0</v>
      </c>
      <c r="BR97" s="57">
        <f t="shared" si="148"/>
        <v>0</v>
      </c>
      <c r="BS97" s="57">
        <f t="shared" si="149"/>
        <v>0</v>
      </c>
      <c r="BT97" s="57">
        <f t="shared" si="150"/>
        <v>0</v>
      </c>
      <c r="BU97" s="57">
        <f t="shared" si="151"/>
        <v>0</v>
      </c>
      <c r="BV97" s="57">
        <f t="shared" si="152"/>
        <v>0</v>
      </c>
      <c r="BW97" s="57">
        <f t="shared" si="153"/>
        <v>0</v>
      </c>
      <c r="BX97" s="58">
        <f t="shared" si="154"/>
        <v>0</v>
      </c>
      <c r="BY97" s="57">
        <f t="shared" si="155"/>
        <v>0</v>
      </c>
      <c r="BZ97" s="57">
        <f t="shared" si="156"/>
        <v>0</v>
      </c>
      <c r="CA97" s="58">
        <f t="shared" si="157"/>
        <v>0</v>
      </c>
      <c r="CB97" s="57">
        <f t="shared" si="158"/>
        <v>0</v>
      </c>
      <c r="CC97" s="57">
        <f t="shared" si="159"/>
        <v>0</v>
      </c>
      <c r="CD97" s="57">
        <f t="shared" si="160"/>
        <v>0</v>
      </c>
      <c r="CE97" s="57">
        <f t="shared" si="161"/>
        <v>3.9301938720501229E-5</v>
      </c>
      <c r="CF97" s="57">
        <f t="shared" si="162"/>
        <v>0</v>
      </c>
      <c r="CG97" s="57">
        <f t="shared" si="163"/>
        <v>0</v>
      </c>
      <c r="CH97" s="57">
        <f t="shared" si="164"/>
        <v>0</v>
      </c>
      <c r="CI97" s="58">
        <f t="shared" si="165"/>
        <v>0</v>
      </c>
      <c r="CJ97" s="57">
        <f t="shared" si="166"/>
        <v>0</v>
      </c>
      <c r="CL97" s="30">
        <f>Obs_Time!B99</f>
        <v>176</v>
      </c>
      <c r="CM97" s="26">
        <f t="shared" si="167"/>
        <v>177</v>
      </c>
      <c r="CN97" s="20">
        <f t="shared" si="99"/>
        <v>0</v>
      </c>
      <c r="CO97" s="20">
        <f t="shared" si="100"/>
        <v>0</v>
      </c>
      <c r="CP97" s="20">
        <f t="shared" si="101"/>
        <v>0</v>
      </c>
      <c r="CQ97" s="106">
        <f t="shared" si="102"/>
        <v>3.74</v>
      </c>
      <c r="CR97" s="143"/>
      <c r="CS97" s="20">
        <f t="shared" si="103"/>
        <v>0</v>
      </c>
      <c r="CT97" s="20">
        <f t="shared" si="104"/>
        <v>0</v>
      </c>
      <c r="CW97" s="20">
        <f t="shared" si="105"/>
        <v>0</v>
      </c>
      <c r="CX97" s="20">
        <f t="shared" si="106"/>
        <v>0</v>
      </c>
      <c r="CY97" s="20">
        <f t="shared" si="107"/>
        <v>0</v>
      </c>
      <c r="CZ97" s="20">
        <f t="shared" si="108"/>
        <v>0</v>
      </c>
      <c r="DA97" s="20">
        <f t="shared" si="109"/>
        <v>0</v>
      </c>
      <c r="DB97" s="20">
        <f t="shared" si="110"/>
        <v>0</v>
      </c>
      <c r="DC97" s="20">
        <f t="shared" si="111"/>
        <v>0</v>
      </c>
      <c r="DD97" s="106">
        <f t="shared" si="112"/>
        <v>0</v>
      </c>
      <c r="DE97" s="20">
        <f t="shared" si="113"/>
        <v>0</v>
      </c>
      <c r="DF97" s="20">
        <f t="shared" si="114"/>
        <v>0</v>
      </c>
      <c r="DG97" s="106">
        <f t="shared" si="115"/>
        <v>0</v>
      </c>
      <c r="DH97" s="143"/>
      <c r="DI97" s="20">
        <f t="shared" si="116"/>
        <v>0</v>
      </c>
      <c r="DJ97" s="20">
        <f t="shared" si="117"/>
        <v>0</v>
      </c>
      <c r="DK97" s="20">
        <f t="shared" si="118"/>
        <v>3.74</v>
      </c>
      <c r="DL97" s="143"/>
      <c r="DM97" s="20">
        <f t="shared" si="119"/>
        <v>0</v>
      </c>
      <c r="DN97" s="20">
        <f t="shared" si="120"/>
        <v>0</v>
      </c>
      <c r="DO97" s="106">
        <f t="shared" si="121"/>
        <v>0</v>
      </c>
      <c r="DP97" s="20">
        <f t="shared" si="122"/>
        <v>0</v>
      </c>
      <c r="DR97" s="31">
        <f t="shared" si="168"/>
        <v>88</v>
      </c>
      <c r="DS97" s="26">
        <f t="shared" si="169"/>
        <v>88.5</v>
      </c>
      <c r="DT97" s="101">
        <f t="shared" si="123"/>
        <v>611.75</v>
      </c>
      <c r="DU97" s="101">
        <f t="shared" si="124"/>
        <v>191.1</v>
      </c>
      <c r="DV97" s="101">
        <f t="shared" si="125"/>
        <v>259.75</v>
      </c>
      <c r="DW97" s="102">
        <f t="shared" si="170"/>
        <v>385.47</v>
      </c>
      <c r="DX97" s="144"/>
      <c r="DY97" s="101">
        <f t="shared" si="171"/>
        <v>25.52</v>
      </c>
      <c r="DZ97" s="101">
        <f t="shared" si="172"/>
        <v>41.55</v>
      </c>
      <c r="EB97" s="84">
        <f>MODEL_DATA!B94</f>
        <v>88</v>
      </c>
      <c r="EC97" s="84">
        <f>MODEL_DATA!C94</f>
        <v>160.9</v>
      </c>
      <c r="ED97" s="84">
        <f>MODEL_DATA!D94</f>
        <v>5.82</v>
      </c>
      <c r="EE97" s="84">
        <f>MODEL_DATA!E94</f>
        <v>185.28</v>
      </c>
      <c r="EF97" s="84">
        <f>MODEL_DATA!F94</f>
        <v>0</v>
      </c>
      <c r="EG97" s="84">
        <f>MODEL_DATA!G94</f>
        <v>0</v>
      </c>
      <c r="EH97" s="84">
        <f>MODEL_DATA!H94</f>
        <v>75.66</v>
      </c>
      <c r="EI97" s="84">
        <f>MODEL_DATA!I94</f>
        <v>184.09</v>
      </c>
      <c r="EJ97" s="99">
        <f>MODEL_DATA!J94</f>
        <v>0</v>
      </c>
      <c r="EK97" s="84">
        <f>MODEL_DATA!K94</f>
        <v>0</v>
      </c>
      <c r="EL97" s="84">
        <f>MODEL_DATA!L94</f>
        <v>0</v>
      </c>
      <c r="EM97" s="99">
        <f>MODEL_DATA!M94</f>
        <v>195.37</v>
      </c>
      <c r="EN97" s="84">
        <f>MODEL_DATA!N94</f>
        <v>203.06</v>
      </c>
      <c r="EO97" s="84">
        <f>MODEL_DATA!O94</f>
        <v>22.73</v>
      </c>
      <c r="EP97" s="84">
        <f>MODEL_DATA!P94</f>
        <v>21</v>
      </c>
      <c r="EQ97" s="84">
        <f>MODEL_DATA!Q94</f>
        <v>190.1</v>
      </c>
      <c r="ER97" s="84">
        <f>MODEL_DATA!R94</f>
        <v>145.33000000000001</v>
      </c>
      <c r="ES97" s="84">
        <f>MODEL_DATA!S94</f>
        <v>2.79</v>
      </c>
      <c r="ET97" s="84">
        <f>MODEL_DATA!T94</f>
        <v>20.55</v>
      </c>
      <c r="EU97" s="99">
        <f>MODEL_DATA!U94</f>
        <v>1.72</v>
      </c>
      <c r="EV97" s="84">
        <f>MODEL_DATA!V94</f>
        <v>0.12</v>
      </c>
    </row>
    <row r="98" spans="32:152" x14ac:dyDescent="0.25">
      <c r="AF98" s="32">
        <f t="shared" si="98"/>
        <v>176</v>
      </c>
      <c r="AG98" s="61">
        <f t="shared" si="126"/>
        <v>0</v>
      </c>
      <c r="AH98" s="63">
        <f>INDEX(Obs_Time!$D$11:$T$211,  MATCH($AF98, Obs_Time!$B$11:$B$211, 0), MATCH(AH$4, Obs_Time!$D$3:$T$3, 0) )</f>
        <v>0</v>
      </c>
      <c r="AI98" s="61">
        <f t="shared" si="127"/>
        <v>0</v>
      </c>
      <c r="AJ98" s="63">
        <f>INDEX(Obs_Time!$D$11:$T$211,  MATCH($AF98, Obs_Time!$B$11:$B$211, 0), MATCH(AJ$4, Obs_Time!$D$3:$T$3, 0) )</f>
        <v>0</v>
      </c>
      <c r="AK98" s="61">
        <f t="shared" si="128"/>
        <v>0</v>
      </c>
      <c r="AL98" s="63">
        <f>INDEX(Obs_Time!$D$11:$T$211,  MATCH($AF98, Obs_Time!$B$11:$B$211, 0), MATCH(AL$4, Obs_Time!$D$3:$T$3, 0) )</f>
        <v>0</v>
      </c>
      <c r="AM98" s="61">
        <f t="shared" si="129"/>
        <v>0</v>
      </c>
      <c r="AN98" s="63">
        <f>INDEX(Obs_Time!$D$11:$T$211,  MATCH($AF98, Obs_Time!$B$11:$B$211, 0), MATCH(AN$4, Obs_Time!$D$3:$T$3, 0) )</f>
        <v>0</v>
      </c>
      <c r="AO98" s="61">
        <f t="shared" si="130"/>
        <v>0</v>
      </c>
      <c r="AP98" s="63">
        <f>INDEX(Obs_Time!$D$11:$T$211,  MATCH($AF98, Obs_Time!$B$11:$B$211, 0), MATCH(AP$4, Obs_Time!$D$3:$T$3, 0) )</f>
        <v>0</v>
      </c>
      <c r="AQ98" s="61">
        <f t="shared" si="131"/>
        <v>0</v>
      </c>
      <c r="AR98" s="63">
        <f>INDEX(Obs_Time!$D$11:$T$211,  MATCH($AF98, Obs_Time!$B$11:$B$211, 0), MATCH(AR$4, Obs_Time!$D$3:$T$3, 0) )</f>
        <v>0</v>
      </c>
      <c r="AS98" s="61">
        <f t="shared" si="132"/>
        <v>0</v>
      </c>
      <c r="AT98" s="63">
        <f>INDEX(Obs_Time!$D$11:$T$211,  MATCH($AF98, Obs_Time!$B$11:$B$211, 0), MATCH(AT$4, Obs_Time!$D$3:$T$3, 0) )</f>
        <v>0</v>
      </c>
      <c r="AU98" s="61">
        <f t="shared" si="133"/>
        <v>0</v>
      </c>
      <c r="AV98" s="63">
        <f>INDEX(Obs_Time!$D$11:$T$211,  MATCH($AF98, Obs_Time!$B$11:$B$211, 0), MATCH(AV$4, Obs_Time!$D$3:$T$3, 0) )</f>
        <v>0</v>
      </c>
      <c r="AW98" s="61">
        <f t="shared" si="134"/>
        <v>0</v>
      </c>
      <c r="AX98" s="63">
        <f>INDEX(Obs_Time!$D$11:$T$211,  MATCH($AF98, Obs_Time!$B$11:$B$211, 0), MATCH(AX$4, Obs_Time!$D$3:$T$3, 0) )</f>
        <v>0</v>
      </c>
      <c r="AY98" s="61">
        <f t="shared" si="135"/>
        <v>0</v>
      </c>
      <c r="AZ98" s="63">
        <f>INDEX(Obs_Time!$D$11:$T$211,  MATCH($AF98, Obs_Time!$B$11:$B$211, 0), MATCH(AZ$4, Obs_Time!$D$3:$T$3, 0) )</f>
        <v>0</v>
      </c>
      <c r="BA98" s="61">
        <f t="shared" si="136"/>
        <v>0</v>
      </c>
      <c r="BB98" s="63">
        <f>INDEX(Obs_Time!$D$11:$T$211,  MATCH($AF98, Obs_Time!$B$11:$B$211, 0), MATCH(BB$4, Obs_Time!$D$3:$T$3, 0) )</f>
        <v>0</v>
      </c>
      <c r="BC98" s="61">
        <f t="shared" si="137"/>
        <v>3.9301938720501229E-5</v>
      </c>
      <c r="BD98" s="63">
        <f>INDEX(Obs_Time!$D$11:$T$211,  MATCH($AF98, Obs_Time!$B$11:$B$211, 0), MATCH(BD$4, Obs_Time!$D$3:$T$3, 0) )</f>
        <v>0</v>
      </c>
      <c r="BF98" s="31">
        <f t="shared" si="138"/>
        <v>178</v>
      </c>
      <c r="BG98" s="31">
        <f t="shared" si="139"/>
        <v>179</v>
      </c>
      <c r="BH98" s="57">
        <f t="shared" si="140"/>
        <v>0</v>
      </c>
      <c r="BI98" s="57">
        <f t="shared" si="141"/>
        <v>0</v>
      </c>
      <c r="BJ98" s="57">
        <f t="shared" si="142"/>
        <v>0</v>
      </c>
      <c r="BK98" s="58">
        <f t="shared" si="143"/>
        <v>1.6727071265773943E-5</v>
      </c>
      <c r="BL98" s="57">
        <f t="shared" si="144"/>
        <v>0</v>
      </c>
      <c r="BM98" s="57">
        <f t="shared" si="145"/>
        <v>0</v>
      </c>
      <c r="BN98" s="57">
        <f t="shared" si="146"/>
        <v>0</v>
      </c>
      <c r="BQ98" s="57">
        <f t="shared" si="147"/>
        <v>0</v>
      </c>
      <c r="BR98" s="57">
        <f t="shared" si="148"/>
        <v>0</v>
      </c>
      <c r="BS98" s="57">
        <f t="shared" si="149"/>
        <v>0</v>
      </c>
      <c r="BT98" s="57">
        <f t="shared" si="150"/>
        <v>0</v>
      </c>
      <c r="BU98" s="57">
        <f t="shared" si="151"/>
        <v>0</v>
      </c>
      <c r="BV98" s="57">
        <f t="shared" si="152"/>
        <v>0</v>
      </c>
      <c r="BW98" s="57">
        <f t="shared" si="153"/>
        <v>0</v>
      </c>
      <c r="BX98" s="58">
        <f t="shared" si="154"/>
        <v>0</v>
      </c>
      <c r="BY98" s="57">
        <f t="shared" si="155"/>
        <v>0</v>
      </c>
      <c r="BZ98" s="57">
        <f t="shared" si="156"/>
        <v>0</v>
      </c>
      <c r="CA98" s="58">
        <f t="shared" si="157"/>
        <v>0</v>
      </c>
      <c r="CB98" s="57">
        <f t="shared" si="158"/>
        <v>0</v>
      </c>
      <c r="CC98" s="57">
        <f t="shared" si="159"/>
        <v>0</v>
      </c>
      <c r="CD98" s="57">
        <f t="shared" si="160"/>
        <v>0</v>
      </c>
      <c r="CE98" s="57">
        <f t="shared" si="161"/>
        <v>3.0369679920387316E-5</v>
      </c>
      <c r="CF98" s="57">
        <f t="shared" si="162"/>
        <v>0</v>
      </c>
      <c r="CG98" s="57">
        <f t="shared" si="163"/>
        <v>0</v>
      </c>
      <c r="CH98" s="57">
        <f t="shared" si="164"/>
        <v>0</v>
      </c>
      <c r="CI98" s="58">
        <f t="shared" si="165"/>
        <v>0</v>
      </c>
      <c r="CJ98" s="57">
        <f t="shared" si="166"/>
        <v>0</v>
      </c>
      <c r="CL98" s="30">
        <f>Obs_Time!B100</f>
        <v>178</v>
      </c>
      <c r="CM98" s="26">
        <f t="shared" si="167"/>
        <v>179</v>
      </c>
      <c r="CN98" s="20">
        <f t="shared" si="99"/>
        <v>0</v>
      </c>
      <c r="CO98" s="20">
        <f t="shared" si="100"/>
        <v>0</v>
      </c>
      <c r="CP98" s="20">
        <f t="shared" si="101"/>
        <v>0</v>
      </c>
      <c r="CQ98" s="106">
        <f t="shared" si="102"/>
        <v>2.89</v>
      </c>
      <c r="CR98" s="143"/>
      <c r="CS98" s="20">
        <f t="shared" si="103"/>
        <v>0</v>
      </c>
      <c r="CT98" s="20">
        <f t="shared" si="104"/>
        <v>0</v>
      </c>
      <c r="CW98" s="20">
        <f t="shared" si="105"/>
        <v>0</v>
      </c>
      <c r="CX98" s="20">
        <f t="shared" si="106"/>
        <v>0</v>
      </c>
      <c r="CY98" s="20">
        <f t="shared" si="107"/>
        <v>0</v>
      </c>
      <c r="CZ98" s="20">
        <f t="shared" si="108"/>
        <v>0</v>
      </c>
      <c r="DA98" s="20">
        <f t="shared" si="109"/>
        <v>0</v>
      </c>
      <c r="DB98" s="20">
        <f t="shared" si="110"/>
        <v>0</v>
      </c>
      <c r="DC98" s="20">
        <f t="shared" si="111"/>
        <v>0</v>
      </c>
      <c r="DD98" s="106">
        <f t="shared" si="112"/>
        <v>0</v>
      </c>
      <c r="DE98" s="20">
        <f t="shared" si="113"/>
        <v>0</v>
      </c>
      <c r="DF98" s="20">
        <f t="shared" si="114"/>
        <v>0</v>
      </c>
      <c r="DG98" s="106">
        <f t="shared" si="115"/>
        <v>0</v>
      </c>
      <c r="DH98" s="143"/>
      <c r="DI98" s="20">
        <f t="shared" si="116"/>
        <v>0</v>
      </c>
      <c r="DJ98" s="20">
        <f t="shared" si="117"/>
        <v>0</v>
      </c>
      <c r="DK98" s="20">
        <f t="shared" si="118"/>
        <v>2.89</v>
      </c>
      <c r="DL98" s="143"/>
      <c r="DM98" s="20">
        <f t="shared" si="119"/>
        <v>0</v>
      </c>
      <c r="DN98" s="20">
        <f t="shared" si="120"/>
        <v>0</v>
      </c>
      <c r="DO98" s="106">
        <f t="shared" si="121"/>
        <v>0</v>
      </c>
      <c r="DP98" s="20">
        <f t="shared" si="122"/>
        <v>0</v>
      </c>
      <c r="DR98" s="31">
        <f t="shared" si="168"/>
        <v>89</v>
      </c>
      <c r="DS98" s="26">
        <f t="shared" si="169"/>
        <v>89.5</v>
      </c>
      <c r="DT98" s="101">
        <f t="shared" si="123"/>
        <v>551.69000000000005</v>
      </c>
      <c r="DU98" s="101">
        <f t="shared" si="124"/>
        <v>175.08999999999997</v>
      </c>
      <c r="DV98" s="101">
        <f t="shared" si="125"/>
        <v>230.97</v>
      </c>
      <c r="DW98" s="102">
        <f t="shared" si="170"/>
        <v>373.57</v>
      </c>
      <c r="DX98" s="144"/>
      <c r="DY98" s="101">
        <f t="shared" si="171"/>
        <v>27.589999999999996</v>
      </c>
      <c r="DZ98" s="101">
        <f t="shared" si="172"/>
        <v>41.62</v>
      </c>
      <c r="EB98" s="84">
        <f>MODEL_DATA!B95</f>
        <v>89</v>
      </c>
      <c r="EC98" s="84">
        <f>MODEL_DATA!C95</f>
        <v>145.63</v>
      </c>
      <c r="ED98" s="84">
        <f>MODEL_DATA!D95</f>
        <v>3.39</v>
      </c>
      <c r="EE98" s="84">
        <f>MODEL_DATA!E95</f>
        <v>171.7</v>
      </c>
      <c r="EF98" s="84">
        <f>MODEL_DATA!F95</f>
        <v>0</v>
      </c>
      <c r="EG98" s="84">
        <f>MODEL_DATA!G95</f>
        <v>0</v>
      </c>
      <c r="EH98" s="84">
        <f>MODEL_DATA!H95</f>
        <v>70.78</v>
      </c>
      <c r="EI98" s="84">
        <f>MODEL_DATA!I95</f>
        <v>160.19</v>
      </c>
      <c r="EJ98" s="99">
        <f>MODEL_DATA!J95</f>
        <v>0</v>
      </c>
      <c r="EK98" s="84">
        <f>MODEL_DATA!K95</f>
        <v>0</v>
      </c>
      <c r="EL98" s="84">
        <f>MODEL_DATA!L95</f>
        <v>0</v>
      </c>
      <c r="EM98" s="99">
        <f>MODEL_DATA!M95</f>
        <v>173.92</v>
      </c>
      <c r="EN98" s="84">
        <f>MODEL_DATA!N95</f>
        <v>165.96</v>
      </c>
      <c r="EO98" s="84">
        <f>MODEL_DATA!O95</f>
        <v>24.58</v>
      </c>
      <c r="EP98" s="84">
        <f>MODEL_DATA!P95</f>
        <v>21.58</v>
      </c>
      <c r="EQ98" s="84">
        <f>MODEL_DATA!Q95</f>
        <v>199.65</v>
      </c>
      <c r="ER98" s="84">
        <f>MODEL_DATA!R95</f>
        <v>155.96</v>
      </c>
      <c r="ES98" s="84">
        <f>MODEL_DATA!S95</f>
        <v>3.01</v>
      </c>
      <c r="ET98" s="84">
        <f>MODEL_DATA!T95</f>
        <v>20.04</v>
      </c>
      <c r="EU98" s="99">
        <f>MODEL_DATA!U95</f>
        <v>1.52</v>
      </c>
      <c r="EV98" s="84">
        <f>MODEL_DATA!V95</f>
        <v>0.08</v>
      </c>
    </row>
    <row r="99" spans="32:152" x14ac:dyDescent="0.25">
      <c r="AF99" s="32">
        <f t="shared" si="98"/>
        <v>178</v>
      </c>
      <c r="AG99" s="61">
        <f t="shared" si="126"/>
        <v>0</v>
      </c>
      <c r="AH99" s="63">
        <f>INDEX(Obs_Time!$D$11:$T$211,  MATCH($AF99, Obs_Time!$B$11:$B$211, 0), MATCH(AH$4, Obs_Time!$D$3:$T$3, 0) )</f>
        <v>0</v>
      </c>
      <c r="AI99" s="61">
        <f t="shared" si="127"/>
        <v>0</v>
      </c>
      <c r="AJ99" s="63">
        <f>INDEX(Obs_Time!$D$11:$T$211,  MATCH($AF99, Obs_Time!$B$11:$B$211, 0), MATCH(AJ$4, Obs_Time!$D$3:$T$3, 0) )</f>
        <v>0</v>
      </c>
      <c r="AK99" s="61">
        <f t="shared" si="128"/>
        <v>0</v>
      </c>
      <c r="AL99" s="63">
        <f>INDEX(Obs_Time!$D$11:$T$211,  MATCH($AF99, Obs_Time!$B$11:$B$211, 0), MATCH(AL$4, Obs_Time!$D$3:$T$3, 0) )</f>
        <v>0</v>
      </c>
      <c r="AM99" s="61">
        <f t="shared" si="129"/>
        <v>0</v>
      </c>
      <c r="AN99" s="63">
        <f>INDEX(Obs_Time!$D$11:$T$211,  MATCH($AF99, Obs_Time!$B$11:$B$211, 0), MATCH(AN$4, Obs_Time!$D$3:$T$3, 0) )</f>
        <v>0</v>
      </c>
      <c r="AO99" s="61">
        <f t="shared" si="130"/>
        <v>0</v>
      </c>
      <c r="AP99" s="63">
        <f>INDEX(Obs_Time!$D$11:$T$211,  MATCH($AF99, Obs_Time!$B$11:$B$211, 0), MATCH(AP$4, Obs_Time!$D$3:$T$3, 0) )</f>
        <v>0</v>
      </c>
      <c r="AQ99" s="61">
        <f t="shared" si="131"/>
        <v>0</v>
      </c>
      <c r="AR99" s="63">
        <f>INDEX(Obs_Time!$D$11:$T$211,  MATCH($AF99, Obs_Time!$B$11:$B$211, 0), MATCH(AR$4, Obs_Time!$D$3:$T$3, 0) )</f>
        <v>0</v>
      </c>
      <c r="AS99" s="61">
        <f t="shared" si="132"/>
        <v>0</v>
      </c>
      <c r="AT99" s="63">
        <f>INDEX(Obs_Time!$D$11:$T$211,  MATCH($AF99, Obs_Time!$B$11:$B$211, 0), MATCH(AT$4, Obs_Time!$D$3:$T$3, 0) )</f>
        <v>0</v>
      </c>
      <c r="AU99" s="61">
        <f t="shared" si="133"/>
        <v>0</v>
      </c>
      <c r="AV99" s="63">
        <f>INDEX(Obs_Time!$D$11:$T$211,  MATCH($AF99, Obs_Time!$B$11:$B$211, 0), MATCH(AV$4, Obs_Time!$D$3:$T$3, 0) )</f>
        <v>0</v>
      </c>
      <c r="AW99" s="61">
        <f t="shared" si="134"/>
        <v>0</v>
      </c>
      <c r="AX99" s="63">
        <f>INDEX(Obs_Time!$D$11:$T$211,  MATCH($AF99, Obs_Time!$B$11:$B$211, 0), MATCH(AX$4, Obs_Time!$D$3:$T$3, 0) )</f>
        <v>0</v>
      </c>
      <c r="AY99" s="61">
        <f t="shared" si="135"/>
        <v>0</v>
      </c>
      <c r="AZ99" s="63">
        <f>INDEX(Obs_Time!$D$11:$T$211,  MATCH($AF99, Obs_Time!$B$11:$B$211, 0), MATCH(AZ$4, Obs_Time!$D$3:$T$3, 0) )</f>
        <v>0</v>
      </c>
      <c r="BA99" s="61">
        <f t="shared" si="136"/>
        <v>0</v>
      </c>
      <c r="BB99" s="63">
        <f>INDEX(Obs_Time!$D$11:$T$211,  MATCH($AF99, Obs_Time!$B$11:$B$211, 0), MATCH(BB$4, Obs_Time!$D$3:$T$3, 0) )</f>
        <v>0</v>
      </c>
      <c r="BC99" s="61">
        <f t="shared" si="137"/>
        <v>3.0369679920387316E-5</v>
      </c>
      <c r="BD99" s="63">
        <f>INDEX(Obs_Time!$D$11:$T$211,  MATCH($AF99, Obs_Time!$B$11:$B$211, 0), MATCH(BD$4, Obs_Time!$D$3:$T$3, 0) )</f>
        <v>0</v>
      </c>
      <c r="BF99" s="31">
        <f t="shared" si="138"/>
        <v>180</v>
      </c>
      <c r="BG99" s="31">
        <f t="shared" si="139"/>
        <v>181</v>
      </c>
      <c r="BH99" s="57">
        <f t="shared" si="140"/>
        <v>0</v>
      </c>
      <c r="BI99" s="57">
        <f t="shared" si="141"/>
        <v>0</v>
      </c>
      <c r="BJ99" s="57">
        <f t="shared" si="142"/>
        <v>0</v>
      </c>
      <c r="BK99" s="58">
        <f t="shared" si="143"/>
        <v>7.6979255306156901E-6</v>
      </c>
      <c r="BL99" s="57">
        <f t="shared" si="144"/>
        <v>0</v>
      </c>
      <c r="BM99" s="57">
        <f t="shared" si="145"/>
        <v>0</v>
      </c>
      <c r="BN99" s="57">
        <f t="shared" si="146"/>
        <v>0</v>
      </c>
      <c r="BQ99" s="57">
        <f t="shared" si="147"/>
        <v>0</v>
      </c>
      <c r="BR99" s="57">
        <f t="shared" si="148"/>
        <v>0</v>
      </c>
      <c r="BS99" s="57">
        <f t="shared" si="149"/>
        <v>0</v>
      </c>
      <c r="BT99" s="57">
        <f t="shared" si="150"/>
        <v>0</v>
      </c>
      <c r="BU99" s="57">
        <f t="shared" si="151"/>
        <v>0</v>
      </c>
      <c r="BV99" s="57">
        <f t="shared" si="152"/>
        <v>0</v>
      </c>
      <c r="BW99" s="57">
        <f t="shared" si="153"/>
        <v>0</v>
      </c>
      <c r="BX99" s="58">
        <f t="shared" si="154"/>
        <v>0</v>
      </c>
      <c r="BY99" s="57">
        <f t="shared" si="155"/>
        <v>0</v>
      </c>
      <c r="BZ99" s="57">
        <f t="shared" si="156"/>
        <v>0</v>
      </c>
      <c r="CA99" s="58">
        <f t="shared" si="157"/>
        <v>0</v>
      </c>
      <c r="CB99" s="57">
        <f t="shared" si="158"/>
        <v>0</v>
      </c>
      <c r="CC99" s="57">
        <f t="shared" si="159"/>
        <v>0</v>
      </c>
      <c r="CD99" s="57">
        <f t="shared" si="160"/>
        <v>0</v>
      </c>
      <c r="CE99" s="57">
        <f t="shared" si="161"/>
        <v>1.3976357887237069E-5</v>
      </c>
      <c r="CF99" s="57">
        <f t="shared" si="162"/>
        <v>0</v>
      </c>
      <c r="CG99" s="57">
        <f t="shared" si="163"/>
        <v>0</v>
      </c>
      <c r="CH99" s="57">
        <f t="shared" si="164"/>
        <v>0</v>
      </c>
      <c r="CI99" s="58">
        <f t="shared" si="165"/>
        <v>0</v>
      </c>
      <c r="CJ99" s="57">
        <f t="shared" si="166"/>
        <v>0</v>
      </c>
      <c r="CL99" s="30">
        <f>Obs_Time!B101</f>
        <v>180</v>
      </c>
      <c r="CM99" s="26">
        <f t="shared" si="167"/>
        <v>181</v>
      </c>
      <c r="CN99" s="20">
        <f t="shared" si="99"/>
        <v>0</v>
      </c>
      <c r="CO99" s="20">
        <f t="shared" si="100"/>
        <v>0</v>
      </c>
      <c r="CP99" s="20">
        <f t="shared" si="101"/>
        <v>0</v>
      </c>
      <c r="CQ99" s="106">
        <f t="shared" si="102"/>
        <v>1.33</v>
      </c>
      <c r="CR99" s="143"/>
      <c r="CS99" s="20">
        <f t="shared" si="103"/>
        <v>0</v>
      </c>
      <c r="CT99" s="20">
        <f t="shared" si="104"/>
        <v>0</v>
      </c>
      <c r="CW99" s="20">
        <f t="shared" si="105"/>
        <v>0</v>
      </c>
      <c r="CX99" s="20">
        <f t="shared" si="106"/>
        <v>0</v>
      </c>
      <c r="CY99" s="20">
        <f t="shared" si="107"/>
        <v>0</v>
      </c>
      <c r="CZ99" s="20">
        <f t="shared" si="108"/>
        <v>0</v>
      </c>
      <c r="DA99" s="20">
        <f t="shared" si="109"/>
        <v>0</v>
      </c>
      <c r="DB99" s="20">
        <f t="shared" si="110"/>
        <v>0</v>
      </c>
      <c r="DC99" s="20">
        <f t="shared" si="111"/>
        <v>0</v>
      </c>
      <c r="DD99" s="106">
        <f t="shared" si="112"/>
        <v>0</v>
      </c>
      <c r="DE99" s="20">
        <f t="shared" si="113"/>
        <v>0</v>
      </c>
      <c r="DF99" s="20">
        <f t="shared" si="114"/>
        <v>0</v>
      </c>
      <c r="DG99" s="106">
        <f t="shared" si="115"/>
        <v>0</v>
      </c>
      <c r="DH99" s="143"/>
      <c r="DI99" s="20">
        <f t="shared" si="116"/>
        <v>0</v>
      </c>
      <c r="DJ99" s="20">
        <f t="shared" si="117"/>
        <v>0</v>
      </c>
      <c r="DK99" s="20">
        <f t="shared" si="118"/>
        <v>1.33</v>
      </c>
      <c r="DL99" s="143"/>
      <c r="DM99" s="20">
        <f t="shared" si="119"/>
        <v>0</v>
      </c>
      <c r="DN99" s="20">
        <f t="shared" si="120"/>
        <v>0</v>
      </c>
      <c r="DO99" s="106">
        <f t="shared" si="121"/>
        <v>0</v>
      </c>
      <c r="DP99" s="20">
        <f t="shared" si="122"/>
        <v>0</v>
      </c>
      <c r="DR99" s="31">
        <f t="shared" si="168"/>
        <v>90</v>
      </c>
      <c r="DS99" s="26">
        <f t="shared" si="169"/>
        <v>90.5</v>
      </c>
      <c r="DT99" s="101">
        <f t="shared" si="123"/>
        <v>495.59</v>
      </c>
      <c r="DU99" s="101">
        <f t="shared" si="124"/>
        <v>149.5</v>
      </c>
      <c r="DV99" s="101">
        <f t="shared" si="125"/>
        <v>218.32999999999998</v>
      </c>
      <c r="DW99" s="102">
        <f t="shared" si="170"/>
        <v>364.96000000000004</v>
      </c>
      <c r="DX99" s="144"/>
      <c r="DY99" s="101">
        <f t="shared" si="171"/>
        <v>30.42</v>
      </c>
      <c r="DZ99" s="101">
        <f t="shared" si="172"/>
        <v>43.629999999999995</v>
      </c>
      <c r="EB99" s="84">
        <f>MODEL_DATA!B96</f>
        <v>90</v>
      </c>
      <c r="EC99" s="84">
        <f>MODEL_DATA!C96</f>
        <v>127.76</v>
      </c>
      <c r="ED99" s="84">
        <f>MODEL_DATA!D96</f>
        <v>1.59</v>
      </c>
      <c r="EE99" s="84">
        <f>MODEL_DATA!E96</f>
        <v>147.91</v>
      </c>
      <c r="EF99" s="84">
        <f>MODEL_DATA!F96</f>
        <v>0</v>
      </c>
      <c r="EG99" s="84">
        <f>MODEL_DATA!G96</f>
        <v>0</v>
      </c>
      <c r="EH99" s="84">
        <f>MODEL_DATA!H96</f>
        <v>70.77</v>
      </c>
      <c r="EI99" s="84">
        <f>MODEL_DATA!I96</f>
        <v>147.56</v>
      </c>
      <c r="EJ99" s="99">
        <f>MODEL_DATA!J96</f>
        <v>0</v>
      </c>
      <c r="EK99" s="84">
        <f>MODEL_DATA!K96</f>
        <v>0</v>
      </c>
      <c r="EL99" s="84">
        <f>MODEL_DATA!L96</f>
        <v>0</v>
      </c>
      <c r="EM99" s="99">
        <f>MODEL_DATA!M96</f>
        <v>198.6</v>
      </c>
      <c r="EN99" s="84">
        <f>MODEL_DATA!N96</f>
        <v>199.44</v>
      </c>
      <c r="EO99" s="84">
        <f>MODEL_DATA!O96</f>
        <v>27.19</v>
      </c>
      <c r="EP99" s="84">
        <f>MODEL_DATA!P96</f>
        <v>24.06</v>
      </c>
      <c r="EQ99" s="84">
        <f>MODEL_DATA!Q96</f>
        <v>166.36</v>
      </c>
      <c r="ER99" s="84">
        <f>MODEL_DATA!R96</f>
        <v>135.01</v>
      </c>
      <c r="ES99" s="84">
        <f>MODEL_DATA!S96</f>
        <v>3.23</v>
      </c>
      <c r="ET99" s="84">
        <f>MODEL_DATA!T96</f>
        <v>19.57</v>
      </c>
      <c r="EU99" s="99">
        <f>MODEL_DATA!U96</f>
        <v>1.0900000000000001</v>
      </c>
      <c r="EV99" s="84">
        <f>MODEL_DATA!V96</f>
        <v>0.05</v>
      </c>
    </row>
    <row r="100" spans="32:152" x14ac:dyDescent="0.25">
      <c r="AF100" s="32">
        <f t="shared" si="98"/>
        <v>180</v>
      </c>
      <c r="AG100" s="61">
        <f t="shared" si="126"/>
        <v>0</v>
      </c>
      <c r="AH100" s="63">
        <f>INDEX(Obs_Time!$D$11:$T$211,  MATCH($AF100, Obs_Time!$B$11:$B$211, 0), MATCH(AH$4, Obs_Time!$D$3:$T$3, 0) )</f>
        <v>0</v>
      </c>
      <c r="AI100" s="61">
        <f t="shared" si="127"/>
        <v>0</v>
      </c>
      <c r="AJ100" s="63">
        <f>INDEX(Obs_Time!$D$11:$T$211,  MATCH($AF100, Obs_Time!$B$11:$B$211, 0), MATCH(AJ$4, Obs_Time!$D$3:$T$3, 0) )</f>
        <v>0</v>
      </c>
      <c r="AK100" s="61">
        <f t="shared" si="128"/>
        <v>0</v>
      </c>
      <c r="AL100" s="63">
        <f>INDEX(Obs_Time!$D$11:$T$211,  MATCH($AF100, Obs_Time!$B$11:$B$211, 0), MATCH(AL$4, Obs_Time!$D$3:$T$3, 0) )</f>
        <v>0</v>
      </c>
      <c r="AM100" s="61">
        <f t="shared" si="129"/>
        <v>0</v>
      </c>
      <c r="AN100" s="63">
        <f>INDEX(Obs_Time!$D$11:$T$211,  MATCH($AF100, Obs_Time!$B$11:$B$211, 0), MATCH(AN$4, Obs_Time!$D$3:$T$3, 0) )</f>
        <v>0</v>
      </c>
      <c r="AO100" s="61">
        <f t="shared" si="130"/>
        <v>0</v>
      </c>
      <c r="AP100" s="63">
        <f>INDEX(Obs_Time!$D$11:$T$211,  MATCH($AF100, Obs_Time!$B$11:$B$211, 0), MATCH(AP$4, Obs_Time!$D$3:$T$3, 0) )</f>
        <v>0</v>
      </c>
      <c r="AQ100" s="61">
        <f t="shared" si="131"/>
        <v>0</v>
      </c>
      <c r="AR100" s="63">
        <f>INDEX(Obs_Time!$D$11:$T$211,  MATCH($AF100, Obs_Time!$B$11:$B$211, 0), MATCH(AR$4, Obs_Time!$D$3:$T$3, 0) )</f>
        <v>0</v>
      </c>
      <c r="AS100" s="61">
        <f t="shared" si="132"/>
        <v>0</v>
      </c>
      <c r="AT100" s="63">
        <f>INDEX(Obs_Time!$D$11:$T$211,  MATCH($AF100, Obs_Time!$B$11:$B$211, 0), MATCH(AT$4, Obs_Time!$D$3:$T$3, 0) )</f>
        <v>0</v>
      </c>
      <c r="AU100" s="61">
        <f t="shared" si="133"/>
        <v>0</v>
      </c>
      <c r="AV100" s="63">
        <f>INDEX(Obs_Time!$D$11:$T$211,  MATCH($AF100, Obs_Time!$B$11:$B$211, 0), MATCH(AV$4, Obs_Time!$D$3:$T$3, 0) )</f>
        <v>0</v>
      </c>
      <c r="AW100" s="61">
        <f t="shared" si="134"/>
        <v>0</v>
      </c>
      <c r="AX100" s="63">
        <f>INDEX(Obs_Time!$D$11:$T$211,  MATCH($AF100, Obs_Time!$B$11:$B$211, 0), MATCH(AX$4, Obs_Time!$D$3:$T$3, 0) )</f>
        <v>0</v>
      </c>
      <c r="AY100" s="61">
        <f t="shared" si="135"/>
        <v>0</v>
      </c>
      <c r="AZ100" s="63">
        <f>INDEX(Obs_Time!$D$11:$T$211,  MATCH($AF100, Obs_Time!$B$11:$B$211, 0), MATCH(AZ$4, Obs_Time!$D$3:$T$3, 0) )</f>
        <v>0</v>
      </c>
      <c r="BA100" s="61">
        <f t="shared" si="136"/>
        <v>0</v>
      </c>
      <c r="BB100" s="63">
        <f>INDEX(Obs_Time!$D$11:$T$211,  MATCH($AF100, Obs_Time!$B$11:$B$211, 0), MATCH(BB$4, Obs_Time!$D$3:$T$3, 0) )</f>
        <v>0</v>
      </c>
      <c r="BC100" s="61">
        <f t="shared" si="137"/>
        <v>1.3976357887237069E-5</v>
      </c>
      <c r="BD100" s="63">
        <f>INDEX(Obs_Time!$D$11:$T$211,  MATCH($AF100, Obs_Time!$B$11:$B$211, 0), MATCH(BD$4, Obs_Time!$D$3:$T$3, 0) )</f>
        <v>0</v>
      </c>
      <c r="BF100" s="31">
        <f t="shared" si="138"/>
        <v>182</v>
      </c>
      <c r="BG100" s="31">
        <f t="shared" si="139"/>
        <v>183</v>
      </c>
      <c r="BH100" s="57">
        <f t="shared" si="140"/>
        <v>0</v>
      </c>
      <c r="BI100" s="57">
        <f t="shared" si="141"/>
        <v>0</v>
      </c>
      <c r="BJ100" s="57">
        <f t="shared" si="142"/>
        <v>0</v>
      </c>
      <c r="BK100" s="58">
        <f t="shared" si="143"/>
        <v>4.3409354495953138E-6</v>
      </c>
      <c r="BL100" s="57">
        <f t="shared" si="144"/>
        <v>0</v>
      </c>
      <c r="BM100" s="57">
        <f t="shared" si="145"/>
        <v>0</v>
      </c>
      <c r="BN100" s="57">
        <f t="shared" si="146"/>
        <v>0</v>
      </c>
      <c r="BQ100" s="57">
        <f t="shared" si="147"/>
        <v>0</v>
      </c>
      <c r="BR100" s="57">
        <f t="shared" si="148"/>
        <v>0</v>
      </c>
      <c r="BS100" s="57">
        <f t="shared" si="149"/>
        <v>0</v>
      </c>
      <c r="BT100" s="57">
        <f t="shared" si="150"/>
        <v>0</v>
      </c>
      <c r="BU100" s="57">
        <f t="shared" si="151"/>
        <v>0</v>
      </c>
      <c r="BV100" s="57">
        <f t="shared" si="152"/>
        <v>0</v>
      </c>
      <c r="BW100" s="57">
        <f t="shared" si="153"/>
        <v>0</v>
      </c>
      <c r="BX100" s="58">
        <f t="shared" si="154"/>
        <v>0</v>
      </c>
      <c r="BY100" s="57">
        <f t="shared" si="155"/>
        <v>0</v>
      </c>
      <c r="BZ100" s="57">
        <f t="shared" si="156"/>
        <v>0</v>
      </c>
      <c r="CA100" s="58">
        <f t="shared" si="157"/>
        <v>0</v>
      </c>
      <c r="CB100" s="57">
        <f t="shared" si="158"/>
        <v>0</v>
      </c>
      <c r="CC100" s="57">
        <f t="shared" si="159"/>
        <v>0</v>
      </c>
      <c r="CD100" s="57">
        <f t="shared" si="160"/>
        <v>0</v>
      </c>
      <c r="CE100" s="57">
        <f t="shared" si="161"/>
        <v>7.8814048236299247E-6</v>
      </c>
      <c r="CF100" s="57">
        <f t="shared" si="162"/>
        <v>0</v>
      </c>
      <c r="CG100" s="57">
        <f t="shared" si="163"/>
        <v>0</v>
      </c>
      <c r="CH100" s="57">
        <f t="shared" si="164"/>
        <v>0</v>
      </c>
      <c r="CI100" s="58">
        <f t="shared" si="165"/>
        <v>0</v>
      </c>
      <c r="CJ100" s="57">
        <f t="shared" si="166"/>
        <v>0</v>
      </c>
      <c r="CL100" s="30">
        <f>Obs_Time!B102</f>
        <v>182</v>
      </c>
      <c r="CM100" s="26">
        <f t="shared" si="167"/>
        <v>183</v>
      </c>
      <c r="CN100" s="20">
        <f t="shared" si="99"/>
        <v>0</v>
      </c>
      <c r="CO100" s="20">
        <f t="shared" si="100"/>
        <v>0</v>
      </c>
      <c r="CP100" s="20">
        <f t="shared" si="101"/>
        <v>0</v>
      </c>
      <c r="CQ100" s="106">
        <f t="shared" si="102"/>
        <v>0.75</v>
      </c>
      <c r="CR100" s="143"/>
      <c r="CS100" s="20">
        <f t="shared" si="103"/>
        <v>0</v>
      </c>
      <c r="CT100" s="20">
        <f t="shared" si="104"/>
        <v>0</v>
      </c>
      <c r="CW100" s="20">
        <f t="shared" si="105"/>
        <v>0</v>
      </c>
      <c r="CX100" s="20">
        <f t="shared" si="106"/>
        <v>0</v>
      </c>
      <c r="CY100" s="20">
        <f t="shared" si="107"/>
        <v>0</v>
      </c>
      <c r="CZ100" s="20">
        <f t="shared" si="108"/>
        <v>0</v>
      </c>
      <c r="DA100" s="20">
        <f t="shared" si="109"/>
        <v>0</v>
      </c>
      <c r="DB100" s="20">
        <f t="shared" si="110"/>
        <v>0</v>
      </c>
      <c r="DC100" s="20">
        <f t="shared" si="111"/>
        <v>0</v>
      </c>
      <c r="DD100" s="106">
        <f t="shared" si="112"/>
        <v>0</v>
      </c>
      <c r="DE100" s="20">
        <f t="shared" si="113"/>
        <v>0</v>
      </c>
      <c r="DF100" s="20">
        <f t="shared" si="114"/>
        <v>0</v>
      </c>
      <c r="DG100" s="106">
        <f t="shared" si="115"/>
        <v>0</v>
      </c>
      <c r="DH100" s="143"/>
      <c r="DI100" s="20">
        <f t="shared" si="116"/>
        <v>0</v>
      </c>
      <c r="DJ100" s="20">
        <f t="shared" si="117"/>
        <v>0</v>
      </c>
      <c r="DK100" s="20">
        <f t="shared" si="118"/>
        <v>0.75</v>
      </c>
      <c r="DL100" s="143"/>
      <c r="DM100" s="20">
        <f t="shared" si="119"/>
        <v>0</v>
      </c>
      <c r="DN100" s="20">
        <f t="shared" si="120"/>
        <v>0</v>
      </c>
      <c r="DO100" s="106">
        <f t="shared" si="121"/>
        <v>0</v>
      </c>
      <c r="DP100" s="20">
        <f t="shared" si="122"/>
        <v>0</v>
      </c>
      <c r="DR100" s="31">
        <f t="shared" si="168"/>
        <v>91</v>
      </c>
      <c r="DS100" s="26">
        <f t="shared" si="169"/>
        <v>91.5</v>
      </c>
      <c r="DT100" s="101">
        <f t="shared" si="123"/>
        <v>439.11</v>
      </c>
      <c r="DU100" s="101">
        <f t="shared" si="124"/>
        <v>139.47</v>
      </c>
      <c r="DV100" s="101">
        <f t="shared" si="125"/>
        <v>184.79000000000002</v>
      </c>
      <c r="DW100" s="102">
        <f t="shared" si="170"/>
        <v>371.92</v>
      </c>
      <c r="DX100" s="144"/>
      <c r="DY100" s="101">
        <f t="shared" si="171"/>
        <v>25.27</v>
      </c>
      <c r="DZ100" s="101">
        <f t="shared" si="172"/>
        <v>32.870000000000005</v>
      </c>
      <c r="EB100" s="84">
        <f>MODEL_DATA!B97</f>
        <v>91</v>
      </c>
      <c r="EC100" s="84">
        <f>MODEL_DATA!C97</f>
        <v>114.85</v>
      </c>
      <c r="ED100" s="84">
        <f>MODEL_DATA!D97</f>
        <v>1</v>
      </c>
      <c r="EE100" s="84">
        <f>MODEL_DATA!E97</f>
        <v>138.47</v>
      </c>
      <c r="EF100" s="84">
        <f>MODEL_DATA!F97</f>
        <v>0</v>
      </c>
      <c r="EG100" s="84">
        <f>MODEL_DATA!G97</f>
        <v>0</v>
      </c>
      <c r="EH100" s="84">
        <f>MODEL_DATA!H97</f>
        <v>67.45</v>
      </c>
      <c r="EI100" s="84">
        <f>MODEL_DATA!I97</f>
        <v>117.34</v>
      </c>
      <c r="EJ100" s="99">
        <f>MODEL_DATA!J97</f>
        <v>0</v>
      </c>
      <c r="EK100" s="84">
        <f>MODEL_DATA!K97</f>
        <v>0</v>
      </c>
      <c r="EL100" s="84">
        <f>MODEL_DATA!L97</f>
        <v>0</v>
      </c>
      <c r="EM100" s="99">
        <f>MODEL_DATA!M97</f>
        <v>177.31</v>
      </c>
      <c r="EN100" s="84">
        <f>MODEL_DATA!N97</f>
        <v>143.94999999999999</v>
      </c>
      <c r="EO100" s="84">
        <f>MODEL_DATA!O97</f>
        <v>23.11</v>
      </c>
      <c r="EP100" s="84">
        <f>MODEL_DATA!P97</f>
        <v>19.62</v>
      </c>
      <c r="EQ100" s="84">
        <f>MODEL_DATA!Q97</f>
        <v>194.61</v>
      </c>
      <c r="ER100" s="84">
        <f>MODEL_DATA!R97</f>
        <v>134.88999999999999</v>
      </c>
      <c r="ES100" s="84">
        <f>MODEL_DATA!S97</f>
        <v>2.16</v>
      </c>
      <c r="ET100" s="84">
        <f>MODEL_DATA!T97</f>
        <v>13.25</v>
      </c>
      <c r="EU100" s="99">
        <f>MODEL_DATA!U97</f>
        <v>0.93</v>
      </c>
      <c r="EV100" s="84">
        <f>MODEL_DATA!V97</f>
        <v>0.08</v>
      </c>
    </row>
    <row r="101" spans="32:152" x14ac:dyDescent="0.25">
      <c r="AF101" s="32">
        <f t="shared" si="98"/>
        <v>182</v>
      </c>
      <c r="AG101" s="61">
        <f t="shared" si="126"/>
        <v>0</v>
      </c>
      <c r="AH101" s="63">
        <f>INDEX(Obs_Time!$D$11:$T$211,  MATCH($AF101, Obs_Time!$B$11:$B$211, 0), MATCH(AH$4, Obs_Time!$D$3:$T$3, 0) )</f>
        <v>0</v>
      </c>
      <c r="AI101" s="61">
        <f t="shared" si="127"/>
        <v>0</v>
      </c>
      <c r="AJ101" s="63">
        <f>INDEX(Obs_Time!$D$11:$T$211,  MATCH($AF101, Obs_Time!$B$11:$B$211, 0), MATCH(AJ$4, Obs_Time!$D$3:$T$3, 0) )</f>
        <v>0</v>
      </c>
      <c r="AK101" s="61">
        <f t="shared" si="128"/>
        <v>0</v>
      </c>
      <c r="AL101" s="63">
        <f>INDEX(Obs_Time!$D$11:$T$211,  MATCH($AF101, Obs_Time!$B$11:$B$211, 0), MATCH(AL$4, Obs_Time!$D$3:$T$3, 0) )</f>
        <v>0</v>
      </c>
      <c r="AM101" s="61">
        <f t="shared" si="129"/>
        <v>0</v>
      </c>
      <c r="AN101" s="63">
        <f>INDEX(Obs_Time!$D$11:$T$211,  MATCH($AF101, Obs_Time!$B$11:$B$211, 0), MATCH(AN$4, Obs_Time!$D$3:$T$3, 0) )</f>
        <v>0</v>
      </c>
      <c r="AO101" s="61">
        <f t="shared" si="130"/>
        <v>0</v>
      </c>
      <c r="AP101" s="63">
        <f>INDEX(Obs_Time!$D$11:$T$211,  MATCH($AF101, Obs_Time!$B$11:$B$211, 0), MATCH(AP$4, Obs_Time!$D$3:$T$3, 0) )</f>
        <v>0</v>
      </c>
      <c r="AQ101" s="61">
        <f t="shared" si="131"/>
        <v>0</v>
      </c>
      <c r="AR101" s="63">
        <f>INDEX(Obs_Time!$D$11:$T$211,  MATCH($AF101, Obs_Time!$B$11:$B$211, 0), MATCH(AR$4, Obs_Time!$D$3:$T$3, 0) )</f>
        <v>0</v>
      </c>
      <c r="AS101" s="61">
        <f t="shared" si="132"/>
        <v>0</v>
      </c>
      <c r="AT101" s="63">
        <f>INDEX(Obs_Time!$D$11:$T$211,  MATCH($AF101, Obs_Time!$B$11:$B$211, 0), MATCH(AT$4, Obs_Time!$D$3:$T$3, 0) )</f>
        <v>0</v>
      </c>
      <c r="AU101" s="61">
        <f t="shared" si="133"/>
        <v>0</v>
      </c>
      <c r="AV101" s="63">
        <f>INDEX(Obs_Time!$D$11:$T$211,  MATCH($AF101, Obs_Time!$B$11:$B$211, 0), MATCH(AV$4, Obs_Time!$D$3:$T$3, 0) )</f>
        <v>0</v>
      </c>
      <c r="AW101" s="61">
        <f t="shared" si="134"/>
        <v>0</v>
      </c>
      <c r="AX101" s="63">
        <f>INDEX(Obs_Time!$D$11:$T$211,  MATCH($AF101, Obs_Time!$B$11:$B$211, 0), MATCH(AX$4, Obs_Time!$D$3:$T$3, 0) )</f>
        <v>0</v>
      </c>
      <c r="AY101" s="61">
        <f t="shared" si="135"/>
        <v>0</v>
      </c>
      <c r="AZ101" s="63">
        <f>INDEX(Obs_Time!$D$11:$T$211,  MATCH($AF101, Obs_Time!$B$11:$B$211, 0), MATCH(AZ$4, Obs_Time!$D$3:$T$3, 0) )</f>
        <v>0</v>
      </c>
      <c r="BA101" s="61">
        <f t="shared" si="136"/>
        <v>0</v>
      </c>
      <c r="BB101" s="63">
        <f>INDEX(Obs_Time!$D$11:$T$211,  MATCH($AF101, Obs_Time!$B$11:$B$211, 0), MATCH(BB$4, Obs_Time!$D$3:$T$3, 0) )</f>
        <v>0</v>
      </c>
      <c r="BC101" s="61">
        <f t="shared" si="137"/>
        <v>7.8814048236299247E-6</v>
      </c>
      <c r="BD101" s="63">
        <f>INDEX(Obs_Time!$D$11:$T$211,  MATCH($AF101, Obs_Time!$B$11:$B$211, 0), MATCH(BD$4, Obs_Time!$D$3:$T$3, 0) )</f>
        <v>0</v>
      </c>
      <c r="BF101" s="31">
        <f t="shared" si="138"/>
        <v>184</v>
      </c>
      <c r="BG101" s="31">
        <f t="shared" si="139"/>
        <v>185</v>
      </c>
      <c r="BH101" s="57">
        <f t="shared" si="140"/>
        <v>0</v>
      </c>
      <c r="BI101" s="57">
        <f t="shared" si="141"/>
        <v>0</v>
      </c>
      <c r="BJ101" s="57">
        <f t="shared" si="142"/>
        <v>0</v>
      </c>
      <c r="BK101" s="58">
        <f t="shared" si="143"/>
        <v>2.8939569663968761E-6</v>
      </c>
      <c r="BL101" s="57">
        <f t="shared" si="144"/>
        <v>0</v>
      </c>
      <c r="BM101" s="57">
        <f t="shared" si="145"/>
        <v>0</v>
      </c>
      <c r="BN101" s="57">
        <f t="shared" si="146"/>
        <v>0</v>
      </c>
      <c r="BQ101" s="57">
        <f t="shared" si="147"/>
        <v>0</v>
      </c>
      <c r="BR101" s="57">
        <f t="shared" si="148"/>
        <v>0</v>
      </c>
      <c r="BS101" s="57">
        <f t="shared" si="149"/>
        <v>0</v>
      </c>
      <c r="BT101" s="57">
        <f t="shared" si="150"/>
        <v>0</v>
      </c>
      <c r="BU101" s="57">
        <f t="shared" si="151"/>
        <v>0</v>
      </c>
      <c r="BV101" s="57">
        <f t="shared" si="152"/>
        <v>0</v>
      </c>
      <c r="BW101" s="57">
        <f t="shared" si="153"/>
        <v>0</v>
      </c>
      <c r="BX101" s="58">
        <f t="shared" si="154"/>
        <v>0</v>
      </c>
      <c r="BY101" s="57">
        <f t="shared" si="155"/>
        <v>0</v>
      </c>
      <c r="BZ101" s="57">
        <f t="shared" si="156"/>
        <v>0</v>
      </c>
      <c r="CA101" s="58">
        <f t="shared" si="157"/>
        <v>0</v>
      </c>
      <c r="CB101" s="57">
        <f t="shared" si="158"/>
        <v>0</v>
      </c>
      <c r="CC101" s="57">
        <f t="shared" si="159"/>
        <v>0</v>
      </c>
      <c r="CD101" s="57">
        <f t="shared" si="160"/>
        <v>0</v>
      </c>
      <c r="CE101" s="57">
        <f t="shared" si="161"/>
        <v>5.2542698824199501E-6</v>
      </c>
      <c r="CF101" s="57">
        <f t="shared" si="162"/>
        <v>0</v>
      </c>
      <c r="CG101" s="57">
        <f t="shared" si="163"/>
        <v>0</v>
      </c>
      <c r="CH101" s="57">
        <f t="shared" si="164"/>
        <v>0</v>
      </c>
      <c r="CI101" s="58">
        <f t="shared" si="165"/>
        <v>0</v>
      </c>
      <c r="CJ101" s="57">
        <f t="shared" si="166"/>
        <v>0</v>
      </c>
      <c r="CL101" s="30">
        <f>Obs_Time!B103</f>
        <v>184</v>
      </c>
      <c r="CM101" s="26">
        <f t="shared" si="167"/>
        <v>185</v>
      </c>
      <c r="CN101" s="20">
        <f t="shared" si="99"/>
        <v>0</v>
      </c>
      <c r="CO101" s="20">
        <f t="shared" si="100"/>
        <v>0</v>
      </c>
      <c r="CP101" s="20">
        <f t="shared" si="101"/>
        <v>0</v>
      </c>
      <c r="CQ101" s="106">
        <f t="shared" si="102"/>
        <v>0.5</v>
      </c>
      <c r="CR101" s="143"/>
      <c r="CS101" s="20">
        <f t="shared" si="103"/>
        <v>0</v>
      </c>
      <c r="CT101" s="20">
        <f t="shared" si="104"/>
        <v>0</v>
      </c>
      <c r="CW101" s="20">
        <f t="shared" si="105"/>
        <v>0</v>
      </c>
      <c r="CX101" s="20">
        <f t="shared" si="106"/>
        <v>0</v>
      </c>
      <c r="CY101" s="20">
        <f t="shared" si="107"/>
        <v>0</v>
      </c>
      <c r="CZ101" s="20">
        <f t="shared" si="108"/>
        <v>0</v>
      </c>
      <c r="DA101" s="20">
        <f t="shared" si="109"/>
        <v>0</v>
      </c>
      <c r="DB101" s="20">
        <f t="shared" si="110"/>
        <v>0</v>
      </c>
      <c r="DC101" s="20">
        <f t="shared" si="111"/>
        <v>0</v>
      </c>
      <c r="DD101" s="106">
        <f t="shared" si="112"/>
        <v>0</v>
      </c>
      <c r="DE101" s="20">
        <f t="shared" si="113"/>
        <v>0</v>
      </c>
      <c r="DF101" s="20">
        <f t="shared" si="114"/>
        <v>0</v>
      </c>
      <c r="DG101" s="106">
        <f t="shared" si="115"/>
        <v>0</v>
      </c>
      <c r="DH101" s="143"/>
      <c r="DI101" s="20">
        <f t="shared" si="116"/>
        <v>0</v>
      </c>
      <c r="DJ101" s="20">
        <f t="shared" si="117"/>
        <v>0</v>
      </c>
      <c r="DK101" s="20">
        <f t="shared" si="118"/>
        <v>0.5</v>
      </c>
      <c r="DL101" s="143"/>
      <c r="DM101" s="20">
        <f t="shared" si="119"/>
        <v>0</v>
      </c>
      <c r="DN101" s="20">
        <f t="shared" si="120"/>
        <v>0</v>
      </c>
      <c r="DO101" s="106">
        <f t="shared" si="121"/>
        <v>0</v>
      </c>
      <c r="DP101" s="20">
        <f t="shared" si="122"/>
        <v>0</v>
      </c>
      <c r="DR101" s="31">
        <f t="shared" si="168"/>
        <v>92</v>
      </c>
      <c r="DS101" s="26">
        <f t="shared" si="169"/>
        <v>92.5</v>
      </c>
      <c r="DT101" s="101">
        <f t="shared" si="123"/>
        <v>392.24</v>
      </c>
      <c r="DU101" s="101">
        <f t="shared" si="124"/>
        <v>134.11000000000001</v>
      </c>
      <c r="DV101" s="101">
        <f t="shared" si="125"/>
        <v>152.32999999999998</v>
      </c>
      <c r="DW101" s="102">
        <f t="shared" si="170"/>
        <v>314.56</v>
      </c>
      <c r="DX101" s="144"/>
      <c r="DY101" s="101">
        <f t="shared" si="171"/>
        <v>27.03</v>
      </c>
      <c r="DZ101" s="101">
        <f t="shared" si="172"/>
        <v>32.159999999999997</v>
      </c>
      <c r="EB101" s="84">
        <f>MODEL_DATA!B98</f>
        <v>92</v>
      </c>
      <c r="EC101" s="84">
        <f>MODEL_DATA!C98</f>
        <v>105.8</v>
      </c>
      <c r="ED101" s="84">
        <f>MODEL_DATA!D98</f>
        <v>0.28000000000000003</v>
      </c>
      <c r="EE101" s="84">
        <f>MODEL_DATA!E98</f>
        <v>133.83000000000001</v>
      </c>
      <c r="EF101" s="84">
        <f>MODEL_DATA!F98</f>
        <v>0</v>
      </c>
      <c r="EG101" s="84">
        <f>MODEL_DATA!G98</f>
        <v>0</v>
      </c>
      <c r="EH101" s="84">
        <f>MODEL_DATA!H98</f>
        <v>66.099999999999994</v>
      </c>
      <c r="EI101" s="84">
        <f>MODEL_DATA!I98</f>
        <v>86.23</v>
      </c>
      <c r="EJ101" s="99">
        <f>MODEL_DATA!J98</f>
        <v>0</v>
      </c>
      <c r="EK101" s="84">
        <f>MODEL_DATA!K98</f>
        <v>0</v>
      </c>
      <c r="EL101" s="84">
        <f>MODEL_DATA!L98</f>
        <v>0</v>
      </c>
      <c r="EM101" s="99">
        <f>MODEL_DATA!M98</f>
        <v>167.87</v>
      </c>
      <c r="EN101" s="84">
        <f>MODEL_DATA!N98</f>
        <v>167.91</v>
      </c>
      <c r="EO101" s="84">
        <f>MODEL_DATA!O98</f>
        <v>24.55</v>
      </c>
      <c r="EP101" s="84">
        <f>MODEL_DATA!P98</f>
        <v>21.32</v>
      </c>
      <c r="EQ101" s="84">
        <f>MODEL_DATA!Q98</f>
        <v>146.69</v>
      </c>
      <c r="ER101" s="84">
        <f>MODEL_DATA!R98</f>
        <v>150.09</v>
      </c>
      <c r="ES101" s="84">
        <f>MODEL_DATA!S98</f>
        <v>2.48</v>
      </c>
      <c r="ET101" s="84">
        <f>MODEL_DATA!T98</f>
        <v>10.84</v>
      </c>
      <c r="EU101" s="99">
        <f>MODEL_DATA!U98</f>
        <v>0.77</v>
      </c>
      <c r="EV101" s="84">
        <f>MODEL_DATA!V98</f>
        <v>0.16</v>
      </c>
    </row>
    <row r="102" spans="32:152" x14ac:dyDescent="0.25">
      <c r="AF102" s="32">
        <f t="shared" si="98"/>
        <v>184</v>
      </c>
      <c r="AG102" s="61">
        <f t="shared" si="126"/>
        <v>0</v>
      </c>
      <c r="AH102" s="63">
        <f>INDEX(Obs_Time!$D$11:$T$211,  MATCH($AF102, Obs_Time!$B$11:$B$211, 0), MATCH(AH$4, Obs_Time!$D$3:$T$3, 0) )</f>
        <v>0</v>
      </c>
      <c r="AI102" s="61">
        <f t="shared" si="127"/>
        <v>0</v>
      </c>
      <c r="AJ102" s="63">
        <f>INDEX(Obs_Time!$D$11:$T$211,  MATCH($AF102, Obs_Time!$B$11:$B$211, 0), MATCH(AJ$4, Obs_Time!$D$3:$T$3, 0) )</f>
        <v>0</v>
      </c>
      <c r="AK102" s="61">
        <f t="shared" si="128"/>
        <v>0</v>
      </c>
      <c r="AL102" s="63">
        <f>INDEX(Obs_Time!$D$11:$T$211,  MATCH($AF102, Obs_Time!$B$11:$B$211, 0), MATCH(AL$4, Obs_Time!$D$3:$T$3, 0) )</f>
        <v>0</v>
      </c>
      <c r="AM102" s="61">
        <f t="shared" si="129"/>
        <v>0</v>
      </c>
      <c r="AN102" s="63">
        <f>INDEX(Obs_Time!$D$11:$T$211,  MATCH($AF102, Obs_Time!$B$11:$B$211, 0), MATCH(AN$4, Obs_Time!$D$3:$T$3, 0) )</f>
        <v>0</v>
      </c>
      <c r="AO102" s="61">
        <f t="shared" si="130"/>
        <v>0</v>
      </c>
      <c r="AP102" s="63">
        <f>INDEX(Obs_Time!$D$11:$T$211,  MATCH($AF102, Obs_Time!$B$11:$B$211, 0), MATCH(AP$4, Obs_Time!$D$3:$T$3, 0) )</f>
        <v>0</v>
      </c>
      <c r="AQ102" s="61">
        <f t="shared" si="131"/>
        <v>0</v>
      </c>
      <c r="AR102" s="63">
        <f>INDEX(Obs_Time!$D$11:$T$211,  MATCH($AF102, Obs_Time!$B$11:$B$211, 0), MATCH(AR$4, Obs_Time!$D$3:$T$3, 0) )</f>
        <v>0</v>
      </c>
      <c r="AS102" s="61">
        <f t="shared" si="132"/>
        <v>0</v>
      </c>
      <c r="AT102" s="63">
        <f>INDEX(Obs_Time!$D$11:$T$211,  MATCH($AF102, Obs_Time!$B$11:$B$211, 0), MATCH(AT$4, Obs_Time!$D$3:$T$3, 0) )</f>
        <v>0</v>
      </c>
      <c r="AU102" s="61">
        <f t="shared" si="133"/>
        <v>0</v>
      </c>
      <c r="AV102" s="63">
        <f>INDEX(Obs_Time!$D$11:$T$211,  MATCH($AF102, Obs_Time!$B$11:$B$211, 0), MATCH(AV$4, Obs_Time!$D$3:$T$3, 0) )</f>
        <v>0</v>
      </c>
      <c r="AW102" s="61">
        <f t="shared" si="134"/>
        <v>0</v>
      </c>
      <c r="AX102" s="63">
        <f>INDEX(Obs_Time!$D$11:$T$211,  MATCH($AF102, Obs_Time!$B$11:$B$211, 0), MATCH(AX$4, Obs_Time!$D$3:$T$3, 0) )</f>
        <v>0</v>
      </c>
      <c r="AY102" s="61">
        <f t="shared" si="135"/>
        <v>0</v>
      </c>
      <c r="AZ102" s="63">
        <f>INDEX(Obs_Time!$D$11:$T$211,  MATCH($AF102, Obs_Time!$B$11:$B$211, 0), MATCH(AZ$4, Obs_Time!$D$3:$T$3, 0) )</f>
        <v>0</v>
      </c>
      <c r="BA102" s="61">
        <f t="shared" si="136"/>
        <v>0</v>
      </c>
      <c r="BB102" s="63">
        <f>INDEX(Obs_Time!$D$11:$T$211,  MATCH($AF102, Obs_Time!$B$11:$B$211, 0), MATCH(BB$4, Obs_Time!$D$3:$T$3, 0) )</f>
        <v>0</v>
      </c>
      <c r="BC102" s="61">
        <f t="shared" si="137"/>
        <v>5.2542698824199501E-6</v>
      </c>
      <c r="BD102" s="63">
        <f>INDEX(Obs_Time!$D$11:$T$211,  MATCH($AF102, Obs_Time!$B$11:$B$211, 0), MATCH(BD$4, Obs_Time!$D$3:$T$3, 0) )</f>
        <v>0</v>
      </c>
      <c r="BF102" s="31">
        <f t="shared" si="138"/>
        <v>186</v>
      </c>
      <c r="BG102" s="31">
        <f t="shared" si="139"/>
        <v>187</v>
      </c>
      <c r="BH102" s="57">
        <f t="shared" si="140"/>
        <v>0</v>
      </c>
      <c r="BI102" s="57">
        <f t="shared" si="141"/>
        <v>0</v>
      </c>
      <c r="BJ102" s="57">
        <f t="shared" si="142"/>
        <v>0</v>
      </c>
      <c r="BK102" s="58">
        <f t="shared" si="143"/>
        <v>2.4309238517733759E-6</v>
      </c>
      <c r="BL102" s="57">
        <f t="shared" si="144"/>
        <v>0</v>
      </c>
      <c r="BM102" s="57">
        <f t="shared" si="145"/>
        <v>0</v>
      </c>
      <c r="BN102" s="57">
        <f t="shared" si="146"/>
        <v>0</v>
      </c>
      <c r="BQ102" s="57">
        <f t="shared" si="147"/>
        <v>0</v>
      </c>
      <c r="BR102" s="57">
        <f t="shared" si="148"/>
        <v>0</v>
      </c>
      <c r="BS102" s="57">
        <f t="shared" si="149"/>
        <v>0</v>
      </c>
      <c r="BT102" s="57">
        <f t="shared" si="150"/>
        <v>0</v>
      </c>
      <c r="BU102" s="57">
        <f t="shared" si="151"/>
        <v>0</v>
      </c>
      <c r="BV102" s="57">
        <f t="shared" si="152"/>
        <v>0</v>
      </c>
      <c r="BW102" s="57">
        <f t="shared" si="153"/>
        <v>0</v>
      </c>
      <c r="BX102" s="58">
        <f t="shared" si="154"/>
        <v>0</v>
      </c>
      <c r="BY102" s="57">
        <f t="shared" si="155"/>
        <v>0</v>
      </c>
      <c r="BZ102" s="57">
        <f t="shared" si="156"/>
        <v>0</v>
      </c>
      <c r="CA102" s="58">
        <f t="shared" si="157"/>
        <v>0</v>
      </c>
      <c r="CB102" s="57">
        <f t="shared" si="158"/>
        <v>0</v>
      </c>
      <c r="CC102" s="57">
        <f t="shared" si="159"/>
        <v>0</v>
      </c>
      <c r="CD102" s="57">
        <f t="shared" si="160"/>
        <v>0</v>
      </c>
      <c r="CE102" s="57">
        <f t="shared" si="161"/>
        <v>4.4135867012327591E-6</v>
      </c>
      <c r="CF102" s="57">
        <f t="shared" si="162"/>
        <v>0</v>
      </c>
      <c r="CG102" s="57">
        <f t="shared" si="163"/>
        <v>0</v>
      </c>
      <c r="CH102" s="57">
        <f t="shared" si="164"/>
        <v>0</v>
      </c>
      <c r="CI102" s="58">
        <f t="shared" si="165"/>
        <v>0</v>
      </c>
      <c r="CJ102" s="57">
        <f t="shared" si="166"/>
        <v>0</v>
      </c>
      <c r="CL102" s="30">
        <f>Obs_Time!B104</f>
        <v>186</v>
      </c>
      <c r="CM102" s="26">
        <f t="shared" si="167"/>
        <v>187</v>
      </c>
      <c r="CN102" s="20">
        <f t="shared" si="99"/>
        <v>0</v>
      </c>
      <c r="CO102" s="20">
        <f t="shared" si="100"/>
        <v>0</v>
      </c>
      <c r="CP102" s="20">
        <f t="shared" si="101"/>
        <v>0</v>
      </c>
      <c r="CQ102" s="106">
        <f t="shared" si="102"/>
        <v>0.42000000000000004</v>
      </c>
      <c r="CR102" s="143"/>
      <c r="CS102" s="20">
        <f t="shared" si="103"/>
        <v>0</v>
      </c>
      <c r="CT102" s="20">
        <f t="shared" si="104"/>
        <v>0</v>
      </c>
      <c r="CW102" s="20">
        <f t="shared" si="105"/>
        <v>0</v>
      </c>
      <c r="CX102" s="20">
        <f t="shared" si="106"/>
        <v>0</v>
      </c>
      <c r="CY102" s="20">
        <f t="shared" si="107"/>
        <v>0</v>
      </c>
      <c r="CZ102" s="20">
        <f t="shared" si="108"/>
        <v>0</v>
      </c>
      <c r="DA102" s="20">
        <f t="shared" si="109"/>
        <v>0</v>
      </c>
      <c r="DB102" s="20">
        <f t="shared" si="110"/>
        <v>0</v>
      </c>
      <c r="DC102" s="20">
        <f t="shared" si="111"/>
        <v>0</v>
      </c>
      <c r="DD102" s="106">
        <f t="shared" si="112"/>
        <v>0</v>
      </c>
      <c r="DE102" s="20">
        <f t="shared" si="113"/>
        <v>0</v>
      </c>
      <c r="DF102" s="20">
        <f t="shared" si="114"/>
        <v>0</v>
      </c>
      <c r="DG102" s="106">
        <f t="shared" si="115"/>
        <v>0</v>
      </c>
      <c r="DH102" s="143"/>
      <c r="DI102" s="20">
        <f t="shared" si="116"/>
        <v>0</v>
      </c>
      <c r="DJ102" s="20">
        <f t="shared" si="117"/>
        <v>0</v>
      </c>
      <c r="DK102" s="20">
        <f t="shared" si="118"/>
        <v>0.42000000000000004</v>
      </c>
      <c r="DL102" s="143"/>
      <c r="DM102" s="20">
        <f t="shared" si="119"/>
        <v>0</v>
      </c>
      <c r="DN102" s="20">
        <f t="shared" si="120"/>
        <v>0</v>
      </c>
      <c r="DO102" s="106">
        <f t="shared" si="121"/>
        <v>0</v>
      </c>
      <c r="DP102" s="20">
        <f t="shared" si="122"/>
        <v>0</v>
      </c>
      <c r="DR102" s="31">
        <f t="shared" si="168"/>
        <v>93</v>
      </c>
      <c r="DS102" s="26">
        <f t="shared" si="169"/>
        <v>93.5</v>
      </c>
      <c r="DT102" s="101">
        <f t="shared" si="123"/>
        <v>350.46000000000004</v>
      </c>
      <c r="DU102" s="101">
        <f t="shared" si="124"/>
        <v>125.08000000000001</v>
      </c>
      <c r="DV102" s="101">
        <f t="shared" si="125"/>
        <v>133.59</v>
      </c>
      <c r="DW102" s="102">
        <f t="shared" si="170"/>
        <v>296.47000000000003</v>
      </c>
      <c r="DX102" s="144"/>
      <c r="DY102" s="101">
        <f t="shared" si="171"/>
        <v>30.270000000000003</v>
      </c>
      <c r="DZ102" s="101">
        <f t="shared" si="172"/>
        <v>32.39</v>
      </c>
      <c r="EB102" s="84">
        <f>MODEL_DATA!B99</f>
        <v>93</v>
      </c>
      <c r="EC102" s="84">
        <f>MODEL_DATA!C99</f>
        <v>91.79</v>
      </c>
      <c r="ED102" s="84">
        <f>MODEL_DATA!D99</f>
        <v>0.04</v>
      </c>
      <c r="EE102" s="84">
        <f>MODEL_DATA!E99</f>
        <v>125.04</v>
      </c>
      <c r="EF102" s="84">
        <f>MODEL_DATA!F99</f>
        <v>0</v>
      </c>
      <c r="EG102" s="84">
        <f>MODEL_DATA!G99</f>
        <v>0</v>
      </c>
      <c r="EH102" s="84">
        <f>MODEL_DATA!H99</f>
        <v>65.22</v>
      </c>
      <c r="EI102" s="84">
        <f>MODEL_DATA!I99</f>
        <v>68.37</v>
      </c>
      <c r="EJ102" s="99">
        <f>MODEL_DATA!J99</f>
        <v>0</v>
      </c>
      <c r="EK102" s="84">
        <f>MODEL_DATA!K99</f>
        <v>0</v>
      </c>
      <c r="EL102" s="84">
        <f>MODEL_DATA!L99</f>
        <v>0</v>
      </c>
      <c r="EM102" s="99">
        <f>MODEL_DATA!M99</f>
        <v>162.74</v>
      </c>
      <c r="EN102" s="84">
        <f>MODEL_DATA!N99</f>
        <v>180.06</v>
      </c>
      <c r="EO102" s="84">
        <f>MODEL_DATA!O99</f>
        <v>27.53</v>
      </c>
      <c r="EP102" s="84">
        <f>MODEL_DATA!P99</f>
        <v>24.39</v>
      </c>
      <c r="EQ102" s="84">
        <f>MODEL_DATA!Q99</f>
        <v>133.72999999999999</v>
      </c>
      <c r="ER102" s="84">
        <f>MODEL_DATA!R99</f>
        <v>134.66999999999999</v>
      </c>
      <c r="ES102" s="84">
        <f>MODEL_DATA!S99</f>
        <v>2.74</v>
      </c>
      <c r="ET102" s="84">
        <f>MODEL_DATA!T99</f>
        <v>8</v>
      </c>
      <c r="EU102" s="99">
        <f>MODEL_DATA!U99</f>
        <v>0.56000000000000005</v>
      </c>
      <c r="EV102" s="84">
        <f>MODEL_DATA!V99</f>
        <v>0.14000000000000001</v>
      </c>
    </row>
    <row r="103" spans="32:152" x14ac:dyDescent="0.25">
      <c r="AF103" s="32">
        <f t="shared" si="98"/>
        <v>186</v>
      </c>
      <c r="AG103" s="61">
        <f t="shared" si="126"/>
        <v>0</v>
      </c>
      <c r="AH103" s="63">
        <f>INDEX(Obs_Time!$D$11:$T$211,  MATCH($AF103, Obs_Time!$B$11:$B$211, 0), MATCH(AH$4, Obs_Time!$D$3:$T$3, 0) )</f>
        <v>0</v>
      </c>
      <c r="AI103" s="61">
        <f t="shared" si="127"/>
        <v>0</v>
      </c>
      <c r="AJ103" s="63">
        <f>INDEX(Obs_Time!$D$11:$T$211,  MATCH($AF103, Obs_Time!$B$11:$B$211, 0), MATCH(AJ$4, Obs_Time!$D$3:$T$3, 0) )</f>
        <v>0</v>
      </c>
      <c r="AK103" s="61">
        <f t="shared" si="128"/>
        <v>0</v>
      </c>
      <c r="AL103" s="63">
        <f>INDEX(Obs_Time!$D$11:$T$211,  MATCH($AF103, Obs_Time!$B$11:$B$211, 0), MATCH(AL$4, Obs_Time!$D$3:$T$3, 0) )</f>
        <v>0</v>
      </c>
      <c r="AM103" s="61">
        <f t="shared" si="129"/>
        <v>0</v>
      </c>
      <c r="AN103" s="63">
        <f>INDEX(Obs_Time!$D$11:$T$211,  MATCH($AF103, Obs_Time!$B$11:$B$211, 0), MATCH(AN$4, Obs_Time!$D$3:$T$3, 0) )</f>
        <v>0</v>
      </c>
      <c r="AO103" s="61">
        <f t="shared" si="130"/>
        <v>0</v>
      </c>
      <c r="AP103" s="63">
        <f>INDEX(Obs_Time!$D$11:$T$211,  MATCH($AF103, Obs_Time!$B$11:$B$211, 0), MATCH(AP$4, Obs_Time!$D$3:$T$3, 0) )</f>
        <v>0</v>
      </c>
      <c r="AQ103" s="61">
        <f t="shared" si="131"/>
        <v>0</v>
      </c>
      <c r="AR103" s="63">
        <f>INDEX(Obs_Time!$D$11:$T$211,  MATCH($AF103, Obs_Time!$B$11:$B$211, 0), MATCH(AR$4, Obs_Time!$D$3:$T$3, 0) )</f>
        <v>0</v>
      </c>
      <c r="AS103" s="61">
        <f t="shared" si="132"/>
        <v>0</v>
      </c>
      <c r="AT103" s="63">
        <f>INDEX(Obs_Time!$D$11:$T$211,  MATCH($AF103, Obs_Time!$B$11:$B$211, 0), MATCH(AT$4, Obs_Time!$D$3:$T$3, 0) )</f>
        <v>0</v>
      </c>
      <c r="AU103" s="61">
        <f t="shared" si="133"/>
        <v>0</v>
      </c>
      <c r="AV103" s="63">
        <f>INDEX(Obs_Time!$D$11:$T$211,  MATCH($AF103, Obs_Time!$B$11:$B$211, 0), MATCH(AV$4, Obs_Time!$D$3:$T$3, 0) )</f>
        <v>0</v>
      </c>
      <c r="AW103" s="61">
        <f t="shared" si="134"/>
        <v>0</v>
      </c>
      <c r="AX103" s="63">
        <f>INDEX(Obs_Time!$D$11:$T$211,  MATCH($AF103, Obs_Time!$B$11:$B$211, 0), MATCH(AX$4, Obs_Time!$D$3:$T$3, 0) )</f>
        <v>0</v>
      </c>
      <c r="AY103" s="61">
        <f t="shared" si="135"/>
        <v>0</v>
      </c>
      <c r="AZ103" s="63">
        <f>INDEX(Obs_Time!$D$11:$T$211,  MATCH($AF103, Obs_Time!$B$11:$B$211, 0), MATCH(AZ$4, Obs_Time!$D$3:$T$3, 0) )</f>
        <v>0</v>
      </c>
      <c r="BA103" s="61">
        <f t="shared" si="136"/>
        <v>0</v>
      </c>
      <c r="BB103" s="63">
        <f>INDEX(Obs_Time!$D$11:$T$211,  MATCH($AF103, Obs_Time!$B$11:$B$211, 0), MATCH(BB$4, Obs_Time!$D$3:$T$3, 0) )</f>
        <v>0</v>
      </c>
      <c r="BC103" s="61">
        <f t="shared" si="137"/>
        <v>4.4135867012327591E-6</v>
      </c>
      <c r="BD103" s="63">
        <f>INDEX(Obs_Time!$D$11:$T$211,  MATCH($AF103, Obs_Time!$B$11:$B$211, 0), MATCH(BD$4, Obs_Time!$D$3:$T$3, 0) )</f>
        <v>0</v>
      </c>
      <c r="BF103" s="31">
        <f t="shared" si="138"/>
        <v>188</v>
      </c>
      <c r="BG103" s="31">
        <f t="shared" si="139"/>
        <v>189</v>
      </c>
      <c r="BH103" s="57">
        <f t="shared" si="140"/>
        <v>0</v>
      </c>
      <c r="BI103" s="57">
        <f t="shared" si="141"/>
        <v>0</v>
      </c>
      <c r="BJ103" s="57">
        <f t="shared" si="142"/>
        <v>0</v>
      </c>
      <c r="BK103" s="58">
        <f t="shared" si="143"/>
        <v>6.482463604729003E-6</v>
      </c>
      <c r="BL103" s="57">
        <f t="shared" si="144"/>
        <v>0</v>
      </c>
      <c r="BM103" s="57">
        <f t="shared" si="145"/>
        <v>0</v>
      </c>
      <c r="BN103" s="57">
        <f t="shared" si="146"/>
        <v>0</v>
      </c>
      <c r="BQ103" s="57">
        <f t="shared" si="147"/>
        <v>0</v>
      </c>
      <c r="BR103" s="57">
        <f t="shared" si="148"/>
        <v>0</v>
      </c>
      <c r="BS103" s="57">
        <f t="shared" si="149"/>
        <v>0</v>
      </c>
      <c r="BT103" s="57">
        <f t="shared" si="150"/>
        <v>0</v>
      </c>
      <c r="BU103" s="57">
        <f t="shared" si="151"/>
        <v>0</v>
      </c>
      <c r="BV103" s="57">
        <f t="shared" si="152"/>
        <v>0</v>
      </c>
      <c r="BW103" s="57">
        <f t="shared" si="153"/>
        <v>0</v>
      </c>
      <c r="BX103" s="58">
        <f t="shared" si="154"/>
        <v>0</v>
      </c>
      <c r="BY103" s="57">
        <f t="shared" si="155"/>
        <v>0</v>
      </c>
      <c r="BZ103" s="57">
        <f t="shared" si="156"/>
        <v>0</v>
      </c>
      <c r="CA103" s="58">
        <f t="shared" si="157"/>
        <v>0</v>
      </c>
      <c r="CB103" s="57">
        <f t="shared" si="158"/>
        <v>0</v>
      </c>
      <c r="CC103" s="57">
        <f t="shared" si="159"/>
        <v>0</v>
      </c>
      <c r="CD103" s="57">
        <f t="shared" si="160"/>
        <v>0</v>
      </c>
      <c r="CE103" s="57">
        <f t="shared" si="161"/>
        <v>1.176956453662069E-5</v>
      </c>
      <c r="CF103" s="57">
        <f t="shared" si="162"/>
        <v>0</v>
      </c>
      <c r="CG103" s="57">
        <f t="shared" si="163"/>
        <v>0</v>
      </c>
      <c r="CH103" s="57">
        <f t="shared" si="164"/>
        <v>0</v>
      </c>
      <c r="CI103" s="58">
        <f t="shared" si="165"/>
        <v>0</v>
      </c>
      <c r="CJ103" s="57">
        <f t="shared" si="166"/>
        <v>0</v>
      </c>
      <c r="CL103" s="30">
        <f>Obs_Time!B105</f>
        <v>188</v>
      </c>
      <c r="CM103" s="26">
        <f t="shared" si="167"/>
        <v>189</v>
      </c>
      <c r="CN103" s="20">
        <f t="shared" si="99"/>
        <v>0</v>
      </c>
      <c r="CO103" s="20">
        <f t="shared" si="100"/>
        <v>0</v>
      </c>
      <c r="CP103" s="20">
        <f t="shared" si="101"/>
        <v>0</v>
      </c>
      <c r="CQ103" s="106">
        <f t="shared" si="102"/>
        <v>1.1200000000000001</v>
      </c>
      <c r="CR103" s="143"/>
      <c r="CS103" s="20">
        <f t="shared" si="103"/>
        <v>0</v>
      </c>
      <c r="CT103" s="20">
        <f t="shared" si="104"/>
        <v>0</v>
      </c>
      <c r="CW103" s="20">
        <f t="shared" si="105"/>
        <v>0</v>
      </c>
      <c r="CX103" s="20">
        <f t="shared" si="106"/>
        <v>0</v>
      </c>
      <c r="CY103" s="20">
        <f t="shared" si="107"/>
        <v>0</v>
      </c>
      <c r="CZ103" s="20">
        <f t="shared" si="108"/>
        <v>0</v>
      </c>
      <c r="DA103" s="20">
        <f t="shared" si="109"/>
        <v>0</v>
      </c>
      <c r="DB103" s="20">
        <f t="shared" si="110"/>
        <v>0</v>
      </c>
      <c r="DC103" s="20">
        <f t="shared" si="111"/>
        <v>0</v>
      </c>
      <c r="DD103" s="106">
        <f t="shared" si="112"/>
        <v>0</v>
      </c>
      <c r="DE103" s="20">
        <f t="shared" si="113"/>
        <v>0</v>
      </c>
      <c r="DF103" s="20">
        <f t="shared" si="114"/>
        <v>0</v>
      </c>
      <c r="DG103" s="106">
        <f t="shared" si="115"/>
        <v>0</v>
      </c>
      <c r="DH103" s="143"/>
      <c r="DI103" s="20">
        <f t="shared" si="116"/>
        <v>0</v>
      </c>
      <c r="DJ103" s="20">
        <f t="shared" si="117"/>
        <v>0</v>
      </c>
      <c r="DK103" s="20">
        <f t="shared" si="118"/>
        <v>1.1200000000000001</v>
      </c>
      <c r="DL103" s="143"/>
      <c r="DM103" s="20">
        <f t="shared" si="119"/>
        <v>0</v>
      </c>
      <c r="DN103" s="20">
        <f t="shared" si="120"/>
        <v>0</v>
      </c>
      <c r="DO103" s="106">
        <f t="shared" si="121"/>
        <v>0</v>
      </c>
      <c r="DP103" s="20">
        <f t="shared" si="122"/>
        <v>0</v>
      </c>
      <c r="DR103" s="31">
        <f t="shared" si="168"/>
        <v>94</v>
      </c>
      <c r="DS103" s="26">
        <f t="shared" si="169"/>
        <v>94.5</v>
      </c>
      <c r="DT103" s="101">
        <f t="shared" si="123"/>
        <v>321.51</v>
      </c>
      <c r="DU103" s="101">
        <f t="shared" si="124"/>
        <v>122.1</v>
      </c>
      <c r="DV103" s="101">
        <f t="shared" si="125"/>
        <v>109.6</v>
      </c>
      <c r="DW103" s="102">
        <f t="shared" si="170"/>
        <v>327.45</v>
      </c>
      <c r="DX103" s="144"/>
      <c r="DY103" s="101">
        <f t="shared" si="171"/>
        <v>27.220000000000002</v>
      </c>
      <c r="DZ103" s="101">
        <f t="shared" si="172"/>
        <v>27.049999999999997</v>
      </c>
      <c r="EB103" s="84">
        <f>MODEL_DATA!B100</f>
        <v>94</v>
      </c>
      <c r="EC103" s="84">
        <f>MODEL_DATA!C100</f>
        <v>89.81</v>
      </c>
      <c r="ED103" s="84">
        <f>MODEL_DATA!D100</f>
        <v>0</v>
      </c>
      <c r="EE103" s="84">
        <f>MODEL_DATA!E100</f>
        <v>122.1</v>
      </c>
      <c r="EF103" s="84">
        <f>MODEL_DATA!F100</f>
        <v>0</v>
      </c>
      <c r="EG103" s="84">
        <f>MODEL_DATA!G100</f>
        <v>0</v>
      </c>
      <c r="EH103" s="84">
        <f>MODEL_DATA!H100</f>
        <v>59.66</v>
      </c>
      <c r="EI103" s="84">
        <f>MODEL_DATA!I100</f>
        <v>49.94</v>
      </c>
      <c r="EJ103" s="99">
        <f>MODEL_DATA!J100</f>
        <v>0</v>
      </c>
      <c r="EK103" s="84">
        <f>MODEL_DATA!K100</f>
        <v>0</v>
      </c>
      <c r="EL103" s="84">
        <f>MODEL_DATA!L100</f>
        <v>0</v>
      </c>
      <c r="EM103" s="99">
        <f>MODEL_DATA!M100</f>
        <v>162.51</v>
      </c>
      <c r="EN103" s="84">
        <f>MODEL_DATA!N100</f>
        <v>147.30000000000001</v>
      </c>
      <c r="EO103" s="84">
        <f>MODEL_DATA!O100</f>
        <v>25.87</v>
      </c>
      <c r="EP103" s="84">
        <f>MODEL_DATA!P100</f>
        <v>22.33</v>
      </c>
      <c r="EQ103" s="84">
        <f>MODEL_DATA!Q100</f>
        <v>164.94</v>
      </c>
      <c r="ER103" s="84">
        <f>MODEL_DATA!R100</f>
        <v>137</v>
      </c>
      <c r="ES103" s="84">
        <f>MODEL_DATA!S100</f>
        <v>1.35</v>
      </c>
      <c r="ET103" s="84">
        <f>MODEL_DATA!T100</f>
        <v>4.72</v>
      </c>
      <c r="EU103" s="99">
        <f>MODEL_DATA!U100</f>
        <v>0.71</v>
      </c>
      <c r="EV103" s="84">
        <f>MODEL_DATA!V100</f>
        <v>0.06</v>
      </c>
    </row>
    <row r="104" spans="32:152" x14ac:dyDescent="0.25">
      <c r="AF104" s="32">
        <f t="shared" si="98"/>
        <v>188</v>
      </c>
      <c r="AG104" s="61">
        <f t="shared" si="126"/>
        <v>0</v>
      </c>
      <c r="AH104" s="63">
        <f>INDEX(Obs_Time!$D$11:$T$211,  MATCH($AF104, Obs_Time!$B$11:$B$211, 0), MATCH(AH$4, Obs_Time!$D$3:$T$3, 0) )</f>
        <v>0</v>
      </c>
      <c r="AI104" s="61">
        <f t="shared" si="127"/>
        <v>0</v>
      </c>
      <c r="AJ104" s="63">
        <f>INDEX(Obs_Time!$D$11:$T$211,  MATCH($AF104, Obs_Time!$B$11:$B$211, 0), MATCH(AJ$4, Obs_Time!$D$3:$T$3, 0) )</f>
        <v>0</v>
      </c>
      <c r="AK104" s="61">
        <f t="shared" si="128"/>
        <v>0</v>
      </c>
      <c r="AL104" s="63">
        <f>INDEX(Obs_Time!$D$11:$T$211,  MATCH($AF104, Obs_Time!$B$11:$B$211, 0), MATCH(AL$4, Obs_Time!$D$3:$T$3, 0) )</f>
        <v>0</v>
      </c>
      <c r="AM104" s="61">
        <f t="shared" si="129"/>
        <v>0</v>
      </c>
      <c r="AN104" s="63">
        <f>INDEX(Obs_Time!$D$11:$T$211,  MATCH($AF104, Obs_Time!$B$11:$B$211, 0), MATCH(AN$4, Obs_Time!$D$3:$T$3, 0) )</f>
        <v>0</v>
      </c>
      <c r="AO104" s="61">
        <f t="shared" si="130"/>
        <v>0</v>
      </c>
      <c r="AP104" s="63">
        <f>INDEX(Obs_Time!$D$11:$T$211,  MATCH($AF104, Obs_Time!$B$11:$B$211, 0), MATCH(AP$4, Obs_Time!$D$3:$T$3, 0) )</f>
        <v>0</v>
      </c>
      <c r="AQ104" s="61">
        <f t="shared" si="131"/>
        <v>0</v>
      </c>
      <c r="AR104" s="63">
        <f>INDEX(Obs_Time!$D$11:$T$211,  MATCH($AF104, Obs_Time!$B$11:$B$211, 0), MATCH(AR$4, Obs_Time!$D$3:$T$3, 0) )</f>
        <v>0</v>
      </c>
      <c r="AS104" s="61">
        <f t="shared" si="132"/>
        <v>0</v>
      </c>
      <c r="AT104" s="63">
        <f>INDEX(Obs_Time!$D$11:$T$211,  MATCH($AF104, Obs_Time!$B$11:$B$211, 0), MATCH(AT$4, Obs_Time!$D$3:$T$3, 0) )</f>
        <v>0</v>
      </c>
      <c r="AU104" s="61">
        <f t="shared" si="133"/>
        <v>0</v>
      </c>
      <c r="AV104" s="63">
        <f>INDEX(Obs_Time!$D$11:$T$211,  MATCH($AF104, Obs_Time!$B$11:$B$211, 0), MATCH(AV$4, Obs_Time!$D$3:$T$3, 0) )</f>
        <v>0</v>
      </c>
      <c r="AW104" s="61">
        <f t="shared" si="134"/>
        <v>0</v>
      </c>
      <c r="AX104" s="63">
        <f>INDEX(Obs_Time!$D$11:$T$211,  MATCH($AF104, Obs_Time!$B$11:$B$211, 0), MATCH(AX$4, Obs_Time!$D$3:$T$3, 0) )</f>
        <v>0</v>
      </c>
      <c r="AY104" s="61">
        <f t="shared" si="135"/>
        <v>0</v>
      </c>
      <c r="AZ104" s="63">
        <f>INDEX(Obs_Time!$D$11:$T$211,  MATCH($AF104, Obs_Time!$B$11:$B$211, 0), MATCH(AZ$4, Obs_Time!$D$3:$T$3, 0) )</f>
        <v>0</v>
      </c>
      <c r="BA104" s="61">
        <f t="shared" si="136"/>
        <v>0</v>
      </c>
      <c r="BB104" s="63">
        <f>INDEX(Obs_Time!$D$11:$T$211,  MATCH($AF104, Obs_Time!$B$11:$B$211, 0), MATCH(BB$4, Obs_Time!$D$3:$T$3, 0) )</f>
        <v>0</v>
      </c>
      <c r="BC104" s="61">
        <f t="shared" si="137"/>
        <v>1.176956453662069E-5</v>
      </c>
      <c r="BD104" s="63">
        <f>INDEX(Obs_Time!$D$11:$T$211,  MATCH($AF104, Obs_Time!$B$11:$B$211, 0), MATCH(BD$4, Obs_Time!$D$3:$T$3, 0) )</f>
        <v>0</v>
      </c>
      <c r="BF104" s="31">
        <f t="shared" si="138"/>
        <v>190</v>
      </c>
      <c r="BG104" s="31">
        <f t="shared" si="139"/>
        <v>191</v>
      </c>
      <c r="BH104" s="57">
        <f t="shared" si="140"/>
        <v>0</v>
      </c>
      <c r="BI104" s="57">
        <f t="shared" si="141"/>
        <v>0</v>
      </c>
      <c r="BJ104" s="57">
        <f t="shared" si="142"/>
        <v>0</v>
      </c>
      <c r="BK104" s="58">
        <f t="shared" si="143"/>
        <v>8.9133874565023789E-6</v>
      </c>
      <c r="BL104" s="57">
        <f t="shared" si="144"/>
        <v>0</v>
      </c>
      <c r="BM104" s="57">
        <f t="shared" si="145"/>
        <v>0</v>
      </c>
      <c r="BN104" s="57">
        <f t="shared" si="146"/>
        <v>0</v>
      </c>
      <c r="BQ104" s="57">
        <f t="shared" si="147"/>
        <v>0</v>
      </c>
      <c r="BR104" s="57">
        <f t="shared" si="148"/>
        <v>0</v>
      </c>
      <c r="BS104" s="57">
        <f t="shared" si="149"/>
        <v>0</v>
      </c>
      <c r="BT104" s="57">
        <f t="shared" si="150"/>
        <v>0</v>
      </c>
      <c r="BU104" s="57">
        <f t="shared" si="151"/>
        <v>0</v>
      </c>
      <c r="BV104" s="57">
        <f t="shared" si="152"/>
        <v>0</v>
      </c>
      <c r="BW104" s="57">
        <f t="shared" si="153"/>
        <v>0</v>
      </c>
      <c r="BX104" s="58">
        <f t="shared" si="154"/>
        <v>0</v>
      </c>
      <c r="BY104" s="57">
        <f t="shared" si="155"/>
        <v>0</v>
      </c>
      <c r="BZ104" s="57">
        <f t="shared" si="156"/>
        <v>0</v>
      </c>
      <c r="CA104" s="58">
        <f t="shared" si="157"/>
        <v>0</v>
      </c>
      <c r="CB104" s="57">
        <f t="shared" si="158"/>
        <v>0</v>
      </c>
      <c r="CC104" s="57">
        <f t="shared" si="159"/>
        <v>0</v>
      </c>
      <c r="CD104" s="57">
        <f t="shared" si="160"/>
        <v>0</v>
      </c>
      <c r="CE104" s="57">
        <f t="shared" si="161"/>
        <v>1.6183151237853449E-5</v>
      </c>
      <c r="CF104" s="57">
        <f t="shared" si="162"/>
        <v>0</v>
      </c>
      <c r="CG104" s="57">
        <f t="shared" si="163"/>
        <v>0</v>
      </c>
      <c r="CH104" s="57">
        <f t="shared" si="164"/>
        <v>0</v>
      </c>
      <c r="CI104" s="58">
        <f t="shared" si="165"/>
        <v>0</v>
      </c>
      <c r="CJ104" s="57">
        <f t="shared" si="166"/>
        <v>0</v>
      </c>
      <c r="CL104" s="30">
        <f>Obs_Time!B106</f>
        <v>190</v>
      </c>
      <c r="CM104" s="26">
        <f t="shared" si="167"/>
        <v>191</v>
      </c>
      <c r="CN104" s="20">
        <f t="shared" si="99"/>
        <v>0</v>
      </c>
      <c r="CO104" s="20">
        <f t="shared" si="100"/>
        <v>0</v>
      </c>
      <c r="CP104" s="20">
        <f t="shared" si="101"/>
        <v>0</v>
      </c>
      <c r="CQ104" s="106">
        <f t="shared" si="102"/>
        <v>1.54</v>
      </c>
      <c r="CR104" s="143"/>
      <c r="CS104" s="20">
        <f t="shared" si="103"/>
        <v>0</v>
      </c>
      <c r="CT104" s="20">
        <f t="shared" si="104"/>
        <v>0</v>
      </c>
      <c r="CW104" s="20">
        <f t="shared" si="105"/>
        <v>0</v>
      </c>
      <c r="CX104" s="20">
        <f t="shared" si="106"/>
        <v>0</v>
      </c>
      <c r="CY104" s="20">
        <f t="shared" si="107"/>
        <v>0</v>
      </c>
      <c r="CZ104" s="20">
        <f t="shared" si="108"/>
        <v>0</v>
      </c>
      <c r="DA104" s="20">
        <f t="shared" si="109"/>
        <v>0</v>
      </c>
      <c r="DB104" s="20">
        <f t="shared" si="110"/>
        <v>0</v>
      </c>
      <c r="DC104" s="20">
        <f t="shared" si="111"/>
        <v>0</v>
      </c>
      <c r="DD104" s="106">
        <f t="shared" si="112"/>
        <v>0</v>
      </c>
      <c r="DE104" s="20">
        <f t="shared" si="113"/>
        <v>0</v>
      </c>
      <c r="DF104" s="20">
        <f t="shared" si="114"/>
        <v>0</v>
      </c>
      <c r="DG104" s="106">
        <f t="shared" si="115"/>
        <v>0</v>
      </c>
      <c r="DH104" s="143"/>
      <c r="DI104" s="20">
        <f t="shared" si="116"/>
        <v>0</v>
      </c>
      <c r="DJ104" s="20">
        <f t="shared" si="117"/>
        <v>0</v>
      </c>
      <c r="DK104" s="20">
        <f t="shared" si="118"/>
        <v>1.54</v>
      </c>
      <c r="DL104" s="143"/>
      <c r="DM104" s="20">
        <f t="shared" si="119"/>
        <v>0</v>
      </c>
      <c r="DN104" s="20">
        <f t="shared" si="120"/>
        <v>0</v>
      </c>
      <c r="DO104" s="106">
        <f t="shared" si="121"/>
        <v>0</v>
      </c>
      <c r="DP104" s="20">
        <f t="shared" si="122"/>
        <v>0</v>
      </c>
      <c r="DR104" s="31">
        <f t="shared" si="168"/>
        <v>95</v>
      </c>
      <c r="DS104" s="26">
        <f t="shared" si="169"/>
        <v>95.5</v>
      </c>
      <c r="DT104" s="101">
        <f t="shared" si="123"/>
        <v>302.58999999999997</v>
      </c>
      <c r="DU104" s="101">
        <f t="shared" si="124"/>
        <v>126.1</v>
      </c>
      <c r="DV104" s="101">
        <f t="shared" si="125"/>
        <v>90.22</v>
      </c>
      <c r="DW104" s="102">
        <f t="shared" si="170"/>
        <v>302.28999999999996</v>
      </c>
      <c r="DX104" s="144"/>
      <c r="DY104" s="101">
        <f t="shared" si="171"/>
        <v>22.78</v>
      </c>
      <c r="DZ104" s="101">
        <f t="shared" si="172"/>
        <v>18.96</v>
      </c>
      <c r="EB104" s="84">
        <f>MODEL_DATA!B101</f>
        <v>95</v>
      </c>
      <c r="EC104" s="84">
        <f>MODEL_DATA!C101</f>
        <v>86.27</v>
      </c>
      <c r="ED104" s="84">
        <f>MODEL_DATA!D101</f>
        <v>0</v>
      </c>
      <c r="EE104" s="84">
        <f>MODEL_DATA!E101</f>
        <v>126.1</v>
      </c>
      <c r="EF104" s="84">
        <f>MODEL_DATA!F101</f>
        <v>0</v>
      </c>
      <c r="EG104" s="84">
        <f>MODEL_DATA!G101</f>
        <v>0</v>
      </c>
      <c r="EH104" s="84">
        <f>MODEL_DATA!H101</f>
        <v>59.01</v>
      </c>
      <c r="EI104" s="84">
        <f>MODEL_DATA!I101</f>
        <v>31.21</v>
      </c>
      <c r="EJ104" s="99">
        <f>MODEL_DATA!J101</f>
        <v>0</v>
      </c>
      <c r="EK104" s="84">
        <f>MODEL_DATA!K101</f>
        <v>0</v>
      </c>
      <c r="EL104" s="84">
        <f>MODEL_DATA!L101</f>
        <v>0</v>
      </c>
      <c r="EM104" s="99">
        <f>MODEL_DATA!M101</f>
        <v>146.03</v>
      </c>
      <c r="EN104" s="84">
        <f>MODEL_DATA!N101</f>
        <v>156.97</v>
      </c>
      <c r="EO104" s="84">
        <f>MODEL_DATA!O101</f>
        <v>19.59</v>
      </c>
      <c r="EP104" s="84">
        <f>MODEL_DATA!P101</f>
        <v>15.89</v>
      </c>
      <c r="EQ104" s="84">
        <f>MODEL_DATA!Q101</f>
        <v>156.26</v>
      </c>
      <c r="ER104" s="84">
        <f>MODEL_DATA!R101</f>
        <v>100.36</v>
      </c>
      <c r="ES104" s="84">
        <f>MODEL_DATA!S101</f>
        <v>3.19</v>
      </c>
      <c r="ET104" s="84">
        <f>MODEL_DATA!T101</f>
        <v>3.07</v>
      </c>
      <c r="EU104" s="99">
        <f>MODEL_DATA!U101</f>
        <v>0.6</v>
      </c>
      <c r="EV104" s="84">
        <f>MODEL_DATA!V101</f>
        <v>0.06</v>
      </c>
    </row>
    <row r="105" spans="32:152" x14ac:dyDescent="0.25">
      <c r="AF105" s="32">
        <f t="shared" si="98"/>
        <v>190</v>
      </c>
      <c r="AG105" s="61">
        <f t="shared" si="126"/>
        <v>0</v>
      </c>
      <c r="AH105" s="63">
        <f>INDEX(Obs_Time!$D$11:$T$211,  MATCH($AF105, Obs_Time!$B$11:$B$211, 0), MATCH(AH$4, Obs_Time!$D$3:$T$3, 0) )</f>
        <v>0</v>
      </c>
      <c r="AI105" s="61">
        <f t="shared" si="127"/>
        <v>0</v>
      </c>
      <c r="AJ105" s="63">
        <f>INDEX(Obs_Time!$D$11:$T$211,  MATCH($AF105, Obs_Time!$B$11:$B$211, 0), MATCH(AJ$4, Obs_Time!$D$3:$T$3, 0) )</f>
        <v>0</v>
      </c>
      <c r="AK105" s="61">
        <f t="shared" si="128"/>
        <v>0</v>
      </c>
      <c r="AL105" s="63">
        <f>INDEX(Obs_Time!$D$11:$T$211,  MATCH($AF105, Obs_Time!$B$11:$B$211, 0), MATCH(AL$4, Obs_Time!$D$3:$T$3, 0) )</f>
        <v>0</v>
      </c>
      <c r="AM105" s="61">
        <f t="shared" si="129"/>
        <v>0</v>
      </c>
      <c r="AN105" s="63">
        <f>INDEX(Obs_Time!$D$11:$T$211,  MATCH($AF105, Obs_Time!$B$11:$B$211, 0), MATCH(AN$4, Obs_Time!$D$3:$T$3, 0) )</f>
        <v>0</v>
      </c>
      <c r="AO105" s="61">
        <f t="shared" si="130"/>
        <v>0</v>
      </c>
      <c r="AP105" s="63">
        <f>INDEX(Obs_Time!$D$11:$T$211,  MATCH($AF105, Obs_Time!$B$11:$B$211, 0), MATCH(AP$4, Obs_Time!$D$3:$T$3, 0) )</f>
        <v>0</v>
      </c>
      <c r="AQ105" s="61">
        <f t="shared" si="131"/>
        <v>0</v>
      </c>
      <c r="AR105" s="63">
        <f>INDEX(Obs_Time!$D$11:$T$211,  MATCH($AF105, Obs_Time!$B$11:$B$211, 0), MATCH(AR$4, Obs_Time!$D$3:$T$3, 0) )</f>
        <v>0</v>
      </c>
      <c r="AS105" s="61">
        <f t="shared" si="132"/>
        <v>0</v>
      </c>
      <c r="AT105" s="63">
        <f>INDEX(Obs_Time!$D$11:$T$211,  MATCH($AF105, Obs_Time!$B$11:$B$211, 0), MATCH(AT$4, Obs_Time!$D$3:$T$3, 0) )</f>
        <v>0</v>
      </c>
      <c r="AU105" s="61">
        <f t="shared" si="133"/>
        <v>0</v>
      </c>
      <c r="AV105" s="63">
        <f>INDEX(Obs_Time!$D$11:$T$211,  MATCH($AF105, Obs_Time!$B$11:$B$211, 0), MATCH(AV$4, Obs_Time!$D$3:$T$3, 0) )</f>
        <v>0</v>
      </c>
      <c r="AW105" s="61">
        <f t="shared" si="134"/>
        <v>0</v>
      </c>
      <c r="AX105" s="63">
        <f>INDEX(Obs_Time!$D$11:$T$211,  MATCH($AF105, Obs_Time!$B$11:$B$211, 0), MATCH(AX$4, Obs_Time!$D$3:$T$3, 0) )</f>
        <v>0</v>
      </c>
      <c r="AY105" s="61">
        <f t="shared" si="135"/>
        <v>0</v>
      </c>
      <c r="AZ105" s="63">
        <f>INDEX(Obs_Time!$D$11:$T$211,  MATCH($AF105, Obs_Time!$B$11:$B$211, 0), MATCH(AZ$4, Obs_Time!$D$3:$T$3, 0) )</f>
        <v>0</v>
      </c>
      <c r="BA105" s="61">
        <f t="shared" si="136"/>
        <v>0</v>
      </c>
      <c r="BB105" s="63">
        <f>INDEX(Obs_Time!$D$11:$T$211,  MATCH($AF105, Obs_Time!$B$11:$B$211, 0), MATCH(BB$4, Obs_Time!$D$3:$T$3, 0) )</f>
        <v>0</v>
      </c>
      <c r="BC105" s="61">
        <f t="shared" si="137"/>
        <v>1.6183151237853449E-5</v>
      </c>
      <c r="BD105" s="63">
        <f>INDEX(Obs_Time!$D$11:$T$211,  MATCH($AF105, Obs_Time!$B$11:$B$211, 0), MATCH(BD$4, Obs_Time!$D$3:$T$3, 0) )</f>
        <v>0</v>
      </c>
      <c r="BF105" s="31">
        <f t="shared" si="138"/>
        <v>192</v>
      </c>
      <c r="BG105" s="31">
        <f t="shared" si="139"/>
        <v>193</v>
      </c>
      <c r="BH105" s="57">
        <f t="shared" si="140"/>
        <v>0</v>
      </c>
      <c r="BI105" s="57">
        <f t="shared" si="141"/>
        <v>0</v>
      </c>
      <c r="BJ105" s="57">
        <f t="shared" si="142"/>
        <v>0</v>
      </c>
      <c r="BK105" s="58">
        <f t="shared" si="143"/>
        <v>6.1930679080893146E-6</v>
      </c>
      <c r="BL105" s="57">
        <f t="shared" si="144"/>
        <v>0</v>
      </c>
      <c r="BM105" s="57">
        <f t="shared" si="145"/>
        <v>0</v>
      </c>
      <c r="BN105" s="57">
        <f t="shared" si="146"/>
        <v>0</v>
      </c>
      <c r="BQ105" s="57">
        <f t="shared" si="147"/>
        <v>0</v>
      </c>
      <c r="BR105" s="57">
        <f t="shared" si="148"/>
        <v>0</v>
      </c>
      <c r="BS105" s="57">
        <f t="shared" si="149"/>
        <v>0</v>
      </c>
      <c r="BT105" s="57">
        <f t="shared" si="150"/>
        <v>0</v>
      </c>
      <c r="BU105" s="57">
        <f t="shared" si="151"/>
        <v>0</v>
      </c>
      <c r="BV105" s="57">
        <f t="shared" si="152"/>
        <v>0</v>
      </c>
      <c r="BW105" s="57">
        <f t="shared" si="153"/>
        <v>0</v>
      </c>
      <c r="BX105" s="58">
        <f t="shared" si="154"/>
        <v>0</v>
      </c>
      <c r="BY105" s="57">
        <f t="shared" si="155"/>
        <v>0</v>
      </c>
      <c r="BZ105" s="57">
        <f t="shared" si="156"/>
        <v>0</v>
      </c>
      <c r="CA105" s="58">
        <f t="shared" si="157"/>
        <v>0</v>
      </c>
      <c r="CB105" s="57">
        <f t="shared" si="158"/>
        <v>0</v>
      </c>
      <c r="CC105" s="57">
        <f t="shared" si="159"/>
        <v>0</v>
      </c>
      <c r="CD105" s="57">
        <f t="shared" si="160"/>
        <v>0</v>
      </c>
      <c r="CE105" s="57">
        <f t="shared" si="161"/>
        <v>1.1244137548378694E-5</v>
      </c>
      <c r="CF105" s="57">
        <f t="shared" si="162"/>
        <v>0</v>
      </c>
      <c r="CG105" s="57">
        <f t="shared" si="163"/>
        <v>0</v>
      </c>
      <c r="CH105" s="57">
        <f t="shared" si="164"/>
        <v>0</v>
      </c>
      <c r="CI105" s="58">
        <f t="shared" si="165"/>
        <v>0</v>
      </c>
      <c r="CJ105" s="57">
        <f t="shared" si="166"/>
        <v>0</v>
      </c>
      <c r="CL105" s="30">
        <f>Obs_Time!B107</f>
        <v>192</v>
      </c>
      <c r="CM105" s="26">
        <f>AVERAGE(CL105:CL106)</f>
        <v>193</v>
      </c>
      <c r="CN105" s="20">
        <f t="shared" si="99"/>
        <v>0</v>
      </c>
      <c r="CO105" s="20">
        <f t="shared" si="100"/>
        <v>0</v>
      </c>
      <c r="CP105" s="20">
        <f t="shared" si="101"/>
        <v>0</v>
      </c>
      <c r="CQ105" s="106">
        <f t="shared" si="102"/>
        <v>1.07</v>
      </c>
      <c r="CR105" s="143"/>
      <c r="CS105" s="20">
        <f t="shared" si="103"/>
        <v>0</v>
      </c>
      <c r="CT105" s="20">
        <f t="shared" si="104"/>
        <v>0</v>
      </c>
      <c r="CW105" s="20">
        <f t="shared" si="105"/>
        <v>0</v>
      </c>
      <c r="CX105" s="20">
        <f t="shared" si="106"/>
        <v>0</v>
      </c>
      <c r="CY105" s="20">
        <f t="shared" si="107"/>
        <v>0</v>
      </c>
      <c r="CZ105" s="20">
        <f t="shared" si="108"/>
        <v>0</v>
      </c>
      <c r="DA105" s="20">
        <f t="shared" si="109"/>
        <v>0</v>
      </c>
      <c r="DB105" s="20">
        <f t="shared" si="110"/>
        <v>0</v>
      </c>
      <c r="DC105" s="20">
        <f t="shared" si="111"/>
        <v>0</v>
      </c>
      <c r="DD105" s="106">
        <f t="shared" si="112"/>
        <v>0</v>
      </c>
      <c r="DE105" s="20">
        <f t="shared" si="113"/>
        <v>0</v>
      </c>
      <c r="DF105" s="20">
        <f t="shared" si="114"/>
        <v>0</v>
      </c>
      <c r="DG105" s="106">
        <f t="shared" si="115"/>
        <v>0</v>
      </c>
      <c r="DH105" s="143"/>
      <c r="DI105" s="20">
        <f t="shared" si="116"/>
        <v>0</v>
      </c>
      <c r="DJ105" s="20">
        <f t="shared" si="117"/>
        <v>0</v>
      </c>
      <c r="DK105" s="20">
        <f t="shared" si="118"/>
        <v>1.07</v>
      </c>
      <c r="DL105" s="143"/>
      <c r="DM105" s="20">
        <f t="shared" si="119"/>
        <v>0</v>
      </c>
      <c r="DN105" s="20">
        <f t="shared" si="120"/>
        <v>0</v>
      </c>
      <c r="DO105" s="106">
        <f t="shared" si="121"/>
        <v>0</v>
      </c>
      <c r="DP105" s="20">
        <f t="shared" si="122"/>
        <v>0</v>
      </c>
      <c r="DR105" s="31">
        <f t="shared" si="168"/>
        <v>96</v>
      </c>
      <c r="DS105" s="26">
        <f t="shared" si="169"/>
        <v>96.5</v>
      </c>
      <c r="DT105" s="101">
        <f t="shared" si="123"/>
        <v>268.08</v>
      </c>
      <c r="DU105" s="101">
        <f t="shared" si="124"/>
        <v>108.47</v>
      </c>
      <c r="DV105" s="101">
        <f t="shared" si="125"/>
        <v>78.69</v>
      </c>
      <c r="DW105" s="102">
        <f t="shared" si="170"/>
        <v>329.19</v>
      </c>
      <c r="DX105" s="144"/>
      <c r="DY105" s="101">
        <f t="shared" si="171"/>
        <v>20.240000000000002</v>
      </c>
      <c r="DZ105" s="101">
        <f t="shared" si="172"/>
        <v>17.05</v>
      </c>
      <c r="EB105" s="84">
        <f>MODEL_DATA!B102</f>
        <v>96</v>
      </c>
      <c r="EC105" s="84">
        <f>MODEL_DATA!C102</f>
        <v>80.92</v>
      </c>
      <c r="ED105" s="84">
        <f>MODEL_DATA!D102</f>
        <v>0</v>
      </c>
      <c r="EE105" s="84">
        <f>MODEL_DATA!E102</f>
        <v>108.47</v>
      </c>
      <c r="EF105" s="84">
        <f>MODEL_DATA!F102</f>
        <v>0</v>
      </c>
      <c r="EG105" s="84">
        <f>MODEL_DATA!G102</f>
        <v>0</v>
      </c>
      <c r="EH105" s="84">
        <f>MODEL_DATA!H102</f>
        <v>61.05</v>
      </c>
      <c r="EI105" s="84">
        <f>MODEL_DATA!I102</f>
        <v>17.64</v>
      </c>
      <c r="EJ105" s="99">
        <f>MODEL_DATA!J102</f>
        <v>0</v>
      </c>
      <c r="EK105" s="84">
        <f>MODEL_DATA!K102</f>
        <v>0</v>
      </c>
      <c r="EL105" s="84">
        <f>MODEL_DATA!L102</f>
        <v>0</v>
      </c>
      <c r="EM105" s="99">
        <f>MODEL_DATA!M102</f>
        <v>166.55</v>
      </c>
      <c r="EN105" s="84">
        <f>MODEL_DATA!N102</f>
        <v>161.72999999999999</v>
      </c>
      <c r="EO105" s="84">
        <f>MODEL_DATA!O102</f>
        <v>19.03</v>
      </c>
      <c r="EP105" s="84">
        <f>MODEL_DATA!P102</f>
        <v>15.13</v>
      </c>
      <c r="EQ105" s="84">
        <f>MODEL_DATA!Q102</f>
        <v>162.63999999999999</v>
      </c>
      <c r="ER105" s="84">
        <f>MODEL_DATA!R102</f>
        <v>119.05</v>
      </c>
      <c r="ES105" s="84">
        <f>MODEL_DATA!S102</f>
        <v>1.21</v>
      </c>
      <c r="ET105" s="84">
        <f>MODEL_DATA!T102</f>
        <v>1.92</v>
      </c>
      <c r="EU105" s="99">
        <f>MODEL_DATA!U102</f>
        <v>0.65</v>
      </c>
      <c r="EV105" s="84">
        <f>MODEL_DATA!V102</f>
        <v>0.04</v>
      </c>
    </row>
    <row r="106" spans="32:152" x14ac:dyDescent="0.25">
      <c r="AF106" s="32">
        <f t="shared" si="98"/>
        <v>192</v>
      </c>
      <c r="AG106" s="61">
        <f t="shared" si="126"/>
        <v>0</v>
      </c>
      <c r="AH106" s="63">
        <f>INDEX(Obs_Time!$D$11:$T$211,  MATCH($AF106, Obs_Time!$B$11:$B$211, 0), MATCH(AH$4, Obs_Time!$D$3:$T$3, 0) )</f>
        <v>0</v>
      </c>
      <c r="AI106" s="61">
        <f t="shared" si="127"/>
        <v>0</v>
      </c>
      <c r="AJ106" s="63">
        <f>INDEX(Obs_Time!$D$11:$T$211,  MATCH($AF106, Obs_Time!$B$11:$B$211, 0), MATCH(AJ$4, Obs_Time!$D$3:$T$3, 0) )</f>
        <v>0</v>
      </c>
      <c r="AK106" s="61">
        <f t="shared" si="128"/>
        <v>0</v>
      </c>
      <c r="AL106" s="63">
        <f>INDEX(Obs_Time!$D$11:$T$211,  MATCH($AF106, Obs_Time!$B$11:$B$211, 0), MATCH(AL$4, Obs_Time!$D$3:$T$3, 0) )</f>
        <v>0</v>
      </c>
      <c r="AM106" s="61">
        <f t="shared" si="129"/>
        <v>0</v>
      </c>
      <c r="AN106" s="63">
        <f>INDEX(Obs_Time!$D$11:$T$211,  MATCH($AF106, Obs_Time!$B$11:$B$211, 0), MATCH(AN$4, Obs_Time!$D$3:$T$3, 0) )</f>
        <v>0</v>
      </c>
      <c r="AO106" s="61">
        <f t="shared" si="130"/>
        <v>0</v>
      </c>
      <c r="AP106" s="63">
        <f>INDEX(Obs_Time!$D$11:$T$211,  MATCH($AF106, Obs_Time!$B$11:$B$211, 0), MATCH(AP$4, Obs_Time!$D$3:$T$3, 0) )</f>
        <v>0</v>
      </c>
      <c r="AQ106" s="61">
        <f t="shared" si="131"/>
        <v>0</v>
      </c>
      <c r="AR106" s="63">
        <f>INDEX(Obs_Time!$D$11:$T$211,  MATCH($AF106, Obs_Time!$B$11:$B$211, 0), MATCH(AR$4, Obs_Time!$D$3:$T$3, 0) )</f>
        <v>0</v>
      </c>
      <c r="AS106" s="61">
        <f t="shared" si="132"/>
        <v>0</v>
      </c>
      <c r="AT106" s="63">
        <f>INDEX(Obs_Time!$D$11:$T$211,  MATCH($AF106, Obs_Time!$B$11:$B$211, 0), MATCH(AT$4, Obs_Time!$D$3:$T$3, 0) )</f>
        <v>0</v>
      </c>
      <c r="AU106" s="61">
        <f t="shared" si="133"/>
        <v>0</v>
      </c>
      <c r="AV106" s="63">
        <f>INDEX(Obs_Time!$D$11:$T$211,  MATCH($AF106, Obs_Time!$B$11:$B$211, 0), MATCH(AV$4, Obs_Time!$D$3:$T$3, 0) )</f>
        <v>0</v>
      </c>
      <c r="AW106" s="61">
        <f t="shared" si="134"/>
        <v>0</v>
      </c>
      <c r="AX106" s="63">
        <f>INDEX(Obs_Time!$D$11:$T$211,  MATCH($AF106, Obs_Time!$B$11:$B$211, 0), MATCH(AX$4, Obs_Time!$D$3:$T$3, 0) )</f>
        <v>0</v>
      </c>
      <c r="AY106" s="61">
        <f t="shared" si="135"/>
        <v>0</v>
      </c>
      <c r="AZ106" s="63">
        <f>INDEX(Obs_Time!$D$11:$T$211,  MATCH($AF106, Obs_Time!$B$11:$B$211, 0), MATCH(AZ$4, Obs_Time!$D$3:$T$3, 0) )</f>
        <v>0</v>
      </c>
      <c r="BA106" s="61">
        <f t="shared" si="136"/>
        <v>0</v>
      </c>
      <c r="BB106" s="63">
        <f>INDEX(Obs_Time!$D$11:$T$211,  MATCH($AF106, Obs_Time!$B$11:$B$211, 0), MATCH(BB$4, Obs_Time!$D$3:$T$3, 0) )</f>
        <v>0</v>
      </c>
      <c r="BC106" s="61">
        <f t="shared" si="137"/>
        <v>1.1244137548378694E-5</v>
      </c>
      <c r="BD106" s="63">
        <f>INDEX(Obs_Time!$D$11:$T$211,  MATCH($AF106, Obs_Time!$B$11:$B$211, 0), MATCH(BD$4, Obs_Time!$D$3:$T$3, 0) )</f>
        <v>0</v>
      </c>
      <c r="BF106" s="31">
        <f t="shared" ref="BF106:BF137" si="173">$CL106</f>
        <v>194</v>
      </c>
      <c r="BG106" s="31">
        <f t="shared" si="139"/>
        <v>195</v>
      </c>
      <c r="BH106" s="57">
        <f t="shared" si="140"/>
        <v>0</v>
      </c>
      <c r="BI106" s="57">
        <f t="shared" si="141"/>
        <v>0</v>
      </c>
      <c r="BJ106" s="57">
        <f t="shared" si="142"/>
        <v>0</v>
      </c>
      <c r="BK106" s="58">
        <f t="shared" si="143"/>
        <v>2.4888029911013133E-6</v>
      </c>
      <c r="BL106" s="57">
        <f t="shared" si="144"/>
        <v>0</v>
      </c>
      <c r="BM106" s="57">
        <f t="shared" si="145"/>
        <v>0</v>
      </c>
      <c r="BN106" s="57">
        <f t="shared" si="146"/>
        <v>0</v>
      </c>
      <c r="BQ106" s="57">
        <f t="shared" si="147"/>
        <v>0</v>
      </c>
      <c r="BR106" s="57">
        <f t="shared" si="148"/>
        <v>0</v>
      </c>
      <c r="BS106" s="57">
        <f t="shared" si="149"/>
        <v>0</v>
      </c>
      <c r="BT106" s="57">
        <f t="shared" si="150"/>
        <v>0</v>
      </c>
      <c r="BU106" s="57">
        <f t="shared" si="151"/>
        <v>0</v>
      </c>
      <c r="BV106" s="57">
        <f t="shared" si="152"/>
        <v>0</v>
      </c>
      <c r="BW106" s="57">
        <f t="shared" si="153"/>
        <v>0</v>
      </c>
      <c r="BX106" s="58">
        <f t="shared" si="154"/>
        <v>0</v>
      </c>
      <c r="BY106" s="57">
        <f t="shared" si="155"/>
        <v>0</v>
      </c>
      <c r="BZ106" s="57">
        <f t="shared" si="156"/>
        <v>0</v>
      </c>
      <c r="CA106" s="58">
        <f t="shared" si="157"/>
        <v>0</v>
      </c>
      <c r="CB106" s="57">
        <f t="shared" si="158"/>
        <v>0</v>
      </c>
      <c r="CC106" s="57">
        <f t="shared" si="159"/>
        <v>0</v>
      </c>
      <c r="CD106" s="57">
        <f t="shared" si="160"/>
        <v>0</v>
      </c>
      <c r="CE106" s="57">
        <f t="shared" si="161"/>
        <v>4.5186720988811572E-6</v>
      </c>
      <c r="CF106" s="57">
        <f t="shared" si="162"/>
        <v>0</v>
      </c>
      <c r="CG106" s="57">
        <f t="shared" si="163"/>
        <v>0</v>
      </c>
      <c r="CH106" s="57">
        <f t="shared" si="164"/>
        <v>0</v>
      </c>
      <c r="CI106" s="58">
        <f t="shared" si="165"/>
        <v>0</v>
      </c>
      <c r="CJ106" s="57">
        <f t="shared" si="166"/>
        <v>0</v>
      </c>
      <c r="CL106" s="30">
        <f>Obs_Time!B108</f>
        <v>194</v>
      </c>
      <c r="CM106" s="26">
        <f t="shared" ref="CM106:CM169" si="174">AVERAGE(CL106:CL107)</f>
        <v>195</v>
      </c>
      <c r="CN106" s="20">
        <f t="shared" si="99"/>
        <v>0</v>
      </c>
      <c r="CO106" s="20">
        <f t="shared" si="100"/>
        <v>0</v>
      </c>
      <c r="CP106" s="20">
        <f t="shared" si="101"/>
        <v>0</v>
      </c>
      <c r="CQ106" s="106">
        <f t="shared" si="102"/>
        <v>0.43</v>
      </c>
      <c r="CR106" s="143"/>
      <c r="CS106" s="20">
        <f t="shared" si="103"/>
        <v>0</v>
      </c>
      <c r="CT106" s="20">
        <f t="shared" si="104"/>
        <v>0</v>
      </c>
      <c r="CW106" s="20">
        <f t="shared" si="105"/>
        <v>0</v>
      </c>
      <c r="CX106" s="20">
        <f t="shared" si="106"/>
        <v>0</v>
      </c>
      <c r="CY106" s="20">
        <f t="shared" si="107"/>
        <v>0</v>
      </c>
      <c r="CZ106" s="20">
        <f t="shared" si="108"/>
        <v>0</v>
      </c>
      <c r="DA106" s="20">
        <f t="shared" si="109"/>
        <v>0</v>
      </c>
      <c r="DB106" s="20">
        <f t="shared" si="110"/>
        <v>0</v>
      </c>
      <c r="DC106" s="20">
        <f t="shared" si="111"/>
        <v>0</v>
      </c>
      <c r="DD106" s="106">
        <f t="shared" si="112"/>
        <v>0</v>
      </c>
      <c r="DE106" s="20">
        <f t="shared" si="113"/>
        <v>0</v>
      </c>
      <c r="DF106" s="20">
        <f t="shared" si="114"/>
        <v>0</v>
      </c>
      <c r="DG106" s="106">
        <f t="shared" si="115"/>
        <v>0</v>
      </c>
      <c r="DH106" s="143"/>
      <c r="DI106" s="20">
        <f t="shared" si="116"/>
        <v>0</v>
      </c>
      <c r="DJ106" s="20">
        <f t="shared" si="117"/>
        <v>0</v>
      </c>
      <c r="DK106" s="20">
        <f t="shared" si="118"/>
        <v>0.43</v>
      </c>
      <c r="DL106" s="143"/>
      <c r="DM106" s="20">
        <f t="shared" si="119"/>
        <v>0</v>
      </c>
      <c r="DN106" s="20">
        <f t="shared" si="120"/>
        <v>0</v>
      </c>
      <c r="DO106" s="106">
        <f t="shared" si="121"/>
        <v>0</v>
      </c>
      <c r="DP106" s="20">
        <f t="shared" si="122"/>
        <v>0</v>
      </c>
      <c r="DR106" s="31">
        <f t="shared" si="168"/>
        <v>97</v>
      </c>
      <c r="DS106" s="26">
        <f t="shared" si="169"/>
        <v>97.5</v>
      </c>
      <c r="DT106" s="101">
        <f t="shared" si="123"/>
        <v>243.98000000000002</v>
      </c>
      <c r="DU106" s="101">
        <f t="shared" si="124"/>
        <v>99.76</v>
      </c>
      <c r="DV106" s="101">
        <f t="shared" si="125"/>
        <v>72.56</v>
      </c>
      <c r="DW106" s="102">
        <f t="shared" si="170"/>
        <v>285.72000000000003</v>
      </c>
      <c r="DX106" s="144"/>
      <c r="DY106" s="101">
        <f t="shared" si="171"/>
        <v>22.78</v>
      </c>
      <c r="DZ106" s="101">
        <f t="shared" si="172"/>
        <v>18.93</v>
      </c>
      <c r="EB106" s="84">
        <f>MODEL_DATA!B103</f>
        <v>97</v>
      </c>
      <c r="EC106" s="84">
        <f>MODEL_DATA!C103</f>
        <v>71.66</v>
      </c>
      <c r="ED106" s="84">
        <f>MODEL_DATA!D103</f>
        <v>0</v>
      </c>
      <c r="EE106" s="84">
        <f>MODEL_DATA!E103</f>
        <v>99.76</v>
      </c>
      <c r="EF106" s="84">
        <f>MODEL_DATA!F103</f>
        <v>0</v>
      </c>
      <c r="EG106" s="84">
        <f>MODEL_DATA!G103</f>
        <v>0</v>
      </c>
      <c r="EH106" s="84">
        <f>MODEL_DATA!H103</f>
        <v>57.13</v>
      </c>
      <c r="EI106" s="84">
        <f>MODEL_DATA!I103</f>
        <v>15.43</v>
      </c>
      <c r="EJ106" s="99">
        <f>MODEL_DATA!J103</f>
        <v>0</v>
      </c>
      <c r="EK106" s="84">
        <f>MODEL_DATA!K103</f>
        <v>0</v>
      </c>
      <c r="EL106" s="84">
        <f>MODEL_DATA!L103</f>
        <v>0</v>
      </c>
      <c r="EM106" s="99">
        <f>MODEL_DATA!M103</f>
        <v>139.63999999999999</v>
      </c>
      <c r="EN106" s="84">
        <f>MODEL_DATA!N103</f>
        <v>149.94</v>
      </c>
      <c r="EO106" s="84">
        <f>MODEL_DATA!O103</f>
        <v>21.44</v>
      </c>
      <c r="EP106" s="84">
        <f>MODEL_DATA!P103</f>
        <v>17.760000000000002</v>
      </c>
      <c r="EQ106" s="84">
        <f>MODEL_DATA!Q103</f>
        <v>146.08000000000001</v>
      </c>
      <c r="ER106" s="84">
        <f>MODEL_DATA!R103</f>
        <v>91.1</v>
      </c>
      <c r="ES106" s="84">
        <f>MODEL_DATA!S103</f>
        <v>1.34</v>
      </c>
      <c r="ET106" s="84">
        <f>MODEL_DATA!T103</f>
        <v>1.17</v>
      </c>
      <c r="EU106" s="99">
        <f>MODEL_DATA!U103</f>
        <v>0.34</v>
      </c>
      <c r="EV106" s="84">
        <f>MODEL_DATA!V103</f>
        <v>0.06</v>
      </c>
    </row>
    <row r="107" spans="32:152" x14ac:dyDescent="0.25">
      <c r="AF107" s="32">
        <f t="shared" si="98"/>
        <v>194</v>
      </c>
      <c r="AG107" s="61">
        <f t="shared" si="126"/>
        <v>0</v>
      </c>
      <c r="AH107" s="63">
        <f>INDEX(Obs_Time!$D$11:$T$211,  MATCH($AF107, Obs_Time!$B$11:$B$211, 0), MATCH(AH$4, Obs_Time!$D$3:$T$3, 0) )</f>
        <v>0</v>
      </c>
      <c r="AI107" s="61">
        <f t="shared" si="127"/>
        <v>0</v>
      </c>
      <c r="AJ107" s="63">
        <f>INDEX(Obs_Time!$D$11:$T$211,  MATCH($AF107, Obs_Time!$B$11:$B$211, 0), MATCH(AJ$4, Obs_Time!$D$3:$T$3, 0) )</f>
        <v>0</v>
      </c>
      <c r="AK107" s="61">
        <f t="shared" si="128"/>
        <v>0</v>
      </c>
      <c r="AL107" s="63">
        <f>INDEX(Obs_Time!$D$11:$T$211,  MATCH($AF107, Obs_Time!$B$11:$B$211, 0), MATCH(AL$4, Obs_Time!$D$3:$T$3, 0) )</f>
        <v>0</v>
      </c>
      <c r="AM107" s="61">
        <f t="shared" si="129"/>
        <v>0</v>
      </c>
      <c r="AN107" s="63">
        <f>INDEX(Obs_Time!$D$11:$T$211,  MATCH($AF107, Obs_Time!$B$11:$B$211, 0), MATCH(AN$4, Obs_Time!$D$3:$T$3, 0) )</f>
        <v>0</v>
      </c>
      <c r="AO107" s="61">
        <f t="shared" si="130"/>
        <v>0</v>
      </c>
      <c r="AP107" s="63">
        <f>INDEX(Obs_Time!$D$11:$T$211,  MATCH($AF107, Obs_Time!$B$11:$B$211, 0), MATCH(AP$4, Obs_Time!$D$3:$T$3, 0) )</f>
        <v>0</v>
      </c>
      <c r="AQ107" s="61">
        <f t="shared" si="131"/>
        <v>0</v>
      </c>
      <c r="AR107" s="63">
        <f>INDEX(Obs_Time!$D$11:$T$211,  MATCH($AF107, Obs_Time!$B$11:$B$211, 0), MATCH(AR$4, Obs_Time!$D$3:$T$3, 0) )</f>
        <v>0</v>
      </c>
      <c r="AS107" s="61">
        <f t="shared" si="132"/>
        <v>0</v>
      </c>
      <c r="AT107" s="63">
        <f>INDEX(Obs_Time!$D$11:$T$211,  MATCH($AF107, Obs_Time!$B$11:$B$211, 0), MATCH(AT$4, Obs_Time!$D$3:$T$3, 0) )</f>
        <v>0</v>
      </c>
      <c r="AU107" s="61">
        <f t="shared" si="133"/>
        <v>0</v>
      </c>
      <c r="AV107" s="63">
        <f>INDEX(Obs_Time!$D$11:$T$211,  MATCH($AF107, Obs_Time!$B$11:$B$211, 0), MATCH(AV$4, Obs_Time!$D$3:$T$3, 0) )</f>
        <v>0</v>
      </c>
      <c r="AW107" s="61">
        <f t="shared" si="134"/>
        <v>0</v>
      </c>
      <c r="AX107" s="63">
        <f>INDEX(Obs_Time!$D$11:$T$211,  MATCH($AF107, Obs_Time!$B$11:$B$211, 0), MATCH(AX$4, Obs_Time!$D$3:$T$3, 0) )</f>
        <v>0</v>
      </c>
      <c r="AY107" s="61">
        <f t="shared" si="135"/>
        <v>0</v>
      </c>
      <c r="AZ107" s="63">
        <f>INDEX(Obs_Time!$D$11:$T$211,  MATCH($AF107, Obs_Time!$B$11:$B$211, 0), MATCH(AZ$4, Obs_Time!$D$3:$T$3, 0) )</f>
        <v>0</v>
      </c>
      <c r="BA107" s="61">
        <f t="shared" si="136"/>
        <v>0</v>
      </c>
      <c r="BB107" s="63">
        <f>INDEX(Obs_Time!$D$11:$T$211,  MATCH($AF107, Obs_Time!$B$11:$B$211, 0), MATCH(BB$4, Obs_Time!$D$3:$T$3, 0) )</f>
        <v>0</v>
      </c>
      <c r="BC107" s="61">
        <f t="shared" si="137"/>
        <v>4.5186720988811572E-6</v>
      </c>
      <c r="BD107" s="63">
        <f>INDEX(Obs_Time!$D$11:$T$211,  MATCH($AF107, Obs_Time!$B$11:$B$211, 0), MATCH(BD$4, Obs_Time!$D$3:$T$3, 0) )</f>
        <v>0</v>
      </c>
      <c r="BF107" s="31">
        <f t="shared" si="173"/>
        <v>196</v>
      </c>
      <c r="BG107" s="31">
        <f t="shared" si="139"/>
        <v>197</v>
      </c>
      <c r="BH107" s="57">
        <f t="shared" si="140"/>
        <v>0</v>
      </c>
      <c r="BI107" s="57">
        <f t="shared" si="141"/>
        <v>0</v>
      </c>
      <c r="BJ107" s="57">
        <f t="shared" si="142"/>
        <v>0</v>
      </c>
      <c r="BK107" s="58">
        <f t="shared" si="143"/>
        <v>7.5242881126318774E-7</v>
      </c>
      <c r="BL107" s="57">
        <f t="shared" si="144"/>
        <v>0</v>
      </c>
      <c r="BM107" s="57">
        <f t="shared" si="145"/>
        <v>0</v>
      </c>
      <c r="BN107" s="57">
        <f t="shared" si="146"/>
        <v>0</v>
      </c>
      <c r="BQ107" s="57">
        <f t="shared" si="147"/>
        <v>0</v>
      </c>
      <c r="BR107" s="57">
        <f t="shared" si="148"/>
        <v>0</v>
      </c>
      <c r="BS107" s="57">
        <f t="shared" si="149"/>
        <v>0</v>
      </c>
      <c r="BT107" s="57">
        <f t="shared" si="150"/>
        <v>0</v>
      </c>
      <c r="BU107" s="57">
        <f t="shared" si="151"/>
        <v>0</v>
      </c>
      <c r="BV107" s="57">
        <f t="shared" si="152"/>
        <v>0</v>
      </c>
      <c r="BW107" s="57">
        <f t="shared" si="153"/>
        <v>0</v>
      </c>
      <c r="BX107" s="58">
        <f t="shared" si="154"/>
        <v>0</v>
      </c>
      <c r="BY107" s="57">
        <f t="shared" si="155"/>
        <v>0</v>
      </c>
      <c r="BZ107" s="57">
        <f t="shared" si="156"/>
        <v>0</v>
      </c>
      <c r="CA107" s="58">
        <f t="shared" si="157"/>
        <v>0</v>
      </c>
      <c r="CB107" s="57">
        <f t="shared" si="158"/>
        <v>0</v>
      </c>
      <c r="CC107" s="57">
        <f t="shared" si="159"/>
        <v>0</v>
      </c>
      <c r="CD107" s="57">
        <f t="shared" si="160"/>
        <v>0</v>
      </c>
      <c r="CE107" s="57">
        <f t="shared" si="161"/>
        <v>1.3661101694291872E-6</v>
      </c>
      <c r="CF107" s="57">
        <f t="shared" si="162"/>
        <v>0</v>
      </c>
      <c r="CG107" s="57">
        <f t="shared" si="163"/>
        <v>0</v>
      </c>
      <c r="CH107" s="57">
        <f t="shared" si="164"/>
        <v>0</v>
      </c>
      <c r="CI107" s="58">
        <f t="shared" si="165"/>
        <v>0</v>
      </c>
      <c r="CJ107" s="57">
        <f t="shared" si="166"/>
        <v>0</v>
      </c>
      <c r="CL107" s="30">
        <f>Obs_Time!B109</f>
        <v>196</v>
      </c>
      <c r="CM107" s="26">
        <f t="shared" si="174"/>
        <v>197</v>
      </c>
      <c r="CN107" s="20">
        <f t="shared" si="99"/>
        <v>0</v>
      </c>
      <c r="CO107" s="20">
        <f t="shared" si="100"/>
        <v>0</v>
      </c>
      <c r="CP107" s="20">
        <f t="shared" si="101"/>
        <v>0</v>
      </c>
      <c r="CQ107" s="106">
        <f t="shared" si="102"/>
        <v>0.13</v>
      </c>
      <c r="CR107" s="143"/>
      <c r="CS107" s="20">
        <f t="shared" si="103"/>
        <v>0</v>
      </c>
      <c r="CT107" s="20">
        <f t="shared" si="104"/>
        <v>0</v>
      </c>
      <c r="CW107" s="20">
        <f t="shared" si="105"/>
        <v>0</v>
      </c>
      <c r="CX107" s="20">
        <f t="shared" si="106"/>
        <v>0</v>
      </c>
      <c r="CY107" s="20">
        <f t="shared" si="107"/>
        <v>0</v>
      </c>
      <c r="CZ107" s="20">
        <f t="shared" si="108"/>
        <v>0</v>
      </c>
      <c r="DA107" s="20">
        <f t="shared" si="109"/>
        <v>0</v>
      </c>
      <c r="DB107" s="20">
        <f t="shared" si="110"/>
        <v>0</v>
      </c>
      <c r="DC107" s="20">
        <f t="shared" si="111"/>
        <v>0</v>
      </c>
      <c r="DD107" s="106">
        <f t="shared" si="112"/>
        <v>0</v>
      </c>
      <c r="DE107" s="20">
        <f t="shared" si="113"/>
        <v>0</v>
      </c>
      <c r="DF107" s="20">
        <f t="shared" si="114"/>
        <v>0</v>
      </c>
      <c r="DG107" s="106">
        <f t="shared" si="115"/>
        <v>0</v>
      </c>
      <c r="DH107" s="143"/>
      <c r="DI107" s="20">
        <f t="shared" si="116"/>
        <v>0</v>
      </c>
      <c r="DJ107" s="20">
        <f t="shared" si="117"/>
        <v>0</v>
      </c>
      <c r="DK107" s="20">
        <f t="shared" si="118"/>
        <v>0.13</v>
      </c>
      <c r="DL107" s="143"/>
      <c r="DM107" s="20">
        <f t="shared" si="119"/>
        <v>0</v>
      </c>
      <c r="DN107" s="20">
        <f t="shared" si="120"/>
        <v>0</v>
      </c>
      <c r="DO107" s="106">
        <f t="shared" si="121"/>
        <v>0</v>
      </c>
      <c r="DP107" s="20">
        <f t="shared" si="122"/>
        <v>0</v>
      </c>
      <c r="DR107" s="31">
        <f t="shared" si="168"/>
        <v>98</v>
      </c>
      <c r="DS107" s="26">
        <f t="shared" si="169"/>
        <v>98.5</v>
      </c>
      <c r="DT107" s="101">
        <f t="shared" si="123"/>
        <v>223.32</v>
      </c>
      <c r="DU107" s="101">
        <f t="shared" si="124"/>
        <v>89.72</v>
      </c>
      <c r="DV107" s="101">
        <f t="shared" si="125"/>
        <v>61.77</v>
      </c>
      <c r="DW107" s="102">
        <f t="shared" si="170"/>
        <v>302.33000000000004</v>
      </c>
      <c r="DX107" s="144"/>
      <c r="DY107" s="101">
        <f t="shared" si="171"/>
        <v>22.29</v>
      </c>
      <c r="DZ107" s="101">
        <f t="shared" si="172"/>
        <v>18.77</v>
      </c>
      <c r="EB107" s="84">
        <f>MODEL_DATA!B104</f>
        <v>98</v>
      </c>
      <c r="EC107" s="84">
        <f>MODEL_DATA!C104</f>
        <v>71.83</v>
      </c>
      <c r="ED107" s="84">
        <f>MODEL_DATA!D104</f>
        <v>0</v>
      </c>
      <c r="EE107" s="84">
        <f>MODEL_DATA!E104</f>
        <v>89.72</v>
      </c>
      <c r="EF107" s="84">
        <f>MODEL_DATA!F104</f>
        <v>0</v>
      </c>
      <c r="EG107" s="84">
        <f>MODEL_DATA!G104</f>
        <v>0</v>
      </c>
      <c r="EH107" s="84">
        <f>MODEL_DATA!H104</f>
        <v>56.35</v>
      </c>
      <c r="EI107" s="84">
        <f>MODEL_DATA!I104</f>
        <v>5.42</v>
      </c>
      <c r="EJ107" s="99">
        <f>MODEL_DATA!J104</f>
        <v>0</v>
      </c>
      <c r="EK107" s="84">
        <f>MODEL_DATA!K104</f>
        <v>0</v>
      </c>
      <c r="EL107" s="84">
        <f>MODEL_DATA!L104</f>
        <v>0</v>
      </c>
      <c r="EM107" s="99">
        <f>MODEL_DATA!M104</f>
        <v>148.56</v>
      </c>
      <c r="EN107" s="84">
        <f>MODEL_DATA!N104</f>
        <v>162.18</v>
      </c>
      <c r="EO107" s="84">
        <f>MODEL_DATA!O104</f>
        <v>20.059999999999999</v>
      </c>
      <c r="EP107" s="84">
        <f>MODEL_DATA!P104</f>
        <v>17.12</v>
      </c>
      <c r="EQ107" s="84">
        <f>MODEL_DATA!Q104</f>
        <v>153.77000000000001</v>
      </c>
      <c r="ER107" s="84">
        <f>MODEL_DATA!R104</f>
        <v>128.01</v>
      </c>
      <c r="ES107" s="84">
        <f>MODEL_DATA!S104</f>
        <v>2.23</v>
      </c>
      <c r="ET107" s="84">
        <f>MODEL_DATA!T104</f>
        <v>1.65</v>
      </c>
      <c r="EU107" s="99">
        <f>MODEL_DATA!U104</f>
        <v>0.42</v>
      </c>
      <c r="EV107" s="84">
        <f>MODEL_DATA!V104</f>
        <v>0.08</v>
      </c>
    </row>
    <row r="108" spans="32:152" x14ac:dyDescent="0.25">
      <c r="AF108" s="32">
        <f t="shared" si="98"/>
        <v>196</v>
      </c>
      <c r="AG108" s="61">
        <f t="shared" si="126"/>
        <v>0</v>
      </c>
      <c r="AH108" s="63">
        <f>INDEX(Obs_Time!$D$11:$T$211,  MATCH($AF108, Obs_Time!$B$11:$B$211, 0), MATCH(AH$4, Obs_Time!$D$3:$T$3, 0) )</f>
        <v>0</v>
      </c>
      <c r="AI108" s="61">
        <f t="shared" si="127"/>
        <v>0</v>
      </c>
      <c r="AJ108" s="63">
        <f>INDEX(Obs_Time!$D$11:$T$211,  MATCH($AF108, Obs_Time!$B$11:$B$211, 0), MATCH(AJ$4, Obs_Time!$D$3:$T$3, 0) )</f>
        <v>0</v>
      </c>
      <c r="AK108" s="61">
        <f t="shared" si="128"/>
        <v>0</v>
      </c>
      <c r="AL108" s="63">
        <f>INDEX(Obs_Time!$D$11:$T$211,  MATCH($AF108, Obs_Time!$B$11:$B$211, 0), MATCH(AL$4, Obs_Time!$D$3:$T$3, 0) )</f>
        <v>0</v>
      </c>
      <c r="AM108" s="61">
        <f t="shared" si="129"/>
        <v>0</v>
      </c>
      <c r="AN108" s="63">
        <f>INDEX(Obs_Time!$D$11:$T$211,  MATCH($AF108, Obs_Time!$B$11:$B$211, 0), MATCH(AN$4, Obs_Time!$D$3:$T$3, 0) )</f>
        <v>0</v>
      </c>
      <c r="AO108" s="61">
        <f t="shared" si="130"/>
        <v>0</v>
      </c>
      <c r="AP108" s="63">
        <f>INDEX(Obs_Time!$D$11:$T$211,  MATCH($AF108, Obs_Time!$B$11:$B$211, 0), MATCH(AP$4, Obs_Time!$D$3:$T$3, 0) )</f>
        <v>0</v>
      </c>
      <c r="AQ108" s="61">
        <f t="shared" si="131"/>
        <v>0</v>
      </c>
      <c r="AR108" s="63">
        <f>INDEX(Obs_Time!$D$11:$T$211,  MATCH($AF108, Obs_Time!$B$11:$B$211, 0), MATCH(AR$4, Obs_Time!$D$3:$T$3, 0) )</f>
        <v>0</v>
      </c>
      <c r="AS108" s="61">
        <f t="shared" si="132"/>
        <v>0</v>
      </c>
      <c r="AT108" s="63">
        <f>INDEX(Obs_Time!$D$11:$T$211,  MATCH($AF108, Obs_Time!$B$11:$B$211, 0), MATCH(AT$4, Obs_Time!$D$3:$T$3, 0) )</f>
        <v>0</v>
      </c>
      <c r="AU108" s="61">
        <f t="shared" si="133"/>
        <v>0</v>
      </c>
      <c r="AV108" s="63">
        <f>INDEX(Obs_Time!$D$11:$T$211,  MATCH($AF108, Obs_Time!$B$11:$B$211, 0), MATCH(AV$4, Obs_Time!$D$3:$T$3, 0) )</f>
        <v>0</v>
      </c>
      <c r="AW108" s="61">
        <f t="shared" si="134"/>
        <v>0</v>
      </c>
      <c r="AX108" s="63">
        <f>INDEX(Obs_Time!$D$11:$T$211,  MATCH($AF108, Obs_Time!$B$11:$B$211, 0), MATCH(AX$4, Obs_Time!$D$3:$T$3, 0) )</f>
        <v>0</v>
      </c>
      <c r="AY108" s="61">
        <f t="shared" si="135"/>
        <v>0</v>
      </c>
      <c r="AZ108" s="63">
        <f>INDEX(Obs_Time!$D$11:$T$211,  MATCH($AF108, Obs_Time!$B$11:$B$211, 0), MATCH(AZ$4, Obs_Time!$D$3:$T$3, 0) )</f>
        <v>0</v>
      </c>
      <c r="BA108" s="61">
        <f t="shared" si="136"/>
        <v>0</v>
      </c>
      <c r="BB108" s="63">
        <f>INDEX(Obs_Time!$D$11:$T$211,  MATCH($AF108, Obs_Time!$B$11:$B$211, 0), MATCH(BB$4, Obs_Time!$D$3:$T$3, 0) )</f>
        <v>0</v>
      </c>
      <c r="BC108" s="61">
        <f t="shared" si="137"/>
        <v>1.3661101694291872E-6</v>
      </c>
      <c r="BD108" s="63">
        <f>INDEX(Obs_Time!$D$11:$T$211,  MATCH($AF108, Obs_Time!$B$11:$B$211, 0), MATCH(BD$4, Obs_Time!$D$3:$T$3, 0) )</f>
        <v>0</v>
      </c>
      <c r="BF108" s="31">
        <f t="shared" si="173"/>
        <v>198</v>
      </c>
      <c r="BG108" s="31">
        <f t="shared" si="139"/>
        <v>199</v>
      </c>
      <c r="BH108" s="57">
        <f t="shared" si="140"/>
        <v>0</v>
      </c>
      <c r="BI108" s="57">
        <f t="shared" si="141"/>
        <v>0</v>
      </c>
      <c r="BJ108" s="57">
        <f t="shared" si="142"/>
        <v>0</v>
      </c>
      <c r="BK108" s="58">
        <f t="shared" si="143"/>
        <v>5.2091225395143764E-7</v>
      </c>
      <c r="BL108" s="57">
        <f t="shared" si="144"/>
        <v>0</v>
      </c>
      <c r="BM108" s="57">
        <f t="shared" si="145"/>
        <v>0</v>
      </c>
      <c r="BN108" s="57">
        <f t="shared" si="146"/>
        <v>0</v>
      </c>
      <c r="BQ108" s="57">
        <f t="shared" si="147"/>
        <v>0</v>
      </c>
      <c r="BR108" s="57">
        <f t="shared" si="148"/>
        <v>0</v>
      </c>
      <c r="BS108" s="57">
        <f t="shared" si="149"/>
        <v>0</v>
      </c>
      <c r="BT108" s="57">
        <f t="shared" si="150"/>
        <v>0</v>
      </c>
      <c r="BU108" s="57">
        <f t="shared" si="151"/>
        <v>0</v>
      </c>
      <c r="BV108" s="57">
        <f t="shared" si="152"/>
        <v>0</v>
      </c>
      <c r="BW108" s="57">
        <f t="shared" si="153"/>
        <v>0</v>
      </c>
      <c r="BX108" s="58">
        <f t="shared" si="154"/>
        <v>0</v>
      </c>
      <c r="BY108" s="57">
        <f t="shared" si="155"/>
        <v>0</v>
      </c>
      <c r="BZ108" s="57">
        <f t="shared" si="156"/>
        <v>0</v>
      </c>
      <c r="CA108" s="58">
        <f t="shared" si="157"/>
        <v>0</v>
      </c>
      <c r="CB108" s="57">
        <f t="shared" si="158"/>
        <v>0</v>
      </c>
      <c r="CC108" s="57">
        <f t="shared" si="159"/>
        <v>0</v>
      </c>
      <c r="CD108" s="57">
        <f t="shared" si="160"/>
        <v>0</v>
      </c>
      <c r="CE108" s="57">
        <f t="shared" si="161"/>
        <v>9.4576857883559108E-7</v>
      </c>
      <c r="CF108" s="57">
        <f t="shared" si="162"/>
        <v>0</v>
      </c>
      <c r="CG108" s="57">
        <f t="shared" si="163"/>
        <v>0</v>
      </c>
      <c r="CH108" s="57">
        <f t="shared" si="164"/>
        <v>0</v>
      </c>
      <c r="CI108" s="58">
        <f t="shared" si="165"/>
        <v>0</v>
      </c>
      <c r="CJ108" s="57">
        <f t="shared" si="166"/>
        <v>0</v>
      </c>
      <c r="CL108" s="30">
        <f>Obs_Time!B110</f>
        <v>198</v>
      </c>
      <c r="CM108" s="26">
        <f t="shared" si="174"/>
        <v>199</v>
      </c>
      <c r="CN108" s="20">
        <f t="shared" si="99"/>
        <v>0</v>
      </c>
      <c r="CO108" s="20">
        <f t="shared" si="100"/>
        <v>0</v>
      </c>
      <c r="CP108" s="20">
        <f t="shared" si="101"/>
        <v>0</v>
      </c>
      <c r="CQ108" s="106">
        <f t="shared" si="102"/>
        <v>0.09</v>
      </c>
      <c r="CR108" s="143"/>
      <c r="CS108" s="20">
        <f t="shared" si="103"/>
        <v>0</v>
      </c>
      <c r="CT108" s="20">
        <f t="shared" si="104"/>
        <v>0</v>
      </c>
      <c r="CW108" s="20">
        <f t="shared" si="105"/>
        <v>0</v>
      </c>
      <c r="CX108" s="20">
        <f t="shared" si="106"/>
        <v>0</v>
      </c>
      <c r="CY108" s="20">
        <f t="shared" si="107"/>
        <v>0</v>
      </c>
      <c r="CZ108" s="20">
        <f t="shared" si="108"/>
        <v>0</v>
      </c>
      <c r="DA108" s="20">
        <f t="shared" si="109"/>
        <v>0</v>
      </c>
      <c r="DB108" s="20">
        <f t="shared" si="110"/>
        <v>0</v>
      </c>
      <c r="DC108" s="20">
        <f t="shared" si="111"/>
        <v>0</v>
      </c>
      <c r="DD108" s="106">
        <f t="shared" si="112"/>
        <v>0</v>
      </c>
      <c r="DE108" s="20">
        <f t="shared" si="113"/>
        <v>0</v>
      </c>
      <c r="DF108" s="20">
        <f t="shared" si="114"/>
        <v>0</v>
      </c>
      <c r="DG108" s="106">
        <f t="shared" si="115"/>
        <v>0</v>
      </c>
      <c r="DH108" s="143"/>
      <c r="DI108" s="20">
        <f t="shared" si="116"/>
        <v>0</v>
      </c>
      <c r="DJ108" s="20">
        <f t="shared" si="117"/>
        <v>0</v>
      </c>
      <c r="DK108" s="20">
        <f t="shared" si="118"/>
        <v>0.09</v>
      </c>
      <c r="DL108" s="143"/>
      <c r="DM108" s="20">
        <f t="shared" si="119"/>
        <v>0</v>
      </c>
      <c r="DN108" s="20">
        <f t="shared" si="120"/>
        <v>0</v>
      </c>
      <c r="DO108" s="106">
        <f t="shared" si="121"/>
        <v>0</v>
      </c>
      <c r="DP108" s="20">
        <f t="shared" si="122"/>
        <v>0</v>
      </c>
      <c r="DR108" s="31">
        <f t="shared" si="168"/>
        <v>99</v>
      </c>
      <c r="DS108" s="26">
        <f t="shared" si="169"/>
        <v>99.5</v>
      </c>
      <c r="DT108" s="101">
        <f t="shared" si="123"/>
        <v>198.38</v>
      </c>
      <c r="DU108" s="101">
        <f t="shared" si="124"/>
        <v>73.78</v>
      </c>
      <c r="DV108" s="101">
        <f t="shared" si="125"/>
        <v>58.66</v>
      </c>
      <c r="DW108" s="102">
        <f t="shared" si="170"/>
        <v>247.86</v>
      </c>
      <c r="DX108" s="144"/>
      <c r="DY108" s="101">
        <f t="shared" si="171"/>
        <v>20.02</v>
      </c>
      <c r="DZ108" s="101">
        <f t="shared" si="172"/>
        <v>16.98</v>
      </c>
      <c r="EB108" s="84">
        <f>MODEL_DATA!B105</f>
        <v>99</v>
      </c>
      <c r="EC108" s="84">
        <f>MODEL_DATA!C105</f>
        <v>65.94</v>
      </c>
      <c r="ED108" s="84">
        <f>MODEL_DATA!D105</f>
        <v>0</v>
      </c>
      <c r="EE108" s="84">
        <f>MODEL_DATA!E105</f>
        <v>73.78</v>
      </c>
      <c r="EF108" s="84">
        <f>MODEL_DATA!F105</f>
        <v>0</v>
      </c>
      <c r="EG108" s="84">
        <f>MODEL_DATA!G105</f>
        <v>0</v>
      </c>
      <c r="EH108" s="84">
        <f>MODEL_DATA!H105</f>
        <v>55.32</v>
      </c>
      <c r="EI108" s="84">
        <f>MODEL_DATA!I105</f>
        <v>3.34</v>
      </c>
      <c r="EJ108" s="99">
        <f>MODEL_DATA!J105</f>
        <v>0</v>
      </c>
      <c r="EK108" s="84">
        <f>MODEL_DATA!K105</f>
        <v>0</v>
      </c>
      <c r="EL108" s="84">
        <f>MODEL_DATA!L105</f>
        <v>0</v>
      </c>
      <c r="EM108" s="99">
        <f>MODEL_DATA!M105</f>
        <v>129.4</v>
      </c>
      <c r="EN108" s="84">
        <f>MODEL_DATA!N105</f>
        <v>171.34</v>
      </c>
      <c r="EO108" s="84">
        <f>MODEL_DATA!O105</f>
        <v>19.079999999999998</v>
      </c>
      <c r="EP108" s="84">
        <f>MODEL_DATA!P105</f>
        <v>15.98</v>
      </c>
      <c r="EQ108" s="84">
        <f>MODEL_DATA!Q105</f>
        <v>118.46</v>
      </c>
      <c r="ER108" s="84">
        <f>MODEL_DATA!R105</f>
        <v>120.94</v>
      </c>
      <c r="ES108" s="84">
        <f>MODEL_DATA!S105</f>
        <v>0.94</v>
      </c>
      <c r="ET108" s="84">
        <f>MODEL_DATA!T105</f>
        <v>1</v>
      </c>
      <c r="EU108" s="99">
        <f>MODEL_DATA!U105</f>
        <v>0.37</v>
      </c>
      <c r="EV108" s="84">
        <f>MODEL_DATA!V105</f>
        <v>0.11</v>
      </c>
    </row>
    <row r="109" spans="32:152" x14ac:dyDescent="0.25">
      <c r="AF109" s="32">
        <f t="shared" si="98"/>
        <v>198</v>
      </c>
      <c r="AG109" s="61">
        <f t="shared" si="126"/>
        <v>0</v>
      </c>
      <c r="AH109" s="63">
        <f>INDEX(Obs_Time!$D$11:$T$211,  MATCH($AF109, Obs_Time!$B$11:$B$211, 0), MATCH(AH$4, Obs_Time!$D$3:$T$3, 0) )</f>
        <v>0</v>
      </c>
      <c r="AI109" s="61">
        <f t="shared" si="127"/>
        <v>0</v>
      </c>
      <c r="AJ109" s="63">
        <f>INDEX(Obs_Time!$D$11:$T$211,  MATCH($AF109, Obs_Time!$B$11:$B$211, 0), MATCH(AJ$4, Obs_Time!$D$3:$T$3, 0) )</f>
        <v>0</v>
      </c>
      <c r="AK109" s="61">
        <f t="shared" si="128"/>
        <v>0</v>
      </c>
      <c r="AL109" s="63">
        <f>INDEX(Obs_Time!$D$11:$T$211,  MATCH($AF109, Obs_Time!$B$11:$B$211, 0), MATCH(AL$4, Obs_Time!$D$3:$T$3, 0) )</f>
        <v>0</v>
      </c>
      <c r="AM109" s="61">
        <f t="shared" si="129"/>
        <v>0</v>
      </c>
      <c r="AN109" s="63">
        <f>INDEX(Obs_Time!$D$11:$T$211,  MATCH($AF109, Obs_Time!$B$11:$B$211, 0), MATCH(AN$4, Obs_Time!$D$3:$T$3, 0) )</f>
        <v>0</v>
      </c>
      <c r="AO109" s="61">
        <f t="shared" si="130"/>
        <v>0</v>
      </c>
      <c r="AP109" s="63">
        <f>INDEX(Obs_Time!$D$11:$T$211,  MATCH($AF109, Obs_Time!$B$11:$B$211, 0), MATCH(AP$4, Obs_Time!$D$3:$T$3, 0) )</f>
        <v>0</v>
      </c>
      <c r="AQ109" s="61">
        <f t="shared" si="131"/>
        <v>0</v>
      </c>
      <c r="AR109" s="63">
        <f>INDEX(Obs_Time!$D$11:$T$211,  MATCH($AF109, Obs_Time!$B$11:$B$211, 0), MATCH(AR$4, Obs_Time!$D$3:$T$3, 0) )</f>
        <v>0</v>
      </c>
      <c r="AS109" s="61">
        <f t="shared" si="132"/>
        <v>0</v>
      </c>
      <c r="AT109" s="63">
        <f>INDEX(Obs_Time!$D$11:$T$211,  MATCH($AF109, Obs_Time!$B$11:$B$211, 0), MATCH(AT$4, Obs_Time!$D$3:$T$3, 0) )</f>
        <v>0</v>
      </c>
      <c r="AU109" s="61">
        <f t="shared" si="133"/>
        <v>0</v>
      </c>
      <c r="AV109" s="63">
        <f>INDEX(Obs_Time!$D$11:$T$211,  MATCH($AF109, Obs_Time!$B$11:$B$211, 0), MATCH(AV$4, Obs_Time!$D$3:$T$3, 0) )</f>
        <v>0</v>
      </c>
      <c r="AW109" s="61">
        <f t="shared" si="134"/>
        <v>0</v>
      </c>
      <c r="AX109" s="63">
        <f>INDEX(Obs_Time!$D$11:$T$211,  MATCH($AF109, Obs_Time!$B$11:$B$211, 0), MATCH(AX$4, Obs_Time!$D$3:$T$3, 0) )</f>
        <v>0</v>
      </c>
      <c r="AY109" s="61">
        <f t="shared" si="135"/>
        <v>0</v>
      </c>
      <c r="AZ109" s="63">
        <f>INDEX(Obs_Time!$D$11:$T$211,  MATCH($AF109, Obs_Time!$B$11:$B$211, 0), MATCH(AZ$4, Obs_Time!$D$3:$T$3, 0) )</f>
        <v>0</v>
      </c>
      <c r="BA109" s="61">
        <f t="shared" si="136"/>
        <v>0</v>
      </c>
      <c r="BB109" s="63">
        <f>INDEX(Obs_Time!$D$11:$T$211,  MATCH($AF109, Obs_Time!$B$11:$B$211, 0), MATCH(BB$4, Obs_Time!$D$3:$T$3, 0) )</f>
        <v>0</v>
      </c>
      <c r="BC109" s="61">
        <f t="shared" si="137"/>
        <v>9.4576857883559108E-7</v>
      </c>
      <c r="BD109" s="63">
        <f>INDEX(Obs_Time!$D$11:$T$211,  MATCH($AF109, Obs_Time!$B$11:$B$211, 0), MATCH(BD$4, Obs_Time!$D$3:$T$3, 0) )</f>
        <v>0</v>
      </c>
      <c r="BF109" s="31">
        <f t="shared" si="173"/>
        <v>200</v>
      </c>
      <c r="BG109" s="31">
        <f t="shared" si="139"/>
        <v>201</v>
      </c>
      <c r="BH109" s="57">
        <f t="shared" si="140"/>
        <v>6.4763062721354304E-6</v>
      </c>
      <c r="BI109" s="57">
        <f t="shared" si="141"/>
        <v>1.3093066571179792E-5</v>
      </c>
      <c r="BJ109" s="57">
        <f t="shared" si="142"/>
        <v>0</v>
      </c>
      <c r="BK109" s="58">
        <f t="shared" si="143"/>
        <v>5.7879139327937527E-7</v>
      </c>
      <c r="BL109" s="57">
        <f t="shared" si="144"/>
        <v>0</v>
      </c>
      <c r="BM109" s="57">
        <f t="shared" si="145"/>
        <v>0</v>
      </c>
      <c r="BN109" s="57">
        <f t="shared" si="146"/>
        <v>0</v>
      </c>
      <c r="BQ109" s="57">
        <f t="shared" si="147"/>
        <v>0</v>
      </c>
      <c r="BR109" s="57">
        <f t="shared" si="148"/>
        <v>0</v>
      </c>
      <c r="BS109" s="57">
        <f t="shared" si="149"/>
        <v>1.6241678207349024E-5</v>
      </c>
      <c r="BT109" s="57">
        <f t="shared" si="150"/>
        <v>0</v>
      </c>
      <c r="BU109" s="57">
        <f t="shared" si="151"/>
        <v>0</v>
      </c>
      <c r="BV109" s="57">
        <f t="shared" si="152"/>
        <v>0</v>
      </c>
      <c r="BW109" s="57">
        <f t="shared" si="153"/>
        <v>0</v>
      </c>
      <c r="BX109" s="58">
        <f t="shared" si="154"/>
        <v>0</v>
      </c>
      <c r="BY109" s="57">
        <f t="shared" si="155"/>
        <v>0</v>
      </c>
      <c r="BZ109" s="57">
        <f t="shared" si="156"/>
        <v>0</v>
      </c>
      <c r="CA109" s="58">
        <f t="shared" si="157"/>
        <v>0</v>
      </c>
      <c r="CB109" s="57">
        <f t="shared" si="158"/>
        <v>0</v>
      </c>
      <c r="CC109" s="57">
        <f t="shared" si="159"/>
        <v>0</v>
      </c>
      <c r="CD109" s="57">
        <f t="shared" si="160"/>
        <v>0</v>
      </c>
      <c r="CE109" s="57">
        <f t="shared" si="161"/>
        <v>1.0508539764839901E-6</v>
      </c>
      <c r="CF109" s="57">
        <f t="shared" si="162"/>
        <v>0</v>
      </c>
      <c r="CG109" s="57">
        <f t="shared" si="163"/>
        <v>0</v>
      </c>
      <c r="CH109" s="57">
        <f t="shared" si="164"/>
        <v>0</v>
      </c>
      <c r="CI109" s="58">
        <f t="shared" si="165"/>
        <v>0</v>
      </c>
      <c r="CJ109" s="57">
        <f t="shared" si="166"/>
        <v>0</v>
      </c>
      <c r="CL109" s="30">
        <f>Obs_Time!B111</f>
        <v>200</v>
      </c>
      <c r="CM109" s="26">
        <f t="shared" si="174"/>
        <v>201</v>
      </c>
      <c r="CN109" s="20">
        <f t="shared" si="99"/>
        <v>60</v>
      </c>
      <c r="CO109" s="20">
        <f t="shared" si="100"/>
        <v>60</v>
      </c>
      <c r="CP109" s="20">
        <f t="shared" si="101"/>
        <v>0</v>
      </c>
      <c r="CQ109" s="106">
        <f t="shared" si="102"/>
        <v>0.1</v>
      </c>
      <c r="CR109" s="143"/>
      <c r="CS109" s="20">
        <f t="shared" si="103"/>
        <v>0</v>
      </c>
      <c r="CT109" s="20">
        <f t="shared" si="104"/>
        <v>0</v>
      </c>
      <c r="CW109" s="20">
        <f t="shared" si="105"/>
        <v>0</v>
      </c>
      <c r="CX109" s="20">
        <f t="shared" si="106"/>
        <v>0</v>
      </c>
      <c r="CY109" s="20">
        <f t="shared" si="107"/>
        <v>60</v>
      </c>
      <c r="CZ109" s="20">
        <f t="shared" si="108"/>
        <v>0</v>
      </c>
      <c r="DA109" s="20">
        <f t="shared" si="109"/>
        <v>0</v>
      </c>
      <c r="DB109" s="20">
        <f t="shared" si="110"/>
        <v>0</v>
      </c>
      <c r="DC109" s="20">
        <f t="shared" si="111"/>
        <v>0</v>
      </c>
      <c r="DD109" s="106">
        <f t="shared" si="112"/>
        <v>0</v>
      </c>
      <c r="DE109" s="20">
        <f t="shared" si="113"/>
        <v>0</v>
      </c>
      <c r="DF109" s="20">
        <f t="shared" si="114"/>
        <v>0</v>
      </c>
      <c r="DG109" s="106">
        <f t="shared" si="115"/>
        <v>0</v>
      </c>
      <c r="DH109" s="143"/>
      <c r="DI109" s="20">
        <f t="shared" si="116"/>
        <v>0</v>
      </c>
      <c r="DJ109" s="20">
        <f t="shared" si="117"/>
        <v>0</v>
      </c>
      <c r="DK109" s="20">
        <f t="shared" si="118"/>
        <v>0.1</v>
      </c>
      <c r="DL109" s="143"/>
      <c r="DM109" s="20">
        <f t="shared" si="119"/>
        <v>0</v>
      </c>
      <c r="DN109" s="20">
        <f t="shared" si="120"/>
        <v>0</v>
      </c>
      <c r="DO109" s="106">
        <f t="shared" si="121"/>
        <v>0</v>
      </c>
      <c r="DP109" s="20">
        <f t="shared" si="122"/>
        <v>0</v>
      </c>
      <c r="DR109" s="31">
        <f t="shared" si="168"/>
        <v>100</v>
      </c>
      <c r="DS109" s="26">
        <f t="shared" si="169"/>
        <v>100.5</v>
      </c>
      <c r="DT109" s="101">
        <f t="shared" si="123"/>
        <v>183.04</v>
      </c>
      <c r="DU109" s="101">
        <f t="shared" si="124"/>
        <v>70.66</v>
      </c>
      <c r="DV109" s="101">
        <f t="shared" si="125"/>
        <v>54.48</v>
      </c>
      <c r="DW109" s="102">
        <f t="shared" si="170"/>
        <v>274.31</v>
      </c>
      <c r="DX109" s="144"/>
      <c r="DY109" s="101">
        <f t="shared" si="171"/>
        <v>20.100000000000001</v>
      </c>
      <c r="DZ109" s="101">
        <f t="shared" si="172"/>
        <v>19.060000000000002</v>
      </c>
      <c r="EB109" s="84">
        <f>MODEL_DATA!B106</f>
        <v>100</v>
      </c>
      <c r="EC109" s="84">
        <f>MODEL_DATA!C106</f>
        <v>57.9</v>
      </c>
      <c r="ED109" s="84">
        <f>MODEL_DATA!D106</f>
        <v>0</v>
      </c>
      <c r="EE109" s="84">
        <f>MODEL_DATA!E106</f>
        <v>70.66</v>
      </c>
      <c r="EF109" s="84">
        <f>MODEL_DATA!F106</f>
        <v>0</v>
      </c>
      <c r="EG109" s="84">
        <f>MODEL_DATA!G106</f>
        <v>0</v>
      </c>
      <c r="EH109" s="84">
        <f>MODEL_DATA!H106</f>
        <v>53.73</v>
      </c>
      <c r="EI109" s="84">
        <f>MODEL_DATA!I106</f>
        <v>0.75</v>
      </c>
      <c r="EJ109" s="99">
        <f>MODEL_DATA!J106</f>
        <v>0</v>
      </c>
      <c r="EK109" s="84">
        <f>MODEL_DATA!K106</f>
        <v>0</v>
      </c>
      <c r="EL109" s="84">
        <f>MODEL_DATA!L106</f>
        <v>0</v>
      </c>
      <c r="EM109" s="99">
        <f>MODEL_DATA!M106</f>
        <v>149.02000000000001</v>
      </c>
      <c r="EN109" s="84">
        <f>MODEL_DATA!N106</f>
        <v>187.92</v>
      </c>
      <c r="EO109" s="84">
        <f>MODEL_DATA!O106</f>
        <v>19.64</v>
      </c>
      <c r="EP109" s="84">
        <f>MODEL_DATA!P106</f>
        <v>17.98</v>
      </c>
      <c r="EQ109" s="84">
        <f>MODEL_DATA!Q106</f>
        <v>125.29</v>
      </c>
      <c r="ER109" s="84">
        <f>MODEL_DATA!R106</f>
        <v>126.75</v>
      </c>
      <c r="ES109" s="84">
        <f>MODEL_DATA!S106</f>
        <v>0.46</v>
      </c>
      <c r="ET109" s="84">
        <f>MODEL_DATA!T106</f>
        <v>1.08</v>
      </c>
      <c r="EU109" s="99">
        <f>MODEL_DATA!U106</f>
        <v>0.22</v>
      </c>
      <c r="EV109" s="84">
        <f>MODEL_DATA!V106</f>
        <v>0.1</v>
      </c>
    </row>
    <row r="110" spans="32:152" x14ac:dyDescent="0.25">
      <c r="AF110" s="32">
        <f t="shared" ref="AF110:AF173" si="175">$CL109</f>
        <v>200</v>
      </c>
      <c r="AG110" s="61">
        <f t="shared" si="126"/>
        <v>0</v>
      </c>
      <c r="AH110" s="63">
        <f>INDEX(Obs_Time!$D$11:$T$211,  MATCH($AF110, Obs_Time!$B$11:$B$211, 0), MATCH(AH$4, Obs_Time!$D$3:$T$3, 0) )</f>
        <v>0</v>
      </c>
      <c r="AI110" s="61">
        <f t="shared" si="127"/>
        <v>0</v>
      </c>
      <c r="AJ110" s="63">
        <f>INDEX(Obs_Time!$D$11:$T$211,  MATCH($AF110, Obs_Time!$B$11:$B$211, 0), MATCH(AJ$4, Obs_Time!$D$3:$T$3, 0) )</f>
        <v>0</v>
      </c>
      <c r="AK110" s="61">
        <f t="shared" si="128"/>
        <v>1.6241678207349024E-5</v>
      </c>
      <c r="AL110" s="63">
        <f>INDEX(Obs_Time!$D$11:$T$211,  MATCH($AF110, Obs_Time!$B$11:$B$211, 0), MATCH(AL$4, Obs_Time!$D$3:$T$3, 0) )</f>
        <v>0</v>
      </c>
      <c r="AM110" s="61">
        <f t="shared" si="129"/>
        <v>0</v>
      </c>
      <c r="AN110" s="63">
        <f>INDEX(Obs_Time!$D$11:$T$211,  MATCH($AF110, Obs_Time!$B$11:$B$211, 0), MATCH(AN$4, Obs_Time!$D$3:$T$3, 0) )</f>
        <v>0</v>
      </c>
      <c r="AO110" s="61">
        <f t="shared" si="130"/>
        <v>0</v>
      </c>
      <c r="AP110" s="63">
        <f>INDEX(Obs_Time!$D$11:$T$211,  MATCH($AF110, Obs_Time!$B$11:$B$211, 0), MATCH(AP$4, Obs_Time!$D$3:$T$3, 0) )</f>
        <v>0</v>
      </c>
      <c r="AQ110" s="61">
        <f t="shared" si="131"/>
        <v>0</v>
      </c>
      <c r="AR110" s="63">
        <f>INDEX(Obs_Time!$D$11:$T$211,  MATCH($AF110, Obs_Time!$B$11:$B$211, 0), MATCH(AR$4, Obs_Time!$D$3:$T$3, 0) )</f>
        <v>0</v>
      </c>
      <c r="AS110" s="61">
        <f t="shared" si="132"/>
        <v>0</v>
      </c>
      <c r="AT110" s="63">
        <f>INDEX(Obs_Time!$D$11:$T$211,  MATCH($AF110, Obs_Time!$B$11:$B$211, 0), MATCH(AT$4, Obs_Time!$D$3:$T$3, 0) )</f>
        <v>0</v>
      </c>
      <c r="AU110" s="61">
        <f t="shared" si="133"/>
        <v>0</v>
      </c>
      <c r="AV110" s="63">
        <f>INDEX(Obs_Time!$D$11:$T$211,  MATCH($AF110, Obs_Time!$B$11:$B$211, 0), MATCH(AV$4, Obs_Time!$D$3:$T$3, 0) )</f>
        <v>0</v>
      </c>
      <c r="AW110" s="61">
        <f t="shared" si="134"/>
        <v>0</v>
      </c>
      <c r="AX110" s="63">
        <f>INDEX(Obs_Time!$D$11:$T$211,  MATCH($AF110, Obs_Time!$B$11:$B$211, 0), MATCH(AX$4, Obs_Time!$D$3:$T$3, 0) )</f>
        <v>0</v>
      </c>
      <c r="AY110" s="61">
        <f t="shared" si="135"/>
        <v>0</v>
      </c>
      <c r="AZ110" s="63">
        <f>INDEX(Obs_Time!$D$11:$T$211,  MATCH($AF110, Obs_Time!$B$11:$B$211, 0), MATCH(AZ$4, Obs_Time!$D$3:$T$3, 0) )</f>
        <v>0</v>
      </c>
      <c r="BA110" s="61">
        <f t="shared" si="136"/>
        <v>0</v>
      </c>
      <c r="BB110" s="63">
        <f>INDEX(Obs_Time!$D$11:$T$211,  MATCH($AF110, Obs_Time!$B$11:$B$211, 0), MATCH(BB$4, Obs_Time!$D$3:$T$3, 0) )</f>
        <v>0</v>
      </c>
      <c r="BC110" s="61">
        <f t="shared" si="137"/>
        <v>1.0508539764839901E-6</v>
      </c>
      <c r="BD110" s="63">
        <f>INDEX(Obs_Time!$D$11:$T$211,  MATCH($AF110, Obs_Time!$B$11:$B$211, 0), MATCH(BD$4, Obs_Time!$D$3:$T$3, 0) )</f>
        <v>0</v>
      </c>
      <c r="BF110" s="31">
        <f t="shared" si="173"/>
        <v>202</v>
      </c>
      <c r="BG110" s="31">
        <f t="shared" si="139"/>
        <v>203</v>
      </c>
      <c r="BH110" s="57">
        <f t="shared" si="140"/>
        <v>0</v>
      </c>
      <c r="BI110" s="57">
        <f t="shared" si="141"/>
        <v>0</v>
      </c>
      <c r="BJ110" s="57">
        <f t="shared" si="142"/>
        <v>0</v>
      </c>
      <c r="BK110" s="58">
        <f t="shared" si="143"/>
        <v>0</v>
      </c>
      <c r="BL110" s="57">
        <f t="shared" si="144"/>
        <v>0</v>
      </c>
      <c r="BM110" s="57">
        <f t="shared" si="145"/>
        <v>0</v>
      </c>
      <c r="BN110" s="57">
        <f t="shared" si="146"/>
        <v>0</v>
      </c>
      <c r="BQ110" s="57">
        <f t="shared" si="147"/>
        <v>0</v>
      </c>
      <c r="BR110" s="57">
        <f t="shared" si="148"/>
        <v>0</v>
      </c>
      <c r="BS110" s="57">
        <f t="shared" si="149"/>
        <v>0</v>
      </c>
      <c r="BT110" s="57">
        <f t="shared" si="150"/>
        <v>0</v>
      </c>
      <c r="BU110" s="57">
        <f t="shared" si="151"/>
        <v>0</v>
      </c>
      <c r="BV110" s="57">
        <f t="shared" si="152"/>
        <v>0</v>
      </c>
      <c r="BW110" s="57">
        <f t="shared" si="153"/>
        <v>0</v>
      </c>
      <c r="BX110" s="58">
        <f t="shared" si="154"/>
        <v>0</v>
      </c>
      <c r="BY110" s="57">
        <f t="shared" si="155"/>
        <v>0</v>
      </c>
      <c r="BZ110" s="57">
        <f t="shared" si="156"/>
        <v>0</v>
      </c>
      <c r="CA110" s="58">
        <f t="shared" si="157"/>
        <v>0</v>
      </c>
      <c r="CB110" s="57">
        <f t="shared" si="158"/>
        <v>0</v>
      </c>
      <c r="CC110" s="57">
        <f t="shared" si="159"/>
        <v>0</v>
      </c>
      <c r="CD110" s="57">
        <f t="shared" si="160"/>
        <v>0</v>
      </c>
      <c r="CE110" s="57">
        <f t="shared" si="161"/>
        <v>0</v>
      </c>
      <c r="CF110" s="57">
        <f t="shared" si="162"/>
        <v>0</v>
      </c>
      <c r="CG110" s="57">
        <f t="shared" si="163"/>
        <v>0</v>
      </c>
      <c r="CH110" s="57">
        <f t="shared" si="164"/>
        <v>0</v>
      </c>
      <c r="CI110" s="58">
        <f t="shared" si="165"/>
        <v>0</v>
      </c>
      <c r="CJ110" s="57">
        <f t="shared" si="166"/>
        <v>0</v>
      </c>
      <c r="CL110" s="30">
        <f>Obs_Time!B112</f>
        <v>202</v>
      </c>
      <c r="CM110" s="26">
        <f t="shared" si="174"/>
        <v>203</v>
      </c>
      <c r="CN110" s="20">
        <f t="shared" si="99"/>
        <v>0</v>
      </c>
      <c r="CO110" s="20">
        <f t="shared" si="100"/>
        <v>0</v>
      </c>
      <c r="CP110" s="20">
        <f t="shared" si="101"/>
        <v>0</v>
      </c>
      <c r="CQ110" s="106">
        <f t="shared" si="102"/>
        <v>0</v>
      </c>
      <c r="CR110" s="143"/>
      <c r="CS110" s="20">
        <f t="shared" si="103"/>
        <v>0</v>
      </c>
      <c r="CT110" s="20">
        <f t="shared" si="104"/>
        <v>0</v>
      </c>
      <c r="CW110" s="20">
        <f t="shared" si="105"/>
        <v>0</v>
      </c>
      <c r="CX110" s="20">
        <f t="shared" si="106"/>
        <v>0</v>
      </c>
      <c r="CY110" s="20">
        <f t="shared" si="107"/>
        <v>0</v>
      </c>
      <c r="CZ110" s="20">
        <f t="shared" si="108"/>
        <v>0</v>
      </c>
      <c r="DA110" s="20">
        <f t="shared" si="109"/>
        <v>0</v>
      </c>
      <c r="DB110" s="20">
        <f t="shared" si="110"/>
        <v>0</v>
      </c>
      <c r="DC110" s="20">
        <f t="shared" si="111"/>
        <v>0</v>
      </c>
      <c r="DD110" s="106">
        <f t="shared" si="112"/>
        <v>0</v>
      </c>
      <c r="DE110" s="20">
        <f t="shared" si="113"/>
        <v>0</v>
      </c>
      <c r="DF110" s="20">
        <f t="shared" si="114"/>
        <v>0</v>
      </c>
      <c r="DG110" s="106">
        <f t="shared" si="115"/>
        <v>0</v>
      </c>
      <c r="DH110" s="143"/>
      <c r="DI110" s="20">
        <f t="shared" si="116"/>
        <v>0</v>
      </c>
      <c r="DJ110" s="20">
        <f t="shared" si="117"/>
        <v>0</v>
      </c>
      <c r="DK110" s="20">
        <f t="shared" si="118"/>
        <v>0</v>
      </c>
      <c r="DL110" s="143"/>
      <c r="DM110" s="20">
        <f t="shared" si="119"/>
        <v>0</v>
      </c>
      <c r="DN110" s="20">
        <f t="shared" si="120"/>
        <v>0</v>
      </c>
      <c r="DO110" s="106">
        <f t="shared" si="121"/>
        <v>0</v>
      </c>
      <c r="DP110" s="20">
        <f t="shared" si="122"/>
        <v>0</v>
      </c>
      <c r="DR110" s="31">
        <f t="shared" si="168"/>
        <v>101</v>
      </c>
      <c r="DS110" s="26">
        <f t="shared" si="169"/>
        <v>101.5</v>
      </c>
      <c r="DT110" s="101">
        <f t="shared" si="123"/>
        <v>177.20000000000002</v>
      </c>
      <c r="DU110" s="101">
        <f t="shared" si="124"/>
        <v>78.81</v>
      </c>
      <c r="DV110" s="101">
        <f t="shared" si="125"/>
        <v>46.87</v>
      </c>
      <c r="DW110" s="102">
        <f t="shared" si="170"/>
        <v>266.38</v>
      </c>
      <c r="DX110" s="144"/>
      <c r="DY110" s="101">
        <f t="shared" si="171"/>
        <v>17.399999999999999</v>
      </c>
      <c r="DZ110" s="101">
        <f t="shared" si="172"/>
        <v>17.88</v>
      </c>
      <c r="EB110" s="84">
        <f>MODEL_DATA!B107</f>
        <v>101</v>
      </c>
      <c r="EC110" s="84">
        <f>MODEL_DATA!C107</f>
        <v>51.52</v>
      </c>
      <c r="ED110" s="84">
        <f>MODEL_DATA!D107</f>
        <v>0</v>
      </c>
      <c r="EE110" s="84">
        <f>MODEL_DATA!E107</f>
        <v>78.81</v>
      </c>
      <c r="EF110" s="84">
        <f>MODEL_DATA!F107</f>
        <v>0</v>
      </c>
      <c r="EG110" s="84">
        <f>MODEL_DATA!G107</f>
        <v>0</v>
      </c>
      <c r="EH110" s="84">
        <f>MODEL_DATA!H107</f>
        <v>46.76</v>
      </c>
      <c r="EI110" s="84">
        <f>MODEL_DATA!I107</f>
        <v>0.11</v>
      </c>
      <c r="EJ110" s="99">
        <f>MODEL_DATA!J107</f>
        <v>0</v>
      </c>
      <c r="EK110" s="84">
        <f>MODEL_DATA!K107</f>
        <v>0</v>
      </c>
      <c r="EL110" s="84">
        <f>MODEL_DATA!L107</f>
        <v>0</v>
      </c>
      <c r="EM110" s="99">
        <f>MODEL_DATA!M107</f>
        <v>155.38999999999999</v>
      </c>
      <c r="EN110" s="84">
        <f>MODEL_DATA!N107</f>
        <v>195.07</v>
      </c>
      <c r="EO110" s="84">
        <f>MODEL_DATA!O107</f>
        <v>17.25</v>
      </c>
      <c r="EP110" s="84">
        <f>MODEL_DATA!P107</f>
        <v>17.22</v>
      </c>
      <c r="EQ110" s="84">
        <f>MODEL_DATA!Q107</f>
        <v>110.99</v>
      </c>
      <c r="ER110" s="84">
        <f>MODEL_DATA!R107</f>
        <v>107.68</v>
      </c>
      <c r="ES110" s="84">
        <f>MODEL_DATA!S107</f>
        <v>0.15</v>
      </c>
      <c r="ET110" s="84">
        <f>MODEL_DATA!T107</f>
        <v>0.66</v>
      </c>
      <c r="EU110" s="99">
        <f>MODEL_DATA!U107</f>
        <v>0.16</v>
      </c>
      <c r="EV110" s="84">
        <f>MODEL_DATA!V107</f>
        <v>0.05</v>
      </c>
    </row>
    <row r="111" spans="32:152" x14ac:dyDescent="0.25">
      <c r="AF111" s="32">
        <f t="shared" si="175"/>
        <v>202</v>
      </c>
      <c r="AG111" s="61">
        <f t="shared" si="126"/>
        <v>0</v>
      </c>
      <c r="AH111" s="63">
        <f>INDEX(Obs_Time!$D$11:$T$211,  MATCH($AF111, Obs_Time!$B$11:$B$211, 0), MATCH(AH$4, Obs_Time!$D$3:$T$3, 0) )</f>
        <v>0</v>
      </c>
      <c r="AI111" s="61">
        <f t="shared" si="127"/>
        <v>0</v>
      </c>
      <c r="AJ111" s="63">
        <f>INDEX(Obs_Time!$D$11:$T$211,  MATCH($AF111, Obs_Time!$B$11:$B$211, 0), MATCH(AJ$4, Obs_Time!$D$3:$T$3, 0) )</f>
        <v>0</v>
      </c>
      <c r="AK111" s="61">
        <f t="shared" si="128"/>
        <v>0</v>
      </c>
      <c r="AL111" s="63">
        <f>INDEX(Obs_Time!$D$11:$T$211,  MATCH($AF111, Obs_Time!$B$11:$B$211, 0), MATCH(AL$4, Obs_Time!$D$3:$T$3, 0) )</f>
        <v>0</v>
      </c>
      <c r="AM111" s="61">
        <f t="shared" si="129"/>
        <v>0</v>
      </c>
      <c r="AN111" s="63">
        <f>INDEX(Obs_Time!$D$11:$T$211,  MATCH($AF111, Obs_Time!$B$11:$B$211, 0), MATCH(AN$4, Obs_Time!$D$3:$T$3, 0) )</f>
        <v>0</v>
      </c>
      <c r="AO111" s="61">
        <f t="shared" si="130"/>
        <v>0</v>
      </c>
      <c r="AP111" s="63">
        <f>INDEX(Obs_Time!$D$11:$T$211,  MATCH($AF111, Obs_Time!$B$11:$B$211, 0), MATCH(AP$4, Obs_Time!$D$3:$T$3, 0) )</f>
        <v>0</v>
      </c>
      <c r="AQ111" s="61">
        <f t="shared" si="131"/>
        <v>0</v>
      </c>
      <c r="AR111" s="63">
        <f>INDEX(Obs_Time!$D$11:$T$211,  MATCH($AF111, Obs_Time!$B$11:$B$211, 0), MATCH(AR$4, Obs_Time!$D$3:$T$3, 0) )</f>
        <v>0</v>
      </c>
      <c r="AS111" s="61">
        <f t="shared" si="132"/>
        <v>0</v>
      </c>
      <c r="AT111" s="63">
        <f>INDEX(Obs_Time!$D$11:$T$211,  MATCH($AF111, Obs_Time!$B$11:$B$211, 0), MATCH(AT$4, Obs_Time!$D$3:$T$3, 0) )</f>
        <v>0</v>
      </c>
      <c r="AU111" s="61">
        <f t="shared" si="133"/>
        <v>0</v>
      </c>
      <c r="AV111" s="63">
        <f>INDEX(Obs_Time!$D$11:$T$211,  MATCH($AF111, Obs_Time!$B$11:$B$211, 0), MATCH(AV$4, Obs_Time!$D$3:$T$3, 0) )</f>
        <v>0</v>
      </c>
      <c r="AW111" s="61">
        <f t="shared" si="134"/>
        <v>0</v>
      </c>
      <c r="AX111" s="63">
        <f>INDEX(Obs_Time!$D$11:$T$211,  MATCH($AF111, Obs_Time!$B$11:$B$211, 0), MATCH(AX$4, Obs_Time!$D$3:$T$3, 0) )</f>
        <v>0</v>
      </c>
      <c r="AY111" s="61">
        <f t="shared" si="135"/>
        <v>0</v>
      </c>
      <c r="AZ111" s="63">
        <f>INDEX(Obs_Time!$D$11:$T$211,  MATCH($AF111, Obs_Time!$B$11:$B$211, 0), MATCH(AZ$4, Obs_Time!$D$3:$T$3, 0) )</f>
        <v>0</v>
      </c>
      <c r="BA111" s="61">
        <f t="shared" si="136"/>
        <v>0</v>
      </c>
      <c r="BB111" s="63">
        <f>INDEX(Obs_Time!$D$11:$T$211,  MATCH($AF111, Obs_Time!$B$11:$B$211, 0), MATCH(BB$4, Obs_Time!$D$3:$T$3, 0) )</f>
        <v>0</v>
      </c>
      <c r="BC111" s="61">
        <f t="shared" si="137"/>
        <v>0</v>
      </c>
      <c r="BD111" s="63">
        <f>INDEX(Obs_Time!$D$11:$T$211,  MATCH($AF111, Obs_Time!$B$11:$B$211, 0), MATCH(BD$4, Obs_Time!$D$3:$T$3, 0) )</f>
        <v>0</v>
      </c>
      <c r="BF111" s="31">
        <f t="shared" si="173"/>
        <v>204</v>
      </c>
      <c r="BG111" s="31">
        <f t="shared" si="139"/>
        <v>205</v>
      </c>
      <c r="BH111" s="57">
        <f t="shared" si="140"/>
        <v>0</v>
      </c>
      <c r="BI111" s="57">
        <f t="shared" si="141"/>
        <v>0</v>
      </c>
      <c r="BJ111" s="57">
        <f t="shared" si="142"/>
        <v>0</v>
      </c>
      <c r="BK111" s="58">
        <f t="shared" si="143"/>
        <v>0</v>
      </c>
      <c r="BL111" s="57">
        <f t="shared" si="144"/>
        <v>0</v>
      </c>
      <c r="BM111" s="57">
        <f t="shared" si="145"/>
        <v>0</v>
      </c>
      <c r="BN111" s="57">
        <f t="shared" si="146"/>
        <v>0</v>
      </c>
      <c r="BQ111" s="57">
        <f t="shared" si="147"/>
        <v>0</v>
      </c>
      <c r="BR111" s="57">
        <f t="shared" si="148"/>
        <v>0</v>
      </c>
      <c r="BS111" s="57">
        <f t="shared" si="149"/>
        <v>0</v>
      </c>
      <c r="BT111" s="57">
        <f t="shared" si="150"/>
        <v>0</v>
      </c>
      <c r="BU111" s="57">
        <f t="shared" si="151"/>
        <v>0</v>
      </c>
      <c r="BV111" s="57">
        <f t="shared" si="152"/>
        <v>0</v>
      </c>
      <c r="BW111" s="57">
        <f t="shared" si="153"/>
        <v>0</v>
      </c>
      <c r="BX111" s="58">
        <f t="shared" si="154"/>
        <v>0</v>
      </c>
      <c r="BY111" s="57">
        <f t="shared" si="155"/>
        <v>0</v>
      </c>
      <c r="BZ111" s="57">
        <f t="shared" si="156"/>
        <v>0</v>
      </c>
      <c r="CA111" s="58">
        <f t="shared" si="157"/>
        <v>0</v>
      </c>
      <c r="CB111" s="57">
        <f t="shared" si="158"/>
        <v>0</v>
      </c>
      <c r="CC111" s="57">
        <f t="shared" si="159"/>
        <v>0</v>
      </c>
      <c r="CD111" s="57">
        <f t="shared" si="160"/>
        <v>0</v>
      </c>
      <c r="CE111" s="57">
        <f t="shared" si="161"/>
        <v>0</v>
      </c>
      <c r="CF111" s="57">
        <f t="shared" si="162"/>
        <v>0</v>
      </c>
      <c r="CG111" s="57">
        <f t="shared" si="163"/>
        <v>0</v>
      </c>
      <c r="CH111" s="57">
        <f t="shared" si="164"/>
        <v>0</v>
      </c>
      <c r="CI111" s="58">
        <f t="shared" si="165"/>
        <v>0</v>
      </c>
      <c r="CJ111" s="57">
        <f t="shared" si="166"/>
        <v>0</v>
      </c>
      <c r="CL111" s="30">
        <f>Obs_Time!B113</f>
        <v>204</v>
      </c>
      <c r="CM111" s="26">
        <f t="shared" si="174"/>
        <v>205</v>
      </c>
      <c r="CN111" s="20">
        <f t="shared" si="99"/>
        <v>0</v>
      </c>
      <c r="CO111" s="20">
        <f t="shared" si="100"/>
        <v>0</v>
      </c>
      <c r="CP111" s="20">
        <f t="shared" si="101"/>
        <v>0</v>
      </c>
      <c r="CQ111" s="106">
        <f t="shared" si="102"/>
        <v>0</v>
      </c>
      <c r="CR111" s="143"/>
      <c r="CS111" s="20">
        <f t="shared" si="103"/>
        <v>0</v>
      </c>
      <c r="CT111" s="20">
        <f t="shared" si="104"/>
        <v>0</v>
      </c>
      <c r="CW111" s="20">
        <f t="shared" si="105"/>
        <v>0</v>
      </c>
      <c r="CX111" s="20">
        <f t="shared" si="106"/>
        <v>0</v>
      </c>
      <c r="CY111" s="20">
        <f t="shared" si="107"/>
        <v>0</v>
      </c>
      <c r="CZ111" s="20">
        <f t="shared" si="108"/>
        <v>0</v>
      </c>
      <c r="DA111" s="20">
        <f t="shared" si="109"/>
        <v>0</v>
      </c>
      <c r="DB111" s="20">
        <f t="shared" si="110"/>
        <v>0</v>
      </c>
      <c r="DC111" s="20">
        <f t="shared" si="111"/>
        <v>0</v>
      </c>
      <c r="DD111" s="106">
        <f t="shared" si="112"/>
        <v>0</v>
      </c>
      <c r="DE111" s="20">
        <f t="shared" si="113"/>
        <v>0</v>
      </c>
      <c r="DF111" s="20">
        <f t="shared" si="114"/>
        <v>0</v>
      </c>
      <c r="DG111" s="106">
        <f t="shared" si="115"/>
        <v>0</v>
      </c>
      <c r="DH111" s="143"/>
      <c r="DI111" s="20">
        <f t="shared" si="116"/>
        <v>0</v>
      </c>
      <c r="DJ111" s="20">
        <f t="shared" si="117"/>
        <v>0</v>
      </c>
      <c r="DK111" s="20">
        <f t="shared" si="118"/>
        <v>0</v>
      </c>
      <c r="DL111" s="143"/>
      <c r="DM111" s="20">
        <f t="shared" si="119"/>
        <v>0</v>
      </c>
      <c r="DN111" s="20">
        <f t="shared" si="120"/>
        <v>0</v>
      </c>
      <c r="DO111" s="106">
        <f t="shared" si="121"/>
        <v>0</v>
      </c>
      <c r="DP111" s="20">
        <f t="shared" si="122"/>
        <v>0</v>
      </c>
      <c r="DR111" s="31">
        <f t="shared" si="168"/>
        <v>102</v>
      </c>
      <c r="DS111" s="26">
        <f t="shared" si="169"/>
        <v>102.5</v>
      </c>
      <c r="DT111" s="101">
        <f t="shared" si="123"/>
        <v>173.92</v>
      </c>
      <c r="DU111" s="101">
        <f t="shared" si="124"/>
        <v>71.72</v>
      </c>
      <c r="DV111" s="101">
        <f t="shared" si="125"/>
        <v>50.76</v>
      </c>
      <c r="DW111" s="102">
        <f t="shared" si="170"/>
        <v>260.77999999999997</v>
      </c>
      <c r="DX111" s="144"/>
      <c r="DY111" s="101">
        <f t="shared" si="171"/>
        <v>16.95</v>
      </c>
      <c r="DZ111" s="101">
        <f t="shared" si="172"/>
        <v>17.439999999999998</v>
      </c>
      <c r="EB111" s="84">
        <f>MODEL_DATA!B108</f>
        <v>102</v>
      </c>
      <c r="EC111" s="84">
        <f>MODEL_DATA!C108</f>
        <v>51.44</v>
      </c>
      <c r="ED111" s="84">
        <f>MODEL_DATA!D108</f>
        <v>0</v>
      </c>
      <c r="EE111" s="84">
        <f>MODEL_DATA!E108</f>
        <v>71.72</v>
      </c>
      <c r="EF111" s="84">
        <f>MODEL_DATA!F108</f>
        <v>0</v>
      </c>
      <c r="EG111" s="84">
        <f>MODEL_DATA!G108</f>
        <v>0</v>
      </c>
      <c r="EH111" s="84">
        <f>MODEL_DATA!H108</f>
        <v>50.72</v>
      </c>
      <c r="EI111" s="84">
        <f>MODEL_DATA!I108</f>
        <v>0.04</v>
      </c>
      <c r="EJ111" s="99">
        <f>MODEL_DATA!J108</f>
        <v>0</v>
      </c>
      <c r="EK111" s="84">
        <f>MODEL_DATA!K108</f>
        <v>0</v>
      </c>
      <c r="EL111" s="84">
        <f>MODEL_DATA!L108</f>
        <v>0</v>
      </c>
      <c r="EM111" s="99">
        <f>MODEL_DATA!M108</f>
        <v>159.6</v>
      </c>
      <c r="EN111" s="84">
        <f>MODEL_DATA!N108</f>
        <v>188.89</v>
      </c>
      <c r="EO111" s="84">
        <f>MODEL_DATA!O108</f>
        <v>16.95</v>
      </c>
      <c r="EP111" s="84">
        <f>MODEL_DATA!P108</f>
        <v>17.149999999999999</v>
      </c>
      <c r="EQ111" s="84">
        <f>MODEL_DATA!Q108</f>
        <v>101.18</v>
      </c>
      <c r="ER111" s="84">
        <f>MODEL_DATA!R108</f>
        <v>121.16</v>
      </c>
      <c r="ES111" s="84">
        <f>MODEL_DATA!S108</f>
        <v>0</v>
      </c>
      <c r="ET111" s="84">
        <f>MODEL_DATA!T108</f>
        <v>0.28999999999999998</v>
      </c>
      <c r="EU111" s="99">
        <f>MODEL_DATA!U108</f>
        <v>0.17</v>
      </c>
      <c r="EV111" s="84">
        <f>MODEL_DATA!V108</f>
        <v>0.19</v>
      </c>
    </row>
    <row r="112" spans="32:152" x14ac:dyDescent="0.25">
      <c r="AF112" s="32">
        <f t="shared" si="175"/>
        <v>204</v>
      </c>
      <c r="AG112" s="61">
        <f t="shared" si="126"/>
        <v>0</v>
      </c>
      <c r="AH112" s="63">
        <f>INDEX(Obs_Time!$D$11:$T$211,  MATCH($AF112, Obs_Time!$B$11:$B$211, 0), MATCH(AH$4, Obs_Time!$D$3:$T$3, 0) )</f>
        <v>0</v>
      </c>
      <c r="AI112" s="61">
        <f t="shared" si="127"/>
        <v>0</v>
      </c>
      <c r="AJ112" s="63">
        <f>INDEX(Obs_Time!$D$11:$T$211,  MATCH($AF112, Obs_Time!$B$11:$B$211, 0), MATCH(AJ$4, Obs_Time!$D$3:$T$3, 0) )</f>
        <v>0</v>
      </c>
      <c r="AK112" s="61">
        <f t="shared" si="128"/>
        <v>0</v>
      </c>
      <c r="AL112" s="63">
        <f>INDEX(Obs_Time!$D$11:$T$211,  MATCH($AF112, Obs_Time!$B$11:$B$211, 0), MATCH(AL$4, Obs_Time!$D$3:$T$3, 0) )</f>
        <v>0</v>
      </c>
      <c r="AM112" s="61">
        <f t="shared" si="129"/>
        <v>0</v>
      </c>
      <c r="AN112" s="63">
        <f>INDEX(Obs_Time!$D$11:$T$211,  MATCH($AF112, Obs_Time!$B$11:$B$211, 0), MATCH(AN$4, Obs_Time!$D$3:$T$3, 0) )</f>
        <v>0</v>
      </c>
      <c r="AO112" s="61">
        <f t="shared" si="130"/>
        <v>0</v>
      </c>
      <c r="AP112" s="63">
        <f>INDEX(Obs_Time!$D$11:$T$211,  MATCH($AF112, Obs_Time!$B$11:$B$211, 0), MATCH(AP$4, Obs_Time!$D$3:$T$3, 0) )</f>
        <v>0</v>
      </c>
      <c r="AQ112" s="61">
        <f t="shared" si="131"/>
        <v>0</v>
      </c>
      <c r="AR112" s="63">
        <f>INDEX(Obs_Time!$D$11:$T$211,  MATCH($AF112, Obs_Time!$B$11:$B$211, 0), MATCH(AR$4, Obs_Time!$D$3:$T$3, 0) )</f>
        <v>0</v>
      </c>
      <c r="AS112" s="61">
        <f t="shared" si="132"/>
        <v>0</v>
      </c>
      <c r="AT112" s="63">
        <f>INDEX(Obs_Time!$D$11:$T$211,  MATCH($AF112, Obs_Time!$B$11:$B$211, 0), MATCH(AT$4, Obs_Time!$D$3:$T$3, 0) )</f>
        <v>0</v>
      </c>
      <c r="AU112" s="61">
        <f t="shared" si="133"/>
        <v>0</v>
      </c>
      <c r="AV112" s="63">
        <f>INDEX(Obs_Time!$D$11:$T$211,  MATCH($AF112, Obs_Time!$B$11:$B$211, 0), MATCH(AV$4, Obs_Time!$D$3:$T$3, 0) )</f>
        <v>0</v>
      </c>
      <c r="AW112" s="61">
        <f t="shared" si="134"/>
        <v>0</v>
      </c>
      <c r="AX112" s="63">
        <f>INDEX(Obs_Time!$D$11:$T$211,  MATCH($AF112, Obs_Time!$B$11:$B$211, 0), MATCH(AX$4, Obs_Time!$D$3:$T$3, 0) )</f>
        <v>0</v>
      </c>
      <c r="AY112" s="61">
        <f t="shared" si="135"/>
        <v>0</v>
      </c>
      <c r="AZ112" s="63">
        <f>INDEX(Obs_Time!$D$11:$T$211,  MATCH($AF112, Obs_Time!$B$11:$B$211, 0), MATCH(AZ$4, Obs_Time!$D$3:$T$3, 0) )</f>
        <v>0</v>
      </c>
      <c r="BA112" s="61">
        <f t="shared" si="136"/>
        <v>0</v>
      </c>
      <c r="BB112" s="63">
        <f>INDEX(Obs_Time!$D$11:$T$211,  MATCH($AF112, Obs_Time!$B$11:$B$211, 0), MATCH(BB$4, Obs_Time!$D$3:$T$3, 0) )</f>
        <v>0</v>
      </c>
      <c r="BC112" s="61">
        <f t="shared" si="137"/>
        <v>0</v>
      </c>
      <c r="BD112" s="63">
        <f>INDEX(Obs_Time!$D$11:$T$211,  MATCH($AF112, Obs_Time!$B$11:$B$211, 0), MATCH(BD$4, Obs_Time!$D$3:$T$3, 0) )</f>
        <v>0</v>
      </c>
      <c r="BF112" s="31">
        <f t="shared" si="173"/>
        <v>206</v>
      </c>
      <c r="BG112" s="31">
        <f t="shared" si="139"/>
        <v>207</v>
      </c>
      <c r="BH112" s="57">
        <f t="shared" si="140"/>
        <v>0</v>
      </c>
      <c r="BI112" s="57">
        <f t="shared" si="141"/>
        <v>0</v>
      </c>
      <c r="BJ112" s="57">
        <f t="shared" si="142"/>
        <v>0</v>
      </c>
      <c r="BK112" s="58">
        <f t="shared" si="143"/>
        <v>0</v>
      </c>
      <c r="BL112" s="57">
        <f t="shared" si="144"/>
        <v>0</v>
      </c>
      <c r="BM112" s="57">
        <f t="shared" si="145"/>
        <v>0</v>
      </c>
      <c r="BN112" s="57">
        <f t="shared" si="146"/>
        <v>0</v>
      </c>
      <c r="BQ112" s="57">
        <f t="shared" si="147"/>
        <v>0</v>
      </c>
      <c r="BR112" s="57">
        <f t="shared" si="148"/>
        <v>0</v>
      </c>
      <c r="BS112" s="57">
        <f t="shared" si="149"/>
        <v>0</v>
      </c>
      <c r="BT112" s="57">
        <f t="shared" si="150"/>
        <v>0</v>
      </c>
      <c r="BU112" s="57">
        <f t="shared" si="151"/>
        <v>0</v>
      </c>
      <c r="BV112" s="57">
        <f t="shared" si="152"/>
        <v>0</v>
      </c>
      <c r="BW112" s="57">
        <f t="shared" si="153"/>
        <v>0</v>
      </c>
      <c r="BX112" s="58">
        <f t="shared" si="154"/>
        <v>0</v>
      </c>
      <c r="BY112" s="57">
        <f t="shared" si="155"/>
        <v>0</v>
      </c>
      <c r="BZ112" s="57">
        <f t="shared" si="156"/>
        <v>0</v>
      </c>
      <c r="CA112" s="58">
        <f t="shared" si="157"/>
        <v>0</v>
      </c>
      <c r="CB112" s="57">
        <f t="shared" si="158"/>
        <v>0</v>
      </c>
      <c r="CC112" s="57">
        <f t="shared" si="159"/>
        <v>0</v>
      </c>
      <c r="CD112" s="57">
        <f t="shared" si="160"/>
        <v>0</v>
      </c>
      <c r="CE112" s="57">
        <f t="shared" si="161"/>
        <v>0</v>
      </c>
      <c r="CF112" s="57">
        <f t="shared" si="162"/>
        <v>0</v>
      </c>
      <c r="CG112" s="57">
        <f t="shared" si="163"/>
        <v>0</v>
      </c>
      <c r="CH112" s="57">
        <f t="shared" si="164"/>
        <v>0</v>
      </c>
      <c r="CI112" s="58">
        <f t="shared" si="165"/>
        <v>0</v>
      </c>
      <c r="CJ112" s="57">
        <f t="shared" si="166"/>
        <v>0</v>
      </c>
      <c r="CL112" s="30">
        <f>Obs_Time!B114</f>
        <v>206</v>
      </c>
      <c r="CM112" s="26">
        <f t="shared" si="174"/>
        <v>207</v>
      </c>
      <c r="CN112" s="20">
        <f t="shared" si="99"/>
        <v>0</v>
      </c>
      <c r="CO112" s="20">
        <f t="shared" si="100"/>
        <v>0</v>
      </c>
      <c r="CP112" s="20">
        <f t="shared" si="101"/>
        <v>0</v>
      </c>
      <c r="CQ112" s="106">
        <f t="shared" si="102"/>
        <v>0</v>
      </c>
      <c r="CR112" s="143"/>
      <c r="CS112" s="20">
        <f t="shared" si="103"/>
        <v>0</v>
      </c>
      <c r="CT112" s="20">
        <f t="shared" si="104"/>
        <v>0</v>
      </c>
      <c r="CW112" s="20">
        <f t="shared" si="105"/>
        <v>0</v>
      </c>
      <c r="CX112" s="20">
        <f t="shared" si="106"/>
        <v>0</v>
      </c>
      <c r="CY112" s="20">
        <f t="shared" si="107"/>
        <v>0</v>
      </c>
      <c r="CZ112" s="20">
        <f t="shared" si="108"/>
        <v>0</v>
      </c>
      <c r="DA112" s="20">
        <f t="shared" si="109"/>
        <v>0</v>
      </c>
      <c r="DB112" s="20">
        <f t="shared" si="110"/>
        <v>0</v>
      </c>
      <c r="DC112" s="20">
        <f t="shared" si="111"/>
        <v>0</v>
      </c>
      <c r="DD112" s="106">
        <f t="shared" si="112"/>
        <v>0</v>
      </c>
      <c r="DE112" s="20">
        <f t="shared" si="113"/>
        <v>0</v>
      </c>
      <c r="DF112" s="20">
        <f t="shared" si="114"/>
        <v>0</v>
      </c>
      <c r="DG112" s="106">
        <f t="shared" si="115"/>
        <v>0</v>
      </c>
      <c r="DH112" s="143"/>
      <c r="DI112" s="20">
        <f t="shared" si="116"/>
        <v>0</v>
      </c>
      <c r="DJ112" s="20">
        <f t="shared" si="117"/>
        <v>0</v>
      </c>
      <c r="DK112" s="20">
        <f t="shared" si="118"/>
        <v>0</v>
      </c>
      <c r="DL112" s="143"/>
      <c r="DM112" s="20">
        <f t="shared" si="119"/>
        <v>0</v>
      </c>
      <c r="DN112" s="20">
        <f t="shared" si="120"/>
        <v>0</v>
      </c>
      <c r="DO112" s="106">
        <f t="shared" si="121"/>
        <v>0</v>
      </c>
      <c r="DP112" s="20">
        <f t="shared" si="122"/>
        <v>0</v>
      </c>
      <c r="DR112" s="31">
        <f t="shared" si="168"/>
        <v>103</v>
      </c>
      <c r="DS112" s="26">
        <f t="shared" si="169"/>
        <v>103.5</v>
      </c>
      <c r="DT112" s="101">
        <f t="shared" si="123"/>
        <v>175.86999999999998</v>
      </c>
      <c r="DU112" s="101">
        <f t="shared" si="124"/>
        <v>82.48</v>
      </c>
      <c r="DV112" s="101">
        <f t="shared" si="125"/>
        <v>45.669999999999995</v>
      </c>
      <c r="DW112" s="102">
        <f t="shared" si="170"/>
        <v>248.54000000000002</v>
      </c>
      <c r="DX112" s="144"/>
      <c r="DY112" s="101">
        <f t="shared" si="171"/>
        <v>14.79</v>
      </c>
      <c r="DZ112" s="101">
        <f t="shared" si="172"/>
        <v>15.27</v>
      </c>
      <c r="EB112" s="84">
        <f>MODEL_DATA!B109</f>
        <v>103</v>
      </c>
      <c r="EC112" s="84">
        <f>MODEL_DATA!C109</f>
        <v>47.72</v>
      </c>
      <c r="ED112" s="84">
        <f>MODEL_DATA!D109</f>
        <v>0</v>
      </c>
      <c r="EE112" s="84">
        <f>MODEL_DATA!E109</f>
        <v>82.48</v>
      </c>
      <c r="EF112" s="84">
        <f>MODEL_DATA!F109</f>
        <v>0</v>
      </c>
      <c r="EG112" s="84">
        <f>MODEL_DATA!G109</f>
        <v>0</v>
      </c>
      <c r="EH112" s="84">
        <f>MODEL_DATA!H109</f>
        <v>45.66</v>
      </c>
      <c r="EI112" s="84">
        <f>MODEL_DATA!I109</f>
        <v>0.01</v>
      </c>
      <c r="EJ112" s="99">
        <f>MODEL_DATA!J109</f>
        <v>0</v>
      </c>
      <c r="EK112" s="84">
        <f>MODEL_DATA!K109</f>
        <v>0</v>
      </c>
      <c r="EL112" s="84">
        <f>MODEL_DATA!L109</f>
        <v>0</v>
      </c>
      <c r="EM112" s="99">
        <f>MODEL_DATA!M109</f>
        <v>141.24</v>
      </c>
      <c r="EN112" s="84">
        <f>MODEL_DATA!N109</f>
        <v>185.48</v>
      </c>
      <c r="EO112" s="84">
        <f>MODEL_DATA!O109</f>
        <v>14.79</v>
      </c>
      <c r="EP112" s="84">
        <f>MODEL_DATA!P109</f>
        <v>15.04</v>
      </c>
      <c r="EQ112" s="84">
        <f>MODEL_DATA!Q109</f>
        <v>107.3</v>
      </c>
      <c r="ER112" s="84">
        <f>MODEL_DATA!R109</f>
        <v>115.28</v>
      </c>
      <c r="ES112" s="84">
        <f>MODEL_DATA!S109</f>
        <v>0</v>
      </c>
      <c r="ET112" s="84">
        <f>MODEL_DATA!T109</f>
        <v>0.23</v>
      </c>
      <c r="EU112" s="99">
        <f>MODEL_DATA!U109</f>
        <v>0.06</v>
      </c>
      <c r="EV112" s="84">
        <f>MODEL_DATA!V109</f>
        <v>0.11</v>
      </c>
    </row>
    <row r="113" spans="32:152" x14ac:dyDescent="0.25">
      <c r="AF113" s="32">
        <f t="shared" si="175"/>
        <v>206</v>
      </c>
      <c r="AG113" s="61">
        <f t="shared" si="126"/>
        <v>0</v>
      </c>
      <c r="AH113" s="63">
        <f>INDEX(Obs_Time!$D$11:$T$211,  MATCH($AF113, Obs_Time!$B$11:$B$211, 0), MATCH(AH$4, Obs_Time!$D$3:$T$3, 0) )</f>
        <v>0</v>
      </c>
      <c r="AI113" s="61">
        <f t="shared" si="127"/>
        <v>0</v>
      </c>
      <c r="AJ113" s="63">
        <f>INDEX(Obs_Time!$D$11:$T$211,  MATCH($AF113, Obs_Time!$B$11:$B$211, 0), MATCH(AJ$4, Obs_Time!$D$3:$T$3, 0) )</f>
        <v>0</v>
      </c>
      <c r="AK113" s="61">
        <f t="shared" si="128"/>
        <v>0</v>
      </c>
      <c r="AL113" s="63">
        <f>INDEX(Obs_Time!$D$11:$T$211,  MATCH($AF113, Obs_Time!$B$11:$B$211, 0), MATCH(AL$4, Obs_Time!$D$3:$T$3, 0) )</f>
        <v>0</v>
      </c>
      <c r="AM113" s="61">
        <f t="shared" si="129"/>
        <v>0</v>
      </c>
      <c r="AN113" s="63">
        <f>INDEX(Obs_Time!$D$11:$T$211,  MATCH($AF113, Obs_Time!$B$11:$B$211, 0), MATCH(AN$4, Obs_Time!$D$3:$T$3, 0) )</f>
        <v>0</v>
      </c>
      <c r="AO113" s="61">
        <f t="shared" si="130"/>
        <v>0</v>
      </c>
      <c r="AP113" s="63">
        <f>INDEX(Obs_Time!$D$11:$T$211,  MATCH($AF113, Obs_Time!$B$11:$B$211, 0), MATCH(AP$4, Obs_Time!$D$3:$T$3, 0) )</f>
        <v>0</v>
      </c>
      <c r="AQ113" s="61">
        <f t="shared" si="131"/>
        <v>0</v>
      </c>
      <c r="AR113" s="63">
        <f>INDEX(Obs_Time!$D$11:$T$211,  MATCH($AF113, Obs_Time!$B$11:$B$211, 0), MATCH(AR$4, Obs_Time!$D$3:$T$3, 0) )</f>
        <v>0</v>
      </c>
      <c r="AS113" s="61">
        <f t="shared" si="132"/>
        <v>0</v>
      </c>
      <c r="AT113" s="63">
        <f>INDEX(Obs_Time!$D$11:$T$211,  MATCH($AF113, Obs_Time!$B$11:$B$211, 0), MATCH(AT$4, Obs_Time!$D$3:$T$3, 0) )</f>
        <v>0</v>
      </c>
      <c r="AU113" s="61">
        <f t="shared" si="133"/>
        <v>0</v>
      </c>
      <c r="AV113" s="63">
        <f>INDEX(Obs_Time!$D$11:$T$211,  MATCH($AF113, Obs_Time!$B$11:$B$211, 0), MATCH(AV$4, Obs_Time!$D$3:$T$3, 0) )</f>
        <v>0</v>
      </c>
      <c r="AW113" s="61">
        <f t="shared" si="134"/>
        <v>0</v>
      </c>
      <c r="AX113" s="63">
        <f>INDEX(Obs_Time!$D$11:$T$211,  MATCH($AF113, Obs_Time!$B$11:$B$211, 0), MATCH(AX$4, Obs_Time!$D$3:$T$3, 0) )</f>
        <v>0</v>
      </c>
      <c r="AY113" s="61">
        <f t="shared" si="135"/>
        <v>0</v>
      </c>
      <c r="AZ113" s="63">
        <f>INDEX(Obs_Time!$D$11:$T$211,  MATCH($AF113, Obs_Time!$B$11:$B$211, 0), MATCH(AZ$4, Obs_Time!$D$3:$T$3, 0) )</f>
        <v>0</v>
      </c>
      <c r="BA113" s="61">
        <f t="shared" si="136"/>
        <v>0</v>
      </c>
      <c r="BB113" s="63">
        <f>INDEX(Obs_Time!$D$11:$T$211,  MATCH($AF113, Obs_Time!$B$11:$B$211, 0), MATCH(BB$4, Obs_Time!$D$3:$T$3, 0) )</f>
        <v>0</v>
      </c>
      <c r="BC113" s="61">
        <f t="shared" si="137"/>
        <v>0</v>
      </c>
      <c r="BD113" s="63">
        <f>INDEX(Obs_Time!$D$11:$T$211,  MATCH($AF113, Obs_Time!$B$11:$B$211, 0), MATCH(BD$4, Obs_Time!$D$3:$T$3, 0) )</f>
        <v>0</v>
      </c>
      <c r="BF113" s="31">
        <f t="shared" si="173"/>
        <v>208</v>
      </c>
      <c r="BG113" s="31">
        <f t="shared" si="139"/>
        <v>209</v>
      </c>
      <c r="BH113" s="57">
        <f t="shared" si="140"/>
        <v>0</v>
      </c>
      <c r="BI113" s="57">
        <f t="shared" si="141"/>
        <v>0</v>
      </c>
      <c r="BJ113" s="57">
        <f t="shared" si="142"/>
        <v>0</v>
      </c>
      <c r="BK113" s="58">
        <f t="shared" si="143"/>
        <v>0</v>
      </c>
      <c r="BL113" s="57">
        <f t="shared" si="144"/>
        <v>0</v>
      </c>
      <c r="BM113" s="57">
        <f t="shared" si="145"/>
        <v>0</v>
      </c>
      <c r="BN113" s="57">
        <f t="shared" si="146"/>
        <v>0</v>
      </c>
      <c r="BQ113" s="57">
        <f t="shared" si="147"/>
        <v>0</v>
      </c>
      <c r="BR113" s="57">
        <f t="shared" si="148"/>
        <v>0</v>
      </c>
      <c r="BS113" s="57">
        <f t="shared" si="149"/>
        <v>0</v>
      </c>
      <c r="BT113" s="57">
        <f t="shared" si="150"/>
        <v>0</v>
      </c>
      <c r="BU113" s="57">
        <f t="shared" si="151"/>
        <v>0</v>
      </c>
      <c r="BV113" s="57">
        <f t="shared" si="152"/>
        <v>0</v>
      </c>
      <c r="BW113" s="57">
        <f t="shared" si="153"/>
        <v>0</v>
      </c>
      <c r="BX113" s="58">
        <f t="shared" si="154"/>
        <v>0</v>
      </c>
      <c r="BY113" s="57">
        <f t="shared" si="155"/>
        <v>0</v>
      </c>
      <c r="BZ113" s="57">
        <f t="shared" si="156"/>
        <v>0</v>
      </c>
      <c r="CA113" s="58">
        <f t="shared" si="157"/>
        <v>0</v>
      </c>
      <c r="CB113" s="57">
        <f t="shared" si="158"/>
        <v>0</v>
      </c>
      <c r="CC113" s="57">
        <f t="shared" si="159"/>
        <v>0</v>
      </c>
      <c r="CD113" s="57">
        <f t="shared" si="160"/>
        <v>0</v>
      </c>
      <c r="CE113" s="57">
        <f t="shared" si="161"/>
        <v>0</v>
      </c>
      <c r="CF113" s="57">
        <f t="shared" si="162"/>
        <v>0</v>
      </c>
      <c r="CG113" s="57">
        <f t="shared" si="163"/>
        <v>0</v>
      </c>
      <c r="CH113" s="57">
        <f t="shared" si="164"/>
        <v>0</v>
      </c>
      <c r="CI113" s="58">
        <f t="shared" si="165"/>
        <v>0</v>
      </c>
      <c r="CJ113" s="57">
        <f t="shared" si="166"/>
        <v>0</v>
      </c>
      <c r="CL113" s="30">
        <f>Obs_Time!B115</f>
        <v>208</v>
      </c>
      <c r="CM113" s="26">
        <f t="shared" si="174"/>
        <v>209</v>
      </c>
      <c r="CN113" s="20">
        <f t="shared" si="99"/>
        <v>0</v>
      </c>
      <c r="CO113" s="20">
        <f t="shared" si="100"/>
        <v>0</v>
      </c>
      <c r="CP113" s="20">
        <f t="shared" si="101"/>
        <v>0</v>
      </c>
      <c r="CQ113" s="106">
        <f t="shared" si="102"/>
        <v>0</v>
      </c>
      <c r="CR113" s="143"/>
      <c r="CS113" s="20">
        <f t="shared" si="103"/>
        <v>0</v>
      </c>
      <c r="CT113" s="20">
        <f t="shared" si="104"/>
        <v>0</v>
      </c>
      <c r="CW113" s="20">
        <f t="shared" si="105"/>
        <v>0</v>
      </c>
      <c r="CX113" s="20">
        <f t="shared" si="106"/>
        <v>0</v>
      </c>
      <c r="CY113" s="20">
        <f t="shared" si="107"/>
        <v>0</v>
      </c>
      <c r="CZ113" s="20">
        <f t="shared" si="108"/>
        <v>0</v>
      </c>
      <c r="DA113" s="20">
        <f t="shared" si="109"/>
        <v>0</v>
      </c>
      <c r="DB113" s="20">
        <f t="shared" si="110"/>
        <v>0</v>
      </c>
      <c r="DC113" s="20">
        <f t="shared" si="111"/>
        <v>0</v>
      </c>
      <c r="DD113" s="106">
        <f t="shared" si="112"/>
        <v>0</v>
      </c>
      <c r="DE113" s="20">
        <f t="shared" si="113"/>
        <v>0</v>
      </c>
      <c r="DF113" s="20">
        <f t="shared" si="114"/>
        <v>0</v>
      </c>
      <c r="DG113" s="106">
        <f t="shared" si="115"/>
        <v>0</v>
      </c>
      <c r="DH113" s="143"/>
      <c r="DI113" s="20">
        <f t="shared" si="116"/>
        <v>0</v>
      </c>
      <c r="DJ113" s="20">
        <f t="shared" si="117"/>
        <v>0</v>
      </c>
      <c r="DK113" s="20">
        <f t="shared" si="118"/>
        <v>0</v>
      </c>
      <c r="DL113" s="143"/>
      <c r="DM113" s="20">
        <f t="shared" si="119"/>
        <v>0</v>
      </c>
      <c r="DN113" s="20">
        <f t="shared" si="120"/>
        <v>0</v>
      </c>
      <c r="DO113" s="106">
        <f t="shared" si="121"/>
        <v>0</v>
      </c>
      <c r="DP113" s="20">
        <f t="shared" si="122"/>
        <v>0</v>
      </c>
      <c r="DR113" s="31">
        <f t="shared" si="168"/>
        <v>104</v>
      </c>
      <c r="DS113" s="26">
        <f t="shared" si="169"/>
        <v>104.5</v>
      </c>
      <c r="DT113" s="101">
        <f t="shared" si="123"/>
        <v>160.03</v>
      </c>
      <c r="DU113" s="101">
        <f t="shared" si="124"/>
        <v>65.260000000000005</v>
      </c>
      <c r="DV113" s="101">
        <f t="shared" si="125"/>
        <v>45.15</v>
      </c>
      <c r="DW113" s="102">
        <f t="shared" si="170"/>
        <v>263.5</v>
      </c>
      <c r="DX113" s="144"/>
      <c r="DY113" s="101">
        <f t="shared" si="171"/>
        <v>11.85</v>
      </c>
      <c r="DZ113" s="101">
        <f t="shared" si="172"/>
        <v>13.78</v>
      </c>
      <c r="EB113" s="84">
        <f>MODEL_DATA!B110</f>
        <v>104</v>
      </c>
      <c r="EC113" s="84">
        <f>MODEL_DATA!C110</f>
        <v>49.62</v>
      </c>
      <c r="ED113" s="84">
        <f>MODEL_DATA!D110</f>
        <v>0</v>
      </c>
      <c r="EE113" s="84">
        <f>MODEL_DATA!E110</f>
        <v>65.260000000000005</v>
      </c>
      <c r="EF113" s="84">
        <f>MODEL_DATA!F110</f>
        <v>0</v>
      </c>
      <c r="EG113" s="84">
        <f>MODEL_DATA!G110</f>
        <v>0</v>
      </c>
      <c r="EH113" s="84">
        <f>MODEL_DATA!H110</f>
        <v>45.15</v>
      </c>
      <c r="EI113" s="84">
        <f>MODEL_DATA!I110</f>
        <v>0</v>
      </c>
      <c r="EJ113" s="99">
        <f>MODEL_DATA!J110</f>
        <v>0</v>
      </c>
      <c r="EK113" s="84">
        <f>MODEL_DATA!K110</f>
        <v>0</v>
      </c>
      <c r="EL113" s="84">
        <f>MODEL_DATA!L110</f>
        <v>0</v>
      </c>
      <c r="EM113" s="99">
        <f>MODEL_DATA!M110</f>
        <v>151.38999999999999</v>
      </c>
      <c r="EN113" s="84">
        <f>MODEL_DATA!N110</f>
        <v>166.67</v>
      </c>
      <c r="EO113" s="84">
        <f>MODEL_DATA!O110</f>
        <v>11.85</v>
      </c>
      <c r="EP113" s="84">
        <f>MODEL_DATA!P110</f>
        <v>13.62</v>
      </c>
      <c r="EQ113" s="84">
        <f>MODEL_DATA!Q110</f>
        <v>112.11</v>
      </c>
      <c r="ER113" s="84">
        <f>MODEL_DATA!R110</f>
        <v>103.13</v>
      </c>
      <c r="ES113" s="84">
        <f>MODEL_DATA!S110</f>
        <v>0</v>
      </c>
      <c r="ET113" s="84">
        <f>MODEL_DATA!T110</f>
        <v>0.16</v>
      </c>
      <c r="EU113" s="99">
        <f>MODEL_DATA!U110</f>
        <v>0.14000000000000001</v>
      </c>
      <c r="EV113" s="84">
        <f>MODEL_DATA!V110</f>
        <v>0.11</v>
      </c>
    </row>
    <row r="114" spans="32:152" x14ac:dyDescent="0.25">
      <c r="AF114" s="32">
        <f t="shared" si="175"/>
        <v>208</v>
      </c>
      <c r="AG114" s="61">
        <f t="shared" si="126"/>
        <v>0</v>
      </c>
      <c r="AH114" s="63">
        <f>INDEX(Obs_Time!$D$11:$T$211,  MATCH($AF114, Obs_Time!$B$11:$B$211, 0), MATCH(AH$4, Obs_Time!$D$3:$T$3, 0) )</f>
        <v>0</v>
      </c>
      <c r="AI114" s="61">
        <f t="shared" si="127"/>
        <v>0</v>
      </c>
      <c r="AJ114" s="63">
        <f>INDEX(Obs_Time!$D$11:$T$211,  MATCH($AF114, Obs_Time!$B$11:$B$211, 0), MATCH(AJ$4, Obs_Time!$D$3:$T$3, 0) )</f>
        <v>0</v>
      </c>
      <c r="AK114" s="61">
        <f t="shared" si="128"/>
        <v>0</v>
      </c>
      <c r="AL114" s="63">
        <f>INDEX(Obs_Time!$D$11:$T$211,  MATCH($AF114, Obs_Time!$B$11:$B$211, 0), MATCH(AL$4, Obs_Time!$D$3:$T$3, 0) )</f>
        <v>0</v>
      </c>
      <c r="AM114" s="61">
        <f t="shared" si="129"/>
        <v>0</v>
      </c>
      <c r="AN114" s="63">
        <f>INDEX(Obs_Time!$D$11:$T$211,  MATCH($AF114, Obs_Time!$B$11:$B$211, 0), MATCH(AN$4, Obs_Time!$D$3:$T$3, 0) )</f>
        <v>0</v>
      </c>
      <c r="AO114" s="61">
        <f t="shared" si="130"/>
        <v>0</v>
      </c>
      <c r="AP114" s="63">
        <f>INDEX(Obs_Time!$D$11:$T$211,  MATCH($AF114, Obs_Time!$B$11:$B$211, 0), MATCH(AP$4, Obs_Time!$D$3:$T$3, 0) )</f>
        <v>0</v>
      </c>
      <c r="AQ114" s="61">
        <f t="shared" si="131"/>
        <v>0</v>
      </c>
      <c r="AR114" s="63">
        <f>INDEX(Obs_Time!$D$11:$T$211,  MATCH($AF114, Obs_Time!$B$11:$B$211, 0), MATCH(AR$4, Obs_Time!$D$3:$T$3, 0) )</f>
        <v>0</v>
      </c>
      <c r="AS114" s="61">
        <f t="shared" si="132"/>
        <v>0</v>
      </c>
      <c r="AT114" s="63">
        <f>INDEX(Obs_Time!$D$11:$T$211,  MATCH($AF114, Obs_Time!$B$11:$B$211, 0), MATCH(AT$4, Obs_Time!$D$3:$T$3, 0) )</f>
        <v>0</v>
      </c>
      <c r="AU114" s="61">
        <f t="shared" si="133"/>
        <v>0</v>
      </c>
      <c r="AV114" s="63">
        <f>INDEX(Obs_Time!$D$11:$T$211,  MATCH($AF114, Obs_Time!$B$11:$B$211, 0), MATCH(AV$4, Obs_Time!$D$3:$T$3, 0) )</f>
        <v>0</v>
      </c>
      <c r="AW114" s="61">
        <f t="shared" si="134"/>
        <v>0</v>
      </c>
      <c r="AX114" s="63">
        <f>INDEX(Obs_Time!$D$11:$T$211,  MATCH($AF114, Obs_Time!$B$11:$B$211, 0), MATCH(AX$4, Obs_Time!$D$3:$T$3, 0) )</f>
        <v>0</v>
      </c>
      <c r="AY114" s="61">
        <f t="shared" si="135"/>
        <v>0</v>
      </c>
      <c r="AZ114" s="63">
        <f>INDEX(Obs_Time!$D$11:$T$211,  MATCH($AF114, Obs_Time!$B$11:$B$211, 0), MATCH(AZ$4, Obs_Time!$D$3:$T$3, 0) )</f>
        <v>0</v>
      </c>
      <c r="BA114" s="61">
        <f t="shared" si="136"/>
        <v>0</v>
      </c>
      <c r="BB114" s="63">
        <f>INDEX(Obs_Time!$D$11:$T$211,  MATCH($AF114, Obs_Time!$B$11:$B$211, 0), MATCH(BB$4, Obs_Time!$D$3:$T$3, 0) )</f>
        <v>0</v>
      </c>
      <c r="BC114" s="61">
        <f t="shared" si="137"/>
        <v>0</v>
      </c>
      <c r="BD114" s="63">
        <f>INDEX(Obs_Time!$D$11:$T$211,  MATCH($AF114, Obs_Time!$B$11:$B$211, 0), MATCH(BD$4, Obs_Time!$D$3:$T$3, 0) )</f>
        <v>0</v>
      </c>
      <c r="BF114" s="31">
        <f t="shared" si="173"/>
        <v>210</v>
      </c>
      <c r="BG114" s="31">
        <f t="shared" si="139"/>
        <v>211</v>
      </c>
      <c r="BH114" s="57">
        <f t="shared" si="140"/>
        <v>0</v>
      </c>
      <c r="BI114" s="57">
        <f t="shared" si="141"/>
        <v>0</v>
      </c>
      <c r="BJ114" s="57">
        <f t="shared" si="142"/>
        <v>0</v>
      </c>
      <c r="BK114" s="58">
        <f t="shared" si="143"/>
        <v>0</v>
      </c>
      <c r="BL114" s="57">
        <f t="shared" si="144"/>
        <v>0</v>
      </c>
      <c r="BM114" s="57">
        <f t="shared" si="145"/>
        <v>0</v>
      </c>
      <c r="BN114" s="57">
        <f t="shared" si="146"/>
        <v>0</v>
      </c>
      <c r="BQ114" s="57">
        <f t="shared" si="147"/>
        <v>0</v>
      </c>
      <c r="BR114" s="57">
        <f t="shared" si="148"/>
        <v>0</v>
      </c>
      <c r="BS114" s="57">
        <f t="shared" si="149"/>
        <v>0</v>
      </c>
      <c r="BT114" s="57">
        <f t="shared" si="150"/>
        <v>0</v>
      </c>
      <c r="BU114" s="57">
        <f t="shared" si="151"/>
        <v>0</v>
      </c>
      <c r="BV114" s="57">
        <f t="shared" si="152"/>
        <v>0</v>
      </c>
      <c r="BW114" s="57">
        <f t="shared" si="153"/>
        <v>0</v>
      </c>
      <c r="BX114" s="58">
        <f t="shared" si="154"/>
        <v>0</v>
      </c>
      <c r="BY114" s="57">
        <f t="shared" si="155"/>
        <v>0</v>
      </c>
      <c r="BZ114" s="57">
        <f t="shared" si="156"/>
        <v>0</v>
      </c>
      <c r="CA114" s="58">
        <f t="shared" si="157"/>
        <v>0</v>
      </c>
      <c r="CB114" s="57">
        <f t="shared" si="158"/>
        <v>0</v>
      </c>
      <c r="CC114" s="57">
        <f t="shared" si="159"/>
        <v>0</v>
      </c>
      <c r="CD114" s="57">
        <f t="shared" si="160"/>
        <v>0</v>
      </c>
      <c r="CE114" s="57">
        <f t="shared" si="161"/>
        <v>0</v>
      </c>
      <c r="CF114" s="57">
        <f t="shared" si="162"/>
        <v>0</v>
      </c>
      <c r="CG114" s="57">
        <f t="shared" si="163"/>
        <v>0</v>
      </c>
      <c r="CH114" s="57">
        <f t="shared" si="164"/>
        <v>0</v>
      </c>
      <c r="CI114" s="58">
        <f t="shared" si="165"/>
        <v>0</v>
      </c>
      <c r="CJ114" s="57">
        <f t="shared" si="166"/>
        <v>0</v>
      </c>
      <c r="CL114" s="30">
        <f>Obs_Time!B116</f>
        <v>210</v>
      </c>
      <c r="CM114" s="26">
        <f t="shared" si="174"/>
        <v>211</v>
      </c>
      <c r="CN114" s="20">
        <f t="shared" si="99"/>
        <v>0</v>
      </c>
      <c r="CO114" s="20">
        <f t="shared" si="100"/>
        <v>0</v>
      </c>
      <c r="CP114" s="20">
        <f t="shared" si="101"/>
        <v>0</v>
      </c>
      <c r="CQ114" s="106">
        <f t="shared" si="102"/>
        <v>0</v>
      </c>
      <c r="CR114" s="143"/>
      <c r="CS114" s="20">
        <f t="shared" si="103"/>
        <v>0</v>
      </c>
      <c r="CT114" s="20">
        <f t="shared" si="104"/>
        <v>0</v>
      </c>
      <c r="CW114" s="20">
        <f t="shared" si="105"/>
        <v>0</v>
      </c>
      <c r="CX114" s="20">
        <f t="shared" si="106"/>
        <v>0</v>
      </c>
      <c r="CY114" s="20">
        <f t="shared" si="107"/>
        <v>0</v>
      </c>
      <c r="CZ114" s="20">
        <f t="shared" si="108"/>
        <v>0</v>
      </c>
      <c r="DA114" s="20">
        <f t="shared" si="109"/>
        <v>0</v>
      </c>
      <c r="DB114" s="20">
        <f t="shared" si="110"/>
        <v>0</v>
      </c>
      <c r="DC114" s="20">
        <f t="shared" si="111"/>
        <v>0</v>
      </c>
      <c r="DD114" s="106">
        <f t="shared" si="112"/>
        <v>0</v>
      </c>
      <c r="DE114" s="20">
        <f t="shared" si="113"/>
        <v>0</v>
      </c>
      <c r="DF114" s="20">
        <f t="shared" si="114"/>
        <v>0</v>
      </c>
      <c r="DG114" s="106">
        <f t="shared" si="115"/>
        <v>0</v>
      </c>
      <c r="DH114" s="143"/>
      <c r="DI114" s="20">
        <f t="shared" si="116"/>
        <v>0</v>
      </c>
      <c r="DJ114" s="20">
        <f t="shared" si="117"/>
        <v>0</v>
      </c>
      <c r="DK114" s="20">
        <f t="shared" si="118"/>
        <v>0</v>
      </c>
      <c r="DL114" s="143"/>
      <c r="DM114" s="20">
        <f t="shared" si="119"/>
        <v>0</v>
      </c>
      <c r="DN114" s="20">
        <f t="shared" si="120"/>
        <v>0</v>
      </c>
      <c r="DO114" s="106">
        <f t="shared" si="121"/>
        <v>0</v>
      </c>
      <c r="DP114" s="20">
        <f t="shared" si="122"/>
        <v>0</v>
      </c>
      <c r="DR114" s="31">
        <f t="shared" si="168"/>
        <v>105</v>
      </c>
      <c r="DS114" s="26">
        <f t="shared" si="169"/>
        <v>105.5</v>
      </c>
      <c r="DT114" s="101">
        <f t="shared" si="123"/>
        <v>147.63</v>
      </c>
      <c r="DU114" s="101">
        <f t="shared" si="124"/>
        <v>59.12</v>
      </c>
      <c r="DV114" s="101">
        <f t="shared" si="125"/>
        <v>40.020000000000003</v>
      </c>
      <c r="DW114" s="102">
        <f t="shared" si="170"/>
        <v>235.79</v>
      </c>
      <c r="DX114" s="144"/>
      <c r="DY114" s="101">
        <f t="shared" si="171"/>
        <v>12.74</v>
      </c>
      <c r="DZ114" s="101">
        <f t="shared" si="172"/>
        <v>15.69</v>
      </c>
      <c r="EB114" s="84">
        <f>MODEL_DATA!B111</f>
        <v>105</v>
      </c>
      <c r="EC114" s="84">
        <f>MODEL_DATA!C111</f>
        <v>48.49</v>
      </c>
      <c r="ED114" s="84">
        <f>MODEL_DATA!D111</f>
        <v>0</v>
      </c>
      <c r="EE114" s="84">
        <f>MODEL_DATA!E111</f>
        <v>59.12</v>
      </c>
      <c r="EF114" s="84">
        <f>MODEL_DATA!F111</f>
        <v>0</v>
      </c>
      <c r="EG114" s="84">
        <f>MODEL_DATA!G111</f>
        <v>0</v>
      </c>
      <c r="EH114" s="84">
        <f>MODEL_DATA!H111</f>
        <v>40.020000000000003</v>
      </c>
      <c r="EI114" s="84">
        <f>MODEL_DATA!I111</f>
        <v>0</v>
      </c>
      <c r="EJ114" s="99">
        <f>MODEL_DATA!J111</f>
        <v>0</v>
      </c>
      <c r="EK114" s="84">
        <f>MODEL_DATA!K111</f>
        <v>0</v>
      </c>
      <c r="EL114" s="84">
        <f>MODEL_DATA!L111</f>
        <v>0</v>
      </c>
      <c r="EM114" s="99">
        <f>MODEL_DATA!M111</f>
        <v>135.38999999999999</v>
      </c>
      <c r="EN114" s="84">
        <f>MODEL_DATA!N111</f>
        <v>166.13</v>
      </c>
      <c r="EO114" s="84">
        <f>MODEL_DATA!O111</f>
        <v>12.74</v>
      </c>
      <c r="EP114" s="84">
        <f>MODEL_DATA!P111</f>
        <v>15.49</v>
      </c>
      <c r="EQ114" s="84">
        <f>MODEL_DATA!Q111</f>
        <v>100.4</v>
      </c>
      <c r="ER114" s="84">
        <f>MODEL_DATA!R111</f>
        <v>126.96</v>
      </c>
      <c r="ES114" s="84">
        <f>MODEL_DATA!S111</f>
        <v>0</v>
      </c>
      <c r="ET114" s="84">
        <f>MODEL_DATA!T111</f>
        <v>0.2</v>
      </c>
      <c r="EU114" s="99">
        <f>MODEL_DATA!U111</f>
        <v>0.21</v>
      </c>
      <c r="EV114" s="84">
        <f>MODEL_DATA!V111</f>
        <v>0.09</v>
      </c>
    </row>
    <row r="115" spans="32:152" x14ac:dyDescent="0.25">
      <c r="AF115" s="32">
        <f t="shared" si="175"/>
        <v>210</v>
      </c>
      <c r="AG115" s="61">
        <f t="shared" si="126"/>
        <v>0</v>
      </c>
      <c r="AH115" s="63">
        <f>INDEX(Obs_Time!$D$11:$T$211,  MATCH($AF115, Obs_Time!$B$11:$B$211, 0), MATCH(AH$4, Obs_Time!$D$3:$T$3, 0) )</f>
        <v>0</v>
      </c>
      <c r="AI115" s="61">
        <f t="shared" si="127"/>
        <v>0</v>
      </c>
      <c r="AJ115" s="63">
        <f>INDEX(Obs_Time!$D$11:$T$211,  MATCH($AF115, Obs_Time!$B$11:$B$211, 0), MATCH(AJ$4, Obs_Time!$D$3:$T$3, 0) )</f>
        <v>0</v>
      </c>
      <c r="AK115" s="61">
        <f t="shared" si="128"/>
        <v>0</v>
      </c>
      <c r="AL115" s="63">
        <f>INDEX(Obs_Time!$D$11:$T$211,  MATCH($AF115, Obs_Time!$B$11:$B$211, 0), MATCH(AL$4, Obs_Time!$D$3:$T$3, 0) )</f>
        <v>0</v>
      </c>
      <c r="AM115" s="61">
        <f t="shared" si="129"/>
        <v>0</v>
      </c>
      <c r="AN115" s="63">
        <f>INDEX(Obs_Time!$D$11:$T$211,  MATCH($AF115, Obs_Time!$B$11:$B$211, 0), MATCH(AN$4, Obs_Time!$D$3:$T$3, 0) )</f>
        <v>0</v>
      </c>
      <c r="AO115" s="61">
        <f t="shared" si="130"/>
        <v>0</v>
      </c>
      <c r="AP115" s="63">
        <f>INDEX(Obs_Time!$D$11:$T$211,  MATCH($AF115, Obs_Time!$B$11:$B$211, 0), MATCH(AP$4, Obs_Time!$D$3:$T$3, 0) )</f>
        <v>0</v>
      </c>
      <c r="AQ115" s="61">
        <f t="shared" si="131"/>
        <v>0</v>
      </c>
      <c r="AR115" s="63">
        <f>INDEX(Obs_Time!$D$11:$T$211,  MATCH($AF115, Obs_Time!$B$11:$B$211, 0), MATCH(AR$4, Obs_Time!$D$3:$T$3, 0) )</f>
        <v>0</v>
      </c>
      <c r="AS115" s="61">
        <f t="shared" si="132"/>
        <v>0</v>
      </c>
      <c r="AT115" s="63">
        <f>INDEX(Obs_Time!$D$11:$T$211,  MATCH($AF115, Obs_Time!$B$11:$B$211, 0), MATCH(AT$4, Obs_Time!$D$3:$T$3, 0) )</f>
        <v>0</v>
      </c>
      <c r="AU115" s="61">
        <f t="shared" si="133"/>
        <v>0</v>
      </c>
      <c r="AV115" s="63">
        <f>INDEX(Obs_Time!$D$11:$T$211,  MATCH($AF115, Obs_Time!$B$11:$B$211, 0), MATCH(AV$4, Obs_Time!$D$3:$T$3, 0) )</f>
        <v>0</v>
      </c>
      <c r="AW115" s="61">
        <f t="shared" si="134"/>
        <v>0</v>
      </c>
      <c r="AX115" s="63">
        <f>INDEX(Obs_Time!$D$11:$T$211,  MATCH($AF115, Obs_Time!$B$11:$B$211, 0), MATCH(AX$4, Obs_Time!$D$3:$T$3, 0) )</f>
        <v>0</v>
      </c>
      <c r="AY115" s="61">
        <f t="shared" si="135"/>
        <v>0</v>
      </c>
      <c r="AZ115" s="63">
        <f>INDEX(Obs_Time!$D$11:$T$211,  MATCH($AF115, Obs_Time!$B$11:$B$211, 0), MATCH(AZ$4, Obs_Time!$D$3:$T$3, 0) )</f>
        <v>0</v>
      </c>
      <c r="BA115" s="61">
        <f t="shared" si="136"/>
        <v>0</v>
      </c>
      <c r="BB115" s="63">
        <f>INDEX(Obs_Time!$D$11:$T$211,  MATCH($AF115, Obs_Time!$B$11:$B$211, 0), MATCH(BB$4, Obs_Time!$D$3:$T$3, 0) )</f>
        <v>0</v>
      </c>
      <c r="BC115" s="61">
        <f t="shared" si="137"/>
        <v>0</v>
      </c>
      <c r="BD115" s="63">
        <f>INDEX(Obs_Time!$D$11:$T$211,  MATCH($AF115, Obs_Time!$B$11:$B$211, 0), MATCH(BD$4, Obs_Time!$D$3:$T$3, 0) )</f>
        <v>0</v>
      </c>
      <c r="BF115" s="31">
        <f t="shared" si="173"/>
        <v>212</v>
      </c>
      <c r="BG115" s="31">
        <f t="shared" si="139"/>
        <v>213</v>
      </c>
      <c r="BH115" s="57">
        <f t="shared" si="140"/>
        <v>0</v>
      </c>
      <c r="BI115" s="57">
        <f t="shared" si="141"/>
        <v>0</v>
      </c>
      <c r="BJ115" s="57">
        <f t="shared" si="142"/>
        <v>0</v>
      </c>
      <c r="BK115" s="58">
        <f t="shared" si="143"/>
        <v>0</v>
      </c>
      <c r="BL115" s="57">
        <f t="shared" si="144"/>
        <v>0</v>
      </c>
      <c r="BM115" s="57">
        <f t="shared" si="145"/>
        <v>0</v>
      </c>
      <c r="BN115" s="57">
        <f t="shared" si="146"/>
        <v>0</v>
      </c>
      <c r="BQ115" s="57">
        <f t="shared" si="147"/>
        <v>0</v>
      </c>
      <c r="BR115" s="57">
        <f t="shared" si="148"/>
        <v>0</v>
      </c>
      <c r="BS115" s="57">
        <f t="shared" si="149"/>
        <v>0</v>
      </c>
      <c r="BT115" s="57">
        <f t="shared" si="150"/>
        <v>0</v>
      </c>
      <c r="BU115" s="57">
        <f t="shared" si="151"/>
        <v>0</v>
      </c>
      <c r="BV115" s="57">
        <f t="shared" si="152"/>
        <v>0</v>
      </c>
      <c r="BW115" s="57">
        <f t="shared" si="153"/>
        <v>0</v>
      </c>
      <c r="BX115" s="58">
        <f t="shared" si="154"/>
        <v>0</v>
      </c>
      <c r="BY115" s="57">
        <f t="shared" si="155"/>
        <v>0</v>
      </c>
      <c r="BZ115" s="57">
        <f t="shared" si="156"/>
        <v>0</v>
      </c>
      <c r="CA115" s="58">
        <f t="shared" si="157"/>
        <v>0</v>
      </c>
      <c r="CB115" s="57">
        <f t="shared" si="158"/>
        <v>0</v>
      </c>
      <c r="CC115" s="57">
        <f t="shared" si="159"/>
        <v>0</v>
      </c>
      <c r="CD115" s="57">
        <f t="shared" si="160"/>
        <v>0</v>
      </c>
      <c r="CE115" s="57">
        <f t="shared" si="161"/>
        <v>0</v>
      </c>
      <c r="CF115" s="57">
        <f t="shared" si="162"/>
        <v>0</v>
      </c>
      <c r="CG115" s="57">
        <f t="shared" si="163"/>
        <v>0</v>
      </c>
      <c r="CH115" s="57">
        <f t="shared" si="164"/>
        <v>0</v>
      </c>
      <c r="CI115" s="58">
        <f t="shared" si="165"/>
        <v>0</v>
      </c>
      <c r="CJ115" s="57">
        <f t="shared" si="166"/>
        <v>0</v>
      </c>
      <c r="CL115" s="30">
        <f>Obs_Time!B117</f>
        <v>212</v>
      </c>
      <c r="CM115" s="26">
        <f t="shared" si="174"/>
        <v>213</v>
      </c>
      <c r="CN115" s="20">
        <f t="shared" si="99"/>
        <v>0</v>
      </c>
      <c r="CO115" s="20">
        <f t="shared" si="100"/>
        <v>0</v>
      </c>
      <c r="CP115" s="20">
        <f t="shared" si="101"/>
        <v>0</v>
      </c>
      <c r="CQ115" s="106">
        <f t="shared" si="102"/>
        <v>0</v>
      </c>
      <c r="CR115" s="143"/>
      <c r="CS115" s="20">
        <f t="shared" si="103"/>
        <v>0</v>
      </c>
      <c r="CT115" s="20">
        <f t="shared" si="104"/>
        <v>0</v>
      </c>
      <c r="CW115" s="20">
        <f t="shared" si="105"/>
        <v>0</v>
      </c>
      <c r="CX115" s="20">
        <f t="shared" si="106"/>
        <v>0</v>
      </c>
      <c r="CY115" s="20">
        <f t="shared" si="107"/>
        <v>0</v>
      </c>
      <c r="CZ115" s="20">
        <f t="shared" si="108"/>
        <v>0</v>
      </c>
      <c r="DA115" s="20">
        <f t="shared" si="109"/>
        <v>0</v>
      </c>
      <c r="DB115" s="20">
        <f t="shared" si="110"/>
        <v>0</v>
      </c>
      <c r="DC115" s="20">
        <f t="shared" si="111"/>
        <v>0</v>
      </c>
      <c r="DD115" s="106">
        <f t="shared" si="112"/>
        <v>0</v>
      </c>
      <c r="DE115" s="20">
        <f t="shared" si="113"/>
        <v>0</v>
      </c>
      <c r="DF115" s="20">
        <f t="shared" si="114"/>
        <v>0</v>
      </c>
      <c r="DG115" s="106">
        <f t="shared" si="115"/>
        <v>0</v>
      </c>
      <c r="DH115" s="143"/>
      <c r="DI115" s="20">
        <f t="shared" si="116"/>
        <v>0</v>
      </c>
      <c r="DJ115" s="20">
        <f t="shared" si="117"/>
        <v>0</v>
      </c>
      <c r="DK115" s="20">
        <f t="shared" si="118"/>
        <v>0</v>
      </c>
      <c r="DL115" s="143"/>
      <c r="DM115" s="20">
        <f t="shared" si="119"/>
        <v>0</v>
      </c>
      <c r="DN115" s="20">
        <f t="shared" si="120"/>
        <v>0</v>
      </c>
      <c r="DO115" s="106">
        <f t="shared" si="121"/>
        <v>0</v>
      </c>
      <c r="DP115" s="20">
        <f t="shared" si="122"/>
        <v>0</v>
      </c>
      <c r="DR115" s="31">
        <f t="shared" si="168"/>
        <v>106</v>
      </c>
      <c r="DS115" s="26">
        <f t="shared" si="169"/>
        <v>106.5</v>
      </c>
      <c r="DT115" s="101">
        <f t="shared" si="123"/>
        <v>142.25</v>
      </c>
      <c r="DU115" s="101">
        <f t="shared" si="124"/>
        <v>63.74</v>
      </c>
      <c r="DV115" s="101">
        <f t="shared" si="125"/>
        <v>34.01</v>
      </c>
      <c r="DW115" s="102">
        <f t="shared" si="170"/>
        <v>249.21</v>
      </c>
      <c r="DX115" s="144"/>
      <c r="DY115" s="101">
        <f t="shared" si="171"/>
        <v>9.09</v>
      </c>
      <c r="DZ115" s="101">
        <f t="shared" si="172"/>
        <v>13.19</v>
      </c>
      <c r="EB115" s="84">
        <f>MODEL_DATA!B112</f>
        <v>106</v>
      </c>
      <c r="EC115" s="84">
        <f>MODEL_DATA!C112</f>
        <v>44.5</v>
      </c>
      <c r="ED115" s="84">
        <f>MODEL_DATA!D112</f>
        <v>0</v>
      </c>
      <c r="EE115" s="84">
        <f>MODEL_DATA!E112</f>
        <v>63.74</v>
      </c>
      <c r="EF115" s="84">
        <f>MODEL_DATA!F112</f>
        <v>0</v>
      </c>
      <c r="EG115" s="84">
        <f>MODEL_DATA!G112</f>
        <v>0</v>
      </c>
      <c r="EH115" s="84">
        <f>MODEL_DATA!H112</f>
        <v>34.01</v>
      </c>
      <c r="EI115" s="84">
        <f>MODEL_DATA!I112</f>
        <v>0</v>
      </c>
      <c r="EJ115" s="99">
        <f>MODEL_DATA!J112</f>
        <v>0</v>
      </c>
      <c r="EK115" s="84">
        <f>MODEL_DATA!K112</f>
        <v>0</v>
      </c>
      <c r="EL115" s="84">
        <f>MODEL_DATA!L112</f>
        <v>0</v>
      </c>
      <c r="EM115" s="99">
        <f>MODEL_DATA!M112</f>
        <v>145.78</v>
      </c>
      <c r="EN115" s="84">
        <f>MODEL_DATA!N112</f>
        <v>198.16</v>
      </c>
      <c r="EO115" s="84">
        <f>MODEL_DATA!O112</f>
        <v>9.09</v>
      </c>
      <c r="EP115" s="84">
        <f>MODEL_DATA!P112</f>
        <v>13.11</v>
      </c>
      <c r="EQ115" s="84">
        <f>MODEL_DATA!Q112</f>
        <v>103.43</v>
      </c>
      <c r="ER115" s="84">
        <f>MODEL_DATA!R112</f>
        <v>120.56</v>
      </c>
      <c r="ES115" s="84">
        <f>MODEL_DATA!S112</f>
        <v>0</v>
      </c>
      <c r="ET115" s="84">
        <f>MODEL_DATA!T112</f>
        <v>0.08</v>
      </c>
      <c r="EU115" s="99">
        <f>MODEL_DATA!U112</f>
        <v>0.08</v>
      </c>
      <c r="EV115" s="84">
        <f>MODEL_DATA!V112</f>
        <v>7.0000000000000007E-2</v>
      </c>
    </row>
    <row r="116" spans="32:152" x14ac:dyDescent="0.25">
      <c r="AF116" s="32">
        <f t="shared" si="175"/>
        <v>212</v>
      </c>
      <c r="AG116" s="61">
        <f t="shared" si="126"/>
        <v>0</v>
      </c>
      <c r="AH116" s="63">
        <f>INDEX(Obs_Time!$D$11:$T$211,  MATCH($AF116, Obs_Time!$B$11:$B$211, 0), MATCH(AH$4, Obs_Time!$D$3:$T$3, 0) )</f>
        <v>0</v>
      </c>
      <c r="AI116" s="61">
        <f t="shared" si="127"/>
        <v>0</v>
      </c>
      <c r="AJ116" s="63">
        <f>INDEX(Obs_Time!$D$11:$T$211,  MATCH($AF116, Obs_Time!$B$11:$B$211, 0), MATCH(AJ$4, Obs_Time!$D$3:$T$3, 0) )</f>
        <v>0</v>
      </c>
      <c r="AK116" s="61">
        <f t="shared" si="128"/>
        <v>0</v>
      </c>
      <c r="AL116" s="63">
        <f>INDEX(Obs_Time!$D$11:$T$211,  MATCH($AF116, Obs_Time!$B$11:$B$211, 0), MATCH(AL$4, Obs_Time!$D$3:$T$3, 0) )</f>
        <v>0</v>
      </c>
      <c r="AM116" s="61">
        <f t="shared" si="129"/>
        <v>0</v>
      </c>
      <c r="AN116" s="63">
        <f>INDEX(Obs_Time!$D$11:$T$211,  MATCH($AF116, Obs_Time!$B$11:$B$211, 0), MATCH(AN$4, Obs_Time!$D$3:$T$3, 0) )</f>
        <v>0</v>
      </c>
      <c r="AO116" s="61">
        <f t="shared" si="130"/>
        <v>0</v>
      </c>
      <c r="AP116" s="63">
        <f>INDEX(Obs_Time!$D$11:$T$211,  MATCH($AF116, Obs_Time!$B$11:$B$211, 0), MATCH(AP$4, Obs_Time!$D$3:$T$3, 0) )</f>
        <v>0</v>
      </c>
      <c r="AQ116" s="61">
        <f t="shared" si="131"/>
        <v>0</v>
      </c>
      <c r="AR116" s="63">
        <f>INDEX(Obs_Time!$D$11:$T$211,  MATCH($AF116, Obs_Time!$B$11:$B$211, 0), MATCH(AR$4, Obs_Time!$D$3:$T$3, 0) )</f>
        <v>0</v>
      </c>
      <c r="AS116" s="61">
        <f t="shared" si="132"/>
        <v>0</v>
      </c>
      <c r="AT116" s="63">
        <f>INDEX(Obs_Time!$D$11:$T$211,  MATCH($AF116, Obs_Time!$B$11:$B$211, 0), MATCH(AT$4, Obs_Time!$D$3:$T$3, 0) )</f>
        <v>0</v>
      </c>
      <c r="AU116" s="61">
        <f t="shared" si="133"/>
        <v>0</v>
      </c>
      <c r="AV116" s="63">
        <f>INDEX(Obs_Time!$D$11:$T$211,  MATCH($AF116, Obs_Time!$B$11:$B$211, 0), MATCH(AV$4, Obs_Time!$D$3:$T$3, 0) )</f>
        <v>0</v>
      </c>
      <c r="AW116" s="61">
        <f t="shared" si="134"/>
        <v>0</v>
      </c>
      <c r="AX116" s="63">
        <f>INDEX(Obs_Time!$D$11:$T$211,  MATCH($AF116, Obs_Time!$B$11:$B$211, 0), MATCH(AX$4, Obs_Time!$D$3:$T$3, 0) )</f>
        <v>0</v>
      </c>
      <c r="AY116" s="61">
        <f t="shared" si="135"/>
        <v>0</v>
      </c>
      <c r="AZ116" s="63">
        <f>INDEX(Obs_Time!$D$11:$T$211,  MATCH($AF116, Obs_Time!$B$11:$B$211, 0), MATCH(AZ$4, Obs_Time!$D$3:$T$3, 0) )</f>
        <v>0</v>
      </c>
      <c r="BA116" s="61">
        <f t="shared" si="136"/>
        <v>0</v>
      </c>
      <c r="BB116" s="63">
        <f>INDEX(Obs_Time!$D$11:$T$211,  MATCH($AF116, Obs_Time!$B$11:$B$211, 0), MATCH(BB$4, Obs_Time!$D$3:$T$3, 0) )</f>
        <v>0</v>
      </c>
      <c r="BC116" s="61">
        <f t="shared" si="137"/>
        <v>0</v>
      </c>
      <c r="BD116" s="63">
        <f>INDEX(Obs_Time!$D$11:$T$211,  MATCH($AF116, Obs_Time!$B$11:$B$211, 0), MATCH(BD$4, Obs_Time!$D$3:$T$3, 0) )</f>
        <v>0</v>
      </c>
      <c r="BF116" s="31">
        <f t="shared" si="173"/>
        <v>214</v>
      </c>
      <c r="BG116" s="31">
        <f t="shared" si="139"/>
        <v>215</v>
      </c>
      <c r="BH116" s="57">
        <f t="shared" si="140"/>
        <v>0</v>
      </c>
      <c r="BI116" s="57">
        <f t="shared" si="141"/>
        <v>0</v>
      </c>
      <c r="BJ116" s="57">
        <f t="shared" si="142"/>
        <v>0</v>
      </c>
      <c r="BK116" s="58">
        <f t="shared" si="143"/>
        <v>0</v>
      </c>
      <c r="BL116" s="57">
        <f t="shared" si="144"/>
        <v>0</v>
      </c>
      <c r="BM116" s="57">
        <f t="shared" si="145"/>
        <v>0</v>
      </c>
      <c r="BN116" s="57">
        <f t="shared" si="146"/>
        <v>0</v>
      </c>
      <c r="BQ116" s="57">
        <f t="shared" si="147"/>
        <v>0</v>
      </c>
      <c r="BR116" s="57">
        <f t="shared" si="148"/>
        <v>0</v>
      </c>
      <c r="BS116" s="57">
        <f t="shared" si="149"/>
        <v>0</v>
      </c>
      <c r="BT116" s="57">
        <f t="shared" si="150"/>
        <v>0</v>
      </c>
      <c r="BU116" s="57">
        <f t="shared" si="151"/>
        <v>0</v>
      </c>
      <c r="BV116" s="57">
        <f t="shared" si="152"/>
        <v>0</v>
      </c>
      <c r="BW116" s="57">
        <f t="shared" si="153"/>
        <v>0</v>
      </c>
      <c r="BX116" s="58">
        <f t="shared" si="154"/>
        <v>0</v>
      </c>
      <c r="BY116" s="57">
        <f t="shared" si="155"/>
        <v>0</v>
      </c>
      <c r="BZ116" s="57">
        <f t="shared" si="156"/>
        <v>0</v>
      </c>
      <c r="CA116" s="58">
        <f t="shared" si="157"/>
        <v>0</v>
      </c>
      <c r="CB116" s="57">
        <f t="shared" si="158"/>
        <v>0</v>
      </c>
      <c r="CC116" s="57">
        <f t="shared" si="159"/>
        <v>0</v>
      </c>
      <c r="CD116" s="57">
        <f t="shared" si="160"/>
        <v>0</v>
      </c>
      <c r="CE116" s="57">
        <f t="shared" si="161"/>
        <v>0</v>
      </c>
      <c r="CF116" s="57">
        <f t="shared" si="162"/>
        <v>0</v>
      </c>
      <c r="CG116" s="57">
        <f t="shared" si="163"/>
        <v>0</v>
      </c>
      <c r="CH116" s="57">
        <f t="shared" si="164"/>
        <v>0</v>
      </c>
      <c r="CI116" s="58">
        <f t="shared" si="165"/>
        <v>0</v>
      </c>
      <c r="CJ116" s="57">
        <f t="shared" si="166"/>
        <v>0</v>
      </c>
      <c r="CL116" s="30">
        <f>Obs_Time!B118</f>
        <v>214</v>
      </c>
      <c r="CM116" s="26">
        <f t="shared" si="174"/>
        <v>215</v>
      </c>
      <c r="CN116" s="20">
        <f t="shared" si="99"/>
        <v>0</v>
      </c>
      <c r="CO116" s="20">
        <f t="shared" si="100"/>
        <v>0</v>
      </c>
      <c r="CP116" s="20">
        <f t="shared" si="101"/>
        <v>0</v>
      </c>
      <c r="CQ116" s="106">
        <f t="shared" si="102"/>
        <v>0</v>
      </c>
      <c r="CR116" s="143"/>
      <c r="CS116" s="20">
        <f t="shared" si="103"/>
        <v>0</v>
      </c>
      <c r="CT116" s="20">
        <f t="shared" si="104"/>
        <v>0</v>
      </c>
      <c r="CW116" s="20">
        <f t="shared" si="105"/>
        <v>0</v>
      </c>
      <c r="CX116" s="20">
        <f t="shared" si="106"/>
        <v>0</v>
      </c>
      <c r="CY116" s="20">
        <f t="shared" si="107"/>
        <v>0</v>
      </c>
      <c r="CZ116" s="20">
        <f t="shared" si="108"/>
        <v>0</v>
      </c>
      <c r="DA116" s="20">
        <f t="shared" si="109"/>
        <v>0</v>
      </c>
      <c r="DB116" s="20">
        <f t="shared" si="110"/>
        <v>0</v>
      </c>
      <c r="DC116" s="20">
        <f t="shared" si="111"/>
        <v>0</v>
      </c>
      <c r="DD116" s="106">
        <f t="shared" si="112"/>
        <v>0</v>
      </c>
      <c r="DE116" s="20">
        <f t="shared" si="113"/>
        <v>0</v>
      </c>
      <c r="DF116" s="20">
        <f t="shared" si="114"/>
        <v>0</v>
      </c>
      <c r="DG116" s="106">
        <f t="shared" si="115"/>
        <v>0</v>
      </c>
      <c r="DH116" s="143"/>
      <c r="DI116" s="20">
        <f t="shared" si="116"/>
        <v>0</v>
      </c>
      <c r="DJ116" s="20">
        <f t="shared" si="117"/>
        <v>0</v>
      </c>
      <c r="DK116" s="20">
        <f t="shared" si="118"/>
        <v>0</v>
      </c>
      <c r="DL116" s="143"/>
      <c r="DM116" s="20">
        <f t="shared" si="119"/>
        <v>0</v>
      </c>
      <c r="DN116" s="20">
        <f t="shared" si="120"/>
        <v>0</v>
      </c>
      <c r="DO116" s="106">
        <f t="shared" si="121"/>
        <v>0</v>
      </c>
      <c r="DP116" s="20">
        <f t="shared" si="122"/>
        <v>0</v>
      </c>
      <c r="DR116" s="31">
        <f t="shared" si="168"/>
        <v>107</v>
      </c>
      <c r="DS116" s="26">
        <f t="shared" si="169"/>
        <v>107.5</v>
      </c>
      <c r="DT116" s="101">
        <f t="shared" si="123"/>
        <v>129.99</v>
      </c>
      <c r="DU116" s="101">
        <f t="shared" si="124"/>
        <v>54.9</v>
      </c>
      <c r="DV116" s="101">
        <f t="shared" si="125"/>
        <v>28.86</v>
      </c>
      <c r="DW116" s="102">
        <f t="shared" si="170"/>
        <v>258.19</v>
      </c>
      <c r="DX116" s="144"/>
      <c r="DY116" s="101">
        <f t="shared" si="171"/>
        <v>6.42</v>
      </c>
      <c r="DZ116" s="101">
        <f t="shared" si="172"/>
        <v>10.95</v>
      </c>
      <c r="EB116" s="84">
        <f>MODEL_DATA!B113</f>
        <v>107</v>
      </c>
      <c r="EC116" s="84">
        <f>MODEL_DATA!C113</f>
        <v>46.23</v>
      </c>
      <c r="ED116" s="84">
        <f>MODEL_DATA!D113</f>
        <v>0</v>
      </c>
      <c r="EE116" s="84">
        <f>MODEL_DATA!E113</f>
        <v>54.9</v>
      </c>
      <c r="EF116" s="84">
        <f>MODEL_DATA!F113</f>
        <v>0</v>
      </c>
      <c r="EG116" s="84">
        <f>MODEL_DATA!G113</f>
        <v>0</v>
      </c>
      <c r="EH116" s="84">
        <f>MODEL_DATA!H113</f>
        <v>28.86</v>
      </c>
      <c r="EI116" s="84">
        <f>MODEL_DATA!I113</f>
        <v>0</v>
      </c>
      <c r="EJ116" s="99">
        <f>MODEL_DATA!J113</f>
        <v>0</v>
      </c>
      <c r="EK116" s="84">
        <f>MODEL_DATA!K113</f>
        <v>0</v>
      </c>
      <c r="EL116" s="84">
        <f>MODEL_DATA!L113</f>
        <v>0</v>
      </c>
      <c r="EM116" s="99">
        <f>MODEL_DATA!M113</f>
        <v>158.13</v>
      </c>
      <c r="EN116" s="84">
        <f>MODEL_DATA!N113</f>
        <v>161.76</v>
      </c>
      <c r="EO116" s="84">
        <f>MODEL_DATA!O113</f>
        <v>6.42</v>
      </c>
      <c r="EP116" s="84">
        <f>MODEL_DATA!P113</f>
        <v>10.93</v>
      </c>
      <c r="EQ116" s="84">
        <f>MODEL_DATA!Q113</f>
        <v>100.06</v>
      </c>
      <c r="ER116" s="84">
        <f>MODEL_DATA!R113</f>
        <v>132.97</v>
      </c>
      <c r="ES116" s="84">
        <f>MODEL_DATA!S113</f>
        <v>0</v>
      </c>
      <c r="ET116" s="84">
        <f>MODEL_DATA!T113</f>
        <v>0.02</v>
      </c>
      <c r="EU116" s="99">
        <f>MODEL_DATA!U113</f>
        <v>0.17</v>
      </c>
      <c r="EV116" s="84">
        <f>MODEL_DATA!V113</f>
        <v>0.04</v>
      </c>
    </row>
    <row r="117" spans="32:152" x14ac:dyDescent="0.25">
      <c r="AF117" s="32">
        <f t="shared" si="175"/>
        <v>214</v>
      </c>
      <c r="AG117" s="61">
        <f t="shared" si="126"/>
        <v>0</v>
      </c>
      <c r="AH117" s="63">
        <f>INDEX(Obs_Time!$D$11:$T$211,  MATCH($AF117, Obs_Time!$B$11:$B$211, 0), MATCH(AH$4, Obs_Time!$D$3:$T$3, 0) )</f>
        <v>0</v>
      </c>
      <c r="AI117" s="61">
        <f t="shared" si="127"/>
        <v>0</v>
      </c>
      <c r="AJ117" s="63">
        <f>INDEX(Obs_Time!$D$11:$T$211,  MATCH($AF117, Obs_Time!$B$11:$B$211, 0), MATCH(AJ$4, Obs_Time!$D$3:$T$3, 0) )</f>
        <v>0</v>
      </c>
      <c r="AK117" s="61">
        <f t="shared" si="128"/>
        <v>0</v>
      </c>
      <c r="AL117" s="63">
        <f>INDEX(Obs_Time!$D$11:$T$211,  MATCH($AF117, Obs_Time!$B$11:$B$211, 0), MATCH(AL$4, Obs_Time!$D$3:$T$3, 0) )</f>
        <v>0</v>
      </c>
      <c r="AM117" s="61">
        <f t="shared" si="129"/>
        <v>0</v>
      </c>
      <c r="AN117" s="63">
        <f>INDEX(Obs_Time!$D$11:$T$211,  MATCH($AF117, Obs_Time!$B$11:$B$211, 0), MATCH(AN$4, Obs_Time!$D$3:$T$3, 0) )</f>
        <v>0</v>
      </c>
      <c r="AO117" s="61">
        <f t="shared" si="130"/>
        <v>0</v>
      </c>
      <c r="AP117" s="63">
        <f>INDEX(Obs_Time!$D$11:$T$211,  MATCH($AF117, Obs_Time!$B$11:$B$211, 0), MATCH(AP$4, Obs_Time!$D$3:$T$3, 0) )</f>
        <v>0</v>
      </c>
      <c r="AQ117" s="61">
        <f t="shared" si="131"/>
        <v>0</v>
      </c>
      <c r="AR117" s="63">
        <f>INDEX(Obs_Time!$D$11:$T$211,  MATCH($AF117, Obs_Time!$B$11:$B$211, 0), MATCH(AR$4, Obs_Time!$D$3:$T$3, 0) )</f>
        <v>0</v>
      </c>
      <c r="AS117" s="61">
        <f t="shared" si="132"/>
        <v>0</v>
      </c>
      <c r="AT117" s="63">
        <f>INDEX(Obs_Time!$D$11:$T$211,  MATCH($AF117, Obs_Time!$B$11:$B$211, 0), MATCH(AT$4, Obs_Time!$D$3:$T$3, 0) )</f>
        <v>0</v>
      </c>
      <c r="AU117" s="61">
        <f t="shared" si="133"/>
        <v>0</v>
      </c>
      <c r="AV117" s="63">
        <f>INDEX(Obs_Time!$D$11:$T$211,  MATCH($AF117, Obs_Time!$B$11:$B$211, 0), MATCH(AV$4, Obs_Time!$D$3:$T$3, 0) )</f>
        <v>0</v>
      </c>
      <c r="AW117" s="61">
        <f t="shared" si="134"/>
        <v>0</v>
      </c>
      <c r="AX117" s="63">
        <f>INDEX(Obs_Time!$D$11:$T$211,  MATCH($AF117, Obs_Time!$B$11:$B$211, 0), MATCH(AX$4, Obs_Time!$D$3:$T$3, 0) )</f>
        <v>0</v>
      </c>
      <c r="AY117" s="61">
        <f t="shared" si="135"/>
        <v>0</v>
      </c>
      <c r="AZ117" s="63">
        <f>INDEX(Obs_Time!$D$11:$T$211,  MATCH($AF117, Obs_Time!$B$11:$B$211, 0), MATCH(AZ$4, Obs_Time!$D$3:$T$3, 0) )</f>
        <v>0</v>
      </c>
      <c r="BA117" s="61">
        <f t="shared" si="136"/>
        <v>0</v>
      </c>
      <c r="BB117" s="63">
        <f>INDEX(Obs_Time!$D$11:$T$211,  MATCH($AF117, Obs_Time!$B$11:$B$211, 0), MATCH(BB$4, Obs_Time!$D$3:$T$3, 0) )</f>
        <v>0</v>
      </c>
      <c r="BC117" s="61">
        <f t="shared" si="137"/>
        <v>0</v>
      </c>
      <c r="BD117" s="63">
        <f>INDEX(Obs_Time!$D$11:$T$211,  MATCH($AF117, Obs_Time!$B$11:$B$211, 0), MATCH(BD$4, Obs_Time!$D$3:$T$3, 0) )</f>
        <v>0</v>
      </c>
      <c r="BF117" s="31">
        <f t="shared" si="173"/>
        <v>216</v>
      </c>
      <c r="BG117" s="31">
        <f t="shared" si="139"/>
        <v>217</v>
      </c>
      <c r="BH117" s="57">
        <f t="shared" si="140"/>
        <v>0</v>
      </c>
      <c r="BI117" s="57">
        <f t="shared" si="141"/>
        <v>0</v>
      </c>
      <c r="BJ117" s="57">
        <f t="shared" si="142"/>
        <v>0</v>
      </c>
      <c r="BK117" s="58">
        <f t="shared" si="143"/>
        <v>0</v>
      </c>
      <c r="BL117" s="57">
        <f t="shared" si="144"/>
        <v>0</v>
      </c>
      <c r="BM117" s="57">
        <f t="shared" si="145"/>
        <v>0</v>
      </c>
      <c r="BN117" s="57">
        <f t="shared" si="146"/>
        <v>0</v>
      </c>
      <c r="BQ117" s="57">
        <f t="shared" si="147"/>
        <v>0</v>
      </c>
      <c r="BR117" s="57">
        <f t="shared" si="148"/>
        <v>0</v>
      </c>
      <c r="BS117" s="57">
        <f t="shared" si="149"/>
        <v>0</v>
      </c>
      <c r="BT117" s="57">
        <f t="shared" si="150"/>
        <v>0</v>
      </c>
      <c r="BU117" s="57">
        <f t="shared" si="151"/>
        <v>0</v>
      </c>
      <c r="BV117" s="57">
        <f t="shared" si="152"/>
        <v>0</v>
      </c>
      <c r="BW117" s="57">
        <f t="shared" si="153"/>
        <v>0</v>
      </c>
      <c r="BX117" s="58">
        <f t="shared" si="154"/>
        <v>0</v>
      </c>
      <c r="BY117" s="57">
        <f t="shared" si="155"/>
        <v>0</v>
      </c>
      <c r="BZ117" s="57">
        <f t="shared" si="156"/>
        <v>0</v>
      </c>
      <c r="CA117" s="58">
        <f t="shared" si="157"/>
        <v>0</v>
      </c>
      <c r="CB117" s="57">
        <f t="shared" si="158"/>
        <v>0</v>
      </c>
      <c r="CC117" s="57">
        <f t="shared" si="159"/>
        <v>0</v>
      </c>
      <c r="CD117" s="57">
        <f t="shared" si="160"/>
        <v>0</v>
      </c>
      <c r="CE117" s="57">
        <f t="shared" si="161"/>
        <v>0</v>
      </c>
      <c r="CF117" s="57">
        <f t="shared" si="162"/>
        <v>0</v>
      </c>
      <c r="CG117" s="57">
        <f t="shared" si="163"/>
        <v>0</v>
      </c>
      <c r="CH117" s="57">
        <f t="shared" si="164"/>
        <v>0</v>
      </c>
      <c r="CI117" s="58">
        <f t="shared" si="165"/>
        <v>0</v>
      </c>
      <c r="CJ117" s="57">
        <f t="shared" si="166"/>
        <v>0</v>
      </c>
      <c r="CL117" s="30">
        <f>Obs_Time!B119</f>
        <v>216</v>
      </c>
      <c r="CM117" s="26">
        <f t="shared" si="174"/>
        <v>217</v>
      </c>
      <c r="CN117" s="20">
        <f t="shared" si="99"/>
        <v>0</v>
      </c>
      <c r="CO117" s="20">
        <f t="shared" si="100"/>
        <v>0</v>
      </c>
      <c r="CP117" s="20">
        <f t="shared" si="101"/>
        <v>0</v>
      </c>
      <c r="CQ117" s="106">
        <f t="shared" si="102"/>
        <v>0</v>
      </c>
      <c r="CR117" s="143"/>
      <c r="CS117" s="20">
        <f t="shared" si="103"/>
        <v>0</v>
      </c>
      <c r="CT117" s="20">
        <f t="shared" si="104"/>
        <v>0</v>
      </c>
      <c r="CW117" s="20">
        <f t="shared" si="105"/>
        <v>0</v>
      </c>
      <c r="CX117" s="20">
        <f t="shared" si="106"/>
        <v>0</v>
      </c>
      <c r="CY117" s="20">
        <f t="shared" si="107"/>
        <v>0</v>
      </c>
      <c r="CZ117" s="20">
        <f t="shared" si="108"/>
        <v>0</v>
      </c>
      <c r="DA117" s="20">
        <f t="shared" si="109"/>
        <v>0</v>
      </c>
      <c r="DB117" s="20">
        <f t="shared" si="110"/>
        <v>0</v>
      </c>
      <c r="DC117" s="20">
        <f t="shared" si="111"/>
        <v>0</v>
      </c>
      <c r="DD117" s="106">
        <f t="shared" si="112"/>
        <v>0</v>
      </c>
      <c r="DE117" s="20">
        <f t="shared" si="113"/>
        <v>0</v>
      </c>
      <c r="DF117" s="20">
        <f t="shared" si="114"/>
        <v>0</v>
      </c>
      <c r="DG117" s="106">
        <f t="shared" si="115"/>
        <v>0</v>
      </c>
      <c r="DH117" s="143"/>
      <c r="DI117" s="20">
        <f t="shared" si="116"/>
        <v>0</v>
      </c>
      <c r="DJ117" s="20">
        <f t="shared" si="117"/>
        <v>0</v>
      </c>
      <c r="DK117" s="20">
        <f t="shared" si="118"/>
        <v>0</v>
      </c>
      <c r="DL117" s="143"/>
      <c r="DM117" s="20">
        <f t="shared" si="119"/>
        <v>0</v>
      </c>
      <c r="DN117" s="20">
        <f t="shared" si="120"/>
        <v>0</v>
      </c>
      <c r="DO117" s="106">
        <f t="shared" si="121"/>
        <v>0</v>
      </c>
      <c r="DP117" s="20">
        <f t="shared" si="122"/>
        <v>0</v>
      </c>
      <c r="DR117" s="31">
        <f t="shared" si="168"/>
        <v>108</v>
      </c>
      <c r="DS117" s="26">
        <f t="shared" si="169"/>
        <v>108.5</v>
      </c>
      <c r="DT117" s="101">
        <f t="shared" si="123"/>
        <v>114.92999999999999</v>
      </c>
      <c r="DU117" s="101">
        <f t="shared" si="124"/>
        <v>49.54</v>
      </c>
      <c r="DV117" s="101">
        <f t="shared" si="125"/>
        <v>21.33</v>
      </c>
      <c r="DW117" s="102">
        <f t="shared" si="170"/>
        <v>267.51</v>
      </c>
      <c r="DX117" s="144"/>
      <c r="DY117" s="101">
        <f t="shared" si="171"/>
        <v>4.51</v>
      </c>
      <c r="DZ117" s="101">
        <f t="shared" si="172"/>
        <v>7.69</v>
      </c>
      <c r="EB117" s="84">
        <f>MODEL_DATA!B114</f>
        <v>108</v>
      </c>
      <c r="EC117" s="84">
        <f>MODEL_DATA!C114</f>
        <v>44.06</v>
      </c>
      <c r="ED117" s="84">
        <f>MODEL_DATA!D114</f>
        <v>0</v>
      </c>
      <c r="EE117" s="84">
        <f>MODEL_DATA!E114</f>
        <v>49.54</v>
      </c>
      <c r="EF117" s="84">
        <f>MODEL_DATA!F114</f>
        <v>0</v>
      </c>
      <c r="EG117" s="84">
        <f>MODEL_DATA!G114</f>
        <v>0</v>
      </c>
      <c r="EH117" s="84">
        <f>MODEL_DATA!H114</f>
        <v>21.33</v>
      </c>
      <c r="EI117" s="84">
        <f>MODEL_DATA!I114</f>
        <v>0</v>
      </c>
      <c r="EJ117" s="99">
        <f>MODEL_DATA!J114</f>
        <v>0</v>
      </c>
      <c r="EK117" s="84">
        <f>MODEL_DATA!K114</f>
        <v>0</v>
      </c>
      <c r="EL117" s="84">
        <f>MODEL_DATA!L114</f>
        <v>0</v>
      </c>
      <c r="EM117" s="99">
        <f>MODEL_DATA!M114</f>
        <v>171.81</v>
      </c>
      <c r="EN117" s="84">
        <f>MODEL_DATA!N114</f>
        <v>183.77</v>
      </c>
      <c r="EO117" s="84">
        <f>MODEL_DATA!O114</f>
        <v>4.51</v>
      </c>
      <c r="EP117" s="84">
        <f>MODEL_DATA!P114</f>
        <v>7.69</v>
      </c>
      <c r="EQ117" s="84">
        <f>MODEL_DATA!Q114</f>
        <v>95.7</v>
      </c>
      <c r="ER117" s="84">
        <f>MODEL_DATA!R114</f>
        <v>103.22</v>
      </c>
      <c r="ES117" s="84">
        <f>MODEL_DATA!S114</f>
        <v>0</v>
      </c>
      <c r="ET117" s="84">
        <f>MODEL_DATA!T114</f>
        <v>0</v>
      </c>
      <c r="EU117" s="99">
        <f>MODEL_DATA!U114</f>
        <v>0.13</v>
      </c>
      <c r="EV117" s="84">
        <f>MODEL_DATA!V114</f>
        <v>0.02</v>
      </c>
    </row>
    <row r="118" spans="32:152" x14ac:dyDescent="0.25">
      <c r="AF118" s="32">
        <f t="shared" si="175"/>
        <v>216</v>
      </c>
      <c r="AG118" s="61">
        <f t="shared" si="126"/>
        <v>0</v>
      </c>
      <c r="AH118" s="63">
        <f>INDEX(Obs_Time!$D$11:$T$211,  MATCH($AF118, Obs_Time!$B$11:$B$211, 0), MATCH(AH$4, Obs_Time!$D$3:$T$3, 0) )</f>
        <v>0</v>
      </c>
      <c r="AI118" s="61">
        <f t="shared" si="127"/>
        <v>0</v>
      </c>
      <c r="AJ118" s="63">
        <f>INDEX(Obs_Time!$D$11:$T$211,  MATCH($AF118, Obs_Time!$B$11:$B$211, 0), MATCH(AJ$4, Obs_Time!$D$3:$T$3, 0) )</f>
        <v>0</v>
      </c>
      <c r="AK118" s="61">
        <f t="shared" si="128"/>
        <v>0</v>
      </c>
      <c r="AL118" s="63">
        <f>INDEX(Obs_Time!$D$11:$T$211,  MATCH($AF118, Obs_Time!$B$11:$B$211, 0), MATCH(AL$4, Obs_Time!$D$3:$T$3, 0) )</f>
        <v>0</v>
      </c>
      <c r="AM118" s="61">
        <f t="shared" si="129"/>
        <v>0</v>
      </c>
      <c r="AN118" s="63">
        <f>INDEX(Obs_Time!$D$11:$T$211,  MATCH($AF118, Obs_Time!$B$11:$B$211, 0), MATCH(AN$4, Obs_Time!$D$3:$T$3, 0) )</f>
        <v>0</v>
      </c>
      <c r="AO118" s="61">
        <f t="shared" si="130"/>
        <v>0</v>
      </c>
      <c r="AP118" s="63">
        <f>INDEX(Obs_Time!$D$11:$T$211,  MATCH($AF118, Obs_Time!$B$11:$B$211, 0), MATCH(AP$4, Obs_Time!$D$3:$T$3, 0) )</f>
        <v>0</v>
      </c>
      <c r="AQ118" s="61">
        <f t="shared" si="131"/>
        <v>0</v>
      </c>
      <c r="AR118" s="63">
        <f>INDEX(Obs_Time!$D$11:$T$211,  MATCH($AF118, Obs_Time!$B$11:$B$211, 0), MATCH(AR$4, Obs_Time!$D$3:$T$3, 0) )</f>
        <v>0</v>
      </c>
      <c r="AS118" s="61">
        <f t="shared" si="132"/>
        <v>0</v>
      </c>
      <c r="AT118" s="63">
        <f>INDEX(Obs_Time!$D$11:$T$211,  MATCH($AF118, Obs_Time!$B$11:$B$211, 0), MATCH(AT$4, Obs_Time!$D$3:$T$3, 0) )</f>
        <v>0</v>
      </c>
      <c r="AU118" s="61">
        <f t="shared" si="133"/>
        <v>0</v>
      </c>
      <c r="AV118" s="63">
        <f>INDEX(Obs_Time!$D$11:$T$211,  MATCH($AF118, Obs_Time!$B$11:$B$211, 0), MATCH(AV$4, Obs_Time!$D$3:$T$3, 0) )</f>
        <v>0</v>
      </c>
      <c r="AW118" s="61">
        <f t="shared" si="134"/>
        <v>0</v>
      </c>
      <c r="AX118" s="63">
        <f>INDEX(Obs_Time!$D$11:$T$211,  MATCH($AF118, Obs_Time!$B$11:$B$211, 0), MATCH(AX$4, Obs_Time!$D$3:$T$3, 0) )</f>
        <v>0</v>
      </c>
      <c r="AY118" s="61">
        <f t="shared" si="135"/>
        <v>0</v>
      </c>
      <c r="AZ118" s="63">
        <f>INDEX(Obs_Time!$D$11:$T$211,  MATCH($AF118, Obs_Time!$B$11:$B$211, 0), MATCH(AZ$4, Obs_Time!$D$3:$T$3, 0) )</f>
        <v>0</v>
      </c>
      <c r="BA118" s="61">
        <f t="shared" si="136"/>
        <v>0</v>
      </c>
      <c r="BB118" s="63">
        <f>INDEX(Obs_Time!$D$11:$T$211,  MATCH($AF118, Obs_Time!$B$11:$B$211, 0), MATCH(BB$4, Obs_Time!$D$3:$T$3, 0) )</f>
        <v>0</v>
      </c>
      <c r="BC118" s="61">
        <f t="shared" si="137"/>
        <v>0</v>
      </c>
      <c r="BD118" s="63">
        <f>INDEX(Obs_Time!$D$11:$T$211,  MATCH($AF118, Obs_Time!$B$11:$B$211, 0), MATCH(BD$4, Obs_Time!$D$3:$T$3, 0) )</f>
        <v>0</v>
      </c>
      <c r="BF118" s="31">
        <f t="shared" si="173"/>
        <v>218</v>
      </c>
      <c r="BG118" s="31">
        <f t="shared" si="139"/>
        <v>219</v>
      </c>
      <c r="BH118" s="57">
        <f t="shared" si="140"/>
        <v>0</v>
      </c>
      <c r="BI118" s="57">
        <f t="shared" si="141"/>
        <v>0</v>
      </c>
      <c r="BJ118" s="57">
        <f t="shared" si="142"/>
        <v>0</v>
      </c>
      <c r="BK118" s="58">
        <f t="shared" si="143"/>
        <v>0</v>
      </c>
      <c r="BL118" s="57">
        <f t="shared" si="144"/>
        <v>0</v>
      </c>
      <c r="BM118" s="57">
        <f t="shared" si="145"/>
        <v>0</v>
      </c>
      <c r="BN118" s="57">
        <f t="shared" si="146"/>
        <v>0</v>
      </c>
      <c r="BQ118" s="57">
        <f t="shared" si="147"/>
        <v>0</v>
      </c>
      <c r="BR118" s="57">
        <f t="shared" si="148"/>
        <v>0</v>
      </c>
      <c r="BS118" s="57">
        <f t="shared" si="149"/>
        <v>0</v>
      </c>
      <c r="BT118" s="57">
        <f t="shared" si="150"/>
        <v>0</v>
      </c>
      <c r="BU118" s="57">
        <f t="shared" si="151"/>
        <v>0</v>
      </c>
      <c r="BV118" s="57">
        <f t="shared" si="152"/>
        <v>0</v>
      </c>
      <c r="BW118" s="57">
        <f t="shared" si="153"/>
        <v>0</v>
      </c>
      <c r="BX118" s="58">
        <f t="shared" si="154"/>
        <v>0</v>
      </c>
      <c r="BY118" s="57">
        <f t="shared" si="155"/>
        <v>0</v>
      </c>
      <c r="BZ118" s="57">
        <f t="shared" si="156"/>
        <v>0</v>
      </c>
      <c r="CA118" s="58">
        <f t="shared" si="157"/>
        <v>0</v>
      </c>
      <c r="CB118" s="57">
        <f t="shared" si="158"/>
        <v>0</v>
      </c>
      <c r="CC118" s="57">
        <f t="shared" si="159"/>
        <v>0</v>
      </c>
      <c r="CD118" s="57">
        <f t="shared" si="160"/>
        <v>0</v>
      </c>
      <c r="CE118" s="57">
        <f t="shared" si="161"/>
        <v>0</v>
      </c>
      <c r="CF118" s="57">
        <f t="shared" si="162"/>
        <v>0</v>
      </c>
      <c r="CG118" s="57">
        <f t="shared" si="163"/>
        <v>0</v>
      </c>
      <c r="CH118" s="57">
        <f t="shared" si="164"/>
        <v>0</v>
      </c>
      <c r="CI118" s="58">
        <f t="shared" si="165"/>
        <v>0</v>
      </c>
      <c r="CJ118" s="57">
        <f t="shared" si="166"/>
        <v>0</v>
      </c>
      <c r="CL118" s="30">
        <f>Obs_Time!B120</f>
        <v>218</v>
      </c>
      <c r="CM118" s="26">
        <f t="shared" si="174"/>
        <v>219</v>
      </c>
      <c r="CN118" s="20">
        <f t="shared" si="99"/>
        <v>0</v>
      </c>
      <c r="CO118" s="20">
        <f t="shared" si="100"/>
        <v>0</v>
      </c>
      <c r="CP118" s="20">
        <f t="shared" si="101"/>
        <v>0</v>
      </c>
      <c r="CQ118" s="106">
        <f t="shared" si="102"/>
        <v>0</v>
      </c>
      <c r="CR118" s="143"/>
      <c r="CS118" s="20">
        <f t="shared" si="103"/>
        <v>0</v>
      </c>
      <c r="CT118" s="20">
        <f t="shared" si="104"/>
        <v>0</v>
      </c>
      <c r="CW118" s="20">
        <f t="shared" si="105"/>
        <v>0</v>
      </c>
      <c r="CX118" s="20">
        <f t="shared" si="106"/>
        <v>0</v>
      </c>
      <c r="CY118" s="20">
        <f t="shared" si="107"/>
        <v>0</v>
      </c>
      <c r="CZ118" s="20">
        <f t="shared" si="108"/>
        <v>0</v>
      </c>
      <c r="DA118" s="20">
        <f t="shared" si="109"/>
        <v>0</v>
      </c>
      <c r="DB118" s="20">
        <f t="shared" si="110"/>
        <v>0</v>
      </c>
      <c r="DC118" s="20">
        <f t="shared" si="111"/>
        <v>0</v>
      </c>
      <c r="DD118" s="106">
        <f t="shared" si="112"/>
        <v>0</v>
      </c>
      <c r="DE118" s="20">
        <f t="shared" si="113"/>
        <v>0</v>
      </c>
      <c r="DF118" s="20">
        <f t="shared" si="114"/>
        <v>0</v>
      </c>
      <c r="DG118" s="106">
        <f t="shared" si="115"/>
        <v>0</v>
      </c>
      <c r="DH118" s="143"/>
      <c r="DI118" s="20">
        <f t="shared" si="116"/>
        <v>0</v>
      </c>
      <c r="DJ118" s="20">
        <f t="shared" si="117"/>
        <v>0</v>
      </c>
      <c r="DK118" s="20">
        <f t="shared" si="118"/>
        <v>0</v>
      </c>
      <c r="DL118" s="143"/>
      <c r="DM118" s="20">
        <f t="shared" si="119"/>
        <v>0</v>
      </c>
      <c r="DN118" s="20">
        <f t="shared" si="120"/>
        <v>0</v>
      </c>
      <c r="DO118" s="106">
        <f t="shared" si="121"/>
        <v>0</v>
      </c>
      <c r="DP118" s="20">
        <f t="shared" si="122"/>
        <v>0</v>
      </c>
      <c r="DR118" s="31">
        <f t="shared" si="168"/>
        <v>109</v>
      </c>
      <c r="DS118" s="26">
        <f t="shared" si="169"/>
        <v>109.5</v>
      </c>
      <c r="DT118" s="101">
        <f t="shared" si="123"/>
        <v>97.56</v>
      </c>
      <c r="DU118" s="101">
        <f t="shared" si="124"/>
        <v>42.9</v>
      </c>
      <c r="DV118" s="101">
        <f t="shared" si="125"/>
        <v>14.82</v>
      </c>
      <c r="DW118" s="102">
        <f t="shared" si="170"/>
        <v>281.22000000000003</v>
      </c>
      <c r="DX118" s="144"/>
      <c r="DY118" s="101">
        <f t="shared" si="171"/>
        <v>3.73</v>
      </c>
      <c r="DZ118" s="101">
        <f t="shared" si="172"/>
        <v>6.81</v>
      </c>
      <c r="EB118" s="84">
        <f>MODEL_DATA!B115</f>
        <v>109</v>
      </c>
      <c r="EC118" s="84">
        <f>MODEL_DATA!C115</f>
        <v>39.840000000000003</v>
      </c>
      <c r="ED118" s="84">
        <f>MODEL_DATA!D115</f>
        <v>0</v>
      </c>
      <c r="EE118" s="84">
        <f>MODEL_DATA!E115</f>
        <v>42.9</v>
      </c>
      <c r="EF118" s="84">
        <f>MODEL_DATA!F115</f>
        <v>0</v>
      </c>
      <c r="EG118" s="84">
        <f>MODEL_DATA!G115</f>
        <v>0</v>
      </c>
      <c r="EH118" s="84">
        <f>MODEL_DATA!H115</f>
        <v>14.82</v>
      </c>
      <c r="EI118" s="84">
        <f>MODEL_DATA!I115</f>
        <v>0</v>
      </c>
      <c r="EJ118" s="99">
        <f>MODEL_DATA!J115</f>
        <v>0</v>
      </c>
      <c r="EK118" s="84">
        <f>MODEL_DATA!K115</f>
        <v>0</v>
      </c>
      <c r="EL118" s="84">
        <f>MODEL_DATA!L115</f>
        <v>0</v>
      </c>
      <c r="EM118" s="99">
        <f>MODEL_DATA!M115</f>
        <v>178.37</v>
      </c>
      <c r="EN118" s="84">
        <f>MODEL_DATA!N115</f>
        <v>206.76</v>
      </c>
      <c r="EO118" s="84">
        <f>MODEL_DATA!O115</f>
        <v>3.73</v>
      </c>
      <c r="EP118" s="84">
        <f>MODEL_DATA!P115</f>
        <v>6.81</v>
      </c>
      <c r="EQ118" s="84">
        <f>MODEL_DATA!Q115</f>
        <v>102.85</v>
      </c>
      <c r="ER118" s="84">
        <f>MODEL_DATA!R115</f>
        <v>112.13</v>
      </c>
      <c r="ES118" s="84">
        <f>MODEL_DATA!S115</f>
        <v>0</v>
      </c>
      <c r="ET118" s="84">
        <f>MODEL_DATA!T115</f>
        <v>0</v>
      </c>
      <c r="EU118" s="99">
        <f>MODEL_DATA!U115</f>
        <v>0.17</v>
      </c>
      <c r="EV118" s="84">
        <f>MODEL_DATA!V115</f>
        <v>0.04</v>
      </c>
    </row>
    <row r="119" spans="32:152" x14ac:dyDescent="0.25">
      <c r="AF119" s="32">
        <f t="shared" si="175"/>
        <v>218</v>
      </c>
      <c r="AG119" s="61">
        <f t="shared" si="126"/>
        <v>0</v>
      </c>
      <c r="AH119" s="63">
        <f>INDEX(Obs_Time!$D$11:$T$211,  MATCH($AF119, Obs_Time!$B$11:$B$211, 0), MATCH(AH$4, Obs_Time!$D$3:$T$3, 0) )</f>
        <v>0</v>
      </c>
      <c r="AI119" s="61">
        <f t="shared" si="127"/>
        <v>0</v>
      </c>
      <c r="AJ119" s="63">
        <f>INDEX(Obs_Time!$D$11:$T$211,  MATCH($AF119, Obs_Time!$B$11:$B$211, 0), MATCH(AJ$4, Obs_Time!$D$3:$T$3, 0) )</f>
        <v>0</v>
      </c>
      <c r="AK119" s="61">
        <f t="shared" si="128"/>
        <v>0</v>
      </c>
      <c r="AL119" s="63">
        <f>INDEX(Obs_Time!$D$11:$T$211,  MATCH($AF119, Obs_Time!$B$11:$B$211, 0), MATCH(AL$4, Obs_Time!$D$3:$T$3, 0) )</f>
        <v>0</v>
      </c>
      <c r="AM119" s="61">
        <f t="shared" si="129"/>
        <v>0</v>
      </c>
      <c r="AN119" s="63">
        <f>INDEX(Obs_Time!$D$11:$T$211,  MATCH($AF119, Obs_Time!$B$11:$B$211, 0), MATCH(AN$4, Obs_Time!$D$3:$T$3, 0) )</f>
        <v>0</v>
      </c>
      <c r="AO119" s="61">
        <f t="shared" si="130"/>
        <v>0</v>
      </c>
      <c r="AP119" s="63">
        <f>INDEX(Obs_Time!$D$11:$T$211,  MATCH($AF119, Obs_Time!$B$11:$B$211, 0), MATCH(AP$4, Obs_Time!$D$3:$T$3, 0) )</f>
        <v>0</v>
      </c>
      <c r="AQ119" s="61">
        <f t="shared" si="131"/>
        <v>0</v>
      </c>
      <c r="AR119" s="63">
        <f>INDEX(Obs_Time!$D$11:$T$211,  MATCH($AF119, Obs_Time!$B$11:$B$211, 0), MATCH(AR$4, Obs_Time!$D$3:$T$3, 0) )</f>
        <v>0</v>
      </c>
      <c r="AS119" s="61">
        <f t="shared" si="132"/>
        <v>0</v>
      </c>
      <c r="AT119" s="63">
        <f>INDEX(Obs_Time!$D$11:$T$211,  MATCH($AF119, Obs_Time!$B$11:$B$211, 0), MATCH(AT$4, Obs_Time!$D$3:$T$3, 0) )</f>
        <v>0</v>
      </c>
      <c r="AU119" s="61">
        <f t="shared" si="133"/>
        <v>0</v>
      </c>
      <c r="AV119" s="63">
        <f>INDEX(Obs_Time!$D$11:$T$211,  MATCH($AF119, Obs_Time!$B$11:$B$211, 0), MATCH(AV$4, Obs_Time!$D$3:$T$3, 0) )</f>
        <v>0</v>
      </c>
      <c r="AW119" s="61">
        <f t="shared" si="134"/>
        <v>0</v>
      </c>
      <c r="AX119" s="63">
        <f>INDEX(Obs_Time!$D$11:$T$211,  MATCH($AF119, Obs_Time!$B$11:$B$211, 0), MATCH(AX$4, Obs_Time!$D$3:$T$3, 0) )</f>
        <v>0</v>
      </c>
      <c r="AY119" s="61">
        <f t="shared" si="135"/>
        <v>0</v>
      </c>
      <c r="AZ119" s="63">
        <f>INDEX(Obs_Time!$D$11:$T$211,  MATCH($AF119, Obs_Time!$B$11:$B$211, 0), MATCH(AZ$4, Obs_Time!$D$3:$T$3, 0) )</f>
        <v>0</v>
      </c>
      <c r="BA119" s="61">
        <f t="shared" si="136"/>
        <v>0</v>
      </c>
      <c r="BB119" s="63">
        <f>INDEX(Obs_Time!$D$11:$T$211,  MATCH($AF119, Obs_Time!$B$11:$B$211, 0), MATCH(BB$4, Obs_Time!$D$3:$T$3, 0) )</f>
        <v>0</v>
      </c>
      <c r="BC119" s="61">
        <f t="shared" si="137"/>
        <v>0</v>
      </c>
      <c r="BD119" s="63">
        <f>INDEX(Obs_Time!$D$11:$T$211,  MATCH($AF119, Obs_Time!$B$11:$B$211, 0), MATCH(BD$4, Obs_Time!$D$3:$T$3, 0) )</f>
        <v>0</v>
      </c>
      <c r="BF119" s="31">
        <f t="shared" si="173"/>
        <v>220</v>
      </c>
      <c r="BG119" s="31">
        <f t="shared" si="139"/>
        <v>221</v>
      </c>
      <c r="BH119" s="57">
        <f t="shared" si="140"/>
        <v>0</v>
      </c>
      <c r="BI119" s="57">
        <f t="shared" si="141"/>
        <v>0</v>
      </c>
      <c r="BJ119" s="57">
        <f t="shared" si="142"/>
        <v>0</v>
      </c>
      <c r="BK119" s="58">
        <f t="shared" si="143"/>
        <v>0</v>
      </c>
      <c r="BL119" s="57">
        <f t="shared" si="144"/>
        <v>0</v>
      </c>
      <c r="BM119" s="57">
        <f t="shared" si="145"/>
        <v>0</v>
      </c>
      <c r="BN119" s="57">
        <f t="shared" si="146"/>
        <v>0</v>
      </c>
      <c r="BQ119" s="57">
        <f t="shared" si="147"/>
        <v>0</v>
      </c>
      <c r="BR119" s="57">
        <f t="shared" si="148"/>
        <v>0</v>
      </c>
      <c r="BS119" s="57">
        <f t="shared" si="149"/>
        <v>0</v>
      </c>
      <c r="BT119" s="57">
        <f t="shared" si="150"/>
        <v>0</v>
      </c>
      <c r="BU119" s="57">
        <f t="shared" si="151"/>
        <v>0</v>
      </c>
      <c r="BV119" s="57">
        <f t="shared" si="152"/>
        <v>0</v>
      </c>
      <c r="BW119" s="57">
        <f t="shared" si="153"/>
        <v>0</v>
      </c>
      <c r="BX119" s="58">
        <f t="shared" si="154"/>
        <v>0</v>
      </c>
      <c r="BY119" s="57">
        <f t="shared" si="155"/>
        <v>0</v>
      </c>
      <c r="BZ119" s="57">
        <f t="shared" si="156"/>
        <v>0</v>
      </c>
      <c r="CA119" s="58">
        <f t="shared" si="157"/>
        <v>0</v>
      </c>
      <c r="CB119" s="57">
        <f t="shared" si="158"/>
        <v>0</v>
      </c>
      <c r="CC119" s="57">
        <f t="shared" si="159"/>
        <v>0</v>
      </c>
      <c r="CD119" s="57">
        <f t="shared" si="160"/>
        <v>0</v>
      </c>
      <c r="CE119" s="57">
        <f t="shared" si="161"/>
        <v>0</v>
      </c>
      <c r="CF119" s="57">
        <f t="shared" si="162"/>
        <v>0</v>
      </c>
      <c r="CG119" s="57">
        <f t="shared" si="163"/>
        <v>0</v>
      </c>
      <c r="CH119" s="57">
        <f t="shared" si="164"/>
        <v>0</v>
      </c>
      <c r="CI119" s="58">
        <f t="shared" si="165"/>
        <v>0</v>
      </c>
      <c r="CJ119" s="57">
        <f t="shared" si="166"/>
        <v>0</v>
      </c>
      <c r="CL119" s="30">
        <f>Obs_Time!B121</f>
        <v>220</v>
      </c>
      <c r="CM119" s="26">
        <f t="shared" si="174"/>
        <v>221</v>
      </c>
      <c r="CN119" s="20">
        <f t="shared" si="99"/>
        <v>0</v>
      </c>
      <c r="CO119" s="20">
        <f t="shared" si="100"/>
        <v>0</v>
      </c>
      <c r="CP119" s="20">
        <f t="shared" si="101"/>
        <v>0</v>
      </c>
      <c r="CQ119" s="106">
        <f t="shared" si="102"/>
        <v>0</v>
      </c>
      <c r="CR119" s="143"/>
      <c r="CS119" s="20">
        <f t="shared" si="103"/>
        <v>0</v>
      </c>
      <c r="CT119" s="20">
        <f t="shared" si="104"/>
        <v>0</v>
      </c>
      <c r="CW119" s="20">
        <f t="shared" si="105"/>
        <v>0</v>
      </c>
      <c r="CX119" s="20">
        <f t="shared" si="106"/>
        <v>0</v>
      </c>
      <c r="CY119" s="20">
        <f t="shared" si="107"/>
        <v>0</v>
      </c>
      <c r="CZ119" s="20">
        <f t="shared" si="108"/>
        <v>0</v>
      </c>
      <c r="DA119" s="20">
        <f t="shared" si="109"/>
        <v>0</v>
      </c>
      <c r="DB119" s="20">
        <f t="shared" si="110"/>
        <v>0</v>
      </c>
      <c r="DC119" s="20">
        <f t="shared" si="111"/>
        <v>0</v>
      </c>
      <c r="DD119" s="106">
        <f t="shared" si="112"/>
        <v>0</v>
      </c>
      <c r="DE119" s="20">
        <f t="shared" si="113"/>
        <v>0</v>
      </c>
      <c r="DF119" s="20">
        <f t="shared" si="114"/>
        <v>0</v>
      </c>
      <c r="DG119" s="106">
        <f t="shared" si="115"/>
        <v>0</v>
      </c>
      <c r="DH119" s="143"/>
      <c r="DI119" s="20">
        <f t="shared" si="116"/>
        <v>0</v>
      </c>
      <c r="DJ119" s="20">
        <f t="shared" si="117"/>
        <v>0</v>
      </c>
      <c r="DK119" s="20">
        <f t="shared" si="118"/>
        <v>0</v>
      </c>
      <c r="DL119" s="143"/>
      <c r="DM119" s="20">
        <f t="shared" si="119"/>
        <v>0</v>
      </c>
      <c r="DN119" s="20">
        <f t="shared" si="120"/>
        <v>0</v>
      </c>
      <c r="DO119" s="106">
        <f t="shared" si="121"/>
        <v>0</v>
      </c>
      <c r="DP119" s="20">
        <f t="shared" si="122"/>
        <v>0</v>
      </c>
      <c r="DR119" s="31">
        <f t="shared" si="168"/>
        <v>110</v>
      </c>
      <c r="DS119" s="26">
        <f t="shared" si="169"/>
        <v>110.5</v>
      </c>
      <c r="DT119" s="101">
        <f t="shared" si="123"/>
        <v>94.54</v>
      </c>
      <c r="DU119" s="101">
        <f t="shared" si="124"/>
        <v>43.28</v>
      </c>
      <c r="DV119" s="101">
        <f t="shared" si="125"/>
        <v>13.31</v>
      </c>
      <c r="DW119" s="102">
        <f t="shared" si="170"/>
        <v>330.7</v>
      </c>
      <c r="DX119" s="144"/>
      <c r="DY119" s="101">
        <f t="shared" si="171"/>
        <v>2.56</v>
      </c>
      <c r="DZ119" s="101">
        <f t="shared" si="172"/>
        <v>3.45</v>
      </c>
      <c r="EB119" s="84">
        <f>MODEL_DATA!B116</f>
        <v>110</v>
      </c>
      <c r="EC119" s="84">
        <f>MODEL_DATA!C116</f>
        <v>37.950000000000003</v>
      </c>
      <c r="ED119" s="84">
        <f>MODEL_DATA!D116</f>
        <v>0</v>
      </c>
      <c r="EE119" s="84">
        <f>MODEL_DATA!E116</f>
        <v>43.28</v>
      </c>
      <c r="EF119" s="84">
        <f>MODEL_DATA!F116</f>
        <v>0</v>
      </c>
      <c r="EG119" s="84">
        <f>MODEL_DATA!G116</f>
        <v>0</v>
      </c>
      <c r="EH119" s="84">
        <f>MODEL_DATA!H116</f>
        <v>13.31</v>
      </c>
      <c r="EI119" s="84">
        <f>MODEL_DATA!I116</f>
        <v>0</v>
      </c>
      <c r="EJ119" s="99">
        <f>MODEL_DATA!J116</f>
        <v>0</v>
      </c>
      <c r="EK119" s="84">
        <f>MODEL_DATA!K116</f>
        <v>0</v>
      </c>
      <c r="EL119" s="84">
        <f>MODEL_DATA!L116</f>
        <v>0</v>
      </c>
      <c r="EM119" s="99">
        <f>MODEL_DATA!M116</f>
        <v>218.13</v>
      </c>
      <c r="EN119" s="84">
        <f>MODEL_DATA!N116</f>
        <v>214.83</v>
      </c>
      <c r="EO119" s="84">
        <f>MODEL_DATA!O116</f>
        <v>2.56</v>
      </c>
      <c r="EP119" s="84">
        <f>MODEL_DATA!P116</f>
        <v>3.45</v>
      </c>
      <c r="EQ119" s="84">
        <f>MODEL_DATA!Q116</f>
        <v>112.57</v>
      </c>
      <c r="ER119" s="84">
        <f>MODEL_DATA!R116</f>
        <v>94.21</v>
      </c>
      <c r="ES119" s="84">
        <f>MODEL_DATA!S116</f>
        <v>0</v>
      </c>
      <c r="ET119" s="84">
        <f>MODEL_DATA!T116</f>
        <v>0</v>
      </c>
      <c r="EU119" s="99">
        <f>MODEL_DATA!U116</f>
        <v>0.11</v>
      </c>
      <c r="EV119" s="84">
        <f>MODEL_DATA!V116</f>
        <v>7.0000000000000007E-2</v>
      </c>
    </row>
    <row r="120" spans="32:152" x14ac:dyDescent="0.25">
      <c r="AF120" s="32">
        <f t="shared" si="175"/>
        <v>220</v>
      </c>
      <c r="AG120" s="61">
        <f t="shared" si="126"/>
        <v>0</v>
      </c>
      <c r="AH120" s="63">
        <f>INDEX(Obs_Time!$D$11:$T$211,  MATCH($AF120, Obs_Time!$B$11:$B$211, 0), MATCH(AH$4, Obs_Time!$D$3:$T$3, 0) )</f>
        <v>0</v>
      </c>
      <c r="AI120" s="61">
        <f t="shared" si="127"/>
        <v>0</v>
      </c>
      <c r="AJ120" s="63">
        <f>INDEX(Obs_Time!$D$11:$T$211,  MATCH($AF120, Obs_Time!$B$11:$B$211, 0), MATCH(AJ$4, Obs_Time!$D$3:$T$3, 0) )</f>
        <v>0</v>
      </c>
      <c r="AK120" s="61">
        <f t="shared" si="128"/>
        <v>0</v>
      </c>
      <c r="AL120" s="63">
        <f>INDEX(Obs_Time!$D$11:$T$211,  MATCH($AF120, Obs_Time!$B$11:$B$211, 0), MATCH(AL$4, Obs_Time!$D$3:$T$3, 0) )</f>
        <v>0</v>
      </c>
      <c r="AM120" s="61">
        <f t="shared" si="129"/>
        <v>0</v>
      </c>
      <c r="AN120" s="63">
        <f>INDEX(Obs_Time!$D$11:$T$211,  MATCH($AF120, Obs_Time!$B$11:$B$211, 0), MATCH(AN$4, Obs_Time!$D$3:$T$3, 0) )</f>
        <v>0</v>
      </c>
      <c r="AO120" s="61">
        <f t="shared" si="130"/>
        <v>0</v>
      </c>
      <c r="AP120" s="63">
        <f>INDEX(Obs_Time!$D$11:$T$211,  MATCH($AF120, Obs_Time!$B$11:$B$211, 0), MATCH(AP$4, Obs_Time!$D$3:$T$3, 0) )</f>
        <v>0</v>
      </c>
      <c r="AQ120" s="61">
        <f t="shared" si="131"/>
        <v>0</v>
      </c>
      <c r="AR120" s="63">
        <f>INDEX(Obs_Time!$D$11:$T$211,  MATCH($AF120, Obs_Time!$B$11:$B$211, 0), MATCH(AR$4, Obs_Time!$D$3:$T$3, 0) )</f>
        <v>0</v>
      </c>
      <c r="AS120" s="61">
        <f t="shared" si="132"/>
        <v>0</v>
      </c>
      <c r="AT120" s="63">
        <f>INDEX(Obs_Time!$D$11:$T$211,  MATCH($AF120, Obs_Time!$B$11:$B$211, 0), MATCH(AT$4, Obs_Time!$D$3:$T$3, 0) )</f>
        <v>0</v>
      </c>
      <c r="AU120" s="61">
        <f t="shared" si="133"/>
        <v>0</v>
      </c>
      <c r="AV120" s="63">
        <f>INDEX(Obs_Time!$D$11:$T$211,  MATCH($AF120, Obs_Time!$B$11:$B$211, 0), MATCH(AV$4, Obs_Time!$D$3:$T$3, 0) )</f>
        <v>0</v>
      </c>
      <c r="AW120" s="61">
        <f t="shared" si="134"/>
        <v>0</v>
      </c>
      <c r="AX120" s="63">
        <f>INDEX(Obs_Time!$D$11:$T$211,  MATCH($AF120, Obs_Time!$B$11:$B$211, 0), MATCH(AX$4, Obs_Time!$D$3:$T$3, 0) )</f>
        <v>0</v>
      </c>
      <c r="AY120" s="61">
        <f t="shared" si="135"/>
        <v>0</v>
      </c>
      <c r="AZ120" s="63">
        <f>INDEX(Obs_Time!$D$11:$T$211,  MATCH($AF120, Obs_Time!$B$11:$B$211, 0), MATCH(AZ$4, Obs_Time!$D$3:$T$3, 0) )</f>
        <v>0</v>
      </c>
      <c r="BA120" s="61">
        <f t="shared" si="136"/>
        <v>0</v>
      </c>
      <c r="BB120" s="63">
        <f>INDEX(Obs_Time!$D$11:$T$211,  MATCH($AF120, Obs_Time!$B$11:$B$211, 0), MATCH(BB$4, Obs_Time!$D$3:$T$3, 0) )</f>
        <v>0</v>
      </c>
      <c r="BC120" s="61">
        <f t="shared" si="137"/>
        <v>0</v>
      </c>
      <c r="BD120" s="63">
        <f>INDEX(Obs_Time!$D$11:$T$211,  MATCH($AF120, Obs_Time!$B$11:$B$211, 0), MATCH(BD$4, Obs_Time!$D$3:$T$3, 0) )</f>
        <v>0</v>
      </c>
      <c r="BF120" s="31">
        <f t="shared" si="173"/>
        <v>222</v>
      </c>
      <c r="BG120" s="31">
        <f t="shared" si="139"/>
        <v>223</v>
      </c>
      <c r="BH120" s="57">
        <f t="shared" si="140"/>
        <v>0</v>
      </c>
      <c r="BI120" s="57">
        <f t="shared" si="141"/>
        <v>0</v>
      </c>
      <c r="BJ120" s="57">
        <f t="shared" si="142"/>
        <v>0</v>
      </c>
      <c r="BK120" s="58">
        <f t="shared" si="143"/>
        <v>0</v>
      </c>
      <c r="BL120" s="57">
        <f t="shared" si="144"/>
        <v>0</v>
      </c>
      <c r="BM120" s="57">
        <f t="shared" si="145"/>
        <v>0</v>
      </c>
      <c r="BN120" s="57">
        <f t="shared" si="146"/>
        <v>0</v>
      </c>
      <c r="BQ120" s="57">
        <f t="shared" si="147"/>
        <v>0</v>
      </c>
      <c r="BR120" s="57">
        <f t="shared" si="148"/>
        <v>0</v>
      </c>
      <c r="BS120" s="57">
        <f t="shared" si="149"/>
        <v>0</v>
      </c>
      <c r="BT120" s="57">
        <f t="shared" si="150"/>
        <v>0</v>
      </c>
      <c r="BU120" s="57">
        <f t="shared" si="151"/>
        <v>0</v>
      </c>
      <c r="BV120" s="57">
        <f t="shared" si="152"/>
        <v>0</v>
      </c>
      <c r="BW120" s="57">
        <f t="shared" si="153"/>
        <v>0</v>
      </c>
      <c r="BX120" s="58">
        <f t="shared" si="154"/>
        <v>0</v>
      </c>
      <c r="BY120" s="57">
        <f t="shared" si="155"/>
        <v>0</v>
      </c>
      <c r="BZ120" s="57">
        <f t="shared" si="156"/>
        <v>0</v>
      </c>
      <c r="CA120" s="58">
        <f t="shared" si="157"/>
        <v>0</v>
      </c>
      <c r="CB120" s="57">
        <f t="shared" si="158"/>
        <v>0</v>
      </c>
      <c r="CC120" s="57">
        <f t="shared" si="159"/>
        <v>0</v>
      </c>
      <c r="CD120" s="57">
        <f t="shared" si="160"/>
        <v>0</v>
      </c>
      <c r="CE120" s="57">
        <f t="shared" si="161"/>
        <v>0</v>
      </c>
      <c r="CF120" s="57">
        <f t="shared" si="162"/>
        <v>0</v>
      </c>
      <c r="CG120" s="57">
        <f t="shared" si="163"/>
        <v>0</v>
      </c>
      <c r="CH120" s="57">
        <f t="shared" si="164"/>
        <v>0</v>
      </c>
      <c r="CI120" s="58">
        <f t="shared" si="165"/>
        <v>0</v>
      </c>
      <c r="CJ120" s="57">
        <f t="shared" si="166"/>
        <v>0</v>
      </c>
      <c r="CL120" s="30">
        <f>Obs_Time!B122</f>
        <v>222</v>
      </c>
      <c r="CM120" s="26">
        <f t="shared" si="174"/>
        <v>223</v>
      </c>
      <c r="CN120" s="20">
        <f t="shared" si="99"/>
        <v>0</v>
      </c>
      <c r="CO120" s="20">
        <f t="shared" si="100"/>
        <v>0</v>
      </c>
      <c r="CP120" s="20">
        <f t="shared" si="101"/>
        <v>0</v>
      </c>
      <c r="CQ120" s="106">
        <f t="shared" si="102"/>
        <v>0</v>
      </c>
      <c r="CR120" s="143"/>
      <c r="CS120" s="20">
        <f t="shared" si="103"/>
        <v>0</v>
      </c>
      <c r="CT120" s="20">
        <f t="shared" si="104"/>
        <v>0</v>
      </c>
      <c r="CW120" s="20">
        <f t="shared" si="105"/>
        <v>0</v>
      </c>
      <c r="CX120" s="20">
        <f t="shared" si="106"/>
        <v>0</v>
      </c>
      <c r="CY120" s="20">
        <f t="shared" si="107"/>
        <v>0</v>
      </c>
      <c r="CZ120" s="20">
        <f t="shared" si="108"/>
        <v>0</v>
      </c>
      <c r="DA120" s="20">
        <f t="shared" si="109"/>
        <v>0</v>
      </c>
      <c r="DB120" s="20">
        <f t="shared" si="110"/>
        <v>0</v>
      </c>
      <c r="DC120" s="20">
        <f t="shared" si="111"/>
        <v>0</v>
      </c>
      <c r="DD120" s="106">
        <f t="shared" si="112"/>
        <v>0</v>
      </c>
      <c r="DE120" s="20">
        <f t="shared" si="113"/>
        <v>0</v>
      </c>
      <c r="DF120" s="20">
        <f t="shared" si="114"/>
        <v>0</v>
      </c>
      <c r="DG120" s="106">
        <f t="shared" si="115"/>
        <v>0</v>
      </c>
      <c r="DH120" s="143"/>
      <c r="DI120" s="20">
        <f t="shared" si="116"/>
        <v>0</v>
      </c>
      <c r="DJ120" s="20">
        <f t="shared" si="117"/>
        <v>0</v>
      </c>
      <c r="DK120" s="20">
        <f t="shared" si="118"/>
        <v>0</v>
      </c>
      <c r="DL120" s="143"/>
      <c r="DM120" s="20">
        <f t="shared" si="119"/>
        <v>0</v>
      </c>
      <c r="DN120" s="20">
        <f t="shared" si="120"/>
        <v>0</v>
      </c>
      <c r="DO120" s="106">
        <f t="shared" si="121"/>
        <v>0</v>
      </c>
      <c r="DP120" s="20">
        <f t="shared" si="122"/>
        <v>0</v>
      </c>
      <c r="DR120" s="31">
        <f t="shared" si="168"/>
        <v>111</v>
      </c>
      <c r="DS120" s="26">
        <f t="shared" si="169"/>
        <v>111.5</v>
      </c>
      <c r="DT120" s="101">
        <f t="shared" si="123"/>
        <v>90.05</v>
      </c>
      <c r="DU120" s="101">
        <f t="shared" si="124"/>
        <v>45.39</v>
      </c>
      <c r="DV120" s="101">
        <f t="shared" si="125"/>
        <v>10.25</v>
      </c>
      <c r="DW120" s="102">
        <f t="shared" si="170"/>
        <v>261.97000000000003</v>
      </c>
      <c r="DX120" s="144"/>
      <c r="DY120" s="101">
        <f t="shared" si="171"/>
        <v>2.37</v>
      </c>
      <c r="DZ120" s="101">
        <f t="shared" si="172"/>
        <v>3.14</v>
      </c>
      <c r="EB120" s="84">
        <f>MODEL_DATA!B117</f>
        <v>111</v>
      </c>
      <c r="EC120" s="84">
        <f>MODEL_DATA!C117</f>
        <v>34.409999999999997</v>
      </c>
      <c r="ED120" s="84">
        <f>MODEL_DATA!D117</f>
        <v>0</v>
      </c>
      <c r="EE120" s="84">
        <f>MODEL_DATA!E117</f>
        <v>45.39</v>
      </c>
      <c r="EF120" s="84">
        <f>MODEL_DATA!F117</f>
        <v>0</v>
      </c>
      <c r="EG120" s="84">
        <f>MODEL_DATA!G117</f>
        <v>0</v>
      </c>
      <c r="EH120" s="84">
        <f>MODEL_DATA!H117</f>
        <v>10.25</v>
      </c>
      <c r="EI120" s="84">
        <f>MODEL_DATA!I117</f>
        <v>0</v>
      </c>
      <c r="EJ120" s="99">
        <f>MODEL_DATA!J117</f>
        <v>0</v>
      </c>
      <c r="EK120" s="84">
        <f>MODEL_DATA!K117</f>
        <v>0</v>
      </c>
      <c r="EL120" s="84">
        <f>MODEL_DATA!L117</f>
        <v>0</v>
      </c>
      <c r="EM120" s="99">
        <f>MODEL_DATA!M117</f>
        <v>152.34</v>
      </c>
      <c r="EN120" s="84">
        <f>MODEL_DATA!N117</f>
        <v>160.15</v>
      </c>
      <c r="EO120" s="84">
        <f>MODEL_DATA!O117</f>
        <v>2.37</v>
      </c>
      <c r="EP120" s="84">
        <f>MODEL_DATA!P117</f>
        <v>3.14</v>
      </c>
      <c r="EQ120" s="84">
        <f>MODEL_DATA!Q117</f>
        <v>109.63</v>
      </c>
      <c r="ER120" s="84">
        <f>MODEL_DATA!R117</f>
        <v>119.77</v>
      </c>
      <c r="ES120" s="84">
        <f>MODEL_DATA!S117</f>
        <v>0</v>
      </c>
      <c r="ET120" s="84">
        <f>MODEL_DATA!T117</f>
        <v>0</v>
      </c>
      <c r="EU120" s="99">
        <f>MODEL_DATA!U117</f>
        <v>0.08</v>
      </c>
      <c r="EV120" s="84">
        <f>MODEL_DATA!V117</f>
        <v>0.04</v>
      </c>
    </row>
    <row r="121" spans="32:152" x14ac:dyDescent="0.25">
      <c r="AF121" s="32">
        <f t="shared" si="175"/>
        <v>222</v>
      </c>
      <c r="AG121" s="61">
        <f t="shared" si="126"/>
        <v>0</v>
      </c>
      <c r="AH121" s="63">
        <f>INDEX(Obs_Time!$D$11:$T$211,  MATCH($AF121, Obs_Time!$B$11:$B$211, 0), MATCH(AH$4, Obs_Time!$D$3:$T$3, 0) )</f>
        <v>0</v>
      </c>
      <c r="AI121" s="61">
        <f t="shared" si="127"/>
        <v>0</v>
      </c>
      <c r="AJ121" s="63">
        <f>INDEX(Obs_Time!$D$11:$T$211,  MATCH($AF121, Obs_Time!$B$11:$B$211, 0), MATCH(AJ$4, Obs_Time!$D$3:$T$3, 0) )</f>
        <v>0</v>
      </c>
      <c r="AK121" s="61">
        <f t="shared" si="128"/>
        <v>0</v>
      </c>
      <c r="AL121" s="63">
        <f>INDEX(Obs_Time!$D$11:$T$211,  MATCH($AF121, Obs_Time!$B$11:$B$211, 0), MATCH(AL$4, Obs_Time!$D$3:$T$3, 0) )</f>
        <v>0</v>
      </c>
      <c r="AM121" s="61">
        <f t="shared" si="129"/>
        <v>0</v>
      </c>
      <c r="AN121" s="63">
        <f>INDEX(Obs_Time!$D$11:$T$211,  MATCH($AF121, Obs_Time!$B$11:$B$211, 0), MATCH(AN$4, Obs_Time!$D$3:$T$3, 0) )</f>
        <v>0</v>
      </c>
      <c r="AO121" s="61">
        <f t="shared" si="130"/>
        <v>0</v>
      </c>
      <c r="AP121" s="63">
        <f>INDEX(Obs_Time!$D$11:$T$211,  MATCH($AF121, Obs_Time!$B$11:$B$211, 0), MATCH(AP$4, Obs_Time!$D$3:$T$3, 0) )</f>
        <v>0</v>
      </c>
      <c r="AQ121" s="61">
        <f t="shared" si="131"/>
        <v>0</v>
      </c>
      <c r="AR121" s="63">
        <f>INDEX(Obs_Time!$D$11:$T$211,  MATCH($AF121, Obs_Time!$B$11:$B$211, 0), MATCH(AR$4, Obs_Time!$D$3:$T$3, 0) )</f>
        <v>0</v>
      </c>
      <c r="AS121" s="61">
        <f t="shared" si="132"/>
        <v>0</v>
      </c>
      <c r="AT121" s="63">
        <f>INDEX(Obs_Time!$D$11:$T$211,  MATCH($AF121, Obs_Time!$B$11:$B$211, 0), MATCH(AT$4, Obs_Time!$D$3:$T$3, 0) )</f>
        <v>0</v>
      </c>
      <c r="AU121" s="61">
        <f t="shared" si="133"/>
        <v>0</v>
      </c>
      <c r="AV121" s="63">
        <f>INDEX(Obs_Time!$D$11:$T$211,  MATCH($AF121, Obs_Time!$B$11:$B$211, 0), MATCH(AV$4, Obs_Time!$D$3:$T$3, 0) )</f>
        <v>0</v>
      </c>
      <c r="AW121" s="61">
        <f t="shared" si="134"/>
        <v>0</v>
      </c>
      <c r="AX121" s="63">
        <f>INDEX(Obs_Time!$D$11:$T$211,  MATCH($AF121, Obs_Time!$B$11:$B$211, 0), MATCH(AX$4, Obs_Time!$D$3:$T$3, 0) )</f>
        <v>0</v>
      </c>
      <c r="AY121" s="61">
        <f t="shared" si="135"/>
        <v>0</v>
      </c>
      <c r="AZ121" s="63">
        <f>INDEX(Obs_Time!$D$11:$T$211,  MATCH($AF121, Obs_Time!$B$11:$B$211, 0), MATCH(AZ$4, Obs_Time!$D$3:$T$3, 0) )</f>
        <v>0</v>
      </c>
      <c r="BA121" s="61">
        <f t="shared" si="136"/>
        <v>0</v>
      </c>
      <c r="BB121" s="63">
        <f>INDEX(Obs_Time!$D$11:$T$211,  MATCH($AF121, Obs_Time!$B$11:$B$211, 0), MATCH(BB$4, Obs_Time!$D$3:$T$3, 0) )</f>
        <v>0</v>
      </c>
      <c r="BC121" s="61">
        <f t="shared" si="137"/>
        <v>0</v>
      </c>
      <c r="BD121" s="63">
        <f>INDEX(Obs_Time!$D$11:$T$211,  MATCH($AF121, Obs_Time!$B$11:$B$211, 0), MATCH(BD$4, Obs_Time!$D$3:$T$3, 0) )</f>
        <v>0</v>
      </c>
      <c r="BF121" s="31">
        <f t="shared" si="173"/>
        <v>224</v>
      </c>
      <c r="BG121" s="31">
        <f t="shared" si="139"/>
        <v>225</v>
      </c>
      <c r="BH121" s="57">
        <f t="shared" si="140"/>
        <v>0</v>
      </c>
      <c r="BI121" s="57">
        <f t="shared" si="141"/>
        <v>0</v>
      </c>
      <c r="BJ121" s="57">
        <f t="shared" si="142"/>
        <v>0</v>
      </c>
      <c r="BK121" s="58">
        <f t="shared" si="143"/>
        <v>0</v>
      </c>
      <c r="BL121" s="57">
        <f t="shared" si="144"/>
        <v>0</v>
      </c>
      <c r="BM121" s="57">
        <f t="shared" si="145"/>
        <v>0</v>
      </c>
      <c r="BN121" s="57">
        <f t="shared" si="146"/>
        <v>0</v>
      </c>
      <c r="BQ121" s="57">
        <f t="shared" si="147"/>
        <v>0</v>
      </c>
      <c r="BR121" s="57">
        <f t="shared" si="148"/>
        <v>0</v>
      </c>
      <c r="BS121" s="57">
        <f t="shared" si="149"/>
        <v>0</v>
      </c>
      <c r="BT121" s="57">
        <f t="shared" si="150"/>
        <v>0</v>
      </c>
      <c r="BU121" s="57">
        <f t="shared" si="151"/>
        <v>0</v>
      </c>
      <c r="BV121" s="57">
        <f t="shared" si="152"/>
        <v>0</v>
      </c>
      <c r="BW121" s="57">
        <f t="shared" si="153"/>
        <v>0</v>
      </c>
      <c r="BX121" s="58">
        <f t="shared" si="154"/>
        <v>0</v>
      </c>
      <c r="BY121" s="57">
        <f t="shared" si="155"/>
        <v>0</v>
      </c>
      <c r="BZ121" s="57">
        <f t="shared" si="156"/>
        <v>0</v>
      </c>
      <c r="CA121" s="58">
        <f t="shared" si="157"/>
        <v>0</v>
      </c>
      <c r="CB121" s="57">
        <f t="shared" si="158"/>
        <v>0</v>
      </c>
      <c r="CC121" s="57">
        <f t="shared" si="159"/>
        <v>0</v>
      </c>
      <c r="CD121" s="57">
        <f t="shared" si="160"/>
        <v>0</v>
      </c>
      <c r="CE121" s="57">
        <f t="shared" si="161"/>
        <v>0</v>
      </c>
      <c r="CF121" s="57">
        <f t="shared" si="162"/>
        <v>0</v>
      </c>
      <c r="CG121" s="57">
        <f t="shared" si="163"/>
        <v>0</v>
      </c>
      <c r="CH121" s="57">
        <f t="shared" si="164"/>
        <v>0</v>
      </c>
      <c r="CI121" s="58">
        <f t="shared" si="165"/>
        <v>0</v>
      </c>
      <c r="CJ121" s="57">
        <f t="shared" si="166"/>
        <v>0</v>
      </c>
      <c r="CL121" s="30">
        <f>Obs_Time!B123</f>
        <v>224</v>
      </c>
      <c r="CM121" s="26">
        <f t="shared" si="174"/>
        <v>225</v>
      </c>
      <c r="CN121" s="20">
        <f t="shared" si="99"/>
        <v>0</v>
      </c>
      <c r="CO121" s="20">
        <f t="shared" si="100"/>
        <v>0</v>
      </c>
      <c r="CP121" s="20">
        <f t="shared" si="101"/>
        <v>0</v>
      </c>
      <c r="CQ121" s="106">
        <f t="shared" si="102"/>
        <v>0</v>
      </c>
      <c r="CR121" s="143"/>
      <c r="CS121" s="20">
        <f t="shared" si="103"/>
        <v>0</v>
      </c>
      <c r="CT121" s="20">
        <f t="shared" si="104"/>
        <v>0</v>
      </c>
      <c r="CW121" s="20">
        <f t="shared" si="105"/>
        <v>0</v>
      </c>
      <c r="CX121" s="20">
        <f t="shared" si="106"/>
        <v>0</v>
      </c>
      <c r="CY121" s="20">
        <f t="shared" si="107"/>
        <v>0</v>
      </c>
      <c r="CZ121" s="20">
        <f t="shared" si="108"/>
        <v>0</v>
      </c>
      <c r="DA121" s="20">
        <f t="shared" si="109"/>
        <v>0</v>
      </c>
      <c r="DB121" s="20">
        <f t="shared" si="110"/>
        <v>0</v>
      </c>
      <c r="DC121" s="20">
        <f t="shared" si="111"/>
        <v>0</v>
      </c>
      <c r="DD121" s="106">
        <f t="shared" si="112"/>
        <v>0</v>
      </c>
      <c r="DE121" s="20">
        <f t="shared" si="113"/>
        <v>0</v>
      </c>
      <c r="DF121" s="20">
        <f t="shared" si="114"/>
        <v>0</v>
      </c>
      <c r="DG121" s="106">
        <f t="shared" si="115"/>
        <v>0</v>
      </c>
      <c r="DH121" s="143"/>
      <c r="DI121" s="20">
        <f t="shared" si="116"/>
        <v>0</v>
      </c>
      <c r="DJ121" s="20">
        <f t="shared" si="117"/>
        <v>0</v>
      </c>
      <c r="DK121" s="20">
        <f t="shared" si="118"/>
        <v>0</v>
      </c>
      <c r="DL121" s="143"/>
      <c r="DM121" s="20">
        <f t="shared" si="119"/>
        <v>0</v>
      </c>
      <c r="DN121" s="20">
        <f t="shared" si="120"/>
        <v>0</v>
      </c>
      <c r="DO121" s="106">
        <f t="shared" si="121"/>
        <v>0</v>
      </c>
      <c r="DP121" s="20">
        <f t="shared" si="122"/>
        <v>0</v>
      </c>
      <c r="DR121" s="31">
        <f t="shared" si="168"/>
        <v>112</v>
      </c>
      <c r="DS121" s="26">
        <f t="shared" si="169"/>
        <v>112.5</v>
      </c>
      <c r="DT121" s="101">
        <f t="shared" si="123"/>
        <v>76.09</v>
      </c>
      <c r="DU121" s="101">
        <f t="shared" si="124"/>
        <v>36.14</v>
      </c>
      <c r="DV121" s="101">
        <f t="shared" si="125"/>
        <v>7.16</v>
      </c>
      <c r="DW121" s="102">
        <f t="shared" si="170"/>
        <v>325.24</v>
      </c>
      <c r="DX121" s="144"/>
      <c r="DY121" s="101">
        <f t="shared" si="171"/>
        <v>1.96</v>
      </c>
      <c r="DZ121" s="101">
        <f t="shared" si="172"/>
        <v>2.54</v>
      </c>
      <c r="EB121" s="84">
        <f>MODEL_DATA!B118</f>
        <v>112</v>
      </c>
      <c r="EC121" s="84">
        <f>MODEL_DATA!C118</f>
        <v>32.79</v>
      </c>
      <c r="ED121" s="84">
        <f>MODEL_DATA!D118</f>
        <v>0</v>
      </c>
      <c r="EE121" s="84">
        <f>MODEL_DATA!E118</f>
        <v>36.14</v>
      </c>
      <c r="EF121" s="84">
        <f>MODEL_DATA!F118</f>
        <v>0</v>
      </c>
      <c r="EG121" s="84">
        <f>MODEL_DATA!G118</f>
        <v>0</v>
      </c>
      <c r="EH121" s="84">
        <f>MODEL_DATA!H118</f>
        <v>7.16</v>
      </c>
      <c r="EI121" s="84">
        <f>MODEL_DATA!I118</f>
        <v>0</v>
      </c>
      <c r="EJ121" s="99">
        <f>MODEL_DATA!J118</f>
        <v>0</v>
      </c>
      <c r="EK121" s="84">
        <f>MODEL_DATA!K118</f>
        <v>0</v>
      </c>
      <c r="EL121" s="84">
        <f>MODEL_DATA!L118</f>
        <v>0</v>
      </c>
      <c r="EM121" s="99">
        <f>MODEL_DATA!M118</f>
        <v>197.96</v>
      </c>
      <c r="EN121" s="84">
        <f>MODEL_DATA!N118</f>
        <v>150.41999999999999</v>
      </c>
      <c r="EO121" s="84">
        <f>MODEL_DATA!O118</f>
        <v>1.96</v>
      </c>
      <c r="EP121" s="84">
        <f>MODEL_DATA!P118</f>
        <v>2.54</v>
      </c>
      <c r="EQ121" s="84">
        <f>MODEL_DATA!Q118</f>
        <v>127.28</v>
      </c>
      <c r="ER121" s="84">
        <f>MODEL_DATA!R118</f>
        <v>104.56</v>
      </c>
      <c r="ES121" s="84">
        <f>MODEL_DATA!S118</f>
        <v>0</v>
      </c>
      <c r="ET121" s="84">
        <f>MODEL_DATA!T118</f>
        <v>0</v>
      </c>
      <c r="EU121" s="99">
        <f>MODEL_DATA!U118</f>
        <v>0.1</v>
      </c>
      <c r="EV121" s="84">
        <f>MODEL_DATA!V118</f>
        <v>0.04</v>
      </c>
    </row>
    <row r="122" spans="32:152" x14ac:dyDescent="0.25">
      <c r="AF122" s="32">
        <f t="shared" si="175"/>
        <v>224</v>
      </c>
      <c r="AG122" s="61">
        <f t="shared" si="126"/>
        <v>0</v>
      </c>
      <c r="AH122" s="63">
        <f>INDEX(Obs_Time!$D$11:$T$211,  MATCH($AF122, Obs_Time!$B$11:$B$211, 0), MATCH(AH$4, Obs_Time!$D$3:$T$3, 0) )</f>
        <v>0</v>
      </c>
      <c r="AI122" s="61">
        <f t="shared" si="127"/>
        <v>0</v>
      </c>
      <c r="AJ122" s="63">
        <f>INDEX(Obs_Time!$D$11:$T$211,  MATCH($AF122, Obs_Time!$B$11:$B$211, 0), MATCH(AJ$4, Obs_Time!$D$3:$T$3, 0) )</f>
        <v>0</v>
      </c>
      <c r="AK122" s="61">
        <f t="shared" si="128"/>
        <v>0</v>
      </c>
      <c r="AL122" s="63">
        <f>INDEX(Obs_Time!$D$11:$T$211,  MATCH($AF122, Obs_Time!$B$11:$B$211, 0), MATCH(AL$4, Obs_Time!$D$3:$T$3, 0) )</f>
        <v>0</v>
      </c>
      <c r="AM122" s="61">
        <f t="shared" si="129"/>
        <v>0</v>
      </c>
      <c r="AN122" s="63">
        <f>INDEX(Obs_Time!$D$11:$T$211,  MATCH($AF122, Obs_Time!$B$11:$B$211, 0), MATCH(AN$4, Obs_Time!$D$3:$T$3, 0) )</f>
        <v>0</v>
      </c>
      <c r="AO122" s="61">
        <f t="shared" si="130"/>
        <v>0</v>
      </c>
      <c r="AP122" s="63">
        <f>INDEX(Obs_Time!$D$11:$T$211,  MATCH($AF122, Obs_Time!$B$11:$B$211, 0), MATCH(AP$4, Obs_Time!$D$3:$T$3, 0) )</f>
        <v>0</v>
      </c>
      <c r="AQ122" s="61">
        <f t="shared" si="131"/>
        <v>0</v>
      </c>
      <c r="AR122" s="63">
        <f>INDEX(Obs_Time!$D$11:$T$211,  MATCH($AF122, Obs_Time!$B$11:$B$211, 0), MATCH(AR$4, Obs_Time!$D$3:$T$3, 0) )</f>
        <v>0</v>
      </c>
      <c r="AS122" s="61">
        <f t="shared" si="132"/>
        <v>0</v>
      </c>
      <c r="AT122" s="63">
        <f>INDEX(Obs_Time!$D$11:$T$211,  MATCH($AF122, Obs_Time!$B$11:$B$211, 0), MATCH(AT$4, Obs_Time!$D$3:$T$3, 0) )</f>
        <v>0</v>
      </c>
      <c r="AU122" s="61">
        <f t="shared" si="133"/>
        <v>0</v>
      </c>
      <c r="AV122" s="63">
        <f>INDEX(Obs_Time!$D$11:$T$211,  MATCH($AF122, Obs_Time!$B$11:$B$211, 0), MATCH(AV$4, Obs_Time!$D$3:$T$3, 0) )</f>
        <v>0</v>
      </c>
      <c r="AW122" s="61">
        <f t="shared" si="134"/>
        <v>0</v>
      </c>
      <c r="AX122" s="63">
        <f>INDEX(Obs_Time!$D$11:$T$211,  MATCH($AF122, Obs_Time!$B$11:$B$211, 0), MATCH(AX$4, Obs_Time!$D$3:$T$3, 0) )</f>
        <v>0</v>
      </c>
      <c r="AY122" s="61">
        <f t="shared" si="135"/>
        <v>0</v>
      </c>
      <c r="AZ122" s="63">
        <f>INDEX(Obs_Time!$D$11:$T$211,  MATCH($AF122, Obs_Time!$B$11:$B$211, 0), MATCH(AZ$4, Obs_Time!$D$3:$T$3, 0) )</f>
        <v>0</v>
      </c>
      <c r="BA122" s="61">
        <f t="shared" si="136"/>
        <v>0</v>
      </c>
      <c r="BB122" s="63">
        <f>INDEX(Obs_Time!$D$11:$T$211,  MATCH($AF122, Obs_Time!$B$11:$B$211, 0), MATCH(BB$4, Obs_Time!$D$3:$T$3, 0) )</f>
        <v>0</v>
      </c>
      <c r="BC122" s="61">
        <f t="shared" si="137"/>
        <v>0</v>
      </c>
      <c r="BD122" s="63">
        <f>INDEX(Obs_Time!$D$11:$T$211,  MATCH($AF122, Obs_Time!$B$11:$B$211, 0), MATCH(BD$4, Obs_Time!$D$3:$T$3, 0) )</f>
        <v>0</v>
      </c>
      <c r="BF122" s="31">
        <f t="shared" si="173"/>
        <v>226</v>
      </c>
      <c r="BG122" s="31">
        <f t="shared" si="139"/>
        <v>227</v>
      </c>
      <c r="BH122" s="57">
        <f t="shared" si="140"/>
        <v>0</v>
      </c>
      <c r="BI122" s="57">
        <f t="shared" si="141"/>
        <v>0</v>
      </c>
      <c r="BJ122" s="57">
        <f t="shared" si="142"/>
        <v>0</v>
      </c>
      <c r="BK122" s="58">
        <f t="shared" si="143"/>
        <v>0</v>
      </c>
      <c r="BL122" s="57">
        <f t="shared" si="144"/>
        <v>0</v>
      </c>
      <c r="BM122" s="57">
        <f t="shared" si="145"/>
        <v>0</v>
      </c>
      <c r="BN122" s="57">
        <f t="shared" si="146"/>
        <v>0</v>
      </c>
      <c r="BQ122" s="57">
        <f t="shared" si="147"/>
        <v>0</v>
      </c>
      <c r="BR122" s="57">
        <f t="shared" si="148"/>
        <v>0</v>
      </c>
      <c r="BS122" s="57">
        <f t="shared" si="149"/>
        <v>0</v>
      </c>
      <c r="BT122" s="57">
        <f t="shared" si="150"/>
        <v>0</v>
      </c>
      <c r="BU122" s="57">
        <f t="shared" si="151"/>
        <v>0</v>
      </c>
      <c r="BV122" s="57">
        <f t="shared" si="152"/>
        <v>0</v>
      </c>
      <c r="BW122" s="57">
        <f t="shared" si="153"/>
        <v>0</v>
      </c>
      <c r="BX122" s="58">
        <f t="shared" si="154"/>
        <v>0</v>
      </c>
      <c r="BY122" s="57">
        <f t="shared" si="155"/>
        <v>0</v>
      </c>
      <c r="BZ122" s="57">
        <f t="shared" si="156"/>
        <v>0</v>
      </c>
      <c r="CA122" s="58">
        <f t="shared" si="157"/>
        <v>0</v>
      </c>
      <c r="CB122" s="57">
        <f t="shared" si="158"/>
        <v>0</v>
      </c>
      <c r="CC122" s="57">
        <f t="shared" si="159"/>
        <v>0</v>
      </c>
      <c r="CD122" s="57">
        <f t="shared" si="160"/>
        <v>0</v>
      </c>
      <c r="CE122" s="57">
        <f t="shared" si="161"/>
        <v>0</v>
      </c>
      <c r="CF122" s="57">
        <f t="shared" si="162"/>
        <v>0</v>
      </c>
      <c r="CG122" s="57">
        <f t="shared" si="163"/>
        <v>0</v>
      </c>
      <c r="CH122" s="57">
        <f t="shared" si="164"/>
        <v>0</v>
      </c>
      <c r="CI122" s="58">
        <f t="shared" si="165"/>
        <v>0</v>
      </c>
      <c r="CJ122" s="57">
        <f t="shared" si="166"/>
        <v>0</v>
      </c>
      <c r="CL122" s="30">
        <f>Obs_Time!B124</f>
        <v>226</v>
      </c>
      <c r="CM122" s="26">
        <f t="shared" si="174"/>
        <v>227</v>
      </c>
      <c r="CN122" s="20">
        <f t="shared" si="99"/>
        <v>0</v>
      </c>
      <c r="CO122" s="20">
        <f t="shared" si="100"/>
        <v>0</v>
      </c>
      <c r="CP122" s="20">
        <f t="shared" si="101"/>
        <v>0</v>
      </c>
      <c r="CQ122" s="106">
        <f t="shared" si="102"/>
        <v>0</v>
      </c>
      <c r="CR122" s="143"/>
      <c r="CS122" s="20">
        <f t="shared" si="103"/>
        <v>0</v>
      </c>
      <c r="CT122" s="20">
        <f t="shared" si="104"/>
        <v>0</v>
      </c>
      <c r="CW122" s="20">
        <f t="shared" si="105"/>
        <v>0</v>
      </c>
      <c r="CX122" s="20">
        <f t="shared" si="106"/>
        <v>0</v>
      </c>
      <c r="CY122" s="20">
        <f t="shared" si="107"/>
        <v>0</v>
      </c>
      <c r="CZ122" s="20">
        <f t="shared" si="108"/>
        <v>0</v>
      </c>
      <c r="DA122" s="20">
        <f t="shared" si="109"/>
        <v>0</v>
      </c>
      <c r="DB122" s="20">
        <f t="shared" si="110"/>
        <v>0</v>
      </c>
      <c r="DC122" s="20">
        <f t="shared" si="111"/>
        <v>0</v>
      </c>
      <c r="DD122" s="106">
        <f t="shared" si="112"/>
        <v>0</v>
      </c>
      <c r="DE122" s="20">
        <f t="shared" si="113"/>
        <v>0</v>
      </c>
      <c r="DF122" s="20">
        <f t="shared" si="114"/>
        <v>0</v>
      </c>
      <c r="DG122" s="106">
        <f t="shared" si="115"/>
        <v>0</v>
      </c>
      <c r="DH122" s="143"/>
      <c r="DI122" s="20">
        <f t="shared" si="116"/>
        <v>0</v>
      </c>
      <c r="DJ122" s="20">
        <f t="shared" si="117"/>
        <v>0</v>
      </c>
      <c r="DK122" s="20">
        <f t="shared" si="118"/>
        <v>0</v>
      </c>
      <c r="DL122" s="143"/>
      <c r="DM122" s="20">
        <f t="shared" si="119"/>
        <v>0</v>
      </c>
      <c r="DN122" s="20">
        <f t="shared" si="120"/>
        <v>0</v>
      </c>
      <c r="DO122" s="106">
        <f t="shared" si="121"/>
        <v>0</v>
      </c>
      <c r="DP122" s="20">
        <f t="shared" si="122"/>
        <v>0</v>
      </c>
      <c r="DR122" s="31">
        <f t="shared" si="168"/>
        <v>113</v>
      </c>
      <c r="DS122" s="26">
        <f t="shared" si="169"/>
        <v>113.5</v>
      </c>
      <c r="DT122" s="101">
        <f t="shared" si="123"/>
        <v>71.210000000000008</v>
      </c>
      <c r="DU122" s="101">
        <f t="shared" si="124"/>
        <v>35.26</v>
      </c>
      <c r="DV122" s="101">
        <f t="shared" si="125"/>
        <v>5.9</v>
      </c>
      <c r="DW122" s="102">
        <f t="shared" si="170"/>
        <v>295.77999999999997</v>
      </c>
      <c r="DX122" s="144"/>
      <c r="DY122" s="101">
        <f t="shared" si="171"/>
        <v>1.76</v>
      </c>
      <c r="DZ122" s="101">
        <f t="shared" si="172"/>
        <v>2.04</v>
      </c>
      <c r="EB122" s="84">
        <f>MODEL_DATA!B119</f>
        <v>113</v>
      </c>
      <c r="EC122" s="84">
        <f>MODEL_DATA!C119</f>
        <v>30.05</v>
      </c>
      <c r="ED122" s="84">
        <f>MODEL_DATA!D119</f>
        <v>0</v>
      </c>
      <c r="EE122" s="84">
        <f>MODEL_DATA!E119</f>
        <v>35.26</v>
      </c>
      <c r="EF122" s="84">
        <f>MODEL_DATA!F119</f>
        <v>0</v>
      </c>
      <c r="EG122" s="84">
        <f>MODEL_DATA!G119</f>
        <v>0</v>
      </c>
      <c r="EH122" s="84">
        <f>MODEL_DATA!H119</f>
        <v>5.9</v>
      </c>
      <c r="EI122" s="84">
        <f>MODEL_DATA!I119</f>
        <v>0</v>
      </c>
      <c r="EJ122" s="99">
        <f>MODEL_DATA!J119</f>
        <v>0</v>
      </c>
      <c r="EK122" s="84">
        <f>MODEL_DATA!K119</f>
        <v>0</v>
      </c>
      <c r="EL122" s="84">
        <f>MODEL_DATA!L119</f>
        <v>0</v>
      </c>
      <c r="EM122" s="99">
        <f>MODEL_DATA!M119</f>
        <v>190.2</v>
      </c>
      <c r="EN122" s="84">
        <f>MODEL_DATA!N119</f>
        <v>109.81</v>
      </c>
      <c r="EO122" s="84">
        <f>MODEL_DATA!O119</f>
        <v>1.76</v>
      </c>
      <c r="EP122" s="84">
        <f>MODEL_DATA!P119</f>
        <v>2.04</v>
      </c>
      <c r="EQ122" s="84">
        <f>MODEL_DATA!Q119</f>
        <v>105.58</v>
      </c>
      <c r="ER122" s="84">
        <f>MODEL_DATA!R119</f>
        <v>93.85</v>
      </c>
      <c r="ES122" s="84">
        <f>MODEL_DATA!S119</f>
        <v>0</v>
      </c>
      <c r="ET122" s="84">
        <f>MODEL_DATA!T119</f>
        <v>0</v>
      </c>
      <c r="EU122" s="99">
        <f>MODEL_DATA!U119</f>
        <v>0.08</v>
      </c>
      <c r="EV122" s="84">
        <f>MODEL_DATA!V119</f>
        <v>0.02</v>
      </c>
    </row>
    <row r="123" spans="32:152" x14ac:dyDescent="0.25">
      <c r="AF123" s="32">
        <f t="shared" si="175"/>
        <v>226</v>
      </c>
      <c r="AG123" s="61">
        <f t="shared" si="126"/>
        <v>0</v>
      </c>
      <c r="AH123" s="63">
        <f>INDEX(Obs_Time!$D$11:$T$211,  MATCH($AF123, Obs_Time!$B$11:$B$211, 0), MATCH(AH$4, Obs_Time!$D$3:$T$3, 0) )</f>
        <v>0</v>
      </c>
      <c r="AI123" s="61">
        <f t="shared" si="127"/>
        <v>0</v>
      </c>
      <c r="AJ123" s="63">
        <f>INDEX(Obs_Time!$D$11:$T$211,  MATCH($AF123, Obs_Time!$B$11:$B$211, 0), MATCH(AJ$4, Obs_Time!$D$3:$T$3, 0) )</f>
        <v>0</v>
      </c>
      <c r="AK123" s="61">
        <f t="shared" si="128"/>
        <v>0</v>
      </c>
      <c r="AL123" s="63">
        <f>INDEX(Obs_Time!$D$11:$T$211,  MATCH($AF123, Obs_Time!$B$11:$B$211, 0), MATCH(AL$4, Obs_Time!$D$3:$T$3, 0) )</f>
        <v>0</v>
      </c>
      <c r="AM123" s="61">
        <f t="shared" si="129"/>
        <v>0</v>
      </c>
      <c r="AN123" s="63">
        <f>INDEX(Obs_Time!$D$11:$T$211,  MATCH($AF123, Obs_Time!$B$11:$B$211, 0), MATCH(AN$4, Obs_Time!$D$3:$T$3, 0) )</f>
        <v>0</v>
      </c>
      <c r="AO123" s="61">
        <f t="shared" si="130"/>
        <v>0</v>
      </c>
      <c r="AP123" s="63">
        <f>INDEX(Obs_Time!$D$11:$T$211,  MATCH($AF123, Obs_Time!$B$11:$B$211, 0), MATCH(AP$4, Obs_Time!$D$3:$T$3, 0) )</f>
        <v>0</v>
      </c>
      <c r="AQ123" s="61">
        <f t="shared" si="131"/>
        <v>0</v>
      </c>
      <c r="AR123" s="63">
        <f>INDEX(Obs_Time!$D$11:$T$211,  MATCH($AF123, Obs_Time!$B$11:$B$211, 0), MATCH(AR$4, Obs_Time!$D$3:$T$3, 0) )</f>
        <v>0</v>
      </c>
      <c r="AS123" s="61">
        <f t="shared" si="132"/>
        <v>0</v>
      </c>
      <c r="AT123" s="63">
        <f>INDEX(Obs_Time!$D$11:$T$211,  MATCH($AF123, Obs_Time!$B$11:$B$211, 0), MATCH(AT$4, Obs_Time!$D$3:$T$3, 0) )</f>
        <v>0</v>
      </c>
      <c r="AU123" s="61">
        <f t="shared" si="133"/>
        <v>0</v>
      </c>
      <c r="AV123" s="63">
        <f>INDEX(Obs_Time!$D$11:$T$211,  MATCH($AF123, Obs_Time!$B$11:$B$211, 0), MATCH(AV$4, Obs_Time!$D$3:$T$3, 0) )</f>
        <v>0</v>
      </c>
      <c r="AW123" s="61">
        <f t="shared" si="134"/>
        <v>0</v>
      </c>
      <c r="AX123" s="63">
        <f>INDEX(Obs_Time!$D$11:$T$211,  MATCH($AF123, Obs_Time!$B$11:$B$211, 0), MATCH(AX$4, Obs_Time!$D$3:$T$3, 0) )</f>
        <v>0</v>
      </c>
      <c r="AY123" s="61">
        <f t="shared" si="135"/>
        <v>0</v>
      </c>
      <c r="AZ123" s="63">
        <f>INDEX(Obs_Time!$D$11:$T$211,  MATCH($AF123, Obs_Time!$B$11:$B$211, 0), MATCH(AZ$4, Obs_Time!$D$3:$T$3, 0) )</f>
        <v>0</v>
      </c>
      <c r="BA123" s="61">
        <f t="shared" si="136"/>
        <v>0</v>
      </c>
      <c r="BB123" s="63">
        <f>INDEX(Obs_Time!$D$11:$T$211,  MATCH($AF123, Obs_Time!$B$11:$B$211, 0), MATCH(BB$4, Obs_Time!$D$3:$T$3, 0) )</f>
        <v>0</v>
      </c>
      <c r="BC123" s="61">
        <f t="shared" si="137"/>
        <v>0</v>
      </c>
      <c r="BD123" s="63">
        <f>INDEX(Obs_Time!$D$11:$T$211,  MATCH($AF123, Obs_Time!$B$11:$B$211, 0), MATCH(BD$4, Obs_Time!$D$3:$T$3, 0) )</f>
        <v>0</v>
      </c>
      <c r="BF123" s="31">
        <f t="shared" si="173"/>
        <v>228</v>
      </c>
      <c r="BG123" s="31">
        <f t="shared" si="139"/>
        <v>229</v>
      </c>
      <c r="BH123" s="57">
        <f t="shared" si="140"/>
        <v>0</v>
      </c>
      <c r="BI123" s="57">
        <f t="shared" si="141"/>
        <v>0</v>
      </c>
      <c r="BJ123" s="57">
        <f t="shared" si="142"/>
        <v>0</v>
      </c>
      <c r="BK123" s="58">
        <f t="shared" si="143"/>
        <v>0</v>
      </c>
      <c r="BL123" s="57">
        <f t="shared" si="144"/>
        <v>0</v>
      </c>
      <c r="BM123" s="57">
        <f t="shared" si="145"/>
        <v>0</v>
      </c>
      <c r="BN123" s="57">
        <f t="shared" si="146"/>
        <v>0</v>
      </c>
      <c r="BQ123" s="57">
        <f t="shared" si="147"/>
        <v>0</v>
      </c>
      <c r="BR123" s="57">
        <f t="shared" si="148"/>
        <v>0</v>
      </c>
      <c r="BS123" s="57">
        <f t="shared" si="149"/>
        <v>0</v>
      </c>
      <c r="BT123" s="57">
        <f t="shared" si="150"/>
        <v>0</v>
      </c>
      <c r="BU123" s="57">
        <f t="shared" si="151"/>
        <v>0</v>
      </c>
      <c r="BV123" s="57">
        <f t="shared" si="152"/>
        <v>0</v>
      </c>
      <c r="BW123" s="57">
        <f t="shared" si="153"/>
        <v>0</v>
      </c>
      <c r="BX123" s="58">
        <f t="shared" si="154"/>
        <v>0</v>
      </c>
      <c r="BY123" s="57">
        <f t="shared" si="155"/>
        <v>0</v>
      </c>
      <c r="BZ123" s="57">
        <f t="shared" si="156"/>
        <v>0</v>
      </c>
      <c r="CA123" s="58">
        <f t="shared" si="157"/>
        <v>0</v>
      </c>
      <c r="CB123" s="57">
        <f t="shared" si="158"/>
        <v>0</v>
      </c>
      <c r="CC123" s="57">
        <f t="shared" si="159"/>
        <v>0</v>
      </c>
      <c r="CD123" s="57">
        <f t="shared" si="160"/>
        <v>0</v>
      </c>
      <c r="CE123" s="57">
        <f t="shared" si="161"/>
        <v>0</v>
      </c>
      <c r="CF123" s="57">
        <f t="shared" si="162"/>
        <v>0</v>
      </c>
      <c r="CG123" s="57">
        <f t="shared" si="163"/>
        <v>0</v>
      </c>
      <c r="CH123" s="57">
        <f t="shared" si="164"/>
        <v>0</v>
      </c>
      <c r="CI123" s="58">
        <f t="shared" si="165"/>
        <v>0</v>
      </c>
      <c r="CJ123" s="57">
        <f t="shared" si="166"/>
        <v>0</v>
      </c>
      <c r="CL123" s="30">
        <f>Obs_Time!B125</f>
        <v>228</v>
      </c>
      <c r="CM123" s="26">
        <f t="shared" si="174"/>
        <v>229</v>
      </c>
      <c r="CN123" s="20">
        <f t="shared" si="99"/>
        <v>0</v>
      </c>
      <c r="CO123" s="20">
        <f t="shared" si="100"/>
        <v>0</v>
      </c>
      <c r="CP123" s="20">
        <f t="shared" si="101"/>
        <v>0</v>
      </c>
      <c r="CQ123" s="106">
        <f t="shared" si="102"/>
        <v>0</v>
      </c>
      <c r="CR123" s="143"/>
      <c r="CS123" s="20">
        <f t="shared" si="103"/>
        <v>0</v>
      </c>
      <c r="CT123" s="20">
        <f t="shared" si="104"/>
        <v>0</v>
      </c>
      <c r="CW123" s="20">
        <f t="shared" si="105"/>
        <v>0</v>
      </c>
      <c r="CX123" s="20">
        <f t="shared" si="106"/>
        <v>0</v>
      </c>
      <c r="CY123" s="20">
        <f t="shared" si="107"/>
        <v>0</v>
      </c>
      <c r="CZ123" s="20">
        <f t="shared" si="108"/>
        <v>0</v>
      </c>
      <c r="DA123" s="20">
        <f t="shared" si="109"/>
        <v>0</v>
      </c>
      <c r="DB123" s="20">
        <f t="shared" si="110"/>
        <v>0</v>
      </c>
      <c r="DC123" s="20">
        <f t="shared" si="111"/>
        <v>0</v>
      </c>
      <c r="DD123" s="106">
        <f t="shared" si="112"/>
        <v>0</v>
      </c>
      <c r="DE123" s="20">
        <f t="shared" si="113"/>
        <v>0</v>
      </c>
      <c r="DF123" s="20">
        <f t="shared" si="114"/>
        <v>0</v>
      </c>
      <c r="DG123" s="106">
        <f t="shared" si="115"/>
        <v>0</v>
      </c>
      <c r="DH123" s="143"/>
      <c r="DI123" s="20">
        <f t="shared" si="116"/>
        <v>0</v>
      </c>
      <c r="DJ123" s="20">
        <f t="shared" si="117"/>
        <v>0</v>
      </c>
      <c r="DK123" s="20">
        <f t="shared" si="118"/>
        <v>0</v>
      </c>
      <c r="DL123" s="143"/>
      <c r="DM123" s="20">
        <f t="shared" si="119"/>
        <v>0</v>
      </c>
      <c r="DN123" s="20">
        <f t="shared" si="120"/>
        <v>0</v>
      </c>
      <c r="DO123" s="106">
        <f t="shared" si="121"/>
        <v>0</v>
      </c>
      <c r="DP123" s="20">
        <f t="shared" si="122"/>
        <v>0</v>
      </c>
      <c r="DR123" s="31">
        <f t="shared" si="168"/>
        <v>114</v>
      </c>
      <c r="DS123" s="26">
        <f t="shared" si="169"/>
        <v>114.5</v>
      </c>
      <c r="DT123" s="101">
        <f t="shared" si="123"/>
        <v>62.01</v>
      </c>
      <c r="DU123" s="101">
        <f t="shared" si="124"/>
        <v>27.78</v>
      </c>
      <c r="DV123" s="101">
        <f t="shared" si="125"/>
        <v>4.99</v>
      </c>
      <c r="DW123" s="102">
        <f t="shared" si="170"/>
        <v>331.92</v>
      </c>
      <c r="DX123" s="144"/>
      <c r="DY123" s="101">
        <f t="shared" si="171"/>
        <v>1.58</v>
      </c>
      <c r="DZ123" s="101">
        <f t="shared" si="172"/>
        <v>1.27</v>
      </c>
      <c r="EB123" s="84">
        <f>MODEL_DATA!B120</f>
        <v>114</v>
      </c>
      <c r="EC123" s="84">
        <f>MODEL_DATA!C120</f>
        <v>29.24</v>
      </c>
      <c r="ED123" s="84">
        <f>MODEL_DATA!D120</f>
        <v>0</v>
      </c>
      <c r="EE123" s="84">
        <f>MODEL_DATA!E120</f>
        <v>27.78</v>
      </c>
      <c r="EF123" s="84">
        <f>MODEL_DATA!F120</f>
        <v>0</v>
      </c>
      <c r="EG123" s="84">
        <f>MODEL_DATA!G120</f>
        <v>0</v>
      </c>
      <c r="EH123" s="84">
        <f>MODEL_DATA!H120</f>
        <v>4.99</v>
      </c>
      <c r="EI123" s="84">
        <f>MODEL_DATA!I120</f>
        <v>0</v>
      </c>
      <c r="EJ123" s="99">
        <f>MODEL_DATA!J120</f>
        <v>0</v>
      </c>
      <c r="EK123" s="84">
        <f>MODEL_DATA!K120</f>
        <v>0</v>
      </c>
      <c r="EL123" s="84">
        <f>MODEL_DATA!L120</f>
        <v>0</v>
      </c>
      <c r="EM123" s="99">
        <f>MODEL_DATA!M120</f>
        <v>207.09</v>
      </c>
      <c r="EN123" s="84">
        <f>MODEL_DATA!N120</f>
        <v>103.57</v>
      </c>
      <c r="EO123" s="84">
        <f>MODEL_DATA!O120</f>
        <v>1.58</v>
      </c>
      <c r="EP123" s="84">
        <f>MODEL_DATA!P120</f>
        <v>1.27</v>
      </c>
      <c r="EQ123" s="84">
        <f>MODEL_DATA!Q120</f>
        <v>124.83</v>
      </c>
      <c r="ER123" s="84">
        <f>MODEL_DATA!R120</f>
        <v>108.54</v>
      </c>
      <c r="ES123" s="84">
        <f>MODEL_DATA!S120</f>
        <v>0</v>
      </c>
      <c r="ET123" s="84">
        <f>MODEL_DATA!T120</f>
        <v>0</v>
      </c>
      <c r="EU123" s="99">
        <f>MODEL_DATA!U120</f>
        <v>0.14000000000000001</v>
      </c>
      <c r="EV123" s="84">
        <f>MODEL_DATA!V120</f>
        <v>0.03</v>
      </c>
    </row>
    <row r="124" spans="32:152" x14ac:dyDescent="0.25">
      <c r="AF124" s="32">
        <f t="shared" si="175"/>
        <v>228</v>
      </c>
      <c r="AG124" s="61">
        <f t="shared" si="126"/>
        <v>0</v>
      </c>
      <c r="AH124" s="63">
        <f>INDEX(Obs_Time!$D$11:$T$211,  MATCH($AF124, Obs_Time!$B$11:$B$211, 0), MATCH(AH$4, Obs_Time!$D$3:$T$3, 0) )</f>
        <v>0</v>
      </c>
      <c r="AI124" s="61">
        <f t="shared" si="127"/>
        <v>0</v>
      </c>
      <c r="AJ124" s="63">
        <f>INDEX(Obs_Time!$D$11:$T$211,  MATCH($AF124, Obs_Time!$B$11:$B$211, 0), MATCH(AJ$4, Obs_Time!$D$3:$T$3, 0) )</f>
        <v>0</v>
      </c>
      <c r="AK124" s="61">
        <f t="shared" si="128"/>
        <v>0</v>
      </c>
      <c r="AL124" s="63">
        <f>INDEX(Obs_Time!$D$11:$T$211,  MATCH($AF124, Obs_Time!$B$11:$B$211, 0), MATCH(AL$4, Obs_Time!$D$3:$T$3, 0) )</f>
        <v>0</v>
      </c>
      <c r="AM124" s="61">
        <f t="shared" si="129"/>
        <v>0</v>
      </c>
      <c r="AN124" s="63">
        <f>INDEX(Obs_Time!$D$11:$T$211,  MATCH($AF124, Obs_Time!$B$11:$B$211, 0), MATCH(AN$4, Obs_Time!$D$3:$T$3, 0) )</f>
        <v>0</v>
      </c>
      <c r="AO124" s="61">
        <f t="shared" si="130"/>
        <v>0</v>
      </c>
      <c r="AP124" s="63">
        <f>INDEX(Obs_Time!$D$11:$T$211,  MATCH($AF124, Obs_Time!$B$11:$B$211, 0), MATCH(AP$4, Obs_Time!$D$3:$T$3, 0) )</f>
        <v>0</v>
      </c>
      <c r="AQ124" s="61">
        <f t="shared" si="131"/>
        <v>0</v>
      </c>
      <c r="AR124" s="63">
        <f>INDEX(Obs_Time!$D$11:$T$211,  MATCH($AF124, Obs_Time!$B$11:$B$211, 0), MATCH(AR$4, Obs_Time!$D$3:$T$3, 0) )</f>
        <v>0</v>
      </c>
      <c r="AS124" s="61">
        <f t="shared" si="132"/>
        <v>0</v>
      </c>
      <c r="AT124" s="63">
        <f>INDEX(Obs_Time!$D$11:$T$211,  MATCH($AF124, Obs_Time!$B$11:$B$211, 0), MATCH(AT$4, Obs_Time!$D$3:$T$3, 0) )</f>
        <v>0</v>
      </c>
      <c r="AU124" s="61">
        <f t="shared" si="133"/>
        <v>0</v>
      </c>
      <c r="AV124" s="63">
        <f>INDEX(Obs_Time!$D$11:$T$211,  MATCH($AF124, Obs_Time!$B$11:$B$211, 0), MATCH(AV$4, Obs_Time!$D$3:$T$3, 0) )</f>
        <v>0</v>
      </c>
      <c r="AW124" s="61">
        <f t="shared" si="134"/>
        <v>0</v>
      </c>
      <c r="AX124" s="63">
        <f>INDEX(Obs_Time!$D$11:$T$211,  MATCH($AF124, Obs_Time!$B$11:$B$211, 0), MATCH(AX$4, Obs_Time!$D$3:$T$3, 0) )</f>
        <v>0</v>
      </c>
      <c r="AY124" s="61">
        <f t="shared" si="135"/>
        <v>0</v>
      </c>
      <c r="AZ124" s="63">
        <f>INDEX(Obs_Time!$D$11:$T$211,  MATCH($AF124, Obs_Time!$B$11:$B$211, 0), MATCH(AZ$4, Obs_Time!$D$3:$T$3, 0) )</f>
        <v>0</v>
      </c>
      <c r="BA124" s="61">
        <f t="shared" si="136"/>
        <v>0</v>
      </c>
      <c r="BB124" s="63">
        <f>INDEX(Obs_Time!$D$11:$T$211,  MATCH($AF124, Obs_Time!$B$11:$B$211, 0), MATCH(BB$4, Obs_Time!$D$3:$T$3, 0) )</f>
        <v>0</v>
      </c>
      <c r="BC124" s="61">
        <f t="shared" si="137"/>
        <v>0</v>
      </c>
      <c r="BD124" s="63">
        <f>INDEX(Obs_Time!$D$11:$T$211,  MATCH($AF124, Obs_Time!$B$11:$B$211, 0), MATCH(BD$4, Obs_Time!$D$3:$T$3, 0) )</f>
        <v>0</v>
      </c>
      <c r="BF124" s="31">
        <f t="shared" si="173"/>
        <v>230</v>
      </c>
      <c r="BG124" s="31">
        <f t="shared" si="139"/>
        <v>231</v>
      </c>
      <c r="BH124" s="57">
        <f t="shared" si="140"/>
        <v>0</v>
      </c>
      <c r="BI124" s="57">
        <f t="shared" si="141"/>
        <v>0</v>
      </c>
      <c r="BJ124" s="57">
        <f t="shared" si="142"/>
        <v>0</v>
      </c>
      <c r="BK124" s="58">
        <f t="shared" si="143"/>
        <v>0</v>
      </c>
      <c r="BL124" s="57">
        <f t="shared" si="144"/>
        <v>0</v>
      </c>
      <c r="BM124" s="57">
        <f t="shared" si="145"/>
        <v>0</v>
      </c>
      <c r="BN124" s="57">
        <f t="shared" si="146"/>
        <v>0</v>
      </c>
      <c r="BQ124" s="57">
        <f t="shared" si="147"/>
        <v>0</v>
      </c>
      <c r="BR124" s="57">
        <f t="shared" si="148"/>
        <v>0</v>
      </c>
      <c r="BS124" s="57">
        <f t="shared" si="149"/>
        <v>0</v>
      </c>
      <c r="BT124" s="57">
        <f t="shared" si="150"/>
        <v>0</v>
      </c>
      <c r="BU124" s="57">
        <f t="shared" si="151"/>
        <v>0</v>
      </c>
      <c r="BV124" s="57">
        <f t="shared" si="152"/>
        <v>0</v>
      </c>
      <c r="BW124" s="57">
        <f t="shared" si="153"/>
        <v>0</v>
      </c>
      <c r="BX124" s="58">
        <f t="shared" si="154"/>
        <v>0</v>
      </c>
      <c r="BY124" s="57">
        <f t="shared" si="155"/>
        <v>0</v>
      </c>
      <c r="BZ124" s="57">
        <f t="shared" si="156"/>
        <v>0</v>
      </c>
      <c r="CA124" s="58">
        <f t="shared" si="157"/>
        <v>0</v>
      </c>
      <c r="CB124" s="57">
        <f t="shared" si="158"/>
        <v>0</v>
      </c>
      <c r="CC124" s="57">
        <f t="shared" si="159"/>
        <v>0</v>
      </c>
      <c r="CD124" s="57">
        <f t="shared" si="160"/>
        <v>0</v>
      </c>
      <c r="CE124" s="57">
        <f t="shared" si="161"/>
        <v>0</v>
      </c>
      <c r="CF124" s="57">
        <f t="shared" si="162"/>
        <v>0</v>
      </c>
      <c r="CG124" s="57">
        <f t="shared" si="163"/>
        <v>0</v>
      </c>
      <c r="CH124" s="57">
        <f t="shared" si="164"/>
        <v>0</v>
      </c>
      <c r="CI124" s="58">
        <f t="shared" si="165"/>
        <v>0</v>
      </c>
      <c r="CJ124" s="57">
        <f t="shared" si="166"/>
        <v>0</v>
      </c>
      <c r="CL124" s="30">
        <f>Obs_Time!B126</f>
        <v>230</v>
      </c>
      <c r="CM124" s="26">
        <f t="shared" si="174"/>
        <v>231</v>
      </c>
      <c r="CN124" s="20">
        <f t="shared" si="99"/>
        <v>0</v>
      </c>
      <c r="CO124" s="20">
        <f t="shared" si="100"/>
        <v>0</v>
      </c>
      <c r="CP124" s="20">
        <f t="shared" si="101"/>
        <v>0</v>
      </c>
      <c r="CQ124" s="106">
        <f t="shared" si="102"/>
        <v>0</v>
      </c>
      <c r="CR124" s="143"/>
      <c r="CS124" s="20">
        <f t="shared" si="103"/>
        <v>0</v>
      </c>
      <c r="CT124" s="20">
        <f t="shared" si="104"/>
        <v>0</v>
      </c>
      <c r="CW124" s="20">
        <f t="shared" si="105"/>
        <v>0</v>
      </c>
      <c r="CX124" s="20">
        <f t="shared" si="106"/>
        <v>0</v>
      </c>
      <c r="CY124" s="20">
        <f t="shared" si="107"/>
        <v>0</v>
      </c>
      <c r="CZ124" s="20">
        <f t="shared" si="108"/>
        <v>0</v>
      </c>
      <c r="DA124" s="20">
        <f t="shared" si="109"/>
        <v>0</v>
      </c>
      <c r="DB124" s="20">
        <f t="shared" si="110"/>
        <v>0</v>
      </c>
      <c r="DC124" s="20">
        <f t="shared" si="111"/>
        <v>0</v>
      </c>
      <c r="DD124" s="106">
        <f t="shared" si="112"/>
        <v>0</v>
      </c>
      <c r="DE124" s="20">
        <f t="shared" si="113"/>
        <v>0</v>
      </c>
      <c r="DF124" s="20">
        <f t="shared" si="114"/>
        <v>0</v>
      </c>
      <c r="DG124" s="106">
        <f t="shared" si="115"/>
        <v>0</v>
      </c>
      <c r="DH124" s="143"/>
      <c r="DI124" s="20">
        <f t="shared" si="116"/>
        <v>0</v>
      </c>
      <c r="DJ124" s="20">
        <f t="shared" si="117"/>
        <v>0</v>
      </c>
      <c r="DK124" s="20">
        <f t="shared" si="118"/>
        <v>0</v>
      </c>
      <c r="DL124" s="143"/>
      <c r="DM124" s="20">
        <f t="shared" si="119"/>
        <v>0</v>
      </c>
      <c r="DN124" s="20">
        <f t="shared" si="120"/>
        <v>0</v>
      </c>
      <c r="DO124" s="106">
        <f t="shared" si="121"/>
        <v>0</v>
      </c>
      <c r="DP124" s="20">
        <f t="shared" si="122"/>
        <v>0</v>
      </c>
      <c r="DR124" s="31">
        <f t="shared" si="168"/>
        <v>115</v>
      </c>
      <c r="DS124" s="26">
        <f t="shared" si="169"/>
        <v>115.5</v>
      </c>
      <c r="DT124" s="101">
        <f t="shared" si="123"/>
        <v>62.94</v>
      </c>
      <c r="DU124" s="101">
        <f t="shared" si="124"/>
        <v>32.659999999999997</v>
      </c>
      <c r="DV124" s="101">
        <f t="shared" si="125"/>
        <v>2.7</v>
      </c>
      <c r="DW124" s="102">
        <f t="shared" si="170"/>
        <v>283.25</v>
      </c>
      <c r="DX124" s="144"/>
      <c r="DY124" s="101">
        <f t="shared" si="171"/>
        <v>1.1399999999999999</v>
      </c>
      <c r="DZ124" s="101">
        <f t="shared" si="172"/>
        <v>0.74</v>
      </c>
      <c r="EB124" s="84">
        <f>MODEL_DATA!B121</f>
        <v>115</v>
      </c>
      <c r="EC124" s="84">
        <f>MODEL_DATA!C121</f>
        <v>27.58</v>
      </c>
      <c r="ED124" s="84">
        <f>MODEL_DATA!D121</f>
        <v>0</v>
      </c>
      <c r="EE124" s="84">
        <f>MODEL_DATA!E121</f>
        <v>32.659999999999997</v>
      </c>
      <c r="EF124" s="84">
        <f>MODEL_DATA!F121</f>
        <v>0</v>
      </c>
      <c r="EG124" s="84">
        <f>MODEL_DATA!G121</f>
        <v>0</v>
      </c>
      <c r="EH124" s="84">
        <f>MODEL_DATA!H121</f>
        <v>2.7</v>
      </c>
      <c r="EI124" s="84">
        <f>MODEL_DATA!I121</f>
        <v>0</v>
      </c>
      <c r="EJ124" s="99">
        <f>MODEL_DATA!J121</f>
        <v>0</v>
      </c>
      <c r="EK124" s="84">
        <f>MODEL_DATA!K121</f>
        <v>0</v>
      </c>
      <c r="EL124" s="84">
        <f>MODEL_DATA!L121</f>
        <v>0</v>
      </c>
      <c r="EM124" s="99">
        <f>MODEL_DATA!M121</f>
        <v>193.63</v>
      </c>
      <c r="EN124" s="84">
        <f>MODEL_DATA!N121</f>
        <v>90.77</v>
      </c>
      <c r="EO124" s="84">
        <f>MODEL_DATA!O121</f>
        <v>1.1399999999999999</v>
      </c>
      <c r="EP124" s="84">
        <f>MODEL_DATA!P121</f>
        <v>0.74</v>
      </c>
      <c r="EQ124" s="84">
        <f>MODEL_DATA!Q121</f>
        <v>89.62</v>
      </c>
      <c r="ER124" s="84">
        <f>MODEL_DATA!R121</f>
        <v>83.33</v>
      </c>
      <c r="ES124" s="84">
        <f>MODEL_DATA!S121</f>
        <v>0</v>
      </c>
      <c r="ET124" s="84">
        <f>MODEL_DATA!T121</f>
        <v>0</v>
      </c>
      <c r="EU124" s="99">
        <f>MODEL_DATA!U121</f>
        <v>0.13</v>
      </c>
      <c r="EV124" s="84">
        <f>MODEL_DATA!V121</f>
        <v>0.02</v>
      </c>
    </row>
    <row r="125" spans="32:152" x14ac:dyDescent="0.25">
      <c r="AF125" s="32">
        <f t="shared" si="175"/>
        <v>230</v>
      </c>
      <c r="AG125" s="61">
        <f t="shared" si="126"/>
        <v>0</v>
      </c>
      <c r="AH125" s="63">
        <f>INDEX(Obs_Time!$D$11:$T$211,  MATCH($AF125, Obs_Time!$B$11:$B$211, 0), MATCH(AH$4, Obs_Time!$D$3:$T$3, 0) )</f>
        <v>0</v>
      </c>
      <c r="AI125" s="61">
        <f t="shared" si="127"/>
        <v>0</v>
      </c>
      <c r="AJ125" s="63">
        <f>INDEX(Obs_Time!$D$11:$T$211,  MATCH($AF125, Obs_Time!$B$11:$B$211, 0), MATCH(AJ$4, Obs_Time!$D$3:$T$3, 0) )</f>
        <v>0</v>
      </c>
      <c r="AK125" s="61">
        <f t="shared" si="128"/>
        <v>0</v>
      </c>
      <c r="AL125" s="63">
        <f>INDEX(Obs_Time!$D$11:$T$211,  MATCH($AF125, Obs_Time!$B$11:$B$211, 0), MATCH(AL$4, Obs_Time!$D$3:$T$3, 0) )</f>
        <v>0</v>
      </c>
      <c r="AM125" s="61">
        <f t="shared" si="129"/>
        <v>0</v>
      </c>
      <c r="AN125" s="63">
        <f>INDEX(Obs_Time!$D$11:$T$211,  MATCH($AF125, Obs_Time!$B$11:$B$211, 0), MATCH(AN$4, Obs_Time!$D$3:$T$3, 0) )</f>
        <v>0</v>
      </c>
      <c r="AO125" s="61">
        <f t="shared" si="130"/>
        <v>0</v>
      </c>
      <c r="AP125" s="63">
        <f>INDEX(Obs_Time!$D$11:$T$211,  MATCH($AF125, Obs_Time!$B$11:$B$211, 0), MATCH(AP$4, Obs_Time!$D$3:$T$3, 0) )</f>
        <v>0</v>
      </c>
      <c r="AQ125" s="61">
        <f t="shared" si="131"/>
        <v>0</v>
      </c>
      <c r="AR125" s="63">
        <f>INDEX(Obs_Time!$D$11:$T$211,  MATCH($AF125, Obs_Time!$B$11:$B$211, 0), MATCH(AR$4, Obs_Time!$D$3:$T$3, 0) )</f>
        <v>0</v>
      </c>
      <c r="AS125" s="61">
        <f t="shared" si="132"/>
        <v>0</v>
      </c>
      <c r="AT125" s="63">
        <f>INDEX(Obs_Time!$D$11:$T$211,  MATCH($AF125, Obs_Time!$B$11:$B$211, 0), MATCH(AT$4, Obs_Time!$D$3:$T$3, 0) )</f>
        <v>0</v>
      </c>
      <c r="AU125" s="61">
        <f t="shared" si="133"/>
        <v>0</v>
      </c>
      <c r="AV125" s="63">
        <f>INDEX(Obs_Time!$D$11:$T$211,  MATCH($AF125, Obs_Time!$B$11:$B$211, 0), MATCH(AV$4, Obs_Time!$D$3:$T$3, 0) )</f>
        <v>0</v>
      </c>
      <c r="AW125" s="61">
        <f t="shared" si="134"/>
        <v>0</v>
      </c>
      <c r="AX125" s="63">
        <f>INDEX(Obs_Time!$D$11:$T$211,  MATCH($AF125, Obs_Time!$B$11:$B$211, 0), MATCH(AX$4, Obs_Time!$D$3:$T$3, 0) )</f>
        <v>0</v>
      </c>
      <c r="AY125" s="61">
        <f t="shared" si="135"/>
        <v>0</v>
      </c>
      <c r="AZ125" s="63">
        <f>INDEX(Obs_Time!$D$11:$T$211,  MATCH($AF125, Obs_Time!$B$11:$B$211, 0), MATCH(AZ$4, Obs_Time!$D$3:$T$3, 0) )</f>
        <v>0</v>
      </c>
      <c r="BA125" s="61">
        <f t="shared" si="136"/>
        <v>0</v>
      </c>
      <c r="BB125" s="63">
        <f>INDEX(Obs_Time!$D$11:$T$211,  MATCH($AF125, Obs_Time!$B$11:$B$211, 0), MATCH(BB$4, Obs_Time!$D$3:$T$3, 0) )</f>
        <v>0</v>
      </c>
      <c r="BC125" s="61">
        <f t="shared" si="137"/>
        <v>0</v>
      </c>
      <c r="BD125" s="63">
        <f>INDEX(Obs_Time!$D$11:$T$211,  MATCH($AF125, Obs_Time!$B$11:$B$211, 0), MATCH(BD$4, Obs_Time!$D$3:$T$3, 0) )</f>
        <v>0</v>
      </c>
      <c r="BF125" s="31">
        <f t="shared" si="173"/>
        <v>232</v>
      </c>
      <c r="BG125" s="31">
        <f t="shared" si="139"/>
        <v>233</v>
      </c>
      <c r="BH125" s="57">
        <f t="shared" si="140"/>
        <v>0</v>
      </c>
      <c r="BI125" s="57">
        <f t="shared" si="141"/>
        <v>0</v>
      </c>
      <c r="BJ125" s="57">
        <f t="shared" si="142"/>
        <v>0</v>
      </c>
      <c r="BK125" s="58">
        <f t="shared" si="143"/>
        <v>0</v>
      </c>
      <c r="BL125" s="57">
        <f t="shared" si="144"/>
        <v>0</v>
      </c>
      <c r="BM125" s="57">
        <f t="shared" si="145"/>
        <v>0</v>
      </c>
      <c r="BN125" s="57">
        <f t="shared" si="146"/>
        <v>0</v>
      </c>
      <c r="BQ125" s="57">
        <f t="shared" si="147"/>
        <v>0</v>
      </c>
      <c r="BR125" s="57">
        <f t="shared" si="148"/>
        <v>0</v>
      </c>
      <c r="BS125" s="57">
        <f t="shared" si="149"/>
        <v>0</v>
      </c>
      <c r="BT125" s="57">
        <f t="shared" si="150"/>
        <v>0</v>
      </c>
      <c r="BU125" s="57">
        <f t="shared" si="151"/>
        <v>0</v>
      </c>
      <c r="BV125" s="57">
        <f t="shared" si="152"/>
        <v>0</v>
      </c>
      <c r="BW125" s="57">
        <f t="shared" si="153"/>
        <v>0</v>
      </c>
      <c r="BX125" s="58">
        <f t="shared" si="154"/>
        <v>0</v>
      </c>
      <c r="BY125" s="57">
        <f t="shared" si="155"/>
        <v>0</v>
      </c>
      <c r="BZ125" s="57">
        <f t="shared" si="156"/>
        <v>0</v>
      </c>
      <c r="CA125" s="58">
        <f t="shared" si="157"/>
        <v>0</v>
      </c>
      <c r="CB125" s="57">
        <f t="shared" si="158"/>
        <v>0</v>
      </c>
      <c r="CC125" s="57">
        <f t="shared" si="159"/>
        <v>0</v>
      </c>
      <c r="CD125" s="57">
        <f t="shared" si="160"/>
        <v>0</v>
      </c>
      <c r="CE125" s="57">
        <f t="shared" si="161"/>
        <v>0</v>
      </c>
      <c r="CF125" s="57">
        <f t="shared" si="162"/>
        <v>0</v>
      </c>
      <c r="CG125" s="57">
        <f t="shared" si="163"/>
        <v>0</v>
      </c>
      <c r="CH125" s="57">
        <f t="shared" si="164"/>
        <v>0</v>
      </c>
      <c r="CI125" s="58">
        <f t="shared" si="165"/>
        <v>0</v>
      </c>
      <c r="CJ125" s="57">
        <f t="shared" si="166"/>
        <v>0</v>
      </c>
      <c r="CL125" s="30">
        <f>Obs_Time!B127</f>
        <v>232</v>
      </c>
      <c r="CM125" s="26">
        <f t="shared" si="174"/>
        <v>233</v>
      </c>
      <c r="CN125" s="20">
        <f t="shared" si="99"/>
        <v>0</v>
      </c>
      <c r="CO125" s="20">
        <f t="shared" si="100"/>
        <v>0</v>
      </c>
      <c r="CP125" s="20">
        <f t="shared" si="101"/>
        <v>0</v>
      </c>
      <c r="CQ125" s="106">
        <f t="shared" si="102"/>
        <v>0</v>
      </c>
      <c r="CR125" s="143"/>
      <c r="CS125" s="20">
        <f t="shared" si="103"/>
        <v>0</v>
      </c>
      <c r="CT125" s="20">
        <f t="shared" si="104"/>
        <v>0</v>
      </c>
      <c r="CW125" s="20">
        <f t="shared" si="105"/>
        <v>0</v>
      </c>
      <c r="CX125" s="20">
        <f t="shared" si="106"/>
        <v>0</v>
      </c>
      <c r="CY125" s="20">
        <f t="shared" si="107"/>
        <v>0</v>
      </c>
      <c r="CZ125" s="20">
        <f t="shared" si="108"/>
        <v>0</v>
      </c>
      <c r="DA125" s="20">
        <f t="shared" si="109"/>
        <v>0</v>
      </c>
      <c r="DB125" s="20">
        <f t="shared" si="110"/>
        <v>0</v>
      </c>
      <c r="DC125" s="20">
        <f t="shared" si="111"/>
        <v>0</v>
      </c>
      <c r="DD125" s="106">
        <f t="shared" si="112"/>
        <v>0</v>
      </c>
      <c r="DE125" s="20">
        <f t="shared" si="113"/>
        <v>0</v>
      </c>
      <c r="DF125" s="20">
        <f t="shared" si="114"/>
        <v>0</v>
      </c>
      <c r="DG125" s="106">
        <f t="shared" si="115"/>
        <v>0</v>
      </c>
      <c r="DH125" s="143"/>
      <c r="DI125" s="20">
        <f t="shared" si="116"/>
        <v>0</v>
      </c>
      <c r="DJ125" s="20">
        <f t="shared" si="117"/>
        <v>0</v>
      </c>
      <c r="DK125" s="20">
        <f t="shared" si="118"/>
        <v>0</v>
      </c>
      <c r="DL125" s="143"/>
      <c r="DM125" s="20">
        <f t="shared" si="119"/>
        <v>0</v>
      </c>
      <c r="DN125" s="20">
        <f t="shared" si="120"/>
        <v>0</v>
      </c>
      <c r="DO125" s="106">
        <f t="shared" si="121"/>
        <v>0</v>
      </c>
      <c r="DP125" s="20">
        <f t="shared" si="122"/>
        <v>0</v>
      </c>
      <c r="DR125" s="31">
        <f t="shared" si="168"/>
        <v>116</v>
      </c>
      <c r="DS125" s="26">
        <f t="shared" si="169"/>
        <v>116.5</v>
      </c>
      <c r="DT125" s="101">
        <f t="shared" si="123"/>
        <v>42.989999999999995</v>
      </c>
      <c r="DU125" s="101">
        <f t="shared" si="124"/>
        <v>18.72</v>
      </c>
      <c r="DV125" s="101">
        <f t="shared" si="125"/>
        <v>1.39</v>
      </c>
      <c r="DW125" s="102">
        <f t="shared" si="170"/>
        <v>294.70999999999998</v>
      </c>
      <c r="DX125" s="144"/>
      <c r="DY125" s="101">
        <f t="shared" si="171"/>
        <v>1.45</v>
      </c>
      <c r="DZ125" s="101">
        <f t="shared" si="172"/>
        <v>0.83</v>
      </c>
      <c r="EB125" s="84">
        <f>MODEL_DATA!B122</f>
        <v>116</v>
      </c>
      <c r="EC125" s="84">
        <f>MODEL_DATA!C122</f>
        <v>22.88</v>
      </c>
      <c r="ED125" s="84">
        <f>MODEL_DATA!D122</f>
        <v>0</v>
      </c>
      <c r="EE125" s="84">
        <f>MODEL_DATA!E122</f>
        <v>18.72</v>
      </c>
      <c r="EF125" s="84">
        <f>MODEL_DATA!F122</f>
        <v>0</v>
      </c>
      <c r="EG125" s="84">
        <f>MODEL_DATA!G122</f>
        <v>0</v>
      </c>
      <c r="EH125" s="84">
        <f>MODEL_DATA!H122</f>
        <v>1.39</v>
      </c>
      <c r="EI125" s="84">
        <f>MODEL_DATA!I122</f>
        <v>0</v>
      </c>
      <c r="EJ125" s="99">
        <f>MODEL_DATA!J122</f>
        <v>0</v>
      </c>
      <c r="EK125" s="84">
        <f>MODEL_DATA!K122</f>
        <v>0</v>
      </c>
      <c r="EL125" s="84">
        <f>MODEL_DATA!L122</f>
        <v>0</v>
      </c>
      <c r="EM125" s="99">
        <f>MODEL_DATA!M122</f>
        <v>184.72</v>
      </c>
      <c r="EN125" s="84">
        <f>MODEL_DATA!N122</f>
        <v>66.77</v>
      </c>
      <c r="EO125" s="84">
        <f>MODEL_DATA!O122</f>
        <v>1.45</v>
      </c>
      <c r="EP125" s="84">
        <f>MODEL_DATA!P122</f>
        <v>0.83</v>
      </c>
      <c r="EQ125" s="84">
        <f>MODEL_DATA!Q122</f>
        <v>109.99</v>
      </c>
      <c r="ER125" s="84">
        <f>MODEL_DATA!R122</f>
        <v>61.28</v>
      </c>
      <c r="ES125" s="84">
        <f>MODEL_DATA!S122</f>
        <v>0</v>
      </c>
      <c r="ET125" s="84">
        <f>MODEL_DATA!T122</f>
        <v>0</v>
      </c>
      <c r="EU125" s="99">
        <f>MODEL_DATA!U122</f>
        <v>7.0000000000000007E-2</v>
      </c>
      <c r="EV125" s="84">
        <f>MODEL_DATA!V122</f>
        <v>0.02</v>
      </c>
    </row>
    <row r="126" spans="32:152" x14ac:dyDescent="0.25">
      <c r="AF126" s="32">
        <f t="shared" si="175"/>
        <v>232</v>
      </c>
      <c r="AG126" s="61">
        <f t="shared" si="126"/>
        <v>0</v>
      </c>
      <c r="AH126" s="63">
        <f>INDEX(Obs_Time!$D$11:$T$211,  MATCH($AF126, Obs_Time!$B$11:$B$211, 0), MATCH(AH$4, Obs_Time!$D$3:$T$3, 0) )</f>
        <v>0</v>
      </c>
      <c r="AI126" s="61">
        <f t="shared" si="127"/>
        <v>0</v>
      </c>
      <c r="AJ126" s="63">
        <f>INDEX(Obs_Time!$D$11:$T$211,  MATCH($AF126, Obs_Time!$B$11:$B$211, 0), MATCH(AJ$4, Obs_Time!$D$3:$T$3, 0) )</f>
        <v>0</v>
      </c>
      <c r="AK126" s="61">
        <f t="shared" si="128"/>
        <v>0</v>
      </c>
      <c r="AL126" s="63">
        <f>INDEX(Obs_Time!$D$11:$T$211,  MATCH($AF126, Obs_Time!$B$11:$B$211, 0), MATCH(AL$4, Obs_Time!$D$3:$T$3, 0) )</f>
        <v>0</v>
      </c>
      <c r="AM126" s="61">
        <f t="shared" si="129"/>
        <v>0</v>
      </c>
      <c r="AN126" s="63">
        <f>INDEX(Obs_Time!$D$11:$T$211,  MATCH($AF126, Obs_Time!$B$11:$B$211, 0), MATCH(AN$4, Obs_Time!$D$3:$T$3, 0) )</f>
        <v>0</v>
      </c>
      <c r="AO126" s="61">
        <f t="shared" si="130"/>
        <v>0</v>
      </c>
      <c r="AP126" s="63">
        <f>INDEX(Obs_Time!$D$11:$T$211,  MATCH($AF126, Obs_Time!$B$11:$B$211, 0), MATCH(AP$4, Obs_Time!$D$3:$T$3, 0) )</f>
        <v>0</v>
      </c>
      <c r="AQ126" s="61">
        <f t="shared" si="131"/>
        <v>0</v>
      </c>
      <c r="AR126" s="63">
        <f>INDEX(Obs_Time!$D$11:$T$211,  MATCH($AF126, Obs_Time!$B$11:$B$211, 0), MATCH(AR$4, Obs_Time!$D$3:$T$3, 0) )</f>
        <v>0</v>
      </c>
      <c r="AS126" s="61">
        <f t="shared" si="132"/>
        <v>0</v>
      </c>
      <c r="AT126" s="63">
        <f>INDEX(Obs_Time!$D$11:$T$211,  MATCH($AF126, Obs_Time!$B$11:$B$211, 0), MATCH(AT$4, Obs_Time!$D$3:$T$3, 0) )</f>
        <v>0</v>
      </c>
      <c r="AU126" s="61">
        <f t="shared" si="133"/>
        <v>0</v>
      </c>
      <c r="AV126" s="63">
        <f>INDEX(Obs_Time!$D$11:$T$211,  MATCH($AF126, Obs_Time!$B$11:$B$211, 0), MATCH(AV$4, Obs_Time!$D$3:$T$3, 0) )</f>
        <v>0</v>
      </c>
      <c r="AW126" s="61">
        <f t="shared" si="134"/>
        <v>0</v>
      </c>
      <c r="AX126" s="63">
        <f>INDEX(Obs_Time!$D$11:$T$211,  MATCH($AF126, Obs_Time!$B$11:$B$211, 0), MATCH(AX$4, Obs_Time!$D$3:$T$3, 0) )</f>
        <v>0</v>
      </c>
      <c r="AY126" s="61">
        <f t="shared" si="135"/>
        <v>0</v>
      </c>
      <c r="AZ126" s="63">
        <f>INDEX(Obs_Time!$D$11:$T$211,  MATCH($AF126, Obs_Time!$B$11:$B$211, 0), MATCH(AZ$4, Obs_Time!$D$3:$T$3, 0) )</f>
        <v>0</v>
      </c>
      <c r="BA126" s="61">
        <f t="shared" si="136"/>
        <v>0</v>
      </c>
      <c r="BB126" s="63">
        <f>INDEX(Obs_Time!$D$11:$T$211,  MATCH($AF126, Obs_Time!$B$11:$B$211, 0), MATCH(BB$4, Obs_Time!$D$3:$T$3, 0) )</f>
        <v>0</v>
      </c>
      <c r="BC126" s="61">
        <f t="shared" si="137"/>
        <v>0</v>
      </c>
      <c r="BD126" s="63">
        <f>INDEX(Obs_Time!$D$11:$T$211,  MATCH($AF126, Obs_Time!$B$11:$B$211, 0), MATCH(BD$4, Obs_Time!$D$3:$T$3, 0) )</f>
        <v>0</v>
      </c>
      <c r="BF126" s="31">
        <f t="shared" si="173"/>
        <v>234</v>
      </c>
      <c r="BG126" s="31">
        <f t="shared" si="139"/>
        <v>235</v>
      </c>
      <c r="BH126" s="57">
        <f t="shared" si="140"/>
        <v>0</v>
      </c>
      <c r="BI126" s="57">
        <f t="shared" si="141"/>
        <v>0</v>
      </c>
      <c r="BJ126" s="57">
        <f t="shared" si="142"/>
        <v>0</v>
      </c>
      <c r="BK126" s="58">
        <f t="shared" si="143"/>
        <v>0</v>
      </c>
      <c r="BL126" s="57">
        <f t="shared" si="144"/>
        <v>0</v>
      </c>
      <c r="BM126" s="57">
        <f t="shared" si="145"/>
        <v>0</v>
      </c>
      <c r="BN126" s="57">
        <f t="shared" si="146"/>
        <v>0</v>
      </c>
      <c r="BQ126" s="57">
        <f t="shared" si="147"/>
        <v>0</v>
      </c>
      <c r="BR126" s="57">
        <f t="shared" si="148"/>
        <v>0</v>
      </c>
      <c r="BS126" s="57">
        <f t="shared" si="149"/>
        <v>0</v>
      </c>
      <c r="BT126" s="57">
        <f t="shared" si="150"/>
        <v>0</v>
      </c>
      <c r="BU126" s="57">
        <f t="shared" si="151"/>
        <v>0</v>
      </c>
      <c r="BV126" s="57">
        <f t="shared" si="152"/>
        <v>0</v>
      </c>
      <c r="BW126" s="57">
        <f t="shared" si="153"/>
        <v>0</v>
      </c>
      <c r="BX126" s="58">
        <f t="shared" si="154"/>
        <v>0</v>
      </c>
      <c r="BY126" s="57">
        <f t="shared" si="155"/>
        <v>0</v>
      </c>
      <c r="BZ126" s="57">
        <f t="shared" si="156"/>
        <v>0</v>
      </c>
      <c r="CA126" s="58">
        <f t="shared" si="157"/>
        <v>0</v>
      </c>
      <c r="CB126" s="57">
        <f t="shared" si="158"/>
        <v>0</v>
      </c>
      <c r="CC126" s="57">
        <f t="shared" si="159"/>
        <v>0</v>
      </c>
      <c r="CD126" s="57">
        <f t="shared" si="160"/>
        <v>0</v>
      </c>
      <c r="CE126" s="57">
        <f t="shared" si="161"/>
        <v>0</v>
      </c>
      <c r="CF126" s="57">
        <f t="shared" si="162"/>
        <v>0</v>
      </c>
      <c r="CG126" s="57">
        <f t="shared" si="163"/>
        <v>0</v>
      </c>
      <c r="CH126" s="57">
        <f t="shared" si="164"/>
        <v>0</v>
      </c>
      <c r="CI126" s="58">
        <f t="shared" si="165"/>
        <v>0</v>
      </c>
      <c r="CJ126" s="57">
        <f t="shared" si="166"/>
        <v>0</v>
      </c>
      <c r="CL126" s="30">
        <f>Obs_Time!B128</f>
        <v>234</v>
      </c>
      <c r="CM126" s="26">
        <f t="shared" si="174"/>
        <v>235</v>
      </c>
      <c r="CN126" s="20">
        <f t="shared" si="99"/>
        <v>0</v>
      </c>
      <c r="CO126" s="20">
        <f t="shared" si="100"/>
        <v>0</v>
      </c>
      <c r="CP126" s="20">
        <f t="shared" si="101"/>
        <v>0</v>
      </c>
      <c r="CQ126" s="106">
        <f t="shared" si="102"/>
        <v>0</v>
      </c>
      <c r="CR126" s="143"/>
      <c r="CS126" s="20">
        <f t="shared" si="103"/>
        <v>0</v>
      </c>
      <c r="CT126" s="20">
        <f t="shared" si="104"/>
        <v>0</v>
      </c>
      <c r="CW126" s="20">
        <f t="shared" si="105"/>
        <v>0</v>
      </c>
      <c r="CX126" s="20">
        <f t="shared" si="106"/>
        <v>0</v>
      </c>
      <c r="CY126" s="20">
        <f t="shared" si="107"/>
        <v>0</v>
      </c>
      <c r="CZ126" s="20">
        <f t="shared" si="108"/>
        <v>0</v>
      </c>
      <c r="DA126" s="20">
        <f t="shared" si="109"/>
        <v>0</v>
      </c>
      <c r="DB126" s="20">
        <f t="shared" si="110"/>
        <v>0</v>
      </c>
      <c r="DC126" s="20">
        <f t="shared" si="111"/>
        <v>0</v>
      </c>
      <c r="DD126" s="106">
        <f t="shared" si="112"/>
        <v>0</v>
      </c>
      <c r="DE126" s="20">
        <f t="shared" si="113"/>
        <v>0</v>
      </c>
      <c r="DF126" s="20">
        <f t="shared" si="114"/>
        <v>0</v>
      </c>
      <c r="DG126" s="106">
        <f t="shared" si="115"/>
        <v>0</v>
      </c>
      <c r="DH126" s="143"/>
      <c r="DI126" s="20">
        <f t="shared" si="116"/>
        <v>0</v>
      </c>
      <c r="DJ126" s="20">
        <f t="shared" si="117"/>
        <v>0</v>
      </c>
      <c r="DK126" s="20">
        <f t="shared" si="118"/>
        <v>0</v>
      </c>
      <c r="DL126" s="143"/>
      <c r="DM126" s="20">
        <f t="shared" si="119"/>
        <v>0</v>
      </c>
      <c r="DN126" s="20">
        <f t="shared" si="120"/>
        <v>0</v>
      </c>
      <c r="DO126" s="106">
        <f t="shared" si="121"/>
        <v>0</v>
      </c>
      <c r="DP126" s="20">
        <f t="shared" si="122"/>
        <v>0</v>
      </c>
      <c r="DR126" s="31">
        <f t="shared" si="168"/>
        <v>117</v>
      </c>
      <c r="DS126" s="26">
        <f t="shared" si="169"/>
        <v>117.5</v>
      </c>
      <c r="DT126" s="101">
        <f t="shared" si="123"/>
        <v>40.19</v>
      </c>
      <c r="DU126" s="101">
        <f t="shared" si="124"/>
        <v>17.64</v>
      </c>
      <c r="DV126" s="101">
        <f t="shared" si="125"/>
        <v>1.01</v>
      </c>
      <c r="DW126" s="102">
        <f t="shared" si="170"/>
        <v>253.78</v>
      </c>
      <c r="DX126" s="144"/>
      <c r="DY126" s="101">
        <f t="shared" si="171"/>
        <v>0.91</v>
      </c>
      <c r="DZ126" s="101">
        <f t="shared" si="172"/>
        <v>0.32</v>
      </c>
      <c r="EB126" s="84">
        <f>MODEL_DATA!B123</f>
        <v>117</v>
      </c>
      <c r="EC126" s="84">
        <f>MODEL_DATA!C123</f>
        <v>21.54</v>
      </c>
      <c r="ED126" s="84">
        <f>MODEL_DATA!D123</f>
        <v>0</v>
      </c>
      <c r="EE126" s="84">
        <f>MODEL_DATA!E123</f>
        <v>17.64</v>
      </c>
      <c r="EF126" s="84">
        <f>MODEL_DATA!F123</f>
        <v>0</v>
      </c>
      <c r="EG126" s="84">
        <f>MODEL_DATA!G123</f>
        <v>0</v>
      </c>
      <c r="EH126" s="84">
        <f>MODEL_DATA!H123</f>
        <v>1.01</v>
      </c>
      <c r="EI126" s="84">
        <f>MODEL_DATA!I123</f>
        <v>0</v>
      </c>
      <c r="EJ126" s="99">
        <f>MODEL_DATA!J123</f>
        <v>0</v>
      </c>
      <c r="EK126" s="84">
        <f>MODEL_DATA!K123</f>
        <v>0</v>
      </c>
      <c r="EL126" s="84">
        <f>MODEL_DATA!L123</f>
        <v>0</v>
      </c>
      <c r="EM126" s="99">
        <f>MODEL_DATA!M123</f>
        <v>145.93</v>
      </c>
      <c r="EN126" s="84">
        <f>MODEL_DATA!N123</f>
        <v>45.15</v>
      </c>
      <c r="EO126" s="84">
        <f>MODEL_DATA!O123</f>
        <v>0.91</v>
      </c>
      <c r="EP126" s="84">
        <f>MODEL_DATA!P123</f>
        <v>0.32</v>
      </c>
      <c r="EQ126" s="84">
        <f>MODEL_DATA!Q123</f>
        <v>107.85</v>
      </c>
      <c r="ER126" s="84">
        <f>MODEL_DATA!R123</f>
        <v>56.53</v>
      </c>
      <c r="ES126" s="84">
        <f>MODEL_DATA!S123</f>
        <v>0</v>
      </c>
      <c r="ET126" s="84">
        <f>MODEL_DATA!T123</f>
        <v>0</v>
      </c>
      <c r="EU126" s="99">
        <f>MODEL_DATA!U123</f>
        <v>0.12</v>
      </c>
      <c r="EV126" s="84">
        <f>MODEL_DATA!V123</f>
        <v>0</v>
      </c>
    </row>
    <row r="127" spans="32:152" x14ac:dyDescent="0.25">
      <c r="AF127" s="32">
        <f t="shared" si="175"/>
        <v>234</v>
      </c>
      <c r="AG127" s="61">
        <f t="shared" si="126"/>
        <v>0</v>
      </c>
      <c r="AH127" s="63">
        <f>INDEX(Obs_Time!$D$11:$T$211,  MATCH($AF127, Obs_Time!$B$11:$B$211, 0), MATCH(AH$4, Obs_Time!$D$3:$T$3, 0) )</f>
        <v>0</v>
      </c>
      <c r="AI127" s="61">
        <f t="shared" si="127"/>
        <v>0</v>
      </c>
      <c r="AJ127" s="63">
        <f>INDEX(Obs_Time!$D$11:$T$211,  MATCH($AF127, Obs_Time!$B$11:$B$211, 0), MATCH(AJ$4, Obs_Time!$D$3:$T$3, 0) )</f>
        <v>0</v>
      </c>
      <c r="AK127" s="61">
        <f t="shared" si="128"/>
        <v>0</v>
      </c>
      <c r="AL127" s="63">
        <f>INDEX(Obs_Time!$D$11:$T$211,  MATCH($AF127, Obs_Time!$B$11:$B$211, 0), MATCH(AL$4, Obs_Time!$D$3:$T$3, 0) )</f>
        <v>0</v>
      </c>
      <c r="AM127" s="61">
        <f t="shared" si="129"/>
        <v>0</v>
      </c>
      <c r="AN127" s="63">
        <f>INDEX(Obs_Time!$D$11:$T$211,  MATCH($AF127, Obs_Time!$B$11:$B$211, 0), MATCH(AN$4, Obs_Time!$D$3:$T$3, 0) )</f>
        <v>0</v>
      </c>
      <c r="AO127" s="61">
        <f t="shared" si="130"/>
        <v>0</v>
      </c>
      <c r="AP127" s="63">
        <f>INDEX(Obs_Time!$D$11:$T$211,  MATCH($AF127, Obs_Time!$B$11:$B$211, 0), MATCH(AP$4, Obs_Time!$D$3:$T$3, 0) )</f>
        <v>0</v>
      </c>
      <c r="AQ127" s="61">
        <f t="shared" si="131"/>
        <v>0</v>
      </c>
      <c r="AR127" s="63">
        <f>INDEX(Obs_Time!$D$11:$T$211,  MATCH($AF127, Obs_Time!$B$11:$B$211, 0), MATCH(AR$4, Obs_Time!$D$3:$T$3, 0) )</f>
        <v>0</v>
      </c>
      <c r="AS127" s="61">
        <f t="shared" si="132"/>
        <v>0</v>
      </c>
      <c r="AT127" s="63">
        <f>INDEX(Obs_Time!$D$11:$T$211,  MATCH($AF127, Obs_Time!$B$11:$B$211, 0), MATCH(AT$4, Obs_Time!$D$3:$T$3, 0) )</f>
        <v>0</v>
      </c>
      <c r="AU127" s="61">
        <f t="shared" si="133"/>
        <v>0</v>
      </c>
      <c r="AV127" s="63">
        <f>INDEX(Obs_Time!$D$11:$T$211,  MATCH($AF127, Obs_Time!$B$11:$B$211, 0), MATCH(AV$4, Obs_Time!$D$3:$T$3, 0) )</f>
        <v>0</v>
      </c>
      <c r="AW127" s="61">
        <f t="shared" si="134"/>
        <v>0</v>
      </c>
      <c r="AX127" s="63">
        <f>INDEX(Obs_Time!$D$11:$T$211,  MATCH($AF127, Obs_Time!$B$11:$B$211, 0), MATCH(AX$4, Obs_Time!$D$3:$T$3, 0) )</f>
        <v>0</v>
      </c>
      <c r="AY127" s="61">
        <f t="shared" si="135"/>
        <v>0</v>
      </c>
      <c r="AZ127" s="63">
        <f>INDEX(Obs_Time!$D$11:$T$211,  MATCH($AF127, Obs_Time!$B$11:$B$211, 0), MATCH(AZ$4, Obs_Time!$D$3:$T$3, 0) )</f>
        <v>0</v>
      </c>
      <c r="BA127" s="61">
        <f t="shared" si="136"/>
        <v>0</v>
      </c>
      <c r="BB127" s="63">
        <f>INDEX(Obs_Time!$D$11:$T$211,  MATCH($AF127, Obs_Time!$B$11:$B$211, 0), MATCH(BB$4, Obs_Time!$D$3:$T$3, 0) )</f>
        <v>0</v>
      </c>
      <c r="BC127" s="61">
        <f t="shared" si="137"/>
        <v>0</v>
      </c>
      <c r="BD127" s="63">
        <f>INDEX(Obs_Time!$D$11:$T$211,  MATCH($AF127, Obs_Time!$B$11:$B$211, 0), MATCH(BD$4, Obs_Time!$D$3:$T$3, 0) )</f>
        <v>0</v>
      </c>
      <c r="BF127" s="31">
        <f t="shared" si="173"/>
        <v>236</v>
      </c>
      <c r="BG127" s="31">
        <f t="shared" si="139"/>
        <v>237</v>
      </c>
      <c r="BH127" s="57">
        <f t="shared" si="140"/>
        <v>0</v>
      </c>
      <c r="BI127" s="57">
        <f t="shared" si="141"/>
        <v>0</v>
      </c>
      <c r="BJ127" s="57">
        <f t="shared" si="142"/>
        <v>0</v>
      </c>
      <c r="BK127" s="58">
        <f t="shared" si="143"/>
        <v>0</v>
      </c>
      <c r="BL127" s="57">
        <f t="shared" si="144"/>
        <v>0</v>
      </c>
      <c r="BM127" s="57">
        <f t="shared" si="145"/>
        <v>0</v>
      </c>
      <c r="BN127" s="57">
        <f t="shared" si="146"/>
        <v>0</v>
      </c>
      <c r="BQ127" s="57">
        <f t="shared" si="147"/>
        <v>0</v>
      </c>
      <c r="BR127" s="57">
        <f t="shared" si="148"/>
        <v>0</v>
      </c>
      <c r="BS127" s="57">
        <f t="shared" si="149"/>
        <v>0</v>
      </c>
      <c r="BT127" s="57">
        <f t="shared" si="150"/>
        <v>0</v>
      </c>
      <c r="BU127" s="57">
        <f t="shared" si="151"/>
        <v>0</v>
      </c>
      <c r="BV127" s="57">
        <f t="shared" si="152"/>
        <v>0</v>
      </c>
      <c r="BW127" s="57">
        <f t="shared" si="153"/>
        <v>0</v>
      </c>
      <c r="BX127" s="58">
        <f t="shared" si="154"/>
        <v>0</v>
      </c>
      <c r="BY127" s="57">
        <f t="shared" si="155"/>
        <v>0</v>
      </c>
      <c r="BZ127" s="57">
        <f t="shared" si="156"/>
        <v>0</v>
      </c>
      <c r="CA127" s="58">
        <f t="shared" si="157"/>
        <v>0</v>
      </c>
      <c r="CB127" s="57">
        <f t="shared" si="158"/>
        <v>0</v>
      </c>
      <c r="CC127" s="57">
        <f t="shared" si="159"/>
        <v>0</v>
      </c>
      <c r="CD127" s="57">
        <f t="shared" si="160"/>
        <v>0</v>
      </c>
      <c r="CE127" s="57">
        <f t="shared" si="161"/>
        <v>0</v>
      </c>
      <c r="CF127" s="57">
        <f t="shared" si="162"/>
        <v>0</v>
      </c>
      <c r="CG127" s="57">
        <f t="shared" si="163"/>
        <v>0</v>
      </c>
      <c r="CH127" s="57">
        <f t="shared" si="164"/>
        <v>0</v>
      </c>
      <c r="CI127" s="58">
        <f t="shared" si="165"/>
        <v>0</v>
      </c>
      <c r="CJ127" s="57">
        <f t="shared" si="166"/>
        <v>0</v>
      </c>
      <c r="CL127" s="30">
        <f>Obs_Time!B129</f>
        <v>236</v>
      </c>
      <c r="CM127" s="26">
        <f t="shared" si="174"/>
        <v>237</v>
      </c>
      <c r="CN127" s="20">
        <f t="shared" si="99"/>
        <v>0</v>
      </c>
      <c r="CO127" s="20">
        <f t="shared" si="100"/>
        <v>0</v>
      </c>
      <c r="CP127" s="20">
        <f t="shared" si="101"/>
        <v>0</v>
      </c>
      <c r="CQ127" s="106">
        <f t="shared" si="102"/>
        <v>0</v>
      </c>
      <c r="CR127" s="143"/>
      <c r="CS127" s="20">
        <f t="shared" si="103"/>
        <v>0</v>
      </c>
      <c r="CT127" s="20">
        <f t="shared" si="104"/>
        <v>0</v>
      </c>
      <c r="CW127" s="20">
        <f t="shared" si="105"/>
        <v>0</v>
      </c>
      <c r="CX127" s="20">
        <f t="shared" si="106"/>
        <v>0</v>
      </c>
      <c r="CY127" s="20">
        <f t="shared" si="107"/>
        <v>0</v>
      </c>
      <c r="CZ127" s="20">
        <f t="shared" si="108"/>
        <v>0</v>
      </c>
      <c r="DA127" s="20">
        <f t="shared" si="109"/>
        <v>0</v>
      </c>
      <c r="DB127" s="20">
        <f t="shared" si="110"/>
        <v>0</v>
      </c>
      <c r="DC127" s="20">
        <f t="shared" si="111"/>
        <v>0</v>
      </c>
      <c r="DD127" s="106">
        <f t="shared" si="112"/>
        <v>0</v>
      </c>
      <c r="DE127" s="20">
        <f t="shared" si="113"/>
        <v>0</v>
      </c>
      <c r="DF127" s="20">
        <f t="shared" si="114"/>
        <v>0</v>
      </c>
      <c r="DG127" s="106">
        <f t="shared" si="115"/>
        <v>0</v>
      </c>
      <c r="DH127" s="143"/>
      <c r="DI127" s="20">
        <f t="shared" si="116"/>
        <v>0</v>
      </c>
      <c r="DJ127" s="20">
        <f t="shared" si="117"/>
        <v>0</v>
      </c>
      <c r="DK127" s="20">
        <f t="shared" si="118"/>
        <v>0</v>
      </c>
      <c r="DL127" s="143"/>
      <c r="DM127" s="20">
        <f t="shared" si="119"/>
        <v>0</v>
      </c>
      <c r="DN127" s="20">
        <f t="shared" si="120"/>
        <v>0</v>
      </c>
      <c r="DO127" s="106">
        <f t="shared" si="121"/>
        <v>0</v>
      </c>
      <c r="DP127" s="20">
        <f t="shared" si="122"/>
        <v>0</v>
      </c>
      <c r="DR127" s="31">
        <f t="shared" si="168"/>
        <v>118</v>
      </c>
      <c r="DS127" s="26">
        <f t="shared" si="169"/>
        <v>118.5</v>
      </c>
      <c r="DT127" s="101">
        <f t="shared" si="123"/>
        <v>26.169999999999998</v>
      </c>
      <c r="DU127" s="101">
        <f t="shared" si="124"/>
        <v>6.61</v>
      </c>
      <c r="DV127" s="101">
        <f t="shared" si="125"/>
        <v>0.34</v>
      </c>
      <c r="DW127" s="102">
        <f t="shared" si="170"/>
        <v>255.74</v>
      </c>
      <c r="DX127" s="144"/>
      <c r="DY127" s="101">
        <f t="shared" si="171"/>
        <v>0.49</v>
      </c>
      <c r="DZ127" s="101">
        <f t="shared" si="172"/>
        <v>0.16</v>
      </c>
      <c r="EB127" s="84">
        <f>MODEL_DATA!B124</f>
        <v>118</v>
      </c>
      <c r="EC127" s="84">
        <f>MODEL_DATA!C124</f>
        <v>19.22</v>
      </c>
      <c r="ED127" s="84">
        <f>MODEL_DATA!D124</f>
        <v>0</v>
      </c>
      <c r="EE127" s="84">
        <f>MODEL_DATA!E124</f>
        <v>6.61</v>
      </c>
      <c r="EF127" s="84">
        <f>MODEL_DATA!F124</f>
        <v>0</v>
      </c>
      <c r="EG127" s="84">
        <f>MODEL_DATA!G124</f>
        <v>0</v>
      </c>
      <c r="EH127" s="84">
        <f>MODEL_DATA!H124</f>
        <v>0.34</v>
      </c>
      <c r="EI127" s="84">
        <f>MODEL_DATA!I124</f>
        <v>0</v>
      </c>
      <c r="EJ127" s="99">
        <f>MODEL_DATA!J124</f>
        <v>0</v>
      </c>
      <c r="EK127" s="84">
        <f>MODEL_DATA!K124</f>
        <v>0</v>
      </c>
      <c r="EL127" s="84">
        <f>MODEL_DATA!L124</f>
        <v>0</v>
      </c>
      <c r="EM127" s="99">
        <f>MODEL_DATA!M124</f>
        <v>131.69</v>
      </c>
      <c r="EN127" s="84">
        <f>MODEL_DATA!N124</f>
        <v>32.67</v>
      </c>
      <c r="EO127" s="84">
        <f>MODEL_DATA!O124</f>
        <v>0.49</v>
      </c>
      <c r="EP127" s="84">
        <f>MODEL_DATA!P124</f>
        <v>0.16</v>
      </c>
      <c r="EQ127" s="84">
        <f>MODEL_DATA!Q124</f>
        <v>124.05</v>
      </c>
      <c r="ER127" s="84">
        <f>MODEL_DATA!R124</f>
        <v>85.57</v>
      </c>
      <c r="ES127" s="84">
        <f>MODEL_DATA!S124</f>
        <v>0</v>
      </c>
      <c r="ET127" s="84">
        <f>MODEL_DATA!T124</f>
        <v>0</v>
      </c>
      <c r="EU127" s="99">
        <f>MODEL_DATA!U124</f>
        <v>7.0000000000000007E-2</v>
      </c>
      <c r="EV127" s="84">
        <f>MODEL_DATA!V124</f>
        <v>0</v>
      </c>
    </row>
    <row r="128" spans="32:152" x14ac:dyDescent="0.25">
      <c r="AF128" s="32">
        <f t="shared" si="175"/>
        <v>236</v>
      </c>
      <c r="AG128" s="61">
        <f t="shared" si="126"/>
        <v>0</v>
      </c>
      <c r="AH128" s="63">
        <f>INDEX(Obs_Time!$D$11:$T$211,  MATCH($AF128, Obs_Time!$B$11:$B$211, 0), MATCH(AH$4, Obs_Time!$D$3:$T$3, 0) )</f>
        <v>0</v>
      </c>
      <c r="AI128" s="61">
        <f t="shared" si="127"/>
        <v>0</v>
      </c>
      <c r="AJ128" s="63">
        <f>INDEX(Obs_Time!$D$11:$T$211,  MATCH($AF128, Obs_Time!$B$11:$B$211, 0), MATCH(AJ$4, Obs_Time!$D$3:$T$3, 0) )</f>
        <v>0</v>
      </c>
      <c r="AK128" s="61">
        <f t="shared" si="128"/>
        <v>0</v>
      </c>
      <c r="AL128" s="63">
        <f>INDEX(Obs_Time!$D$11:$T$211,  MATCH($AF128, Obs_Time!$B$11:$B$211, 0), MATCH(AL$4, Obs_Time!$D$3:$T$3, 0) )</f>
        <v>0</v>
      </c>
      <c r="AM128" s="61">
        <f t="shared" si="129"/>
        <v>0</v>
      </c>
      <c r="AN128" s="63">
        <f>INDEX(Obs_Time!$D$11:$T$211,  MATCH($AF128, Obs_Time!$B$11:$B$211, 0), MATCH(AN$4, Obs_Time!$D$3:$T$3, 0) )</f>
        <v>0</v>
      </c>
      <c r="AO128" s="61">
        <f t="shared" si="130"/>
        <v>0</v>
      </c>
      <c r="AP128" s="63">
        <f>INDEX(Obs_Time!$D$11:$T$211,  MATCH($AF128, Obs_Time!$B$11:$B$211, 0), MATCH(AP$4, Obs_Time!$D$3:$T$3, 0) )</f>
        <v>0</v>
      </c>
      <c r="AQ128" s="61">
        <f t="shared" si="131"/>
        <v>0</v>
      </c>
      <c r="AR128" s="63">
        <f>INDEX(Obs_Time!$D$11:$T$211,  MATCH($AF128, Obs_Time!$B$11:$B$211, 0), MATCH(AR$4, Obs_Time!$D$3:$T$3, 0) )</f>
        <v>0</v>
      </c>
      <c r="AS128" s="61">
        <f t="shared" si="132"/>
        <v>0</v>
      </c>
      <c r="AT128" s="63">
        <f>INDEX(Obs_Time!$D$11:$T$211,  MATCH($AF128, Obs_Time!$B$11:$B$211, 0), MATCH(AT$4, Obs_Time!$D$3:$T$3, 0) )</f>
        <v>0</v>
      </c>
      <c r="AU128" s="61">
        <f t="shared" si="133"/>
        <v>0</v>
      </c>
      <c r="AV128" s="63">
        <f>INDEX(Obs_Time!$D$11:$T$211,  MATCH($AF128, Obs_Time!$B$11:$B$211, 0), MATCH(AV$4, Obs_Time!$D$3:$T$3, 0) )</f>
        <v>0</v>
      </c>
      <c r="AW128" s="61">
        <f t="shared" si="134"/>
        <v>0</v>
      </c>
      <c r="AX128" s="63">
        <f>INDEX(Obs_Time!$D$11:$T$211,  MATCH($AF128, Obs_Time!$B$11:$B$211, 0), MATCH(AX$4, Obs_Time!$D$3:$T$3, 0) )</f>
        <v>0</v>
      </c>
      <c r="AY128" s="61">
        <f t="shared" si="135"/>
        <v>0</v>
      </c>
      <c r="AZ128" s="63">
        <f>INDEX(Obs_Time!$D$11:$T$211,  MATCH($AF128, Obs_Time!$B$11:$B$211, 0), MATCH(AZ$4, Obs_Time!$D$3:$T$3, 0) )</f>
        <v>0</v>
      </c>
      <c r="BA128" s="61">
        <f t="shared" si="136"/>
        <v>0</v>
      </c>
      <c r="BB128" s="63">
        <f>INDEX(Obs_Time!$D$11:$T$211,  MATCH($AF128, Obs_Time!$B$11:$B$211, 0), MATCH(BB$4, Obs_Time!$D$3:$T$3, 0) )</f>
        <v>0</v>
      </c>
      <c r="BC128" s="61">
        <f t="shared" si="137"/>
        <v>0</v>
      </c>
      <c r="BD128" s="63">
        <f>INDEX(Obs_Time!$D$11:$T$211,  MATCH($AF128, Obs_Time!$B$11:$B$211, 0), MATCH(BD$4, Obs_Time!$D$3:$T$3, 0) )</f>
        <v>0</v>
      </c>
      <c r="BF128" s="31">
        <f t="shared" si="173"/>
        <v>238</v>
      </c>
      <c r="BG128" s="31">
        <f t="shared" si="139"/>
        <v>239</v>
      </c>
      <c r="BH128" s="57">
        <f t="shared" si="140"/>
        <v>0</v>
      </c>
      <c r="BI128" s="57">
        <f t="shared" si="141"/>
        <v>0</v>
      </c>
      <c r="BJ128" s="57">
        <f t="shared" si="142"/>
        <v>0</v>
      </c>
      <c r="BK128" s="58">
        <f t="shared" si="143"/>
        <v>0</v>
      </c>
      <c r="BL128" s="57">
        <f t="shared" si="144"/>
        <v>0</v>
      </c>
      <c r="BM128" s="57">
        <f t="shared" si="145"/>
        <v>0</v>
      </c>
      <c r="BN128" s="57">
        <f t="shared" si="146"/>
        <v>0</v>
      </c>
      <c r="BQ128" s="57">
        <f t="shared" si="147"/>
        <v>0</v>
      </c>
      <c r="BR128" s="57">
        <f t="shared" si="148"/>
        <v>0</v>
      </c>
      <c r="BS128" s="57">
        <f t="shared" si="149"/>
        <v>0</v>
      </c>
      <c r="BT128" s="57">
        <f t="shared" si="150"/>
        <v>0</v>
      </c>
      <c r="BU128" s="57">
        <f t="shared" si="151"/>
        <v>0</v>
      </c>
      <c r="BV128" s="57">
        <f t="shared" si="152"/>
        <v>0</v>
      </c>
      <c r="BW128" s="57">
        <f t="shared" si="153"/>
        <v>0</v>
      </c>
      <c r="BX128" s="58">
        <f t="shared" si="154"/>
        <v>0</v>
      </c>
      <c r="BY128" s="57">
        <f t="shared" si="155"/>
        <v>0</v>
      </c>
      <c r="BZ128" s="57">
        <f t="shared" si="156"/>
        <v>0</v>
      </c>
      <c r="CA128" s="58">
        <f t="shared" si="157"/>
        <v>0</v>
      </c>
      <c r="CB128" s="57">
        <f t="shared" si="158"/>
        <v>0</v>
      </c>
      <c r="CC128" s="57">
        <f t="shared" si="159"/>
        <v>0</v>
      </c>
      <c r="CD128" s="57">
        <f t="shared" si="160"/>
        <v>0</v>
      </c>
      <c r="CE128" s="57">
        <f t="shared" si="161"/>
        <v>0</v>
      </c>
      <c r="CF128" s="57">
        <f t="shared" si="162"/>
        <v>0</v>
      </c>
      <c r="CG128" s="57">
        <f t="shared" si="163"/>
        <v>0</v>
      </c>
      <c r="CH128" s="57">
        <f t="shared" si="164"/>
        <v>0</v>
      </c>
      <c r="CI128" s="58">
        <f t="shared" si="165"/>
        <v>0</v>
      </c>
      <c r="CJ128" s="57">
        <f t="shared" si="166"/>
        <v>0</v>
      </c>
      <c r="CL128" s="30">
        <f>Obs_Time!B130</f>
        <v>238</v>
      </c>
      <c r="CM128" s="26">
        <f t="shared" si="174"/>
        <v>239</v>
      </c>
      <c r="CN128" s="20">
        <f t="shared" si="99"/>
        <v>0</v>
      </c>
      <c r="CO128" s="20">
        <f t="shared" si="100"/>
        <v>0</v>
      </c>
      <c r="CP128" s="20">
        <f t="shared" si="101"/>
        <v>0</v>
      </c>
      <c r="CQ128" s="106">
        <f t="shared" si="102"/>
        <v>0</v>
      </c>
      <c r="CR128" s="143"/>
      <c r="CS128" s="20">
        <f t="shared" si="103"/>
        <v>0</v>
      </c>
      <c r="CT128" s="20">
        <f t="shared" si="104"/>
        <v>0</v>
      </c>
      <c r="CW128" s="20">
        <f t="shared" si="105"/>
        <v>0</v>
      </c>
      <c r="CX128" s="20">
        <f t="shared" si="106"/>
        <v>0</v>
      </c>
      <c r="CY128" s="20">
        <f t="shared" si="107"/>
        <v>0</v>
      </c>
      <c r="CZ128" s="20">
        <f t="shared" si="108"/>
        <v>0</v>
      </c>
      <c r="DA128" s="20">
        <f t="shared" si="109"/>
        <v>0</v>
      </c>
      <c r="DB128" s="20">
        <f t="shared" si="110"/>
        <v>0</v>
      </c>
      <c r="DC128" s="20">
        <f t="shared" si="111"/>
        <v>0</v>
      </c>
      <c r="DD128" s="106">
        <f t="shared" si="112"/>
        <v>0</v>
      </c>
      <c r="DE128" s="20">
        <f t="shared" si="113"/>
        <v>0</v>
      </c>
      <c r="DF128" s="20">
        <f t="shared" si="114"/>
        <v>0</v>
      </c>
      <c r="DG128" s="106">
        <f t="shared" si="115"/>
        <v>0</v>
      </c>
      <c r="DH128" s="143"/>
      <c r="DI128" s="20">
        <f t="shared" si="116"/>
        <v>0</v>
      </c>
      <c r="DJ128" s="20">
        <f t="shared" si="117"/>
        <v>0</v>
      </c>
      <c r="DK128" s="20">
        <f t="shared" si="118"/>
        <v>0</v>
      </c>
      <c r="DL128" s="143"/>
      <c r="DM128" s="20">
        <f t="shared" si="119"/>
        <v>0</v>
      </c>
      <c r="DN128" s="20">
        <f t="shared" si="120"/>
        <v>0</v>
      </c>
      <c r="DO128" s="106">
        <f t="shared" si="121"/>
        <v>0</v>
      </c>
      <c r="DP128" s="20">
        <f t="shared" si="122"/>
        <v>0</v>
      </c>
      <c r="DR128" s="31">
        <f t="shared" si="168"/>
        <v>119</v>
      </c>
      <c r="DS128" s="26">
        <f t="shared" si="169"/>
        <v>119.5</v>
      </c>
      <c r="DT128" s="101">
        <f t="shared" si="123"/>
        <v>24.13</v>
      </c>
      <c r="DU128" s="101">
        <f t="shared" si="124"/>
        <v>5.87</v>
      </c>
      <c r="DV128" s="101">
        <f t="shared" si="125"/>
        <v>0.28999999999999998</v>
      </c>
      <c r="DW128" s="102">
        <f t="shared" si="170"/>
        <v>231.06</v>
      </c>
      <c r="DX128" s="144"/>
      <c r="DY128" s="101">
        <f t="shared" si="171"/>
        <v>0.27</v>
      </c>
      <c r="DZ128" s="101">
        <f t="shared" si="172"/>
        <v>0.02</v>
      </c>
      <c r="EB128" s="84">
        <f>MODEL_DATA!B125</f>
        <v>119</v>
      </c>
      <c r="EC128" s="84">
        <f>MODEL_DATA!C125</f>
        <v>17.97</v>
      </c>
      <c r="ED128" s="84">
        <f>MODEL_DATA!D125</f>
        <v>0</v>
      </c>
      <c r="EE128" s="84">
        <f>MODEL_DATA!E125</f>
        <v>5.87</v>
      </c>
      <c r="EF128" s="84">
        <f>MODEL_DATA!F125</f>
        <v>0</v>
      </c>
      <c r="EG128" s="84">
        <f>MODEL_DATA!G125</f>
        <v>0</v>
      </c>
      <c r="EH128" s="84">
        <f>MODEL_DATA!H125</f>
        <v>0.28999999999999998</v>
      </c>
      <c r="EI128" s="84">
        <f>MODEL_DATA!I125</f>
        <v>0</v>
      </c>
      <c r="EJ128" s="99">
        <f>MODEL_DATA!J125</f>
        <v>0</v>
      </c>
      <c r="EK128" s="84">
        <f>MODEL_DATA!K125</f>
        <v>0</v>
      </c>
      <c r="EL128" s="84">
        <f>MODEL_DATA!L125</f>
        <v>0</v>
      </c>
      <c r="EM128" s="99">
        <f>MODEL_DATA!M125</f>
        <v>119.82</v>
      </c>
      <c r="EN128" s="84">
        <f>MODEL_DATA!N125</f>
        <v>26.05</v>
      </c>
      <c r="EO128" s="84">
        <f>MODEL_DATA!O125</f>
        <v>0.27</v>
      </c>
      <c r="EP128" s="84">
        <f>MODEL_DATA!P125</f>
        <v>0.02</v>
      </c>
      <c r="EQ128" s="84">
        <f>MODEL_DATA!Q125</f>
        <v>111.24</v>
      </c>
      <c r="ER128" s="84">
        <f>MODEL_DATA!R125</f>
        <v>79.67</v>
      </c>
      <c r="ES128" s="84">
        <f>MODEL_DATA!S125</f>
        <v>0</v>
      </c>
      <c r="ET128" s="84">
        <f>MODEL_DATA!T125</f>
        <v>0</v>
      </c>
      <c r="EU128" s="99">
        <f>MODEL_DATA!U125</f>
        <v>0.1</v>
      </c>
      <c r="EV128" s="84">
        <f>MODEL_DATA!V125</f>
        <v>0</v>
      </c>
    </row>
    <row r="129" spans="32:152" x14ac:dyDescent="0.25">
      <c r="AF129" s="32">
        <f t="shared" si="175"/>
        <v>238</v>
      </c>
      <c r="AG129" s="61">
        <f t="shared" si="126"/>
        <v>0</v>
      </c>
      <c r="AH129" s="63">
        <f>INDEX(Obs_Time!$D$11:$T$211,  MATCH($AF129, Obs_Time!$B$11:$B$211, 0), MATCH(AH$4, Obs_Time!$D$3:$T$3, 0) )</f>
        <v>0</v>
      </c>
      <c r="AI129" s="61">
        <f t="shared" si="127"/>
        <v>0</v>
      </c>
      <c r="AJ129" s="63">
        <f>INDEX(Obs_Time!$D$11:$T$211,  MATCH($AF129, Obs_Time!$B$11:$B$211, 0), MATCH(AJ$4, Obs_Time!$D$3:$T$3, 0) )</f>
        <v>0</v>
      </c>
      <c r="AK129" s="61">
        <f t="shared" si="128"/>
        <v>0</v>
      </c>
      <c r="AL129" s="63">
        <f>INDEX(Obs_Time!$D$11:$T$211,  MATCH($AF129, Obs_Time!$B$11:$B$211, 0), MATCH(AL$4, Obs_Time!$D$3:$T$3, 0) )</f>
        <v>0</v>
      </c>
      <c r="AM129" s="61">
        <f t="shared" si="129"/>
        <v>0</v>
      </c>
      <c r="AN129" s="63">
        <f>INDEX(Obs_Time!$D$11:$T$211,  MATCH($AF129, Obs_Time!$B$11:$B$211, 0), MATCH(AN$4, Obs_Time!$D$3:$T$3, 0) )</f>
        <v>0</v>
      </c>
      <c r="AO129" s="61">
        <f t="shared" si="130"/>
        <v>0</v>
      </c>
      <c r="AP129" s="63">
        <f>INDEX(Obs_Time!$D$11:$T$211,  MATCH($AF129, Obs_Time!$B$11:$B$211, 0), MATCH(AP$4, Obs_Time!$D$3:$T$3, 0) )</f>
        <v>0</v>
      </c>
      <c r="AQ129" s="61">
        <f t="shared" si="131"/>
        <v>0</v>
      </c>
      <c r="AR129" s="63">
        <f>INDEX(Obs_Time!$D$11:$T$211,  MATCH($AF129, Obs_Time!$B$11:$B$211, 0), MATCH(AR$4, Obs_Time!$D$3:$T$3, 0) )</f>
        <v>0</v>
      </c>
      <c r="AS129" s="61">
        <f t="shared" si="132"/>
        <v>0</v>
      </c>
      <c r="AT129" s="63">
        <f>INDEX(Obs_Time!$D$11:$T$211,  MATCH($AF129, Obs_Time!$B$11:$B$211, 0), MATCH(AT$4, Obs_Time!$D$3:$T$3, 0) )</f>
        <v>0</v>
      </c>
      <c r="AU129" s="61">
        <f t="shared" si="133"/>
        <v>0</v>
      </c>
      <c r="AV129" s="63">
        <f>INDEX(Obs_Time!$D$11:$T$211,  MATCH($AF129, Obs_Time!$B$11:$B$211, 0), MATCH(AV$4, Obs_Time!$D$3:$T$3, 0) )</f>
        <v>0</v>
      </c>
      <c r="AW129" s="61">
        <f t="shared" si="134"/>
        <v>0</v>
      </c>
      <c r="AX129" s="63">
        <f>INDEX(Obs_Time!$D$11:$T$211,  MATCH($AF129, Obs_Time!$B$11:$B$211, 0), MATCH(AX$4, Obs_Time!$D$3:$T$3, 0) )</f>
        <v>0</v>
      </c>
      <c r="AY129" s="61">
        <f t="shared" si="135"/>
        <v>0</v>
      </c>
      <c r="AZ129" s="63">
        <f>INDEX(Obs_Time!$D$11:$T$211,  MATCH($AF129, Obs_Time!$B$11:$B$211, 0), MATCH(AZ$4, Obs_Time!$D$3:$T$3, 0) )</f>
        <v>0</v>
      </c>
      <c r="BA129" s="61">
        <f t="shared" si="136"/>
        <v>0</v>
      </c>
      <c r="BB129" s="63">
        <f>INDEX(Obs_Time!$D$11:$T$211,  MATCH($AF129, Obs_Time!$B$11:$B$211, 0), MATCH(BB$4, Obs_Time!$D$3:$T$3, 0) )</f>
        <v>0</v>
      </c>
      <c r="BC129" s="61">
        <f t="shared" si="137"/>
        <v>0</v>
      </c>
      <c r="BD129" s="63">
        <f>INDEX(Obs_Time!$D$11:$T$211,  MATCH($AF129, Obs_Time!$B$11:$B$211, 0), MATCH(BD$4, Obs_Time!$D$3:$T$3, 0) )</f>
        <v>0</v>
      </c>
      <c r="BF129" s="31">
        <f t="shared" si="173"/>
        <v>240</v>
      </c>
      <c r="BG129" s="31">
        <f t="shared" si="139"/>
        <v>241</v>
      </c>
      <c r="BH129" s="57">
        <f t="shared" si="140"/>
        <v>0</v>
      </c>
      <c r="BI129" s="57">
        <f t="shared" si="141"/>
        <v>0</v>
      </c>
      <c r="BJ129" s="57">
        <f t="shared" si="142"/>
        <v>0</v>
      </c>
      <c r="BK129" s="58">
        <f t="shared" si="143"/>
        <v>0</v>
      </c>
      <c r="BL129" s="57">
        <f t="shared" si="144"/>
        <v>0</v>
      </c>
      <c r="BM129" s="57">
        <f t="shared" si="145"/>
        <v>0</v>
      </c>
      <c r="BN129" s="57">
        <f t="shared" si="146"/>
        <v>0</v>
      </c>
      <c r="BQ129" s="57">
        <f t="shared" si="147"/>
        <v>0</v>
      </c>
      <c r="BR129" s="57">
        <f t="shared" si="148"/>
        <v>0</v>
      </c>
      <c r="BS129" s="57">
        <f t="shared" si="149"/>
        <v>0</v>
      </c>
      <c r="BT129" s="57">
        <f t="shared" si="150"/>
        <v>0</v>
      </c>
      <c r="BU129" s="57">
        <f t="shared" si="151"/>
        <v>0</v>
      </c>
      <c r="BV129" s="57">
        <f t="shared" si="152"/>
        <v>0</v>
      </c>
      <c r="BW129" s="57">
        <f t="shared" si="153"/>
        <v>0</v>
      </c>
      <c r="BX129" s="58">
        <f t="shared" si="154"/>
        <v>0</v>
      </c>
      <c r="BY129" s="57">
        <f t="shared" si="155"/>
        <v>0</v>
      </c>
      <c r="BZ129" s="57">
        <f t="shared" si="156"/>
        <v>0</v>
      </c>
      <c r="CA129" s="58">
        <f t="shared" si="157"/>
        <v>0</v>
      </c>
      <c r="CB129" s="57">
        <f t="shared" si="158"/>
        <v>0</v>
      </c>
      <c r="CC129" s="57">
        <f t="shared" si="159"/>
        <v>0</v>
      </c>
      <c r="CD129" s="57">
        <f t="shared" si="160"/>
        <v>0</v>
      </c>
      <c r="CE129" s="57">
        <f t="shared" si="161"/>
        <v>0</v>
      </c>
      <c r="CF129" s="57">
        <f t="shared" si="162"/>
        <v>0</v>
      </c>
      <c r="CG129" s="57">
        <f t="shared" si="163"/>
        <v>0</v>
      </c>
      <c r="CH129" s="57">
        <f t="shared" si="164"/>
        <v>0</v>
      </c>
      <c r="CI129" s="58">
        <f t="shared" si="165"/>
        <v>0</v>
      </c>
      <c r="CJ129" s="57">
        <f t="shared" si="166"/>
        <v>0</v>
      </c>
      <c r="CL129" s="30">
        <f>Obs_Time!B131</f>
        <v>240</v>
      </c>
      <c r="CM129" s="26">
        <f t="shared" si="174"/>
        <v>241</v>
      </c>
      <c r="CN129" s="20">
        <f t="shared" si="99"/>
        <v>0</v>
      </c>
      <c r="CO129" s="20">
        <f t="shared" si="100"/>
        <v>0</v>
      </c>
      <c r="CP129" s="20">
        <f t="shared" si="101"/>
        <v>0</v>
      </c>
      <c r="CQ129" s="106">
        <f t="shared" si="102"/>
        <v>0</v>
      </c>
      <c r="CR129" s="143"/>
      <c r="CS129" s="20">
        <f t="shared" si="103"/>
        <v>0</v>
      </c>
      <c r="CT129" s="20">
        <f t="shared" si="104"/>
        <v>0</v>
      </c>
      <c r="CW129" s="20">
        <f t="shared" si="105"/>
        <v>0</v>
      </c>
      <c r="CX129" s="20">
        <f t="shared" si="106"/>
        <v>0</v>
      </c>
      <c r="CY129" s="20">
        <f t="shared" si="107"/>
        <v>0</v>
      </c>
      <c r="CZ129" s="20">
        <f t="shared" si="108"/>
        <v>0</v>
      </c>
      <c r="DA129" s="20">
        <f t="shared" si="109"/>
        <v>0</v>
      </c>
      <c r="DB129" s="20">
        <f t="shared" si="110"/>
        <v>0</v>
      </c>
      <c r="DC129" s="20">
        <f t="shared" si="111"/>
        <v>0</v>
      </c>
      <c r="DD129" s="106">
        <f t="shared" si="112"/>
        <v>0</v>
      </c>
      <c r="DE129" s="20">
        <f t="shared" si="113"/>
        <v>0</v>
      </c>
      <c r="DF129" s="20">
        <f t="shared" si="114"/>
        <v>0</v>
      </c>
      <c r="DG129" s="106">
        <f t="shared" si="115"/>
        <v>0</v>
      </c>
      <c r="DH129" s="143"/>
      <c r="DI129" s="20">
        <f t="shared" si="116"/>
        <v>0</v>
      </c>
      <c r="DJ129" s="20">
        <f t="shared" si="117"/>
        <v>0</v>
      </c>
      <c r="DK129" s="20">
        <f t="shared" si="118"/>
        <v>0</v>
      </c>
      <c r="DL129" s="143"/>
      <c r="DM129" s="20">
        <f t="shared" si="119"/>
        <v>0</v>
      </c>
      <c r="DN129" s="20">
        <f t="shared" si="120"/>
        <v>0</v>
      </c>
      <c r="DO129" s="106">
        <f t="shared" si="121"/>
        <v>0</v>
      </c>
      <c r="DP129" s="20">
        <f t="shared" si="122"/>
        <v>0</v>
      </c>
      <c r="DR129" s="31">
        <f t="shared" si="168"/>
        <v>120</v>
      </c>
      <c r="DS129" s="26">
        <f t="shared" si="169"/>
        <v>120.5</v>
      </c>
      <c r="DT129" s="101">
        <f t="shared" si="123"/>
        <v>20.75</v>
      </c>
      <c r="DU129" s="101">
        <f t="shared" si="124"/>
        <v>4.9000000000000004</v>
      </c>
      <c r="DV129" s="101">
        <f t="shared" si="125"/>
        <v>0.09</v>
      </c>
      <c r="DW129" s="102">
        <f t="shared" si="170"/>
        <v>234.32</v>
      </c>
      <c r="DX129" s="144"/>
      <c r="DY129" s="101">
        <f t="shared" si="171"/>
        <v>0.15</v>
      </c>
      <c r="DZ129" s="101">
        <f t="shared" si="172"/>
        <v>0</v>
      </c>
      <c r="EB129" s="84">
        <f>MODEL_DATA!B126</f>
        <v>120</v>
      </c>
      <c r="EC129" s="84">
        <f>MODEL_DATA!C126</f>
        <v>15.76</v>
      </c>
      <c r="ED129" s="84">
        <f>MODEL_DATA!D126</f>
        <v>0</v>
      </c>
      <c r="EE129" s="84">
        <f>MODEL_DATA!E126</f>
        <v>4.9000000000000004</v>
      </c>
      <c r="EF129" s="84">
        <f>MODEL_DATA!F126</f>
        <v>0</v>
      </c>
      <c r="EG129" s="84">
        <f>MODEL_DATA!G126</f>
        <v>0</v>
      </c>
      <c r="EH129" s="84">
        <f>MODEL_DATA!H126</f>
        <v>0.09</v>
      </c>
      <c r="EI129" s="84">
        <f>MODEL_DATA!I126</f>
        <v>0</v>
      </c>
      <c r="EJ129" s="99">
        <f>MODEL_DATA!J126</f>
        <v>0</v>
      </c>
      <c r="EK129" s="84">
        <f>MODEL_DATA!K126</f>
        <v>0</v>
      </c>
      <c r="EL129" s="84">
        <f>MODEL_DATA!L126</f>
        <v>0</v>
      </c>
      <c r="EM129" s="99">
        <f>MODEL_DATA!M126</f>
        <v>90.41</v>
      </c>
      <c r="EN129" s="84">
        <f>MODEL_DATA!N126</f>
        <v>20.72</v>
      </c>
      <c r="EO129" s="84">
        <f>MODEL_DATA!O126</f>
        <v>0.15</v>
      </c>
      <c r="EP129" s="84">
        <f>MODEL_DATA!P126</f>
        <v>0</v>
      </c>
      <c r="EQ129" s="84">
        <f>MODEL_DATA!Q126</f>
        <v>143.91</v>
      </c>
      <c r="ER129" s="84">
        <f>MODEL_DATA!R126</f>
        <v>51.69</v>
      </c>
      <c r="ES129" s="84">
        <f>MODEL_DATA!S126</f>
        <v>0</v>
      </c>
      <c r="ET129" s="84">
        <f>MODEL_DATA!T126</f>
        <v>0</v>
      </c>
      <c r="EU129" s="99">
        <f>MODEL_DATA!U126</f>
        <v>0.09</v>
      </c>
      <c r="EV129" s="84">
        <f>MODEL_DATA!V126</f>
        <v>0</v>
      </c>
    </row>
    <row r="130" spans="32:152" x14ac:dyDescent="0.25">
      <c r="AF130" s="32">
        <f t="shared" si="175"/>
        <v>240</v>
      </c>
      <c r="AG130" s="61">
        <f t="shared" si="126"/>
        <v>0</v>
      </c>
      <c r="AH130" s="63">
        <f>INDEX(Obs_Time!$D$11:$T$211,  MATCH($AF130, Obs_Time!$B$11:$B$211, 0), MATCH(AH$4, Obs_Time!$D$3:$T$3, 0) )</f>
        <v>0</v>
      </c>
      <c r="AI130" s="61">
        <f t="shared" si="127"/>
        <v>0</v>
      </c>
      <c r="AJ130" s="63">
        <f>INDEX(Obs_Time!$D$11:$T$211,  MATCH($AF130, Obs_Time!$B$11:$B$211, 0), MATCH(AJ$4, Obs_Time!$D$3:$T$3, 0) )</f>
        <v>0</v>
      </c>
      <c r="AK130" s="61">
        <f t="shared" si="128"/>
        <v>0</v>
      </c>
      <c r="AL130" s="63">
        <f>INDEX(Obs_Time!$D$11:$T$211,  MATCH($AF130, Obs_Time!$B$11:$B$211, 0), MATCH(AL$4, Obs_Time!$D$3:$T$3, 0) )</f>
        <v>0</v>
      </c>
      <c r="AM130" s="61">
        <f t="shared" si="129"/>
        <v>0</v>
      </c>
      <c r="AN130" s="63">
        <f>INDEX(Obs_Time!$D$11:$T$211,  MATCH($AF130, Obs_Time!$B$11:$B$211, 0), MATCH(AN$4, Obs_Time!$D$3:$T$3, 0) )</f>
        <v>0</v>
      </c>
      <c r="AO130" s="61">
        <f t="shared" si="130"/>
        <v>0</v>
      </c>
      <c r="AP130" s="63">
        <f>INDEX(Obs_Time!$D$11:$T$211,  MATCH($AF130, Obs_Time!$B$11:$B$211, 0), MATCH(AP$4, Obs_Time!$D$3:$T$3, 0) )</f>
        <v>0</v>
      </c>
      <c r="AQ130" s="61">
        <f t="shared" si="131"/>
        <v>0</v>
      </c>
      <c r="AR130" s="63">
        <f>INDEX(Obs_Time!$D$11:$T$211,  MATCH($AF130, Obs_Time!$B$11:$B$211, 0), MATCH(AR$4, Obs_Time!$D$3:$T$3, 0) )</f>
        <v>0</v>
      </c>
      <c r="AS130" s="61">
        <f t="shared" si="132"/>
        <v>0</v>
      </c>
      <c r="AT130" s="63">
        <f>INDEX(Obs_Time!$D$11:$T$211,  MATCH($AF130, Obs_Time!$B$11:$B$211, 0), MATCH(AT$4, Obs_Time!$D$3:$T$3, 0) )</f>
        <v>0</v>
      </c>
      <c r="AU130" s="61">
        <f t="shared" si="133"/>
        <v>0</v>
      </c>
      <c r="AV130" s="63">
        <f>INDEX(Obs_Time!$D$11:$T$211,  MATCH($AF130, Obs_Time!$B$11:$B$211, 0), MATCH(AV$4, Obs_Time!$D$3:$T$3, 0) )</f>
        <v>0</v>
      </c>
      <c r="AW130" s="61">
        <f t="shared" si="134"/>
        <v>0</v>
      </c>
      <c r="AX130" s="63">
        <f>INDEX(Obs_Time!$D$11:$T$211,  MATCH($AF130, Obs_Time!$B$11:$B$211, 0), MATCH(AX$4, Obs_Time!$D$3:$T$3, 0) )</f>
        <v>0</v>
      </c>
      <c r="AY130" s="61">
        <f t="shared" si="135"/>
        <v>0</v>
      </c>
      <c r="AZ130" s="63">
        <f>INDEX(Obs_Time!$D$11:$T$211,  MATCH($AF130, Obs_Time!$B$11:$B$211, 0), MATCH(AZ$4, Obs_Time!$D$3:$T$3, 0) )</f>
        <v>0</v>
      </c>
      <c r="BA130" s="61">
        <f t="shared" si="136"/>
        <v>0</v>
      </c>
      <c r="BB130" s="63">
        <f>INDEX(Obs_Time!$D$11:$T$211,  MATCH($AF130, Obs_Time!$B$11:$B$211, 0), MATCH(BB$4, Obs_Time!$D$3:$T$3, 0) )</f>
        <v>0</v>
      </c>
      <c r="BC130" s="61">
        <f t="shared" si="137"/>
        <v>0</v>
      </c>
      <c r="BD130" s="63">
        <f>INDEX(Obs_Time!$D$11:$T$211,  MATCH($AF130, Obs_Time!$B$11:$B$211, 0), MATCH(BD$4, Obs_Time!$D$3:$T$3, 0) )</f>
        <v>0</v>
      </c>
      <c r="BF130" s="31">
        <f t="shared" si="173"/>
        <v>242</v>
      </c>
      <c r="BG130" s="31">
        <f t="shared" si="139"/>
        <v>243</v>
      </c>
      <c r="BH130" s="57">
        <f t="shared" si="140"/>
        <v>0</v>
      </c>
      <c r="BI130" s="57">
        <f t="shared" si="141"/>
        <v>0</v>
      </c>
      <c r="BJ130" s="57">
        <f t="shared" si="142"/>
        <v>0</v>
      </c>
      <c r="BK130" s="58">
        <f t="shared" si="143"/>
        <v>0</v>
      </c>
      <c r="BL130" s="57">
        <f t="shared" si="144"/>
        <v>0</v>
      </c>
      <c r="BM130" s="57">
        <f t="shared" si="145"/>
        <v>0</v>
      </c>
      <c r="BN130" s="57">
        <f t="shared" si="146"/>
        <v>0</v>
      </c>
      <c r="BQ130" s="57">
        <f t="shared" si="147"/>
        <v>0</v>
      </c>
      <c r="BR130" s="57">
        <f t="shared" si="148"/>
        <v>0</v>
      </c>
      <c r="BS130" s="57">
        <f t="shared" si="149"/>
        <v>0</v>
      </c>
      <c r="BT130" s="57">
        <f t="shared" si="150"/>
        <v>0</v>
      </c>
      <c r="BU130" s="57">
        <f t="shared" si="151"/>
        <v>0</v>
      </c>
      <c r="BV130" s="57">
        <f t="shared" si="152"/>
        <v>0</v>
      </c>
      <c r="BW130" s="57">
        <f t="shared" si="153"/>
        <v>0</v>
      </c>
      <c r="BX130" s="58">
        <f t="shared" si="154"/>
        <v>0</v>
      </c>
      <c r="BY130" s="57">
        <f t="shared" si="155"/>
        <v>0</v>
      </c>
      <c r="BZ130" s="57">
        <f t="shared" si="156"/>
        <v>0</v>
      </c>
      <c r="CA130" s="58">
        <f t="shared" si="157"/>
        <v>0</v>
      </c>
      <c r="CB130" s="57">
        <f t="shared" si="158"/>
        <v>0</v>
      </c>
      <c r="CC130" s="57">
        <f t="shared" si="159"/>
        <v>0</v>
      </c>
      <c r="CD130" s="57">
        <f t="shared" si="160"/>
        <v>0</v>
      </c>
      <c r="CE130" s="57">
        <f t="shared" si="161"/>
        <v>0</v>
      </c>
      <c r="CF130" s="57">
        <f t="shared" si="162"/>
        <v>0</v>
      </c>
      <c r="CG130" s="57">
        <f t="shared" si="163"/>
        <v>0</v>
      </c>
      <c r="CH130" s="57">
        <f t="shared" si="164"/>
        <v>0</v>
      </c>
      <c r="CI130" s="58">
        <f t="shared" si="165"/>
        <v>0</v>
      </c>
      <c r="CJ130" s="57">
        <f t="shared" si="166"/>
        <v>0</v>
      </c>
      <c r="CL130" s="30">
        <f>Obs_Time!B132</f>
        <v>242</v>
      </c>
      <c r="CM130" s="26">
        <f t="shared" si="174"/>
        <v>243</v>
      </c>
      <c r="CN130" s="20">
        <f t="shared" si="99"/>
        <v>0</v>
      </c>
      <c r="CO130" s="20">
        <f t="shared" si="100"/>
        <v>0</v>
      </c>
      <c r="CP130" s="20">
        <f t="shared" si="101"/>
        <v>0</v>
      </c>
      <c r="CQ130" s="106">
        <f t="shared" si="102"/>
        <v>0</v>
      </c>
      <c r="CR130" s="143"/>
      <c r="CS130" s="20">
        <f t="shared" si="103"/>
        <v>0</v>
      </c>
      <c r="CT130" s="20">
        <f t="shared" si="104"/>
        <v>0</v>
      </c>
      <c r="CW130" s="20">
        <f t="shared" si="105"/>
        <v>0</v>
      </c>
      <c r="CX130" s="20">
        <f t="shared" si="106"/>
        <v>0</v>
      </c>
      <c r="CY130" s="20">
        <f t="shared" si="107"/>
        <v>0</v>
      </c>
      <c r="CZ130" s="20">
        <f t="shared" si="108"/>
        <v>0</v>
      </c>
      <c r="DA130" s="20">
        <f t="shared" si="109"/>
        <v>0</v>
      </c>
      <c r="DB130" s="20">
        <f t="shared" si="110"/>
        <v>0</v>
      </c>
      <c r="DC130" s="20">
        <f t="shared" si="111"/>
        <v>0</v>
      </c>
      <c r="DD130" s="106">
        <f t="shared" si="112"/>
        <v>0</v>
      </c>
      <c r="DE130" s="20">
        <f t="shared" si="113"/>
        <v>0</v>
      </c>
      <c r="DF130" s="20">
        <f t="shared" si="114"/>
        <v>0</v>
      </c>
      <c r="DG130" s="106">
        <f t="shared" si="115"/>
        <v>0</v>
      </c>
      <c r="DH130" s="143"/>
      <c r="DI130" s="20">
        <f t="shared" si="116"/>
        <v>0</v>
      </c>
      <c r="DJ130" s="20">
        <f t="shared" si="117"/>
        <v>0</v>
      </c>
      <c r="DK130" s="20">
        <f t="shared" si="118"/>
        <v>0</v>
      </c>
      <c r="DL130" s="143"/>
      <c r="DM130" s="20">
        <f t="shared" si="119"/>
        <v>0</v>
      </c>
      <c r="DN130" s="20">
        <f t="shared" si="120"/>
        <v>0</v>
      </c>
      <c r="DO130" s="106">
        <f t="shared" si="121"/>
        <v>0</v>
      </c>
      <c r="DP130" s="20">
        <f t="shared" si="122"/>
        <v>0</v>
      </c>
      <c r="DR130" s="31">
        <f t="shared" si="168"/>
        <v>121</v>
      </c>
      <c r="DS130" s="26">
        <f t="shared" si="169"/>
        <v>121.5</v>
      </c>
      <c r="DT130" s="101">
        <f t="shared" si="123"/>
        <v>12.389999999999999</v>
      </c>
      <c r="DU130" s="101">
        <f t="shared" si="124"/>
        <v>2.75</v>
      </c>
      <c r="DV130" s="101">
        <f t="shared" si="125"/>
        <v>0.04</v>
      </c>
      <c r="DW130" s="102">
        <f t="shared" si="170"/>
        <v>186.48000000000002</v>
      </c>
      <c r="DX130" s="144"/>
      <c r="DY130" s="101">
        <f t="shared" si="171"/>
        <v>7.0000000000000007E-2</v>
      </c>
      <c r="DZ130" s="101">
        <f t="shared" si="172"/>
        <v>0</v>
      </c>
      <c r="EB130" s="84">
        <f>MODEL_DATA!B127</f>
        <v>121</v>
      </c>
      <c r="EC130" s="84">
        <f>MODEL_DATA!C127</f>
        <v>9.6</v>
      </c>
      <c r="ED130" s="84">
        <f>MODEL_DATA!D127</f>
        <v>0</v>
      </c>
      <c r="EE130" s="84">
        <f>MODEL_DATA!E127</f>
        <v>2.75</v>
      </c>
      <c r="EF130" s="84">
        <f>MODEL_DATA!F127</f>
        <v>0</v>
      </c>
      <c r="EG130" s="84">
        <f>MODEL_DATA!G127</f>
        <v>0</v>
      </c>
      <c r="EH130" s="84">
        <f>MODEL_DATA!H127</f>
        <v>0.04</v>
      </c>
      <c r="EI130" s="84">
        <f>MODEL_DATA!I127</f>
        <v>0</v>
      </c>
      <c r="EJ130" s="99">
        <f>MODEL_DATA!J127</f>
        <v>0</v>
      </c>
      <c r="EK130" s="84">
        <f>MODEL_DATA!K127</f>
        <v>0</v>
      </c>
      <c r="EL130" s="84">
        <f>MODEL_DATA!L127</f>
        <v>0</v>
      </c>
      <c r="EM130" s="99">
        <f>MODEL_DATA!M127</f>
        <v>82.25</v>
      </c>
      <c r="EN130" s="84">
        <f>MODEL_DATA!N127</f>
        <v>16.579999999999998</v>
      </c>
      <c r="EO130" s="84">
        <f>MODEL_DATA!O127</f>
        <v>7.0000000000000007E-2</v>
      </c>
      <c r="EP130" s="84">
        <f>MODEL_DATA!P127</f>
        <v>0</v>
      </c>
      <c r="EQ130" s="84">
        <f>MODEL_DATA!Q127</f>
        <v>104.23</v>
      </c>
      <c r="ER130" s="84">
        <f>MODEL_DATA!R127</f>
        <v>82.45</v>
      </c>
      <c r="ES130" s="84">
        <f>MODEL_DATA!S127</f>
        <v>0</v>
      </c>
      <c r="ET130" s="84">
        <f>MODEL_DATA!T127</f>
        <v>0</v>
      </c>
      <c r="EU130" s="99">
        <f>MODEL_DATA!U127</f>
        <v>0.01</v>
      </c>
      <c r="EV130" s="84">
        <f>MODEL_DATA!V127</f>
        <v>0</v>
      </c>
    </row>
    <row r="131" spans="32:152" x14ac:dyDescent="0.25">
      <c r="AF131" s="32">
        <f t="shared" si="175"/>
        <v>242</v>
      </c>
      <c r="AG131" s="61">
        <f t="shared" si="126"/>
        <v>0</v>
      </c>
      <c r="AH131" s="63">
        <f>INDEX(Obs_Time!$D$11:$T$211,  MATCH($AF131, Obs_Time!$B$11:$B$211, 0), MATCH(AH$4, Obs_Time!$D$3:$T$3, 0) )</f>
        <v>0</v>
      </c>
      <c r="AI131" s="61">
        <f t="shared" si="127"/>
        <v>0</v>
      </c>
      <c r="AJ131" s="63">
        <f>INDEX(Obs_Time!$D$11:$T$211,  MATCH($AF131, Obs_Time!$B$11:$B$211, 0), MATCH(AJ$4, Obs_Time!$D$3:$T$3, 0) )</f>
        <v>0</v>
      </c>
      <c r="AK131" s="61">
        <f t="shared" si="128"/>
        <v>0</v>
      </c>
      <c r="AL131" s="63">
        <f>INDEX(Obs_Time!$D$11:$T$211,  MATCH($AF131, Obs_Time!$B$11:$B$211, 0), MATCH(AL$4, Obs_Time!$D$3:$T$3, 0) )</f>
        <v>0</v>
      </c>
      <c r="AM131" s="61">
        <f t="shared" si="129"/>
        <v>0</v>
      </c>
      <c r="AN131" s="63">
        <f>INDEX(Obs_Time!$D$11:$T$211,  MATCH($AF131, Obs_Time!$B$11:$B$211, 0), MATCH(AN$4, Obs_Time!$D$3:$T$3, 0) )</f>
        <v>0</v>
      </c>
      <c r="AO131" s="61">
        <f t="shared" si="130"/>
        <v>0</v>
      </c>
      <c r="AP131" s="63">
        <f>INDEX(Obs_Time!$D$11:$T$211,  MATCH($AF131, Obs_Time!$B$11:$B$211, 0), MATCH(AP$4, Obs_Time!$D$3:$T$3, 0) )</f>
        <v>0</v>
      </c>
      <c r="AQ131" s="61">
        <f t="shared" si="131"/>
        <v>0</v>
      </c>
      <c r="AR131" s="63">
        <f>INDEX(Obs_Time!$D$11:$T$211,  MATCH($AF131, Obs_Time!$B$11:$B$211, 0), MATCH(AR$4, Obs_Time!$D$3:$T$3, 0) )</f>
        <v>0</v>
      </c>
      <c r="AS131" s="61">
        <f t="shared" si="132"/>
        <v>0</v>
      </c>
      <c r="AT131" s="63">
        <f>INDEX(Obs_Time!$D$11:$T$211,  MATCH($AF131, Obs_Time!$B$11:$B$211, 0), MATCH(AT$4, Obs_Time!$D$3:$T$3, 0) )</f>
        <v>0</v>
      </c>
      <c r="AU131" s="61">
        <f t="shared" si="133"/>
        <v>0</v>
      </c>
      <c r="AV131" s="63">
        <f>INDEX(Obs_Time!$D$11:$T$211,  MATCH($AF131, Obs_Time!$B$11:$B$211, 0), MATCH(AV$4, Obs_Time!$D$3:$T$3, 0) )</f>
        <v>0</v>
      </c>
      <c r="AW131" s="61">
        <f t="shared" si="134"/>
        <v>0</v>
      </c>
      <c r="AX131" s="63">
        <f>INDEX(Obs_Time!$D$11:$T$211,  MATCH($AF131, Obs_Time!$B$11:$B$211, 0), MATCH(AX$4, Obs_Time!$D$3:$T$3, 0) )</f>
        <v>0</v>
      </c>
      <c r="AY131" s="61">
        <f t="shared" si="135"/>
        <v>0</v>
      </c>
      <c r="AZ131" s="63">
        <f>INDEX(Obs_Time!$D$11:$T$211,  MATCH($AF131, Obs_Time!$B$11:$B$211, 0), MATCH(AZ$4, Obs_Time!$D$3:$T$3, 0) )</f>
        <v>0</v>
      </c>
      <c r="BA131" s="61">
        <f t="shared" si="136"/>
        <v>0</v>
      </c>
      <c r="BB131" s="63">
        <f>INDEX(Obs_Time!$D$11:$T$211,  MATCH($AF131, Obs_Time!$B$11:$B$211, 0), MATCH(BB$4, Obs_Time!$D$3:$T$3, 0) )</f>
        <v>0</v>
      </c>
      <c r="BC131" s="61">
        <f t="shared" si="137"/>
        <v>0</v>
      </c>
      <c r="BD131" s="63">
        <f>INDEX(Obs_Time!$D$11:$T$211,  MATCH($AF131, Obs_Time!$B$11:$B$211, 0), MATCH(BD$4, Obs_Time!$D$3:$T$3, 0) )</f>
        <v>0</v>
      </c>
      <c r="BF131" s="31">
        <f t="shared" si="173"/>
        <v>244</v>
      </c>
      <c r="BG131" s="31">
        <f t="shared" si="139"/>
        <v>245</v>
      </c>
      <c r="BH131" s="57">
        <f t="shared" si="140"/>
        <v>0</v>
      </c>
      <c r="BI131" s="57">
        <f t="shared" si="141"/>
        <v>0</v>
      </c>
      <c r="BJ131" s="57">
        <f t="shared" si="142"/>
        <v>0</v>
      </c>
      <c r="BK131" s="58">
        <f t="shared" si="143"/>
        <v>0</v>
      </c>
      <c r="BL131" s="57">
        <f t="shared" si="144"/>
        <v>0</v>
      </c>
      <c r="BM131" s="57">
        <f t="shared" si="145"/>
        <v>0</v>
      </c>
      <c r="BN131" s="57">
        <f t="shared" si="146"/>
        <v>0</v>
      </c>
      <c r="BQ131" s="57">
        <f t="shared" si="147"/>
        <v>0</v>
      </c>
      <c r="BR131" s="57">
        <f t="shared" si="148"/>
        <v>0</v>
      </c>
      <c r="BS131" s="57">
        <f t="shared" si="149"/>
        <v>0</v>
      </c>
      <c r="BT131" s="57">
        <f t="shared" si="150"/>
        <v>0</v>
      </c>
      <c r="BU131" s="57">
        <f t="shared" si="151"/>
        <v>0</v>
      </c>
      <c r="BV131" s="57">
        <f t="shared" si="152"/>
        <v>0</v>
      </c>
      <c r="BW131" s="57">
        <f t="shared" si="153"/>
        <v>0</v>
      </c>
      <c r="BX131" s="58">
        <f t="shared" si="154"/>
        <v>0</v>
      </c>
      <c r="BY131" s="57">
        <f t="shared" si="155"/>
        <v>0</v>
      </c>
      <c r="BZ131" s="57">
        <f t="shared" si="156"/>
        <v>0</v>
      </c>
      <c r="CA131" s="58">
        <f t="shared" si="157"/>
        <v>0</v>
      </c>
      <c r="CB131" s="57">
        <f t="shared" si="158"/>
        <v>0</v>
      </c>
      <c r="CC131" s="57">
        <f t="shared" si="159"/>
        <v>0</v>
      </c>
      <c r="CD131" s="57">
        <f t="shared" si="160"/>
        <v>0</v>
      </c>
      <c r="CE131" s="57">
        <f t="shared" si="161"/>
        <v>0</v>
      </c>
      <c r="CF131" s="57">
        <f t="shared" si="162"/>
        <v>0</v>
      </c>
      <c r="CG131" s="57">
        <f t="shared" si="163"/>
        <v>0</v>
      </c>
      <c r="CH131" s="57">
        <f t="shared" si="164"/>
        <v>0</v>
      </c>
      <c r="CI131" s="58">
        <f t="shared" si="165"/>
        <v>0</v>
      </c>
      <c r="CJ131" s="57">
        <f t="shared" si="166"/>
        <v>0</v>
      </c>
      <c r="CL131" s="30">
        <f>Obs_Time!B133</f>
        <v>244</v>
      </c>
      <c r="CM131" s="26">
        <f t="shared" si="174"/>
        <v>245</v>
      </c>
      <c r="CN131" s="20">
        <f t="shared" si="99"/>
        <v>0</v>
      </c>
      <c r="CO131" s="20">
        <f t="shared" si="100"/>
        <v>0</v>
      </c>
      <c r="CP131" s="20">
        <f t="shared" si="101"/>
        <v>0</v>
      </c>
      <c r="CQ131" s="106">
        <f t="shared" si="102"/>
        <v>0</v>
      </c>
      <c r="CR131" s="143"/>
      <c r="CS131" s="20">
        <f t="shared" si="103"/>
        <v>0</v>
      </c>
      <c r="CT131" s="20">
        <f t="shared" si="104"/>
        <v>0</v>
      </c>
      <c r="CW131" s="20">
        <f t="shared" si="105"/>
        <v>0</v>
      </c>
      <c r="CX131" s="20">
        <f t="shared" si="106"/>
        <v>0</v>
      </c>
      <c r="CY131" s="20">
        <f t="shared" si="107"/>
        <v>0</v>
      </c>
      <c r="CZ131" s="20">
        <f t="shared" si="108"/>
        <v>0</v>
      </c>
      <c r="DA131" s="20">
        <f t="shared" si="109"/>
        <v>0</v>
      </c>
      <c r="DB131" s="20">
        <f t="shared" si="110"/>
        <v>0</v>
      </c>
      <c r="DC131" s="20">
        <f t="shared" si="111"/>
        <v>0</v>
      </c>
      <c r="DD131" s="106">
        <f t="shared" si="112"/>
        <v>0</v>
      </c>
      <c r="DE131" s="20">
        <f t="shared" si="113"/>
        <v>0</v>
      </c>
      <c r="DF131" s="20">
        <f t="shared" si="114"/>
        <v>0</v>
      </c>
      <c r="DG131" s="106">
        <f t="shared" si="115"/>
        <v>0</v>
      </c>
      <c r="DH131" s="143"/>
      <c r="DI131" s="20">
        <f t="shared" si="116"/>
        <v>0</v>
      </c>
      <c r="DJ131" s="20">
        <f t="shared" si="117"/>
        <v>0</v>
      </c>
      <c r="DK131" s="20">
        <f t="shared" si="118"/>
        <v>0</v>
      </c>
      <c r="DL131" s="143"/>
      <c r="DM131" s="20">
        <f t="shared" si="119"/>
        <v>0</v>
      </c>
      <c r="DN131" s="20">
        <f t="shared" si="120"/>
        <v>0</v>
      </c>
      <c r="DO131" s="106">
        <f t="shared" si="121"/>
        <v>0</v>
      </c>
      <c r="DP131" s="20">
        <f t="shared" si="122"/>
        <v>0</v>
      </c>
      <c r="DR131" s="31">
        <f t="shared" si="168"/>
        <v>122</v>
      </c>
      <c r="DS131" s="26">
        <f t="shared" si="169"/>
        <v>122.5</v>
      </c>
      <c r="DT131" s="101">
        <f t="shared" si="123"/>
        <v>10.63</v>
      </c>
      <c r="DU131" s="101">
        <f t="shared" si="124"/>
        <v>1.99</v>
      </c>
      <c r="DV131" s="101">
        <f t="shared" si="125"/>
        <v>0.01</v>
      </c>
      <c r="DW131" s="102">
        <f t="shared" si="170"/>
        <v>167.14</v>
      </c>
      <c r="DX131" s="144"/>
      <c r="DY131" s="101">
        <f t="shared" si="171"/>
        <v>0</v>
      </c>
      <c r="DZ131" s="101">
        <f t="shared" si="172"/>
        <v>0</v>
      </c>
      <c r="EB131" s="84">
        <f>MODEL_DATA!B128</f>
        <v>122</v>
      </c>
      <c r="EC131" s="84">
        <f>MODEL_DATA!C128</f>
        <v>8.6300000000000008</v>
      </c>
      <c r="ED131" s="84">
        <f>MODEL_DATA!D128</f>
        <v>0</v>
      </c>
      <c r="EE131" s="84">
        <f>MODEL_DATA!E128</f>
        <v>1.99</v>
      </c>
      <c r="EF131" s="84">
        <f>MODEL_DATA!F128</f>
        <v>0</v>
      </c>
      <c r="EG131" s="84">
        <f>MODEL_DATA!G128</f>
        <v>0</v>
      </c>
      <c r="EH131" s="84">
        <f>MODEL_DATA!H128</f>
        <v>0.01</v>
      </c>
      <c r="EI131" s="84">
        <f>MODEL_DATA!I128</f>
        <v>0</v>
      </c>
      <c r="EJ131" s="99">
        <f>MODEL_DATA!J128</f>
        <v>0</v>
      </c>
      <c r="EK131" s="84">
        <f>MODEL_DATA!K128</f>
        <v>0</v>
      </c>
      <c r="EL131" s="84">
        <f>MODEL_DATA!L128</f>
        <v>0</v>
      </c>
      <c r="EM131" s="99">
        <f>MODEL_DATA!M128</f>
        <v>79.88</v>
      </c>
      <c r="EN131" s="84">
        <f>MODEL_DATA!N128</f>
        <v>11.99</v>
      </c>
      <c r="EO131" s="84">
        <f>MODEL_DATA!O128</f>
        <v>0</v>
      </c>
      <c r="EP131" s="84">
        <f>MODEL_DATA!P128</f>
        <v>0</v>
      </c>
      <c r="EQ131" s="84">
        <f>MODEL_DATA!Q128</f>
        <v>87.26</v>
      </c>
      <c r="ER131" s="84">
        <f>MODEL_DATA!R128</f>
        <v>67.41</v>
      </c>
      <c r="ES131" s="84">
        <f>MODEL_DATA!S128</f>
        <v>0</v>
      </c>
      <c r="ET131" s="84">
        <f>MODEL_DATA!T128</f>
        <v>0</v>
      </c>
      <c r="EU131" s="99">
        <f>MODEL_DATA!U128</f>
        <v>0.03</v>
      </c>
      <c r="EV131" s="84">
        <f>MODEL_DATA!V128</f>
        <v>0</v>
      </c>
    </row>
    <row r="132" spans="32:152" x14ac:dyDescent="0.25">
      <c r="AF132" s="32">
        <f t="shared" si="175"/>
        <v>244</v>
      </c>
      <c r="AG132" s="61">
        <f t="shared" si="126"/>
        <v>0</v>
      </c>
      <c r="AH132" s="63">
        <f>INDEX(Obs_Time!$D$11:$T$211,  MATCH($AF132, Obs_Time!$B$11:$B$211, 0), MATCH(AH$4, Obs_Time!$D$3:$T$3, 0) )</f>
        <v>0</v>
      </c>
      <c r="AI132" s="61">
        <f t="shared" si="127"/>
        <v>0</v>
      </c>
      <c r="AJ132" s="63">
        <f>INDEX(Obs_Time!$D$11:$T$211,  MATCH($AF132, Obs_Time!$B$11:$B$211, 0), MATCH(AJ$4, Obs_Time!$D$3:$T$3, 0) )</f>
        <v>0</v>
      </c>
      <c r="AK132" s="61">
        <f t="shared" si="128"/>
        <v>0</v>
      </c>
      <c r="AL132" s="63">
        <f>INDEX(Obs_Time!$D$11:$T$211,  MATCH($AF132, Obs_Time!$B$11:$B$211, 0), MATCH(AL$4, Obs_Time!$D$3:$T$3, 0) )</f>
        <v>0</v>
      </c>
      <c r="AM132" s="61">
        <f t="shared" si="129"/>
        <v>0</v>
      </c>
      <c r="AN132" s="63">
        <f>INDEX(Obs_Time!$D$11:$T$211,  MATCH($AF132, Obs_Time!$B$11:$B$211, 0), MATCH(AN$4, Obs_Time!$D$3:$T$3, 0) )</f>
        <v>0</v>
      </c>
      <c r="AO132" s="61">
        <f t="shared" si="130"/>
        <v>0</v>
      </c>
      <c r="AP132" s="63">
        <f>INDEX(Obs_Time!$D$11:$T$211,  MATCH($AF132, Obs_Time!$B$11:$B$211, 0), MATCH(AP$4, Obs_Time!$D$3:$T$3, 0) )</f>
        <v>0</v>
      </c>
      <c r="AQ132" s="61">
        <f t="shared" si="131"/>
        <v>0</v>
      </c>
      <c r="AR132" s="63">
        <f>INDEX(Obs_Time!$D$11:$T$211,  MATCH($AF132, Obs_Time!$B$11:$B$211, 0), MATCH(AR$4, Obs_Time!$D$3:$T$3, 0) )</f>
        <v>0</v>
      </c>
      <c r="AS132" s="61">
        <f t="shared" si="132"/>
        <v>0</v>
      </c>
      <c r="AT132" s="63">
        <f>INDEX(Obs_Time!$D$11:$T$211,  MATCH($AF132, Obs_Time!$B$11:$B$211, 0), MATCH(AT$4, Obs_Time!$D$3:$T$3, 0) )</f>
        <v>0</v>
      </c>
      <c r="AU132" s="61">
        <f t="shared" si="133"/>
        <v>0</v>
      </c>
      <c r="AV132" s="63">
        <f>INDEX(Obs_Time!$D$11:$T$211,  MATCH($AF132, Obs_Time!$B$11:$B$211, 0), MATCH(AV$4, Obs_Time!$D$3:$T$3, 0) )</f>
        <v>0</v>
      </c>
      <c r="AW132" s="61">
        <f t="shared" si="134"/>
        <v>0</v>
      </c>
      <c r="AX132" s="63">
        <f>INDEX(Obs_Time!$D$11:$T$211,  MATCH($AF132, Obs_Time!$B$11:$B$211, 0), MATCH(AX$4, Obs_Time!$D$3:$T$3, 0) )</f>
        <v>0</v>
      </c>
      <c r="AY132" s="61">
        <f t="shared" si="135"/>
        <v>0</v>
      </c>
      <c r="AZ132" s="63">
        <f>INDEX(Obs_Time!$D$11:$T$211,  MATCH($AF132, Obs_Time!$B$11:$B$211, 0), MATCH(AZ$4, Obs_Time!$D$3:$T$3, 0) )</f>
        <v>0</v>
      </c>
      <c r="BA132" s="61">
        <f t="shared" si="136"/>
        <v>0</v>
      </c>
      <c r="BB132" s="63">
        <f>INDEX(Obs_Time!$D$11:$T$211,  MATCH($AF132, Obs_Time!$B$11:$B$211, 0), MATCH(BB$4, Obs_Time!$D$3:$T$3, 0) )</f>
        <v>0</v>
      </c>
      <c r="BC132" s="61">
        <f t="shared" si="137"/>
        <v>0</v>
      </c>
      <c r="BD132" s="63">
        <f>INDEX(Obs_Time!$D$11:$T$211,  MATCH($AF132, Obs_Time!$B$11:$B$211, 0), MATCH(BD$4, Obs_Time!$D$3:$T$3, 0) )</f>
        <v>0</v>
      </c>
      <c r="BF132" s="31">
        <f t="shared" si="173"/>
        <v>246</v>
      </c>
      <c r="BG132" s="31">
        <f t="shared" si="139"/>
        <v>247</v>
      </c>
      <c r="BH132" s="57">
        <f t="shared" si="140"/>
        <v>0</v>
      </c>
      <c r="BI132" s="57">
        <f t="shared" si="141"/>
        <v>0</v>
      </c>
      <c r="BJ132" s="57">
        <f t="shared" si="142"/>
        <v>0</v>
      </c>
      <c r="BK132" s="58">
        <f t="shared" si="143"/>
        <v>0</v>
      </c>
      <c r="BL132" s="57">
        <f t="shared" si="144"/>
        <v>0</v>
      </c>
      <c r="BM132" s="57">
        <f t="shared" si="145"/>
        <v>0</v>
      </c>
      <c r="BN132" s="57">
        <f t="shared" si="146"/>
        <v>0</v>
      </c>
      <c r="BQ132" s="57">
        <f t="shared" si="147"/>
        <v>0</v>
      </c>
      <c r="BR132" s="57">
        <f t="shared" si="148"/>
        <v>0</v>
      </c>
      <c r="BS132" s="57">
        <f t="shared" si="149"/>
        <v>0</v>
      </c>
      <c r="BT132" s="57">
        <f t="shared" si="150"/>
        <v>0</v>
      </c>
      <c r="BU132" s="57">
        <f t="shared" si="151"/>
        <v>0</v>
      </c>
      <c r="BV132" s="57">
        <f t="shared" si="152"/>
        <v>0</v>
      </c>
      <c r="BW132" s="57">
        <f t="shared" si="153"/>
        <v>0</v>
      </c>
      <c r="BX132" s="58">
        <f t="shared" si="154"/>
        <v>0</v>
      </c>
      <c r="BY132" s="57">
        <f t="shared" si="155"/>
        <v>0</v>
      </c>
      <c r="BZ132" s="57">
        <f t="shared" si="156"/>
        <v>0</v>
      </c>
      <c r="CA132" s="58">
        <f t="shared" si="157"/>
        <v>0</v>
      </c>
      <c r="CB132" s="57">
        <f t="shared" si="158"/>
        <v>0</v>
      </c>
      <c r="CC132" s="57">
        <f t="shared" si="159"/>
        <v>0</v>
      </c>
      <c r="CD132" s="57">
        <f t="shared" si="160"/>
        <v>0</v>
      </c>
      <c r="CE132" s="57">
        <f t="shared" si="161"/>
        <v>0</v>
      </c>
      <c r="CF132" s="57">
        <f t="shared" si="162"/>
        <v>0</v>
      </c>
      <c r="CG132" s="57">
        <f t="shared" si="163"/>
        <v>0</v>
      </c>
      <c r="CH132" s="57">
        <f t="shared" si="164"/>
        <v>0</v>
      </c>
      <c r="CI132" s="58">
        <f t="shared" si="165"/>
        <v>0</v>
      </c>
      <c r="CJ132" s="57">
        <f t="shared" si="166"/>
        <v>0</v>
      </c>
      <c r="CL132" s="30">
        <f>Obs_Time!B134</f>
        <v>246</v>
      </c>
      <c r="CM132" s="26">
        <f t="shared" si="174"/>
        <v>247</v>
      </c>
      <c r="CN132" s="20">
        <f t="shared" si="99"/>
        <v>0</v>
      </c>
      <c r="CO132" s="20">
        <f t="shared" si="100"/>
        <v>0</v>
      </c>
      <c r="CP132" s="20">
        <f t="shared" si="101"/>
        <v>0</v>
      </c>
      <c r="CQ132" s="106">
        <f t="shared" si="102"/>
        <v>0</v>
      </c>
      <c r="CR132" s="143"/>
      <c r="CS132" s="20">
        <f t="shared" si="103"/>
        <v>0</v>
      </c>
      <c r="CT132" s="20">
        <f t="shared" si="104"/>
        <v>0</v>
      </c>
      <c r="CW132" s="20">
        <f t="shared" si="105"/>
        <v>0</v>
      </c>
      <c r="CX132" s="20">
        <f t="shared" si="106"/>
        <v>0</v>
      </c>
      <c r="CY132" s="20">
        <f t="shared" si="107"/>
        <v>0</v>
      </c>
      <c r="CZ132" s="20">
        <f t="shared" si="108"/>
        <v>0</v>
      </c>
      <c r="DA132" s="20">
        <f t="shared" si="109"/>
        <v>0</v>
      </c>
      <c r="DB132" s="20">
        <f t="shared" si="110"/>
        <v>0</v>
      </c>
      <c r="DC132" s="20">
        <f t="shared" si="111"/>
        <v>0</v>
      </c>
      <c r="DD132" s="106">
        <f t="shared" si="112"/>
        <v>0</v>
      </c>
      <c r="DE132" s="20">
        <f t="shared" si="113"/>
        <v>0</v>
      </c>
      <c r="DF132" s="20">
        <f t="shared" si="114"/>
        <v>0</v>
      </c>
      <c r="DG132" s="106">
        <f t="shared" si="115"/>
        <v>0</v>
      </c>
      <c r="DH132" s="143"/>
      <c r="DI132" s="20">
        <f t="shared" si="116"/>
        <v>0</v>
      </c>
      <c r="DJ132" s="20">
        <f t="shared" si="117"/>
        <v>0</v>
      </c>
      <c r="DK132" s="20">
        <f t="shared" si="118"/>
        <v>0</v>
      </c>
      <c r="DL132" s="143"/>
      <c r="DM132" s="20">
        <f t="shared" si="119"/>
        <v>0</v>
      </c>
      <c r="DN132" s="20">
        <f t="shared" si="120"/>
        <v>0</v>
      </c>
      <c r="DO132" s="106">
        <f t="shared" si="121"/>
        <v>0</v>
      </c>
      <c r="DP132" s="20">
        <f t="shared" si="122"/>
        <v>0</v>
      </c>
      <c r="DR132" s="31">
        <f t="shared" si="168"/>
        <v>123</v>
      </c>
      <c r="DS132" s="26">
        <f t="shared" si="169"/>
        <v>123.5</v>
      </c>
      <c r="DT132" s="101">
        <f t="shared" si="123"/>
        <v>8.3699999999999992</v>
      </c>
      <c r="DU132" s="101">
        <f t="shared" si="124"/>
        <v>0.45</v>
      </c>
      <c r="DV132" s="101">
        <f t="shared" si="125"/>
        <v>0</v>
      </c>
      <c r="DW132" s="102">
        <f t="shared" si="170"/>
        <v>146.74</v>
      </c>
      <c r="DX132" s="144"/>
      <c r="DY132" s="101">
        <f t="shared" si="171"/>
        <v>0</v>
      </c>
      <c r="DZ132" s="101">
        <f t="shared" si="172"/>
        <v>0</v>
      </c>
      <c r="EB132" s="84">
        <f>MODEL_DATA!B129</f>
        <v>123</v>
      </c>
      <c r="EC132" s="84">
        <f>MODEL_DATA!C129</f>
        <v>7.92</v>
      </c>
      <c r="ED132" s="84">
        <f>MODEL_DATA!D129</f>
        <v>0</v>
      </c>
      <c r="EE132" s="84">
        <f>MODEL_DATA!E129</f>
        <v>0.45</v>
      </c>
      <c r="EF132" s="84">
        <f>MODEL_DATA!F129</f>
        <v>0</v>
      </c>
      <c r="EG132" s="84">
        <f>MODEL_DATA!G129</f>
        <v>0</v>
      </c>
      <c r="EH132" s="84">
        <f>MODEL_DATA!H129</f>
        <v>0</v>
      </c>
      <c r="EI132" s="84">
        <f>MODEL_DATA!I129</f>
        <v>0</v>
      </c>
      <c r="EJ132" s="99">
        <f>MODEL_DATA!J129</f>
        <v>0</v>
      </c>
      <c r="EK132" s="84">
        <f>MODEL_DATA!K129</f>
        <v>0</v>
      </c>
      <c r="EL132" s="84">
        <f>MODEL_DATA!L129</f>
        <v>0</v>
      </c>
      <c r="EM132" s="99">
        <f>MODEL_DATA!M129</f>
        <v>51.03</v>
      </c>
      <c r="EN132" s="84">
        <f>MODEL_DATA!N129</f>
        <v>11.67</v>
      </c>
      <c r="EO132" s="84">
        <f>MODEL_DATA!O129</f>
        <v>0</v>
      </c>
      <c r="EP132" s="84">
        <f>MODEL_DATA!P129</f>
        <v>0</v>
      </c>
      <c r="EQ132" s="84">
        <f>MODEL_DATA!Q129</f>
        <v>95.71</v>
      </c>
      <c r="ER132" s="84">
        <f>MODEL_DATA!R129</f>
        <v>38.74</v>
      </c>
      <c r="ES132" s="84">
        <f>MODEL_DATA!S129</f>
        <v>0</v>
      </c>
      <c r="ET132" s="84">
        <f>MODEL_DATA!T129</f>
        <v>0</v>
      </c>
      <c r="EU132" s="99">
        <f>MODEL_DATA!U129</f>
        <v>0.03</v>
      </c>
      <c r="EV132" s="84">
        <f>MODEL_DATA!V129</f>
        <v>0</v>
      </c>
    </row>
    <row r="133" spans="32:152" x14ac:dyDescent="0.25">
      <c r="AF133" s="32">
        <f t="shared" si="175"/>
        <v>246</v>
      </c>
      <c r="AG133" s="61">
        <f t="shared" si="126"/>
        <v>0</v>
      </c>
      <c r="AH133" s="63">
        <f>INDEX(Obs_Time!$D$11:$T$211,  MATCH($AF133, Obs_Time!$B$11:$B$211, 0), MATCH(AH$4, Obs_Time!$D$3:$T$3, 0) )</f>
        <v>0</v>
      </c>
      <c r="AI133" s="61">
        <f t="shared" si="127"/>
        <v>0</v>
      </c>
      <c r="AJ133" s="63">
        <f>INDEX(Obs_Time!$D$11:$T$211,  MATCH($AF133, Obs_Time!$B$11:$B$211, 0), MATCH(AJ$4, Obs_Time!$D$3:$T$3, 0) )</f>
        <v>0</v>
      </c>
      <c r="AK133" s="61">
        <f t="shared" si="128"/>
        <v>0</v>
      </c>
      <c r="AL133" s="63">
        <f>INDEX(Obs_Time!$D$11:$T$211,  MATCH($AF133, Obs_Time!$B$11:$B$211, 0), MATCH(AL$4, Obs_Time!$D$3:$T$3, 0) )</f>
        <v>0</v>
      </c>
      <c r="AM133" s="61">
        <f t="shared" si="129"/>
        <v>0</v>
      </c>
      <c r="AN133" s="63">
        <f>INDEX(Obs_Time!$D$11:$T$211,  MATCH($AF133, Obs_Time!$B$11:$B$211, 0), MATCH(AN$4, Obs_Time!$D$3:$T$3, 0) )</f>
        <v>0</v>
      </c>
      <c r="AO133" s="61">
        <f t="shared" si="130"/>
        <v>0</v>
      </c>
      <c r="AP133" s="63">
        <f>INDEX(Obs_Time!$D$11:$T$211,  MATCH($AF133, Obs_Time!$B$11:$B$211, 0), MATCH(AP$4, Obs_Time!$D$3:$T$3, 0) )</f>
        <v>0</v>
      </c>
      <c r="AQ133" s="61">
        <f t="shared" si="131"/>
        <v>0</v>
      </c>
      <c r="AR133" s="63">
        <f>INDEX(Obs_Time!$D$11:$T$211,  MATCH($AF133, Obs_Time!$B$11:$B$211, 0), MATCH(AR$4, Obs_Time!$D$3:$T$3, 0) )</f>
        <v>0</v>
      </c>
      <c r="AS133" s="61">
        <f t="shared" si="132"/>
        <v>0</v>
      </c>
      <c r="AT133" s="63">
        <f>INDEX(Obs_Time!$D$11:$T$211,  MATCH($AF133, Obs_Time!$B$11:$B$211, 0), MATCH(AT$4, Obs_Time!$D$3:$T$3, 0) )</f>
        <v>0</v>
      </c>
      <c r="AU133" s="61">
        <f t="shared" si="133"/>
        <v>0</v>
      </c>
      <c r="AV133" s="63">
        <f>INDEX(Obs_Time!$D$11:$T$211,  MATCH($AF133, Obs_Time!$B$11:$B$211, 0), MATCH(AV$4, Obs_Time!$D$3:$T$3, 0) )</f>
        <v>0</v>
      </c>
      <c r="AW133" s="61">
        <f t="shared" si="134"/>
        <v>0</v>
      </c>
      <c r="AX133" s="63">
        <f>INDEX(Obs_Time!$D$11:$T$211,  MATCH($AF133, Obs_Time!$B$11:$B$211, 0), MATCH(AX$4, Obs_Time!$D$3:$T$3, 0) )</f>
        <v>0</v>
      </c>
      <c r="AY133" s="61">
        <f t="shared" si="135"/>
        <v>0</v>
      </c>
      <c r="AZ133" s="63">
        <f>INDEX(Obs_Time!$D$11:$T$211,  MATCH($AF133, Obs_Time!$B$11:$B$211, 0), MATCH(AZ$4, Obs_Time!$D$3:$T$3, 0) )</f>
        <v>0</v>
      </c>
      <c r="BA133" s="61">
        <f t="shared" si="136"/>
        <v>0</v>
      </c>
      <c r="BB133" s="63">
        <f>INDEX(Obs_Time!$D$11:$T$211,  MATCH($AF133, Obs_Time!$B$11:$B$211, 0), MATCH(BB$4, Obs_Time!$D$3:$T$3, 0) )</f>
        <v>0</v>
      </c>
      <c r="BC133" s="61">
        <f t="shared" si="137"/>
        <v>0</v>
      </c>
      <c r="BD133" s="63">
        <f>INDEX(Obs_Time!$D$11:$T$211,  MATCH($AF133, Obs_Time!$B$11:$B$211, 0), MATCH(BD$4, Obs_Time!$D$3:$T$3, 0) )</f>
        <v>0</v>
      </c>
      <c r="BF133" s="31">
        <f t="shared" si="173"/>
        <v>248</v>
      </c>
      <c r="BG133" s="31">
        <f t="shared" si="139"/>
        <v>249</v>
      </c>
      <c r="BH133" s="57">
        <f t="shared" si="140"/>
        <v>0</v>
      </c>
      <c r="BI133" s="57">
        <f t="shared" si="141"/>
        <v>0</v>
      </c>
      <c r="BJ133" s="57">
        <f t="shared" si="142"/>
        <v>0</v>
      </c>
      <c r="BK133" s="58">
        <f t="shared" si="143"/>
        <v>0</v>
      </c>
      <c r="BL133" s="57">
        <f t="shared" si="144"/>
        <v>0</v>
      </c>
      <c r="BM133" s="57">
        <f t="shared" si="145"/>
        <v>0</v>
      </c>
      <c r="BN133" s="57">
        <f t="shared" si="146"/>
        <v>0</v>
      </c>
      <c r="BQ133" s="57">
        <f t="shared" si="147"/>
        <v>0</v>
      </c>
      <c r="BR133" s="57">
        <f t="shared" si="148"/>
        <v>0</v>
      </c>
      <c r="BS133" s="57">
        <f t="shared" si="149"/>
        <v>0</v>
      </c>
      <c r="BT133" s="57">
        <f t="shared" si="150"/>
        <v>0</v>
      </c>
      <c r="BU133" s="57">
        <f t="shared" si="151"/>
        <v>0</v>
      </c>
      <c r="BV133" s="57">
        <f t="shared" si="152"/>
        <v>0</v>
      </c>
      <c r="BW133" s="57">
        <f t="shared" si="153"/>
        <v>0</v>
      </c>
      <c r="BX133" s="58">
        <f t="shared" si="154"/>
        <v>0</v>
      </c>
      <c r="BY133" s="57">
        <f t="shared" si="155"/>
        <v>0</v>
      </c>
      <c r="BZ133" s="57">
        <f t="shared" si="156"/>
        <v>0</v>
      </c>
      <c r="CA133" s="58">
        <f t="shared" si="157"/>
        <v>0</v>
      </c>
      <c r="CB133" s="57">
        <f t="shared" si="158"/>
        <v>0</v>
      </c>
      <c r="CC133" s="57">
        <f t="shared" si="159"/>
        <v>0</v>
      </c>
      <c r="CD133" s="57">
        <f t="shared" si="160"/>
        <v>0</v>
      </c>
      <c r="CE133" s="57">
        <f t="shared" si="161"/>
        <v>0</v>
      </c>
      <c r="CF133" s="57">
        <f t="shared" si="162"/>
        <v>0</v>
      </c>
      <c r="CG133" s="57">
        <f t="shared" si="163"/>
        <v>0</v>
      </c>
      <c r="CH133" s="57">
        <f t="shared" si="164"/>
        <v>0</v>
      </c>
      <c r="CI133" s="58">
        <f t="shared" si="165"/>
        <v>0</v>
      </c>
      <c r="CJ133" s="57">
        <f t="shared" si="166"/>
        <v>0</v>
      </c>
      <c r="CL133" s="30">
        <f>Obs_Time!B135</f>
        <v>248</v>
      </c>
      <c r="CM133" s="26">
        <f t="shared" si="174"/>
        <v>249</v>
      </c>
      <c r="CN133" s="20">
        <f t="shared" si="99"/>
        <v>0</v>
      </c>
      <c r="CO133" s="20">
        <f t="shared" si="100"/>
        <v>0</v>
      </c>
      <c r="CP133" s="20">
        <f t="shared" si="101"/>
        <v>0</v>
      </c>
      <c r="CQ133" s="106">
        <f t="shared" si="102"/>
        <v>0</v>
      </c>
      <c r="CR133" s="143"/>
      <c r="CS133" s="20">
        <f t="shared" si="103"/>
        <v>0</v>
      </c>
      <c r="CT133" s="20">
        <f t="shared" si="104"/>
        <v>0</v>
      </c>
      <c r="CW133" s="20">
        <f t="shared" si="105"/>
        <v>0</v>
      </c>
      <c r="CX133" s="20">
        <f t="shared" si="106"/>
        <v>0</v>
      </c>
      <c r="CY133" s="20">
        <f t="shared" si="107"/>
        <v>0</v>
      </c>
      <c r="CZ133" s="20">
        <f t="shared" si="108"/>
        <v>0</v>
      </c>
      <c r="DA133" s="20">
        <f t="shared" si="109"/>
        <v>0</v>
      </c>
      <c r="DB133" s="20">
        <f t="shared" si="110"/>
        <v>0</v>
      </c>
      <c r="DC133" s="20">
        <f t="shared" si="111"/>
        <v>0</v>
      </c>
      <c r="DD133" s="106">
        <f t="shared" si="112"/>
        <v>0</v>
      </c>
      <c r="DE133" s="20">
        <f t="shared" si="113"/>
        <v>0</v>
      </c>
      <c r="DF133" s="20">
        <f t="shared" si="114"/>
        <v>0</v>
      </c>
      <c r="DG133" s="106">
        <f t="shared" si="115"/>
        <v>0</v>
      </c>
      <c r="DH133" s="143"/>
      <c r="DI133" s="20">
        <f t="shared" si="116"/>
        <v>0</v>
      </c>
      <c r="DJ133" s="20">
        <f t="shared" si="117"/>
        <v>0</v>
      </c>
      <c r="DK133" s="20">
        <f t="shared" si="118"/>
        <v>0</v>
      </c>
      <c r="DL133" s="143"/>
      <c r="DM133" s="20">
        <f t="shared" si="119"/>
        <v>0</v>
      </c>
      <c r="DN133" s="20">
        <f t="shared" si="120"/>
        <v>0</v>
      </c>
      <c r="DO133" s="106">
        <f t="shared" si="121"/>
        <v>0</v>
      </c>
      <c r="DP133" s="20">
        <f t="shared" si="122"/>
        <v>0</v>
      </c>
      <c r="DR133" s="31">
        <f t="shared" si="168"/>
        <v>124</v>
      </c>
      <c r="DS133" s="26">
        <f t="shared" si="169"/>
        <v>124.5</v>
      </c>
      <c r="DT133" s="101">
        <f t="shared" si="123"/>
        <v>6.8699999999999992</v>
      </c>
      <c r="DU133" s="101">
        <f t="shared" si="124"/>
        <v>0.31</v>
      </c>
      <c r="DV133" s="101">
        <f t="shared" si="125"/>
        <v>0</v>
      </c>
      <c r="DW133" s="102">
        <f t="shared" si="170"/>
        <v>120.89</v>
      </c>
      <c r="DX133" s="144"/>
      <c r="DY133" s="101">
        <f t="shared" si="171"/>
        <v>0</v>
      </c>
      <c r="DZ133" s="101">
        <f t="shared" si="172"/>
        <v>0</v>
      </c>
      <c r="EB133" s="84">
        <f>MODEL_DATA!B130</f>
        <v>124</v>
      </c>
      <c r="EC133" s="84">
        <f>MODEL_DATA!C130</f>
        <v>6.56</v>
      </c>
      <c r="ED133" s="84">
        <f>MODEL_DATA!D130</f>
        <v>0</v>
      </c>
      <c r="EE133" s="84">
        <f>MODEL_DATA!E130</f>
        <v>0.31</v>
      </c>
      <c r="EF133" s="84">
        <f>MODEL_DATA!F130</f>
        <v>0</v>
      </c>
      <c r="EG133" s="84">
        <f>MODEL_DATA!G130</f>
        <v>0</v>
      </c>
      <c r="EH133" s="84">
        <f>MODEL_DATA!H130</f>
        <v>0</v>
      </c>
      <c r="EI133" s="84">
        <f>MODEL_DATA!I130</f>
        <v>0</v>
      </c>
      <c r="EJ133" s="99">
        <f>MODEL_DATA!J130</f>
        <v>0</v>
      </c>
      <c r="EK133" s="84">
        <f>MODEL_DATA!K130</f>
        <v>0</v>
      </c>
      <c r="EL133" s="84">
        <f>MODEL_DATA!L130</f>
        <v>0</v>
      </c>
      <c r="EM133" s="99">
        <f>MODEL_DATA!M130</f>
        <v>52.41</v>
      </c>
      <c r="EN133" s="84">
        <f>MODEL_DATA!N130</f>
        <v>9.65</v>
      </c>
      <c r="EO133" s="84">
        <f>MODEL_DATA!O130</f>
        <v>0</v>
      </c>
      <c r="EP133" s="84">
        <f>MODEL_DATA!P130</f>
        <v>0</v>
      </c>
      <c r="EQ133" s="84">
        <f>MODEL_DATA!Q130</f>
        <v>68.48</v>
      </c>
      <c r="ER133" s="84">
        <f>MODEL_DATA!R130</f>
        <v>24.17</v>
      </c>
      <c r="ES133" s="84">
        <f>MODEL_DATA!S130</f>
        <v>0</v>
      </c>
      <c r="ET133" s="84">
        <f>MODEL_DATA!T130</f>
        <v>0</v>
      </c>
      <c r="EU133" s="99">
        <f>MODEL_DATA!U130</f>
        <v>0.05</v>
      </c>
      <c r="EV133" s="84">
        <f>MODEL_DATA!V130</f>
        <v>0</v>
      </c>
    </row>
    <row r="134" spans="32:152" x14ac:dyDescent="0.25">
      <c r="AF134" s="32">
        <f t="shared" si="175"/>
        <v>248</v>
      </c>
      <c r="AG134" s="61">
        <f t="shared" si="126"/>
        <v>0</v>
      </c>
      <c r="AH134" s="63">
        <f>INDEX(Obs_Time!$D$11:$T$211,  MATCH($AF134, Obs_Time!$B$11:$B$211, 0), MATCH(AH$4, Obs_Time!$D$3:$T$3, 0) )</f>
        <v>0</v>
      </c>
      <c r="AI134" s="61">
        <f t="shared" si="127"/>
        <v>0</v>
      </c>
      <c r="AJ134" s="63">
        <f>INDEX(Obs_Time!$D$11:$T$211,  MATCH($AF134, Obs_Time!$B$11:$B$211, 0), MATCH(AJ$4, Obs_Time!$D$3:$T$3, 0) )</f>
        <v>0</v>
      </c>
      <c r="AK134" s="61">
        <f t="shared" si="128"/>
        <v>0</v>
      </c>
      <c r="AL134" s="63">
        <f>INDEX(Obs_Time!$D$11:$T$211,  MATCH($AF134, Obs_Time!$B$11:$B$211, 0), MATCH(AL$4, Obs_Time!$D$3:$T$3, 0) )</f>
        <v>0</v>
      </c>
      <c r="AM134" s="61">
        <f t="shared" si="129"/>
        <v>0</v>
      </c>
      <c r="AN134" s="63">
        <f>INDEX(Obs_Time!$D$11:$T$211,  MATCH($AF134, Obs_Time!$B$11:$B$211, 0), MATCH(AN$4, Obs_Time!$D$3:$T$3, 0) )</f>
        <v>0</v>
      </c>
      <c r="AO134" s="61">
        <f t="shared" si="130"/>
        <v>0</v>
      </c>
      <c r="AP134" s="63">
        <f>INDEX(Obs_Time!$D$11:$T$211,  MATCH($AF134, Obs_Time!$B$11:$B$211, 0), MATCH(AP$4, Obs_Time!$D$3:$T$3, 0) )</f>
        <v>0</v>
      </c>
      <c r="AQ134" s="61">
        <f t="shared" si="131"/>
        <v>0</v>
      </c>
      <c r="AR134" s="63">
        <f>INDEX(Obs_Time!$D$11:$T$211,  MATCH($AF134, Obs_Time!$B$11:$B$211, 0), MATCH(AR$4, Obs_Time!$D$3:$T$3, 0) )</f>
        <v>0</v>
      </c>
      <c r="AS134" s="61">
        <f t="shared" si="132"/>
        <v>0</v>
      </c>
      <c r="AT134" s="63">
        <f>INDEX(Obs_Time!$D$11:$T$211,  MATCH($AF134, Obs_Time!$B$11:$B$211, 0), MATCH(AT$4, Obs_Time!$D$3:$T$3, 0) )</f>
        <v>0</v>
      </c>
      <c r="AU134" s="61">
        <f t="shared" si="133"/>
        <v>0</v>
      </c>
      <c r="AV134" s="63">
        <f>INDEX(Obs_Time!$D$11:$T$211,  MATCH($AF134, Obs_Time!$B$11:$B$211, 0), MATCH(AV$4, Obs_Time!$D$3:$T$3, 0) )</f>
        <v>0</v>
      </c>
      <c r="AW134" s="61">
        <f t="shared" si="134"/>
        <v>0</v>
      </c>
      <c r="AX134" s="63">
        <f>INDEX(Obs_Time!$D$11:$T$211,  MATCH($AF134, Obs_Time!$B$11:$B$211, 0), MATCH(AX$4, Obs_Time!$D$3:$T$3, 0) )</f>
        <v>0</v>
      </c>
      <c r="AY134" s="61">
        <f t="shared" si="135"/>
        <v>0</v>
      </c>
      <c r="AZ134" s="63">
        <f>INDEX(Obs_Time!$D$11:$T$211,  MATCH($AF134, Obs_Time!$B$11:$B$211, 0), MATCH(AZ$4, Obs_Time!$D$3:$T$3, 0) )</f>
        <v>0</v>
      </c>
      <c r="BA134" s="61">
        <f t="shared" si="136"/>
        <v>0</v>
      </c>
      <c r="BB134" s="63">
        <f>INDEX(Obs_Time!$D$11:$T$211,  MATCH($AF134, Obs_Time!$B$11:$B$211, 0), MATCH(BB$4, Obs_Time!$D$3:$T$3, 0) )</f>
        <v>0</v>
      </c>
      <c r="BC134" s="61">
        <f t="shared" si="137"/>
        <v>0</v>
      </c>
      <c r="BD134" s="63">
        <f>INDEX(Obs_Time!$D$11:$T$211,  MATCH($AF134, Obs_Time!$B$11:$B$211, 0), MATCH(BD$4, Obs_Time!$D$3:$T$3, 0) )</f>
        <v>0</v>
      </c>
      <c r="BF134" s="31">
        <f t="shared" si="173"/>
        <v>250</v>
      </c>
      <c r="BG134" s="31">
        <f t="shared" si="139"/>
        <v>251</v>
      </c>
      <c r="BH134" s="57">
        <f t="shared" si="140"/>
        <v>0</v>
      </c>
      <c r="BI134" s="57">
        <f t="shared" si="141"/>
        <v>0</v>
      </c>
      <c r="BJ134" s="57">
        <f t="shared" si="142"/>
        <v>0</v>
      </c>
      <c r="BK134" s="58">
        <f t="shared" si="143"/>
        <v>0</v>
      </c>
      <c r="BL134" s="57">
        <f t="shared" si="144"/>
        <v>0</v>
      </c>
      <c r="BM134" s="57">
        <f t="shared" si="145"/>
        <v>0</v>
      </c>
      <c r="BN134" s="57">
        <f t="shared" si="146"/>
        <v>0</v>
      </c>
      <c r="BQ134" s="57">
        <f t="shared" si="147"/>
        <v>0</v>
      </c>
      <c r="BR134" s="57">
        <f t="shared" si="148"/>
        <v>0</v>
      </c>
      <c r="BS134" s="57">
        <f t="shared" si="149"/>
        <v>0</v>
      </c>
      <c r="BT134" s="57">
        <f t="shared" si="150"/>
        <v>0</v>
      </c>
      <c r="BU134" s="57">
        <f t="shared" si="151"/>
        <v>0</v>
      </c>
      <c r="BV134" s="57">
        <f t="shared" si="152"/>
        <v>0</v>
      </c>
      <c r="BW134" s="57">
        <f t="shared" si="153"/>
        <v>0</v>
      </c>
      <c r="BX134" s="58">
        <f t="shared" si="154"/>
        <v>0</v>
      </c>
      <c r="BY134" s="57">
        <f t="shared" si="155"/>
        <v>0</v>
      </c>
      <c r="BZ134" s="57">
        <f t="shared" si="156"/>
        <v>0</v>
      </c>
      <c r="CA134" s="58">
        <f t="shared" si="157"/>
        <v>0</v>
      </c>
      <c r="CB134" s="57">
        <f t="shared" si="158"/>
        <v>0</v>
      </c>
      <c r="CC134" s="57">
        <f t="shared" si="159"/>
        <v>0</v>
      </c>
      <c r="CD134" s="57">
        <f t="shared" si="160"/>
        <v>0</v>
      </c>
      <c r="CE134" s="57">
        <f t="shared" si="161"/>
        <v>0</v>
      </c>
      <c r="CF134" s="57">
        <f t="shared" si="162"/>
        <v>0</v>
      </c>
      <c r="CG134" s="57">
        <f t="shared" si="163"/>
        <v>0</v>
      </c>
      <c r="CH134" s="57">
        <f t="shared" si="164"/>
        <v>0</v>
      </c>
      <c r="CI134" s="58">
        <f t="shared" si="165"/>
        <v>0</v>
      </c>
      <c r="CJ134" s="57">
        <f t="shared" si="166"/>
        <v>0</v>
      </c>
      <c r="CL134" s="30">
        <f>Obs_Time!B136</f>
        <v>250</v>
      </c>
      <c r="CM134" s="26">
        <f t="shared" si="174"/>
        <v>251</v>
      </c>
      <c r="CN134" s="20">
        <f t="shared" si="99"/>
        <v>0</v>
      </c>
      <c r="CO134" s="20">
        <f t="shared" si="100"/>
        <v>0</v>
      </c>
      <c r="CP134" s="20">
        <f t="shared" si="101"/>
        <v>0</v>
      </c>
      <c r="CQ134" s="106">
        <f t="shared" si="102"/>
        <v>0</v>
      </c>
      <c r="CR134" s="143"/>
      <c r="CS134" s="20">
        <f t="shared" si="103"/>
        <v>0</v>
      </c>
      <c r="CT134" s="20">
        <f t="shared" si="104"/>
        <v>0</v>
      </c>
      <c r="CW134" s="20">
        <f t="shared" si="105"/>
        <v>0</v>
      </c>
      <c r="CX134" s="20">
        <f t="shared" si="106"/>
        <v>0</v>
      </c>
      <c r="CY134" s="20">
        <f t="shared" si="107"/>
        <v>0</v>
      </c>
      <c r="CZ134" s="20">
        <f t="shared" si="108"/>
        <v>0</v>
      </c>
      <c r="DA134" s="20">
        <f t="shared" si="109"/>
        <v>0</v>
      </c>
      <c r="DB134" s="20">
        <f t="shared" si="110"/>
        <v>0</v>
      </c>
      <c r="DC134" s="20">
        <f t="shared" si="111"/>
        <v>0</v>
      </c>
      <c r="DD134" s="106">
        <f t="shared" si="112"/>
        <v>0</v>
      </c>
      <c r="DE134" s="20">
        <f t="shared" si="113"/>
        <v>0</v>
      </c>
      <c r="DF134" s="20">
        <f t="shared" si="114"/>
        <v>0</v>
      </c>
      <c r="DG134" s="106">
        <f t="shared" si="115"/>
        <v>0</v>
      </c>
      <c r="DH134" s="143"/>
      <c r="DI134" s="20">
        <f t="shared" si="116"/>
        <v>0</v>
      </c>
      <c r="DJ134" s="20">
        <f t="shared" si="117"/>
        <v>0</v>
      </c>
      <c r="DK134" s="20">
        <f t="shared" si="118"/>
        <v>0</v>
      </c>
      <c r="DL134" s="143"/>
      <c r="DM134" s="20">
        <f t="shared" si="119"/>
        <v>0</v>
      </c>
      <c r="DN134" s="20">
        <f t="shared" si="120"/>
        <v>0</v>
      </c>
      <c r="DO134" s="106">
        <f t="shared" si="121"/>
        <v>0</v>
      </c>
      <c r="DP134" s="20">
        <f t="shared" si="122"/>
        <v>0</v>
      </c>
      <c r="DR134" s="31">
        <f t="shared" si="168"/>
        <v>125</v>
      </c>
      <c r="DS134" s="26">
        <f t="shared" si="169"/>
        <v>125.5</v>
      </c>
      <c r="DT134" s="101">
        <f t="shared" si="123"/>
        <v>4.96</v>
      </c>
      <c r="DU134" s="101">
        <f t="shared" si="124"/>
        <v>0.08</v>
      </c>
      <c r="DV134" s="101">
        <f t="shared" si="125"/>
        <v>0</v>
      </c>
      <c r="DW134" s="102">
        <f t="shared" si="170"/>
        <v>112.35999999999999</v>
      </c>
      <c r="DX134" s="144"/>
      <c r="DY134" s="101">
        <f t="shared" si="171"/>
        <v>0</v>
      </c>
      <c r="DZ134" s="101">
        <f t="shared" si="172"/>
        <v>0</v>
      </c>
      <c r="EB134" s="84">
        <f>MODEL_DATA!B131</f>
        <v>125</v>
      </c>
      <c r="EC134" s="84">
        <f>MODEL_DATA!C131</f>
        <v>4.88</v>
      </c>
      <c r="ED134" s="84">
        <f>MODEL_DATA!D131</f>
        <v>0</v>
      </c>
      <c r="EE134" s="84">
        <f>MODEL_DATA!E131</f>
        <v>0.08</v>
      </c>
      <c r="EF134" s="84">
        <f>MODEL_DATA!F131</f>
        <v>0</v>
      </c>
      <c r="EG134" s="84">
        <f>MODEL_DATA!G131</f>
        <v>0</v>
      </c>
      <c r="EH134" s="84">
        <f>MODEL_DATA!H131</f>
        <v>0</v>
      </c>
      <c r="EI134" s="84">
        <f>MODEL_DATA!I131</f>
        <v>0</v>
      </c>
      <c r="EJ134" s="99">
        <f>MODEL_DATA!J131</f>
        <v>0</v>
      </c>
      <c r="EK134" s="84">
        <f>MODEL_DATA!K131</f>
        <v>0</v>
      </c>
      <c r="EL134" s="84">
        <f>MODEL_DATA!L131</f>
        <v>0</v>
      </c>
      <c r="EM134" s="99">
        <f>MODEL_DATA!M131</f>
        <v>39.229999999999997</v>
      </c>
      <c r="EN134" s="84">
        <f>MODEL_DATA!N131</f>
        <v>7.28</v>
      </c>
      <c r="EO134" s="84">
        <f>MODEL_DATA!O131</f>
        <v>0</v>
      </c>
      <c r="EP134" s="84">
        <f>MODEL_DATA!P131</f>
        <v>0</v>
      </c>
      <c r="EQ134" s="84">
        <f>MODEL_DATA!Q131</f>
        <v>73.13</v>
      </c>
      <c r="ER134" s="84">
        <f>MODEL_DATA!R131</f>
        <v>24.65</v>
      </c>
      <c r="ES134" s="84">
        <f>MODEL_DATA!S131</f>
        <v>0</v>
      </c>
      <c r="ET134" s="84">
        <f>MODEL_DATA!T131</f>
        <v>0</v>
      </c>
      <c r="EU134" s="99">
        <f>MODEL_DATA!U131</f>
        <v>0.01</v>
      </c>
      <c r="EV134" s="84">
        <f>MODEL_DATA!V131</f>
        <v>0</v>
      </c>
    </row>
    <row r="135" spans="32:152" x14ac:dyDescent="0.25">
      <c r="AF135" s="32">
        <f t="shared" si="175"/>
        <v>250</v>
      </c>
      <c r="AG135" s="61">
        <f t="shared" si="126"/>
        <v>0</v>
      </c>
      <c r="AH135" s="63">
        <f>INDEX(Obs_Time!$D$11:$T$211,  MATCH($AF135, Obs_Time!$B$11:$B$211, 0), MATCH(AH$4, Obs_Time!$D$3:$T$3, 0) )</f>
        <v>0</v>
      </c>
      <c r="AI135" s="61">
        <f t="shared" si="127"/>
        <v>0</v>
      </c>
      <c r="AJ135" s="63">
        <f>INDEX(Obs_Time!$D$11:$T$211,  MATCH($AF135, Obs_Time!$B$11:$B$211, 0), MATCH(AJ$4, Obs_Time!$D$3:$T$3, 0) )</f>
        <v>0</v>
      </c>
      <c r="AK135" s="61">
        <f t="shared" si="128"/>
        <v>0</v>
      </c>
      <c r="AL135" s="63">
        <f>INDEX(Obs_Time!$D$11:$T$211,  MATCH($AF135, Obs_Time!$B$11:$B$211, 0), MATCH(AL$4, Obs_Time!$D$3:$T$3, 0) )</f>
        <v>0</v>
      </c>
      <c r="AM135" s="61">
        <f t="shared" si="129"/>
        <v>0</v>
      </c>
      <c r="AN135" s="63">
        <f>INDEX(Obs_Time!$D$11:$T$211,  MATCH($AF135, Obs_Time!$B$11:$B$211, 0), MATCH(AN$4, Obs_Time!$D$3:$T$3, 0) )</f>
        <v>0</v>
      </c>
      <c r="AO135" s="61">
        <f t="shared" si="130"/>
        <v>0</v>
      </c>
      <c r="AP135" s="63">
        <f>INDEX(Obs_Time!$D$11:$T$211,  MATCH($AF135, Obs_Time!$B$11:$B$211, 0), MATCH(AP$4, Obs_Time!$D$3:$T$3, 0) )</f>
        <v>0</v>
      </c>
      <c r="AQ135" s="61">
        <f t="shared" si="131"/>
        <v>0</v>
      </c>
      <c r="AR135" s="63">
        <f>INDEX(Obs_Time!$D$11:$T$211,  MATCH($AF135, Obs_Time!$B$11:$B$211, 0), MATCH(AR$4, Obs_Time!$D$3:$T$3, 0) )</f>
        <v>0</v>
      </c>
      <c r="AS135" s="61">
        <f t="shared" si="132"/>
        <v>0</v>
      </c>
      <c r="AT135" s="63">
        <f>INDEX(Obs_Time!$D$11:$T$211,  MATCH($AF135, Obs_Time!$B$11:$B$211, 0), MATCH(AT$4, Obs_Time!$D$3:$T$3, 0) )</f>
        <v>0</v>
      </c>
      <c r="AU135" s="61">
        <f t="shared" si="133"/>
        <v>0</v>
      </c>
      <c r="AV135" s="63">
        <f>INDEX(Obs_Time!$D$11:$T$211,  MATCH($AF135, Obs_Time!$B$11:$B$211, 0), MATCH(AV$4, Obs_Time!$D$3:$T$3, 0) )</f>
        <v>0</v>
      </c>
      <c r="AW135" s="61">
        <f t="shared" si="134"/>
        <v>0</v>
      </c>
      <c r="AX135" s="63">
        <f>INDEX(Obs_Time!$D$11:$T$211,  MATCH($AF135, Obs_Time!$B$11:$B$211, 0), MATCH(AX$4, Obs_Time!$D$3:$T$3, 0) )</f>
        <v>0</v>
      </c>
      <c r="AY135" s="61">
        <f t="shared" si="135"/>
        <v>0</v>
      </c>
      <c r="AZ135" s="63">
        <f>INDEX(Obs_Time!$D$11:$T$211,  MATCH($AF135, Obs_Time!$B$11:$B$211, 0), MATCH(AZ$4, Obs_Time!$D$3:$T$3, 0) )</f>
        <v>0</v>
      </c>
      <c r="BA135" s="61">
        <f t="shared" si="136"/>
        <v>0</v>
      </c>
      <c r="BB135" s="63">
        <f>INDEX(Obs_Time!$D$11:$T$211,  MATCH($AF135, Obs_Time!$B$11:$B$211, 0), MATCH(BB$4, Obs_Time!$D$3:$T$3, 0) )</f>
        <v>0</v>
      </c>
      <c r="BC135" s="61">
        <f t="shared" si="137"/>
        <v>0</v>
      </c>
      <c r="BD135" s="63">
        <f>INDEX(Obs_Time!$D$11:$T$211,  MATCH($AF135, Obs_Time!$B$11:$B$211, 0), MATCH(BD$4, Obs_Time!$D$3:$T$3, 0) )</f>
        <v>0</v>
      </c>
      <c r="BF135" s="31">
        <f t="shared" si="173"/>
        <v>252</v>
      </c>
      <c r="BG135" s="31">
        <f t="shared" si="139"/>
        <v>253</v>
      </c>
      <c r="BH135" s="57">
        <f t="shared" si="140"/>
        <v>0</v>
      </c>
      <c r="BI135" s="57">
        <f t="shared" si="141"/>
        <v>0</v>
      </c>
      <c r="BJ135" s="57">
        <f t="shared" si="142"/>
        <v>0</v>
      </c>
      <c r="BK135" s="58">
        <f t="shared" si="143"/>
        <v>0</v>
      </c>
      <c r="BL135" s="57">
        <f t="shared" si="144"/>
        <v>0</v>
      </c>
      <c r="BM135" s="57">
        <f t="shared" si="145"/>
        <v>0</v>
      </c>
      <c r="BN135" s="57">
        <f t="shared" si="146"/>
        <v>0</v>
      </c>
      <c r="BQ135" s="57">
        <f t="shared" si="147"/>
        <v>0</v>
      </c>
      <c r="BR135" s="57">
        <f t="shared" si="148"/>
        <v>0</v>
      </c>
      <c r="BS135" s="57">
        <f t="shared" si="149"/>
        <v>0</v>
      </c>
      <c r="BT135" s="57">
        <f t="shared" si="150"/>
        <v>0</v>
      </c>
      <c r="BU135" s="57">
        <f t="shared" si="151"/>
        <v>0</v>
      </c>
      <c r="BV135" s="57">
        <f t="shared" si="152"/>
        <v>0</v>
      </c>
      <c r="BW135" s="57">
        <f t="shared" si="153"/>
        <v>0</v>
      </c>
      <c r="BX135" s="58">
        <f t="shared" si="154"/>
        <v>0</v>
      </c>
      <c r="BY135" s="57">
        <f t="shared" si="155"/>
        <v>0</v>
      </c>
      <c r="BZ135" s="57">
        <f t="shared" si="156"/>
        <v>0</v>
      </c>
      <c r="CA135" s="58">
        <f t="shared" si="157"/>
        <v>0</v>
      </c>
      <c r="CB135" s="57">
        <f t="shared" si="158"/>
        <v>0</v>
      </c>
      <c r="CC135" s="57">
        <f t="shared" si="159"/>
        <v>0</v>
      </c>
      <c r="CD135" s="57">
        <f t="shared" si="160"/>
        <v>0</v>
      </c>
      <c r="CE135" s="57">
        <f t="shared" si="161"/>
        <v>0</v>
      </c>
      <c r="CF135" s="57">
        <f t="shared" si="162"/>
        <v>0</v>
      </c>
      <c r="CG135" s="57">
        <f t="shared" si="163"/>
        <v>0</v>
      </c>
      <c r="CH135" s="57">
        <f t="shared" si="164"/>
        <v>0</v>
      </c>
      <c r="CI135" s="58">
        <f t="shared" si="165"/>
        <v>0</v>
      </c>
      <c r="CJ135" s="57">
        <f t="shared" si="166"/>
        <v>0</v>
      </c>
      <c r="CL135" s="30">
        <f>Obs_Time!B137</f>
        <v>252</v>
      </c>
      <c r="CM135" s="26">
        <f t="shared" si="174"/>
        <v>253</v>
      </c>
      <c r="CN135" s="20">
        <f t="shared" si="99"/>
        <v>0</v>
      </c>
      <c r="CO135" s="20">
        <f t="shared" si="100"/>
        <v>0</v>
      </c>
      <c r="CP135" s="20">
        <f t="shared" si="101"/>
        <v>0</v>
      </c>
      <c r="CQ135" s="106">
        <f t="shared" si="102"/>
        <v>0</v>
      </c>
      <c r="CR135" s="143"/>
      <c r="CS135" s="20">
        <f t="shared" si="103"/>
        <v>0</v>
      </c>
      <c r="CT135" s="20">
        <f t="shared" si="104"/>
        <v>0</v>
      </c>
      <c r="CW135" s="20">
        <f t="shared" si="105"/>
        <v>0</v>
      </c>
      <c r="CX135" s="20">
        <f t="shared" si="106"/>
        <v>0</v>
      </c>
      <c r="CY135" s="20">
        <f t="shared" si="107"/>
        <v>0</v>
      </c>
      <c r="CZ135" s="20">
        <f t="shared" si="108"/>
        <v>0</v>
      </c>
      <c r="DA135" s="20">
        <f t="shared" si="109"/>
        <v>0</v>
      </c>
      <c r="DB135" s="20">
        <f t="shared" si="110"/>
        <v>0</v>
      </c>
      <c r="DC135" s="20">
        <f t="shared" si="111"/>
        <v>0</v>
      </c>
      <c r="DD135" s="106">
        <f t="shared" si="112"/>
        <v>0</v>
      </c>
      <c r="DE135" s="20">
        <f t="shared" si="113"/>
        <v>0</v>
      </c>
      <c r="DF135" s="20">
        <f t="shared" si="114"/>
        <v>0</v>
      </c>
      <c r="DG135" s="106">
        <f t="shared" si="115"/>
        <v>0</v>
      </c>
      <c r="DH135" s="143"/>
      <c r="DI135" s="20">
        <f t="shared" si="116"/>
        <v>0</v>
      </c>
      <c r="DJ135" s="20">
        <f t="shared" si="117"/>
        <v>0</v>
      </c>
      <c r="DK135" s="20">
        <f t="shared" si="118"/>
        <v>0</v>
      </c>
      <c r="DL135" s="143"/>
      <c r="DM135" s="20">
        <f t="shared" si="119"/>
        <v>0</v>
      </c>
      <c r="DN135" s="20">
        <f t="shared" si="120"/>
        <v>0</v>
      </c>
      <c r="DO135" s="106">
        <f t="shared" si="121"/>
        <v>0</v>
      </c>
      <c r="DP135" s="20">
        <f t="shared" si="122"/>
        <v>0</v>
      </c>
      <c r="DR135" s="31">
        <f t="shared" si="168"/>
        <v>126</v>
      </c>
      <c r="DS135" s="26">
        <f t="shared" si="169"/>
        <v>126.5</v>
      </c>
      <c r="DT135" s="101">
        <f t="shared" si="123"/>
        <v>3.3</v>
      </c>
      <c r="DU135" s="101">
        <f t="shared" si="124"/>
        <v>0.04</v>
      </c>
      <c r="DV135" s="101">
        <f t="shared" si="125"/>
        <v>0</v>
      </c>
      <c r="DW135" s="102">
        <f t="shared" si="170"/>
        <v>97.07</v>
      </c>
      <c r="DX135" s="144"/>
      <c r="DY135" s="101">
        <f t="shared" si="171"/>
        <v>0</v>
      </c>
      <c r="DZ135" s="101">
        <f t="shared" si="172"/>
        <v>0</v>
      </c>
      <c r="EB135" s="84">
        <f>MODEL_DATA!B132</f>
        <v>126</v>
      </c>
      <c r="EC135" s="84">
        <f>MODEL_DATA!C132</f>
        <v>3.26</v>
      </c>
      <c r="ED135" s="84">
        <f>MODEL_DATA!D132</f>
        <v>0</v>
      </c>
      <c r="EE135" s="84">
        <f>MODEL_DATA!E132</f>
        <v>0.04</v>
      </c>
      <c r="EF135" s="84">
        <f>MODEL_DATA!F132</f>
        <v>0</v>
      </c>
      <c r="EG135" s="84">
        <f>MODEL_DATA!G132</f>
        <v>0</v>
      </c>
      <c r="EH135" s="84">
        <f>MODEL_DATA!H132</f>
        <v>0</v>
      </c>
      <c r="EI135" s="84">
        <f>MODEL_DATA!I132</f>
        <v>0</v>
      </c>
      <c r="EJ135" s="99">
        <f>MODEL_DATA!J132</f>
        <v>0</v>
      </c>
      <c r="EK135" s="84">
        <f>MODEL_DATA!K132</f>
        <v>0</v>
      </c>
      <c r="EL135" s="84">
        <f>MODEL_DATA!L132</f>
        <v>0</v>
      </c>
      <c r="EM135" s="99">
        <f>MODEL_DATA!M132</f>
        <v>28.71</v>
      </c>
      <c r="EN135" s="84">
        <f>MODEL_DATA!N132</f>
        <v>8.8800000000000008</v>
      </c>
      <c r="EO135" s="84">
        <f>MODEL_DATA!O132</f>
        <v>0</v>
      </c>
      <c r="EP135" s="84">
        <f>MODEL_DATA!P132</f>
        <v>0</v>
      </c>
      <c r="EQ135" s="84">
        <f>MODEL_DATA!Q132</f>
        <v>68.36</v>
      </c>
      <c r="ER135" s="84">
        <f>MODEL_DATA!R132</f>
        <v>29.86</v>
      </c>
      <c r="ES135" s="84">
        <f>MODEL_DATA!S132</f>
        <v>0</v>
      </c>
      <c r="ET135" s="84">
        <f>MODEL_DATA!T132</f>
        <v>0</v>
      </c>
      <c r="EU135" s="99">
        <f>MODEL_DATA!U132</f>
        <v>0.03</v>
      </c>
      <c r="EV135" s="84">
        <f>MODEL_DATA!V132</f>
        <v>0</v>
      </c>
    </row>
    <row r="136" spans="32:152" x14ac:dyDescent="0.25">
      <c r="AF136" s="32">
        <f t="shared" si="175"/>
        <v>252</v>
      </c>
      <c r="AG136" s="61">
        <f t="shared" si="126"/>
        <v>0</v>
      </c>
      <c r="AH136" s="63">
        <f>INDEX(Obs_Time!$D$11:$T$211,  MATCH($AF136, Obs_Time!$B$11:$B$211, 0), MATCH(AH$4, Obs_Time!$D$3:$T$3, 0) )</f>
        <v>0</v>
      </c>
      <c r="AI136" s="61">
        <f t="shared" si="127"/>
        <v>0</v>
      </c>
      <c r="AJ136" s="63">
        <f>INDEX(Obs_Time!$D$11:$T$211,  MATCH($AF136, Obs_Time!$B$11:$B$211, 0), MATCH(AJ$4, Obs_Time!$D$3:$T$3, 0) )</f>
        <v>0</v>
      </c>
      <c r="AK136" s="61">
        <f t="shared" si="128"/>
        <v>0</v>
      </c>
      <c r="AL136" s="63">
        <f>INDEX(Obs_Time!$D$11:$T$211,  MATCH($AF136, Obs_Time!$B$11:$B$211, 0), MATCH(AL$4, Obs_Time!$D$3:$T$3, 0) )</f>
        <v>0</v>
      </c>
      <c r="AM136" s="61">
        <f t="shared" si="129"/>
        <v>0</v>
      </c>
      <c r="AN136" s="63">
        <f>INDEX(Obs_Time!$D$11:$T$211,  MATCH($AF136, Obs_Time!$B$11:$B$211, 0), MATCH(AN$4, Obs_Time!$D$3:$T$3, 0) )</f>
        <v>0</v>
      </c>
      <c r="AO136" s="61">
        <f t="shared" si="130"/>
        <v>0</v>
      </c>
      <c r="AP136" s="63">
        <f>INDEX(Obs_Time!$D$11:$T$211,  MATCH($AF136, Obs_Time!$B$11:$B$211, 0), MATCH(AP$4, Obs_Time!$D$3:$T$3, 0) )</f>
        <v>0</v>
      </c>
      <c r="AQ136" s="61">
        <f t="shared" si="131"/>
        <v>0</v>
      </c>
      <c r="AR136" s="63">
        <f>INDEX(Obs_Time!$D$11:$T$211,  MATCH($AF136, Obs_Time!$B$11:$B$211, 0), MATCH(AR$4, Obs_Time!$D$3:$T$3, 0) )</f>
        <v>0</v>
      </c>
      <c r="AS136" s="61">
        <f t="shared" si="132"/>
        <v>0</v>
      </c>
      <c r="AT136" s="63">
        <f>INDEX(Obs_Time!$D$11:$T$211,  MATCH($AF136, Obs_Time!$B$11:$B$211, 0), MATCH(AT$4, Obs_Time!$D$3:$T$3, 0) )</f>
        <v>0</v>
      </c>
      <c r="AU136" s="61">
        <f t="shared" si="133"/>
        <v>0</v>
      </c>
      <c r="AV136" s="63">
        <f>INDEX(Obs_Time!$D$11:$T$211,  MATCH($AF136, Obs_Time!$B$11:$B$211, 0), MATCH(AV$4, Obs_Time!$D$3:$T$3, 0) )</f>
        <v>0</v>
      </c>
      <c r="AW136" s="61">
        <f t="shared" si="134"/>
        <v>0</v>
      </c>
      <c r="AX136" s="63">
        <f>INDEX(Obs_Time!$D$11:$T$211,  MATCH($AF136, Obs_Time!$B$11:$B$211, 0), MATCH(AX$4, Obs_Time!$D$3:$T$3, 0) )</f>
        <v>0</v>
      </c>
      <c r="AY136" s="61">
        <f t="shared" si="135"/>
        <v>0</v>
      </c>
      <c r="AZ136" s="63">
        <f>INDEX(Obs_Time!$D$11:$T$211,  MATCH($AF136, Obs_Time!$B$11:$B$211, 0), MATCH(AZ$4, Obs_Time!$D$3:$T$3, 0) )</f>
        <v>0</v>
      </c>
      <c r="BA136" s="61">
        <f t="shared" si="136"/>
        <v>0</v>
      </c>
      <c r="BB136" s="63">
        <f>INDEX(Obs_Time!$D$11:$T$211,  MATCH($AF136, Obs_Time!$B$11:$B$211, 0), MATCH(BB$4, Obs_Time!$D$3:$T$3, 0) )</f>
        <v>0</v>
      </c>
      <c r="BC136" s="61">
        <f t="shared" si="137"/>
        <v>0</v>
      </c>
      <c r="BD136" s="63">
        <f>INDEX(Obs_Time!$D$11:$T$211,  MATCH($AF136, Obs_Time!$B$11:$B$211, 0), MATCH(BD$4, Obs_Time!$D$3:$T$3, 0) )</f>
        <v>0</v>
      </c>
      <c r="BF136" s="31">
        <f t="shared" si="173"/>
        <v>254</v>
      </c>
      <c r="BG136" s="31">
        <f t="shared" si="139"/>
        <v>255</v>
      </c>
      <c r="BH136" s="57">
        <f t="shared" si="140"/>
        <v>0</v>
      </c>
      <c r="BI136" s="57">
        <f t="shared" si="141"/>
        <v>0</v>
      </c>
      <c r="BJ136" s="57">
        <f t="shared" si="142"/>
        <v>0</v>
      </c>
      <c r="BK136" s="58">
        <f t="shared" si="143"/>
        <v>0</v>
      </c>
      <c r="BL136" s="57">
        <f t="shared" si="144"/>
        <v>0</v>
      </c>
      <c r="BM136" s="57">
        <f t="shared" si="145"/>
        <v>0</v>
      </c>
      <c r="BN136" s="57">
        <f t="shared" si="146"/>
        <v>0</v>
      </c>
      <c r="BQ136" s="57">
        <f t="shared" si="147"/>
        <v>0</v>
      </c>
      <c r="BR136" s="57">
        <f t="shared" si="148"/>
        <v>0</v>
      </c>
      <c r="BS136" s="57">
        <f t="shared" si="149"/>
        <v>0</v>
      </c>
      <c r="BT136" s="57">
        <f t="shared" si="150"/>
        <v>0</v>
      </c>
      <c r="BU136" s="57">
        <f t="shared" si="151"/>
        <v>0</v>
      </c>
      <c r="BV136" s="57">
        <f t="shared" si="152"/>
        <v>0</v>
      </c>
      <c r="BW136" s="57">
        <f t="shared" si="153"/>
        <v>0</v>
      </c>
      <c r="BX136" s="58">
        <f t="shared" si="154"/>
        <v>0</v>
      </c>
      <c r="BY136" s="57">
        <f t="shared" si="155"/>
        <v>0</v>
      </c>
      <c r="BZ136" s="57">
        <f t="shared" si="156"/>
        <v>0</v>
      </c>
      <c r="CA136" s="58">
        <f t="shared" si="157"/>
        <v>0</v>
      </c>
      <c r="CB136" s="57">
        <f t="shared" si="158"/>
        <v>0</v>
      </c>
      <c r="CC136" s="57">
        <f t="shared" si="159"/>
        <v>0</v>
      </c>
      <c r="CD136" s="57">
        <f t="shared" si="160"/>
        <v>0</v>
      </c>
      <c r="CE136" s="57">
        <f t="shared" si="161"/>
        <v>0</v>
      </c>
      <c r="CF136" s="57">
        <f t="shared" si="162"/>
        <v>0</v>
      </c>
      <c r="CG136" s="57">
        <f t="shared" si="163"/>
        <v>0</v>
      </c>
      <c r="CH136" s="57">
        <f t="shared" si="164"/>
        <v>0</v>
      </c>
      <c r="CI136" s="58">
        <f t="shared" si="165"/>
        <v>0</v>
      </c>
      <c r="CJ136" s="57">
        <f t="shared" si="166"/>
        <v>0</v>
      </c>
      <c r="CL136" s="30">
        <f>Obs_Time!B138</f>
        <v>254</v>
      </c>
      <c r="CM136" s="26">
        <f t="shared" si="174"/>
        <v>255</v>
      </c>
      <c r="CN136" s="20">
        <f t="shared" si="99"/>
        <v>0</v>
      </c>
      <c r="CO136" s="20">
        <f t="shared" si="100"/>
        <v>0</v>
      </c>
      <c r="CP136" s="20">
        <f t="shared" si="101"/>
        <v>0</v>
      </c>
      <c r="CQ136" s="106">
        <f t="shared" si="102"/>
        <v>0</v>
      </c>
      <c r="CR136" s="143"/>
      <c r="CS136" s="20">
        <f t="shared" si="103"/>
        <v>0</v>
      </c>
      <c r="CT136" s="20">
        <f t="shared" si="104"/>
        <v>0</v>
      </c>
      <c r="CW136" s="20">
        <f t="shared" si="105"/>
        <v>0</v>
      </c>
      <c r="CX136" s="20">
        <f t="shared" si="106"/>
        <v>0</v>
      </c>
      <c r="CY136" s="20">
        <f t="shared" si="107"/>
        <v>0</v>
      </c>
      <c r="CZ136" s="20">
        <f t="shared" si="108"/>
        <v>0</v>
      </c>
      <c r="DA136" s="20">
        <f t="shared" si="109"/>
        <v>0</v>
      </c>
      <c r="DB136" s="20">
        <f t="shared" si="110"/>
        <v>0</v>
      </c>
      <c r="DC136" s="20">
        <f t="shared" si="111"/>
        <v>0</v>
      </c>
      <c r="DD136" s="106">
        <f t="shared" si="112"/>
        <v>0</v>
      </c>
      <c r="DE136" s="20">
        <f t="shared" si="113"/>
        <v>0</v>
      </c>
      <c r="DF136" s="20">
        <f t="shared" si="114"/>
        <v>0</v>
      </c>
      <c r="DG136" s="106">
        <f t="shared" si="115"/>
        <v>0</v>
      </c>
      <c r="DH136" s="143"/>
      <c r="DI136" s="20">
        <f t="shared" si="116"/>
        <v>0</v>
      </c>
      <c r="DJ136" s="20">
        <f t="shared" si="117"/>
        <v>0</v>
      </c>
      <c r="DK136" s="20">
        <f t="shared" si="118"/>
        <v>0</v>
      </c>
      <c r="DL136" s="143"/>
      <c r="DM136" s="20">
        <f t="shared" si="119"/>
        <v>0</v>
      </c>
      <c r="DN136" s="20">
        <f t="shared" si="120"/>
        <v>0</v>
      </c>
      <c r="DO136" s="106">
        <f t="shared" si="121"/>
        <v>0</v>
      </c>
      <c r="DP136" s="20">
        <f t="shared" si="122"/>
        <v>0</v>
      </c>
      <c r="DR136" s="31">
        <f t="shared" si="168"/>
        <v>127</v>
      </c>
      <c r="DS136" s="26">
        <f t="shared" si="169"/>
        <v>127.5</v>
      </c>
      <c r="DT136" s="101">
        <f t="shared" si="123"/>
        <v>2.54</v>
      </c>
      <c r="DU136" s="101">
        <f t="shared" si="124"/>
        <v>0</v>
      </c>
      <c r="DV136" s="101">
        <f t="shared" si="125"/>
        <v>0</v>
      </c>
      <c r="DW136" s="102">
        <f t="shared" si="170"/>
        <v>111.37</v>
      </c>
      <c r="DX136" s="144"/>
      <c r="DY136" s="101">
        <f t="shared" si="171"/>
        <v>0</v>
      </c>
      <c r="DZ136" s="101">
        <f t="shared" si="172"/>
        <v>0</v>
      </c>
      <c r="EB136" s="84">
        <f>MODEL_DATA!B133</f>
        <v>127</v>
      </c>
      <c r="EC136" s="84">
        <f>MODEL_DATA!C133</f>
        <v>2.54</v>
      </c>
      <c r="ED136" s="84">
        <f>MODEL_DATA!D133</f>
        <v>0</v>
      </c>
      <c r="EE136" s="84">
        <f>MODEL_DATA!E133</f>
        <v>0</v>
      </c>
      <c r="EF136" s="84">
        <f>MODEL_DATA!F133</f>
        <v>0</v>
      </c>
      <c r="EG136" s="84">
        <f>MODEL_DATA!G133</f>
        <v>0</v>
      </c>
      <c r="EH136" s="84">
        <f>MODEL_DATA!H133</f>
        <v>0</v>
      </c>
      <c r="EI136" s="84">
        <f>MODEL_DATA!I133</f>
        <v>0</v>
      </c>
      <c r="EJ136" s="99">
        <f>MODEL_DATA!J133</f>
        <v>0</v>
      </c>
      <c r="EK136" s="84">
        <f>MODEL_DATA!K133</f>
        <v>0</v>
      </c>
      <c r="EL136" s="84">
        <f>MODEL_DATA!L133</f>
        <v>0</v>
      </c>
      <c r="EM136" s="99">
        <f>MODEL_DATA!M133</f>
        <v>23.15</v>
      </c>
      <c r="EN136" s="84">
        <f>MODEL_DATA!N133</f>
        <v>8.44</v>
      </c>
      <c r="EO136" s="84">
        <f>MODEL_DATA!O133</f>
        <v>0</v>
      </c>
      <c r="EP136" s="84">
        <f>MODEL_DATA!P133</f>
        <v>0</v>
      </c>
      <c r="EQ136" s="84">
        <f>MODEL_DATA!Q133</f>
        <v>88.22</v>
      </c>
      <c r="ER136" s="84">
        <f>MODEL_DATA!R133</f>
        <v>31.07</v>
      </c>
      <c r="ES136" s="84">
        <f>MODEL_DATA!S133</f>
        <v>0</v>
      </c>
      <c r="ET136" s="84">
        <f>MODEL_DATA!T133</f>
        <v>0</v>
      </c>
      <c r="EU136" s="99">
        <f>MODEL_DATA!U133</f>
        <v>0.02</v>
      </c>
      <c r="EV136" s="84">
        <f>MODEL_DATA!V133</f>
        <v>0</v>
      </c>
    </row>
    <row r="137" spans="32:152" x14ac:dyDescent="0.25">
      <c r="AF137" s="32">
        <f t="shared" si="175"/>
        <v>254</v>
      </c>
      <c r="AG137" s="61">
        <f t="shared" si="126"/>
        <v>0</v>
      </c>
      <c r="AH137" s="63">
        <f>INDEX(Obs_Time!$D$11:$T$211,  MATCH($AF137, Obs_Time!$B$11:$B$211, 0), MATCH(AH$4, Obs_Time!$D$3:$T$3, 0) )</f>
        <v>0</v>
      </c>
      <c r="AI137" s="61">
        <f t="shared" si="127"/>
        <v>0</v>
      </c>
      <c r="AJ137" s="63">
        <f>INDEX(Obs_Time!$D$11:$T$211,  MATCH($AF137, Obs_Time!$B$11:$B$211, 0), MATCH(AJ$4, Obs_Time!$D$3:$T$3, 0) )</f>
        <v>0</v>
      </c>
      <c r="AK137" s="61">
        <f t="shared" si="128"/>
        <v>0</v>
      </c>
      <c r="AL137" s="63">
        <f>INDEX(Obs_Time!$D$11:$T$211,  MATCH($AF137, Obs_Time!$B$11:$B$211, 0), MATCH(AL$4, Obs_Time!$D$3:$T$3, 0) )</f>
        <v>0</v>
      </c>
      <c r="AM137" s="61">
        <f t="shared" si="129"/>
        <v>0</v>
      </c>
      <c r="AN137" s="63">
        <f>INDEX(Obs_Time!$D$11:$T$211,  MATCH($AF137, Obs_Time!$B$11:$B$211, 0), MATCH(AN$4, Obs_Time!$D$3:$T$3, 0) )</f>
        <v>0</v>
      </c>
      <c r="AO137" s="61">
        <f t="shared" si="130"/>
        <v>0</v>
      </c>
      <c r="AP137" s="63">
        <f>INDEX(Obs_Time!$D$11:$T$211,  MATCH($AF137, Obs_Time!$B$11:$B$211, 0), MATCH(AP$4, Obs_Time!$D$3:$T$3, 0) )</f>
        <v>0</v>
      </c>
      <c r="AQ137" s="61">
        <f t="shared" si="131"/>
        <v>0</v>
      </c>
      <c r="AR137" s="63">
        <f>INDEX(Obs_Time!$D$11:$T$211,  MATCH($AF137, Obs_Time!$B$11:$B$211, 0), MATCH(AR$4, Obs_Time!$D$3:$T$3, 0) )</f>
        <v>0</v>
      </c>
      <c r="AS137" s="61">
        <f t="shared" si="132"/>
        <v>0</v>
      </c>
      <c r="AT137" s="63">
        <f>INDEX(Obs_Time!$D$11:$T$211,  MATCH($AF137, Obs_Time!$B$11:$B$211, 0), MATCH(AT$4, Obs_Time!$D$3:$T$3, 0) )</f>
        <v>0</v>
      </c>
      <c r="AU137" s="61">
        <f t="shared" si="133"/>
        <v>0</v>
      </c>
      <c r="AV137" s="63">
        <f>INDEX(Obs_Time!$D$11:$T$211,  MATCH($AF137, Obs_Time!$B$11:$B$211, 0), MATCH(AV$4, Obs_Time!$D$3:$T$3, 0) )</f>
        <v>0</v>
      </c>
      <c r="AW137" s="61">
        <f t="shared" si="134"/>
        <v>0</v>
      </c>
      <c r="AX137" s="63">
        <f>INDEX(Obs_Time!$D$11:$T$211,  MATCH($AF137, Obs_Time!$B$11:$B$211, 0), MATCH(AX$4, Obs_Time!$D$3:$T$3, 0) )</f>
        <v>0</v>
      </c>
      <c r="AY137" s="61">
        <f t="shared" si="135"/>
        <v>0</v>
      </c>
      <c r="AZ137" s="63">
        <f>INDEX(Obs_Time!$D$11:$T$211,  MATCH($AF137, Obs_Time!$B$11:$B$211, 0), MATCH(AZ$4, Obs_Time!$D$3:$T$3, 0) )</f>
        <v>0</v>
      </c>
      <c r="BA137" s="61">
        <f t="shared" si="136"/>
        <v>0</v>
      </c>
      <c r="BB137" s="63">
        <f>INDEX(Obs_Time!$D$11:$T$211,  MATCH($AF137, Obs_Time!$B$11:$B$211, 0), MATCH(BB$4, Obs_Time!$D$3:$T$3, 0) )</f>
        <v>0</v>
      </c>
      <c r="BC137" s="61">
        <f t="shared" si="137"/>
        <v>0</v>
      </c>
      <c r="BD137" s="63">
        <f>INDEX(Obs_Time!$D$11:$T$211,  MATCH($AF137, Obs_Time!$B$11:$B$211, 0), MATCH(BD$4, Obs_Time!$D$3:$T$3, 0) )</f>
        <v>0</v>
      </c>
      <c r="BF137" s="31">
        <f t="shared" si="173"/>
        <v>256</v>
      </c>
      <c r="BG137" s="31">
        <f t="shared" si="139"/>
        <v>257</v>
      </c>
      <c r="BH137" s="57">
        <f t="shared" si="140"/>
        <v>0</v>
      </c>
      <c r="BI137" s="57">
        <f t="shared" si="141"/>
        <v>0</v>
      </c>
      <c r="BJ137" s="57">
        <f t="shared" si="142"/>
        <v>0</v>
      </c>
      <c r="BK137" s="58">
        <f t="shared" si="143"/>
        <v>0</v>
      </c>
      <c r="BL137" s="57">
        <f t="shared" si="144"/>
        <v>0</v>
      </c>
      <c r="BM137" s="57">
        <f t="shared" si="145"/>
        <v>0</v>
      </c>
      <c r="BN137" s="57">
        <f t="shared" si="146"/>
        <v>0</v>
      </c>
      <c r="BQ137" s="57">
        <f t="shared" si="147"/>
        <v>0</v>
      </c>
      <c r="BR137" s="57">
        <f t="shared" si="148"/>
        <v>0</v>
      </c>
      <c r="BS137" s="57">
        <f t="shared" si="149"/>
        <v>0</v>
      </c>
      <c r="BT137" s="57">
        <f t="shared" si="150"/>
        <v>0</v>
      </c>
      <c r="BU137" s="57">
        <f t="shared" si="151"/>
        <v>0</v>
      </c>
      <c r="BV137" s="57">
        <f t="shared" si="152"/>
        <v>0</v>
      </c>
      <c r="BW137" s="57">
        <f t="shared" si="153"/>
        <v>0</v>
      </c>
      <c r="BX137" s="58">
        <f t="shared" si="154"/>
        <v>0</v>
      </c>
      <c r="BY137" s="57">
        <f t="shared" si="155"/>
        <v>0</v>
      </c>
      <c r="BZ137" s="57">
        <f t="shared" si="156"/>
        <v>0</v>
      </c>
      <c r="CA137" s="58">
        <f t="shared" si="157"/>
        <v>0</v>
      </c>
      <c r="CB137" s="57">
        <f t="shared" si="158"/>
        <v>0</v>
      </c>
      <c r="CC137" s="57">
        <f t="shared" si="159"/>
        <v>0</v>
      </c>
      <c r="CD137" s="57">
        <f t="shared" si="160"/>
        <v>0</v>
      </c>
      <c r="CE137" s="57">
        <f t="shared" si="161"/>
        <v>0</v>
      </c>
      <c r="CF137" s="57">
        <f t="shared" si="162"/>
        <v>0</v>
      </c>
      <c r="CG137" s="57">
        <f t="shared" si="163"/>
        <v>0</v>
      </c>
      <c r="CH137" s="57">
        <f t="shared" si="164"/>
        <v>0</v>
      </c>
      <c r="CI137" s="58">
        <f t="shared" si="165"/>
        <v>0</v>
      </c>
      <c r="CJ137" s="57">
        <f t="shared" si="166"/>
        <v>0</v>
      </c>
      <c r="CL137" s="30">
        <f>Obs_Time!B139</f>
        <v>256</v>
      </c>
      <c r="CM137" s="26">
        <f t="shared" si="174"/>
        <v>257</v>
      </c>
      <c r="CN137" s="20">
        <f t="shared" ref="CN137:CN200" si="176">SUMIFS(DT:DT,$DR:$DR,"&gt;="&amp;$CL137,$DR:$DR,"&lt;"&amp;$CL138)</f>
        <v>0</v>
      </c>
      <c r="CO137" s="20">
        <f t="shared" ref="CO137:CO200" si="177">SUMIFS(DU:DU,$DR:$DR,"&gt;="&amp;$CL137,$DR:$DR,"&lt;"&amp;$CL138)</f>
        <v>0</v>
      </c>
      <c r="CP137" s="20">
        <f t="shared" ref="CP137:CP200" si="178">SUMIFS(DV:DV,$DR:$DR,"&gt;="&amp;$CL137,$DR:$DR,"&lt;"&amp;$CL138)</f>
        <v>0</v>
      </c>
      <c r="CQ137" s="106">
        <f t="shared" ref="CQ137:CQ200" si="179">SUMIFS(DW:DW,$DR:$DR,"&gt;="&amp;$CL137,$DR:$DR,"&lt;"&amp;$CL138)</f>
        <v>0</v>
      </c>
      <c r="CR137" s="143"/>
      <c r="CS137" s="20">
        <f t="shared" ref="CS137:CS200" si="180">SUMIFS(DY:DY,$DR:$DR,"&gt;="&amp;$CL137,$DR:$DR,"&lt;"&amp;$CL138)</f>
        <v>0</v>
      </c>
      <c r="CT137" s="20">
        <f t="shared" ref="CT137:CT200" si="181">SUMIFS(DZ:DZ,$DR:$DR,"&gt;="&amp;$CL137,$DR:$DR,"&lt;"&amp;$CL138)</f>
        <v>0</v>
      </c>
      <c r="CW137" s="20">
        <f t="shared" ref="CW137:CW200" si="182">SUMIFS(EC:EC,$DR:$DR,"&gt;="&amp;$CL137,$DR:$DR,"&lt;"&amp;$CL138)</f>
        <v>0</v>
      </c>
      <c r="CX137" s="20">
        <f t="shared" ref="CX137:CX200" si="183">SUMIFS(ED:ED,$DR:$DR,"&gt;="&amp;$CL137,$DR:$DR,"&lt;"&amp;$CL138)</f>
        <v>0</v>
      </c>
      <c r="CY137" s="20">
        <f t="shared" ref="CY137:CY200" si="184">SUMIFS(EE:EE,$DR:$DR,"&gt;="&amp;$CL137,$DR:$DR,"&lt;"&amp;$CL138)</f>
        <v>0</v>
      </c>
      <c r="CZ137" s="20">
        <f t="shared" ref="CZ137:CZ200" si="185">SUMIFS(EF:EF,$DR:$DR,"&gt;="&amp;$CL137,$DR:$DR,"&lt;"&amp;$CL138)</f>
        <v>0</v>
      </c>
      <c r="DA137" s="20">
        <f t="shared" ref="DA137:DA200" si="186">SUMIFS(EG:EG,$DR:$DR,"&gt;="&amp;$CL137,$DR:$DR,"&lt;"&amp;$CL138)</f>
        <v>0</v>
      </c>
      <c r="DB137" s="20">
        <f t="shared" ref="DB137:DB200" si="187">SUMIFS(EH:EH,$DR:$DR,"&gt;="&amp;$CL137,$DR:$DR,"&lt;"&amp;$CL138)</f>
        <v>0</v>
      </c>
      <c r="DC137" s="20">
        <f t="shared" ref="DC137:DC200" si="188">SUMIFS(EI:EI,$DR:$DR,"&gt;="&amp;$CL137,$DR:$DR,"&lt;"&amp;$CL138)</f>
        <v>0</v>
      </c>
      <c r="DD137" s="106">
        <f t="shared" ref="DD137:DD200" si="189">SUMIFS(EJ:EJ,$DR:$DR,"&gt;="&amp;$CL137,$DR:$DR,"&lt;"&amp;$CL138)</f>
        <v>0</v>
      </c>
      <c r="DE137" s="20">
        <f t="shared" ref="DE137:DE200" si="190">SUMIFS(EK:EK,$DR:$DR,"&gt;="&amp;$CL137,$DR:$DR,"&lt;"&amp;$CL138)</f>
        <v>0</v>
      </c>
      <c r="DF137" s="20">
        <f t="shared" ref="DF137:DF200" si="191">SUMIFS(EL:EL,$DR:$DR,"&gt;="&amp;$CL137,$DR:$DR,"&lt;"&amp;$CL138)</f>
        <v>0</v>
      </c>
      <c r="DG137" s="106">
        <f t="shared" ref="DG137:DG200" si="192">SUMIFS(EM:EM,$DR:$DR,"&gt;="&amp;$CL137,$DR:$DR,"&lt;"&amp;$CL138)</f>
        <v>0</v>
      </c>
      <c r="DH137" s="143"/>
      <c r="DI137" s="20">
        <f t="shared" ref="DI137:DI200" si="193">SUMIFS(EO:EO,$DR:$DR,"&gt;="&amp;$CL137,$DR:$DR,"&lt;"&amp;$CL138)</f>
        <v>0</v>
      </c>
      <c r="DJ137" s="20">
        <f t="shared" ref="DJ137:DJ200" si="194">SUMIFS(EP:EP,$DR:$DR,"&gt;="&amp;$CL137,$DR:$DR,"&lt;"&amp;$CL138)</f>
        <v>0</v>
      </c>
      <c r="DK137" s="20">
        <f t="shared" ref="DK137:DK200" si="195">SUMIFS(EQ:EQ,$DR:$DR,"&gt;="&amp;$CL137,$DR:$DR,"&lt;"&amp;$CL138)</f>
        <v>0</v>
      </c>
      <c r="DL137" s="143"/>
      <c r="DM137" s="20">
        <f t="shared" ref="DM137:DM200" si="196">SUMIFS(ES:ES,$DR:$DR,"&gt;="&amp;$CL137,$DR:$DR,"&lt;"&amp;$CL138)</f>
        <v>0</v>
      </c>
      <c r="DN137" s="20">
        <f t="shared" ref="DN137:DN200" si="197">SUMIFS(ET:ET,$DR:$DR,"&gt;="&amp;$CL137,$DR:$DR,"&lt;"&amp;$CL138)</f>
        <v>0</v>
      </c>
      <c r="DO137" s="106">
        <f t="shared" ref="DO137:DO200" si="198">SUMIFS(EU:EU,$DR:$DR,"&gt;="&amp;$CL137,$DR:$DR,"&lt;"&amp;$CL138)</f>
        <v>0</v>
      </c>
      <c r="DP137" s="20">
        <f t="shared" ref="DP137:DP200" si="199">SUMIFS(EV:EV,$DR:$DR,"&gt;="&amp;$CL137,$DR:$DR,"&lt;"&amp;$CL138)</f>
        <v>0</v>
      </c>
      <c r="DR137" s="31">
        <f t="shared" si="168"/>
        <v>128</v>
      </c>
      <c r="DS137" s="26">
        <f t="shared" si="169"/>
        <v>128.5</v>
      </c>
      <c r="DT137" s="101">
        <f t="shared" ref="DT137:DT200" si="200">SUM(EC137:EI137)</f>
        <v>2.37</v>
      </c>
      <c r="DU137" s="101">
        <f t="shared" ref="DU137:DU200" si="201">ED137 + EE137</f>
        <v>0</v>
      </c>
      <c r="DV137" s="101">
        <f t="shared" ref="DV137:DV200" si="202">EH137 + EI137</f>
        <v>0</v>
      </c>
      <c r="DW137" s="102">
        <f t="shared" si="170"/>
        <v>129.59</v>
      </c>
      <c r="DX137" s="144"/>
      <c r="DY137" s="101">
        <f t="shared" si="171"/>
        <v>0</v>
      </c>
      <c r="DZ137" s="101">
        <f t="shared" si="172"/>
        <v>0</v>
      </c>
      <c r="EB137" s="84">
        <f>MODEL_DATA!B134</f>
        <v>128</v>
      </c>
      <c r="EC137" s="84">
        <f>MODEL_DATA!C134</f>
        <v>2.37</v>
      </c>
      <c r="ED137" s="84">
        <f>MODEL_DATA!D134</f>
        <v>0</v>
      </c>
      <c r="EE137" s="84">
        <f>MODEL_DATA!E134</f>
        <v>0</v>
      </c>
      <c r="EF137" s="84">
        <f>MODEL_DATA!F134</f>
        <v>0</v>
      </c>
      <c r="EG137" s="84">
        <f>MODEL_DATA!G134</f>
        <v>0</v>
      </c>
      <c r="EH137" s="84">
        <f>MODEL_DATA!H134</f>
        <v>0</v>
      </c>
      <c r="EI137" s="84">
        <f>MODEL_DATA!I134</f>
        <v>0</v>
      </c>
      <c r="EJ137" s="99">
        <f>MODEL_DATA!J134</f>
        <v>0</v>
      </c>
      <c r="EK137" s="84">
        <f>MODEL_DATA!K134</f>
        <v>0</v>
      </c>
      <c r="EL137" s="84">
        <f>MODEL_DATA!L134</f>
        <v>0</v>
      </c>
      <c r="EM137" s="99">
        <f>MODEL_DATA!M134</f>
        <v>17.739999999999998</v>
      </c>
      <c r="EN137" s="84">
        <f>MODEL_DATA!N134</f>
        <v>8.98</v>
      </c>
      <c r="EO137" s="84">
        <f>MODEL_DATA!O134</f>
        <v>0</v>
      </c>
      <c r="EP137" s="84">
        <f>MODEL_DATA!P134</f>
        <v>0</v>
      </c>
      <c r="EQ137" s="84">
        <f>MODEL_DATA!Q134</f>
        <v>111.85</v>
      </c>
      <c r="ER137" s="84">
        <f>MODEL_DATA!R134</f>
        <v>22.87</v>
      </c>
      <c r="ES137" s="84">
        <f>MODEL_DATA!S134</f>
        <v>0</v>
      </c>
      <c r="ET137" s="84">
        <f>MODEL_DATA!T134</f>
        <v>0</v>
      </c>
      <c r="EU137" s="99">
        <f>MODEL_DATA!U134</f>
        <v>0.03</v>
      </c>
      <c r="EV137" s="84">
        <f>MODEL_DATA!V134</f>
        <v>0</v>
      </c>
    </row>
    <row r="138" spans="32:152" x14ac:dyDescent="0.25">
      <c r="AF138" s="32">
        <f t="shared" si="175"/>
        <v>256</v>
      </c>
      <c r="AG138" s="61">
        <f t="shared" ref="AG138:AG201" si="203">INDEX($BH$9:$CJ$209,  MATCH($AF138, $BF$9:$BF$209, 0), MATCH(AG$4, $BH$3:$CJ$3, 0) )</f>
        <v>0</v>
      </c>
      <c r="AH138" s="63">
        <f>INDEX(Obs_Time!$D$11:$T$211,  MATCH($AF138, Obs_Time!$B$11:$B$211, 0), MATCH(AH$4, Obs_Time!$D$3:$T$3, 0) )</f>
        <v>0</v>
      </c>
      <c r="AI138" s="61">
        <f t="shared" ref="AI138:AI201" si="204">INDEX($BH$9:$CJ$209,  MATCH($AF138, $BF$9:$BF$209, 0), MATCH(AI$4, $BH$3:$CJ$3, 0) )</f>
        <v>0</v>
      </c>
      <c r="AJ138" s="63">
        <f>INDEX(Obs_Time!$D$11:$T$211,  MATCH($AF138, Obs_Time!$B$11:$B$211, 0), MATCH(AJ$4, Obs_Time!$D$3:$T$3, 0) )</f>
        <v>0</v>
      </c>
      <c r="AK138" s="61">
        <f t="shared" ref="AK138:AK201" si="205">INDEX($BH$9:$CJ$209,  MATCH($AF138, $BF$9:$BF$209, 0), MATCH(AK$4, $BH$3:$CJ$3, 0) )</f>
        <v>0</v>
      </c>
      <c r="AL138" s="63">
        <f>INDEX(Obs_Time!$D$11:$T$211,  MATCH($AF138, Obs_Time!$B$11:$B$211, 0), MATCH(AL$4, Obs_Time!$D$3:$T$3, 0) )</f>
        <v>0</v>
      </c>
      <c r="AM138" s="61">
        <f t="shared" ref="AM138:AM201" si="206">INDEX($BH$9:$CJ$209,  MATCH($AF138, $BF$9:$BF$209, 0), MATCH(AM$4, $BH$3:$CJ$3, 0) )</f>
        <v>0</v>
      </c>
      <c r="AN138" s="63">
        <f>INDEX(Obs_Time!$D$11:$T$211,  MATCH($AF138, Obs_Time!$B$11:$B$211, 0), MATCH(AN$4, Obs_Time!$D$3:$T$3, 0) )</f>
        <v>0</v>
      </c>
      <c r="AO138" s="61">
        <f t="shared" ref="AO138:AO201" si="207">INDEX($BH$9:$CJ$209,  MATCH($AF138, $BF$9:$BF$209, 0), MATCH(AO$4, $BH$3:$CJ$3, 0) )</f>
        <v>0</v>
      </c>
      <c r="AP138" s="63">
        <f>INDEX(Obs_Time!$D$11:$T$211,  MATCH($AF138, Obs_Time!$B$11:$B$211, 0), MATCH(AP$4, Obs_Time!$D$3:$T$3, 0) )</f>
        <v>0</v>
      </c>
      <c r="AQ138" s="61">
        <f t="shared" ref="AQ138:AQ201" si="208">INDEX($BH$9:$CJ$209,  MATCH($AF138, $BF$9:$BF$209, 0), MATCH(AQ$4, $BH$3:$CJ$3, 0) )</f>
        <v>0</v>
      </c>
      <c r="AR138" s="63">
        <f>INDEX(Obs_Time!$D$11:$T$211,  MATCH($AF138, Obs_Time!$B$11:$B$211, 0), MATCH(AR$4, Obs_Time!$D$3:$T$3, 0) )</f>
        <v>0</v>
      </c>
      <c r="AS138" s="61">
        <f t="shared" ref="AS138:AS201" si="209">INDEX($BH$9:$CJ$209,  MATCH($AF138, $BF$9:$BF$209, 0), MATCH(AS$4, $BH$3:$CJ$3, 0) )</f>
        <v>0</v>
      </c>
      <c r="AT138" s="63">
        <f>INDEX(Obs_Time!$D$11:$T$211,  MATCH($AF138, Obs_Time!$B$11:$B$211, 0), MATCH(AT$4, Obs_Time!$D$3:$T$3, 0) )</f>
        <v>0</v>
      </c>
      <c r="AU138" s="61">
        <f t="shared" ref="AU138:AU201" si="210">INDEX($BH$9:$CJ$209,  MATCH($AF138, $BF$9:$BF$209, 0), MATCH(AU$4, $BH$3:$CJ$3, 0) )</f>
        <v>0</v>
      </c>
      <c r="AV138" s="63">
        <f>INDEX(Obs_Time!$D$11:$T$211,  MATCH($AF138, Obs_Time!$B$11:$B$211, 0), MATCH(AV$4, Obs_Time!$D$3:$T$3, 0) )</f>
        <v>0</v>
      </c>
      <c r="AW138" s="61">
        <f t="shared" ref="AW138:AW201" si="211">INDEX($BH$9:$CJ$209,  MATCH($AF138, $BF$9:$BF$209, 0), MATCH(AW$4, $BH$3:$CJ$3, 0) )</f>
        <v>0</v>
      </c>
      <c r="AX138" s="63">
        <f>INDEX(Obs_Time!$D$11:$T$211,  MATCH($AF138, Obs_Time!$B$11:$B$211, 0), MATCH(AX$4, Obs_Time!$D$3:$T$3, 0) )</f>
        <v>0</v>
      </c>
      <c r="AY138" s="61">
        <f t="shared" ref="AY138:AY201" si="212">INDEX($BH$9:$CJ$209,  MATCH($AF138, $BF$9:$BF$209, 0), MATCH(AY$4, $BH$3:$CJ$3, 0) )</f>
        <v>0</v>
      </c>
      <c r="AZ138" s="63">
        <f>INDEX(Obs_Time!$D$11:$T$211,  MATCH($AF138, Obs_Time!$B$11:$B$211, 0), MATCH(AZ$4, Obs_Time!$D$3:$T$3, 0) )</f>
        <v>0</v>
      </c>
      <c r="BA138" s="61">
        <f t="shared" ref="BA138:BA201" si="213">INDEX($BH$9:$CJ$209,  MATCH($AF138, $BF$9:$BF$209, 0), MATCH(BA$4, $BH$3:$CJ$3, 0) )</f>
        <v>0</v>
      </c>
      <c r="BB138" s="63">
        <f>INDEX(Obs_Time!$D$11:$T$211,  MATCH($AF138, Obs_Time!$B$11:$B$211, 0), MATCH(BB$4, Obs_Time!$D$3:$T$3, 0) )</f>
        <v>0</v>
      </c>
      <c r="BC138" s="61">
        <f t="shared" ref="BC138:BC201" si="214">INDEX($BH$9:$CJ$209,  MATCH($AF138, $BF$9:$BF$209, 0), MATCH(BC$4, $BH$3:$CJ$3, 0) )</f>
        <v>0</v>
      </c>
      <c r="BD138" s="63">
        <f>INDEX(Obs_Time!$D$11:$T$211,  MATCH($AF138, Obs_Time!$B$11:$B$211, 0), MATCH(BD$4, Obs_Time!$D$3:$T$3, 0) )</f>
        <v>0</v>
      </c>
      <c r="BF138" s="31">
        <f t="shared" ref="BF138:BF201" si="215">$CL138</f>
        <v>258</v>
      </c>
      <c r="BG138" s="31">
        <f t="shared" ref="BG138:BG201" si="216">$CM138</f>
        <v>259</v>
      </c>
      <c r="BH138" s="57">
        <f t="shared" ref="BH138:BH201" si="217">IFERROR(CN138 / CN$6,  0)</f>
        <v>0</v>
      </c>
      <c r="BI138" s="57">
        <f t="shared" ref="BI138:BI201" si="218">IFERROR(CO138 / CO$6,  0)</f>
        <v>0</v>
      </c>
      <c r="BJ138" s="57">
        <f t="shared" ref="BJ138:BJ201" si="219">IFERROR(CP138 / CP$6,  0)</f>
        <v>0</v>
      </c>
      <c r="BK138" s="58">
        <f t="shared" ref="BK138:BK201" si="220">IFERROR(CQ138 / CQ$6,  0)</f>
        <v>0</v>
      </c>
      <c r="BL138" s="57">
        <f t="shared" ref="BL138:BL201" si="221">IFERROR(CR138 / CR$6,  0)</f>
        <v>0</v>
      </c>
      <c r="BM138" s="57">
        <f t="shared" ref="BM138:BM201" si="222">IFERROR(CS138 / CS$6,  0)</f>
        <v>0</v>
      </c>
      <c r="BN138" s="57">
        <f t="shared" ref="BN138:BN201" si="223">IFERROR(CT138 / CT$6,  0)</f>
        <v>0</v>
      </c>
      <c r="BQ138" s="57">
        <f t="shared" ref="BQ138:BQ201" si="224">IFERROR(CW138 / CW$6,  0)</f>
        <v>0</v>
      </c>
      <c r="BR138" s="57">
        <f t="shared" ref="BR138:BR201" si="225">IFERROR(CX138 / CX$6,  0)</f>
        <v>0</v>
      </c>
      <c r="BS138" s="57">
        <f t="shared" ref="BS138:BS201" si="226">IFERROR(CY138 / CY$6,  0)</f>
        <v>0</v>
      </c>
      <c r="BT138" s="57">
        <f t="shared" ref="BT138:BT201" si="227">IFERROR(CZ138 / CZ$6,  0)</f>
        <v>0</v>
      </c>
      <c r="BU138" s="57">
        <f t="shared" ref="BU138:BU201" si="228">IFERROR(DA138 / DA$6,  0)</f>
        <v>0</v>
      </c>
      <c r="BV138" s="57">
        <f t="shared" ref="BV138:BV201" si="229">IFERROR(DB138 / DB$6,  0)</f>
        <v>0</v>
      </c>
      <c r="BW138" s="57">
        <f t="shared" ref="BW138:BW201" si="230">IFERROR(DC138 / DC$6,  0)</f>
        <v>0</v>
      </c>
      <c r="BX138" s="58">
        <f t="shared" ref="BX138:BX201" si="231">IFERROR(DD138 / DD$6,  0)</f>
        <v>0</v>
      </c>
      <c r="BY138" s="57">
        <f t="shared" ref="BY138:BY201" si="232">IFERROR(DE138 / DE$6,  0)</f>
        <v>0</v>
      </c>
      <c r="BZ138" s="57">
        <f t="shared" ref="BZ138:BZ201" si="233">IFERROR(DF138 / DF$6,  0)</f>
        <v>0</v>
      </c>
      <c r="CA138" s="58">
        <f t="shared" ref="CA138:CA201" si="234">IFERROR(DG138 / DG$6,  0)</f>
        <v>0</v>
      </c>
      <c r="CB138" s="57">
        <f t="shared" ref="CB138:CB201" si="235">IFERROR(DH138 / DH$6,  0)</f>
        <v>0</v>
      </c>
      <c r="CC138" s="57">
        <f t="shared" ref="CC138:CC201" si="236">IFERROR(DI138 / DI$6,  0)</f>
        <v>0</v>
      </c>
      <c r="CD138" s="57">
        <f t="shared" ref="CD138:CD201" si="237">IFERROR(DJ138 / DJ$6,  0)</f>
        <v>0</v>
      </c>
      <c r="CE138" s="57">
        <f t="shared" ref="CE138:CE201" si="238">IFERROR(DK138 / DK$6,  0)</f>
        <v>0</v>
      </c>
      <c r="CF138" s="57">
        <f t="shared" ref="CF138:CF201" si="239">IFERROR(DL138 / DL$6,  0)</f>
        <v>0</v>
      </c>
      <c r="CG138" s="57">
        <f t="shared" ref="CG138:CG201" si="240">IFERROR(DM138 / DM$6,  0)</f>
        <v>0</v>
      </c>
      <c r="CH138" s="57">
        <f t="shared" ref="CH138:CH201" si="241">IFERROR(DN138 / DN$6,  0)</f>
        <v>0</v>
      </c>
      <c r="CI138" s="58">
        <f t="shared" ref="CI138:CI201" si="242">IFERROR(DO138 / DO$6,  0)</f>
        <v>0</v>
      </c>
      <c r="CJ138" s="57">
        <f t="shared" ref="CJ138:CJ201" si="243">IFERROR(DP138 / DP$6,  0)</f>
        <v>0</v>
      </c>
      <c r="CL138" s="30">
        <f>Obs_Time!B140</f>
        <v>258</v>
      </c>
      <c r="CM138" s="26">
        <f t="shared" si="174"/>
        <v>259</v>
      </c>
      <c r="CN138" s="20">
        <f t="shared" si="176"/>
        <v>0</v>
      </c>
      <c r="CO138" s="20">
        <f t="shared" si="177"/>
        <v>0</v>
      </c>
      <c r="CP138" s="20">
        <f t="shared" si="178"/>
        <v>0</v>
      </c>
      <c r="CQ138" s="106">
        <f t="shared" si="179"/>
        <v>0</v>
      </c>
      <c r="CR138" s="143"/>
      <c r="CS138" s="20">
        <f t="shared" si="180"/>
        <v>0</v>
      </c>
      <c r="CT138" s="20">
        <f t="shared" si="181"/>
        <v>0</v>
      </c>
      <c r="CW138" s="20">
        <f t="shared" si="182"/>
        <v>0</v>
      </c>
      <c r="CX138" s="20">
        <f t="shared" si="183"/>
        <v>0</v>
      </c>
      <c r="CY138" s="20">
        <f t="shared" si="184"/>
        <v>0</v>
      </c>
      <c r="CZ138" s="20">
        <f t="shared" si="185"/>
        <v>0</v>
      </c>
      <c r="DA138" s="20">
        <f t="shared" si="186"/>
        <v>0</v>
      </c>
      <c r="DB138" s="20">
        <f t="shared" si="187"/>
        <v>0</v>
      </c>
      <c r="DC138" s="20">
        <f t="shared" si="188"/>
        <v>0</v>
      </c>
      <c r="DD138" s="106">
        <f t="shared" si="189"/>
        <v>0</v>
      </c>
      <c r="DE138" s="20">
        <f t="shared" si="190"/>
        <v>0</v>
      </c>
      <c r="DF138" s="20">
        <f t="shared" si="191"/>
        <v>0</v>
      </c>
      <c r="DG138" s="106">
        <f t="shared" si="192"/>
        <v>0</v>
      </c>
      <c r="DH138" s="143"/>
      <c r="DI138" s="20">
        <f t="shared" si="193"/>
        <v>0</v>
      </c>
      <c r="DJ138" s="20">
        <f t="shared" si="194"/>
        <v>0</v>
      </c>
      <c r="DK138" s="20">
        <f t="shared" si="195"/>
        <v>0</v>
      </c>
      <c r="DL138" s="143"/>
      <c r="DM138" s="20">
        <f t="shared" si="196"/>
        <v>0</v>
      </c>
      <c r="DN138" s="20">
        <f t="shared" si="197"/>
        <v>0</v>
      </c>
      <c r="DO138" s="106">
        <f t="shared" si="198"/>
        <v>0</v>
      </c>
      <c r="DP138" s="20">
        <f t="shared" si="199"/>
        <v>0</v>
      </c>
      <c r="DR138" s="31">
        <f t="shared" ref="DR138:DR201" si="244">$EB138</f>
        <v>129</v>
      </c>
      <c r="DS138" s="26">
        <f t="shared" ref="DS138:DS201" si="245">AVERAGE(DR138:DR139)</f>
        <v>129.5</v>
      </c>
      <c r="DT138" s="101">
        <f t="shared" si="200"/>
        <v>2.4</v>
      </c>
      <c r="DU138" s="101">
        <f t="shared" si="201"/>
        <v>0</v>
      </c>
      <c r="DV138" s="101">
        <f t="shared" si="202"/>
        <v>0</v>
      </c>
      <c r="DW138" s="102">
        <f t="shared" ref="DW138:DW201" si="246">EM138 + EQ138</f>
        <v>81.900000000000006</v>
      </c>
      <c r="DX138" s="144"/>
      <c r="DY138" s="101">
        <f t="shared" ref="DY138:DY201" si="247">EO138 + ES138</f>
        <v>0</v>
      </c>
      <c r="DZ138" s="101">
        <f t="shared" ref="DZ138:DZ201" si="248">EP138 + ET138</f>
        <v>0</v>
      </c>
      <c r="EB138" s="84">
        <f>MODEL_DATA!B135</f>
        <v>129</v>
      </c>
      <c r="EC138" s="84">
        <f>MODEL_DATA!C135</f>
        <v>2.4</v>
      </c>
      <c r="ED138" s="84">
        <f>MODEL_DATA!D135</f>
        <v>0</v>
      </c>
      <c r="EE138" s="84">
        <f>MODEL_DATA!E135</f>
        <v>0</v>
      </c>
      <c r="EF138" s="84">
        <f>MODEL_DATA!F135</f>
        <v>0</v>
      </c>
      <c r="EG138" s="84">
        <f>MODEL_DATA!G135</f>
        <v>0</v>
      </c>
      <c r="EH138" s="84">
        <f>MODEL_DATA!H135</f>
        <v>0</v>
      </c>
      <c r="EI138" s="84">
        <f>MODEL_DATA!I135</f>
        <v>0</v>
      </c>
      <c r="EJ138" s="99">
        <f>MODEL_DATA!J135</f>
        <v>0</v>
      </c>
      <c r="EK138" s="84">
        <f>MODEL_DATA!K135</f>
        <v>0</v>
      </c>
      <c r="EL138" s="84">
        <f>MODEL_DATA!L135</f>
        <v>0</v>
      </c>
      <c r="EM138" s="99">
        <f>MODEL_DATA!M135</f>
        <v>12.7</v>
      </c>
      <c r="EN138" s="84">
        <f>MODEL_DATA!N135</f>
        <v>8.73</v>
      </c>
      <c r="EO138" s="84">
        <f>MODEL_DATA!O135</f>
        <v>0</v>
      </c>
      <c r="EP138" s="84">
        <f>MODEL_DATA!P135</f>
        <v>0</v>
      </c>
      <c r="EQ138" s="84">
        <f>MODEL_DATA!Q135</f>
        <v>69.2</v>
      </c>
      <c r="ER138" s="84">
        <f>MODEL_DATA!R135</f>
        <v>21.78</v>
      </c>
      <c r="ES138" s="84">
        <f>MODEL_DATA!S135</f>
        <v>0</v>
      </c>
      <c r="ET138" s="84">
        <f>MODEL_DATA!T135</f>
        <v>0</v>
      </c>
      <c r="EU138" s="99">
        <f>MODEL_DATA!U135</f>
        <v>0.05</v>
      </c>
      <c r="EV138" s="84">
        <f>MODEL_DATA!V135</f>
        <v>0</v>
      </c>
    </row>
    <row r="139" spans="32:152" x14ac:dyDescent="0.25">
      <c r="AF139" s="32">
        <f t="shared" si="175"/>
        <v>258</v>
      </c>
      <c r="AG139" s="61">
        <f t="shared" si="203"/>
        <v>0</v>
      </c>
      <c r="AH139" s="63">
        <f>INDEX(Obs_Time!$D$11:$T$211,  MATCH($AF139, Obs_Time!$B$11:$B$211, 0), MATCH(AH$4, Obs_Time!$D$3:$T$3, 0) )</f>
        <v>0</v>
      </c>
      <c r="AI139" s="61">
        <f t="shared" si="204"/>
        <v>0</v>
      </c>
      <c r="AJ139" s="63">
        <f>INDEX(Obs_Time!$D$11:$T$211,  MATCH($AF139, Obs_Time!$B$11:$B$211, 0), MATCH(AJ$4, Obs_Time!$D$3:$T$3, 0) )</f>
        <v>0</v>
      </c>
      <c r="AK139" s="61">
        <f t="shared" si="205"/>
        <v>0</v>
      </c>
      <c r="AL139" s="63">
        <f>INDEX(Obs_Time!$D$11:$T$211,  MATCH($AF139, Obs_Time!$B$11:$B$211, 0), MATCH(AL$4, Obs_Time!$D$3:$T$3, 0) )</f>
        <v>0</v>
      </c>
      <c r="AM139" s="61">
        <f t="shared" si="206"/>
        <v>0</v>
      </c>
      <c r="AN139" s="63">
        <f>INDEX(Obs_Time!$D$11:$T$211,  MATCH($AF139, Obs_Time!$B$11:$B$211, 0), MATCH(AN$4, Obs_Time!$D$3:$T$3, 0) )</f>
        <v>0</v>
      </c>
      <c r="AO139" s="61">
        <f t="shared" si="207"/>
        <v>0</v>
      </c>
      <c r="AP139" s="63">
        <f>INDEX(Obs_Time!$D$11:$T$211,  MATCH($AF139, Obs_Time!$B$11:$B$211, 0), MATCH(AP$4, Obs_Time!$D$3:$T$3, 0) )</f>
        <v>0</v>
      </c>
      <c r="AQ139" s="61">
        <f t="shared" si="208"/>
        <v>0</v>
      </c>
      <c r="AR139" s="63">
        <f>INDEX(Obs_Time!$D$11:$T$211,  MATCH($AF139, Obs_Time!$B$11:$B$211, 0), MATCH(AR$4, Obs_Time!$D$3:$T$3, 0) )</f>
        <v>0</v>
      </c>
      <c r="AS139" s="61">
        <f t="shared" si="209"/>
        <v>0</v>
      </c>
      <c r="AT139" s="63">
        <f>INDEX(Obs_Time!$D$11:$T$211,  MATCH($AF139, Obs_Time!$B$11:$B$211, 0), MATCH(AT$4, Obs_Time!$D$3:$T$3, 0) )</f>
        <v>0</v>
      </c>
      <c r="AU139" s="61">
        <f t="shared" si="210"/>
        <v>0</v>
      </c>
      <c r="AV139" s="63">
        <f>INDEX(Obs_Time!$D$11:$T$211,  MATCH($AF139, Obs_Time!$B$11:$B$211, 0), MATCH(AV$4, Obs_Time!$D$3:$T$3, 0) )</f>
        <v>0</v>
      </c>
      <c r="AW139" s="61">
        <f t="shared" si="211"/>
        <v>0</v>
      </c>
      <c r="AX139" s="63">
        <f>INDEX(Obs_Time!$D$11:$T$211,  MATCH($AF139, Obs_Time!$B$11:$B$211, 0), MATCH(AX$4, Obs_Time!$D$3:$T$3, 0) )</f>
        <v>0</v>
      </c>
      <c r="AY139" s="61">
        <f t="shared" si="212"/>
        <v>0</v>
      </c>
      <c r="AZ139" s="63">
        <f>INDEX(Obs_Time!$D$11:$T$211,  MATCH($AF139, Obs_Time!$B$11:$B$211, 0), MATCH(AZ$4, Obs_Time!$D$3:$T$3, 0) )</f>
        <v>0</v>
      </c>
      <c r="BA139" s="61">
        <f t="shared" si="213"/>
        <v>0</v>
      </c>
      <c r="BB139" s="63">
        <f>INDEX(Obs_Time!$D$11:$T$211,  MATCH($AF139, Obs_Time!$B$11:$B$211, 0), MATCH(BB$4, Obs_Time!$D$3:$T$3, 0) )</f>
        <v>0</v>
      </c>
      <c r="BC139" s="61">
        <f t="shared" si="214"/>
        <v>0</v>
      </c>
      <c r="BD139" s="63">
        <f>INDEX(Obs_Time!$D$11:$T$211,  MATCH($AF139, Obs_Time!$B$11:$B$211, 0), MATCH(BD$4, Obs_Time!$D$3:$T$3, 0) )</f>
        <v>0</v>
      </c>
      <c r="BF139" s="31">
        <f t="shared" si="215"/>
        <v>260</v>
      </c>
      <c r="BG139" s="31">
        <f t="shared" si="216"/>
        <v>261</v>
      </c>
      <c r="BH139" s="57">
        <f t="shared" si="217"/>
        <v>0</v>
      </c>
      <c r="BI139" s="57">
        <f t="shared" si="218"/>
        <v>0</v>
      </c>
      <c r="BJ139" s="57">
        <f t="shared" si="219"/>
        <v>0</v>
      </c>
      <c r="BK139" s="58">
        <f t="shared" si="220"/>
        <v>0</v>
      </c>
      <c r="BL139" s="57">
        <f t="shared" si="221"/>
        <v>0</v>
      </c>
      <c r="BM139" s="57">
        <f t="shared" si="222"/>
        <v>0</v>
      </c>
      <c r="BN139" s="57">
        <f t="shared" si="223"/>
        <v>0</v>
      </c>
      <c r="BQ139" s="57">
        <f t="shared" si="224"/>
        <v>0</v>
      </c>
      <c r="BR139" s="57">
        <f t="shared" si="225"/>
        <v>0</v>
      </c>
      <c r="BS139" s="57">
        <f t="shared" si="226"/>
        <v>0</v>
      </c>
      <c r="BT139" s="57">
        <f t="shared" si="227"/>
        <v>0</v>
      </c>
      <c r="BU139" s="57">
        <f t="shared" si="228"/>
        <v>0</v>
      </c>
      <c r="BV139" s="57">
        <f t="shared" si="229"/>
        <v>0</v>
      </c>
      <c r="BW139" s="57">
        <f t="shared" si="230"/>
        <v>0</v>
      </c>
      <c r="BX139" s="58">
        <f t="shared" si="231"/>
        <v>0</v>
      </c>
      <c r="BY139" s="57">
        <f t="shared" si="232"/>
        <v>0</v>
      </c>
      <c r="BZ139" s="57">
        <f t="shared" si="233"/>
        <v>0</v>
      </c>
      <c r="CA139" s="58">
        <f t="shared" si="234"/>
        <v>0</v>
      </c>
      <c r="CB139" s="57">
        <f t="shared" si="235"/>
        <v>0</v>
      </c>
      <c r="CC139" s="57">
        <f t="shared" si="236"/>
        <v>0</v>
      </c>
      <c r="CD139" s="57">
        <f t="shared" si="237"/>
        <v>0</v>
      </c>
      <c r="CE139" s="57">
        <f t="shared" si="238"/>
        <v>0</v>
      </c>
      <c r="CF139" s="57">
        <f t="shared" si="239"/>
        <v>0</v>
      </c>
      <c r="CG139" s="57">
        <f t="shared" si="240"/>
        <v>0</v>
      </c>
      <c r="CH139" s="57">
        <f t="shared" si="241"/>
        <v>0</v>
      </c>
      <c r="CI139" s="58">
        <f t="shared" si="242"/>
        <v>0</v>
      </c>
      <c r="CJ139" s="57">
        <f t="shared" si="243"/>
        <v>0</v>
      </c>
      <c r="CL139" s="30">
        <f>Obs_Time!B141</f>
        <v>260</v>
      </c>
      <c r="CM139" s="26">
        <f t="shared" si="174"/>
        <v>261</v>
      </c>
      <c r="CN139" s="20">
        <f t="shared" si="176"/>
        <v>0</v>
      </c>
      <c r="CO139" s="20">
        <f t="shared" si="177"/>
        <v>0</v>
      </c>
      <c r="CP139" s="20">
        <f t="shared" si="178"/>
        <v>0</v>
      </c>
      <c r="CQ139" s="106">
        <f t="shared" si="179"/>
        <v>0</v>
      </c>
      <c r="CR139" s="143"/>
      <c r="CS139" s="20">
        <f t="shared" si="180"/>
        <v>0</v>
      </c>
      <c r="CT139" s="20">
        <f t="shared" si="181"/>
        <v>0</v>
      </c>
      <c r="CW139" s="20">
        <f t="shared" si="182"/>
        <v>0</v>
      </c>
      <c r="CX139" s="20">
        <f t="shared" si="183"/>
        <v>0</v>
      </c>
      <c r="CY139" s="20">
        <f t="shared" si="184"/>
        <v>0</v>
      </c>
      <c r="CZ139" s="20">
        <f t="shared" si="185"/>
        <v>0</v>
      </c>
      <c r="DA139" s="20">
        <f t="shared" si="186"/>
        <v>0</v>
      </c>
      <c r="DB139" s="20">
        <f t="shared" si="187"/>
        <v>0</v>
      </c>
      <c r="DC139" s="20">
        <f t="shared" si="188"/>
        <v>0</v>
      </c>
      <c r="DD139" s="106">
        <f t="shared" si="189"/>
        <v>0</v>
      </c>
      <c r="DE139" s="20">
        <f t="shared" si="190"/>
        <v>0</v>
      </c>
      <c r="DF139" s="20">
        <f t="shared" si="191"/>
        <v>0</v>
      </c>
      <c r="DG139" s="106">
        <f t="shared" si="192"/>
        <v>0</v>
      </c>
      <c r="DH139" s="143"/>
      <c r="DI139" s="20">
        <f t="shared" si="193"/>
        <v>0</v>
      </c>
      <c r="DJ139" s="20">
        <f t="shared" si="194"/>
        <v>0</v>
      </c>
      <c r="DK139" s="20">
        <f t="shared" si="195"/>
        <v>0</v>
      </c>
      <c r="DL139" s="143"/>
      <c r="DM139" s="20">
        <f t="shared" si="196"/>
        <v>0</v>
      </c>
      <c r="DN139" s="20">
        <f t="shared" si="197"/>
        <v>0</v>
      </c>
      <c r="DO139" s="106">
        <f t="shared" si="198"/>
        <v>0</v>
      </c>
      <c r="DP139" s="20">
        <f t="shared" si="199"/>
        <v>0</v>
      </c>
      <c r="DR139" s="31">
        <f t="shared" si="244"/>
        <v>130</v>
      </c>
      <c r="DS139" s="26">
        <f t="shared" si="245"/>
        <v>130.5</v>
      </c>
      <c r="DT139" s="101">
        <f t="shared" si="200"/>
        <v>0.17</v>
      </c>
      <c r="DU139" s="101">
        <f t="shared" si="201"/>
        <v>0</v>
      </c>
      <c r="DV139" s="101">
        <f t="shared" si="202"/>
        <v>0</v>
      </c>
      <c r="DW139" s="102">
        <f t="shared" si="246"/>
        <v>69.58</v>
      </c>
      <c r="DX139" s="144"/>
      <c r="DY139" s="101">
        <f t="shared" si="247"/>
        <v>0</v>
      </c>
      <c r="DZ139" s="101">
        <f t="shared" si="248"/>
        <v>0</v>
      </c>
      <c r="EB139" s="84">
        <f>MODEL_DATA!B136</f>
        <v>130</v>
      </c>
      <c r="EC139" s="84">
        <f>MODEL_DATA!C136</f>
        <v>0.17</v>
      </c>
      <c r="ED139" s="84">
        <f>MODEL_DATA!D136</f>
        <v>0</v>
      </c>
      <c r="EE139" s="84">
        <f>MODEL_DATA!E136</f>
        <v>0</v>
      </c>
      <c r="EF139" s="84">
        <f>MODEL_DATA!F136</f>
        <v>0</v>
      </c>
      <c r="EG139" s="84">
        <f>MODEL_DATA!G136</f>
        <v>0</v>
      </c>
      <c r="EH139" s="84">
        <f>MODEL_DATA!H136</f>
        <v>0</v>
      </c>
      <c r="EI139" s="84">
        <f>MODEL_DATA!I136</f>
        <v>0</v>
      </c>
      <c r="EJ139" s="99">
        <f>MODEL_DATA!J136</f>
        <v>0</v>
      </c>
      <c r="EK139" s="84">
        <f>MODEL_DATA!K136</f>
        <v>0</v>
      </c>
      <c r="EL139" s="84">
        <f>MODEL_DATA!L136</f>
        <v>0</v>
      </c>
      <c r="EM139" s="99">
        <f>MODEL_DATA!M136</f>
        <v>13.07</v>
      </c>
      <c r="EN139" s="84">
        <f>MODEL_DATA!N136</f>
        <v>9.6</v>
      </c>
      <c r="EO139" s="84">
        <f>MODEL_DATA!O136</f>
        <v>0</v>
      </c>
      <c r="EP139" s="84">
        <f>MODEL_DATA!P136</f>
        <v>0</v>
      </c>
      <c r="EQ139" s="84">
        <f>MODEL_DATA!Q136</f>
        <v>56.51</v>
      </c>
      <c r="ER139" s="84">
        <f>MODEL_DATA!R136</f>
        <v>20.87</v>
      </c>
      <c r="ES139" s="84">
        <f>MODEL_DATA!S136</f>
        <v>0</v>
      </c>
      <c r="ET139" s="84">
        <f>MODEL_DATA!T136</f>
        <v>0</v>
      </c>
      <c r="EU139" s="99">
        <f>MODEL_DATA!U136</f>
        <v>0</v>
      </c>
      <c r="EV139" s="84">
        <f>MODEL_DATA!V136</f>
        <v>0</v>
      </c>
    </row>
    <row r="140" spans="32:152" x14ac:dyDescent="0.25">
      <c r="AF140" s="32">
        <f t="shared" si="175"/>
        <v>260</v>
      </c>
      <c r="AG140" s="61">
        <f t="shared" si="203"/>
        <v>0</v>
      </c>
      <c r="AH140" s="63">
        <f>INDEX(Obs_Time!$D$11:$T$211,  MATCH($AF140, Obs_Time!$B$11:$B$211, 0), MATCH(AH$4, Obs_Time!$D$3:$T$3, 0) )</f>
        <v>0</v>
      </c>
      <c r="AI140" s="61">
        <f t="shared" si="204"/>
        <v>0</v>
      </c>
      <c r="AJ140" s="63">
        <f>INDEX(Obs_Time!$D$11:$T$211,  MATCH($AF140, Obs_Time!$B$11:$B$211, 0), MATCH(AJ$4, Obs_Time!$D$3:$T$3, 0) )</f>
        <v>0</v>
      </c>
      <c r="AK140" s="61">
        <f t="shared" si="205"/>
        <v>0</v>
      </c>
      <c r="AL140" s="63">
        <f>INDEX(Obs_Time!$D$11:$T$211,  MATCH($AF140, Obs_Time!$B$11:$B$211, 0), MATCH(AL$4, Obs_Time!$D$3:$T$3, 0) )</f>
        <v>0</v>
      </c>
      <c r="AM140" s="61">
        <f t="shared" si="206"/>
        <v>0</v>
      </c>
      <c r="AN140" s="63">
        <f>INDEX(Obs_Time!$D$11:$T$211,  MATCH($AF140, Obs_Time!$B$11:$B$211, 0), MATCH(AN$4, Obs_Time!$D$3:$T$3, 0) )</f>
        <v>0</v>
      </c>
      <c r="AO140" s="61">
        <f t="shared" si="207"/>
        <v>0</v>
      </c>
      <c r="AP140" s="63">
        <f>INDEX(Obs_Time!$D$11:$T$211,  MATCH($AF140, Obs_Time!$B$11:$B$211, 0), MATCH(AP$4, Obs_Time!$D$3:$T$3, 0) )</f>
        <v>0</v>
      </c>
      <c r="AQ140" s="61">
        <f t="shared" si="208"/>
        <v>0</v>
      </c>
      <c r="AR140" s="63">
        <f>INDEX(Obs_Time!$D$11:$T$211,  MATCH($AF140, Obs_Time!$B$11:$B$211, 0), MATCH(AR$4, Obs_Time!$D$3:$T$3, 0) )</f>
        <v>0</v>
      </c>
      <c r="AS140" s="61">
        <f t="shared" si="209"/>
        <v>0</v>
      </c>
      <c r="AT140" s="63">
        <f>INDEX(Obs_Time!$D$11:$T$211,  MATCH($AF140, Obs_Time!$B$11:$B$211, 0), MATCH(AT$4, Obs_Time!$D$3:$T$3, 0) )</f>
        <v>0</v>
      </c>
      <c r="AU140" s="61">
        <f t="shared" si="210"/>
        <v>0</v>
      </c>
      <c r="AV140" s="63">
        <f>INDEX(Obs_Time!$D$11:$T$211,  MATCH($AF140, Obs_Time!$B$11:$B$211, 0), MATCH(AV$4, Obs_Time!$D$3:$T$3, 0) )</f>
        <v>0</v>
      </c>
      <c r="AW140" s="61">
        <f t="shared" si="211"/>
        <v>0</v>
      </c>
      <c r="AX140" s="63">
        <f>INDEX(Obs_Time!$D$11:$T$211,  MATCH($AF140, Obs_Time!$B$11:$B$211, 0), MATCH(AX$4, Obs_Time!$D$3:$T$3, 0) )</f>
        <v>0</v>
      </c>
      <c r="AY140" s="61">
        <f t="shared" si="212"/>
        <v>0</v>
      </c>
      <c r="AZ140" s="63">
        <f>INDEX(Obs_Time!$D$11:$T$211,  MATCH($AF140, Obs_Time!$B$11:$B$211, 0), MATCH(AZ$4, Obs_Time!$D$3:$T$3, 0) )</f>
        <v>0</v>
      </c>
      <c r="BA140" s="61">
        <f t="shared" si="213"/>
        <v>0</v>
      </c>
      <c r="BB140" s="63">
        <f>INDEX(Obs_Time!$D$11:$T$211,  MATCH($AF140, Obs_Time!$B$11:$B$211, 0), MATCH(BB$4, Obs_Time!$D$3:$T$3, 0) )</f>
        <v>0</v>
      </c>
      <c r="BC140" s="61">
        <f t="shared" si="214"/>
        <v>0</v>
      </c>
      <c r="BD140" s="63">
        <f>INDEX(Obs_Time!$D$11:$T$211,  MATCH($AF140, Obs_Time!$B$11:$B$211, 0), MATCH(BD$4, Obs_Time!$D$3:$T$3, 0) )</f>
        <v>0</v>
      </c>
      <c r="BF140" s="31">
        <f t="shared" si="215"/>
        <v>262</v>
      </c>
      <c r="BG140" s="31">
        <f t="shared" si="216"/>
        <v>263</v>
      </c>
      <c r="BH140" s="57">
        <f t="shared" si="217"/>
        <v>0</v>
      </c>
      <c r="BI140" s="57">
        <f t="shared" si="218"/>
        <v>0</v>
      </c>
      <c r="BJ140" s="57">
        <f t="shared" si="219"/>
        <v>0</v>
      </c>
      <c r="BK140" s="58">
        <f t="shared" si="220"/>
        <v>0</v>
      </c>
      <c r="BL140" s="57">
        <f t="shared" si="221"/>
        <v>0</v>
      </c>
      <c r="BM140" s="57">
        <f t="shared" si="222"/>
        <v>0</v>
      </c>
      <c r="BN140" s="57">
        <f t="shared" si="223"/>
        <v>0</v>
      </c>
      <c r="BQ140" s="57">
        <f t="shared" si="224"/>
        <v>0</v>
      </c>
      <c r="BR140" s="57">
        <f t="shared" si="225"/>
        <v>0</v>
      </c>
      <c r="BS140" s="57">
        <f t="shared" si="226"/>
        <v>0</v>
      </c>
      <c r="BT140" s="57">
        <f t="shared" si="227"/>
        <v>0</v>
      </c>
      <c r="BU140" s="57">
        <f t="shared" si="228"/>
        <v>0</v>
      </c>
      <c r="BV140" s="57">
        <f t="shared" si="229"/>
        <v>0</v>
      </c>
      <c r="BW140" s="57">
        <f t="shared" si="230"/>
        <v>0</v>
      </c>
      <c r="BX140" s="58">
        <f t="shared" si="231"/>
        <v>0</v>
      </c>
      <c r="BY140" s="57">
        <f t="shared" si="232"/>
        <v>0</v>
      </c>
      <c r="BZ140" s="57">
        <f t="shared" si="233"/>
        <v>0</v>
      </c>
      <c r="CA140" s="58">
        <f t="shared" si="234"/>
        <v>0</v>
      </c>
      <c r="CB140" s="57">
        <f t="shared" si="235"/>
        <v>0</v>
      </c>
      <c r="CC140" s="57">
        <f t="shared" si="236"/>
        <v>0</v>
      </c>
      <c r="CD140" s="57">
        <f t="shared" si="237"/>
        <v>0</v>
      </c>
      <c r="CE140" s="57">
        <f t="shared" si="238"/>
        <v>0</v>
      </c>
      <c r="CF140" s="57">
        <f t="shared" si="239"/>
        <v>0</v>
      </c>
      <c r="CG140" s="57">
        <f t="shared" si="240"/>
        <v>0</v>
      </c>
      <c r="CH140" s="57">
        <f t="shared" si="241"/>
        <v>0</v>
      </c>
      <c r="CI140" s="58">
        <f t="shared" si="242"/>
        <v>0</v>
      </c>
      <c r="CJ140" s="57">
        <f t="shared" si="243"/>
        <v>0</v>
      </c>
      <c r="CL140" s="30">
        <f>Obs_Time!B142</f>
        <v>262</v>
      </c>
      <c r="CM140" s="26">
        <f t="shared" si="174"/>
        <v>263</v>
      </c>
      <c r="CN140" s="20">
        <f t="shared" si="176"/>
        <v>0</v>
      </c>
      <c r="CO140" s="20">
        <f t="shared" si="177"/>
        <v>0</v>
      </c>
      <c r="CP140" s="20">
        <f t="shared" si="178"/>
        <v>0</v>
      </c>
      <c r="CQ140" s="106">
        <f t="shared" si="179"/>
        <v>0</v>
      </c>
      <c r="CR140" s="143"/>
      <c r="CS140" s="20">
        <f t="shared" si="180"/>
        <v>0</v>
      </c>
      <c r="CT140" s="20">
        <f t="shared" si="181"/>
        <v>0</v>
      </c>
      <c r="CW140" s="20">
        <f t="shared" si="182"/>
        <v>0</v>
      </c>
      <c r="CX140" s="20">
        <f t="shared" si="183"/>
        <v>0</v>
      </c>
      <c r="CY140" s="20">
        <f t="shared" si="184"/>
        <v>0</v>
      </c>
      <c r="CZ140" s="20">
        <f t="shared" si="185"/>
        <v>0</v>
      </c>
      <c r="DA140" s="20">
        <f t="shared" si="186"/>
        <v>0</v>
      </c>
      <c r="DB140" s="20">
        <f t="shared" si="187"/>
        <v>0</v>
      </c>
      <c r="DC140" s="20">
        <f t="shared" si="188"/>
        <v>0</v>
      </c>
      <c r="DD140" s="106">
        <f t="shared" si="189"/>
        <v>0</v>
      </c>
      <c r="DE140" s="20">
        <f t="shared" si="190"/>
        <v>0</v>
      </c>
      <c r="DF140" s="20">
        <f t="shared" si="191"/>
        <v>0</v>
      </c>
      <c r="DG140" s="106">
        <f t="shared" si="192"/>
        <v>0</v>
      </c>
      <c r="DH140" s="143"/>
      <c r="DI140" s="20">
        <f t="shared" si="193"/>
        <v>0</v>
      </c>
      <c r="DJ140" s="20">
        <f t="shared" si="194"/>
        <v>0</v>
      </c>
      <c r="DK140" s="20">
        <f t="shared" si="195"/>
        <v>0</v>
      </c>
      <c r="DL140" s="143"/>
      <c r="DM140" s="20">
        <f t="shared" si="196"/>
        <v>0</v>
      </c>
      <c r="DN140" s="20">
        <f t="shared" si="197"/>
        <v>0</v>
      </c>
      <c r="DO140" s="106">
        <f t="shared" si="198"/>
        <v>0</v>
      </c>
      <c r="DP140" s="20">
        <f t="shared" si="199"/>
        <v>0</v>
      </c>
      <c r="DR140" s="31">
        <f t="shared" si="244"/>
        <v>131</v>
      </c>
      <c r="DS140" s="26">
        <f t="shared" si="245"/>
        <v>131.5</v>
      </c>
      <c r="DT140" s="101">
        <f t="shared" si="200"/>
        <v>0.37</v>
      </c>
      <c r="DU140" s="101">
        <f t="shared" si="201"/>
        <v>0</v>
      </c>
      <c r="DV140" s="101">
        <f t="shared" si="202"/>
        <v>0</v>
      </c>
      <c r="DW140" s="102">
        <f t="shared" si="246"/>
        <v>100.59</v>
      </c>
      <c r="DX140" s="144"/>
      <c r="DY140" s="101">
        <f t="shared" si="247"/>
        <v>0</v>
      </c>
      <c r="DZ140" s="101">
        <f t="shared" si="248"/>
        <v>0</v>
      </c>
      <c r="EB140" s="84">
        <f>MODEL_DATA!B137</f>
        <v>131</v>
      </c>
      <c r="EC140" s="84">
        <f>MODEL_DATA!C137</f>
        <v>0.37</v>
      </c>
      <c r="ED140" s="84">
        <f>MODEL_DATA!D137</f>
        <v>0</v>
      </c>
      <c r="EE140" s="84">
        <f>MODEL_DATA!E137</f>
        <v>0</v>
      </c>
      <c r="EF140" s="84">
        <f>MODEL_DATA!F137</f>
        <v>0</v>
      </c>
      <c r="EG140" s="84">
        <f>MODEL_DATA!G137</f>
        <v>0</v>
      </c>
      <c r="EH140" s="84">
        <f>MODEL_DATA!H137</f>
        <v>0</v>
      </c>
      <c r="EI140" s="84">
        <f>MODEL_DATA!I137</f>
        <v>0</v>
      </c>
      <c r="EJ140" s="99">
        <f>MODEL_DATA!J137</f>
        <v>0</v>
      </c>
      <c r="EK140" s="84">
        <f>MODEL_DATA!K137</f>
        <v>0</v>
      </c>
      <c r="EL140" s="84">
        <f>MODEL_DATA!L137</f>
        <v>0</v>
      </c>
      <c r="EM140" s="99">
        <f>MODEL_DATA!M137</f>
        <v>10.23</v>
      </c>
      <c r="EN140" s="84">
        <f>MODEL_DATA!N137</f>
        <v>6.93</v>
      </c>
      <c r="EO140" s="84">
        <f>MODEL_DATA!O137</f>
        <v>0</v>
      </c>
      <c r="EP140" s="84">
        <f>MODEL_DATA!P137</f>
        <v>0</v>
      </c>
      <c r="EQ140" s="84">
        <f>MODEL_DATA!Q137</f>
        <v>90.36</v>
      </c>
      <c r="ER140" s="84">
        <f>MODEL_DATA!R137</f>
        <v>17.920000000000002</v>
      </c>
      <c r="ES140" s="84">
        <f>MODEL_DATA!S137</f>
        <v>0</v>
      </c>
      <c r="ET140" s="84">
        <f>MODEL_DATA!T137</f>
        <v>0</v>
      </c>
      <c r="EU140" s="99">
        <f>MODEL_DATA!U137</f>
        <v>0</v>
      </c>
      <c r="EV140" s="84">
        <f>MODEL_DATA!V137</f>
        <v>0</v>
      </c>
    </row>
    <row r="141" spans="32:152" x14ac:dyDescent="0.25">
      <c r="AF141" s="32">
        <f t="shared" si="175"/>
        <v>262</v>
      </c>
      <c r="AG141" s="61">
        <f t="shared" si="203"/>
        <v>0</v>
      </c>
      <c r="AH141" s="63">
        <f>INDEX(Obs_Time!$D$11:$T$211,  MATCH($AF141, Obs_Time!$B$11:$B$211, 0), MATCH(AH$4, Obs_Time!$D$3:$T$3, 0) )</f>
        <v>0</v>
      </c>
      <c r="AI141" s="61">
        <f t="shared" si="204"/>
        <v>0</v>
      </c>
      <c r="AJ141" s="63">
        <f>INDEX(Obs_Time!$D$11:$T$211,  MATCH($AF141, Obs_Time!$B$11:$B$211, 0), MATCH(AJ$4, Obs_Time!$D$3:$T$3, 0) )</f>
        <v>0</v>
      </c>
      <c r="AK141" s="61">
        <f t="shared" si="205"/>
        <v>0</v>
      </c>
      <c r="AL141" s="63">
        <f>INDEX(Obs_Time!$D$11:$T$211,  MATCH($AF141, Obs_Time!$B$11:$B$211, 0), MATCH(AL$4, Obs_Time!$D$3:$T$3, 0) )</f>
        <v>0</v>
      </c>
      <c r="AM141" s="61">
        <f t="shared" si="206"/>
        <v>0</v>
      </c>
      <c r="AN141" s="63">
        <f>INDEX(Obs_Time!$D$11:$T$211,  MATCH($AF141, Obs_Time!$B$11:$B$211, 0), MATCH(AN$4, Obs_Time!$D$3:$T$3, 0) )</f>
        <v>0</v>
      </c>
      <c r="AO141" s="61">
        <f t="shared" si="207"/>
        <v>0</v>
      </c>
      <c r="AP141" s="63">
        <f>INDEX(Obs_Time!$D$11:$T$211,  MATCH($AF141, Obs_Time!$B$11:$B$211, 0), MATCH(AP$4, Obs_Time!$D$3:$T$3, 0) )</f>
        <v>0</v>
      </c>
      <c r="AQ141" s="61">
        <f t="shared" si="208"/>
        <v>0</v>
      </c>
      <c r="AR141" s="63">
        <f>INDEX(Obs_Time!$D$11:$T$211,  MATCH($AF141, Obs_Time!$B$11:$B$211, 0), MATCH(AR$4, Obs_Time!$D$3:$T$3, 0) )</f>
        <v>0</v>
      </c>
      <c r="AS141" s="61">
        <f t="shared" si="209"/>
        <v>0</v>
      </c>
      <c r="AT141" s="63">
        <f>INDEX(Obs_Time!$D$11:$T$211,  MATCH($AF141, Obs_Time!$B$11:$B$211, 0), MATCH(AT$4, Obs_Time!$D$3:$T$3, 0) )</f>
        <v>0</v>
      </c>
      <c r="AU141" s="61">
        <f t="shared" si="210"/>
        <v>0</v>
      </c>
      <c r="AV141" s="63">
        <f>INDEX(Obs_Time!$D$11:$T$211,  MATCH($AF141, Obs_Time!$B$11:$B$211, 0), MATCH(AV$4, Obs_Time!$D$3:$T$3, 0) )</f>
        <v>0</v>
      </c>
      <c r="AW141" s="61">
        <f t="shared" si="211"/>
        <v>0</v>
      </c>
      <c r="AX141" s="63">
        <f>INDEX(Obs_Time!$D$11:$T$211,  MATCH($AF141, Obs_Time!$B$11:$B$211, 0), MATCH(AX$4, Obs_Time!$D$3:$T$3, 0) )</f>
        <v>0</v>
      </c>
      <c r="AY141" s="61">
        <f t="shared" si="212"/>
        <v>0</v>
      </c>
      <c r="AZ141" s="63">
        <f>INDEX(Obs_Time!$D$11:$T$211,  MATCH($AF141, Obs_Time!$B$11:$B$211, 0), MATCH(AZ$4, Obs_Time!$D$3:$T$3, 0) )</f>
        <v>0</v>
      </c>
      <c r="BA141" s="61">
        <f t="shared" si="213"/>
        <v>0</v>
      </c>
      <c r="BB141" s="63">
        <f>INDEX(Obs_Time!$D$11:$T$211,  MATCH($AF141, Obs_Time!$B$11:$B$211, 0), MATCH(BB$4, Obs_Time!$D$3:$T$3, 0) )</f>
        <v>0</v>
      </c>
      <c r="BC141" s="61">
        <f t="shared" si="214"/>
        <v>0</v>
      </c>
      <c r="BD141" s="63">
        <f>INDEX(Obs_Time!$D$11:$T$211,  MATCH($AF141, Obs_Time!$B$11:$B$211, 0), MATCH(BD$4, Obs_Time!$D$3:$T$3, 0) )</f>
        <v>0</v>
      </c>
      <c r="BF141" s="31">
        <f t="shared" si="215"/>
        <v>264</v>
      </c>
      <c r="BG141" s="31">
        <f t="shared" si="216"/>
        <v>265</v>
      </c>
      <c r="BH141" s="57">
        <f t="shared" si="217"/>
        <v>0</v>
      </c>
      <c r="BI141" s="57">
        <f t="shared" si="218"/>
        <v>0</v>
      </c>
      <c r="BJ141" s="57">
        <f t="shared" si="219"/>
        <v>0</v>
      </c>
      <c r="BK141" s="58">
        <f t="shared" si="220"/>
        <v>0</v>
      </c>
      <c r="BL141" s="57">
        <f t="shared" si="221"/>
        <v>0</v>
      </c>
      <c r="BM141" s="57">
        <f t="shared" si="222"/>
        <v>0</v>
      </c>
      <c r="BN141" s="57">
        <f t="shared" si="223"/>
        <v>0</v>
      </c>
      <c r="BQ141" s="57">
        <f t="shared" si="224"/>
        <v>0</v>
      </c>
      <c r="BR141" s="57">
        <f t="shared" si="225"/>
        <v>0</v>
      </c>
      <c r="BS141" s="57">
        <f t="shared" si="226"/>
        <v>0</v>
      </c>
      <c r="BT141" s="57">
        <f t="shared" si="227"/>
        <v>0</v>
      </c>
      <c r="BU141" s="57">
        <f t="shared" si="228"/>
        <v>0</v>
      </c>
      <c r="BV141" s="57">
        <f t="shared" si="229"/>
        <v>0</v>
      </c>
      <c r="BW141" s="57">
        <f t="shared" si="230"/>
        <v>0</v>
      </c>
      <c r="BX141" s="58">
        <f t="shared" si="231"/>
        <v>0</v>
      </c>
      <c r="BY141" s="57">
        <f t="shared" si="232"/>
        <v>0</v>
      </c>
      <c r="BZ141" s="57">
        <f t="shared" si="233"/>
        <v>0</v>
      </c>
      <c r="CA141" s="58">
        <f t="shared" si="234"/>
        <v>0</v>
      </c>
      <c r="CB141" s="57">
        <f t="shared" si="235"/>
        <v>0</v>
      </c>
      <c r="CC141" s="57">
        <f t="shared" si="236"/>
        <v>0</v>
      </c>
      <c r="CD141" s="57">
        <f t="shared" si="237"/>
        <v>0</v>
      </c>
      <c r="CE141" s="57">
        <f t="shared" si="238"/>
        <v>0</v>
      </c>
      <c r="CF141" s="57">
        <f t="shared" si="239"/>
        <v>0</v>
      </c>
      <c r="CG141" s="57">
        <f t="shared" si="240"/>
        <v>0</v>
      </c>
      <c r="CH141" s="57">
        <f t="shared" si="241"/>
        <v>0</v>
      </c>
      <c r="CI141" s="58">
        <f t="shared" si="242"/>
        <v>0</v>
      </c>
      <c r="CJ141" s="57">
        <f t="shared" si="243"/>
        <v>0</v>
      </c>
      <c r="CL141" s="30">
        <f>Obs_Time!B143</f>
        <v>264</v>
      </c>
      <c r="CM141" s="26">
        <f t="shared" si="174"/>
        <v>265</v>
      </c>
      <c r="CN141" s="20">
        <f t="shared" si="176"/>
        <v>0</v>
      </c>
      <c r="CO141" s="20">
        <f t="shared" si="177"/>
        <v>0</v>
      </c>
      <c r="CP141" s="20">
        <f t="shared" si="178"/>
        <v>0</v>
      </c>
      <c r="CQ141" s="106">
        <f t="shared" si="179"/>
        <v>0</v>
      </c>
      <c r="CR141" s="143"/>
      <c r="CS141" s="20">
        <f t="shared" si="180"/>
        <v>0</v>
      </c>
      <c r="CT141" s="20">
        <f t="shared" si="181"/>
        <v>0</v>
      </c>
      <c r="CW141" s="20">
        <f t="shared" si="182"/>
        <v>0</v>
      </c>
      <c r="CX141" s="20">
        <f t="shared" si="183"/>
        <v>0</v>
      </c>
      <c r="CY141" s="20">
        <f t="shared" si="184"/>
        <v>0</v>
      </c>
      <c r="CZ141" s="20">
        <f t="shared" si="185"/>
        <v>0</v>
      </c>
      <c r="DA141" s="20">
        <f t="shared" si="186"/>
        <v>0</v>
      </c>
      <c r="DB141" s="20">
        <f t="shared" si="187"/>
        <v>0</v>
      </c>
      <c r="DC141" s="20">
        <f t="shared" si="188"/>
        <v>0</v>
      </c>
      <c r="DD141" s="106">
        <f t="shared" si="189"/>
        <v>0</v>
      </c>
      <c r="DE141" s="20">
        <f t="shared" si="190"/>
        <v>0</v>
      </c>
      <c r="DF141" s="20">
        <f t="shared" si="191"/>
        <v>0</v>
      </c>
      <c r="DG141" s="106">
        <f t="shared" si="192"/>
        <v>0</v>
      </c>
      <c r="DH141" s="143"/>
      <c r="DI141" s="20">
        <f t="shared" si="193"/>
        <v>0</v>
      </c>
      <c r="DJ141" s="20">
        <f t="shared" si="194"/>
        <v>0</v>
      </c>
      <c r="DK141" s="20">
        <f t="shared" si="195"/>
        <v>0</v>
      </c>
      <c r="DL141" s="143"/>
      <c r="DM141" s="20">
        <f t="shared" si="196"/>
        <v>0</v>
      </c>
      <c r="DN141" s="20">
        <f t="shared" si="197"/>
        <v>0</v>
      </c>
      <c r="DO141" s="106">
        <f t="shared" si="198"/>
        <v>0</v>
      </c>
      <c r="DP141" s="20">
        <f t="shared" si="199"/>
        <v>0</v>
      </c>
      <c r="DR141" s="31">
        <f t="shared" si="244"/>
        <v>132</v>
      </c>
      <c r="DS141" s="26">
        <f t="shared" si="245"/>
        <v>132.5</v>
      </c>
      <c r="DT141" s="101">
        <f t="shared" si="200"/>
        <v>0.22</v>
      </c>
      <c r="DU141" s="101">
        <f t="shared" si="201"/>
        <v>0</v>
      </c>
      <c r="DV141" s="101">
        <f t="shared" si="202"/>
        <v>0</v>
      </c>
      <c r="DW141" s="102">
        <f t="shared" si="246"/>
        <v>66.22</v>
      </c>
      <c r="DX141" s="144"/>
      <c r="DY141" s="101">
        <f t="shared" si="247"/>
        <v>0</v>
      </c>
      <c r="DZ141" s="101">
        <f t="shared" si="248"/>
        <v>0</v>
      </c>
      <c r="EB141" s="84">
        <f>MODEL_DATA!B138</f>
        <v>132</v>
      </c>
      <c r="EC141" s="84">
        <f>MODEL_DATA!C138</f>
        <v>0.22</v>
      </c>
      <c r="ED141" s="84">
        <f>MODEL_DATA!D138</f>
        <v>0</v>
      </c>
      <c r="EE141" s="84">
        <f>MODEL_DATA!E138</f>
        <v>0</v>
      </c>
      <c r="EF141" s="84">
        <f>MODEL_DATA!F138</f>
        <v>0</v>
      </c>
      <c r="EG141" s="84">
        <f>MODEL_DATA!G138</f>
        <v>0</v>
      </c>
      <c r="EH141" s="84">
        <f>MODEL_DATA!H138</f>
        <v>0</v>
      </c>
      <c r="EI141" s="84">
        <f>MODEL_DATA!I138</f>
        <v>0</v>
      </c>
      <c r="EJ141" s="99">
        <f>MODEL_DATA!J138</f>
        <v>0</v>
      </c>
      <c r="EK141" s="84">
        <f>MODEL_DATA!K138</f>
        <v>0</v>
      </c>
      <c r="EL141" s="84">
        <f>MODEL_DATA!L138</f>
        <v>0</v>
      </c>
      <c r="EM141" s="99">
        <f>MODEL_DATA!M138</f>
        <v>11.95</v>
      </c>
      <c r="EN141" s="84">
        <f>MODEL_DATA!N138</f>
        <v>6.06</v>
      </c>
      <c r="EO141" s="84">
        <f>MODEL_DATA!O138</f>
        <v>0</v>
      </c>
      <c r="EP141" s="84">
        <f>MODEL_DATA!P138</f>
        <v>0</v>
      </c>
      <c r="EQ141" s="84">
        <f>MODEL_DATA!Q138</f>
        <v>54.27</v>
      </c>
      <c r="ER141" s="84">
        <f>MODEL_DATA!R138</f>
        <v>13.66</v>
      </c>
      <c r="ES141" s="84">
        <f>MODEL_DATA!S138</f>
        <v>0</v>
      </c>
      <c r="ET141" s="84">
        <f>MODEL_DATA!T138</f>
        <v>0</v>
      </c>
      <c r="EU141" s="99">
        <f>MODEL_DATA!U138</f>
        <v>0</v>
      </c>
      <c r="EV141" s="84">
        <f>MODEL_DATA!V138</f>
        <v>0</v>
      </c>
    </row>
    <row r="142" spans="32:152" x14ac:dyDescent="0.25">
      <c r="AF142" s="32">
        <f t="shared" si="175"/>
        <v>264</v>
      </c>
      <c r="AG142" s="61">
        <f t="shared" si="203"/>
        <v>0</v>
      </c>
      <c r="AH142" s="63">
        <f>INDEX(Obs_Time!$D$11:$T$211,  MATCH($AF142, Obs_Time!$B$11:$B$211, 0), MATCH(AH$4, Obs_Time!$D$3:$T$3, 0) )</f>
        <v>0</v>
      </c>
      <c r="AI142" s="61">
        <f t="shared" si="204"/>
        <v>0</v>
      </c>
      <c r="AJ142" s="63">
        <f>INDEX(Obs_Time!$D$11:$T$211,  MATCH($AF142, Obs_Time!$B$11:$B$211, 0), MATCH(AJ$4, Obs_Time!$D$3:$T$3, 0) )</f>
        <v>0</v>
      </c>
      <c r="AK142" s="61">
        <f t="shared" si="205"/>
        <v>0</v>
      </c>
      <c r="AL142" s="63">
        <f>INDEX(Obs_Time!$D$11:$T$211,  MATCH($AF142, Obs_Time!$B$11:$B$211, 0), MATCH(AL$4, Obs_Time!$D$3:$T$3, 0) )</f>
        <v>0</v>
      </c>
      <c r="AM142" s="61">
        <f t="shared" si="206"/>
        <v>0</v>
      </c>
      <c r="AN142" s="63">
        <f>INDEX(Obs_Time!$D$11:$T$211,  MATCH($AF142, Obs_Time!$B$11:$B$211, 0), MATCH(AN$4, Obs_Time!$D$3:$T$3, 0) )</f>
        <v>0</v>
      </c>
      <c r="AO142" s="61">
        <f t="shared" si="207"/>
        <v>0</v>
      </c>
      <c r="AP142" s="63">
        <f>INDEX(Obs_Time!$D$11:$T$211,  MATCH($AF142, Obs_Time!$B$11:$B$211, 0), MATCH(AP$4, Obs_Time!$D$3:$T$3, 0) )</f>
        <v>0</v>
      </c>
      <c r="AQ142" s="61">
        <f t="shared" si="208"/>
        <v>0</v>
      </c>
      <c r="AR142" s="63">
        <f>INDEX(Obs_Time!$D$11:$T$211,  MATCH($AF142, Obs_Time!$B$11:$B$211, 0), MATCH(AR$4, Obs_Time!$D$3:$T$3, 0) )</f>
        <v>0</v>
      </c>
      <c r="AS142" s="61">
        <f t="shared" si="209"/>
        <v>0</v>
      </c>
      <c r="AT142" s="63">
        <f>INDEX(Obs_Time!$D$11:$T$211,  MATCH($AF142, Obs_Time!$B$11:$B$211, 0), MATCH(AT$4, Obs_Time!$D$3:$T$3, 0) )</f>
        <v>0</v>
      </c>
      <c r="AU142" s="61">
        <f t="shared" si="210"/>
        <v>0</v>
      </c>
      <c r="AV142" s="63">
        <f>INDEX(Obs_Time!$D$11:$T$211,  MATCH($AF142, Obs_Time!$B$11:$B$211, 0), MATCH(AV$4, Obs_Time!$D$3:$T$3, 0) )</f>
        <v>0</v>
      </c>
      <c r="AW142" s="61">
        <f t="shared" si="211"/>
        <v>0</v>
      </c>
      <c r="AX142" s="63">
        <f>INDEX(Obs_Time!$D$11:$T$211,  MATCH($AF142, Obs_Time!$B$11:$B$211, 0), MATCH(AX$4, Obs_Time!$D$3:$T$3, 0) )</f>
        <v>0</v>
      </c>
      <c r="AY142" s="61">
        <f t="shared" si="212"/>
        <v>0</v>
      </c>
      <c r="AZ142" s="63">
        <f>INDEX(Obs_Time!$D$11:$T$211,  MATCH($AF142, Obs_Time!$B$11:$B$211, 0), MATCH(AZ$4, Obs_Time!$D$3:$T$3, 0) )</f>
        <v>0</v>
      </c>
      <c r="BA142" s="61">
        <f t="shared" si="213"/>
        <v>0</v>
      </c>
      <c r="BB142" s="63">
        <f>INDEX(Obs_Time!$D$11:$T$211,  MATCH($AF142, Obs_Time!$B$11:$B$211, 0), MATCH(BB$4, Obs_Time!$D$3:$T$3, 0) )</f>
        <v>0</v>
      </c>
      <c r="BC142" s="61">
        <f t="shared" si="214"/>
        <v>0</v>
      </c>
      <c r="BD142" s="63">
        <f>INDEX(Obs_Time!$D$11:$T$211,  MATCH($AF142, Obs_Time!$B$11:$B$211, 0), MATCH(BD$4, Obs_Time!$D$3:$T$3, 0) )</f>
        <v>0</v>
      </c>
      <c r="BF142" s="31">
        <f t="shared" si="215"/>
        <v>266</v>
      </c>
      <c r="BG142" s="31">
        <f t="shared" si="216"/>
        <v>267</v>
      </c>
      <c r="BH142" s="57">
        <f t="shared" si="217"/>
        <v>0</v>
      </c>
      <c r="BI142" s="57">
        <f t="shared" si="218"/>
        <v>0</v>
      </c>
      <c r="BJ142" s="57">
        <f t="shared" si="219"/>
        <v>0</v>
      </c>
      <c r="BK142" s="58">
        <f t="shared" si="220"/>
        <v>0</v>
      </c>
      <c r="BL142" s="57">
        <f t="shared" si="221"/>
        <v>0</v>
      </c>
      <c r="BM142" s="57">
        <f t="shared" si="222"/>
        <v>0</v>
      </c>
      <c r="BN142" s="57">
        <f t="shared" si="223"/>
        <v>0</v>
      </c>
      <c r="BQ142" s="57">
        <f t="shared" si="224"/>
        <v>0</v>
      </c>
      <c r="BR142" s="57">
        <f t="shared" si="225"/>
        <v>0</v>
      </c>
      <c r="BS142" s="57">
        <f t="shared" si="226"/>
        <v>0</v>
      </c>
      <c r="BT142" s="57">
        <f t="shared" si="227"/>
        <v>0</v>
      </c>
      <c r="BU142" s="57">
        <f t="shared" si="228"/>
        <v>0</v>
      </c>
      <c r="BV142" s="57">
        <f t="shared" si="229"/>
        <v>0</v>
      </c>
      <c r="BW142" s="57">
        <f t="shared" si="230"/>
        <v>0</v>
      </c>
      <c r="BX142" s="58">
        <f t="shared" si="231"/>
        <v>0</v>
      </c>
      <c r="BY142" s="57">
        <f t="shared" si="232"/>
        <v>0</v>
      </c>
      <c r="BZ142" s="57">
        <f t="shared" si="233"/>
        <v>0</v>
      </c>
      <c r="CA142" s="58">
        <f t="shared" si="234"/>
        <v>0</v>
      </c>
      <c r="CB142" s="57">
        <f t="shared" si="235"/>
        <v>0</v>
      </c>
      <c r="CC142" s="57">
        <f t="shared" si="236"/>
        <v>0</v>
      </c>
      <c r="CD142" s="57">
        <f t="shared" si="237"/>
        <v>0</v>
      </c>
      <c r="CE142" s="57">
        <f t="shared" si="238"/>
        <v>0</v>
      </c>
      <c r="CF142" s="57">
        <f t="shared" si="239"/>
        <v>0</v>
      </c>
      <c r="CG142" s="57">
        <f t="shared" si="240"/>
        <v>0</v>
      </c>
      <c r="CH142" s="57">
        <f t="shared" si="241"/>
        <v>0</v>
      </c>
      <c r="CI142" s="58">
        <f t="shared" si="242"/>
        <v>0</v>
      </c>
      <c r="CJ142" s="57">
        <f t="shared" si="243"/>
        <v>0</v>
      </c>
      <c r="CL142" s="30">
        <f>Obs_Time!B144</f>
        <v>266</v>
      </c>
      <c r="CM142" s="26">
        <f t="shared" si="174"/>
        <v>267</v>
      </c>
      <c r="CN142" s="20">
        <f t="shared" si="176"/>
        <v>0</v>
      </c>
      <c r="CO142" s="20">
        <f t="shared" si="177"/>
        <v>0</v>
      </c>
      <c r="CP142" s="20">
        <f t="shared" si="178"/>
        <v>0</v>
      </c>
      <c r="CQ142" s="106">
        <f t="shared" si="179"/>
        <v>0</v>
      </c>
      <c r="CR142" s="143"/>
      <c r="CS142" s="20">
        <f t="shared" si="180"/>
        <v>0</v>
      </c>
      <c r="CT142" s="20">
        <f t="shared" si="181"/>
        <v>0</v>
      </c>
      <c r="CW142" s="20">
        <f t="shared" si="182"/>
        <v>0</v>
      </c>
      <c r="CX142" s="20">
        <f t="shared" si="183"/>
        <v>0</v>
      </c>
      <c r="CY142" s="20">
        <f t="shared" si="184"/>
        <v>0</v>
      </c>
      <c r="CZ142" s="20">
        <f t="shared" si="185"/>
        <v>0</v>
      </c>
      <c r="DA142" s="20">
        <f t="shared" si="186"/>
        <v>0</v>
      </c>
      <c r="DB142" s="20">
        <f t="shared" si="187"/>
        <v>0</v>
      </c>
      <c r="DC142" s="20">
        <f t="shared" si="188"/>
        <v>0</v>
      </c>
      <c r="DD142" s="106">
        <f t="shared" si="189"/>
        <v>0</v>
      </c>
      <c r="DE142" s="20">
        <f t="shared" si="190"/>
        <v>0</v>
      </c>
      <c r="DF142" s="20">
        <f t="shared" si="191"/>
        <v>0</v>
      </c>
      <c r="DG142" s="106">
        <f t="shared" si="192"/>
        <v>0</v>
      </c>
      <c r="DH142" s="143"/>
      <c r="DI142" s="20">
        <f t="shared" si="193"/>
        <v>0</v>
      </c>
      <c r="DJ142" s="20">
        <f t="shared" si="194"/>
        <v>0</v>
      </c>
      <c r="DK142" s="20">
        <f t="shared" si="195"/>
        <v>0</v>
      </c>
      <c r="DL142" s="143"/>
      <c r="DM142" s="20">
        <f t="shared" si="196"/>
        <v>0</v>
      </c>
      <c r="DN142" s="20">
        <f t="shared" si="197"/>
        <v>0</v>
      </c>
      <c r="DO142" s="106">
        <f t="shared" si="198"/>
        <v>0</v>
      </c>
      <c r="DP142" s="20">
        <f t="shared" si="199"/>
        <v>0</v>
      </c>
      <c r="DR142" s="31">
        <f t="shared" si="244"/>
        <v>133</v>
      </c>
      <c r="DS142" s="26">
        <f t="shared" si="245"/>
        <v>133.5</v>
      </c>
      <c r="DT142" s="101">
        <f t="shared" si="200"/>
        <v>0.22</v>
      </c>
      <c r="DU142" s="101">
        <f t="shared" si="201"/>
        <v>0</v>
      </c>
      <c r="DV142" s="101">
        <f t="shared" si="202"/>
        <v>0</v>
      </c>
      <c r="DW142" s="102">
        <f t="shared" si="246"/>
        <v>42.5</v>
      </c>
      <c r="DX142" s="144"/>
      <c r="DY142" s="101">
        <f t="shared" si="247"/>
        <v>0</v>
      </c>
      <c r="DZ142" s="101">
        <f t="shared" si="248"/>
        <v>0</v>
      </c>
      <c r="EB142" s="84">
        <f>MODEL_DATA!B139</f>
        <v>133</v>
      </c>
      <c r="EC142" s="84">
        <f>MODEL_DATA!C139</f>
        <v>0.22</v>
      </c>
      <c r="ED142" s="84">
        <f>MODEL_DATA!D139</f>
        <v>0</v>
      </c>
      <c r="EE142" s="84">
        <f>MODEL_DATA!E139</f>
        <v>0</v>
      </c>
      <c r="EF142" s="84">
        <f>MODEL_DATA!F139</f>
        <v>0</v>
      </c>
      <c r="EG142" s="84">
        <f>MODEL_DATA!G139</f>
        <v>0</v>
      </c>
      <c r="EH142" s="84">
        <f>MODEL_DATA!H139</f>
        <v>0</v>
      </c>
      <c r="EI142" s="84">
        <f>MODEL_DATA!I139</f>
        <v>0</v>
      </c>
      <c r="EJ142" s="99">
        <f>MODEL_DATA!J139</f>
        <v>0</v>
      </c>
      <c r="EK142" s="84">
        <f>MODEL_DATA!K139</f>
        <v>0</v>
      </c>
      <c r="EL142" s="84">
        <f>MODEL_DATA!L139</f>
        <v>0</v>
      </c>
      <c r="EM142" s="99">
        <f>MODEL_DATA!M139</f>
        <v>9.57</v>
      </c>
      <c r="EN142" s="84">
        <f>MODEL_DATA!N139</f>
        <v>4.8600000000000003</v>
      </c>
      <c r="EO142" s="84">
        <f>MODEL_DATA!O139</f>
        <v>0</v>
      </c>
      <c r="EP142" s="84">
        <f>MODEL_DATA!P139</f>
        <v>0</v>
      </c>
      <c r="EQ142" s="84">
        <f>MODEL_DATA!Q139</f>
        <v>32.93</v>
      </c>
      <c r="ER142" s="84">
        <f>MODEL_DATA!R139</f>
        <v>10.49</v>
      </c>
      <c r="ES142" s="84">
        <f>MODEL_DATA!S139</f>
        <v>0</v>
      </c>
      <c r="ET142" s="84">
        <f>MODEL_DATA!T139</f>
        <v>0</v>
      </c>
      <c r="EU142" s="99">
        <f>MODEL_DATA!U139</f>
        <v>0</v>
      </c>
      <c r="EV142" s="84">
        <f>MODEL_DATA!V139</f>
        <v>0</v>
      </c>
    </row>
    <row r="143" spans="32:152" x14ac:dyDescent="0.25">
      <c r="AF143" s="32">
        <f t="shared" si="175"/>
        <v>266</v>
      </c>
      <c r="AG143" s="61">
        <f t="shared" si="203"/>
        <v>0</v>
      </c>
      <c r="AH143" s="63">
        <f>INDEX(Obs_Time!$D$11:$T$211,  MATCH($AF143, Obs_Time!$B$11:$B$211, 0), MATCH(AH$4, Obs_Time!$D$3:$T$3, 0) )</f>
        <v>0</v>
      </c>
      <c r="AI143" s="61">
        <f t="shared" si="204"/>
        <v>0</v>
      </c>
      <c r="AJ143" s="63">
        <f>INDEX(Obs_Time!$D$11:$T$211,  MATCH($AF143, Obs_Time!$B$11:$B$211, 0), MATCH(AJ$4, Obs_Time!$D$3:$T$3, 0) )</f>
        <v>0</v>
      </c>
      <c r="AK143" s="61">
        <f t="shared" si="205"/>
        <v>0</v>
      </c>
      <c r="AL143" s="63">
        <f>INDEX(Obs_Time!$D$11:$T$211,  MATCH($AF143, Obs_Time!$B$11:$B$211, 0), MATCH(AL$4, Obs_Time!$D$3:$T$3, 0) )</f>
        <v>0</v>
      </c>
      <c r="AM143" s="61">
        <f t="shared" si="206"/>
        <v>0</v>
      </c>
      <c r="AN143" s="63">
        <f>INDEX(Obs_Time!$D$11:$T$211,  MATCH($AF143, Obs_Time!$B$11:$B$211, 0), MATCH(AN$4, Obs_Time!$D$3:$T$3, 0) )</f>
        <v>0</v>
      </c>
      <c r="AO143" s="61">
        <f t="shared" si="207"/>
        <v>0</v>
      </c>
      <c r="AP143" s="63">
        <f>INDEX(Obs_Time!$D$11:$T$211,  MATCH($AF143, Obs_Time!$B$11:$B$211, 0), MATCH(AP$4, Obs_Time!$D$3:$T$3, 0) )</f>
        <v>0</v>
      </c>
      <c r="AQ143" s="61">
        <f t="shared" si="208"/>
        <v>0</v>
      </c>
      <c r="AR143" s="63">
        <f>INDEX(Obs_Time!$D$11:$T$211,  MATCH($AF143, Obs_Time!$B$11:$B$211, 0), MATCH(AR$4, Obs_Time!$D$3:$T$3, 0) )</f>
        <v>0</v>
      </c>
      <c r="AS143" s="61">
        <f t="shared" si="209"/>
        <v>0</v>
      </c>
      <c r="AT143" s="63">
        <f>INDEX(Obs_Time!$D$11:$T$211,  MATCH($AF143, Obs_Time!$B$11:$B$211, 0), MATCH(AT$4, Obs_Time!$D$3:$T$3, 0) )</f>
        <v>0</v>
      </c>
      <c r="AU143" s="61">
        <f t="shared" si="210"/>
        <v>0</v>
      </c>
      <c r="AV143" s="63">
        <f>INDEX(Obs_Time!$D$11:$T$211,  MATCH($AF143, Obs_Time!$B$11:$B$211, 0), MATCH(AV$4, Obs_Time!$D$3:$T$3, 0) )</f>
        <v>0</v>
      </c>
      <c r="AW143" s="61">
        <f t="shared" si="211"/>
        <v>0</v>
      </c>
      <c r="AX143" s="63">
        <f>INDEX(Obs_Time!$D$11:$T$211,  MATCH($AF143, Obs_Time!$B$11:$B$211, 0), MATCH(AX$4, Obs_Time!$D$3:$T$3, 0) )</f>
        <v>0</v>
      </c>
      <c r="AY143" s="61">
        <f t="shared" si="212"/>
        <v>0</v>
      </c>
      <c r="AZ143" s="63">
        <f>INDEX(Obs_Time!$D$11:$T$211,  MATCH($AF143, Obs_Time!$B$11:$B$211, 0), MATCH(AZ$4, Obs_Time!$D$3:$T$3, 0) )</f>
        <v>0</v>
      </c>
      <c r="BA143" s="61">
        <f t="shared" si="213"/>
        <v>0</v>
      </c>
      <c r="BB143" s="63">
        <f>INDEX(Obs_Time!$D$11:$T$211,  MATCH($AF143, Obs_Time!$B$11:$B$211, 0), MATCH(BB$4, Obs_Time!$D$3:$T$3, 0) )</f>
        <v>0</v>
      </c>
      <c r="BC143" s="61">
        <f t="shared" si="214"/>
        <v>0</v>
      </c>
      <c r="BD143" s="63">
        <f>INDEX(Obs_Time!$D$11:$T$211,  MATCH($AF143, Obs_Time!$B$11:$B$211, 0), MATCH(BD$4, Obs_Time!$D$3:$T$3, 0) )</f>
        <v>0</v>
      </c>
      <c r="BF143" s="31">
        <f t="shared" si="215"/>
        <v>268</v>
      </c>
      <c r="BG143" s="31">
        <f t="shared" si="216"/>
        <v>269</v>
      </c>
      <c r="BH143" s="57">
        <f t="shared" si="217"/>
        <v>0</v>
      </c>
      <c r="BI143" s="57">
        <f t="shared" si="218"/>
        <v>0</v>
      </c>
      <c r="BJ143" s="57">
        <f t="shared" si="219"/>
        <v>0</v>
      </c>
      <c r="BK143" s="58">
        <f t="shared" si="220"/>
        <v>0</v>
      </c>
      <c r="BL143" s="57">
        <f t="shared" si="221"/>
        <v>0</v>
      </c>
      <c r="BM143" s="57">
        <f t="shared" si="222"/>
        <v>0</v>
      </c>
      <c r="BN143" s="57">
        <f t="shared" si="223"/>
        <v>0</v>
      </c>
      <c r="BQ143" s="57">
        <f t="shared" si="224"/>
        <v>0</v>
      </c>
      <c r="BR143" s="57">
        <f t="shared" si="225"/>
        <v>0</v>
      </c>
      <c r="BS143" s="57">
        <f t="shared" si="226"/>
        <v>0</v>
      </c>
      <c r="BT143" s="57">
        <f t="shared" si="227"/>
        <v>0</v>
      </c>
      <c r="BU143" s="57">
        <f t="shared" si="228"/>
        <v>0</v>
      </c>
      <c r="BV143" s="57">
        <f t="shared" si="229"/>
        <v>0</v>
      </c>
      <c r="BW143" s="57">
        <f t="shared" si="230"/>
        <v>0</v>
      </c>
      <c r="BX143" s="58">
        <f t="shared" si="231"/>
        <v>0</v>
      </c>
      <c r="BY143" s="57">
        <f t="shared" si="232"/>
        <v>0</v>
      </c>
      <c r="BZ143" s="57">
        <f t="shared" si="233"/>
        <v>0</v>
      </c>
      <c r="CA143" s="58">
        <f t="shared" si="234"/>
        <v>0</v>
      </c>
      <c r="CB143" s="57">
        <f t="shared" si="235"/>
        <v>0</v>
      </c>
      <c r="CC143" s="57">
        <f t="shared" si="236"/>
        <v>0</v>
      </c>
      <c r="CD143" s="57">
        <f t="shared" si="237"/>
        <v>0</v>
      </c>
      <c r="CE143" s="57">
        <f t="shared" si="238"/>
        <v>0</v>
      </c>
      <c r="CF143" s="57">
        <f t="shared" si="239"/>
        <v>0</v>
      </c>
      <c r="CG143" s="57">
        <f t="shared" si="240"/>
        <v>0</v>
      </c>
      <c r="CH143" s="57">
        <f t="shared" si="241"/>
        <v>0</v>
      </c>
      <c r="CI143" s="58">
        <f t="shared" si="242"/>
        <v>0</v>
      </c>
      <c r="CJ143" s="57">
        <f t="shared" si="243"/>
        <v>0</v>
      </c>
      <c r="CL143" s="30">
        <f>Obs_Time!B145</f>
        <v>268</v>
      </c>
      <c r="CM143" s="26">
        <f t="shared" si="174"/>
        <v>269</v>
      </c>
      <c r="CN143" s="20">
        <f t="shared" si="176"/>
        <v>0</v>
      </c>
      <c r="CO143" s="20">
        <f t="shared" si="177"/>
        <v>0</v>
      </c>
      <c r="CP143" s="20">
        <f t="shared" si="178"/>
        <v>0</v>
      </c>
      <c r="CQ143" s="106">
        <f t="shared" si="179"/>
        <v>0</v>
      </c>
      <c r="CR143" s="143"/>
      <c r="CS143" s="20">
        <f t="shared" si="180"/>
        <v>0</v>
      </c>
      <c r="CT143" s="20">
        <f t="shared" si="181"/>
        <v>0</v>
      </c>
      <c r="CW143" s="20">
        <f t="shared" si="182"/>
        <v>0</v>
      </c>
      <c r="CX143" s="20">
        <f t="shared" si="183"/>
        <v>0</v>
      </c>
      <c r="CY143" s="20">
        <f t="shared" si="184"/>
        <v>0</v>
      </c>
      <c r="CZ143" s="20">
        <f t="shared" si="185"/>
        <v>0</v>
      </c>
      <c r="DA143" s="20">
        <f t="shared" si="186"/>
        <v>0</v>
      </c>
      <c r="DB143" s="20">
        <f t="shared" si="187"/>
        <v>0</v>
      </c>
      <c r="DC143" s="20">
        <f t="shared" si="188"/>
        <v>0</v>
      </c>
      <c r="DD143" s="106">
        <f t="shared" si="189"/>
        <v>0</v>
      </c>
      <c r="DE143" s="20">
        <f t="shared" si="190"/>
        <v>0</v>
      </c>
      <c r="DF143" s="20">
        <f t="shared" si="191"/>
        <v>0</v>
      </c>
      <c r="DG143" s="106">
        <f t="shared" si="192"/>
        <v>0</v>
      </c>
      <c r="DH143" s="143"/>
      <c r="DI143" s="20">
        <f t="shared" si="193"/>
        <v>0</v>
      </c>
      <c r="DJ143" s="20">
        <f t="shared" si="194"/>
        <v>0</v>
      </c>
      <c r="DK143" s="20">
        <f t="shared" si="195"/>
        <v>0</v>
      </c>
      <c r="DL143" s="143"/>
      <c r="DM143" s="20">
        <f t="shared" si="196"/>
        <v>0</v>
      </c>
      <c r="DN143" s="20">
        <f t="shared" si="197"/>
        <v>0</v>
      </c>
      <c r="DO143" s="106">
        <f t="shared" si="198"/>
        <v>0</v>
      </c>
      <c r="DP143" s="20">
        <f t="shared" si="199"/>
        <v>0</v>
      </c>
      <c r="DR143" s="31">
        <f t="shared" si="244"/>
        <v>134</v>
      </c>
      <c r="DS143" s="26">
        <f t="shared" si="245"/>
        <v>134.5</v>
      </c>
      <c r="DT143" s="101">
        <f t="shared" si="200"/>
        <v>0.31</v>
      </c>
      <c r="DU143" s="101">
        <f t="shared" si="201"/>
        <v>0</v>
      </c>
      <c r="DV143" s="101">
        <f t="shared" si="202"/>
        <v>0</v>
      </c>
      <c r="DW143" s="102">
        <f t="shared" si="246"/>
        <v>55.660000000000004</v>
      </c>
      <c r="DX143" s="144"/>
      <c r="DY143" s="101">
        <f t="shared" si="247"/>
        <v>0</v>
      </c>
      <c r="DZ143" s="101">
        <f t="shared" si="248"/>
        <v>0</v>
      </c>
      <c r="EB143" s="84">
        <f>MODEL_DATA!B140</f>
        <v>134</v>
      </c>
      <c r="EC143" s="84">
        <f>MODEL_DATA!C140</f>
        <v>0.31</v>
      </c>
      <c r="ED143" s="84">
        <f>MODEL_DATA!D140</f>
        <v>0</v>
      </c>
      <c r="EE143" s="84">
        <f>MODEL_DATA!E140</f>
        <v>0</v>
      </c>
      <c r="EF143" s="84">
        <f>MODEL_DATA!F140</f>
        <v>0</v>
      </c>
      <c r="EG143" s="84">
        <f>MODEL_DATA!G140</f>
        <v>0</v>
      </c>
      <c r="EH143" s="84">
        <f>MODEL_DATA!H140</f>
        <v>0</v>
      </c>
      <c r="EI143" s="84">
        <f>MODEL_DATA!I140</f>
        <v>0</v>
      </c>
      <c r="EJ143" s="99">
        <f>MODEL_DATA!J140</f>
        <v>0</v>
      </c>
      <c r="EK143" s="84">
        <f>MODEL_DATA!K140</f>
        <v>0</v>
      </c>
      <c r="EL143" s="84">
        <f>MODEL_DATA!L140</f>
        <v>0</v>
      </c>
      <c r="EM143" s="99">
        <f>MODEL_DATA!M140</f>
        <v>9.7799999999999994</v>
      </c>
      <c r="EN143" s="84">
        <f>MODEL_DATA!N140</f>
        <v>3.35</v>
      </c>
      <c r="EO143" s="84">
        <f>MODEL_DATA!O140</f>
        <v>0</v>
      </c>
      <c r="EP143" s="84">
        <f>MODEL_DATA!P140</f>
        <v>0</v>
      </c>
      <c r="EQ143" s="84">
        <f>MODEL_DATA!Q140</f>
        <v>45.88</v>
      </c>
      <c r="ER143" s="84">
        <f>MODEL_DATA!R140</f>
        <v>9.42</v>
      </c>
      <c r="ES143" s="84">
        <f>MODEL_DATA!S140</f>
        <v>0</v>
      </c>
      <c r="ET143" s="84">
        <f>MODEL_DATA!T140</f>
        <v>0</v>
      </c>
      <c r="EU143" s="99">
        <f>MODEL_DATA!U140</f>
        <v>0.01</v>
      </c>
      <c r="EV143" s="84">
        <f>MODEL_DATA!V140</f>
        <v>0</v>
      </c>
    </row>
    <row r="144" spans="32:152" x14ac:dyDescent="0.25">
      <c r="AF144" s="32">
        <f t="shared" si="175"/>
        <v>268</v>
      </c>
      <c r="AG144" s="61">
        <f t="shared" si="203"/>
        <v>0</v>
      </c>
      <c r="AH144" s="63">
        <f>INDEX(Obs_Time!$D$11:$T$211,  MATCH($AF144, Obs_Time!$B$11:$B$211, 0), MATCH(AH$4, Obs_Time!$D$3:$T$3, 0) )</f>
        <v>0</v>
      </c>
      <c r="AI144" s="61">
        <f t="shared" si="204"/>
        <v>0</v>
      </c>
      <c r="AJ144" s="63">
        <f>INDEX(Obs_Time!$D$11:$T$211,  MATCH($AF144, Obs_Time!$B$11:$B$211, 0), MATCH(AJ$4, Obs_Time!$D$3:$T$3, 0) )</f>
        <v>0</v>
      </c>
      <c r="AK144" s="61">
        <f t="shared" si="205"/>
        <v>0</v>
      </c>
      <c r="AL144" s="63">
        <f>INDEX(Obs_Time!$D$11:$T$211,  MATCH($AF144, Obs_Time!$B$11:$B$211, 0), MATCH(AL$4, Obs_Time!$D$3:$T$3, 0) )</f>
        <v>0</v>
      </c>
      <c r="AM144" s="61">
        <f t="shared" si="206"/>
        <v>0</v>
      </c>
      <c r="AN144" s="63">
        <f>INDEX(Obs_Time!$D$11:$T$211,  MATCH($AF144, Obs_Time!$B$11:$B$211, 0), MATCH(AN$4, Obs_Time!$D$3:$T$3, 0) )</f>
        <v>0</v>
      </c>
      <c r="AO144" s="61">
        <f t="shared" si="207"/>
        <v>0</v>
      </c>
      <c r="AP144" s="63">
        <f>INDEX(Obs_Time!$D$11:$T$211,  MATCH($AF144, Obs_Time!$B$11:$B$211, 0), MATCH(AP$4, Obs_Time!$D$3:$T$3, 0) )</f>
        <v>0</v>
      </c>
      <c r="AQ144" s="61">
        <f t="shared" si="208"/>
        <v>0</v>
      </c>
      <c r="AR144" s="63">
        <f>INDEX(Obs_Time!$D$11:$T$211,  MATCH($AF144, Obs_Time!$B$11:$B$211, 0), MATCH(AR$4, Obs_Time!$D$3:$T$3, 0) )</f>
        <v>0</v>
      </c>
      <c r="AS144" s="61">
        <f t="shared" si="209"/>
        <v>0</v>
      </c>
      <c r="AT144" s="63">
        <f>INDEX(Obs_Time!$D$11:$T$211,  MATCH($AF144, Obs_Time!$B$11:$B$211, 0), MATCH(AT$4, Obs_Time!$D$3:$T$3, 0) )</f>
        <v>0</v>
      </c>
      <c r="AU144" s="61">
        <f t="shared" si="210"/>
        <v>0</v>
      </c>
      <c r="AV144" s="63">
        <f>INDEX(Obs_Time!$D$11:$T$211,  MATCH($AF144, Obs_Time!$B$11:$B$211, 0), MATCH(AV$4, Obs_Time!$D$3:$T$3, 0) )</f>
        <v>0</v>
      </c>
      <c r="AW144" s="61">
        <f t="shared" si="211"/>
        <v>0</v>
      </c>
      <c r="AX144" s="63">
        <f>INDEX(Obs_Time!$D$11:$T$211,  MATCH($AF144, Obs_Time!$B$11:$B$211, 0), MATCH(AX$4, Obs_Time!$D$3:$T$3, 0) )</f>
        <v>0</v>
      </c>
      <c r="AY144" s="61">
        <f t="shared" si="212"/>
        <v>0</v>
      </c>
      <c r="AZ144" s="63">
        <f>INDEX(Obs_Time!$D$11:$T$211,  MATCH($AF144, Obs_Time!$B$11:$B$211, 0), MATCH(AZ$4, Obs_Time!$D$3:$T$3, 0) )</f>
        <v>0</v>
      </c>
      <c r="BA144" s="61">
        <f t="shared" si="213"/>
        <v>0</v>
      </c>
      <c r="BB144" s="63">
        <f>INDEX(Obs_Time!$D$11:$T$211,  MATCH($AF144, Obs_Time!$B$11:$B$211, 0), MATCH(BB$4, Obs_Time!$D$3:$T$3, 0) )</f>
        <v>0</v>
      </c>
      <c r="BC144" s="61">
        <f t="shared" si="214"/>
        <v>0</v>
      </c>
      <c r="BD144" s="63">
        <f>INDEX(Obs_Time!$D$11:$T$211,  MATCH($AF144, Obs_Time!$B$11:$B$211, 0), MATCH(BD$4, Obs_Time!$D$3:$T$3, 0) )</f>
        <v>0</v>
      </c>
      <c r="BF144" s="31">
        <f t="shared" si="215"/>
        <v>270</v>
      </c>
      <c r="BG144" s="31">
        <f t="shared" si="216"/>
        <v>271</v>
      </c>
      <c r="BH144" s="57">
        <f t="shared" si="217"/>
        <v>0</v>
      </c>
      <c r="BI144" s="57">
        <f t="shared" si="218"/>
        <v>0</v>
      </c>
      <c r="BJ144" s="57">
        <f t="shared" si="219"/>
        <v>0</v>
      </c>
      <c r="BK144" s="58">
        <f t="shared" si="220"/>
        <v>0</v>
      </c>
      <c r="BL144" s="57">
        <f t="shared" si="221"/>
        <v>0</v>
      </c>
      <c r="BM144" s="57">
        <f t="shared" si="222"/>
        <v>0</v>
      </c>
      <c r="BN144" s="57">
        <f t="shared" si="223"/>
        <v>0</v>
      </c>
      <c r="BQ144" s="57">
        <f t="shared" si="224"/>
        <v>0</v>
      </c>
      <c r="BR144" s="57">
        <f t="shared" si="225"/>
        <v>0</v>
      </c>
      <c r="BS144" s="57">
        <f t="shared" si="226"/>
        <v>0</v>
      </c>
      <c r="BT144" s="57">
        <f t="shared" si="227"/>
        <v>0</v>
      </c>
      <c r="BU144" s="57">
        <f t="shared" si="228"/>
        <v>0</v>
      </c>
      <c r="BV144" s="57">
        <f t="shared" si="229"/>
        <v>0</v>
      </c>
      <c r="BW144" s="57">
        <f t="shared" si="230"/>
        <v>0</v>
      </c>
      <c r="BX144" s="58">
        <f t="shared" si="231"/>
        <v>0</v>
      </c>
      <c r="BY144" s="57">
        <f t="shared" si="232"/>
        <v>0</v>
      </c>
      <c r="BZ144" s="57">
        <f t="shared" si="233"/>
        <v>0</v>
      </c>
      <c r="CA144" s="58">
        <f t="shared" si="234"/>
        <v>0</v>
      </c>
      <c r="CB144" s="57">
        <f t="shared" si="235"/>
        <v>0</v>
      </c>
      <c r="CC144" s="57">
        <f t="shared" si="236"/>
        <v>0</v>
      </c>
      <c r="CD144" s="57">
        <f t="shared" si="237"/>
        <v>0</v>
      </c>
      <c r="CE144" s="57">
        <f t="shared" si="238"/>
        <v>0</v>
      </c>
      <c r="CF144" s="57">
        <f t="shared" si="239"/>
        <v>0</v>
      </c>
      <c r="CG144" s="57">
        <f t="shared" si="240"/>
        <v>0</v>
      </c>
      <c r="CH144" s="57">
        <f t="shared" si="241"/>
        <v>0</v>
      </c>
      <c r="CI144" s="58">
        <f t="shared" si="242"/>
        <v>0</v>
      </c>
      <c r="CJ144" s="57">
        <f t="shared" si="243"/>
        <v>0</v>
      </c>
      <c r="CL144" s="30">
        <f>Obs_Time!B146</f>
        <v>270</v>
      </c>
      <c r="CM144" s="26">
        <f t="shared" si="174"/>
        <v>271</v>
      </c>
      <c r="CN144" s="20">
        <f t="shared" si="176"/>
        <v>0</v>
      </c>
      <c r="CO144" s="20">
        <f t="shared" si="177"/>
        <v>0</v>
      </c>
      <c r="CP144" s="20">
        <f t="shared" si="178"/>
        <v>0</v>
      </c>
      <c r="CQ144" s="106">
        <f t="shared" si="179"/>
        <v>0</v>
      </c>
      <c r="CR144" s="143"/>
      <c r="CS144" s="20">
        <f t="shared" si="180"/>
        <v>0</v>
      </c>
      <c r="CT144" s="20">
        <f t="shared" si="181"/>
        <v>0</v>
      </c>
      <c r="CW144" s="20">
        <f t="shared" si="182"/>
        <v>0</v>
      </c>
      <c r="CX144" s="20">
        <f t="shared" si="183"/>
        <v>0</v>
      </c>
      <c r="CY144" s="20">
        <f t="shared" si="184"/>
        <v>0</v>
      </c>
      <c r="CZ144" s="20">
        <f t="shared" si="185"/>
        <v>0</v>
      </c>
      <c r="DA144" s="20">
        <f t="shared" si="186"/>
        <v>0</v>
      </c>
      <c r="DB144" s="20">
        <f t="shared" si="187"/>
        <v>0</v>
      </c>
      <c r="DC144" s="20">
        <f t="shared" si="188"/>
        <v>0</v>
      </c>
      <c r="DD144" s="106">
        <f t="shared" si="189"/>
        <v>0</v>
      </c>
      <c r="DE144" s="20">
        <f t="shared" si="190"/>
        <v>0</v>
      </c>
      <c r="DF144" s="20">
        <f t="shared" si="191"/>
        <v>0</v>
      </c>
      <c r="DG144" s="106">
        <f t="shared" si="192"/>
        <v>0</v>
      </c>
      <c r="DH144" s="143"/>
      <c r="DI144" s="20">
        <f t="shared" si="193"/>
        <v>0</v>
      </c>
      <c r="DJ144" s="20">
        <f t="shared" si="194"/>
        <v>0</v>
      </c>
      <c r="DK144" s="20">
        <f t="shared" si="195"/>
        <v>0</v>
      </c>
      <c r="DL144" s="143"/>
      <c r="DM144" s="20">
        <f t="shared" si="196"/>
        <v>0</v>
      </c>
      <c r="DN144" s="20">
        <f t="shared" si="197"/>
        <v>0</v>
      </c>
      <c r="DO144" s="106">
        <f t="shared" si="198"/>
        <v>0</v>
      </c>
      <c r="DP144" s="20">
        <f t="shared" si="199"/>
        <v>0</v>
      </c>
      <c r="DR144" s="31">
        <f t="shared" si="244"/>
        <v>135</v>
      </c>
      <c r="DS144" s="26">
        <f t="shared" si="245"/>
        <v>135.5</v>
      </c>
      <c r="DT144" s="101">
        <f t="shared" si="200"/>
        <v>0</v>
      </c>
      <c r="DU144" s="101">
        <f t="shared" si="201"/>
        <v>0</v>
      </c>
      <c r="DV144" s="101">
        <f t="shared" si="202"/>
        <v>0</v>
      </c>
      <c r="DW144" s="102">
        <f t="shared" si="246"/>
        <v>33.82</v>
      </c>
      <c r="DX144" s="144"/>
      <c r="DY144" s="101">
        <f t="shared" si="247"/>
        <v>0</v>
      </c>
      <c r="DZ144" s="101">
        <f t="shared" si="248"/>
        <v>0</v>
      </c>
      <c r="EB144" s="84">
        <f>MODEL_DATA!B141</f>
        <v>135</v>
      </c>
      <c r="EC144" s="84">
        <f>MODEL_DATA!C141</f>
        <v>0</v>
      </c>
      <c r="ED144" s="84">
        <f>MODEL_DATA!D141</f>
        <v>0</v>
      </c>
      <c r="EE144" s="84">
        <f>MODEL_DATA!E141</f>
        <v>0</v>
      </c>
      <c r="EF144" s="84">
        <f>MODEL_DATA!F141</f>
        <v>0</v>
      </c>
      <c r="EG144" s="84">
        <f>MODEL_DATA!G141</f>
        <v>0</v>
      </c>
      <c r="EH144" s="84">
        <f>MODEL_DATA!H141</f>
        <v>0</v>
      </c>
      <c r="EI144" s="84">
        <f>MODEL_DATA!I141</f>
        <v>0</v>
      </c>
      <c r="EJ144" s="99">
        <f>MODEL_DATA!J141</f>
        <v>0</v>
      </c>
      <c r="EK144" s="84">
        <f>MODEL_DATA!K141</f>
        <v>0</v>
      </c>
      <c r="EL144" s="84">
        <f>MODEL_DATA!L141</f>
        <v>0</v>
      </c>
      <c r="EM144" s="99">
        <f>MODEL_DATA!M141</f>
        <v>6.4</v>
      </c>
      <c r="EN144" s="84">
        <f>MODEL_DATA!N141</f>
        <v>2.87</v>
      </c>
      <c r="EO144" s="84">
        <f>MODEL_DATA!O141</f>
        <v>0</v>
      </c>
      <c r="EP144" s="84">
        <f>MODEL_DATA!P141</f>
        <v>0</v>
      </c>
      <c r="EQ144" s="84">
        <f>MODEL_DATA!Q141</f>
        <v>27.42</v>
      </c>
      <c r="ER144" s="84">
        <f>MODEL_DATA!R141</f>
        <v>10.35</v>
      </c>
      <c r="ES144" s="84">
        <f>MODEL_DATA!S141</f>
        <v>0</v>
      </c>
      <c r="ET144" s="84">
        <f>MODEL_DATA!T141</f>
        <v>0</v>
      </c>
      <c r="EU144" s="99">
        <f>MODEL_DATA!U141</f>
        <v>0</v>
      </c>
      <c r="EV144" s="84">
        <f>MODEL_DATA!V141</f>
        <v>0</v>
      </c>
    </row>
    <row r="145" spans="32:152" x14ac:dyDescent="0.25">
      <c r="AF145" s="32">
        <f t="shared" si="175"/>
        <v>270</v>
      </c>
      <c r="AG145" s="61">
        <f t="shared" si="203"/>
        <v>0</v>
      </c>
      <c r="AH145" s="63">
        <f>INDEX(Obs_Time!$D$11:$T$211,  MATCH($AF145, Obs_Time!$B$11:$B$211, 0), MATCH(AH$4, Obs_Time!$D$3:$T$3, 0) )</f>
        <v>0</v>
      </c>
      <c r="AI145" s="61">
        <f t="shared" si="204"/>
        <v>0</v>
      </c>
      <c r="AJ145" s="63">
        <f>INDEX(Obs_Time!$D$11:$T$211,  MATCH($AF145, Obs_Time!$B$11:$B$211, 0), MATCH(AJ$4, Obs_Time!$D$3:$T$3, 0) )</f>
        <v>0</v>
      </c>
      <c r="AK145" s="61">
        <f t="shared" si="205"/>
        <v>0</v>
      </c>
      <c r="AL145" s="63">
        <f>INDEX(Obs_Time!$D$11:$T$211,  MATCH($AF145, Obs_Time!$B$11:$B$211, 0), MATCH(AL$4, Obs_Time!$D$3:$T$3, 0) )</f>
        <v>0</v>
      </c>
      <c r="AM145" s="61">
        <f t="shared" si="206"/>
        <v>0</v>
      </c>
      <c r="AN145" s="63">
        <f>INDEX(Obs_Time!$D$11:$T$211,  MATCH($AF145, Obs_Time!$B$11:$B$211, 0), MATCH(AN$4, Obs_Time!$D$3:$T$3, 0) )</f>
        <v>0</v>
      </c>
      <c r="AO145" s="61">
        <f t="shared" si="207"/>
        <v>0</v>
      </c>
      <c r="AP145" s="63">
        <f>INDEX(Obs_Time!$D$11:$T$211,  MATCH($AF145, Obs_Time!$B$11:$B$211, 0), MATCH(AP$4, Obs_Time!$D$3:$T$3, 0) )</f>
        <v>0</v>
      </c>
      <c r="AQ145" s="61">
        <f t="shared" si="208"/>
        <v>0</v>
      </c>
      <c r="AR145" s="63">
        <f>INDEX(Obs_Time!$D$11:$T$211,  MATCH($AF145, Obs_Time!$B$11:$B$211, 0), MATCH(AR$4, Obs_Time!$D$3:$T$3, 0) )</f>
        <v>0</v>
      </c>
      <c r="AS145" s="61">
        <f t="shared" si="209"/>
        <v>0</v>
      </c>
      <c r="AT145" s="63">
        <f>INDEX(Obs_Time!$D$11:$T$211,  MATCH($AF145, Obs_Time!$B$11:$B$211, 0), MATCH(AT$4, Obs_Time!$D$3:$T$3, 0) )</f>
        <v>0</v>
      </c>
      <c r="AU145" s="61">
        <f t="shared" si="210"/>
        <v>0</v>
      </c>
      <c r="AV145" s="63">
        <f>INDEX(Obs_Time!$D$11:$T$211,  MATCH($AF145, Obs_Time!$B$11:$B$211, 0), MATCH(AV$4, Obs_Time!$D$3:$T$3, 0) )</f>
        <v>0</v>
      </c>
      <c r="AW145" s="61">
        <f t="shared" si="211"/>
        <v>0</v>
      </c>
      <c r="AX145" s="63">
        <f>INDEX(Obs_Time!$D$11:$T$211,  MATCH($AF145, Obs_Time!$B$11:$B$211, 0), MATCH(AX$4, Obs_Time!$D$3:$T$3, 0) )</f>
        <v>0</v>
      </c>
      <c r="AY145" s="61">
        <f t="shared" si="212"/>
        <v>0</v>
      </c>
      <c r="AZ145" s="63">
        <f>INDEX(Obs_Time!$D$11:$T$211,  MATCH($AF145, Obs_Time!$B$11:$B$211, 0), MATCH(AZ$4, Obs_Time!$D$3:$T$3, 0) )</f>
        <v>0</v>
      </c>
      <c r="BA145" s="61">
        <f t="shared" si="213"/>
        <v>0</v>
      </c>
      <c r="BB145" s="63">
        <f>INDEX(Obs_Time!$D$11:$T$211,  MATCH($AF145, Obs_Time!$B$11:$B$211, 0), MATCH(BB$4, Obs_Time!$D$3:$T$3, 0) )</f>
        <v>0</v>
      </c>
      <c r="BC145" s="61">
        <f t="shared" si="214"/>
        <v>0</v>
      </c>
      <c r="BD145" s="63">
        <f>INDEX(Obs_Time!$D$11:$T$211,  MATCH($AF145, Obs_Time!$B$11:$B$211, 0), MATCH(BD$4, Obs_Time!$D$3:$T$3, 0) )</f>
        <v>0</v>
      </c>
      <c r="BF145" s="31">
        <f t="shared" si="215"/>
        <v>272</v>
      </c>
      <c r="BG145" s="31">
        <f t="shared" si="216"/>
        <v>273</v>
      </c>
      <c r="BH145" s="57">
        <f t="shared" si="217"/>
        <v>0</v>
      </c>
      <c r="BI145" s="57">
        <f t="shared" si="218"/>
        <v>0</v>
      </c>
      <c r="BJ145" s="57">
        <f t="shared" si="219"/>
        <v>0</v>
      </c>
      <c r="BK145" s="58">
        <f t="shared" si="220"/>
        <v>0</v>
      </c>
      <c r="BL145" s="57">
        <f t="shared" si="221"/>
        <v>0</v>
      </c>
      <c r="BM145" s="57">
        <f t="shared" si="222"/>
        <v>0</v>
      </c>
      <c r="BN145" s="57">
        <f t="shared" si="223"/>
        <v>0</v>
      </c>
      <c r="BQ145" s="57">
        <f t="shared" si="224"/>
        <v>0</v>
      </c>
      <c r="BR145" s="57">
        <f t="shared" si="225"/>
        <v>0</v>
      </c>
      <c r="BS145" s="57">
        <f t="shared" si="226"/>
        <v>0</v>
      </c>
      <c r="BT145" s="57">
        <f t="shared" si="227"/>
        <v>0</v>
      </c>
      <c r="BU145" s="57">
        <f t="shared" si="228"/>
        <v>0</v>
      </c>
      <c r="BV145" s="57">
        <f t="shared" si="229"/>
        <v>0</v>
      </c>
      <c r="BW145" s="57">
        <f t="shared" si="230"/>
        <v>0</v>
      </c>
      <c r="BX145" s="58">
        <f t="shared" si="231"/>
        <v>0</v>
      </c>
      <c r="BY145" s="57">
        <f t="shared" si="232"/>
        <v>0</v>
      </c>
      <c r="BZ145" s="57">
        <f t="shared" si="233"/>
        <v>0</v>
      </c>
      <c r="CA145" s="58">
        <f t="shared" si="234"/>
        <v>0</v>
      </c>
      <c r="CB145" s="57">
        <f t="shared" si="235"/>
        <v>0</v>
      </c>
      <c r="CC145" s="57">
        <f t="shared" si="236"/>
        <v>0</v>
      </c>
      <c r="CD145" s="57">
        <f t="shared" si="237"/>
        <v>0</v>
      </c>
      <c r="CE145" s="57">
        <f t="shared" si="238"/>
        <v>0</v>
      </c>
      <c r="CF145" s="57">
        <f t="shared" si="239"/>
        <v>0</v>
      </c>
      <c r="CG145" s="57">
        <f t="shared" si="240"/>
        <v>0</v>
      </c>
      <c r="CH145" s="57">
        <f t="shared" si="241"/>
        <v>0</v>
      </c>
      <c r="CI145" s="58">
        <f t="shared" si="242"/>
        <v>0</v>
      </c>
      <c r="CJ145" s="57">
        <f t="shared" si="243"/>
        <v>0</v>
      </c>
      <c r="CL145" s="30">
        <f>Obs_Time!B147</f>
        <v>272</v>
      </c>
      <c r="CM145" s="26">
        <f t="shared" si="174"/>
        <v>273</v>
      </c>
      <c r="CN145" s="20">
        <f t="shared" si="176"/>
        <v>0</v>
      </c>
      <c r="CO145" s="20">
        <f t="shared" si="177"/>
        <v>0</v>
      </c>
      <c r="CP145" s="20">
        <f t="shared" si="178"/>
        <v>0</v>
      </c>
      <c r="CQ145" s="106">
        <f t="shared" si="179"/>
        <v>0</v>
      </c>
      <c r="CR145" s="143"/>
      <c r="CS145" s="20">
        <f t="shared" si="180"/>
        <v>0</v>
      </c>
      <c r="CT145" s="20">
        <f t="shared" si="181"/>
        <v>0</v>
      </c>
      <c r="CW145" s="20">
        <f t="shared" si="182"/>
        <v>0</v>
      </c>
      <c r="CX145" s="20">
        <f t="shared" si="183"/>
        <v>0</v>
      </c>
      <c r="CY145" s="20">
        <f t="shared" si="184"/>
        <v>0</v>
      </c>
      <c r="CZ145" s="20">
        <f t="shared" si="185"/>
        <v>0</v>
      </c>
      <c r="DA145" s="20">
        <f t="shared" si="186"/>
        <v>0</v>
      </c>
      <c r="DB145" s="20">
        <f t="shared" si="187"/>
        <v>0</v>
      </c>
      <c r="DC145" s="20">
        <f t="shared" si="188"/>
        <v>0</v>
      </c>
      <c r="DD145" s="106">
        <f t="shared" si="189"/>
        <v>0</v>
      </c>
      <c r="DE145" s="20">
        <f t="shared" si="190"/>
        <v>0</v>
      </c>
      <c r="DF145" s="20">
        <f t="shared" si="191"/>
        <v>0</v>
      </c>
      <c r="DG145" s="106">
        <f t="shared" si="192"/>
        <v>0</v>
      </c>
      <c r="DH145" s="143"/>
      <c r="DI145" s="20">
        <f t="shared" si="193"/>
        <v>0</v>
      </c>
      <c r="DJ145" s="20">
        <f t="shared" si="194"/>
        <v>0</v>
      </c>
      <c r="DK145" s="20">
        <f t="shared" si="195"/>
        <v>0</v>
      </c>
      <c r="DL145" s="143"/>
      <c r="DM145" s="20">
        <f t="shared" si="196"/>
        <v>0</v>
      </c>
      <c r="DN145" s="20">
        <f t="shared" si="197"/>
        <v>0</v>
      </c>
      <c r="DO145" s="106">
        <f t="shared" si="198"/>
        <v>0</v>
      </c>
      <c r="DP145" s="20">
        <f t="shared" si="199"/>
        <v>0</v>
      </c>
      <c r="DR145" s="31">
        <f t="shared" si="244"/>
        <v>136</v>
      </c>
      <c r="DS145" s="26">
        <f t="shared" si="245"/>
        <v>136.5</v>
      </c>
      <c r="DT145" s="101">
        <f t="shared" si="200"/>
        <v>0</v>
      </c>
      <c r="DU145" s="101">
        <f t="shared" si="201"/>
        <v>0</v>
      </c>
      <c r="DV145" s="101">
        <f t="shared" si="202"/>
        <v>0</v>
      </c>
      <c r="DW145" s="102">
        <f t="shared" si="246"/>
        <v>42.26</v>
      </c>
      <c r="DX145" s="144"/>
      <c r="DY145" s="101">
        <f t="shared" si="247"/>
        <v>0</v>
      </c>
      <c r="DZ145" s="101">
        <f t="shared" si="248"/>
        <v>0</v>
      </c>
      <c r="EB145" s="84">
        <f>MODEL_DATA!B142</f>
        <v>136</v>
      </c>
      <c r="EC145" s="84">
        <f>MODEL_DATA!C142</f>
        <v>0</v>
      </c>
      <c r="ED145" s="84">
        <f>MODEL_DATA!D142</f>
        <v>0</v>
      </c>
      <c r="EE145" s="84">
        <f>MODEL_DATA!E142</f>
        <v>0</v>
      </c>
      <c r="EF145" s="84">
        <f>MODEL_DATA!F142</f>
        <v>0</v>
      </c>
      <c r="EG145" s="84">
        <f>MODEL_DATA!G142</f>
        <v>0</v>
      </c>
      <c r="EH145" s="84">
        <f>MODEL_DATA!H142</f>
        <v>0</v>
      </c>
      <c r="EI145" s="84">
        <f>MODEL_DATA!I142</f>
        <v>0</v>
      </c>
      <c r="EJ145" s="99">
        <f>MODEL_DATA!J142</f>
        <v>0</v>
      </c>
      <c r="EK145" s="84">
        <f>MODEL_DATA!K142</f>
        <v>0</v>
      </c>
      <c r="EL145" s="84">
        <f>MODEL_DATA!L142</f>
        <v>0</v>
      </c>
      <c r="EM145" s="99">
        <f>MODEL_DATA!M142</f>
        <v>6.18</v>
      </c>
      <c r="EN145" s="84">
        <f>MODEL_DATA!N142</f>
        <v>2.19</v>
      </c>
      <c r="EO145" s="84">
        <f>MODEL_DATA!O142</f>
        <v>0</v>
      </c>
      <c r="EP145" s="84">
        <f>MODEL_DATA!P142</f>
        <v>0</v>
      </c>
      <c r="EQ145" s="84">
        <f>MODEL_DATA!Q142</f>
        <v>36.08</v>
      </c>
      <c r="ER145" s="84">
        <f>MODEL_DATA!R142</f>
        <v>13.61</v>
      </c>
      <c r="ES145" s="84">
        <f>MODEL_DATA!S142</f>
        <v>0</v>
      </c>
      <c r="ET145" s="84">
        <f>MODEL_DATA!T142</f>
        <v>0</v>
      </c>
      <c r="EU145" s="99">
        <f>MODEL_DATA!U142</f>
        <v>0</v>
      </c>
      <c r="EV145" s="84">
        <f>MODEL_DATA!V142</f>
        <v>0</v>
      </c>
    </row>
    <row r="146" spans="32:152" x14ac:dyDescent="0.25">
      <c r="AF146" s="32">
        <f t="shared" si="175"/>
        <v>272</v>
      </c>
      <c r="AG146" s="61">
        <f t="shared" si="203"/>
        <v>0</v>
      </c>
      <c r="AH146" s="63">
        <f>INDEX(Obs_Time!$D$11:$T$211,  MATCH($AF146, Obs_Time!$B$11:$B$211, 0), MATCH(AH$4, Obs_Time!$D$3:$T$3, 0) )</f>
        <v>0</v>
      </c>
      <c r="AI146" s="61">
        <f t="shared" si="204"/>
        <v>0</v>
      </c>
      <c r="AJ146" s="63">
        <f>INDEX(Obs_Time!$D$11:$T$211,  MATCH($AF146, Obs_Time!$B$11:$B$211, 0), MATCH(AJ$4, Obs_Time!$D$3:$T$3, 0) )</f>
        <v>0</v>
      </c>
      <c r="AK146" s="61">
        <f t="shared" si="205"/>
        <v>0</v>
      </c>
      <c r="AL146" s="63">
        <f>INDEX(Obs_Time!$D$11:$T$211,  MATCH($AF146, Obs_Time!$B$11:$B$211, 0), MATCH(AL$4, Obs_Time!$D$3:$T$3, 0) )</f>
        <v>0</v>
      </c>
      <c r="AM146" s="61">
        <f t="shared" si="206"/>
        <v>0</v>
      </c>
      <c r="AN146" s="63">
        <f>INDEX(Obs_Time!$D$11:$T$211,  MATCH($AF146, Obs_Time!$B$11:$B$211, 0), MATCH(AN$4, Obs_Time!$D$3:$T$3, 0) )</f>
        <v>0</v>
      </c>
      <c r="AO146" s="61">
        <f t="shared" si="207"/>
        <v>0</v>
      </c>
      <c r="AP146" s="63">
        <f>INDEX(Obs_Time!$D$11:$T$211,  MATCH($AF146, Obs_Time!$B$11:$B$211, 0), MATCH(AP$4, Obs_Time!$D$3:$T$3, 0) )</f>
        <v>0</v>
      </c>
      <c r="AQ146" s="61">
        <f t="shared" si="208"/>
        <v>0</v>
      </c>
      <c r="AR146" s="63">
        <f>INDEX(Obs_Time!$D$11:$T$211,  MATCH($AF146, Obs_Time!$B$11:$B$211, 0), MATCH(AR$4, Obs_Time!$D$3:$T$3, 0) )</f>
        <v>0</v>
      </c>
      <c r="AS146" s="61">
        <f t="shared" si="209"/>
        <v>0</v>
      </c>
      <c r="AT146" s="63">
        <f>INDEX(Obs_Time!$D$11:$T$211,  MATCH($AF146, Obs_Time!$B$11:$B$211, 0), MATCH(AT$4, Obs_Time!$D$3:$T$3, 0) )</f>
        <v>0</v>
      </c>
      <c r="AU146" s="61">
        <f t="shared" si="210"/>
        <v>0</v>
      </c>
      <c r="AV146" s="63">
        <f>INDEX(Obs_Time!$D$11:$T$211,  MATCH($AF146, Obs_Time!$B$11:$B$211, 0), MATCH(AV$4, Obs_Time!$D$3:$T$3, 0) )</f>
        <v>0</v>
      </c>
      <c r="AW146" s="61">
        <f t="shared" si="211"/>
        <v>0</v>
      </c>
      <c r="AX146" s="63">
        <f>INDEX(Obs_Time!$D$11:$T$211,  MATCH($AF146, Obs_Time!$B$11:$B$211, 0), MATCH(AX$4, Obs_Time!$D$3:$T$3, 0) )</f>
        <v>0</v>
      </c>
      <c r="AY146" s="61">
        <f t="shared" si="212"/>
        <v>0</v>
      </c>
      <c r="AZ146" s="63">
        <f>INDEX(Obs_Time!$D$11:$T$211,  MATCH($AF146, Obs_Time!$B$11:$B$211, 0), MATCH(AZ$4, Obs_Time!$D$3:$T$3, 0) )</f>
        <v>0</v>
      </c>
      <c r="BA146" s="61">
        <f t="shared" si="213"/>
        <v>0</v>
      </c>
      <c r="BB146" s="63">
        <f>INDEX(Obs_Time!$D$11:$T$211,  MATCH($AF146, Obs_Time!$B$11:$B$211, 0), MATCH(BB$4, Obs_Time!$D$3:$T$3, 0) )</f>
        <v>0</v>
      </c>
      <c r="BC146" s="61">
        <f t="shared" si="214"/>
        <v>0</v>
      </c>
      <c r="BD146" s="63">
        <f>INDEX(Obs_Time!$D$11:$T$211,  MATCH($AF146, Obs_Time!$B$11:$B$211, 0), MATCH(BD$4, Obs_Time!$D$3:$T$3, 0) )</f>
        <v>0</v>
      </c>
      <c r="BF146" s="31">
        <f t="shared" si="215"/>
        <v>274</v>
      </c>
      <c r="BG146" s="31">
        <f t="shared" si="216"/>
        <v>275</v>
      </c>
      <c r="BH146" s="57">
        <f t="shared" si="217"/>
        <v>0</v>
      </c>
      <c r="BI146" s="57">
        <f t="shared" si="218"/>
        <v>0</v>
      </c>
      <c r="BJ146" s="57">
        <f t="shared" si="219"/>
        <v>0</v>
      </c>
      <c r="BK146" s="58">
        <f t="shared" si="220"/>
        <v>0</v>
      </c>
      <c r="BL146" s="57">
        <f t="shared" si="221"/>
        <v>0</v>
      </c>
      <c r="BM146" s="57">
        <f t="shared" si="222"/>
        <v>0</v>
      </c>
      <c r="BN146" s="57">
        <f t="shared" si="223"/>
        <v>0</v>
      </c>
      <c r="BQ146" s="57">
        <f t="shared" si="224"/>
        <v>0</v>
      </c>
      <c r="BR146" s="57">
        <f t="shared" si="225"/>
        <v>0</v>
      </c>
      <c r="BS146" s="57">
        <f t="shared" si="226"/>
        <v>0</v>
      </c>
      <c r="BT146" s="57">
        <f t="shared" si="227"/>
        <v>0</v>
      </c>
      <c r="BU146" s="57">
        <f t="shared" si="228"/>
        <v>0</v>
      </c>
      <c r="BV146" s="57">
        <f t="shared" si="229"/>
        <v>0</v>
      </c>
      <c r="BW146" s="57">
        <f t="shared" si="230"/>
        <v>0</v>
      </c>
      <c r="BX146" s="58">
        <f t="shared" si="231"/>
        <v>0</v>
      </c>
      <c r="BY146" s="57">
        <f t="shared" si="232"/>
        <v>0</v>
      </c>
      <c r="BZ146" s="57">
        <f t="shared" si="233"/>
        <v>0</v>
      </c>
      <c r="CA146" s="58">
        <f t="shared" si="234"/>
        <v>0</v>
      </c>
      <c r="CB146" s="57">
        <f t="shared" si="235"/>
        <v>0</v>
      </c>
      <c r="CC146" s="57">
        <f t="shared" si="236"/>
        <v>0</v>
      </c>
      <c r="CD146" s="57">
        <f t="shared" si="237"/>
        <v>0</v>
      </c>
      <c r="CE146" s="57">
        <f t="shared" si="238"/>
        <v>0</v>
      </c>
      <c r="CF146" s="57">
        <f t="shared" si="239"/>
        <v>0</v>
      </c>
      <c r="CG146" s="57">
        <f t="shared" si="240"/>
        <v>0</v>
      </c>
      <c r="CH146" s="57">
        <f t="shared" si="241"/>
        <v>0</v>
      </c>
      <c r="CI146" s="58">
        <f t="shared" si="242"/>
        <v>0</v>
      </c>
      <c r="CJ146" s="57">
        <f t="shared" si="243"/>
        <v>0</v>
      </c>
      <c r="CL146" s="30">
        <f>Obs_Time!B148</f>
        <v>274</v>
      </c>
      <c r="CM146" s="26">
        <f t="shared" si="174"/>
        <v>275</v>
      </c>
      <c r="CN146" s="20">
        <f t="shared" si="176"/>
        <v>0</v>
      </c>
      <c r="CO146" s="20">
        <f t="shared" si="177"/>
        <v>0</v>
      </c>
      <c r="CP146" s="20">
        <f t="shared" si="178"/>
        <v>0</v>
      </c>
      <c r="CQ146" s="106">
        <f t="shared" si="179"/>
        <v>0</v>
      </c>
      <c r="CR146" s="143"/>
      <c r="CS146" s="20">
        <f t="shared" si="180"/>
        <v>0</v>
      </c>
      <c r="CT146" s="20">
        <f t="shared" si="181"/>
        <v>0</v>
      </c>
      <c r="CW146" s="20">
        <f t="shared" si="182"/>
        <v>0</v>
      </c>
      <c r="CX146" s="20">
        <f t="shared" si="183"/>
        <v>0</v>
      </c>
      <c r="CY146" s="20">
        <f t="shared" si="184"/>
        <v>0</v>
      </c>
      <c r="CZ146" s="20">
        <f t="shared" si="185"/>
        <v>0</v>
      </c>
      <c r="DA146" s="20">
        <f t="shared" si="186"/>
        <v>0</v>
      </c>
      <c r="DB146" s="20">
        <f t="shared" si="187"/>
        <v>0</v>
      </c>
      <c r="DC146" s="20">
        <f t="shared" si="188"/>
        <v>0</v>
      </c>
      <c r="DD146" s="106">
        <f t="shared" si="189"/>
        <v>0</v>
      </c>
      <c r="DE146" s="20">
        <f t="shared" si="190"/>
        <v>0</v>
      </c>
      <c r="DF146" s="20">
        <f t="shared" si="191"/>
        <v>0</v>
      </c>
      <c r="DG146" s="106">
        <f t="shared" si="192"/>
        <v>0</v>
      </c>
      <c r="DH146" s="143"/>
      <c r="DI146" s="20">
        <f t="shared" si="193"/>
        <v>0</v>
      </c>
      <c r="DJ146" s="20">
        <f t="shared" si="194"/>
        <v>0</v>
      </c>
      <c r="DK146" s="20">
        <f t="shared" si="195"/>
        <v>0</v>
      </c>
      <c r="DL146" s="143"/>
      <c r="DM146" s="20">
        <f t="shared" si="196"/>
        <v>0</v>
      </c>
      <c r="DN146" s="20">
        <f t="shared" si="197"/>
        <v>0</v>
      </c>
      <c r="DO146" s="106">
        <f t="shared" si="198"/>
        <v>0</v>
      </c>
      <c r="DP146" s="20">
        <f t="shared" si="199"/>
        <v>0</v>
      </c>
      <c r="DR146" s="31">
        <f t="shared" si="244"/>
        <v>137</v>
      </c>
      <c r="DS146" s="26">
        <f t="shared" si="245"/>
        <v>137.5</v>
      </c>
      <c r="DT146" s="101">
        <f t="shared" si="200"/>
        <v>0</v>
      </c>
      <c r="DU146" s="101">
        <f t="shared" si="201"/>
        <v>0</v>
      </c>
      <c r="DV146" s="101">
        <f t="shared" si="202"/>
        <v>0</v>
      </c>
      <c r="DW146" s="102">
        <f t="shared" si="246"/>
        <v>35.17</v>
      </c>
      <c r="DX146" s="144"/>
      <c r="DY146" s="101">
        <f t="shared" si="247"/>
        <v>0</v>
      </c>
      <c r="DZ146" s="101">
        <f t="shared" si="248"/>
        <v>0</v>
      </c>
      <c r="EB146" s="84">
        <f>MODEL_DATA!B143</f>
        <v>137</v>
      </c>
      <c r="EC146" s="84">
        <f>MODEL_DATA!C143</f>
        <v>0</v>
      </c>
      <c r="ED146" s="84">
        <f>MODEL_DATA!D143</f>
        <v>0</v>
      </c>
      <c r="EE146" s="84">
        <f>MODEL_DATA!E143</f>
        <v>0</v>
      </c>
      <c r="EF146" s="84">
        <f>MODEL_DATA!F143</f>
        <v>0</v>
      </c>
      <c r="EG146" s="84">
        <f>MODEL_DATA!G143</f>
        <v>0</v>
      </c>
      <c r="EH146" s="84">
        <f>MODEL_DATA!H143</f>
        <v>0</v>
      </c>
      <c r="EI146" s="84">
        <f>MODEL_DATA!I143</f>
        <v>0</v>
      </c>
      <c r="EJ146" s="99">
        <f>MODEL_DATA!J143</f>
        <v>0</v>
      </c>
      <c r="EK146" s="84">
        <f>MODEL_DATA!K143</f>
        <v>0</v>
      </c>
      <c r="EL146" s="84">
        <f>MODEL_DATA!L143</f>
        <v>0</v>
      </c>
      <c r="EM146" s="99">
        <f>MODEL_DATA!M143</f>
        <v>4.7300000000000004</v>
      </c>
      <c r="EN146" s="84">
        <f>MODEL_DATA!N143</f>
        <v>1.4</v>
      </c>
      <c r="EO146" s="84">
        <f>MODEL_DATA!O143</f>
        <v>0</v>
      </c>
      <c r="EP146" s="84">
        <f>MODEL_DATA!P143</f>
        <v>0</v>
      </c>
      <c r="EQ146" s="84">
        <f>MODEL_DATA!Q143</f>
        <v>30.44</v>
      </c>
      <c r="ER146" s="84">
        <f>MODEL_DATA!R143</f>
        <v>7.87</v>
      </c>
      <c r="ES146" s="84">
        <f>MODEL_DATA!S143</f>
        <v>0</v>
      </c>
      <c r="ET146" s="84">
        <f>MODEL_DATA!T143</f>
        <v>0</v>
      </c>
      <c r="EU146" s="99">
        <f>MODEL_DATA!U143</f>
        <v>0</v>
      </c>
      <c r="EV146" s="84">
        <f>MODEL_DATA!V143</f>
        <v>0</v>
      </c>
    </row>
    <row r="147" spans="32:152" x14ac:dyDescent="0.25">
      <c r="AF147" s="32">
        <f t="shared" si="175"/>
        <v>274</v>
      </c>
      <c r="AG147" s="61">
        <f t="shared" si="203"/>
        <v>0</v>
      </c>
      <c r="AH147" s="63">
        <f>INDEX(Obs_Time!$D$11:$T$211,  MATCH($AF147, Obs_Time!$B$11:$B$211, 0), MATCH(AH$4, Obs_Time!$D$3:$T$3, 0) )</f>
        <v>0</v>
      </c>
      <c r="AI147" s="61">
        <f t="shared" si="204"/>
        <v>0</v>
      </c>
      <c r="AJ147" s="63">
        <f>INDEX(Obs_Time!$D$11:$T$211,  MATCH($AF147, Obs_Time!$B$11:$B$211, 0), MATCH(AJ$4, Obs_Time!$D$3:$T$3, 0) )</f>
        <v>0</v>
      </c>
      <c r="AK147" s="61">
        <f t="shared" si="205"/>
        <v>0</v>
      </c>
      <c r="AL147" s="63">
        <f>INDEX(Obs_Time!$D$11:$T$211,  MATCH($AF147, Obs_Time!$B$11:$B$211, 0), MATCH(AL$4, Obs_Time!$D$3:$T$3, 0) )</f>
        <v>0</v>
      </c>
      <c r="AM147" s="61">
        <f t="shared" si="206"/>
        <v>0</v>
      </c>
      <c r="AN147" s="63">
        <f>INDEX(Obs_Time!$D$11:$T$211,  MATCH($AF147, Obs_Time!$B$11:$B$211, 0), MATCH(AN$4, Obs_Time!$D$3:$T$3, 0) )</f>
        <v>0</v>
      </c>
      <c r="AO147" s="61">
        <f t="shared" si="207"/>
        <v>0</v>
      </c>
      <c r="AP147" s="63">
        <f>INDEX(Obs_Time!$D$11:$T$211,  MATCH($AF147, Obs_Time!$B$11:$B$211, 0), MATCH(AP$4, Obs_Time!$D$3:$T$3, 0) )</f>
        <v>0</v>
      </c>
      <c r="AQ147" s="61">
        <f t="shared" si="208"/>
        <v>0</v>
      </c>
      <c r="AR147" s="63">
        <f>INDEX(Obs_Time!$D$11:$T$211,  MATCH($AF147, Obs_Time!$B$11:$B$211, 0), MATCH(AR$4, Obs_Time!$D$3:$T$3, 0) )</f>
        <v>0</v>
      </c>
      <c r="AS147" s="61">
        <f t="shared" si="209"/>
        <v>0</v>
      </c>
      <c r="AT147" s="63">
        <f>INDEX(Obs_Time!$D$11:$T$211,  MATCH($AF147, Obs_Time!$B$11:$B$211, 0), MATCH(AT$4, Obs_Time!$D$3:$T$3, 0) )</f>
        <v>0</v>
      </c>
      <c r="AU147" s="61">
        <f t="shared" si="210"/>
        <v>0</v>
      </c>
      <c r="AV147" s="63">
        <f>INDEX(Obs_Time!$D$11:$T$211,  MATCH($AF147, Obs_Time!$B$11:$B$211, 0), MATCH(AV$4, Obs_Time!$D$3:$T$3, 0) )</f>
        <v>0</v>
      </c>
      <c r="AW147" s="61">
        <f t="shared" si="211"/>
        <v>0</v>
      </c>
      <c r="AX147" s="63">
        <f>INDEX(Obs_Time!$D$11:$T$211,  MATCH($AF147, Obs_Time!$B$11:$B$211, 0), MATCH(AX$4, Obs_Time!$D$3:$T$3, 0) )</f>
        <v>0</v>
      </c>
      <c r="AY147" s="61">
        <f t="shared" si="212"/>
        <v>0</v>
      </c>
      <c r="AZ147" s="63">
        <f>INDEX(Obs_Time!$D$11:$T$211,  MATCH($AF147, Obs_Time!$B$11:$B$211, 0), MATCH(AZ$4, Obs_Time!$D$3:$T$3, 0) )</f>
        <v>0</v>
      </c>
      <c r="BA147" s="61">
        <f t="shared" si="213"/>
        <v>0</v>
      </c>
      <c r="BB147" s="63">
        <f>INDEX(Obs_Time!$D$11:$T$211,  MATCH($AF147, Obs_Time!$B$11:$B$211, 0), MATCH(BB$4, Obs_Time!$D$3:$T$3, 0) )</f>
        <v>0</v>
      </c>
      <c r="BC147" s="61">
        <f t="shared" si="214"/>
        <v>0</v>
      </c>
      <c r="BD147" s="63">
        <f>INDEX(Obs_Time!$D$11:$T$211,  MATCH($AF147, Obs_Time!$B$11:$B$211, 0), MATCH(BD$4, Obs_Time!$D$3:$T$3, 0) )</f>
        <v>0</v>
      </c>
      <c r="BF147" s="31">
        <f t="shared" si="215"/>
        <v>276</v>
      </c>
      <c r="BG147" s="31">
        <f t="shared" si="216"/>
        <v>277</v>
      </c>
      <c r="BH147" s="57">
        <f t="shared" si="217"/>
        <v>0</v>
      </c>
      <c r="BI147" s="57">
        <f t="shared" si="218"/>
        <v>0</v>
      </c>
      <c r="BJ147" s="57">
        <f t="shared" si="219"/>
        <v>0</v>
      </c>
      <c r="BK147" s="58">
        <f t="shared" si="220"/>
        <v>0</v>
      </c>
      <c r="BL147" s="57">
        <f t="shared" si="221"/>
        <v>0</v>
      </c>
      <c r="BM147" s="57">
        <f t="shared" si="222"/>
        <v>0</v>
      </c>
      <c r="BN147" s="57">
        <f t="shared" si="223"/>
        <v>0</v>
      </c>
      <c r="BQ147" s="57">
        <f t="shared" si="224"/>
        <v>0</v>
      </c>
      <c r="BR147" s="57">
        <f t="shared" si="225"/>
        <v>0</v>
      </c>
      <c r="BS147" s="57">
        <f t="shared" si="226"/>
        <v>0</v>
      </c>
      <c r="BT147" s="57">
        <f t="shared" si="227"/>
        <v>0</v>
      </c>
      <c r="BU147" s="57">
        <f t="shared" si="228"/>
        <v>0</v>
      </c>
      <c r="BV147" s="57">
        <f t="shared" si="229"/>
        <v>0</v>
      </c>
      <c r="BW147" s="57">
        <f t="shared" si="230"/>
        <v>0</v>
      </c>
      <c r="BX147" s="58">
        <f t="shared" si="231"/>
        <v>0</v>
      </c>
      <c r="BY147" s="57">
        <f t="shared" si="232"/>
        <v>0</v>
      </c>
      <c r="BZ147" s="57">
        <f t="shared" si="233"/>
        <v>0</v>
      </c>
      <c r="CA147" s="58">
        <f t="shared" si="234"/>
        <v>0</v>
      </c>
      <c r="CB147" s="57">
        <f t="shared" si="235"/>
        <v>0</v>
      </c>
      <c r="CC147" s="57">
        <f t="shared" si="236"/>
        <v>0</v>
      </c>
      <c r="CD147" s="57">
        <f t="shared" si="237"/>
        <v>0</v>
      </c>
      <c r="CE147" s="57">
        <f t="shared" si="238"/>
        <v>0</v>
      </c>
      <c r="CF147" s="57">
        <f t="shared" si="239"/>
        <v>0</v>
      </c>
      <c r="CG147" s="57">
        <f t="shared" si="240"/>
        <v>0</v>
      </c>
      <c r="CH147" s="57">
        <f t="shared" si="241"/>
        <v>0</v>
      </c>
      <c r="CI147" s="58">
        <f t="shared" si="242"/>
        <v>0</v>
      </c>
      <c r="CJ147" s="57">
        <f t="shared" si="243"/>
        <v>0</v>
      </c>
      <c r="CL147" s="30">
        <f>Obs_Time!B149</f>
        <v>276</v>
      </c>
      <c r="CM147" s="26">
        <f t="shared" si="174"/>
        <v>277</v>
      </c>
      <c r="CN147" s="20">
        <f t="shared" si="176"/>
        <v>0</v>
      </c>
      <c r="CO147" s="20">
        <f t="shared" si="177"/>
        <v>0</v>
      </c>
      <c r="CP147" s="20">
        <f t="shared" si="178"/>
        <v>0</v>
      </c>
      <c r="CQ147" s="106">
        <f t="shared" si="179"/>
        <v>0</v>
      </c>
      <c r="CR147" s="143"/>
      <c r="CS147" s="20">
        <f t="shared" si="180"/>
        <v>0</v>
      </c>
      <c r="CT147" s="20">
        <f t="shared" si="181"/>
        <v>0</v>
      </c>
      <c r="CW147" s="20">
        <f t="shared" si="182"/>
        <v>0</v>
      </c>
      <c r="CX147" s="20">
        <f t="shared" si="183"/>
        <v>0</v>
      </c>
      <c r="CY147" s="20">
        <f t="shared" si="184"/>
        <v>0</v>
      </c>
      <c r="CZ147" s="20">
        <f t="shared" si="185"/>
        <v>0</v>
      </c>
      <c r="DA147" s="20">
        <f t="shared" si="186"/>
        <v>0</v>
      </c>
      <c r="DB147" s="20">
        <f t="shared" si="187"/>
        <v>0</v>
      </c>
      <c r="DC147" s="20">
        <f t="shared" si="188"/>
        <v>0</v>
      </c>
      <c r="DD147" s="106">
        <f t="shared" si="189"/>
        <v>0</v>
      </c>
      <c r="DE147" s="20">
        <f t="shared" si="190"/>
        <v>0</v>
      </c>
      <c r="DF147" s="20">
        <f t="shared" si="191"/>
        <v>0</v>
      </c>
      <c r="DG147" s="106">
        <f t="shared" si="192"/>
        <v>0</v>
      </c>
      <c r="DH147" s="143"/>
      <c r="DI147" s="20">
        <f t="shared" si="193"/>
        <v>0</v>
      </c>
      <c r="DJ147" s="20">
        <f t="shared" si="194"/>
        <v>0</v>
      </c>
      <c r="DK147" s="20">
        <f t="shared" si="195"/>
        <v>0</v>
      </c>
      <c r="DL147" s="143"/>
      <c r="DM147" s="20">
        <f t="shared" si="196"/>
        <v>0</v>
      </c>
      <c r="DN147" s="20">
        <f t="shared" si="197"/>
        <v>0</v>
      </c>
      <c r="DO147" s="106">
        <f t="shared" si="198"/>
        <v>0</v>
      </c>
      <c r="DP147" s="20">
        <f t="shared" si="199"/>
        <v>0</v>
      </c>
      <c r="DR147" s="31">
        <f t="shared" si="244"/>
        <v>138</v>
      </c>
      <c r="DS147" s="26">
        <f t="shared" si="245"/>
        <v>138.5</v>
      </c>
      <c r="DT147" s="101">
        <f t="shared" si="200"/>
        <v>0</v>
      </c>
      <c r="DU147" s="101">
        <f t="shared" si="201"/>
        <v>0</v>
      </c>
      <c r="DV147" s="101">
        <f t="shared" si="202"/>
        <v>0</v>
      </c>
      <c r="DW147" s="102">
        <f t="shared" si="246"/>
        <v>22.18</v>
      </c>
      <c r="DX147" s="144"/>
      <c r="DY147" s="101">
        <f t="shared" si="247"/>
        <v>0</v>
      </c>
      <c r="DZ147" s="101">
        <f t="shared" si="248"/>
        <v>0</v>
      </c>
      <c r="EB147" s="84">
        <f>MODEL_DATA!B144</f>
        <v>138</v>
      </c>
      <c r="EC147" s="84">
        <f>MODEL_DATA!C144</f>
        <v>0</v>
      </c>
      <c r="ED147" s="84">
        <f>MODEL_DATA!D144</f>
        <v>0</v>
      </c>
      <c r="EE147" s="84">
        <f>MODEL_DATA!E144</f>
        <v>0</v>
      </c>
      <c r="EF147" s="84">
        <f>MODEL_DATA!F144</f>
        <v>0</v>
      </c>
      <c r="EG147" s="84">
        <f>MODEL_DATA!G144</f>
        <v>0</v>
      </c>
      <c r="EH147" s="84">
        <f>MODEL_DATA!H144</f>
        <v>0</v>
      </c>
      <c r="EI147" s="84">
        <f>MODEL_DATA!I144</f>
        <v>0</v>
      </c>
      <c r="EJ147" s="99">
        <f>MODEL_DATA!J144</f>
        <v>0</v>
      </c>
      <c r="EK147" s="84">
        <f>MODEL_DATA!K144</f>
        <v>0</v>
      </c>
      <c r="EL147" s="84">
        <f>MODEL_DATA!L144</f>
        <v>0</v>
      </c>
      <c r="EM147" s="99">
        <f>MODEL_DATA!M144</f>
        <v>3.3</v>
      </c>
      <c r="EN147" s="84">
        <f>MODEL_DATA!N144</f>
        <v>1.06</v>
      </c>
      <c r="EO147" s="84">
        <f>MODEL_DATA!O144</f>
        <v>0</v>
      </c>
      <c r="EP147" s="84">
        <f>MODEL_DATA!P144</f>
        <v>0</v>
      </c>
      <c r="EQ147" s="84">
        <f>MODEL_DATA!Q144</f>
        <v>18.88</v>
      </c>
      <c r="ER147" s="84">
        <f>MODEL_DATA!R144</f>
        <v>10.76</v>
      </c>
      <c r="ES147" s="84">
        <f>MODEL_DATA!S144</f>
        <v>0</v>
      </c>
      <c r="ET147" s="84">
        <f>MODEL_DATA!T144</f>
        <v>0</v>
      </c>
      <c r="EU147" s="99">
        <f>MODEL_DATA!U144</f>
        <v>0</v>
      </c>
      <c r="EV147" s="84">
        <f>MODEL_DATA!V144</f>
        <v>0</v>
      </c>
    </row>
    <row r="148" spans="32:152" x14ac:dyDescent="0.25">
      <c r="AF148" s="32">
        <f t="shared" si="175"/>
        <v>276</v>
      </c>
      <c r="AG148" s="61">
        <f t="shared" si="203"/>
        <v>0</v>
      </c>
      <c r="AH148" s="63">
        <f>INDEX(Obs_Time!$D$11:$T$211,  MATCH($AF148, Obs_Time!$B$11:$B$211, 0), MATCH(AH$4, Obs_Time!$D$3:$T$3, 0) )</f>
        <v>0</v>
      </c>
      <c r="AI148" s="61">
        <f t="shared" si="204"/>
        <v>0</v>
      </c>
      <c r="AJ148" s="63">
        <f>INDEX(Obs_Time!$D$11:$T$211,  MATCH($AF148, Obs_Time!$B$11:$B$211, 0), MATCH(AJ$4, Obs_Time!$D$3:$T$3, 0) )</f>
        <v>0</v>
      </c>
      <c r="AK148" s="61">
        <f t="shared" si="205"/>
        <v>0</v>
      </c>
      <c r="AL148" s="63">
        <f>INDEX(Obs_Time!$D$11:$T$211,  MATCH($AF148, Obs_Time!$B$11:$B$211, 0), MATCH(AL$4, Obs_Time!$D$3:$T$3, 0) )</f>
        <v>0</v>
      </c>
      <c r="AM148" s="61">
        <f t="shared" si="206"/>
        <v>0</v>
      </c>
      <c r="AN148" s="63">
        <f>INDEX(Obs_Time!$D$11:$T$211,  MATCH($AF148, Obs_Time!$B$11:$B$211, 0), MATCH(AN$4, Obs_Time!$D$3:$T$3, 0) )</f>
        <v>0</v>
      </c>
      <c r="AO148" s="61">
        <f t="shared" si="207"/>
        <v>0</v>
      </c>
      <c r="AP148" s="63">
        <f>INDEX(Obs_Time!$D$11:$T$211,  MATCH($AF148, Obs_Time!$B$11:$B$211, 0), MATCH(AP$4, Obs_Time!$D$3:$T$3, 0) )</f>
        <v>0</v>
      </c>
      <c r="AQ148" s="61">
        <f t="shared" si="208"/>
        <v>0</v>
      </c>
      <c r="AR148" s="63">
        <f>INDEX(Obs_Time!$D$11:$T$211,  MATCH($AF148, Obs_Time!$B$11:$B$211, 0), MATCH(AR$4, Obs_Time!$D$3:$T$3, 0) )</f>
        <v>0</v>
      </c>
      <c r="AS148" s="61">
        <f t="shared" si="209"/>
        <v>0</v>
      </c>
      <c r="AT148" s="63">
        <f>INDEX(Obs_Time!$D$11:$T$211,  MATCH($AF148, Obs_Time!$B$11:$B$211, 0), MATCH(AT$4, Obs_Time!$D$3:$T$3, 0) )</f>
        <v>0</v>
      </c>
      <c r="AU148" s="61">
        <f t="shared" si="210"/>
        <v>0</v>
      </c>
      <c r="AV148" s="63">
        <f>INDEX(Obs_Time!$D$11:$T$211,  MATCH($AF148, Obs_Time!$B$11:$B$211, 0), MATCH(AV$4, Obs_Time!$D$3:$T$3, 0) )</f>
        <v>0</v>
      </c>
      <c r="AW148" s="61">
        <f t="shared" si="211"/>
        <v>0</v>
      </c>
      <c r="AX148" s="63">
        <f>INDEX(Obs_Time!$D$11:$T$211,  MATCH($AF148, Obs_Time!$B$11:$B$211, 0), MATCH(AX$4, Obs_Time!$D$3:$T$3, 0) )</f>
        <v>0</v>
      </c>
      <c r="AY148" s="61">
        <f t="shared" si="212"/>
        <v>0</v>
      </c>
      <c r="AZ148" s="63">
        <f>INDEX(Obs_Time!$D$11:$T$211,  MATCH($AF148, Obs_Time!$B$11:$B$211, 0), MATCH(AZ$4, Obs_Time!$D$3:$T$3, 0) )</f>
        <v>0</v>
      </c>
      <c r="BA148" s="61">
        <f t="shared" si="213"/>
        <v>0</v>
      </c>
      <c r="BB148" s="63">
        <f>INDEX(Obs_Time!$D$11:$T$211,  MATCH($AF148, Obs_Time!$B$11:$B$211, 0), MATCH(BB$4, Obs_Time!$D$3:$T$3, 0) )</f>
        <v>0</v>
      </c>
      <c r="BC148" s="61">
        <f t="shared" si="214"/>
        <v>0</v>
      </c>
      <c r="BD148" s="63">
        <f>INDEX(Obs_Time!$D$11:$T$211,  MATCH($AF148, Obs_Time!$B$11:$B$211, 0), MATCH(BD$4, Obs_Time!$D$3:$T$3, 0) )</f>
        <v>0</v>
      </c>
      <c r="BF148" s="31">
        <f t="shared" si="215"/>
        <v>278</v>
      </c>
      <c r="BG148" s="31">
        <f t="shared" si="216"/>
        <v>279</v>
      </c>
      <c r="BH148" s="57">
        <f t="shared" si="217"/>
        <v>0</v>
      </c>
      <c r="BI148" s="57">
        <f t="shared" si="218"/>
        <v>0</v>
      </c>
      <c r="BJ148" s="57">
        <f t="shared" si="219"/>
        <v>0</v>
      </c>
      <c r="BK148" s="58">
        <f t="shared" si="220"/>
        <v>0</v>
      </c>
      <c r="BL148" s="57">
        <f t="shared" si="221"/>
        <v>0</v>
      </c>
      <c r="BM148" s="57">
        <f t="shared" si="222"/>
        <v>0</v>
      </c>
      <c r="BN148" s="57">
        <f t="shared" si="223"/>
        <v>0</v>
      </c>
      <c r="BQ148" s="57">
        <f t="shared" si="224"/>
        <v>0</v>
      </c>
      <c r="BR148" s="57">
        <f t="shared" si="225"/>
        <v>0</v>
      </c>
      <c r="BS148" s="57">
        <f t="shared" si="226"/>
        <v>0</v>
      </c>
      <c r="BT148" s="57">
        <f t="shared" si="227"/>
        <v>0</v>
      </c>
      <c r="BU148" s="57">
        <f t="shared" si="228"/>
        <v>0</v>
      </c>
      <c r="BV148" s="57">
        <f t="shared" si="229"/>
        <v>0</v>
      </c>
      <c r="BW148" s="57">
        <f t="shared" si="230"/>
        <v>0</v>
      </c>
      <c r="BX148" s="58">
        <f t="shared" si="231"/>
        <v>0</v>
      </c>
      <c r="BY148" s="57">
        <f t="shared" si="232"/>
        <v>0</v>
      </c>
      <c r="BZ148" s="57">
        <f t="shared" si="233"/>
        <v>0</v>
      </c>
      <c r="CA148" s="58">
        <f t="shared" si="234"/>
        <v>0</v>
      </c>
      <c r="CB148" s="57">
        <f t="shared" si="235"/>
        <v>0</v>
      </c>
      <c r="CC148" s="57">
        <f t="shared" si="236"/>
        <v>0</v>
      </c>
      <c r="CD148" s="57">
        <f t="shared" si="237"/>
        <v>0</v>
      </c>
      <c r="CE148" s="57">
        <f t="shared" si="238"/>
        <v>0</v>
      </c>
      <c r="CF148" s="57">
        <f t="shared" si="239"/>
        <v>0</v>
      </c>
      <c r="CG148" s="57">
        <f t="shared" si="240"/>
        <v>0</v>
      </c>
      <c r="CH148" s="57">
        <f t="shared" si="241"/>
        <v>0</v>
      </c>
      <c r="CI148" s="58">
        <f t="shared" si="242"/>
        <v>0</v>
      </c>
      <c r="CJ148" s="57">
        <f t="shared" si="243"/>
        <v>0</v>
      </c>
      <c r="CL148" s="30">
        <f>Obs_Time!B150</f>
        <v>278</v>
      </c>
      <c r="CM148" s="26">
        <f t="shared" si="174"/>
        <v>279</v>
      </c>
      <c r="CN148" s="20">
        <f t="shared" si="176"/>
        <v>0</v>
      </c>
      <c r="CO148" s="20">
        <f t="shared" si="177"/>
        <v>0</v>
      </c>
      <c r="CP148" s="20">
        <f t="shared" si="178"/>
        <v>0</v>
      </c>
      <c r="CQ148" s="106">
        <f t="shared" si="179"/>
        <v>0</v>
      </c>
      <c r="CR148" s="143"/>
      <c r="CS148" s="20">
        <f t="shared" si="180"/>
        <v>0</v>
      </c>
      <c r="CT148" s="20">
        <f t="shared" si="181"/>
        <v>0</v>
      </c>
      <c r="CW148" s="20">
        <f t="shared" si="182"/>
        <v>0</v>
      </c>
      <c r="CX148" s="20">
        <f t="shared" si="183"/>
        <v>0</v>
      </c>
      <c r="CY148" s="20">
        <f t="shared" si="184"/>
        <v>0</v>
      </c>
      <c r="CZ148" s="20">
        <f t="shared" si="185"/>
        <v>0</v>
      </c>
      <c r="DA148" s="20">
        <f t="shared" si="186"/>
        <v>0</v>
      </c>
      <c r="DB148" s="20">
        <f t="shared" si="187"/>
        <v>0</v>
      </c>
      <c r="DC148" s="20">
        <f t="shared" si="188"/>
        <v>0</v>
      </c>
      <c r="DD148" s="106">
        <f t="shared" si="189"/>
        <v>0</v>
      </c>
      <c r="DE148" s="20">
        <f t="shared" si="190"/>
        <v>0</v>
      </c>
      <c r="DF148" s="20">
        <f t="shared" si="191"/>
        <v>0</v>
      </c>
      <c r="DG148" s="106">
        <f t="shared" si="192"/>
        <v>0</v>
      </c>
      <c r="DH148" s="143"/>
      <c r="DI148" s="20">
        <f t="shared" si="193"/>
        <v>0</v>
      </c>
      <c r="DJ148" s="20">
        <f t="shared" si="194"/>
        <v>0</v>
      </c>
      <c r="DK148" s="20">
        <f t="shared" si="195"/>
        <v>0</v>
      </c>
      <c r="DL148" s="143"/>
      <c r="DM148" s="20">
        <f t="shared" si="196"/>
        <v>0</v>
      </c>
      <c r="DN148" s="20">
        <f t="shared" si="197"/>
        <v>0</v>
      </c>
      <c r="DO148" s="106">
        <f t="shared" si="198"/>
        <v>0</v>
      </c>
      <c r="DP148" s="20">
        <f t="shared" si="199"/>
        <v>0</v>
      </c>
      <c r="DR148" s="31">
        <f t="shared" si="244"/>
        <v>139</v>
      </c>
      <c r="DS148" s="26">
        <f t="shared" si="245"/>
        <v>139.5</v>
      </c>
      <c r="DT148" s="101">
        <f t="shared" si="200"/>
        <v>0</v>
      </c>
      <c r="DU148" s="101">
        <f t="shared" si="201"/>
        <v>0</v>
      </c>
      <c r="DV148" s="101">
        <f t="shared" si="202"/>
        <v>0</v>
      </c>
      <c r="DW148" s="102">
        <f t="shared" si="246"/>
        <v>26.169999999999998</v>
      </c>
      <c r="DX148" s="144"/>
      <c r="DY148" s="101">
        <f t="shared" si="247"/>
        <v>0</v>
      </c>
      <c r="DZ148" s="101">
        <f t="shared" si="248"/>
        <v>0</v>
      </c>
      <c r="EB148" s="84">
        <f>MODEL_DATA!B145</f>
        <v>139</v>
      </c>
      <c r="EC148" s="84">
        <f>MODEL_DATA!C145</f>
        <v>0</v>
      </c>
      <c r="ED148" s="84">
        <f>MODEL_DATA!D145</f>
        <v>0</v>
      </c>
      <c r="EE148" s="84">
        <f>MODEL_DATA!E145</f>
        <v>0</v>
      </c>
      <c r="EF148" s="84">
        <f>MODEL_DATA!F145</f>
        <v>0</v>
      </c>
      <c r="EG148" s="84">
        <f>MODEL_DATA!G145</f>
        <v>0</v>
      </c>
      <c r="EH148" s="84">
        <f>MODEL_DATA!H145</f>
        <v>0</v>
      </c>
      <c r="EI148" s="84">
        <f>MODEL_DATA!I145</f>
        <v>0</v>
      </c>
      <c r="EJ148" s="99">
        <f>MODEL_DATA!J145</f>
        <v>0</v>
      </c>
      <c r="EK148" s="84">
        <f>MODEL_DATA!K145</f>
        <v>0</v>
      </c>
      <c r="EL148" s="84">
        <f>MODEL_DATA!L145</f>
        <v>0</v>
      </c>
      <c r="EM148" s="99">
        <f>MODEL_DATA!M145</f>
        <v>3.15</v>
      </c>
      <c r="EN148" s="84">
        <f>MODEL_DATA!N145</f>
        <v>1.2</v>
      </c>
      <c r="EO148" s="84">
        <f>MODEL_DATA!O145</f>
        <v>0</v>
      </c>
      <c r="EP148" s="84">
        <f>MODEL_DATA!P145</f>
        <v>0</v>
      </c>
      <c r="EQ148" s="84">
        <f>MODEL_DATA!Q145</f>
        <v>23.02</v>
      </c>
      <c r="ER148" s="84">
        <f>MODEL_DATA!R145</f>
        <v>10.7</v>
      </c>
      <c r="ES148" s="84">
        <f>MODEL_DATA!S145</f>
        <v>0</v>
      </c>
      <c r="ET148" s="84">
        <f>MODEL_DATA!T145</f>
        <v>0</v>
      </c>
      <c r="EU148" s="99">
        <f>MODEL_DATA!U145</f>
        <v>0</v>
      </c>
      <c r="EV148" s="84">
        <f>MODEL_DATA!V145</f>
        <v>0</v>
      </c>
    </row>
    <row r="149" spans="32:152" x14ac:dyDescent="0.25">
      <c r="AF149" s="32">
        <f t="shared" si="175"/>
        <v>278</v>
      </c>
      <c r="AG149" s="61">
        <f t="shared" si="203"/>
        <v>0</v>
      </c>
      <c r="AH149" s="63">
        <f>INDEX(Obs_Time!$D$11:$T$211,  MATCH($AF149, Obs_Time!$B$11:$B$211, 0), MATCH(AH$4, Obs_Time!$D$3:$T$3, 0) )</f>
        <v>0</v>
      </c>
      <c r="AI149" s="61">
        <f t="shared" si="204"/>
        <v>0</v>
      </c>
      <c r="AJ149" s="63">
        <f>INDEX(Obs_Time!$D$11:$T$211,  MATCH($AF149, Obs_Time!$B$11:$B$211, 0), MATCH(AJ$4, Obs_Time!$D$3:$T$3, 0) )</f>
        <v>0</v>
      </c>
      <c r="AK149" s="61">
        <f t="shared" si="205"/>
        <v>0</v>
      </c>
      <c r="AL149" s="63">
        <f>INDEX(Obs_Time!$D$11:$T$211,  MATCH($AF149, Obs_Time!$B$11:$B$211, 0), MATCH(AL$4, Obs_Time!$D$3:$T$3, 0) )</f>
        <v>0</v>
      </c>
      <c r="AM149" s="61">
        <f t="shared" si="206"/>
        <v>0</v>
      </c>
      <c r="AN149" s="63">
        <f>INDEX(Obs_Time!$D$11:$T$211,  MATCH($AF149, Obs_Time!$B$11:$B$211, 0), MATCH(AN$4, Obs_Time!$D$3:$T$3, 0) )</f>
        <v>0</v>
      </c>
      <c r="AO149" s="61">
        <f t="shared" si="207"/>
        <v>0</v>
      </c>
      <c r="AP149" s="63">
        <f>INDEX(Obs_Time!$D$11:$T$211,  MATCH($AF149, Obs_Time!$B$11:$B$211, 0), MATCH(AP$4, Obs_Time!$D$3:$T$3, 0) )</f>
        <v>0</v>
      </c>
      <c r="AQ149" s="61">
        <f t="shared" si="208"/>
        <v>0</v>
      </c>
      <c r="AR149" s="63">
        <f>INDEX(Obs_Time!$D$11:$T$211,  MATCH($AF149, Obs_Time!$B$11:$B$211, 0), MATCH(AR$4, Obs_Time!$D$3:$T$3, 0) )</f>
        <v>0</v>
      </c>
      <c r="AS149" s="61">
        <f t="shared" si="209"/>
        <v>0</v>
      </c>
      <c r="AT149" s="63">
        <f>INDEX(Obs_Time!$D$11:$T$211,  MATCH($AF149, Obs_Time!$B$11:$B$211, 0), MATCH(AT$4, Obs_Time!$D$3:$T$3, 0) )</f>
        <v>0</v>
      </c>
      <c r="AU149" s="61">
        <f t="shared" si="210"/>
        <v>0</v>
      </c>
      <c r="AV149" s="63">
        <f>INDEX(Obs_Time!$D$11:$T$211,  MATCH($AF149, Obs_Time!$B$11:$B$211, 0), MATCH(AV$4, Obs_Time!$D$3:$T$3, 0) )</f>
        <v>0</v>
      </c>
      <c r="AW149" s="61">
        <f t="shared" si="211"/>
        <v>0</v>
      </c>
      <c r="AX149" s="63">
        <f>INDEX(Obs_Time!$D$11:$T$211,  MATCH($AF149, Obs_Time!$B$11:$B$211, 0), MATCH(AX$4, Obs_Time!$D$3:$T$3, 0) )</f>
        <v>0</v>
      </c>
      <c r="AY149" s="61">
        <f t="shared" si="212"/>
        <v>0</v>
      </c>
      <c r="AZ149" s="63">
        <f>INDEX(Obs_Time!$D$11:$T$211,  MATCH($AF149, Obs_Time!$B$11:$B$211, 0), MATCH(AZ$4, Obs_Time!$D$3:$T$3, 0) )</f>
        <v>0</v>
      </c>
      <c r="BA149" s="61">
        <f t="shared" si="213"/>
        <v>0</v>
      </c>
      <c r="BB149" s="63">
        <f>INDEX(Obs_Time!$D$11:$T$211,  MATCH($AF149, Obs_Time!$B$11:$B$211, 0), MATCH(BB$4, Obs_Time!$D$3:$T$3, 0) )</f>
        <v>0</v>
      </c>
      <c r="BC149" s="61">
        <f t="shared" si="214"/>
        <v>0</v>
      </c>
      <c r="BD149" s="63">
        <f>INDEX(Obs_Time!$D$11:$T$211,  MATCH($AF149, Obs_Time!$B$11:$B$211, 0), MATCH(BD$4, Obs_Time!$D$3:$T$3, 0) )</f>
        <v>0</v>
      </c>
      <c r="BF149" s="31">
        <f t="shared" si="215"/>
        <v>280</v>
      </c>
      <c r="BG149" s="31">
        <f t="shared" si="216"/>
        <v>281</v>
      </c>
      <c r="BH149" s="57">
        <f t="shared" si="217"/>
        <v>0</v>
      </c>
      <c r="BI149" s="57">
        <f t="shared" si="218"/>
        <v>0</v>
      </c>
      <c r="BJ149" s="57">
        <f t="shared" si="219"/>
        <v>0</v>
      </c>
      <c r="BK149" s="58">
        <f t="shared" si="220"/>
        <v>0</v>
      </c>
      <c r="BL149" s="57">
        <f t="shared" si="221"/>
        <v>0</v>
      </c>
      <c r="BM149" s="57">
        <f t="shared" si="222"/>
        <v>0</v>
      </c>
      <c r="BN149" s="57">
        <f t="shared" si="223"/>
        <v>0</v>
      </c>
      <c r="BQ149" s="57">
        <f t="shared" si="224"/>
        <v>0</v>
      </c>
      <c r="BR149" s="57">
        <f t="shared" si="225"/>
        <v>0</v>
      </c>
      <c r="BS149" s="57">
        <f t="shared" si="226"/>
        <v>0</v>
      </c>
      <c r="BT149" s="57">
        <f t="shared" si="227"/>
        <v>0</v>
      </c>
      <c r="BU149" s="57">
        <f t="shared" si="228"/>
        <v>0</v>
      </c>
      <c r="BV149" s="57">
        <f t="shared" si="229"/>
        <v>0</v>
      </c>
      <c r="BW149" s="57">
        <f t="shared" si="230"/>
        <v>0</v>
      </c>
      <c r="BX149" s="58">
        <f t="shared" si="231"/>
        <v>0</v>
      </c>
      <c r="BY149" s="57">
        <f t="shared" si="232"/>
        <v>0</v>
      </c>
      <c r="BZ149" s="57">
        <f t="shared" si="233"/>
        <v>0</v>
      </c>
      <c r="CA149" s="58">
        <f t="shared" si="234"/>
        <v>0</v>
      </c>
      <c r="CB149" s="57">
        <f t="shared" si="235"/>
        <v>0</v>
      </c>
      <c r="CC149" s="57">
        <f t="shared" si="236"/>
        <v>0</v>
      </c>
      <c r="CD149" s="57">
        <f t="shared" si="237"/>
        <v>0</v>
      </c>
      <c r="CE149" s="57">
        <f t="shared" si="238"/>
        <v>0</v>
      </c>
      <c r="CF149" s="57">
        <f t="shared" si="239"/>
        <v>0</v>
      </c>
      <c r="CG149" s="57">
        <f t="shared" si="240"/>
        <v>0</v>
      </c>
      <c r="CH149" s="57">
        <f t="shared" si="241"/>
        <v>0</v>
      </c>
      <c r="CI149" s="58">
        <f t="shared" si="242"/>
        <v>0</v>
      </c>
      <c r="CJ149" s="57">
        <f t="shared" si="243"/>
        <v>0</v>
      </c>
      <c r="CL149" s="30">
        <f>Obs_Time!B151</f>
        <v>280</v>
      </c>
      <c r="CM149" s="26">
        <f t="shared" si="174"/>
        <v>281</v>
      </c>
      <c r="CN149" s="20">
        <f t="shared" si="176"/>
        <v>0</v>
      </c>
      <c r="CO149" s="20">
        <f t="shared" si="177"/>
        <v>0</v>
      </c>
      <c r="CP149" s="20">
        <f t="shared" si="178"/>
        <v>0</v>
      </c>
      <c r="CQ149" s="106">
        <f t="shared" si="179"/>
        <v>0</v>
      </c>
      <c r="CR149" s="143"/>
      <c r="CS149" s="20">
        <f t="shared" si="180"/>
        <v>0</v>
      </c>
      <c r="CT149" s="20">
        <f t="shared" si="181"/>
        <v>0</v>
      </c>
      <c r="CW149" s="20">
        <f t="shared" si="182"/>
        <v>0</v>
      </c>
      <c r="CX149" s="20">
        <f t="shared" si="183"/>
        <v>0</v>
      </c>
      <c r="CY149" s="20">
        <f t="shared" si="184"/>
        <v>0</v>
      </c>
      <c r="CZ149" s="20">
        <f t="shared" si="185"/>
        <v>0</v>
      </c>
      <c r="DA149" s="20">
        <f t="shared" si="186"/>
        <v>0</v>
      </c>
      <c r="DB149" s="20">
        <f t="shared" si="187"/>
        <v>0</v>
      </c>
      <c r="DC149" s="20">
        <f t="shared" si="188"/>
        <v>0</v>
      </c>
      <c r="DD149" s="106">
        <f t="shared" si="189"/>
        <v>0</v>
      </c>
      <c r="DE149" s="20">
        <f t="shared" si="190"/>
        <v>0</v>
      </c>
      <c r="DF149" s="20">
        <f t="shared" si="191"/>
        <v>0</v>
      </c>
      <c r="DG149" s="106">
        <f t="shared" si="192"/>
        <v>0</v>
      </c>
      <c r="DH149" s="143"/>
      <c r="DI149" s="20">
        <f t="shared" si="193"/>
        <v>0</v>
      </c>
      <c r="DJ149" s="20">
        <f t="shared" si="194"/>
        <v>0</v>
      </c>
      <c r="DK149" s="20">
        <f t="shared" si="195"/>
        <v>0</v>
      </c>
      <c r="DL149" s="143"/>
      <c r="DM149" s="20">
        <f t="shared" si="196"/>
        <v>0</v>
      </c>
      <c r="DN149" s="20">
        <f t="shared" si="197"/>
        <v>0</v>
      </c>
      <c r="DO149" s="106">
        <f t="shared" si="198"/>
        <v>0</v>
      </c>
      <c r="DP149" s="20">
        <f t="shared" si="199"/>
        <v>0</v>
      </c>
      <c r="DR149" s="31">
        <f t="shared" si="244"/>
        <v>140</v>
      </c>
      <c r="DS149" s="26">
        <f t="shared" si="245"/>
        <v>140.5</v>
      </c>
      <c r="DT149" s="101">
        <f t="shared" si="200"/>
        <v>0</v>
      </c>
      <c r="DU149" s="101">
        <f t="shared" si="201"/>
        <v>0</v>
      </c>
      <c r="DV149" s="101">
        <f t="shared" si="202"/>
        <v>0</v>
      </c>
      <c r="DW149" s="102">
        <f t="shared" si="246"/>
        <v>21.52</v>
      </c>
      <c r="DX149" s="144"/>
      <c r="DY149" s="101">
        <f t="shared" si="247"/>
        <v>0</v>
      </c>
      <c r="DZ149" s="101">
        <f t="shared" si="248"/>
        <v>0</v>
      </c>
      <c r="EB149" s="84">
        <f>MODEL_DATA!B146</f>
        <v>140</v>
      </c>
      <c r="EC149" s="84">
        <f>MODEL_DATA!C146</f>
        <v>0</v>
      </c>
      <c r="ED149" s="84">
        <f>MODEL_DATA!D146</f>
        <v>0</v>
      </c>
      <c r="EE149" s="84">
        <f>MODEL_DATA!E146</f>
        <v>0</v>
      </c>
      <c r="EF149" s="84">
        <f>MODEL_DATA!F146</f>
        <v>0</v>
      </c>
      <c r="EG149" s="84">
        <f>MODEL_DATA!G146</f>
        <v>0</v>
      </c>
      <c r="EH149" s="84">
        <f>MODEL_DATA!H146</f>
        <v>0</v>
      </c>
      <c r="EI149" s="84">
        <f>MODEL_DATA!I146</f>
        <v>0</v>
      </c>
      <c r="EJ149" s="99">
        <f>MODEL_DATA!J146</f>
        <v>0</v>
      </c>
      <c r="EK149" s="84">
        <f>MODEL_DATA!K146</f>
        <v>0</v>
      </c>
      <c r="EL149" s="84">
        <f>MODEL_DATA!L146</f>
        <v>0</v>
      </c>
      <c r="EM149" s="99">
        <f>MODEL_DATA!M146</f>
        <v>2.39</v>
      </c>
      <c r="EN149" s="84">
        <f>MODEL_DATA!N146</f>
        <v>1.1599999999999999</v>
      </c>
      <c r="EO149" s="84">
        <f>MODEL_DATA!O146</f>
        <v>0</v>
      </c>
      <c r="EP149" s="84">
        <f>MODEL_DATA!P146</f>
        <v>0</v>
      </c>
      <c r="EQ149" s="84">
        <f>MODEL_DATA!Q146</f>
        <v>19.13</v>
      </c>
      <c r="ER149" s="84">
        <f>MODEL_DATA!R146</f>
        <v>26.67</v>
      </c>
      <c r="ES149" s="84">
        <f>MODEL_DATA!S146</f>
        <v>0</v>
      </c>
      <c r="ET149" s="84">
        <f>MODEL_DATA!T146</f>
        <v>0</v>
      </c>
      <c r="EU149" s="99">
        <f>MODEL_DATA!U146</f>
        <v>0</v>
      </c>
      <c r="EV149" s="84">
        <f>MODEL_DATA!V146</f>
        <v>0</v>
      </c>
    </row>
    <row r="150" spans="32:152" x14ac:dyDescent="0.25">
      <c r="AF150" s="32">
        <f t="shared" si="175"/>
        <v>280</v>
      </c>
      <c r="AG150" s="61">
        <f t="shared" si="203"/>
        <v>0</v>
      </c>
      <c r="AH150" s="63">
        <f>INDEX(Obs_Time!$D$11:$T$211,  MATCH($AF150, Obs_Time!$B$11:$B$211, 0), MATCH(AH$4, Obs_Time!$D$3:$T$3, 0) )</f>
        <v>0</v>
      </c>
      <c r="AI150" s="61">
        <f t="shared" si="204"/>
        <v>0</v>
      </c>
      <c r="AJ150" s="63">
        <f>INDEX(Obs_Time!$D$11:$T$211,  MATCH($AF150, Obs_Time!$B$11:$B$211, 0), MATCH(AJ$4, Obs_Time!$D$3:$T$3, 0) )</f>
        <v>0</v>
      </c>
      <c r="AK150" s="61">
        <f t="shared" si="205"/>
        <v>0</v>
      </c>
      <c r="AL150" s="63">
        <f>INDEX(Obs_Time!$D$11:$T$211,  MATCH($AF150, Obs_Time!$B$11:$B$211, 0), MATCH(AL$4, Obs_Time!$D$3:$T$3, 0) )</f>
        <v>0</v>
      </c>
      <c r="AM150" s="61">
        <f t="shared" si="206"/>
        <v>0</v>
      </c>
      <c r="AN150" s="63">
        <f>INDEX(Obs_Time!$D$11:$T$211,  MATCH($AF150, Obs_Time!$B$11:$B$211, 0), MATCH(AN$4, Obs_Time!$D$3:$T$3, 0) )</f>
        <v>0</v>
      </c>
      <c r="AO150" s="61">
        <f t="shared" si="207"/>
        <v>0</v>
      </c>
      <c r="AP150" s="63">
        <f>INDEX(Obs_Time!$D$11:$T$211,  MATCH($AF150, Obs_Time!$B$11:$B$211, 0), MATCH(AP$4, Obs_Time!$D$3:$T$3, 0) )</f>
        <v>0</v>
      </c>
      <c r="AQ150" s="61">
        <f t="shared" si="208"/>
        <v>0</v>
      </c>
      <c r="AR150" s="63">
        <f>INDEX(Obs_Time!$D$11:$T$211,  MATCH($AF150, Obs_Time!$B$11:$B$211, 0), MATCH(AR$4, Obs_Time!$D$3:$T$3, 0) )</f>
        <v>0</v>
      </c>
      <c r="AS150" s="61">
        <f t="shared" si="209"/>
        <v>0</v>
      </c>
      <c r="AT150" s="63">
        <f>INDEX(Obs_Time!$D$11:$T$211,  MATCH($AF150, Obs_Time!$B$11:$B$211, 0), MATCH(AT$4, Obs_Time!$D$3:$T$3, 0) )</f>
        <v>0</v>
      </c>
      <c r="AU150" s="61">
        <f t="shared" si="210"/>
        <v>0</v>
      </c>
      <c r="AV150" s="63">
        <f>INDEX(Obs_Time!$D$11:$T$211,  MATCH($AF150, Obs_Time!$B$11:$B$211, 0), MATCH(AV$4, Obs_Time!$D$3:$T$3, 0) )</f>
        <v>0</v>
      </c>
      <c r="AW150" s="61">
        <f t="shared" si="211"/>
        <v>0</v>
      </c>
      <c r="AX150" s="63">
        <f>INDEX(Obs_Time!$D$11:$T$211,  MATCH($AF150, Obs_Time!$B$11:$B$211, 0), MATCH(AX$4, Obs_Time!$D$3:$T$3, 0) )</f>
        <v>0</v>
      </c>
      <c r="AY150" s="61">
        <f t="shared" si="212"/>
        <v>0</v>
      </c>
      <c r="AZ150" s="63">
        <f>INDEX(Obs_Time!$D$11:$T$211,  MATCH($AF150, Obs_Time!$B$11:$B$211, 0), MATCH(AZ$4, Obs_Time!$D$3:$T$3, 0) )</f>
        <v>0</v>
      </c>
      <c r="BA150" s="61">
        <f t="shared" si="213"/>
        <v>0</v>
      </c>
      <c r="BB150" s="63">
        <f>INDEX(Obs_Time!$D$11:$T$211,  MATCH($AF150, Obs_Time!$B$11:$B$211, 0), MATCH(BB$4, Obs_Time!$D$3:$T$3, 0) )</f>
        <v>0</v>
      </c>
      <c r="BC150" s="61">
        <f t="shared" si="214"/>
        <v>0</v>
      </c>
      <c r="BD150" s="63">
        <f>INDEX(Obs_Time!$D$11:$T$211,  MATCH($AF150, Obs_Time!$B$11:$B$211, 0), MATCH(BD$4, Obs_Time!$D$3:$T$3, 0) )</f>
        <v>0</v>
      </c>
      <c r="BF150" s="31">
        <f t="shared" si="215"/>
        <v>282</v>
      </c>
      <c r="BG150" s="31">
        <f t="shared" si="216"/>
        <v>283</v>
      </c>
      <c r="BH150" s="57">
        <f t="shared" si="217"/>
        <v>0</v>
      </c>
      <c r="BI150" s="57">
        <f t="shared" si="218"/>
        <v>0</v>
      </c>
      <c r="BJ150" s="57">
        <f t="shared" si="219"/>
        <v>0</v>
      </c>
      <c r="BK150" s="58">
        <f t="shared" si="220"/>
        <v>0</v>
      </c>
      <c r="BL150" s="57">
        <f t="shared" si="221"/>
        <v>0</v>
      </c>
      <c r="BM150" s="57">
        <f t="shared" si="222"/>
        <v>0</v>
      </c>
      <c r="BN150" s="57">
        <f t="shared" si="223"/>
        <v>0</v>
      </c>
      <c r="BQ150" s="57">
        <f t="shared" si="224"/>
        <v>0</v>
      </c>
      <c r="BR150" s="57">
        <f t="shared" si="225"/>
        <v>0</v>
      </c>
      <c r="BS150" s="57">
        <f t="shared" si="226"/>
        <v>0</v>
      </c>
      <c r="BT150" s="57">
        <f t="shared" si="227"/>
        <v>0</v>
      </c>
      <c r="BU150" s="57">
        <f t="shared" si="228"/>
        <v>0</v>
      </c>
      <c r="BV150" s="57">
        <f t="shared" si="229"/>
        <v>0</v>
      </c>
      <c r="BW150" s="57">
        <f t="shared" si="230"/>
        <v>0</v>
      </c>
      <c r="BX150" s="58">
        <f t="shared" si="231"/>
        <v>0</v>
      </c>
      <c r="BY150" s="57">
        <f t="shared" si="232"/>
        <v>0</v>
      </c>
      <c r="BZ150" s="57">
        <f t="shared" si="233"/>
        <v>0</v>
      </c>
      <c r="CA150" s="58">
        <f t="shared" si="234"/>
        <v>0</v>
      </c>
      <c r="CB150" s="57">
        <f t="shared" si="235"/>
        <v>0</v>
      </c>
      <c r="CC150" s="57">
        <f t="shared" si="236"/>
        <v>0</v>
      </c>
      <c r="CD150" s="57">
        <f t="shared" si="237"/>
        <v>0</v>
      </c>
      <c r="CE150" s="57">
        <f t="shared" si="238"/>
        <v>0</v>
      </c>
      <c r="CF150" s="57">
        <f t="shared" si="239"/>
        <v>0</v>
      </c>
      <c r="CG150" s="57">
        <f t="shared" si="240"/>
        <v>0</v>
      </c>
      <c r="CH150" s="57">
        <f t="shared" si="241"/>
        <v>0</v>
      </c>
      <c r="CI150" s="58">
        <f t="shared" si="242"/>
        <v>0</v>
      </c>
      <c r="CJ150" s="57">
        <f t="shared" si="243"/>
        <v>0</v>
      </c>
      <c r="CL150" s="30">
        <f>Obs_Time!B152</f>
        <v>282</v>
      </c>
      <c r="CM150" s="26">
        <f t="shared" si="174"/>
        <v>283</v>
      </c>
      <c r="CN150" s="20">
        <f t="shared" si="176"/>
        <v>0</v>
      </c>
      <c r="CO150" s="20">
        <f t="shared" si="177"/>
        <v>0</v>
      </c>
      <c r="CP150" s="20">
        <f t="shared" si="178"/>
        <v>0</v>
      </c>
      <c r="CQ150" s="106">
        <f t="shared" si="179"/>
        <v>0</v>
      </c>
      <c r="CR150" s="143"/>
      <c r="CS150" s="20">
        <f t="shared" si="180"/>
        <v>0</v>
      </c>
      <c r="CT150" s="20">
        <f t="shared" si="181"/>
        <v>0</v>
      </c>
      <c r="CW150" s="20">
        <f t="shared" si="182"/>
        <v>0</v>
      </c>
      <c r="CX150" s="20">
        <f t="shared" si="183"/>
        <v>0</v>
      </c>
      <c r="CY150" s="20">
        <f t="shared" si="184"/>
        <v>0</v>
      </c>
      <c r="CZ150" s="20">
        <f t="shared" si="185"/>
        <v>0</v>
      </c>
      <c r="DA150" s="20">
        <f t="shared" si="186"/>
        <v>0</v>
      </c>
      <c r="DB150" s="20">
        <f t="shared" si="187"/>
        <v>0</v>
      </c>
      <c r="DC150" s="20">
        <f t="shared" si="188"/>
        <v>0</v>
      </c>
      <c r="DD150" s="106">
        <f t="shared" si="189"/>
        <v>0</v>
      </c>
      <c r="DE150" s="20">
        <f t="shared" si="190"/>
        <v>0</v>
      </c>
      <c r="DF150" s="20">
        <f t="shared" si="191"/>
        <v>0</v>
      </c>
      <c r="DG150" s="106">
        <f t="shared" si="192"/>
        <v>0</v>
      </c>
      <c r="DH150" s="143"/>
      <c r="DI150" s="20">
        <f t="shared" si="193"/>
        <v>0</v>
      </c>
      <c r="DJ150" s="20">
        <f t="shared" si="194"/>
        <v>0</v>
      </c>
      <c r="DK150" s="20">
        <f t="shared" si="195"/>
        <v>0</v>
      </c>
      <c r="DL150" s="143"/>
      <c r="DM150" s="20">
        <f t="shared" si="196"/>
        <v>0</v>
      </c>
      <c r="DN150" s="20">
        <f t="shared" si="197"/>
        <v>0</v>
      </c>
      <c r="DO150" s="106">
        <f t="shared" si="198"/>
        <v>0</v>
      </c>
      <c r="DP150" s="20">
        <f t="shared" si="199"/>
        <v>0</v>
      </c>
      <c r="DR150" s="31">
        <f t="shared" si="244"/>
        <v>141</v>
      </c>
      <c r="DS150" s="26">
        <f t="shared" si="245"/>
        <v>141.5</v>
      </c>
      <c r="DT150" s="101">
        <f t="shared" si="200"/>
        <v>0</v>
      </c>
      <c r="DU150" s="101">
        <f t="shared" si="201"/>
        <v>0</v>
      </c>
      <c r="DV150" s="101">
        <f t="shared" si="202"/>
        <v>0</v>
      </c>
      <c r="DW150" s="102">
        <f t="shared" si="246"/>
        <v>15.38</v>
      </c>
      <c r="DX150" s="144"/>
      <c r="DY150" s="101">
        <f t="shared" si="247"/>
        <v>0</v>
      </c>
      <c r="DZ150" s="101">
        <f t="shared" si="248"/>
        <v>0</v>
      </c>
      <c r="EB150" s="84">
        <f>MODEL_DATA!B147</f>
        <v>141</v>
      </c>
      <c r="EC150" s="84">
        <f>MODEL_DATA!C147</f>
        <v>0</v>
      </c>
      <c r="ED150" s="84">
        <f>MODEL_DATA!D147</f>
        <v>0</v>
      </c>
      <c r="EE150" s="84">
        <f>MODEL_DATA!E147</f>
        <v>0</v>
      </c>
      <c r="EF150" s="84">
        <f>MODEL_DATA!F147</f>
        <v>0</v>
      </c>
      <c r="EG150" s="84">
        <f>MODEL_DATA!G147</f>
        <v>0</v>
      </c>
      <c r="EH150" s="84">
        <f>MODEL_DATA!H147</f>
        <v>0</v>
      </c>
      <c r="EI150" s="84">
        <f>MODEL_DATA!I147</f>
        <v>0</v>
      </c>
      <c r="EJ150" s="99">
        <f>MODEL_DATA!J147</f>
        <v>0</v>
      </c>
      <c r="EK150" s="84">
        <f>MODEL_DATA!K147</f>
        <v>0</v>
      </c>
      <c r="EL150" s="84">
        <f>MODEL_DATA!L147</f>
        <v>0</v>
      </c>
      <c r="EM150" s="99">
        <f>MODEL_DATA!M147</f>
        <v>1.5</v>
      </c>
      <c r="EN150" s="84">
        <f>MODEL_DATA!N147</f>
        <v>0.96</v>
      </c>
      <c r="EO150" s="84">
        <f>MODEL_DATA!O147</f>
        <v>0</v>
      </c>
      <c r="EP150" s="84">
        <f>MODEL_DATA!P147</f>
        <v>0</v>
      </c>
      <c r="EQ150" s="84">
        <f>MODEL_DATA!Q147</f>
        <v>13.88</v>
      </c>
      <c r="ER150" s="84">
        <f>MODEL_DATA!R147</f>
        <v>19.64</v>
      </c>
      <c r="ES150" s="84">
        <f>MODEL_DATA!S147</f>
        <v>0</v>
      </c>
      <c r="ET150" s="84">
        <f>MODEL_DATA!T147</f>
        <v>0</v>
      </c>
      <c r="EU150" s="99">
        <f>MODEL_DATA!U147</f>
        <v>0</v>
      </c>
      <c r="EV150" s="84">
        <f>MODEL_DATA!V147</f>
        <v>0</v>
      </c>
    </row>
    <row r="151" spans="32:152" x14ac:dyDescent="0.25">
      <c r="AF151" s="32">
        <f t="shared" si="175"/>
        <v>282</v>
      </c>
      <c r="AG151" s="61">
        <f t="shared" si="203"/>
        <v>0</v>
      </c>
      <c r="AH151" s="63">
        <f>INDEX(Obs_Time!$D$11:$T$211,  MATCH($AF151, Obs_Time!$B$11:$B$211, 0), MATCH(AH$4, Obs_Time!$D$3:$T$3, 0) )</f>
        <v>0</v>
      </c>
      <c r="AI151" s="61">
        <f t="shared" si="204"/>
        <v>0</v>
      </c>
      <c r="AJ151" s="63">
        <f>INDEX(Obs_Time!$D$11:$T$211,  MATCH($AF151, Obs_Time!$B$11:$B$211, 0), MATCH(AJ$4, Obs_Time!$D$3:$T$3, 0) )</f>
        <v>0</v>
      </c>
      <c r="AK151" s="61">
        <f t="shared" si="205"/>
        <v>0</v>
      </c>
      <c r="AL151" s="63">
        <f>INDEX(Obs_Time!$D$11:$T$211,  MATCH($AF151, Obs_Time!$B$11:$B$211, 0), MATCH(AL$4, Obs_Time!$D$3:$T$3, 0) )</f>
        <v>0</v>
      </c>
      <c r="AM151" s="61">
        <f t="shared" si="206"/>
        <v>0</v>
      </c>
      <c r="AN151" s="63">
        <f>INDEX(Obs_Time!$D$11:$T$211,  MATCH($AF151, Obs_Time!$B$11:$B$211, 0), MATCH(AN$4, Obs_Time!$D$3:$T$3, 0) )</f>
        <v>0</v>
      </c>
      <c r="AO151" s="61">
        <f t="shared" si="207"/>
        <v>0</v>
      </c>
      <c r="AP151" s="63">
        <f>INDEX(Obs_Time!$D$11:$T$211,  MATCH($AF151, Obs_Time!$B$11:$B$211, 0), MATCH(AP$4, Obs_Time!$D$3:$T$3, 0) )</f>
        <v>0</v>
      </c>
      <c r="AQ151" s="61">
        <f t="shared" si="208"/>
        <v>0</v>
      </c>
      <c r="AR151" s="63">
        <f>INDEX(Obs_Time!$D$11:$T$211,  MATCH($AF151, Obs_Time!$B$11:$B$211, 0), MATCH(AR$4, Obs_Time!$D$3:$T$3, 0) )</f>
        <v>0</v>
      </c>
      <c r="AS151" s="61">
        <f t="shared" si="209"/>
        <v>0</v>
      </c>
      <c r="AT151" s="63">
        <f>INDEX(Obs_Time!$D$11:$T$211,  MATCH($AF151, Obs_Time!$B$11:$B$211, 0), MATCH(AT$4, Obs_Time!$D$3:$T$3, 0) )</f>
        <v>0</v>
      </c>
      <c r="AU151" s="61">
        <f t="shared" si="210"/>
        <v>0</v>
      </c>
      <c r="AV151" s="63">
        <f>INDEX(Obs_Time!$D$11:$T$211,  MATCH($AF151, Obs_Time!$B$11:$B$211, 0), MATCH(AV$4, Obs_Time!$D$3:$T$3, 0) )</f>
        <v>0</v>
      </c>
      <c r="AW151" s="61">
        <f t="shared" si="211"/>
        <v>0</v>
      </c>
      <c r="AX151" s="63">
        <f>INDEX(Obs_Time!$D$11:$T$211,  MATCH($AF151, Obs_Time!$B$11:$B$211, 0), MATCH(AX$4, Obs_Time!$D$3:$T$3, 0) )</f>
        <v>0</v>
      </c>
      <c r="AY151" s="61">
        <f t="shared" si="212"/>
        <v>0</v>
      </c>
      <c r="AZ151" s="63">
        <f>INDEX(Obs_Time!$D$11:$T$211,  MATCH($AF151, Obs_Time!$B$11:$B$211, 0), MATCH(AZ$4, Obs_Time!$D$3:$T$3, 0) )</f>
        <v>0</v>
      </c>
      <c r="BA151" s="61">
        <f t="shared" si="213"/>
        <v>0</v>
      </c>
      <c r="BB151" s="63">
        <f>INDEX(Obs_Time!$D$11:$T$211,  MATCH($AF151, Obs_Time!$B$11:$B$211, 0), MATCH(BB$4, Obs_Time!$D$3:$T$3, 0) )</f>
        <v>0</v>
      </c>
      <c r="BC151" s="61">
        <f t="shared" si="214"/>
        <v>0</v>
      </c>
      <c r="BD151" s="63">
        <f>INDEX(Obs_Time!$D$11:$T$211,  MATCH($AF151, Obs_Time!$B$11:$B$211, 0), MATCH(BD$4, Obs_Time!$D$3:$T$3, 0) )</f>
        <v>0</v>
      </c>
      <c r="BF151" s="31">
        <f t="shared" si="215"/>
        <v>284</v>
      </c>
      <c r="BG151" s="31">
        <f t="shared" si="216"/>
        <v>285</v>
      </c>
      <c r="BH151" s="57">
        <f t="shared" si="217"/>
        <v>0</v>
      </c>
      <c r="BI151" s="57">
        <f t="shared" si="218"/>
        <v>0</v>
      </c>
      <c r="BJ151" s="57">
        <f t="shared" si="219"/>
        <v>0</v>
      </c>
      <c r="BK151" s="58">
        <f t="shared" si="220"/>
        <v>0</v>
      </c>
      <c r="BL151" s="57">
        <f t="shared" si="221"/>
        <v>0</v>
      </c>
      <c r="BM151" s="57">
        <f t="shared" si="222"/>
        <v>0</v>
      </c>
      <c r="BN151" s="57">
        <f t="shared" si="223"/>
        <v>0</v>
      </c>
      <c r="BQ151" s="57">
        <f t="shared" si="224"/>
        <v>0</v>
      </c>
      <c r="BR151" s="57">
        <f t="shared" si="225"/>
        <v>0</v>
      </c>
      <c r="BS151" s="57">
        <f t="shared" si="226"/>
        <v>0</v>
      </c>
      <c r="BT151" s="57">
        <f t="shared" si="227"/>
        <v>0</v>
      </c>
      <c r="BU151" s="57">
        <f t="shared" si="228"/>
        <v>0</v>
      </c>
      <c r="BV151" s="57">
        <f t="shared" si="229"/>
        <v>0</v>
      </c>
      <c r="BW151" s="57">
        <f t="shared" si="230"/>
        <v>0</v>
      </c>
      <c r="BX151" s="58">
        <f t="shared" si="231"/>
        <v>0</v>
      </c>
      <c r="BY151" s="57">
        <f t="shared" si="232"/>
        <v>0</v>
      </c>
      <c r="BZ151" s="57">
        <f t="shared" si="233"/>
        <v>0</v>
      </c>
      <c r="CA151" s="58">
        <f t="shared" si="234"/>
        <v>0</v>
      </c>
      <c r="CB151" s="57">
        <f t="shared" si="235"/>
        <v>0</v>
      </c>
      <c r="CC151" s="57">
        <f t="shared" si="236"/>
        <v>0</v>
      </c>
      <c r="CD151" s="57">
        <f t="shared" si="237"/>
        <v>0</v>
      </c>
      <c r="CE151" s="57">
        <f t="shared" si="238"/>
        <v>0</v>
      </c>
      <c r="CF151" s="57">
        <f t="shared" si="239"/>
        <v>0</v>
      </c>
      <c r="CG151" s="57">
        <f t="shared" si="240"/>
        <v>0</v>
      </c>
      <c r="CH151" s="57">
        <f t="shared" si="241"/>
        <v>0</v>
      </c>
      <c r="CI151" s="58">
        <f t="shared" si="242"/>
        <v>0</v>
      </c>
      <c r="CJ151" s="57">
        <f t="shared" si="243"/>
        <v>0</v>
      </c>
      <c r="CL151" s="30">
        <f>Obs_Time!B153</f>
        <v>284</v>
      </c>
      <c r="CM151" s="26">
        <f t="shared" si="174"/>
        <v>285</v>
      </c>
      <c r="CN151" s="20">
        <f t="shared" si="176"/>
        <v>0</v>
      </c>
      <c r="CO151" s="20">
        <f t="shared" si="177"/>
        <v>0</v>
      </c>
      <c r="CP151" s="20">
        <f t="shared" si="178"/>
        <v>0</v>
      </c>
      <c r="CQ151" s="106">
        <f t="shared" si="179"/>
        <v>0</v>
      </c>
      <c r="CR151" s="143"/>
      <c r="CS151" s="20">
        <f t="shared" si="180"/>
        <v>0</v>
      </c>
      <c r="CT151" s="20">
        <f t="shared" si="181"/>
        <v>0</v>
      </c>
      <c r="CW151" s="20">
        <f t="shared" si="182"/>
        <v>0</v>
      </c>
      <c r="CX151" s="20">
        <f t="shared" si="183"/>
        <v>0</v>
      </c>
      <c r="CY151" s="20">
        <f t="shared" si="184"/>
        <v>0</v>
      </c>
      <c r="CZ151" s="20">
        <f t="shared" si="185"/>
        <v>0</v>
      </c>
      <c r="DA151" s="20">
        <f t="shared" si="186"/>
        <v>0</v>
      </c>
      <c r="DB151" s="20">
        <f t="shared" si="187"/>
        <v>0</v>
      </c>
      <c r="DC151" s="20">
        <f t="shared" si="188"/>
        <v>0</v>
      </c>
      <c r="DD151" s="106">
        <f t="shared" si="189"/>
        <v>0</v>
      </c>
      <c r="DE151" s="20">
        <f t="shared" si="190"/>
        <v>0</v>
      </c>
      <c r="DF151" s="20">
        <f t="shared" si="191"/>
        <v>0</v>
      </c>
      <c r="DG151" s="106">
        <f t="shared" si="192"/>
        <v>0</v>
      </c>
      <c r="DH151" s="143"/>
      <c r="DI151" s="20">
        <f t="shared" si="193"/>
        <v>0</v>
      </c>
      <c r="DJ151" s="20">
        <f t="shared" si="194"/>
        <v>0</v>
      </c>
      <c r="DK151" s="20">
        <f t="shared" si="195"/>
        <v>0</v>
      </c>
      <c r="DL151" s="143"/>
      <c r="DM151" s="20">
        <f t="shared" si="196"/>
        <v>0</v>
      </c>
      <c r="DN151" s="20">
        <f t="shared" si="197"/>
        <v>0</v>
      </c>
      <c r="DO151" s="106">
        <f t="shared" si="198"/>
        <v>0</v>
      </c>
      <c r="DP151" s="20">
        <f t="shared" si="199"/>
        <v>0</v>
      </c>
      <c r="DR151" s="31">
        <f t="shared" si="244"/>
        <v>142</v>
      </c>
      <c r="DS151" s="26">
        <f t="shared" si="245"/>
        <v>142.5</v>
      </c>
      <c r="DT151" s="101">
        <f t="shared" si="200"/>
        <v>0</v>
      </c>
      <c r="DU151" s="101">
        <f t="shared" si="201"/>
        <v>0</v>
      </c>
      <c r="DV151" s="101">
        <f t="shared" si="202"/>
        <v>0</v>
      </c>
      <c r="DW151" s="102">
        <f t="shared" si="246"/>
        <v>12.91</v>
      </c>
      <c r="DX151" s="144"/>
      <c r="DY151" s="101">
        <f t="shared" si="247"/>
        <v>0</v>
      </c>
      <c r="DZ151" s="101">
        <f t="shared" si="248"/>
        <v>0</v>
      </c>
      <c r="EB151" s="84">
        <f>MODEL_DATA!B148</f>
        <v>142</v>
      </c>
      <c r="EC151" s="84">
        <f>MODEL_DATA!C148</f>
        <v>0</v>
      </c>
      <c r="ED151" s="84">
        <f>MODEL_DATA!D148</f>
        <v>0</v>
      </c>
      <c r="EE151" s="84">
        <f>MODEL_DATA!E148</f>
        <v>0</v>
      </c>
      <c r="EF151" s="84">
        <f>MODEL_DATA!F148</f>
        <v>0</v>
      </c>
      <c r="EG151" s="84">
        <f>MODEL_DATA!G148</f>
        <v>0</v>
      </c>
      <c r="EH151" s="84">
        <f>MODEL_DATA!H148</f>
        <v>0</v>
      </c>
      <c r="EI151" s="84">
        <f>MODEL_DATA!I148</f>
        <v>0</v>
      </c>
      <c r="EJ151" s="99">
        <f>MODEL_DATA!J148</f>
        <v>0</v>
      </c>
      <c r="EK151" s="84">
        <f>MODEL_DATA!K148</f>
        <v>0</v>
      </c>
      <c r="EL151" s="84">
        <f>MODEL_DATA!L148</f>
        <v>0</v>
      </c>
      <c r="EM151" s="99">
        <f>MODEL_DATA!M148</f>
        <v>1.54</v>
      </c>
      <c r="EN151" s="84">
        <f>MODEL_DATA!N148</f>
        <v>0.89</v>
      </c>
      <c r="EO151" s="84">
        <f>MODEL_DATA!O148</f>
        <v>0</v>
      </c>
      <c r="EP151" s="84">
        <f>MODEL_DATA!P148</f>
        <v>0</v>
      </c>
      <c r="EQ151" s="84">
        <f>MODEL_DATA!Q148</f>
        <v>11.37</v>
      </c>
      <c r="ER151" s="84">
        <f>MODEL_DATA!R148</f>
        <v>14</v>
      </c>
      <c r="ES151" s="84">
        <f>MODEL_DATA!S148</f>
        <v>0</v>
      </c>
      <c r="ET151" s="84">
        <f>MODEL_DATA!T148</f>
        <v>0</v>
      </c>
      <c r="EU151" s="99">
        <f>MODEL_DATA!U148</f>
        <v>0</v>
      </c>
      <c r="EV151" s="84">
        <f>MODEL_DATA!V148</f>
        <v>0</v>
      </c>
    </row>
    <row r="152" spans="32:152" x14ac:dyDescent="0.25">
      <c r="AF152" s="32">
        <f t="shared" si="175"/>
        <v>284</v>
      </c>
      <c r="AG152" s="61">
        <f t="shared" si="203"/>
        <v>0</v>
      </c>
      <c r="AH152" s="63">
        <f>INDEX(Obs_Time!$D$11:$T$211,  MATCH($AF152, Obs_Time!$B$11:$B$211, 0), MATCH(AH$4, Obs_Time!$D$3:$T$3, 0) )</f>
        <v>0</v>
      </c>
      <c r="AI152" s="61">
        <f t="shared" si="204"/>
        <v>0</v>
      </c>
      <c r="AJ152" s="63">
        <f>INDEX(Obs_Time!$D$11:$T$211,  MATCH($AF152, Obs_Time!$B$11:$B$211, 0), MATCH(AJ$4, Obs_Time!$D$3:$T$3, 0) )</f>
        <v>0</v>
      </c>
      <c r="AK152" s="61">
        <f t="shared" si="205"/>
        <v>0</v>
      </c>
      <c r="AL152" s="63">
        <f>INDEX(Obs_Time!$D$11:$T$211,  MATCH($AF152, Obs_Time!$B$11:$B$211, 0), MATCH(AL$4, Obs_Time!$D$3:$T$3, 0) )</f>
        <v>0</v>
      </c>
      <c r="AM152" s="61">
        <f t="shared" si="206"/>
        <v>0</v>
      </c>
      <c r="AN152" s="63">
        <f>INDEX(Obs_Time!$D$11:$T$211,  MATCH($AF152, Obs_Time!$B$11:$B$211, 0), MATCH(AN$4, Obs_Time!$D$3:$T$3, 0) )</f>
        <v>0</v>
      </c>
      <c r="AO152" s="61">
        <f t="shared" si="207"/>
        <v>0</v>
      </c>
      <c r="AP152" s="63">
        <f>INDEX(Obs_Time!$D$11:$T$211,  MATCH($AF152, Obs_Time!$B$11:$B$211, 0), MATCH(AP$4, Obs_Time!$D$3:$T$3, 0) )</f>
        <v>0</v>
      </c>
      <c r="AQ152" s="61">
        <f t="shared" si="208"/>
        <v>0</v>
      </c>
      <c r="AR152" s="63">
        <f>INDEX(Obs_Time!$D$11:$T$211,  MATCH($AF152, Obs_Time!$B$11:$B$211, 0), MATCH(AR$4, Obs_Time!$D$3:$T$3, 0) )</f>
        <v>0</v>
      </c>
      <c r="AS152" s="61">
        <f t="shared" si="209"/>
        <v>0</v>
      </c>
      <c r="AT152" s="63">
        <f>INDEX(Obs_Time!$D$11:$T$211,  MATCH($AF152, Obs_Time!$B$11:$B$211, 0), MATCH(AT$4, Obs_Time!$D$3:$T$3, 0) )</f>
        <v>0</v>
      </c>
      <c r="AU152" s="61">
        <f t="shared" si="210"/>
        <v>0</v>
      </c>
      <c r="AV152" s="63">
        <f>INDEX(Obs_Time!$D$11:$T$211,  MATCH($AF152, Obs_Time!$B$11:$B$211, 0), MATCH(AV$4, Obs_Time!$D$3:$T$3, 0) )</f>
        <v>0</v>
      </c>
      <c r="AW152" s="61">
        <f t="shared" si="211"/>
        <v>0</v>
      </c>
      <c r="AX152" s="63">
        <f>INDEX(Obs_Time!$D$11:$T$211,  MATCH($AF152, Obs_Time!$B$11:$B$211, 0), MATCH(AX$4, Obs_Time!$D$3:$T$3, 0) )</f>
        <v>0</v>
      </c>
      <c r="AY152" s="61">
        <f t="shared" si="212"/>
        <v>0</v>
      </c>
      <c r="AZ152" s="63">
        <f>INDEX(Obs_Time!$D$11:$T$211,  MATCH($AF152, Obs_Time!$B$11:$B$211, 0), MATCH(AZ$4, Obs_Time!$D$3:$T$3, 0) )</f>
        <v>0</v>
      </c>
      <c r="BA152" s="61">
        <f t="shared" si="213"/>
        <v>0</v>
      </c>
      <c r="BB152" s="63">
        <f>INDEX(Obs_Time!$D$11:$T$211,  MATCH($AF152, Obs_Time!$B$11:$B$211, 0), MATCH(BB$4, Obs_Time!$D$3:$T$3, 0) )</f>
        <v>0</v>
      </c>
      <c r="BC152" s="61">
        <f t="shared" si="214"/>
        <v>0</v>
      </c>
      <c r="BD152" s="63">
        <f>INDEX(Obs_Time!$D$11:$T$211,  MATCH($AF152, Obs_Time!$B$11:$B$211, 0), MATCH(BD$4, Obs_Time!$D$3:$T$3, 0) )</f>
        <v>0</v>
      </c>
      <c r="BF152" s="31">
        <f t="shared" si="215"/>
        <v>286</v>
      </c>
      <c r="BG152" s="31">
        <f t="shared" si="216"/>
        <v>287</v>
      </c>
      <c r="BH152" s="57">
        <f t="shared" si="217"/>
        <v>0</v>
      </c>
      <c r="BI152" s="57">
        <f t="shared" si="218"/>
        <v>0</v>
      </c>
      <c r="BJ152" s="57">
        <f t="shared" si="219"/>
        <v>0</v>
      </c>
      <c r="BK152" s="58">
        <f t="shared" si="220"/>
        <v>0</v>
      </c>
      <c r="BL152" s="57">
        <f t="shared" si="221"/>
        <v>0</v>
      </c>
      <c r="BM152" s="57">
        <f t="shared" si="222"/>
        <v>0</v>
      </c>
      <c r="BN152" s="57">
        <f t="shared" si="223"/>
        <v>0</v>
      </c>
      <c r="BQ152" s="57">
        <f t="shared" si="224"/>
        <v>0</v>
      </c>
      <c r="BR152" s="57">
        <f t="shared" si="225"/>
        <v>0</v>
      </c>
      <c r="BS152" s="57">
        <f t="shared" si="226"/>
        <v>0</v>
      </c>
      <c r="BT152" s="57">
        <f t="shared" si="227"/>
        <v>0</v>
      </c>
      <c r="BU152" s="57">
        <f t="shared" si="228"/>
        <v>0</v>
      </c>
      <c r="BV152" s="57">
        <f t="shared" si="229"/>
        <v>0</v>
      </c>
      <c r="BW152" s="57">
        <f t="shared" si="230"/>
        <v>0</v>
      </c>
      <c r="BX152" s="58">
        <f t="shared" si="231"/>
        <v>0</v>
      </c>
      <c r="BY152" s="57">
        <f t="shared" si="232"/>
        <v>0</v>
      </c>
      <c r="BZ152" s="57">
        <f t="shared" si="233"/>
        <v>0</v>
      </c>
      <c r="CA152" s="58">
        <f t="shared" si="234"/>
        <v>0</v>
      </c>
      <c r="CB152" s="57">
        <f t="shared" si="235"/>
        <v>0</v>
      </c>
      <c r="CC152" s="57">
        <f t="shared" si="236"/>
        <v>0</v>
      </c>
      <c r="CD152" s="57">
        <f t="shared" si="237"/>
        <v>0</v>
      </c>
      <c r="CE152" s="57">
        <f t="shared" si="238"/>
        <v>0</v>
      </c>
      <c r="CF152" s="57">
        <f t="shared" si="239"/>
        <v>0</v>
      </c>
      <c r="CG152" s="57">
        <f t="shared" si="240"/>
        <v>0</v>
      </c>
      <c r="CH152" s="57">
        <f t="shared" si="241"/>
        <v>0</v>
      </c>
      <c r="CI152" s="58">
        <f t="shared" si="242"/>
        <v>0</v>
      </c>
      <c r="CJ152" s="57">
        <f t="shared" si="243"/>
        <v>0</v>
      </c>
      <c r="CL152" s="30">
        <f>Obs_Time!B154</f>
        <v>286</v>
      </c>
      <c r="CM152" s="26">
        <f t="shared" si="174"/>
        <v>287</v>
      </c>
      <c r="CN152" s="20">
        <f t="shared" si="176"/>
        <v>0</v>
      </c>
      <c r="CO152" s="20">
        <f t="shared" si="177"/>
        <v>0</v>
      </c>
      <c r="CP152" s="20">
        <f t="shared" si="178"/>
        <v>0</v>
      </c>
      <c r="CQ152" s="106">
        <f t="shared" si="179"/>
        <v>0</v>
      </c>
      <c r="CR152" s="143"/>
      <c r="CS152" s="20">
        <f t="shared" si="180"/>
        <v>0</v>
      </c>
      <c r="CT152" s="20">
        <f t="shared" si="181"/>
        <v>0</v>
      </c>
      <c r="CW152" s="20">
        <f t="shared" si="182"/>
        <v>0</v>
      </c>
      <c r="CX152" s="20">
        <f t="shared" si="183"/>
        <v>0</v>
      </c>
      <c r="CY152" s="20">
        <f t="shared" si="184"/>
        <v>0</v>
      </c>
      <c r="CZ152" s="20">
        <f t="shared" si="185"/>
        <v>0</v>
      </c>
      <c r="DA152" s="20">
        <f t="shared" si="186"/>
        <v>0</v>
      </c>
      <c r="DB152" s="20">
        <f t="shared" si="187"/>
        <v>0</v>
      </c>
      <c r="DC152" s="20">
        <f t="shared" si="188"/>
        <v>0</v>
      </c>
      <c r="DD152" s="106">
        <f t="shared" si="189"/>
        <v>0</v>
      </c>
      <c r="DE152" s="20">
        <f t="shared" si="190"/>
        <v>0</v>
      </c>
      <c r="DF152" s="20">
        <f t="shared" si="191"/>
        <v>0</v>
      </c>
      <c r="DG152" s="106">
        <f t="shared" si="192"/>
        <v>0</v>
      </c>
      <c r="DH152" s="143"/>
      <c r="DI152" s="20">
        <f t="shared" si="193"/>
        <v>0</v>
      </c>
      <c r="DJ152" s="20">
        <f t="shared" si="194"/>
        <v>0</v>
      </c>
      <c r="DK152" s="20">
        <f t="shared" si="195"/>
        <v>0</v>
      </c>
      <c r="DL152" s="143"/>
      <c r="DM152" s="20">
        <f t="shared" si="196"/>
        <v>0</v>
      </c>
      <c r="DN152" s="20">
        <f t="shared" si="197"/>
        <v>0</v>
      </c>
      <c r="DO152" s="106">
        <f t="shared" si="198"/>
        <v>0</v>
      </c>
      <c r="DP152" s="20">
        <f t="shared" si="199"/>
        <v>0</v>
      </c>
      <c r="DR152" s="31">
        <f t="shared" si="244"/>
        <v>143</v>
      </c>
      <c r="DS152" s="26">
        <f t="shared" si="245"/>
        <v>143.5</v>
      </c>
      <c r="DT152" s="101">
        <f t="shared" si="200"/>
        <v>0</v>
      </c>
      <c r="DU152" s="101">
        <f t="shared" si="201"/>
        <v>0</v>
      </c>
      <c r="DV152" s="101">
        <f t="shared" si="202"/>
        <v>0</v>
      </c>
      <c r="DW152" s="102">
        <f t="shared" si="246"/>
        <v>12.42</v>
      </c>
      <c r="DX152" s="144"/>
      <c r="DY152" s="101">
        <f t="shared" si="247"/>
        <v>0</v>
      </c>
      <c r="DZ152" s="101">
        <f t="shared" si="248"/>
        <v>0</v>
      </c>
      <c r="EB152" s="84">
        <f>MODEL_DATA!B149</f>
        <v>143</v>
      </c>
      <c r="EC152" s="84">
        <f>MODEL_DATA!C149</f>
        <v>0</v>
      </c>
      <c r="ED152" s="84">
        <f>MODEL_DATA!D149</f>
        <v>0</v>
      </c>
      <c r="EE152" s="84">
        <f>MODEL_DATA!E149</f>
        <v>0</v>
      </c>
      <c r="EF152" s="84">
        <f>MODEL_DATA!F149</f>
        <v>0</v>
      </c>
      <c r="EG152" s="84">
        <f>MODEL_DATA!G149</f>
        <v>0</v>
      </c>
      <c r="EH152" s="84">
        <f>MODEL_DATA!H149</f>
        <v>0</v>
      </c>
      <c r="EI152" s="84">
        <f>MODEL_DATA!I149</f>
        <v>0</v>
      </c>
      <c r="EJ152" s="99">
        <f>MODEL_DATA!J149</f>
        <v>0</v>
      </c>
      <c r="EK152" s="84">
        <f>MODEL_DATA!K149</f>
        <v>0</v>
      </c>
      <c r="EL152" s="84">
        <f>MODEL_DATA!L149</f>
        <v>0</v>
      </c>
      <c r="EM152" s="99">
        <f>MODEL_DATA!M149</f>
        <v>1.27</v>
      </c>
      <c r="EN152" s="84">
        <f>MODEL_DATA!N149</f>
        <v>0.69</v>
      </c>
      <c r="EO152" s="84">
        <f>MODEL_DATA!O149</f>
        <v>0</v>
      </c>
      <c r="EP152" s="84">
        <f>MODEL_DATA!P149</f>
        <v>0</v>
      </c>
      <c r="EQ152" s="84">
        <f>MODEL_DATA!Q149</f>
        <v>11.15</v>
      </c>
      <c r="ER152" s="84">
        <f>MODEL_DATA!R149</f>
        <v>14.84</v>
      </c>
      <c r="ES152" s="84">
        <f>MODEL_DATA!S149</f>
        <v>0</v>
      </c>
      <c r="ET152" s="84">
        <f>MODEL_DATA!T149</f>
        <v>0</v>
      </c>
      <c r="EU152" s="99">
        <f>MODEL_DATA!U149</f>
        <v>0</v>
      </c>
      <c r="EV152" s="84">
        <f>MODEL_DATA!V149</f>
        <v>0</v>
      </c>
    </row>
    <row r="153" spans="32:152" x14ac:dyDescent="0.25">
      <c r="AF153" s="32">
        <f t="shared" si="175"/>
        <v>286</v>
      </c>
      <c r="AG153" s="61">
        <f t="shared" si="203"/>
        <v>0</v>
      </c>
      <c r="AH153" s="63">
        <f>INDEX(Obs_Time!$D$11:$T$211,  MATCH($AF153, Obs_Time!$B$11:$B$211, 0), MATCH(AH$4, Obs_Time!$D$3:$T$3, 0) )</f>
        <v>0</v>
      </c>
      <c r="AI153" s="61">
        <f t="shared" si="204"/>
        <v>0</v>
      </c>
      <c r="AJ153" s="63">
        <f>INDEX(Obs_Time!$D$11:$T$211,  MATCH($AF153, Obs_Time!$B$11:$B$211, 0), MATCH(AJ$4, Obs_Time!$D$3:$T$3, 0) )</f>
        <v>0</v>
      </c>
      <c r="AK153" s="61">
        <f t="shared" si="205"/>
        <v>0</v>
      </c>
      <c r="AL153" s="63">
        <f>INDEX(Obs_Time!$D$11:$T$211,  MATCH($AF153, Obs_Time!$B$11:$B$211, 0), MATCH(AL$4, Obs_Time!$D$3:$T$3, 0) )</f>
        <v>0</v>
      </c>
      <c r="AM153" s="61">
        <f t="shared" si="206"/>
        <v>0</v>
      </c>
      <c r="AN153" s="63">
        <f>INDEX(Obs_Time!$D$11:$T$211,  MATCH($AF153, Obs_Time!$B$11:$B$211, 0), MATCH(AN$4, Obs_Time!$D$3:$T$3, 0) )</f>
        <v>0</v>
      </c>
      <c r="AO153" s="61">
        <f t="shared" si="207"/>
        <v>0</v>
      </c>
      <c r="AP153" s="63">
        <f>INDEX(Obs_Time!$D$11:$T$211,  MATCH($AF153, Obs_Time!$B$11:$B$211, 0), MATCH(AP$4, Obs_Time!$D$3:$T$3, 0) )</f>
        <v>0</v>
      </c>
      <c r="AQ153" s="61">
        <f t="shared" si="208"/>
        <v>0</v>
      </c>
      <c r="AR153" s="63">
        <f>INDEX(Obs_Time!$D$11:$T$211,  MATCH($AF153, Obs_Time!$B$11:$B$211, 0), MATCH(AR$4, Obs_Time!$D$3:$T$3, 0) )</f>
        <v>0</v>
      </c>
      <c r="AS153" s="61">
        <f t="shared" si="209"/>
        <v>0</v>
      </c>
      <c r="AT153" s="63">
        <f>INDEX(Obs_Time!$D$11:$T$211,  MATCH($AF153, Obs_Time!$B$11:$B$211, 0), MATCH(AT$4, Obs_Time!$D$3:$T$3, 0) )</f>
        <v>0</v>
      </c>
      <c r="AU153" s="61">
        <f t="shared" si="210"/>
        <v>0</v>
      </c>
      <c r="AV153" s="63">
        <f>INDEX(Obs_Time!$D$11:$T$211,  MATCH($AF153, Obs_Time!$B$11:$B$211, 0), MATCH(AV$4, Obs_Time!$D$3:$T$3, 0) )</f>
        <v>0</v>
      </c>
      <c r="AW153" s="61">
        <f t="shared" si="211"/>
        <v>0</v>
      </c>
      <c r="AX153" s="63">
        <f>INDEX(Obs_Time!$D$11:$T$211,  MATCH($AF153, Obs_Time!$B$11:$B$211, 0), MATCH(AX$4, Obs_Time!$D$3:$T$3, 0) )</f>
        <v>0</v>
      </c>
      <c r="AY153" s="61">
        <f t="shared" si="212"/>
        <v>0</v>
      </c>
      <c r="AZ153" s="63">
        <f>INDEX(Obs_Time!$D$11:$T$211,  MATCH($AF153, Obs_Time!$B$11:$B$211, 0), MATCH(AZ$4, Obs_Time!$D$3:$T$3, 0) )</f>
        <v>0</v>
      </c>
      <c r="BA153" s="61">
        <f t="shared" si="213"/>
        <v>0</v>
      </c>
      <c r="BB153" s="63">
        <f>INDEX(Obs_Time!$D$11:$T$211,  MATCH($AF153, Obs_Time!$B$11:$B$211, 0), MATCH(BB$4, Obs_Time!$D$3:$T$3, 0) )</f>
        <v>0</v>
      </c>
      <c r="BC153" s="61">
        <f t="shared" si="214"/>
        <v>0</v>
      </c>
      <c r="BD153" s="63">
        <f>INDEX(Obs_Time!$D$11:$T$211,  MATCH($AF153, Obs_Time!$B$11:$B$211, 0), MATCH(BD$4, Obs_Time!$D$3:$T$3, 0) )</f>
        <v>0</v>
      </c>
      <c r="BF153" s="31">
        <f t="shared" si="215"/>
        <v>288</v>
      </c>
      <c r="BG153" s="31">
        <f t="shared" si="216"/>
        <v>289</v>
      </c>
      <c r="BH153" s="57">
        <f t="shared" si="217"/>
        <v>0</v>
      </c>
      <c r="BI153" s="57">
        <f t="shared" si="218"/>
        <v>0</v>
      </c>
      <c r="BJ153" s="57">
        <f t="shared" si="219"/>
        <v>0</v>
      </c>
      <c r="BK153" s="58">
        <f t="shared" si="220"/>
        <v>0</v>
      </c>
      <c r="BL153" s="57">
        <f t="shared" si="221"/>
        <v>0</v>
      </c>
      <c r="BM153" s="57">
        <f t="shared" si="222"/>
        <v>0</v>
      </c>
      <c r="BN153" s="57">
        <f t="shared" si="223"/>
        <v>0</v>
      </c>
      <c r="BQ153" s="57">
        <f t="shared" si="224"/>
        <v>0</v>
      </c>
      <c r="BR153" s="57">
        <f t="shared" si="225"/>
        <v>0</v>
      </c>
      <c r="BS153" s="57">
        <f t="shared" si="226"/>
        <v>0</v>
      </c>
      <c r="BT153" s="57">
        <f t="shared" si="227"/>
        <v>0</v>
      </c>
      <c r="BU153" s="57">
        <f t="shared" si="228"/>
        <v>0</v>
      </c>
      <c r="BV153" s="57">
        <f t="shared" si="229"/>
        <v>0</v>
      </c>
      <c r="BW153" s="57">
        <f t="shared" si="230"/>
        <v>0</v>
      </c>
      <c r="BX153" s="58">
        <f t="shared" si="231"/>
        <v>0</v>
      </c>
      <c r="BY153" s="57">
        <f t="shared" si="232"/>
        <v>0</v>
      </c>
      <c r="BZ153" s="57">
        <f t="shared" si="233"/>
        <v>0</v>
      </c>
      <c r="CA153" s="58">
        <f t="shared" si="234"/>
        <v>0</v>
      </c>
      <c r="CB153" s="57">
        <f t="shared" si="235"/>
        <v>0</v>
      </c>
      <c r="CC153" s="57">
        <f t="shared" si="236"/>
        <v>0</v>
      </c>
      <c r="CD153" s="57">
        <f t="shared" si="237"/>
        <v>0</v>
      </c>
      <c r="CE153" s="57">
        <f t="shared" si="238"/>
        <v>0</v>
      </c>
      <c r="CF153" s="57">
        <f t="shared" si="239"/>
        <v>0</v>
      </c>
      <c r="CG153" s="57">
        <f t="shared" si="240"/>
        <v>0</v>
      </c>
      <c r="CH153" s="57">
        <f t="shared" si="241"/>
        <v>0</v>
      </c>
      <c r="CI153" s="58">
        <f t="shared" si="242"/>
        <v>0</v>
      </c>
      <c r="CJ153" s="57">
        <f t="shared" si="243"/>
        <v>0</v>
      </c>
      <c r="CL153" s="30">
        <f>Obs_Time!B155</f>
        <v>288</v>
      </c>
      <c r="CM153" s="26">
        <f t="shared" si="174"/>
        <v>289</v>
      </c>
      <c r="CN153" s="20">
        <f t="shared" si="176"/>
        <v>0</v>
      </c>
      <c r="CO153" s="20">
        <f t="shared" si="177"/>
        <v>0</v>
      </c>
      <c r="CP153" s="20">
        <f t="shared" si="178"/>
        <v>0</v>
      </c>
      <c r="CQ153" s="106">
        <f t="shared" si="179"/>
        <v>0</v>
      </c>
      <c r="CR153" s="143"/>
      <c r="CS153" s="20">
        <f t="shared" si="180"/>
        <v>0</v>
      </c>
      <c r="CT153" s="20">
        <f t="shared" si="181"/>
        <v>0</v>
      </c>
      <c r="CW153" s="20">
        <f t="shared" si="182"/>
        <v>0</v>
      </c>
      <c r="CX153" s="20">
        <f t="shared" si="183"/>
        <v>0</v>
      </c>
      <c r="CY153" s="20">
        <f t="shared" si="184"/>
        <v>0</v>
      </c>
      <c r="CZ153" s="20">
        <f t="shared" si="185"/>
        <v>0</v>
      </c>
      <c r="DA153" s="20">
        <f t="shared" si="186"/>
        <v>0</v>
      </c>
      <c r="DB153" s="20">
        <f t="shared" si="187"/>
        <v>0</v>
      </c>
      <c r="DC153" s="20">
        <f t="shared" si="188"/>
        <v>0</v>
      </c>
      <c r="DD153" s="106">
        <f t="shared" si="189"/>
        <v>0</v>
      </c>
      <c r="DE153" s="20">
        <f t="shared" si="190"/>
        <v>0</v>
      </c>
      <c r="DF153" s="20">
        <f t="shared" si="191"/>
        <v>0</v>
      </c>
      <c r="DG153" s="106">
        <f t="shared" si="192"/>
        <v>0</v>
      </c>
      <c r="DH153" s="143"/>
      <c r="DI153" s="20">
        <f t="shared" si="193"/>
        <v>0</v>
      </c>
      <c r="DJ153" s="20">
        <f t="shared" si="194"/>
        <v>0</v>
      </c>
      <c r="DK153" s="20">
        <f t="shared" si="195"/>
        <v>0</v>
      </c>
      <c r="DL153" s="143"/>
      <c r="DM153" s="20">
        <f t="shared" si="196"/>
        <v>0</v>
      </c>
      <c r="DN153" s="20">
        <f t="shared" si="197"/>
        <v>0</v>
      </c>
      <c r="DO153" s="106">
        <f t="shared" si="198"/>
        <v>0</v>
      </c>
      <c r="DP153" s="20">
        <f t="shared" si="199"/>
        <v>0</v>
      </c>
      <c r="DR153" s="31">
        <f t="shared" si="244"/>
        <v>144</v>
      </c>
      <c r="DS153" s="26">
        <f t="shared" si="245"/>
        <v>144.5</v>
      </c>
      <c r="DT153" s="101">
        <f t="shared" si="200"/>
        <v>0</v>
      </c>
      <c r="DU153" s="101">
        <f t="shared" si="201"/>
        <v>0</v>
      </c>
      <c r="DV153" s="101">
        <f t="shared" si="202"/>
        <v>0</v>
      </c>
      <c r="DW153" s="102">
        <f t="shared" si="246"/>
        <v>10.01</v>
      </c>
      <c r="DX153" s="144"/>
      <c r="DY153" s="101">
        <f t="shared" si="247"/>
        <v>0</v>
      </c>
      <c r="DZ153" s="101">
        <f t="shared" si="248"/>
        <v>0</v>
      </c>
      <c r="EB153" s="84">
        <f>MODEL_DATA!B150</f>
        <v>144</v>
      </c>
      <c r="EC153" s="84">
        <f>MODEL_DATA!C150</f>
        <v>0</v>
      </c>
      <c r="ED153" s="84">
        <f>MODEL_DATA!D150</f>
        <v>0</v>
      </c>
      <c r="EE153" s="84">
        <f>MODEL_DATA!E150</f>
        <v>0</v>
      </c>
      <c r="EF153" s="84">
        <f>MODEL_DATA!F150</f>
        <v>0</v>
      </c>
      <c r="EG153" s="84">
        <f>MODEL_DATA!G150</f>
        <v>0</v>
      </c>
      <c r="EH153" s="84">
        <f>MODEL_DATA!H150</f>
        <v>0</v>
      </c>
      <c r="EI153" s="84">
        <f>MODEL_DATA!I150</f>
        <v>0</v>
      </c>
      <c r="EJ153" s="99">
        <f>MODEL_DATA!J150</f>
        <v>0</v>
      </c>
      <c r="EK153" s="84">
        <f>MODEL_DATA!K150</f>
        <v>0</v>
      </c>
      <c r="EL153" s="84">
        <f>MODEL_DATA!L150</f>
        <v>0</v>
      </c>
      <c r="EM153" s="99">
        <f>MODEL_DATA!M150</f>
        <v>0.94</v>
      </c>
      <c r="EN153" s="84">
        <f>MODEL_DATA!N150</f>
        <v>0.56000000000000005</v>
      </c>
      <c r="EO153" s="84">
        <f>MODEL_DATA!O150</f>
        <v>0</v>
      </c>
      <c r="EP153" s="84">
        <f>MODEL_DATA!P150</f>
        <v>0</v>
      </c>
      <c r="EQ153" s="84">
        <f>MODEL_DATA!Q150</f>
        <v>9.07</v>
      </c>
      <c r="ER153" s="84">
        <f>MODEL_DATA!R150</f>
        <v>15.75</v>
      </c>
      <c r="ES153" s="84">
        <f>MODEL_DATA!S150</f>
        <v>0</v>
      </c>
      <c r="ET153" s="84">
        <f>MODEL_DATA!T150</f>
        <v>0</v>
      </c>
      <c r="EU153" s="99">
        <f>MODEL_DATA!U150</f>
        <v>0</v>
      </c>
      <c r="EV153" s="84">
        <f>MODEL_DATA!V150</f>
        <v>0</v>
      </c>
    </row>
    <row r="154" spans="32:152" x14ac:dyDescent="0.25">
      <c r="AF154" s="32">
        <f t="shared" si="175"/>
        <v>288</v>
      </c>
      <c r="AG154" s="61">
        <f t="shared" si="203"/>
        <v>0</v>
      </c>
      <c r="AH154" s="63">
        <f>INDEX(Obs_Time!$D$11:$T$211,  MATCH($AF154, Obs_Time!$B$11:$B$211, 0), MATCH(AH$4, Obs_Time!$D$3:$T$3, 0) )</f>
        <v>0</v>
      </c>
      <c r="AI154" s="61">
        <f t="shared" si="204"/>
        <v>0</v>
      </c>
      <c r="AJ154" s="63">
        <f>INDEX(Obs_Time!$D$11:$T$211,  MATCH($AF154, Obs_Time!$B$11:$B$211, 0), MATCH(AJ$4, Obs_Time!$D$3:$T$3, 0) )</f>
        <v>0</v>
      </c>
      <c r="AK154" s="61">
        <f t="shared" si="205"/>
        <v>0</v>
      </c>
      <c r="AL154" s="63">
        <f>INDEX(Obs_Time!$D$11:$T$211,  MATCH($AF154, Obs_Time!$B$11:$B$211, 0), MATCH(AL$4, Obs_Time!$D$3:$T$3, 0) )</f>
        <v>0</v>
      </c>
      <c r="AM154" s="61">
        <f t="shared" si="206"/>
        <v>0</v>
      </c>
      <c r="AN154" s="63">
        <f>INDEX(Obs_Time!$D$11:$T$211,  MATCH($AF154, Obs_Time!$B$11:$B$211, 0), MATCH(AN$4, Obs_Time!$D$3:$T$3, 0) )</f>
        <v>0</v>
      </c>
      <c r="AO154" s="61">
        <f t="shared" si="207"/>
        <v>0</v>
      </c>
      <c r="AP154" s="63">
        <f>INDEX(Obs_Time!$D$11:$T$211,  MATCH($AF154, Obs_Time!$B$11:$B$211, 0), MATCH(AP$4, Obs_Time!$D$3:$T$3, 0) )</f>
        <v>0</v>
      </c>
      <c r="AQ154" s="61">
        <f t="shared" si="208"/>
        <v>0</v>
      </c>
      <c r="AR154" s="63">
        <f>INDEX(Obs_Time!$D$11:$T$211,  MATCH($AF154, Obs_Time!$B$11:$B$211, 0), MATCH(AR$4, Obs_Time!$D$3:$T$3, 0) )</f>
        <v>0</v>
      </c>
      <c r="AS154" s="61">
        <f t="shared" si="209"/>
        <v>0</v>
      </c>
      <c r="AT154" s="63">
        <f>INDEX(Obs_Time!$D$11:$T$211,  MATCH($AF154, Obs_Time!$B$11:$B$211, 0), MATCH(AT$4, Obs_Time!$D$3:$T$3, 0) )</f>
        <v>0</v>
      </c>
      <c r="AU154" s="61">
        <f t="shared" si="210"/>
        <v>0</v>
      </c>
      <c r="AV154" s="63">
        <f>INDEX(Obs_Time!$D$11:$T$211,  MATCH($AF154, Obs_Time!$B$11:$B$211, 0), MATCH(AV$4, Obs_Time!$D$3:$T$3, 0) )</f>
        <v>0</v>
      </c>
      <c r="AW154" s="61">
        <f t="shared" si="211"/>
        <v>0</v>
      </c>
      <c r="AX154" s="63">
        <f>INDEX(Obs_Time!$D$11:$T$211,  MATCH($AF154, Obs_Time!$B$11:$B$211, 0), MATCH(AX$4, Obs_Time!$D$3:$T$3, 0) )</f>
        <v>0</v>
      </c>
      <c r="AY154" s="61">
        <f t="shared" si="212"/>
        <v>0</v>
      </c>
      <c r="AZ154" s="63">
        <f>INDEX(Obs_Time!$D$11:$T$211,  MATCH($AF154, Obs_Time!$B$11:$B$211, 0), MATCH(AZ$4, Obs_Time!$D$3:$T$3, 0) )</f>
        <v>0</v>
      </c>
      <c r="BA154" s="61">
        <f t="shared" si="213"/>
        <v>0</v>
      </c>
      <c r="BB154" s="63">
        <f>INDEX(Obs_Time!$D$11:$T$211,  MATCH($AF154, Obs_Time!$B$11:$B$211, 0), MATCH(BB$4, Obs_Time!$D$3:$T$3, 0) )</f>
        <v>0</v>
      </c>
      <c r="BC154" s="61">
        <f t="shared" si="214"/>
        <v>0</v>
      </c>
      <c r="BD154" s="63">
        <f>INDEX(Obs_Time!$D$11:$T$211,  MATCH($AF154, Obs_Time!$B$11:$B$211, 0), MATCH(BD$4, Obs_Time!$D$3:$T$3, 0) )</f>
        <v>0</v>
      </c>
      <c r="BF154" s="31">
        <f t="shared" si="215"/>
        <v>290</v>
      </c>
      <c r="BG154" s="31">
        <f t="shared" si="216"/>
        <v>291</v>
      </c>
      <c r="BH154" s="57">
        <f t="shared" si="217"/>
        <v>0</v>
      </c>
      <c r="BI154" s="57">
        <f t="shared" si="218"/>
        <v>0</v>
      </c>
      <c r="BJ154" s="57">
        <f t="shared" si="219"/>
        <v>0</v>
      </c>
      <c r="BK154" s="58">
        <f t="shared" si="220"/>
        <v>0</v>
      </c>
      <c r="BL154" s="57">
        <f t="shared" si="221"/>
        <v>0</v>
      </c>
      <c r="BM154" s="57">
        <f t="shared" si="222"/>
        <v>0</v>
      </c>
      <c r="BN154" s="57">
        <f t="shared" si="223"/>
        <v>0</v>
      </c>
      <c r="BQ154" s="57">
        <f t="shared" si="224"/>
        <v>0</v>
      </c>
      <c r="BR154" s="57">
        <f t="shared" si="225"/>
        <v>0</v>
      </c>
      <c r="BS154" s="57">
        <f t="shared" si="226"/>
        <v>0</v>
      </c>
      <c r="BT154" s="57">
        <f t="shared" si="227"/>
        <v>0</v>
      </c>
      <c r="BU154" s="57">
        <f t="shared" si="228"/>
        <v>0</v>
      </c>
      <c r="BV154" s="57">
        <f t="shared" si="229"/>
        <v>0</v>
      </c>
      <c r="BW154" s="57">
        <f t="shared" si="230"/>
        <v>0</v>
      </c>
      <c r="BX154" s="58">
        <f t="shared" si="231"/>
        <v>0</v>
      </c>
      <c r="BY154" s="57">
        <f t="shared" si="232"/>
        <v>0</v>
      </c>
      <c r="BZ154" s="57">
        <f t="shared" si="233"/>
        <v>0</v>
      </c>
      <c r="CA154" s="58">
        <f t="shared" si="234"/>
        <v>0</v>
      </c>
      <c r="CB154" s="57">
        <f t="shared" si="235"/>
        <v>0</v>
      </c>
      <c r="CC154" s="57">
        <f t="shared" si="236"/>
        <v>0</v>
      </c>
      <c r="CD154" s="57">
        <f t="shared" si="237"/>
        <v>0</v>
      </c>
      <c r="CE154" s="57">
        <f t="shared" si="238"/>
        <v>0</v>
      </c>
      <c r="CF154" s="57">
        <f t="shared" si="239"/>
        <v>0</v>
      </c>
      <c r="CG154" s="57">
        <f t="shared" si="240"/>
        <v>0</v>
      </c>
      <c r="CH154" s="57">
        <f t="shared" si="241"/>
        <v>0</v>
      </c>
      <c r="CI154" s="58">
        <f t="shared" si="242"/>
        <v>0</v>
      </c>
      <c r="CJ154" s="57">
        <f t="shared" si="243"/>
        <v>0</v>
      </c>
      <c r="CL154" s="30">
        <f>Obs_Time!B156</f>
        <v>290</v>
      </c>
      <c r="CM154" s="26">
        <f t="shared" si="174"/>
        <v>291</v>
      </c>
      <c r="CN154" s="20">
        <f t="shared" si="176"/>
        <v>0</v>
      </c>
      <c r="CO154" s="20">
        <f t="shared" si="177"/>
        <v>0</v>
      </c>
      <c r="CP154" s="20">
        <f t="shared" si="178"/>
        <v>0</v>
      </c>
      <c r="CQ154" s="106">
        <f t="shared" si="179"/>
        <v>0</v>
      </c>
      <c r="CR154" s="143"/>
      <c r="CS154" s="20">
        <f t="shared" si="180"/>
        <v>0</v>
      </c>
      <c r="CT154" s="20">
        <f t="shared" si="181"/>
        <v>0</v>
      </c>
      <c r="CW154" s="20">
        <f t="shared" si="182"/>
        <v>0</v>
      </c>
      <c r="CX154" s="20">
        <f t="shared" si="183"/>
        <v>0</v>
      </c>
      <c r="CY154" s="20">
        <f t="shared" si="184"/>
        <v>0</v>
      </c>
      <c r="CZ154" s="20">
        <f t="shared" si="185"/>
        <v>0</v>
      </c>
      <c r="DA154" s="20">
        <f t="shared" si="186"/>
        <v>0</v>
      </c>
      <c r="DB154" s="20">
        <f t="shared" si="187"/>
        <v>0</v>
      </c>
      <c r="DC154" s="20">
        <f t="shared" si="188"/>
        <v>0</v>
      </c>
      <c r="DD154" s="106">
        <f t="shared" si="189"/>
        <v>0</v>
      </c>
      <c r="DE154" s="20">
        <f t="shared" si="190"/>
        <v>0</v>
      </c>
      <c r="DF154" s="20">
        <f t="shared" si="191"/>
        <v>0</v>
      </c>
      <c r="DG154" s="106">
        <f t="shared" si="192"/>
        <v>0</v>
      </c>
      <c r="DH154" s="143"/>
      <c r="DI154" s="20">
        <f t="shared" si="193"/>
        <v>0</v>
      </c>
      <c r="DJ154" s="20">
        <f t="shared" si="194"/>
        <v>0</v>
      </c>
      <c r="DK154" s="20">
        <f t="shared" si="195"/>
        <v>0</v>
      </c>
      <c r="DL154" s="143"/>
      <c r="DM154" s="20">
        <f t="shared" si="196"/>
        <v>0</v>
      </c>
      <c r="DN154" s="20">
        <f t="shared" si="197"/>
        <v>0</v>
      </c>
      <c r="DO154" s="106">
        <f t="shared" si="198"/>
        <v>0</v>
      </c>
      <c r="DP154" s="20">
        <f t="shared" si="199"/>
        <v>0</v>
      </c>
      <c r="DR154" s="31">
        <f t="shared" si="244"/>
        <v>145</v>
      </c>
      <c r="DS154" s="26">
        <f t="shared" si="245"/>
        <v>145.5</v>
      </c>
      <c r="DT154" s="101">
        <f t="shared" si="200"/>
        <v>0</v>
      </c>
      <c r="DU154" s="101">
        <f t="shared" si="201"/>
        <v>0</v>
      </c>
      <c r="DV154" s="101">
        <f t="shared" si="202"/>
        <v>0</v>
      </c>
      <c r="DW154" s="102">
        <f t="shared" si="246"/>
        <v>15.79</v>
      </c>
      <c r="DX154" s="144"/>
      <c r="DY154" s="101">
        <f t="shared" si="247"/>
        <v>0</v>
      </c>
      <c r="DZ154" s="101">
        <f t="shared" si="248"/>
        <v>0</v>
      </c>
      <c r="EB154" s="84">
        <f>MODEL_DATA!B151</f>
        <v>145</v>
      </c>
      <c r="EC154" s="84">
        <f>MODEL_DATA!C151</f>
        <v>0</v>
      </c>
      <c r="ED154" s="84">
        <f>MODEL_DATA!D151</f>
        <v>0</v>
      </c>
      <c r="EE154" s="84">
        <f>MODEL_DATA!E151</f>
        <v>0</v>
      </c>
      <c r="EF154" s="84">
        <f>MODEL_DATA!F151</f>
        <v>0</v>
      </c>
      <c r="EG154" s="84">
        <f>MODEL_DATA!G151</f>
        <v>0</v>
      </c>
      <c r="EH154" s="84">
        <f>MODEL_DATA!H151</f>
        <v>0</v>
      </c>
      <c r="EI154" s="84">
        <f>MODEL_DATA!I151</f>
        <v>0</v>
      </c>
      <c r="EJ154" s="99">
        <f>MODEL_DATA!J151</f>
        <v>0</v>
      </c>
      <c r="EK154" s="84">
        <f>MODEL_DATA!K151</f>
        <v>0</v>
      </c>
      <c r="EL154" s="84">
        <f>MODEL_DATA!L151</f>
        <v>0</v>
      </c>
      <c r="EM154" s="99">
        <f>MODEL_DATA!M151</f>
        <v>0.92</v>
      </c>
      <c r="EN154" s="84">
        <f>MODEL_DATA!N151</f>
        <v>0.25</v>
      </c>
      <c r="EO154" s="84">
        <f>MODEL_DATA!O151</f>
        <v>0</v>
      </c>
      <c r="EP154" s="84">
        <f>MODEL_DATA!P151</f>
        <v>0</v>
      </c>
      <c r="EQ154" s="84">
        <f>MODEL_DATA!Q151</f>
        <v>14.87</v>
      </c>
      <c r="ER154" s="84">
        <f>MODEL_DATA!R151</f>
        <v>8.91</v>
      </c>
      <c r="ES154" s="84">
        <f>MODEL_DATA!S151</f>
        <v>0</v>
      </c>
      <c r="ET154" s="84">
        <f>MODEL_DATA!T151</f>
        <v>0</v>
      </c>
      <c r="EU154" s="99">
        <f>MODEL_DATA!U151</f>
        <v>0</v>
      </c>
      <c r="EV154" s="84">
        <f>MODEL_DATA!V151</f>
        <v>0</v>
      </c>
    </row>
    <row r="155" spans="32:152" x14ac:dyDescent="0.25">
      <c r="AF155" s="32">
        <f t="shared" si="175"/>
        <v>290</v>
      </c>
      <c r="AG155" s="61">
        <f t="shared" si="203"/>
        <v>0</v>
      </c>
      <c r="AH155" s="63">
        <f>INDEX(Obs_Time!$D$11:$T$211,  MATCH($AF155, Obs_Time!$B$11:$B$211, 0), MATCH(AH$4, Obs_Time!$D$3:$T$3, 0) )</f>
        <v>0</v>
      </c>
      <c r="AI155" s="61">
        <f t="shared" si="204"/>
        <v>0</v>
      </c>
      <c r="AJ155" s="63">
        <f>INDEX(Obs_Time!$D$11:$T$211,  MATCH($AF155, Obs_Time!$B$11:$B$211, 0), MATCH(AJ$4, Obs_Time!$D$3:$T$3, 0) )</f>
        <v>0</v>
      </c>
      <c r="AK155" s="61">
        <f t="shared" si="205"/>
        <v>0</v>
      </c>
      <c r="AL155" s="63">
        <f>INDEX(Obs_Time!$D$11:$T$211,  MATCH($AF155, Obs_Time!$B$11:$B$211, 0), MATCH(AL$4, Obs_Time!$D$3:$T$3, 0) )</f>
        <v>0</v>
      </c>
      <c r="AM155" s="61">
        <f t="shared" si="206"/>
        <v>0</v>
      </c>
      <c r="AN155" s="63">
        <f>INDEX(Obs_Time!$D$11:$T$211,  MATCH($AF155, Obs_Time!$B$11:$B$211, 0), MATCH(AN$4, Obs_Time!$D$3:$T$3, 0) )</f>
        <v>0</v>
      </c>
      <c r="AO155" s="61">
        <f t="shared" si="207"/>
        <v>0</v>
      </c>
      <c r="AP155" s="63">
        <f>INDEX(Obs_Time!$D$11:$T$211,  MATCH($AF155, Obs_Time!$B$11:$B$211, 0), MATCH(AP$4, Obs_Time!$D$3:$T$3, 0) )</f>
        <v>0</v>
      </c>
      <c r="AQ155" s="61">
        <f t="shared" si="208"/>
        <v>0</v>
      </c>
      <c r="AR155" s="63">
        <f>INDEX(Obs_Time!$D$11:$T$211,  MATCH($AF155, Obs_Time!$B$11:$B$211, 0), MATCH(AR$4, Obs_Time!$D$3:$T$3, 0) )</f>
        <v>0</v>
      </c>
      <c r="AS155" s="61">
        <f t="shared" si="209"/>
        <v>0</v>
      </c>
      <c r="AT155" s="63">
        <f>INDEX(Obs_Time!$D$11:$T$211,  MATCH($AF155, Obs_Time!$B$11:$B$211, 0), MATCH(AT$4, Obs_Time!$D$3:$T$3, 0) )</f>
        <v>0</v>
      </c>
      <c r="AU155" s="61">
        <f t="shared" si="210"/>
        <v>0</v>
      </c>
      <c r="AV155" s="63">
        <f>INDEX(Obs_Time!$D$11:$T$211,  MATCH($AF155, Obs_Time!$B$11:$B$211, 0), MATCH(AV$4, Obs_Time!$D$3:$T$3, 0) )</f>
        <v>0</v>
      </c>
      <c r="AW155" s="61">
        <f t="shared" si="211"/>
        <v>0</v>
      </c>
      <c r="AX155" s="63">
        <f>INDEX(Obs_Time!$D$11:$T$211,  MATCH($AF155, Obs_Time!$B$11:$B$211, 0), MATCH(AX$4, Obs_Time!$D$3:$T$3, 0) )</f>
        <v>0</v>
      </c>
      <c r="AY155" s="61">
        <f t="shared" si="212"/>
        <v>0</v>
      </c>
      <c r="AZ155" s="63">
        <f>INDEX(Obs_Time!$D$11:$T$211,  MATCH($AF155, Obs_Time!$B$11:$B$211, 0), MATCH(AZ$4, Obs_Time!$D$3:$T$3, 0) )</f>
        <v>0</v>
      </c>
      <c r="BA155" s="61">
        <f t="shared" si="213"/>
        <v>0</v>
      </c>
      <c r="BB155" s="63">
        <f>INDEX(Obs_Time!$D$11:$T$211,  MATCH($AF155, Obs_Time!$B$11:$B$211, 0), MATCH(BB$4, Obs_Time!$D$3:$T$3, 0) )</f>
        <v>0</v>
      </c>
      <c r="BC155" s="61">
        <f t="shared" si="214"/>
        <v>0</v>
      </c>
      <c r="BD155" s="63">
        <f>INDEX(Obs_Time!$D$11:$T$211,  MATCH($AF155, Obs_Time!$B$11:$B$211, 0), MATCH(BD$4, Obs_Time!$D$3:$T$3, 0) )</f>
        <v>0</v>
      </c>
      <c r="BF155" s="31">
        <f t="shared" si="215"/>
        <v>292</v>
      </c>
      <c r="BG155" s="31">
        <f t="shared" si="216"/>
        <v>293</v>
      </c>
      <c r="BH155" s="57">
        <f t="shared" si="217"/>
        <v>0</v>
      </c>
      <c r="BI155" s="57">
        <f t="shared" si="218"/>
        <v>0</v>
      </c>
      <c r="BJ155" s="57">
        <f t="shared" si="219"/>
        <v>0</v>
      </c>
      <c r="BK155" s="58">
        <f t="shared" si="220"/>
        <v>0</v>
      </c>
      <c r="BL155" s="57">
        <f t="shared" si="221"/>
        <v>0</v>
      </c>
      <c r="BM155" s="57">
        <f t="shared" si="222"/>
        <v>0</v>
      </c>
      <c r="BN155" s="57">
        <f t="shared" si="223"/>
        <v>0</v>
      </c>
      <c r="BQ155" s="57">
        <f t="shared" si="224"/>
        <v>0</v>
      </c>
      <c r="BR155" s="57">
        <f t="shared" si="225"/>
        <v>0</v>
      </c>
      <c r="BS155" s="57">
        <f t="shared" si="226"/>
        <v>0</v>
      </c>
      <c r="BT155" s="57">
        <f t="shared" si="227"/>
        <v>0</v>
      </c>
      <c r="BU155" s="57">
        <f t="shared" si="228"/>
        <v>0</v>
      </c>
      <c r="BV155" s="57">
        <f t="shared" si="229"/>
        <v>0</v>
      </c>
      <c r="BW155" s="57">
        <f t="shared" si="230"/>
        <v>0</v>
      </c>
      <c r="BX155" s="58">
        <f t="shared" si="231"/>
        <v>0</v>
      </c>
      <c r="BY155" s="57">
        <f t="shared" si="232"/>
        <v>0</v>
      </c>
      <c r="BZ155" s="57">
        <f t="shared" si="233"/>
        <v>0</v>
      </c>
      <c r="CA155" s="58">
        <f t="shared" si="234"/>
        <v>0</v>
      </c>
      <c r="CB155" s="57">
        <f t="shared" si="235"/>
        <v>0</v>
      </c>
      <c r="CC155" s="57">
        <f t="shared" si="236"/>
        <v>0</v>
      </c>
      <c r="CD155" s="57">
        <f t="shared" si="237"/>
        <v>0</v>
      </c>
      <c r="CE155" s="57">
        <f t="shared" si="238"/>
        <v>0</v>
      </c>
      <c r="CF155" s="57">
        <f t="shared" si="239"/>
        <v>0</v>
      </c>
      <c r="CG155" s="57">
        <f t="shared" si="240"/>
        <v>0</v>
      </c>
      <c r="CH155" s="57">
        <f t="shared" si="241"/>
        <v>0</v>
      </c>
      <c r="CI155" s="58">
        <f t="shared" si="242"/>
        <v>0</v>
      </c>
      <c r="CJ155" s="57">
        <f t="shared" si="243"/>
        <v>0</v>
      </c>
      <c r="CL155" s="30">
        <f>Obs_Time!B157</f>
        <v>292</v>
      </c>
      <c r="CM155" s="26">
        <f t="shared" si="174"/>
        <v>293</v>
      </c>
      <c r="CN155" s="20">
        <f t="shared" si="176"/>
        <v>0</v>
      </c>
      <c r="CO155" s="20">
        <f t="shared" si="177"/>
        <v>0</v>
      </c>
      <c r="CP155" s="20">
        <f t="shared" si="178"/>
        <v>0</v>
      </c>
      <c r="CQ155" s="106">
        <f t="shared" si="179"/>
        <v>0</v>
      </c>
      <c r="CR155" s="143"/>
      <c r="CS155" s="20">
        <f t="shared" si="180"/>
        <v>0</v>
      </c>
      <c r="CT155" s="20">
        <f t="shared" si="181"/>
        <v>0</v>
      </c>
      <c r="CW155" s="20">
        <f t="shared" si="182"/>
        <v>0</v>
      </c>
      <c r="CX155" s="20">
        <f t="shared" si="183"/>
        <v>0</v>
      </c>
      <c r="CY155" s="20">
        <f t="shared" si="184"/>
        <v>0</v>
      </c>
      <c r="CZ155" s="20">
        <f t="shared" si="185"/>
        <v>0</v>
      </c>
      <c r="DA155" s="20">
        <f t="shared" si="186"/>
        <v>0</v>
      </c>
      <c r="DB155" s="20">
        <f t="shared" si="187"/>
        <v>0</v>
      </c>
      <c r="DC155" s="20">
        <f t="shared" si="188"/>
        <v>0</v>
      </c>
      <c r="DD155" s="106">
        <f t="shared" si="189"/>
        <v>0</v>
      </c>
      <c r="DE155" s="20">
        <f t="shared" si="190"/>
        <v>0</v>
      </c>
      <c r="DF155" s="20">
        <f t="shared" si="191"/>
        <v>0</v>
      </c>
      <c r="DG155" s="106">
        <f t="shared" si="192"/>
        <v>0</v>
      </c>
      <c r="DH155" s="143"/>
      <c r="DI155" s="20">
        <f t="shared" si="193"/>
        <v>0</v>
      </c>
      <c r="DJ155" s="20">
        <f t="shared" si="194"/>
        <v>0</v>
      </c>
      <c r="DK155" s="20">
        <f t="shared" si="195"/>
        <v>0</v>
      </c>
      <c r="DL155" s="143"/>
      <c r="DM155" s="20">
        <f t="shared" si="196"/>
        <v>0</v>
      </c>
      <c r="DN155" s="20">
        <f t="shared" si="197"/>
        <v>0</v>
      </c>
      <c r="DO155" s="106">
        <f t="shared" si="198"/>
        <v>0</v>
      </c>
      <c r="DP155" s="20">
        <f t="shared" si="199"/>
        <v>0</v>
      </c>
      <c r="DR155" s="31">
        <f t="shared" si="244"/>
        <v>146</v>
      </c>
      <c r="DS155" s="26">
        <f t="shared" si="245"/>
        <v>146.5</v>
      </c>
      <c r="DT155" s="101">
        <f t="shared" si="200"/>
        <v>0</v>
      </c>
      <c r="DU155" s="101">
        <f t="shared" si="201"/>
        <v>0</v>
      </c>
      <c r="DV155" s="101">
        <f t="shared" si="202"/>
        <v>0</v>
      </c>
      <c r="DW155" s="102">
        <f t="shared" si="246"/>
        <v>9.84</v>
      </c>
      <c r="DX155" s="144"/>
      <c r="DY155" s="101">
        <f t="shared" si="247"/>
        <v>0</v>
      </c>
      <c r="DZ155" s="101">
        <f t="shared" si="248"/>
        <v>0</v>
      </c>
      <c r="EB155" s="84">
        <f>MODEL_DATA!B152</f>
        <v>146</v>
      </c>
      <c r="EC155" s="84">
        <f>MODEL_DATA!C152</f>
        <v>0</v>
      </c>
      <c r="ED155" s="84">
        <f>MODEL_DATA!D152</f>
        <v>0</v>
      </c>
      <c r="EE155" s="84">
        <f>MODEL_DATA!E152</f>
        <v>0</v>
      </c>
      <c r="EF155" s="84">
        <f>MODEL_DATA!F152</f>
        <v>0</v>
      </c>
      <c r="EG155" s="84">
        <f>MODEL_DATA!G152</f>
        <v>0</v>
      </c>
      <c r="EH155" s="84">
        <f>MODEL_DATA!H152</f>
        <v>0</v>
      </c>
      <c r="EI155" s="84">
        <f>MODEL_DATA!I152</f>
        <v>0</v>
      </c>
      <c r="EJ155" s="99">
        <f>MODEL_DATA!J152</f>
        <v>0</v>
      </c>
      <c r="EK155" s="84">
        <f>MODEL_DATA!K152</f>
        <v>0</v>
      </c>
      <c r="EL155" s="84">
        <f>MODEL_DATA!L152</f>
        <v>0</v>
      </c>
      <c r="EM155" s="99">
        <f>MODEL_DATA!M152</f>
        <v>0.55000000000000004</v>
      </c>
      <c r="EN155" s="84">
        <f>MODEL_DATA!N152</f>
        <v>0.1</v>
      </c>
      <c r="EO155" s="84">
        <f>MODEL_DATA!O152</f>
        <v>0</v>
      </c>
      <c r="EP155" s="84">
        <f>MODEL_DATA!P152</f>
        <v>0</v>
      </c>
      <c r="EQ155" s="84">
        <f>MODEL_DATA!Q152</f>
        <v>9.2899999999999991</v>
      </c>
      <c r="ER155" s="84">
        <f>MODEL_DATA!R152</f>
        <v>6.79</v>
      </c>
      <c r="ES155" s="84">
        <f>MODEL_DATA!S152</f>
        <v>0</v>
      </c>
      <c r="ET155" s="84">
        <f>MODEL_DATA!T152</f>
        <v>0</v>
      </c>
      <c r="EU155" s="99">
        <f>MODEL_DATA!U152</f>
        <v>0</v>
      </c>
      <c r="EV155" s="84">
        <f>MODEL_DATA!V152</f>
        <v>0</v>
      </c>
    </row>
    <row r="156" spans="32:152" x14ac:dyDescent="0.25">
      <c r="AF156" s="32">
        <f t="shared" si="175"/>
        <v>292</v>
      </c>
      <c r="AG156" s="61">
        <f t="shared" si="203"/>
        <v>0</v>
      </c>
      <c r="AH156" s="63">
        <f>INDEX(Obs_Time!$D$11:$T$211,  MATCH($AF156, Obs_Time!$B$11:$B$211, 0), MATCH(AH$4, Obs_Time!$D$3:$T$3, 0) )</f>
        <v>0</v>
      </c>
      <c r="AI156" s="61">
        <f t="shared" si="204"/>
        <v>0</v>
      </c>
      <c r="AJ156" s="63">
        <f>INDEX(Obs_Time!$D$11:$T$211,  MATCH($AF156, Obs_Time!$B$11:$B$211, 0), MATCH(AJ$4, Obs_Time!$D$3:$T$3, 0) )</f>
        <v>0</v>
      </c>
      <c r="AK156" s="61">
        <f t="shared" si="205"/>
        <v>0</v>
      </c>
      <c r="AL156" s="63">
        <f>INDEX(Obs_Time!$D$11:$T$211,  MATCH($AF156, Obs_Time!$B$11:$B$211, 0), MATCH(AL$4, Obs_Time!$D$3:$T$3, 0) )</f>
        <v>0</v>
      </c>
      <c r="AM156" s="61">
        <f t="shared" si="206"/>
        <v>0</v>
      </c>
      <c r="AN156" s="63">
        <f>INDEX(Obs_Time!$D$11:$T$211,  MATCH($AF156, Obs_Time!$B$11:$B$211, 0), MATCH(AN$4, Obs_Time!$D$3:$T$3, 0) )</f>
        <v>0</v>
      </c>
      <c r="AO156" s="61">
        <f t="shared" si="207"/>
        <v>0</v>
      </c>
      <c r="AP156" s="63">
        <f>INDEX(Obs_Time!$D$11:$T$211,  MATCH($AF156, Obs_Time!$B$11:$B$211, 0), MATCH(AP$4, Obs_Time!$D$3:$T$3, 0) )</f>
        <v>0</v>
      </c>
      <c r="AQ156" s="61">
        <f t="shared" si="208"/>
        <v>0</v>
      </c>
      <c r="AR156" s="63">
        <f>INDEX(Obs_Time!$D$11:$T$211,  MATCH($AF156, Obs_Time!$B$11:$B$211, 0), MATCH(AR$4, Obs_Time!$D$3:$T$3, 0) )</f>
        <v>0</v>
      </c>
      <c r="AS156" s="61">
        <f t="shared" si="209"/>
        <v>0</v>
      </c>
      <c r="AT156" s="63">
        <f>INDEX(Obs_Time!$D$11:$T$211,  MATCH($AF156, Obs_Time!$B$11:$B$211, 0), MATCH(AT$4, Obs_Time!$D$3:$T$3, 0) )</f>
        <v>0</v>
      </c>
      <c r="AU156" s="61">
        <f t="shared" si="210"/>
        <v>0</v>
      </c>
      <c r="AV156" s="63">
        <f>INDEX(Obs_Time!$D$11:$T$211,  MATCH($AF156, Obs_Time!$B$11:$B$211, 0), MATCH(AV$4, Obs_Time!$D$3:$T$3, 0) )</f>
        <v>0</v>
      </c>
      <c r="AW156" s="61">
        <f t="shared" si="211"/>
        <v>0</v>
      </c>
      <c r="AX156" s="63">
        <f>INDEX(Obs_Time!$D$11:$T$211,  MATCH($AF156, Obs_Time!$B$11:$B$211, 0), MATCH(AX$4, Obs_Time!$D$3:$T$3, 0) )</f>
        <v>0</v>
      </c>
      <c r="AY156" s="61">
        <f t="shared" si="212"/>
        <v>0</v>
      </c>
      <c r="AZ156" s="63">
        <f>INDEX(Obs_Time!$D$11:$T$211,  MATCH($AF156, Obs_Time!$B$11:$B$211, 0), MATCH(AZ$4, Obs_Time!$D$3:$T$3, 0) )</f>
        <v>0</v>
      </c>
      <c r="BA156" s="61">
        <f t="shared" si="213"/>
        <v>0</v>
      </c>
      <c r="BB156" s="63">
        <f>INDEX(Obs_Time!$D$11:$T$211,  MATCH($AF156, Obs_Time!$B$11:$B$211, 0), MATCH(BB$4, Obs_Time!$D$3:$T$3, 0) )</f>
        <v>0</v>
      </c>
      <c r="BC156" s="61">
        <f t="shared" si="214"/>
        <v>0</v>
      </c>
      <c r="BD156" s="63">
        <f>INDEX(Obs_Time!$D$11:$T$211,  MATCH($AF156, Obs_Time!$B$11:$B$211, 0), MATCH(BD$4, Obs_Time!$D$3:$T$3, 0) )</f>
        <v>0</v>
      </c>
      <c r="BF156" s="31">
        <f t="shared" si="215"/>
        <v>294</v>
      </c>
      <c r="BG156" s="31">
        <f t="shared" si="216"/>
        <v>295</v>
      </c>
      <c r="BH156" s="57">
        <f t="shared" si="217"/>
        <v>0</v>
      </c>
      <c r="BI156" s="57">
        <f t="shared" si="218"/>
        <v>0</v>
      </c>
      <c r="BJ156" s="57">
        <f t="shared" si="219"/>
        <v>0</v>
      </c>
      <c r="BK156" s="58">
        <f t="shared" si="220"/>
        <v>0</v>
      </c>
      <c r="BL156" s="57">
        <f t="shared" si="221"/>
        <v>0</v>
      </c>
      <c r="BM156" s="57">
        <f t="shared" si="222"/>
        <v>0</v>
      </c>
      <c r="BN156" s="57">
        <f t="shared" si="223"/>
        <v>0</v>
      </c>
      <c r="BQ156" s="57">
        <f t="shared" si="224"/>
        <v>0</v>
      </c>
      <c r="BR156" s="57">
        <f t="shared" si="225"/>
        <v>0</v>
      </c>
      <c r="BS156" s="57">
        <f t="shared" si="226"/>
        <v>0</v>
      </c>
      <c r="BT156" s="57">
        <f t="shared" si="227"/>
        <v>0</v>
      </c>
      <c r="BU156" s="57">
        <f t="shared" si="228"/>
        <v>0</v>
      </c>
      <c r="BV156" s="57">
        <f t="shared" si="229"/>
        <v>0</v>
      </c>
      <c r="BW156" s="57">
        <f t="shared" si="230"/>
        <v>0</v>
      </c>
      <c r="BX156" s="58">
        <f t="shared" si="231"/>
        <v>0</v>
      </c>
      <c r="BY156" s="57">
        <f t="shared" si="232"/>
        <v>0</v>
      </c>
      <c r="BZ156" s="57">
        <f t="shared" si="233"/>
        <v>0</v>
      </c>
      <c r="CA156" s="58">
        <f t="shared" si="234"/>
        <v>0</v>
      </c>
      <c r="CB156" s="57">
        <f t="shared" si="235"/>
        <v>0</v>
      </c>
      <c r="CC156" s="57">
        <f t="shared" si="236"/>
        <v>0</v>
      </c>
      <c r="CD156" s="57">
        <f t="shared" si="237"/>
        <v>0</v>
      </c>
      <c r="CE156" s="57">
        <f t="shared" si="238"/>
        <v>0</v>
      </c>
      <c r="CF156" s="57">
        <f t="shared" si="239"/>
        <v>0</v>
      </c>
      <c r="CG156" s="57">
        <f t="shared" si="240"/>
        <v>0</v>
      </c>
      <c r="CH156" s="57">
        <f t="shared" si="241"/>
        <v>0</v>
      </c>
      <c r="CI156" s="58">
        <f t="shared" si="242"/>
        <v>0</v>
      </c>
      <c r="CJ156" s="57">
        <f t="shared" si="243"/>
        <v>0</v>
      </c>
      <c r="CL156" s="30">
        <f>Obs_Time!B158</f>
        <v>294</v>
      </c>
      <c r="CM156" s="26">
        <f t="shared" si="174"/>
        <v>295</v>
      </c>
      <c r="CN156" s="20">
        <f t="shared" si="176"/>
        <v>0</v>
      </c>
      <c r="CO156" s="20">
        <f t="shared" si="177"/>
        <v>0</v>
      </c>
      <c r="CP156" s="20">
        <f t="shared" si="178"/>
        <v>0</v>
      </c>
      <c r="CQ156" s="106">
        <f t="shared" si="179"/>
        <v>0</v>
      </c>
      <c r="CR156" s="143"/>
      <c r="CS156" s="20">
        <f t="shared" si="180"/>
        <v>0</v>
      </c>
      <c r="CT156" s="20">
        <f t="shared" si="181"/>
        <v>0</v>
      </c>
      <c r="CW156" s="20">
        <f t="shared" si="182"/>
        <v>0</v>
      </c>
      <c r="CX156" s="20">
        <f t="shared" si="183"/>
        <v>0</v>
      </c>
      <c r="CY156" s="20">
        <f t="shared" si="184"/>
        <v>0</v>
      </c>
      <c r="CZ156" s="20">
        <f t="shared" si="185"/>
        <v>0</v>
      </c>
      <c r="DA156" s="20">
        <f t="shared" si="186"/>
        <v>0</v>
      </c>
      <c r="DB156" s="20">
        <f t="shared" si="187"/>
        <v>0</v>
      </c>
      <c r="DC156" s="20">
        <f t="shared" si="188"/>
        <v>0</v>
      </c>
      <c r="DD156" s="106">
        <f t="shared" si="189"/>
        <v>0</v>
      </c>
      <c r="DE156" s="20">
        <f t="shared" si="190"/>
        <v>0</v>
      </c>
      <c r="DF156" s="20">
        <f t="shared" si="191"/>
        <v>0</v>
      </c>
      <c r="DG156" s="106">
        <f t="shared" si="192"/>
        <v>0</v>
      </c>
      <c r="DH156" s="143"/>
      <c r="DI156" s="20">
        <f t="shared" si="193"/>
        <v>0</v>
      </c>
      <c r="DJ156" s="20">
        <f t="shared" si="194"/>
        <v>0</v>
      </c>
      <c r="DK156" s="20">
        <f t="shared" si="195"/>
        <v>0</v>
      </c>
      <c r="DL156" s="143"/>
      <c r="DM156" s="20">
        <f t="shared" si="196"/>
        <v>0</v>
      </c>
      <c r="DN156" s="20">
        <f t="shared" si="197"/>
        <v>0</v>
      </c>
      <c r="DO156" s="106">
        <f t="shared" si="198"/>
        <v>0</v>
      </c>
      <c r="DP156" s="20">
        <f t="shared" si="199"/>
        <v>0</v>
      </c>
      <c r="DR156" s="31">
        <f t="shared" si="244"/>
        <v>147</v>
      </c>
      <c r="DS156" s="26">
        <f t="shared" si="245"/>
        <v>147.5</v>
      </c>
      <c r="DT156" s="101">
        <f t="shared" si="200"/>
        <v>0</v>
      </c>
      <c r="DU156" s="101">
        <f t="shared" si="201"/>
        <v>0</v>
      </c>
      <c r="DV156" s="101">
        <f t="shared" si="202"/>
        <v>0</v>
      </c>
      <c r="DW156" s="102">
        <f t="shared" si="246"/>
        <v>7.78</v>
      </c>
      <c r="DX156" s="144"/>
      <c r="DY156" s="101">
        <f t="shared" si="247"/>
        <v>0</v>
      </c>
      <c r="DZ156" s="101">
        <f t="shared" si="248"/>
        <v>0</v>
      </c>
      <c r="EB156" s="84">
        <f>MODEL_DATA!B153</f>
        <v>147</v>
      </c>
      <c r="EC156" s="84">
        <f>MODEL_DATA!C153</f>
        <v>0</v>
      </c>
      <c r="ED156" s="84">
        <f>MODEL_DATA!D153</f>
        <v>0</v>
      </c>
      <c r="EE156" s="84">
        <f>MODEL_DATA!E153</f>
        <v>0</v>
      </c>
      <c r="EF156" s="84">
        <f>MODEL_DATA!F153</f>
        <v>0</v>
      </c>
      <c r="EG156" s="84">
        <f>MODEL_DATA!G153</f>
        <v>0</v>
      </c>
      <c r="EH156" s="84">
        <f>MODEL_DATA!H153</f>
        <v>0</v>
      </c>
      <c r="EI156" s="84">
        <f>MODEL_DATA!I153</f>
        <v>0</v>
      </c>
      <c r="EJ156" s="99">
        <f>MODEL_DATA!J153</f>
        <v>0</v>
      </c>
      <c r="EK156" s="84">
        <f>MODEL_DATA!K153</f>
        <v>0</v>
      </c>
      <c r="EL156" s="84">
        <f>MODEL_DATA!L153</f>
        <v>0</v>
      </c>
      <c r="EM156" s="99">
        <f>MODEL_DATA!M153</f>
        <v>0.56999999999999995</v>
      </c>
      <c r="EN156" s="84">
        <f>MODEL_DATA!N153</f>
        <v>0.12</v>
      </c>
      <c r="EO156" s="84">
        <f>MODEL_DATA!O153</f>
        <v>0</v>
      </c>
      <c r="EP156" s="84">
        <f>MODEL_DATA!P153</f>
        <v>0</v>
      </c>
      <c r="EQ156" s="84">
        <f>MODEL_DATA!Q153</f>
        <v>7.21</v>
      </c>
      <c r="ER156" s="84">
        <f>MODEL_DATA!R153</f>
        <v>7.75</v>
      </c>
      <c r="ES156" s="84">
        <f>MODEL_DATA!S153</f>
        <v>0</v>
      </c>
      <c r="ET156" s="84">
        <f>MODEL_DATA!T153</f>
        <v>0</v>
      </c>
      <c r="EU156" s="99">
        <f>MODEL_DATA!U153</f>
        <v>0</v>
      </c>
      <c r="EV156" s="84">
        <f>MODEL_DATA!V153</f>
        <v>0</v>
      </c>
    </row>
    <row r="157" spans="32:152" x14ac:dyDescent="0.25">
      <c r="AF157" s="32">
        <f t="shared" si="175"/>
        <v>294</v>
      </c>
      <c r="AG157" s="61">
        <f t="shared" si="203"/>
        <v>0</v>
      </c>
      <c r="AH157" s="63">
        <f>INDEX(Obs_Time!$D$11:$T$211,  MATCH($AF157, Obs_Time!$B$11:$B$211, 0), MATCH(AH$4, Obs_Time!$D$3:$T$3, 0) )</f>
        <v>0</v>
      </c>
      <c r="AI157" s="61">
        <f t="shared" si="204"/>
        <v>0</v>
      </c>
      <c r="AJ157" s="63">
        <f>INDEX(Obs_Time!$D$11:$T$211,  MATCH($AF157, Obs_Time!$B$11:$B$211, 0), MATCH(AJ$4, Obs_Time!$D$3:$T$3, 0) )</f>
        <v>0</v>
      </c>
      <c r="AK157" s="61">
        <f t="shared" si="205"/>
        <v>0</v>
      </c>
      <c r="AL157" s="63">
        <f>INDEX(Obs_Time!$D$11:$T$211,  MATCH($AF157, Obs_Time!$B$11:$B$211, 0), MATCH(AL$4, Obs_Time!$D$3:$T$3, 0) )</f>
        <v>0</v>
      </c>
      <c r="AM157" s="61">
        <f t="shared" si="206"/>
        <v>0</v>
      </c>
      <c r="AN157" s="63">
        <f>INDEX(Obs_Time!$D$11:$T$211,  MATCH($AF157, Obs_Time!$B$11:$B$211, 0), MATCH(AN$4, Obs_Time!$D$3:$T$3, 0) )</f>
        <v>0</v>
      </c>
      <c r="AO157" s="61">
        <f t="shared" si="207"/>
        <v>0</v>
      </c>
      <c r="AP157" s="63">
        <f>INDEX(Obs_Time!$D$11:$T$211,  MATCH($AF157, Obs_Time!$B$11:$B$211, 0), MATCH(AP$4, Obs_Time!$D$3:$T$3, 0) )</f>
        <v>0</v>
      </c>
      <c r="AQ157" s="61">
        <f t="shared" si="208"/>
        <v>0</v>
      </c>
      <c r="AR157" s="63">
        <f>INDEX(Obs_Time!$D$11:$T$211,  MATCH($AF157, Obs_Time!$B$11:$B$211, 0), MATCH(AR$4, Obs_Time!$D$3:$T$3, 0) )</f>
        <v>0</v>
      </c>
      <c r="AS157" s="61">
        <f t="shared" si="209"/>
        <v>0</v>
      </c>
      <c r="AT157" s="63">
        <f>INDEX(Obs_Time!$D$11:$T$211,  MATCH($AF157, Obs_Time!$B$11:$B$211, 0), MATCH(AT$4, Obs_Time!$D$3:$T$3, 0) )</f>
        <v>0</v>
      </c>
      <c r="AU157" s="61">
        <f t="shared" si="210"/>
        <v>0</v>
      </c>
      <c r="AV157" s="63">
        <f>INDEX(Obs_Time!$D$11:$T$211,  MATCH($AF157, Obs_Time!$B$11:$B$211, 0), MATCH(AV$4, Obs_Time!$D$3:$T$3, 0) )</f>
        <v>0</v>
      </c>
      <c r="AW157" s="61">
        <f t="shared" si="211"/>
        <v>0</v>
      </c>
      <c r="AX157" s="63">
        <f>INDEX(Obs_Time!$D$11:$T$211,  MATCH($AF157, Obs_Time!$B$11:$B$211, 0), MATCH(AX$4, Obs_Time!$D$3:$T$3, 0) )</f>
        <v>0</v>
      </c>
      <c r="AY157" s="61">
        <f t="shared" si="212"/>
        <v>0</v>
      </c>
      <c r="AZ157" s="63">
        <f>INDEX(Obs_Time!$D$11:$T$211,  MATCH($AF157, Obs_Time!$B$11:$B$211, 0), MATCH(AZ$4, Obs_Time!$D$3:$T$3, 0) )</f>
        <v>0</v>
      </c>
      <c r="BA157" s="61">
        <f t="shared" si="213"/>
        <v>0</v>
      </c>
      <c r="BB157" s="63">
        <f>INDEX(Obs_Time!$D$11:$T$211,  MATCH($AF157, Obs_Time!$B$11:$B$211, 0), MATCH(BB$4, Obs_Time!$D$3:$T$3, 0) )</f>
        <v>0</v>
      </c>
      <c r="BC157" s="61">
        <f t="shared" si="214"/>
        <v>0</v>
      </c>
      <c r="BD157" s="63">
        <f>INDEX(Obs_Time!$D$11:$T$211,  MATCH($AF157, Obs_Time!$B$11:$B$211, 0), MATCH(BD$4, Obs_Time!$D$3:$T$3, 0) )</f>
        <v>0</v>
      </c>
      <c r="BF157" s="31">
        <f t="shared" si="215"/>
        <v>296</v>
      </c>
      <c r="BG157" s="31">
        <f t="shared" si="216"/>
        <v>297</v>
      </c>
      <c r="BH157" s="57">
        <f t="shared" si="217"/>
        <v>0</v>
      </c>
      <c r="BI157" s="57">
        <f t="shared" si="218"/>
        <v>0</v>
      </c>
      <c r="BJ157" s="57">
        <f t="shared" si="219"/>
        <v>0</v>
      </c>
      <c r="BK157" s="58">
        <f t="shared" si="220"/>
        <v>0</v>
      </c>
      <c r="BL157" s="57">
        <f t="shared" si="221"/>
        <v>0</v>
      </c>
      <c r="BM157" s="57">
        <f t="shared" si="222"/>
        <v>0</v>
      </c>
      <c r="BN157" s="57">
        <f t="shared" si="223"/>
        <v>0</v>
      </c>
      <c r="BQ157" s="57">
        <f t="shared" si="224"/>
        <v>0</v>
      </c>
      <c r="BR157" s="57">
        <f t="shared" si="225"/>
        <v>0</v>
      </c>
      <c r="BS157" s="57">
        <f t="shared" si="226"/>
        <v>0</v>
      </c>
      <c r="BT157" s="57">
        <f t="shared" si="227"/>
        <v>0</v>
      </c>
      <c r="BU157" s="57">
        <f t="shared" si="228"/>
        <v>0</v>
      </c>
      <c r="BV157" s="57">
        <f t="shared" si="229"/>
        <v>0</v>
      </c>
      <c r="BW157" s="57">
        <f t="shared" si="230"/>
        <v>0</v>
      </c>
      <c r="BX157" s="58">
        <f t="shared" si="231"/>
        <v>0</v>
      </c>
      <c r="BY157" s="57">
        <f t="shared" si="232"/>
        <v>0</v>
      </c>
      <c r="BZ157" s="57">
        <f t="shared" si="233"/>
        <v>0</v>
      </c>
      <c r="CA157" s="58">
        <f t="shared" si="234"/>
        <v>0</v>
      </c>
      <c r="CB157" s="57">
        <f t="shared" si="235"/>
        <v>0</v>
      </c>
      <c r="CC157" s="57">
        <f t="shared" si="236"/>
        <v>0</v>
      </c>
      <c r="CD157" s="57">
        <f t="shared" si="237"/>
        <v>0</v>
      </c>
      <c r="CE157" s="57">
        <f t="shared" si="238"/>
        <v>0</v>
      </c>
      <c r="CF157" s="57">
        <f t="shared" si="239"/>
        <v>0</v>
      </c>
      <c r="CG157" s="57">
        <f t="shared" si="240"/>
        <v>0</v>
      </c>
      <c r="CH157" s="57">
        <f t="shared" si="241"/>
        <v>0</v>
      </c>
      <c r="CI157" s="58">
        <f t="shared" si="242"/>
        <v>0</v>
      </c>
      <c r="CJ157" s="57">
        <f t="shared" si="243"/>
        <v>0</v>
      </c>
      <c r="CL157" s="30">
        <f>Obs_Time!B159</f>
        <v>296</v>
      </c>
      <c r="CM157" s="26">
        <f t="shared" si="174"/>
        <v>297</v>
      </c>
      <c r="CN157" s="20">
        <f t="shared" si="176"/>
        <v>0</v>
      </c>
      <c r="CO157" s="20">
        <f t="shared" si="177"/>
        <v>0</v>
      </c>
      <c r="CP157" s="20">
        <f t="shared" si="178"/>
        <v>0</v>
      </c>
      <c r="CQ157" s="106">
        <f t="shared" si="179"/>
        <v>0</v>
      </c>
      <c r="CR157" s="143"/>
      <c r="CS157" s="20">
        <f t="shared" si="180"/>
        <v>0</v>
      </c>
      <c r="CT157" s="20">
        <f t="shared" si="181"/>
        <v>0</v>
      </c>
      <c r="CW157" s="20">
        <f t="shared" si="182"/>
        <v>0</v>
      </c>
      <c r="CX157" s="20">
        <f t="shared" si="183"/>
        <v>0</v>
      </c>
      <c r="CY157" s="20">
        <f t="shared" si="184"/>
        <v>0</v>
      </c>
      <c r="CZ157" s="20">
        <f t="shared" si="185"/>
        <v>0</v>
      </c>
      <c r="DA157" s="20">
        <f t="shared" si="186"/>
        <v>0</v>
      </c>
      <c r="DB157" s="20">
        <f t="shared" si="187"/>
        <v>0</v>
      </c>
      <c r="DC157" s="20">
        <f t="shared" si="188"/>
        <v>0</v>
      </c>
      <c r="DD157" s="106">
        <f t="shared" si="189"/>
        <v>0</v>
      </c>
      <c r="DE157" s="20">
        <f t="shared" si="190"/>
        <v>0</v>
      </c>
      <c r="DF157" s="20">
        <f t="shared" si="191"/>
        <v>0</v>
      </c>
      <c r="DG157" s="106">
        <f t="shared" si="192"/>
        <v>0</v>
      </c>
      <c r="DH157" s="143"/>
      <c r="DI157" s="20">
        <f t="shared" si="193"/>
        <v>0</v>
      </c>
      <c r="DJ157" s="20">
        <f t="shared" si="194"/>
        <v>0</v>
      </c>
      <c r="DK157" s="20">
        <f t="shared" si="195"/>
        <v>0</v>
      </c>
      <c r="DL157" s="143"/>
      <c r="DM157" s="20">
        <f t="shared" si="196"/>
        <v>0</v>
      </c>
      <c r="DN157" s="20">
        <f t="shared" si="197"/>
        <v>0</v>
      </c>
      <c r="DO157" s="106">
        <f t="shared" si="198"/>
        <v>0</v>
      </c>
      <c r="DP157" s="20">
        <f t="shared" si="199"/>
        <v>0</v>
      </c>
      <c r="DR157" s="31">
        <f t="shared" si="244"/>
        <v>148</v>
      </c>
      <c r="DS157" s="26">
        <f t="shared" si="245"/>
        <v>148.5</v>
      </c>
      <c r="DT157" s="101">
        <f t="shared" si="200"/>
        <v>0</v>
      </c>
      <c r="DU157" s="101">
        <f t="shared" si="201"/>
        <v>0</v>
      </c>
      <c r="DV157" s="101">
        <f t="shared" si="202"/>
        <v>0</v>
      </c>
      <c r="DW157" s="102">
        <f t="shared" si="246"/>
        <v>12.36</v>
      </c>
      <c r="DX157" s="144"/>
      <c r="DY157" s="101">
        <f t="shared" si="247"/>
        <v>0</v>
      </c>
      <c r="DZ157" s="101">
        <f t="shared" si="248"/>
        <v>0</v>
      </c>
      <c r="EB157" s="84">
        <f>MODEL_DATA!B154</f>
        <v>148</v>
      </c>
      <c r="EC157" s="84">
        <f>MODEL_DATA!C154</f>
        <v>0</v>
      </c>
      <c r="ED157" s="84">
        <f>MODEL_DATA!D154</f>
        <v>0</v>
      </c>
      <c r="EE157" s="84">
        <f>MODEL_DATA!E154</f>
        <v>0</v>
      </c>
      <c r="EF157" s="84">
        <f>MODEL_DATA!F154</f>
        <v>0</v>
      </c>
      <c r="EG157" s="84">
        <f>MODEL_DATA!G154</f>
        <v>0</v>
      </c>
      <c r="EH157" s="84">
        <f>MODEL_DATA!H154</f>
        <v>0</v>
      </c>
      <c r="EI157" s="84">
        <f>MODEL_DATA!I154</f>
        <v>0</v>
      </c>
      <c r="EJ157" s="99">
        <f>MODEL_DATA!J154</f>
        <v>0</v>
      </c>
      <c r="EK157" s="84">
        <f>MODEL_DATA!K154</f>
        <v>0</v>
      </c>
      <c r="EL157" s="84">
        <f>MODEL_DATA!L154</f>
        <v>0</v>
      </c>
      <c r="EM157" s="99">
        <f>MODEL_DATA!M154</f>
        <v>0.28999999999999998</v>
      </c>
      <c r="EN157" s="84">
        <f>MODEL_DATA!N154</f>
        <v>0.03</v>
      </c>
      <c r="EO157" s="84">
        <f>MODEL_DATA!O154</f>
        <v>0</v>
      </c>
      <c r="EP157" s="84">
        <f>MODEL_DATA!P154</f>
        <v>0</v>
      </c>
      <c r="EQ157" s="84">
        <f>MODEL_DATA!Q154</f>
        <v>12.07</v>
      </c>
      <c r="ER157" s="84">
        <f>MODEL_DATA!R154</f>
        <v>7.14</v>
      </c>
      <c r="ES157" s="84">
        <f>MODEL_DATA!S154</f>
        <v>0</v>
      </c>
      <c r="ET157" s="84">
        <f>MODEL_DATA!T154</f>
        <v>0</v>
      </c>
      <c r="EU157" s="99">
        <f>MODEL_DATA!U154</f>
        <v>0</v>
      </c>
      <c r="EV157" s="84">
        <f>MODEL_DATA!V154</f>
        <v>0</v>
      </c>
    </row>
    <row r="158" spans="32:152" x14ac:dyDescent="0.25">
      <c r="AF158" s="32">
        <f t="shared" si="175"/>
        <v>296</v>
      </c>
      <c r="AG158" s="61">
        <f t="shared" si="203"/>
        <v>0</v>
      </c>
      <c r="AH158" s="63">
        <f>INDEX(Obs_Time!$D$11:$T$211,  MATCH($AF158, Obs_Time!$B$11:$B$211, 0), MATCH(AH$4, Obs_Time!$D$3:$T$3, 0) )</f>
        <v>0</v>
      </c>
      <c r="AI158" s="61">
        <f t="shared" si="204"/>
        <v>0</v>
      </c>
      <c r="AJ158" s="63">
        <f>INDEX(Obs_Time!$D$11:$T$211,  MATCH($AF158, Obs_Time!$B$11:$B$211, 0), MATCH(AJ$4, Obs_Time!$D$3:$T$3, 0) )</f>
        <v>0</v>
      </c>
      <c r="AK158" s="61">
        <f t="shared" si="205"/>
        <v>0</v>
      </c>
      <c r="AL158" s="63">
        <f>INDEX(Obs_Time!$D$11:$T$211,  MATCH($AF158, Obs_Time!$B$11:$B$211, 0), MATCH(AL$4, Obs_Time!$D$3:$T$3, 0) )</f>
        <v>0</v>
      </c>
      <c r="AM158" s="61">
        <f t="shared" si="206"/>
        <v>0</v>
      </c>
      <c r="AN158" s="63">
        <f>INDEX(Obs_Time!$D$11:$T$211,  MATCH($AF158, Obs_Time!$B$11:$B$211, 0), MATCH(AN$4, Obs_Time!$D$3:$T$3, 0) )</f>
        <v>0</v>
      </c>
      <c r="AO158" s="61">
        <f t="shared" si="207"/>
        <v>0</v>
      </c>
      <c r="AP158" s="63">
        <f>INDEX(Obs_Time!$D$11:$T$211,  MATCH($AF158, Obs_Time!$B$11:$B$211, 0), MATCH(AP$4, Obs_Time!$D$3:$T$3, 0) )</f>
        <v>0</v>
      </c>
      <c r="AQ158" s="61">
        <f t="shared" si="208"/>
        <v>0</v>
      </c>
      <c r="AR158" s="63">
        <f>INDEX(Obs_Time!$D$11:$T$211,  MATCH($AF158, Obs_Time!$B$11:$B$211, 0), MATCH(AR$4, Obs_Time!$D$3:$T$3, 0) )</f>
        <v>0</v>
      </c>
      <c r="AS158" s="61">
        <f t="shared" si="209"/>
        <v>0</v>
      </c>
      <c r="AT158" s="63">
        <f>INDEX(Obs_Time!$D$11:$T$211,  MATCH($AF158, Obs_Time!$B$11:$B$211, 0), MATCH(AT$4, Obs_Time!$D$3:$T$3, 0) )</f>
        <v>0</v>
      </c>
      <c r="AU158" s="61">
        <f t="shared" si="210"/>
        <v>0</v>
      </c>
      <c r="AV158" s="63">
        <f>INDEX(Obs_Time!$D$11:$T$211,  MATCH($AF158, Obs_Time!$B$11:$B$211, 0), MATCH(AV$4, Obs_Time!$D$3:$T$3, 0) )</f>
        <v>0</v>
      </c>
      <c r="AW158" s="61">
        <f t="shared" si="211"/>
        <v>0</v>
      </c>
      <c r="AX158" s="63">
        <f>INDEX(Obs_Time!$D$11:$T$211,  MATCH($AF158, Obs_Time!$B$11:$B$211, 0), MATCH(AX$4, Obs_Time!$D$3:$T$3, 0) )</f>
        <v>0</v>
      </c>
      <c r="AY158" s="61">
        <f t="shared" si="212"/>
        <v>0</v>
      </c>
      <c r="AZ158" s="63">
        <f>INDEX(Obs_Time!$D$11:$T$211,  MATCH($AF158, Obs_Time!$B$11:$B$211, 0), MATCH(AZ$4, Obs_Time!$D$3:$T$3, 0) )</f>
        <v>0</v>
      </c>
      <c r="BA158" s="61">
        <f t="shared" si="213"/>
        <v>0</v>
      </c>
      <c r="BB158" s="63">
        <f>INDEX(Obs_Time!$D$11:$T$211,  MATCH($AF158, Obs_Time!$B$11:$B$211, 0), MATCH(BB$4, Obs_Time!$D$3:$T$3, 0) )</f>
        <v>0</v>
      </c>
      <c r="BC158" s="61">
        <f t="shared" si="214"/>
        <v>0</v>
      </c>
      <c r="BD158" s="63">
        <f>INDEX(Obs_Time!$D$11:$T$211,  MATCH($AF158, Obs_Time!$B$11:$B$211, 0), MATCH(BD$4, Obs_Time!$D$3:$T$3, 0) )</f>
        <v>0</v>
      </c>
      <c r="BF158" s="31">
        <f t="shared" si="215"/>
        <v>298</v>
      </c>
      <c r="BG158" s="31">
        <f t="shared" si="216"/>
        <v>299</v>
      </c>
      <c r="BH158" s="57">
        <f t="shared" si="217"/>
        <v>0</v>
      </c>
      <c r="BI158" s="57">
        <f t="shared" si="218"/>
        <v>0</v>
      </c>
      <c r="BJ158" s="57">
        <f t="shared" si="219"/>
        <v>0</v>
      </c>
      <c r="BK158" s="58">
        <f t="shared" si="220"/>
        <v>0</v>
      </c>
      <c r="BL158" s="57">
        <f t="shared" si="221"/>
        <v>0</v>
      </c>
      <c r="BM158" s="57">
        <f t="shared" si="222"/>
        <v>0</v>
      </c>
      <c r="BN158" s="57">
        <f t="shared" si="223"/>
        <v>0</v>
      </c>
      <c r="BQ158" s="57">
        <f t="shared" si="224"/>
        <v>0</v>
      </c>
      <c r="BR158" s="57">
        <f t="shared" si="225"/>
        <v>0</v>
      </c>
      <c r="BS158" s="57">
        <f t="shared" si="226"/>
        <v>0</v>
      </c>
      <c r="BT158" s="57">
        <f t="shared" si="227"/>
        <v>0</v>
      </c>
      <c r="BU158" s="57">
        <f t="shared" si="228"/>
        <v>0</v>
      </c>
      <c r="BV158" s="57">
        <f t="shared" si="229"/>
        <v>0</v>
      </c>
      <c r="BW158" s="57">
        <f t="shared" si="230"/>
        <v>0</v>
      </c>
      <c r="BX158" s="58">
        <f t="shared" si="231"/>
        <v>0</v>
      </c>
      <c r="BY158" s="57">
        <f t="shared" si="232"/>
        <v>0</v>
      </c>
      <c r="BZ158" s="57">
        <f t="shared" si="233"/>
        <v>0</v>
      </c>
      <c r="CA158" s="58">
        <f t="shared" si="234"/>
        <v>0</v>
      </c>
      <c r="CB158" s="57">
        <f t="shared" si="235"/>
        <v>0</v>
      </c>
      <c r="CC158" s="57">
        <f t="shared" si="236"/>
        <v>0</v>
      </c>
      <c r="CD158" s="57">
        <f t="shared" si="237"/>
        <v>0</v>
      </c>
      <c r="CE158" s="57">
        <f t="shared" si="238"/>
        <v>0</v>
      </c>
      <c r="CF158" s="57">
        <f t="shared" si="239"/>
        <v>0</v>
      </c>
      <c r="CG158" s="57">
        <f t="shared" si="240"/>
        <v>0</v>
      </c>
      <c r="CH158" s="57">
        <f t="shared" si="241"/>
        <v>0</v>
      </c>
      <c r="CI158" s="58">
        <f t="shared" si="242"/>
        <v>0</v>
      </c>
      <c r="CJ158" s="57">
        <f t="shared" si="243"/>
        <v>0</v>
      </c>
      <c r="CL158" s="30">
        <f>Obs_Time!B160</f>
        <v>298</v>
      </c>
      <c r="CM158" s="26">
        <f t="shared" si="174"/>
        <v>299</v>
      </c>
      <c r="CN158" s="20">
        <f t="shared" si="176"/>
        <v>0</v>
      </c>
      <c r="CO158" s="20">
        <f t="shared" si="177"/>
        <v>0</v>
      </c>
      <c r="CP158" s="20">
        <f t="shared" si="178"/>
        <v>0</v>
      </c>
      <c r="CQ158" s="106">
        <f t="shared" si="179"/>
        <v>0</v>
      </c>
      <c r="CR158" s="143"/>
      <c r="CS158" s="20">
        <f t="shared" si="180"/>
        <v>0</v>
      </c>
      <c r="CT158" s="20">
        <f t="shared" si="181"/>
        <v>0</v>
      </c>
      <c r="CW158" s="20">
        <f t="shared" si="182"/>
        <v>0</v>
      </c>
      <c r="CX158" s="20">
        <f t="shared" si="183"/>
        <v>0</v>
      </c>
      <c r="CY158" s="20">
        <f t="shared" si="184"/>
        <v>0</v>
      </c>
      <c r="CZ158" s="20">
        <f t="shared" si="185"/>
        <v>0</v>
      </c>
      <c r="DA158" s="20">
        <f t="shared" si="186"/>
        <v>0</v>
      </c>
      <c r="DB158" s="20">
        <f t="shared" si="187"/>
        <v>0</v>
      </c>
      <c r="DC158" s="20">
        <f t="shared" si="188"/>
        <v>0</v>
      </c>
      <c r="DD158" s="106">
        <f t="shared" si="189"/>
        <v>0</v>
      </c>
      <c r="DE158" s="20">
        <f t="shared" si="190"/>
        <v>0</v>
      </c>
      <c r="DF158" s="20">
        <f t="shared" si="191"/>
        <v>0</v>
      </c>
      <c r="DG158" s="106">
        <f t="shared" si="192"/>
        <v>0</v>
      </c>
      <c r="DH158" s="143"/>
      <c r="DI158" s="20">
        <f t="shared" si="193"/>
        <v>0</v>
      </c>
      <c r="DJ158" s="20">
        <f t="shared" si="194"/>
        <v>0</v>
      </c>
      <c r="DK158" s="20">
        <f t="shared" si="195"/>
        <v>0</v>
      </c>
      <c r="DL158" s="143"/>
      <c r="DM158" s="20">
        <f t="shared" si="196"/>
        <v>0</v>
      </c>
      <c r="DN158" s="20">
        <f t="shared" si="197"/>
        <v>0</v>
      </c>
      <c r="DO158" s="106">
        <f t="shared" si="198"/>
        <v>0</v>
      </c>
      <c r="DP158" s="20">
        <f t="shared" si="199"/>
        <v>0</v>
      </c>
      <c r="DR158" s="31">
        <f t="shared" si="244"/>
        <v>149</v>
      </c>
      <c r="DS158" s="26">
        <f t="shared" si="245"/>
        <v>149.5</v>
      </c>
      <c r="DT158" s="101">
        <f t="shared" si="200"/>
        <v>0</v>
      </c>
      <c r="DU158" s="101">
        <f t="shared" si="201"/>
        <v>0</v>
      </c>
      <c r="DV158" s="101">
        <f t="shared" si="202"/>
        <v>0</v>
      </c>
      <c r="DW158" s="102">
        <f t="shared" si="246"/>
        <v>15.16</v>
      </c>
      <c r="DX158" s="144"/>
      <c r="DY158" s="101">
        <f t="shared" si="247"/>
        <v>0</v>
      </c>
      <c r="DZ158" s="101">
        <f t="shared" si="248"/>
        <v>0</v>
      </c>
      <c r="EB158" s="84">
        <f>MODEL_DATA!B155</f>
        <v>149</v>
      </c>
      <c r="EC158" s="84">
        <f>MODEL_DATA!C155</f>
        <v>0</v>
      </c>
      <c r="ED158" s="84">
        <f>MODEL_DATA!D155</f>
        <v>0</v>
      </c>
      <c r="EE158" s="84">
        <f>MODEL_DATA!E155</f>
        <v>0</v>
      </c>
      <c r="EF158" s="84">
        <f>MODEL_DATA!F155</f>
        <v>0</v>
      </c>
      <c r="EG158" s="84">
        <f>MODEL_DATA!G155</f>
        <v>0</v>
      </c>
      <c r="EH158" s="84">
        <f>MODEL_DATA!H155</f>
        <v>0</v>
      </c>
      <c r="EI158" s="84">
        <f>MODEL_DATA!I155</f>
        <v>0</v>
      </c>
      <c r="EJ158" s="99">
        <f>MODEL_DATA!J155</f>
        <v>0</v>
      </c>
      <c r="EK158" s="84">
        <f>MODEL_DATA!K155</f>
        <v>0</v>
      </c>
      <c r="EL158" s="84">
        <f>MODEL_DATA!L155</f>
        <v>0</v>
      </c>
      <c r="EM158" s="99">
        <f>MODEL_DATA!M155</f>
        <v>0.16</v>
      </c>
      <c r="EN158" s="84">
        <f>MODEL_DATA!N155</f>
        <v>0</v>
      </c>
      <c r="EO158" s="84">
        <f>MODEL_DATA!O155</f>
        <v>0</v>
      </c>
      <c r="EP158" s="84">
        <f>MODEL_DATA!P155</f>
        <v>0</v>
      </c>
      <c r="EQ158" s="84">
        <f>MODEL_DATA!Q155</f>
        <v>15</v>
      </c>
      <c r="ER158" s="84">
        <f>MODEL_DATA!R155</f>
        <v>4.8899999999999997</v>
      </c>
      <c r="ES158" s="84">
        <f>MODEL_DATA!S155</f>
        <v>0</v>
      </c>
      <c r="ET158" s="84">
        <f>MODEL_DATA!T155</f>
        <v>0</v>
      </c>
      <c r="EU158" s="99">
        <f>MODEL_DATA!U155</f>
        <v>0</v>
      </c>
      <c r="EV158" s="84">
        <f>MODEL_DATA!V155</f>
        <v>0</v>
      </c>
    </row>
    <row r="159" spans="32:152" x14ac:dyDescent="0.25">
      <c r="AF159" s="32">
        <f t="shared" si="175"/>
        <v>298</v>
      </c>
      <c r="AG159" s="61">
        <f t="shared" si="203"/>
        <v>0</v>
      </c>
      <c r="AH159" s="63">
        <f>INDEX(Obs_Time!$D$11:$T$211,  MATCH($AF159, Obs_Time!$B$11:$B$211, 0), MATCH(AH$4, Obs_Time!$D$3:$T$3, 0) )</f>
        <v>0</v>
      </c>
      <c r="AI159" s="61">
        <f t="shared" si="204"/>
        <v>0</v>
      </c>
      <c r="AJ159" s="63">
        <f>INDEX(Obs_Time!$D$11:$T$211,  MATCH($AF159, Obs_Time!$B$11:$B$211, 0), MATCH(AJ$4, Obs_Time!$D$3:$T$3, 0) )</f>
        <v>0</v>
      </c>
      <c r="AK159" s="61">
        <f t="shared" si="205"/>
        <v>0</v>
      </c>
      <c r="AL159" s="63">
        <f>INDEX(Obs_Time!$D$11:$T$211,  MATCH($AF159, Obs_Time!$B$11:$B$211, 0), MATCH(AL$4, Obs_Time!$D$3:$T$3, 0) )</f>
        <v>0</v>
      </c>
      <c r="AM159" s="61">
        <f t="shared" si="206"/>
        <v>0</v>
      </c>
      <c r="AN159" s="63">
        <f>INDEX(Obs_Time!$D$11:$T$211,  MATCH($AF159, Obs_Time!$B$11:$B$211, 0), MATCH(AN$4, Obs_Time!$D$3:$T$3, 0) )</f>
        <v>0</v>
      </c>
      <c r="AO159" s="61">
        <f t="shared" si="207"/>
        <v>0</v>
      </c>
      <c r="AP159" s="63">
        <f>INDEX(Obs_Time!$D$11:$T$211,  MATCH($AF159, Obs_Time!$B$11:$B$211, 0), MATCH(AP$4, Obs_Time!$D$3:$T$3, 0) )</f>
        <v>0</v>
      </c>
      <c r="AQ159" s="61">
        <f t="shared" si="208"/>
        <v>0</v>
      </c>
      <c r="AR159" s="63">
        <f>INDEX(Obs_Time!$D$11:$T$211,  MATCH($AF159, Obs_Time!$B$11:$B$211, 0), MATCH(AR$4, Obs_Time!$D$3:$T$3, 0) )</f>
        <v>0</v>
      </c>
      <c r="AS159" s="61">
        <f t="shared" si="209"/>
        <v>0</v>
      </c>
      <c r="AT159" s="63">
        <f>INDEX(Obs_Time!$D$11:$T$211,  MATCH($AF159, Obs_Time!$B$11:$B$211, 0), MATCH(AT$4, Obs_Time!$D$3:$T$3, 0) )</f>
        <v>0</v>
      </c>
      <c r="AU159" s="61">
        <f t="shared" si="210"/>
        <v>0</v>
      </c>
      <c r="AV159" s="63">
        <f>INDEX(Obs_Time!$D$11:$T$211,  MATCH($AF159, Obs_Time!$B$11:$B$211, 0), MATCH(AV$4, Obs_Time!$D$3:$T$3, 0) )</f>
        <v>0</v>
      </c>
      <c r="AW159" s="61">
        <f t="shared" si="211"/>
        <v>0</v>
      </c>
      <c r="AX159" s="63">
        <f>INDEX(Obs_Time!$D$11:$T$211,  MATCH($AF159, Obs_Time!$B$11:$B$211, 0), MATCH(AX$4, Obs_Time!$D$3:$T$3, 0) )</f>
        <v>0</v>
      </c>
      <c r="AY159" s="61">
        <f t="shared" si="212"/>
        <v>0</v>
      </c>
      <c r="AZ159" s="63">
        <f>INDEX(Obs_Time!$D$11:$T$211,  MATCH($AF159, Obs_Time!$B$11:$B$211, 0), MATCH(AZ$4, Obs_Time!$D$3:$T$3, 0) )</f>
        <v>0</v>
      </c>
      <c r="BA159" s="61">
        <f t="shared" si="213"/>
        <v>0</v>
      </c>
      <c r="BB159" s="63">
        <f>INDEX(Obs_Time!$D$11:$T$211,  MATCH($AF159, Obs_Time!$B$11:$B$211, 0), MATCH(BB$4, Obs_Time!$D$3:$T$3, 0) )</f>
        <v>0</v>
      </c>
      <c r="BC159" s="61">
        <f t="shared" si="214"/>
        <v>0</v>
      </c>
      <c r="BD159" s="63">
        <f>INDEX(Obs_Time!$D$11:$T$211,  MATCH($AF159, Obs_Time!$B$11:$B$211, 0), MATCH(BD$4, Obs_Time!$D$3:$T$3, 0) )</f>
        <v>0</v>
      </c>
      <c r="BF159" s="31">
        <f t="shared" si="215"/>
        <v>300</v>
      </c>
      <c r="BG159" s="31">
        <f t="shared" si="216"/>
        <v>301</v>
      </c>
      <c r="BH159" s="57">
        <f t="shared" si="217"/>
        <v>0</v>
      </c>
      <c r="BI159" s="57">
        <f t="shared" si="218"/>
        <v>0</v>
      </c>
      <c r="BJ159" s="57">
        <f t="shared" si="219"/>
        <v>0</v>
      </c>
      <c r="BK159" s="58">
        <f t="shared" si="220"/>
        <v>0</v>
      </c>
      <c r="BL159" s="57">
        <f t="shared" si="221"/>
        <v>0</v>
      </c>
      <c r="BM159" s="57">
        <f t="shared" si="222"/>
        <v>0</v>
      </c>
      <c r="BN159" s="57">
        <f t="shared" si="223"/>
        <v>0</v>
      </c>
      <c r="BQ159" s="57">
        <f t="shared" si="224"/>
        <v>0</v>
      </c>
      <c r="BR159" s="57">
        <f t="shared" si="225"/>
        <v>0</v>
      </c>
      <c r="BS159" s="57">
        <f t="shared" si="226"/>
        <v>0</v>
      </c>
      <c r="BT159" s="57">
        <f t="shared" si="227"/>
        <v>0</v>
      </c>
      <c r="BU159" s="57">
        <f t="shared" si="228"/>
        <v>0</v>
      </c>
      <c r="BV159" s="57">
        <f t="shared" si="229"/>
        <v>0</v>
      </c>
      <c r="BW159" s="57">
        <f t="shared" si="230"/>
        <v>0</v>
      </c>
      <c r="BX159" s="58">
        <f t="shared" si="231"/>
        <v>0</v>
      </c>
      <c r="BY159" s="57">
        <f t="shared" si="232"/>
        <v>0</v>
      </c>
      <c r="BZ159" s="57">
        <f t="shared" si="233"/>
        <v>0</v>
      </c>
      <c r="CA159" s="58">
        <f t="shared" si="234"/>
        <v>0</v>
      </c>
      <c r="CB159" s="57">
        <f t="shared" si="235"/>
        <v>0</v>
      </c>
      <c r="CC159" s="57">
        <f t="shared" si="236"/>
        <v>0</v>
      </c>
      <c r="CD159" s="57">
        <f t="shared" si="237"/>
        <v>0</v>
      </c>
      <c r="CE159" s="57">
        <f t="shared" si="238"/>
        <v>0</v>
      </c>
      <c r="CF159" s="57">
        <f t="shared" si="239"/>
        <v>0</v>
      </c>
      <c r="CG159" s="57">
        <f t="shared" si="240"/>
        <v>0</v>
      </c>
      <c r="CH159" s="57">
        <f t="shared" si="241"/>
        <v>0</v>
      </c>
      <c r="CI159" s="58">
        <f t="shared" si="242"/>
        <v>0</v>
      </c>
      <c r="CJ159" s="57">
        <f t="shared" si="243"/>
        <v>0</v>
      </c>
      <c r="CL159" s="30">
        <f>Obs_Time!B161</f>
        <v>300</v>
      </c>
      <c r="CM159" s="26">
        <f t="shared" si="174"/>
        <v>301</v>
      </c>
      <c r="CN159" s="20">
        <f t="shared" si="176"/>
        <v>0</v>
      </c>
      <c r="CO159" s="20">
        <f t="shared" si="177"/>
        <v>0</v>
      </c>
      <c r="CP159" s="20">
        <f t="shared" si="178"/>
        <v>0</v>
      </c>
      <c r="CQ159" s="106">
        <f t="shared" si="179"/>
        <v>0</v>
      </c>
      <c r="CR159" s="143"/>
      <c r="CS159" s="20">
        <f t="shared" si="180"/>
        <v>0</v>
      </c>
      <c r="CT159" s="20">
        <f t="shared" si="181"/>
        <v>0</v>
      </c>
      <c r="CW159" s="20">
        <f t="shared" si="182"/>
        <v>0</v>
      </c>
      <c r="CX159" s="20">
        <f t="shared" si="183"/>
        <v>0</v>
      </c>
      <c r="CY159" s="20">
        <f t="shared" si="184"/>
        <v>0</v>
      </c>
      <c r="CZ159" s="20">
        <f t="shared" si="185"/>
        <v>0</v>
      </c>
      <c r="DA159" s="20">
        <f t="shared" si="186"/>
        <v>0</v>
      </c>
      <c r="DB159" s="20">
        <f t="shared" si="187"/>
        <v>0</v>
      </c>
      <c r="DC159" s="20">
        <f t="shared" si="188"/>
        <v>0</v>
      </c>
      <c r="DD159" s="106">
        <f t="shared" si="189"/>
        <v>0</v>
      </c>
      <c r="DE159" s="20">
        <f t="shared" si="190"/>
        <v>0</v>
      </c>
      <c r="DF159" s="20">
        <f t="shared" si="191"/>
        <v>0</v>
      </c>
      <c r="DG159" s="106">
        <f t="shared" si="192"/>
        <v>0</v>
      </c>
      <c r="DH159" s="143"/>
      <c r="DI159" s="20">
        <f t="shared" si="193"/>
        <v>0</v>
      </c>
      <c r="DJ159" s="20">
        <f t="shared" si="194"/>
        <v>0</v>
      </c>
      <c r="DK159" s="20">
        <f t="shared" si="195"/>
        <v>0</v>
      </c>
      <c r="DL159" s="143"/>
      <c r="DM159" s="20">
        <f t="shared" si="196"/>
        <v>0</v>
      </c>
      <c r="DN159" s="20">
        <f t="shared" si="197"/>
        <v>0</v>
      </c>
      <c r="DO159" s="106">
        <f t="shared" si="198"/>
        <v>0</v>
      </c>
      <c r="DP159" s="20">
        <f t="shared" si="199"/>
        <v>0</v>
      </c>
      <c r="DR159" s="31">
        <f t="shared" si="244"/>
        <v>150</v>
      </c>
      <c r="DS159" s="26">
        <f t="shared" si="245"/>
        <v>150.5</v>
      </c>
      <c r="DT159" s="101">
        <f t="shared" si="200"/>
        <v>0</v>
      </c>
      <c r="DU159" s="101">
        <f t="shared" si="201"/>
        <v>0</v>
      </c>
      <c r="DV159" s="101">
        <f t="shared" si="202"/>
        <v>0</v>
      </c>
      <c r="DW159" s="102">
        <f t="shared" si="246"/>
        <v>16.669999999999998</v>
      </c>
      <c r="DX159" s="144"/>
      <c r="DY159" s="101">
        <f t="shared" si="247"/>
        <v>0</v>
      </c>
      <c r="DZ159" s="101">
        <f t="shared" si="248"/>
        <v>0</v>
      </c>
      <c r="EB159" s="84">
        <f>MODEL_DATA!B156</f>
        <v>150</v>
      </c>
      <c r="EC159" s="84">
        <f>MODEL_DATA!C156</f>
        <v>0</v>
      </c>
      <c r="ED159" s="84">
        <f>MODEL_DATA!D156</f>
        <v>0</v>
      </c>
      <c r="EE159" s="84">
        <f>MODEL_DATA!E156</f>
        <v>0</v>
      </c>
      <c r="EF159" s="84">
        <f>MODEL_DATA!F156</f>
        <v>0</v>
      </c>
      <c r="EG159" s="84">
        <f>MODEL_DATA!G156</f>
        <v>0</v>
      </c>
      <c r="EH159" s="84">
        <f>MODEL_DATA!H156</f>
        <v>0</v>
      </c>
      <c r="EI159" s="84">
        <f>MODEL_DATA!I156</f>
        <v>0</v>
      </c>
      <c r="EJ159" s="99">
        <f>MODEL_DATA!J156</f>
        <v>0</v>
      </c>
      <c r="EK159" s="84">
        <f>MODEL_DATA!K156</f>
        <v>0</v>
      </c>
      <c r="EL159" s="84">
        <f>MODEL_DATA!L156</f>
        <v>0</v>
      </c>
      <c r="EM159" s="99">
        <f>MODEL_DATA!M156</f>
        <v>0.11</v>
      </c>
      <c r="EN159" s="84">
        <f>MODEL_DATA!N156</f>
        <v>0</v>
      </c>
      <c r="EO159" s="84">
        <f>MODEL_DATA!O156</f>
        <v>0</v>
      </c>
      <c r="EP159" s="84">
        <f>MODEL_DATA!P156</f>
        <v>0</v>
      </c>
      <c r="EQ159" s="84">
        <f>MODEL_DATA!Q156</f>
        <v>16.559999999999999</v>
      </c>
      <c r="ER159" s="84">
        <f>MODEL_DATA!R156</f>
        <v>6.36</v>
      </c>
      <c r="ES159" s="84">
        <f>MODEL_DATA!S156</f>
        <v>0</v>
      </c>
      <c r="ET159" s="84">
        <f>MODEL_DATA!T156</f>
        <v>0</v>
      </c>
      <c r="EU159" s="99">
        <f>MODEL_DATA!U156</f>
        <v>0</v>
      </c>
      <c r="EV159" s="84">
        <f>MODEL_DATA!V156</f>
        <v>0</v>
      </c>
    </row>
    <row r="160" spans="32:152" x14ac:dyDescent="0.25">
      <c r="AF160" s="32">
        <f t="shared" si="175"/>
        <v>300</v>
      </c>
      <c r="AG160" s="61">
        <f t="shared" si="203"/>
        <v>0</v>
      </c>
      <c r="AH160" s="63">
        <f>INDEX(Obs_Time!$D$11:$T$211,  MATCH($AF160, Obs_Time!$B$11:$B$211, 0), MATCH(AH$4, Obs_Time!$D$3:$T$3, 0) )</f>
        <v>0</v>
      </c>
      <c r="AI160" s="61">
        <f t="shared" si="204"/>
        <v>0</v>
      </c>
      <c r="AJ160" s="63">
        <f>INDEX(Obs_Time!$D$11:$T$211,  MATCH($AF160, Obs_Time!$B$11:$B$211, 0), MATCH(AJ$4, Obs_Time!$D$3:$T$3, 0) )</f>
        <v>0</v>
      </c>
      <c r="AK160" s="61">
        <f t="shared" si="205"/>
        <v>0</v>
      </c>
      <c r="AL160" s="63">
        <f>INDEX(Obs_Time!$D$11:$T$211,  MATCH($AF160, Obs_Time!$B$11:$B$211, 0), MATCH(AL$4, Obs_Time!$D$3:$T$3, 0) )</f>
        <v>0</v>
      </c>
      <c r="AM160" s="61">
        <f t="shared" si="206"/>
        <v>0</v>
      </c>
      <c r="AN160" s="63">
        <f>INDEX(Obs_Time!$D$11:$T$211,  MATCH($AF160, Obs_Time!$B$11:$B$211, 0), MATCH(AN$4, Obs_Time!$D$3:$T$3, 0) )</f>
        <v>0</v>
      </c>
      <c r="AO160" s="61">
        <f t="shared" si="207"/>
        <v>0</v>
      </c>
      <c r="AP160" s="63">
        <f>INDEX(Obs_Time!$D$11:$T$211,  MATCH($AF160, Obs_Time!$B$11:$B$211, 0), MATCH(AP$4, Obs_Time!$D$3:$T$3, 0) )</f>
        <v>0</v>
      </c>
      <c r="AQ160" s="61">
        <f t="shared" si="208"/>
        <v>0</v>
      </c>
      <c r="AR160" s="63">
        <f>INDEX(Obs_Time!$D$11:$T$211,  MATCH($AF160, Obs_Time!$B$11:$B$211, 0), MATCH(AR$4, Obs_Time!$D$3:$T$3, 0) )</f>
        <v>0</v>
      </c>
      <c r="AS160" s="61">
        <f t="shared" si="209"/>
        <v>0</v>
      </c>
      <c r="AT160" s="63">
        <f>INDEX(Obs_Time!$D$11:$T$211,  MATCH($AF160, Obs_Time!$B$11:$B$211, 0), MATCH(AT$4, Obs_Time!$D$3:$T$3, 0) )</f>
        <v>0</v>
      </c>
      <c r="AU160" s="61">
        <f t="shared" si="210"/>
        <v>0</v>
      </c>
      <c r="AV160" s="63">
        <f>INDEX(Obs_Time!$D$11:$T$211,  MATCH($AF160, Obs_Time!$B$11:$B$211, 0), MATCH(AV$4, Obs_Time!$D$3:$T$3, 0) )</f>
        <v>0</v>
      </c>
      <c r="AW160" s="61">
        <f t="shared" si="211"/>
        <v>0</v>
      </c>
      <c r="AX160" s="63">
        <f>INDEX(Obs_Time!$D$11:$T$211,  MATCH($AF160, Obs_Time!$B$11:$B$211, 0), MATCH(AX$4, Obs_Time!$D$3:$T$3, 0) )</f>
        <v>0</v>
      </c>
      <c r="AY160" s="61">
        <f t="shared" si="212"/>
        <v>0</v>
      </c>
      <c r="AZ160" s="63">
        <f>INDEX(Obs_Time!$D$11:$T$211,  MATCH($AF160, Obs_Time!$B$11:$B$211, 0), MATCH(AZ$4, Obs_Time!$D$3:$T$3, 0) )</f>
        <v>0</v>
      </c>
      <c r="BA160" s="61">
        <f t="shared" si="213"/>
        <v>0</v>
      </c>
      <c r="BB160" s="63">
        <f>INDEX(Obs_Time!$D$11:$T$211,  MATCH($AF160, Obs_Time!$B$11:$B$211, 0), MATCH(BB$4, Obs_Time!$D$3:$T$3, 0) )</f>
        <v>0</v>
      </c>
      <c r="BC160" s="61">
        <f t="shared" si="214"/>
        <v>0</v>
      </c>
      <c r="BD160" s="63">
        <f>INDEX(Obs_Time!$D$11:$T$211,  MATCH($AF160, Obs_Time!$B$11:$B$211, 0), MATCH(BD$4, Obs_Time!$D$3:$T$3, 0) )</f>
        <v>0</v>
      </c>
      <c r="BF160" s="31">
        <f t="shared" si="215"/>
        <v>302</v>
      </c>
      <c r="BG160" s="31">
        <f t="shared" si="216"/>
        <v>303</v>
      </c>
      <c r="BH160" s="57">
        <f t="shared" si="217"/>
        <v>0</v>
      </c>
      <c r="BI160" s="57">
        <f t="shared" si="218"/>
        <v>0</v>
      </c>
      <c r="BJ160" s="57">
        <f t="shared" si="219"/>
        <v>0</v>
      </c>
      <c r="BK160" s="58">
        <f t="shared" si="220"/>
        <v>0</v>
      </c>
      <c r="BL160" s="57">
        <f t="shared" si="221"/>
        <v>0</v>
      </c>
      <c r="BM160" s="57">
        <f t="shared" si="222"/>
        <v>0</v>
      </c>
      <c r="BN160" s="57">
        <f t="shared" si="223"/>
        <v>0</v>
      </c>
      <c r="BQ160" s="57">
        <f t="shared" si="224"/>
        <v>0</v>
      </c>
      <c r="BR160" s="57">
        <f t="shared" si="225"/>
        <v>0</v>
      </c>
      <c r="BS160" s="57">
        <f t="shared" si="226"/>
        <v>0</v>
      </c>
      <c r="BT160" s="57">
        <f t="shared" si="227"/>
        <v>0</v>
      </c>
      <c r="BU160" s="57">
        <f t="shared" si="228"/>
        <v>0</v>
      </c>
      <c r="BV160" s="57">
        <f t="shared" si="229"/>
        <v>0</v>
      </c>
      <c r="BW160" s="57">
        <f t="shared" si="230"/>
        <v>0</v>
      </c>
      <c r="BX160" s="58">
        <f t="shared" si="231"/>
        <v>0</v>
      </c>
      <c r="BY160" s="57">
        <f t="shared" si="232"/>
        <v>0</v>
      </c>
      <c r="BZ160" s="57">
        <f t="shared" si="233"/>
        <v>0</v>
      </c>
      <c r="CA160" s="58">
        <f t="shared" si="234"/>
        <v>0</v>
      </c>
      <c r="CB160" s="57">
        <f t="shared" si="235"/>
        <v>0</v>
      </c>
      <c r="CC160" s="57">
        <f t="shared" si="236"/>
        <v>0</v>
      </c>
      <c r="CD160" s="57">
        <f t="shared" si="237"/>
        <v>0</v>
      </c>
      <c r="CE160" s="57">
        <f t="shared" si="238"/>
        <v>0</v>
      </c>
      <c r="CF160" s="57">
        <f t="shared" si="239"/>
        <v>0</v>
      </c>
      <c r="CG160" s="57">
        <f t="shared" si="240"/>
        <v>0</v>
      </c>
      <c r="CH160" s="57">
        <f t="shared" si="241"/>
        <v>0</v>
      </c>
      <c r="CI160" s="58">
        <f t="shared" si="242"/>
        <v>0</v>
      </c>
      <c r="CJ160" s="57">
        <f t="shared" si="243"/>
        <v>0</v>
      </c>
      <c r="CL160" s="30">
        <f>Obs_Time!B162</f>
        <v>302</v>
      </c>
      <c r="CM160" s="26">
        <f t="shared" si="174"/>
        <v>303</v>
      </c>
      <c r="CN160" s="20">
        <f t="shared" si="176"/>
        <v>0</v>
      </c>
      <c r="CO160" s="20">
        <f t="shared" si="177"/>
        <v>0</v>
      </c>
      <c r="CP160" s="20">
        <f t="shared" si="178"/>
        <v>0</v>
      </c>
      <c r="CQ160" s="106">
        <f t="shared" si="179"/>
        <v>0</v>
      </c>
      <c r="CR160" s="143"/>
      <c r="CS160" s="20">
        <f t="shared" si="180"/>
        <v>0</v>
      </c>
      <c r="CT160" s="20">
        <f t="shared" si="181"/>
        <v>0</v>
      </c>
      <c r="CW160" s="20">
        <f t="shared" si="182"/>
        <v>0</v>
      </c>
      <c r="CX160" s="20">
        <f t="shared" si="183"/>
        <v>0</v>
      </c>
      <c r="CY160" s="20">
        <f t="shared" si="184"/>
        <v>0</v>
      </c>
      <c r="CZ160" s="20">
        <f t="shared" si="185"/>
        <v>0</v>
      </c>
      <c r="DA160" s="20">
        <f t="shared" si="186"/>
        <v>0</v>
      </c>
      <c r="DB160" s="20">
        <f t="shared" si="187"/>
        <v>0</v>
      </c>
      <c r="DC160" s="20">
        <f t="shared" si="188"/>
        <v>0</v>
      </c>
      <c r="DD160" s="106">
        <f t="shared" si="189"/>
        <v>0</v>
      </c>
      <c r="DE160" s="20">
        <f t="shared" si="190"/>
        <v>0</v>
      </c>
      <c r="DF160" s="20">
        <f t="shared" si="191"/>
        <v>0</v>
      </c>
      <c r="DG160" s="106">
        <f t="shared" si="192"/>
        <v>0</v>
      </c>
      <c r="DH160" s="143"/>
      <c r="DI160" s="20">
        <f t="shared" si="193"/>
        <v>0</v>
      </c>
      <c r="DJ160" s="20">
        <f t="shared" si="194"/>
        <v>0</v>
      </c>
      <c r="DK160" s="20">
        <f t="shared" si="195"/>
        <v>0</v>
      </c>
      <c r="DL160" s="143"/>
      <c r="DM160" s="20">
        <f t="shared" si="196"/>
        <v>0</v>
      </c>
      <c r="DN160" s="20">
        <f t="shared" si="197"/>
        <v>0</v>
      </c>
      <c r="DO160" s="106">
        <f t="shared" si="198"/>
        <v>0</v>
      </c>
      <c r="DP160" s="20">
        <f t="shared" si="199"/>
        <v>0</v>
      </c>
      <c r="DR160" s="31">
        <f t="shared" si="244"/>
        <v>151</v>
      </c>
      <c r="DS160" s="26">
        <f t="shared" si="245"/>
        <v>151.5</v>
      </c>
      <c r="DT160" s="101">
        <f t="shared" si="200"/>
        <v>0</v>
      </c>
      <c r="DU160" s="101">
        <f t="shared" si="201"/>
        <v>0</v>
      </c>
      <c r="DV160" s="101">
        <f t="shared" si="202"/>
        <v>0</v>
      </c>
      <c r="DW160" s="102">
        <f t="shared" si="246"/>
        <v>21.759999999999998</v>
      </c>
      <c r="DX160" s="144"/>
      <c r="DY160" s="101">
        <f t="shared" si="247"/>
        <v>0</v>
      </c>
      <c r="DZ160" s="101">
        <f t="shared" si="248"/>
        <v>0</v>
      </c>
      <c r="EB160" s="84">
        <f>MODEL_DATA!B157</f>
        <v>151</v>
      </c>
      <c r="EC160" s="84">
        <f>MODEL_DATA!C157</f>
        <v>0</v>
      </c>
      <c r="ED160" s="84">
        <f>MODEL_DATA!D157</f>
        <v>0</v>
      </c>
      <c r="EE160" s="84">
        <f>MODEL_DATA!E157</f>
        <v>0</v>
      </c>
      <c r="EF160" s="84">
        <f>MODEL_DATA!F157</f>
        <v>0</v>
      </c>
      <c r="EG160" s="84">
        <f>MODEL_DATA!G157</f>
        <v>0</v>
      </c>
      <c r="EH160" s="84">
        <f>MODEL_DATA!H157</f>
        <v>0</v>
      </c>
      <c r="EI160" s="84">
        <f>MODEL_DATA!I157</f>
        <v>0</v>
      </c>
      <c r="EJ160" s="99">
        <f>MODEL_DATA!J157</f>
        <v>0</v>
      </c>
      <c r="EK160" s="84">
        <f>MODEL_DATA!K157</f>
        <v>0</v>
      </c>
      <c r="EL160" s="84">
        <f>MODEL_DATA!L157</f>
        <v>0</v>
      </c>
      <c r="EM160" s="99">
        <f>MODEL_DATA!M157</f>
        <v>0.08</v>
      </c>
      <c r="EN160" s="84">
        <f>MODEL_DATA!N157</f>
        <v>0</v>
      </c>
      <c r="EO160" s="84">
        <f>MODEL_DATA!O157</f>
        <v>0</v>
      </c>
      <c r="EP160" s="84">
        <f>MODEL_DATA!P157</f>
        <v>0</v>
      </c>
      <c r="EQ160" s="84">
        <f>MODEL_DATA!Q157</f>
        <v>21.68</v>
      </c>
      <c r="ER160" s="84">
        <f>MODEL_DATA!R157</f>
        <v>4.8600000000000003</v>
      </c>
      <c r="ES160" s="84">
        <f>MODEL_DATA!S157</f>
        <v>0</v>
      </c>
      <c r="ET160" s="84">
        <f>MODEL_DATA!T157</f>
        <v>0</v>
      </c>
      <c r="EU160" s="99">
        <f>MODEL_DATA!U157</f>
        <v>0</v>
      </c>
      <c r="EV160" s="84">
        <f>MODEL_DATA!V157</f>
        <v>0</v>
      </c>
    </row>
    <row r="161" spans="32:152" x14ac:dyDescent="0.25">
      <c r="AF161" s="32">
        <f t="shared" si="175"/>
        <v>302</v>
      </c>
      <c r="AG161" s="61">
        <f t="shared" si="203"/>
        <v>0</v>
      </c>
      <c r="AH161" s="63">
        <f>INDEX(Obs_Time!$D$11:$T$211,  MATCH($AF161, Obs_Time!$B$11:$B$211, 0), MATCH(AH$4, Obs_Time!$D$3:$T$3, 0) )</f>
        <v>0</v>
      </c>
      <c r="AI161" s="61">
        <f t="shared" si="204"/>
        <v>0</v>
      </c>
      <c r="AJ161" s="63">
        <f>INDEX(Obs_Time!$D$11:$T$211,  MATCH($AF161, Obs_Time!$B$11:$B$211, 0), MATCH(AJ$4, Obs_Time!$D$3:$T$3, 0) )</f>
        <v>0</v>
      </c>
      <c r="AK161" s="61">
        <f t="shared" si="205"/>
        <v>0</v>
      </c>
      <c r="AL161" s="63">
        <f>INDEX(Obs_Time!$D$11:$T$211,  MATCH($AF161, Obs_Time!$B$11:$B$211, 0), MATCH(AL$4, Obs_Time!$D$3:$T$3, 0) )</f>
        <v>0</v>
      </c>
      <c r="AM161" s="61">
        <f t="shared" si="206"/>
        <v>0</v>
      </c>
      <c r="AN161" s="63">
        <f>INDEX(Obs_Time!$D$11:$T$211,  MATCH($AF161, Obs_Time!$B$11:$B$211, 0), MATCH(AN$4, Obs_Time!$D$3:$T$3, 0) )</f>
        <v>0</v>
      </c>
      <c r="AO161" s="61">
        <f t="shared" si="207"/>
        <v>0</v>
      </c>
      <c r="AP161" s="63">
        <f>INDEX(Obs_Time!$D$11:$T$211,  MATCH($AF161, Obs_Time!$B$11:$B$211, 0), MATCH(AP$4, Obs_Time!$D$3:$T$3, 0) )</f>
        <v>0</v>
      </c>
      <c r="AQ161" s="61">
        <f t="shared" si="208"/>
        <v>0</v>
      </c>
      <c r="AR161" s="63">
        <f>INDEX(Obs_Time!$D$11:$T$211,  MATCH($AF161, Obs_Time!$B$11:$B$211, 0), MATCH(AR$4, Obs_Time!$D$3:$T$3, 0) )</f>
        <v>0</v>
      </c>
      <c r="AS161" s="61">
        <f t="shared" si="209"/>
        <v>0</v>
      </c>
      <c r="AT161" s="63">
        <f>INDEX(Obs_Time!$D$11:$T$211,  MATCH($AF161, Obs_Time!$B$11:$B$211, 0), MATCH(AT$4, Obs_Time!$D$3:$T$3, 0) )</f>
        <v>0</v>
      </c>
      <c r="AU161" s="61">
        <f t="shared" si="210"/>
        <v>0</v>
      </c>
      <c r="AV161" s="63">
        <f>INDEX(Obs_Time!$D$11:$T$211,  MATCH($AF161, Obs_Time!$B$11:$B$211, 0), MATCH(AV$4, Obs_Time!$D$3:$T$3, 0) )</f>
        <v>0</v>
      </c>
      <c r="AW161" s="61">
        <f t="shared" si="211"/>
        <v>0</v>
      </c>
      <c r="AX161" s="63">
        <f>INDEX(Obs_Time!$D$11:$T$211,  MATCH($AF161, Obs_Time!$B$11:$B$211, 0), MATCH(AX$4, Obs_Time!$D$3:$T$3, 0) )</f>
        <v>0</v>
      </c>
      <c r="AY161" s="61">
        <f t="shared" si="212"/>
        <v>0</v>
      </c>
      <c r="AZ161" s="63">
        <f>INDEX(Obs_Time!$D$11:$T$211,  MATCH($AF161, Obs_Time!$B$11:$B$211, 0), MATCH(AZ$4, Obs_Time!$D$3:$T$3, 0) )</f>
        <v>0</v>
      </c>
      <c r="BA161" s="61">
        <f t="shared" si="213"/>
        <v>0</v>
      </c>
      <c r="BB161" s="63">
        <f>INDEX(Obs_Time!$D$11:$T$211,  MATCH($AF161, Obs_Time!$B$11:$B$211, 0), MATCH(BB$4, Obs_Time!$D$3:$T$3, 0) )</f>
        <v>0</v>
      </c>
      <c r="BC161" s="61">
        <f t="shared" si="214"/>
        <v>0</v>
      </c>
      <c r="BD161" s="63">
        <f>INDEX(Obs_Time!$D$11:$T$211,  MATCH($AF161, Obs_Time!$B$11:$B$211, 0), MATCH(BD$4, Obs_Time!$D$3:$T$3, 0) )</f>
        <v>0</v>
      </c>
      <c r="BF161" s="31">
        <f t="shared" si="215"/>
        <v>304</v>
      </c>
      <c r="BG161" s="31">
        <f t="shared" si="216"/>
        <v>305</v>
      </c>
      <c r="BH161" s="57">
        <f t="shared" si="217"/>
        <v>0</v>
      </c>
      <c r="BI161" s="57">
        <f t="shared" si="218"/>
        <v>0</v>
      </c>
      <c r="BJ161" s="57">
        <f t="shared" si="219"/>
        <v>0</v>
      </c>
      <c r="BK161" s="58">
        <f t="shared" si="220"/>
        <v>0</v>
      </c>
      <c r="BL161" s="57">
        <f t="shared" si="221"/>
        <v>0</v>
      </c>
      <c r="BM161" s="57">
        <f t="shared" si="222"/>
        <v>0</v>
      </c>
      <c r="BN161" s="57">
        <f t="shared" si="223"/>
        <v>0</v>
      </c>
      <c r="BQ161" s="57">
        <f t="shared" si="224"/>
        <v>0</v>
      </c>
      <c r="BR161" s="57">
        <f t="shared" si="225"/>
        <v>0</v>
      </c>
      <c r="BS161" s="57">
        <f t="shared" si="226"/>
        <v>0</v>
      </c>
      <c r="BT161" s="57">
        <f t="shared" si="227"/>
        <v>0</v>
      </c>
      <c r="BU161" s="57">
        <f t="shared" si="228"/>
        <v>0</v>
      </c>
      <c r="BV161" s="57">
        <f t="shared" si="229"/>
        <v>0</v>
      </c>
      <c r="BW161" s="57">
        <f t="shared" si="230"/>
        <v>0</v>
      </c>
      <c r="BX161" s="58">
        <f t="shared" si="231"/>
        <v>0</v>
      </c>
      <c r="BY161" s="57">
        <f t="shared" si="232"/>
        <v>0</v>
      </c>
      <c r="BZ161" s="57">
        <f t="shared" si="233"/>
        <v>0</v>
      </c>
      <c r="CA161" s="58">
        <f t="shared" si="234"/>
        <v>0</v>
      </c>
      <c r="CB161" s="57">
        <f t="shared" si="235"/>
        <v>0</v>
      </c>
      <c r="CC161" s="57">
        <f t="shared" si="236"/>
        <v>0</v>
      </c>
      <c r="CD161" s="57">
        <f t="shared" si="237"/>
        <v>0</v>
      </c>
      <c r="CE161" s="57">
        <f t="shared" si="238"/>
        <v>0</v>
      </c>
      <c r="CF161" s="57">
        <f t="shared" si="239"/>
        <v>0</v>
      </c>
      <c r="CG161" s="57">
        <f t="shared" si="240"/>
        <v>0</v>
      </c>
      <c r="CH161" s="57">
        <f t="shared" si="241"/>
        <v>0</v>
      </c>
      <c r="CI161" s="58">
        <f t="shared" si="242"/>
        <v>0</v>
      </c>
      <c r="CJ161" s="57">
        <f t="shared" si="243"/>
        <v>0</v>
      </c>
      <c r="CL161" s="30">
        <f>Obs_Time!B163</f>
        <v>304</v>
      </c>
      <c r="CM161" s="26">
        <f t="shared" si="174"/>
        <v>305</v>
      </c>
      <c r="CN161" s="20">
        <f t="shared" si="176"/>
        <v>0</v>
      </c>
      <c r="CO161" s="20">
        <f t="shared" si="177"/>
        <v>0</v>
      </c>
      <c r="CP161" s="20">
        <f t="shared" si="178"/>
        <v>0</v>
      </c>
      <c r="CQ161" s="106">
        <f t="shared" si="179"/>
        <v>0</v>
      </c>
      <c r="CR161" s="143"/>
      <c r="CS161" s="20">
        <f t="shared" si="180"/>
        <v>0</v>
      </c>
      <c r="CT161" s="20">
        <f t="shared" si="181"/>
        <v>0</v>
      </c>
      <c r="CW161" s="20">
        <f t="shared" si="182"/>
        <v>0</v>
      </c>
      <c r="CX161" s="20">
        <f t="shared" si="183"/>
        <v>0</v>
      </c>
      <c r="CY161" s="20">
        <f t="shared" si="184"/>
        <v>0</v>
      </c>
      <c r="CZ161" s="20">
        <f t="shared" si="185"/>
        <v>0</v>
      </c>
      <c r="DA161" s="20">
        <f t="shared" si="186"/>
        <v>0</v>
      </c>
      <c r="DB161" s="20">
        <f t="shared" si="187"/>
        <v>0</v>
      </c>
      <c r="DC161" s="20">
        <f t="shared" si="188"/>
        <v>0</v>
      </c>
      <c r="DD161" s="106">
        <f t="shared" si="189"/>
        <v>0</v>
      </c>
      <c r="DE161" s="20">
        <f t="shared" si="190"/>
        <v>0</v>
      </c>
      <c r="DF161" s="20">
        <f t="shared" si="191"/>
        <v>0</v>
      </c>
      <c r="DG161" s="106">
        <f t="shared" si="192"/>
        <v>0</v>
      </c>
      <c r="DH161" s="143"/>
      <c r="DI161" s="20">
        <f t="shared" si="193"/>
        <v>0</v>
      </c>
      <c r="DJ161" s="20">
        <f t="shared" si="194"/>
        <v>0</v>
      </c>
      <c r="DK161" s="20">
        <f t="shared" si="195"/>
        <v>0</v>
      </c>
      <c r="DL161" s="143"/>
      <c r="DM161" s="20">
        <f t="shared" si="196"/>
        <v>0</v>
      </c>
      <c r="DN161" s="20">
        <f t="shared" si="197"/>
        <v>0</v>
      </c>
      <c r="DO161" s="106">
        <f t="shared" si="198"/>
        <v>0</v>
      </c>
      <c r="DP161" s="20">
        <f t="shared" si="199"/>
        <v>0</v>
      </c>
      <c r="DR161" s="31">
        <f t="shared" si="244"/>
        <v>152</v>
      </c>
      <c r="DS161" s="26">
        <f t="shared" si="245"/>
        <v>152.5</v>
      </c>
      <c r="DT161" s="101">
        <f t="shared" si="200"/>
        <v>0</v>
      </c>
      <c r="DU161" s="101">
        <f t="shared" si="201"/>
        <v>0</v>
      </c>
      <c r="DV161" s="101">
        <f t="shared" si="202"/>
        <v>0</v>
      </c>
      <c r="DW161" s="102">
        <f t="shared" si="246"/>
        <v>13.08</v>
      </c>
      <c r="DX161" s="144"/>
      <c r="DY161" s="101">
        <f t="shared" si="247"/>
        <v>0</v>
      </c>
      <c r="DZ161" s="101">
        <f t="shared" si="248"/>
        <v>0</v>
      </c>
      <c r="EB161" s="84">
        <f>MODEL_DATA!B158</f>
        <v>152</v>
      </c>
      <c r="EC161" s="84">
        <f>MODEL_DATA!C158</f>
        <v>0</v>
      </c>
      <c r="ED161" s="84">
        <f>MODEL_DATA!D158</f>
        <v>0</v>
      </c>
      <c r="EE161" s="84">
        <f>MODEL_DATA!E158</f>
        <v>0</v>
      </c>
      <c r="EF161" s="84">
        <f>MODEL_DATA!F158</f>
        <v>0</v>
      </c>
      <c r="EG161" s="84">
        <f>MODEL_DATA!G158</f>
        <v>0</v>
      </c>
      <c r="EH161" s="84">
        <f>MODEL_DATA!H158</f>
        <v>0</v>
      </c>
      <c r="EI161" s="84">
        <f>MODEL_DATA!I158</f>
        <v>0</v>
      </c>
      <c r="EJ161" s="99">
        <f>MODEL_DATA!J158</f>
        <v>0</v>
      </c>
      <c r="EK161" s="84">
        <f>MODEL_DATA!K158</f>
        <v>0</v>
      </c>
      <c r="EL161" s="84">
        <f>MODEL_DATA!L158</f>
        <v>0</v>
      </c>
      <c r="EM161" s="99">
        <f>MODEL_DATA!M158</f>
        <v>0</v>
      </c>
      <c r="EN161" s="84">
        <f>MODEL_DATA!N158</f>
        <v>0</v>
      </c>
      <c r="EO161" s="84">
        <f>MODEL_DATA!O158</f>
        <v>0</v>
      </c>
      <c r="EP161" s="84">
        <f>MODEL_DATA!P158</f>
        <v>0</v>
      </c>
      <c r="EQ161" s="84">
        <f>MODEL_DATA!Q158</f>
        <v>13.08</v>
      </c>
      <c r="ER161" s="84">
        <f>MODEL_DATA!R158</f>
        <v>4.49</v>
      </c>
      <c r="ES161" s="84">
        <f>MODEL_DATA!S158</f>
        <v>0</v>
      </c>
      <c r="ET161" s="84">
        <f>MODEL_DATA!T158</f>
        <v>0</v>
      </c>
      <c r="EU161" s="99">
        <f>MODEL_DATA!U158</f>
        <v>0</v>
      </c>
      <c r="EV161" s="84">
        <f>MODEL_DATA!V158</f>
        <v>0</v>
      </c>
    </row>
    <row r="162" spans="32:152" x14ac:dyDescent="0.25">
      <c r="AF162" s="32">
        <f t="shared" si="175"/>
        <v>304</v>
      </c>
      <c r="AG162" s="61">
        <f t="shared" si="203"/>
        <v>0</v>
      </c>
      <c r="AH162" s="63">
        <f>INDEX(Obs_Time!$D$11:$T$211,  MATCH($AF162, Obs_Time!$B$11:$B$211, 0), MATCH(AH$4, Obs_Time!$D$3:$T$3, 0) )</f>
        <v>0</v>
      </c>
      <c r="AI162" s="61">
        <f t="shared" si="204"/>
        <v>0</v>
      </c>
      <c r="AJ162" s="63">
        <f>INDEX(Obs_Time!$D$11:$T$211,  MATCH($AF162, Obs_Time!$B$11:$B$211, 0), MATCH(AJ$4, Obs_Time!$D$3:$T$3, 0) )</f>
        <v>0</v>
      </c>
      <c r="AK162" s="61">
        <f t="shared" si="205"/>
        <v>0</v>
      </c>
      <c r="AL162" s="63">
        <f>INDEX(Obs_Time!$D$11:$T$211,  MATCH($AF162, Obs_Time!$B$11:$B$211, 0), MATCH(AL$4, Obs_Time!$D$3:$T$3, 0) )</f>
        <v>0</v>
      </c>
      <c r="AM162" s="61">
        <f t="shared" si="206"/>
        <v>0</v>
      </c>
      <c r="AN162" s="63">
        <f>INDEX(Obs_Time!$D$11:$T$211,  MATCH($AF162, Obs_Time!$B$11:$B$211, 0), MATCH(AN$4, Obs_Time!$D$3:$T$3, 0) )</f>
        <v>0</v>
      </c>
      <c r="AO162" s="61">
        <f t="shared" si="207"/>
        <v>0</v>
      </c>
      <c r="AP162" s="63">
        <f>INDEX(Obs_Time!$D$11:$T$211,  MATCH($AF162, Obs_Time!$B$11:$B$211, 0), MATCH(AP$4, Obs_Time!$D$3:$T$3, 0) )</f>
        <v>0</v>
      </c>
      <c r="AQ162" s="61">
        <f t="shared" si="208"/>
        <v>0</v>
      </c>
      <c r="AR162" s="63">
        <f>INDEX(Obs_Time!$D$11:$T$211,  MATCH($AF162, Obs_Time!$B$11:$B$211, 0), MATCH(AR$4, Obs_Time!$D$3:$T$3, 0) )</f>
        <v>0</v>
      </c>
      <c r="AS162" s="61">
        <f t="shared" si="209"/>
        <v>0</v>
      </c>
      <c r="AT162" s="63">
        <f>INDEX(Obs_Time!$D$11:$T$211,  MATCH($AF162, Obs_Time!$B$11:$B$211, 0), MATCH(AT$4, Obs_Time!$D$3:$T$3, 0) )</f>
        <v>0</v>
      </c>
      <c r="AU162" s="61">
        <f t="shared" si="210"/>
        <v>0</v>
      </c>
      <c r="AV162" s="63">
        <f>INDEX(Obs_Time!$D$11:$T$211,  MATCH($AF162, Obs_Time!$B$11:$B$211, 0), MATCH(AV$4, Obs_Time!$D$3:$T$3, 0) )</f>
        <v>0</v>
      </c>
      <c r="AW162" s="61">
        <f t="shared" si="211"/>
        <v>0</v>
      </c>
      <c r="AX162" s="63">
        <f>INDEX(Obs_Time!$D$11:$T$211,  MATCH($AF162, Obs_Time!$B$11:$B$211, 0), MATCH(AX$4, Obs_Time!$D$3:$T$3, 0) )</f>
        <v>0</v>
      </c>
      <c r="AY162" s="61">
        <f t="shared" si="212"/>
        <v>0</v>
      </c>
      <c r="AZ162" s="63">
        <f>INDEX(Obs_Time!$D$11:$T$211,  MATCH($AF162, Obs_Time!$B$11:$B$211, 0), MATCH(AZ$4, Obs_Time!$D$3:$T$3, 0) )</f>
        <v>0</v>
      </c>
      <c r="BA162" s="61">
        <f t="shared" si="213"/>
        <v>0</v>
      </c>
      <c r="BB162" s="63">
        <f>INDEX(Obs_Time!$D$11:$T$211,  MATCH($AF162, Obs_Time!$B$11:$B$211, 0), MATCH(BB$4, Obs_Time!$D$3:$T$3, 0) )</f>
        <v>0</v>
      </c>
      <c r="BC162" s="61">
        <f t="shared" si="214"/>
        <v>0</v>
      </c>
      <c r="BD162" s="63">
        <f>INDEX(Obs_Time!$D$11:$T$211,  MATCH($AF162, Obs_Time!$B$11:$B$211, 0), MATCH(BD$4, Obs_Time!$D$3:$T$3, 0) )</f>
        <v>0</v>
      </c>
      <c r="BF162" s="31">
        <f t="shared" si="215"/>
        <v>306</v>
      </c>
      <c r="BG162" s="31">
        <f t="shared" si="216"/>
        <v>307</v>
      </c>
      <c r="BH162" s="57">
        <f t="shared" si="217"/>
        <v>0</v>
      </c>
      <c r="BI162" s="57">
        <f t="shared" si="218"/>
        <v>0</v>
      </c>
      <c r="BJ162" s="57">
        <f t="shared" si="219"/>
        <v>0</v>
      </c>
      <c r="BK162" s="58">
        <f t="shared" si="220"/>
        <v>0</v>
      </c>
      <c r="BL162" s="57">
        <f t="shared" si="221"/>
        <v>0</v>
      </c>
      <c r="BM162" s="57">
        <f t="shared" si="222"/>
        <v>0</v>
      </c>
      <c r="BN162" s="57">
        <f t="shared" si="223"/>
        <v>0</v>
      </c>
      <c r="BQ162" s="57">
        <f t="shared" si="224"/>
        <v>0</v>
      </c>
      <c r="BR162" s="57">
        <f t="shared" si="225"/>
        <v>0</v>
      </c>
      <c r="BS162" s="57">
        <f t="shared" si="226"/>
        <v>0</v>
      </c>
      <c r="BT162" s="57">
        <f t="shared" si="227"/>
        <v>0</v>
      </c>
      <c r="BU162" s="57">
        <f t="shared" si="228"/>
        <v>0</v>
      </c>
      <c r="BV162" s="57">
        <f t="shared" si="229"/>
        <v>0</v>
      </c>
      <c r="BW162" s="57">
        <f t="shared" si="230"/>
        <v>0</v>
      </c>
      <c r="BX162" s="58">
        <f t="shared" si="231"/>
        <v>0</v>
      </c>
      <c r="BY162" s="57">
        <f t="shared" si="232"/>
        <v>0</v>
      </c>
      <c r="BZ162" s="57">
        <f t="shared" si="233"/>
        <v>0</v>
      </c>
      <c r="CA162" s="58">
        <f t="shared" si="234"/>
        <v>0</v>
      </c>
      <c r="CB162" s="57">
        <f t="shared" si="235"/>
        <v>0</v>
      </c>
      <c r="CC162" s="57">
        <f t="shared" si="236"/>
        <v>0</v>
      </c>
      <c r="CD162" s="57">
        <f t="shared" si="237"/>
        <v>0</v>
      </c>
      <c r="CE162" s="57">
        <f t="shared" si="238"/>
        <v>0</v>
      </c>
      <c r="CF162" s="57">
        <f t="shared" si="239"/>
        <v>0</v>
      </c>
      <c r="CG162" s="57">
        <f t="shared" si="240"/>
        <v>0</v>
      </c>
      <c r="CH162" s="57">
        <f t="shared" si="241"/>
        <v>0</v>
      </c>
      <c r="CI162" s="58">
        <f t="shared" si="242"/>
        <v>0</v>
      </c>
      <c r="CJ162" s="57">
        <f t="shared" si="243"/>
        <v>0</v>
      </c>
      <c r="CL162" s="30">
        <f>Obs_Time!B164</f>
        <v>306</v>
      </c>
      <c r="CM162" s="26">
        <f t="shared" si="174"/>
        <v>307</v>
      </c>
      <c r="CN162" s="20">
        <f t="shared" si="176"/>
        <v>0</v>
      </c>
      <c r="CO162" s="20">
        <f t="shared" si="177"/>
        <v>0</v>
      </c>
      <c r="CP162" s="20">
        <f t="shared" si="178"/>
        <v>0</v>
      </c>
      <c r="CQ162" s="106">
        <f t="shared" si="179"/>
        <v>0</v>
      </c>
      <c r="CR162" s="143"/>
      <c r="CS162" s="20">
        <f t="shared" si="180"/>
        <v>0</v>
      </c>
      <c r="CT162" s="20">
        <f t="shared" si="181"/>
        <v>0</v>
      </c>
      <c r="CW162" s="20">
        <f t="shared" si="182"/>
        <v>0</v>
      </c>
      <c r="CX162" s="20">
        <f t="shared" si="183"/>
        <v>0</v>
      </c>
      <c r="CY162" s="20">
        <f t="shared" si="184"/>
        <v>0</v>
      </c>
      <c r="CZ162" s="20">
        <f t="shared" si="185"/>
        <v>0</v>
      </c>
      <c r="DA162" s="20">
        <f t="shared" si="186"/>
        <v>0</v>
      </c>
      <c r="DB162" s="20">
        <f t="shared" si="187"/>
        <v>0</v>
      </c>
      <c r="DC162" s="20">
        <f t="shared" si="188"/>
        <v>0</v>
      </c>
      <c r="DD162" s="106">
        <f t="shared" si="189"/>
        <v>0</v>
      </c>
      <c r="DE162" s="20">
        <f t="shared" si="190"/>
        <v>0</v>
      </c>
      <c r="DF162" s="20">
        <f t="shared" si="191"/>
        <v>0</v>
      </c>
      <c r="DG162" s="106">
        <f t="shared" si="192"/>
        <v>0</v>
      </c>
      <c r="DH162" s="143"/>
      <c r="DI162" s="20">
        <f t="shared" si="193"/>
        <v>0</v>
      </c>
      <c r="DJ162" s="20">
        <f t="shared" si="194"/>
        <v>0</v>
      </c>
      <c r="DK162" s="20">
        <f t="shared" si="195"/>
        <v>0</v>
      </c>
      <c r="DL162" s="143"/>
      <c r="DM162" s="20">
        <f t="shared" si="196"/>
        <v>0</v>
      </c>
      <c r="DN162" s="20">
        <f t="shared" si="197"/>
        <v>0</v>
      </c>
      <c r="DO162" s="106">
        <f t="shared" si="198"/>
        <v>0</v>
      </c>
      <c r="DP162" s="20">
        <f t="shared" si="199"/>
        <v>0</v>
      </c>
      <c r="DR162" s="31">
        <f t="shared" si="244"/>
        <v>153</v>
      </c>
      <c r="DS162" s="26">
        <f t="shared" si="245"/>
        <v>153.5</v>
      </c>
      <c r="DT162" s="101">
        <f t="shared" si="200"/>
        <v>0</v>
      </c>
      <c r="DU162" s="101">
        <f t="shared" si="201"/>
        <v>0</v>
      </c>
      <c r="DV162" s="101">
        <f t="shared" si="202"/>
        <v>0</v>
      </c>
      <c r="DW162" s="102">
        <f t="shared" si="246"/>
        <v>9.1300000000000008</v>
      </c>
      <c r="DX162" s="144"/>
      <c r="DY162" s="101">
        <f t="shared" si="247"/>
        <v>0</v>
      </c>
      <c r="DZ162" s="101">
        <f t="shared" si="248"/>
        <v>0</v>
      </c>
      <c r="EB162" s="84">
        <f>MODEL_DATA!B159</f>
        <v>153</v>
      </c>
      <c r="EC162" s="84">
        <f>MODEL_DATA!C159</f>
        <v>0</v>
      </c>
      <c r="ED162" s="84">
        <f>MODEL_DATA!D159</f>
        <v>0</v>
      </c>
      <c r="EE162" s="84">
        <f>MODEL_DATA!E159</f>
        <v>0</v>
      </c>
      <c r="EF162" s="84">
        <f>MODEL_DATA!F159</f>
        <v>0</v>
      </c>
      <c r="EG162" s="84">
        <f>MODEL_DATA!G159</f>
        <v>0</v>
      </c>
      <c r="EH162" s="84">
        <f>MODEL_DATA!H159</f>
        <v>0</v>
      </c>
      <c r="EI162" s="84">
        <f>MODEL_DATA!I159</f>
        <v>0</v>
      </c>
      <c r="EJ162" s="99">
        <f>MODEL_DATA!J159</f>
        <v>0</v>
      </c>
      <c r="EK162" s="84">
        <f>MODEL_DATA!K159</f>
        <v>0</v>
      </c>
      <c r="EL162" s="84">
        <f>MODEL_DATA!L159</f>
        <v>0</v>
      </c>
      <c r="EM162" s="99">
        <f>MODEL_DATA!M159</f>
        <v>0</v>
      </c>
      <c r="EN162" s="84">
        <f>MODEL_DATA!N159</f>
        <v>0</v>
      </c>
      <c r="EO162" s="84">
        <f>MODEL_DATA!O159</f>
        <v>0</v>
      </c>
      <c r="EP162" s="84">
        <f>MODEL_DATA!P159</f>
        <v>0</v>
      </c>
      <c r="EQ162" s="84">
        <f>MODEL_DATA!Q159</f>
        <v>9.1300000000000008</v>
      </c>
      <c r="ER162" s="84">
        <f>MODEL_DATA!R159</f>
        <v>3.25</v>
      </c>
      <c r="ES162" s="84">
        <f>MODEL_DATA!S159</f>
        <v>0</v>
      </c>
      <c r="ET162" s="84">
        <f>MODEL_DATA!T159</f>
        <v>0</v>
      </c>
      <c r="EU162" s="99">
        <f>MODEL_DATA!U159</f>
        <v>0</v>
      </c>
      <c r="EV162" s="84">
        <f>MODEL_DATA!V159</f>
        <v>0</v>
      </c>
    </row>
    <row r="163" spans="32:152" x14ac:dyDescent="0.25">
      <c r="AF163" s="32">
        <f t="shared" si="175"/>
        <v>306</v>
      </c>
      <c r="AG163" s="61">
        <f t="shared" si="203"/>
        <v>0</v>
      </c>
      <c r="AH163" s="63">
        <f>INDEX(Obs_Time!$D$11:$T$211,  MATCH($AF163, Obs_Time!$B$11:$B$211, 0), MATCH(AH$4, Obs_Time!$D$3:$T$3, 0) )</f>
        <v>0</v>
      </c>
      <c r="AI163" s="61">
        <f t="shared" si="204"/>
        <v>0</v>
      </c>
      <c r="AJ163" s="63">
        <f>INDEX(Obs_Time!$D$11:$T$211,  MATCH($AF163, Obs_Time!$B$11:$B$211, 0), MATCH(AJ$4, Obs_Time!$D$3:$T$3, 0) )</f>
        <v>0</v>
      </c>
      <c r="AK163" s="61">
        <f t="shared" si="205"/>
        <v>0</v>
      </c>
      <c r="AL163" s="63">
        <f>INDEX(Obs_Time!$D$11:$T$211,  MATCH($AF163, Obs_Time!$B$11:$B$211, 0), MATCH(AL$4, Obs_Time!$D$3:$T$3, 0) )</f>
        <v>0</v>
      </c>
      <c r="AM163" s="61">
        <f t="shared" si="206"/>
        <v>0</v>
      </c>
      <c r="AN163" s="63">
        <f>INDEX(Obs_Time!$D$11:$T$211,  MATCH($AF163, Obs_Time!$B$11:$B$211, 0), MATCH(AN$4, Obs_Time!$D$3:$T$3, 0) )</f>
        <v>0</v>
      </c>
      <c r="AO163" s="61">
        <f t="shared" si="207"/>
        <v>0</v>
      </c>
      <c r="AP163" s="63">
        <f>INDEX(Obs_Time!$D$11:$T$211,  MATCH($AF163, Obs_Time!$B$11:$B$211, 0), MATCH(AP$4, Obs_Time!$D$3:$T$3, 0) )</f>
        <v>0</v>
      </c>
      <c r="AQ163" s="61">
        <f t="shared" si="208"/>
        <v>0</v>
      </c>
      <c r="AR163" s="63">
        <f>INDEX(Obs_Time!$D$11:$T$211,  MATCH($AF163, Obs_Time!$B$11:$B$211, 0), MATCH(AR$4, Obs_Time!$D$3:$T$3, 0) )</f>
        <v>0</v>
      </c>
      <c r="AS163" s="61">
        <f t="shared" si="209"/>
        <v>0</v>
      </c>
      <c r="AT163" s="63">
        <f>INDEX(Obs_Time!$D$11:$T$211,  MATCH($AF163, Obs_Time!$B$11:$B$211, 0), MATCH(AT$4, Obs_Time!$D$3:$T$3, 0) )</f>
        <v>0</v>
      </c>
      <c r="AU163" s="61">
        <f t="shared" si="210"/>
        <v>0</v>
      </c>
      <c r="AV163" s="63">
        <f>INDEX(Obs_Time!$D$11:$T$211,  MATCH($AF163, Obs_Time!$B$11:$B$211, 0), MATCH(AV$4, Obs_Time!$D$3:$T$3, 0) )</f>
        <v>0</v>
      </c>
      <c r="AW163" s="61">
        <f t="shared" si="211"/>
        <v>0</v>
      </c>
      <c r="AX163" s="63">
        <f>INDEX(Obs_Time!$D$11:$T$211,  MATCH($AF163, Obs_Time!$B$11:$B$211, 0), MATCH(AX$4, Obs_Time!$D$3:$T$3, 0) )</f>
        <v>0</v>
      </c>
      <c r="AY163" s="61">
        <f t="shared" si="212"/>
        <v>0</v>
      </c>
      <c r="AZ163" s="63">
        <f>INDEX(Obs_Time!$D$11:$T$211,  MATCH($AF163, Obs_Time!$B$11:$B$211, 0), MATCH(AZ$4, Obs_Time!$D$3:$T$3, 0) )</f>
        <v>0</v>
      </c>
      <c r="BA163" s="61">
        <f t="shared" si="213"/>
        <v>0</v>
      </c>
      <c r="BB163" s="63">
        <f>INDEX(Obs_Time!$D$11:$T$211,  MATCH($AF163, Obs_Time!$B$11:$B$211, 0), MATCH(BB$4, Obs_Time!$D$3:$T$3, 0) )</f>
        <v>0</v>
      </c>
      <c r="BC163" s="61">
        <f t="shared" si="214"/>
        <v>0</v>
      </c>
      <c r="BD163" s="63">
        <f>INDEX(Obs_Time!$D$11:$T$211,  MATCH($AF163, Obs_Time!$B$11:$B$211, 0), MATCH(BD$4, Obs_Time!$D$3:$T$3, 0) )</f>
        <v>0</v>
      </c>
      <c r="BF163" s="31">
        <f t="shared" si="215"/>
        <v>308</v>
      </c>
      <c r="BG163" s="31">
        <f t="shared" si="216"/>
        <v>309</v>
      </c>
      <c r="BH163" s="57">
        <f t="shared" si="217"/>
        <v>0</v>
      </c>
      <c r="BI163" s="57">
        <f t="shared" si="218"/>
        <v>0</v>
      </c>
      <c r="BJ163" s="57">
        <f t="shared" si="219"/>
        <v>0</v>
      </c>
      <c r="BK163" s="58">
        <f t="shared" si="220"/>
        <v>0</v>
      </c>
      <c r="BL163" s="57">
        <f t="shared" si="221"/>
        <v>0</v>
      </c>
      <c r="BM163" s="57">
        <f t="shared" si="222"/>
        <v>0</v>
      </c>
      <c r="BN163" s="57">
        <f t="shared" si="223"/>
        <v>0</v>
      </c>
      <c r="BQ163" s="57">
        <f t="shared" si="224"/>
        <v>0</v>
      </c>
      <c r="BR163" s="57">
        <f t="shared" si="225"/>
        <v>0</v>
      </c>
      <c r="BS163" s="57">
        <f t="shared" si="226"/>
        <v>0</v>
      </c>
      <c r="BT163" s="57">
        <f t="shared" si="227"/>
        <v>0</v>
      </c>
      <c r="BU163" s="57">
        <f t="shared" si="228"/>
        <v>0</v>
      </c>
      <c r="BV163" s="57">
        <f t="shared" si="229"/>
        <v>0</v>
      </c>
      <c r="BW163" s="57">
        <f t="shared" si="230"/>
        <v>0</v>
      </c>
      <c r="BX163" s="58">
        <f t="shared" si="231"/>
        <v>0</v>
      </c>
      <c r="BY163" s="57">
        <f t="shared" si="232"/>
        <v>0</v>
      </c>
      <c r="BZ163" s="57">
        <f t="shared" si="233"/>
        <v>0</v>
      </c>
      <c r="CA163" s="58">
        <f t="shared" si="234"/>
        <v>0</v>
      </c>
      <c r="CB163" s="57">
        <f t="shared" si="235"/>
        <v>0</v>
      </c>
      <c r="CC163" s="57">
        <f t="shared" si="236"/>
        <v>0</v>
      </c>
      <c r="CD163" s="57">
        <f t="shared" si="237"/>
        <v>0</v>
      </c>
      <c r="CE163" s="57">
        <f t="shared" si="238"/>
        <v>0</v>
      </c>
      <c r="CF163" s="57">
        <f t="shared" si="239"/>
        <v>0</v>
      </c>
      <c r="CG163" s="57">
        <f t="shared" si="240"/>
        <v>0</v>
      </c>
      <c r="CH163" s="57">
        <f t="shared" si="241"/>
        <v>0</v>
      </c>
      <c r="CI163" s="58">
        <f t="shared" si="242"/>
        <v>0</v>
      </c>
      <c r="CJ163" s="57">
        <f t="shared" si="243"/>
        <v>0</v>
      </c>
      <c r="CL163" s="30">
        <f>Obs_Time!B165</f>
        <v>308</v>
      </c>
      <c r="CM163" s="26">
        <f t="shared" si="174"/>
        <v>309</v>
      </c>
      <c r="CN163" s="20">
        <f t="shared" si="176"/>
        <v>0</v>
      </c>
      <c r="CO163" s="20">
        <f t="shared" si="177"/>
        <v>0</v>
      </c>
      <c r="CP163" s="20">
        <f t="shared" si="178"/>
        <v>0</v>
      </c>
      <c r="CQ163" s="106">
        <f t="shared" si="179"/>
        <v>0</v>
      </c>
      <c r="CR163" s="143"/>
      <c r="CS163" s="20">
        <f t="shared" si="180"/>
        <v>0</v>
      </c>
      <c r="CT163" s="20">
        <f t="shared" si="181"/>
        <v>0</v>
      </c>
      <c r="CW163" s="20">
        <f t="shared" si="182"/>
        <v>0</v>
      </c>
      <c r="CX163" s="20">
        <f t="shared" si="183"/>
        <v>0</v>
      </c>
      <c r="CY163" s="20">
        <f t="shared" si="184"/>
        <v>0</v>
      </c>
      <c r="CZ163" s="20">
        <f t="shared" si="185"/>
        <v>0</v>
      </c>
      <c r="DA163" s="20">
        <f t="shared" si="186"/>
        <v>0</v>
      </c>
      <c r="DB163" s="20">
        <f t="shared" si="187"/>
        <v>0</v>
      </c>
      <c r="DC163" s="20">
        <f t="shared" si="188"/>
        <v>0</v>
      </c>
      <c r="DD163" s="106">
        <f t="shared" si="189"/>
        <v>0</v>
      </c>
      <c r="DE163" s="20">
        <f t="shared" si="190"/>
        <v>0</v>
      </c>
      <c r="DF163" s="20">
        <f t="shared" si="191"/>
        <v>0</v>
      </c>
      <c r="DG163" s="106">
        <f t="shared" si="192"/>
        <v>0</v>
      </c>
      <c r="DH163" s="143"/>
      <c r="DI163" s="20">
        <f t="shared" si="193"/>
        <v>0</v>
      </c>
      <c r="DJ163" s="20">
        <f t="shared" si="194"/>
        <v>0</v>
      </c>
      <c r="DK163" s="20">
        <f t="shared" si="195"/>
        <v>0</v>
      </c>
      <c r="DL163" s="143"/>
      <c r="DM163" s="20">
        <f t="shared" si="196"/>
        <v>0</v>
      </c>
      <c r="DN163" s="20">
        <f t="shared" si="197"/>
        <v>0</v>
      </c>
      <c r="DO163" s="106">
        <f t="shared" si="198"/>
        <v>0</v>
      </c>
      <c r="DP163" s="20">
        <f t="shared" si="199"/>
        <v>0</v>
      </c>
      <c r="DR163" s="31">
        <f t="shared" si="244"/>
        <v>154</v>
      </c>
      <c r="DS163" s="26">
        <f t="shared" si="245"/>
        <v>154.5</v>
      </c>
      <c r="DT163" s="101">
        <f t="shared" si="200"/>
        <v>0</v>
      </c>
      <c r="DU163" s="101">
        <f t="shared" si="201"/>
        <v>0</v>
      </c>
      <c r="DV163" s="101">
        <f t="shared" si="202"/>
        <v>0</v>
      </c>
      <c r="DW163" s="102">
        <f t="shared" si="246"/>
        <v>20.57</v>
      </c>
      <c r="DX163" s="144"/>
      <c r="DY163" s="101">
        <f t="shared" si="247"/>
        <v>0</v>
      </c>
      <c r="DZ163" s="101">
        <f t="shared" si="248"/>
        <v>0</v>
      </c>
      <c r="EB163" s="84">
        <f>MODEL_DATA!B160</f>
        <v>154</v>
      </c>
      <c r="EC163" s="84">
        <f>MODEL_DATA!C160</f>
        <v>0</v>
      </c>
      <c r="ED163" s="84">
        <f>MODEL_DATA!D160</f>
        <v>0</v>
      </c>
      <c r="EE163" s="84">
        <f>MODEL_DATA!E160</f>
        <v>0</v>
      </c>
      <c r="EF163" s="84">
        <f>MODEL_DATA!F160</f>
        <v>0</v>
      </c>
      <c r="EG163" s="84">
        <f>MODEL_DATA!G160</f>
        <v>0</v>
      </c>
      <c r="EH163" s="84">
        <f>MODEL_DATA!H160</f>
        <v>0</v>
      </c>
      <c r="EI163" s="84">
        <f>MODEL_DATA!I160</f>
        <v>0</v>
      </c>
      <c r="EJ163" s="99">
        <f>MODEL_DATA!J160</f>
        <v>0</v>
      </c>
      <c r="EK163" s="84">
        <f>MODEL_DATA!K160</f>
        <v>0</v>
      </c>
      <c r="EL163" s="84">
        <f>MODEL_DATA!L160</f>
        <v>0</v>
      </c>
      <c r="EM163" s="99">
        <f>MODEL_DATA!M160</f>
        <v>0</v>
      </c>
      <c r="EN163" s="84">
        <f>MODEL_DATA!N160</f>
        <v>0</v>
      </c>
      <c r="EO163" s="84">
        <f>MODEL_DATA!O160</f>
        <v>0</v>
      </c>
      <c r="EP163" s="84">
        <f>MODEL_DATA!P160</f>
        <v>0</v>
      </c>
      <c r="EQ163" s="84">
        <f>MODEL_DATA!Q160</f>
        <v>20.57</v>
      </c>
      <c r="ER163" s="84">
        <f>MODEL_DATA!R160</f>
        <v>4.09</v>
      </c>
      <c r="ES163" s="84">
        <f>MODEL_DATA!S160</f>
        <v>0</v>
      </c>
      <c r="ET163" s="84">
        <f>MODEL_DATA!T160</f>
        <v>0</v>
      </c>
      <c r="EU163" s="99">
        <f>MODEL_DATA!U160</f>
        <v>0</v>
      </c>
      <c r="EV163" s="84">
        <f>MODEL_DATA!V160</f>
        <v>0</v>
      </c>
    </row>
    <row r="164" spans="32:152" x14ac:dyDescent="0.25">
      <c r="AF164" s="32">
        <f t="shared" si="175"/>
        <v>308</v>
      </c>
      <c r="AG164" s="61">
        <f t="shared" si="203"/>
        <v>0</v>
      </c>
      <c r="AH164" s="63">
        <f>INDEX(Obs_Time!$D$11:$T$211,  MATCH($AF164, Obs_Time!$B$11:$B$211, 0), MATCH(AH$4, Obs_Time!$D$3:$T$3, 0) )</f>
        <v>0</v>
      </c>
      <c r="AI164" s="61">
        <f t="shared" si="204"/>
        <v>0</v>
      </c>
      <c r="AJ164" s="63">
        <f>INDEX(Obs_Time!$D$11:$T$211,  MATCH($AF164, Obs_Time!$B$11:$B$211, 0), MATCH(AJ$4, Obs_Time!$D$3:$T$3, 0) )</f>
        <v>0</v>
      </c>
      <c r="AK164" s="61">
        <f t="shared" si="205"/>
        <v>0</v>
      </c>
      <c r="AL164" s="63">
        <f>INDEX(Obs_Time!$D$11:$T$211,  MATCH($AF164, Obs_Time!$B$11:$B$211, 0), MATCH(AL$4, Obs_Time!$D$3:$T$3, 0) )</f>
        <v>0</v>
      </c>
      <c r="AM164" s="61">
        <f t="shared" si="206"/>
        <v>0</v>
      </c>
      <c r="AN164" s="63">
        <f>INDEX(Obs_Time!$D$11:$T$211,  MATCH($AF164, Obs_Time!$B$11:$B$211, 0), MATCH(AN$4, Obs_Time!$D$3:$T$3, 0) )</f>
        <v>0</v>
      </c>
      <c r="AO164" s="61">
        <f t="shared" si="207"/>
        <v>0</v>
      </c>
      <c r="AP164" s="63">
        <f>INDEX(Obs_Time!$D$11:$T$211,  MATCH($AF164, Obs_Time!$B$11:$B$211, 0), MATCH(AP$4, Obs_Time!$D$3:$T$3, 0) )</f>
        <v>0</v>
      </c>
      <c r="AQ164" s="61">
        <f t="shared" si="208"/>
        <v>0</v>
      </c>
      <c r="AR164" s="63">
        <f>INDEX(Obs_Time!$D$11:$T$211,  MATCH($AF164, Obs_Time!$B$11:$B$211, 0), MATCH(AR$4, Obs_Time!$D$3:$T$3, 0) )</f>
        <v>0</v>
      </c>
      <c r="AS164" s="61">
        <f t="shared" si="209"/>
        <v>0</v>
      </c>
      <c r="AT164" s="63">
        <f>INDEX(Obs_Time!$D$11:$T$211,  MATCH($AF164, Obs_Time!$B$11:$B$211, 0), MATCH(AT$4, Obs_Time!$D$3:$T$3, 0) )</f>
        <v>0</v>
      </c>
      <c r="AU164" s="61">
        <f t="shared" si="210"/>
        <v>0</v>
      </c>
      <c r="AV164" s="63">
        <f>INDEX(Obs_Time!$D$11:$T$211,  MATCH($AF164, Obs_Time!$B$11:$B$211, 0), MATCH(AV$4, Obs_Time!$D$3:$T$3, 0) )</f>
        <v>0</v>
      </c>
      <c r="AW164" s="61">
        <f t="shared" si="211"/>
        <v>0</v>
      </c>
      <c r="AX164" s="63">
        <f>INDEX(Obs_Time!$D$11:$T$211,  MATCH($AF164, Obs_Time!$B$11:$B$211, 0), MATCH(AX$4, Obs_Time!$D$3:$T$3, 0) )</f>
        <v>0</v>
      </c>
      <c r="AY164" s="61">
        <f t="shared" si="212"/>
        <v>0</v>
      </c>
      <c r="AZ164" s="63">
        <f>INDEX(Obs_Time!$D$11:$T$211,  MATCH($AF164, Obs_Time!$B$11:$B$211, 0), MATCH(AZ$4, Obs_Time!$D$3:$T$3, 0) )</f>
        <v>0</v>
      </c>
      <c r="BA164" s="61">
        <f t="shared" si="213"/>
        <v>0</v>
      </c>
      <c r="BB164" s="63">
        <f>INDEX(Obs_Time!$D$11:$T$211,  MATCH($AF164, Obs_Time!$B$11:$B$211, 0), MATCH(BB$4, Obs_Time!$D$3:$T$3, 0) )</f>
        <v>0</v>
      </c>
      <c r="BC164" s="61">
        <f t="shared" si="214"/>
        <v>0</v>
      </c>
      <c r="BD164" s="63">
        <f>INDEX(Obs_Time!$D$11:$T$211,  MATCH($AF164, Obs_Time!$B$11:$B$211, 0), MATCH(BD$4, Obs_Time!$D$3:$T$3, 0) )</f>
        <v>0</v>
      </c>
      <c r="BF164" s="31">
        <f t="shared" si="215"/>
        <v>310</v>
      </c>
      <c r="BG164" s="31">
        <f t="shared" si="216"/>
        <v>311</v>
      </c>
      <c r="BH164" s="57">
        <f t="shared" si="217"/>
        <v>0</v>
      </c>
      <c r="BI164" s="57">
        <f t="shared" si="218"/>
        <v>0</v>
      </c>
      <c r="BJ164" s="57">
        <f t="shared" si="219"/>
        <v>0</v>
      </c>
      <c r="BK164" s="58">
        <f t="shared" si="220"/>
        <v>0</v>
      </c>
      <c r="BL164" s="57">
        <f t="shared" si="221"/>
        <v>0</v>
      </c>
      <c r="BM164" s="57">
        <f t="shared" si="222"/>
        <v>0</v>
      </c>
      <c r="BN164" s="57">
        <f t="shared" si="223"/>
        <v>0</v>
      </c>
      <c r="BQ164" s="57">
        <f t="shared" si="224"/>
        <v>0</v>
      </c>
      <c r="BR164" s="57">
        <f t="shared" si="225"/>
        <v>0</v>
      </c>
      <c r="BS164" s="57">
        <f t="shared" si="226"/>
        <v>0</v>
      </c>
      <c r="BT164" s="57">
        <f t="shared" si="227"/>
        <v>0</v>
      </c>
      <c r="BU164" s="57">
        <f t="shared" si="228"/>
        <v>0</v>
      </c>
      <c r="BV164" s="57">
        <f t="shared" si="229"/>
        <v>0</v>
      </c>
      <c r="BW164" s="57">
        <f t="shared" si="230"/>
        <v>0</v>
      </c>
      <c r="BX164" s="58">
        <f t="shared" si="231"/>
        <v>0</v>
      </c>
      <c r="BY164" s="57">
        <f t="shared" si="232"/>
        <v>0</v>
      </c>
      <c r="BZ164" s="57">
        <f t="shared" si="233"/>
        <v>0</v>
      </c>
      <c r="CA164" s="58">
        <f t="shared" si="234"/>
        <v>0</v>
      </c>
      <c r="CB164" s="57">
        <f t="shared" si="235"/>
        <v>0</v>
      </c>
      <c r="CC164" s="57">
        <f t="shared" si="236"/>
        <v>0</v>
      </c>
      <c r="CD164" s="57">
        <f t="shared" si="237"/>
        <v>0</v>
      </c>
      <c r="CE164" s="57">
        <f t="shared" si="238"/>
        <v>0</v>
      </c>
      <c r="CF164" s="57">
        <f t="shared" si="239"/>
        <v>0</v>
      </c>
      <c r="CG164" s="57">
        <f t="shared" si="240"/>
        <v>0</v>
      </c>
      <c r="CH164" s="57">
        <f t="shared" si="241"/>
        <v>0</v>
      </c>
      <c r="CI164" s="58">
        <f t="shared" si="242"/>
        <v>0</v>
      </c>
      <c r="CJ164" s="57">
        <f t="shared" si="243"/>
        <v>0</v>
      </c>
      <c r="CL164" s="30">
        <f>Obs_Time!B166</f>
        <v>310</v>
      </c>
      <c r="CM164" s="26">
        <f t="shared" si="174"/>
        <v>311</v>
      </c>
      <c r="CN164" s="20">
        <f t="shared" si="176"/>
        <v>0</v>
      </c>
      <c r="CO164" s="20">
        <f t="shared" si="177"/>
        <v>0</v>
      </c>
      <c r="CP164" s="20">
        <f t="shared" si="178"/>
        <v>0</v>
      </c>
      <c r="CQ164" s="106">
        <f t="shared" si="179"/>
        <v>0</v>
      </c>
      <c r="CR164" s="143"/>
      <c r="CS164" s="20">
        <f t="shared" si="180"/>
        <v>0</v>
      </c>
      <c r="CT164" s="20">
        <f t="shared" si="181"/>
        <v>0</v>
      </c>
      <c r="CW164" s="20">
        <f t="shared" si="182"/>
        <v>0</v>
      </c>
      <c r="CX164" s="20">
        <f t="shared" si="183"/>
        <v>0</v>
      </c>
      <c r="CY164" s="20">
        <f t="shared" si="184"/>
        <v>0</v>
      </c>
      <c r="CZ164" s="20">
        <f t="shared" si="185"/>
        <v>0</v>
      </c>
      <c r="DA164" s="20">
        <f t="shared" si="186"/>
        <v>0</v>
      </c>
      <c r="DB164" s="20">
        <f t="shared" si="187"/>
        <v>0</v>
      </c>
      <c r="DC164" s="20">
        <f t="shared" si="188"/>
        <v>0</v>
      </c>
      <c r="DD164" s="106">
        <f t="shared" si="189"/>
        <v>0</v>
      </c>
      <c r="DE164" s="20">
        <f t="shared" si="190"/>
        <v>0</v>
      </c>
      <c r="DF164" s="20">
        <f t="shared" si="191"/>
        <v>0</v>
      </c>
      <c r="DG164" s="106">
        <f t="shared" si="192"/>
        <v>0</v>
      </c>
      <c r="DH164" s="143"/>
      <c r="DI164" s="20">
        <f t="shared" si="193"/>
        <v>0</v>
      </c>
      <c r="DJ164" s="20">
        <f t="shared" si="194"/>
        <v>0</v>
      </c>
      <c r="DK164" s="20">
        <f t="shared" si="195"/>
        <v>0</v>
      </c>
      <c r="DL164" s="143"/>
      <c r="DM164" s="20">
        <f t="shared" si="196"/>
        <v>0</v>
      </c>
      <c r="DN164" s="20">
        <f t="shared" si="197"/>
        <v>0</v>
      </c>
      <c r="DO164" s="106">
        <f t="shared" si="198"/>
        <v>0</v>
      </c>
      <c r="DP164" s="20">
        <f t="shared" si="199"/>
        <v>0</v>
      </c>
      <c r="DR164" s="31">
        <f t="shared" si="244"/>
        <v>155</v>
      </c>
      <c r="DS164" s="26">
        <f t="shared" si="245"/>
        <v>155.5</v>
      </c>
      <c r="DT164" s="101">
        <f t="shared" si="200"/>
        <v>0</v>
      </c>
      <c r="DU164" s="101">
        <f t="shared" si="201"/>
        <v>0</v>
      </c>
      <c r="DV164" s="101">
        <f t="shared" si="202"/>
        <v>0</v>
      </c>
      <c r="DW164" s="102">
        <f t="shared" si="246"/>
        <v>7.71</v>
      </c>
      <c r="DX164" s="144"/>
      <c r="DY164" s="101">
        <f t="shared" si="247"/>
        <v>0</v>
      </c>
      <c r="DZ164" s="101">
        <f t="shared" si="248"/>
        <v>0</v>
      </c>
      <c r="EB164" s="84">
        <f>MODEL_DATA!B161</f>
        <v>155</v>
      </c>
      <c r="EC164" s="84">
        <f>MODEL_DATA!C161</f>
        <v>0</v>
      </c>
      <c r="ED164" s="84">
        <f>MODEL_DATA!D161</f>
        <v>0</v>
      </c>
      <c r="EE164" s="84">
        <f>MODEL_DATA!E161</f>
        <v>0</v>
      </c>
      <c r="EF164" s="84">
        <f>MODEL_DATA!F161</f>
        <v>0</v>
      </c>
      <c r="EG164" s="84">
        <f>MODEL_DATA!G161</f>
        <v>0</v>
      </c>
      <c r="EH164" s="84">
        <f>MODEL_DATA!H161</f>
        <v>0</v>
      </c>
      <c r="EI164" s="84">
        <f>MODEL_DATA!I161</f>
        <v>0</v>
      </c>
      <c r="EJ164" s="99">
        <f>MODEL_DATA!J161</f>
        <v>0</v>
      </c>
      <c r="EK164" s="84">
        <f>MODEL_DATA!K161</f>
        <v>0</v>
      </c>
      <c r="EL164" s="84">
        <f>MODEL_DATA!L161</f>
        <v>0</v>
      </c>
      <c r="EM164" s="99">
        <f>MODEL_DATA!M161</f>
        <v>0</v>
      </c>
      <c r="EN164" s="84">
        <f>MODEL_DATA!N161</f>
        <v>0</v>
      </c>
      <c r="EO164" s="84">
        <f>MODEL_DATA!O161</f>
        <v>0</v>
      </c>
      <c r="EP164" s="84">
        <f>MODEL_DATA!P161</f>
        <v>0</v>
      </c>
      <c r="EQ164" s="84">
        <f>MODEL_DATA!Q161</f>
        <v>7.71</v>
      </c>
      <c r="ER164" s="84">
        <f>MODEL_DATA!R161</f>
        <v>2.65</v>
      </c>
      <c r="ES164" s="84">
        <f>MODEL_DATA!S161</f>
        <v>0</v>
      </c>
      <c r="ET164" s="84">
        <f>MODEL_DATA!T161</f>
        <v>0</v>
      </c>
      <c r="EU164" s="99">
        <f>MODEL_DATA!U161</f>
        <v>0</v>
      </c>
      <c r="EV164" s="84">
        <f>MODEL_DATA!V161</f>
        <v>0</v>
      </c>
    </row>
    <row r="165" spans="32:152" x14ac:dyDescent="0.25">
      <c r="AF165" s="32">
        <f t="shared" si="175"/>
        <v>310</v>
      </c>
      <c r="AG165" s="61">
        <f t="shared" si="203"/>
        <v>0</v>
      </c>
      <c r="AH165" s="63">
        <f>INDEX(Obs_Time!$D$11:$T$211,  MATCH($AF165, Obs_Time!$B$11:$B$211, 0), MATCH(AH$4, Obs_Time!$D$3:$T$3, 0) )</f>
        <v>0</v>
      </c>
      <c r="AI165" s="61">
        <f t="shared" si="204"/>
        <v>0</v>
      </c>
      <c r="AJ165" s="63">
        <f>INDEX(Obs_Time!$D$11:$T$211,  MATCH($AF165, Obs_Time!$B$11:$B$211, 0), MATCH(AJ$4, Obs_Time!$D$3:$T$3, 0) )</f>
        <v>0</v>
      </c>
      <c r="AK165" s="61">
        <f t="shared" si="205"/>
        <v>0</v>
      </c>
      <c r="AL165" s="63">
        <f>INDEX(Obs_Time!$D$11:$T$211,  MATCH($AF165, Obs_Time!$B$11:$B$211, 0), MATCH(AL$4, Obs_Time!$D$3:$T$3, 0) )</f>
        <v>0</v>
      </c>
      <c r="AM165" s="61">
        <f t="shared" si="206"/>
        <v>0</v>
      </c>
      <c r="AN165" s="63">
        <f>INDEX(Obs_Time!$D$11:$T$211,  MATCH($AF165, Obs_Time!$B$11:$B$211, 0), MATCH(AN$4, Obs_Time!$D$3:$T$3, 0) )</f>
        <v>0</v>
      </c>
      <c r="AO165" s="61">
        <f t="shared" si="207"/>
        <v>0</v>
      </c>
      <c r="AP165" s="63">
        <f>INDEX(Obs_Time!$D$11:$T$211,  MATCH($AF165, Obs_Time!$B$11:$B$211, 0), MATCH(AP$4, Obs_Time!$D$3:$T$3, 0) )</f>
        <v>0</v>
      </c>
      <c r="AQ165" s="61">
        <f t="shared" si="208"/>
        <v>0</v>
      </c>
      <c r="AR165" s="63">
        <f>INDEX(Obs_Time!$D$11:$T$211,  MATCH($AF165, Obs_Time!$B$11:$B$211, 0), MATCH(AR$4, Obs_Time!$D$3:$T$3, 0) )</f>
        <v>0</v>
      </c>
      <c r="AS165" s="61">
        <f t="shared" si="209"/>
        <v>0</v>
      </c>
      <c r="AT165" s="63">
        <f>INDEX(Obs_Time!$D$11:$T$211,  MATCH($AF165, Obs_Time!$B$11:$B$211, 0), MATCH(AT$4, Obs_Time!$D$3:$T$3, 0) )</f>
        <v>0</v>
      </c>
      <c r="AU165" s="61">
        <f t="shared" si="210"/>
        <v>0</v>
      </c>
      <c r="AV165" s="63">
        <f>INDEX(Obs_Time!$D$11:$T$211,  MATCH($AF165, Obs_Time!$B$11:$B$211, 0), MATCH(AV$4, Obs_Time!$D$3:$T$3, 0) )</f>
        <v>0</v>
      </c>
      <c r="AW165" s="61">
        <f t="shared" si="211"/>
        <v>0</v>
      </c>
      <c r="AX165" s="63">
        <f>INDEX(Obs_Time!$D$11:$T$211,  MATCH($AF165, Obs_Time!$B$11:$B$211, 0), MATCH(AX$4, Obs_Time!$D$3:$T$3, 0) )</f>
        <v>0</v>
      </c>
      <c r="AY165" s="61">
        <f t="shared" si="212"/>
        <v>0</v>
      </c>
      <c r="AZ165" s="63">
        <f>INDEX(Obs_Time!$D$11:$T$211,  MATCH($AF165, Obs_Time!$B$11:$B$211, 0), MATCH(AZ$4, Obs_Time!$D$3:$T$3, 0) )</f>
        <v>0</v>
      </c>
      <c r="BA165" s="61">
        <f t="shared" si="213"/>
        <v>0</v>
      </c>
      <c r="BB165" s="63">
        <f>INDEX(Obs_Time!$D$11:$T$211,  MATCH($AF165, Obs_Time!$B$11:$B$211, 0), MATCH(BB$4, Obs_Time!$D$3:$T$3, 0) )</f>
        <v>0</v>
      </c>
      <c r="BC165" s="61">
        <f t="shared" si="214"/>
        <v>0</v>
      </c>
      <c r="BD165" s="63">
        <f>INDEX(Obs_Time!$D$11:$T$211,  MATCH($AF165, Obs_Time!$B$11:$B$211, 0), MATCH(BD$4, Obs_Time!$D$3:$T$3, 0) )</f>
        <v>0</v>
      </c>
      <c r="BF165" s="31">
        <f t="shared" si="215"/>
        <v>312</v>
      </c>
      <c r="BG165" s="31">
        <f t="shared" si="216"/>
        <v>313</v>
      </c>
      <c r="BH165" s="57">
        <f t="shared" si="217"/>
        <v>0</v>
      </c>
      <c r="BI165" s="57">
        <f t="shared" si="218"/>
        <v>0</v>
      </c>
      <c r="BJ165" s="57">
        <f t="shared" si="219"/>
        <v>0</v>
      </c>
      <c r="BK165" s="58">
        <f t="shared" si="220"/>
        <v>0</v>
      </c>
      <c r="BL165" s="57">
        <f t="shared" si="221"/>
        <v>0</v>
      </c>
      <c r="BM165" s="57">
        <f t="shared" si="222"/>
        <v>0</v>
      </c>
      <c r="BN165" s="57">
        <f t="shared" si="223"/>
        <v>0</v>
      </c>
      <c r="BQ165" s="57">
        <f t="shared" si="224"/>
        <v>0</v>
      </c>
      <c r="BR165" s="57">
        <f t="shared" si="225"/>
        <v>0</v>
      </c>
      <c r="BS165" s="57">
        <f t="shared" si="226"/>
        <v>0</v>
      </c>
      <c r="BT165" s="57">
        <f t="shared" si="227"/>
        <v>0</v>
      </c>
      <c r="BU165" s="57">
        <f t="shared" si="228"/>
        <v>0</v>
      </c>
      <c r="BV165" s="57">
        <f t="shared" si="229"/>
        <v>0</v>
      </c>
      <c r="BW165" s="57">
        <f t="shared" si="230"/>
        <v>0</v>
      </c>
      <c r="BX165" s="58">
        <f t="shared" si="231"/>
        <v>0</v>
      </c>
      <c r="BY165" s="57">
        <f t="shared" si="232"/>
        <v>0</v>
      </c>
      <c r="BZ165" s="57">
        <f t="shared" si="233"/>
        <v>0</v>
      </c>
      <c r="CA165" s="58">
        <f t="shared" si="234"/>
        <v>0</v>
      </c>
      <c r="CB165" s="57">
        <f t="shared" si="235"/>
        <v>0</v>
      </c>
      <c r="CC165" s="57">
        <f t="shared" si="236"/>
        <v>0</v>
      </c>
      <c r="CD165" s="57">
        <f t="shared" si="237"/>
        <v>0</v>
      </c>
      <c r="CE165" s="57">
        <f t="shared" si="238"/>
        <v>0</v>
      </c>
      <c r="CF165" s="57">
        <f t="shared" si="239"/>
        <v>0</v>
      </c>
      <c r="CG165" s="57">
        <f t="shared" si="240"/>
        <v>0</v>
      </c>
      <c r="CH165" s="57">
        <f t="shared" si="241"/>
        <v>0</v>
      </c>
      <c r="CI165" s="58">
        <f t="shared" si="242"/>
        <v>0</v>
      </c>
      <c r="CJ165" s="57">
        <f t="shared" si="243"/>
        <v>0</v>
      </c>
      <c r="CL165" s="30">
        <f>Obs_Time!B167</f>
        <v>312</v>
      </c>
      <c r="CM165" s="26">
        <f t="shared" si="174"/>
        <v>313</v>
      </c>
      <c r="CN165" s="20">
        <f t="shared" si="176"/>
        <v>0</v>
      </c>
      <c r="CO165" s="20">
        <f t="shared" si="177"/>
        <v>0</v>
      </c>
      <c r="CP165" s="20">
        <f t="shared" si="178"/>
        <v>0</v>
      </c>
      <c r="CQ165" s="106">
        <f t="shared" si="179"/>
        <v>0</v>
      </c>
      <c r="CR165" s="143"/>
      <c r="CS165" s="20">
        <f t="shared" si="180"/>
        <v>0</v>
      </c>
      <c r="CT165" s="20">
        <f t="shared" si="181"/>
        <v>0</v>
      </c>
      <c r="CW165" s="20">
        <f t="shared" si="182"/>
        <v>0</v>
      </c>
      <c r="CX165" s="20">
        <f t="shared" si="183"/>
        <v>0</v>
      </c>
      <c r="CY165" s="20">
        <f t="shared" si="184"/>
        <v>0</v>
      </c>
      <c r="CZ165" s="20">
        <f t="shared" si="185"/>
        <v>0</v>
      </c>
      <c r="DA165" s="20">
        <f t="shared" si="186"/>
        <v>0</v>
      </c>
      <c r="DB165" s="20">
        <f t="shared" si="187"/>
        <v>0</v>
      </c>
      <c r="DC165" s="20">
        <f t="shared" si="188"/>
        <v>0</v>
      </c>
      <c r="DD165" s="106">
        <f t="shared" si="189"/>
        <v>0</v>
      </c>
      <c r="DE165" s="20">
        <f t="shared" si="190"/>
        <v>0</v>
      </c>
      <c r="DF165" s="20">
        <f t="shared" si="191"/>
        <v>0</v>
      </c>
      <c r="DG165" s="106">
        <f t="shared" si="192"/>
        <v>0</v>
      </c>
      <c r="DH165" s="143"/>
      <c r="DI165" s="20">
        <f t="shared" si="193"/>
        <v>0</v>
      </c>
      <c r="DJ165" s="20">
        <f t="shared" si="194"/>
        <v>0</v>
      </c>
      <c r="DK165" s="20">
        <f t="shared" si="195"/>
        <v>0</v>
      </c>
      <c r="DL165" s="143"/>
      <c r="DM165" s="20">
        <f t="shared" si="196"/>
        <v>0</v>
      </c>
      <c r="DN165" s="20">
        <f t="shared" si="197"/>
        <v>0</v>
      </c>
      <c r="DO165" s="106">
        <f t="shared" si="198"/>
        <v>0</v>
      </c>
      <c r="DP165" s="20">
        <f t="shared" si="199"/>
        <v>0</v>
      </c>
      <c r="DR165" s="31">
        <f t="shared" si="244"/>
        <v>156</v>
      </c>
      <c r="DS165" s="26">
        <f t="shared" si="245"/>
        <v>156.5</v>
      </c>
      <c r="DT165" s="101">
        <f t="shared" si="200"/>
        <v>0</v>
      </c>
      <c r="DU165" s="101">
        <f t="shared" si="201"/>
        <v>0</v>
      </c>
      <c r="DV165" s="101">
        <f t="shared" si="202"/>
        <v>0</v>
      </c>
      <c r="DW165" s="102">
        <f t="shared" si="246"/>
        <v>8.34</v>
      </c>
      <c r="DX165" s="144"/>
      <c r="DY165" s="101">
        <f t="shared" si="247"/>
        <v>0</v>
      </c>
      <c r="DZ165" s="101">
        <f t="shared" si="248"/>
        <v>0</v>
      </c>
      <c r="EB165" s="84">
        <f>MODEL_DATA!B162</f>
        <v>156</v>
      </c>
      <c r="EC165" s="84">
        <f>MODEL_DATA!C162</f>
        <v>0</v>
      </c>
      <c r="ED165" s="84">
        <f>MODEL_DATA!D162</f>
        <v>0</v>
      </c>
      <c r="EE165" s="84">
        <f>MODEL_DATA!E162</f>
        <v>0</v>
      </c>
      <c r="EF165" s="84">
        <f>MODEL_DATA!F162</f>
        <v>0</v>
      </c>
      <c r="EG165" s="84">
        <f>MODEL_DATA!G162</f>
        <v>0</v>
      </c>
      <c r="EH165" s="84">
        <f>MODEL_DATA!H162</f>
        <v>0</v>
      </c>
      <c r="EI165" s="84">
        <f>MODEL_DATA!I162</f>
        <v>0</v>
      </c>
      <c r="EJ165" s="99">
        <f>MODEL_DATA!J162</f>
        <v>0</v>
      </c>
      <c r="EK165" s="84">
        <f>MODEL_DATA!K162</f>
        <v>0</v>
      </c>
      <c r="EL165" s="84">
        <f>MODEL_DATA!L162</f>
        <v>0</v>
      </c>
      <c r="EM165" s="99">
        <f>MODEL_DATA!M162</f>
        <v>0</v>
      </c>
      <c r="EN165" s="84">
        <f>MODEL_DATA!N162</f>
        <v>0</v>
      </c>
      <c r="EO165" s="84">
        <f>MODEL_DATA!O162</f>
        <v>0</v>
      </c>
      <c r="EP165" s="84">
        <f>MODEL_DATA!P162</f>
        <v>0</v>
      </c>
      <c r="EQ165" s="84">
        <f>MODEL_DATA!Q162</f>
        <v>8.34</v>
      </c>
      <c r="ER165" s="84">
        <f>MODEL_DATA!R162</f>
        <v>2.65</v>
      </c>
      <c r="ES165" s="84">
        <f>MODEL_DATA!S162</f>
        <v>0</v>
      </c>
      <c r="ET165" s="84">
        <f>MODEL_DATA!T162</f>
        <v>0</v>
      </c>
      <c r="EU165" s="99">
        <f>MODEL_DATA!U162</f>
        <v>0</v>
      </c>
      <c r="EV165" s="84">
        <f>MODEL_DATA!V162</f>
        <v>0</v>
      </c>
    </row>
    <row r="166" spans="32:152" x14ac:dyDescent="0.25">
      <c r="AF166" s="32">
        <f t="shared" si="175"/>
        <v>312</v>
      </c>
      <c r="AG166" s="61">
        <f t="shared" si="203"/>
        <v>0</v>
      </c>
      <c r="AH166" s="63">
        <f>INDEX(Obs_Time!$D$11:$T$211,  MATCH($AF166, Obs_Time!$B$11:$B$211, 0), MATCH(AH$4, Obs_Time!$D$3:$T$3, 0) )</f>
        <v>0</v>
      </c>
      <c r="AI166" s="61">
        <f t="shared" si="204"/>
        <v>0</v>
      </c>
      <c r="AJ166" s="63">
        <f>INDEX(Obs_Time!$D$11:$T$211,  MATCH($AF166, Obs_Time!$B$11:$B$211, 0), MATCH(AJ$4, Obs_Time!$D$3:$T$3, 0) )</f>
        <v>0</v>
      </c>
      <c r="AK166" s="61">
        <f t="shared" si="205"/>
        <v>0</v>
      </c>
      <c r="AL166" s="63">
        <f>INDEX(Obs_Time!$D$11:$T$211,  MATCH($AF166, Obs_Time!$B$11:$B$211, 0), MATCH(AL$4, Obs_Time!$D$3:$T$3, 0) )</f>
        <v>0</v>
      </c>
      <c r="AM166" s="61">
        <f t="shared" si="206"/>
        <v>0</v>
      </c>
      <c r="AN166" s="63">
        <f>INDEX(Obs_Time!$D$11:$T$211,  MATCH($AF166, Obs_Time!$B$11:$B$211, 0), MATCH(AN$4, Obs_Time!$D$3:$T$3, 0) )</f>
        <v>0</v>
      </c>
      <c r="AO166" s="61">
        <f t="shared" si="207"/>
        <v>0</v>
      </c>
      <c r="AP166" s="63">
        <f>INDEX(Obs_Time!$D$11:$T$211,  MATCH($AF166, Obs_Time!$B$11:$B$211, 0), MATCH(AP$4, Obs_Time!$D$3:$T$3, 0) )</f>
        <v>0</v>
      </c>
      <c r="AQ166" s="61">
        <f t="shared" si="208"/>
        <v>0</v>
      </c>
      <c r="AR166" s="63">
        <f>INDEX(Obs_Time!$D$11:$T$211,  MATCH($AF166, Obs_Time!$B$11:$B$211, 0), MATCH(AR$4, Obs_Time!$D$3:$T$3, 0) )</f>
        <v>0</v>
      </c>
      <c r="AS166" s="61">
        <f t="shared" si="209"/>
        <v>0</v>
      </c>
      <c r="AT166" s="63">
        <f>INDEX(Obs_Time!$D$11:$T$211,  MATCH($AF166, Obs_Time!$B$11:$B$211, 0), MATCH(AT$4, Obs_Time!$D$3:$T$3, 0) )</f>
        <v>0</v>
      </c>
      <c r="AU166" s="61">
        <f t="shared" si="210"/>
        <v>0</v>
      </c>
      <c r="AV166" s="63">
        <f>INDEX(Obs_Time!$D$11:$T$211,  MATCH($AF166, Obs_Time!$B$11:$B$211, 0), MATCH(AV$4, Obs_Time!$D$3:$T$3, 0) )</f>
        <v>0</v>
      </c>
      <c r="AW166" s="61">
        <f t="shared" si="211"/>
        <v>0</v>
      </c>
      <c r="AX166" s="63">
        <f>INDEX(Obs_Time!$D$11:$T$211,  MATCH($AF166, Obs_Time!$B$11:$B$211, 0), MATCH(AX$4, Obs_Time!$D$3:$T$3, 0) )</f>
        <v>0</v>
      </c>
      <c r="AY166" s="61">
        <f t="shared" si="212"/>
        <v>0</v>
      </c>
      <c r="AZ166" s="63">
        <f>INDEX(Obs_Time!$D$11:$T$211,  MATCH($AF166, Obs_Time!$B$11:$B$211, 0), MATCH(AZ$4, Obs_Time!$D$3:$T$3, 0) )</f>
        <v>0</v>
      </c>
      <c r="BA166" s="61">
        <f t="shared" si="213"/>
        <v>0</v>
      </c>
      <c r="BB166" s="63">
        <f>INDEX(Obs_Time!$D$11:$T$211,  MATCH($AF166, Obs_Time!$B$11:$B$211, 0), MATCH(BB$4, Obs_Time!$D$3:$T$3, 0) )</f>
        <v>0</v>
      </c>
      <c r="BC166" s="61">
        <f t="shared" si="214"/>
        <v>0</v>
      </c>
      <c r="BD166" s="63">
        <f>INDEX(Obs_Time!$D$11:$T$211,  MATCH($AF166, Obs_Time!$B$11:$B$211, 0), MATCH(BD$4, Obs_Time!$D$3:$T$3, 0) )</f>
        <v>0</v>
      </c>
      <c r="BF166" s="31">
        <f t="shared" si="215"/>
        <v>314</v>
      </c>
      <c r="BG166" s="31">
        <f t="shared" si="216"/>
        <v>315</v>
      </c>
      <c r="BH166" s="57">
        <f t="shared" si="217"/>
        <v>0</v>
      </c>
      <c r="BI166" s="57">
        <f t="shared" si="218"/>
        <v>0</v>
      </c>
      <c r="BJ166" s="57">
        <f t="shared" si="219"/>
        <v>0</v>
      </c>
      <c r="BK166" s="58">
        <f t="shared" si="220"/>
        <v>0</v>
      </c>
      <c r="BL166" s="57">
        <f t="shared" si="221"/>
        <v>0</v>
      </c>
      <c r="BM166" s="57">
        <f t="shared" si="222"/>
        <v>0</v>
      </c>
      <c r="BN166" s="57">
        <f t="shared" si="223"/>
        <v>0</v>
      </c>
      <c r="BQ166" s="57">
        <f t="shared" si="224"/>
        <v>0</v>
      </c>
      <c r="BR166" s="57">
        <f t="shared" si="225"/>
        <v>0</v>
      </c>
      <c r="BS166" s="57">
        <f t="shared" si="226"/>
        <v>0</v>
      </c>
      <c r="BT166" s="57">
        <f t="shared" si="227"/>
        <v>0</v>
      </c>
      <c r="BU166" s="57">
        <f t="shared" si="228"/>
        <v>0</v>
      </c>
      <c r="BV166" s="57">
        <f t="shared" si="229"/>
        <v>0</v>
      </c>
      <c r="BW166" s="57">
        <f t="shared" si="230"/>
        <v>0</v>
      </c>
      <c r="BX166" s="58">
        <f t="shared" si="231"/>
        <v>0</v>
      </c>
      <c r="BY166" s="57">
        <f t="shared" si="232"/>
        <v>0</v>
      </c>
      <c r="BZ166" s="57">
        <f t="shared" si="233"/>
        <v>0</v>
      </c>
      <c r="CA166" s="58">
        <f t="shared" si="234"/>
        <v>0</v>
      </c>
      <c r="CB166" s="57">
        <f t="shared" si="235"/>
        <v>0</v>
      </c>
      <c r="CC166" s="57">
        <f t="shared" si="236"/>
        <v>0</v>
      </c>
      <c r="CD166" s="57">
        <f t="shared" si="237"/>
        <v>0</v>
      </c>
      <c r="CE166" s="57">
        <f t="shared" si="238"/>
        <v>0</v>
      </c>
      <c r="CF166" s="57">
        <f t="shared" si="239"/>
        <v>0</v>
      </c>
      <c r="CG166" s="57">
        <f t="shared" si="240"/>
        <v>0</v>
      </c>
      <c r="CH166" s="57">
        <f t="shared" si="241"/>
        <v>0</v>
      </c>
      <c r="CI166" s="58">
        <f t="shared" si="242"/>
        <v>0</v>
      </c>
      <c r="CJ166" s="57">
        <f t="shared" si="243"/>
        <v>0</v>
      </c>
      <c r="CL166" s="30">
        <f>Obs_Time!B168</f>
        <v>314</v>
      </c>
      <c r="CM166" s="26">
        <f t="shared" si="174"/>
        <v>315</v>
      </c>
      <c r="CN166" s="20">
        <f t="shared" si="176"/>
        <v>0</v>
      </c>
      <c r="CO166" s="20">
        <f t="shared" si="177"/>
        <v>0</v>
      </c>
      <c r="CP166" s="20">
        <f t="shared" si="178"/>
        <v>0</v>
      </c>
      <c r="CQ166" s="106">
        <f t="shared" si="179"/>
        <v>0</v>
      </c>
      <c r="CR166" s="143"/>
      <c r="CS166" s="20">
        <f t="shared" si="180"/>
        <v>0</v>
      </c>
      <c r="CT166" s="20">
        <f t="shared" si="181"/>
        <v>0</v>
      </c>
      <c r="CW166" s="20">
        <f t="shared" si="182"/>
        <v>0</v>
      </c>
      <c r="CX166" s="20">
        <f t="shared" si="183"/>
        <v>0</v>
      </c>
      <c r="CY166" s="20">
        <f t="shared" si="184"/>
        <v>0</v>
      </c>
      <c r="CZ166" s="20">
        <f t="shared" si="185"/>
        <v>0</v>
      </c>
      <c r="DA166" s="20">
        <f t="shared" si="186"/>
        <v>0</v>
      </c>
      <c r="DB166" s="20">
        <f t="shared" si="187"/>
        <v>0</v>
      </c>
      <c r="DC166" s="20">
        <f t="shared" si="188"/>
        <v>0</v>
      </c>
      <c r="DD166" s="106">
        <f t="shared" si="189"/>
        <v>0</v>
      </c>
      <c r="DE166" s="20">
        <f t="shared" si="190"/>
        <v>0</v>
      </c>
      <c r="DF166" s="20">
        <f t="shared" si="191"/>
        <v>0</v>
      </c>
      <c r="DG166" s="106">
        <f t="shared" si="192"/>
        <v>0</v>
      </c>
      <c r="DH166" s="143"/>
      <c r="DI166" s="20">
        <f t="shared" si="193"/>
        <v>0</v>
      </c>
      <c r="DJ166" s="20">
        <f t="shared" si="194"/>
        <v>0</v>
      </c>
      <c r="DK166" s="20">
        <f t="shared" si="195"/>
        <v>0</v>
      </c>
      <c r="DL166" s="143"/>
      <c r="DM166" s="20">
        <f t="shared" si="196"/>
        <v>0</v>
      </c>
      <c r="DN166" s="20">
        <f t="shared" si="197"/>
        <v>0</v>
      </c>
      <c r="DO166" s="106">
        <f t="shared" si="198"/>
        <v>0</v>
      </c>
      <c r="DP166" s="20">
        <f t="shared" si="199"/>
        <v>0</v>
      </c>
      <c r="DR166" s="31">
        <f t="shared" si="244"/>
        <v>157</v>
      </c>
      <c r="DS166" s="26">
        <f t="shared" si="245"/>
        <v>157.5</v>
      </c>
      <c r="DT166" s="101">
        <f t="shared" si="200"/>
        <v>0</v>
      </c>
      <c r="DU166" s="101">
        <f t="shared" si="201"/>
        <v>0</v>
      </c>
      <c r="DV166" s="101">
        <f t="shared" si="202"/>
        <v>0</v>
      </c>
      <c r="DW166" s="102">
        <f t="shared" si="246"/>
        <v>7.34</v>
      </c>
      <c r="DX166" s="144"/>
      <c r="DY166" s="101">
        <f t="shared" si="247"/>
        <v>0</v>
      </c>
      <c r="DZ166" s="101">
        <f t="shared" si="248"/>
        <v>0</v>
      </c>
      <c r="EB166" s="84">
        <f>MODEL_DATA!B163</f>
        <v>157</v>
      </c>
      <c r="EC166" s="84">
        <f>MODEL_DATA!C163</f>
        <v>0</v>
      </c>
      <c r="ED166" s="84">
        <f>MODEL_DATA!D163</f>
        <v>0</v>
      </c>
      <c r="EE166" s="84">
        <f>MODEL_DATA!E163</f>
        <v>0</v>
      </c>
      <c r="EF166" s="84">
        <f>MODEL_DATA!F163</f>
        <v>0</v>
      </c>
      <c r="EG166" s="84">
        <f>MODEL_DATA!G163</f>
        <v>0</v>
      </c>
      <c r="EH166" s="84">
        <f>MODEL_DATA!H163</f>
        <v>0</v>
      </c>
      <c r="EI166" s="84">
        <f>MODEL_DATA!I163</f>
        <v>0</v>
      </c>
      <c r="EJ166" s="99">
        <f>MODEL_DATA!J163</f>
        <v>0</v>
      </c>
      <c r="EK166" s="84">
        <f>MODEL_DATA!K163</f>
        <v>0</v>
      </c>
      <c r="EL166" s="84">
        <f>MODEL_DATA!L163</f>
        <v>0</v>
      </c>
      <c r="EM166" s="99">
        <f>MODEL_DATA!M163</f>
        <v>0</v>
      </c>
      <c r="EN166" s="84">
        <f>MODEL_DATA!N163</f>
        <v>0</v>
      </c>
      <c r="EO166" s="84">
        <f>MODEL_DATA!O163</f>
        <v>0</v>
      </c>
      <c r="EP166" s="84">
        <f>MODEL_DATA!P163</f>
        <v>0</v>
      </c>
      <c r="EQ166" s="84">
        <f>MODEL_DATA!Q163</f>
        <v>7.34</v>
      </c>
      <c r="ER166" s="84">
        <f>MODEL_DATA!R163</f>
        <v>1.51</v>
      </c>
      <c r="ES166" s="84">
        <f>MODEL_DATA!S163</f>
        <v>0</v>
      </c>
      <c r="ET166" s="84">
        <f>MODEL_DATA!T163</f>
        <v>0</v>
      </c>
      <c r="EU166" s="99">
        <f>MODEL_DATA!U163</f>
        <v>0</v>
      </c>
      <c r="EV166" s="84">
        <f>MODEL_DATA!V163</f>
        <v>0</v>
      </c>
    </row>
    <row r="167" spans="32:152" x14ac:dyDescent="0.25">
      <c r="AF167" s="32">
        <f t="shared" si="175"/>
        <v>314</v>
      </c>
      <c r="AG167" s="61">
        <f t="shared" si="203"/>
        <v>0</v>
      </c>
      <c r="AH167" s="63">
        <f>INDEX(Obs_Time!$D$11:$T$211,  MATCH($AF167, Obs_Time!$B$11:$B$211, 0), MATCH(AH$4, Obs_Time!$D$3:$T$3, 0) )</f>
        <v>0</v>
      </c>
      <c r="AI167" s="61">
        <f t="shared" si="204"/>
        <v>0</v>
      </c>
      <c r="AJ167" s="63">
        <f>INDEX(Obs_Time!$D$11:$T$211,  MATCH($AF167, Obs_Time!$B$11:$B$211, 0), MATCH(AJ$4, Obs_Time!$D$3:$T$3, 0) )</f>
        <v>0</v>
      </c>
      <c r="AK167" s="61">
        <f t="shared" si="205"/>
        <v>0</v>
      </c>
      <c r="AL167" s="63">
        <f>INDEX(Obs_Time!$D$11:$T$211,  MATCH($AF167, Obs_Time!$B$11:$B$211, 0), MATCH(AL$4, Obs_Time!$D$3:$T$3, 0) )</f>
        <v>0</v>
      </c>
      <c r="AM167" s="61">
        <f t="shared" si="206"/>
        <v>0</v>
      </c>
      <c r="AN167" s="63">
        <f>INDEX(Obs_Time!$D$11:$T$211,  MATCH($AF167, Obs_Time!$B$11:$B$211, 0), MATCH(AN$4, Obs_Time!$D$3:$T$3, 0) )</f>
        <v>0</v>
      </c>
      <c r="AO167" s="61">
        <f t="shared" si="207"/>
        <v>0</v>
      </c>
      <c r="AP167" s="63">
        <f>INDEX(Obs_Time!$D$11:$T$211,  MATCH($AF167, Obs_Time!$B$11:$B$211, 0), MATCH(AP$4, Obs_Time!$D$3:$T$3, 0) )</f>
        <v>0</v>
      </c>
      <c r="AQ167" s="61">
        <f t="shared" si="208"/>
        <v>0</v>
      </c>
      <c r="AR167" s="63">
        <f>INDEX(Obs_Time!$D$11:$T$211,  MATCH($AF167, Obs_Time!$B$11:$B$211, 0), MATCH(AR$4, Obs_Time!$D$3:$T$3, 0) )</f>
        <v>0</v>
      </c>
      <c r="AS167" s="61">
        <f t="shared" si="209"/>
        <v>0</v>
      </c>
      <c r="AT167" s="63">
        <f>INDEX(Obs_Time!$D$11:$T$211,  MATCH($AF167, Obs_Time!$B$11:$B$211, 0), MATCH(AT$4, Obs_Time!$D$3:$T$3, 0) )</f>
        <v>0</v>
      </c>
      <c r="AU167" s="61">
        <f t="shared" si="210"/>
        <v>0</v>
      </c>
      <c r="AV167" s="63">
        <f>INDEX(Obs_Time!$D$11:$T$211,  MATCH($AF167, Obs_Time!$B$11:$B$211, 0), MATCH(AV$4, Obs_Time!$D$3:$T$3, 0) )</f>
        <v>0</v>
      </c>
      <c r="AW167" s="61">
        <f t="shared" si="211"/>
        <v>0</v>
      </c>
      <c r="AX167" s="63">
        <f>INDEX(Obs_Time!$D$11:$T$211,  MATCH($AF167, Obs_Time!$B$11:$B$211, 0), MATCH(AX$4, Obs_Time!$D$3:$T$3, 0) )</f>
        <v>0</v>
      </c>
      <c r="AY167" s="61">
        <f t="shared" si="212"/>
        <v>0</v>
      </c>
      <c r="AZ167" s="63">
        <f>INDEX(Obs_Time!$D$11:$T$211,  MATCH($AF167, Obs_Time!$B$11:$B$211, 0), MATCH(AZ$4, Obs_Time!$D$3:$T$3, 0) )</f>
        <v>0</v>
      </c>
      <c r="BA167" s="61">
        <f t="shared" si="213"/>
        <v>0</v>
      </c>
      <c r="BB167" s="63">
        <f>INDEX(Obs_Time!$D$11:$T$211,  MATCH($AF167, Obs_Time!$B$11:$B$211, 0), MATCH(BB$4, Obs_Time!$D$3:$T$3, 0) )</f>
        <v>0</v>
      </c>
      <c r="BC167" s="61">
        <f t="shared" si="214"/>
        <v>0</v>
      </c>
      <c r="BD167" s="63">
        <f>INDEX(Obs_Time!$D$11:$T$211,  MATCH($AF167, Obs_Time!$B$11:$B$211, 0), MATCH(BD$4, Obs_Time!$D$3:$T$3, 0) )</f>
        <v>0</v>
      </c>
      <c r="BF167" s="31">
        <f t="shared" si="215"/>
        <v>316</v>
      </c>
      <c r="BG167" s="31">
        <f t="shared" si="216"/>
        <v>317</v>
      </c>
      <c r="BH167" s="57">
        <f t="shared" si="217"/>
        <v>0</v>
      </c>
      <c r="BI167" s="57">
        <f t="shared" si="218"/>
        <v>0</v>
      </c>
      <c r="BJ167" s="57">
        <f t="shared" si="219"/>
        <v>0</v>
      </c>
      <c r="BK167" s="58">
        <f t="shared" si="220"/>
        <v>0</v>
      </c>
      <c r="BL167" s="57">
        <f t="shared" si="221"/>
        <v>0</v>
      </c>
      <c r="BM167" s="57">
        <f t="shared" si="222"/>
        <v>0</v>
      </c>
      <c r="BN167" s="57">
        <f t="shared" si="223"/>
        <v>0</v>
      </c>
      <c r="BQ167" s="57">
        <f t="shared" si="224"/>
        <v>0</v>
      </c>
      <c r="BR167" s="57">
        <f t="shared" si="225"/>
        <v>0</v>
      </c>
      <c r="BS167" s="57">
        <f t="shared" si="226"/>
        <v>0</v>
      </c>
      <c r="BT167" s="57">
        <f t="shared" si="227"/>
        <v>0</v>
      </c>
      <c r="BU167" s="57">
        <f t="shared" si="228"/>
        <v>0</v>
      </c>
      <c r="BV167" s="57">
        <f t="shared" si="229"/>
        <v>0</v>
      </c>
      <c r="BW167" s="57">
        <f t="shared" si="230"/>
        <v>0</v>
      </c>
      <c r="BX167" s="58">
        <f t="shared" si="231"/>
        <v>0</v>
      </c>
      <c r="BY167" s="57">
        <f t="shared" si="232"/>
        <v>0</v>
      </c>
      <c r="BZ167" s="57">
        <f t="shared" si="233"/>
        <v>0</v>
      </c>
      <c r="CA167" s="58">
        <f t="shared" si="234"/>
        <v>0</v>
      </c>
      <c r="CB167" s="57">
        <f t="shared" si="235"/>
        <v>0</v>
      </c>
      <c r="CC167" s="57">
        <f t="shared" si="236"/>
        <v>0</v>
      </c>
      <c r="CD167" s="57">
        <f t="shared" si="237"/>
        <v>0</v>
      </c>
      <c r="CE167" s="57">
        <f t="shared" si="238"/>
        <v>0</v>
      </c>
      <c r="CF167" s="57">
        <f t="shared" si="239"/>
        <v>0</v>
      </c>
      <c r="CG167" s="57">
        <f t="shared" si="240"/>
        <v>0</v>
      </c>
      <c r="CH167" s="57">
        <f t="shared" si="241"/>
        <v>0</v>
      </c>
      <c r="CI167" s="58">
        <f t="shared" si="242"/>
        <v>0</v>
      </c>
      <c r="CJ167" s="57">
        <f t="shared" si="243"/>
        <v>0</v>
      </c>
      <c r="CL167" s="30">
        <f>Obs_Time!B169</f>
        <v>316</v>
      </c>
      <c r="CM167" s="26">
        <f t="shared" si="174"/>
        <v>317</v>
      </c>
      <c r="CN167" s="20">
        <f t="shared" si="176"/>
        <v>0</v>
      </c>
      <c r="CO167" s="20">
        <f t="shared" si="177"/>
        <v>0</v>
      </c>
      <c r="CP167" s="20">
        <f t="shared" si="178"/>
        <v>0</v>
      </c>
      <c r="CQ167" s="106">
        <f t="shared" si="179"/>
        <v>0</v>
      </c>
      <c r="CR167" s="143"/>
      <c r="CS167" s="20">
        <f t="shared" si="180"/>
        <v>0</v>
      </c>
      <c r="CT167" s="20">
        <f t="shared" si="181"/>
        <v>0</v>
      </c>
      <c r="CW167" s="20">
        <f t="shared" si="182"/>
        <v>0</v>
      </c>
      <c r="CX167" s="20">
        <f t="shared" si="183"/>
        <v>0</v>
      </c>
      <c r="CY167" s="20">
        <f t="shared" si="184"/>
        <v>0</v>
      </c>
      <c r="CZ167" s="20">
        <f t="shared" si="185"/>
        <v>0</v>
      </c>
      <c r="DA167" s="20">
        <f t="shared" si="186"/>
        <v>0</v>
      </c>
      <c r="DB167" s="20">
        <f t="shared" si="187"/>
        <v>0</v>
      </c>
      <c r="DC167" s="20">
        <f t="shared" si="188"/>
        <v>0</v>
      </c>
      <c r="DD167" s="106">
        <f t="shared" si="189"/>
        <v>0</v>
      </c>
      <c r="DE167" s="20">
        <f t="shared" si="190"/>
        <v>0</v>
      </c>
      <c r="DF167" s="20">
        <f t="shared" si="191"/>
        <v>0</v>
      </c>
      <c r="DG167" s="106">
        <f t="shared" si="192"/>
        <v>0</v>
      </c>
      <c r="DH167" s="143"/>
      <c r="DI167" s="20">
        <f t="shared" si="193"/>
        <v>0</v>
      </c>
      <c r="DJ167" s="20">
        <f t="shared" si="194"/>
        <v>0</v>
      </c>
      <c r="DK167" s="20">
        <f t="shared" si="195"/>
        <v>0</v>
      </c>
      <c r="DL167" s="143"/>
      <c r="DM167" s="20">
        <f t="shared" si="196"/>
        <v>0</v>
      </c>
      <c r="DN167" s="20">
        <f t="shared" si="197"/>
        <v>0</v>
      </c>
      <c r="DO167" s="106">
        <f t="shared" si="198"/>
        <v>0</v>
      </c>
      <c r="DP167" s="20">
        <f t="shared" si="199"/>
        <v>0</v>
      </c>
      <c r="DR167" s="31">
        <f t="shared" si="244"/>
        <v>158</v>
      </c>
      <c r="DS167" s="26">
        <f t="shared" si="245"/>
        <v>158.5</v>
      </c>
      <c r="DT167" s="101">
        <f t="shared" si="200"/>
        <v>0</v>
      </c>
      <c r="DU167" s="101">
        <f t="shared" si="201"/>
        <v>0</v>
      </c>
      <c r="DV167" s="101">
        <f t="shared" si="202"/>
        <v>0</v>
      </c>
      <c r="DW167" s="102">
        <f t="shared" si="246"/>
        <v>6.6</v>
      </c>
      <c r="DX167" s="144"/>
      <c r="DY167" s="101">
        <f t="shared" si="247"/>
        <v>0</v>
      </c>
      <c r="DZ167" s="101">
        <f t="shared" si="248"/>
        <v>0</v>
      </c>
      <c r="EB167" s="84">
        <f>MODEL_DATA!B164</f>
        <v>158</v>
      </c>
      <c r="EC167" s="84">
        <f>MODEL_DATA!C164</f>
        <v>0</v>
      </c>
      <c r="ED167" s="84">
        <f>MODEL_DATA!D164</f>
        <v>0</v>
      </c>
      <c r="EE167" s="84">
        <f>MODEL_DATA!E164</f>
        <v>0</v>
      </c>
      <c r="EF167" s="84">
        <f>MODEL_DATA!F164</f>
        <v>0</v>
      </c>
      <c r="EG167" s="84">
        <f>MODEL_DATA!G164</f>
        <v>0</v>
      </c>
      <c r="EH167" s="84">
        <f>MODEL_DATA!H164</f>
        <v>0</v>
      </c>
      <c r="EI167" s="84">
        <f>MODEL_DATA!I164</f>
        <v>0</v>
      </c>
      <c r="EJ167" s="99">
        <f>MODEL_DATA!J164</f>
        <v>0</v>
      </c>
      <c r="EK167" s="84">
        <f>MODEL_DATA!K164</f>
        <v>0</v>
      </c>
      <c r="EL167" s="84">
        <f>MODEL_DATA!L164</f>
        <v>0</v>
      </c>
      <c r="EM167" s="99">
        <f>MODEL_DATA!M164</f>
        <v>0</v>
      </c>
      <c r="EN167" s="84">
        <f>MODEL_DATA!N164</f>
        <v>0</v>
      </c>
      <c r="EO167" s="84">
        <f>MODEL_DATA!O164</f>
        <v>0</v>
      </c>
      <c r="EP167" s="84">
        <f>MODEL_DATA!P164</f>
        <v>0</v>
      </c>
      <c r="EQ167" s="84">
        <f>MODEL_DATA!Q164</f>
        <v>6.6</v>
      </c>
      <c r="ER167" s="84">
        <f>MODEL_DATA!R164</f>
        <v>1.73</v>
      </c>
      <c r="ES167" s="84">
        <f>MODEL_DATA!S164</f>
        <v>0</v>
      </c>
      <c r="ET167" s="84">
        <f>MODEL_DATA!T164</f>
        <v>0</v>
      </c>
      <c r="EU167" s="99">
        <f>MODEL_DATA!U164</f>
        <v>0</v>
      </c>
      <c r="EV167" s="84">
        <f>MODEL_DATA!V164</f>
        <v>0</v>
      </c>
    </row>
    <row r="168" spans="32:152" x14ac:dyDescent="0.25">
      <c r="AF168" s="32">
        <f t="shared" si="175"/>
        <v>316</v>
      </c>
      <c r="AG168" s="61">
        <f t="shared" si="203"/>
        <v>0</v>
      </c>
      <c r="AH168" s="63">
        <f>INDEX(Obs_Time!$D$11:$T$211,  MATCH($AF168, Obs_Time!$B$11:$B$211, 0), MATCH(AH$4, Obs_Time!$D$3:$T$3, 0) )</f>
        <v>0</v>
      </c>
      <c r="AI168" s="61">
        <f t="shared" si="204"/>
        <v>0</v>
      </c>
      <c r="AJ168" s="63">
        <f>INDEX(Obs_Time!$D$11:$T$211,  MATCH($AF168, Obs_Time!$B$11:$B$211, 0), MATCH(AJ$4, Obs_Time!$D$3:$T$3, 0) )</f>
        <v>0</v>
      </c>
      <c r="AK168" s="61">
        <f t="shared" si="205"/>
        <v>0</v>
      </c>
      <c r="AL168" s="63">
        <f>INDEX(Obs_Time!$D$11:$T$211,  MATCH($AF168, Obs_Time!$B$11:$B$211, 0), MATCH(AL$4, Obs_Time!$D$3:$T$3, 0) )</f>
        <v>0</v>
      </c>
      <c r="AM168" s="61">
        <f t="shared" si="206"/>
        <v>0</v>
      </c>
      <c r="AN168" s="63">
        <f>INDEX(Obs_Time!$D$11:$T$211,  MATCH($AF168, Obs_Time!$B$11:$B$211, 0), MATCH(AN$4, Obs_Time!$D$3:$T$3, 0) )</f>
        <v>0</v>
      </c>
      <c r="AO168" s="61">
        <f t="shared" si="207"/>
        <v>0</v>
      </c>
      <c r="AP168" s="63">
        <f>INDEX(Obs_Time!$D$11:$T$211,  MATCH($AF168, Obs_Time!$B$11:$B$211, 0), MATCH(AP$4, Obs_Time!$D$3:$T$3, 0) )</f>
        <v>0</v>
      </c>
      <c r="AQ168" s="61">
        <f t="shared" si="208"/>
        <v>0</v>
      </c>
      <c r="AR168" s="63">
        <f>INDEX(Obs_Time!$D$11:$T$211,  MATCH($AF168, Obs_Time!$B$11:$B$211, 0), MATCH(AR$4, Obs_Time!$D$3:$T$3, 0) )</f>
        <v>0</v>
      </c>
      <c r="AS168" s="61">
        <f t="shared" si="209"/>
        <v>0</v>
      </c>
      <c r="AT168" s="63">
        <f>INDEX(Obs_Time!$D$11:$T$211,  MATCH($AF168, Obs_Time!$B$11:$B$211, 0), MATCH(AT$4, Obs_Time!$D$3:$T$3, 0) )</f>
        <v>0</v>
      </c>
      <c r="AU168" s="61">
        <f t="shared" si="210"/>
        <v>0</v>
      </c>
      <c r="AV168" s="63">
        <f>INDEX(Obs_Time!$D$11:$T$211,  MATCH($AF168, Obs_Time!$B$11:$B$211, 0), MATCH(AV$4, Obs_Time!$D$3:$T$3, 0) )</f>
        <v>0</v>
      </c>
      <c r="AW168" s="61">
        <f t="shared" si="211"/>
        <v>0</v>
      </c>
      <c r="AX168" s="63">
        <f>INDEX(Obs_Time!$D$11:$T$211,  MATCH($AF168, Obs_Time!$B$11:$B$211, 0), MATCH(AX$4, Obs_Time!$D$3:$T$3, 0) )</f>
        <v>0</v>
      </c>
      <c r="AY168" s="61">
        <f t="shared" si="212"/>
        <v>0</v>
      </c>
      <c r="AZ168" s="63">
        <f>INDEX(Obs_Time!$D$11:$T$211,  MATCH($AF168, Obs_Time!$B$11:$B$211, 0), MATCH(AZ$4, Obs_Time!$D$3:$T$3, 0) )</f>
        <v>0</v>
      </c>
      <c r="BA168" s="61">
        <f t="shared" si="213"/>
        <v>0</v>
      </c>
      <c r="BB168" s="63">
        <f>INDEX(Obs_Time!$D$11:$T$211,  MATCH($AF168, Obs_Time!$B$11:$B$211, 0), MATCH(BB$4, Obs_Time!$D$3:$T$3, 0) )</f>
        <v>0</v>
      </c>
      <c r="BC168" s="61">
        <f t="shared" si="214"/>
        <v>0</v>
      </c>
      <c r="BD168" s="63">
        <f>INDEX(Obs_Time!$D$11:$T$211,  MATCH($AF168, Obs_Time!$B$11:$B$211, 0), MATCH(BD$4, Obs_Time!$D$3:$T$3, 0) )</f>
        <v>0</v>
      </c>
      <c r="BF168" s="31">
        <f t="shared" si="215"/>
        <v>318</v>
      </c>
      <c r="BG168" s="31">
        <f t="shared" si="216"/>
        <v>319</v>
      </c>
      <c r="BH168" s="57">
        <f t="shared" si="217"/>
        <v>0</v>
      </c>
      <c r="BI168" s="57">
        <f t="shared" si="218"/>
        <v>0</v>
      </c>
      <c r="BJ168" s="57">
        <f t="shared" si="219"/>
        <v>0</v>
      </c>
      <c r="BK168" s="58">
        <f t="shared" si="220"/>
        <v>0</v>
      </c>
      <c r="BL168" s="57">
        <f t="shared" si="221"/>
        <v>0</v>
      </c>
      <c r="BM168" s="57">
        <f t="shared" si="222"/>
        <v>0</v>
      </c>
      <c r="BN168" s="57">
        <f t="shared" si="223"/>
        <v>0</v>
      </c>
      <c r="BQ168" s="57">
        <f t="shared" si="224"/>
        <v>0</v>
      </c>
      <c r="BR168" s="57">
        <f t="shared" si="225"/>
        <v>0</v>
      </c>
      <c r="BS168" s="57">
        <f t="shared" si="226"/>
        <v>0</v>
      </c>
      <c r="BT168" s="57">
        <f t="shared" si="227"/>
        <v>0</v>
      </c>
      <c r="BU168" s="57">
        <f t="shared" si="228"/>
        <v>0</v>
      </c>
      <c r="BV168" s="57">
        <f t="shared" si="229"/>
        <v>0</v>
      </c>
      <c r="BW168" s="57">
        <f t="shared" si="230"/>
        <v>0</v>
      </c>
      <c r="BX168" s="58">
        <f t="shared" si="231"/>
        <v>0</v>
      </c>
      <c r="BY168" s="57">
        <f t="shared" si="232"/>
        <v>0</v>
      </c>
      <c r="BZ168" s="57">
        <f t="shared" si="233"/>
        <v>0</v>
      </c>
      <c r="CA168" s="58">
        <f t="shared" si="234"/>
        <v>0</v>
      </c>
      <c r="CB168" s="57">
        <f t="shared" si="235"/>
        <v>0</v>
      </c>
      <c r="CC168" s="57">
        <f t="shared" si="236"/>
        <v>0</v>
      </c>
      <c r="CD168" s="57">
        <f t="shared" si="237"/>
        <v>0</v>
      </c>
      <c r="CE168" s="57">
        <f t="shared" si="238"/>
        <v>0</v>
      </c>
      <c r="CF168" s="57">
        <f t="shared" si="239"/>
        <v>0</v>
      </c>
      <c r="CG168" s="57">
        <f t="shared" si="240"/>
        <v>0</v>
      </c>
      <c r="CH168" s="57">
        <f t="shared" si="241"/>
        <v>0</v>
      </c>
      <c r="CI168" s="58">
        <f t="shared" si="242"/>
        <v>0</v>
      </c>
      <c r="CJ168" s="57">
        <f t="shared" si="243"/>
        <v>0</v>
      </c>
      <c r="CL168" s="30">
        <f>Obs_Time!B170</f>
        <v>318</v>
      </c>
      <c r="CM168" s="26">
        <f t="shared" si="174"/>
        <v>319</v>
      </c>
      <c r="CN168" s="20">
        <f t="shared" si="176"/>
        <v>0</v>
      </c>
      <c r="CO168" s="20">
        <f t="shared" si="177"/>
        <v>0</v>
      </c>
      <c r="CP168" s="20">
        <f t="shared" si="178"/>
        <v>0</v>
      </c>
      <c r="CQ168" s="106">
        <f t="shared" si="179"/>
        <v>0</v>
      </c>
      <c r="CR168" s="143"/>
      <c r="CS168" s="20">
        <f t="shared" si="180"/>
        <v>0</v>
      </c>
      <c r="CT168" s="20">
        <f t="shared" si="181"/>
        <v>0</v>
      </c>
      <c r="CW168" s="20">
        <f t="shared" si="182"/>
        <v>0</v>
      </c>
      <c r="CX168" s="20">
        <f t="shared" si="183"/>
        <v>0</v>
      </c>
      <c r="CY168" s="20">
        <f t="shared" si="184"/>
        <v>0</v>
      </c>
      <c r="CZ168" s="20">
        <f t="shared" si="185"/>
        <v>0</v>
      </c>
      <c r="DA168" s="20">
        <f t="shared" si="186"/>
        <v>0</v>
      </c>
      <c r="DB168" s="20">
        <f t="shared" si="187"/>
        <v>0</v>
      </c>
      <c r="DC168" s="20">
        <f t="shared" si="188"/>
        <v>0</v>
      </c>
      <c r="DD168" s="106">
        <f t="shared" si="189"/>
        <v>0</v>
      </c>
      <c r="DE168" s="20">
        <f t="shared" si="190"/>
        <v>0</v>
      </c>
      <c r="DF168" s="20">
        <f t="shared" si="191"/>
        <v>0</v>
      </c>
      <c r="DG168" s="106">
        <f t="shared" si="192"/>
        <v>0</v>
      </c>
      <c r="DH168" s="143"/>
      <c r="DI168" s="20">
        <f t="shared" si="193"/>
        <v>0</v>
      </c>
      <c r="DJ168" s="20">
        <f t="shared" si="194"/>
        <v>0</v>
      </c>
      <c r="DK168" s="20">
        <f t="shared" si="195"/>
        <v>0</v>
      </c>
      <c r="DL168" s="143"/>
      <c r="DM168" s="20">
        <f t="shared" si="196"/>
        <v>0</v>
      </c>
      <c r="DN168" s="20">
        <f t="shared" si="197"/>
        <v>0</v>
      </c>
      <c r="DO168" s="106">
        <f t="shared" si="198"/>
        <v>0</v>
      </c>
      <c r="DP168" s="20">
        <f t="shared" si="199"/>
        <v>0</v>
      </c>
      <c r="DR168" s="31">
        <f t="shared" si="244"/>
        <v>159</v>
      </c>
      <c r="DS168" s="26">
        <f t="shared" si="245"/>
        <v>159.5</v>
      </c>
      <c r="DT168" s="101">
        <f t="shared" si="200"/>
        <v>0</v>
      </c>
      <c r="DU168" s="101">
        <f t="shared" si="201"/>
        <v>0</v>
      </c>
      <c r="DV168" s="101">
        <f t="shared" si="202"/>
        <v>0</v>
      </c>
      <c r="DW168" s="102">
        <f t="shared" si="246"/>
        <v>5.8</v>
      </c>
      <c r="DX168" s="144"/>
      <c r="DY168" s="101">
        <f t="shared" si="247"/>
        <v>0</v>
      </c>
      <c r="DZ168" s="101">
        <f t="shared" si="248"/>
        <v>0</v>
      </c>
      <c r="EB168" s="84">
        <f>MODEL_DATA!B165</f>
        <v>159</v>
      </c>
      <c r="EC168" s="84">
        <f>MODEL_DATA!C165</f>
        <v>0</v>
      </c>
      <c r="ED168" s="84">
        <f>MODEL_DATA!D165</f>
        <v>0</v>
      </c>
      <c r="EE168" s="84">
        <f>MODEL_DATA!E165</f>
        <v>0</v>
      </c>
      <c r="EF168" s="84">
        <f>MODEL_DATA!F165</f>
        <v>0</v>
      </c>
      <c r="EG168" s="84">
        <f>MODEL_DATA!G165</f>
        <v>0</v>
      </c>
      <c r="EH168" s="84">
        <f>MODEL_DATA!H165</f>
        <v>0</v>
      </c>
      <c r="EI168" s="84">
        <f>MODEL_DATA!I165</f>
        <v>0</v>
      </c>
      <c r="EJ168" s="99">
        <f>MODEL_DATA!J165</f>
        <v>0</v>
      </c>
      <c r="EK168" s="84">
        <f>MODEL_DATA!K165</f>
        <v>0</v>
      </c>
      <c r="EL168" s="84">
        <f>MODEL_DATA!L165</f>
        <v>0</v>
      </c>
      <c r="EM168" s="99">
        <f>MODEL_DATA!M165</f>
        <v>0</v>
      </c>
      <c r="EN168" s="84">
        <f>MODEL_DATA!N165</f>
        <v>0</v>
      </c>
      <c r="EO168" s="84">
        <f>MODEL_DATA!O165</f>
        <v>0</v>
      </c>
      <c r="EP168" s="84">
        <f>MODEL_DATA!P165</f>
        <v>0</v>
      </c>
      <c r="EQ168" s="84">
        <f>MODEL_DATA!Q165</f>
        <v>5.8</v>
      </c>
      <c r="ER168" s="84">
        <f>MODEL_DATA!R165</f>
        <v>3.5</v>
      </c>
      <c r="ES168" s="84">
        <f>MODEL_DATA!S165</f>
        <v>0</v>
      </c>
      <c r="ET168" s="84">
        <f>MODEL_DATA!T165</f>
        <v>0</v>
      </c>
      <c r="EU168" s="99">
        <f>MODEL_DATA!U165</f>
        <v>0</v>
      </c>
      <c r="EV168" s="84">
        <f>MODEL_DATA!V165</f>
        <v>0</v>
      </c>
    </row>
    <row r="169" spans="32:152" x14ac:dyDescent="0.25">
      <c r="AF169" s="32">
        <f t="shared" si="175"/>
        <v>318</v>
      </c>
      <c r="AG169" s="61">
        <f t="shared" si="203"/>
        <v>0</v>
      </c>
      <c r="AH169" s="63">
        <f>INDEX(Obs_Time!$D$11:$T$211,  MATCH($AF169, Obs_Time!$B$11:$B$211, 0), MATCH(AH$4, Obs_Time!$D$3:$T$3, 0) )</f>
        <v>0</v>
      </c>
      <c r="AI169" s="61">
        <f t="shared" si="204"/>
        <v>0</v>
      </c>
      <c r="AJ169" s="63">
        <f>INDEX(Obs_Time!$D$11:$T$211,  MATCH($AF169, Obs_Time!$B$11:$B$211, 0), MATCH(AJ$4, Obs_Time!$D$3:$T$3, 0) )</f>
        <v>0</v>
      </c>
      <c r="AK169" s="61">
        <f t="shared" si="205"/>
        <v>0</v>
      </c>
      <c r="AL169" s="63">
        <f>INDEX(Obs_Time!$D$11:$T$211,  MATCH($AF169, Obs_Time!$B$11:$B$211, 0), MATCH(AL$4, Obs_Time!$D$3:$T$3, 0) )</f>
        <v>0</v>
      </c>
      <c r="AM169" s="61">
        <f t="shared" si="206"/>
        <v>0</v>
      </c>
      <c r="AN169" s="63">
        <f>INDEX(Obs_Time!$D$11:$T$211,  MATCH($AF169, Obs_Time!$B$11:$B$211, 0), MATCH(AN$4, Obs_Time!$D$3:$T$3, 0) )</f>
        <v>0</v>
      </c>
      <c r="AO169" s="61">
        <f t="shared" si="207"/>
        <v>0</v>
      </c>
      <c r="AP169" s="63">
        <f>INDEX(Obs_Time!$D$11:$T$211,  MATCH($AF169, Obs_Time!$B$11:$B$211, 0), MATCH(AP$4, Obs_Time!$D$3:$T$3, 0) )</f>
        <v>0</v>
      </c>
      <c r="AQ169" s="61">
        <f t="shared" si="208"/>
        <v>0</v>
      </c>
      <c r="AR169" s="63">
        <f>INDEX(Obs_Time!$D$11:$T$211,  MATCH($AF169, Obs_Time!$B$11:$B$211, 0), MATCH(AR$4, Obs_Time!$D$3:$T$3, 0) )</f>
        <v>0</v>
      </c>
      <c r="AS169" s="61">
        <f t="shared" si="209"/>
        <v>0</v>
      </c>
      <c r="AT169" s="63">
        <f>INDEX(Obs_Time!$D$11:$T$211,  MATCH($AF169, Obs_Time!$B$11:$B$211, 0), MATCH(AT$4, Obs_Time!$D$3:$T$3, 0) )</f>
        <v>0</v>
      </c>
      <c r="AU169" s="61">
        <f t="shared" si="210"/>
        <v>0</v>
      </c>
      <c r="AV169" s="63">
        <f>INDEX(Obs_Time!$D$11:$T$211,  MATCH($AF169, Obs_Time!$B$11:$B$211, 0), MATCH(AV$4, Obs_Time!$D$3:$T$3, 0) )</f>
        <v>0</v>
      </c>
      <c r="AW169" s="61">
        <f t="shared" si="211"/>
        <v>0</v>
      </c>
      <c r="AX169" s="63">
        <f>INDEX(Obs_Time!$D$11:$T$211,  MATCH($AF169, Obs_Time!$B$11:$B$211, 0), MATCH(AX$4, Obs_Time!$D$3:$T$3, 0) )</f>
        <v>0</v>
      </c>
      <c r="AY169" s="61">
        <f t="shared" si="212"/>
        <v>0</v>
      </c>
      <c r="AZ169" s="63">
        <f>INDEX(Obs_Time!$D$11:$T$211,  MATCH($AF169, Obs_Time!$B$11:$B$211, 0), MATCH(AZ$4, Obs_Time!$D$3:$T$3, 0) )</f>
        <v>0</v>
      </c>
      <c r="BA169" s="61">
        <f t="shared" si="213"/>
        <v>0</v>
      </c>
      <c r="BB169" s="63">
        <f>INDEX(Obs_Time!$D$11:$T$211,  MATCH($AF169, Obs_Time!$B$11:$B$211, 0), MATCH(BB$4, Obs_Time!$D$3:$T$3, 0) )</f>
        <v>0</v>
      </c>
      <c r="BC169" s="61">
        <f t="shared" si="214"/>
        <v>0</v>
      </c>
      <c r="BD169" s="63">
        <f>INDEX(Obs_Time!$D$11:$T$211,  MATCH($AF169, Obs_Time!$B$11:$B$211, 0), MATCH(BD$4, Obs_Time!$D$3:$T$3, 0) )</f>
        <v>0</v>
      </c>
      <c r="BF169" s="31">
        <f t="shared" si="215"/>
        <v>320</v>
      </c>
      <c r="BG169" s="31">
        <f t="shared" si="216"/>
        <v>321</v>
      </c>
      <c r="BH169" s="57">
        <f t="shared" si="217"/>
        <v>0</v>
      </c>
      <c r="BI169" s="57">
        <f t="shared" si="218"/>
        <v>0</v>
      </c>
      <c r="BJ169" s="57">
        <f t="shared" si="219"/>
        <v>0</v>
      </c>
      <c r="BK169" s="58">
        <f t="shared" si="220"/>
        <v>0</v>
      </c>
      <c r="BL169" s="57">
        <f t="shared" si="221"/>
        <v>0</v>
      </c>
      <c r="BM169" s="57">
        <f t="shared" si="222"/>
        <v>0</v>
      </c>
      <c r="BN169" s="57">
        <f t="shared" si="223"/>
        <v>0</v>
      </c>
      <c r="BQ169" s="57">
        <f t="shared" si="224"/>
        <v>0</v>
      </c>
      <c r="BR169" s="57">
        <f t="shared" si="225"/>
        <v>0</v>
      </c>
      <c r="BS169" s="57">
        <f t="shared" si="226"/>
        <v>0</v>
      </c>
      <c r="BT169" s="57">
        <f t="shared" si="227"/>
        <v>0</v>
      </c>
      <c r="BU169" s="57">
        <f t="shared" si="228"/>
        <v>0</v>
      </c>
      <c r="BV169" s="57">
        <f t="shared" si="229"/>
        <v>0</v>
      </c>
      <c r="BW169" s="57">
        <f t="shared" si="230"/>
        <v>0</v>
      </c>
      <c r="BX169" s="58">
        <f t="shared" si="231"/>
        <v>0</v>
      </c>
      <c r="BY169" s="57">
        <f t="shared" si="232"/>
        <v>0</v>
      </c>
      <c r="BZ169" s="57">
        <f t="shared" si="233"/>
        <v>0</v>
      </c>
      <c r="CA169" s="58">
        <f t="shared" si="234"/>
        <v>0</v>
      </c>
      <c r="CB169" s="57">
        <f t="shared" si="235"/>
        <v>0</v>
      </c>
      <c r="CC169" s="57">
        <f t="shared" si="236"/>
        <v>0</v>
      </c>
      <c r="CD169" s="57">
        <f t="shared" si="237"/>
        <v>0</v>
      </c>
      <c r="CE169" s="57">
        <f t="shared" si="238"/>
        <v>0</v>
      </c>
      <c r="CF169" s="57">
        <f t="shared" si="239"/>
        <v>0</v>
      </c>
      <c r="CG169" s="57">
        <f t="shared" si="240"/>
        <v>0</v>
      </c>
      <c r="CH169" s="57">
        <f t="shared" si="241"/>
        <v>0</v>
      </c>
      <c r="CI169" s="58">
        <f t="shared" si="242"/>
        <v>0</v>
      </c>
      <c r="CJ169" s="57">
        <f t="shared" si="243"/>
        <v>0</v>
      </c>
      <c r="CL169" s="30">
        <f>Obs_Time!B171</f>
        <v>320</v>
      </c>
      <c r="CM169" s="26">
        <f t="shared" si="174"/>
        <v>321</v>
      </c>
      <c r="CN169" s="20">
        <f t="shared" si="176"/>
        <v>0</v>
      </c>
      <c r="CO169" s="20">
        <f t="shared" si="177"/>
        <v>0</v>
      </c>
      <c r="CP169" s="20">
        <f t="shared" si="178"/>
        <v>0</v>
      </c>
      <c r="CQ169" s="106">
        <f t="shared" si="179"/>
        <v>0</v>
      </c>
      <c r="CR169" s="143"/>
      <c r="CS169" s="20">
        <f t="shared" si="180"/>
        <v>0</v>
      </c>
      <c r="CT169" s="20">
        <f t="shared" si="181"/>
        <v>0</v>
      </c>
      <c r="CW169" s="20">
        <f t="shared" si="182"/>
        <v>0</v>
      </c>
      <c r="CX169" s="20">
        <f t="shared" si="183"/>
        <v>0</v>
      </c>
      <c r="CY169" s="20">
        <f t="shared" si="184"/>
        <v>0</v>
      </c>
      <c r="CZ169" s="20">
        <f t="shared" si="185"/>
        <v>0</v>
      </c>
      <c r="DA169" s="20">
        <f t="shared" si="186"/>
        <v>0</v>
      </c>
      <c r="DB169" s="20">
        <f t="shared" si="187"/>
        <v>0</v>
      </c>
      <c r="DC169" s="20">
        <f t="shared" si="188"/>
        <v>0</v>
      </c>
      <c r="DD169" s="106">
        <f t="shared" si="189"/>
        <v>0</v>
      </c>
      <c r="DE169" s="20">
        <f t="shared" si="190"/>
        <v>0</v>
      </c>
      <c r="DF169" s="20">
        <f t="shared" si="191"/>
        <v>0</v>
      </c>
      <c r="DG169" s="106">
        <f t="shared" si="192"/>
        <v>0</v>
      </c>
      <c r="DH169" s="143"/>
      <c r="DI169" s="20">
        <f t="shared" si="193"/>
        <v>0</v>
      </c>
      <c r="DJ169" s="20">
        <f t="shared" si="194"/>
        <v>0</v>
      </c>
      <c r="DK169" s="20">
        <f t="shared" si="195"/>
        <v>0</v>
      </c>
      <c r="DL169" s="143"/>
      <c r="DM169" s="20">
        <f t="shared" si="196"/>
        <v>0</v>
      </c>
      <c r="DN169" s="20">
        <f t="shared" si="197"/>
        <v>0</v>
      </c>
      <c r="DO169" s="106">
        <f t="shared" si="198"/>
        <v>0</v>
      </c>
      <c r="DP169" s="20">
        <f t="shared" si="199"/>
        <v>0</v>
      </c>
      <c r="DR169" s="31">
        <f t="shared" si="244"/>
        <v>160</v>
      </c>
      <c r="DS169" s="26">
        <f t="shared" si="245"/>
        <v>160.5</v>
      </c>
      <c r="DT169" s="101">
        <f t="shared" si="200"/>
        <v>0</v>
      </c>
      <c r="DU169" s="101">
        <f t="shared" si="201"/>
        <v>0</v>
      </c>
      <c r="DV169" s="101">
        <f t="shared" si="202"/>
        <v>0</v>
      </c>
      <c r="DW169" s="102">
        <f t="shared" si="246"/>
        <v>5.13</v>
      </c>
      <c r="DX169" s="144"/>
      <c r="DY169" s="101">
        <f t="shared" si="247"/>
        <v>0</v>
      </c>
      <c r="DZ169" s="101">
        <f t="shared" si="248"/>
        <v>0</v>
      </c>
      <c r="EB169" s="84">
        <f>MODEL_DATA!B166</f>
        <v>160</v>
      </c>
      <c r="EC169" s="84">
        <f>MODEL_DATA!C166</f>
        <v>0</v>
      </c>
      <c r="ED169" s="84">
        <f>MODEL_DATA!D166</f>
        <v>0</v>
      </c>
      <c r="EE169" s="84">
        <f>MODEL_DATA!E166</f>
        <v>0</v>
      </c>
      <c r="EF169" s="84">
        <f>MODEL_DATA!F166</f>
        <v>0</v>
      </c>
      <c r="EG169" s="84">
        <f>MODEL_DATA!G166</f>
        <v>0</v>
      </c>
      <c r="EH169" s="84">
        <f>MODEL_DATA!H166</f>
        <v>0</v>
      </c>
      <c r="EI169" s="84">
        <f>MODEL_DATA!I166</f>
        <v>0</v>
      </c>
      <c r="EJ169" s="99">
        <f>MODEL_DATA!J166</f>
        <v>0</v>
      </c>
      <c r="EK169" s="84">
        <f>MODEL_DATA!K166</f>
        <v>0</v>
      </c>
      <c r="EL169" s="84">
        <f>MODEL_DATA!L166</f>
        <v>0</v>
      </c>
      <c r="EM169" s="99">
        <f>MODEL_DATA!M166</f>
        <v>0</v>
      </c>
      <c r="EN169" s="84">
        <f>MODEL_DATA!N166</f>
        <v>0</v>
      </c>
      <c r="EO169" s="84">
        <f>MODEL_DATA!O166</f>
        <v>0</v>
      </c>
      <c r="EP169" s="84">
        <f>MODEL_DATA!P166</f>
        <v>0</v>
      </c>
      <c r="EQ169" s="84">
        <f>MODEL_DATA!Q166</f>
        <v>5.13</v>
      </c>
      <c r="ER169" s="84">
        <f>MODEL_DATA!R166</f>
        <v>6.02</v>
      </c>
      <c r="ES169" s="84">
        <f>MODEL_DATA!S166</f>
        <v>0</v>
      </c>
      <c r="ET169" s="84">
        <f>MODEL_DATA!T166</f>
        <v>0</v>
      </c>
      <c r="EU169" s="99">
        <f>MODEL_DATA!U166</f>
        <v>0</v>
      </c>
      <c r="EV169" s="84">
        <f>MODEL_DATA!V166</f>
        <v>0</v>
      </c>
    </row>
    <row r="170" spans="32:152" x14ac:dyDescent="0.25">
      <c r="AF170" s="32">
        <f t="shared" si="175"/>
        <v>320</v>
      </c>
      <c r="AG170" s="61">
        <f t="shared" si="203"/>
        <v>0</v>
      </c>
      <c r="AH170" s="63">
        <f>INDEX(Obs_Time!$D$11:$T$211,  MATCH($AF170, Obs_Time!$B$11:$B$211, 0), MATCH(AH$4, Obs_Time!$D$3:$T$3, 0) )</f>
        <v>0</v>
      </c>
      <c r="AI170" s="61">
        <f t="shared" si="204"/>
        <v>0</v>
      </c>
      <c r="AJ170" s="63">
        <f>INDEX(Obs_Time!$D$11:$T$211,  MATCH($AF170, Obs_Time!$B$11:$B$211, 0), MATCH(AJ$4, Obs_Time!$D$3:$T$3, 0) )</f>
        <v>0</v>
      </c>
      <c r="AK170" s="61">
        <f t="shared" si="205"/>
        <v>0</v>
      </c>
      <c r="AL170" s="63">
        <f>INDEX(Obs_Time!$D$11:$T$211,  MATCH($AF170, Obs_Time!$B$11:$B$211, 0), MATCH(AL$4, Obs_Time!$D$3:$T$3, 0) )</f>
        <v>0</v>
      </c>
      <c r="AM170" s="61">
        <f t="shared" si="206"/>
        <v>0</v>
      </c>
      <c r="AN170" s="63">
        <f>INDEX(Obs_Time!$D$11:$T$211,  MATCH($AF170, Obs_Time!$B$11:$B$211, 0), MATCH(AN$4, Obs_Time!$D$3:$T$3, 0) )</f>
        <v>0</v>
      </c>
      <c r="AO170" s="61">
        <f t="shared" si="207"/>
        <v>0</v>
      </c>
      <c r="AP170" s="63">
        <f>INDEX(Obs_Time!$D$11:$T$211,  MATCH($AF170, Obs_Time!$B$11:$B$211, 0), MATCH(AP$4, Obs_Time!$D$3:$T$3, 0) )</f>
        <v>0</v>
      </c>
      <c r="AQ170" s="61">
        <f t="shared" si="208"/>
        <v>0</v>
      </c>
      <c r="AR170" s="63">
        <f>INDEX(Obs_Time!$D$11:$T$211,  MATCH($AF170, Obs_Time!$B$11:$B$211, 0), MATCH(AR$4, Obs_Time!$D$3:$T$3, 0) )</f>
        <v>0</v>
      </c>
      <c r="AS170" s="61">
        <f t="shared" si="209"/>
        <v>0</v>
      </c>
      <c r="AT170" s="63">
        <f>INDEX(Obs_Time!$D$11:$T$211,  MATCH($AF170, Obs_Time!$B$11:$B$211, 0), MATCH(AT$4, Obs_Time!$D$3:$T$3, 0) )</f>
        <v>0</v>
      </c>
      <c r="AU170" s="61">
        <f t="shared" si="210"/>
        <v>0</v>
      </c>
      <c r="AV170" s="63">
        <f>INDEX(Obs_Time!$D$11:$T$211,  MATCH($AF170, Obs_Time!$B$11:$B$211, 0), MATCH(AV$4, Obs_Time!$D$3:$T$3, 0) )</f>
        <v>0</v>
      </c>
      <c r="AW170" s="61">
        <f t="shared" si="211"/>
        <v>0</v>
      </c>
      <c r="AX170" s="63">
        <f>INDEX(Obs_Time!$D$11:$T$211,  MATCH($AF170, Obs_Time!$B$11:$B$211, 0), MATCH(AX$4, Obs_Time!$D$3:$T$3, 0) )</f>
        <v>0</v>
      </c>
      <c r="AY170" s="61">
        <f t="shared" si="212"/>
        <v>0</v>
      </c>
      <c r="AZ170" s="63">
        <f>INDEX(Obs_Time!$D$11:$T$211,  MATCH($AF170, Obs_Time!$B$11:$B$211, 0), MATCH(AZ$4, Obs_Time!$D$3:$T$3, 0) )</f>
        <v>0</v>
      </c>
      <c r="BA170" s="61">
        <f t="shared" si="213"/>
        <v>0</v>
      </c>
      <c r="BB170" s="63">
        <f>INDEX(Obs_Time!$D$11:$T$211,  MATCH($AF170, Obs_Time!$B$11:$B$211, 0), MATCH(BB$4, Obs_Time!$D$3:$T$3, 0) )</f>
        <v>0</v>
      </c>
      <c r="BC170" s="61">
        <f t="shared" si="214"/>
        <v>0</v>
      </c>
      <c r="BD170" s="63">
        <f>INDEX(Obs_Time!$D$11:$T$211,  MATCH($AF170, Obs_Time!$B$11:$B$211, 0), MATCH(BD$4, Obs_Time!$D$3:$T$3, 0) )</f>
        <v>0</v>
      </c>
      <c r="BF170" s="31">
        <f t="shared" si="215"/>
        <v>322</v>
      </c>
      <c r="BG170" s="31">
        <f t="shared" si="216"/>
        <v>323</v>
      </c>
      <c r="BH170" s="57">
        <f t="shared" si="217"/>
        <v>0</v>
      </c>
      <c r="BI170" s="57">
        <f t="shared" si="218"/>
        <v>0</v>
      </c>
      <c r="BJ170" s="57">
        <f t="shared" si="219"/>
        <v>0</v>
      </c>
      <c r="BK170" s="58">
        <f t="shared" si="220"/>
        <v>0</v>
      </c>
      <c r="BL170" s="57">
        <f t="shared" si="221"/>
        <v>0</v>
      </c>
      <c r="BM170" s="57">
        <f t="shared" si="222"/>
        <v>0</v>
      </c>
      <c r="BN170" s="57">
        <f t="shared" si="223"/>
        <v>0</v>
      </c>
      <c r="BQ170" s="57">
        <f t="shared" si="224"/>
        <v>0</v>
      </c>
      <c r="BR170" s="57">
        <f t="shared" si="225"/>
        <v>0</v>
      </c>
      <c r="BS170" s="57">
        <f t="shared" si="226"/>
        <v>0</v>
      </c>
      <c r="BT170" s="57">
        <f t="shared" si="227"/>
        <v>0</v>
      </c>
      <c r="BU170" s="57">
        <f t="shared" si="228"/>
        <v>0</v>
      </c>
      <c r="BV170" s="57">
        <f t="shared" si="229"/>
        <v>0</v>
      </c>
      <c r="BW170" s="57">
        <f t="shared" si="230"/>
        <v>0</v>
      </c>
      <c r="BX170" s="58">
        <f t="shared" si="231"/>
        <v>0</v>
      </c>
      <c r="BY170" s="57">
        <f t="shared" si="232"/>
        <v>0</v>
      </c>
      <c r="BZ170" s="57">
        <f t="shared" si="233"/>
        <v>0</v>
      </c>
      <c r="CA170" s="58">
        <f t="shared" si="234"/>
        <v>0</v>
      </c>
      <c r="CB170" s="57">
        <f t="shared" si="235"/>
        <v>0</v>
      </c>
      <c r="CC170" s="57">
        <f t="shared" si="236"/>
        <v>0</v>
      </c>
      <c r="CD170" s="57">
        <f t="shared" si="237"/>
        <v>0</v>
      </c>
      <c r="CE170" s="57">
        <f t="shared" si="238"/>
        <v>0</v>
      </c>
      <c r="CF170" s="57">
        <f t="shared" si="239"/>
        <v>0</v>
      </c>
      <c r="CG170" s="57">
        <f t="shared" si="240"/>
        <v>0</v>
      </c>
      <c r="CH170" s="57">
        <f t="shared" si="241"/>
        <v>0</v>
      </c>
      <c r="CI170" s="58">
        <f t="shared" si="242"/>
        <v>0</v>
      </c>
      <c r="CJ170" s="57">
        <f t="shared" si="243"/>
        <v>0</v>
      </c>
      <c r="CL170" s="30">
        <f>Obs_Time!B172</f>
        <v>322</v>
      </c>
      <c r="CM170" s="26">
        <f t="shared" ref="CM170:CM209" si="249">AVERAGE(CL170:CL171)</f>
        <v>323</v>
      </c>
      <c r="CN170" s="20">
        <f t="shared" si="176"/>
        <v>0</v>
      </c>
      <c r="CO170" s="20">
        <f t="shared" si="177"/>
        <v>0</v>
      </c>
      <c r="CP170" s="20">
        <f t="shared" si="178"/>
        <v>0</v>
      </c>
      <c r="CQ170" s="106">
        <f t="shared" si="179"/>
        <v>0</v>
      </c>
      <c r="CR170" s="143"/>
      <c r="CS170" s="20">
        <f t="shared" si="180"/>
        <v>0</v>
      </c>
      <c r="CT170" s="20">
        <f t="shared" si="181"/>
        <v>0</v>
      </c>
      <c r="CW170" s="20">
        <f t="shared" si="182"/>
        <v>0</v>
      </c>
      <c r="CX170" s="20">
        <f t="shared" si="183"/>
        <v>0</v>
      </c>
      <c r="CY170" s="20">
        <f t="shared" si="184"/>
        <v>0</v>
      </c>
      <c r="CZ170" s="20">
        <f t="shared" si="185"/>
        <v>0</v>
      </c>
      <c r="DA170" s="20">
        <f t="shared" si="186"/>
        <v>0</v>
      </c>
      <c r="DB170" s="20">
        <f t="shared" si="187"/>
        <v>0</v>
      </c>
      <c r="DC170" s="20">
        <f t="shared" si="188"/>
        <v>0</v>
      </c>
      <c r="DD170" s="106">
        <f t="shared" si="189"/>
        <v>0</v>
      </c>
      <c r="DE170" s="20">
        <f t="shared" si="190"/>
        <v>0</v>
      </c>
      <c r="DF170" s="20">
        <f t="shared" si="191"/>
        <v>0</v>
      </c>
      <c r="DG170" s="106">
        <f t="shared" si="192"/>
        <v>0</v>
      </c>
      <c r="DH170" s="143"/>
      <c r="DI170" s="20">
        <f t="shared" si="193"/>
        <v>0</v>
      </c>
      <c r="DJ170" s="20">
        <f t="shared" si="194"/>
        <v>0</v>
      </c>
      <c r="DK170" s="20">
        <f t="shared" si="195"/>
        <v>0</v>
      </c>
      <c r="DL170" s="143"/>
      <c r="DM170" s="20">
        <f t="shared" si="196"/>
        <v>0</v>
      </c>
      <c r="DN170" s="20">
        <f t="shared" si="197"/>
        <v>0</v>
      </c>
      <c r="DO170" s="106">
        <f t="shared" si="198"/>
        <v>0</v>
      </c>
      <c r="DP170" s="20">
        <f t="shared" si="199"/>
        <v>0</v>
      </c>
      <c r="DR170" s="31">
        <f t="shared" si="244"/>
        <v>161</v>
      </c>
      <c r="DS170" s="26">
        <f t="shared" si="245"/>
        <v>161.5</v>
      </c>
      <c r="DT170" s="101">
        <f t="shared" si="200"/>
        <v>0</v>
      </c>
      <c r="DU170" s="101">
        <f t="shared" si="201"/>
        <v>0</v>
      </c>
      <c r="DV170" s="101">
        <f t="shared" si="202"/>
        <v>0</v>
      </c>
      <c r="DW170" s="102">
        <f t="shared" si="246"/>
        <v>4.16</v>
      </c>
      <c r="DX170" s="144"/>
      <c r="DY170" s="101">
        <f t="shared" si="247"/>
        <v>0</v>
      </c>
      <c r="DZ170" s="101">
        <f t="shared" si="248"/>
        <v>0</v>
      </c>
      <c r="EB170" s="84">
        <f>MODEL_DATA!B167</f>
        <v>161</v>
      </c>
      <c r="EC170" s="84">
        <f>MODEL_DATA!C167</f>
        <v>0</v>
      </c>
      <c r="ED170" s="84">
        <f>MODEL_DATA!D167</f>
        <v>0</v>
      </c>
      <c r="EE170" s="84">
        <f>MODEL_DATA!E167</f>
        <v>0</v>
      </c>
      <c r="EF170" s="84">
        <f>MODEL_DATA!F167</f>
        <v>0</v>
      </c>
      <c r="EG170" s="84">
        <f>MODEL_DATA!G167</f>
        <v>0</v>
      </c>
      <c r="EH170" s="84">
        <f>MODEL_DATA!H167</f>
        <v>0</v>
      </c>
      <c r="EI170" s="84">
        <f>MODEL_DATA!I167</f>
        <v>0</v>
      </c>
      <c r="EJ170" s="99">
        <f>MODEL_DATA!J167</f>
        <v>0</v>
      </c>
      <c r="EK170" s="84">
        <f>MODEL_DATA!K167</f>
        <v>0</v>
      </c>
      <c r="EL170" s="84">
        <f>MODEL_DATA!L167</f>
        <v>0</v>
      </c>
      <c r="EM170" s="99">
        <f>MODEL_DATA!M167</f>
        <v>0</v>
      </c>
      <c r="EN170" s="84">
        <f>MODEL_DATA!N167</f>
        <v>0</v>
      </c>
      <c r="EO170" s="84">
        <f>MODEL_DATA!O167</f>
        <v>0</v>
      </c>
      <c r="EP170" s="84">
        <f>MODEL_DATA!P167</f>
        <v>0</v>
      </c>
      <c r="EQ170" s="84">
        <f>MODEL_DATA!Q167</f>
        <v>4.16</v>
      </c>
      <c r="ER170" s="84">
        <f>MODEL_DATA!R167</f>
        <v>3.4</v>
      </c>
      <c r="ES170" s="84">
        <f>MODEL_DATA!S167</f>
        <v>0</v>
      </c>
      <c r="ET170" s="84">
        <f>MODEL_DATA!T167</f>
        <v>0</v>
      </c>
      <c r="EU170" s="99">
        <f>MODEL_DATA!U167</f>
        <v>0</v>
      </c>
      <c r="EV170" s="84">
        <f>MODEL_DATA!V167</f>
        <v>0</v>
      </c>
    </row>
    <row r="171" spans="32:152" x14ac:dyDescent="0.25">
      <c r="AF171" s="32">
        <f t="shared" si="175"/>
        <v>322</v>
      </c>
      <c r="AG171" s="61">
        <f t="shared" si="203"/>
        <v>0</v>
      </c>
      <c r="AH171" s="63">
        <f>INDEX(Obs_Time!$D$11:$T$211,  MATCH($AF171, Obs_Time!$B$11:$B$211, 0), MATCH(AH$4, Obs_Time!$D$3:$T$3, 0) )</f>
        <v>0</v>
      </c>
      <c r="AI171" s="61">
        <f t="shared" si="204"/>
        <v>0</v>
      </c>
      <c r="AJ171" s="63">
        <f>INDEX(Obs_Time!$D$11:$T$211,  MATCH($AF171, Obs_Time!$B$11:$B$211, 0), MATCH(AJ$4, Obs_Time!$D$3:$T$3, 0) )</f>
        <v>0</v>
      </c>
      <c r="AK171" s="61">
        <f t="shared" si="205"/>
        <v>0</v>
      </c>
      <c r="AL171" s="63">
        <f>INDEX(Obs_Time!$D$11:$T$211,  MATCH($AF171, Obs_Time!$B$11:$B$211, 0), MATCH(AL$4, Obs_Time!$D$3:$T$3, 0) )</f>
        <v>0</v>
      </c>
      <c r="AM171" s="61">
        <f t="shared" si="206"/>
        <v>0</v>
      </c>
      <c r="AN171" s="63">
        <f>INDEX(Obs_Time!$D$11:$T$211,  MATCH($AF171, Obs_Time!$B$11:$B$211, 0), MATCH(AN$4, Obs_Time!$D$3:$T$3, 0) )</f>
        <v>0</v>
      </c>
      <c r="AO171" s="61">
        <f t="shared" si="207"/>
        <v>0</v>
      </c>
      <c r="AP171" s="63">
        <f>INDEX(Obs_Time!$D$11:$T$211,  MATCH($AF171, Obs_Time!$B$11:$B$211, 0), MATCH(AP$4, Obs_Time!$D$3:$T$3, 0) )</f>
        <v>0</v>
      </c>
      <c r="AQ171" s="61">
        <f t="shared" si="208"/>
        <v>0</v>
      </c>
      <c r="AR171" s="63">
        <f>INDEX(Obs_Time!$D$11:$T$211,  MATCH($AF171, Obs_Time!$B$11:$B$211, 0), MATCH(AR$4, Obs_Time!$D$3:$T$3, 0) )</f>
        <v>0</v>
      </c>
      <c r="AS171" s="61">
        <f t="shared" si="209"/>
        <v>0</v>
      </c>
      <c r="AT171" s="63">
        <f>INDEX(Obs_Time!$D$11:$T$211,  MATCH($AF171, Obs_Time!$B$11:$B$211, 0), MATCH(AT$4, Obs_Time!$D$3:$T$3, 0) )</f>
        <v>0</v>
      </c>
      <c r="AU171" s="61">
        <f t="shared" si="210"/>
        <v>0</v>
      </c>
      <c r="AV171" s="63">
        <f>INDEX(Obs_Time!$D$11:$T$211,  MATCH($AF171, Obs_Time!$B$11:$B$211, 0), MATCH(AV$4, Obs_Time!$D$3:$T$3, 0) )</f>
        <v>0</v>
      </c>
      <c r="AW171" s="61">
        <f t="shared" si="211"/>
        <v>0</v>
      </c>
      <c r="AX171" s="63">
        <f>INDEX(Obs_Time!$D$11:$T$211,  MATCH($AF171, Obs_Time!$B$11:$B$211, 0), MATCH(AX$4, Obs_Time!$D$3:$T$3, 0) )</f>
        <v>0</v>
      </c>
      <c r="AY171" s="61">
        <f t="shared" si="212"/>
        <v>0</v>
      </c>
      <c r="AZ171" s="63">
        <f>INDEX(Obs_Time!$D$11:$T$211,  MATCH($AF171, Obs_Time!$B$11:$B$211, 0), MATCH(AZ$4, Obs_Time!$D$3:$T$3, 0) )</f>
        <v>0</v>
      </c>
      <c r="BA171" s="61">
        <f t="shared" si="213"/>
        <v>0</v>
      </c>
      <c r="BB171" s="63">
        <f>INDEX(Obs_Time!$D$11:$T$211,  MATCH($AF171, Obs_Time!$B$11:$B$211, 0), MATCH(BB$4, Obs_Time!$D$3:$T$3, 0) )</f>
        <v>0</v>
      </c>
      <c r="BC171" s="61">
        <f t="shared" si="214"/>
        <v>0</v>
      </c>
      <c r="BD171" s="63">
        <f>INDEX(Obs_Time!$D$11:$T$211,  MATCH($AF171, Obs_Time!$B$11:$B$211, 0), MATCH(BD$4, Obs_Time!$D$3:$T$3, 0) )</f>
        <v>0</v>
      </c>
      <c r="BF171" s="31">
        <f t="shared" si="215"/>
        <v>324</v>
      </c>
      <c r="BG171" s="31">
        <f t="shared" si="216"/>
        <v>325</v>
      </c>
      <c r="BH171" s="57">
        <f t="shared" si="217"/>
        <v>0</v>
      </c>
      <c r="BI171" s="57">
        <f t="shared" si="218"/>
        <v>0</v>
      </c>
      <c r="BJ171" s="57">
        <f t="shared" si="219"/>
        <v>0</v>
      </c>
      <c r="BK171" s="58">
        <f t="shared" si="220"/>
        <v>0</v>
      </c>
      <c r="BL171" s="57">
        <f t="shared" si="221"/>
        <v>0</v>
      </c>
      <c r="BM171" s="57">
        <f t="shared" si="222"/>
        <v>0</v>
      </c>
      <c r="BN171" s="57">
        <f t="shared" si="223"/>
        <v>0</v>
      </c>
      <c r="BQ171" s="57">
        <f t="shared" si="224"/>
        <v>0</v>
      </c>
      <c r="BR171" s="57">
        <f t="shared" si="225"/>
        <v>0</v>
      </c>
      <c r="BS171" s="57">
        <f t="shared" si="226"/>
        <v>0</v>
      </c>
      <c r="BT171" s="57">
        <f t="shared" si="227"/>
        <v>0</v>
      </c>
      <c r="BU171" s="57">
        <f t="shared" si="228"/>
        <v>0</v>
      </c>
      <c r="BV171" s="57">
        <f t="shared" si="229"/>
        <v>0</v>
      </c>
      <c r="BW171" s="57">
        <f t="shared" si="230"/>
        <v>0</v>
      </c>
      <c r="BX171" s="58">
        <f t="shared" si="231"/>
        <v>0</v>
      </c>
      <c r="BY171" s="57">
        <f t="shared" si="232"/>
        <v>0</v>
      </c>
      <c r="BZ171" s="57">
        <f t="shared" si="233"/>
        <v>0</v>
      </c>
      <c r="CA171" s="58">
        <f t="shared" si="234"/>
        <v>0</v>
      </c>
      <c r="CB171" s="57">
        <f t="shared" si="235"/>
        <v>0</v>
      </c>
      <c r="CC171" s="57">
        <f t="shared" si="236"/>
        <v>0</v>
      </c>
      <c r="CD171" s="57">
        <f t="shared" si="237"/>
        <v>0</v>
      </c>
      <c r="CE171" s="57">
        <f t="shared" si="238"/>
        <v>0</v>
      </c>
      <c r="CF171" s="57">
        <f t="shared" si="239"/>
        <v>0</v>
      </c>
      <c r="CG171" s="57">
        <f t="shared" si="240"/>
        <v>0</v>
      </c>
      <c r="CH171" s="57">
        <f t="shared" si="241"/>
        <v>0</v>
      </c>
      <c r="CI171" s="58">
        <f t="shared" si="242"/>
        <v>0</v>
      </c>
      <c r="CJ171" s="57">
        <f t="shared" si="243"/>
        <v>0</v>
      </c>
      <c r="CL171" s="30">
        <f>Obs_Time!B173</f>
        <v>324</v>
      </c>
      <c r="CM171" s="26">
        <f t="shared" si="249"/>
        <v>325</v>
      </c>
      <c r="CN171" s="20">
        <f t="shared" si="176"/>
        <v>0</v>
      </c>
      <c r="CO171" s="20">
        <f t="shared" si="177"/>
        <v>0</v>
      </c>
      <c r="CP171" s="20">
        <f t="shared" si="178"/>
        <v>0</v>
      </c>
      <c r="CQ171" s="106">
        <f t="shared" si="179"/>
        <v>0</v>
      </c>
      <c r="CR171" s="143"/>
      <c r="CS171" s="20">
        <f t="shared" si="180"/>
        <v>0</v>
      </c>
      <c r="CT171" s="20">
        <f t="shared" si="181"/>
        <v>0</v>
      </c>
      <c r="CW171" s="20">
        <f t="shared" si="182"/>
        <v>0</v>
      </c>
      <c r="CX171" s="20">
        <f t="shared" si="183"/>
        <v>0</v>
      </c>
      <c r="CY171" s="20">
        <f t="shared" si="184"/>
        <v>0</v>
      </c>
      <c r="CZ171" s="20">
        <f t="shared" si="185"/>
        <v>0</v>
      </c>
      <c r="DA171" s="20">
        <f t="shared" si="186"/>
        <v>0</v>
      </c>
      <c r="DB171" s="20">
        <f t="shared" si="187"/>
        <v>0</v>
      </c>
      <c r="DC171" s="20">
        <f t="shared" si="188"/>
        <v>0</v>
      </c>
      <c r="DD171" s="106">
        <f t="shared" si="189"/>
        <v>0</v>
      </c>
      <c r="DE171" s="20">
        <f t="shared" si="190"/>
        <v>0</v>
      </c>
      <c r="DF171" s="20">
        <f t="shared" si="191"/>
        <v>0</v>
      </c>
      <c r="DG171" s="106">
        <f t="shared" si="192"/>
        <v>0</v>
      </c>
      <c r="DH171" s="143"/>
      <c r="DI171" s="20">
        <f t="shared" si="193"/>
        <v>0</v>
      </c>
      <c r="DJ171" s="20">
        <f t="shared" si="194"/>
        <v>0</v>
      </c>
      <c r="DK171" s="20">
        <f t="shared" si="195"/>
        <v>0</v>
      </c>
      <c r="DL171" s="143"/>
      <c r="DM171" s="20">
        <f t="shared" si="196"/>
        <v>0</v>
      </c>
      <c r="DN171" s="20">
        <f t="shared" si="197"/>
        <v>0</v>
      </c>
      <c r="DO171" s="106">
        <f t="shared" si="198"/>
        <v>0</v>
      </c>
      <c r="DP171" s="20">
        <f t="shared" si="199"/>
        <v>0</v>
      </c>
      <c r="DR171" s="31">
        <f t="shared" si="244"/>
        <v>162</v>
      </c>
      <c r="DS171" s="26">
        <f t="shared" si="245"/>
        <v>162.5</v>
      </c>
      <c r="DT171" s="101">
        <f t="shared" si="200"/>
        <v>0</v>
      </c>
      <c r="DU171" s="101">
        <f t="shared" si="201"/>
        <v>0</v>
      </c>
      <c r="DV171" s="101">
        <f t="shared" si="202"/>
        <v>0</v>
      </c>
      <c r="DW171" s="102">
        <f t="shared" si="246"/>
        <v>4.41</v>
      </c>
      <c r="DX171" s="144"/>
      <c r="DY171" s="101">
        <f t="shared" si="247"/>
        <v>0</v>
      </c>
      <c r="DZ171" s="101">
        <f t="shared" si="248"/>
        <v>0</v>
      </c>
      <c r="EB171" s="84">
        <f>MODEL_DATA!B168</f>
        <v>162</v>
      </c>
      <c r="EC171" s="84">
        <f>MODEL_DATA!C168</f>
        <v>0</v>
      </c>
      <c r="ED171" s="84">
        <f>MODEL_DATA!D168</f>
        <v>0</v>
      </c>
      <c r="EE171" s="84">
        <f>MODEL_DATA!E168</f>
        <v>0</v>
      </c>
      <c r="EF171" s="84">
        <f>MODEL_DATA!F168</f>
        <v>0</v>
      </c>
      <c r="EG171" s="84">
        <f>MODEL_DATA!G168</f>
        <v>0</v>
      </c>
      <c r="EH171" s="84">
        <f>MODEL_DATA!H168</f>
        <v>0</v>
      </c>
      <c r="EI171" s="84">
        <f>MODEL_DATA!I168</f>
        <v>0</v>
      </c>
      <c r="EJ171" s="99">
        <f>MODEL_DATA!J168</f>
        <v>0</v>
      </c>
      <c r="EK171" s="84">
        <f>MODEL_DATA!K168</f>
        <v>0</v>
      </c>
      <c r="EL171" s="84">
        <f>MODEL_DATA!L168</f>
        <v>0</v>
      </c>
      <c r="EM171" s="99">
        <f>MODEL_DATA!M168</f>
        <v>0</v>
      </c>
      <c r="EN171" s="84">
        <f>MODEL_DATA!N168</f>
        <v>0</v>
      </c>
      <c r="EO171" s="84">
        <f>MODEL_DATA!O168</f>
        <v>0</v>
      </c>
      <c r="EP171" s="84">
        <f>MODEL_DATA!P168</f>
        <v>0</v>
      </c>
      <c r="EQ171" s="84">
        <f>MODEL_DATA!Q168</f>
        <v>4.41</v>
      </c>
      <c r="ER171" s="84">
        <f>MODEL_DATA!R168</f>
        <v>2.89</v>
      </c>
      <c r="ES171" s="84">
        <f>MODEL_DATA!S168</f>
        <v>0</v>
      </c>
      <c r="ET171" s="84">
        <f>MODEL_DATA!T168</f>
        <v>0</v>
      </c>
      <c r="EU171" s="99">
        <f>MODEL_DATA!U168</f>
        <v>0</v>
      </c>
      <c r="EV171" s="84">
        <f>MODEL_DATA!V168</f>
        <v>0</v>
      </c>
    </row>
    <row r="172" spans="32:152" x14ac:dyDescent="0.25">
      <c r="AF172" s="32">
        <f t="shared" si="175"/>
        <v>324</v>
      </c>
      <c r="AG172" s="61">
        <f t="shared" si="203"/>
        <v>0</v>
      </c>
      <c r="AH172" s="63">
        <f>INDEX(Obs_Time!$D$11:$T$211,  MATCH($AF172, Obs_Time!$B$11:$B$211, 0), MATCH(AH$4, Obs_Time!$D$3:$T$3, 0) )</f>
        <v>0</v>
      </c>
      <c r="AI172" s="61">
        <f t="shared" si="204"/>
        <v>0</v>
      </c>
      <c r="AJ172" s="63">
        <f>INDEX(Obs_Time!$D$11:$T$211,  MATCH($AF172, Obs_Time!$B$11:$B$211, 0), MATCH(AJ$4, Obs_Time!$D$3:$T$3, 0) )</f>
        <v>0</v>
      </c>
      <c r="AK172" s="61">
        <f t="shared" si="205"/>
        <v>0</v>
      </c>
      <c r="AL172" s="63">
        <f>INDEX(Obs_Time!$D$11:$T$211,  MATCH($AF172, Obs_Time!$B$11:$B$211, 0), MATCH(AL$4, Obs_Time!$D$3:$T$3, 0) )</f>
        <v>0</v>
      </c>
      <c r="AM172" s="61">
        <f t="shared" si="206"/>
        <v>0</v>
      </c>
      <c r="AN172" s="63">
        <f>INDEX(Obs_Time!$D$11:$T$211,  MATCH($AF172, Obs_Time!$B$11:$B$211, 0), MATCH(AN$4, Obs_Time!$D$3:$T$3, 0) )</f>
        <v>0</v>
      </c>
      <c r="AO172" s="61">
        <f t="shared" si="207"/>
        <v>0</v>
      </c>
      <c r="AP172" s="63">
        <f>INDEX(Obs_Time!$D$11:$T$211,  MATCH($AF172, Obs_Time!$B$11:$B$211, 0), MATCH(AP$4, Obs_Time!$D$3:$T$3, 0) )</f>
        <v>0</v>
      </c>
      <c r="AQ172" s="61">
        <f t="shared" si="208"/>
        <v>0</v>
      </c>
      <c r="AR172" s="63">
        <f>INDEX(Obs_Time!$D$11:$T$211,  MATCH($AF172, Obs_Time!$B$11:$B$211, 0), MATCH(AR$4, Obs_Time!$D$3:$T$3, 0) )</f>
        <v>0</v>
      </c>
      <c r="AS172" s="61">
        <f t="shared" si="209"/>
        <v>0</v>
      </c>
      <c r="AT172" s="63">
        <f>INDEX(Obs_Time!$D$11:$T$211,  MATCH($AF172, Obs_Time!$B$11:$B$211, 0), MATCH(AT$4, Obs_Time!$D$3:$T$3, 0) )</f>
        <v>0</v>
      </c>
      <c r="AU172" s="61">
        <f t="shared" si="210"/>
        <v>0</v>
      </c>
      <c r="AV172" s="63">
        <f>INDEX(Obs_Time!$D$11:$T$211,  MATCH($AF172, Obs_Time!$B$11:$B$211, 0), MATCH(AV$4, Obs_Time!$D$3:$T$3, 0) )</f>
        <v>0</v>
      </c>
      <c r="AW172" s="61">
        <f t="shared" si="211"/>
        <v>0</v>
      </c>
      <c r="AX172" s="63">
        <f>INDEX(Obs_Time!$D$11:$T$211,  MATCH($AF172, Obs_Time!$B$11:$B$211, 0), MATCH(AX$4, Obs_Time!$D$3:$T$3, 0) )</f>
        <v>0</v>
      </c>
      <c r="AY172" s="61">
        <f t="shared" si="212"/>
        <v>0</v>
      </c>
      <c r="AZ172" s="63">
        <f>INDEX(Obs_Time!$D$11:$T$211,  MATCH($AF172, Obs_Time!$B$11:$B$211, 0), MATCH(AZ$4, Obs_Time!$D$3:$T$3, 0) )</f>
        <v>0</v>
      </c>
      <c r="BA172" s="61">
        <f t="shared" si="213"/>
        <v>0</v>
      </c>
      <c r="BB172" s="63">
        <f>INDEX(Obs_Time!$D$11:$T$211,  MATCH($AF172, Obs_Time!$B$11:$B$211, 0), MATCH(BB$4, Obs_Time!$D$3:$T$3, 0) )</f>
        <v>0</v>
      </c>
      <c r="BC172" s="61">
        <f t="shared" si="214"/>
        <v>0</v>
      </c>
      <c r="BD172" s="63">
        <f>INDEX(Obs_Time!$D$11:$T$211,  MATCH($AF172, Obs_Time!$B$11:$B$211, 0), MATCH(BD$4, Obs_Time!$D$3:$T$3, 0) )</f>
        <v>0</v>
      </c>
      <c r="BF172" s="31">
        <f t="shared" si="215"/>
        <v>326</v>
      </c>
      <c r="BG172" s="31">
        <f t="shared" si="216"/>
        <v>327</v>
      </c>
      <c r="BH172" s="57">
        <f t="shared" si="217"/>
        <v>0</v>
      </c>
      <c r="BI172" s="57">
        <f t="shared" si="218"/>
        <v>0</v>
      </c>
      <c r="BJ172" s="57">
        <f t="shared" si="219"/>
        <v>0</v>
      </c>
      <c r="BK172" s="58">
        <f t="shared" si="220"/>
        <v>0</v>
      </c>
      <c r="BL172" s="57">
        <f t="shared" si="221"/>
        <v>0</v>
      </c>
      <c r="BM172" s="57">
        <f t="shared" si="222"/>
        <v>0</v>
      </c>
      <c r="BN172" s="57">
        <f t="shared" si="223"/>
        <v>0</v>
      </c>
      <c r="BQ172" s="57">
        <f t="shared" si="224"/>
        <v>0</v>
      </c>
      <c r="BR172" s="57">
        <f t="shared" si="225"/>
        <v>0</v>
      </c>
      <c r="BS172" s="57">
        <f t="shared" si="226"/>
        <v>0</v>
      </c>
      <c r="BT172" s="57">
        <f t="shared" si="227"/>
        <v>0</v>
      </c>
      <c r="BU172" s="57">
        <f t="shared" si="228"/>
        <v>0</v>
      </c>
      <c r="BV172" s="57">
        <f t="shared" si="229"/>
        <v>0</v>
      </c>
      <c r="BW172" s="57">
        <f t="shared" si="230"/>
        <v>0</v>
      </c>
      <c r="BX172" s="58">
        <f t="shared" si="231"/>
        <v>0</v>
      </c>
      <c r="BY172" s="57">
        <f t="shared" si="232"/>
        <v>0</v>
      </c>
      <c r="BZ172" s="57">
        <f t="shared" si="233"/>
        <v>0</v>
      </c>
      <c r="CA172" s="58">
        <f t="shared" si="234"/>
        <v>0</v>
      </c>
      <c r="CB172" s="57">
        <f t="shared" si="235"/>
        <v>0</v>
      </c>
      <c r="CC172" s="57">
        <f t="shared" si="236"/>
        <v>0</v>
      </c>
      <c r="CD172" s="57">
        <f t="shared" si="237"/>
        <v>0</v>
      </c>
      <c r="CE172" s="57">
        <f t="shared" si="238"/>
        <v>0</v>
      </c>
      <c r="CF172" s="57">
        <f t="shared" si="239"/>
        <v>0</v>
      </c>
      <c r="CG172" s="57">
        <f t="shared" si="240"/>
        <v>0</v>
      </c>
      <c r="CH172" s="57">
        <f t="shared" si="241"/>
        <v>0</v>
      </c>
      <c r="CI172" s="58">
        <f t="shared" si="242"/>
        <v>0</v>
      </c>
      <c r="CJ172" s="57">
        <f t="shared" si="243"/>
        <v>0</v>
      </c>
      <c r="CL172" s="30">
        <f>Obs_Time!B174</f>
        <v>326</v>
      </c>
      <c r="CM172" s="26">
        <f t="shared" si="249"/>
        <v>327</v>
      </c>
      <c r="CN172" s="20">
        <f t="shared" si="176"/>
        <v>0</v>
      </c>
      <c r="CO172" s="20">
        <f t="shared" si="177"/>
        <v>0</v>
      </c>
      <c r="CP172" s="20">
        <f t="shared" si="178"/>
        <v>0</v>
      </c>
      <c r="CQ172" s="106">
        <f t="shared" si="179"/>
        <v>0</v>
      </c>
      <c r="CR172" s="143"/>
      <c r="CS172" s="20">
        <f t="shared" si="180"/>
        <v>0</v>
      </c>
      <c r="CT172" s="20">
        <f t="shared" si="181"/>
        <v>0</v>
      </c>
      <c r="CW172" s="20">
        <f t="shared" si="182"/>
        <v>0</v>
      </c>
      <c r="CX172" s="20">
        <f t="shared" si="183"/>
        <v>0</v>
      </c>
      <c r="CY172" s="20">
        <f t="shared" si="184"/>
        <v>0</v>
      </c>
      <c r="CZ172" s="20">
        <f t="shared" si="185"/>
        <v>0</v>
      </c>
      <c r="DA172" s="20">
        <f t="shared" si="186"/>
        <v>0</v>
      </c>
      <c r="DB172" s="20">
        <f t="shared" si="187"/>
        <v>0</v>
      </c>
      <c r="DC172" s="20">
        <f t="shared" si="188"/>
        <v>0</v>
      </c>
      <c r="DD172" s="106">
        <f t="shared" si="189"/>
        <v>0</v>
      </c>
      <c r="DE172" s="20">
        <f t="shared" si="190"/>
        <v>0</v>
      </c>
      <c r="DF172" s="20">
        <f t="shared" si="191"/>
        <v>0</v>
      </c>
      <c r="DG172" s="106">
        <f t="shared" si="192"/>
        <v>0</v>
      </c>
      <c r="DH172" s="143"/>
      <c r="DI172" s="20">
        <f t="shared" si="193"/>
        <v>0</v>
      </c>
      <c r="DJ172" s="20">
        <f t="shared" si="194"/>
        <v>0</v>
      </c>
      <c r="DK172" s="20">
        <f t="shared" si="195"/>
        <v>0</v>
      </c>
      <c r="DL172" s="143"/>
      <c r="DM172" s="20">
        <f t="shared" si="196"/>
        <v>0</v>
      </c>
      <c r="DN172" s="20">
        <f t="shared" si="197"/>
        <v>0</v>
      </c>
      <c r="DO172" s="106">
        <f t="shared" si="198"/>
        <v>0</v>
      </c>
      <c r="DP172" s="20">
        <f t="shared" si="199"/>
        <v>0</v>
      </c>
      <c r="DR172" s="31">
        <f t="shared" si="244"/>
        <v>163</v>
      </c>
      <c r="DS172" s="26">
        <f t="shared" si="245"/>
        <v>163.5</v>
      </c>
      <c r="DT172" s="101">
        <f t="shared" si="200"/>
        <v>0</v>
      </c>
      <c r="DU172" s="101">
        <f t="shared" si="201"/>
        <v>0</v>
      </c>
      <c r="DV172" s="101">
        <f t="shared" si="202"/>
        <v>0</v>
      </c>
      <c r="DW172" s="102">
        <f t="shared" si="246"/>
        <v>2.96</v>
      </c>
      <c r="DX172" s="144"/>
      <c r="DY172" s="101">
        <f t="shared" si="247"/>
        <v>0</v>
      </c>
      <c r="DZ172" s="101">
        <f t="shared" si="248"/>
        <v>0</v>
      </c>
      <c r="EB172" s="84">
        <f>MODEL_DATA!B169</f>
        <v>163</v>
      </c>
      <c r="EC172" s="84">
        <f>MODEL_DATA!C169</f>
        <v>0</v>
      </c>
      <c r="ED172" s="84">
        <f>MODEL_DATA!D169</f>
        <v>0</v>
      </c>
      <c r="EE172" s="84">
        <f>MODEL_DATA!E169</f>
        <v>0</v>
      </c>
      <c r="EF172" s="84">
        <f>MODEL_DATA!F169</f>
        <v>0</v>
      </c>
      <c r="EG172" s="84">
        <f>MODEL_DATA!G169</f>
        <v>0</v>
      </c>
      <c r="EH172" s="84">
        <f>MODEL_DATA!H169</f>
        <v>0</v>
      </c>
      <c r="EI172" s="84">
        <f>MODEL_DATA!I169</f>
        <v>0</v>
      </c>
      <c r="EJ172" s="99">
        <f>MODEL_DATA!J169</f>
        <v>0</v>
      </c>
      <c r="EK172" s="84">
        <f>MODEL_DATA!K169</f>
        <v>0</v>
      </c>
      <c r="EL172" s="84">
        <f>MODEL_DATA!L169</f>
        <v>0</v>
      </c>
      <c r="EM172" s="99">
        <f>MODEL_DATA!M169</f>
        <v>0</v>
      </c>
      <c r="EN172" s="84">
        <f>MODEL_DATA!N169</f>
        <v>0</v>
      </c>
      <c r="EO172" s="84">
        <f>MODEL_DATA!O169</f>
        <v>0</v>
      </c>
      <c r="EP172" s="84">
        <f>MODEL_DATA!P169</f>
        <v>0</v>
      </c>
      <c r="EQ172" s="84">
        <f>MODEL_DATA!Q169</f>
        <v>2.96</v>
      </c>
      <c r="ER172" s="84">
        <f>MODEL_DATA!R169</f>
        <v>4.57</v>
      </c>
      <c r="ES172" s="84">
        <f>MODEL_DATA!S169</f>
        <v>0</v>
      </c>
      <c r="ET172" s="84">
        <f>MODEL_DATA!T169</f>
        <v>0</v>
      </c>
      <c r="EU172" s="99">
        <f>MODEL_DATA!U169</f>
        <v>0</v>
      </c>
      <c r="EV172" s="84">
        <f>MODEL_DATA!V169</f>
        <v>0</v>
      </c>
    </row>
    <row r="173" spans="32:152" x14ac:dyDescent="0.25">
      <c r="AF173" s="32">
        <f t="shared" si="175"/>
        <v>326</v>
      </c>
      <c r="AG173" s="61">
        <f t="shared" si="203"/>
        <v>0</v>
      </c>
      <c r="AH173" s="63">
        <f>INDEX(Obs_Time!$D$11:$T$211,  MATCH($AF173, Obs_Time!$B$11:$B$211, 0), MATCH(AH$4, Obs_Time!$D$3:$T$3, 0) )</f>
        <v>0</v>
      </c>
      <c r="AI173" s="61">
        <f t="shared" si="204"/>
        <v>0</v>
      </c>
      <c r="AJ173" s="63">
        <f>INDEX(Obs_Time!$D$11:$T$211,  MATCH($AF173, Obs_Time!$B$11:$B$211, 0), MATCH(AJ$4, Obs_Time!$D$3:$T$3, 0) )</f>
        <v>0</v>
      </c>
      <c r="AK173" s="61">
        <f t="shared" si="205"/>
        <v>0</v>
      </c>
      <c r="AL173" s="63">
        <f>INDEX(Obs_Time!$D$11:$T$211,  MATCH($AF173, Obs_Time!$B$11:$B$211, 0), MATCH(AL$4, Obs_Time!$D$3:$T$3, 0) )</f>
        <v>0</v>
      </c>
      <c r="AM173" s="61">
        <f t="shared" si="206"/>
        <v>0</v>
      </c>
      <c r="AN173" s="63">
        <f>INDEX(Obs_Time!$D$11:$T$211,  MATCH($AF173, Obs_Time!$B$11:$B$211, 0), MATCH(AN$4, Obs_Time!$D$3:$T$3, 0) )</f>
        <v>0</v>
      </c>
      <c r="AO173" s="61">
        <f t="shared" si="207"/>
        <v>0</v>
      </c>
      <c r="AP173" s="63">
        <f>INDEX(Obs_Time!$D$11:$T$211,  MATCH($AF173, Obs_Time!$B$11:$B$211, 0), MATCH(AP$4, Obs_Time!$D$3:$T$3, 0) )</f>
        <v>0</v>
      </c>
      <c r="AQ173" s="61">
        <f t="shared" si="208"/>
        <v>0</v>
      </c>
      <c r="AR173" s="63">
        <f>INDEX(Obs_Time!$D$11:$T$211,  MATCH($AF173, Obs_Time!$B$11:$B$211, 0), MATCH(AR$4, Obs_Time!$D$3:$T$3, 0) )</f>
        <v>0</v>
      </c>
      <c r="AS173" s="61">
        <f t="shared" si="209"/>
        <v>0</v>
      </c>
      <c r="AT173" s="63">
        <f>INDEX(Obs_Time!$D$11:$T$211,  MATCH($AF173, Obs_Time!$B$11:$B$211, 0), MATCH(AT$4, Obs_Time!$D$3:$T$3, 0) )</f>
        <v>0</v>
      </c>
      <c r="AU173" s="61">
        <f t="shared" si="210"/>
        <v>0</v>
      </c>
      <c r="AV173" s="63">
        <f>INDEX(Obs_Time!$D$11:$T$211,  MATCH($AF173, Obs_Time!$B$11:$B$211, 0), MATCH(AV$4, Obs_Time!$D$3:$T$3, 0) )</f>
        <v>0</v>
      </c>
      <c r="AW173" s="61">
        <f t="shared" si="211"/>
        <v>0</v>
      </c>
      <c r="AX173" s="63">
        <f>INDEX(Obs_Time!$D$11:$T$211,  MATCH($AF173, Obs_Time!$B$11:$B$211, 0), MATCH(AX$4, Obs_Time!$D$3:$T$3, 0) )</f>
        <v>0</v>
      </c>
      <c r="AY173" s="61">
        <f t="shared" si="212"/>
        <v>0</v>
      </c>
      <c r="AZ173" s="63">
        <f>INDEX(Obs_Time!$D$11:$T$211,  MATCH($AF173, Obs_Time!$B$11:$B$211, 0), MATCH(AZ$4, Obs_Time!$D$3:$T$3, 0) )</f>
        <v>0</v>
      </c>
      <c r="BA173" s="61">
        <f t="shared" si="213"/>
        <v>0</v>
      </c>
      <c r="BB173" s="63">
        <f>INDEX(Obs_Time!$D$11:$T$211,  MATCH($AF173, Obs_Time!$B$11:$B$211, 0), MATCH(BB$4, Obs_Time!$D$3:$T$3, 0) )</f>
        <v>0</v>
      </c>
      <c r="BC173" s="61">
        <f t="shared" si="214"/>
        <v>0</v>
      </c>
      <c r="BD173" s="63">
        <f>INDEX(Obs_Time!$D$11:$T$211,  MATCH($AF173, Obs_Time!$B$11:$B$211, 0), MATCH(BD$4, Obs_Time!$D$3:$T$3, 0) )</f>
        <v>0</v>
      </c>
      <c r="BF173" s="31">
        <f t="shared" si="215"/>
        <v>328</v>
      </c>
      <c r="BG173" s="31">
        <f t="shared" si="216"/>
        <v>329</v>
      </c>
      <c r="BH173" s="57">
        <f t="shared" si="217"/>
        <v>0</v>
      </c>
      <c r="BI173" s="57">
        <f t="shared" si="218"/>
        <v>0</v>
      </c>
      <c r="BJ173" s="57">
        <f t="shared" si="219"/>
        <v>0</v>
      </c>
      <c r="BK173" s="58">
        <f t="shared" si="220"/>
        <v>0</v>
      </c>
      <c r="BL173" s="57">
        <f t="shared" si="221"/>
        <v>0</v>
      </c>
      <c r="BM173" s="57">
        <f t="shared" si="222"/>
        <v>0</v>
      </c>
      <c r="BN173" s="57">
        <f t="shared" si="223"/>
        <v>0</v>
      </c>
      <c r="BQ173" s="57">
        <f t="shared" si="224"/>
        <v>0</v>
      </c>
      <c r="BR173" s="57">
        <f t="shared" si="225"/>
        <v>0</v>
      </c>
      <c r="BS173" s="57">
        <f t="shared" si="226"/>
        <v>0</v>
      </c>
      <c r="BT173" s="57">
        <f t="shared" si="227"/>
        <v>0</v>
      </c>
      <c r="BU173" s="57">
        <f t="shared" si="228"/>
        <v>0</v>
      </c>
      <c r="BV173" s="57">
        <f t="shared" si="229"/>
        <v>0</v>
      </c>
      <c r="BW173" s="57">
        <f t="shared" si="230"/>
        <v>0</v>
      </c>
      <c r="BX173" s="58">
        <f t="shared" si="231"/>
        <v>0</v>
      </c>
      <c r="BY173" s="57">
        <f t="shared" si="232"/>
        <v>0</v>
      </c>
      <c r="BZ173" s="57">
        <f t="shared" si="233"/>
        <v>0</v>
      </c>
      <c r="CA173" s="58">
        <f t="shared" si="234"/>
        <v>0</v>
      </c>
      <c r="CB173" s="57">
        <f t="shared" si="235"/>
        <v>0</v>
      </c>
      <c r="CC173" s="57">
        <f t="shared" si="236"/>
        <v>0</v>
      </c>
      <c r="CD173" s="57">
        <f t="shared" si="237"/>
        <v>0</v>
      </c>
      <c r="CE173" s="57">
        <f t="shared" si="238"/>
        <v>0</v>
      </c>
      <c r="CF173" s="57">
        <f t="shared" si="239"/>
        <v>0</v>
      </c>
      <c r="CG173" s="57">
        <f t="shared" si="240"/>
        <v>0</v>
      </c>
      <c r="CH173" s="57">
        <f t="shared" si="241"/>
        <v>0</v>
      </c>
      <c r="CI173" s="58">
        <f t="shared" si="242"/>
        <v>0</v>
      </c>
      <c r="CJ173" s="57">
        <f t="shared" si="243"/>
        <v>0</v>
      </c>
      <c r="CL173" s="30">
        <f>Obs_Time!B175</f>
        <v>328</v>
      </c>
      <c r="CM173" s="26">
        <f t="shared" si="249"/>
        <v>329</v>
      </c>
      <c r="CN173" s="20">
        <f t="shared" si="176"/>
        <v>0</v>
      </c>
      <c r="CO173" s="20">
        <f t="shared" si="177"/>
        <v>0</v>
      </c>
      <c r="CP173" s="20">
        <f t="shared" si="178"/>
        <v>0</v>
      </c>
      <c r="CQ173" s="106">
        <f t="shared" si="179"/>
        <v>0</v>
      </c>
      <c r="CR173" s="143"/>
      <c r="CS173" s="20">
        <f t="shared" si="180"/>
        <v>0</v>
      </c>
      <c r="CT173" s="20">
        <f t="shared" si="181"/>
        <v>0</v>
      </c>
      <c r="CW173" s="20">
        <f t="shared" si="182"/>
        <v>0</v>
      </c>
      <c r="CX173" s="20">
        <f t="shared" si="183"/>
        <v>0</v>
      </c>
      <c r="CY173" s="20">
        <f t="shared" si="184"/>
        <v>0</v>
      </c>
      <c r="CZ173" s="20">
        <f t="shared" si="185"/>
        <v>0</v>
      </c>
      <c r="DA173" s="20">
        <f t="shared" si="186"/>
        <v>0</v>
      </c>
      <c r="DB173" s="20">
        <f t="shared" si="187"/>
        <v>0</v>
      </c>
      <c r="DC173" s="20">
        <f t="shared" si="188"/>
        <v>0</v>
      </c>
      <c r="DD173" s="106">
        <f t="shared" si="189"/>
        <v>0</v>
      </c>
      <c r="DE173" s="20">
        <f t="shared" si="190"/>
        <v>0</v>
      </c>
      <c r="DF173" s="20">
        <f t="shared" si="191"/>
        <v>0</v>
      </c>
      <c r="DG173" s="106">
        <f t="shared" si="192"/>
        <v>0</v>
      </c>
      <c r="DH173" s="143"/>
      <c r="DI173" s="20">
        <f t="shared" si="193"/>
        <v>0</v>
      </c>
      <c r="DJ173" s="20">
        <f t="shared" si="194"/>
        <v>0</v>
      </c>
      <c r="DK173" s="20">
        <f t="shared" si="195"/>
        <v>0</v>
      </c>
      <c r="DL173" s="143"/>
      <c r="DM173" s="20">
        <f t="shared" si="196"/>
        <v>0</v>
      </c>
      <c r="DN173" s="20">
        <f t="shared" si="197"/>
        <v>0</v>
      </c>
      <c r="DO173" s="106">
        <f t="shared" si="198"/>
        <v>0</v>
      </c>
      <c r="DP173" s="20">
        <f t="shared" si="199"/>
        <v>0</v>
      </c>
      <c r="DR173" s="31">
        <f t="shared" si="244"/>
        <v>164</v>
      </c>
      <c r="DS173" s="26">
        <f t="shared" si="245"/>
        <v>164.5</v>
      </c>
      <c r="DT173" s="101">
        <f t="shared" si="200"/>
        <v>0</v>
      </c>
      <c r="DU173" s="101">
        <f t="shared" si="201"/>
        <v>0</v>
      </c>
      <c r="DV173" s="101">
        <f t="shared" si="202"/>
        <v>0</v>
      </c>
      <c r="DW173" s="102">
        <f t="shared" si="246"/>
        <v>2.94</v>
      </c>
      <c r="DX173" s="144"/>
      <c r="DY173" s="101">
        <f t="shared" si="247"/>
        <v>0</v>
      </c>
      <c r="DZ173" s="101">
        <f t="shared" si="248"/>
        <v>0</v>
      </c>
      <c r="EB173" s="84">
        <f>MODEL_DATA!B170</f>
        <v>164</v>
      </c>
      <c r="EC173" s="84">
        <f>MODEL_DATA!C170</f>
        <v>0</v>
      </c>
      <c r="ED173" s="84">
        <f>MODEL_DATA!D170</f>
        <v>0</v>
      </c>
      <c r="EE173" s="84">
        <f>MODEL_DATA!E170</f>
        <v>0</v>
      </c>
      <c r="EF173" s="84">
        <f>MODEL_DATA!F170</f>
        <v>0</v>
      </c>
      <c r="EG173" s="84">
        <f>MODEL_DATA!G170</f>
        <v>0</v>
      </c>
      <c r="EH173" s="84">
        <f>MODEL_DATA!H170</f>
        <v>0</v>
      </c>
      <c r="EI173" s="84">
        <f>MODEL_DATA!I170</f>
        <v>0</v>
      </c>
      <c r="EJ173" s="99">
        <f>MODEL_DATA!J170</f>
        <v>0</v>
      </c>
      <c r="EK173" s="84">
        <f>MODEL_DATA!K170</f>
        <v>0</v>
      </c>
      <c r="EL173" s="84">
        <f>MODEL_DATA!L170</f>
        <v>0</v>
      </c>
      <c r="EM173" s="99">
        <f>MODEL_DATA!M170</f>
        <v>0</v>
      </c>
      <c r="EN173" s="84">
        <f>MODEL_DATA!N170</f>
        <v>0</v>
      </c>
      <c r="EO173" s="84">
        <f>MODEL_DATA!O170</f>
        <v>0</v>
      </c>
      <c r="EP173" s="84">
        <f>MODEL_DATA!P170</f>
        <v>0</v>
      </c>
      <c r="EQ173" s="84">
        <f>MODEL_DATA!Q170</f>
        <v>2.94</v>
      </c>
      <c r="ER173" s="84">
        <f>MODEL_DATA!R170</f>
        <v>3.54</v>
      </c>
      <c r="ES173" s="84">
        <f>MODEL_DATA!S170</f>
        <v>0</v>
      </c>
      <c r="ET173" s="84">
        <f>MODEL_DATA!T170</f>
        <v>0</v>
      </c>
      <c r="EU173" s="99">
        <f>MODEL_DATA!U170</f>
        <v>0</v>
      </c>
      <c r="EV173" s="84">
        <f>MODEL_DATA!V170</f>
        <v>0</v>
      </c>
    </row>
    <row r="174" spans="32:152" x14ac:dyDescent="0.25">
      <c r="AF174" s="32">
        <f t="shared" ref="AF174:AF209" si="250">$CL173</f>
        <v>328</v>
      </c>
      <c r="AG174" s="61">
        <f t="shared" si="203"/>
        <v>0</v>
      </c>
      <c r="AH174" s="63">
        <f>INDEX(Obs_Time!$D$11:$T$211,  MATCH($AF174, Obs_Time!$B$11:$B$211, 0), MATCH(AH$4, Obs_Time!$D$3:$T$3, 0) )</f>
        <v>0</v>
      </c>
      <c r="AI174" s="61">
        <f t="shared" si="204"/>
        <v>0</v>
      </c>
      <c r="AJ174" s="63">
        <f>INDEX(Obs_Time!$D$11:$T$211,  MATCH($AF174, Obs_Time!$B$11:$B$211, 0), MATCH(AJ$4, Obs_Time!$D$3:$T$3, 0) )</f>
        <v>0</v>
      </c>
      <c r="AK174" s="61">
        <f t="shared" si="205"/>
        <v>0</v>
      </c>
      <c r="AL174" s="63">
        <f>INDEX(Obs_Time!$D$11:$T$211,  MATCH($AF174, Obs_Time!$B$11:$B$211, 0), MATCH(AL$4, Obs_Time!$D$3:$T$3, 0) )</f>
        <v>0</v>
      </c>
      <c r="AM174" s="61">
        <f t="shared" si="206"/>
        <v>0</v>
      </c>
      <c r="AN174" s="63">
        <f>INDEX(Obs_Time!$D$11:$T$211,  MATCH($AF174, Obs_Time!$B$11:$B$211, 0), MATCH(AN$4, Obs_Time!$D$3:$T$3, 0) )</f>
        <v>0</v>
      </c>
      <c r="AO174" s="61">
        <f t="shared" si="207"/>
        <v>0</v>
      </c>
      <c r="AP174" s="63">
        <f>INDEX(Obs_Time!$D$11:$T$211,  MATCH($AF174, Obs_Time!$B$11:$B$211, 0), MATCH(AP$4, Obs_Time!$D$3:$T$3, 0) )</f>
        <v>0</v>
      </c>
      <c r="AQ174" s="61">
        <f t="shared" si="208"/>
        <v>0</v>
      </c>
      <c r="AR174" s="63">
        <f>INDEX(Obs_Time!$D$11:$T$211,  MATCH($AF174, Obs_Time!$B$11:$B$211, 0), MATCH(AR$4, Obs_Time!$D$3:$T$3, 0) )</f>
        <v>0</v>
      </c>
      <c r="AS174" s="61">
        <f t="shared" si="209"/>
        <v>0</v>
      </c>
      <c r="AT174" s="63">
        <f>INDEX(Obs_Time!$D$11:$T$211,  MATCH($AF174, Obs_Time!$B$11:$B$211, 0), MATCH(AT$4, Obs_Time!$D$3:$T$3, 0) )</f>
        <v>0</v>
      </c>
      <c r="AU174" s="61">
        <f t="shared" si="210"/>
        <v>0</v>
      </c>
      <c r="AV174" s="63">
        <f>INDEX(Obs_Time!$D$11:$T$211,  MATCH($AF174, Obs_Time!$B$11:$B$211, 0), MATCH(AV$4, Obs_Time!$D$3:$T$3, 0) )</f>
        <v>0</v>
      </c>
      <c r="AW174" s="61">
        <f t="shared" si="211"/>
        <v>0</v>
      </c>
      <c r="AX174" s="63">
        <f>INDEX(Obs_Time!$D$11:$T$211,  MATCH($AF174, Obs_Time!$B$11:$B$211, 0), MATCH(AX$4, Obs_Time!$D$3:$T$3, 0) )</f>
        <v>0</v>
      </c>
      <c r="AY174" s="61">
        <f t="shared" si="212"/>
        <v>0</v>
      </c>
      <c r="AZ174" s="63">
        <f>INDEX(Obs_Time!$D$11:$T$211,  MATCH($AF174, Obs_Time!$B$11:$B$211, 0), MATCH(AZ$4, Obs_Time!$D$3:$T$3, 0) )</f>
        <v>0</v>
      </c>
      <c r="BA174" s="61">
        <f t="shared" si="213"/>
        <v>0</v>
      </c>
      <c r="BB174" s="63">
        <f>INDEX(Obs_Time!$D$11:$T$211,  MATCH($AF174, Obs_Time!$B$11:$B$211, 0), MATCH(BB$4, Obs_Time!$D$3:$T$3, 0) )</f>
        <v>0</v>
      </c>
      <c r="BC174" s="61">
        <f t="shared" si="214"/>
        <v>0</v>
      </c>
      <c r="BD174" s="63">
        <f>INDEX(Obs_Time!$D$11:$T$211,  MATCH($AF174, Obs_Time!$B$11:$B$211, 0), MATCH(BD$4, Obs_Time!$D$3:$T$3, 0) )</f>
        <v>0</v>
      </c>
      <c r="BF174" s="31">
        <f t="shared" si="215"/>
        <v>330</v>
      </c>
      <c r="BG174" s="31">
        <f t="shared" si="216"/>
        <v>331</v>
      </c>
      <c r="BH174" s="57">
        <f t="shared" si="217"/>
        <v>0</v>
      </c>
      <c r="BI174" s="57">
        <f t="shared" si="218"/>
        <v>0</v>
      </c>
      <c r="BJ174" s="57">
        <f t="shared" si="219"/>
        <v>0</v>
      </c>
      <c r="BK174" s="58">
        <f t="shared" si="220"/>
        <v>0</v>
      </c>
      <c r="BL174" s="57">
        <f t="shared" si="221"/>
        <v>0</v>
      </c>
      <c r="BM174" s="57">
        <f t="shared" si="222"/>
        <v>0</v>
      </c>
      <c r="BN174" s="57">
        <f t="shared" si="223"/>
        <v>0</v>
      </c>
      <c r="BQ174" s="57">
        <f t="shared" si="224"/>
        <v>0</v>
      </c>
      <c r="BR174" s="57">
        <f t="shared" si="225"/>
        <v>0</v>
      </c>
      <c r="BS174" s="57">
        <f t="shared" si="226"/>
        <v>0</v>
      </c>
      <c r="BT174" s="57">
        <f t="shared" si="227"/>
        <v>0</v>
      </c>
      <c r="BU174" s="57">
        <f t="shared" si="228"/>
        <v>0</v>
      </c>
      <c r="BV174" s="57">
        <f t="shared" si="229"/>
        <v>0</v>
      </c>
      <c r="BW174" s="57">
        <f t="shared" si="230"/>
        <v>0</v>
      </c>
      <c r="BX174" s="58">
        <f t="shared" si="231"/>
        <v>0</v>
      </c>
      <c r="BY174" s="57">
        <f t="shared" si="232"/>
        <v>0</v>
      </c>
      <c r="BZ174" s="57">
        <f t="shared" si="233"/>
        <v>0</v>
      </c>
      <c r="CA174" s="58">
        <f t="shared" si="234"/>
        <v>0</v>
      </c>
      <c r="CB174" s="57">
        <f t="shared" si="235"/>
        <v>0</v>
      </c>
      <c r="CC174" s="57">
        <f t="shared" si="236"/>
        <v>0</v>
      </c>
      <c r="CD174" s="57">
        <f t="shared" si="237"/>
        <v>0</v>
      </c>
      <c r="CE174" s="57">
        <f t="shared" si="238"/>
        <v>0</v>
      </c>
      <c r="CF174" s="57">
        <f t="shared" si="239"/>
        <v>0</v>
      </c>
      <c r="CG174" s="57">
        <f t="shared" si="240"/>
        <v>0</v>
      </c>
      <c r="CH174" s="57">
        <f t="shared" si="241"/>
        <v>0</v>
      </c>
      <c r="CI174" s="58">
        <f t="shared" si="242"/>
        <v>0</v>
      </c>
      <c r="CJ174" s="57">
        <f t="shared" si="243"/>
        <v>0</v>
      </c>
      <c r="CL174" s="30">
        <f>Obs_Time!B176</f>
        <v>330</v>
      </c>
      <c r="CM174" s="26">
        <f t="shared" si="249"/>
        <v>331</v>
      </c>
      <c r="CN174" s="20">
        <f t="shared" si="176"/>
        <v>0</v>
      </c>
      <c r="CO174" s="20">
        <f t="shared" si="177"/>
        <v>0</v>
      </c>
      <c r="CP174" s="20">
        <f t="shared" si="178"/>
        <v>0</v>
      </c>
      <c r="CQ174" s="106">
        <f t="shared" si="179"/>
        <v>0</v>
      </c>
      <c r="CR174" s="143"/>
      <c r="CS174" s="20">
        <f t="shared" si="180"/>
        <v>0</v>
      </c>
      <c r="CT174" s="20">
        <f t="shared" si="181"/>
        <v>0</v>
      </c>
      <c r="CW174" s="20">
        <f t="shared" si="182"/>
        <v>0</v>
      </c>
      <c r="CX174" s="20">
        <f t="shared" si="183"/>
        <v>0</v>
      </c>
      <c r="CY174" s="20">
        <f t="shared" si="184"/>
        <v>0</v>
      </c>
      <c r="CZ174" s="20">
        <f t="shared" si="185"/>
        <v>0</v>
      </c>
      <c r="DA174" s="20">
        <f t="shared" si="186"/>
        <v>0</v>
      </c>
      <c r="DB174" s="20">
        <f t="shared" si="187"/>
        <v>0</v>
      </c>
      <c r="DC174" s="20">
        <f t="shared" si="188"/>
        <v>0</v>
      </c>
      <c r="DD174" s="106">
        <f t="shared" si="189"/>
        <v>0</v>
      </c>
      <c r="DE174" s="20">
        <f t="shared" si="190"/>
        <v>0</v>
      </c>
      <c r="DF174" s="20">
        <f t="shared" si="191"/>
        <v>0</v>
      </c>
      <c r="DG174" s="106">
        <f t="shared" si="192"/>
        <v>0</v>
      </c>
      <c r="DH174" s="143"/>
      <c r="DI174" s="20">
        <f t="shared" si="193"/>
        <v>0</v>
      </c>
      <c r="DJ174" s="20">
        <f t="shared" si="194"/>
        <v>0</v>
      </c>
      <c r="DK174" s="20">
        <f t="shared" si="195"/>
        <v>0</v>
      </c>
      <c r="DL174" s="143"/>
      <c r="DM174" s="20">
        <f t="shared" si="196"/>
        <v>0</v>
      </c>
      <c r="DN174" s="20">
        <f t="shared" si="197"/>
        <v>0</v>
      </c>
      <c r="DO174" s="106">
        <f t="shared" si="198"/>
        <v>0</v>
      </c>
      <c r="DP174" s="20">
        <f t="shared" si="199"/>
        <v>0</v>
      </c>
      <c r="DR174" s="31">
        <f t="shared" si="244"/>
        <v>165</v>
      </c>
      <c r="DS174" s="26">
        <f t="shared" si="245"/>
        <v>165.5</v>
      </c>
      <c r="DT174" s="101">
        <f t="shared" si="200"/>
        <v>0</v>
      </c>
      <c r="DU174" s="101">
        <f t="shared" si="201"/>
        <v>0</v>
      </c>
      <c r="DV174" s="101">
        <f t="shared" si="202"/>
        <v>0</v>
      </c>
      <c r="DW174" s="102">
        <f t="shared" si="246"/>
        <v>2.89</v>
      </c>
      <c r="DX174" s="144"/>
      <c r="DY174" s="101">
        <f t="shared" si="247"/>
        <v>0</v>
      </c>
      <c r="DZ174" s="101">
        <f t="shared" si="248"/>
        <v>0</v>
      </c>
      <c r="EB174" s="84">
        <f>MODEL_DATA!B171</f>
        <v>165</v>
      </c>
      <c r="EC174" s="84">
        <f>MODEL_DATA!C171</f>
        <v>0</v>
      </c>
      <c r="ED174" s="84">
        <f>MODEL_DATA!D171</f>
        <v>0</v>
      </c>
      <c r="EE174" s="84">
        <f>MODEL_DATA!E171</f>
        <v>0</v>
      </c>
      <c r="EF174" s="84">
        <f>MODEL_DATA!F171</f>
        <v>0</v>
      </c>
      <c r="EG174" s="84">
        <f>MODEL_DATA!G171</f>
        <v>0</v>
      </c>
      <c r="EH174" s="84">
        <f>MODEL_DATA!H171</f>
        <v>0</v>
      </c>
      <c r="EI174" s="84">
        <f>MODEL_DATA!I171</f>
        <v>0</v>
      </c>
      <c r="EJ174" s="99">
        <f>MODEL_DATA!J171</f>
        <v>0</v>
      </c>
      <c r="EK174" s="84">
        <f>MODEL_DATA!K171</f>
        <v>0</v>
      </c>
      <c r="EL174" s="84">
        <f>MODEL_DATA!L171</f>
        <v>0</v>
      </c>
      <c r="EM174" s="99">
        <f>MODEL_DATA!M171</f>
        <v>0</v>
      </c>
      <c r="EN174" s="84">
        <f>MODEL_DATA!N171</f>
        <v>0</v>
      </c>
      <c r="EO174" s="84">
        <f>MODEL_DATA!O171</f>
        <v>0</v>
      </c>
      <c r="EP174" s="84">
        <f>MODEL_DATA!P171</f>
        <v>0</v>
      </c>
      <c r="EQ174" s="84">
        <f>MODEL_DATA!Q171</f>
        <v>2.89</v>
      </c>
      <c r="ER174" s="84">
        <f>MODEL_DATA!R171</f>
        <v>2.23</v>
      </c>
      <c r="ES174" s="84">
        <f>MODEL_DATA!S171</f>
        <v>0</v>
      </c>
      <c r="ET174" s="84">
        <f>MODEL_DATA!T171</f>
        <v>0</v>
      </c>
      <c r="EU174" s="99">
        <f>MODEL_DATA!U171</f>
        <v>0</v>
      </c>
      <c r="EV174" s="84">
        <f>MODEL_DATA!V171</f>
        <v>0</v>
      </c>
    </row>
    <row r="175" spans="32:152" x14ac:dyDescent="0.25">
      <c r="AF175" s="32">
        <f t="shared" si="250"/>
        <v>330</v>
      </c>
      <c r="AG175" s="61">
        <f t="shared" si="203"/>
        <v>0</v>
      </c>
      <c r="AH175" s="63">
        <f>INDEX(Obs_Time!$D$11:$T$211,  MATCH($AF175, Obs_Time!$B$11:$B$211, 0), MATCH(AH$4, Obs_Time!$D$3:$T$3, 0) )</f>
        <v>0</v>
      </c>
      <c r="AI175" s="61">
        <f t="shared" si="204"/>
        <v>0</v>
      </c>
      <c r="AJ175" s="63">
        <f>INDEX(Obs_Time!$D$11:$T$211,  MATCH($AF175, Obs_Time!$B$11:$B$211, 0), MATCH(AJ$4, Obs_Time!$D$3:$T$3, 0) )</f>
        <v>0</v>
      </c>
      <c r="AK175" s="61">
        <f t="shared" si="205"/>
        <v>0</v>
      </c>
      <c r="AL175" s="63">
        <f>INDEX(Obs_Time!$D$11:$T$211,  MATCH($AF175, Obs_Time!$B$11:$B$211, 0), MATCH(AL$4, Obs_Time!$D$3:$T$3, 0) )</f>
        <v>0</v>
      </c>
      <c r="AM175" s="61">
        <f t="shared" si="206"/>
        <v>0</v>
      </c>
      <c r="AN175" s="63">
        <f>INDEX(Obs_Time!$D$11:$T$211,  MATCH($AF175, Obs_Time!$B$11:$B$211, 0), MATCH(AN$4, Obs_Time!$D$3:$T$3, 0) )</f>
        <v>0</v>
      </c>
      <c r="AO175" s="61">
        <f t="shared" si="207"/>
        <v>0</v>
      </c>
      <c r="AP175" s="63">
        <f>INDEX(Obs_Time!$D$11:$T$211,  MATCH($AF175, Obs_Time!$B$11:$B$211, 0), MATCH(AP$4, Obs_Time!$D$3:$T$3, 0) )</f>
        <v>0</v>
      </c>
      <c r="AQ175" s="61">
        <f t="shared" si="208"/>
        <v>0</v>
      </c>
      <c r="AR175" s="63">
        <f>INDEX(Obs_Time!$D$11:$T$211,  MATCH($AF175, Obs_Time!$B$11:$B$211, 0), MATCH(AR$4, Obs_Time!$D$3:$T$3, 0) )</f>
        <v>0</v>
      </c>
      <c r="AS175" s="61">
        <f t="shared" si="209"/>
        <v>0</v>
      </c>
      <c r="AT175" s="63">
        <f>INDEX(Obs_Time!$D$11:$T$211,  MATCH($AF175, Obs_Time!$B$11:$B$211, 0), MATCH(AT$4, Obs_Time!$D$3:$T$3, 0) )</f>
        <v>0</v>
      </c>
      <c r="AU175" s="61">
        <f t="shared" si="210"/>
        <v>0</v>
      </c>
      <c r="AV175" s="63">
        <f>INDEX(Obs_Time!$D$11:$T$211,  MATCH($AF175, Obs_Time!$B$11:$B$211, 0), MATCH(AV$4, Obs_Time!$D$3:$T$3, 0) )</f>
        <v>0</v>
      </c>
      <c r="AW175" s="61">
        <f t="shared" si="211"/>
        <v>0</v>
      </c>
      <c r="AX175" s="63">
        <f>INDEX(Obs_Time!$D$11:$T$211,  MATCH($AF175, Obs_Time!$B$11:$B$211, 0), MATCH(AX$4, Obs_Time!$D$3:$T$3, 0) )</f>
        <v>0</v>
      </c>
      <c r="AY175" s="61">
        <f t="shared" si="212"/>
        <v>0</v>
      </c>
      <c r="AZ175" s="63">
        <f>INDEX(Obs_Time!$D$11:$T$211,  MATCH($AF175, Obs_Time!$B$11:$B$211, 0), MATCH(AZ$4, Obs_Time!$D$3:$T$3, 0) )</f>
        <v>0</v>
      </c>
      <c r="BA175" s="61">
        <f t="shared" si="213"/>
        <v>0</v>
      </c>
      <c r="BB175" s="63">
        <f>INDEX(Obs_Time!$D$11:$T$211,  MATCH($AF175, Obs_Time!$B$11:$B$211, 0), MATCH(BB$4, Obs_Time!$D$3:$T$3, 0) )</f>
        <v>0</v>
      </c>
      <c r="BC175" s="61">
        <f t="shared" si="214"/>
        <v>0</v>
      </c>
      <c r="BD175" s="63">
        <f>INDEX(Obs_Time!$D$11:$T$211,  MATCH($AF175, Obs_Time!$B$11:$B$211, 0), MATCH(BD$4, Obs_Time!$D$3:$T$3, 0) )</f>
        <v>0</v>
      </c>
      <c r="BF175" s="31">
        <f t="shared" si="215"/>
        <v>332</v>
      </c>
      <c r="BG175" s="31">
        <f t="shared" si="216"/>
        <v>333</v>
      </c>
      <c r="BH175" s="57">
        <f t="shared" si="217"/>
        <v>0</v>
      </c>
      <c r="BI175" s="57">
        <f t="shared" si="218"/>
        <v>0</v>
      </c>
      <c r="BJ175" s="57">
        <f t="shared" si="219"/>
        <v>0</v>
      </c>
      <c r="BK175" s="58">
        <f t="shared" si="220"/>
        <v>0</v>
      </c>
      <c r="BL175" s="57">
        <f t="shared" si="221"/>
        <v>0</v>
      </c>
      <c r="BM175" s="57">
        <f t="shared" si="222"/>
        <v>0</v>
      </c>
      <c r="BN175" s="57">
        <f t="shared" si="223"/>
        <v>0</v>
      </c>
      <c r="BQ175" s="57">
        <f t="shared" si="224"/>
        <v>0</v>
      </c>
      <c r="BR175" s="57">
        <f t="shared" si="225"/>
        <v>0</v>
      </c>
      <c r="BS175" s="57">
        <f t="shared" si="226"/>
        <v>0</v>
      </c>
      <c r="BT175" s="57">
        <f t="shared" si="227"/>
        <v>0</v>
      </c>
      <c r="BU175" s="57">
        <f t="shared" si="228"/>
        <v>0</v>
      </c>
      <c r="BV175" s="57">
        <f t="shared" si="229"/>
        <v>0</v>
      </c>
      <c r="BW175" s="57">
        <f t="shared" si="230"/>
        <v>0</v>
      </c>
      <c r="BX175" s="58">
        <f t="shared" si="231"/>
        <v>0</v>
      </c>
      <c r="BY175" s="57">
        <f t="shared" si="232"/>
        <v>0</v>
      </c>
      <c r="BZ175" s="57">
        <f t="shared" si="233"/>
        <v>0</v>
      </c>
      <c r="CA175" s="58">
        <f t="shared" si="234"/>
        <v>0</v>
      </c>
      <c r="CB175" s="57">
        <f t="shared" si="235"/>
        <v>0</v>
      </c>
      <c r="CC175" s="57">
        <f t="shared" si="236"/>
        <v>0</v>
      </c>
      <c r="CD175" s="57">
        <f t="shared" si="237"/>
        <v>0</v>
      </c>
      <c r="CE175" s="57">
        <f t="shared" si="238"/>
        <v>0</v>
      </c>
      <c r="CF175" s="57">
        <f t="shared" si="239"/>
        <v>0</v>
      </c>
      <c r="CG175" s="57">
        <f t="shared" si="240"/>
        <v>0</v>
      </c>
      <c r="CH175" s="57">
        <f t="shared" si="241"/>
        <v>0</v>
      </c>
      <c r="CI175" s="58">
        <f t="shared" si="242"/>
        <v>0</v>
      </c>
      <c r="CJ175" s="57">
        <f t="shared" si="243"/>
        <v>0</v>
      </c>
      <c r="CL175" s="30">
        <f>Obs_Time!B177</f>
        <v>332</v>
      </c>
      <c r="CM175" s="26">
        <f t="shared" si="249"/>
        <v>333</v>
      </c>
      <c r="CN175" s="20">
        <f t="shared" si="176"/>
        <v>0</v>
      </c>
      <c r="CO175" s="20">
        <f t="shared" si="177"/>
        <v>0</v>
      </c>
      <c r="CP175" s="20">
        <f t="shared" si="178"/>
        <v>0</v>
      </c>
      <c r="CQ175" s="106">
        <f t="shared" si="179"/>
        <v>0</v>
      </c>
      <c r="CR175" s="143"/>
      <c r="CS175" s="20">
        <f t="shared" si="180"/>
        <v>0</v>
      </c>
      <c r="CT175" s="20">
        <f t="shared" si="181"/>
        <v>0</v>
      </c>
      <c r="CW175" s="20">
        <f t="shared" si="182"/>
        <v>0</v>
      </c>
      <c r="CX175" s="20">
        <f t="shared" si="183"/>
        <v>0</v>
      </c>
      <c r="CY175" s="20">
        <f t="shared" si="184"/>
        <v>0</v>
      </c>
      <c r="CZ175" s="20">
        <f t="shared" si="185"/>
        <v>0</v>
      </c>
      <c r="DA175" s="20">
        <f t="shared" si="186"/>
        <v>0</v>
      </c>
      <c r="DB175" s="20">
        <f t="shared" si="187"/>
        <v>0</v>
      </c>
      <c r="DC175" s="20">
        <f t="shared" si="188"/>
        <v>0</v>
      </c>
      <c r="DD175" s="106">
        <f t="shared" si="189"/>
        <v>0</v>
      </c>
      <c r="DE175" s="20">
        <f t="shared" si="190"/>
        <v>0</v>
      </c>
      <c r="DF175" s="20">
        <f t="shared" si="191"/>
        <v>0</v>
      </c>
      <c r="DG175" s="106">
        <f t="shared" si="192"/>
        <v>0</v>
      </c>
      <c r="DH175" s="143"/>
      <c r="DI175" s="20">
        <f t="shared" si="193"/>
        <v>0</v>
      </c>
      <c r="DJ175" s="20">
        <f t="shared" si="194"/>
        <v>0</v>
      </c>
      <c r="DK175" s="20">
        <f t="shared" si="195"/>
        <v>0</v>
      </c>
      <c r="DL175" s="143"/>
      <c r="DM175" s="20">
        <f t="shared" si="196"/>
        <v>0</v>
      </c>
      <c r="DN175" s="20">
        <f t="shared" si="197"/>
        <v>0</v>
      </c>
      <c r="DO175" s="106">
        <f t="shared" si="198"/>
        <v>0</v>
      </c>
      <c r="DP175" s="20">
        <f t="shared" si="199"/>
        <v>0</v>
      </c>
      <c r="DR175" s="31">
        <f t="shared" si="244"/>
        <v>166</v>
      </c>
      <c r="DS175" s="26">
        <f t="shared" si="245"/>
        <v>166.5</v>
      </c>
      <c r="DT175" s="101">
        <f t="shared" si="200"/>
        <v>0</v>
      </c>
      <c r="DU175" s="101">
        <f t="shared" si="201"/>
        <v>0</v>
      </c>
      <c r="DV175" s="101">
        <f t="shared" si="202"/>
        <v>0</v>
      </c>
      <c r="DW175" s="102">
        <f t="shared" si="246"/>
        <v>2.4500000000000002</v>
      </c>
      <c r="DX175" s="144"/>
      <c r="DY175" s="101">
        <f t="shared" si="247"/>
        <v>0</v>
      </c>
      <c r="DZ175" s="101">
        <f t="shared" si="248"/>
        <v>0</v>
      </c>
      <c r="EB175" s="84">
        <f>MODEL_DATA!B172</f>
        <v>166</v>
      </c>
      <c r="EC175" s="84">
        <f>MODEL_DATA!C172</f>
        <v>0</v>
      </c>
      <c r="ED175" s="84">
        <f>MODEL_DATA!D172</f>
        <v>0</v>
      </c>
      <c r="EE175" s="84">
        <f>MODEL_DATA!E172</f>
        <v>0</v>
      </c>
      <c r="EF175" s="84">
        <f>MODEL_DATA!F172</f>
        <v>0</v>
      </c>
      <c r="EG175" s="84">
        <f>MODEL_DATA!G172</f>
        <v>0</v>
      </c>
      <c r="EH175" s="84">
        <f>MODEL_DATA!H172</f>
        <v>0</v>
      </c>
      <c r="EI175" s="84">
        <f>MODEL_DATA!I172</f>
        <v>0</v>
      </c>
      <c r="EJ175" s="99">
        <f>MODEL_DATA!J172</f>
        <v>0</v>
      </c>
      <c r="EK175" s="84">
        <f>MODEL_DATA!K172</f>
        <v>0</v>
      </c>
      <c r="EL175" s="84">
        <f>MODEL_DATA!L172</f>
        <v>0</v>
      </c>
      <c r="EM175" s="99">
        <f>MODEL_DATA!M172</f>
        <v>0</v>
      </c>
      <c r="EN175" s="84">
        <f>MODEL_DATA!N172</f>
        <v>0</v>
      </c>
      <c r="EO175" s="84">
        <f>MODEL_DATA!O172</f>
        <v>0</v>
      </c>
      <c r="EP175" s="84">
        <f>MODEL_DATA!P172</f>
        <v>0</v>
      </c>
      <c r="EQ175" s="84">
        <f>MODEL_DATA!Q172</f>
        <v>2.4500000000000002</v>
      </c>
      <c r="ER175" s="84">
        <f>MODEL_DATA!R172</f>
        <v>2.0299999999999998</v>
      </c>
      <c r="ES175" s="84">
        <f>MODEL_DATA!S172</f>
        <v>0</v>
      </c>
      <c r="ET175" s="84">
        <f>MODEL_DATA!T172</f>
        <v>0</v>
      </c>
      <c r="EU175" s="99">
        <f>MODEL_DATA!U172</f>
        <v>0</v>
      </c>
      <c r="EV175" s="84">
        <f>MODEL_DATA!V172</f>
        <v>0</v>
      </c>
    </row>
    <row r="176" spans="32:152" x14ac:dyDescent="0.25">
      <c r="AF176" s="32">
        <f t="shared" si="250"/>
        <v>332</v>
      </c>
      <c r="AG176" s="61">
        <f t="shared" si="203"/>
        <v>0</v>
      </c>
      <c r="AH176" s="63">
        <f>INDEX(Obs_Time!$D$11:$T$211,  MATCH($AF176, Obs_Time!$B$11:$B$211, 0), MATCH(AH$4, Obs_Time!$D$3:$T$3, 0) )</f>
        <v>0</v>
      </c>
      <c r="AI176" s="61">
        <f t="shared" si="204"/>
        <v>0</v>
      </c>
      <c r="AJ176" s="63">
        <f>INDEX(Obs_Time!$D$11:$T$211,  MATCH($AF176, Obs_Time!$B$11:$B$211, 0), MATCH(AJ$4, Obs_Time!$D$3:$T$3, 0) )</f>
        <v>0</v>
      </c>
      <c r="AK176" s="61">
        <f t="shared" si="205"/>
        <v>0</v>
      </c>
      <c r="AL176" s="63">
        <f>INDEX(Obs_Time!$D$11:$T$211,  MATCH($AF176, Obs_Time!$B$11:$B$211, 0), MATCH(AL$4, Obs_Time!$D$3:$T$3, 0) )</f>
        <v>0</v>
      </c>
      <c r="AM176" s="61">
        <f t="shared" si="206"/>
        <v>0</v>
      </c>
      <c r="AN176" s="63">
        <f>INDEX(Obs_Time!$D$11:$T$211,  MATCH($AF176, Obs_Time!$B$11:$B$211, 0), MATCH(AN$4, Obs_Time!$D$3:$T$3, 0) )</f>
        <v>0</v>
      </c>
      <c r="AO176" s="61">
        <f t="shared" si="207"/>
        <v>0</v>
      </c>
      <c r="AP176" s="63">
        <f>INDEX(Obs_Time!$D$11:$T$211,  MATCH($AF176, Obs_Time!$B$11:$B$211, 0), MATCH(AP$4, Obs_Time!$D$3:$T$3, 0) )</f>
        <v>0</v>
      </c>
      <c r="AQ176" s="61">
        <f t="shared" si="208"/>
        <v>0</v>
      </c>
      <c r="AR176" s="63">
        <f>INDEX(Obs_Time!$D$11:$T$211,  MATCH($AF176, Obs_Time!$B$11:$B$211, 0), MATCH(AR$4, Obs_Time!$D$3:$T$3, 0) )</f>
        <v>0</v>
      </c>
      <c r="AS176" s="61">
        <f t="shared" si="209"/>
        <v>0</v>
      </c>
      <c r="AT176" s="63">
        <f>INDEX(Obs_Time!$D$11:$T$211,  MATCH($AF176, Obs_Time!$B$11:$B$211, 0), MATCH(AT$4, Obs_Time!$D$3:$T$3, 0) )</f>
        <v>0</v>
      </c>
      <c r="AU176" s="61">
        <f t="shared" si="210"/>
        <v>0</v>
      </c>
      <c r="AV176" s="63">
        <f>INDEX(Obs_Time!$D$11:$T$211,  MATCH($AF176, Obs_Time!$B$11:$B$211, 0), MATCH(AV$4, Obs_Time!$D$3:$T$3, 0) )</f>
        <v>0</v>
      </c>
      <c r="AW176" s="61">
        <f t="shared" si="211"/>
        <v>0</v>
      </c>
      <c r="AX176" s="63">
        <f>INDEX(Obs_Time!$D$11:$T$211,  MATCH($AF176, Obs_Time!$B$11:$B$211, 0), MATCH(AX$4, Obs_Time!$D$3:$T$3, 0) )</f>
        <v>0</v>
      </c>
      <c r="AY176" s="61">
        <f t="shared" si="212"/>
        <v>0</v>
      </c>
      <c r="AZ176" s="63">
        <f>INDEX(Obs_Time!$D$11:$T$211,  MATCH($AF176, Obs_Time!$B$11:$B$211, 0), MATCH(AZ$4, Obs_Time!$D$3:$T$3, 0) )</f>
        <v>0</v>
      </c>
      <c r="BA176" s="61">
        <f t="shared" si="213"/>
        <v>0</v>
      </c>
      <c r="BB176" s="63">
        <f>INDEX(Obs_Time!$D$11:$T$211,  MATCH($AF176, Obs_Time!$B$11:$B$211, 0), MATCH(BB$4, Obs_Time!$D$3:$T$3, 0) )</f>
        <v>0</v>
      </c>
      <c r="BC176" s="61">
        <f t="shared" si="214"/>
        <v>0</v>
      </c>
      <c r="BD176" s="63">
        <f>INDEX(Obs_Time!$D$11:$T$211,  MATCH($AF176, Obs_Time!$B$11:$B$211, 0), MATCH(BD$4, Obs_Time!$D$3:$T$3, 0) )</f>
        <v>0</v>
      </c>
      <c r="BF176" s="31">
        <f t="shared" si="215"/>
        <v>334</v>
      </c>
      <c r="BG176" s="31">
        <f t="shared" si="216"/>
        <v>335</v>
      </c>
      <c r="BH176" s="57">
        <f t="shared" si="217"/>
        <v>0</v>
      </c>
      <c r="BI176" s="57">
        <f t="shared" si="218"/>
        <v>0</v>
      </c>
      <c r="BJ176" s="57">
        <f t="shared" si="219"/>
        <v>0</v>
      </c>
      <c r="BK176" s="58">
        <f t="shared" si="220"/>
        <v>0</v>
      </c>
      <c r="BL176" s="57">
        <f t="shared" si="221"/>
        <v>0</v>
      </c>
      <c r="BM176" s="57">
        <f t="shared" si="222"/>
        <v>0</v>
      </c>
      <c r="BN176" s="57">
        <f t="shared" si="223"/>
        <v>0</v>
      </c>
      <c r="BQ176" s="57">
        <f t="shared" si="224"/>
        <v>0</v>
      </c>
      <c r="BR176" s="57">
        <f t="shared" si="225"/>
        <v>0</v>
      </c>
      <c r="BS176" s="57">
        <f t="shared" si="226"/>
        <v>0</v>
      </c>
      <c r="BT176" s="57">
        <f t="shared" si="227"/>
        <v>0</v>
      </c>
      <c r="BU176" s="57">
        <f t="shared" si="228"/>
        <v>0</v>
      </c>
      <c r="BV176" s="57">
        <f t="shared" si="229"/>
        <v>0</v>
      </c>
      <c r="BW176" s="57">
        <f t="shared" si="230"/>
        <v>0</v>
      </c>
      <c r="BX176" s="58">
        <f t="shared" si="231"/>
        <v>0</v>
      </c>
      <c r="BY176" s="57">
        <f t="shared" si="232"/>
        <v>0</v>
      </c>
      <c r="BZ176" s="57">
        <f t="shared" si="233"/>
        <v>0</v>
      </c>
      <c r="CA176" s="58">
        <f t="shared" si="234"/>
        <v>0</v>
      </c>
      <c r="CB176" s="57">
        <f t="shared" si="235"/>
        <v>0</v>
      </c>
      <c r="CC176" s="57">
        <f t="shared" si="236"/>
        <v>0</v>
      </c>
      <c r="CD176" s="57">
        <f t="shared" si="237"/>
        <v>0</v>
      </c>
      <c r="CE176" s="57">
        <f t="shared" si="238"/>
        <v>0</v>
      </c>
      <c r="CF176" s="57">
        <f t="shared" si="239"/>
        <v>0</v>
      </c>
      <c r="CG176" s="57">
        <f t="shared" si="240"/>
        <v>0</v>
      </c>
      <c r="CH176" s="57">
        <f t="shared" si="241"/>
        <v>0</v>
      </c>
      <c r="CI176" s="58">
        <f t="shared" si="242"/>
        <v>0</v>
      </c>
      <c r="CJ176" s="57">
        <f t="shared" si="243"/>
        <v>0</v>
      </c>
      <c r="CL176" s="30">
        <f>Obs_Time!B178</f>
        <v>334</v>
      </c>
      <c r="CM176" s="26">
        <f t="shared" si="249"/>
        <v>335</v>
      </c>
      <c r="CN176" s="20">
        <f t="shared" si="176"/>
        <v>0</v>
      </c>
      <c r="CO176" s="20">
        <f t="shared" si="177"/>
        <v>0</v>
      </c>
      <c r="CP176" s="20">
        <f t="shared" si="178"/>
        <v>0</v>
      </c>
      <c r="CQ176" s="106">
        <f t="shared" si="179"/>
        <v>0</v>
      </c>
      <c r="CR176" s="143"/>
      <c r="CS176" s="20">
        <f t="shared" si="180"/>
        <v>0</v>
      </c>
      <c r="CT176" s="20">
        <f t="shared" si="181"/>
        <v>0</v>
      </c>
      <c r="CW176" s="20">
        <f t="shared" si="182"/>
        <v>0</v>
      </c>
      <c r="CX176" s="20">
        <f t="shared" si="183"/>
        <v>0</v>
      </c>
      <c r="CY176" s="20">
        <f t="shared" si="184"/>
        <v>0</v>
      </c>
      <c r="CZ176" s="20">
        <f t="shared" si="185"/>
        <v>0</v>
      </c>
      <c r="DA176" s="20">
        <f t="shared" si="186"/>
        <v>0</v>
      </c>
      <c r="DB176" s="20">
        <f t="shared" si="187"/>
        <v>0</v>
      </c>
      <c r="DC176" s="20">
        <f t="shared" si="188"/>
        <v>0</v>
      </c>
      <c r="DD176" s="106">
        <f t="shared" si="189"/>
        <v>0</v>
      </c>
      <c r="DE176" s="20">
        <f t="shared" si="190"/>
        <v>0</v>
      </c>
      <c r="DF176" s="20">
        <f t="shared" si="191"/>
        <v>0</v>
      </c>
      <c r="DG176" s="106">
        <f t="shared" si="192"/>
        <v>0</v>
      </c>
      <c r="DH176" s="143"/>
      <c r="DI176" s="20">
        <f t="shared" si="193"/>
        <v>0</v>
      </c>
      <c r="DJ176" s="20">
        <f t="shared" si="194"/>
        <v>0</v>
      </c>
      <c r="DK176" s="20">
        <f t="shared" si="195"/>
        <v>0</v>
      </c>
      <c r="DL176" s="143"/>
      <c r="DM176" s="20">
        <f t="shared" si="196"/>
        <v>0</v>
      </c>
      <c r="DN176" s="20">
        <f t="shared" si="197"/>
        <v>0</v>
      </c>
      <c r="DO176" s="106">
        <f t="shared" si="198"/>
        <v>0</v>
      </c>
      <c r="DP176" s="20">
        <f t="shared" si="199"/>
        <v>0</v>
      </c>
      <c r="DR176" s="31">
        <f t="shared" si="244"/>
        <v>167</v>
      </c>
      <c r="DS176" s="26">
        <f t="shared" si="245"/>
        <v>167.5</v>
      </c>
      <c r="DT176" s="101">
        <f t="shared" si="200"/>
        <v>0</v>
      </c>
      <c r="DU176" s="101">
        <f t="shared" si="201"/>
        <v>0</v>
      </c>
      <c r="DV176" s="101">
        <f t="shared" si="202"/>
        <v>0</v>
      </c>
      <c r="DW176" s="102">
        <f t="shared" si="246"/>
        <v>1.55</v>
      </c>
      <c r="DX176" s="144"/>
      <c r="DY176" s="101">
        <f t="shared" si="247"/>
        <v>0</v>
      </c>
      <c r="DZ176" s="101">
        <f t="shared" si="248"/>
        <v>0</v>
      </c>
      <c r="EB176" s="84">
        <f>MODEL_DATA!B173</f>
        <v>167</v>
      </c>
      <c r="EC176" s="84">
        <f>MODEL_DATA!C173</f>
        <v>0</v>
      </c>
      <c r="ED176" s="84">
        <f>MODEL_DATA!D173</f>
        <v>0</v>
      </c>
      <c r="EE176" s="84">
        <f>MODEL_DATA!E173</f>
        <v>0</v>
      </c>
      <c r="EF176" s="84">
        <f>MODEL_DATA!F173</f>
        <v>0</v>
      </c>
      <c r="EG176" s="84">
        <f>MODEL_DATA!G173</f>
        <v>0</v>
      </c>
      <c r="EH176" s="84">
        <f>MODEL_DATA!H173</f>
        <v>0</v>
      </c>
      <c r="EI176" s="84">
        <f>MODEL_DATA!I173</f>
        <v>0</v>
      </c>
      <c r="EJ176" s="99">
        <f>MODEL_DATA!J173</f>
        <v>0</v>
      </c>
      <c r="EK176" s="84">
        <f>MODEL_DATA!K173</f>
        <v>0</v>
      </c>
      <c r="EL176" s="84">
        <f>MODEL_DATA!L173</f>
        <v>0</v>
      </c>
      <c r="EM176" s="99">
        <f>MODEL_DATA!M173</f>
        <v>0</v>
      </c>
      <c r="EN176" s="84">
        <f>MODEL_DATA!N173</f>
        <v>0</v>
      </c>
      <c r="EO176" s="84">
        <f>MODEL_DATA!O173</f>
        <v>0</v>
      </c>
      <c r="EP176" s="84">
        <f>MODEL_DATA!P173</f>
        <v>0</v>
      </c>
      <c r="EQ176" s="84">
        <f>MODEL_DATA!Q173</f>
        <v>1.55</v>
      </c>
      <c r="ER176" s="84">
        <f>MODEL_DATA!R173</f>
        <v>1.64</v>
      </c>
      <c r="ES176" s="84">
        <f>MODEL_DATA!S173</f>
        <v>0</v>
      </c>
      <c r="ET176" s="84">
        <f>MODEL_DATA!T173</f>
        <v>0</v>
      </c>
      <c r="EU176" s="99">
        <f>MODEL_DATA!U173</f>
        <v>0</v>
      </c>
      <c r="EV176" s="84">
        <f>MODEL_DATA!V173</f>
        <v>0</v>
      </c>
    </row>
    <row r="177" spans="32:152" x14ac:dyDescent="0.25">
      <c r="AF177" s="32">
        <f t="shared" si="250"/>
        <v>334</v>
      </c>
      <c r="AG177" s="61">
        <f t="shared" si="203"/>
        <v>0</v>
      </c>
      <c r="AH177" s="63">
        <f>INDEX(Obs_Time!$D$11:$T$211,  MATCH($AF177, Obs_Time!$B$11:$B$211, 0), MATCH(AH$4, Obs_Time!$D$3:$T$3, 0) )</f>
        <v>0</v>
      </c>
      <c r="AI177" s="61">
        <f t="shared" si="204"/>
        <v>0</v>
      </c>
      <c r="AJ177" s="63">
        <f>INDEX(Obs_Time!$D$11:$T$211,  MATCH($AF177, Obs_Time!$B$11:$B$211, 0), MATCH(AJ$4, Obs_Time!$D$3:$T$3, 0) )</f>
        <v>0</v>
      </c>
      <c r="AK177" s="61">
        <f t="shared" si="205"/>
        <v>0</v>
      </c>
      <c r="AL177" s="63">
        <f>INDEX(Obs_Time!$D$11:$T$211,  MATCH($AF177, Obs_Time!$B$11:$B$211, 0), MATCH(AL$4, Obs_Time!$D$3:$T$3, 0) )</f>
        <v>0</v>
      </c>
      <c r="AM177" s="61">
        <f t="shared" si="206"/>
        <v>0</v>
      </c>
      <c r="AN177" s="63">
        <f>INDEX(Obs_Time!$D$11:$T$211,  MATCH($AF177, Obs_Time!$B$11:$B$211, 0), MATCH(AN$4, Obs_Time!$D$3:$T$3, 0) )</f>
        <v>0</v>
      </c>
      <c r="AO177" s="61">
        <f t="shared" si="207"/>
        <v>0</v>
      </c>
      <c r="AP177" s="63">
        <f>INDEX(Obs_Time!$D$11:$T$211,  MATCH($AF177, Obs_Time!$B$11:$B$211, 0), MATCH(AP$4, Obs_Time!$D$3:$T$3, 0) )</f>
        <v>0</v>
      </c>
      <c r="AQ177" s="61">
        <f t="shared" si="208"/>
        <v>0</v>
      </c>
      <c r="AR177" s="63">
        <f>INDEX(Obs_Time!$D$11:$T$211,  MATCH($AF177, Obs_Time!$B$11:$B$211, 0), MATCH(AR$4, Obs_Time!$D$3:$T$3, 0) )</f>
        <v>0</v>
      </c>
      <c r="AS177" s="61">
        <f t="shared" si="209"/>
        <v>0</v>
      </c>
      <c r="AT177" s="63">
        <f>INDEX(Obs_Time!$D$11:$T$211,  MATCH($AF177, Obs_Time!$B$11:$B$211, 0), MATCH(AT$4, Obs_Time!$D$3:$T$3, 0) )</f>
        <v>0</v>
      </c>
      <c r="AU177" s="61">
        <f t="shared" si="210"/>
        <v>0</v>
      </c>
      <c r="AV177" s="63">
        <f>INDEX(Obs_Time!$D$11:$T$211,  MATCH($AF177, Obs_Time!$B$11:$B$211, 0), MATCH(AV$4, Obs_Time!$D$3:$T$3, 0) )</f>
        <v>0</v>
      </c>
      <c r="AW177" s="61">
        <f t="shared" si="211"/>
        <v>0</v>
      </c>
      <c r="AX177" s="63">
        <f>INDEX(Obs_Time!$D$11:$T$211,  MATCH($AF177, Obs_Time!$B$11:$B$211, 0), MATCH(AX$4, Obs_Time!$D$3:$T$3, 0) )</f>
        <v>0</v>
      </c>
      <c r="AY177" s="61">
        <f t="shared" si="212"/>
        <v>0</v>
      </c>
      <c r="AZ177" s="63">
        <f>INDEX(Obs_Time!$D$11:$T$211,  MATCH($AF177, Obs_Time!$B$11:$B$211, 0), MATCH(AZ$4, Obs_Time!$D$3:$T$3, 0) )</f>
        <v>0</v>
      </c>
      <c r="BA177" s="61">
        <f t="shared" si="213"/>
        <v>0</v>
      </c>
      <c r="BB177" s="63">
        <f>INDEX(Obs_Time!$D$11:$T$211,  MATCH($AF177, Obs_Time!$B$11:$B$211, 0), MATCH(BB$4, Obs_Time!$D$3:$T$3, 0) )</f>
        <v>0</v>
      </c>
      <c r="BC177" s="61">
        <f t="shared" si="214"/>
        <v>0</v>
      </c>
      <c r="BD177" s="63">
        <f>INDEX(Obs_Time!$D$11:$T$211,  MATCH($AF177, Obs_Time!$B$11:$B$211, 0), MATCH(BD$4, Obs_Time!$D$3:$T$3, 0) )</f>
        <v>0</v>
      </c>
      <c r="BF177" s="31">
        <f t="shared" si="215"/>
        <v>336</v>
      </c>
      <c r="BG177" s="31">
        <f t="shared" si="216"/>
        <v>337</v>
      </c>
      <c r="BH177" s="57">
        <f t="shared" si="217"/>
        <v>0</v>
      </c>
      <c r="BI177" s="57">
        <f t="shared" si="218"/>
        <v>0</v>
      </c>
      <c r="BJ177" s="57">
        <f t="shared" si="219"/>
        <v>0</v>
      </c>
      <c r="BK177" s="58">
        <f t="shared" si="220"/>
        <v>0</v>
      </c>
      <c r="BL177" s="57">
        <f t="shared" si="221"/>
        <v>0</v>
      </c>
      <c r="BM177" s="57">
        <f t="shared" si="222"/>
        <v>0</v>
      </c>
      <c r="BN177" s="57">
        <f t="shared" si="223"/>
        <v>0</v>
      </c>
      <c r="BQ177" s="57">
        <f t="shared" si="224"/>
        <v>0</v>
      </c>
      <c r="BR177" s="57">
        <f t="shared" si="225"/>
        <v>0</v>
      </c>
      <c r="BS177" s="57">
        <f t="shared" si="226"/>
        <v>0</v>
      </c>
      <c r="BT177" s="57">
        <f t="shared" si="227"/>
        <v>0</v>
      </c>
      <c r="BU177" s="57">
        <f t="shared" si="228"/>
        <v>0</v>
      </c>
      <c r="BV177" s="57">
        <f t="shared" si="229"/>
        <v>0</v>
      </c>
      <c r="BW177" s="57">
        <f t="shared" si="230"/>
        <v>0</v>
      </c>
      <c r="BX177" s="58">
        <f t="shared" si="231"/>
        <v>0</v>
      </c>
      <c r="BY177" s="57">
        <f t="shared" si="232"/>
        <v>0</v>
      </c>
      <c r="BZ177" s="57">
        <f t="shared" si="233"/>
        <v>0</v>
      </c>
      <c r="CA177" s="58">
        <f t="shared" si="234"/>
        <v>0</v>
      </c>
      <c r="CB177" s="57">
        <f t="shared" si="235"/>
        <v>0</v>
      </c>
      <c r="CC177" s="57">
        <f t="shared" si="236"/>
        <v>0</v>
      </c>
      <c r="CD177" s="57">
        <f t="shared" si="237"/>
        <v>0</v>
      </c>
      <c r="CE177" s="57">
        <f t="shared" si="238"/>
        <v>0</v>
      </c>
      <c r="CF177" s="57">
        <f t="shared" si="239"/>
        <v>0</v>
      </c>
      <c r="CG177" s="57">
        <f t="shared" si="240"/>
        <v>0</v>
      </c>
      <c r="CH177" s="57">
        <f t="shared" si="241"/>
        <v>0</v>
      </c>
      <c r="CI177" s="58">
        <f t="shared" si="242"/>
        <v>0</v>
      </c>
      <c r="CJ177" s="57">
        <f t="shared" si="243"/>
        <v>0</v>
      </c>
      <c r="CL177" s="30">
        <f>Obs_Time!B179</f>
        <v>336</v>
      </c>
      <c r="CM177" s="26">
        <f t="shared" si="249"/>
        <v>337</v>
      </c>
      <c r="CN177" s="20">
        <f t="shared" si="176"/>
        <v>0</v>
      </c>
      <c r="CO177" s="20">
        <f t="shared" si="177"/>
        <v>0</v>
      </c>
      <c r="CP177" s="20">
        <f t="shared" si="178"/>
        <v>0</v>
      </c>
      <c r="CQ177" s="106">
        <f t="shared" si="179"/>
        <v>0</v>
      </c>
      <c r="CR177" s="143"/>
      <c r="CS177" s="20">
        <f t="shared" si="180"/>
        <v>0</v>
      </c>
      <c r="CT177" s="20">
        <f t="shared" si="181"/>
        <v>0</v>
      </c>
      <c r="CW177" s="20">
        <f t="shared" si="182"/>
        <v>0</v>
      </c>
      <c r="CX177" s="20">
        <f t="shared" si="183"/>
        <v>0</v>
      </c>
      <c r="CY177" s="20">
        <f t="shared" si="184"/>
        <v>0</v>
      </c>
      <c r="CZ177" s="20">
        <f t="shared" si="185"/>
        <v>0</v>
      </c>
      <c r="DA177" s="20">
        <f t="shared" si="186"/>
        <v>0</v>
      </c>
      <c r="DB177" s="20">
        <f t="shared" si="187"/>
        <v>0</v>
      </c>
      <c r="DC177" s="20">
        <f t="shared" si="188"/>
        <v>0</v>
      </c>
      <c r="DD177" s="106">
        <f t="shared" si="189"/>
        <v>0</v>
      </c>
      <c r="DE177" s="20">
        <f t="shared" si="190"/>
        <v>0</v>
      </c>
      <c r="DF177" s="20">
        <f t="shared" si="191"/>
        <v>0</v>
      </c>
      <c r="DG177" s="106">
        <f t="shared" si="192"/>
        <v>0</v>
      </c>
      <c r="DH177" s="143"/>
      <c r="DI177" s="20">
        <f t="shared" si="193"/>
        <v>0</v>
      </c>
      <c r="DJ177" s="20">
        <f t="shared" si="194"/>
        <v>0</v>
      </c>
      <c r="DK177" s="20">
        <f t="shared" si="195"/>
        <v>0</v>
      </c>
      <c r="DL177" s="143"/>
      <c r="DM177" s="20">
        <f t="shared" si="196"/>
        <v>0</v>
      </c>
      <c r="DN177" s="20">
        <f t="shared" si="197"/>
        <v>0</v>
      </c>
      <c r="DO177" s="106">
        <f t="shared" si="198"/>
        <v>0</v>
      </c>
      <c r="DP177" s="20">
        <f t="shared" si="199"/>
        <v>0</v>
      </c>
      <c r="DR177" s="31">
        <f t="shared" si="244"/>
        <v>168</v>
      </c>
      <c r="DS177" s="26">
        <f t="shared" si="245"/>
        <v>168.5</v>
      </c>
      <c r="DT177" s="101">
        <f t="shared" si="200"/>
        <v>0</v>
      </c>
      <c r="DU177" s="101">
        <f t="shared" si="201"/>
        <v>0</v>
      </c>
      <c r="DV177" s="101">
        <f t="shared" si="202"/>
        <v>0</v>
      </c>
      <c r="DW177" s="102">
        <f t="shared" si="246"/>
        <v>1.66</v>
      </c>
      <c r="DX177" s="144"/>
      <c r="DY177" s="101">
        <f t="shared" si="247"/>
        <v>0</v>
      </c>
      <c r="DZ177" s="101">
        <f t="shared" si="248"/>
        <v>0</v>
      </c>
      <c r="EB177" s="84">
        <f>MODEL_DATA!B174</f>
        <v>168</v>
      </c>
      <c r="EC177" s="84">
        <f>MODEL_DATA!C174</f>
        <v>0</v>
      </c>
      <c r="ED177" s="84">
        <f>MODEL_DATA!D174</f>
        <v>0</v>
      </c>
      <c r="EE177" s="84">
        <f>MODEL_DATA!E174</f>
        <v>0</v>
      </c>
      <c r="EF177" s="84">
        <f>MODEL_DATA!F174</f>
        <v>0</v>
      </c>
      <c r="EG177" s="84">
        <f>MODEL_DATA!G174</f>
        <v>0</v>
      </c>
      <c r="EH177" s="84">
        <f>MODEL_DATA!H174</f>
        <v>0</v>
      </c>
      <c r="EI177" s="84">
        <f>MODEL_DATA!I174</f>
        <v>0</v>
      </c>
      <c r="EJ177" s="99">
        <f>MODEL_DATA!J174</f>
        <v>0</v>
      </c>
      <c r="EK177" s="84">
        <f>MODEL_DATA!K174</f>
        <v>0</v>
      </c>
      <c r="EL177" s="84">
        <f>MODEL_DATA!L174</f>
        <v>0</v>
      </c>
      <c r="EM177" s="99">
        <f>MODEL_DATA!M174</f>
        <v>0</v>
      </c>
      <c r="EN177" s="84">
        <f>MODEL_DATA!N174</f>
        <v>0</v>
      </c>
      <c r="EO177" s="84">
        <f>MODEL_DATA!O174</f>
        <v>0</v>
      </c>
      <c r="EP177" s="84">
        <f>MODEL_DATA!P174</f>
        <v>0</v>
      </c>
      <c r="EQ177" s="84">
        <f>MODEL_DATA!Q174</f>
        <v>1.66</v>
      </c>
      <c r="ER177" s="84">
        <f>MODEL_DATA!R174</f>
        <v>1.32</v>
      </c>
      <c r="ES177" s="84">
        <f>MODEL_DATA!S174</f>
        <v>0</v>
      </c>
      <c r="ET177" s="84">
        <f>MODEL_DATA!T174</f>
        <v>0</v>
      </c>
      <c r="EU177" s="99">
        <f>MODEL_DATA!U174</f>
        <v>0</v>
      </c>
      <c r="EV177" s="84">
        <f>MODEL_DATA!V174</f>
        <v>0</v>
      </c>
    </row>
    <row r="178" spans="32:152" x14ac:dyDescent="0.25">
      <c r="AF178" s="32">
        <f t="shared" si="250"/>
        <v>336</v>
      </c>
      <c r="AG178" s="61">
        <f t="shared" si="203"/>
        <v>0</v>
      </c>
      <c r="AH178" s="63">
        <f>INDEX(Obs_Time!$D$11:$T$211,  MATCH($AF178, Obs_Time!$B$11:$B$211, 0), MATCH(AH$4, Obs_Time!$D$3:$T$3, 0) )</f>
        <v>0</v>
      </c>
      <c r="AI178" s="61">
        <f t="shared" si="204"/>
        <v>0</v>
      </c>
      <c r="AJ178" s="63">
        <f>INDEX(Obs_Time!$D$11:$T$211,  MATCH($AF178, Obs_Time!$B$11:$B$211, 0), MATCH(AJ$4, Obs_Time!$D$3:$T$3, 0) )</f>
        <v>0</v>
      </c>
      <c r="AK178" s="61">
        <f t="shared" si="205"/>
        <v>0</v>
      </c>
      <c r="AL178" s="63">
        <f>INDEX(Obs_Time!$D$11:$T$211,  MATCH($AF178, Obs_Time!$B$11:$B$211, 0), MATCH(AL$4, Obs_Time!$D$3:$T$3, 0) )</f>
        <v>0</v>
      </c>
      <c r="AM178" s="61">
        <f t="shared" si="206"/>
        <v>0</v>
      </c>
      <c r="AN178" s="63">
        <f>INDEX(Obs_Time!$D$11:$T$211,  MATCH($AF178, Obs_Time!$B$11:$B$211, 0), MATCH(AN$4, Obs_Time!$D$3:$T$3, 0) )</f>
        <v>0</v>
      </c>
      <c r="AO178" s="61">
        <f t="shared" si="207"/>
        <v>0</v>
      </c>
      <c r="AP178" s="63">
        <f>INDEX(Obs_Time!$D$11:$T$211,  MATCH($AF178, Obs_Time!$B$11:$B$211, 0), MATCH(AP$4, Obs_Time!$D$3:$T$3, 0) )</f>
        <v>0</v>
      </c>
      <c r="AQ178" s="61">
        <f t="shared" si="208"/>
        <v>0</v>
      </c>
      <c r="AR178" s="63">
        <f>INDEX(Obs_Time!$D$11:$T$211,  MATCH($AF178, Obs_Time!$B$11:$B$211, 0), MATCH(AR$4, Obs_Time!$D$3:$T$3, 0) )</f>
        <v>0</v>
      </c>
      <c r="AS178" s="61">
        <f t="shared" si="209"/>
        <v>0</v>
      </c>
      <c r="AT178" s="63">
        <f>INDEX(Obs_Time!$D$11:$T$211,  MATCH($AF178, Obs_Time!$B$11:$B$211, 0), MATCH(AT$4, Obs_Time!$D$3:$T$3, 0) )</f>
        <v>0</v>
      </c>
      <c r="AU178" s="61">
        <f t="shared" si="210"/>
        <v>0</v>
      </c>
      <c r="AV178" s="63">
        <f>INDEX(Obs_Time!$D$11:$T$211,  MATCH($AF178, Obs_Time!$B$11:$B$211, 0), MATCH(AV$4, Obs_Time!$D$3:$T$3, 0) )</f>
        <v>0</v>
      </c>
      <c r="AW178" s="61">
        <f t="shared" si="211"/>
        <v>0</v>
      </c>
      <c r="AX178" s="63">
        <f>INDEX(Obs_Time!$D$11:$T$211,  MATCH($AF178, Obs_Time!$B$11:$B$211, 0), MATCH(AX$4, Obs_Time!$D$3:$T$3, 0) )</f>
        <v>0</v>
      </c>
      <c r="AY178" s="61">
        <f t="shared" si="212"/>
        <v>0</v>
      </c>
      <c r="AZ178" s="63">
        <f>INDEX(Obs_Time!$D$11:$T$211,  MATCH($AF178, Obs_Time!$B$11:$B$211, 0), MATCH(AZ$4, Obs_Time!$D$3:$T$3, 0) )</f>
        <v>0</v>
      </c>
      <c r="BA178" s="61">
        <f t="shared" si="213"/>
        <v>0</v>
      </c>
      <c r="BB178" s="63">
        <f>INDEX(Obs_Time!$D$11:$T$211,  MATCH($AF178, Obs_Time!$B$11:$B$211, 0), MATCH(BB$4, Obs_Time!$D$3:$T$3, 0) )</f>
        <v>0</v>
      </c>
      <c r="BC178" s="61">
        <f t="shared" si="214"/>
        <v>0</v>
      </c>
      <c r="BD178" s="63">
        <f>INDEX(Obs_Time!$D$11:$T$211,  MATCH($AF178, Obs_Time!$B$11:$B$211, 0), MATCH(BD$4, Obs_Time!$D$3:$T$3, 0) )</f>
        <v>0</v>
      </c>
      <c r="BF178" s="31">
        <f t="shared" si="215"/>
        <v>338</v>
      </c>
      <c r="BG178" s="31">
        <f t="shared" si="216"/>
        <v>339</v>
      </c>
      <c r="BH178" s="57">
        <f t="shared" si="217"/>
        <v>0</v>
      </c>
      <c r="BI178" s="57">
        <f t="shared" si="218"/>
        <v>0</v>
      </c>
      <c r="BJ178" s="57">
        <f t="shared" si="219"/>
        <v>0</v>
      </c>
      <c r="BK178" s="58">
        <f t="shared" si="220"/>
        <v>0</v>
      </c>
      <c r="BL178" s="57">
        <f t="shared" si="221"/>
        <v>0</v>
      </c>
      <c r="BM178" s="57">
        <f t="shared" si="222"/>
        <v>0</v>
      </c>
      <c r="BN178" s="57">
        <f t="shared" si="223"/>
        <v>0</v>
      </c>
      <c r="BQ178" s="57">
        <f t="shared" si="224"/>
        <v>0</v>
      </c>
      <c r="BR178" s="57">
        <f t="shared" si="225"/>
        <v>0</v>
      </c>
      <c r="BS178" s="57">
        <f t="shared" si="226"/>
        <v>0</v>
      </c>
      <c r="BT178" s="57">
        <f t="shared" si="227"/>
        <v>0</v>
      </c>
      <c r="BU178" s="57">
        <f t="shared" si="228"/>
        <v>0</v>
      </c>
      <c r="BV178" s="57">
        <f t="shared" si="229"/>
        <v>0</v>
      </c>
      <c r="BW178" s="57">
        <f t="shared" si="230"/>
        <v>0</v>
      </c>
      <c r="BX178" s="58">
        <f t="shared" si="231"/>
        <v>0</v>
      </c>
      <c r="BY178" s="57">
        <f t="shared" si="232"/>
        <v>0</v>
      </c>
      <c r="BZ178" s="57">
        <f t="shared" si="233"/>
        <v>0</v>
      </c>
      <c r="CA178" s="58">
        <f t="shared" si="234"/>
        <v>0</v>
      </c>
      <c r="CB178" s="57">
        <f t="shared" si="235"/>
        <v>0</v>
      </c>
      <c r="CC178" s="57">
        <f t="shared" si="236"/>
        <v>0</v>
      </c>
      <c r="CD178" s="57">
        <f t="shared" si="237"/>
        <v>0</v>
      </c>
      <c r="CE178" s="57">
        <f t="shared" si="238"/>
        <v>0</v>
      </c>
      <c r="CF178" s="57">
        <f t="shared" si="239"/>
        <v>0</v>
      </c>
      <c r="CG178" s="57">
        <f t="shared" si="240"/>
        <v>0</v>
      </c>
      <c r="CH178" s="57">
        <f t="shared" si="241"/>
        <v>0</v>
      </c>
      <c r="CI178" s="58">
        <f t="shared" si="242"/>
        <v>0</v>
      </c>
      <c r="CJ178" s="57">
        <f t="shared" si="243"/>
        <v>0</v>
      </c>
      <c r="CL178" s="30">
        <f>Obs_Time!B180</f>
        <v>338</v>
      </c>
      <c r="CM178" s="26">
        <f t="shared" si="249"/>
        <v>339</v>
      </c>
      <c r="CN178" s="20">
        <f t="shared" si="176"/>
        <v>0</v>
      </c>
      <c r="CO178" s="20">
        <f t="shared" si="177"/>
        <v>0</v>
      </c>
      <c r="CP178" s="20">
        <f t="shared" si="178"/>
        <v>0</v>
      </c>
      <c r="CQ178" s="106">
        <f t="shared" si="179"/>
        <v>0</v>
      </c>
      <c r="CR178" s="143"/>
      <c r="CS178" s="20">
        <f t="shared" si="180"/>
        <v>0</v>
      </c>
      <c r="CT178" s="20">
        <f t="shared" si="181"/>
        <v>0</v>
      </c>
      <c r="CW178" s="20">
        <f t="shared" si="182"/>
        <v>0</v>
      </c>
      <c r="CX178" s="20">
        <f t="shared" si="183"/>
        <v>0</v>
      </c>
      <c r="CY178" s="20">
        <f t="shared" si="184"/>
        <v>0</v>
      </c>
      <c r="CZ178" s="20">
        <f t="shared" si="185"/>
        <v>0</v>
      </c>
      <c r="DA178" s="20">
        <f t="shared" si="186"/>
        <v>0</v>
      </c>
      <c r="DB178" s="20">
        <f t="shared" si="187"/>
        <v>0</v>
      </c>
      <c r="DC178" s="20">
        <f t="shared" si="188"/>
        <v>0</v>
      </c>
      <c r="DD178" s="106">
        <f t="shared" si="189"/>
        <v>0</v>
      </c>
      <c r="DE178" s="20">
        <f t="shared" si="190"/>
        <v>0</v>
      </c>
      <c r="DF178" s="20">
        <f t="shared" si="191"/>
        <v>0</v>
      </c>
      <c r="DG178" s="106">
        <f t="shared" si="192"/>
        <v>0</v>
      </c>
      <c r="DH178" s="143"/>
      <c r="DI178" s="20">
        <f t="shared" si="193"/>
        <v>0</v>
      </c>
      <c r="DJ178" s="20">
        <f t="shared" si="194"/>
        <v>0</v>
      </c>
      <c r="DK178" s="20">
        <f t="shared" si="195"/>
        <v>0</v>
      </c>
      <c r="DL178" s="143"/>
      <c r="DM178" s="20">
        <f t="shared" si="196"/>
        <v>0</v>
      </c>
      <c r="DN178" s="20">
        <f t="shared" si="197"/>
        <v>0</v>
      </c>
      <c r="DO178" s="106">
        <f t="shared" si="198"/>
        <v>0</v>
      </c>
      <c r="DP178" s="20">
        <f t="shared" si="199"/>
        <v>0</v>
      </c>
      <c r="DR178" s="31">
        <f t="shared" si="244"/>
        <v>169</v>
      </c>
      <c r="DS178" s="26">
        <f t="shared" si="245"/>
        <v>169.5</v>
      </c>
      <c r="DT178" s="101">
        <f t="shared" si="200"/>
        <v>0</v>
      </c>
      <c r="DU178" s="101">
        <f t="shared" si="201"/>
        <v>0</v>
      </c>
      <c r="DV178" s="101">
        <f t="shared" si="202"/>
        <v>0</v>
      </c>
      <c r="DW178" s="102">
        <f t="shared" si="246"/>
        <v>3</v>
      </c>
      <c r="DX178" s="144"/>
      <c r="DY178" s="101">
        <f t="shared" si="247"/>
        <v>0</v>
      </c>
      <c r="DZ178" s="101">
        <f t="shared" si="248"/>
        <v>0</v>
      </c>
      <c r="EB178" s="84">
        <f>MODEL_DATA!B175</f>
        <v>169</v>
      </c>
      <c r="EC178" s="84">
        <f>MODEL_DATA!C175</f>
        <v>0</v>
      </c>
      <c r="ED178" s="84">
        <f>MODEL_DATA!D175</f>
        <v>0</v>
      </c>
      <c r="EE178" s="84">
        <f>MODEL_DATA!E175</f>
        <v>0</v>
      </c>
      <c r="EF178" s="84">
        <f>MODEL_DATA!F175</f>
        <v>0</v>
      </c>
      <c r="EG178" s="84">
        <f>MODEL_DATA!G175</f>
        <v>0</v>
      </c>
      <c r="EH178" s="84">
        <f>MODEL_DATA!H175</f>
        <v>0</v>
      </c>
      <c r="EI178" s="84">
        <f>MODEL_DATA!I175</f>
        <v>0</v>
      </c>
      <c r="EJ178" s="99">
        <f>MODEL_DATA!J175</f>
        <v>0</v>
      </c>
      <c r="EK178" s="84">
        <f>MODEL_DATA!K175</f>
        <v>0</v>
      </c>
      <c r="EL178" s="84">
        <f>MODEL_DATA!L175</f>
        <v>0</v>
      </c>
      <c r="EM178" s="99">
        <f>MODEL_DATA!M175</f>
        <v>0</v>
      </c>
      <c r="EN178" s="84">
        <f>MODEL_DATA!N175</f>
        <v>0</v>
      </c>
      <c r="EO178" s="84">
        <f>MODEL_DATA!O175</f>
        <v>0</v>
      </c>
      <c r="EP178" s="84">
        <f>MODEL_DATA!P175</f>
        <v>0</v>
      </c>
      <c r="EQ178" s="84">
        <f>MODEL_DATA!Q175</f>
        <v>3</v>
      </c>
      <c r="ER178" s="84">
        <f>MODEL_DATA!R175</f>
        <v>1.31</v>
      </c>
      <c r="ES178" s="84">
        <f>MODEL_DATA!S175</f>
        <v>0</v>
      </c>
      <c r="ET178" s="84">
        <f>MODEL_DATA!T175</f>
        <v>0</v>
      </c>
      <c r="EU178" s="99">
        <f>MODEL_DATA!U175</f>
        <v>0</v>
      </c>
      <c r="EV178" s="84">
        <f>MODEL_DATA!V175</f>
        <v>0</v>
      </c>
    </row>
    <row r="179" spans="32:152" x14ac:dyDescent="0.25">
      <c r="AF179" s="32">
        <f t="shared" si="250"/>
        <v>338</v>
      </c>
      <c r="AG179" s="61">
        <f t="shared" si="203"/>
        <v>0</v>
      </c>
      <c r="AH179" s="63">
        <f>INDEX(Obs_Time!$D$11:$T$211,  MATCH($AF179, Obs_Time!$B$11:$B$211, 0), MATCH(AH$4, Obs_Time!$D$3:$T$3, 0) )</f>
        <v>0</v>
      </c>
      <c r="AI179" s="61">
        <f t="shared" si="204"/>
        <v>0</v>
      </c>
      <c r="AJ179" s="63">
        <f>INDEX(Obs_Time!$D$11:$T$211,  MATCH($AF179, Obs_Time!$B$11:$B$211, 0), MATCH(AJ$4, Obs_Time!$D$3:$T$3, 0) )</f>
        <v>0</v>
      </c>
      <c r="AK179" s="61">
        <f t="shared" si="205"/>
        <v>0</v>
      </c>
      <c r="AL179" s="63">
        <f>INDEX(Obs_Time!$D$11:$T$211,  MATCH($AF179, Obs_Time!$B$11:$B$211, 0), MATCH(AL$4, Obs_Time!$D$3:$T$3, 0) )</f>
        <v>0</v>
      </c>
      <c r="AM179" s="61">
        <f t="shared" si="206"/>
        <v>0</v>
      </c>
      <c r="AN179" s="63">
        <f>INDEX(Obs_Time!$D$11:$T$211,  MATCH($AF179, Obs_Time!$B$11:$B$211, 0), MATCH(AN$4, Obs_Time!$D$3:$T$3, 0) )</f>
        <v>0</v>
      </c>
      <c r="AO179" s="61">
        <f t="shared" si="207"/>
        <v>0</v>
      </c>
      <c r="AP179" s="63">
        <f>INDEX(Obs_Time!$D$11:$T$211,  MATCH($AF179, Obs_Time!$B$11:$B$211, 0), MATCH(AP$4, Obs_Time!$D$3:$T$3, 0) )</f>
        <v>0</v>
      </c>
      <c r="AQ179" s="61">
        <f t="shared" si="208"/>
        <v>0</v>
      </c>
      <c r="AR179" s="63">
        <f>INDEX(Obs_Time!$D$11:$T$211,  MATCH($AF179, Obs_Time!$B$11:$B$211, 0), MATCH(AR$4, Obs_Time!$D$3:$T$3, 0) )</f>
        <v>0</v>
      </c>
      <c r="AS179" s="61">
        <f t="shared" si="209"/>
        <v>0</v>
      </c>
      <c r="AT179" s="63">
        <f>INDEX(Obs_Time!$D$11:$T$211,  MATCH($AF179, Obs_Time!$B$11:$B$211, 0), MATCH(AT$4, Obs_Time!$D$3:$T$3, 0) )</f>
        <v>0</v>
      </c>
      <c r="AU179" s="61">
        <f t="shared" si="210"/>
        <v>0</v>
      </c>
      <c r="AV179" s="63">
        <f>INDEX(Obs_Time!$D$11:$T$211,  MATCH($AF179, Obs_Time!$B$11:$B$211, 0), MATCH(AV$4, Obs_Time!$D$3:$T$3, 0) )</f>
        <v>0</v>
      </c>
      <c r="AW179" s="61">
        <f t="shared" si="211"/>
        <v>0</v>
      </c>
      <c r="AX179" s="63">
        <f>INDEX(Obs_Time!$D$11:$T$211,  MATCH($AF179, Obs_Time!$B$11:$B$211, 0), MATCH(AX$4, Obs_Time!$D$3:$T$3, 0) )</f>
        <v>0</v>
      </c>
      <c r="AY179" s="61">
        <f t="shared" si="212"/>
        <v>0</v>
      </c>
      <c r="AZ179" s="63">
        <f>INDEX(Obs_Time!$D$11:$T$211,  MATCH($AF179, Obs_Time!$B$11:$B$211, 0), MATCH(AZ$4, Obs_Time!$D$3:$T$3, 0) )</f>
        <v>0</v>
      </c>
      <c r="BA179" s="61">
        <f t="shared" si="213"/>
        <v>0</v>
      </c>
      <c r="BB179" s="63">
        <f>INDEX(Obs_Time!$D$11:$T$211,  MATCH($AF179, Obs_Time!$B$11:$B$211, 0), MATCH(BB$4, Obs_Time!$D$3:$T$3, 0) )</f>
        <v>0</v>
      </c>
      <c r="BC179" s="61">
        <f t="shared" si="214"/>
        <v>0</v>
      </c>
      <c r="BD179" s="63">
        <f>INDEX(Obs_Time!$D$11:$T$211,  MATCH($AF179, Obs_Time!$B$11:$B$211, 0), MATCH(BD$4, Obs_Time!$D$3:$T$3, 0) )</f>
        <v>0</v>
      </c>
      <c r="BF179" s="31">
        <f t="shared" si="215"/>
        <v>340</v>
      </c>
      <c r="BG179" s="31">
        <f t="shared" si="216"/>
        <v>341</v>
      </c>
      <c r="BH179" s="57">
        <f t="shared" si="217"/>
        <v>0</v>
      </c>
      <c r="BI179" s="57">
        <f t="shared" si="218"/>
        <v>0</v>
      </c>
      <c r="BJ179" s="57">
        <f t="shared" si="219"/>
        <v>0</v>
      </c>
      <c r="BK179" s="58">
        <f t="shared" si="220"/>
        <v>0</v>
      </c>
      <c r="BL179" s="57">
        <f t="shared" si="221"/>
        <v>0</v>
      </c>
      <c r="BM179" s="57">
        <f t="shared" si="222"/>
        <v>0</v>
      </c>
      <c r="BN179" s="57">
        <f t="shared" si="223"/>
        <v>0</v>
      </c>
      <c r="BQ179" s="57">
        <f t="shared" si="224"/>
        <v>0</v>
      </c>
      <c r="BR179" s="57">
        <f t="shared" si="225"/>
        <v>0</v>
      </c>
      <c r="BS179" s="57">
        <f t="shared" si="226"/>
        <v>0</v>
      </c>
      <c r="BT179" s="57">
        <f t="shared" si="227"/>
        <v>0</v>
      </c>
      <c r="BU179" s="57">
        <f t="shared" si="228"/>
        <v>0</v>
      </c>
      <c r="BV179" s="57">
        <f t="shared" si="229"/>
        <v>0</v>
      </c>
      <c r="BW179" s="57">
        <f t="shared" si="230"/>
        <v>0</v>
      </c>
      <c r="BX179" s="58">
        <f t="shared" si="231"/>
        <v>0</v>
      </c>
      <c r="BY179" s="57">
        <f t="shared" si="232"/>
        <v>0</v>
      </c>
      <c r="BZ179" s="57">
        <f t="shared" si="233"/>
        <v>0</v>
      </c>
      <c r="CA179" s="58">
        <f t="shared" si="234"/>
        <v>0</v>
      </c>
      <c r="CB179" s="57">
        <f t="shared" si="235"/>
        <v>0</v>
      </c>
      <c r="CC179" s="57">
        <f t="shared" si="236"/>
        <v>0</v>
      </c>
      <c r="CD179" s="57">
        <f t="shared" si="237"/>
        <v>0</v>
      </c>
      <c r="CE179" s="57">
        <f t="shared" si="238"/>
        <v>0</v>
      </c>
      <c r="CF179" s="57">
        <f t="shared" si="239"/>
        <v>0</v>
      </c>
      <c r="CG179" s="57">
        <f t="shared" si="240"/>
        <v>0</v>
      </c>
      <c r="CH179" s="57">
        <f t="shared" si="241"/>
        <v>0</v>
      </c>
      <c r="CI179" s="58">
        <f t="shared" si="242"/>
        <v>0</v>
      </c>
      <c r="CJ179" s="57">
        <f t="shared" si="243"/>
        <v>0</v>
      </c>
      <c r="CL179" s="30">
        <f>Obs_Time!B181</f>
        <v>340</v>
      </c>
      <c r="CM179" s="26">
        <f t="shared" si="249"/>
        <v>341</v>
      </c>
      <c r="CN179" s="20">
        <f t="shared" si="176"/>
        <v>0</v>
      </c>
      <c r="CO179" s="20">
        <f t="shared" si="177"/>
        <v>0</v>
      </c>
      <c r="CP179" s="20">
        <f t="shared" si="178"/>
        <v>0</v>
      </c>
      <c r="CQ179" s="106">
        <f t="shared" si="179"/>
        <v>0</v>
      </c>
      <c r="CR179" s="143"/>
      <c r="CS179" s="20">
        <f t="shared" si="180"/>
        <v>0</v>
      </c>
      <c r="CT179" s="20">
        <f t="shared" si="181"/>
        <v>0</v>
      </c>
      <c r="CW179" s="20">
        <f t="shared" si="182"/>
        <v>0</v>
      </c>
      <c r="CX179" s="20">
        <f t="shared" si="183"/>
        <v>0</v>
      </c>
      <c r="CY179" s="20">
        <f t="shared" si="184"/>
        <v>0</v>
      </c>
      <c r="CZ179" s="20">
        <f t="shared" si="185"/>
        <v>0</v>
      </c>
      <c r="DA179" s="20">
        <f t="shared" si="186"/>
        <v>0</v>
      </c>
      <c r="DB179" s="20">
        <f t="shared" si="187"/>
        <v>0</v>
      </c>
      <c r="DC179" s="20">
        <f t="shared" si="188"/>
        <v>0</v>
      </c>
      <c r="DD179" s="106">
        <f t="shared" si="189"/>
        <v>0</v>
      </c>
      <c r="DE179" s="20">
        <f t="shared" si="190"/>
        <v>0</v>
      </c>
      <c r="DF179" s="20">
        <f t="shared" si="191"/>
        <v>0</v>
      </c>
      <c r="DG179" s="106">
        <f t="shared" si="192"/>
        <v>0</v>
      </c>
      <c r="DH179" s="143"/>
      <c r="DI179" s="20">
        <f t="shared" si="193"/>
        <v>0</v>
      </c>
      <c r="DJ179" s="20">
        <f t="shared" si="194"/>
        <v>0</v>
      </c>
      <c r="DK179" s="20">
        <f t="shared" si="195"/>
        <v>0</v>
      </c>
      <c r="DL179" s="143"/>
      <c r="DM179" s="20">
        <f t="shared" si="196"/>
        <v>0</v>
      </c>
      <c r="DN179" s="20">
        <f t="shared" si="197"/>
        <v>0</v>
      </c>
      <c r="DO179" s="106">
        <f t="shared" si="198"/>
        <v>0</v>
      </c>
      <c r="DP179" s="20">
        <f t="shared" si="199"/>
        <v>0</v>
      </c>
      <c r="DR179" s="31">
        <f t="shared" si="244"/>
        <v>170</v>
      </c>
      <c r="DS179" s="26">
        <f t="shared" si="245"/>
        <v>170.5</v>
      </c>
      <c r="DT179" s="101">
        <f t="shared" si="200"/>
        <v>0</v>
      </c>
      <c r="DU179" s="101">
        <f t="shared" si="201"/>
        <v>0</v>
      </c>
      <c r="DV179" s="101">
        <f t="shared" si="202"/>
        <v>0</v>
      </c>
      <c r="DW179" s="102">
        <f t="shared" si="246"/>
        <v>5.3</v>
      </c>
      <c r="DX179" s="144"/>
      <c r="DY179" s="101">
        <f t="shared" si="247"/>
        <v>0</v>
      </c>
      <c r="DZ179" s="101">
        <f t="shared" si="248"/>
        <v>0</v>
      </c>
      <c r="EB179" s="84">
        <f>MODEL_DATA!B176</f>
        <v>170</v>
      </c>
      <c r="EC179" s="84">
        <f>MODEL_DATA!C176</f>
        <v>0</v>
      </c>
      <c r="ED179" s="84">
        <f>MODEL_DATA!D176</f>
        <v>0</v>
      </c>
      <c r="EE179" s="84">
        <f>MODEL_DATA!E176</f>
        <v>0</v>
      </c>
      <c r="EF179" s="84">
        <f>MODEL_DATA!F176</f>
        <v>0</v>
      </c>
      <c r="EG179" s="84">
        <f>MODEL_DATA!G176</f>
        <v>0</v>
      </c>
      <c r="EH179" s="84">
        <f>MODEL_DATA!H176</f>
        <v>0</v>
      </c>
      <c r="EI179" s="84">
        <f>MODEL_DATA!I176</f>
        <v>0</v>
      </c>
      <c r="EJ179" s="99">
        <f>MODEL_DATA!J176</f>
        <v>0</v>
      </c>
      <c r="EK179" s="84">
        <f>MODEL_DATA!K176</f>
        <v>0</v>
      </c>
      <c r="EL179" s="84">
        <f>MODEL_DATA!L176</f>
        <v>0</v>
      </c>
      <c r="EM179" s="99">
        <f>MODEL_DATA!M176</f>
        <v>0</v>
      </c>
      <c r="EN179" s="84">
        <f>MODEL_DATA!N176</f>
        <v>0</v>
      </c>
      <c r="EO179" s="84">
        <f>MODEL_DATA!O176</f>
        <v>0</v>
      </c>
      <c r="EP179" s="84">
        <f>MODEL_DATA!P176</f>
        <v>0</v>
      </c>
      <c r="EQ179" s="84">
        <f>MODEL_DATA!Q176</f>
        <v>5.3</v>
      </c>
      <c r="ER179" s="84">
        <f>MODEL_DATA!R176</f>
        <v>1</v>
      </c>
      <c r="ES179" s="84">
        <f>MODEL_DATA!S176</f>
        <v>0</v>
      </c>
      <c r="ET179" s="84">
        <f>MODEL_DATA!T176</f>
        <v>0</v>
      </c>
      <c r="EU179" s="99">
        <f>MODEL_DATA!U176</f>
        <v>0</v>
      </c>
      <c r="EV179" s="84">
        <f>MODEL_DATA!V176</f>
        <v>0</v>
      </c>
    </row>
    <row r="180" spans="32:152" x14ac:dyDescent="0.25">
      <c r="AF180" s="32">
        <f t="shared" si="250"/>
        <v>340</v>
      </c>
      <c r="AG180" s="61">
        <f t="shared" si="203"/>
        <v>0</v>
      </c>
      <c r="AH180" s="63">
        <f>INDEX(Obs_Time!$D$11:$T$211,  MATCH($AF180, Obs_Time!$B$11:$B$211, 0), MATCH(AH$4, Obs_Time!$D$3:$T$3, 0) )</f>
        <v>0</v>
      </c>
      <c r="AI180" s="61">
        <f t="shared" si="204"/>
        <v>0</v>
      </c>
      <c r="AJ180" s="63">
        <f>INDEX(Obs_Time!$D$11:$T$211,  MATCH($AF180, Obs_Time!$B$11:$B$211, 0), MATCH(AJ$4, Obs_Time!$D$3:$T$3, 0) )</f>
        <v>0</v>
      </c>
      <c r="AK180" s="61">
        <f t="shared" si="205"/>
        <v>0</v>
      </c>
      <c r="AL180" s="63">
        <f>INDEX(Obs_Time!$D$11:$T$211,  MATCH($AF180, Obs_Time!$B$11:$B$211, 0), MATCH(AL$4, Obs_Time!$D$3:$T$3, 0) )</f>
        <v>0</v>
      </c>
      <c r="AM180" s="61">
        <f t="shared" si="206"/>
        <v>0</v>
      </c>
      <c r="AN180" s="63">
        <f>INDEX(Obs_Time!$D$11:$T$211,  MATCH($AF180, Obs_Time!$B$11:$B$211, 0), MATCH(AN$4, Obs_Time!$D$3:$T$3, 0) )</f>
        <v>0</v>
      </c>
      <c r="AO180" s="61">
        <f t="shared" si="207"/>
        <v>0</v>
      </c>
      <c r="AP180" s="63">
        <f>INDEX(Obs_Time!$D$11:$T$211,  MATCH($AF180, Obs_Time!$B$11:$B$211, 0), MATCH(AP$4, Obs_Time!$D$3:$T$3, 0) )</f>
        <v>0</v>
      </c>
      <c r="AQ180" s="61">
        <f t="shared" si="208"/>
        <v>0</v>
      </c>
      <c r="AR180" s="63">
        <f>INDEX(Obs_Time!$D$11:$T$211,  MATCH($AF180, Obs_Time!$B$11:$B$211, 0), MATCH(AR$4, Obs_Time!$D$3:$T$3, 0) )</f>
        <v>0</v>
      </c>
      <c r="AS180" s="61">
        <f t="shared" si="209"/>
        <v>0</v>
      </c>
      <c r="AT180" s="63">
        <f>INDEX(Obs_Time!$D$11:$T$211,  MATCH($AF180, Obs_Time!$B$11:$B$211, 0), MATCH(AT$4, Obs_Time!$D$3:$T$3, 0) )</f>
        <v>0</v>
      </c>
      <c r="AU180" s="61">
        <f t="shared" si="210"/>
        <v>0</v>
      </c>
      <c r="AV180" s="63">
        <f>INDEX(Obs_Time!$D$11:$T$211,  MATCH($AF180, Obs_Time!$B$11:$B$211, 0), MATCH(AV$4, Obs_Time!$D$3:$T$3, 0) )</f>
        <v>0</v>
      </c>
      <c r="AW180" s="61">
        <f t="shared" si="211"/>
        <v>0</v>
      </c>
      <c r="AX180" s="63">
        <f>INDEX(Obs_Time!$D$11:$T$211,  MATCH($AF180, Obs_Time!$B$11:$B$211, 0), MATCH(AX$4, Obs_Time!$D$3:$T$3, 0) )</f>
        <v>0</v>
      </c>
      <c r="AY180" s="61">
        <f t="shared" si="212"/>
        <v>0</v>
      </c>
      <c r="AZ180" s="63">
        <f>INDEX(Obs_Time!$D$11:$T$211,  MATCH($AF180, Obs_Time!$B$11:$B$211, 0), MATCH(AZ$4, Obs_Time!$D$3:$T$3, 0) )</f>
        <v>0</v>
      </c>
      <c r="BA180" s="61">
        <f t="shared" si="213"/>
        <v>0</v>
      </c>
      <c r="BB180" s="63">
        <f>INDEX(Obs_Time!$D$11:$T$211,  MATCH($AF180, Obs_Time!$B$11:$B$211, 0), MATCH(BB$4, Obs_Time!$D$3:$T$3, 0) )</f>
        <v>0</v>
      </c>
      <c r="BC180" s="61">
        <f t="shared" si="214"/>
        <v>0</v>
      </c>
      <c r="BD180" s="63">
        <f>INDEX(Obs_Time!$D$11:$T$211,  MATCH($AF180, Obs_Time!$B$11:$B$211, 0), MATCH(BD$4, Obs_Time!$D$3:$T$3, 0) )</f>
        <v>0</v>
      </c>
      <c r="BF180" s="31">
        <f t="shared" si="215"/>
        <v>342</v>
      </c>
      <c r="BG180" s="31">
        <f t="shared" si="216"/>
        <v>343</v>
      </c>
      <c r="BH180" s="57">
        <f t="shared" si="217"/>
        <v>0</v>
      </c>
      <c r="BI180" s="57">
        <f t="shared" si="218"/>
        <v>0</v>
      </c>
      <c r="BJ180" s="57">
        <f t="shared" si="219"/>
        <v>0</v>
      </c>
      <c r="BK180" s="58">
        <f t="shared" si="220"/>
        <v>0</v>
      </c>
      <c r="BL180" s="57">
        <f t="shared" si="221"/>
        <v>0</v>
      </c>
      <c r="BM180" s="57">
        <f t="shared" si="222"/>
        <v>0</v>
      </c>
      <c r="BN180" s="57">
        <f t="shared" si="223"/>
        <v>0</v>
      </c>
      <c r="BQ180" s="57">
        <f t="shared" si="224"/>
        <v>0</v>
      </c>
      <c r="BR180" s="57">
        <f t="shared" si="225"/>
        <v>0</v>
      </c>
      <c r="BS180" s="57">
        <f t="shared" si="226"/>
        <v>0</v>
      </c>
      <c r="BT180" s="57">
        <f t="shared" si="227"/>
        <v>0</v>
      </c>
      <c r="BU180" s="57">
        <f t="shared" si="228"/>
        <v>0</v>
      </c>
      <c r="BV180" s="57">
        <f t="shared" si="229"/>
        <v>0</v>
      </c>
      <c r="BW180" s="57">
        <f t="shared" si="230"/>
        <v>0</v>
      </c>
      <c r="BX180" s="58">
        <f t="shared" si="231"/>
        <v>0</v>
      </c>
      <c r="BY180" s="57">
        <f t="shared" si="232"/>
        <v>0</v>
      </c>
      <c r="BZ180" s="57">
        <f t="shared" si="233"/>
        <v>0</v>
      </c>
      <c r="CA180" s="58">
        <f t="shared" si="234"/>
        <v>0</v>
      </c>
      <c r="CB180" s="57">
        <f t="shared" si="235"/>
        <v>0</v>
      </c>
      <c r="CC180" s="57">
        <f t="shared" si="236"/>
        <v>0</v>
      </c>
      <c r="CD180" s="57">
        <f t="shared" si="237"/>
        <v>0</v>
      </c>
      <c r="CE180" s="57">
        <f t="shared" si="238"/>
        <v>0</v>
      </c>
      <c r="CF180" s="57">
        <f t="shared" si="239"/>
        <v>0</v>
      </c>
      <c r="CG180" s="57">
        <f t="shared" si="240"/>
        <v>0</v>
      </c>
      <c r="CH180" s="57">
        <f t="shared" si="241"/>
        <v>0</v>
      </c>
      <c r="CI180" s="58">
        <f t="shared" si="242"/>
        <v>0</v>
      </c>
      <c r="CJ180" s="57">
        <f t="shared" si="243"/>
        <v>0</v>
      </c>
      <c r="CL180" s="30">
        <f>Obs_Time!B182</f>
        <v>342</v>
      </c>
      <c r="CM180" s="26">
        <f t="shared" si="249"/>
        <v>343</v>
      </c>
      <c r="CN180" s="20">
        <f t="shared" si="176"/>
        <v>0</v>
      </c>
      <c r="CO180" s="20">
        <f t="shared" si="177"/>
        <v>0</v>
      </c>
      <c r="CP180" s="20">
        <f t="shared" si="178"/>
        <v>0</v>
      </c>
      <c r="CQ180" s="106">
        <f t="shared" si="179"/>
        <v>0</v>
      </c>
      <c r="CR180" s="143"/>
      <c r="CS180" s="20">
        <f t="shared" si="180"/>
        <v>0</v>
      </c>
      <c r="CT180" s="20">
        <f t="shared" si="181"/>
        <v>0</v>
      </c>
      <c r="CW180" s="20">
        <f t="shared" si="182"/>
        <v>0</v>
      </c>
      <c r="CX180" s="20">
        <f t="shared" si="183"/>
        <v>0</v>
      </c>
      <c r="CY180" s="20">
        <f t="shared" si="184"/>
        <v>0</v>
      </c>
      <c r="CZ180" s="20">
        <f t="shared" si="185"/>
        <v>0</v>
      </c>
      <c r="DA180" s="20">
        <f t="shared" si="186"/>
        <v>0</v>
      </c>
      <c r="DB180" s="20">
        <f t="shared" si="187"/>
        <v>0</v>
      </c>
      <c r="DC180" s="20">
        <f t="shared" si="188"/>
        <v>0</v>
      </c>
      <c r="DD180" s="106">
        <f t="shared" si="189"/>
        <v>0</v>
      </c>
      <c r="DE180" s="20">
        <f t="shared" si="190"/>
        <v>0</v>
      </c>
      <c r="DF180" s="20">
        <f t="shared" si="191"/>
        <v>0</v>
      </c>
      <c r="DG180" s="106">
        <f t="shared" si="192"/>
        <v>0</v>
      </c>
      <c r="DH180" s="143"/>
      <c r="DI180" s="20">
        <f t="shared" si="193"/>
        <v>0</v>
      </c>
      <c r="DJ180" s="20">
        <f t="shared" si="194"/>
        <v>0</v>
      </c>
      <c r="DK180" s="20">
        <f t="shared" si="195"/>
        <v>0</v>
      </c>
      <c r="DL180" s="143"/>
      <c r="DM180" s="20">
        <f t="shared" si="196"/>
        <v>0</v>
      </c>
      <c r="DN180" s="20">
        <f t="shared" si="197"/>
        <v>0</v>
      </c>
      <c r="DO180" s="106">
        <f t="shared" si="198"/>
        <v>0</v>
      </c>
      <c r="DP180" s="20">
        <f t="shared" si="199"/>
        <v>0</v>
      </c>
      <c r="DR180" s="31">
        <f t="shared" si="244"/>
        <v>171</v>
      </c>
      <c r="DS180" s="26">
        <f t="shared" si="245"/>
        <v>171.5</v>
      </c>
      <c r="DT180" s="101">
        <f t="shared" si="200"/>
        <v>0</v>
      </c>
      <c r="DU180" s="101">
        <f t="shared" si="201"/>
        <v>0</v>
      </c>
      <c r="DV180" s="101">
        <f t="shared" si="202"/>
        <v>0</v>
      </c>
      <c r="DW180" s="102">
        <f t="shared" si="246"/>
        <v>4.87</v>
      </c>
      <c r="DX180" s="144"/>
      <c r="DY180" s="101">
        <f t="shared" si="247"/>
        <v>0</v>
      </c>
      <c r="DZ180" s="101">
        <f t="shared" si="248"/>
        <v>0</v>
      </c>
      <c r="EB180" s="84">
        <f>MODEL_DATA!B177</f>
        <v>171</v>
      </c>
      <c r="EC180" s="84">
        <f>MODEL_DATA!C177</f>
        <v>0</v>
      </c>
      <c r="ED180" s="84">
        <f>MODEL_DATA!D177</f>
        <v>0</v>
      </c>
      <c r="EE180" s="84">
        <f>MODEL_DATA!E177</f>
        <v>0</v>
      </c>
      <c r="EF180" s="84">
        <f>MODEL_DATA!F177</f>
        <v>0</v>
      </c>
      <c r="EG180" s="84">
        <f>MODEL_DATA!G177</f>
        <v>0</v>
      </c>
      <c r="EH180" s="84">
        <f>MODEL_DATA!H177</f>
        <v>0</v>
      </c>
      <c r="EI180" s="84">
        <f>MODEL_DATA!I177</f>
        <v>0</v>
      </c>
      <c r="EJ180" s="99">
        <f>MODEL_DATA!J177</f>
        <v>0</v>
      </c>
      <c r="EK180" s="84">
        <f>MODEL_DATA!K177</f>
        <v>0</v>
      </c>
      <c r="EL180" s="84">
        <f>MODEL_DATA!L177</f>
        <v>0</v>
      </c>
      <c r="EM180" s="99">
        <f>MODEL_DATA!M177</f>
        <v>0</v>
      </c>
      <c r="EN180" s="84">
        <f>MODEL_DATA!N177</f>
        <v>0</v>
      </c>
      <c r="EO180" s="84">
        <f>MODEL_DATA!O177</f>
        <v>0</v>
      </c>
      <c r="EP180" s="84">
        <f>MODEL_DATA!P177</f>
        <v>0</v>
      </c>
      <c r="EQ180" s="84">
        <f>MODEL_DATA!Q177</f>
        <v>4.87</v>
      </c>
      <c r="ER180" s="84">
        <f>MODEL_DATA!R177</f>
        <v>0.54</v>
      </c>
      <c r="ES180" s="84">
        <f>MODEL_DATA!S177</f>
        <v>0</v>
      </c>
      <c r="ET180" s="84">
        <f>MODEL_DATA!T177</f>
        <v>0</v>
      </c>
      <c r="EU180" s="99">
        <f>MODEL_DATA!U177</f>
        <v>0</v>
      </c>
      <c r="EV180" s="84">
        <f>MODEL_DATA!V177</f>
        <v>0</v>
      </c>
    </row>
    <row r="181" spans="32:152" x14ac:dyDescent="0.25">
      <c r="AF181" s="32">
        <f t="shared" si="250"/>
        <v>342</v>
      </c>
      <c r="AG181" s="61">
        <f t="shared" si="203"/>
        <v>0</v>
      </c>
      <c r="AH181" s="63">
        <f>INDEX(Obs_Time!$D$11:$T$211,  MATCH($AF181, Obs_Time!$B$11:$B$211, 0), MATCH(AH$4, Obs_Time!$D$3:$T$3, 0) )</f>
        <v>0</v>
      </c>
      <c r="AI181" s="61">
        <f t="shared" si="204"/>
        <v>0</v>
      </c>
      <c r="AJ181" s="63">
        <f>INDEX(Obs_Time!$D$11:$T$211,  MATCH($AF181, Obs_Time!$B$11:$B$211, 0), MATCH(AJ$4, Obs_Time!$D$3:$T$3, 0) )</f>
        <v>0</v>
      </c>
      <c r="AK181" s="61">
        <f t="shared" si="205"/>
        <v>0</v>
      </c>
      <c r="AL181" s="63">
        <f>INDEX(Obs_Time!$D$11:$T$211,  MATCH($AF181, Obs_Time!$B$11:$B$211, 0), MATCH(AL$4, Obs_Time!$D$3:$T$3, 0) )</f>
        <v>0</v>
      </c>
      <c r="AM181" s="61">
        <f t="shared" si="206"/>
        <v>0</v>
      </c>
      <c r="AN181" s="63">
        <f>INDEX(Obs_Time!$D$11:$T$211,  MATCH($AF181, Obs_Time!$B$11:$B$211, 0), MATCH(AN$4, Obs_Time!$D$3:$T$3, 0) )</f>
        <v>0</v>
      </c>
      <c r="AO181" s="61">
        <f t="shared" si="207"/>
        <v>0</v>
      </c>
      <c r="AP181" s="63">
        <f>INDEX(Obs_Time!$D$11:$T$211,  MATCH($AF181, Obs_Time!$B$11:$B$211, 0), MATCH(AP$4, Obs_Time!$D$3:$T$3, 0) )</f>
        <v>0</v>
      </c>
      <c r="AQ181" s="61">
        <f t="shared" si="208"/>
        <v>0</v>
      </c>
      <c r="AR181" s="63">
        <f>INDEX(Obs_Time!$D$11:$T$211,  MATCH($AF181, Obs_Time!$B$11:$B$211, 0), MATCH(AR$4, Obs_Time!$D$3:$T$3, 0) )</f>
        <v>0</v>
      </c>
      <c r="AS181" s="61">
        <f t="shared" si="209"/>
        <v>0</v>
      </c>
      <c r="AT181" s="63">
        <f>INDEX(Obs_Time!$D$11:$T$211,  MATCH($AF181, Obs_Time!$B$11:$B$211, 0), MATCH(AT$4, Obs_Time!$D$3:$T$3, 0) )</f>
        <v>0</v>
      </c>
      <c r="AU181" s="61">
        <f t="shared" si="210"/>
        <v>0</v>
      </c>
      <c r="AV181" s="63">
        <f>INDEX(Obs_Time!$D$11:$T$211,  MATCH($AF181, Obs_Time!$B$11:$B$211, 0), MATCH(AV$4, Obs_Time!$D$3:$T$3, 0) )</f>
        <v>0</v>
      </c>
      <c r="AW181" s="61">
        <f t="shared" si="211"/>
        <v>0</v>
      </c>
      <c r="AX181" s="63">
        <f>INDEX(Obs_Time!$D$11:$T$211,  MATCH($AF181, Obs_Time!$B$11:$B$211, 0), MATCH(AX$4, Obs_Time!$D$3:$T$3, 0) )</f>
        <v>0</v>
      </c>
      <c r="AY181" s="61">
        <f t="shared" si="212"/>
        <v>0</v>
      </c>
      <c r="AZ181" s="63">
        <f>INDEX(Obs_Time!$D$11:$T$211,  MATCH($AF181, Obs_Time!$B$11:$B$211, 0), MATCH(AZ$4, Obs_Time!$D$3:$T$3, 0) )</f>
        <v>0</v>
      </c>
      <c r="BA181" s="61">
        <f t="shared" si="213"/>
        <v>0</v>
      </c>
      <c r="BB181" s="63">
        <f>INDEX(Obs_Time!$D$11:$T$211,  MATCH($AF181, Obs_Time!$B$11:$B$211, 0), MATCH(BB$4, Obs_Time!$D$3:$T$3, 0) )</f>
        <v>0</v>
      </c>
      <c r="BC181" s="61">
        <f t="shared" si="214"/>
        <v>0</v>
      </c>
      <c r="BD181" s="63">
        <f>INDEX(Obs_Time!$D$11:$T$211,  MATCH($AF181, Obs_Time!$B$11:$B$211, 0), MATCH(BD$4, Obs_Time!$D$3:$T$3, 0) )</f>
        <v>0</v>
      </c>
      <c r="BF181" s="31">
        <f t="shared" si="215"/>
        <v>344</v>
      </c>
      <c r="BG181" s="31">
        <f t="shared" si="216"/>
        <v>345</v>
      </c>
      <c r="BH181" s="57">
        <f t="shared" si="217"/>
        <v>0</v>
      </c>
      <c r="BI181" s="57">
        <f t="shared" si="218"/>
        <v>0</v>
      </c>
      <c r="BJ181" s="57">
        <f t="shared" si="219"/>
        <v>0</v>
      </c>
      <c r="BK181" s="58">
        <f t="shared" si="220"/>
        <v>0</v>
      </c>
      <c r="BL181" s="57">
        <f t="shared" si="221"/>
        <v>0</v>
      </c>
      <c r="BM181" s="57">
        <f t="shared" si="222"/>
        <v>0</v>
      </c>
      <c r="BN181" s="57">
        <f t="shared" si="223"/>
        <v>0</v>
      </c>
      <c r="BQ181" s="57">
        <f t="shared" si="224"/>
        <v>0</v>
      </c>
      <c r="BR181" s="57">
        <f t="shared" si="225"/>
        <v>0</v>
      </c>
      <c r="BS181" s="57">
        <f t="shared" si="226"/>
        <v>0</v>
      </c>
      <c r="BT181" s="57">
        <f t="shared" si="227"/>
        <v>0</v>
      </c>
      <c r="BU181" s="57">
        <f t="shared" si="228"/>
        <v>0</v>
      </c>
      <c r="BV181" s="57">
        <f t="shared" si="229"/>
        <v>0</v>
      </c>
      <c r="BW181" s="57">
        <f t="shared" si="230"/>
        <v>0</v>
      </c>
      <c r="BX181" s="58">
        <f t="shared" si="231"/>
        <v>0</v>
      </c>
      <c r="BY181" s="57">
        <f t="shared" si="232"/>
        <v>0</v>
      </c>
      <c r="BZ181" s="57">
        <f t="shared" si="233"/>
        <v>0</v>
      </c>
      <c r="CA181" s="58">
        <f t="shared" si="234"/>
        <v>0</v>
      </c>
      <c r="CB181" s="57">
        <f t="shared" si="235"/>
        <v>0</v>
      </c>
      <c r="CC181" s="57">
        <f t="shared" si="236"/>
        <v>0</v>
      </c>
      <c r="CD181" s="57">
        <f t="shared" si="237"/>
        <v>0</v>
      </c>
      <c r="CE181" s="57">
        <f t="shared" si="238"/>
        <v>0</v>
      </c>
      <c r="CF181" s="57">
        <f t="shared" si="239"/>
        <v>0</v>
      </c>
      <c r="CG181" s="57">
        <f t="shared" si="240"/>
        <v>0</v>
      </c>
      <c r="CH181" s="57">
        <f t="shared" si="241"/>
        <v>0</v>
      </c>
      <c r="CI181" s="58">
        <f t="shared" si="242"/>
        <v>0</v>
      </c>
      <c r="CJ181" s="57">
        <f t="shared" si="243"/>
        <v>0</v>
      </c>
      <c r="CL181" s="30">
        <f>Obs_Time!B183</f>
        <v>344</v>
      </c>
      <c r="CM181" s="26">
        <f t="shared" si="249"/>
        <v>345</v>
      </c>
      <c r="CN181" s="20">
        <f t="shared" si="176"/>
        <v>0</v>
      </c>
      <c r="CO181" s="20">
        <f t="shared" si="177"/>
        <v>0</v>
      </c>
      <c r="CP181" s="20">
        <f t="shared" si="178"/>
        <v>0</v>
      </c>
      <c r="CQ181" s="106">
        <f t="shared" si="179"/>
        <v>0</v>
      </c>
      <c r="CR181" s="143"/>
      <c r="CS181" s="20">
        <f t="shared" si="180"/>
        <v>0</v>
      </c>
      <c r="CT181" s="20">
        <f t="shared" si="181"/>
        <v>0</v>
      </c>
      <c r="CW181" s="20">
        <f t="shared" si="182"/>
        <v>0</v>
      </c>
      <c r="CX181" s="20">
        <f t="shared" si="183"/>
        <v>0</v>
      </c>
      <c r="CY181" s="20">
        <f t="shared" si="184"/>
        <v>0</v>
      </c>
      <c r="CZ181" s="20">
        <f t="shared" si="185"/>
        <v>0</v>
      </c>
      <c r="DA181" s="20">
        <f t="shared" si="186"/>
        <v>0</v>
      </c>
      <c r="DB181" s="20">
        <f t="shared" si="187"/>
        <v>0</v>
      </c>
      <c r="DC181" s="20">
        <f t="shared" si="188"/>
        <v>0</v>
      </c>
      <c r="DD181" s="106">
        <f t="shared" si="189"/>
        <v>0</v>
      </c>
      <c r="DE181" s="20">
        <f t="shared" si="190"/>
        <v>0</v>
      </c>
      <c r="DF181" s="20">
        <f t="shared" si="191"/>
        <v>0</v>
      </c>
      <c r="DG181" s="106">
        <f t="shared" si="192"/>
        <v>0</v>
      </c>
      <c r="DH181" s="143"/>
      <c r="DI181" s="20">
        <f t="shared" si="193"/>
        <v>0</v>
      </c>
      <c r="DJ181" s="20">
        <f t="shared" si="194"/>
        <v>0</v>
      </c>
      <c r="DK181" s="20">
        <f t="shared" si="195"/>
        <v>0</v>
      </c>
      <c r="DL181" s="143"/>
      <c r="DM181" s="20">
        <f t="shared" si="196"/>
        <v>0</v>
      </c>
      <c r="DN181" s="20">
        <f t="shared" si="197"/>
        <v>0</v>
      </c>
      <c r="DO181" s="106">
        <f t="shared" si="198"/>
        <v>0</v>
      </c>
      <c r="DP181" s="20">
        <f t="shared" si="199"/>
        <v>0</v>
      </c>
      <c r="DR181" s="31">
        <f t="shared" si="244"/>
        <v>172</v>
      </c>
      <c r="DS181" s="26">
        <f t="shared" si="245"/>
        <v>172.5</v>
      </c>
      <c r="DT181" s="101">
        <f t="shared" si="200"/>
        <v>0</v>
      </c>
      <c r="DU181" s="101">
        <f t="shared" si="201"/>
        <v>0</v>
      </c>
      <c r="DV181" s="101">
        <f t="shared" si="202"/>
        <v>0</v>
      </c>
      <c r="DW181" s="102">
        <f t="shared" si="246"/>
        <v>3.29</v>
      </c>
      <c r="DX181" s="144"/>
      <c r="DY181" s="101">
        <f t="shared" si="247"/>
        <v>0</v>
      </c>
      <c r="DZ181" s="101">
        <f t="shared" si="248"/>
        <v>0</v>
      </c>
      <c r="EB181" s="84">
        <f>MODEL_DATA!B178</f>
        <v>172</v>
      </c>
      <c r="EC181" s="84">
        <f>MODEL_DATA!C178</f>
        <v>0</v>
      </c>
      <c r="ED181" s="84">
        <f>MODEL_DATA!D178</f>
        <v>0</v>
      </c>
      <c r="EE181" s="84">
        <f>MODEL_DATA!E178</f>
        <v>0</v>
      </c>
      <c r="EF181" s="84">
        <f>MODEL_DATA!F178</f>
        <v>0</v>
      </c>
      <c r="EG181" s="84">
        <f>MODEL_DATA!G178</f>
        <v>0</v>
      </c>
      <c r="EH181" s="84">
        <f>MODEL_DATA!H178</f>
        <v>0</v>
      </c>
      <c r="EI181" s="84">
        <f>MODEL_DATA!I178</f>
        <v>0</v>
      </c>
      <c r="EJ181" s="99">
        <f>MODEL_DATA!J178</f>
        <v>0</v>
      </c>
      <c r="EK181" s="84">
        <f>MODEL_DATA!K178</f>
        <v>0</v>
      </c>
      <c r="EL181" s="84">
        <f>MODEL_DATA!L178</f>
        <v>0</v>
      </c>
      <c r="EM181" s="99">
        <f>MODEL_DATA!M178</f>
        <v>0</v>
      </c>
      <c r="EN181" s="84">
        <f>MODEL_DATA!N178</f>
        <v>0</v>
      </c>
      <c r="EO181" s="84">
        <f>MODEL_DATA!O178</f>
        <v>0</v>
      </c>
      <c r="EP181" s="84">
        <f>MODEL_DATA!P178</f>
        <v>0</v>
      </c>
      <c r="EQ181" s="84">
        <f>MODEL_DATA!Q178</f>
        <v>3.29</v>
      </c>
      <c r="ER181" s="84">
        <f>MODEL_DATA!R178</f>
        <v>0.37</v>
      </c>
      <c r="ES181" s="84">
        <f>MODEL_DATA!S178</f>
        <v>0</v>
      </c>
      <c r="ET181" s="84">
        <f>MODEL_DATA!T178</f>
        <v>0</v>
      </c>
      <c r="EU181" s="99">
        <f>MODEL_DATA!U178</f>
        <v>0</v>
      </c>
      <c r="EV181" s="84">
        <f>MODEL_DATA!V178</f>
        <v>0</v>
      </c>
    </row>
    <row r="182" spans="32:152" x14ac:dyDescent="0.25">
      <c r="AF182" s="32">
        <f t="shared" si="250"/>
        <v>344</v>
      </c>
      <c r="AG182" s="61">
        <f t="shared" si="203"/>
        <v>0</v>
      </c>
      <c r="AH182" s="63">
        <f>INDEX(Obs_Time!$D$11:$T$211,  MATCH($AF182, Obs_Time!$B$11:$B$211, 0), MATCH(AH$4, Obs_Time!$D$3:$T$3, 0) )</f>
        <v>0</v>
      </c>
      <c r="AI182" s="61">
        <f t="shared" si="204"/>
        <v>0</v>
      </c>
      <c r="AJ182" s="63">
        <f>INDEX(Obs_Time!$D$11:$T$211,  MATCH($AF182, Obs_Time!$B$11:$B$211, 0), MATCH(AJ$4, Obs_Time!$D$3:$T$3, 0) )</f>
        <v>0</v>
      </c>
      <c r="AK182" s="61">
        <f t="shared" si="205"/>
        <v>0</v>
      </c>
      <c r="AL182" s="63">
        <f>INDEX(Obs_Time!$D$11:$T$211,  MATCH($AF182, Obs_Time!$B$11:$B$211, 0), MATCH(AL$4, Obs_Time!$D$3:$T$3, 0) )</f>
        <v>0</v>
      </c>
      <c r="AM182" s="61">
        <f t="shared" si="206"/>
        <v>0</v>
      </c>
      <c r="AN182" s="63">
        <f>INDEX(Obs_Time!$D$11:$T$211,  MATCH($AF182, Obs_Time!$B$11:$B$211, 0), MATCH(AN$4, Obs_Time!$D$3:$T$3, 0) )</f>
        <v>0</v>
      </c>
      <c r="AO182" s="61">
        <f t="shared" si="207"/>
        <v>0</v>
      </c>
      <c r="AP182" s="63">
        <f>INDEX(Obs_Time!$D$11:$T$211,  MATCH($AF182, Obs_Time!$B$11:$B$211, 0), MATCH(AP$4, Obs_Time!$D$3:$T$3, 0) )</f>
        <v>0</v>
      </c>
      <c r="AQ182" s="61">
        <f t="shared" si="208"/>
        <v>0</v>
      </c>
      <c r="AR182" s="63">
        <f>INDEX(Obs_Time!$D$11:$T$211,  MATCH($AF182, Obs_Time!$B$11:$B$211, 0), MATCH(AR$4, Obs_Time!$D$3:$T$3, 0) )</f>
        <v>0</v>
      </c>
      <c r="AS182" s="61">
        <f t="shared" si="209"/>
        <v>0</v>
      </c>
      <c r="AT182" s="63">
        <f>INDEX(Obs_Time!$D$11:$T$211,  MATCH($AF182, Obs_Time!$B$11:$B$211, 0), MATCH(AT$4, Obs_Time!$D$3:$T$3, 0) )</f>
        <v>0</v>
      </c>
      <c r="AU182" s="61">
        <f t="shared" si="210"/>
        <v>0</v>
      </c>
      <c r="AV182" s="63">
        <f>INDEX(Obs_Time!$D$11:$T$211,  MATCH($AF182, Obs_Time!$B$11:$B$211, 0), MATCH(AV$4, Obs_Time!$D$3:$T$3, 0) )</f>
        <v>0</v>
      </c>
      <c r="AW182" s="61">
        <f t="shared" si="211"/>
        <v>0</v>
      </c>
      <c r="AX182" s="63">
        <f>INDEX(Obs_Time!$D$11:$T$211,  MATCH($AF182, Obs_Time!$B$11:$B$211, 0), MATCH(AX$4, Obs_Time!$D$3:$T$3, 0) )</f>
        <v>0</v>
      </c>
      <c r="AY182" s="61">
        <f t="shared" si="212"/>
        <v>0</v>
      </c>
      <c r="AZ182" s="63">
        <f>INDEX(Obs_Time!$D$11:$T$211,  MATCH($AF182, Obs_Time!$B$11:$B$211, 0), MATCH(AZ$4, Obs_Time!$D$3:$T$3, 0) )</f>
        <v>0</v>
      </c>
      <c r="BA182" s="61">
        <f t="shared" si="213"/>
        <v>0</v>
      </c>
      <c r="BB182" s="63">
        <f>INDEX(Obs_Time!$D$11:$T$211,  MATCH($AF182, Obs_Time!$B$11:$B$211, 0), MATCH(BB$4, Obs_Time!$D$3:$T$3, 0) )</f>
        <v>0</v>
      </c>
      <c r="BC182" s="61">
        <f t="shared" si="214"/>
        <v>0</v>
      </c>
      <c r="BD182" s="63">
        <f>INDEX(Obs_Time!$D$11:$T$211,  MATCH($AF182, Obs_Time!$B$11:$B$211, 0), MATCH(BD$4, Obs_Time!$D$3:$T$3, 0) )</f>
        <v>0</v>
      </c>
      <c r="BF182" s="31">
        <f t="shared" si="215"/>
        <v>346</v>
      </c>
      <c r="BG182" s="31">
        <f t="shared" si="216"/>
        <v>347</v>
      </c>
      <c r="BH182" s="57">
        <f t="shared" si="217"/>
        <v>0</v>
      </c>
      <c r="BI182" s="57">
        <f t="shared" si="218"/>
        <v>0</v>
      </c>
      <c r="BJ182" s="57">
        <f t="shared" si="219"/>
        <v>0</v>
      </c>
      <c r="BK182" s="58">
        <f t="shared" si="220"/>
        <v>0</v>
      </c>
      <c r="BL182" s="57">
        <f t="shared" si="221"/>
        <v>0</v>
      </c>
      <c r="BM182" s="57">
        <f t="shared" si="222"/>
        <v>0</v>
      </c>
      <c r="BN182" s="57">
        <f t="shared" si="223"/>
        <v>0</v>
      </c>
      <c r="BQ182" s="57">
        <f t="shared" si="224"/>
        <v>0</v>
      </c>
      <c r="BR182" s="57">
        <f t="shared" si="225"/>
        <v>0</v>
      </c>
      <c r="BS182" s="57">
        <f t="shared" si="226"/>
        <v>0</v>
      </c>
      <c r="BT182" s="57">
        <f t="shared" si="227"/>
        <v>0</v>
      </c>
      <c r="BU182" s="57">
        <f t="shared" si="228"/>
        <v>0</v>
      </c>
      <c r="BV182" s="57">
        <f t="shared" si="229"/>
        <v>0</v>
      </c>
      <c r="BW182" s="57">
        <f t="shared" si="230"/>
        <v>0</v>
      </c>
      <c r="BX182" s="58">
        <f t="shared" si="231"/>
        <v>0</v>
      </c>
      <c r="BY182" s="57">
        <f t="shared" si="232"/>
        <v>0</v>
      </c>
      <c r="BZ182" s="57">
        <f t="shared" si="233"/>
        <v>0</v>
      </c>
      <c r="CA182" s="58">
        <f t="shared" si="234"/>
        <v>0</v>
      </c>
      <c r="CB182" s="57">
        <f t="shared" si="235"/>
        <v>0</v>
      </c>
      <c r="CC182" s="57">
        <f t="shared" si="236"/>
        <v>0</v>
      </c>
      <c r="CD182" s="57">
        <f t="shared" si="237"/>
        <v>0</v>
      </c>
      <c r="CE182" s="57">
        <f t="shared" si="238"/>
        <v>0</v>
      </c>
      <c r="CF182" s="57">
        <f t="shared" si="239"/>
        <v>0</v>
      </c>
      <c r="CG182" s="57">
        <f t="shared" si="240"/>
        <v>0</v>
      </c>
      <c r="CH182" s="57">
        <f t="shared" si="241"/>
        <v>0</v>
      </c>
      <c r="CI182" s="58">
        <f t="shared" si="242"/>
        <v>0</v>
      </c>
      <c r="CJ182" s="57">
        <f t="shared" si="243"/>
        <v>0</v>
      </c>
      <c r="CL182" s="30">
        <f>Obs_Time!B184</f>
        <v>346</v>
      </c>
      <c r="CM182" s="26">
        <f t="shared" si="249"/>
        <v>347</v>
      </c>
      <c r="CN182" s="20">
        <f t="shared" si="176"/>
        <v>0</v>
      </c>
      <c r="CO182" s="20">
        <f t="shared" si="177"/>
        <v>0</v>
      </c>
      <c r="CP182" s="20">
        <f t="shared" si="178"/>
        <v>0</v>
      </c>
      <c r="CQ182" s="106">
        <f t="shared" si="179"/>
        <v>0</v>
      </c>
      <c r="CR182" s="143"/>
      <c r="CS182" s="20">
        <f t="shared" si="180"/>
        <v>0</v>
      </c>
      <c r="CT182" s="20">
        <f t="shared" si="181"/>
        <v>0</v>
      </c>
      <c r="CW182" s="20">
        <f t="shared" si="182"/>
        <v>0</v>
      </c>
      <c r="CX182" s="20">
        <f t="shared" si="183"/>
        <v>0</v>
      </c>
      <c r="CY182" s="20">
        <f t="shared" si="184"/>
        <v>0</v>
      </c>
      <c r="CZ182" s="20">
        <f t="shared" si="185"/>
        <v>0</v>
      </c>
      <c r="DA182" s="20">
        <f t="shared" si="186"/>
        <v>0</v>
      </c>
      <c r="DB182" s="20">
        <f t="shared" si="187"/>
        <v>0</v>
      </c>
      <c r="DC182" s="20">
        <f t="shared" si="188"/>
        <v>0</v>
      </c>
      <c r="DD182" s="106">
        <f t="shared" si="189"/>
        <v>0</v>
      </c>
      <c r="DE182" s="20">
        <f t="shared" si="190"/>
        <v>0</v>
      </c>
      <c r="DF182" s="20">
        <f t="shared" si="191"/>
        <v>0</v>
      </c>
      <c r="DG182" s="106">
        <f t="shared" si="192"/>
        <v>0</v>
      </c>
      <c r="DH182" s="143"/>
      <c r="DI182" s="20">
        <f t="shared" si="193"/>
        <v>0</v>
      </c>
      <c r="DJ182" s="20">
        <f t="shared" si="194"/>
        <v>0</v>
      </c>
      <c r="DK182" s="20">
        <f t="shared" si="195"/>
        <v>0</v>
      </c>
      <c r="DL182" s="143"/>
      <c r="DM182" s="20">
        <f t="shared" si="196"/>
        <v>0</v>
      </c>
      <c r="DN182" s="20">
        <f t="shared" si="197"/>
        <v>0</v>
      </c>
      <c r="DO182" s="106">
        <f t="shared" si="198"/>
        <v>0</v>
      </c>
      <c r="DP182" s="20">
        <f t="shared" si="199"/>
        <v>0</v>
      </c>
      <c r="DR182" s="31">
        <f t="shared" si="244"/>
        <v>173</v>
      </c>
      <c r="DS182" s="26">
        <f t="shared" si="245"/>
        <v>173.5</v>
      </c>
      <c r="DT182" s="101">
        <f t="shared" si="200"/>
        <v>0</v>
      </c>
      <c r="DU182" s="101">
        <f t="shared" si="201"/>
        <v>0</v>
      </c>
      <c r="DV182" s="101">
        <f t="shared" si="202"/>
        <v>0</v>
      </c>
      <c r="DW182" s="102">
        <f t="shared" si="246"/>
        <v>4.18</v>
      </c>
      <c r="DX182" s="144"/>
      <c r="DY182" s="101">
        <f t="shared" si="247"/>
        <v>0</v>
      </c>
      <c r="DZ182" s="101">
        <f t="shared" si="248"/>
        <v>0</v>
      </c>
      <c r="EB182" s="84">
        <f>MODEL_DATA!B179</f>
        <v>173</v>
      </c>
      <c r="EC182" s="84">
        <f>MODEL_DATA!C179</f>
        <v>0</v>
      </c>
      <c r="ED182" s="84">
        <f>MODEL_DATA!D179</f>
        <v>0</v>
      </c>
      <c r="EE182" s="84">
        <f>MODEL_DATA!E179</f>
        <v>0</v>
      </c>
      <c r="EF182" s="84">
        <f>MODEL_DATA!F179</f>
        <v>0</v>
      </c>
      <c r="EG182" s="84">
        <f>MODEL_DATA!G179</f>
        <v>0</v>
      </c>
      <c r="EH182" s="84">
        <f>MODEL_DATA!H179</f>
        <v>0</v>
      </c>
      <c r="EI182" s="84">
        <f>MODEL_DATA!I179</f>
        <v>0</v>
      </c>
      <c r="EJ182" s="99">
        <f>MODEL_DATA!J179</f>
        <v>0</v>
      </c>
      <c r="EK182" s="84">
        <f>MODEL_DATA!K179</f>
        <v>0</v>
      </c>
      <c r="EL182" s="84">
        <f>MODEL_DATA!L179</f>
        <v>0</v>
      </c>
      <c r="EM182" s="99">
        <f>MODEL_DATA!M179</f>
        <v>0</v>
      </c>
      <c r="EN182" s="84">
        <f>MODEL_DATA!N179</f>
        <v>0</v>
      </c>
      <c r="EO182" s="84">
        <f>MODEL_DATA!O179</f>
        <v>0</v>
      </c>
      <c r="EP182" s="84">
        <f>MODEL_DATA!P179</f>
        <v>0</v>
      </c>
      <c r="EQ182" s="84">
        <f>MODEL_DATA!Q179</f>
        <v>4.18</v>
      </c>
      <c r="ER182" s="84">
        <f>MODEL_DATA!R179</f>
        <v>0.28000000000000003</v>
      </c>
      <c r="ES182" s="84">
        <f>MODEL_DATA!S179</f>
        <v>0</v>
      </c>
      <c r="ET182" s="84">
        <f>MODEL_DATA!T179</f>
        <v>0</v>
      </c>
      <c r="EU182" s="99">
        <f>MODEL_DATA!U179</f>
        <v>0</v>
      </c>
      <c r="EV182" s="84">
        <f>MODEL_DATA!V179</f>
        <v>0</v>
      </c>
    </row>
    <row r="183" spans="32:152" x14ac:dyDescent="0.25">
      <c r="AF183" s="32">
        <f t="shared" si="250"/>
        <v>346</v>
      </c>
      <c r="AG183" s="61">
        <f t="shared" si="203"/>
        <v>0</v>
      </c>
      <c r="AH183" s="63">
        <f>INDEX(Obs_Time!$D$11:$T$211,  MATCH($AF183, Obs_Time!$B$11:$B$211, 0), MATCH(AH$4, Obs_Time!$D$3:$T$3, 0) )</f>
        <v>0</v>
      </c>
      <c r="AI183" s="61">
        <f t="shared" si="204"/>
        <v>0</v>
      </c>
      <c r="AJ183" s="63">
        <f>INDEX(Obs_Time!$D$11:$T$211,  MATCH($AF183, Obs_Time!$B$11:$B$211, 0), MATCH(AJ$4, Obs_Time!$D$3:$T$3, 0) )</f>
        <v>0</v>
      </c>
      <c r="AK183" s="61">
        <f t="shared" si="205"/>
        <v>0</v>
      </c>
      <c r="AL183" s="63">
        <f>INDEX(Obs_Time!$D$11:$T$211,  MATCH($AF183, Obs_Time!$B$11:$B$211, 0), MATCH(AL$4, Obs_Time!$D$3:$T$3, 0) )</f>
        <v>0</v>
      </c>
      <c r="AM183" s="61">
        <f t="shared" si="206"/>
        <v>0</v>
      </c>
      <c r="AN183" s="63">
        <f>INDEX(Obs_Time!$D$11:$T$211,  MATCH($AF183, Obs_Time!$B$11:$B$211, 0), MATCH(AN$4, Obs_Time!$D$3:$T$3, 0) )</f>
        <v>0</v>
      </c>
      <c r="AO183" s="61">
        <f t="shared" si="207"/>
        <v>0</v>
      </c>
      <c r="AP183" s="63">
        <f>INDEX(Obs_Time!$D$11:$T$211,  MATCH($AF183, Obs_Time!$B$11:$B$211, 0), MATCH(AP$4, Obs_Time!$D$3:$T$3, 0) )</f>
        <v>0</v>
      </c>
      <c r="AQ183" s="61">
        <f t="shared" si="208"/>
        <v>0</v>
      </c>
      <c r="AR183" s="63">
        <f>INDEX(Obs_Time!$D$11:$T$211,  MATCH($AF183, Obs_Time!$B$11:$B$211, 0), MATCH(AR$4, Obs_Time!$D$3:$T$3, 0) )</f>
        <v>0</v>
      </c>
      <c r="AS183" s="61">
        <f t="shared" si="209"/>
        <v>0</v>
      </c>
      <c r="AT183" s="63">
        <f>INDEX(Obs_Time!$D$11:$T$211,  MATCH($AF183, Obs_Time!$B$11:$B$211, 0), MATCH(AT$4, Obs_Time!$D$3:$T$3, 0) )</f>
        <v>0</v>
      </c>
      <c r="AU183" s="61">
        <f t="shared" si="210"/>
        <v>0</v>
      </c>
      <c r="AV183" s="63">
        <f>INDEX(Obs_Time!$D$11:$T$211,  MATCH($AF183, Obs_Time!$B$11:$B$211, 0), MATCH(AV$4, Obs_Time!$D$3:$T$3, 0) )</f>
        <v>0</v>
      </c>
      <c r="AW183" s="61">
        <f t="shared" si="211"/>
        <v>0</v>
      </c>
      <c r="AX183" s="63">
        <f>INDEX(Obs_Time!$D$11:$T$211,  MATCH($AF183, Obs_Time!$B$11:$B$211, 0), MATCH(AX$4, Obs_Time!$D$3:$T$3, 0) )</f>
        <v>0</v>
      </c>
      <c r="AY183" s="61">
        <f t="shared" si="212"/>
        <v>0</v>
      </c>
      <c r="AZ183" s="63">
        <f>INDEX(Obs_Time!$D$11:$T$211,  MATCH($AF183, Obs_Time!$B$11:$B$211, 0), MATCH(AZ$4, Obs_Time!$D$3:$T$3, 0) )</f>
        <v>0</v>
      </c>
      <c r="BA183" s="61">
        <f t="shared" si="213"/>
        <v>0</v>
      </c>
      <c r="BB183" s="63">
        <f>INDEX(Obs_Time!$D$11:$T$211,  MATCH($AF183, Obs_Time!$B$11:$B$211, 0), MATCH(BB$4, Obs_Time!$D$3:$T$3, 0) )</f>
        <v>0</v>
      </c>
      <c r="BC183" s="61">
        <f t="shared" si="214"/>
        <v>0</v>
      </c>
      <c r="BD183" s="63">
        <f>INDEX(Obs_Time!$D$11:$T$211,  MATCH($AF183, Obs_Time!$B$11:$B$211, 0), MATCH(BD$4, Obs_Time!$D$3:$T$3, 0) )</f>
        <v>0</v>
      </c>
      <c r="BF183" s="31">
        <f t="shared" si="215"/>
        <v>348</v>
      </c>
      <c r="BG183" s="31">
        <f t="shared" si="216"/>
        <v>349</v>
      </c>
      <c r="BH183" s="57">
        <f t="shared" si="217"/>
        <v>0</v>
      </c>
      <c r="BI183" s="57">
        <f t="shared" si="218"/>
        <v>0</v>
      </c>
      <c r="BJ183" s="57">
        <f t="shared" si="219"/>
        <v>0</v>
      </c>
      <c r="BK183" s="58">
        <f t="shared" si="220"/>
        <v>0</v>
      </c>
      <c r="BL183" s="57">
        <f t="shared" si="221"/>
        <v>0</v>
      </c>
      <c r="BM183" s="57">
        <f t="shared" si="222"/>
        <v>0</v>
      </c>
      <c r="BN183" s="57">
        <f t="shared" si="223"/>
        <v>0</v>
      </c>
      <c r="BQ183" s="57">
        <f t="shared" si="224"/>
        <v>0</v>
      </c>
      <c r="BR183" s="57">
        <f t="shared" si="225"/>
        <v>0</v>
      </c>
      <c r="BS183" s="57">
        <f t="shared" si="226"/>
        <v>0</v>
      </c>
      <c r="BT183" s="57">
        <f t="shared" si="227"/>
        <v>0</v>
      </c>
      <c r="BU183" s="57">
        <f t="shared" si="228"/>
        <v>0</v>
      </c>
      <c r="BV183" s="57">
        <f t="shared" si="229"/>
        <v>0</v>
      </c>
      <c r="BW183" s="57">
        <f t="shared" si="230"/>
        <v>0</v>
      </c>
      <c r="BX183" s="58">
        <f t="shared" si="231"/>
        <v>0</v>
      </c>
      <c r="BY183" s="57">
        <f t="shared" si="232"/>
        <v>0</v>
      </c>
      <c r="BZ183" s="57">
        <f t="shared" si="233"/>
        <v>0</v>
      </c>
      <c r="CA183" s="58">
        <f t="shared" si="234"/>
        <v>0</v>
      </c>
      <c r="CB183" s="57">
        <f t="shared" si="235"/>
        <v>0</v>
      </c>
      <c r="CC183" s="57">
        <f t="shared" si="236"/>
        <v>0</v>
      </c>
      <c r="CD183" s="57">
        <f t="shared" si="237"/>
        <v>0</v>
      </c>
      <c r="CE183" s="57">
        <f t="shared" si="238"/>
        <v>0</v>
      </c>
      <c r="CF183" s="57">
        <f t="shared" si="239"/>
        <v>0</v>
      </c>
      <c r="CG183" s="57">
        <f t="shared" si="240"/>
        <v>0</v>
      </c>
      <c r="CH183" s="57">
        <f t="shared" si="241"/>
        <v>0</v>
      </c>
      <c r="CI183" s="58">
        <f t="shared" si="242"/>
        <v>0</v>
      </c>
      <c r="CJ183" s="57">
        <f t="shared" si="243"/>
        <v>0</v>
      </c>
      <c r="CL183" s="30">
        <f>Obs_Time!B185</f>
        <v>348</v>
      </c>
      <c r="CM183" s="26">
        <f t="shared" si="249"/>
        <v>349</v>
      </c>
      <c r="CN183" s="20">
        <f t="shared" si="176"/>
        <v>0</v>
      </c>
      <c r="CO183" s="20">
        <f t="shared" si="177"/>
        <v>0</v>
      </c>
      <c r="CP183" s="20">
        <f t="shared" si="178"/>
        <v>0</v>
      </c>
      <c r="CQ183" s="106">
        <f t="shared" si="179"/>
        <v>0</v>
      </c>
      <c r="CR183" s="143"/>
      <c r="CS183" s="20">
        <f t="shared" si="180"/>
        <v>0</v>
      </c>
      <c r="CT183" s="20">
        <f t="shared" si="181"/>
        <v>0</v>
      </c>
      <c r="CW183" s="20">
        <f t="shared" si="182"/>
        <v>0</v>
      </c>
      <c r="CX183" s="20">
        <f t="shared" si="183"/>
        <v>0</v>
      </c>
      <c r="CY183" s="20">
        <f t="shared" si="184"/>
        <v>0</v>
      </c>
      <c r="CZ183" s="20">
        <f t="shared" si="185"/>
        <v>0</v>
      </c>
      <c r="DA183" s="20">
        <f t="shared" si="186"/>
        <v>0</v>
      </c>
      <c r="DB183" s="20">
        <f t="shared" si="187"/>
        <v>0</v>
      </c>
      <c r="DC183" s="20">
        <f t="shared" si="188"/>
        <v>0</v>
      </c>
      <c r="DD183" s="106">
        <f t="shared" si="189"/>
        <v>0</v>
      </c>
      <c r="DE183" s="20">
        <f t="shared" si="190"/>
        <v>0</v>
      </c>
      <c r="DF183" s="20">
        <f t="shared" si="191"/>
        <v>0</v>
      </c>
      <c r="DG183" s="106">
        <f t="shared" si="192"/>
        <v>0</v>
      </c>
      <c r="DH183" s="143"/>
      <c r="DI183" s="20">
        <f t="shared" si="193"/>
        <v>0</v>
      </c>
      <c r="DJ183" s="20">
        <f t="shared" si="194"/>
        <v>0</v>
      </c>
      <c r="DK183" s="20">
        <f t="shared" si="195"/>
        <v>0</v>
      </c>
      <c r="DL183" s="143"/>
      <c r="DM183" s="20">
        <f t="shared" si="196"/>
        <v>0</v>
      </c>
      <c r="DN183" s="20">
        <f t="shared" si="197"/>
        <v>0</v>
      </c>
      <c r="DO183" s="106">
        <f t="shared" si="198"/>
        <v>0</v>
      </c>
      <c r="DP183" s="20">
        <f t="shared" si="199"/>
        <v>0</v>
      </c>
      <c r="DR183" s="31">
        <f t="shared" si="244"/>
        <v>174</v>
      </c>
      <c r="DS183" s="26">
        <f t="shared" si="245"/>
        <v>174.5</v>
      </c>
      <c r="DT183" s="101">
        <f t="shared" si="200"/>
        <v>0</v>
      </c>
      <c r="DU183" s="101">
        <f t="shared" si="201"/>
        <v>0</v>
      </c>
      <c r="DV183" s="101">
        <f t="shared" si="202"/>
        <v>0</v>
      </c>
      <c r="DW183" s="102">
        <f t="shared" si="246"/>
        <v>3.31</v>
      </c>
      <c r="DX183" s="144"/>
      <c r="DY183" s="101">
        <f t="shared" si="247"/>
        <v>0</v>
      </c>
      <c r="DZ183" s="101">
        <f t="shared" si="248"/>
        <v>0</v>
      </c>
      <c r="EB183" s="84">
        <f>MODEL_DATA!B180</f>
        <v>174</v>
      </c>
      <c r="EC183" s="84">
        <f>MODEL_DATA!C180</f>
        <v>0</v>
      </c>
      <c r="ED183" s="84">
        <f>MODEL_DATA!D180</f>
        <v>0</v>
      </c>
      <c r="EE183" s="84">
        <f>MODEL_DATA!E180</f>
        <v>0</v>
      </c>
      <c r="EF183" s="84">
        <f>MODEL_DATA!F180</f>
        <v>0</v>
      </c>
      <c r="EG183" s="84">
        <f>MODEL_DATA!G180</f>
        <v>0</v>
      </c>
      <c r="EH183" s="84">
        <f>MODEL_DATA!H180</f>
        <v>0</v>
      </c>
      <c r="EI183" s="84">
        <f>MODEL_DATA!I180</f>
        <v>0</v>
      </c>
      <c r="EJ183" s="99">
        <f>MODEL_DATA!J180</f>
        <v>0</v>
      </c>
      <c r="EK183" s="84">
        <f>MODEL_DATA!K180</f>
        <v>0</v>
      </c>
      <c r="EL183" s="84">
        <f>MODEL_DATA!L180</f>
        <v>0</v>
      </c>
      <c r="EM183" s="99">
        <f>MODEL_DATA!M180</f>
        <v>0</v>
      </c>
      <c r="EN183" s="84">
        <f>MODEL_DATA!N180</f>
        <v>0</v>
      </c>
      <c r="EO183" s="84">
        <f>MODEL_DATA!O180</f>
        <v>0</v>
      </c>
      <c r="EP183" s="84">
        <f>MODEL_DATA!P180</f>
        <v>0</v>
      </c>
      <c r="EQ183" s="84">
        <f>MODEL_DATA!Q180</f>
        <v>3.31</v>
      </c>
      <c r="ER183" s="84">
        <f>MODEL_DATA!R180</f>
        <v>0.28999999999999998</v>
      </c>
      <c r="ES183" s="84">
        <f>MODEL_DATA!S180</f>
        <v>0</v>
      </c>
      <c r="ET183" s="84">
        <f>MODEL_DATA!T180</f>
        <v>0</v>
      </c>
      <c r="EU183" s="99">
        <f>MODEL_DATA!U180</f>
        <v>0</v>
      </c>
      <c r="EV183" s="84">
        <f>MODEL_DATA!V180</f>
        <v>0</v>
      </c>
    </row>
    <row r="184" spans="32:152" x14ac:dyDescent="0.25">
      <c r="AF184" s="32">
        <f t="shared" si="250"/>
        <v>348</v>
      </c>
      <c r="AG184" s="61">
        <f t="shared" si="203"/>
        <v>0</v>
      </c>
      <c r="AH184" s="63">
        <f>INDEX(Obs_Time!$D$11:$T$211,  MATCH($AF184, Obs_Time!$B$11:$B$211, 0), MATCH(AH$4, Obs_Time!$D$3:$T$3, 0) )</f>
        <v>0</v>
      </c>
      <c r="AI184" s="61">
        <f t="shared" si="204"/>
        <v>0</v>
      </c>
      <c r="AJ184" s="63">
        <f>INDEX(Obs_Time!$D$11:$T$211,  MATCH($AF184, Obs_Time!$B$11:$B$211, 0), MATCH(AJ$4, Obs_Time!$D$3:$T$3, 0) )</f>
        <v>0</v>
      </c>
      <c r="AK184" s="61">
        <f t="shared" si="205"/>
        <v>0</v>
      </c>
      <c r="AL184" s="63">
        <f>INDEX(Obs_Time!$D$11:$T$211,  MATCH($AF184, Obs_Time!$B$11:$B$211, 0), MATCH(AL$4, Obs_Time!$D$3:$T$3, 0) )</f>
        <v>0</v>
      </c>
      <c r="AM184" s="61">
        <f t="shared" si="206"/>
        <v>0</v>
      </c>
      <c r="AN184" s="63">
        <f>INDEX(Obs_Time!$D$11:$T$211,  MATCH($AF184, Obs_Time!$B$11:$B$211, 0), MATCH(AN$4, Obs_Time!$D$3:$T$3, 0) )</f>
        <v>0</v>
      </c>
      <c r="AO184" s="61">
        <f t="shared" si="207"/>
        <v>0</v>
      </c>
      <c r="AP184" s="63">
        <f>INDEX(Obs_Time!$D$11:$T$211,  MATCH($AF184, Obs_Time!$B$11:$B$211, 0), MATCH(AP$4, Obs_Time!$D$3:$T$3, 0) )</f>
        <v>0</v>
      </c>
      <c r="AQ184" s="61">
        <f t="shared" si="208"/>
        <v>0</v>
      </c>
      <c r="AR184" s="63">
        <f>INDEX(Obs_Time!$D$11:$T$211,  MATCH($AF184, Obs_Time!$B$11:$B$211, 0), MATCH(AR$4, Obs_Time!$D$3:$T$3, 0) )</f>
        <v>0</v>
      </c>
      <c r="AS184" s="61">
        <f t="shared" si="209"/>
        <v>0</v>
      </c>
      <c r="AT184" s="63">
        <f>INDEX(Obs_Time!$D$11:$T$211,  MATCH($AF184, Obs_Time!$B$11:$B$211, 0), MATCH(AT$4, Obs_Time!$D$3:$T$3, 0) )</f>
        <v>0</v>
      </c>
      <c r="AU184" s="61">
        <f t="shared" si="210"/>
        <v>0</v>
      </c>
      <c r="AV184" s="63">
        <f>INDEX(Obs_Time!$D$11:$T$211,  MATCH($AF184, Obs_Time!$B$11:$B$211, 0), MATCH(AV$4, Obs_Time!$D$3:$T$3, 0) )</f>
        <v>0</v>
      </c>
      <c r="AW184" s="61">
        <f t="shared" si="211"/>
        <v>0</v>
      </c>
      <c r="AX184" s="63">
        <f>INDEX(Obs_Time!$D$11:$T$211,  MATCH($AF184, Obs_Time!$B$11:$B$211, 0), MATCH(AX$4, Obs_Time!$D$3:$T$3, 0) )</f>
        <v>0</v>
      </c>
      <c r="AY184" s="61">
        <f t="shared" si="212"/>
        <v>0</v>
      </c>
      <c r="AZ184" s="63">
        <f>INDEX(Obs_Time!$D$11:$T$211,  MATCH($AF184, Obs_Time!$B$11:$B$211, 0), MATCH(AZ$4, Obs_Time!$D$3:$T$3, 0) )</f>
        <v>0</v>
      </c>
      <c r="BA184" s="61">
        <f t="shared" si="213"/>
        <v>0</v>
      </c>
      <c r="BB184" s="63">
        <f>INDEX(Obs_Time!$D$11:$T$211,  MATCH($AF184, Obs_Time!$B$11:$B$211, 0), MATCH(BB$4, Obs_Time!$D$3:$T$3, 0) )</f>
        <v>0</v>
      </c>
      <c r="BC184" s="61">
        <f t="shared" si="214"/>
        <v>0</v>
      </c>
      <c r="BD184" s="63">
        <f>INDEX(Obs_Time!$D$11:$T$211,  MATCH($AF184, Obs_Time!$B$11:$B$211, 0), MATCH(BD$4, Obs_Time!$D$3:$T$3, 0) )</f>
        <v>0</v>
      </c>
      <c r="BF184" s="31">
        <f t="shared" si="215"/>
        <v>350</v>
      </c>
      <c r="BG184" s="31">
        <f t="shared" si="216"/>
        <v>351</v>
      </c>
      <c r="BH184" s="57">
        <f t="shared" si="217"/>
        <v>0</v>
      </c>
      <c r="BI184" s="57">
        <f t="shared" si="218"/>
        <v>0</v>
      </c>
      <c r="BJ184" s="57">
        <f t="shared" si="219"/>
        <v>0</v>
      </c>
      <c r="BK184" s="58">
        <f t="shared" si="220"/>
        <v>0</v>
      </c>
      <c r="BL184" s="57">
        <f t="shared" si="221"/>
        <v>0</v>
      </c>
      <c r="BM184" s="57">
        <f t="shared" si="222"/>
        <v>0</v>
      </c>
      <c r="BN184" s="57">
        <f t="shared" si="223"/>
        <v>0</v>
      </c>
      <c r="BQ184" s="57">
        <f t="shared" si="224"/>
        <v>0</v>
      </c>
      <c r="BR184" s="57">
        <f t="shared" si="225"/>
        <v>0</v>
      </c>
      <c r="BS184" s="57">
        <f t="shared" si="226"/>
        <v>0</v>
      </c>
      <c r="BT184" s="57">
        <f t="shared" si="227"/>
        <v>0</v>
      </c>
      <c r="BU184" s="57">
        <f t="shared" si="228"/>
        <v>0</v>
      </c>
      <c r="BV184" s="57">
        <f t="shared" si="229"/>
        <v>0</v>
      </c>
      <c r="BW184" s="57">
        <f t="shared" si="230"/>
        <v>0</v>
      </c>
      <c r="BX184" s="58">
        <f t="shared" si="231"/>
        <v>0</v>
      </c>
      <c r="BY184" s="57">
        <f t="shared" si="232"/>
        <v>0</v>
      </c>
      <c r="BZ184" s="57">
        <f t="shared" si="233"/>
        <v>0</v>
      </c>
      <c r="CA184" s="58">
        <f t="shared" si="234"/>
        <v>0</v>
      </c>
      <c r="CB184" s="57">
        <f t="shared" si="235"/>
        <v>0</v>
      </c>
      <c r="CC184" s="57">
        <f t="shared" si="236"/>
        <v>0</v>
      </c>
      <c r="CD184" s="57">
        <f t="shared" si="237"/>
        <v>0</v>
      </c>
      <c r="CE184" s="57">
        <f t="shared" si="238"/>
        <v>0</v>
      </c>
      <c r="CF184" s="57">
        <f t="shared" si="239"/>
        <v>0</v>
      </c>
      <c r="CG184" s="57">
        <f t="shared" si="240"/>
        <v>0</v>
      </c>
      <c r="CH184" s="57">
        <f t="shared" si="241"/>
        <v>0</v>
      </c>
      <c r="CI184" s="58">
        <f t="shared" si="242"/>
        <v>0</v>
      </c>
      <c r="CJ184" s="57">
        <f t="shared" si="243"/>
        <v>0</v>
      </c>
      <c r="CL184" s="30">
        <f>Obs_Time!B186</f>
        <v>350</v>
      </c>
      <c r="CM184" s="26">
        <f t="shared" si="249"/>
        <v>351</v>
      </c>
      <c r="CN184" s="20">
        <f t="shared" si="176"/>
        <v>0</v>
      </c>
      <c r="CO184" s="20">
        <f t="shared" si="177"/>
        <v>0</v>
      </c>
      <c r="CP184" s="20">
        <f t="shared" si="178"/>
        <v>0</v>
      </c>
      <c r="CQ184" s="106">
        <f t="shared" si="179"/>
        <v>0</v>
      </c>
      <c r="CR184" s="143"/>
      <c r="CS184" s="20">
        <f t="shared" si="180"/>
        <v>0</v>
      </c>
      <c r="CT184" s="20">
        <f t="shared" si="181"/>
        <v>0</v>
      </c>
      <c r="CW184" s="20">
        <f t="shared" si="182"/>
        <v>0</v>
      </c>
      <c r="CX184" s="20">
        <f t="shared" si="183"/>
        <v>0</v>
      </c>
      <c r="CY184" s="20">
        <f t="shared" si="184"/>
        <v>0</v>
      </c>
      <c r="CZ184" s="20">
        <f t="shared" si="185"/>
        <v>0</v>
      </c>
      <c r="DA184" s="20">
        <f t="shared" si="186"/>
        <v>0</v>
      </c>
      <c r="DB184" s="20">
        <f t="shared" si="187"/>
        <v>0</v>
      </c>
      <c r="DC184" s="20">
        <f t="shared" si="188"/>
        <v>0</v>
      </c>
      <c r="DD184" s="106">
        <f t="shared" si="189"/>
        <v>0</v>
      </c>
      <c r="DE184" s="20">
        <f t="shared" si="190"/>
        <v>0</v>
      </c>
      <c r="DF184" s="20">
        <f t="shared" si="191"/>
        <v>0</v>
      </c>
      <c r="DG184" s="106">
        <f t="shared" si="192"/>
        <v>0</v>
      </c>
      <c r="DH184" s="143"/>
      <c r="DI184" s="20">
        <f t="shared" si="193"/>
        <v>0</v>
      </c>
      <c r="DJ184" s="20">
        <f t="shared" si="194"/>
        <v>0</v>
      </c>
      <c r="DK184" s="20">
        <f t="shared" si="195"/>
        <v>0</v>
      </c>
      <c r="DL184" s="143"/>
      <c r="DM184" s="20">
        <f t="shared" si="196"/>
        <v>0</v>
      </c>
      <c r="DN184" s="20">
        <f t="shared" si="197"/>
        <v>0</v>
      </c>
      <c r="DO184" s="106">
        <f t="shared" si="198"/>
        <v>0</v>
      </c>
      <c r="DP184" s="20">
        <f t="shared" si="199"/>
        <v>0</v>
      </c>
      <c r="DR184" s="31">
        <f t="shared" si="244"/>
        <v>175</v>
      </c>
      <c r="DS184" s="26">
        <f t="shared" si="245"/>
        <v>175.5</v>
      </c>
      <c r="DT184" s="101">
        <f t="shared" si="200"/>
        <v>0</v>
      </c>
      <c r="DU184" s="101">
        <f t="shared" si="201"/>
        <v>0</v>
      </c>
      <c r="DV184" s="101">
        <f t="shared" si="202"/>
        <v>0</v>
      </c>
      <c r="DW184" s="102">
        <f t="shared" si="246"/>
        <v>1.95</v>
      </c>
      <c r="DX184" s="144"/>
      <c r="DY184" s="101">
        <f t="shared" si="247"/>
        <v>0</v>
      </c>
      <c r="DZ184" s="101">
        <f t="shared" si="248"/>
        <v>0</v>
      </c>
      <c r="EB184" s="84">
        <f>MODEL_DATA!B181</f>
        <v>175</v>
      </c>
      <c r="EC184" s="84">
        <f>MODEL_DATA!C181</f>
        <v>0</v>
      </c>
      <c r="ED184" s="84">
        <f>MODEL_DATA!D181</f>
        <v>0</v>
      </c>
      <c r="EE184" s="84">
        <f>MODEL_DATA!E181</f>
        <v>0</v>
      </c>
      <c r="EF184" s="84">
        <f>MODEL_DATA!F181</f>
        <v>0</v>
      </c>
      <c r="EG184" s="84">
        <f>MODEL_DATA!G181</f>
        <v>0</v>
      </c>
      <c r="EH184" s="84">
        <f>MODEL_DATA!H181</f>
        <v>0</v>
      </c>
      <c r="EI184" s="84">
        <f>MODEL_DATA!I181</f>
        <v>0</v>
      </c>
      <c r="EJ184" s="99">
        <f>MODEL_DATA!J181</f>
        <v>0</v>
      </c>
      <c r="EK184" s="84">
        <f>MODEL_DATA!K181</f>
        <v>0</v>
      </c>
      <c r="EL184" s="84">
        <f>MODEL_DATA!L181</f>
        <v>0</v>
      </c>
      <c r="EM184" s="99">
        <f>MODEL_DATA!M181</f>
        <v>0</v>
      </c>
      <c r="EN184" s="84">
        <f>MODEL_DATA!N181</f>
        <v>0</v>
      </c>
      <c r="EO184" s="84">
        <f>MODEL_DATA!O181</f>
        <v>0</v>
      </c>
      <c r="EP184" s="84">
        <f>MODEL_DATA!P181</f>
        <v>0</v>
      </c>
      <c r="EQ184" s="84">
        <f>MODEL_DATA!Q181</f>
        <v>1.95</v>
      </c>
      <c r="ER184" s="84">
        <f>MODEL_DATA!R181</f>
        <v>0.17</v>
      </c>
      <c r="ES184" s="84">
        <f>MODEL_DATA!S181</f>
        <v>0</v>
      </c>
      <c r="ET184" s="84">
        <f>MODEL_DATA!T181</f>
        <v>0</v>
      </c>
      <c r="EU184" s="99">
        <f>MODEL_DATA!U181</f>
        <v>0</v>
      </c>
      <c r="EV184" s="84">
        <f>MODEL_DATA!V181</f>
        <v>0</v>
      </c>
    </row>
    <row r="185" spans="32:152" x14ac:dyDescent="0.25">
      <c r="AF185" s="32">
        <f t="shared" si="250"/>
        <v>350</v>
      </c>
      <c r="AG185" s="61">
        <f t="shared" si="203"/>
        <v>0</v>
      </c>
      <c r="AH185" s="63">
        <f>INDEX(Obs_Time!$D$11:$T$211,  MATCH($AF185, Obs_Time!$B$11:$B$211, 0), MATCH(AH$4, Obs_Time!$D$3:$T$3, 0) )</f>
        <v>0</v>
      </c>
      <c r="AI185" s="61">
        <f t="shared" si="204"/>
        <v>0</v>
      </c>
      <c r="AJ185" s="63">
        <f>INDEX(Obs_Time!$D$11:$T$211,  MATCH($AF185, Obs_Time!$B$11:$B$211, 0), MATCH(AJ$4, Obs_Time!$D$3:$T$3, 0) )</f>
        <v>0</v>
      </c>
      <c r="AK185" s="61">
        <f t="shared" si="205"/>
        <v>0</v>
      </c>
      <c r="AL185" s="63">
        <f>INDEX(Obs_Time!$D$11:$T$211,  MATCH($AF185, Obs_Time!$B$11:$B$211, 0), MATCH(AL$4, Obs_Time!$D$3:$T$3, 0) )</f>
        <v>0</v>
      </c>
      <c r="AM185" s="61">
        <f t="shared" si="206"/>
        <v>0</v>
      </c>
      <c r="AN185" s="63">
        <f>INDEX(Obs_Time!$D$11:$T$211,  MATCH($AF185, Obs_Time!$B$11:$B$211, 0), MATCH(AN$4, Obs_Time!$D$3:$T$3, 0) )</f>
        <v>0</v>
      </c>
      <c r="AO185" s="61">
        <f t="shared" si="207"/>
        <v>0</v>
      </c>
      <c r="AP185" s="63">
        <f>INDEX(Obs_Time!$D$11:$T$211,  MATCH($AF185, Obs_Time!$B$11:$B$211, 0), MATCH(AP$4, Obs_Time!$D$3:$T$3, 0) )</f>
        <v>0</v>
      </c>
      <c r="AQ185" s="61">
        <f t="shared" si="208"/>
        <v>0</v>
      </c>
      <c r="AR185" s="63">
        <f>INDEX(Obs_Time!$D$11:$T$211,  MATCH($AF185, Obs_Time!$B$11:$B$211, 0), MATCH(AR$4, Obs_Time!$D$3:$T$3, 0) )</f>
        <v>0</v>
      </c>
      <c r="AS185" s="61">
        <f t="shared" si="209"/>
        <v>0</v>
      </c>
      <c r="AT185" s="63">
        <f>INDEX(Obs_Time!$D$11:$T$211,  MATCH($AF185, Obs_Time!$B$11:$B$211, 0), MATCH(AT$4, Obs_Time!$D$3:$T$3, 0) )</f>
        <v>0</v>
      </c>
      <c r="AU185" s="61">
        <f t="shared" si="210"/>
        <v>0</v>
      </c>
      <c r="AV185" s="63">
        <f>INDEX(Obs_Time!$D$11:$T$211,  MATCH($AF185, Obs_Time!$B$11:$B$211, 0), MATCH(AV$4, Obs_Time!$D$3:$T$3, 0) )</f>
        <v>0</v>
      </c>
      <c r="AW185" s="61">
        <f t="shared" si="211"/>
        <v>0</v>
      </c>
      <c r="AX185" s="63">
        <f>INDEX(Obs_Time!$D$11:$T$211,  MATCH($AF185, Obs_Time!$B$11:$B$211, 0), MATCH(AX$4, Obs_Time!$D$3:$T$3, 0) )</f>
        <v>0</v>
      </c>
      <c r="AY185" s="61">
        <f t="shared" si="212"/>
        <v>0</v>
      </c>
      <c r="AZ185" s="63">
        <f>INDEX(Obs_Time!$D$11:$T$211,  MATCH($AF185, Obs_Time!$B$11:$B$211, 0), MATCH(AZ$4, Obs_Time!$D$3:$T$3, 0) )</f>
        <v>0</v>
      </c>
      <c r="BA185" s="61">
        <f t="shared" si="213"/>
        <v>0</v>
      </c>
      <c r="BB185" s="63">
        <f>INDEX(Obs_Time!$D$11:$T$211,  MATCH($AF185, Obs_Time!$B$11:$B$211, 0), MATCH(BB$4, Obs_Time!$D$3:$T$3, 0) )</f>
        <v>0</v>
      </c>
      <c r="BC185" s="61">
        <f t="shared" si="214"/>
        <v>0</v>
      </c>
      <c r="BD185" s="63">
        <f>INDEX(Obs_Time!$D$11:$T$211,  MATCH($AF185, Obs_Time!$B$11:$B$211, 0), MATCH(BD$4, Obs_Time!$D$3:$T$3, 0) )</f>
        <v>0</v>
      </c>
      <c r="BF185" s="31">
        <f t="shared" si="215"/>
        <v>352</v>
      </c>
      <c r="BG185" s="31">
        <f t="shared" si="216"/>
        <v>353</v>
      </c>
      <c r="BH185" s="57">
        <f t="shared" si="217"/>
        <v>0</v>
      </c>
      <c r="BI185" s="57">
        <f t="shared" si="218"/>
        <v>0</v>
      </c>
      <c r="BJ185" s="57">
        <f t="shared" si="219"/>
        <v>0</v>
      </c>
      <c r="BK185" s="58">
        <f t="shared" si="220"/>
        <v>0</v>
      </c>
      <c r="BL185" s="57">
        <f t="shared" si="221"/>
        <v>0</v>
      </c>
      <c r="BM185" s="57">
        <f t="shared" si="222"/>
        <v>0</v>
      </c>
      <c r="BN185" s="57">
        <f t="shared" si="223"/>
        <v>0</v>
      </c>
      <c r="BQ185" s="57">
        <f t="shared" si="224"/>
        <v>0</v>
      </c>
      <c r="BR185" s="57">
        <f t="shared" si="225"/>
        <v>0</v>
      </c>
      <c r="BS185" s="57">
        <f t="shared" si="226"/>
        <v>0</v>
      </c>
      <c r="BT185" s="57">
        <f t="shared" si="227"/>
        <v>0</v>
      </c>
      <c r="BU185" s="57">
        <f t="shared" si="228"/>
        <v>0</v>
      </c>
      <c r="BV185" s="57">
        <f t="shared" si="229"/>
        <v>0</v>
      </c>
      <c r="BW185" s="57">
        <f t="shared" si="230"/>
        <v>0</v>
      </c>
      <c r="BX185" s="58">
        <f t="shared" si="231"/>
        <v>0</v>
      </c>
      <c r="BY185" s="57">
        <f t="shared" si="232"/>
        <v>0</v>
      </c>
      <c r="BZ185" s="57">
        <f t="shared" si="233"/>
        <v>0</v>
      </c>
      <c r="CA185" s="58">
        <f t="shared" si="234"/>
        <v>0</v>
      </c>
      <c r="CB185" s="57">
        <f t="shared" si="235"/>
        <v>0</v>
      </c>
      <c r="CC185" s="57">
        <f t="shared" si="236"/>
        <v>0</v>
      </c>
      <c r="CD185" s="57">
        <f t="shared" si="237"/>
        <v>0</v>
      </c>
      <c r="CE185" s="57">
        <f t="shared" si="238"/>
        <v>0</v>
      </c>
      <c r="CF185" s="57">
        <f t="shared" si="239"/>
        <v>0</v>
      </c>
      <c r="CG185" s="57">
        <f t="shared" si="240"/>
        <v>0</v>
      </c>
      <c r="CH185" s="57">
        <f t="shared" si="241"/>
        <v>0</v>
      </c>
      <c r="CI185" s="58">
        <f t="shared" si="242"/>
        <v>0</v>
      </c>
      <c r="CJ185" s="57">
        <f t="shared" si="243"/>
        <v>0</v>
      </c>
      <c r="CL185" s="30">
        <f>Obs_Time!B187</f>
        <v>352</v>
      </c>
      <c r="CM185" s="26">
        <f t="shared" si="249"/>
        <v>353</v>
      </c>
      <c r="CN185" s="20">
        <f t="shared" si="176"/>
        <v>0</v>
      </c>
      <c r="CO185" s="20">
        <f t="shared" si="177"/>
        <v>0</v>
      </c>
      <c r="CP185" s="20">
        <f t="shared" si="178"/>
        <v>0</v>
      </c>
      <c r="CQ185" s="106">
        <f t="shared" si="179"/>
        <v>0</v>
      </c>
      <c r="CR185" s="143"/>
      <c r="CS185" s="20">
        <f t="shared" si="180"/>
        <v>0</v>
      </c>
      <c r="CT185" s="20">
        <f t="shared" si="181"/>
        <v>0</v>
      </c>
      <c r="CW185" s="20">
        <f t="shared" si="182"/>
        <v>0</v>
      </c>
      <c r="CX185" s="20">
        <f t="shared" si="183"/>
        <v>0</v>
      </c>
      <c r="CY185" s="20">
        <f t="shared" si="184"/>
        <v>0</v>
      </c>
      <c r="CZ185" s="20">
        <f t="shared" si="185"/>
        <v>0</v>
      </c>
      <c r="DA185" s="20">
        <f t="shared" si="186"/>
        <v>0</v>
      </c>
      <c r="DB185" s="20">
        <f t="shared" si="187"/>
        <v>0</v>
      </c>
      <c r="DC185" s="20">
        <f t="shared" si="188"/>
        <v>0</v>
      </c>
      <c r="DD185" s="106">
        <f t="shared" si="189"/>
        <v>0</v>
      </c>
      <c r="DE185" s="20">
        <f t="shared" si="190"/>
        <v>0</v>
      </c>
      <c r="DF185" s="20">
        <f t="shared" si="191"/>
        <v>0</v>
      </c>
      <c r="DG185" s="106">
        <f t="shared" si="192"/>
        <v>0</v>
      </c>
      <c r="DH185" s="143"/>
      <c r="DI185" s="20">
        <f t="shared" si="193"/>
        <v>0</v>
      </c>
      <c r="DJ185" s="20">
        <f t="shared" si="194"/>
        <v>0</v>
      </c>
      <c r="DK185" s="20">
        <f t="shared" si="195"/>
        <v>0</v>
      </c>
      <c r="DL185" s="143"/>
      <c r="DM185" s="20">
        <f t="shared" si="196"/>
        <v>0</v>
      </c>
      <c r="DN185" s="20">
        <f t="shared" si="197"/>
        <v>0</v>
      </c>
      <c r="DO185" s="106">
        <f t="shared" si="198"/>
        <v>0</v>
      </c>
      <c r="DP185" s="20">
        <f t="shared" si="199"/>
        <v>0</v>
      </c>
      <c r="DR185" s="31">
        <f t="shared" si="244"/>
        <v>176</v>
      </c>
      <c r="DS185" s="26">
        <f t="shared" si="245"/>
        <v>176.5</v>
      </c>
      <c r="DT185" s="101">
        <f t="shared" si="200"/>
        <v>0</v>
      </c>
      <c r="DU185" s="101">
        <f t="shared" si="201"/>
        <v>0</v>
      </c>
      <c r="DV185" s="101">
        <f t="shared" si="202"/>
        <v>0</v>
      </c>
      <c r="DW185" s="102">
        <f t="shared" si="246"/>
        <v>2.2400000000000002</v>
      </c>
      <c r="DX185" s="144"/>
      <c r="DY185" s="101">
        <f t="shared" si="247"/>
        <v>0</v>
      </c>
      <c r="DZ185" s="101">
        <f t="shared" si="248"/>
        <v>0</v>
      </c>
      <c r="EB185" s="84">
        <f>MODEL_DATA!B182</f>
        <v>176</v>
      </c>
      <c r="EC185" s="84">
        <f>MODEL_DATA!C182</f>
        <v>0</v>
      </c>
      <c r="ED185" s="84">
        <f>MODEL_DATA!D182</f>
        <v>0</v>
      </c>
      <c r="EE185" s="84">
        <f>MODEL_DATA!E182</f>
        <v>0</v>
      </c>
      <c r="EF185" s="84">
        <f>MODEL_DATA!F182</f>
        <v>0</v>
      </c>
      <c r="EG185" s="84">
        <f>MODEL_DATA!G182</f>
        <v>0</v>
      </c>
      <c r="EH185" s="84">
        <f>MODEL_DATA!H182</f>
        <v>0</v>
      </c>
      <c r="EI185" s="84">
        <f>MODEL_DATA!I182</f>
        <v>0</v>
      </c>
      <c r="EJ185" s="99">
        <f>MODEL_DATA!J182</f>
        <v>0</v>
      </c>
      <c r="EK185" s="84">
        <f>MODEL_DATA!K182</f>
        <v>0</v>
      </c>
      <c r="EL185" s="84">
        <f>MODEL_DATA!L182</f>
        <v>0</v>
      </c>
      <c r="EM185" s="99">
        <f>MODEL_DATA!M182</f>
        <v>0</v>
      </c>
      <c r="EN185" s="84">
        <f>MODEL_DATA!N182</f>
        <v>0</v>
      </c>
      <c r="EO185" s="84">
        <f>MODEL_DATA!O182</f>
        <v>0</v>
      </c>
      <c r="EP185" s="84">
        <f>MODEL_DATA!P182</f>
        <v>0</v>
      </c>
      <c r="EQ185" s="84">
        <f>MODEL_DATA!Q182</f>
        <v>2.2400000000000002</v>
      </c>
      <c r="ER185" s="84">
        <f>MODEL_DATA!R182</f>
        <v>0.12</v>
      </c>
      <c r="ES185" s="84">
        <f>MODEL_DATA!S182</f>
        <v>0</v>
      </c>
      <c r="ET185" s="84">
        <f>MODEL_DATA!T182</f>
        <v>0</v>
      </c>
      <c r="EU185" s="99">
        <f>MODEL_DATA!U182</f>
        <v>0</v>
      </c>
      <c r="EV185" s="84">
        <f>MODEL_DATA!V182</f>
        <v>0</v>
      </c>
    </row>
    <row r="186" spans="32:152" x14ac:dyDescent="0.25">
      <c r="AF186" s="32">
        <f t="shared" si="250"/>
        <v>352</v>
      </c>
      <c r="AG186" s="61">
        <f t="shared" si="203"/>
        <v>0</v>
      </c>
      <c r="AH186" s="63">
        <f>INDEX(Obs_Time!$D$11:$T$211,  MATCH($AF186, Obs_Time!$B$11:$B$211, 0), MATCH(AH$4, Obs_Time!$D$3:$T$3, 0) )</f>
        <v>0</v>
      </c>
      <c r="AI186" s="61">
        <f t="shared" si="204"/>
        <v>0</v>
      </c>
      <c r="AJ186" s="63">
        <f>INDEX(Obs_Time!$D$11:$T$211,  MATCH($AF186, Obs_Time!$B$11:$B$211, 0), MATCH(AJ$4, Obs_Time!$D$3:$T$3, 0) )</f>
        <v>0</v>
      </c>
      <c r="AK186" s="61">
        <f t="shared" si="205"/>
        <v>0</v>
      </c>
      <c r="AL186" s="63">
        <f>INDEX(Obs_Time!$D$11:$T$211,  MATCH($AF186, Obs_Time!$B$11:$B$211, 0), MATCH(AL$4, Obs_Time!$D$3:$T$3, 0) )</f>
        <v>0</v>
      </c>
      <c r="AM186" s="61">
        <f t="shared" si="206"/>
        <v>0</v>
      </c>
      <c r="AN186" s="63">
        <f>INDEX(Obs_Time!$D$11:$T$211,  MATCH($AF186, Obs_Time!$B$11:$B$211, 0), MATCH(AN$4, Obs_Time!$D$3:$T$3, 0) )</f>
        <v>0</v>
      </c>
      <c r="AO186" s="61">
        <f t="shared" si="207"/>
        <v>0</v>
      </c>
      <c r="AP186" s="63">
        <f>INDEX(Obs_Time!$D$11:$T$211,  MATCH($AF186, Obs_Time!$B$11:$B$211, 0), MATCH(AP$4, Obs_Time!$D$3:$T$3, 0) )</f>
        <v>0</v>
      </c>
      <c r="AQ186" s="61">
        <f t="shared" si="208"/>
        <v>0</v>
      </c>
      <c r="AR186" s="63">
        <f>INDEX(Obs_Time!$D$11:$T$211,  MATCH($AF186, Obs_Time!$B$11:$B$211, 0), MATCH(AR$4, Obs_Time!$D$3:$T$3, 0) )</f>
        <v>0</v>
      </c>
      <c r="AS186" s="61">
        <f t="shared" si="209"/>
        <v>0</v>
      </c>
      <c r="AT186" s="63">
        <f>INDEX(Obs_Time!$D$11:$T$211,  MATCH($AF186, Obs_Time!$B$11:$B$211, 0), MATCH(AT$4, Obs_Time!$D$3:$T$3, 0) )</f>
        <v>0</v>
      </c>
      <c r="AU186" s="61">
        <f t="shared" si="210"/>
        <v>0</v>
      </c>
      <c r="AV186" s="63">
        <f>INDEX(Obs_Time!$D$11:$T$211,  MATCH($AF186, Obs_Time!$B$11:$B$211, 0), MATCH(AV$4, Obs_Time!$D$3:$T$3, 0) )</f>
        <v>0</v>
      </c>
      <c r="AW186" s="61">
        <f t="shared" si="211"/>
        <v>0</v>
      </c>
      <c r="AX186" s="63">
        <f>INDEX(Obs_Time!$D$11:$T$211,  MATCH($AF186, Obs_Time!$B$11:$B$211, 0), MATCH(AX$4, Obs_Time!$D$3:$T$3, 0) )</f>
        <v>0</v>
      </c>
      <c r="AY186" s="61">
        <f t="shared" si="212"/>
        <v>0</v>
      </c>
      <c r="AZ186" s="63">
        <f>INDEX(Obs_Time!$D$11:$T$211,  MATCH($AF186, Obs_Time!$B$11:$B$211, 0), MATCH(AZ$4, Obs_Time!$D$3:$T$3, 0) )</f>
        <v>0</v>
      </c>
      <c r="BA186" s="61">
        <f t="shared" si="213"/>
        <v>0</v>
      </c>
      <c r="BB186" s="63">
        <f>INDEX(Obs_Time!$D$11:$T$211,  MATCH($AF186, Obs_Time!$B$11:$B$211, 0), MATCH(BB$4, Obs_Time!$D$3:$T$3, 0) )</f>
        <v>0</v>
      </c>
      <c r="BC186" s="61">
        <f t="shared" si="214"/>
        <v>0</v>
      </c>
      <c r="BD186" s="63">
        <f>INDEX(Obs_Time!$D$11:$T$211,  MATCH($AF186, Obs_Time!$B$11:$B$211, 0), MATCH(BD$4, Obs_Time!$D$3:$T$3, 0) )</f>
        <v>0</v>
      </c>
      <c r="BF186" s="31">
        <f t="shared" si="215"/>
        <v>354</v>
      </c>
      <c r="BG186" s="31">
        <f t="shared" si="216"/>
        <v>355</v>
      </c>
      <c r="BH186" s="57">
        <f t="shared" si="217"/>
        <v>0</v>
      </c>
      <c r="BI186" s="57">
        <f t="shared" si="218"/>
        <v>0</v>
      </c>
      <c r="BJ186" s="57">
        <f t="shared" si="219"/>
        <v>0</v>
      </c>
      <c r="BK186" s="58">
        <f t="shared" si="220"/>
        <v>0</v>
      </c>
      <c r="BL186" s="57">
        <f t="shared" si="221"/>
        <v>0</v>
      </c>
      <c r="BM186" s="57">
        <f t="shared" si="222"/>
        <v>0</v>
      </c>
      <c r="BN186" s="57">
        <f t="shared" si="223"/>
        <v>0</v>
      </c>
      <c r="BQ186" s="57">
        <f t="shared" si="224"/>
        <v>0</v>
      </c>
      <c r="BR186" s="57">
        <f t="shared" si="225"/>
        <v>0</v>
      </c>
      <c r="BS186" s="57">
        <f t="shared" si="226"/>
        <v>0</v>
      </c>
      <c r="BT186" s="57">
        <f t="shared" si="227"/>
        <v>0</v>
      </c>
      <c r="BU186" s="57">
        <f t="shared" si="228"/>
        <v>0</v>
      </c>
      <c r="BV186" s="57">
        <f t="shared" si="229"/>
        <v>0</v>
      </c>
      <c r="BW186" s="57">
        <f t="shared" si="230"/>
        <v>0</v>
      </c>
      <c r="BX186" s="58">
        <f t="shared" si="231"/>
        <v>0</v>
      </c>
      <c r="BY186" s="57">
        <f t="shared" si="232"/>
        <v>0</v>
      </c>
      <c r="BZ186" s="57">
        <f t="shared" si="233"/>
        <v>0</v>
      </c>
      <c r="CA186" s="58">
        <f t="shared" si="234"/>
        <v>0</v>
      </c>
      <c r="CB186" s="57">
        <f t="shared" si="235"/>
        <v>0</v>
      </c>
      <c r="CC186" s="57">
        <f t="shared" si="236"/>
        <v>0</v>
      </c>
      <c r="CD186" s="57">
        <f t="shared" si="237"/>
        <v>0</v>
      </c>
      <c r="CE186" s="57">
        <f t="shared" si="238"/>
        <v>0</v>
      </c>
      <c r="CF186" s="57">
        <f t="shared" si="239"/>
        <v>0</v>
      </c>
      <c r="CG186" s="57">
        <f t="shared" si="240"/>
        <v>0</v>
      </c>
      <c r="CH186" s="57">
        <f t="shared" si="241"/>
        <v>0</v>
      </c>
      <c r="CI186" s="58">
        <f t="shared" si="242"/>
        <v>0</v>
      </c>
      <c r="CJ186" s="57">
        <f t="shared" si="243"/>
        <v>0</v>
      </c>
      <c r="CL186" s="30">
        <f>Obs_Time!B188</f>
        <v>354</v>
      </c>
      <c r="CM186" s="26">
        <f t="shared" si="249"/>
        <v>355</v>
      </c>
      <c r="CN186" s="20">
        <f t="shared" si="176"/>
        <v>0</v>
      </c>
      <c r="CO186" s="20">
        <f t="shared" si="177"/>
        <v>0</v>
      </c>
      <c r="CP186" s="20">
        <f t="shared" si="178"/>
        <v>0</v>
      </c>
      <c r="CQ186" s="106">
        <f t="shared" si="179"/>
        <v>0</v>
      </c>
      <c r="CR186" s="143"/>
      <c r="CS186" s="20">
        <f t="shared" si="180"/>
        <v>0</v>
      </c>
      <c r="CT186" s="20">
        <f t="shared" si="181"/>
        <v>0</v>
      </c>
      <c r="CW186" s="20">
        <f t="shared" si="182"/>
        <v>0</v>
      </c>
      <c r="CX186" s="20">
        <f t="shared" si="183"/>
        <v>0</v>
      </c>
      <c r="CY186" s="20">
        <f t="shared" si="184"/>
        <v>0</v>
      </c>
      <c r="CZ186" s="20">
        <f t="shared" si="185"/>
        <v>0</v>
      </c>
      <c r="DA186" s="20">
        <f t="shared" si="186"/>
        <v>0</v>
      </c>
      <c r="DB186" s="20">
        <f t="shared" si="187"/>
        <v>0</v>
      </c>
      <c r="DC186" s="20">
        <f t="shared" si="188"/>
        <v>0</v>
      </c>
      <c r="DD186" s="106">
        <f t="shared" si="189"/>
        <v>0</v>
      </c>
      <c r="DE186" s="20">
        <f t="shared" si="190"/>
        <v>0</v>
      </c>
      <c r="DF186" s="20">
        <f t="shared" si="191"/>
        <v>0</v>
      </c>
      <c r="DG186" s="106">
        <f t="shared" si="192"/>
        <v>0</v>
      </c>
      <c r="DH186" s="143"/>
      <c r="DI186" s="20">
        <f t="shared" si="193"/>
        <v>0</v>
      </c>
      <c r="DJ186" s="20">
        <f t="shared" si="194"/>
        <v>0</v>
      </c>
      <c r="DK186" s="20">
        <f t="shared" si="195"/>
        <v>0</v>
      </c>
      <c r="DL186" s="143"/>
      <c r="DM186" s="20">
        <f t="shared" si="196"/>
        <v>0</v>
      </c>
      <c r="DN186" s="20">
        <f t="shared" si="197"/>
        <v>0</v>
      </c>
      <c r="DO186" s="106">
        <f t="shared" si="198"/>
        <v>0</v>
      </c>
      <c r="DP186" s="20">
        <f t="shared" si="199"/>
        <v>0</v>
      </c>
      <c r="DR186" s="31">
        <f t="shared" si="244"/>
        <v>177</v>
      </c>
      <c r="DS186" s="26">
        <f t="shared" si="245"/>
        <v>177.5</v>
      </c>
      <c r="DT186" s="101">
        <f t="shared" si="200"/>
        <v>0</v>
      </c>
      <c r="DU186" s="101">
        <f t="shared" si="201"/>
        <v>0</v>
      </c>
      <c r="DV186" s="101">
        <f t="shared" si="202"/>
        <v>0</v>
      </c>
      <c r="DW186" s="102">
        <f t="shared" si="246"/>
        <v>1.5</v>
      </c>
      <c r="DX186" s="144"/>
      <c r="DY186" s="101">
        <f t="shared" si="247"/>
        <v>0</v>
      </c>
      <c r="DZ186" s="101">
        <f t="shared" si="248"/>
        <v>0</v>
      </c>
      <c r="EB186" s="84">
        <f>MODEL_DATA!B183</f>
        <v>177</v>
      </c>
      <c r="EC186" s="84">
        <f>MODEL_DATA!C183</f>
        <v>0</v>
      </c>
      <c r="ED186" s="84">
        <f>MODEL_DATA!D183</f>
        <v>0</v>
      </c>
      <c r="EE186" s="84">
        <f>MODEL_DATA!E183</f>
        <v>0</v>
      </c>
      <c r="EF186" s="84">
        <f>MODEL_DATA!F183</f>
        <v>0</v>
      </c>
      <c r="EG186" s="84">
        <f>MODEL_DATA!G183</f>
        <v>0</v>
      </c>
      <c r="EH186" s="84">
        <f>MODEL_DATA!H183</f>
        <v>0</v>
      </c>
      <c r="EI186" s="84">
        <f>MODEL_DATA!I183</f>
        <v>0</v>
      </c>
      <c r="EJ186" s="99">
        <f>MODEL_DATA!J183</f>
        <v>0</v>
      </c>
      <c r="EK186" s="84">
        <f>MODEL_DATA!K183</f>
        <v>0</v>
      </c>
      <c r="EL186" s="84">
        <f>MODEL_DATA!L183</f>
        <v>0</v>
      </c>
      <c r="EM186" s="99">
        <f>MODEL_DATA!M183</f>
        <v>0</v>
      </c>
      <c r="EN186" s="84">
        <f>MODEL_DATA!N183</f>
        <v>0</v>
      </c>
      <c r="EO186" s="84">
        <f>MODEL_DATA!O183</f>
        <v>0</v>
      </c>
      <c r="EP186" s="84">
        <f>MODEL_DATA!P183</f>
        <v>0</v>
      </c>
      <c r="EQ186" s="84">
        <f>MODEL_DATA!Q183</f>
        <v>1.5</v>
      </c>
      <c r="ER186" s="84">
        <f>MODEL_DATA!R183</f>
        <v>0.26</v>
      </c>
      <c r="ES186" s="84">
        <f>MODEL_DATA!S183</f>
        <v>0</v>
      </c>
      <c r="ET186" s="84">
        <f>MODEL_DATA!T183</f>
        <v>0</v>
      </c>
      <c r="EU186" s="99">
        <f>MODEL_DATA!U183</f>
        <v>0</v>
      </c>
      <c r="EV186" s="84">
        <f>MODEL_DATA!V183</f>
        <v>0</v>
      </c>
    </row>
    <row r="187" spans="32:152" x14ac:dyDescent="0.25">
      <c r="AF187" s="32">
        <f t="shared" si="250"/>
        <v>354</v>
      </c>
      <c r="AG187" s="61">
        <f t="shared" si="203"/>
        <v>0</v>
      </c>
      <c r="AH187" s="63">
        <f>INDEX(Obs_Time!$D$11:$T$211,  MATCH($AF187, Obs_Time!$B$11:$B$211, 0), MATCH(AH$4, Obs_Time!$D$3:$T$3, 0) )</f>
        <v>0</v>
      </c>
      <c r="AI187" s="61">
        <f t="shared" si="204"/>
        <v>0</v>
      </c>
      <c r="AJ187" s="63">
        <f>INDEX(Obs_Time!$D$11:$T$211,  MATCH($AF187, Obs_Time!$B$11:$B$211, 0), MATCH(AJ$4, Obs_Time!$D$3:$T$3, 0) )</f>
        <v>0</v>
      </c>
      <c r="AK187" s="61">
        <f t="shared" si="205"/>
        <v>0</v>
      </c>
      <c r="AL187" s="63">
        <f>INDEX(Obs_Time!$D$11:$T$211,  MATCH($AF187, Obs_Time!$B$11:$B$211, 0), MATCH(AL$4, Obs_Time!$D$3:$T$3, 0) )</f>
        <v>0</v>
      </c>
      <c r="AM187" s="61">
        <f t="shared" si="206"/>
        <v>0</v>
      </c>
      <c r="AN187" s="63">
        <f>INDEX(Obs_Time!$D$11:$T$211,  MATCH($AF187, Obs_Time!$B$11:$B$211, 0), MATCH(AN$4, Obs_Time!$D$3:$T$3, 0) )</f>
        <v>0</v>
      </c>
      <c r="AO187" s="61">
        <f t="shared" si="207"/>
        <v>0</v>
      </c>
      <c r="AP187" s="63">
        <f>INDEX(Obs_Time!$D$11:$T$211,  MATCH($AF187, Obs_Time!$B$11:$B$211, 0), MATCH(AP$4, Obs_Time!$D$3:$T$3, 0) )</f>
        <v>0</v>
      </c>
      <c r="AQ187" s="61">
        <f t="shared" si="208"/>
        <v>0</v>
      </c>
      <c r="AR187" s="63">
        <f>INDEX(Obs_Time!$D$11:$T$211,  MATCH($AF187, Obs_Time!$B$11:$B$211, 0), MATCH(AR$4, Obs_Time!$D$3:$T$3, 0) )</f>
        <v>0</v>
      </c>
      <c r="AS187" s="61">
        <f t="shared" si="209"/>
        <v>0</v>
      </c>
      <c r="AT187" s="63">
        <f>INDEX(Obs_Time!$D$11:$T$211,  MATCH($AF187, Obs_Time!$B$11:$B$211, 0), MATCH(AT$4, Obs_Time!$D$3:$T$3, 0) )</f>
        <v>0</v>
      </c>
      <c r="AU187" s="61">
        <f t="shared" si="210"/>
        <v>0</v>
      </c>
      <c r="AV187" s="63">
        <f>INDEX(Obs_Time!$D$11:$T$211,  MATCH($AF187, Obs_Time!$B$11:$B$211, 0), MATCH(AV$4, Obs_Time!$D$3:$T$3, 0) )</f>
        <v>0</v>
      </c>
      <c r="AW187" s="61">
        <f t="shared" si="211"/>
        <v>0</v>
      </c>
      <c r="AX187" s="63">
        <f>INDEX(Obs_Time!$D$11:$T$211,  MATCH($AF187, Obs_Time!$B$11:$B$211, 0), MATCH(AX$4, Obs_Time!$D$3:$T$3, 0) )</f>
        <v>0</v>
      </c>
      <c r="AY187" s="61">
        <f t="shared" si="212"/>
        <v>0</v>
      </c>
      <c r="AZ187" s="63">
        <f>INDEX(Obs_Time!$D$11:$T$211,  MATCH($AF187, Obs_Time!$B$11:$B$211, 0), MATCH(AZ$4, Obs_Time!$D$3:$T$3, 0) )</f>
        <v>0</v>
      </c>
      <c r="BA187" s="61">
        <f t="shared" si="213"/>
        <v>0</v>
      </c>
      <c r="BB187" s="63">
        <f>INDEX(Obs_Time!$D$11:$T$211,  MATCH($AF187, Obs_Time!$B$11:$B$211, 0), MATCH(BB$4, Obs_Time!$D$3:$T$3, 0) )</f>
        <v>0</v>
      </c>
      <c r="BC187" s="61">
        <f t="shared" si="214"/>
        <v>0</v>
      </c>
      <c r="BD187" s="63">
        <f>INDEX(Obs_Time!$D$11:$T$211,  MATCH($AF187, Obs_Time!$B$11:$B$211, 0), MATCH(BD$4, Obs_Time!$D$3:$T$3, 0) )</f>
        <v>0</v>
      </c>
      <c r="BF187" s="31">
        <f t="shared" si="215"/>
        <v>356</v>
      </c>
      <c r="BG187" s="31">
        <f t="shared" si="216"/>
        <v>357</v>
      </c>
      <c r="BH187" s="57">
        <f t="shared" si="217"/>
        <v>0</v>
      </c>
      <c r="BI187" s="57">
        <f t="shared" si="218"/>
        <v>0</v>
      </c>
      <c r="BJ187" s="57">
        <f t="shared" si="219"/>
        <v>0</v>
      </c>
      <c r="BK187" s="58">
        <f t="shared" si="220"/>
        <v>0</v>
      </c>
      <c r="BL187" s="57">
        <f t="shared" si="221"/>
        <v>0</v>
      </c>
      <c r="BM187" s="57">
        <f t="shared" si="222"/>
        <v>0</v>
      </c>
      <c r="BN187" s="57">
        <f t="shared" si="223"/>
        <v>0</v>
      </c>
      <c r="BQ187" s="57">
        <f t="shared" si="224"/>
        <v>0</v>
      </c>
      <c r="BR187" s="57">
        <f t="shared" si="225"/>
        <v>0</v>
      </c>
      <c r="BS187" s="57">
        <f t="shared" si="226"/>
        <v>0</v>
      </c>
      <c r="BT187" s="57">
        <f t="shared" si="227"/>
        <v>0</v>
      </c>
      <c r="BU187" s="57">
        <f t="shared" si="228"/>
        <v>0</v>
      </c>
      <c r="BV187" s="57">
        <f t="shared" si="229"/>
        <v>0</v>
      </c>
      <c r="BW187" s="57">
        <f t="shared" si="230"/>
        <v>0</v>
      </c>
      <c r="BX187" s="58">
        <f t="shared" si="231"/>
        <v>0</v>
      </c>
      <c r="BY187" s="57">
        <f t="shared" si="232"/>
        <v>0</v>
      </c>
      <c r="BZ187" s="57">
        <f t="shared" si="233"/>
        <v>0</v>
      </c>
      <c r="CA187" s="58">
        <f t="shared" si="234"/>
        <v>0</v>
      </c>
      <c r="CB187" s="57">
        <f t="shared" si="235"/>
        <v>0</v>
      </c>
      <c r="CC187" s="57">
        <f t="shared" si="236"/>
        <v>0</v>
      </c>
      <c r="CD187" s="57">
        <f t="shared" si="237"/>
        <v>0</v>
      </c>
      <c r="CE187" s="57">
        <f t="shared" si="238"/>
        <v>0</v>
      </c>
      <c r="CF187" s="57">
        <f t="shared" si="239"/>
        <v>0</v>
      </c>
      <c r="CG187" s="57">
        <f t="shared" si="240"/>
        <v>0</v>
      </c>
      <c r="CH187" s="57">
        <f t="shared" si="241"/>
        <v>0</v>
      </c>
      <c r="CI187" s="58">
        <f t="shared" si="242"/>
        <v>0</v>
      </c>
      <c r="CJ187" s="57">
        <f t="shared" si="243"/>
        <v>0</v>
      </c>
      <c r="CL187" s="30">
        <f>Obs_Time!B189</f>
        <v>356</v>
      </c>
      <c r="CM187" s="26">
        <f t="shared" si="249"/>
        <v>357</v>
      </c>
      <c r="CN187" s="20">
        <f t="shared" si="176"/>
        <v>0</v>
      </c>
      <c r="CO187" s="20">
        <f t="shared" si="177"/>
        <v>0</v>
      </c>
      <c r="CP187" s="20">
        <f t="shared" si="178"/>
        <v>0</v>
      </c>
      <c r="CQ187" s="106">
        <f t="shared" si="179"/>
        <v>0</v>
      </c>
      <c r="CR187" s="143"/>
      <c r="CS187" s="20">
        <f t="shared" si="180"/>
        <v>0</v>
      </c>
      <c r="CT187" s="20">
        <f t="shared" si="181"/>
        <v>0</v>
      </c>
      <c r="CW187" s="20">
        <f t="shared" si="182"/>
        <v>0</v>
      </c>
      <c r="CX187" s="20">
        <f t="shared" si="183"/>
        <v>0</v>
      </c>
      <c r="CY187" s="20">
        <f t="shared" si="184"/>
        <v>0</v>
      </c>
      <c r="CZ187" s="20">
        <f t="shared" si="185"/>
        <v>0</v>
      </c>
      <c r="DA187" s="20">
        <f t="shared" si="186"/>
        <v>0</v>
      </c>
      <c r="DB187" s="20">
        <f t="shared" si="187"/>
        <v>0</v>
      </c>
      <c r="DC187" s="20">
        <f t="shared" si="188"/>
        <v>0</v>
      </c>
      <c r="DD187" s="106">
        <f t="shared" si="189"/>
        <v>0</v>
      </c>
      <c r="DE187" s="20">
        <f t="shared" si="190"/>
        <v>0</v>
      </c>
      <c r="DF187" s="20">
        <f t="shared" si="191"/>
        <v>0</v>
      </c>
      <c r="DG187" s="106">
        <f t="shared" si="192"/>
        <v>0</v>
      </c>
      <c r="DH187" s="143"/>
      <c r="DI187" s="20">
        <f t="shared" si="193"/>
        <v>0</v>
      </c>
      <c r="DJ187" s="20">
        <f t="shared" si="194"/>
        <v>0</v>
      </c>
      <c r="DK187" s="20">
        <f t="shared" si="195"/>
        <v>0</v>
      </c>
      <c r="DL187" s="143"/>
      <c r="DM187" s="20">
        <f t="shared" si="196"/>
        <v>0</v>
      </c>
      <c r="DN187" s="20">
        <f t="shared" si="197"/>
        <v>0</v>
      </c>
      <c r="DO187" s="106">
        <f t="shared" si="198"/>
        <v>0</v>
      </c>
      <c r="DP187" s="20">
        <f t="shared" si="199"/>
        <v>0</v>
      </c>
      <c r="DR187" s="31">
        <f t="shared" si="244"/>
        <v>178</v>
      </c>
      <c r="DS187" s="26">
        <f t="shared" si="245"/>
        <v>178.5</v>
      </c>
      <c r="DT187" s="101">
        <f t="shared" si="200"/>
        <v>0</v>
      </c>
      <c r="DU187" s="101">
        <f t="shared" si="201"/>
        <v>0</v>
      </c>
      <c r="DV187" s="101">
        <f t="shared" si="202"/>
        <v>0</v>
      </c>
      <c r="DW187" s="102">
        <f t="shared" si="246"/>
        <v>1.36</v>
      </c>
      <c r="DX187" s="144"/>
      <c r="DY187" s="101">
        <f t="shared" si="247"/>
        <v>0</v>
      </c>
      <c r="DZ187" s="101">
        <f t="shared" si="248"/>
        <v>0</v>
      </c>
      <c r="EB187" s="84">
        <f>MODEL_DATA!B184</f>
        <v>178</v>
      </c>
      <c r="EC187" s="84">
        <f>MODEL_DATA!C184</f>
        <v>0</v>
      </c>
      <c r="ED187" s="84">
        <f>MODEL_DATA!D184</f>
        <v>0</v>
      </c>
      <c r="EE187" s="84">
        <f>MODEL_DATA!E184</f>
        <v>0</v>
      </c>
      <c r="EF187" s="84">
        <f>MODEL_DATA!F184</f>
        <v>0</v>
      </c>
      <c r="EG187" s="84">
        <f>MODEL_DATA!G184</f>
        <v>0</v>
      </c>
      <c r="EH187" s="84">
        <f>MODEL_DATA!H184</f>
        <v>0</v>
      </c>
      <c r="EI187" s="84">
        <f>MODEL_DATA!I184</f>
        <v>0</v>
      </c>
      <c r="EJ187" s="99">
        <f>MODEL_DATA!J184</f>
        <v>0</v>
      </c>
      <c r="EK187" s="84">
        <f>MODEL_DATA!K184</f>
        <v>0</v>
      </c>
      <c r="EL187" s="84">
        <f>MODEL_DATA!L184</f>
        <v>0</v>
      </c>
      <c r="EM187" s="99">
        <f>MODEL_DATA!M184</f>
        <v>0</v>
      </c>
      <c r="EN187" s="84">
        <f>MODEL_DATA!N184</f>
        <v>0</v>
      </c>
      <c r="EO187" s="84">
        <f>MODEL_DATA!O184</f>
        <v>0</v>
      </c>
      <c r="EP187" s="84">
        <f>MODEL_DATA!P184</f>
        <v>0</v>
      </c>
      <c r="EQ187" s="84">
        <f>MODEL_DATA!Q184</f>
        <v>1.36</v>
      </c>
      <c r="ER187" s="84">
        <f>MODEL_DATA!R184</f>
        <v>0.56999999999999995</v>
      </c>
      <c r="ES187" s="84">
        <f>MODEL_DATA!S184</f>
        <v>0</v>
      </c>
      <c r="ET187" s="84">
        <f>MODEL_DATA!T184</f>
        <v>0</v>
      </c>
      <c r="EU187" s="99">
        <f>MODEL_DATA!U184</f>
        <v>0</v>
      </c>
      <c r="EV187" s="84">
        <f>MODEL_DATA!V184</f>
        <v>0</v>
      </c>
    </row>
    <row r="188" spans="32:152" x14ac:dyDescent="0.25">
      <c r="AF188" s="32">
        <f t="shared" si="250"/>
        <v>356</v>
      </c>
      <c r="AG188" s="61">
        <f t="shared" si="203"/>
        <v>0</v>
      </c>
      <c r="AH188" s="63">
        <f>INDEX(Obs_Time!$D$11:$T$211,  MATCH($AF188, Obs_Time!$B$11:$B$211, 0), MATCH(AH$4, Obs_Time!$D$3:$T$3, 0) )</f>
        <v>0</v>
      </c>
      <c r="AI188" s="61">
        <f t="shared" si="204"/>
        <v>0</v>
      </c>
      <c r="AJ188" s="63">
        <f>INDEX(Obs_Time!$D$11:$T$211,  MATCH($AF188, Obs_Time!$B$11:$B$211, 0), MATCH(AJ$4, Obs_Time!$D$3:$T$3, 0) )</f>
        <v>0</v>
      </c>
      <c r="AK188" s="61">
        <f t="shared" si="205"/>
        <v>0</v>
      </c>
      <c r="AL188" s="63">
        <f>INDEX(Obs_Time!$D$11:$T$211,  MATCH($AF188, Obs_Time!$B$11:$B$211, 0), MATCH(AL$4, Obs_Time!$D$3:$T$3, 0) )</f>
        <v>0</v>
      </c>
      <c r="AM188" s="61">
        <f t="shared" si="206"/>
        <v>0</v>
      </c>
      <c r="AN188" s="63">
        <f>INDEX(Obs_Time!$D$11:$T$211,  MATCH($AF188, Obs_Time!$B$11:$B$211, 0), MATCH(AN$4, Obs_Time!$D$3:$T$3, 0) )</f>
        <v>0</v>
      </c>
      <c r="AO188" s="61">
        <f t="shared" si="207"/>
        <v>0</v>
      </c>
      <c r="AP188" s="63">
        <f>INDEX(Obs_Time!$D$11:$T$211,  MATCH($AF188, Obs_Time!$B$11:$B$211, 0), MATCH(AP$4, Obs_Time!$D$3:$T$3, 0) )</f>
        <v>0</v>
      </c>
      <c r="AQ188" s="61">
        <f t="shared" si="208"/>
        <v>0</v>
      </c>
      <c r="AR188" s="63">
        <f>INDEX(Obs_Time!$D$11:$T$211,  MATCH($AF188, Obs_Time!$B$11:$B$211, 0), MATCH(AR$4, Obs_Time!$D$3:$T$3, 0) )</f>
        <v>0</v>
      </c>
      <c r="AS188" s="61">
        <f t="shared" si="209"/>
        <v>0</v>
      </c>
      <c r="AT188" s="63">
        <f>INDEX(Obs_Time!$D$11:$T$211,  MATCH($AF188, Obs_Time!$B$11:$B$211, 0), MATCH(AT$4, Obs_Time!$D$3:$T$3, 0) )</f>
        <v>0</v>
      </c>
      <c r="AU188" s="61">
        <f t="shared" si="210"/>
        <v>0</v>
      </c>
      <c r="AV188" s="63">
        <f>INDEX(Obs_Time!$D$11:$T$211,  MATCH($AF188, Obs_Time!$B$11:$B$211, 0), MATCH(AV$4, Obs_Time!$D$3:$T$3, 0) )</f>
        <v>0</v>
      </c>
      <c r="AW188" s="61">
        <f t="shared" si="211"/>
        <v>0</v>
      </c>
      <c r="AX188" s="63">
        <f>INDEX(Obs_Time!$D$11:$T$211,  MATCH($AF188, Obs_Time!$B$11:$B$211, 0), MATCH(AX$4, Obs_Time!$D$3:$T$3, 0) )</f>
        <v>0</v>
      </c>
      <c r="AY188" s="61">
        <f t="shared" si="212"/>
        <v>0</v>
      </c>
      <c r="AZ188" s="63">
        <f>INDEX(Obs_Time!$D$11:$T$211,  MATCH($AF188, Obs_Time!$B$11:$B$211, 0), MATCH(AZ$4, Obs_Time!$D$3:$T$3, 0) )</f>
        <v>0</v>
      </c>
      <c r="BA188" s="61">
        <f t="shared" si="213"/>
        <v>0</v>
      </c>
      <c r="BB188" s="63">
        <f>INDEX(Obs_Time!$D$11:$T$211,  MATCH($AF188, Obs_Time!$B$11:$B$211, 0), MATCH(BB$4, Obs_Time!$D$3:$T$3, 0) )</f>
        <v>0</v>
      </c>
      <c r="BC188" s="61">
        <f t="shared" si="214"/>
        <v>0</v>
      </c>
      <c r="BD188" s="63">
        <f>INDEX(Obs_Time!$D$11:$T$211,  MATCH($AF188, Obs_Time!$B$11:$B$211, 0), MATCH(BD$4, Obs_Time!$D$3:$T$3, 0) )</f>
        <v>0</v>
      </c>
      <c r="BF188" s="31">
        <f t="shared" si="215"/>
        <v>358</v>
      </c>
      <c r="BG188" s="31">
        <f t="shared" si="216"/>
        <v>359</v>
      </c>
      <c r="BH188" s="57">
        <f t="shared" si="217"/>
        <v>0</v>
      </c>
      <c r="BI188" s="57">
        <f t="shared" si="218"/>
        <v>0</v>
      </c>
      <c r="BJ188" s="57">
        <f t="shared" si="219"/>
        <v>0</v>
      </c>
      <c r="BK188" s="58">
        <f t="shared" si="220"/>
        <v>0</v>
      </c>
      <c r="BL188" s="57">
        <f t="shared" si="221"/>
        <v>0</v>
      </c>
      <c r="BM188" s="57">
        <f t="shared" si="222"/>
        <v>0</v>
      </c>
      <c r="BN188" s="57">
        <f t="shared" si="223"/>
        <v>0</v>
      </c>
      <c r="BQ188" s="57">
        <f t="shared" si="224"/>
        <v>0</v>
      </c>
      <c r="BR188" s="57">
        <f t="shared" si="225"/>
        <v>0</v>
      </c>
      <c r="BS188" s="57">
        <f t="shared" si="226"/>
        <v>0</v>
      </c>
      <c r="BT188" s="57">
        <f t="shared" si="227"/>
        <v>0</v>
      </c>
      <c r="BU188" s="57">
        <f t="shared" si="228"/>
        <v>0</v>
      </c>
      <c r="BV188" s="57">
        <f t="shared" si="229"/>
        <v>0</v>
      </c>
      <c r="BW188" s="57">
        <f t="shared" si="230"/>
        <v>0</v>
      </c>
      <c r="BX188" s="58">
        <f t="shared" si="231"/>
        <v>0</v>
      </c>
      <c r="BY188" s="57">
        <f t="shared" si="232"/>
        <v>0</v>
      </c>
      <c r="BZ188" s="57">
        <f t="shared" si="233"/>
        <v>0</v>
      </c>
      <c r="CA188" s="58">
        <f t="shared" si="234"/>
        <v>0</v>
      </c>
      <c r="CB188" s="57">
        <f t="shared" si="235"/>
        <v>0</v>
      </c>
      <c r="CC188" s="57">
        <f t="shared" si="236"/>
        <v>0</v>
      </c>
      <c r="CD188" s="57">
        <f t="shared" si="237"/>
        <v>0</v>
      </c>
      <c r="CE188" s="57">
        <f t="shared" si="238"/>
        <v>0</v>
      </c>
      <c r="CF188" s="57">
        <f t="shared" si="239"/>
        <v>0</v>
      </c>
      <c r="CG188" s="57">
        <f t="shared" si="240"/>
        <v>0</v>
      </c>
      <c r="CH188" s="57">
        <f t="shared" si="241"/>
        <v>0</v>
      </c>
      <c r="CI188" s="58">
        <f t="shared" si="242"/>
        <v>0</v>
      </c>
      <c r="CJ188" s="57">
        <f t="shared" si="243"/>
        <v>0</v>
      </c>
      <c r="CL188" s="30">
        <f>Obs_Time!B190</f>
        <v>358</v>
      </c>
      <c r="CM188" s="26">
        <f t="shared" si="249"/>
        <v>359</v>
      </c>
      <c r="CN188" s="20">
        <f t="shared" si="176"/>
        <v>0</v>
      </c>
      <c r="CO188" s="20">
        <f t="shared" si="177"/>
        <v>0</v>
      </c>
      <c r="CP188" s="20">
        <f t="shared" si="178"/>
        <v>0</v>
      </c>
      <c r="CQ188" s="106">
        <f t="shared" si="179"/>
        <v>0</v>
      </c>
      <c r="CR188" s="143"/>
      <c r="CS188" s="20">
        <f t="shared" si="180"/>
        <v>0</v>
      </c>
      <c r="CT188" s="20">
        <f t="shared" si="181"/>
        <v>0</v>
      </c>
      <c r="CW188" s="20">
        <f t="shared" si="182"/>
        <v>0</v>
      </c>
      <c r="CX188" s="20">
        <f t="shared" si="183"/>
        <v>0</v>
      </c>
      <c r="CY188" s="20">
        <f t="shared" si="184"/>
        <v>0</v>
      </c>
      <c r="CZ188" s="20">
        <f t="shared" si="185"/>
        <v>0</v>
      </c>
      <c r="DA188" s="20">
        <f t="shared" si="186"/>
        <v>0</v>
      </c>
      <c r="DB188" s="20">
        <f t="shared" si="187"/>
        <v>0</v>
      </c>
      <c r="DC188" s="20">
        <f t="shared" si="188"/>
        <v>0</v>
      </c>
      <c r="DD188" s="106">
        <f t="shared" si="189"/>
        <v>0</v>
      </c>
      <c r="DE188" s="20">
        <f t="shared" si="190"/>
        <v>0</v>
      </c>
      <c r="DF188" s="20">
        <f t="shared" si="191"/>
        <v>0</v>
      </c>
      <c r="DG188" s="106">
        <f t="shared" si="192"/>
        <v>0</v>
      </c>
      <c r="DH188" s="143"/>
      <c r="DI188" s="20">
        <f t="shared" si="193"/>
        <v>0</v>
      </c>
      <c r="DJ188" s="20">
        <f t="shared" si="194"/>
        <v>0</v>
      </c>
      <c r="DK188" s="20">
        <f t="shared" si="195"/>
        <v>0</v>
      </c>
      <c r="DL188" s="143"/>
      <c r="DM188" s="20">
        <f t="shared" si="196"/>
        <v>0</v>
      </c>
      <c r="DN188" s="20">
        <f t="shared" si="197"/>
        <v>0</v>
      </c>
      <c r="DO188" s="106">
        <f t="shared" si="198"/>
        <v>0</v>
      </c>
      <c r="DP188" s="20">
        <f t="shared" si="199"/>
        <v>0</v>
      </c>
      <c r="DR188" s="31">
        <f t="shared" si="244"/>
        <v>179</v>
      </c>
      <c r="DS188" s="26">
        <f t="shared" si="245"/>
        <v>179.5</v>
      </c>
      <c r="DT188" s="101">
        <f t="shared" si="200"/>
        <v>0</v>
      </c>
      <c r="DU188" s="101">
        <f t="shared" si="201"/>
        <v>0</v>
      </c>
      <c r="DV188" s="101">
        <f t="shared" si="202"/>
        <v>0</v>
      </c>
      <c r="DW188" s="102">
        <f t="shared" si="246"/>
        <v>1.53</v>
      </c>
      <c r="DX188" s="144"/>
      <c r="DY188" s="101">
        <f t="shared" si="247"/>
        <v>0</v>
      </c>
      <c r="DZ188" s="101">
        <f t="shared" si="248"/>
        <v>0</v>
      </c>
      <c r="EB188" s="84">
        <f>MODEL_DATA!B185</f>
        <v>179</v>
      </c>
      <c r="EC188" s="84">
        <f>MODEL_DATA!C185</f>
        <v>0</v>
      </c>
      <c r="ED188" s="84">
        <f>MODEL_DATA!D185</f>
        <v>0</v>
      </c>
      <c r="EE188" s="84">
        <f>MODEL_DATA!E185</f>
        <v>0</v>
      </c>
      <c r="EF188" s="84">
        <f>MODEL_DATA!F185</f>
        <v>0</v>
      </c>
      <c r="EG188" s="84">
        <f>MODEL_DATA!G185</f>
        <v>0</v>
      </c>
      <c r="EH188" s="84">
        <f>MODEL_DATA!H185</f>
        <v>0</v>
      </c>
      <c r="EI188" s="84">
        <f>MODEL_DATA!I185</f>
        <v>0</v>
      </c>
      <c r="EJ188" s="99">
        <f>MODEL_DATA!J185</f>
        <v>0</v>
      </c>
      <c r="EK188" s="84">
        <f>MODEL_DATA!K185</f>
        <v>0</v>
      </c>
      <c r="EL188" s="84">
        <f>MODEL_DATA!L185</f>
        <v>0</v>
      </c>
      <c r="EM188" s="99">
        <f>MODEL_DATA!M185</f>
        <v>0</v>
      </c>
      <c r="EN188" s="84">
        <f>MODEL_DATA!N185</f>
        <v>0</v>
      </c>
      <c r="EO188" s="84">
        <f>MODEL_DATA!O185</f>
        <v>0</v>
      </c>
      <c r="EP188" s="84">
        <f>MODEL_DATA!P185</f>
        <v>0</v>
      </c>
      <c r="EQ188" s="84">
        <f>MODEL_DATA!Q185</f>
        <v>1.53</v>
      </c>
      <c r="ER188" s="84">
        <f>MODEL_DATA!R185</f>
        <v>0.59</v>
      </c>
      <c r="ES188" s="84">
        <f>MODEL_DATA!S185</f>
        <v>0</v>
      </c>
      <c r="ET188" s="84">
        <f>MODEL_DATA!T185</f>
        <v>0</v>
      </c>
      <c r="EU188" s="99">
        <f>MODEL_DATA!U185</f>
        <v>0</v>
      </c>
      <c r="EV188" s="84">
        <f>MODEL_DATA!V185</f>
        <v>0</v>
      </c>
    </row>
    <row r="189" spans="32:152" x14ac:dyDescent="0.25">
      <c r="AF189" s="32">
        <f t="shared" si="250"/>
        <v>358</v>
      </c>
      <c r="AG189" s="61">
        <f t="shared" si="203"/>
        <v>0</v>
      </c>
      <c r="AH189" s="63">
        <f>INDEX(Obs_Time!$D$11:$T$211,  MATCH($AF189, Obs_Time!$B$11:$B$211, 0), MATCH(AH$4, Obs_Time!$D$3:$T$3, 0) )</f>
        <v>0</v>
      </c>
      <c r="AI189" s="61">
        <f t="shared" si="204"/>
        <v>0</v>
      </c>
      <c r="AJ189" s="63">
        <f>INDEX(Obs_Time!$D$11:$T$211,  MATCH($AF189, Obs_Time!$B$11:$B$211, 0), MATCH(AJ$4, Obs_Time!$D$3:$T$3, 0) )</f>
        <v>0</v>
      </c>
      <c r="AK189" s="61">
        <f t="shared" si="205"/>
        <v>0</v>
      </c>
      <c r="AL189" s="63">
        <f>INDEX(Obs_Time!$D$11:$T$211,  MATCH($AF189, Obs_Time!$B$11:$B$211, 0), MATCH(AL$4, Obs_Time!$D$3:$T$3, 0) )</f>
        <v>0</v>
      </c>
      <c r="AM189" s="61">
        <f t="shared" si="206"/>
        <v>0</v>
      </c>
      <c r="AN189" s="63">
        <f>INDEX(Obs_Time!$D$11:$T$211,  MATCH($AF189, Obs_Time!$B$11:$B$211, 0), MATCH(AN$4, Obs_Time!$D$3:$T$3, 0) )</f>
        <v>0</v>
      </c>
      <c r="AO189" s="61">
        <f t="shared" si="207"/>
        <v>0</v>
      </c>
      <c r="AP189" s="63">
        <f>INDEX(Obs_Time!$D$11:$T$211,  MATCH($AF189, Obs_Time!$B$11:$B$211, 0), MATCH(AP$4, Obs_Time!$D$3:$T$3, 0) )</f>
        <v>0</v>
      </c>
      <c r="AQ189" s="61">
        <f t="shared" si="208"/>
        <v>0</v>
      </c>
      <c r="AR189" s="63">
        <f>INDEX(Obs_Time!$D$11:$T$211,  MATCH($AF189, Obs_Time!$B$11:$B$211, 0), MATCH(AR$4, Obs_Time!$D$3:$T$3, 0) )</f>
        <v>0</v>
      </c>
      <c r="AS189" s="61">
        <f t="shared" si="209"/>
        <v>0</v>
      </c>
      <c r="AT189" s="63">
        <f>INDEX(Obs_Time!$D$11:$T$211,  MATCH($AF189, Obs_Time!$B$11:$B$211, 0), MATCH(AT$4, Obs_Time!$D$3:$T$3, 0) )</f>
        <v>0</v>
      </c>
      <c r="AU189" s="61">
        <f t="shared" si="210"/>
        <v>0</v>
      </c>
      <c r="AV189" s="63">
        <f>INDEX(Obs_Time!$D$11:$T$211,  MATCH($AF189, Obs_Time!$B$11:$B$211, 0), MATCH(AV$4, Obs_Time!$D$3:$T$3, 0) )</f>
        <v>0</v>
      </c>
      <c r="AW189" s="61">
        <f t="shared" si="211"/>
        <v>0</v>
      </c>
      <c r="AX189" s="63">
        <f>INDEX(Obs_Time!$D$11:$T$211,  MATCH($AF189, Obs_Time!$B$11:$B$211, 0), MATCH(AX$4, Obs_Time!$D$3:$T$3, 0) )</f>
        <v>0</v>
      </c>
      <c r="AY189" s="61">
        <f t="shared" si="212"/>
        <v>0</v>
      </c>
      <c r="AZ189" s="63">
        <f>INDEX(Obs_Time!$D$11:$T$211,  MATCH($AF189, Obs_Time!$B$11:$B$211, 0), MATCH(AZ$4, Obs_Time!$D$3:$T$3, 0) )</f>
        <v>0</v>
      </c>
      <c r="BA189" s="61">
        <f t="shared" si="213"/>
        <v>0</v>
      </c>
      <c r="BB189" s="63">
        <f>INDEX(Obs_Time!$D$11:$T$211,  MATCH($AF189, Obs_Time!$B$11:$B$211, 0), MATCH(BB$4, Obs_Time!$D$3:$T$3, 0) )</f>
        <v>0</v>
      </c>
      <c r="BC189" s="61">
        <f t="shared" si="214"/>
        <v>0</v>
      </c>
      <c r="BD189" s="63">
        <f>INDEX(Obs_Time!$D$11:$T$211,  MATCH($AF189, Obs_Time!$B$11:$B$211, 0), MATCH(BD$4, Obs_Time!$D$3:$T$3, 0) )</f>
        <v>0</v>
      </c>
      <c r="BF189" s="31">
        <f t="shared" si="215"/>
        <v>360</v>
      </c>
      <c r="BG189" s="31">
        <f t="shared" si="216"/>
        <v>361</v>
      </c>
      <c r="BH189" s="57">
        <f t="shared" si="217"/>
        <v>0</v>
      </c>
      <c r="BI189" s="57">
        <f t="shared" si="218"/>
        <v>0</v>
      </c>
      <c r="BJ189" s="57">
        <f t="shared" si="219"/>
        <v>0</v>
      </c>
      <c r="BK189" s="58">
        <f t="shared" si="220"/>
        <v>0</v>
      </c>
      <c r="BL189" s="57">
        <f t="shared" si="221"/>
        <v>0</v>
      </c>
      <c r="BM189" s="57">
        <f t="shared" si="222"/>
        <v>0</v>
      </c>
      <c r="BN189" s="57">
        <f t="shared" si="223"/>
        <v>0</v>
      </c>
      <c r="BQ189" s="57">
        <f t="shared" si="224"/>
        <v>0</v>
      </c>
      <c r="BR189" s="57">
        <f t="shared" si="225"/>
        <v>0</v>
      </c>
      <c r="BS189" s="57">
        <f t="shared" si="226"/>
        <v>0</v>
      </c>
      <c r="BT189" s="57">
        <f t="shared" si="227"/>
        <v>0</v>
      </c>
      <c r="BU189" s="57">
        <f t="shared" si="228"/>
        <v>0</v>
      </c>
      <c r="BV189" s="57">
        <f t="shared" si="229"/>
        <v>0</v>
      </c>
      <c r="BW189" s="57">
        <f t="shared" si="230"/>
        <v>0</v>
      </c>
      <c r="BX189" s="58">
        <f t="shared" si="231"/>
        <v>0</v>
      </c>
      <c r="BY189" s="57">
        <f t="shared" si="232"/>
        <v>0</v>
      </c>
      <c r="BZ189" s="57">
        <f t="shared" si="233"/>
        <v>0</v>
      </c>
      <c r="CA189" s="58">
        <f t="shared" si="234"/>
        <v>0</v>
      </c>
      <c r="CB189" s="57">
        <f t="shared" si="235"/>
        <v>0</v>
      </c>
      <c r="CC189" s="57">
        <f t="shared" si="236"/>
        <v>0</v>
      </c>
      <c r="CD189" s="57">
        <f t="shared" si="237"/>
        <v>0</v>
      </c>
      <c r="CE189" s="57">
        <f t="shared" si="238"/>
        <v>0</v>
      </c>
      <c r="CF189" s="57">
        <f t="shared" si="239"/>
        <v>0</v>
      </c>
      <c r="CG189" s="57">
        <f t="shared" si="240"/>
        <v>0</v>
      </c>
      <c r="CH189" s="57">
        <f t="shared" si="241"/>
        <v>0</v>
      </c>
      <c r="CI189" s="58">
        <f t="shared" si="242"/>
        <v>0</v>
      </c>
      <c r="CJ189" s="57">
        <f t="shared" si="243"/>
        <v>0</v>
      </c>
      <c r="CL189" s="30">
        <f>Obs_Time!B191</f>
        <v>360</v>
      </c>
      <c r="CM189" s="26">
        <f t="shared" si="249"/>
        <v>361</v>
      </c>
      <c r="CN189" s="20">
        <f t="shared" si="176"/>
        <v>0</v>
      </c>
      <c r="CO189" s="20">
        <f t="shared" si="177"/>
        <v>0</v>
      </c>
      <c r="CP189" s="20">
        <f t="shared" si="178"/>
        <v>0</v>
      </c>
      <c r="CQ189" s="106">
        <f t="shared" si="179"/>
        <v>0</v>
      </c>
      <c r="CR189" s="143"/>
      <c r="CS189" s="20">
        <f t="shared" si="180"/>
        <v>0</v>
      </c>
      <c r="CT189" s="20">
        <f t="shared" si="181"/>
        <v>0</v>
      </c>
      <c r="CW189" s="20">
        <f t="shared" si="182"/>
        <v>0</v>
      </c>
      <c r="CX189" s="20">
        <f t="shared" si="183"/>
        <v>0</v>
      </c>
      <c r="CY189" s="20">
        <f t="shared" si="184"/>
        <v>0</v>
      </c>
      <c r="CZ189" s="20">
        <f t="shared" si="185"/>
        <v>0</v>
      </c>
      <c r="DA189" s="20">
        <f t="shared" si="186"/>
        <v>0</v>
      </c>
      <c r="DB189" s="20">
        <f t="shared" si="187"/>
        <v>0</v>
      </c>
      <c r="DC189" s="20">
        <f t="shared" si="188"/>
        <v>0</v>
      </c>
      <c r="DD189" s="106">
        <f t="shared" si="189"/>
        <v>0</v>
      </c>
      <c r="DE189" s="20">
        <f t="shared" si="190"/>
        <v>0</v>
      </c>
      <c r="DF189" s="20">
        <f t="shared" si="191"/>
        <v>0</v>
      </c>
      <c r="DG189" s="106">
        <f t="shared" si="192"/>
        <v>0</v>
      </c>
      <c r="DH189" s="143"/>
      <c r="DI189" s="20">
        <f t="shared" si="193"/>
        <v>0</v>
      </c>
      <c r="DJ189" s="20">
        <f t="shared" si="194"/>
        <v>0</v>
      </c>
      <c r="DK189" s="20">
        <f t="shared" si="195"/>
        <v>0</v>
      </c>
      <c r="DL189" s="143"/>
      <c r="DM189" s="20">
        <f t="shared" si="196"/>
        <v>0</v>
      </c>
      <c r="DN189" s="20">
        <f t="shared" si="197"/>
        <v>0</v>
      </c>
      <c r="DO189" s="106">
        <f t="shared" si="198"/>
        <v>0</v>
      </c>
      <c r="DP189" s="20">
        <f t="shared" si="199"/>
        <v>0</v>
      </c>
      <c r="DR189" s="31">
        <f t="shared" si="244"/>
        <v>180</v>
      </c>
      <c r="DS189" s="26">
        <f t="shared" si="245"/>
        <v>180.5</v>
      </c>
      <c r="DT189" s="101">
        <f t="shared" si="200"/>
        <v>0</v>
      </c>
      <c r="DU189" s="101">
        <f t="shared" si="201"/>
        <v>0</v>
      </c>
      <c r="DV189" s="101">
        <f t="shared" si="202"/>
        <v>0</v>
      </c>
      <c r="DW189" s="102">
        <f t="shared" si="246"/>
        <v>0.84</v>
      </c>
      <c r="DX189" s="144"/>
      <c r="DY189" s="101">
        <f t="shared" si="247"/>
        <v>0</v>
      </c>
      <c r="DZ189" s="101">
        <f t="shared" si="248"/>
        <v>0</v>
      </c>
      <c r="EB189" s="84">
        <f>MODEL_DATA!B186</f>
        <v>180</v>
      </c>
      <c r="EC189" s="84">
        <f>MODEL_DATA!C186</f>
        <v>0</v>
      </c>
      <c r="ED189" s="84">
        <f>MODEL_DATA!D186</f>
        <v>0</v>
      </c>
      <c r="EE189" s="84">
        <f>MODEL_DATA!E186</f>
        <v>0</v>
      </c>
      <c r="EF189" s="84">
        <f>MODEL_DATA!F186</f>
        <v>0</v>
      </c>
      <c r="EG189" s="84">
        <f>MODEL_DATA!G186</f>
        <v>0</v>
      </c>
      <c r="EH189" s="84">
        <f>MODEL_DATA!H186</f>
        <v>0</v>
      </c>
      <c r="EI189" s="84">
        <f>MODEL_DATA!I186</f>
        <v>0</v>
      </c>
      <c r="EJ189" s="99">
        <f>MODEL_DATA!J186</f>
        <v>0</v>
      </c>
      <c r="EK189" s="84">
        <f>MODEL_DATA!K186</f>
        <v>0</v>
      </c>
      <c r="EL189" s="84">
        <f>MODEL_DATA!L186</f>
        <v>0</v>
      </c>
      <c r="EM189" s="99">
        <f>MODEL_DATA!M186</f>
        <v>0</v>
      </c>
      <c r="EN189" s="84">
        <f>MODEL_DATA!N186</f>
        <v>0</v>
      </c>
      <c r="EO189" s="84">
        <f>MODEL_DATA!O186</f>
        <v>0</v>
      </c>
      <c r="EP189" s="84">
        <f>MODEL_DATA!P186</f>
        <v>0</v>
      </c>
      <c r="EQ189" s="84">
        <f>MODEL_DATA!Q186</f>
        <v>0.84</v>
      </c>
      <c r="ER189" s="84">
        <f>MODEL_DATA!R186</f>
        <v>0.78</v>
      </c>
      <c r="ES189" s="84">
        <f>MODEL_DATA!S186</f>
        <v>0</v>
      </c>
      <c r="ET189" s="84">
        <f>MODEL_DATA!T186</f>
        <v>0</v>
      </c>
      <c r="EU189" s="99">
        <f>MODEL_DATA!U186</f>
        <v>0</v>
      </c>
      <c r="EV189" s="84">
        <f>MODEL_DATA!V186</f>
        <v>0</v>
      </c>
    </row>
    <row r="190" spans="32:152" x14ac:dyDescent="0.25">
      <c r="AF190" s="32">
        <f t="shared" si="250"/>
        <v>360</v>
      </c>
      <c r="AG190" s="61">
        <f t="shared" si="203"/>
        <v>0</v>
      </c>
      <c r="AH190" s="63">
        <f>INDEX(Obs_Time!$D$11:$T$211,  MATCH($AF190, Obs_Time!$B$11:$B$211, 0), MATCH(AH$4, Obs_Time!$D$3:$T$3, 0) )</f>
        <v>0</v>
      </c>
      <c r="AI190" s="61">
        <f t="shared" si="204"/>
        <v>0</v>
      </c>
      <c r="AJ190" s="63">
        <f>INDEX(Obs_Time!$D$11:$T$211,  MATCH($AF190, Obs_Time!$B$11:$B$211, 0), MATCH(AJ$4, Obs_Time!$D$3:$T$3, 0) )</f>
        <v>0</v>
      </c>
      <c r="AK190" s="61">
        <f t="shared" si="205"/>
        <v>0</v>
      </c>
      <c r="AL190" s="63">
        <f>INDEX(Obs_Time!$D$11:$T$211,  MATCH($AF190, Obs_Time!$B$11:$B$211, 0), MATCH(AL$4, Obs_Time!$D$3:$T$3, 0) )</f>
        <v>0</v>
      </c>
      <c r="AM190" s="61">
        <f t="shared" si="206"/>
        <v>0</v>
      </c>
      <c r="AN190" s="63">
        <f>INDEX(Obs_Time!$D$11:$T$211,  MATCH($AF190, Obs_Time!$B$11:$B$211, 0), MATCH(AN$4, Obs_Time!$D$3:$T$3, 0) )</f>
        <v>0</v>
      </c>
      <c r="AO190" s="61">
        <f t="shared" si="207"/>
        <v>0</v>
      </c>
      <c r="AP190" s="63">
        <f>INDEX(Obs_Time!$D$11:$T$211,  MATCH($AF190, Obs_Time!$B$11:$B$211, 0), MATCH(AP$4, Obs_Time!$D$3:$T$3, 0) )</f>
        <v>0</v>
      </c>
      <c r="AQ190" s="61">
        <f t="shared" si="208"/>
        <v>0</v>
      </c>
      <c r="AR190" s="63">
        <f>INDEX(Obs_Time!$D$11:$T$211,  MATCH($AF190, Obs_Time!$B$11:$B$211, 0), MATCH(AR$4, Obs_Time!$D$3:$T$3, 0) )</f>
        <v>0</v>
      </c>
      <c r="AS190" s="61">
        <f t="shared" si="209"/>
        <v>0</v>
      </c>
      <c r="AT190" s="63">
        <f>INDEX(Obs_Time!$D$11:$T$211,  MATCH($AF190, Obs_Time!$B$11:$B$211, 0), MATCH(AT$4, Obs_Time!$D$3:$T$3, 0) )</f>
        <v>0</v>
      </c>
      <c r="AU190" s="61">
        <f t="shared" si="210"/>
        <v>0</v>
      </c>
      <c r="AV190" s="63">
        <f>INDEX(Obs_Time!$D$11:$T$211,  MATCH($AF190, Obs_Time!$B$11:$B$211, 0), MATCH(AV$4, Obs_Time!$D$3:$T$3, 0) )</f>
        <v>0</v>
      </c>
      <c r="AW190" s="61">
        <f t="shared" si="211"/>
        <v>0</v>
      </c>
      <c r="AX190" s="63">
        <f>INDEX(Obs_Time!$D$11:$T$211,  MATCH($AF190, Obs_Time!$B$11:$B$211, 0), MATCH(AX$4, Obs_Time!$D$3:$T$3, 0) )</f>
        <v>0</v>
      </c>
      <c r="AY190" s="61">
        <f t="shared" si="212"/>
        <v>0</v>
      </c>
      <c r="AZ190" s="63">
        <f>INDEX(Obs_Time!$D$11:$T$211,  MATCH($AF190, Obs_Time!$B$11:$B$211, 0), MATCH(AZ$4, Obs_Time!$D$3:$T$3, 0) )</f>
        <v>0</v>
      </c>
      <c r="BA190" s="61">
        <f t="shared" si="213"/>
        <v>0</v>
      </c>
      <c r="BB190" s="63">
        <f>INDEX(Obs_Time!$D$11:$T$211,  MATCH($AF190, Obs_Time!$B$11:$B$211, 0), MATCH(BB$4, Obs_Time!$D$3:$T$3, 0) )</f>
        <v>0</v>
      </c>
      <c r="BC190" s="61">
        <f t="shared" si="214"/>
        <v>0</v>
      </c>
      <c r="BD190" s="63">
        <f>INDEX(Obs_Time!$D$11:$T$211,  MATCH($AF190, Obs_Time!$B$11:$B$211, 0), MATCH(BD$4, Obs_Time!$D$3:$T$3, 0) )</f>
        <v>0</v>
      </c>
      <c r="BF190" s="31">
        <f t="shared" si="215"/>
        <v>362</v>
      </c>
      <c r="BG190" s="31">
        <f t="shared" si="216"/>
        <v>363</v>
      </c>
      <c r="BH190" s="57">
        <f t="shared" si="217"/>
        <v>0</v>
      </c>
      <c r="BI190" s="57">
        <f t="shared" si="218"/>
        <v>0</v>
      </c>
      <c r="BJ190" s="57">
        <f t="shared" si="219"/>
        <v>0</v>
      </c>
      <c r="BK190" s="58">
        <f t="shared" si="220"/>
        <v>0</v>
      </c>
      <c r="BL190" s="57">
        <f t="shared" si="221"/>
        <v>0</v>
      </c>
      <c r="BM190" s="57">
        <f t="shared" si="222"/>
        <v>0</v>
      </c>
      <c r="BN190" s="57">
        <f t="shared" si="223"/>
        <v>0</v>
      </c>
      <c r="BQ190" s="57">
        <f t="shared" si="224"/>
        <v>0</v>
      </c>
      <c r="BR190" s="57">
        <f t="shared" si="225"/>
        <v>0</v>
      </c>
      <c r="BS190" s="57">
        <f t="shared" si="226"/>
        <v>0</v>
      </c>
      <c r="BT190" s="57">
        <f t="shared" si="227"/>
        <v>0</v>
      </c>
      <c r="BU190" s="57">
        <f t="shared" si="228"/>
        <v>0</v>
      </c>
      <c r="BV190" s="57">
        <f t="shared" si="229"/>
        <v>0</v>
      </c>
      <c r="BW190" s="57">
        <f t="shared" si="230"/>
        <v>0</v>
      </c>
      <c r="BX190" s="58">
        <f t="shared" si="231"/>
        <v>0</v>
      </c>
      <c r="BY190" s="57">
        <f t="shared" si="232"/>
        <v>0</v>
      </c>
      <c r="BZ190" s="57">
        <f t="shared" si="233"/>
        <v>0</v>
      </c>
      <c r="CA190" s="58">
        <f t="shared" si="234"/>
        <v>0</v>
      </c>
      <c r="CB190" s="57">
        <f t="shared" si="235"/>
        <v>0</v>
      </c>
      <c r="CC190" s="57">
        <f t="shared" si="236"/>
        <v>0</v>
      </c>
      <c r="CD190" s="57">
        <f t="shared" si="237"/>
        <v>0</v>
      </c>
      <c r="CE190" s="57">
        <f t="shared" si="238"/>
        <v>0</v>
      </c>
      <c r="CF190" s="57">
        <f t="shared" si="239"/>
        <v>0</v>
      </c>
      <c r="CG190" s="57">
        <f t="shared" si="240"/>
        <v>0</v>
      </c>
      <c r="CH190" s="57">
        <f t="shared" si="241"/>
        <v>0</v>
      </c>
      <c r="CI190" s="58">
        <f t="shared" si="242"/>
        <v>0</v>
      </c>
      <c r="CJ190" s="57">
        <f t="shared" si="243"/>
        <v>0</v>
      </c>
      <c r="CL190" s="30">
        <f>Obs_Time!B192</f>
        <v>362</v>
      </c>
      <c r="CM190" s="26">
        <f t="shared" si="249"/>
        <v>363</v>
      </c>
      <c r="CN190" s="20">
        <f t="shared" si="176"/>
        <v>0</v>
      </c>
      <c r="CO190" s="20">
        <f t="shared" si="177"/>
        <v>0</v>
      </c>
      <c r="CP190" s="20">
        <f t="shared" si="178"/>
        <v>0</v>
      </c>
      <c r="CQ190" s="106">
        <f t="shared" si="179"/>
        <v>0</v>
      </c>
      <c r="CR190" s="143"/>
      <c r="CS190" s="20">
        <f t="shared" si="180"/>
        <v>0</v>
      </c>
      <c r="CT190" s="20">
        <f t="shared" si="181"/>
        <v>0</v>
      </c>
      <c r="CW190" s="20">
        <f t="shared" si="182"/>
        <v>0</v>
      </c>
      <c r="CX190" s="20">
        <f t="shared" si="183"/>
        <v>0</v>
      </c>
      <c r="CY190" s="20">
        <f t="shared" si="184"/>
        <v>0</v>
      </c>
      <c r="CZ190" s="20">
        <f t="shared" si="185"/>
        <v>0</v>
      </c>
      <c r="DA190" s="20">
        <f t="shared" si="186"/>
        <v>0</v>
      </c>
      <c r="DB190" s="20">
        <f t="shared" si="187"/>
        <v>0</v>
      </c>
      <c r="DC190" s="20">
        <f t="shared" si="188"/>
        <v>0</v>
      </c>
      <c r="DD190" s="106">
        <f t="shared" si="189"/>
        <v>0</v>
      </c>
      <c r="DE190" s="20">
        <f t="shared" si="190"/>
        <v>0</v>
      </c>
      <c r="DF190" s="20">
        <f t="shared" si="191"/>
        <v>0</v>
      </c>
      <c r="DG190" s="106">
        <f t="shared" si="192"/>
        <v>0</v>
      </c>
      <c r="DH190" s="143"/>
      <c r="DI190" s="20">
        <f t="shared" si="193"/>
        <v>0</v>
      </c>
      <c r="DJ190" s="20">
        <f t="shared" si="194"/>
        <v>0</v>
      </c>
      <c r="DK190" s="20">
        <f t="shared" si="195"/>
        <v>0</v>
      </c>
      <c r="DL190" s="143"/>
      <c r="DM190" s="20">
        <f t="shared" si="196"/>
        <v>0</v>
      </c>
      <c r="DN190" s="20">
        <f t="shared" si="197"/>
        <v>0</v>
      </c>
      <c r="DO190" s="106">
        <f t="shared" si="198"/>
        <v>0</v>
      </c>
      <c r="DP190" s="20">
        <f t="shared" si="199"/>
        <v>0</v>
      </c>
      <c r="DR190" s="31">
        <f t="shared" si="244"/>
        <v>181</v>
      </c>
      <c r="DS190" s="26">
        <f t="shared" si="245"/>
        <v>181.5</v>
      </c>
      <c r="DT190" s="101">
        <f t="shared" si="200"/>
        <v>0</v>
      </c>
      <c r="DU190" s="101">
        <f t="shared" si="201"/>
        <v>0</v>
      </c>
      <c r="DV190" s="101">
        <f t="shared" si="202"/>
        <v>0</v>
      </c>
      <c r="DW190" s="102">
        <f t="shared" si="246"/>
        <v>0.49</v>
      </c>
      <c r="DX190" s="144"/>
      <c r="DY190" s="101">
        <f t="shared" si="247"/>
        <v>0</v>
      </c>
      <c r="DZ190" s="101">
        <f t="shared" si="248"/>
        <v>0</v>
      </c>
      <c r="EB190" s="84">
        <f>MODEL_DATA!B187</f>
        <v>181</v>
      </c>
      <c r="EC190" s="84">
        <f>MODEL_DATA!C187</f>
        <v>0</v>
      </c>
      <c r="ED190" s="84">
        <f>MODEL_DATA!D187</f>
        <v>0</v>
      </c>
      <c r="EE190" s="84">
        <f>MODEL_DATA!E187</f>
        <v>0</v>
      </c>
      <c r="EF190" s="84">
        <f>MODEL_DATA!F187</f>
        <v>0</v>
      </c>
      <c r="EG190" s="84">
        <f>MODEL_DATA!G187</f>
        <v>0</v>
      </c>
      <c r="EH190" s="84">
        <f>MODEL_DATA!H187</f>
        <v>0</v>
      </c>
      <c r="EI190" s="84">
        <f>MODEL_DATA!I187</f>
        <v>0</v>
      </c>
      <c r="EJ190" s="99">
        <f>MODEL_DATA!J187</f>
        <v>0</v>
      </c>
      <c r="EK190" s="84">
        <f>MODEL_DATA!K187</f>
        <v>0</v>
      </c>
      <c r="EL190" s="84">
        <f>MODEL_DATA!L187</f>
        <v>0</v>
      </c>
      <c r="EM190" s="99">
        <f>MODEL_DATA!M187</f>
        <v>0</v>
      </c>
      <c r="EN190" s="84">
        <f>MODEL_DATA!N187</f>
        <v>0</v>
      </c>
      <c r="EO190" s="84">
        <f>MODEL_DATA!O187</f>
        <v>0</v>
      </c>
      <c r="EP190" s="84">
        <f>MODEL_DATA!P187</f>
        <v>0</v>
      </c>
      <c r="EQ190" s="84">
        <f>MODEL_DATA!Q187</f>
        <v>0.49</v>
      </c>
      <c r="ER190" s="84">
        <f>MODEL_DATA!R187</f>
        <v>0.74</v>
      </c>
      <c r="ES190" s="84">
        <f>MODEL_DATA!S187</f>
        <v>0</v>
      </c>
      <c r="ET190" s="84">
        <f>MODEL_DATA!T187</f>
        <v>0</v>
      </c>
      <c r="EU190" s="99">
        <f>MODEL_DATA!U187</f>
        <v>0</v>
      </c>
      <c r="EV190" s="84">
        <f>MODEL_DATA!V187</f>
        <v>0</v>
      </c>
    </row>
    <row r="191" spans="32:152" x14ac:dyDescent="0.25">
      <c r="AF191" s="32">
        <f t="shared" si="250"/>
        <v>362</v>
      </c>
      <c r="AG191" s="61">
        <f t="shared" si="203"/>
        <v>0</v>
      </c>
      <c r="AH191" s="63">
        <f>INDEX(Obs_Time!$D$11:$T$211,  MATCH($AF191, Obs_Time!$B$11:$B$211, 0), MATCH(AH$4, Obs_Time!$D$3:$T$3, 0) )</f>
        <v>0</v>
      </c>
      <c r="AI191" s="61">
        <f t="shared" si="204"/>
        <v>0</v>
      </c>
      <c r="AJ191" s="63">
        <f>INDEX(Obs_Time!$D$11:$T$211,  MATCH($AF191, Obs_Time!$B$11:$B$211, 0), MATCH(AJ$4, Obs_Time!$D$3:$T$3, 0) )</f>
        <v>0</v>
      </c>
      <c r="AK191" s="61">
        <f t="shared" si="205"/>
        <v>0</v>
      </c>
      <c r="AL191" s="63">
        <f>INDEX(Obs_Time!$D$11:$T$211,  MATCH($AF191, Obs_Time!$B$11:$B$211, 0), MATCH(AL$4, Obs_Time!$D$3:$T$3, 0) )</f>
        <v>0</v>
      </c>
      <c r="AM191" s="61">
        <f t="shared" si="206"/>
        <v>0</v>
      </c>
      <c r="AN191" s="63">
        <f>INDEX(Obs_Time!$D$11:$T$211,  MATCH($AF191, Obs_Time!$B$11:$B$211, 0), MATCH(AN$4, Obs_Time!$D$3:$T$3, 0) )</f>
        <v>0</v>
      </c>
      <c r="AO191" s="61">
        <f t="shared" si="207"/>
        <v>0</v>
      </c>
      <c r="AP191" s="63">
        <f>INDEX(Obs_Time!$D$11:$T$211,  MATCH($AF191, Obs_Time!$B$11:$B$211, 0), MATCH(AP$4, Obs_Time!$D$3:$T$3, 0) )</f>
        <v>0</v>
      </c>
      <c r="AQ191" s="61">
        <f t="shared" si="208"/>
        <v>0</v>
      </c>
      <c r="AR191" s="63">
        <f>INDEX(Obs_Time!$D$11:$T$211,  MATCH($AF191, Obs_Time!$B$11:$B$211, 0), MATCH(AR$4, Obs_Time!$D$3:$T$3, 0) )</f>
        <v>0</v>
      </c>
      <c r="AS191" s="61">
        <f t="shared" si="209"/>
        <v>0</v>
      </c>
      <c r="AT191" s="63">
        <f>INDEX(Obs_Time!$D$11:$T$211,  MATCH($AF191, Obs_Time!$B$11:$B$211, 0), MATCH(AT$4, Obs_Time!$D$3:$T$3, 0) )</f>
        <v>0</v>
      </c>
      <c r="AU191" s="61">
        <f t="shared" si="210"/>
        <v>0</v>
      </c>
      <c r="AV191" s="63">
        <f>INDEX(Obs_Time!$D$11:$T$211,  MATCH($AF191, Obs_Time!$B$11:$B$211, 0), MATCH(AV$4, Obs_Time!$D$3:$T$3, 0) )</f>
        <v>0</v>
      </c>
      <c r="AW191" s="61">
        <f t="shared" si="211"/>
        <v>0</v>
      </c>
      <c r="AX191" s="63">
        <f>INDEX(Obs_Time!$D$11:$T$211,  MATCH($AF191, Obs_Time!$B$11:$B$211, 0), MATCH(AX$4, Obs_Time!$D$3:$T$3, 0) )</f>
        <v>0</v>
      </c>
      <c r="AY191" s="61">
        <f t="shared" si="212"/>
        <v>0</v>
      </c>
      <c r="AZ191" s="63">
        <f>INDEX(Obs_Time!$D$11:$T$211,  MATCH($AF191, Obs_Time!$B$11:$B$211, 0), MATCH(AZ$4, Obs_Time!$D$3:$T$3, 0) )</f>
        <v>0</v>
      </c>
      <c r="BA191" s="61">
        <f t="shared" si="213"/>
        <v>0</v>
      </c>
      <c r="BB191" s="63">
        <f>INDEX(Obs_Time!$D$11:$T$211,  MATCH($AF191, Obs_Time!$B$11:$B$211, 0), MATCH(BB$4, Obs_Time!$D$3:$T$3, 0) )</f>
        <v>0</v>
      </c>
      <c r="BC191" s="61">
        <f t="shared" si="214"/>
        <v>0</v>
      </c>
      <c r="BD191" s="63">
        <f>INDEX(Obs_Time!$D$11:$T$211,  MATCH($AF191, Obs_Time!$B$11:$B$211, 0), MATCH(BD$4, Obs_Time!$D$3:$T$3, 0) )</f>
        <v>0</v>
      </c>
      <c r="BF191" s="31">
        <f t="shared" si="215"/>
        <v>364</v>
      </c>
      <c r="BG191" s="31">
        <f t="shared" si="216"/>
        <v>365</v>
      </c>
      <c r="BH191" s="57">
        <f t="shared" si="217"/>
        <v>0</v>
      </c>
      <c r="BI191" s="57">
        <f t="shared" si="218"/>
        <v>0</v>
      </c>
      <c r="BJ191" s="57">
        <f t="shared" si="219"/>
        <v>0</v>
      </c>
      <c r="BK191" s="58">
        <f t="shared" si="220"/>
        <v>0</v>
      </c>
      <c r="BL191" s="57">
        <f t="shared" si="221"/>
        <v>0</v>
      </c>
      <c r="BM191" s="57">
        <f t="shared" si="222"/>
        <v>0</v>
      </c>
      <c r="BN191" s="57">
        <f t="shared" si="223"/>
        <v>0</v>
      </c>
      <c r="BQ191" s="57">
        <f t="shared" si="224"/>
        <v>0</v>
      </c>
      <c r="BR191" s="57">
        <f t="shared" si="225"/>
        <v>0</v>
      </c>
      <c r="BS191" s="57">
        <f t="shared" si="226"/>
        <v>0</v>
      </c>
      <c r="BT191" s="57">
        <f t="shared" si="227"/>
        <v>0</v>
      </c>
      <c r="BU191" s="57">
        <f t="shared" si="228"/>
        <v>0</v>
      </c>
      <c r="BV191" s="57">
        <f t="shared" si="229"/>
        <v>0</v>
      </c>
      <c r="BW191" s="57">
        <f t="shared" si="230"/>
        <v>0</v>
      </c>
      <c r="BX191" s="58">
        <f t="shared" si="231"/>
        <v>0</v>
      </c>
      <c r="BY191" s="57">
        <f t="shared" si="232"/>
        <v>0</v>
      </c>
      <c r="BZ191" s="57">
        <f t="shared" si="233"/>
        <v>0</v>
      </c>
      <c r="CA191" s="58">
        <f t="shared" si="234"/>
        <v>0</v>
      </c>
      <c r="CB191" s="57">
        <f t="shared" si="235"/>
        <v>0</v>
      </c>
      <c r="CC191" s="57">
        <f t="shared" si="236"/>
        <v>0</v>
      </c>
      <c r="CD191" s="57">
        <f t="shared" si="237"/>
        <v>0</v>
      </c>
      <c r="CE191" s="57">
        <f t="shared" si="238"/>
        <v>0</v>
      </c>
      <c r="CF191" s="57">
        <f t="shared" si="239"/>
        <v>0</v>
      </c>
      <c r="CG191" s="57">
        <f t="shared" si="240"/>
        <v>0</v>
      </c>
      <c r="CH191" s="57">
        <f t="shared" si="241"/>
        <v>0</v>
      </c>
      <c r="CI191" s="58">
        <f t="shared" si="242"/>
        <v>0</v>
      </c>
      <c r="CJ191" s="57">
        <f t="shared" si="243"/>
        <v>0</v>
      </c>
      <c r="CL191" s="30">
        <f>Obs_Time!B193</f>
        <v>364</v>
      </c>
      <c r="CM191" s="26">
        <f t="shared" si="249"/>
        <v>365</v>
      </c>
      <c r="CN191" s="20">
        <f t="shared" si="176"/>
        <v>0</v>
      </c>
      <c r="CO191" s="20">
        <f t="shared" si="177"/>
        <v>0</v>
      </c>
      <c r="CP191" s="20">
        <f t="shared" si="178"/>
        <v>0</v>
      </c>
      <c r="CQ191" s="106">
        <f t="shared" si="179"/>
        <v>0</v>
      </c>
      <c r="CR191" s="143"/>
      <c r="CS191" s="20">
        <f t="shared" si="180"/>
        <v>0</v>
      </c>
      <c r="CT191" s="20">
        <f t="shared" si="181"/>
        <v>0</v>
      </c>
      <c r="CW191" s="20">
        <f t="shared" si="182"/>
        <v>0</v>
      </c>
      <c r="CX191" s="20">
        <f t="shared" si="183"/>
        <v>0</v>
      </c>
      <c r="CY191" s="20">
        <f t="shared" si="184"/>
        <v>0</v>
      </c>
      <c r="CZ191" s="20">
        <f t="shared" si="185"/>
        <v>0</v>
      </c>
      <c r="DA191" s="20">
        <f t="shared" si="186"/>
        <v>0</v>
      </c>
      <c r="DB191" s="20">
        <f t="shared" si="187"/>
        <v>0</v>
      </c>
      <c r="DC191" s="20">
        <f t="shared" si="188"/>
        <v>0</v>
      </c>
      <c r="DD191" s="106">
        <f t="shared" si="189"/>
        <v>0</v>
      </c>
      <c r="DE191" s="20">
        <f t="shared" si="190"/>
        <v>0</v>
      </c>
      <c r="DF191" s="20">
        <f t="shared" si="191"/>
        <v>0</v>
      </c>
      <c r="DG191" s="106">
        <f t="shared" si="192"/>
        <v>0</v>
      </c>
      <c r="DH191" s="143"/>
      <c r="DI191" s="20">
        <f t="shared" si="193"/>
        <v>0</v>
      </c>
      <c r="DJ191" s="20">
        <f t="shared" si="194"/>
        <v>0</v>
      </c>
      <c r="DK191" s="20">
        <f t="shared" si="195"/>
        <v>0</v>
      </c>
      <c r="DL191" s="143"/>
      <c r="DM191" s="20">
        <f t="shared" si="196"/>
        <v>0</v>
      </c>
      <c r="DN191" s="20">
        <f t="shared" si="197"/>
        <v>0</v>
      </c>
      <c r="DO191" s="106">
        <f t="shared" si="198"/>
        <v>0</v>
      </c>
      <c r="DP191" s="20">
        <f t="shared" si="199"/>
        <v>0</v>
      </c>
      <c r="DR191" s="31">
        <f t="shared" si="244"/>
        <v>182</v>
      </c>
      <c r="DS191" s="26">
        <f t="shared" si="245"/>
        <v>182.5</v>
      </c>
      <c r="DT191" s="101">
        <f t="shared" si="200"/>
        <v>0</v>
      </c>
      <c r="DU191" s="101">
        <f t="shared" si="201"/>
        <v>0</v>
      </c>
      <c r="DV191" s="101">
        <f t="shared" si="202"/>
        <v>0</v>
      </c>
      <c r="DW191" s="102">
        <f t="shared" si="246"/>
        <v>0.43</v>
      </c>
      <c r="DX191" s="144"/>
      <c r="DY191" s="101">
        <f t="shared" si="247"/>
        <v>0</v>
      </c>
      <c r="DZ191" s="101">
        <f t="shared" si="248"/>
        <v>0</v>
      </c>
      <c r="EB191" s="84">
        <f>MODEL_DATA!B188</f>
        <v>182</v>
      </c>
      <c r="EC191" s="84">
        <f>MODEL_DATA!C188</f>
        <v>0</v>
      </c>
      <c r="ED191" s="84">
        <f>MODEL_DATA!D188</f>
        <v>0</v>
      </c>
      <c r="EE191" s="84">
        <f>MODEL_DATA!E188</f>
        <v>0</v>
      </c>
      <c r="EF191" s="84">
        <f>MODEL_DATA!F188</f>
        <v>0</v>
      </c>
      <c r="EG191" s="84">
        <f>MODEL_DATA!G188</f>
        <v>0</v>
      </c>
      <c r="EH191" s="84">
        <f>MODEL_DATA!H188</f>
        <v>0</v>
      </c>
      <c r="EI191" s="84">
        <f>MODEL_DATA!I188</f>
        <v>0</v>
      </c>
      <c r="EJ191" s="99">
        <f>MODEL_DATA!J188</f>
        <v>0</v>
      </c>
      <c r="EK191" s="84">
        <f>MODEL_DATA!K188</f>
        <v>0</v>
      </c>
      <c r="EL191" s="84">
        <f>MODEL_DATA!L188</f>
        <v>0</v>
      </c>
      <c r="EM191" s="99">
        <f>MODEL_DATA!M188</f>
        <v>0</v>
      </c>
      <c r="EN191" s="84">
        <f>MODEL_DATA!N188</f>
        <v>0</v>
      </c>
      <c r="EO191" s="84">
        <f>MODEL_DATA!O188</f>
        <v>0</v>
      </c>
      <c r="EP191" s="84">
        <f>MODEL_DATA!P188</f>
        <v>0</v>
      </c>
      <c r="EQ191" s="84">
        <f>MODEL_DATA!Q188</f>
        <v>0.43</v>
      </c>
      <c r="ER191" s="84">
        <f>MODEL_DATA!R188</f>
        <v>0.5</v>
      </c>
      <c r="ES191" s="84">
        <f>MODEL_DATA!S188</f>
        <v>0</v>
      </c>
      <c r="ET191" s="84">
        <f>MODEL_DATA!T188</f>
        <v>0</v>
      </c>
      <c r="EU191" s="99">
        <f>MODEL_DATA!U188</f>
        <v>0</v>
      </c>
      <c r="EV191" s="84">
        <f>MODEL_DATA!V188</f>
        <v>0</v>
      </c>
    </row>
    <row r="192" spans="32:152" x14ac:dyDescent="0.25">
      <c r="AF192" s="32">
        <f t="shared" si="250"/>
        <v>364</v>
      </c>
      <c r="AG192" s="61">
        <f t="shared" si="203"/>
        <v>0</v>
      </c>
      <c r="AH192" s="63">
        <f>INDEX(Obs_Time!$D$11:$T$211,  MATCH($AF192, Obs_Time!$B$11:$B$211, 0), MATCH(AH$4, Obs_Time!$D$3:$T$3, 0) )</f>
        <v>0</v>
      </c>
      <c r="AI192" s="61">
        <f t="shared" si="204"/>
        <v>0</v>
      </c>
      <c r="AJ192" s="63">
        <f>INDEX(Obs_Time!$D$11:$T$211,  MATCH($AF192, Obs_Time!$B$11:$B$211, 0), MATCH(AJ$4, Obs_Time!$D$3:$T$3, 0) )</f>
        <v>0</v>
      </c>
      <c r="AK192" s="61">
        <f t="shared" si="205"/>
        <v>0</v>
      </c>
      <c r="AL192" s="63">
        <f>INDEX(Obs_Time!$D$11:$T$211,  MATCH($AF192, Obs_Time!$B$11:$B$211, 0), MATCH(AL$4, Obs_Time!$D$3:$T$3, 0) )</f>
        <v>0</v>
      </c>
      <c r="AM192" s="61">
        <f t="shared" si="206"/>
        <v>0</v>
      </c>
      <c r="AN192" s="63">
        <f>INDEX(Obs_Time!$D$11:$T$211,  MATCH($AF192, Obs_Time!$B$11:$B$211, 0), MATCH(AN$4, Obs_Time!$D$3:$T$3, 0) )</f>
        <v>0</v>
      </c>
      <c r="AO192" s="61">
        <f t="shared" si="207"/>
        <v>0</v>
      </c>
      <c r="AP192" s="63">
        <f>INDEX(Obs_Time!$D$11:$T$211,  MATCH($AF192, Obs_Time!$B$11:$B$211, 0), MATCH(AP$4, Obs_Time!$D$3:$T$3, 0) )</f>
        <v>0</v>
      </c>
      <c r="AQ192" s="61">
        <f t="shared" si="208"/>
        <v>0</v>
      </c>
      <c r="AR192" s="63">
        <f>INDEX(Obs_Time!$D$11:$T$211,  MATCH($AF192, Obs_Time!$B$11:$B$211, 0), MATCH(AR$4, Obs_Time!$D$3:$T$3, 0) )</f>
        <v>0</v>
      </c>
      <c r="AS192" s="61">
        <f t="shared" si="209"/>
        <v>0</v>
      </c>
      <c r="AT192" s="63">
        <f>INDEX(Obs_Time!$D$11:$T$211,  MATCH($AF192, Obs_Time!$B$11:$B$211, 0), MATCH(AT$4, Obs_Time!$D$3:$T$3, 0) )</f>
        <v>0</v>
      </c>
      <c r="AU192" s="61">
        <f t="shared" si="210"/>
        <v>0</v>
      </c>
      <c r="AV192" s="63">
        <f>INDEX(Obs_Time!$D$11:$T$211,  MATCH($AF192, Obs_Time!$B$11:$B$211, 0), MATCH(AV$4, Obs_Time!$D$3:$T$3, 0) )</f>
        <v>0</v>
      </c>
      <c r="AW192" s="61">
        <f t="shared" si="211"/>
        <v>0</v>
      </c>
      <c r="AX192" s="63">
        <f>INDEX(Obs_Time!$D$11:$T$211,  MATCH($AF192, Obs_Time!$B$11:$B$211, 0), MATCH(AX$4, Obs_Time!$D$3:$T$3, 0) )</f>
        <v>0</v>
      </c>
      <c r="AY192" s="61">
        <f t="shared" si="212"/>
        <v>0</v>
      </c>
      <c r="AZ192" s="63">
        <f>INDEX(Obs_Time!$D$11:$T$211,  MATCH($AF192, Obs_Time!$B$11:$B$211, 0), MATCH(AZ$4, Obs_Time!$D$3:$T$3, 0) )</f>
        <v>0</v>
      </c>
      <c r="BA192" s="61">
        <f t="shared" si="213"/>
        <v>0</v>
      </c>
      <c r="BB192" s="63">
        <f>INDEX(Obs_Time!$D$11:$T$211,  MATCH($AF192, Obs_Time!$B$11:$B$211, 0), MATCH(BB$4, Obs_Time!$D$3:$T$3, 0) )</f>
        <v>0</v>
      </c>
      <c r="BC192" s="61">
        <f t="shared" si="214"/>
        <v>0</v>
      </c>
      <c r="BD192" s="63">
        <f>INDEX(Obs_Time!$D$11:$T$211,  MATCH($AF192, Obs_Time!$B$11:$B$211, 0), MATCH(BD$4, Obs_Time!$D$3:$T$3, 0) )</f>
        <v>0</v>
      </c>
      <c r="BF192" s="31">
        <f t="shared" si="215"/>
        <v>366</v>
      </c>
      <c r="BG192" s="31">
        <f t="shared" si="216"/>
        <v>367</v>
      </c>
      <c r="BH192" s="57">
        <f t="shared" si="217"/>
        <v>0</v>
      </c>
      <c r="BI192" s="57">
        <f t="shared" si="218"/>
        <v>0</v>
      </c>
      <c r="BJ192" s="57">
        <f t="shared" si="219"/>
        <v>0</v>
      </c>
      <c r="BK192" s="58">
        <f t="shared" si="220"/>
        <v>0</v>
      </c>
      <c r="BL192" s="57">
        <f t="shared" si="221"/>
        <v>0</v>
      </c>
      <c r="BM192" s="57">
        <f t="shared" si="222"/>
        <v>0</v>
      </c>
      <c r="BN192" s="57">
        <f t="shared" si="223"/>
        <v>0</v>
      </c>
      <c r="BQ192" s="57">
        <f t="shared" si="224"/>
        <v>0</v>
      </c>
      <c r="BR192" s="57">
        <f t="shared" si="225"/>
        <v>0</v>
      </c>
      <c r="BS192" s="57">
        <f t="shared" si="226"/>
        <v>0</v>
      </c>
      <c r="BT192" s="57">
        <f t="shared" si="227"/>
        <v>0</v>
      </c>
      <c r="BU192" s="57">
        <f t="shared" si="228"/>
        <v>0</v>
      </c>
      <c r="BV192" s="57">
        <f t="shared" si="229"/>
        <v>0</v>
      </c>
      <c r="BW192" s="57">
        <f t="shared" si="230"/>
        <v>0</v>
      </c>
      <c r="BX192" s="58">
        <f t="shared" si="231"/>
        <v>0</v>
      </c>
      <c r="BY192" s="57">
        <f t="shared" si="232"/>
        <v>0</v>
      </c>
      <c r="BZ192" s="57">
        <f t="shared" si="233"/>
        <v>0</v>
      </c>
      <c r="CA192" s="58">
        <f t="shared" si="234"/>
        <v>0</v>
      </c>
      <c r="CB192" s="57">
        <f t="shared" si="235"/>
        <v>0</v>
      </c>
      <c r="CC192" s="57">
        <f t="shared" si="236"/>
        <v>0</v>
      </c>
      <c r="CD192" s="57">
        <f t="shared" si="237"/>
        <v>0</v>
      </c>
      <c r="CE192" s="57">
        <f t="shared" si="238"/>
        <v>0</v>
      </c>
      <c r="CF192" s="57">
        <f t="shared" si="239"/>
        <v>0</v>
      </c>
      <c r="CG192" s="57">
        <f t="shared" si="240"/>
        <v>0</v>
      </c>
      <c r="CH192" s="57">
        <f t="shared" si="241"/>
        <v>0</v>
      </c>
      <c r="CI192" s="58">
        <f t="shared" si="242"/>
        <v>0</v>
      </c>
      <c r="CJ192" s="57">
        <f t="shared" si="243"/>
        <v>0</v>
      </c>
      <c r="CL192" s="30">
        <f>Obs_Time!B194</f>
        <v>366</v>
      </c>
      <c r="CM192" s="26">
        <f t="shared" si="249"/>
        <v>367</v>
      </c>
      <c r="CN192" s="20">
        <f t="shared" si="176"/>
        <v>0</v>
      </c>
      <c r="CO192" s="20">
        <f t="shared" si="177"/>
        <v>0</v>
      </c>
      <c r="CP192" s="20">
        <f t="shared" si="178"/>
        <v>0</v>
      </c>
      <c r="CQ192" s="106">
        <f t="shared" si="179"/>
        <v>0</v>
      </c>
      <c r="CR192" s="143"/>
      <c r="CS192" s="20">
        <f t="shared" si="180"/>
        <v>0</v>
      </c>
      <c r="CT192" s="20">
        <f t="shared" si="181"/>
        <v>0</v>
      </c>
      <c r="CW192" s="20">
        <f t="shared" si="182"/>
        <v>0</v>
      </c>
      <c r="CX192" s="20">
        <f t="shared" si="183"/>
        <v>0</v>
      </c>
      <c r="CY192" s="20">
        <f t="shared" si="184"/>
        <v>0</v>
      </c>
      <c r="CZ192" s="20">
        <f t="shared" si="185"/>
        <v>0</v>
      </c>
      <c r="DA192" s="20">
        <f t="shared" si="186"/>
        <v>0</v>
      </c>
      <c r="DB192" s="20">
        <f t="shared" si="187"/>
        <v>0</v>
      </c>
      <c r="DC192" s="20">
        <f t="shared" si="188"/>
        <v>0</v>
      </c>
      <c r="DD192" s="106">
        <f t="shared" si="189"/>
        <v>0</v>
      </c>
      <c r="DE192" s="20">
        <f t="shared" si="190"/>
        <v>0</v>
      </c>
      <c r="DF192" s="20">
        <f t="shared" si="191"/>
        <v>0</v>
      </c>
      <c r="DG192" s="106">
        <f t="shared" si="192"/>
        <v>0</v>
      </c>
      <c r="DH192" s="143"/>
      <c r="DI192" s="20">
        <f t="shared" si="193"/>
        <v>0</v>
      </c>
      <c r="DJ192" s="20">
        <f t="shared" si="194"/>
        <v>0</v>
      </c>
      <c r="DK192" s="20">
        <f t="shared" si="195"/>
        <v>0</v>
      </c>
      <c r="DL192" s="143"/>
      <c r="DM192" s="20">
        <f t="shared" si="196"/>
        <v>0</v>
      </c>
      <c r="DN192" s="20">
        <f t="shared" si="197"/>
        <v>0</v>
      </c>
      <c r="DO192" s="106">
        <f t="shared" si="198"/>
        <v>0</v>
      </c>
      <c r="DP192" s="20">
        <f t="shared" si="199"/>
        <v>0</v>
      </c>
      <c r="DR192" s="31">
        <f t="shared" si="244"/>
        <v>183</v>
      </c>
      <c r="DS192" s="26">
        <f t="shared" si="245"/>
        <v>183.5</v>
      </c>
      <c r="DT192" s="101">
        <f t="shared" si="200"/>
        <v>0</v>
      </c>
      <c r="DU192" s="101">
        <f t="shared" si="201"/>
        <v>0</v>
      </c>
      <c r="DV192" s="101">
        <f t="shared" si="202"/>
        <v>0</v>
      </c>
      <c r="DW192" s="102">
        <f t="shared" si="246"/>
        <v>0.32</v>
      </c>
      <c r="DX192" s="144"/>
      <c r="DY192" s="101">
        <f t="shared" si="247"/>
        <v>0</v>
      </c>
      <c r="DZ192" s="101">
        <f t="shared" si="248"/>
        <v>0</v>
      </c>
      <c r="EB192" s="84">
        <f>MODEL_DATA!B189</f>
        <v>183</v>
      </c>
      <c r="EC192" s="84">
        <f>MODEL_DATA!C189</f>
        <v>0</v>
      </c>
      <c r="ED192" s="84">
        <f>MODEL_DATA!D189</f>
        <v>0</v>
      </c>
      <c r="EE192" s="84">
        <f>MODEL_DATA!E189</f>
        <v>0</v>
      </c>
      <c r="EF192" s="84">
        <f>MODEL_DATA!F189</f>
        <v>0</v>
      </c>
      <c r="EG192" s="84">
        <f>MODEL_DATA!G189</f>
        <v>0</v>
      </c>
      <c r="EH192" s="84">
        <f>MODEL_DATA!H189</f>
        <v>0</v>
      </c>
      <c r="EI192" s="84">
        <f>MODEL_DATA!I189</f>
        <v>0</v>
      </c>
      <c r="EJ192" s="99">
        <f>MODEL_DATA!J189</f>
        <v>0</v>
      </c>
      <c r="EK192" s="84">
        <f>MODEL_DATA!K189</f>
        <v>0</v>
      </c>
      <c r="EL192" s="84">
        <f>MODEL_DATA!L189</f>
        <v>0</v>
      </c>
      <c r="EM192" s="99">
        <f>MODEL_DATA!M189</f>
        <v>0</v>
      </c>
      <c r="EN192" s="84">
        <f>MODEL_DATA!N189</f>
        <v>0</v>
      </c>
      <c r="EO192" s="84">
        <f>MODEL_DATA!O189</f>
        <v>0</v>
      </c>
      <c r="EP192" s="84">
        <f>MODEL_DATA!P189</f>
        <v>0</v>
      </c>
      <c r="EQ192" s="84">
        <f>MODEL_DATA!Q189</f>
        <v>0.32</v>
      </c>
      <c r="ER192" s="84">
        <f>MODEL_DATA!R189</f>
        <v>0.56000000000000005</v>
      </c>
      <c r="ES192" s="84">
        <f>MODEL_DATA!S189</f>
        <v>0</v>
      </c>
      <c r="ET192" s="84">
        <f>MODEL_DATA!T189</f>
        <v>0</v>
      </c>
      <c r="EU192" s="99">
        <f>MODEL_DATA!U189</f>
        <v>0</v>
      </c>
      <c r="EV192" s="84">
        <f>MODEL_DATA!V189</f>
        <v>0</v>
      </c>
    </row>
    <row r="193" spans="32:152" x14ac:dyDescent="0.25">
      <c r="AF193" s="32">
        <f t="shared" si="250"/>
        <v>366</v>
      </c>
      <c r="AG193" s="61">
        <f t="shared" si="203"/>
        <v>0</v>
      </c>
      <c r="AH193" s="63">
        <f>INDEX(Obs_Time!$D$11:$T$211,  MATCH($AF193, Obs_Time!$B$11:$B$211, 0), MATCH(AH$4, Obs_Time!$D$3:$T$3, 0) )</f>
        <v>0</v>
      </c>
      <c r="AI193" s="61">
        <f t="shared" si="204"/>
        <v>0</v>
      </c>
      <c r="AJ193" s="63">
        <f>INDEX(Obs_Time!$D$11:$T$211,  MATCH($AF193, Obs_Time!$B$11:$B$211, 0), MATCH(AJ$4, Obs_Time!$D$3:$T$3, 0) )</f>
        <v>0</v>
      </c>
      <c r="AK193" s="61">
        <f t="shared" si="205"/>
        <v>0</v>
      </c>
      <c r="AL193" s="63">
        <f>INDEX(Obs_Time!$D$11:$T$211,  MATCH($AF193, Obs_Time!$B$11:$B$211, 0), MATCH(AL$4, Obs_Time!$D$3:$T$3, 0) )</f>
        <v>0</v>
      </c>
      <c r="AM193" s="61">
        <f t="shared" si="206"/>
        <v>0</v>
      </c>
      <c r="AN193" s="63">
        <f>INDEX(Obs_Time!$D$11:$T$211,  MATCH($AF193, Obs_Time!$B$11:$B$211, 0), MATCH(AN$4, Obs_Time!$D$3:$T$3, 0) )</f>
        <v>0</v>
      </c>
      <c r="AO193" s="61">
        <f t="shared" si="207"/>
        <v>0</v>
      </c>
      <c r="AP193" s="63">
        <f>INDEX(Obs_Time!$D$11:$T$211,  MATCH($AF193, Obs_Time!$B$11:$B$211, 0), MATCH(AP$4, Obs_Time!$D$3:$T$3, 0) )</f>
        <v>0</v>
      </c>
      <c r="AQ193" s="61">
        <f t="shared" si="208"/>
        <v>0</v>
      </c>
      <c r="AR193" s="63">
        <f>INDEX(Obs_Time!$D$11:$T$211,  MATCH($AF193, Obs_Time!$B$11:$B$211, 0), MATCH(AR$4, Obs_Time!$D$3:$T$3, 0) )</f>
        <v>0</v>
      </c>
      <c r="AS193" s="61">
        <f t="shared" si="209"/>
        <v>0</v>
      </c>
      <c r="AT193" s="63">
        <f>INDEX(Obs_Time!$D$11:$T$211,  MATCH($AF193, Obs_Time!$B$11:$B$211, 0), MATCH(AT$4, Obs_Time!$D$3:$T$3, 0) )</f>
        <v>0</v>
      </c>
      <c r="AU193" s="61">
        <f t="shared" si="210"/>
        <v>0</v>
      </c>
      <c r="AV193" s="63">
        <f>INDEX(Obs_Time!$D$11:$T$211,  MATCH($AF193, Obs_Time!$B$11:$B$211, 0), MATCH(AV$4, Obs_Time!$D$3:$T$3, 0) )</f>
        <v>0</v>
      </c>
      <c r="AW193" s="61">
        <f t="shared" si="211"/>
        <v>0</v>
      </c>
      <c r="AX193" s="63">
        <f>INDEX(Obs_Time!$D$11:$T$211,  MATCH($AF193, Obs_Time!$B$11:$B$211, 0), MATCH(AX$4, Obs_Time!$D$3:$T$3, 0) )</f>
        <v>0</v>
      </c>
      <c r="AY193" s="61">
        <f t="shared" si="212"/>
        <v>0</v>
      </c>
      <c r="AZ193" s="63">
        <f>INDEX(Obs_Time!$D$11:$T$211,  MATCH($AF193, Obs_Time!$B$11:$B$211, 0), MATCH(AZ$4, Obs_Time!$D$3:$T$3, 0) )</f>
        <v>0</v>
      </c>
      <c r="BA193" s="61">
        <f t="shared" si="213"/>
        <v>0</v>
      </c>
      <c r="BB193" s="63">
        <f>INDEX(Obs_Time!$D$11:$T$211,  MATCH($AF193, Obs_Time!$B$11:$B$211, 0), MATCH(BB$4, Obs_Time!$D$3:$T$3, 0) )</f>
        <v>0</v>
      </c>
      <c r="BC193" s="61">
        <f t="shared" si="214"/>
        <v>0</v>
      </c>
      <c r="BD193" s="63">
        <f>INDEX(Obs_Time!$D$11:$T$211,  MATCH($AF193, Obs_Time!$B$11:$B$211, 0), MATCH(BD$4, Obs_Time!$D$3:$T$3, 0) )</f>
        <v>0</v>
      </c>
      <c r="BF193" s="31">
        <f t="shared" si="215"/>
        <v>368</v>
      </c>
      <c r="BG193" s="31">
        <f t="shared" si="216"/>
        <v>369</v>
      </c>
      <c r="BH193" s="57">
        <f t="shared" si="217"/>
        <v>0</v>
      </c>
      <c r="BI193" s="57">
        <f t="shared" si="218"/>
        <v>0</v>
      </c>
      <c r="BJ193" s="57">
        <f t="shared" si="219"/>
        <v>0</v>
      </c>
      <c r="BK193" s="58">
        <f t="shared" si="220"/>
        <v>0</v>
      </c>
      <c r="BL193" s="57">
        <f t="shared" si="221"/>
        <v>0</v>
      </c>
      <c r="BM193" s="57">
        <f t="shared" si="222"/>
        <v>0</v>
      </c>
      <c r="BN193" s="57">
        <f t="shared" si="223"/>
        <v>0</v>
      </c>
      <c r="BQ193" s="57">
        <f t="shared" si="224"/>
        <v>0</v>
      </c>
      <c r="BR193" s="57">
        <f t="shared" si="225"/>
        <v>0</v>
      </c>
      <c r="BS193" s="57">
        <f t="shared" si="226"/>
        <v>0</v>
      </c>
      <c r="BT193" s="57">
        <f t="shared" si="227"/>
        <v>0</v>
      </c>
      <c r="BU193" s="57">
        <f t="shared" si="228"/>
        <v>0</v>
      </c>
      <c r="BV193" s="57">
        <f t="shared" si="229"/>
        <v>0</v>
      </c>
      <c r="BW193" s="57">
        <f t="shared" si="230"/>
        <v>0</v>
      </c>
      <c r="BX193" s="58">
        <f t="shared" si="231"/>
        <v>0</v>
      </c>
      <c r="BY193" s="57">
        <f t="shared" si="232"/>
        <v>0</v>
      </c>
      <c r="BZ193" s="57">
        <f t="shared" si="233"/>
        <v>0</v>
      </c>
      <c r="CA193" s="58">
        <f t="shared" si="234"/>
        <v>0</v>
      </c>
      <c r="CB193" s="57">
        <f t="shared" si="235"/>
        <v>0</v>
      </c>
      <c r="CC193" s="57">
        <f t="shared" si="236"/>
        <v>0</v>
      </c>
      <c r="CD193" s="57">
        <f t="shared" si="237"/>
        <v>0</v>
      </c>
      <c r="CE193" s="57">
        <f t="shared" si="238"/>
        <v>0</v>
      </c>
      <c r="CF193" s="57">
        <f t="shared" si="239"/>
        <v>0</v>
      </c>
      <c r="CG193" s="57">
        <f t="shared" si="240"/>
        <v>0</v>
      </c>
      <c r="CH193" s="57">
        <f t="shared" si="241"/>
        <v>0</v>
      </c>
      <c r="CI193" s="58">
        <f t="shared" si="242"/>
        <v>0</v>
      </c>
      <c r="CJ193" s="57">
        <f t="shared" si="243"/>
        <v>0</v>
      </c>
      <c r="CL193" s="30">
        <f>Obs_Time!B195</f>
        <v>368</v>
      </c>
      <c r="CM193" s="26">
        <f t="shared" si="249"/>
        <v>369</v>
      </c>
      <c r="CN193" s="20">
        <f t="shared" si="176"/>
        <v>0</v>
      </c>
      <c r="CO193" s="20">
        <f t="shared" si="177"/>
        <v>0</v>
      </c>
      <c r="CP193" s="20">
        <f t="shared" si="178"/>
        <v>0</v>
      </c>
      <c r="CQ193" s="106">
        <f t="shared" si="179"/>
        <v>0</v>
      </c>
      <c r="CR193" s="143"/>
      <c r="CS193" s="20">
        <f t="shared" si="180"/>
        <v>0</v>
      </c>
      <c r="CT193" s="20">
        <f t="shared" si="181"/>
        <v>0</v>
      </c>
      <c r="CW193" s="20">
        <f t="shared" si="182"/>
        <v>0</v>
      </c>
      <c r="CX193" s="20">
        <f t="shared" si="183"/>
        <v>0</v>
      </c>
      <c r="CY193" s="20">
        <f t="shared" si="184"/>
        <v>0</v>
      </c>
      <c r="CZ193" s="20">
        <f t="shared" si="185"/>
        <v>0</v>
      </c>
      <c r="DA193" s="20">
        <f t="shared" si="186"/>
        <v>0</v>
      </c>
      <c r="DB193" s="20">
        <f t="shared" si="187"/>
        <v>0</v>
      </c>
      <c r="DC193" s="20">
        <f t="shared" si="188"/>
        <v>0</v>
      </c>
      <c r="DD193" s="106">
        <f t="shared" si="189"/>
        <v>0</v>
      </c>
      <c r="DE193" s="20">
        <f t="shared" si="190"/>
        <v>0</v>
      </c>
      <c r="DF193" s="20">
        <f t="shared" si="191"/>
        <v>0</v>
      </c>
      <c r="DG193" s="106">
        <f t="shared" si="192"/>
        <v>0</v>
      </c>
      <c r="DH193" s="143"/>
      <c r="DI193" s="20">
        <f t="shared" si="193"/>
        <v>0</v>
      </c>
      <c r="DJ193" s="20">
        <f t="shared" si="194"/>
        <v>0</v>
      </c>
      <c r="DK193" s="20">
        <f t="shared" si="195"/>
        <v>0</v>
      </c>
      <c r="DL193" s="143"/>
      <c r="DM193" s="20">
        <f t="shared" si="196"/>
        <v>0</v>
      </c>
      <c r="DN193" s="20">
        <f t="shared" si="197"/>
        <v>0</v>
      </c>
      <c r="DO193" s="106">
        <f t="shared" si="198"/>
        <v>0</v>
      </c>
      <c r="DP193" s="20">
        <f t="shared" si="199"/>
        <v>0</v>
      </c>
      <c r="DR193" s="31">
        <f t="shared" si="244"/>
        <v>184</v>
      </c>
      <c r="DS193" s="26">
        <f t="shared" si="245"/>
        <v>184.5</v>
      </c>
      <c r="DT193" s="101">
        <f t="shared" si="200"/>
        <v>0</v>
      </c>
      <c r="DU193" s="101">
        <f t="shared" si="201"/>
        <v>0</v>
      </c>
      <c r="DV193" s="101">
        <f t="shared" si="202"/>
        <v>0</v>
      </c>
      <c r="DW193" s="102">
        <f t="shared" si="246"/>
        <v>0.33</v>
      </c>
      <c r="DX193" s="144"/>
      <c r="DY193" s="101">
        <f t="shared" si="247"/>
        <v>0</v>
      </c>
      <c r="DZ193" s="101">
        <f t="shared" si="248"/>
        <v>0</v>
      </c>
      <c r="EB193" s="84">
        <f>MODEL_DATA!B190</f>
        <v>184</v>
      </c>
      <c r="EC193" s="84">
        <f>MODEL_DATA!C190</f>
        <v>0</v>
      </c>
      <c r="ED193" s="84">
        <f>MODEL_DATA!D190</f>
        <v>0</v>
      </c>
      <c r="EE193" s="84">
        <f>MODEL_DATA!E190</f>
        <v>0</v>
      </c>
      <c r="EF193" s="84">
        <f>MODEL_DATA!F190</f>
        <v>0</v>
      </c>
      <c r="EG193" s="84">
        <f>MODEL_DATA!G190</f>
        <v>0</v>
      </c>
      <c r="EH193" s="84">
        <f>MODEL_DATA!H190</f>
        <v>0</v>
      </c>
      <c r="EI193" s="84">
        <f>MODEL_DATA!I190</f>
        <v>0</v>
      </c>
      <c r="EJ193" s="99">
        <f>MODEL_DATA!J190</f>
        <v>0</v>
      </c>
      <c r="EK193" s="84">
        <f>MODEL_DATA!K190</f>
        <v>0</v>
      </c>
      <c r="EL193" s="84">
        <f>MODEL_DATA!L190</f>
        <v>0</v>
      </c>
      <c r="EM193" s="99">
        <f>MODEL_DATA!M190</f>
        <v>0</v>
      </c>
      <c r="EN193" s="84">
        <f>MODEL_DATA!N190</f>
        <v>0</v>
      </c>
      <c r="EO193" s="84">
        <f>MODEL_DATA!O190</f>
        <v>0</v>
      </c>
      <c r="EP193" s="84">
        <f>MODEL_DATA!P190</f>
        <v>0</v>
      </c>
      <c r="EQ193" s="84">
        <f>MODEL_DATA!Q190</f>
        <v>0.33</v>
      </c>
      <c r="ER193" s="84">
        <f>MODEL_DATA!R190</f>
        <v>0.31</v>
      </c>
      <c r="ES193" s="84">
        <f>MODEL_DATA!S190</f>
        <v>0</v>
      </c>
      <c r="ET193" s="84">
        <f>MODEL_DATA!T190</f>
        <v>0</v>
      </c>
      <c r="EU193" s="99">
        <f>MODEL_DATA!U190</f>
        <v>0</v>
      </c>
      <c r="EV193" s="84">
        <f>MODEL_DATA!V190</f>
        <v>0</v>
      </c>
    </row>
    <row r="194" spans="32:152" x14ac:dyDescent="0.25">
      <c r="AF194" s="32">
        <f t="shared" si="250"/>
        <v>368</v>
      </c>
      <c r="AG194" s="61">
        <f t="shared" si="203"/>
        <v>0</v>
      </c>
      <c r="AH194" s="63">
        <f>INDEX(Obs_Time!$D$11:$T$211,  MATCH($AF194, Obs_Time!$B$11:$B$211, 0), MATCH(AH$4, Obs_Time!$D$3:$T$3, 0) )</f>
        <v>0</v>
      </c>
      <c r="AI194" s="61">
        <f t="shared" si="204"/>
        <v>0</v>
      </c>
      <c r="AJ194" s="63">
        <f>INDEX(Obs_Time!$D$11:$T$211,  MATCH($AF194, Obs_Time!$B$11:$B$211, 0), MATCH(AJ$4, Obs_Time!$D$3:$T$3, 0) )</f>
        <v>0</v>
      </c>
      <c r="AK194" s="61">
        <f t="shared" si="205"/>
        <v>0</v>
      </c>
      <c r="AL194" s="63">
        <f>INDEX(Obs_Time!$D$11:$T$211,  MATCH($AF194, Obs_Time!$B$11:$B$211, 0), MATCH(AL$4, Obs_Time!$D$3:$T$3, 0) )</f>
        <v>0</v>
      </c>
      <c r="AM194" s="61">
        <f t="shared" si="206"/>
        <v>0</v>
      </c>
      <c r="AN194" s="63">
        <f>INDEX(Obs_Time!$D$11:$T$211,  MATCH($AF194, Obs_Time!$B$11:$B$211, 0), MATCH(AN$4, Obs_Time!$D$3:$T$3, 0) )</f>
        <v>0</v>
      </c>
      <c r="AO194" s="61">
        <f t="shared" si="207"/>
        <v>0</v>
      </c>
      <c r="AP194" s="63">
        <f>INDEX(Obs_Time!$D$11:$T$211,  MATCH($AF194, Obs_Time!$B$11:$B$211, 0), MATCH(AP$4, Obs_Time!$D$3:$T$3, 0) )</f>
        <v>0</v>
      </c>
      <c r="AQ194" s="61">
        <f t="shared" si="208"/>
        <v>0</v>
      </c>
      <c r="AR194" s="63">
        <f>INDEX(Obs_Time!$D$11:$T$211,  MATCH($AF194, Obs_Time!$B$11:$B$211, 0), MATCH(AR$4, Obs_Time!$D$3:$T$3, 0) )</f>
        <v>0</v>
      </c>
      <c r="AS194" s="61">
        <f t="shared" si="209"/>
        <v>0</v>
      </c>
      <c r="AT194" s="63">
        <f>INDEX(Obs_Time!$D$11:$T$211,  MATCH($AF194, Obs_Time!$B$11:$B$211, 0), MATCH(AT$4, Obs_Time!$D$3:$T$3, 0) )</f>
        <v>0</v>
      </c>
      <c r="AU194" s="61">
        <f t="shared" si="210"/>
        <v>0</v>
      </c>
      <c r="AV194" s="63">
        <f>INDEX(Obs_Time!$D$11:$T$211,  MATCH($AF194, Obs_Time!$B$11:$B$211, 0), MATCH(AV$4, Obs_Time!$D$3:$T$3, 0) )</f>
        <v>0</v>
      </c>
      <c r="AW194" s="61">
        <f t="shared" si="211"/>
        <v>0</v>
      </c>
      <c r="AX194" s="63">
        <f>INDEX(Obs_Time!$D$11:$T$211,  MATCH($AF194, Obs_Time!$B$11:$B$211, 0), MATCH(AX$4, Obs_Time!$D$3:$T$3, 0) )</f>
        <v>0</v>
      </c>
      <c r="AY194" s="61">
        <f t="shared" si="212"/>
        <v>0</v>
      </c>
      <c r="AZ194" s="63">
        <f>INDEX(Obs_Time!$D$11:$T$211,  MATCH($AF194, Obs_Time!$B$11:$B$211, 0), MATCH(AZ$4, Obs_Time!$D$3:$T$3, 0) )</f>
        <v>0</v>
      </c>
      <c r="BA194" s="61">
        <f t="shared" si="213"/>
        <v>0</v>
      </c>
      <c r="BB194" s="63">
        <f>INDEX(Obs_Time!$D$11:$T$211,  MATCH($AF194, Obs_Time!$B$11:$B$211, 0), MATCH(BB$4, Obs_Time!$D$3:$T$3, 0) )</f>
        <v>0</v>
      </c>
      <c r="BC194" s="61">
        <f t="shared" si="214"/>
        <v>0</v>
      </c>
      <c r="BD194" s="63">
        <f>INDEX(Obs_Time!$D$11:$T$211,  MATCH($AF194, Obs_Time!$B$11:$B$211, 0), MATCH(BD$4, Obs_Time!$D$3:$T$3, 0) )</f>
        <v>0</v>
      </c>
      <c r="BF194" s="31">
        <f t="shared" si="215"/>
        <v>370</v>
      </c>
      <c r="BG194" s="31">
        <f t="shared" si="216"/>
        <v>371</v>
      </c>
      <c r="BH194" s="57">
        <f t="shared" si="217"/>
        <v>0</v>
      </c>
      <c r="BI194" s="57">
        <f t="shared" si="218"/>
        <v>0</v>
      </c>
      <c r="BJ194" s="57">
        <f t="shared" si="219"/>
        <v>0</v>
      </c>
      <c r="BK194" s="58">
        <f t="shared" si="220"/>
        <v>0</v>
      </c>
      <c r="BL194" s="57">
        <f t="shared" si="221"/>
        <v>0</v>
      </c>
      <c r="BM194" s="57">
        <f t="shared" si="222"/>
        <v>0</v>
      </c>
      <c r="BN194" s="57">
        <f t="shared" si="223"/>
        <v>0</v>
      </c>
      <c r="BQ194" s="57">
        <f t="shared" si="224"/>
        <v>0</v>
      </c>
      <c r="BR194" s="57">
        <f t="shared" si="225"/>
        <v>0</v>
      </c>
      <c r="BS194" s="57">
        <f t="shared" si="226"/>
        <v>0</v>
      </c>
      <c r="BT194" s="57">
        <f t="shared" si="227"/>
        <v>0</v>
      </c>
      <c r="BU194" s="57">
        <f t="shared" si="228"/>
        <v>0</v>
      </c>
      <c r="BV194" s="57">
        <f t="shared" si="229"/>
        <v>0</v>
      </c>
      <c r="BW194" s="57">
        <f t="shared" si="230"/>
        <v>0</v>
      </c>
      <c r="BX194" s="58">
        <f t="shared" si="231"/>
        <v>0</v>
      </c>
      <c r="BY194" s="57">
        <f t="shared" si="232"/>
        <v>0</v>
      </c>
      <c r="BZ194" s="57">
        <f t="shared" si="233"/>
        <v>0</v>
      </c>
      <c r="CA194" s="58">
        <f t="shared" si="234"/>
        <v>0</v>
      </c>
      <c r="CB194" s="57">
        <f t="shared" si="235"/>
        <v>0</v>
      </c>
      <c r="CC194" s="57">
        <f t="shared" si="236"/>
        <v>0</v>
      </c>
      <c r="CD194" s="57">
        <f t="shared" si="237"/>
        <v>0</v>
      </c>
      <c r="CE194" s="57">
        <f t="shared" si="238"/>
        <v>0</v>
      </c>
      <c r="CF194" s="57">
        <f t="shared" si="239"/>
        <v>0</v>
      </c>
      <c r="CG194" s="57">
        <f t="shared" si="240"/>
        <v>0</v>
      </c>
      <c r="CH194" s="57">
        <f t="shared" si="241"/>
        <v>0</v>
      </c>
      <c r="CI194" s="58">
        <f t="shared" si="242"/>
        <v>0</v>
      </c>
      <c r="CJ194" s="57">
        <f t="shared" si="243"/>
        <v>0</v>
      </c>
      <c r="CL194" s="30">
        <f>Obs_Time!B196</f>
        <v>370</v>
      </c>
      <c r="CM194" s="26">
        <f t="shared" si="249"/>
        <v>371</v>
      </c>
      <c r="CN194" s="20">
        <f t="shared" si="176"/>
        <v>0</v>
      </c>
      <c r="CO194" s="20">
        <f t="shared" si="177"/>
        <v>0</v>
      </c>
      <c r="CP194" s="20">
        <f t="shared" si="178"/>
        <v>0</v>
      </c>
      <c r="CQ194" s="106">
        <f t="shared" si="179"/>
        <v>0</v>
      </c>
      <c r="CR194" s="143"/>
      <c r="CS194" s="20">
        <f t="shared" si="180"/>
        <v>0</v>
      </c>
      <c r="CT194" s="20">
        <f t="shared" si="181"/>
        <v>0</v>
      </c>
      <c r="CW194" s="20">
        <f t="shared" si="182"/>
        <v>0</v>
      </c>
      <c r="CX194" s="20">
        <f t="shared" si="183"/>
        <v>0</v>
      </c>
      <c r="CY194" s="20">
        <f t="shared" si="184"/>
        <v>0</v>
      </c>
      <c r="CZ194" s="20">
        <f t="shared" si="185"/>
        <v>0</v>
      </c>
      <c r="DA194" s="20">
        <f t="shared" si="186"/>
        <v>0</v>
      </c>
      <c r="DB194" s="20">
        <f t="shared" si="187"/>
        <v>0</v>
      </c>
      <c r="DC194" s="20">
        <f t="shared" si="188"/>
        <v>0</v>
      </c>
      <c r="DD194" s="106">
        <f t="shared" si="189"/>
        <v>0</v>
      </c>
      <c r="DE194" s="20">
        <f t="shared" si="190"/>
        <v>0</v>
      </c>
      <c r="DF194" s="20">
        <f t="shared" si="191"/>
        <v>0</v>
      </c>
      <c r="DG194" s="106">
        <f t="shared" si="192"/>
        <v>0</v>
      </c>
      <c r="DH194" s="143"/>
      <c r="DI194" s="20">
        <f t="shared" si="193"/>
        <v>0</v>
      </c>
      <c r="DJ194" s="20">
        <f t="shared" si="194"/>
        <v>0</v>
      </c>
      <c r="DK194" s="20">
        <f t="shared" si="195"/>
        <v>0</v>
      </c>
      <c r="DL194" s="143"/>
      <c r="DM194" s="20">
        <f t="shared" si="196"/>
        <v>0</v>
      </c>
      <c r="DN194" s="20">
        <f t="shared" si="197"/>
        <v>0</v>
      </c>
      <c r="DO194" s="106">
        <f t="shared" si="198"/>
        <v>0</v>
      </c>
      <c r="DP194" s="20">
        <f t="shared" si="199"/>
        <v>0</v>
      </c>
      <c r="DR194" s="31">
        <f t="shared" si="244"/>
        <v>185</v>
      </c>
      <c r="DS194" s="26">
        <f t="shared" si="245"/>
        <v>185.5</v>
      </c>
      <c r="DT194" s="101">
        <f t="shared" si="200"/>
        <v>0</v>
      </c>
      <c r="DU194" s="101">
        <f t="shared" si="201"/>
        <v>0</v>
      </c>
      <c r="DV194" s="101">
        <f t="shared" si="202"/>
        <v>0</v>
      </c>
      <c r="DW194" s="102">
        <f t="shared" si="246"/>
        <v>0.17</v>
      </c>
      <c r="DX194" s="144"/>
      <c r="DY194" s="101">
        <f t="shared" si="247"/>
        <v>0</v>
      </c>
      <c r="DZ194" s="101">
        <f t="shared" si="248"/>
        <v>0</v>
      </c>
      <c r="EB194" s="84">
        <f>MODEL_DATA!B191</f>
        <v>185</v>
      </c>
      <c r="EC194" s="84">
        <f>MODEL_DATA!C191</f>
        <v>0</v>
      </c>
      <c r="ED194" s="84">
        <f>MODEL_DATA!D191</f>
        <v>0</v>
      </c>
      <c r="EE194" s="84">
        <f>MODEL_DATA!E191</f>
        <v>0</v>
      </c>
      <c r="EF194" s="84">
        <f>MODEL_DATA!F191</f>
        <v>0</v>
      </c>
      <c r="EG194" s="84">
        <f>MODEL_DATA!G191</f>
        <v>0</v>
      </c>
      <c r="EH194" s="84">
        <f>MODEL_DATA!H191</f>
        <v>0</v>
      </c>
      <c r="EI194" s="84">
        <f>MODEL_DATA!I191</f>
        <v>0</v>
      </c>
      <c r="EJ194" s="99">
        <f>MODEL_DATA!J191</f>
        <v>0</v>
      </c>
      <c r="EK194" s="84">
        <f>MODEL_DATA!K191</f>
        <v>0</v>
      </c>
      <c r="EL194" s="84">
        <f>MODEL_DATA!L191</f>
        <v>0</v>
      </c>
      <c r="EM194" s="99">
        <f>MODEL_DATA!M191</f>
        <v>0</v>
      </c>
      <c r="EN194" s="84">
        <f>MODEL_DATA!N191</f>
        <v>0</v>
      </c>
      <c r="EO194" s="84">
        <f>MODEL_DATA!O191</f>
        <v>0</v>
      </c>
      <c r="EP194" s="84">
        <f>MODEL_DATA!P191</f>
        <v>0</v>
      </c>
      <c r="EQ194" s="84">
        <f>MODEL_DATA!Q191</f>
        <v>0.17</v>
      </c>
      <c r="ER194" s="84">
        <f>MODEL_DATA!R191</f>
        <v>0.11</v>
      </c>
      <c r="ES194" s="84">
        <f>MODEL_DATA!S191</f>
        <v>0</v>
      </c>
      <c r="ET194" s="84">
        <f>MODEL_DATA!T191</f>
        <v>0</v>
      </c>
      <c r="EU194" s="99">
        <f>MODEL_DATA!U191</f>
        <v>0</v>
      </c>
      <c r="EV194" s="84">
        <f>MODEL_DATA!V191</f>
        <v>0</v>
      </c>
    </row>
    <row r="195" spans="32:152" x14ac:dyDescent="0.25">
      <c r="AF195" s="32">
        <f t="shared" si="250"/>
        <v>370</v>
      </c>
      <c r="AG195" s="61">
        <f t="shared" si="203"/>
        <v>0</v>
      </c>
      <c r="AH195" s="63">
        <f>INDEX(Obs_Time!$D$11:$T$211,  MATCH($AF195, Obs_Time!$B$11:$B$211, 0), MATCH(AH$4, Obs_Time!$D$3:$T$3, 0) )</f>
        <v>0</v>
      </c>
      <c r="AI195" s="61">
        <f t="shared" si="204"/>
        <v>0</v>
      </c>
      <c r="AJ195" s="63">
        <f>INDEX(Obs_Time!$D$11:$T$211,  MATCH($AF195, Obs_Time!$B$11:$B$211, 0), MATCH(AJ$4, Obs_Time!$D$3:$T$3, 0) )</f>
        <v>0</v>
      </c>
      <c r="AK195" s="61">
        <f t="shared" si="205"/>
        <v>0</v>
      </c>
      <c r="AL195" s="63">
        <f>INDEX(Obs_Time!$D$11:$T$211,  MATCH($AF195, Obs_Time!$B$11:$B$211, 0), MATCH(AL$4, Obs_Time!$D$3:$T$3, 0) )</f>
        <v>0</v>
      </c>
      <c r="AM195" s="61">
        <f t="shared" si="206"/>
        <v>0</v>
      </c>
      <c r="AN195" s="63">
        <f>INDEX(Obs_Time!$D$11:$T$211,  MATCH($AF195, Obs_Time!$B$11:$B$211, 0), MATCH(AN$4, Obs_Time!$D$3:$T$3, 0) )</f>
        <v>0</v>
      </c>
      <c r="AO195" s="61">
        <f t="shared" si="207"/>
        <v>0</v>
      </c>
      <c r="AP195" s="63">
        <f>INDEX(Obs_Time!$D$11:$T$211,  MATCH($AF195, Obs_Time!$B$11:$B$211, 0), MATCH(AP$4, Obs_Time!$D$3:$T$3, 0) )</f>
        <v>0</v>
      </c>
      <c r="AQ195" s="61">
        <f t="shared" si="208"/>
        <v>0</v>
      </c>
      <c r="AR195" s="63">
        <f>INDEX(Obs_Time!$D$11:$T$211,  MATCH($AF195, Obs_Time!$B$11:$B$211, 0), MATCH(AR$4, Obs_Time!$D$3:$T$3, 0) )</f>
        <v>0</v>
      </c>
      <c r="AS195" s="61">
        <f t="shared" si="209"/>
        <v>0</v>
      </c>
      <c r="AT195" s="63">
        <f>INDEX(Obs_Time!$D$11:$T$211,  MATCH($AF195, Obs_Time!$B$11:$B$211, 0), MATCH(AT$4, Obs_Time!$D$3:$T$3, 0) )</f>
        <v>0</v>
      </c>
      <c r="AU195" s="61">
        <f t="shared" si="210"/>
        <v>0</v>
      </c>
      <c r="AV195" s="63">
        <f>INDEX(Obs_Time!$D$11:$T$211,  MATCH($AF195, Obs_Time!$B$11:$B$211, 0), MATCH(AV$4, Obs_Time!$D$3:$T$3, 0) )</f>
        <v>0</v>
      </c>
      <c r="AW195" s="61">
        <f t="shared" si="211"/>
        <v>0</v>
      </c>
      <c r="AX195" s="63">
        <f>INDEX(Obs_Time!$D$11:$T$211,  MATCH($AF195, Obs_Time!$B$11:$B$211, 0), MATCH(AX$4, Obs_Time!$D$3:$T$3, 0) )</f>
        <v>0</v>
      </c>
      <c r="AY195" s="61">
        <f t="shared" si="212"/>
        <v>0</v>
      </c>
      <c r="AZ195" s="63">
        <f>INDEX(Obs_Time!$D$11:$T$211,  MATCH($AF195, Obs_Time!$B$11:$B$211, 0), MATCH(AZ$4, Obs_Time!$D$3:$T$3, 0) )</f>
        <v>0</v>
      </c>
      <c r="BA195" s="61">
        <f t="shared" si="213"/>
        <v>0</v>
      </c>
      <c r="BB195" s="63">
        <f>INDEX(Obs_Time!$D$11:$T$211,  MATCH($AF195, Obs_Time!$B$11:$B$211, 0), MATCH(BB$4, Obs_Time!$D$3:$T$3, 0) )</f>
        <v>0</v>
      </c>
      <c r="BC195" s="61">
        <f t="shared" si="214"/>
        <v>0</v>
      </c>
      <c r="BD195" s="63">
        <f>INDEX(Obs_Time!$D$11:$T$211,  MATCH($AF195, Obs_Time!$B$11:$B$211, 0), MATCH(BD$4, Obs_Time!$D$3:$T$3, 0) )</f>
        <v>0</v>
      </c>
      <c r="BF195" s="31">
        <f t="shared" si="215"/>
        <v>372</v>
      </c>
      <c r="BG195" s="31">
        <f t="shared" si="216"/>
        <v>373</v>
      </c>
      <c r="BH195" s="57">
        <f t="shared" si="217"/>
        <v>0</v>
      </c>
      <c r="BI195" s="57">
        <f t="shared" si="218"/>
        <v>0</v>
      </c>
      <c r="BJ195" s="57">
        <f t="shared" si="219"/>
        <v>0</v>
      </c>
      <c r="BK195" s="58">
        <f t="shared" si="220"/>
        <v>0</v>
      </c>
      <c r="BL195" s="57">
        <f t="shared" si="221"/>
        <v>0</v>
      </c>
      <c r="BM195" s="57">
        <f t="shared" si="222"/>
        <v>0</v>
      </c>
      <c r="BN195" s="57">
        <f t="shared" si="223"/>
        <v>0</v>
      </c>
      <c r="BQ195" s="57">
        <f t="shared" si="224"/>
        <v>0</v>
      </c>
      <c r="BR195" s="57">
        <f t="shared" si="225"/>
        <v>0</v>
      </c>
      <c r="BS195" s="57">
        <f t="shared" si="226"/>
        <v>0</v>
      </c>
      <c r="BT195" s="57">
        <f t="shared" si="227"/>
        <v>0</v>
      </c>
      <c r="BU195" s="57">
        <f t="shared" si="228"/>
        <v>0</v>
      </c>
      <c r="BV195" s="57">
        <f t="shared" si="229"/>
        <v>0</v>
      </c>
      <c r="BW195" s="57">
        <f t="shared" si="230"/>
        <v>0</v>
      </c>
      <c r="BX195" s="58">
        <f t="shared" si="231"/>
        <v>0</v>
      </c>
      <c r="BY195" s="57">
        <f t="shared" si="232"/>
        <v>0</v>
      </c>
      <c r="BZ195" s="57">
        <f t="shared" si="233"/>
        <v>0</v>
      </c>
      <c r="CA195" s="58">
        <f t="shared" si="234"/>
        <v>0</v>
      </c>
      <c r="CB195" s="57">
        <f t="shared" si="235"/>
        <v>0</v>
      </c>
      <c r="CC195" s="57">
        <f t="shared" si="236"/>
        <v>0</v>
      </c>
      <c r="CD195" s="57">
        <f t="shared" si="237"/>
        <v>0</v>
      </c>
      <c r="CE195" s="57">
        <f t="shared" si="238"/>
        <v>0</v>
      </c>
      <c r="CF195" s="57">
        <f t="shared" si="239"/>
        <v>0</v>
      </c>
      <c r="CG195" s="57">
        <f t="shared" si="240"/>
        <v>0</v>
      </c>
      <c r="CH195" s="57">
        <f t="shared" si="241"/>
        <v>0</v>
      </c>
      <c r="CI195" s="58">
        <f t="shared" si="242"/>
        <v>0</v>
      </c>
      <c r="CJ195" s="57">
        <f t="shared" si="243"/>
        <v>0</v>
      </c>
      <c r="CL195" s="30">
        <f>Obs_Time!B197</f>
        <v>372</v>
      </c>
      <c r="CM195" s="26">
        <f t="shared" si="249"/>
        <v>373</v>
      </c>
      <c r="CN195" s="20">
        <f t="shared" si="176"/>
        <v>0</v>
      </c>
      <c r="CO195" s="20">
        <f t="shared" si="177"/>
        <v>0</v>
      </c>
      <c r="CP195" s="20">
        <f t="shared" si="178"/>
        <v>0</v>
      </c>
      <c r="CQ195" s="106">
        <f t="shared" si="179"/>
        <v>0</v>
      </c>
      <c r="CR195" s="143"/>
      <c r="CS195" s="20">
        <f t="shared" si="180"/>
        <v>0</v>
      </c>
      <c r="CT195" s="20">
        <f t="shared" si="181"/>
        <v>0</v>
      </c>
      <c r="CW195" s="20">
        <f t="shared" si="182"/>
        <v>0</v>
      </c>
      <c r="CX195" s="20">
        <f t="shared" si="183"/>
        <v>0</v>
      </c>
      <c r="CY195" s="20">
        <f t="shared" si="184"/>
        <v>0</v>
      </c>
      <c r="CZ195" s="20">
        <f t="shared" si="185"/>
        <v>0</v>
      </c>
      <c r="DA195" s="20">
        <f t="shared" si="186"/>
        <v>0</v>
      </c>
      <c r="DB195" s="20">
        <f t="shared" si="187"/>
        <v>0</v>
      </c>
      <c r="DC195" s="20">
        <f t="shared" si="188"/>
        <v>0</v>
      </c>
      <c r="DD195" s="106">
        <f t="shared" si="189"/>
        <v>0</v>
      </c>
      <c r="DE195" s="20">
        <f t="shared" si="190"/>
        <v>0</v>
      </c>
      <c r="DF195" s="20">
        <f t="shared" si="191"/>
        <v>0</v>
      </c>
      <c r="DG195" s="106">
        <f t="shared" si="192"/>
        <v>0</v>
      </c>
      <c r="DH195" s="143"/>
      <c r="DI195" s="20">
        <f t="shared" si="193"/>
        <v>0</v>
      </c>
      <c r="DJ195" s="20">
        <f t="shared" si="194"/>
        <v>0</v>
      </c>
      <c r="DK195" s="20">
        <f t="shared" si="195"/>
        <v>0</v>
      </c>
      <c r="DL195" s="143"/>
      <c r="DM195" s="20">
        <f t="shared" si="196"/>
        <v>0</v>
      </c>
      <c r="DN195" s="20">
        <f t="shared" si="197"/>
        <v>0</v>
      </c>
      <c r="DO195" s="106">
        <f t="shared" si="198"/>
        <v>0</v>
      </c>
      <c r="DP195" s="20">
        <f t="shared" si="199"/>
        <v>0</v>
      </c>
      <c r="DR195" s="31">
        <f t="shared" si="244"/>
        <v>186</v>
      </c>
      <c r="DS195" s="26">
        <f t="shared" si="245"/>
        <v>186.5</v>
      </c>
      <c r="DT195" s="101">
        <f t="shared" si="200"/>
        <v>0</v>
      </c>
      <c r="DU195" s="101">
        <f t="shared" si="201"/>
        <v>0</v>
      </c>
      <c r="DV195" s="101">
        <f t="shared" si="202"/>
        <v>0</v>
      </c>
      <c r="DW195" s="102">
        <f t="shared" si="246"/>
        <v>0.15</v>
      </c>
      <c r="DX195" s="144"/>
      <c r="DY195" s="101">
        <f t="shared" si="247"/>
        <v>0</v>
      </c>
      <c r="DZ195" s="101">
        <f t="shared" si="248"/>
        <v>0</v>
      </c>
      <c r="EB195" s="84">
        <f>MODEL_DATA!B192</f>
        <v>186</v>
      </c>
      <c r="EC195" s="84">
        <f>MODEL_DATA!C192</f>
        <v>0</v>
      </c>
      <c r="ED195" s="84">
        <f>MODEL_DATA!D192</f>
        <v>0</v>
      </c>
      <c r="EE195" s="84">
        <f>MODEL_DATA!E192</f>
        <v>0</v>
      </c>
      <c r="EF195" s="84">
        <f>MODEL_DATA!F192</f>
        <v>0</v>
      </c>
      <c r="EG195" s="84">
        <f>MODEL_DATA!G192</f>
        <v>0</v>
      </c>
      <c r="EH195" s="84">
        <f>MODEL_DATA!H192</f>
        <v>0</v>
      </c>
      <c r="EI195" s="84">
        <f>MODEL_DATA!I192</f>
        <v>0</v>
      </c>
      <c r="EJ195" s="99">
        <f>MODEL_DATA!J192</f>
        <v>0</v>
      </c>
      <c r="EK195" s="84">
        <f>MODEL_DATA!K192</f>
        <v>0</v>
      </c>
      <c r="EL195" s="84">
        <f>MODEL_DATA!L192</f>
        <v>0</v>
      </c>
      <c r="EM195" s="99">
        <f>MODEL_DATA!M192</f>
        <v>0</v>
      </c>
      <c r="EN195" s="84">
        <f>MODEL_DATA!N192</f>
        <v>0</v>
      </c>
      <c r="EO195" s="84">
        <f>MODEL_DATA!O192</f>
        <v>0</v>
      </c>
      <c r="EP195" s="84">
        <f>MODEL_DATA!P192</f>
        <v>0</v>
      </c>
      <c r="EQ195" s="84">
        <f>MODEL_DATA!Q192</f>
        <v>0.15</v>
      </c>
      <c r="ER195" s="84">
        <f>MODEL_DATA!R192</f>
        <v>0.05</v>
      </c>
      <c r="ES195" s="84">
        <f>MODEL_DATA!S192</f>
        <v>0</v>
      </c>
      <c r="ET195" s="84">
        <f>MODEL_DATA!T192</f>
        <v>0</v>
      </c>
      <c r="EU195" s="99">
        <f>MODEL_DATA!U192</f>
        <v>0</v>
      </c>
      <c r="EV195" s="84">
        <f>MODEL_DATA!V192</f>
        <v>0</v>
      </c>
    </row>
    <row r="196" spans="32:152" x14ac:dyDescent="0.25">
      <c r="AF196" s="32">
        <f t="shared" si="250"/>
        <v>372</v>
      </c>
      <c r="AG196" s="61">
        <f t="shared" si="203"/>
        <v>0</v>
      </c>
      <c r="AH196" s="63">
        <f>INDEX(Obs_Time!$D$11:$T$211,  MATCH($AF196, Obs_Time!$B$11:$B$211, 0), MATCH(AH$4, Obs_Time!$D$3:$T$3, 0) )</f>
        <v>0</v>
      </c>
      <c r="AI196" s="61">
        <f t="shared" si="204"/>
        <v>0</v>
      </c>
      <c r="AJ196" s="63">
        <f>INDEX(Obs_Time!$D$11:$T$211,  MATCH($AF196, Obs_Time!$B$11:$B$211, 0), MATCH(AJ$4, Obs_Time!$D$3:$T$3, 0) )</f>
        <v>0</v>
      </c>
      <c r="AK196" s="61">
        <f t="shared" si="205"/>
        <v>0</v>
      </c>
      <c r="AL196" s="63">
        <f>INDEX(Obs_Time!$D$11:$T$211,  MATCH($AF196, Obs_Time!$B$11:$B$211, 0), MATCH(AL$4, Obs_Time!$D$3:$T$3, 0) )</f>
        <v>0</v>
      </c>
      <c r="AM196" s="61">
        <f t="shared" si="206"/>
        <v>0</v>
      </c>
      <c r="AN196" s="63">
        <f>INDEX(Obs_Time!$D$11:$T$211,  MATCH($AF196, Obs_Time!$B$11:$B$211, 0), MATCH(AN$4, Obs_Time!$D$3:$T$3, 0) )</f>
        <v>0</v>
      </c>
      <c r="AO196" s="61">
        <f t="shared" si="207"/>
        <v>0</v>
      </c>
      <c r="AP196" s="63">
        <f>INDEX(Obs_Time!$D$11:$T$211,  MATCH($AF196, Obs_Time!$B$11:$B$211, 0), MATCH(AP$4, Obs_Time!$D$3:$T$3, 0) )</f>
        <v>0</v>
      </c>
      <c r="AQ196" s="61">
        <f t="shared" si="208"/>
        <v>0</v>
      </c>
      <c r="AR196" s="63">
        <f>INDEX(Obs_Time!$D$11:$T$211,  MATCH($AF196, Obs_Time!$B$11:$B$211, 0), MATCH(AR$4, Obs_Time!$D$3:$T$3, 0) )</f>
        <v>0</v>
      </c>
      <c r="AS196" s="61">
        <f t="shared" si="209"/>
        <v>0</v>
      </c>
      <c r="AT196" s="63">
        <f>INDEX(Obs_Time!$D$11:$T$211,  MATCH($AF196, Obs_Time!$B$11:$B$211, 0), MATCH(AT$4, Obs_Time!$D$3:$T$3, 0) )</f>
        <v>0</v>
      </c>
      <c r="AU196" s="61">
        <f t="shared" si="210"/>
        <v>0</v>
      </c>
      <c r="AV196" s="63">
        <f>INDEX(Obs_Time!$D$11:$T$211,  MATCH($AF196, Obs_Time!$B$11:$B$211, 0), MATCH(AV$4, Obs_Time!$D$3:$T$3, 0) )</f>
        <v>0</v>
      </c>
      <c r="AW196" s="61">
        <f t="shared" si="211"/>
        <v>0</v>
      </c>
      <c r="AX196" s="63">
        <f>INDEX(Obs_Time!$D$11:$T$211,  MATCH($AF196, Obs_Time!$B$11:$B$211, 0), MATCH(AX$4, Obs_Time!$D$3:$T$3, 0) )</f>
        <v>0</v>
      </c>
      <c r="AY196" s="61">
        <f t="shared" si="212"/>
        <v>0</v>
      </c>
      <c r="AZ196" s="63">
        <f>INDEX(Obs_Time!$D$11:$T$211,  MATCH($AF196, Obs_Time!$B$11:$B$211, 0), MATCH(AZ$4, Obs_Time!$D$3:$T$3, 0) )</f>
        <v>0</v>
      </c>
      <c r="BA196" s="61">
        <f t="shared" si="213"/>
        <v>0</v>
      </c>
      <c r="BB196" s="63">
        <f>INDEX(Obs_Time!$D$11:$T$211,  MATCH($AF196, Obs_Time!$B$11:$B$211, 0), MATCH(BB$4, Obs_Time!$D$3:$T$3, 0) )</f>
        <v>0</v>
      </c>
      <c r="BC196" s="61">
        <f t="shared" si="214"/>
        <v>0</v>
      </c>
      <c r="BD196" s="63">
        <f>INDEX(Obs_Time!$D$11:$T$211,  MATCH($AF196, Obs_Time!$B$11:$B$211, 0), MATCH(BD$4, Obs_Time!$D$3:$T$3, 0) )</f>
        <v>0</v>
      </c>
      <c r="BF196" s="31">
        <f t="shared" si="215"/>
        <v>374</v>
      </c>
      <c r="BG196" s="31">
        <f t="shared" si="216"/>
        <v>375</v>
      </c>
      <c r="BH196" s="57">
        <f t="shared" si="217"/>
        <v>0</v>
      </c>
      <c r="BI196" s="57">
        <f t="shared" si="218"/>
        <v>0</v>
      </c>
      <c r="BJ196" s="57">
        <f t="shared" si="219"/>
        <v>0</v>
      </c>
      <c r="BK196" s="58">
        <f t="shared" si="220"/>
        <v>0</v>
      </c>
      <c r="BL196" s="57">
        <f t="shared" si="221"/>
        <v>0</v>
      </c>
      <c r="BM196" s="57">
        <f t="shared" si="222"/>
        <v>0</v>
      </c>
      <c r="BN196" s="57">
        <f t="shared" si="223"/>
        <v>0</v>
      </c>
      <c r="BQ196" s="57">
        <f t="shared" si="224"/>
        <v>0</v>
      </c>
      <c r="BR196" s="57">
        <f t="shared" si="225"/>
        <v>0</v>
      </c>
      <c r="BS196" s="57">
        <f t="shared" si="226"/>
        <v>0</v>
      </c>
      <c r="BT196" s="57">
        <f t="shared" si="227"/>
        <v>0</v>
      </c>
      <c r="BU196" s="57">
        <f t="shared" si="228"/>
        <v>0</v>
      </c>
      <c r="BV196" s="57">
        <f t="shared" si="229"/>
        <v>0</v>
      </c>
      <c r="BW196" s="57">
        <f t="shared" si="230"/>
        <v>0</v>
      </c>
      <c r="BX196" s="58">
        <f t="shared" si="231"/>
        <v>0</v>
      </c>
      <c r="BY196" s="57">
        <f t="shared" si="232"/>
        <v>0</v>
      </c>
      <c r="BZ196" s="57">
        <f t="shared" si="233"/>
        <v>0</v>
      </c>
      <c r="CA196" s="58">
        <f t="shared" si="234"/>
        <v>0</v>
      </c>
      <c r="CB196" s="57">
        <f t="shared" si="235"/>
        <v>0</v>
      </c>
      <c r="CC196" s="57">
        <f t="shared" si="236"/>
        <v>0</v>
      </c>
      <c r="CD196" s="57">
        <f t="shared" si="237"/>
        <v>0</v>
      </c>
      <c r="CE196" s="57">
        <f t="shared" si="238"/>
        <v>0</v>
      </c>
      <c r="CF196" s="57">
        <f t="shared" si="239"/>
        <v>0</v>
      </c>
      <c r="CG196" s="57">
        <f t="shared" si="240"/>
        <v>0</v>
      </c>
      <c r="CH196" s="57">
        <f t="shared" si="241"/>
        <v>0</v>
      </c>
      <c r="CI196" s="58">
        <f t="shared" si="242"/>
        <v>0</v>
      </c>
      <c r="CJ196" s="57">
        <f t="shared" si="243"/>
        <v>0</v>
      </c>
      <c r="CL196" s="30">
        <f>Obs_Time!B198</f>
        <v>374</v>
      </c>
      <c r="CM196" s="26">
        <f t="shared" si="249"/>
        <v>375</v>
      </c>
      <c r="CN196" s="20">
        <f t="shared" si="176"/>
        <v>0</v>
      </c>
      <c r="CO196" s="20">
        <f t="shared" si="177"/>
        <v>0</v>
      </c>
      <c r="CP196" s="20">
        <f t="shared" si="178"/>
        <v>0</v>
      </c>
      <c r="CQ196" s="106">
        <f t="shared" si="179"/>
        <v>0</v>
      </c>
      <c r="CR196" s="143"/>
      <c r="CS196" s="20">
        <f t="shared" si="180"/>
        <v>0</v>
      </c>
      <c r="CT196" s="20">
        <f t="shared" si="181"/>
        <v>0</v>
      </c>
      <c r="CW196" s="20">
        <f t="shared" si="182"/>
        <v>0</v>
      </c>
      <c r="CX196" s="20">
        <f t="shared" si="183"/>
        <v>0</v>
      </c>
      <c r="CY196" s="20">
        <f t="shared" si="184"/>
        <v>0</v>
      </c>
      <c r="CZ196" s="20">
        <f t="shared" si="185"/>
        <v>0</v>
      </c>
      <c r="DA196" s="20">
        <f t="shared" si="186"/>
        <v>0</v>
      </c>
      <c r="DB196" s="20">
        <f t="shared" si="187"/>
        <v>0</v>
      </c>
      <c r="DC196" s="20">
        <f t="shared" si="188"/>
        <v>0</v>
      </c>
      <c r="DD196" s="106">
        <f t="shared" si="189"/>
        <v>0</v>
      </c>
      <c r="DE196" s="20">
        <f t="shared" si="190"/>
        <v>0</v>
      </c>
      <c r="DF196" s="20">
        <f t="shared" si="191"/>
        <v>0</v>
      </c>
      <c r="DG196" s="106">
        <f t="shared" si="192"/>
        <v>0</v>
      </c>
      <c r="DH196" s="143"/>
      <c r="DI196" s="20">
        <f t="shared" si="193"/>
        <v>0</v>
      </c>
      <c r="DJ196" s="20">
        <f t="shared" si="194"/>
        <v>0</v>
      </c>
      <c r="DK196" s="20">
        <f t="shared" si="195"/>
        <v>0</v>
      </c>
      <c r="DL196" s="143"/>
      <c r="DM196" s="20">
        <f t="shared" si="196"/>
        <v>0</v>
      </c>
      <c r="DN196" s="20">
        <f t="shared" si="197"/>
        <v>0</v>
      </c>
      <c r="DO196" s="106">
        <f t="shared" si="198"/>
        <v>0</v>
      </c>
      <c r="DP196" s="20">
        <f t="shared" si="199"/>
        <v>0</v>
      </c>
      <c r="DR196" s="31">
        <f t="shared" si="244"/>
        <v>187</v>
      </c>
      <c r="DS196" s="26">
        <f t="shared" si="245"/>
        <v>187.5</v>
      </c>
      <c r="DT196" s="101">
        <f t="shared" si="200"/>
        <v>0</v>
      </c>
      <c r="DU196" s="101">
        <f t="shared" si="201"/>
        <v>0</v>
      </c>
      <c r="DV196" s="101">
        <f t="shared" si="202"/>
        <v>0</v>
      </c>
      <c r="DW196" s="102">
        <f t="shared" si="246"/>
        <v>0.27</v>
      </c>
      <c r="DX196" s="144"/>
      <c r="DY196" s="101">
        <f t="shared" si="247"/>
        <v>0</v>
      </c>
      <c r="DZ196" s="101">
        <f t="shared" si="248"/>
        <v>0</v>
      </c>
      <c r="EB196" s="84">
        <f>MODEL_DATA!B193</f>
        <v>187</v>
      </c>
      <c r="EC196" s="84">
        <f>MODEL_DATA!C193</f>
        <v>0</v>
      </c>
      <c r="ED196" s="84">
        <f>MODEL_DATA!D193</f>
        <v>0</v>
      </c>
      <c r="EE196" s="84">
        <f>MODEL_DATA!E193</f>
        <v>0</v>
      </c>
      <c r="EF196" s="84">
        <f>MODEL_DATA!F193</f>
        <v>0</v>
      </c>
      <c r="EG196" s="84">
        <f>MODEL_DATA!G193</f>
        <v>0</v>
      </c>
      <c r="EH196" s="84">
        <f>MODEL_DATA!H193</f>
        <v>0</v>
      </c>
      <c r="EI196" s="84">
        <f>MODEL_DATA!I193</f>
        <v>0</v>
      </c>
      <c r="EJ196" s="99">
        <f>MODEL_DATA!J193</f>
        <v>0</v>
      </c>
      <c r="EK196" s="84">
        <f>MODEL_DATA!K193</f>
        <v>0</v>
      </c>
      <c r="EL196" s="84">
        <f>MODEL_DATA!L193</f>
        <v>0</v>
      </c>
      <c r="EM196" s="99">
        <f>MODEL_DATA!M193</f>
        <v>0</v>
      </c>
      <c r="EN196" s="84">
        <f>MODEL_DATA!N193</f>
        <v>0</v>
      </c>
      <c r="EO196" s="84">
        <f>MODEL_DATA!O193</f>
        <v>0</v>
      </c>
      <c r="EP196" s="84">
        <f>MODEL_DATA!P193</f>
        <v>0</v>
      </c>
      <c r="EQ196" s="84">
        <f>MODEL_DATA!Q193</f>
        <v>0.27</v>
      </c>
      <c r="ER196" s="84">
        <f>MODEL_DATA!R193</f>
        <v>0.05</v>
      </c>
      <c r="ES196" s="84">
        <f>MODEL_DATA!S193</f>
        <v>0</v>
      </c>
      <c r="ET196" s="84">
        <f>MODEL_DATA!T193</f>
        <v>0</v>
      </c>
      <c r="EU196" s="99">
        <f>MODEL_DATA!U193</f>
        <v>0</v>
      </c>
      <c r="EV196" s="84">
        <f>MODEL_DATA!V193</f>
        <v>0</v>
      </c>
    </row>
    <row r="197" spans="32:152" x14ac:dyDescent="0.25">
      <c r="AF197" s="32">
        <f t="shared" si="250"/>
        <v>374</v>
      </c>
      <c r="AG197" s="61">
        <f t="shared" si="203"/>
        <v>0</v>
      </c>
      <c r="AH197" s="63">
        <f>INDEX(Obs_Time!$D$11:$T$211,  MATCH($AF197, Obs_Time!$B$11:$B$211, 0), MATCH(AH$4, Obs_Time!$D$3:$T$3, 0) )</f>
        <v>0</v>
      </c>
      <c r="AI197" s="61">
        <f t="shared" si="204"/>
        <v>0</v>
      </c>
      <c r="AJ197" s="63">
        <f>INDEX(Obs_Time!$D$11:$T$211,  MATCH($AF197, Obs_Time!$B$11:$B$211, 0), MATCH(AJ$4, Obs_Time!$D$3:$T$3, 0) )</f>
        <v>0</v>
      </c>
      <c r="AK197" s="61">
        <f t="shared" si="205"/>
        <v>0</v>
      </c>
      <c r="AL197" s="63">
        <f>INDEX(Obs_Time!$D$11:$T$211,  MATCH($AF197, Obs_Time!$B$11:$B$211, 0), MATCH(AL$4, Obs_Time!$D$3:$T$3, 0) )</f>
        <v>0</v>
      </c>
      <c r="AM197" s="61">
        <f t="shared" si="206"/>
        <v>0</v>
      </c>
      <c r="AN197" s="63">
        <f>INDEX(Obs_Time!$D$11:$T$211,  MATCH($AF197, Obs_Time!$B$11:$B$211, 0), MATCH(AN$4, Obs_Time!$D$3:$T$3, 0) )</f>
        <v>0</v>
      </c>
      <c r="AO197" s="61">
        <f t="shared" si="207"/>
        <v>0</v>
      </c>
      <c r="AP197" s="63">
        <f>INDEX(Obs_Time!$D$11:$T$211,  MATCH($AF197, Obs_Time!$B$11:$B$211, 0), MATCH(AP$4, Obs_Time!$D$3:$T$3, 0) )</f>
        <v>0</v>
      </c>
      <c r="AQ197" s="61">
        <f t="shared" si="208"/>
        <v>0</v>
      </c>
      <c r="AR197" s="63">
        <f>INDEX(Obs_Time!$D$11:$T$211,  MATCH($AF197, Obs_Time!$B$11:$B$211, 0), MATCH(AR$4, Obs_Time!$D$3:$T$3, 0) )</f>
        <v>0</v>
      </c>
      <c r="AS197" s="61">
        <f t="shared" si="209"/>
        <v>0</v>
      </c>
      <c r="AT197" s="63">
        <f>INDEX(Obs_Time!$D$11:$T$211,  MATCH($AF197, Obs_Time!$B$11:$B$211, 0), MATCH(AT$4, Obs_Time!$D$3:$T$3, 0) )</f>
        <v>0</v>
      </c>
      <c r="AU197" s="61">
        <f t="shared" si="210"/>
        <v>0</v>
      </c>
      <c r="AV197" s="63">
        <f>INDEX(Obs_Time!$D$11:$T$211,  MATCH($AF197, Obs_Time!$B$11:$B$211, 0), MATCH(AV$4, Obs_Time!$D$3:$T$3, 0) )</f>
        <v>0</v>
      </c>
      <c r="AW197" s="61">
        <f t="shared" si="211"/>
        <v>0</v>
      </c>
      <c r="AX197" s="63">
        <f>INDEX(Obs_Time!$D$11:$T$211,  MATCH($AF197, Obs_Time!$B$11:$B$211, 0), MATCH(AX$4, Obs_Time!$D$3:$T$3, 0) )</f>
        <v>0</v>
      </c>
      <c r="AY197" s="61">
        <f t="shared" si="212"/>
        <v>0</v>
      </c>
      <c r="AZ197" s="63">
        <f>INDEX(Obs_Time!$D$11:$T$211,  MATCH($AF197, Obs_Time!$B$11:$B$211, 0), MATCH(AZ$4, Obs_Time!$D$3:$T$3, 0) )</f>
        <v>0</v>
      </c>
      <c r="BA197" s="61">
        <f t="shared" si="213"/>
        <v>0</v>
      </c>
      <c r="BB197" s="63">
        <f>INDEX(Obs_Time!$D$11:$T$211,  MATCH($AF197, Obs_Time!$B$11:$B$211, 0), MATCH(BB$4, Obs_Time!$D$3:$T$3, 0) )</f>
        <v>0</v>
      </c>
      <c r="BC197" s="61">
        <f t="shared" si="214"/>
        <v>0</v>
      </c>
      <c r="BD197" s="63">
        <f>INDEX(Obs_Time!$D$11:$T$211,  MATCH($AF197, Obs_Time!$B$11:$B$211, 0), MATCH(BD$4, Obs_Time!$D$3:$T$3, 0) )</f>
        <v>0</v>
      </c>
      <c r="BF197" s="31">
        <f t="shared" si="215"/>
        <v>376</v>
      </c>
      <c r="BG197" s="31">
        <f t="shared" si="216"/>
        <v>377</v>
      </c>
      <c r="BH197" s="57">
        <f t="shared" si="217"/>
        <v>0</v>
      </c>
      <c r="BI197" s="57">
        <f t="shared" si="218"/>
        <v>0</v>
      </c>
      <c r="BJ197" s="57">
        <f t="shared" si="219"/>
        <v>0</v>
      </c>
      <c r="BK197" s="58">
        <f t="shared" si="220"/>
        <v>0</v>
      </c>
      <c r="BL197" s="57">
        <f t="shared" si="221"/>
        <v>0</v>
      </c>
      <c r="BM197" s="57">
        <f t="shared" si="222"/>
        <v>0</v>
      </c>
      <c r="BN197" s="57">
        <f t="shared" si="223"/>
        <v>0</v>
      </c>
      <c r="BQ197" s="57">
        <f t="shared" si="224"/>
        <v>0</v>
      </c>
      <c r="BR197" s="57">
        <f t="shared" si="225"/>
        <v>0</v>
      </c>
      <c r="BS197" s="57">
        <f t="shared" si="226"/>
        <v>0</v>
      </c>
      <c r="BT197" s="57">
        <f t="shared" si="227"/>
        <v>0</v>
      </c>
      <c r="BU197" s="57">
        <f t="shared" si="228"/>
        <v>0</v>
      </c>
      <c r="BV197" s="57">
        <f t="shared" si="229"/>
        <v>0</v>
      </c>
      <c r="BW197" s="57">
        <f t="shared" si="230"/>
        <v>0</v>
      </c>
      <c r="BX197" s="58">
        <f t="shared" si="231"/>
        <v>0</v>
      </c>
      <c r="BY197" s="57">
        <f t="shared" si="232"/>
        <v>0</v>
      </c>
      <c r="BZ197" s="57">
        <f t="shared" si="233"/>
        <v>0</v>
      </c>
      <c r="CA197" s="58">
        <f t="shared" si="234"/>
        <v>0</v>
      </c>
      <c r="CB197" s="57">
        <f t="shared" si="235"/>
        <v>0</v>
      </c>
      <c r="CC197" s="57">
        <f t="shared" si="236"/>
        <v>0</v>
      </c>
      <c r="CD197" s="57">
        <f t="shared" si="237"/>
        <v>0</v>
      </c>
      <c r="CE197" s="57">
        <f t="shared" si="238"/>
        <v>0</v>
      </c>
      <c r="CF197" s="57">
        <f t="shared" si="239"/>
        <v>0</v>
      </c>
      <c r="CG197" s="57">
        <f t="shared" si="240"/>
        <v>0</v>
      </c>
      <c r="CH197" s="57">
        <f t="shared" si="241"/>
        <v>0</v>
      </c>
      <c r="CI197" s="58">
        <f t="shared" si="242"/>
        <v>0</v>
      </c>
      <c r="CJ197" s="57">
        <f t="shared" si="243"/>
        <v>0</v>
      </c>
      <c r="CL197" s="30">
        <f>Obs_Time!B199</f>
        <v>376</v>
      </c>
      <c r="CM197" s="26">
        <f t="shared" si="249"/>
        <v>377</v>
      </c>
      <c r="CN197" s="20">
        <f t="shared" si="176"/>
        <v>0</v>
      </c>
      <c r="CO197" s="20">
        <f t="shared" si="177"/>
        <v>0</v>
      </c>
      <c r="CP197" s="20">
        <f t="shared" si="178"/>
        <v>0</v>
      </c>
      <c r="CQ197" s="106">
        <f t="shared" si="179"/>
        <v>0</v>
      </c>
      <c r="CR197" s="143"/>
      <c r="CS197" s="20">
        <f t="shared" si="180"/>
        <v>0</v>
      </c>
      <c r="CT197" s="20">
        <f t="shared" si="181"/>
        <v>0</v>
      </c>
      <c r="CW197" s="20">
        <f t="shared" si="182"/>
        <v>0</v>
      </c>
      <c r="CX197" s="20">
        <f t="shared" si="183"/>
        <v>0</v>
      </c>
      <c r="CY197" s="20">
        <f t="shared" si="184"/>
        <v>0</v>
      </c>
      <c r="CZ197" s="20">
        <f t="shared" si="185"/>
        <v>0</v>
      </c>
      <c r="DA197" s="20">
        <f t="shared" si="186"/>
        <v>0</v>
      </c>
      <c r="DB197" s="20">
        <f t="shared" si="187"/>
        <v>0</v>
      </c>
      <c r="DC197" s="20">
        <f t="shared" si="188"/>
        <v>0</v>
      </c>
      <c r="DD197" s="106">
        <f t="shared" si="189"/>
        <v>0</v>
      </c>
      <c r="DE197" s="20">
        <f t="shared" si="190"/>
        <v>0</v>
      </c>
      <c r="DF197" s="20">
        <f t="shared" si="191"/>
        <v>0</v>
      </c>
      <c r="DG197" s="106">
        <f t="shared" si="192"/>
        <v>0</v>
      </c>
      <c r="DH197" s="143"/>
      <c r="DI197" s="20">
        <f t="shared" si="193"/>
        <v>0</v>
      </c>
      <c r="DJ197" s="20">
        <f t="shared" si="194"/>
        <v>0</v>
      </c>
      <c r="DK197" s="20">
        <f t="shared" si="195"/>
        <v>0</v>
      </c>
      <c r="DL197" s="143"/>
      <c r="DM197" s="20">
        <f t="shared" si="196"/>
        <v>0</v>
      </c>
      <c r="DN197" s="20">
        <f t="shared" si="197"/>
        <v>0</v>
      </c>
      <c r="DO197" s="106">
        <f t="shared" si="198"/>
        <v>0</v>
      </c>
      <c r="DP197" s="20">
        <f t="shared" si="199"/>
        <v>0</v>
      </c>
      <c r="DR197" s="31">
        <f t="shared" si="244"/>
        <v>188</v>
      </c>
      <c r="DS197" s="26">
        <f t="shared" si="245"/>
        <v>188.5</v>
      </c>
      <c r="DT197" s="101">
        <f t="shared" si="200"/>
        <v>0</v>
      </c>
      <c r="DU197" s="101">
        <f t="shared" si="201"/>
        <v>0</v>
      </c>
      <c r="DV197" s="101">
        <f t="shared" si="202"/>
        <v>0</v>
      </c>
      <c r="DW197" s="102">
        <f t="shared" si="246"/>
        <v>0.5</v>
      </c>
      <c r="DX197" s="144"/>
      <c r="DY197" s="101">
        <f t="shared" si="247"/>
        <v>0</v>
      </c>
      <c r="DZ197" s="101">
        <f t="shared" si="248"/>
        <v>0</v>
      </c>
      <c r="EB197" s="84">
        <f>MODEL_DATA!B194</f>
        <v>188</v>
      </c>
      <c r="EC197" s="84">
        <f>MODEL_DATA!C194</f>
        <v>0</v>
      </c>
      <c r="ED197" s="84">
        <f>MODEL_DATA!D194</f>
        <v>0</v>
      </c>
      <c r="EE197" s="84">
        <f>MODEL_DATA!E194</f>
        <v>0</v>
      </c>
      <c r="EF197" s="84">
        <f>MODEL_DATA!F194</f>
        <v>0</v>
      </c>
      <c r="EG197" s="84">
        <f>MODEL_DATA!G194</f>
        <v>0</v>
      </c>
      <c r="EH197" s="84">
        <f>MODEL_DATA!H194</f>
        <v>0</v>
      </c>
      <c r="EI197" s="84">
        <f>MODEL_DATA!I194</f>
        <v>0</v>
      </c>
      <c r="EJ197" s="99">
        <f>MODEL_DATA!J194</f>
        <v>0</v>
      </c>
      <c r="EK197" s="84">
        <f>MODEL_DATA!K194</f>
        <v>0</v>
      </c>
      <c r="EL197" s="84">
        <f>MODEL_DATA!L194</f>
        <v>0</v>
      </c>
      <c r="EM197" s="99">
        <f>MODEL_DATA!M194</f>
        <v>0</v>
      </c>
      <c r="EN197" s="84">
        <f>MODEL_DATA!N194</f>
        <v>0</v>
      </c>
      <c r="EO197" s="84">
        <f>MODEL_DATA!O194</f>
        <v>0</v>
      </c>
      <c r="EP197" s="84">
        <f>MODEL_DATA!P194</f>
        <v>0</v>
      </c>
      <c r="EQ197" s="84">
        <f>MODEL_DATA!Q194</f>
        <v>0.5</v>
      </c>
      <c r="ER197" s="84">
        <f>MODEL_DATA!R194</f>
        <v>0.09</v>
      </c>
      <c r="ES197" s="84">
        <f>MODEL_DATA!S194</f>
        <v>0</v>
      </c>
      <c r="ET197" s="84">
        <f>MODEL_DATA!T194</f>
        <v>0</v>
      </c>
      <c r="EU197" s="99">
        <f>MODEL_DATA!U194</f>
        <v>0</v>
      </c>
      <c r="EV197" s="84">
        <f>MODEL_DATA!V194</f>
        <v>0</v>
      </c>
    </row>
    <row r="198" spans="32:152" x14ac:dyDescent="0.25">
      <c r="AF198" s="32">
        <f t="shared" si="250"/>
        <v>376</v>
      </c>
      <c r="AG198" s="61">
        <f t="shared" si="203"/>
        <v>0</v>
      </c>
      <c r="AH198" s="63">
        <f>INDEX(Obs_Time!$D$11:$T$211,  MATCH($AF198, Obs_Time!$B$11:$B$211, 0), MATCH(AH$4, Obs_Time!$D$3:$T$3, 0) )</f>
        <v>0</v>
      </c>
      <c r="AI198" s="61">
        <f t="shared" si="204"/>
        <v>0</v>
      </c>
      <c r="AJ198" s="63">
        <f>INDEX(Obs_Time!$D$11:$T$211,  MATCH($AF198, Obs_Time!$B$11:$B$211, 0), MATCH(AJ$4, Obs_Time!$D$3:$T$3, 0) )</f>
        <v>0</v>
      </c>
      <c r="AK198" s="61">
        <f t="shared" si="205"/>
        <v>0</v>
      </c>
      <c r="AL198" s="63">
        <f>INDEX(Obs_Time!$D$11:$T$211,  MATCH($AF198, Obs_Time!$B$11:$B$211, 0), MATCH(AL$4, Obs_Time!$D$3:$T$3, 0) )</f>
        <v>0</v>
      </c>
      <c r="AM198" s="61">
        <f t="shared" si="206"/>
        <v>0</v>
      </c>
      <c r="AN198" s="63">
        <f>INDEX(Obs_Time!$D$11:$T$211,  MATCH($AF198, Obs_Time!$B$11:$B$211, 0), MATCH(AN$4, Obs_Time!$D$3:$T$3, 0) )</f>
        <v>0</v>
      </c>
      <c r="AO198" s="61">
        <f t="shared" si="207"/>
        <v>0</v>
      </c>
      <c r="AP198" s="63">
        <f>INDEX(Obs_Time!$D$11:$T$211,  MATCH($AF198, Obs_Time!$B$11:$B$211, 0), MATCH(AP$4, Obs_Time!$D$3:$T$3, 0) )</f>
        <v>0</v>
      </c>
      <c r="AQ198" s="61">
        <f t="shared" si="208"/>
        <v>0</v>
      </c>
      <c r="AR198" s="63">
        <f>INDEX(Obs_Time!$D$11:$T$211,  MATCH($AF198, Obs_Time!$B$11:$B$211, 0), MATCH(AR$4, Obs_Time!$D$3:$T$3, 0) )</f>
        <v>0</v>
      </c>
      <c r="AS198" s="61">
        <f t="shared" si="209"/>
        <v>0</v>
      </c>
      <c r="AT198" s="63">
        <f>INDEX(Obs_Time!$D$11:$T$211,  MATCH($AF198, Obs_Time!$B$11:$B$211, 0), MATCH(AT$4, Obs_Time!$D$3:$T$3, 0) )</f>
        <v>0</v>
      </c>
      <c r="AU198" s="61">
        <f t="shared" si="210"/>
        <v>0</v>
      </c>
      <c r="AV198" s="63">
        <f>INDEX(Obs_Time!$D$11:$T$211,  MATCH($AF198, Obs_Time!$B$11:$B$211, 0), MATCH(AV$4, Obs_Time!$D$3:$T$3, 0) )</f>
        <v>0</v>
      </c>
      <c r="AW198" s="61">
        <f t="shared" si="211"/>
        <v>0</v>
      </c>
      <c r="AX198" s="63">
        <f>INDEX(Obs_Time!$D$11:$T$211,  MATCH($AF198, Obs_Time!$B$11:$B$211, 0), MATCH(AX$4, Obs_Time!$D$3:$T$3, 0) )</f>
        <v>0</v>
      </c>
      <c r="AY198" s="61">
        <f t="shared" si="212"/>
        <v>0</v>
      </c>
      <c r="AZ198" s="63">
        <f>INDEX(Obs_Time!$D$11:$T$211,  MATCH($AF198, Obs_Time!$B$11:$B$211, 0), MATCH(AZ$4, Obs_Time!$D$3:$T$3, 0) )</f>
        <v>0</v>
      </c>
      <c r="BA198" s="61">
        <f t="shared" si="213"/>
        <v>0</v>
      </c>
      <c r="BB198" s="63">
        <f>INDEX(Obs_Time!$D$11:$T$211,  MATCH($AF198, Obs_Time!$B$11:$B$211, 0), MATCH(BB$4, Obs_Time!$D$3:$T$3, 0) )</f>
        <v>0</v>
      </c>
      <c r="BC198" s="61">
        <f t="shared" si="214"/>
        <v>0</v>
      </c>
      <c r="BD198" s="63">
        <f>INDEX(Obs_Time!$D$11:$T$211,  MATCH($AF198, Obs_Time!$B$11:$B$211, 0), MATCH(BD$4, Obs_Time!$D$3:$T$3, 0) )</f>
        <v>0</v>
      </c>
      <c r="BF198" s="31">
        <f t="shared" si="215"/>
        <v>378</v>
      </c>
      <c r="BG198" s="31">
        <f t="shared" si="216"/>
        <v>379</v>
      </c>
      <c r="BH198" s="57">
        <f t="shared" si="217"/>
        <v>0</v>
      </c>
      <c r="BI198" s="57">
        <f t="shared" si="218"/>
        <v>0</v>
      </c>
      <c r="BJ198" s="57">
        <f t="shared" si="219"/>
        <v>0</v>
      </c>
      <c r="BK198" s="58">
        <f t="shared" si="220"/>
        <v>0</v>
      </c>
      <c r="BL198" s="57">
        <f t="shared" si="221"/>
        <v>0</v>
      </c>
      <c r="BM198" s="57">
        <f t="shared" si="222"/>
        <v>0</v>
      </c>
      <c r="BN198" s="57">
        <f t="shared" si="223"/>
        <v>0</v>
      </c>
      <c r="BQ198" s="57">
        <f t="shared" si="224"/>
        <v>0</v>
      </c>
      <c r="BR198" s="57">
        <f t="shared" si="225"/>
        <v>0</v>
      </c>
      <c r="BS198" s="57">
        <f t="shared" si="226"/>
        <v>0</v>
      </c>
      <c r="BT198" s="57">
        <f t="shared" si="227"/>
        <v>0</v>
      </c>
      <c r="BU198" s="57">
        <f t="shared" si="228"/>
        <v>0</v>
      </c>
      <c r="BV198" s="57">
        <f t="shared" si="229"/>
        <v>0</v>
      </c>
      <c r="BW198" s="57">
        <f t="shared" si="230"/>
        <v>0</v>
      </c>
      <c r="BX198" s="58">
        <f t="shared" si="231"/>
        <v>0</v>
      </c>
      <c r="BY198" s="57">
        <f t="shared" si="232"/>
        <v>0</v>
      </c>
      <c r="BZ198" s="57">
        <f t="shared" si="233"/>
        <v>0</v>
      </c>
      <c r="CA198" s="58">
        <f t="shared" si="234"/>
        <v>0</v>
      </c>
      <c r="CB198" s="57">
        <f t="shared" si="235"/>
        <v>0</v>
      </c>
      <c r="CC198" s="57">
        <f t="shared" si="236"/>
        <v>0</v>
      </c>
      <c r="CD198" s="57">
        <f t="shared" si="237"/>
        <v>0</v>
      </c>
      <c r="CE198" s="57">
        <f t="shared" si="238"/>
        <v>0</v>
      </c>
      <c r="CF198" s="57">
        <f t="shared" si="239"/>
        <v>0</v>
      </c>
      <c r="CG198" s="57">
        <f t="shared" si="240"/>
        <v>0</v>
      </c>
      <c r="CH198" s="57">
        <f t="shared" si="241"/>
        <v>0</v>
      </c>
      <c r="CI198" s="58">
        <f t="shared" si="242"/>
        <v>0</v>
      </c>
      <c r="CJ198" s="57">
        <f t="shared" si="243"/>
        <v>0</v>
      </c>
      <c r="CL198" s="30">
        <f>Obs_Time!B200</f>
        <v>378</v>
      </c>
      <c r="CM198" s="26">
        <f t="shared" si="249"/>
        <v>379</v>
      </c>
      <c r="CN198" s="20">
        <f t="shared" si="176"/>
        <v>0</v>
      </c>
      <c r="CO198" s="20">
        <f t="shared" si="177"/>
        <v>0</v>
      </c>
      <c r="CP198" s="20">
        <f t="shared" si="178"/>
        <v>0</v>
      </c>
      <c r="CQ198" s="106">
        <f t="shared" si="179"/>
        <v>0</v>
      </c>
      <c r="CR198" s="143"/>
      <c r="CS198" s="20">
        <f t="shared" si="180"/>
        <v>0</v>
      </c>
      <c r="CT198" s="20">
        <f t="shared" si="181"/>
        <v>0</v>
      </c>
      <c r="CW198" s="20">
        <f t="shared" si="182"/>
        <v>0</v>
      </c>
      <c r="CX198" s="20">
        <f t="shared" si="183"/>
        <v>0</v>
      </c>
      <c r="CY198" s="20">
        <f t="shared" si="184"/>
        <v>0</v>
      </c>
      <c r="CZ198" s="20">
        <f t="shared" si="185"/>
        <v>0</v>
      </c>
      <c r="DA198" s="20">
        <f t="shared" si="186"/>
        <v>0</v>
      </c>
      <c r="DB198" s="20">
        <f t="shared" si="187"/>
        <v>0</v>
      </c>
      <c r="DC198" s="20">
        <f t="shared" si="188"/>
        <v>0</v>
      </c>
      <c r="DD198" s="106">
        <f t="shared" si="189"/>
        <v>0</v>
      </c>
      <c r="DE198" s="20">
        <f t="shared" si="190"/>
        <v>0</v>
      </c>
      <c r="DF198" s="20">
        <f t="shared" si="191"/>
        <v>0</v>
      </c>
      <c r="DG198" s="106">
        <f t="shared" si="192"/>
        <v>0</v>
      </c>
      <c r="DH198" s="143"/>
      <c r="DI198" s="20">
        <f t="shared" si="193"/>
        <v>0</v>
      </c>
      <c r="DJ198" s="20">
        <f t="shared" si="194"/>
        <v>0</v>
      </c>
      <c r="DK198" s="20">
        <f t="shared" si="195"/>
        <v>0</v>
      </c>
      <c r="DL198" s="143"/>
      <c r="DM198" s="20">
        <f t="shared" si="196"/>
        <v>0</v>
      </c>
      <c r="DN198" s="20">
        <f t="shared" si="197"/>
        <v>0</v>
      </c>
      <c r="DO198" s="106">
        <f t="shared" si="198"/>
        <v>0</v>
      </c>
      <c r="DP198" s="20">
        <f t="shared" si="199"/>
        <v>0</v>
      </c>
      <c r="DR198" s="31">
        <f t="shared" si="244"/>
        <v>189</v>
      </c>
      <c r="DS198" s="26">
        <f t="shared" si="245"/>
        <v>189.5</v>
      </c>
      <c r="DT198" s="101">
        <f t="shared" si="200"/>
        <v>0</v>
      </c>
      <c r="DU198" s="101">
        <f t="shared" si="201"/>
        <v>0</v>
      </c>
      <c r="DV198" s="101">
        <f t="shared" si="202"/>
        <v>0</v>
      </c>
      <c r="DW198" s="102">
        <f t="shared" si="246"/>
        <v>0.62</v>
      </c>
      <c r="DX198" s="144"/>
      <c r="DY198" s="101">
        <f t="shared" si="247"/>
        <v>0</v>
      </c>
      <c r="DZ198" s="101">
        <f t="shared" si="248"/>
        <v>0</v>
      </c>
      <c r="EB198" s="84">
        <f>MODEL_DATA!B195</f>
        <v>189</v>
      </c>
      <c r="EC198" s="84">
        <f>MODEL_DATA!C195</f>
        <v>0</v>
      </c>
      <c r="ED198" s="84">
        <f>MODEL_DATA!D195</f>
        <v>0</v>
      </c>
      <c r="EE198" s="84">
        <f>MODEL_DATA!E195</f>
        <v>0</v>
      </c>
      <c r="EF198" s="84">
        <f>MODEL_DATA!F195</f>
        <v>0</v>
      </c>
      <c r="EG198" s="84">
        <f>MODEL_DATA!G195</f>
        <v>0</v>
      </c>
      <c r="EH198" s="84">
        <f>MODEL_DATA!H195</f>
        <v>0</v>
      </c>
      <c r="EI198" s="84">
        <f>MODEL_DATA!I195</f>
        <v>0</v>
      </c>
      <c r="EJ198" s="99">
        <f>MODEL_DATA!J195</f>
        <v>0</v>
      </c>
      <c r="EK198" s="84">
        <f>MODEL_DATA!K195</f>
        <v>0</v>
      </c>
      <c r="EL198" s="84">
        <f>MODEL_DATA!L195</f>
        <v>0</v>
      </c>
      <c r="EM198" s="99">
        <f>MODEL_DATA!M195</f>
        <v>0</v>
      </c>
      <c r="EN198" s="84">
        <f>MODEL_DATA!N195</f>
        <v>0</v>
      </c>
      <c r="EO198" s="84">
        <f>MODEL_DATA!O195</f>
        <v>0</v>
      </c>
      <c r="EP198" s="84">
        <f>MODEL_DATA!P195</f>
        <v>0</v>
      </c>
      <c r="EQ198" s="84">
        <f>MODEL_DATA!Q195</f>
        <v>0.62</v>
      </c>
      <c r="ER198" s="84">
        <f>MODEL_DATA!R195</f>
        <v>0.04</v>
      </c>
      <c r="ES198" s="84">
        <f>MODEL_DATA!S195</f>
        <v>0</v>
      </c>
      <c r="ET198" s="84">
        <f>MODEL_DATA!T195</f>
        <v>0</v>
      </c>
      <c r="EU198" s="99">
        <f>MODEL_DATA!U195</f>
        <v>0</v>
      </c>
      <c r="EV198" s="84">
        <f>MODEL_DATA!V195</f>
        <v>0</v>
      </c>
    </row>
    <row r="199" spans="32:152" x14ac:dyDescent="0.25">
      <c r="AF199" s="32">
        <f t="shared" si="250"/>
        <v>378</v>
      </c>
      <c r="AG199" s="61">
        <f t="shared" si="203"/>
        <v>0</v>
      </c>
      <c r="AH199" s="63">
        <f>INDEX(Obs_Time!$D$11:$T$211,  MATCH($AF199, Obs_Time!$B$11:$B$211, 0), MATCH(AH$4, Obs_Time!$D$3:$T$3, 0) )</f>
        <v>0</v>
      </c>
      <c r="AI199" s="61">
        <f t="shared" si="204"/>
        <v>0</v>
      </c>
      <c r="AJ199" s="63">
        <f>INDEX(Obs_Time!$D$11:$T$211,  MATCH($AF199, Obs_Time!$B$11:$B$211, 0), MATCH(AJ$4, Obs_Time!$D$3:$T$3, 0) )</f>
        <v>0</v>
      </c>
      <c r="AK199" s="61">
        <f t="shared" si="205"/>
        <v>0</v>
      </c>
      <c r="AL199" s="63">
        <f>INDEX(Obs_Time!$D$11:$T$211,  MATCH($AF199, Obs_Time!$B$11:$B$211, 0), MATCH(AL$4, Obs_Time!$D$3:$T$3, 0) )</f>
        <v>0</v>
      </c>
      <c r="AM199" s="61">
        <f t="shared" si="206"/>
        <v>0</v>
      </c>
      <c r="AN199" s="63">
        <f>INDEX(Obs_Time!$D$11:$T$211,  MATCH($AF199, Obs_Time!$B$11:$B$211, 0), MATCH(AN$4, Obs_Time!$D$3:$T$3, 0) )</f>
        <v>0</v>
      </c>
      <c r="AO199" s="61">
        <f t="shared" si="207"/>
        <v>0</v>
      </c>
      <c r="AP199" s="63">
        <f>INDEX(Obs_Time!$D$11:$T$211,  MATCH($AF199, Obs_Time!$B$11:$B$211, 0), MATCH(AP$4, Obs_Time!$D$3:$T$3, 0) )</f>
        <v>0</v>
      </c>
      <c r="AQ199" s="61">
        <f t="shared" si="208"/>
        <v>0</v>
      </c>
      <c r="AR199" s="63">
        <f>INDEX(Obs_Time!$D$11:$T$211,  MATCH($AF199, Obs_Time!$B$11:$B$211, 0), MATCH(AR$4, Obs_Time!$D$3:$T$3, 0) )</f>
        <v>0</v>
      </c>
      <c r="AS199" s="61">
        <f t="shared" si="209"/>
        <v>0</v>
      </c>
      <c r="AT199" s="63">
        <f>INDEX(Obs_Time!$D$11:$T$211,  MATCH($AF199, Obs_Time!$B$11:$B$211, 0), MATCH(AT$4, Obs_Time!$D$3:$T$3, 0) )</f>
        <v>0</v>
      </c>
      <c r="AU199" s="61">
        <f t="shared" si="210"/>
        <v>0</v>
      </c>
      <c r="AV199" s="63">
        <f>INDEX(Obs_Time!$D$11:$T$211,  MATCH($AF199, Obs_Time!$B$11:$B$211, 0), MATCH(AV$4, Obs_Time!$D$3:$T$3, 0) )</f>
        <v>0</v>
      </c>
      <c r="AW199" s="61">
        <f t="shared" si="211"/>
        <v>0</v>
      </c>
      <c r="AX199" s="63">
        <f>INDEX(Obs_Time!$D$11:$T$211,  MATCH($AF199, Obs_Time!$B$11:$B$211, 0), MATCH(AX$4, Obs_Time!$D$3:$T$3, 0) )</f>
        <v>0</v>
      </c>
      <c r="AY199" s="61">
        <f t="shared" si="212"/>
        <v>0</v>
      </c>
      <c r="AZ199" s="63">
        <f>INDEX(Obs_Time!$D$11:$T$211,  MATCH($AF199, Obs_Time!$B$11:$B$211, 0), MATCH(AZ$4, Obs_Time!$D$3:$T$3, 0) )</f>
        <v>0</v>
      </c>
      <c r="BA199" s="61">
        <f t="shared" si="213"/>
        <v>0</v>
      </c>
      <c r="BB199" s="63">
        <f>INDEX(Obs_Time!$D$11:$T$211,  MATCH($AF199, Obs_Time!$B$11:$B$211, 0), MATCH(BB$4, Obs_Time!$D$3:$T$3, 0) )</f>
        <v>0</v>
      </c>
      <c r="BC199" s="61">
        <f t="shared" si="214"/>
        <v>0</v>
      </c>
      <c r="BD199" s="63">
        <f>INDEX(Obs_Time!$D$11:$T$211,  MATCH($AF199, Obs_Time!$B$11:$B$211, 0), MATCH(BD$4, Obs_Time!$D$3:$T$3, 0) )</f>
        <v>0</v>
      </c>
      <c r="BF199" s="31">
        <f t="shared" si="215"/>
        <v>380</v>
      </c>
      <c r="BG199" s="31">
        <f t="shared" si="216"/>
        <v>381</v>
      </c>
      <c r="BH199" s="57">
        <f t="shared" si="217"/>
        <v>0</v>
      </c>
      <c r="BI199" s="57">
        <f t="shared" si="218"/>
        <v>0</v>
      </c>
      <c r="BJ199" s="57">
        <f t="shared" si="219"/>
        <v>0</v>
      </c>
      <c r="BK199" s="58">
        <f t="shared" si="220"/>
        <v>0</v>
      </c>
      <c r="BL199" s="57">
        <f t="shared" si="221"/>
        <v>0</v>
      </c>
      <c r="BM199" s="57">
        <f t="shared" si="222"/>
        <v>0</v>
      </c>
      <c r="BN199" s="57">
        <f t="shared" si="223"/>
        <v>0</v>
      </c>
      <c r="BQ199" s="57">
        <f t="shared" si="224"/>
        <v>0</v>
      </c>
      <c r="BR199" s="57">
        <f t="shared" si="225"/>
        <v>0</v>
      </c>
      <c r="BS199" s="57">
        <f t="shared" si="226"/>
        <v>0</v>
      </c>
      <c r="BT199" s="57">
        <f t="shared" si="227"/>
        <v>0</v>
      </c>
      <c r="BU199" s="57">
        <f t="shared" si="228"/>
        <v>0</v>
      </c>
      <c r="BV199" s="57">
        <f t="shared" si="229"/>
        <v>0</v>
      </c>
      <c r="BW199" s="57">
        <f t="shared" si="230"/>
        <v>0</v>
      </c>
      <c r="BX199" s="58">
        <f t="shared" si="231"/>
        <v>0</v>
      </c>
      <c r="BY199" s="57">
        <f t="shared" si="232"/>
        <v>0</v>
      </c>
      <c r="BZ199" s="57">
        <f t="shared" si="233"/>
        <v>0</v>
      </c>
      <c r="CA199" s="58">
        <f t="shared" si="234"/>
        <v>0</v>
      </c>
      <c r="CB199" s="57">
        <f t="shared" si="235"/>
        <v>0</v>
      </c>
      <c r="CC199" s="57">
        <f t="shared" si="236"/>
        <v>0</v>
      </c>
      <c r="CD199" s="57">
        <f t="shared" si="237"/>
        <v>0</v>
      </c>
      <c r="CE199" s="57">
        <f t="shared" si="238"/>
        <v>0</v>
      </c>
      <c r="CF199" s="57">
        <f t="shared" si="239"/>
        <v>0</v>
      </c>
      <c r="CG199" s="57">
        <f t="shared" si="240"/>
        <v>0</v>
      </c>
      <c r="CH199" s="57">
        <f t="shared" si="241"/>
        <v>0</v>
      </c>
      <c r="CI199" s="58">
        <f t="shared" si="242"/>
        <v>0</v>
      </c>
      <c r="CJ199" s="57">
        <f t="shared" si="243"/>
        <v>0</v>
      </c>
      <c r="CL199" s="30">
        <f>Obs_Time!B201</f>
        <v>380</v>
      </c>
      <c r="CM199" s="26">
        <f t="shared" si="249"/>
        <v>381</v>
      </c>
      <c r="CN199" s="20">
        <f t="shared" si="176"/>
        <v>0</v>
      </c>
      <c r="CO199" s="20">
        <f t="shared" si="177"/>
        <v>0</v>
      </c>
      <c r="CP199" s="20">
        <f t="shared" si="178"/>
        <v>0</v>
      </c>
      <c r="CQ199" s="106">
        <f t="shared" si="179"/>
        <v>0</v>
      </c>
      <c r="CR199" s="143"/>
      <c r="CS199" s="20">
        <f t="shared" si="180"/>
        <v>0</v>
      </c>
      <c r="CT199" s="20">
        <f t="shared" si="181"/>
        <v>0</v>
      </c>
      <c r="CW199" s="20">
        <f t="shared" si="182"/>
        <v>0</v>
      </c>
      <c r="CX199" s="20">
        <f t="shared" si="183"/>
        <v>0</v>
      </c>
      <c r="CY199" s="20">
        <f t="shared" si="184"/>
        <v>0</v>
      </c>
      <c r="CZ199" s="20">
        <f t="shared" si="185"/>
        <v>0</v>
      </c>
      <c r="DA199" s="20">
        <f t="shared" si="186"/>
        <v>0</v>
      </c>
      <c r="DB199" s="20">
        <f t="shared" si="187"/>
        <v>0</v>
      </c>
      <c r="DC199" s="20">
        <f t="shared" si="188"/>
        <v>0</v>
      </c>
      <c r="DD199" s="106">
        <f t="shared" si="189"/>
        <v>0</v>
      </c>
      <c r="DE199" s="20">
        <f t="shared" si="190"/>
        <v>0</v>
      </c>
      <c r="DF199" s="20">
        <f t="shared" si="191"/>
        <v>0</v>
      </c>
      <c r="DG199" s="106">
        <f t="shared" si="192"/>
        <v>0</v>
      </c>
      <c r="DH199" s="143"/>
      <c r="DI199" s="20">
        <f t="shared" si="193"/>
        <v>0</v>
      </c>
      <c r="DJ199" s="20">
        <f t="shared" si="194"/>
        <v>0</v>
      </c>
      <c r="DK199" s="20">
        <f t="shared" si="195"/>
        <v>0</v>
      </c>
      <c r="DL199" s="143"/>
      <c r="DM199" s="20">
        <f t="shared" si="196"/>
        <v>0</v>
      </c>
      <c r="DN199" s="20">
        <f t="shared" si="197"/>
        <v>0</v>
      </c>
      <c r="DO199" s="106">
        <f t="shared" si="198"/>
        <v>0</v>
      </c>
      <c r="DP199" s="20">
        <f t="shared" si="199"/>
        <v>0</v>
      </c>
      <c r="DR199" s="31">
        <f t="shared" si="244"/>
        <v>190</v>
      </c>
      <c r="DS199" s="26">
        <f t="shared" si="245"/>
        <v>190.5</v>
      </c>
      <c r="DT199" s="101">
        <f t="shared" si="200"/>
        <v>0</v>
      </c>
      <c r="DU199" s="101">
        <f t="shared" si="201"/>
        <v>0</v>
      </c>
      <c r="DV199" s="101">
        <f t="shared" si="202"/>
        <v>0</v>
      </c>
      <c r="DW199" s="102">
        <f t="shared" si="246"/>
        <v>0.71</v>
      </c>
      <c r="DX199" s="144"/>
      <c r="DY199" s="101">
        <f t="shared" si="247"/>
        <v>0</v>
      </c>
      <c r="DZ199" s="101">
        <f t="shared" si="248"/>
        <v>0</v>
      </c>
      <c r="EB199" s="84">
        <f>MODEL_DATA!B196</f>
        <v>190</v>
      </c>
      <c r="EC199" s="84">
        <f>MODEL_DATA!C196</f>
        <v>0</v>
      </c>
      <c r="ED199" s="84">
        <f>MODEL_DATA!D196</f>
        <v>0</v>
      </c>
      <c r="EE199" s="84">
        <f>MODEL_DATA!E196</f>
        <v>0</v>
      </c>
      <c r="EF199" s="84">
        <f>MODEL_DATA!F196</f>
        <v>0</v>
      </c>
      <c r="EG199" s="84">
        <f>MODEL_DATA!G196</f>
        <v>0</v>
      </c>
      <c r="EH199" s="84">
        <f>MODEL_DATA!H196</f>
        <v>0</v>
      </c>
      <c r="EI199" s="84">
        <f>MODEL_DATA!I196</f>
        <v>0</v>
      </c>
      <c r="EJ199" s="99">
        <f>MODEL_DATA!J196</f>
        <v>0</v>
      </c>
      <c r="EK199" s="84">
        <f>MODEL_DATA!K196</f>
        <v>0</v>
      </c>
      <c r="EL199" s="84">
        <f>MODEL_DATA!L196</f>
        <v>0</v>
      </c>
      <c r="EM199" s="99">
        <f>MODEL_DATA!M196</f>
        <v>0</v>
      </c>
      <c r="EN199" s="84">
        <f>MODEL_DATA!N196</f>
        <v>0</v>
      </c>
      <c r="EO199" s="84">
        <f>MODEL_DATA!O196</f>
        <v>0</v>
      </c>
      <c r="EP199" s="84">
        <f>MODEL_DATA!P196</f>
        <v>0</v>
      </c>
      <c r="EQ199" s="84">
        <f>MODEL_DATA!Q196</f>
        <v>0.71</v>
      </c>
      <c r="ER199" s="84">
        <f>MODEL_DATA!R196</f>
        <v>0.03</v>
      </c>
      <c r="ES199" s="84">
        <f>MODEL_DATA!S196</f>
        <v>0</v>
      </c>
      <c r="ET199" s="84">
        <f>MODEL_DATA!T196</f>
        <v>0</v>
      </c>
      <c r="EU199" s="99">
        <f>MODEL_DATA!U196</f>
        <v>0</v>
      </c>
      <c r="EV199" s="84">
        <f>MODEL_DATA!V196</f>
        <v>0</v>
      </c>
    </row>
    <row r="200" spans="32:152" x14ac:dyDescent="0.25">
      <c r="AF200" s="32">
        <f t="shared" si="250"/>
        <v>380</v>
      </c>
      <c r="AG200" s="61">
        <f t="shared" si="203"/>
        <v>0</v>
      </c>
      <c r="AH200" s="63">
        <f>INDEX(Obs_Time!$D$11:$T$211,  MATCH($AF200, Obs_Time!$B$11:$B$211, 0), MATCH(AH$4, Obs_Time!$D$3:$T$3, 0) )</f>
        <v>0</v>
      </c>
      <c r="AI200" s="61">
        <f t="shared" si="204"/>
        <v>0</v>
      </c>
      <c r="AJ200" s="63">
        <f>INDEX(Obs_Time!$D$11:$T$211,  MATCH($AF200, Obs_Time!$B$11:$B$211, 0), MATCH(AJ$4, Obs_Time!$D$3:$T$3, 0) )</f>
        <v>0</v>
      </c>
      <c r="AK200" s="61">
        <f t="shared" si="205"/>
        <v>0</v>
      </c>
      <c r="AL200" s="63">
        <f>INDEX(Obs_Time!$D$11:$T$211,  MATCH($AF200, Obs_Time!$B$11:$B$211, 0), MATCH(AL$4, Obs_Time!$D$3:$T$3, 0) )</f>
        <v>0</v>
      </c>
      <c r="AM200" s="61">
        <f t="shared" si="206"/>
        <v>0</v>
      </c>
      <c r="AN200" s="63">
        <f>INDEX(Obs_Time!$D$11:$T$211,  MATCH($AF200, Obs_Time!$B$11:$B$211, 0), MATCH(AN$4, Obs_Time!$D$3:$T$3, 0) )</f>
        <v>0</v>
      </c>
      <c r="AO200" s="61">
        <f t="shared" si="207"/>
        <v>0</v>
      </c>
      <c r="AP200" s="63">
        <f>INDEX(Obs_Time!$D$11:$T$211,  MATCH($AF200, Obs_Time!$B$11:$B$211, 0), MATCH(AP$4, Obs_Time!$D$3:$T$3, 0) )</f>
        <v>0</v>
      </c>
      <c r="AQ200" s="61">
        <f t="shared" si="208"/>
        <v>0</v>
      </c>
      <c r="AR200" s="63">
        <f>INDEX(Obs_Time!$D$11:$T$211,  MATCH($AF200, Obs_Time!$B$11:$B$211, 0), MATCH(AR$4, Obs_Time!$D$3:$T$3, 0) )</f>
        <v>0</v>
      </c>
      <c r="AS200" s="61">
        <f t="shared" si="209"/>
        <v>0</v>
      </c>
      <c r="AT200" s="63">
        <f>INDEX(Obs_Time!$D$11:$T$211,  MATCH($AF200, Obs_Time!$B$11:$B$211, 0), MATCH(AT$4, Obs_Time!$D$3:$T$3, 0) )</f>
        <v>0</v>
      </c>
      <c r="AU200" s="61">
        <f t="shared" si="210"/>
        <v>0</v>
      </c>
      <c r="AV200" s="63">
        <f>INDEX(Obs_Time!$D$11:$T$211,  MATCH($AF200, Obs_Time!$B$11:$B$211, 0), MATCH(AV$4, Obs_Time!$D$3:$T$3, 0) )</f>
        <v>0</v>
      </c>
      <c r="AW200" s="61">
        <f t="shared" si="211"/>
        <v>0</v>
      </c>
      <c r="AX200" s="63">
        <f>INDEX(Obs_Time!$D$11:$T$211,  MATCH($AF200, Obs_Time!$B$11:$B$211, 0), MATCH(AX$4, Obs_Time!$D$3:$T$3, 0) )</f>
        <v>0</v>
      </c>
      <c r="AY200" s="61">
        <f t="shared" si="212"/>
        <v>0</v>
      </c>
      <c r="AZ200" s="63">
        <f>INDEX(Obs_Time!$D$11:$T$211,  MATCH($AF200, Obs_Time!$B$11:$B$211, 0), MATCH(AZ$4, Obs_Time!$D$3:$T$3, 0) )</f>
        <v>0</v>
      </c>
      <c r="BA200" s="61">
        <f t="shared" si="213"/>
        <v>0</v>
      </c>
      <c r="BB200" s="63">
        <f>INDEX(Obs_Time!$D$11:$T$211,  MATCH($AF200, Obs_Time!$B$11:$B$211, 0), MATCH(BB$4, Obs_Time!$D$3:$T$3, 0) )</f>
        <v>0</v>
      </c>
      <c r="BC200" s="61">
        <f t="shared" si="214"/>
        <v>0</v>
      </c>
      <c r="BD200" s="63">
        <f>INDEX(Obs_Time!$D$11:$T$211,  MATCH($AF200, Obs_Time!$B$11:$B$211, 0), MATCH(BD$4, Obs_Time!$D$3:$T$3, 0) )</f>
        <v>0</v>
      </c>
      <c r="BF200" s="31">
        <f t="shared" si="215"/>
        <v>382</v>
      </c>
      <c r="BG200" s="31">
        <f t="shared" si="216"/>
        <v>383</v>
      </c>
      <c r="BH200" s="57">
        <f t="shared" si="217"/>
        <v>0</v>
      </c>
      <c r="BI200" s="57">
        <f t="shared" si="218"/>
        <v>0</v>
      </c>
      <c r="BJ200" s="57">
        <f t="shared" si="219"/>
        <v>0</v>
      </c>
      <c r="BK200" s="58">
        <f t="shared" si="220"/>
        <v>0</v>
      </c>
      <c r="BL200" s="57">
        <f t="shared" si="221"/>
        <v>0</v>
      </c>
      <c r="BM200" s="57">
        <f t="shared" si="222"/>
        <v>0</v>
      </c>
      <c r="BN200" s="57">
        <f t="shared" si="223"/>
        <v>0</v>
      </c>
      <c r="BQ200" s="57">
        <f t="shared" si="224"/>
        <v>0</v>
      </c>
      <c r="BR200" s="57">
        <f t="shared" si="225"/>
        <v>0</v>
      </c>
      <c r="BS200" s="57">
        <f t="shared" si="226"/>
        <v>0</v>
      </c>
      <c r="BT200" s="57">
        <f t="shared" si="227"/>
        <v>0</v>
      </c>
      <c r="BU200" s="57">
        <f t="shared" si="228"/>
        <v>0</v>
      </c>
      <c r="BV200" s="57">
        <f t="shared" si="229"/>
        <v>0</v>
      </c>
      <c r="BW200" s="57">
        <f t="shared" si="230"/>
        <v>0</v>
      </c>
      <c r="BX200" s="58">
        <f t="shared" si="231"/>
        <v>0</v>
      </c>
      <c r="BY200" s="57">
        <f t="shared" si="232"/>
        <v>0</v>
      </c>
      <c r="BZ200" s="57">
        <f t="shared" si="233"/>
        <v>0</v>
      </c>
      <c r="CA200" s="58">
        <f t="shared" si="234"/>
        <v>0</v>
      </c>
      <c r="CB200" s="57">
        <f t="shared" si="235"/>
        <v>0</v>
      </c>
      <c r="CC200" s="57">
        <f t="shared" si="236"/>
        <v>0</v>
      </c>
      <c r="CD200" s="57">
        <f t="shared" si="237"/>
        <v>0</v>
      </c>
      <c r="CE200" s="57">
        <f t="shared" si="238"/>
        <v>0</v>
      </c>
      <c r="CF200" s="57">
        <f t="shared" si="239"/>
        <v>0</v>
      </c>
      <c r="CG200" s="57">
        <f t="shared" si="240"/>
        <v>0</v>
      </c>
      <c r="CH200" s="57">
        <f t="shared" si="241"/>
        <v>0</v>
      </c>
      <c r="CI200" s="58">
        <f t="shared" si="242"/>
        <v>0</v>
      </c>
      <c r="CJ200" s="57">
        <f t="shared" si="243"/>
        <v>0</v>
      </c>
      <c r="CL200" s="30">
        <f>Obs_Time!B202</f>
        <v>382</v>
      </c>
      <c r="CM200" s="26">
        <f t="shared" si="249"/>
        <v>383</v>
      </c>
      <c r="CN200" s="20">
        <f t="shared" si="176"/>
        <v>0</v>
      </c>
      <c r="CO200" s="20">
        <f t="shared" si="177"/>
        <v>0</v>
      </c>
      <c r="CP200" s="20">
        <f t="shared" si="178"/>
        <v>0</v>
      </c>
      <c r="CQ200" s="106">
        <f t="shared" si="179"/>
        <v>0</v>
      </c>
      <c r="CR200" s="143"/>
      <c r="CS200" s="20">
        <f t="shared" si="180"/>
        <v>0</v>
      </c>
      <c r="CT200" s="20">
        <f t="shared" si="181"/>
        <v>0</v>
      </c>
      <c r="CW200" s="20">
        <f t="shared" si="182"/>
        <v>0</v>
      </c>
      <c r="CX200" s="20">
        <f t="shared" si="183"/>
        <v>0</v>
      </c>
      <c r="CY200" s="20">
        <f t="shared" si="184"/>
        <v>0</v>
      </c>
      <c r="CZ200" s="20">
        <f t="shared" si="185"/>
        <v>0</v>
      </c>
      <c r="DA200" s="20">
        <f t="shared" si="186"/>
        <v>0</v>
      </c>
      <c r="DB200" s="20">
        <f t="shared" si="187"/>
        <v>0</v>
      </c>
      <c r="DC200" s="20">
        <f t="shared" si="188"/>
        <v>0</v>
      </c>
      <c r="DD200" s="106">
        <f t="shared" si="189"/>
        <v>0</v>
      </c>
      <c r="DE200" s="20">
        <f t="shared" si="190"/>
        <v>0</v>
      </c>
      <c r="DF200" s="20">
        <f t="shared" si="191"/>
        <v>0</v>
      </c>
      <c r="DG200" s="106">
        <f t="shared" si="192"/>
        <v>0</v>
      </c>
      <c r="DH200" s="143"/>
      <c r="DI200" s="20">
        <f t="shared" si="193"/>
        <v>0</v>
      </c>
      <c r="DJ200" s="20">
        <f t="shared" si="194"/>
        <v>0</v>
      </c>
      <c r="DK200" s="20">
        <f t="shared" si="195"/>
        <v>0</v>
      </c>
      <c r="DL200" s="143"/>
      <c r="DM200" s="20">
        <f t="shared" si="196"/>
        <v>0</v>
      </c>
      <c r="DN200" s="20">
        <f t="shared" si="197"/>
        <v>0</v>
      </c>
      <c r="DO200" s="106">
        <f t="shared" si="198"/>
        <v>0</v>
      </c>
      <c r="DP200" s="20">
        <f t="shared" si="199"/>
        <v>0</v>
      </c>
      <c r="DR200" s="31">
        <f t="shared" si="244"/>
        <v>191</v>
      </c>
      <c r="DS200" s="26">
        <f t="shared" si="245"/>
        <v>191.5</v>
      </c>
      <c r="DT200" s="101">
        <f t="shared" si="200"/>
        <v>0</v>
      </c>
      <c r="DU200" s="101">
        <f t="shared" si="201"/>
        <v>0</v>
      </c>
      <c r="DV200" s="101">
        <f t="shared" si="202"/>
        <v>0</v>
      </c>
      <c r="DW200" s="102">
        <f t="shared" si="246"/>
        <v>0.83</v>
      </c>
      <c r="DX200" s="144"/>
      <c r="DY200" s="101">
        <f t="shared" si="247"/>
        <v>0</v>
      </c>
      <c r="DZ200" s="101">
        <f t="shared" si="248"/>
        <v>0</v>
      </c>
      <c r="EB200" s="84">
        <f>MODEL_DATA!B197</f>
        <v>191</v>
      </c>
      <c r="EC200" s="84">
        <f>MODEL_DATA!C197</f>
        <v>0</v>
      </c>
      <c r="ED200" s="84">
        <f>MODEL_DATA!D197</f>
        <v>0</v>
      </c>
      <c r="EE200" s="84">
        <f>MODEL_DATA!E197</f>
        <v>0</v>
      </c>
      <c r="EF200" s="84">
        <f>MODEL_DATA!F197</f>
        <v>0</v>
      </c>
      <c r="EG200" s="84">
        <f>MODEL_DATA!G197</f>
        <v>0</v>
      </c>
      <c r="EH200" s="84">
        <f>MODEL_DATA!H197</f>
        <v>0</v>
      </c>
      <c r="EI200" s="84">
        <f>MODEL_DATA!I197</f>
        <v>0</v>
      </c>
      <c r="EJ200" s="99">
        <f>MODEL_DATA!J197</f>
        <v>0</v>
      </c>
      <c r="EK200" s="84">
        <f>MODEL_DATA!K197</f>
        <v>0</v>
      </c>
      <c r="EL200" s="84">
        <f>MODEL_DATA!L197</f>
        <v>0</v>
      </c>
      <c r="EM200" s="99">
        <f>MODEL_DATA!M197</f>
        <v>0</v>
      </c>
      <c r="EN200" s="84">
        <f>MODEL_DATA!N197</f>
        <v>0</v>
      </c>
      <c r="EO200" s="84">
        <f>MODEL_DATA!O197</f>
        <v>0</v>
      </c>
      <c r="EP200" s="84">
        <f>MODEL_DATA!P197</f>
        <v>0</v>
      </c>
      <c r="EQ200" s="84">
        <f>MODEL_DATA!Q197</f>
        <v>0.83</v>
      </c>
      <c r="ER200" s="84">
        <f>MODEL_DATA!R197</f>
        <v>0.04</v>
      </c>
      <c r="ES200" s="84">
        <f>MODEL_DATA!S197</f>
        <v>0</v>
      </c>
      <c r="ET200" s="84">
        <f>MODEL_DATA!T197</f>
        <v>0</v>
      </c>
      <c r="EU200" s="99">
        <f>MODEL_DATA!U197</f>
        <v>0</v>
      </c>
      <c r="EV200" s="84">
        <f>MODEL_DATA!V197</f>
        <v>0</v>
      </c>
    </row>
    <row r="201" spans="32:152" x14ac:dyDescent="0.25">
      <c r="AF201" s="32">
        <f t="shared" si="250"/>
        <v>382</v>
      </c>
      <c r="AG201" s="61">
        <f t="shared" si="203"/>
        <v>0</v>
      </c>
      <c r="AH201" s="63">
        <f>INDEX(Obs_Time!$D$11:$T$211,  MATCH($AF201, Obs_Time!$B$11:$B$211, 0), MATCH(AH$4, Obs_Time!$D$3:$T$3, 0) )</f>
        <v>0</v>
      </c>
      <c r="AI201" s="61">
        <f t="shared" si="204"/>
        <v>0</v>
      </c>
      <c r="AJ201" s="63">
        <f>INDEX(Obs_Time!$D$11:$T$211,  MATCH($AF201, Obs_Time!$B$11:$B$211, 0), MATCH(AJ$4, Obs_Time!$D$3:$T$3, 0) )</f>
        <v>0</v>
      </c>
      <c r="AK201" s="61">
        <f t="shared" si="205"/>
        <v>0</v>
      </c>
      <c r="AL201" s="63">
        <f>INDEX(Obs_Time!$D$11:$T$211,  MATCH($AF201, Obs_Time!$B$11:$B$211, 0), MATCH(AL$4, Obs_Time!$D$3:$T$3, 0) )</f>
        <v>0</v>
      </c>
      <c r="AM201" s="61">
        <f t="shared" si="206"/>
        <v>0</v>
      </c>
      <c r="AN201" s="63">
        <f>INDEX(Obs_Time!$D$11:$T$211,  MATCH($AF201, Obs_Time!$B$11:$B$211, 0), MATCH(AN$4, Obs_Time!$D$3:$T$3, 0) )</f>
        <v>0</v>
      </c>
      <c r="AO201" s="61">
        <f t="shared" si="207"/>
        <v>0</v>
      </c>
      <c r="AP201" s="63">
        <f>INDEX(Obs_Time!$D$11:$T$211,  MATCH($AF201, Obs_Time!$B$11:$B$211, 0), MATCH(AP$4, Obs_Time!$D$3:$T$3, 0) )</f>
        <v>0</v>
      </c>
      <c r="AQ201" s="61">
        <f t="shared" si="208"/>
        <v>0</v>
      </c>
      <c r="AR201" s="63">
        <f>INDEX(Obs_Time!$D$11:$T$211,  MATCH($AF201, Obs_Time!$B$11:$B$211, 0), MATCH(AR$4, Obs_Time!$D$3:$T$3, 0) )</f>
        <v>0</v>
      </c>
      <c r="AS201" s="61">
        <f t="shared" si="209"/>
        <v>0</v>
      </c>
      <c r="AT201" s="63">
        <f>INDEX(Obs_Time!$D$11:$T$211,  MATCH($AF201, Obs_Time!$B$11:$B$211, 0), MATCH(AT$4, Obs_Time!$D$3:$T$3, 0) )</f>
        <v>0</v>
      </c>
      <c r="AU201" s="61">
        <f t="shared" si="210"/>
        <v>0</v>
      </c>
      <c r="AV201" s="63">
        <f>INDEX(Obs_Time!$D$11:$T$211,  MATCH($AF201, Obs_Time!$B$11:$B$211, 0), MATCH(AV$4, Obs_Time!$D$3:$T$3, 0) )</f>
        <v>0</v>
      </c>
      <c r="AW201" s="61">
        <f t="shared" si="211"/>
        <v>0</v>
      </c>
      <c r="AX201" s="63">
        <f>INDEX(Obs_Time!$D$11:$T$211,  MATCH($AF201, Obs_Time!$B$11:$B$211, 0), MATCH(AX$4, Obs_Time!$D$3:$T$3, 0) )</f>
        <v>0</v>
      </c>
      <c r="AY201" s="61">
        <f t="shared" si="212"/>
        <v>0</v>
      </c>
      <c r="AZ201" s="63">
        <f>INDEX(Obs_Time!$D$11:$T$211,  MATCH($AF201, Obs_Time!$B$11:$B$211, 0), MATCH(AZ$4, Obs_Time!$D$3:$T$3, 0) )</f>
        <v>0</v>
      </c>
      <c r="BA201" s="61">
        <f t="shared" si="213"/>
        <v>0</v>
      </c>
      <c r="BB201" s="63">
        <f>INDEX(Obs_Time!$D$11:$T$211,  MATCH($AF201, Obs_Time!$B$11:$B$211, 0), MATCH(BB$4, Obs_Time!$D$3:$T$3, 0) )</f>
        <v>0</v>
      </c>
      <c r="BC201" s="61">
        <f t="shared" si="214"/>
        <v>0</v>
      </c>
      <c r="BD201" s="63">
        <f>INDEX(Obs_Time!$D$11:$T$211,  MATCH($AF201, Obs_Time!$B$11:$B$211, 0), MATCH(BD$4, Obs_Time!$D$3:$T$3, 0) )</f>
        <v>0</v>
      </c>
      <c r="BF201" s="31">
        <f t="shared" si="215"/>
        <v>384</v>
      </c>
      <c r="BG201" s="31">
        <f t="shared" si="216"/>
        <v>385</v>
      </c>
      <c r="BH201" s="57">
        <f t="shared" si="217"/>
        <v>0</v>
      </c>
      <c r="BI201" s="57">
        <f t="shared" si="218"/>
        <v>0</v>
      </c>
      <c r="BJ201" s="57">
        <f t="shared" si="219"/>
        <v>0</v>
      </c>
      <c r="BK201" s="58">
        <f t="shared" si="220"/>
        <v>0</v>
      </c>
      <c r="BL201" s="57">
        <f t="shared" si="221"/>
        <v>0</v>
      </c>
      <c r="BM201" s="57">
        <f t="shared" si="222"/>
        <v>0</v>
      </c>
      <c r="BN201" s="57">
        <f t="shared" si="223"/>
        <v>0</v>
      </c>
      <c r="BQ201" s="57">
        <f t="shared" si="224"/>
        <v>0</v>
      </c>
      <c r="BR201" s="57">
        <f t="shared" si="225"/>
        <v>0</v>
      </c>
      <c r="BS201" s="57">
        <f t="shared" si="226"/>
        <v>0</v>
      </c>
      <c r="BT201" s="57">
        <f t="shared" si="227"/>
        <v>0</v>
      </c>
      <c r="BU201" s="57">
        <f t="shared" si="228"/>
        <v>0</v>
      </c>
      <c r="BV201" s="57">
        <f t="shared" si="229"/>
        <v>0</v>
      </c>
      <c r="BW201" s="57">
        <f t="shared" si="230"/>
        <v>0</v>
      </c>
      <c r="BX201" s="58">
        <f t="shared" si="231"/>
        <v>0</v>
      </c>
      <c r="BY201" s="57">
        <f t="shared" si="232"/>
        <v>0</v>
      </c>
      <c r="BZ201" s="57">
        <f t="shared" si="233"/>
        <v>0</v>
      </c>
      <c r="CA201" s="58">
        <f t="shared" si="234"/>
        <v>0</v>
      </c>
      <c r="CB201" s="57">
        <f t="shared" si="235"/>
        <v>0</v>
      </c>
      <c r="CC201" s="57">
        <f t="shared" si="236"/>
        <v>0</v>
      </c>
      <c r="CD201" s="57">
        <f t="shared" si="237"/>
        <v>0</v>
      </c>
      <c r="CE201" s="57">
        <f t="shared" si="238"/>
        <v>0</v>
      </c>
      <c r="CF201" s="57">
        <f t="shared" si="239"/>
        <v>0</v>
      </c>
      <c r="CG201" s="57">
        <f t="shared" si="240"/>
        <v>0</v>
      </c>
      <c r="CH201" s="57">
        <f t="shared" si="241"/>
        <v>0</v>
      </c>
      <c r="CI201" s="58">
        <f t="shared" si="242"/>
        <v>0</v>
      </c>
      <c r="CJ201" s="57">
        <f t="shared" si="243"/>
        <v>0</v>
      </c>
      <c r="CL201" s="30">
        <f>Obs_Time!B203</f>
        <v>384</v>
      </c>
      <c r="CM201" s="26">
        <f t="shared" si="249"/>
        <v>385</v>
      </c>
      <c r="CN201" s="20">
        <f t="shared" ref="CN201:CN209" si="251">SUMIFS(DT:DT,$DR:$DR,"&gt;="&amp;$CL201,$DR:$DR,"&lt;"&amp;$CL202)</f>
        <v>0</v>
      </c>
      <c r="CO201" s="20">
        <f t="shared" ref="CO201:CO209" si="252">SUMIFS(DU:DU,$DR:$DR,"&gt;="&amp;$CL201,$DR:$DR,"&lt;"&amp;$CL202)</f>
        <v>0</v>
      </c>
      <c r="CP201" s="20">
        <f t="shared" ref="CP201:CP209" si="253">SUMIFS(DV:DV,$DR:$DR,"&gt;="&amp;$CL201,$DR:$DR,"&lt;"&amp;$CL202)</f>
        <v>0</v>
      </c>
      <c r="CQ201" s="106">
        <f t="shared" ref="CQ201:CQ209" si="254">SUMIFS(DW:DW,$DR:$DR,"&gt;="&amp;$CL201,$DR:$DR,"&lt;"&amp;$CL202)</f>
        <v>0</v>
      </c>
      <c r="CR201" s="143"/>
      <c r="CS201" s="20">
        <f t="shared" ref="CS201:CS209" si="255">SUMIFS(DY:DY,$DR:$DR,"&gt;="&amp;$CL201,$DR:$DR,"&lt;"&amp;$CL202)</f>
        <v>0</v>
      </c>
      <c r="CT201" s="20">
        <f t="shared" ref="CT201:CT209" si="256">SUMIFS(DZ:DZ,$DR:$DR,"&gt;="&amp;$CL201,$DR:$DR,"&lt;"&amp;$CL202)</f>
        <v>0</v>
      </c>
      <c r="CW201" s="20">
        <f t="shared" ref="CW201:CW209" si="257">SUMIFS(EC:EC,$DR:$DR,"&gt;="&amp;$CL201,$DR:$DR,"&lt;"&amp;$CL202)</f>
        <v>0</v>
      </c>
      <c r="CX201" s="20">
        <f t="shared" ref="CX201:CX209" si="258">SUMIFS(ED:ED,$DR:$DR,"&gt;="&amp;$CL201,$DR:$DR,"&lt;"&amp;$CL202)</f>
        <v>0</v>
      </c>
      <c r="CY201" s="20">
        <f t="shared" ref="CY201:CY209" si="259">SUMIFS(EE:EE,$DR:$DR,"&gt;="&amp;$CL201,$DR:$DR,"&lt;"&amp;$CL202)</f>
        <v>0</v>
      </c>
      <c r="CZ201" s="20">
        <f t="shared" ref="CZ201:CZ209" si="260">SUMIFS(EF:EF,$DR:$DR,"&gt;="&amp;$CL201,$DR:$DR,"&lt;"&amp;$CL202)</f>
        <v>0</v>
      </c>
      <c r="DA201" s="20">
        <f t="shared" ref="DA201:DA209" si="261">SUMIFS(EG:EG,$DR:$DR,"&gt;="&amp;$CL201,$DR:$DR,"&lt;"&amp;$CL202)</f>
        <v>0</v>
      </c>
      <c r="DB201" s="20">
        <f t="shared" ref="DB201:DB209" si="262">SUMIFS(EH:EH,$DR:$DR,"&gt;="&amp;$CL201,$DR:$DR,"&lt;"&amp;$CL202)</f>
        <v>0</v>
      </c>
      <c r="DC201" s="20">
        <f t="shared" ref="DC201:DC209" si="263">SUMIFS(EI:EI,$DR:$DR,"&gt;="&amp;$CL201,$DR:$DR,"&lt;"&amp;$CL202)</f>
        <v>0</v>
      </c>
      <c r="DD201" s="106">
        <f t="shared" ref="DD201:DD209" si="264">SUMIFS(EJ:EJ,$DR:$DR,"&gt;="&amp;$CL201,$DR:$DR,"&lt;"&amp;$CL202)</f>
        <v>0</v>
      </c>
      <c r="DE201" s="20">
        <f t="shared" ref="DE201:DE209" si="265">SUMIFS(EK:EK,$DR:$DR,"&gt;="&amp;$CL201,$DR:$DR,"&lt;"&amp;$CL202)</f>
        <v>0</v>
      </c>
      <c r="DF201" s="20">
        <f t="shared" ref="DF201:DF209" si="266">SUMIFS(EL:EL,$DR:$DR,"&gt;="&amp;$CL201,$DR:$DR,"&lt;"&amp;$CL202)</f>
        <v>0</v>
      </c>
      <c r="DG201" s="106">
        <f t="shared" ref="DG201:DG209" si="267">SUMIFS(EM:EM,$DR:$DR,"&gt;="&amp;$CL201,$DR:$DR,"&lt;"&amp;$CL202)</f>
        <v>0</v>
      </c>
      <c r="DH201" s="143"/>
      <c r="DI201" s="20">
        <f t="shared" ref="DI201:DI209" si="268">SUMIFS(EO:EO,$DR:$DR,"&gt;="&amp;$CL201,$DR:$DR,"&lt;"&amp;$CL202)</f>
        <v>0</v>
      </c>
      <c r="DJ201" s="20">
        <f t="shared" ref="DJ201:DJ209" si="269">SUMIFS(EP:EP,$DR:$DR,"&gt;="&amp;$CL201,$DR:$DR,"&lt;"&amp;$CL202)</f>
        <v>0</v>
      </c>
      <c r="DK201" s="20">
        <f t="shared" ref="DK201:DK209" si="270">SUMIFS(EQ:EQ,$DR:$DR,"&gt;="&amp;$CL201,$DR:$DR,"&lt;"&amp;$CL202)</f>
        <v>0</v>
      </c>
      <c r="DL201" s="143"/>
      <c r="DM201" s="20">
        <f t="shared" ref="DM201:DM209" si="271">SUMIFS(ES:ES,$DR:$DR,"&gt;="&amp;$CL201,$DR:$DR,"&lt;"&amp;$CL202)</f>
        <v>0</v>
      </c>
      <c r="DN201" s="20">
        <f t="shared" ref="DN201:DN209" si="272">SUMIFS(ET:ET,$DR:$DR,"&gt;="&amp;$CL201,$DR:$DR,"&lt;"&amp;$CL202)</f>
        <v>0</v>
      </c>
      <c r="DO201" s="106">
        <f t="shared" ref="DO201:DO209" si="273">SUMIFS(EU:EU,$DR:$DR,"&gt;="&amp;$CL201,$DR:$DR,"&lt;"&amp;$CL202)</f>
        <v>0</v>
      </c>
      <c r="DP201" s="20">
        <f t="shared" ref="DP201:DP209" si="274">SUMIFS(EV:EV,$DR:$DR,"&gt;="&amp;$CL201,$DR:$DR,"&lt;"&amp;$CL202)</f>
        <v>0</v>
      </c>
      <c r="DR201" s="31">
        <f t="shared" si="244"/>
        <v>192</v>
      </c>
      <c r="DS201" s="26">
        <f t="shared" si="245"/>
        <v>192.5</v>
      </c>
      <c r="DT201" s="101">
        <f t="shared" ref="DT201:DT264" si="275">SUM(EC201:EI201)</f>
        <v>0</v>
      </c>
      <c r="DU201" s="101">
        <f t="shared" ref="DU201:DU264" si="276">ED201 + EE201</f>
        <v>0</v>
      </c>
      <c r="DV201" s="101">
        <f t="shared" ref="DV201:DV264" si="277">EH201 + EI201</f>
        <v>0</v>
      </c>
      <c r="DW201" s="102">
        <f t="shared" si="246"/>
        <v>0.56000000000000005</v>
      </c>
      <c r="DX201" s="144"/>
      <c r="DY201" s="101">
        <f t="shared" si="247"/>
        <v>0</v>
      </c>
      <c r="DZ201" s="101">
        <f t="shared" si="248"/>
        <v>0</v>
      </c>
      <c r="EB201" s="84">
        <f>MODEL_DATA!B198</f>
        <v>192</v>
      </c>
      <c r="EC201" s="84">
        <f>MODEL_DATA!C198</f>
        <v>0</v>
      </c>
      <c r="ED201" s="84">
        <f>MODEL_DATA!D198</f>
        <v>0</v>
      </c>
      <c r="EE201" s="84">
        <f>MODEL_DATA!E198</f>
        <v>0</v>
      </c>
      <c r="EF201" s="84">
        <f>MODEL_DATA!F198</f>
        <v>0</v>
      </c>
      <c r="EG201" s="84">
        <f>MODEL_DATA!G198</f>
        <v>0</v>
      </c>
      <c r="EH201" s="84">
        <f>MODEL_DATA!H198</f>
        <v>0</v>
      </c>
      <c r="EI201" s="84">
        <f>MODEL_DATA!I198</f>
        <v>0</v>
      </c>
      <c r="EJ201" s="99">
        <f>MODEL_DATA!J198</f>
        <v>0</v>
      </c>
      <c r="EK201" s="84">
        <f>MODEL_DATA!K198</f>
        <v>0</v>
      </c>
      <c r="EL201" s="84">
        <f>MODEL_DATA!L198</f>
        <v>0</v>
      </c>
      <c r="EM201" s="99">
        <f>MODEL_DATA!M198</f>
        <v>0</v>
      </c>
      <c r="EN201" s="84">
        <f>MODEL_DATA!N198</f>
        <v>0</v>
      </c>
      <c r="EO201" s="84">
        <f>MODEL_DATA!O198</f>
        <v>0</v>
      </c>
      <c r="EP201" s="84">
        <f>MODEL_DATA!P198</f>
        <v>0</v>
      </c>
      <c r="EQ201" s="84">
        <f>MODEL_DATA!Q198</f>
        <v>0.56000000000000005</v>
      </c>
      <c r="ER201" s="84">
        <f>MODEL_DATA!R198</f>
        <v>0.01</v>
      </c>
      <c r="ES201" s="84">
        <f>MODEL_DATA!S198</f>
        <v>0</v>
      </c>
      <c r="ET201" s="84">
        <f>MODEL_DATA!T198</f>
        <v>0</v>
      </c>
      <c r="EU201" s="99">
        <f>MODEL_DATA!U198</f>
        <v>0</v>
      </c>
      <c r="EV201" s="84">
        <f>MODEL_DATA!V198</f>
        <v>0</v>
      </c>
    </row>
    <row r="202" spans="32:152" x14ac:dyDescent="0.25">
      <c r="AF202" s="32">
        <f t="shared" si="250"/>
        <v>384</v>
      </c>
      <c r="AG202" s="61">
        <f t="shared" ref="AG202:AG210" si="278">INDEX($BH$9:$CJ$209,  MATCH($AF202, $BF$9:$BF$209, 0), MATCH(AG$4, $BH$3:$CJ$3, 0) )</f>
        <v>0</v>
      </c>
      <c r="AH202" s="63">
        <f>INDEX(Obs_Time!$D$11:$T$211,  MATCH($AF202, Obs_Time!$B$11:$B$211, 0), MATCH(AH$4, Obs_Time!$D$3:$T$3, 0) )</f>
        <v>0</v>
      </c>
      <c r="AI202" s="61">
        <f t="shared" ref="AI202:AI210" si="279">INDEX($BH$9:$CJ$209,  MATCH($AF202, $BF$9:$BF$209, 0), MATCH(AI$4, $BH$3:$CJ$3, 0) )</f>
        <v>0</v>
      </c>
      <c r="AJ202" s="63">
        <f>INDEX(Obs_Time!$D$11:$T$211,  MATCH($AF202, Obs_Time!$B$11:$B$211, 0), MATCH(AJ$4, Obs_Time!$D$3:$T$3, 0) )</f>
        <v>0</v>
      </c>
      <c r="AK202" s="61">
        <f t="shared" ref="AK202:AK210" si="280">INDEX($BH$9:$CJ$209,  MATCH($AF202, $BF$9:$BF$209, 0), MATCH(AK$4, $BH$3:$CJ$3, 0) )</f>
        <v>0</v>
      </c>
      <c r="AL202" s="63">
        <f>INDEX(Obs_Time!$D$11:$T$211,  MATCH($AF202, Obs_Time!$B$11:$B$211, 0), MATCH(AL$4, Obs_Time!$D$3:$T$3, 0) )</f>
        <v>0</v>
      </c>
      <c r="AM202" s="61">
        <f t="shared" ref="AM202:AM210" si="281">INDEX($BH$9:$CJ$209,  MATCH($AF202, $BF$9:$BF$209, 0), MATCH(AM$4, $BH$3:$CJ$3, 0) )</f>
        <v>0</v>
      </c>
      <c r="AN202" s="63">
        <f>INDEX(Obs_Time!$D$11:$T$211,  MATCH($AF202, Obs_Time!$B$11:$B$211, 0), MATCH(AN$4, Obs_Time!$D$3:$T$3, 0) )</f>
        <v>0</v>
      </c>
      <c r="AO202" s="61">
        <f t="shared" ref="AO202:AO210" si="282">INDEX($BH$9:$CJ$209,  MATCH($AF202, $BF$9:$BF$209, 0), MATCH(AO$4, $BH$3:$CJ$3, 0) )</f>
        <v>0</v>
      </c>
      <c r="AP202" s="63">
        <f>INDEX(Obs_Time!$D$11:$T$211,  MATCH($AF202, Obs_Time!$B$11:$B$211, 0), MATCH(AP$4, Obs_Time!$D$3:$T$3, 0) )</f>
        <v>0</v>
      </c>
      <c r="AQ202" s="61">
        <f t="shared" ref="AQ202:AQ210" si="283">INDEX($BH$9:$CJ$209,  MATCH($AF202, $BF$9:$BF$209, 0), MATCH(AQ$4, $BH$3:$CJ$3, 0) )</f>
        <v>0</v>
      </c>
      <c r="AR202" s="63">
        <f>INDEX(Obs_Time!$D$11:$T$211,  MATCH($AF202, Obs_Time!$B$11:$B$211, 0), MATCH(AR$4, Obs_Time!$D$3:$T$3, 0) )</f>
        <v>0</v>
      </c>
      <c r="AS202" s="61">
        <f t="shared" ref="AS202:AS210" si="284">INDEX($BH$9:$CJ$209,  MATCH($AF202, $BF$9:$BF$209, 0), MATCH(AS$4, $BH$3:$CJ$3, 0) )</f>
        <v>0</v>
      </c>
      <c r="AT202" s="63">
        <f>INDEX(Obs_Time!$D$11:$T$211,  MATCH($AF202, Obs_Time!$B$11:$B$211, 0), MATCH(AT$4, Obs_Time!$D$3:$T$3, 0) )</f>
        <v>0</v>
      </c>
      <c r="AU202" s="61">
        <f t="shared" ref="AU202:AU210" si="285">INDEX($BH$9:$CJ$209,  MATCH($AF202, $BF$9:$BF$209, 0), MATCH(AU$4, $BH$3:$CJ$3, 0) )</f>
        <v>0</v>
      </c>
      <c r="AV202" s="63">
        <f>INDEX(Obs_Time!$D$11:$T$211,  MATCH($AF202, Obs_Time!$B$11:$B$211, 0), MATCH(AV$4, Obs_Time!$D$3:$T$3, 0) )</f>
        <v>0</v>
      </c>
      <c r="AW202" s="61">
        <f t="shared" ref="AW202:AW210" si="286">INDEX($BH$9:$CJ$209,  MATCH($AF202, $BF$9:$BF$209, 0), MATCH(AW$4, $BH$3:$CJ$3, 0) )</f>
        <v>0</v>
      </c>
      <c r="AX202" s="63">
        <f>INDEX(Obs_Time!$D$11:$T$211,  MATCH($AF202, Obs_Time!$B$11:$B$211, 0), MATCH(AX$4, Obs_Time!$D$3:$T$3, 0) )</f>
        <v>0</v>
      </c>
      <c r="AY202" s="61">
        <f t="shared" ref="AY202:AY210" si="287">INDEX($BH$9:$CJ$209,  MATCH($AF202, $BF$9:$BF$209, 0), MATCH(AY$4, $BH$3:$CJ$3, 0) )</f>
        <v>0</v>
      </c>
      <c r="AZ202" s="63">
        <f>INDEX(Obs_Time!$D$11:$T$211,  MATCH($AF202, Obs_Time!$B$11:$B$211, 0), MATCH(AZ$4, Obs_Time!$D$3:$T$3, 0) )</f>
        <v>0</v>
      </c>
      <c r="BA202" s="61">
        <f t="shared" ref="BA202:BA210" si="288">INDEX($BH$9:$CJ$209,  MATCH($AF202, $BF$9:$BF$209, 0), MATCH(BA$4, $BH$3:$CJ$3, 0) )</f>
        <v>0</v>
      </c>
      <c r="BB202" s="63">
        <f>INDEX(Obs_Time!$D$11:$T$211,  MATCH($AF202, Obs_Time!$B$11:$B$211, 0), MATCH(BB$4, Obs_Time!$D$3:$T$3, 0) )</f>
        <v>0</v>
      </c>
      <c r="BC202" s="61">
        <f t="shared" ref="BC202:BC210" si="289">INDEX($BH$9:$CJ$209,  MATCH($AF202, $BF$9:$BF$209, 0), MATCH(BC$4, $BH$3:$CJ$3, 0) )</f>
        <v>0</v>
      </c>
      <c r="BD202" s="63">
        <f>INDEX(Obs_Time!$D$11:$T$211,  MATCH($AF202, Obs_Time!$B$11:$B$211, 0), MATCH(BD$4, Obs_Time!$D$3:$T$3, 0) )</f>
        <v>0</v>
      </c>
      <c r="BF202" s="31">
        <f t="shared" ref="BF202:BF209" si="290">$CL202</f>
        <v>386</v>
      </c>
      <c r="BG202" s="31">
        <f t="shared" ref="BG202:BG209" si="291">$CM202</f>
        <v>387</v>
      </c>
      <c r="BH202" s="57">
        <f t="shared" ref="BH202:BH209" si="292">IFERROR(CN202 / CN$6,  0)</f>
        <v>0</v>
      </c>
      <c r="BI202" s="57">
        <f t="shared" ref="BI202:BI209" si="293">IFERROR(CO202 / CO$6,  0)</f>
        <v>0</v>
      </c>
      <c r="BJ202" s="57">
        <f t="shared" ref="BJ202:BJ209" si="294">IFERROR(CP202 / CP$6,  0)</f>
        <v>0</v>
      </c>
      <c r="BK202" s="58">
        <f t="shared" ref="BK202:BK209" si="295">IFERROR(CQ202 / CQ$6,  0)</f>
        <v>0</v>
      </c>
      <c r="BL202" s="57">
        <f t="shared" ref="BL202:BL209" si="296">IFERROR(CR202 / CR$6,  0)</f>
        <v>0</v>
      </c>
      <c r="BM202" s="57">
        <f t="shared" ref="BM202:BM209" si="297">IFERROR(CS202 / CS$6,  0)</f>
        <v>0</v>
      </c>
      <c r="BN202" s="57">
        <f t="shared" ref="BN202:BN209" si="298">IFERROR(CT202 / CT$6,  0)</f>
        <v>0</v>
      </c>
      <c r="BQ202" s="57">
        <f t="shared" ref="BQ202:BQ209" si="299">IFERROR(CW202 / CW$6,  0)</f>
        <v>0</v>
      </c>
      <c r="BR202" s="57">
        <f t="shared" ref="BR202:BR209" si="300">IFERROR(CX202 / CX$6,  0)</f>
        <v>0</v>
      </c>
      <c r="BS202" s="57">
        <f t="shared" ref="BS202:BS209" si="301">IFERROR(CY202 / CY$6,  0)</f>
        <v>0</v>
      </c>
      <c r="BT202" s="57">
        <f t="shared" ref="BT202:BT209" si="302">IFERROR(CZ202 / CZ$6,  0)</f>
        <v>0</v>
      </c>
      <c r="BU202" s="57">
        <f t="shared" ref="BU202:BU209" si="303">IFERROR(DA202 / DA$6,  0)</f>
        <v>0</v>
      </c>
      <c r="BV202" s="57">
        <f t="shared" ref="BV202:BV209" si="304">IFERROR(DB202 / DB$6,  0)</f>
        <v>0</v>
      </c>
      <c r="BW202" s="57">
        <f t="shared" ref="BW202:BW209" si="305">IFERROR(DC202 / DC$6,  0)</f>
        <v>0</v>
      </c>
      <c r="BX202" s="58">
        <f t="shared" ref="BX202:BX209" si="306">IFERROR(DD202 / DD$6,  0)</f>
        <v>0</v>
      </c>
      <c r="BY202" s="57">
        <f t="shared" ref="BY202:BY209" si="307">IFERROR(DE202 / DE$6,  0)</f>
        <v>0</v>
      </c>
      <c r="BZ202" s="57">
        <f t="shared" ref="BZ202:BZ209" si="308">IFERROR(DF202 / DF$6,  0)</f>
        <v>0</v>
      </c>
      <c r="CA202" s="58">
        <f t="shared" ref="CA202:CA209" si="309">IFERROR(DG202 / DG$6,  0)</f>
        <v>0</v>
      </c>
      <c r="CB202" s="57">
        <f t="shared" ref="CB202:CB209" si="310">IFERROR(DH202 / DH$6,  0)</f>
        <v>0</v>
      </c>
      <c r="CC202" s="57">
        <f t="shared" ref="CC202:CC209" si="311">IFERROR(DI202 / DI$6,  0)</f>
        <v>0</v>
      </c>
      <c r="CD202" s="57">
        <f t="shared" ref="CD202:CD209" si="312">IFERROR(DJ202 / DJ$6,  0)</f>
        <v>0</v>
      </c>
      <c r="CE202" s="57">
        <f t="shared" ref="CE202:CE209" si="313">IFERROR(DK202 / DK$6,  0)</f>
        <v>0</v>
      </c>
      <c r="CF202" s="57">
        <f t="shared" ref="CF202:CF209" si="314">IFERROR(DL202 / DL$6,  0)</f>
        <v>0</v>
      </c>
      <c r="CG202" s="57">
        <f t="shared" ref="CG202:CG209" si="315">IFERROR(DM202 / DM$6,  0)</f>
        <v>0</v>
      </c>
      <c r="CH202" s="57">
        <f t="shared" ref="CH202:CH209" si="316">IFERROR(DN202 / DN$6,  0)</f>
        <v>0</v>
      </c>
      <c r="CI202" s="58">
        <f t="shared" ref="CI202:CI209" si="317">IFERROR(DO202 / DO$6,  0)</f>
        <v>0</v>
      </c>
      <c r="CJ202" s="57">
        <f t="shared" ref="CJ202:CJ209" si="318">IFERROR(DP202 / DP$6,  0)</f>
        <v>0</v>
      </c>
      <c r="CL202" s="30">
        <f>Obs_Time!B204</f>
        <v>386</v>
      </c>
      <c r="CM202" s="26">
        <f t="shared" si="249"/>
        <v>387</v>
      </c>
      <c r="CN202" s="20">
        <f t="shared" si="251"/>
        <v>0</v>
      </c>
      <c r="CO202" s="20">
        <f t="shared" si="252"/>
        <v>0</v>
      </c>
      <c r="CP202" s="20">
        <f t="shared" si="253"/>
        <v>0</v>
      </c>
      <c r="CQ202" s="106">
        <f t="shared" si="254"/>
        <v>0</v>
      </c>
      <c r="CR202" s="143"/>
      <c r="CS202" s="20">
        <f t="shared" si="255"/>
        <v>0</v>
      </c>
      <c r="CT202" s="20">
        <f t="shared" si="256"/>
        <v>0</v>
      </c>
      <c r="CW202" s="20">
        <f t="shared" si="257"/>
        <v>0</v>
      </c>
      <c r="CX202" s="20">
        <f t="shared" si="258"/>
        <v>0</v>
      </c>
      <c r="CY202" s="20">
        <f t="shared" si="259"/>
        <v>0</v>
      </c>
      <c r="CZ202" s="20">
        <f t="shared" si="260"/>
        <v>0</v>
      </c>
      <c r="DA202" s="20">
        <f t="shared" si="261"/>
        <v>0</v>
      </c>
      <c r="DB202" s="20">
        <f t="shared" si="262"/>
        <v>0</v>
      </c>
      <c r="DC202" s="20">
        <f t="shared" si="263"/>
        <v>0</v>
      </c>
      <c r="DD202" s="106">
        <f t="shared" si="264"/>
        <v>0</v>
      </c>
      <c r="DE202" s="20">
        <f t="shared" si="265"/>
        <v>0</v>
      </c>
      <c r="DF202" s="20">
        <f t="shared" si="266"/>
        <v>0</v>
      </c>
      <c r="DG202" s="106">
        <f t="shared" si="267"/>
        <v>0</v>
      </c>
      <c r="DH202" s="143"/>
      <c r="DI202" s="20">
        <f t="shared" si="268"/>
        <v>0</v>
      </c>
      <c r="DJ202" s="20">
        <f t="shared" si="269"/>
        <v>0</v>
      </c>
      <c r="DK202" s="20">
        <f t="shared" si="270"/>
        <v>0</v>
      </c>
      <c r="DL202" s="143"/>
      <c r="DM202" s="20">
        <f t="shared" si="271"/>
        <v>0</v>
      </c>
      <c r="DN202" s="20">
        <f t="shared" si="272"/>
        <v>0</v>
      </c>
      <c r="DO202" s="106">
        <f t="shared" si="273"/>
        <v>0</v>
      </c>
      <c r="DP202" s="20">
        <f t="shared" si="274"/>
        <v>0</v>
      </c>
      <c r="DR202" s="31">
        <f t="shared" ref="DR202:DR265" si="319">$EB202</f>
        <v>193</v>
      </c>
      <c r="DS202" s="26">
        <f t="shared" ref="DS202:DS204" si="320">AVERAGE(DR202:DR203)</f>
        <v>193.5</v>
      </c>
      <c r="DT202" s="101">
        <f t="shared" si="275"/>
        <v>0</v>
      </c>
      <c r="DU202" s="101">
        <f t="shared" si="276"/>
        <v>0</v>
      </c>
      <c r="DV202" s="101">
        <f t="shared" si="277"/>
        <v>0</v>
      </c>
      <c r="DW202" s="102">
        <f t="shared" ref="DW202:DW265" si="321">EM202 + EQ202</f>
        <v>0.51</v>
      </c>
      <c r="DX202" s="144"/>
      <c r="DY202" s="101">
        <f t="shared" ref="DY202:DY265" si="322">EO202 + ES202</f>
        <v>0</v>
      </c>
      <c r="DZ202" s="101">
        <f t="shared" ref="DZ202:DZ265" si="323">EP202 + ET202</f>
        <v>0</v>
      </c>
      <c r="EB202" s="84">
        <f>MODEL_DATA!B199</f>
        <v>193</v>
      </c>
      <c r="EC202" s="84">
        <f>MODEL_DATA!C199</f>
        <v>0</v>
      </c>
      <c r="ED202" s="84">
        <f>MODEL_DATA!D199</f>
        <v>0</v>
      </c>
      <c r="EE202" s="84">
        <f>MODEL_DATA!E199</f>
        <v>0</v>
      </c>
      <c r="EF202" s="84">
        <f>MODEL_DATA!F199</f>
        <v>0</v>
      </c>
      <c r="EG202" s="84">
        <f>MODEL_DATA!G199</f>
        <v>0</v>
      </c>
      <c r="EH202" s="84">
        <f>MODEL_DATA!H199</f>
        <v>0</v>
      </c>
      <c r="EI202" s="84">
        <f>MODEL_DATA!I199</f>
        <v>0</v>
      </c>
      <c r="EJ202" s="99">
        <f>MODEL_DATA!J199</f>
        <v>0</v>
      </c>
      <c r="EK202" s="84">
        <f>MODEL_DATA!K199</f>
        <v>0</v>
      </c>
      <c r="EL202" s="84">
        <f>MODEL_DATA!L199</f>
        <v>0</v>
      </c>
      <c r="EM202" s="99">
        <f>MODEL_DATA!M199</f>
        <v>0</v>
      </c>
      <c r="EN202" s="84">
        <f>MODEL_DATA!N199</f>
        <v>0</v>
      </c>
      <c r="EO202" s="84">
        <f>MODEL_DATA!O199</f>
        <v>0</v>
      </c>
      <c r="EP202" s="84">
        <f>MODEL_DATA!P199</f>
        <v>0</v>
      </c>
      <c r="EQ202" s="84">
        <f>MODEL_DATA!Q199</f>
        <v>0.51</v>
      </c>
      <c r="ER202" s="84">
        <f>MODEL_DATA!R199</f>
        <v>0</v>
      </c>
      <c r="ES202" s="84">
        <f>MODEL_DATA!S199</f>
        <v>0</v>
      </c>
      <c r="ET202" s="84">
        <f>MODEL_DATA!T199</f>
        <v>0</v>
      </c>
      <c r="EU202" s="99">
        <f>MODEL_DATA!U199</f>
        <v>0</v>
      </c>
      <c r="EV202" s="84">
        <f>MODEL_DATA!V199</f>
        <v>0</v>
      </c>
    </row>
    <row r="203" spans="32:152" x14ac:dyDescent="0.25">
      <c r="AF203" s="32">
        <f t="shared" si="250"/>
        <v>386</v>
      </c>
      <c r="AG203" s="61">
        <f t="shared" si="278"/>
        <v>0</v>
      </c>
      <c r="AH203" s="63">
        <f>INDEX(Obs_Time!$D$11:$T$211,  MATCH($AF203, Obs_Time!$B$11:$B$211, 0), MATCH(AH$4, Obs_Time!$D$3:$T$3, 0) )</f>
        <v>0</v>
      </c>
      <c r="AI203" s="61">
        <f t="shared" si="279"/>
        <v>0</v>
      </c>
      <c r="AJ203" s="63">
        <f>INDEX(Obs_Time!$D$11:$T$211,  MATCH($AF203, Obs_Time!$B$11:$B$211, 0), MATCH(AJ$4, Obs_Time!$D$3:$T$3, 0) )</f>
        <v>0</v>
      </c>
      <c r="AK203" s="61">
        <f t="shared" si="280"/>
        <v>0</v>
      </c>
      <c r="AL203" s="63">
        <f>INDEX(Obs_Time!$D$11:$T$211,  MATCH($AF203, Obs_Time!$B$11:$B$211, 0), MATCH(AL$4, Obs_Time!$D$3:$T$3, 0) )</f>
        <v>0</v>
      </c>
      <c r="AM203" s="61">
        <f t="shared" si="281"/>
        <v>0</v>
      </c>
      <c r="AN203" s="63">
        <f>INDEX(Obs_Time!$D$11:$T$211,  MATCH($AF203, Obs_Time!$B$11:$B$211, 0), MATCH(AN$4, Obs_Time!$D$3:$T$3, 0) )</f>
        <v>0</v>
      </c>
      <c r="AO203" s="61">
        <f t="shared" si="282"/>
        <v>0</v>
      </c>
      <c r="AP203" s="63">
        <f>INDEX(Obs_Time!$D$11:$T$211,  MATCH($AF203, Obs_Time!$B$11:$B$211, 0), MATCH(AP$4, Obs_Time!$D$3:$T$3, 0) )</f>
        <v>0</v>
      </c>
      <c r="AQ203" s="61">
        <f t="shared" si="283"/>
        <v>0</v>
      </c>
      <c r="AR203" s="63">
        <f>INDEX(Obs_Time!$D$11:$T$211,  MATCH($AF203, Obs_Time!$B$11:$B$211, 0), MATCH(AR$4, Obs_Time!$D$3:$T$3, 0) )</f>
        <v>0</v>
      </c>
      <c r="AS203" s="61">
        <f t="shared" si="284"/>
        <v>0</v>
      </c>
      <c r="AT203" s="63">
        <f>INDEX(Obs_Time!$D$11:$T$211,  MATCH($AF203, Obs_Time!$B$11:$B$211, 0), MATCH(AT$4, Obs_Time!$D$3:$T$3, 0) )</f>
        <v>0</v>
      </c>
      <c r="AU203" s="61">
        <f t="shared" si="285"/>
        <v>0</v>
      </c>
      <c r="AV203" s="63">
        <f>INDEX(Obs_Time!$D$11:$T$211,  MATCH($AF203, Obs_Time!$B$11:$B$211, 0), MATCH(AV$4, Obs_Time!$D$3:$T$3, 0) )</f>
        <v>0</v>
      </c>
      <c r="AW203" s="61">
        <f t="shared" si="286"/>
        <v>0</v>
      </c>
      <c r="AX203" s="63">
        <f>INDEX(Obs_Time!$D$11:$T$211,  MATCH($AF203, Obs_Time!$B$11:$B$211, 0), MATCH(AX$4, Obs_Time!$D$3:$T$3, 0) )</f>
        <v>0</v>
      </c>
      <c r="AY203" s="61">
        <f t="shared" si="287"/>
        <v>0</v>
      </c>
      <c r="AZ203" s="63">
        <f>INDEX(Obs_Time!$D$11:$T$211,  MATCH($AF203, Obs_Time!$B$11:$B$211, 0), MATCH(AZ$4, Obs_Time!$D$3:$T$3, 0) )</f>
        <v>0</v>
      </c>
      <c r="BA203" s="61">
        <f t="shared" si="288"/>
        <v>0</v>
      </c>
      <c r="BB203" s="63">
        <f>INDEX(Obs_Time!$D$11:$T$211,  MATCH($AF203, Obs_Time!$B$11:$B$211, 0), MATCH(BB$4, Obs_Time!$D$3:$T$3, 0) )</f>
        <v>0</v>
      </c>
      <c r="BC203" s="61">
        <f t="shared" si="289"/>
        <v>0</v>
      </c>
      <c r="BD203" s="63">
        <f>INDEX(Obs_Time!$D$11:$T$211,  MATCH($AF203, Obs_Time!$B$11:$B$211, 0), MATCH(BD$4, Obs_Time!$D$3:$T$3, 0) )</f>
        <v>0</v>
      </c>
      <c r="BF203" s="31">
        <f t="shared" si="290"/>
        <v>388</v>
      </c>
      <c r="BG203" s="31">
        <f t="shared" si="291"/>
        <v>389</v>
      </c>
      <c r="BH203" s="57">
        <f t="shared" si="292"/>
        <v>0</v>
      </c>
      <c r="BI203" s="57">
        <f t="shared" si="293"/>
        <v>0</v>
      </c>
      <c r="BJ203" s="57">
        <f t="shared" si="294"/>
        <v>0</v>
      </c>
      <c r="BK203" s="58">
        <f t="shared" si="295"/>
        <v>0</v>
      </c>
      <c r="BL203" s="57">
        <f t="shared" si="296"/>
        <v>0</v>
      </c>
      <c r="BM203" s="57">
        <f t="shared" si="297"/>
        <v>0</v>
      </c>
      <c r="BN203" s="57">
        <f t="shared" si="298"/>
        <v>0</v>
      </c>
      <c r="BQ203" s="57">
        <f t="shared" si="299"/>
        <v>0</v>
      </c>
      <c r="BR203" s="57">
        <f t="shared" si="300"/>
        <v>0</v>
      </c>
      <c r="BS203" s="57">
        <f t="shared" si="301"/>
        <v>0</v>
      </c>
      <c r="BT203" s="57">
        <f t="shared" si="302"/>
        <v>0</v>
      </c>
      <c r="BU203" s="57">
        <f t="shared" si="303"/>
        <v>0</v>
      </c>
      <c r="BV203" s="57">
        <f t="shared" si="304"/>
        <v>0</v>
      </c>
      <c r="BW203" s="57">
        <f t="shared" si="305"/>
        <v>0</v>
      </c>
      <c r="BX203" s="58">
        <f t="shared" si="306"/>
        <v>0</v>
      </c>
      <c r="BY203" s="57">
        <f t="shared" si="307"/>
        <v>0</v>
      </c>
      <c r="BZ203" s="57">
        <f t="shared" si="308"/>
        <v>0</v>
      </c>
      <c r="CA203" s="58">
        <f t="shared" si="309"/>
        <v>0</v>
      </c>
      <c r="CB203" s="57">
        <f t="shared" si="310"/>
        <v>0</v>
      </c>
      <c r="CC203" s="57">
        <f t="shared" si="311"/>
        <v>0</v>
      </c>
      <c r="CD203" s="57">
        <f t="shared" si="312"/>
        <v>0</v>
      </c>
      <c r="CE203" s="57">
        <f t="shared" si="313"/>
        <v>0</v>
      </c>
      <c r="CF203" s="57">
        <f t="shared" si="314"/>
        <v>0</v>
      </c>
      <c r="CG203" s="57">
        <f t="shared" si="315"/>
        <v>0</v>
      </c>
      <c r="CH203" s="57">
        <f t="shared" si="316"/>
        <v>0</v>
      </c>
      <c r="CI203" s="58">
        <f t="shared" si="317"/>
        <v>0</v>
      </c>
      <c r="CJ203" s="57">
        <f t="shared" si="318"/>
        <v>0</v>
      </c>
      <c r="CL203" s="30">
        <f>Obs_Time!B205</f>
        <v>388</v>
      </c>
      <c r="CM203" s="26">
        <f t="shared" si="249"/>
        <v>389</v>
      </c>
      <c r="CN203" s="20">
        <f t="shared" si="251"/>
        <v>0</v>
      </c>
      <c r="CO203" s="20">
        <f t="shared" si="252"/>
        <v>0</v>
      </c>
      <c r="CP203" s="20">
        <f t="shared" si="253"/>
        <v>0</v>
      </c>
      <c r="CQ203" s="106">
        <f t="shared" si="254"/>
        <v>0</v>
      </c>
      <c r="CR203" s="143"/>
      <c r="CS203" s="20">
        <f t="shared" si="255"/>
        <v>0</v>
      </c>
      <c r="CT203" s="20">
        <f t="shared" si="256"/>
        <v>0</v>
      </c>
      <c r="CW203" s="20">
        <f t="shared" si="257"/>
        <v>0</v>
      </c>
      <c r="CX203" s="20">
        <f t="shared" si="258"/>
        <v>0</v>
      </c>
      <c r="CY203" s="20">
        <f t="shared" si="259"/>
        <v>0</v>
      </c>
      <c r="CZ203" s="20">
        <f t="shared" si="260"/>
        <v>0</v>
      </c>
      <c r="DA203" s="20">
        <f t="shared" si="261"/>
        <v>0</v>
      </c>
      <c r="DB203" s="20">
        <f t="shared" si="262"/>
        <v>0</v>
      </c>
      <c r="DC203" s="20">
        <f t="shared" si="263"/>
        <v>0</v>
      </c>
      <c r="DD203" s="106">
        <f t="shared" si="264"/>
        <v>0</v>
      </c>
      <c r="DE203" s="20">
        <f t="shared" si="265"/>
        <v>0</v>
      </c>
      <c r="DF203" s="20">
        <f t="shared" si="266"/>
        <v>0</v>
      </c>
      <c r="DG203" s="106">
        <f t="shared" si="267"/>
        <v>0</v>
      </c>
      <c r="DH203" s="143"/>
      <c r="DI203" s="20">
        <f t="shared" si="268"/>
        <v>0</v>
      </c>
      <c r="DJ203" s="20">
        <f t="shared" si="269"/>
        <v>0</v>
      </c>
      <c r="DK203" s="20">
        <f t="shared" si="270"/>
        <v>0</v>
      </c>
      <c r="DL203" s="143"/>
      <c r="DM203" s="20">
        <f t="shared" si="271"/>
        <v>0</v>
      </c>
      <c r="DN203" s="20">
        <f t="shared" si="272"/>
        <v>0</v>
      </c>
      <c r="DO203" s="106">
        <f t="shared" si="273"/>
        <v>0</v>
      </c>
      <c r="DP203" s="20">
        <f t="shared" si="274"/>
        <v>0</v>
      </c>
      <c r="DR203" s="31">
        <f t="shared" si="319"/>
        <v>194</v>
      </c>
      <c r="DS203" s="26">
        <f t="shared" si="320"/>
        <v>194.5</v>
      </c>
      <c r="DT203" s="101">
        <f t="shared" si="275"/>
        <v>0</v>
      </c>
      <c r="DU203" s="101">
        <f t="shared" si="276"/>
        <v>0</v>
      </c>
      <c r="DV203" s="101">
        <f t="shared" si="277"/>
        <v>0</v>
      </c>
      <c r="DW203" s="102">
        <f t="shared" si="321"/>
        <v>0.32</v>
      </c>
      <c r="DX203" s="144"/>
      <c r="DY203" s="101">
        <f t="shared" si="322"/>
        <v>0</v>
      </c>
      <c r="DZ203" s="101">
        <f t="shared" si="323"/>
        <v>0</v>
      </c>
      <c r="EB203" s="84">
        <f>MODEL_DATA!B200</f>
        <v>194</v>
      </c>
      <c r="EC203" s="84">
        <f>MODEL_DATA!C200</f>
        <v>0</v>
      </c>
      <c r="ED203" s="84">
        <f>MODEL_DATA!D200</f>
        <v>0</v>
      </c>
      <c r="EE203" s="84">
        <f>MODEL_DATA!E200</f>
        <v>0</v>
      </c>
      <c r="EF203" s="84">
        <f>MODEL_DATA!F200</f>
        <v>0</v>
      </c>
      <c r="EG203" s="84">
        <f>MODEL_DATA!G200</f>
        <v>0</v>
      </c>
      <c r="EH203" s="84">
        <f>MODEL_DATA!H200</f>
        <v>0</v>
      </c>
      <c r="EI203" s="84">
        <f>MODEL_DATA!I200</f>
        <v>0</v>
      </c>
      <c r="EJ203" s="99">
        <f>MODEL_DATA!J200</f>
        <v>0</v>
      </c>
      <c r="EK203" s="84">
        <f>MODEL_DATA!K200</f>
        <v>0</v>
      </c>
      <c r="EL203" s="84">
        <f>MODEL_DATA!L200</f>
        <v>0</v>
      </c>
      <c r="EM203" s="99">
        <f>MODEL_DATA!M200</f>
        <v>0</v>
      </c>
      <c r="EN203" s="84">
        <f>MODEL_DATA!N200</f>
        <v>0</v>
      </c>
      <c r="EO203" s="84">
        <f>MODEL_DATA!O200</f>
        <v>0</v>
      </c>
      <c r="EP203" s="84">
        <f>MODEL_DATA!P200</f>
        <v>0</v>
      </c>
      <c r="EQ203" s="84">
        <f>MODEL_DATA!Q200</f>
        <v>0.32</v>
      </c>
      <c r="ER203" s="84">
        <f>MODEL_DATA!R200</f>
        <v>0</v>
      </c>
      <c r="ES203" s="84">
        <f>MODEL_DATA!S200</f>
        <v>0</v>
      </c>
      <c r="ET203" s="84">
        <f>MODEL_DATA!T200</f>
        <v>0</v>
      </c>
      <c r="EU203" s="99">
        <f>MODEL_DATA!U200</f>
        <v>0</v>
      </c>
      <c r="EV203" s="84">
        <f>MODEL_DATA!V200</f>
        <v>0</v>
      </c>
    </row>
    <row r="204" spans="32:152" x14ac:dyDescent="0.25">
      <c r="AF204" s="32">
        <f t="shared" si="250"/>
        <v>388</v>
      </c>
      <c r="AG204" s="61">
        <f t="shared" si="278"/>
        <v>0</v>
      </c>
      <c r="AH204" s="63">
        <f>INDEX(Obs_Time!$D$11:$T$211,  MATCH($AF204, Obs_Time!$B$11:$B$211, 0), MATCH(AH$4, Obs_Time!$D$3:$T$3, 0) )</f>
        <v>0</v>
      </c>
      <c r="AI204" s="61">
        <f t="shared" si="279"/>
        <v>0</v>
      </c>
      <c r="AJ204" s="63">
        <f>INDEX(Obs_Time!$D$11:$T$211,  MATCH($AF204, Obs_Time!$B$11:$B$211, 0), MATCH(AJ$4, Obs_Time!$D$3:$T$3, 0) )</f>
        <v>0</v>
      </c>
      <c r="AK204" s="61">
        <f t="shared" si="280"/>
        <v>0</v>
      </c>
      <c r="AL204" s="63">
        <f>INDEX(Obs_Time!$D$11:$T$211,  MATCH($AF204, Obs_Time!$B$11:$B$211, 0), MATCH(AL$4, Obs_Time!$D$3:$T$3, 0) )</f>
        <v>0</v>
      </c>
      <c r="AM204" s="61">
        <f t="shared" si="281"/>
        <v>0</v>
      </c>
      <c r="AN204" s="63">
        <f>INDEX(Obs_Time!$D$11:$T$211,  MATCH($AF204, Obs_Time!$B$11:$B$211, 0), MATCH(AN$4, Obs_Time!$D$3:$T$3, 0) )</f>
        <v>0</v>
      </c>
      <c r="AO204" s="61">
        <f t="shared" si="282"/>
        <v>0</v>
      </c>
      <c r="AP204" s="63">
        <f>INDEX(Obs_Time!$D$11:$T$211,  MATCH($AF204, Obs_Time!$B$11:$B$211, 0), MATCH(AP$4, Obs_Time!$D$3:$T$3, 0) )</f>
        <v>0</v>
      </c>
      <c r="AQ204" s="61">
        <f t="shared" si="283"/>
        <v>0</v>
      </c>
      <c r="AR204" s="63">
        <f>INDEX(Obs_Time!$D$11:$T$211,  MATCH($AF204, Obs_Time!$B$11:$B$211, 0), MATCH(AR$4, Obs_Time!$D$3:$T$3, 0) )</f>
        <v>0</v>
      </c>
      <c r="AS204" s="61">
        <f t="shared" si="284"/>
        <v>0</v>
      </c>
      <c r="AT204" s="63">
        <f>INDEX(Obs_Time!$D$11:$T$211,  MATCH($AF204, Obs_Time!$B$11:$B$211, 0), MATCH(AT$4, Obs_Time!$D$3:$T$3, 0) )</f>
        <v>0</v>
      </c>
      <c r="AU204" s="61">
        <f t="shared" si="285"/>
        <v>0</v>
      </c>
      <c r="AV204" s="63">
        <f>INDEX(Obs_Time!$D$11:$T$211,  MATCH($AF204, Obs_Time!$B$11:$B$211, 0), MATCH(AV$4, Obs_Time!$D$3:$T$3, 0) )</f>
        <v>0</v>
      </c>
      <c r="AW204" s="61">
        <f t="shared" si="286"/>
        <v>0</v>
      </c>
      <c r="AX204" s="63">
        <f>INDEX(Obs_Time!$D$11:$T$211,  MATCH($AF204, Obs_Time!$B$11:$B$211, 0), MATCH(AX$4, Obs_Time!$D$3:$T$3, 0) )</f>
        <v>0</v>
      </c>
      <c r="AY204" s="61">
        <f t="shared" si="287"/>
        <v>0</v>
      </c>
      <c r="AZ204" s="63">
        <f>INDEX(Obs_Time!$D$11:$T$211,  MATCH($AF204, Obs_Time!$B$11:$B$211, 0), MATCH(AZ$4, Obs_Time!$D$3:$T$3, 0) )</f>
        <v>0</v>
      </c>
      <c r="BA204" s="61">
        <f t="shared" si="288"/>
        <v>0</v>
      </c>
      <c r="BB204" s="63">
        <f>INDEX(Obs_Time!$D$11:$T$211,  MATCH($AF204, Obs_Time!$B$11:$B$211, 0), MATCH(BB$4, Obs_Time!$D$3:$T$3, 0) )</f>
        <v>0</v>
      </c>
      <c r="BC204" s="61">
        <f t="shared" si="289"/>
        <v>0</v>
      </c>
      <c r="BD204" s="63">
        <f>INDEX(Obs_Time!$D$11:$T$211,  MATCH($AF204, Obs_Time!$B$11:$B$211, 0), MATCH(BD$4, Obs_Time!$D$3:$T$3, 0) )</f>
        <v>0</v>
      </c>
      <c r="BF204" s="31">
        <f t="shared" si="290"/>
        <v>390</v>
      </c>
      <c r="BG204" s="31">
        <f t="shared" si="291"/>
        <v>391</v>
      </c>
      <c r="BH204" s="57">
        <f t="shared" si="292"/>
        <v>0</v>
      </c>
      <c r="BI204" s="57">
        <f t="shared" si="293"/>
        <v>0</v>
      </c>
      <c r="BJ204" s="57">
        <f t="shared" si="294"/>
        <v>0</v>
      </c>
      <c r="BK204" s="58">
        <f t="shared" si="295"/>
        <v>0</v>
      </c>
      <c r="BL204" s="57">
        <f t="shared" si="296"/>
        <v>0</v>
      </c>
      <c r="BM204" s="57">
        <f t="shared" si="297"/>
        <v>0</v>
      </c>
      <c r="BN204" s="57">
        <f t="shared" si="298"/>
        <v>0</v>
      </c>
      <c r="BQ204" s="57">
        <f t="shared" si="299"/>
        <v>0</v>
      </c>
      <c r="BR204" s="57">
        <f t="shared" si="300"/>
        <v>0</v>
      </c>
      <c r="BS204" s="57">
        <f t="shared" si="301"/>
        <v>0</v>
      </c>
      <c r="BT204" s="57">
        <f t="shared" si="302"/>
        <v>0</v>
      </c>
      <c r="BU204" s="57">
        <f t="shared" si="303"/>
        <v>0</v>
      </c>
      <c r="BV204" s="57">
        <f t="shared" si="304"/>
        <v>0</v>
      </c>
      <c r="BW204" s="57">
        <f t="shared" si="305"/>
        <v>0</v>
      </c>
      <c r="BX204" s="58">
        <f t="shared" si="306"/>
        <v>0</v>
      </c>
      <c r="BY204" s="57">
        <f t="shared" si="307"/>
        <v>0</v>
      </c>
      <c r="BZ204" s="57">
        <f t="shared" si="308"/>
        <v>0</v>
      </c>
      <c r="CA204" s="58">
        <f t="shared" si="309"/>
        <v>0</v>
      </c>
      <c r="CB204" s="57">
        <f t="shared" si="310"/>
        <v>0</v>
      </c>
      <c r="CC204" s="57">
        <f t="shared" si="311"/>
        <v>0</v>
      </c>
      <c r="CD204" s="57">
        <f t="shared" si="312"/>
        <v>0</v>
      </c>
      <c r="CE204" s="57">
        <f t="shared" si="313"/>
        <v>0</v>
      </c>
      <c r="CF204" s="57">
        <f t="shared" si="314"/>
        <v>0</v>
      </c>
      <c r="CG204" s="57">
        <f t="shared" si="315"/>
        <v>0</v>
      </c>
      <c r="CH204" s="57">
        <f t="shared" si="316"/>
        <v>0</v>
      </c>
      <c r="CI204" s="58">
        <f t="shared" si="317"/>
        <v>0</v>
      </c>
      <c r="CJ204" s="57">
        <f t="shared" si="318"/>
        <v>0</v>
      </c>
      <c r="CL204" s="30">
        <f>Obs_Time!B206</f>
        <v>390</v>
      </c>
      <c r="CM204" s="26">
        <f t="shared" si="249"/>
        <v>391</v>
      </c>
      <c r="CN204" s="20">
        <f t="shared" si="251"/>
        <v>0</v>
      </c>
      <c r="CO204" s="20">
        <f t="shared" si="252"/>
        <v>0</v>
      </c>
      <c r="CP204" s="20">
        <f t="shared" si="253"/>
        <v>0</v>
      </c>
      <c r="CQ204" s="106">
        <f t="shared" si="254"/>
        <v>0</v>
      </c>
      <c r="CR204" s="143"/>
      <c r="CS204" s="20">
        <f t="shared" si="255"/>
        <v>0</v>
      </c>
      <c r="CT204" s="20">
        <f t="shared" si="256"/>
        <v>0</v>
      </c>
      <c r="CW204" s="20">
        <f t="shared" si="257"/>
        <v>0</v>
      </c>
      <c r="CX204" s="20">
        <f t="shared" si="258"/>
        <v>0</v>
      </c>
      <c r="CY204" s="20">
        <f t="shared" si="259"/>
        <v>0</v>
      </c>
      <c r="CZ204" s="20">
        <f t="shared" si="260"/>
        <v>0</v>
      </c>
      <c r="DA204" s="20">
        <f t="shared" si="261"/>
        <v>0</v>
      </c>
      <c r="DB204" s="20">
        <f t="shared" si="262"/>
        <v>0</v>
      </c>
      <c r="DC204" s="20">
        <f t="shared" si="263"/>
        <v>0</v>
      </c>
      <c r="DD204" s="106">
        <f t="shared" si="264"/>
        <v>0</v>
      </c>
      <c r="DE204" s="20">
        <f t="shared" si="265"/>
        <v>0</v>
      </c>
      <c r="DF204" s="20">
        <f t="shared" si="266"/>
        <v>0</v>
      </c>
      <c r="DG204" s="106">
        <f t="shared" si="267"/>
        <v>0</v>
      </c>
      <c r="DH204" s="143"/>
      <c r="DI204" s="20">
        <f t="shared" si="268"/>
        <v>0</v>
      </c>
      <c r="DJ204" s="20">
        <f t="shared" si="269"/>
        <v>0</v>
      </c>
      <c r="DK204" s="20">
        <f t="shared" si="270"/>
        <v>0</v>
      </c>
      <c r="DL204" s="143"/>
      <c r="DM204" s="20">
        <f t="shared" si="271"/>
        <v>0</v>
      </c>
      <c r="DN204" s="20">
        <f t="shared" si="272"/>
        <v>0</v>
      </c>
      <c r="DO204" s="106">
        <f t="shared" si="273"/>
        <v>0</v>
      </c>
      <c r="DP204" s="20">
        <f t="shared" si="274"/>
        <v>0</v>
      </c>
      <c r="DR204" s="31">
        <f t="shared" si="319"/>
        <v>195</v>
      </c>
      <c r="DS204" s="26">
        <f t="shared" si="320"/>
        <v>195.5</v>
      </c>
      <c r="DT204" s="101">
        <f t="shared" si="275"/>
        <v>0</v>
      </c>
      <c r="DU204" s="101">
        <f t="shared" si="276"/>
        <v>0</v>
      </c>
      <c r="DV204" s="101">
        <f t="shared" si="277"/>
        <v>0</v>
      </c>
      <c r="DW204" s="102">
        <f t="shared" si="321"/>
        <v>0.11</v>
      </c>
      <c r="DX204" s="144"/>
      <c r="DY204" s="101">
        <f t="shared" si="322"/>
        <v>0</v>
      </c>
      <c r="DZ204" s="101">
        <f t="shared" si="323"/>
        <v>0</v>
      </c>
      <c r="EB204" s="84">
        <f>MODEL_DATA!B201</f>
        <v>195</v>
      </c>
      <c r="EC204" s="84">
        <f>MODEL_DATA!C201</f>
        <v>0</v>
      </c>
      <c r="ED204" s="84">
        <f>MODEL_DATA!D201</f>
        <v>0</v>
      </c>
      <c r="EE204" s="84">
        <f>MODEL_DATA!E201</f>
        <v>0</v>
      </c>
      <c r="EF204" s="84">
        <f>MODEL_DATA!F201</f>
        <v>0</v>
      </c>
      <c r="EG204" s="84">
        <f>MODEL_DATA!G201</f>
        <v>0</v>
      </c>
      <c r="EH204" s="84">
        <f>MODEL_DATA!H201</f>
        <v>0</v>
      </c>
      <c r="EI204" s="84">
        <f>MODEL_DATA!I201</f>
        <v>0</v>
      </c>
      <c r="EJ204" s="99">
        <f>MODEL_DATA!J201</f>
        <v>0</v>
      </c>
      <c r="EK204" s="84">
        <f>MODEL_DATA!K201</f>
        <v>0</v>
      </c>
      <c r="EL204" s="84">
        <f>MODEL_DATA!L201</f>
        <v>0</v>
      </c>
      <c r="EM204" s="99">
        <f>MODEL_DATA!M201</f>
        <v>0</v>
      </c>
      <c r="EN204" s="84">
        <f>MODEL_DATA!N201</f>
        <v>0</v>
      </c>
      <c r="EO204" s="84">
        <f>MODEL_DATA!O201</f>
        <v>0</v>
      </c>
      <c r="EP204" s="84">
        <f>MODEL_DATA!P201</f>
        <v>0</v>
      </c>
      <c r="EQ204" s="84">
        <f>MODEL_DATA!Q201</f>
        <v>0.11</v>
      </c>
      <c r="ER204" s="84">
        <f>MODEL_DATA!R201</f>
        <v>0</v>
      </c>
      <c r="ES204" s="84">
        <f>MODEL_DATA!S201</f>
        <v>0</v>
      </c>
      <c r="ET204" s="84">
        <f>MODEL_DATA!T201</f>
        <v>0</v>
      </c>
      <c r="EU204" s="99">
        <f>MODEL_DATA!U201</f>
        <v>0</v>
      </c>
      <c r="EV204" s="84">
        <f>MODEL_DATA!V201</f>
        <v>0</v>
      </c>
    </row>
    <row r="205" spans="32:152" x14ac:dyDescent="0.25">
      <c r="AF205" s="32">
        <f t="shared" si="250"/>
        <v>390</v>
      </c>
      <c r="AG205" s="61">
        <f t="shared" si="278"/>
        <v>0</v>
      </c>
      <c r="AH205" s="63">
        <f>INDEX(Obs_Time!$D$11:$T$211,  MATCH($AF205, Obs_Time!$B$11:$B$211, 0), MATCH(AH$4, Obs_Time!$D$3:$T$3, 0) )</f>
        <v>0</v>
      </c>
      <c r="AI205" s="61">
        <f t="shared" si="279"/>
        <v>0</v>
      </c>
      <c r="AJ205" s="63">
        <f>INDEX(Obs_Time!$D$11:$T$211,  MATCH($AF205, Obs_Time!$B$11:$B$211, 0), MATCH(AJ$4, Obs_Time!$D$3:$T$3, 0) )</f>
        <v>0</v>
      </c>
      <c r="AK205" s="61">
        <f t="shared" si="280"/>
        <v>0</v>
      </c>
      <c r="AL205" s="63">
        <f>INDEX(Obs_Time!$D$11:$T$211,  MATCH($AF205, Obs_Time!$B$11:$B$211, 0), MATCH(AL$4, Obs_Time!$D$3:$T$3, 0) )</f>
        <v>0</v>
      </c>
      <c r="AM205" s="61">
        <f t="shared" si="281"/>
        <v>0</v>
      </c>
      <c r="AN205" s="63">
        <f>INDEX(Obs_Time!$D$11:$T$211,  MATCH($AF205, Obs_Time!$B$11:$B$211, 0), MATCH(AN$4, Obs_Time!$D$3:$T$3, 0) )</f>
        <v>0</v>
      </c>
      <c r="AO205" s="61">
        <f t="shared" si="282"/>
        <v>0</v>
      </c>
      <c r="AP205" s="63">
        <f>INDEX(Obs_Time!$D$11:$T$211,  MATCH($AF205, Obs_Time!$B$11:$B$211, 0), MATCH(AP$4, Obs_Time!$D$3:$T$3, 0) )</f>
        <v>0</v>
      </c>
      <c r="AQ205" s="61">
        <f t="shared" si="283"/>
        <v>0</v>
      </c>
      <c r="AR205" s="63">
        <f>INDEX(Obs_Time!$D$11:$T$211,  MATCH($AF205, Obs_Time!$B$11:$B$211, 0), MATCH(AR$4, Obs_Time!$D$3:$T$3, 0) )</f>
        <v>0</v>
      </c>
      <c r="AS205" s="61">
        <f t="shared" si="284"/>
        <v>0</v>
      </c>
      <c r="AT205" s="63">
        <f>INDEX(Obs_Time!$D$11:$T$211,  MATCH($AF205, Obs_Time!$B$11:$B$211, 0), MATCH(AT$4, Obs_Time!$D$3:$T$3, 0) )</f>
        <v>0</v>
      </c>
      <c r="AU205" s="61">
        <f t="shared" si="285"/>
        <v>0</v>
      </c>
      <c r="AV205" s="63">
        <f>INDEX(Obs_Time!$D$11:$T$211,  MATCH($AF205, Obs_Time!$B$11:$B$211, 0), MATCH(AV$4, Obs_Time!$D$3:$T$3, 0) )</f>
        <v>0</v>
      </c>
      <c r="AW205" s="61">
        <f t="shared" si="286"/>
        <v>0</v>
      </c>
      <c r="AX205" s="63">
        <f>INDEX(Obs_Time!$D$11:$T$211,  MATCH($AF205, Obs_Time!$B$11:$B$211, 0), MATCH(AX$4, Obs_Time!$D$3:$T$3, 0) )</f>
        <v>0</v>
      </c>
      <c r="AY205" s="61">
        <f t="shared" si="287"/>
        <v>0</v>
      </c>
      <c r="AZ205" s="63">
        <f>INDEX(Obs_Time!$D$11:$T$211,  MATCH($AF205, Obs_Time!$B$11:$B$211, 0), MATCH(AZ$4, Obs_Time!$D$3:$T$3, 0) )</f>
        <v>0</v>
      </c>
      <c r="BA205" s="61">
        <f t="shared" si="288"/>
        <v>0</v>
      </c>
      <c r="BB205" s="63">
        <f>INDEX(Obs_Time!$D$11:$T$211,  MATCH($AF205, Obs_Time!$B$11:$B$211, 0), MATCH(BB$4, Obs_Time!$D$3:$T$3, 0) )</f>
        <v>0</v>
      </c>
      <c r="BC205" s="61">
        <f t="shared" si="289"/>
        <v>0</v>
      </c>
      <c r="BD205" s="63">
        <f>INDEX(Obs_Time!$D$11:$T$211,  MATCH($AF205, Obs_Time!$B$11:$B$211, 0), MATCH(BD$4, Obs_Time!$D$3:$T$3, 0) )</f>
        <v>0</v>
      </c>
      <c r="BF205" s="31">
        <f t="shared" si="290"/>
        <v>392</v>
      </c>
      <c r="BG205" s="31">
        <f t="shared" si="291"/>
        <v>393</v>
      </c>
      <c r="BH205" s="57">
        <f t="shared" si="292"/>
        <v>0</v>
      </c>
      <c r="BI205" s="57">
        <f t="shared" si="293"/>
        <v>0</v>
      </c>
      <c r="BJ205" s="57">
        <f t="shared" si="294"/>
        <v>0</v>
      </c>
      <c r="BK205" s="58">
        <f t="shared" si="295"/>
        <v>0</v>
      </c>
      <c r="BL205" s="57">
        <f t="shared" si="296"/>
        <v>0</v>
      </c>
      <c r="BM205" s="57">
        <f t="shared" si="297"/>
        <v>0</v>
      </c>
      <c r="BN205" s="57">
        <f t="shared" si="298"/>
        <v>0</v>
      </c>
      <c r="BQ205" s="57">
        <f t="shared" si="299"/>
        <v>0</v>
      </c>
      <c r="BR205" s="57">
        <f t="shared" si="300"/>
        <v>0</v>
      </c>
      <c r="BS205" s="57">
        <f t="shared" si="301"/>
        <v>0</v>
      </c>
      <c r="BT205" s="57">
        <f t="shared" si="302"/>
        <v>0</v>
      </c>
      <c r="BU205" s="57">
        <f t="shared" si="303"/>
        <v>0</v>
      </c>
      <c r="BV205" s="57">
        <f t="shared" si="304"/>
        <v>0</v>
      </c>
      <c r="BW205" s="57">
        <f t="shared" si="305"/>
        <v>0</v>
      </c>
      <c r="BX205" s="58">
        <f t="shared" si="306"/>
        <v>0</v>
      </c>
      <c r="BY205" s="57">
        <f t="shared" si="307"/>
        <v>0</v>
      </c>
      <c r="BZ205" s="57">
        <f t="shared" si="308"/>
        <v>0</v>
      </c>
      <c r="CA205" s="58">
        <f t="shared" si="309"/>
        <v>0</v>
      </c>
      <c r="CB205" s="57">
        <f t="shared" si="310"/>
        <v>0</v>
      </c>
      <c r="CC205" s="57">
        <f t="shared" si="311"/>
        <v>0</v>
      </c>
      <c r="CD205" s="57">
        <f t="shared" si="312"/>
        <v>0</v>
      </c>
      <c r="CE205" s="57">
        <f t="shared" si="313"/>
        <v>0</v>
      </c>
      <c r="CF205" s="57">
        <f t="shared" si="314"/>
        <v>0</v>
      </c>
      <c r="CG205" s="57">
        <f t="shared" si="315"/>
        <v>0</v>
      </c>
      <c r="CH205" s="57">
        <f t="shared" si="316"/>
        <v>0</v>
      </c>
      <c r="CI205" s="58">
        <f t="shared" si="317"/>
        <v>0</v>
      </c>
      <c r="CJ205" s="57">
        <f t="shared" si="318"/>
        <v>0</v>
      </c>
      <c r="CL205" s="30">
        <f>Obs_Time!B207</f>
        <v>392</v>
      </c>
      <c r="CM205" s="26">
        <f t="shared" si="249"/>
        <v>393</v>
      </c>
      <c r="CN205" s="20">
        <f t="shared" si="251"/>
        <v>0</v>
      </c>
      <c r="CO205" s="20">
        <f t="shared" si="252"/>
        <v>0</v>
      </c>
      <c r="CP205" s="20">
        <f t="shared" si="253"/>
        <v>0</v>
      </c>
      <c r="CQ205" s="106">
        <f t="shared" si="254"/>
        <v>0</v>
      </c>
      <c r="CR205" s="143"/>
      <c r="CS205" s="20">
        <f t="shared" si="255"/>
        <v>0</v>
      </c>
      <c r="CT205" s="20">
        <f t="shared" si="256"/>
        <v>0</v>
      </c>
      <c r="CW205" s="20">
        <f t="shared" si="257"/>
        <v>0</v>
      </c>
      <c r="CX205" s="20">
        <f t="shared" si="258"/>
        <v>0</v>
      </c>
      <c r="CY205" s="20">
        <f t="shared" si="259"/>
        <v>0</v>
      </c>
      <c r="CZ205" s="20">
        <f t="shared" si="260"/>
        <v>0</v>
      </c>
      <c r="DA205" s="20">
        <f t="shared" si="261"/>
        <v>0</v>
      </c>
      <c r="DB205" s="20">
        <f t="shared" si="262"/>
        <v>0</v>
      </c>
      <c r="DC205" s="20">
        <f t="shared" si="263"/>
        <v>0</v>
      </c>
      <c r="DD205" s="106">
        <f t="shared" si="264"/>
        <v>0</v>
      </c>
      <c r="DE205" s="20">
        <f t="shared" si="265"/>
        <v>0</v>
      </c>
      <c r="DF205" s="20">
        <f t="shared" si="266"/>
        <v>0</v>
      </c>
      <c r="DG205" s="106">
        <f t="shared" si="267"/>
        <v>0</v>
      </c>
      <c r="DH205" s="143"/>
      <c r="DI205" s="20">
        <f t="shared" si="268"/>
        <v>0</v>
      </c>
      <c r="DJ205" s="20">
        <f t="shared" si="269"/>
        <v>0</v>
      </c>
      <c r="DK205" s="20">
        <f t="shared" si="270"/>
        <v>0</v>
      </c>
      <c r="DL205" s="143"/>
      <c r="DM205" s="20">
        <f t="shared" si="271"/>
        <v>0</v>
      </c>
      <c r="DN205" s="20">
        <f t="shared" si="272"/>
        <v>0</v>
      </c>
      <c r="DO205" s="106">
        <f t="shared" si="273"/>
        <v>0</v>
      </c>
      <c r="DP205" s="20">
        <f t="shared" si="274"/>
        <v>0</v>
      </c>
      <c r="DR205" s="31">
        <f t="shared" si="319"/>
        <v>196</v>
      </c>
      <c r="DS205" s="26">
        <f>AVERAGE(DR205:DR206)</f>
        <v>196.5</v>
      </c>
      <c r="DT205" s="101">
        <f t="shared" si="275"/>
        <v>0</v>
      </c>
      <c r="DU205" s="101">
        <f t="shared" si="276"/>
        <v>0</v>
      </c>
      <c r="DV205" s="101">
        <f t="shared" si="277"/>
        <v>0</v>
      </c>
      <c r="DW205" s="102">
        <f t="shared" si="321"/>
        <v>0.06</v>
      </c>
      <c r="DX205" s="144"/>
      <c r="DY205" s="101">
        <f t="shared" si="322"/>
        <v>0</v>
      </c>
      <c r="DZ205" s="101">
        <f t="shared" si="323"/>
        <v>0</v>
      </c>
      <c r="EB205" s="84">
        <f>MODEL_DATA!B202</f>
        <v>196</v>
      </c>
      <c r="EC205" s="84">
        <f>MODEL_DATA!C202</f>
        <v>0</v>
      </c>
      <c r="ED205" s="84">
        <f>MODEL_DATA!D202</f>
        <v>0</v>
      </c>
      <c r="EE205" s="84">
        <f>MODEL_DATA!E202</f>
        <v>0</v>
      </c>
      <c r="EF205" s="84">
        <f>MODEL_DATA!F202</f>
        <v>0</v>
      </c>
      <c r="EG205" s="84">
        <f>MODEL_DATA!G202</f>
        <v>0</v>
      </c>
      <c r="EH205" s="84">
        <f>MODEL_DATA!H202</f>
        <v>0</v>
      </c>
      <c r="EI205" s="84">
        <f>MODEL_DATA!I202</f>
        <v>0</v>
      </c>
      <c r="EJ205" s="99">
        <f>MODEL_DATA!J202</f>
        <v>0</v>
      </c>
      <c r="EK205" s="84">
        <f>MODEL_DATA!K202</f>
        <v>0</v>
      </c>
      <c r="EL205" s="84">
        <f>MODEL_DATA!L202</f>
        <v>0</v>
      </c>
      <c r="EM205" s="99">
        <f>MODEL_DATA!M202</f>
        <v>0</v>
      </c>
      <c r="EN205" s="84">
        <f>MODEL_DATA!N202</f>
        <v>0</v>
      </c>
      <c r="EO205" s="84">
        <f>MODEL_DATA!O202</f>
        <v>0</v>
      </c>
      <c r="EP205" s="84">
        <f>MODEL_DATA!P202</f>
        <v>0</v>
      </c>
      <c r="EQ205" s="84">
        <f>MODEL_DATA!Q202</f>
        <v>0.06</v>
      </c>
      <c r="ER205" s="84">
        <f>MODEL_DATA!R202</f>
        <v>0</v>
      </c>
      <c r="ES205" s="84">
        <f>MODEL_DATA!S202</f>
        <v>0</v>
      </c>
      <c r="ET205" s="84">
        <f>MODEL_DATA!T202</f>
        <v>0</v>
      </c>
      <c r="EU205" s="99">
        <f>MODEL_DATA!U202</f>
        <v>0</v>
      </c>
      <c r="EV205" s="84">
        <f>MODEL_DATA!V202</f>
        <v>0</v>
      </c>
    </row>
    <row r="206" spans="32:152" x14ac:dyDescent="0.25">
      <c r="AF206" s="32">
        <f t="shared" si="250"/>
        <v>392</v>
      </c>
      <c r="AG206" s="61">
        <f t="shared" si="278"/>
        <v>0</v>
      </c>
      <c r="AH206" s="63">
        <f>INDEX(Obs_Time!$D$11:$T$211,  MATCH($AF206, Obs_Time!$B$11:$B$211, 0), MATCH(AH$4, Obs_Time!$D$3:$T$3, 0) )</f>
        <v>0</v>
      </c>
      <c r="AI206" s="61">
        <f t="shared" si="279"/>
        <v>0</v>
      </c>
      <c r="AJ206" s="63">
        <f>INDEX(Obs_Time!$D$11:$T$211,  MATCH($AF206, Obs_Time!$B$11:$B$211, 0), MATCH(AJ$4, Obs_Time!$D$3:$T$3, 0) )</f>
        <v>0</v>
      </c>
      <c r="AK206" s="61">
        <f t="shared" si="280"/>
        <v>0</v>
      </c>
      <c r="AL206" s="63">
        <f>INDEX(Obs_Time!$D$11:$T$211,  MATCH($AF206, Obs_Time!$B$11:$B$211, 0), MATCH(AL$4, Obs_Time!$D$3:$T$3, 0) )</f>
        <v>0</v>
      </c>
      <c r="AM206" s="61">
        <f t="shared" si="281"/>
        <v>0</v>
      </c>
      <c r="AN206" s="63">
        <f>INDEX(Obs_Time!$D$11:$T$211,  MATCH($AF206, Obs_Time!$B$11:$B$211, 0), MATCH(AN$4, Obs_Time!$D$3:$T$3, 0) )</f>
        <v>0</v>
      </c>
      <c r="AO206" s="61">
        <f t="shared" si="282"/>
        <v>0</v>
      </c>
      <c r="AP206" s="63">
        <f>INDEX(Obs_Time!$D$11:$T$211,  MATCH($AF206, Obs_Time!$B$11:$B$211, 0), MATCH(AP$4, Obs_Time!$D$3:$T$3, 0) )</f>
        <v>0</v>
      </c>
      <c r="AQ206" s="61">
        <f t="shared" si="283"/>
        <v>0</v>
      </c>
      <c r="AR206" s="63">
        <f>INDEX(Obs_Time!$D$11:$T$211,  MATCH($AF206, Obs_Time!$B$11:$B$211, 0), MATCH(AR$4, Obs_Time!$D$3:$T$3, 0) )</f>
        <v>0</v>
      </c>
      <c r="AS206" s="61">
        <f t="shared" si="284"/>
        <v>0</v>
      </c>
      <c r="AT206" s="63">
        <f>INDEX(Obs_Time!$D$11:$T$211,  MATCH($AF206, Obs_Time!$B$11:$B$211, 0), MATCH(AT$4, Obs_Time!$D$3:$T$3, 0) )</f>
        <v>0</v>
      </c>
      <c r="AU206" s="61">
        <f t="shared" si="285"/>
        <v>0</v>
      </c>
      <c r="AV206" s="63">
        <f>INDEX(Obs_Time!$D$11:$T$211,  MATCH($AF206, Obs_Time!$B$11:$B$211, 0), MATCH(AV$4, Obs_Time!$D$3:$T$3, 0) )</f>
        <v>0</v>
      </c>
      <c r="AW206" s="61">
        <f t="shared" si="286"/>
        <v>0</v>
      </c>
      <c r="AX206" s="63">
        <f>INDEX(Obs_Time!$D$11:$T$211,  MATCH($AF206, Obs_Time!$B$11:$B$211, 0), MATCH(AX$4, Obs_Time!$D$3:$T$3, 0) )</f>
        <v>0</v>
      </c>
      <c r="AY206" s="61">
        <f t="shared" si="287"/>
        <v>0</v>
      </c>
      <c r="AZ206" s="63">
        <f>INDEX(Obs_Time!$D$11:$T$211,  MATCH($AF206, Obs_Time!$B$11:$B$211, 0), MATCH(AZ$4, Obs_Time!$D$3:$T$3, 0) )</f>
        <v>0</v>
      </c>
      <c r="BA206" s="61">
        <f t="shared" si="288"/>
        <v>0</v>
      </c>
      <c r="BB206" s="63">
        <f>INDEX(Obs_Time!$D$11:$T$211,  MATCH($AF206, Obs_Time!$B$11:$B$211, 0), MATCH(BB$4, Obs_Time!$D$3:$T$3, 0) )</f>
        <v>0</v>
      </c>
      <c r="BC206" s="61">
        <f t="shared" si="289"/>
        <v>0</v>
      </c>
      <c r="BD206" s="63">
        <f>INDEX(Obs_Time!$D$11:$T$211,  MATCH($AF206, Obs_Time!$B$11:$B$211, 0), MATCH(BD$4, Obs_Time!$D$3:$T$3, 0) )</f>
        <v>0</v>
      </c>
      <c r="BF206" s="31">
        <f t="shared" si="290"/>
        <v>394</v>
      </c>
      <c r="BG206" s="31">
        <f t="shared" si="291"/>
        <v>395</v>
      </c>
      <c r="BH206" s="57">
        <f t="shared" si="292"/>
        <v>0</v>
      </c>
      <c r="BI206" s="57">
        <f t="shared" si="293"/>
        <v>0</v>
      </c>
      <c r="BJ206" s="57">
        <f t="shared" si="294"/>
        <v>0</v>
      </c>
      <c r="BK206" s="58">
        <f t="shared" si="295"/>
        <v>0</v>
      </c>
      <c r="BL206" s="57">
        <f t="shared" si="296"/>
        <v>0</v>
      </c>
      <c r="BM206" s="57">
        <f t="shared" si="297"/>
        <v>0</v>
      </c>
      <c r="BN206" s="57">
        <f t="shared" si="298"/>
        <v>0</v>
      </c>
      <c r="BQ206" s="57">
        <f t="shared" si="299"/>
        <v>0</v>
      </c>
      <c r="BR206" s="57">
        <f t="shared" si="300"/>
        <v>0</v>
      </c>
      <c r="BS206" s="57">
        <f t="shared" si="301"/>
        <v>0</v>
      </c>
      <c r="BT206" s="57">
        <f t="shared" si="302"/>
        <v>0</v>
      </c>
      <c r="BU206" s="57">
        <f t="shared" si="303"/>
        <v>0</v>
      </c>
      <c r="BV206" s="57">
        <f t="shared" si="304"/>
        <v>0</v>
      </c>
      <c r="BW206" s="57">
        <f t="shared" si="305"/>
        <v>0</v>
      </c>
      <c r="BX206" s="58">
        <f t="shared" si="306"/>
        <v>0</v>
      </c>
      <c r="BY206" s="57">
        <f t="shared" si="307"/>
        <v>0</v>
      </c>
      <c r="BZ206" s="57">
        <f t="shared" si="308"/>
        <v>0</v>
      </c>
      <c r="CA206" s="58">
        <f t="shared" si="309"/>
        <v>0</v>
      </c>
      <c r="CB206" s="57">
        <f t="shared" si="310"/>
        <v>0</v>
      </c>
      <c r="CC206" s="57">
        <f t="shared" si="311"/>
        <v>0</v>
      </c>
      <c r="CD206" s="57">
        <f t="shared" si="312"/>
        <v>0</v>
      </c>
      <c r="CE206" s="57">
        <f t="shared" si="313"/>
        <v>0</v>
      </c>
      <c r="CF206" s="57">
        <f t="shared" si="314"/>
        <v>0</v>
      </c>
      <c r="CG206" s="57">
        <f t="shared" si="315"/>
        <v>0</v>
      </c>
      <c r="CH206" s="57">
        <f t="shared" si="316"/>
        <v>0</v>
      </c>
      <c r="CI206" s="58">
        <f t="shared" si="317"/>
        <v>0</v>
      </c>
      <c r="CJ206" s="57">
        <f t="shared" si="318"/>
        <v>0</v>
      </c>
      <c r="CL206" s="30">
        <f>Obs_Time!B208</f>
        <v>394</v>
      </c>
      <c r="CM206" s="26">
        <f t="shared" si="249"/>
        <v>395</v>
      </c>
      <c r="CN206" s="20">
        <f t="shared" si="251"/>
        <v>0</v>
      </c>
      <c r="CO206" s="20">
        <f t="shared" si="252"/>
        <v>0</v>
      </c>
      <c r="CP206" s="20">
        <f t="shared" si="253"/>
        <v>0</v>
      </c>
      <c r="CQ206" s="106">
        <f t="shared" si="254"/>
        <v>0</v>
      </c>
      <c r="CR206" s="143"/>
      <c r="CS206" s="20">
        <f t="shared" si="255"/>
        <v>0</v>
      </c>
      <c r="CT206" s="20">
        <f t="shared" si="256"/>
        <v>0</v>
      </c>
      <c r="CW206" s="20">
        <f t="shared" si="257"/>
        <v>0</v>
      </c>
      <c r="CX206" s="20">
        <f t="shared" si="258"/>
        <v>0</v>
      </c>
      <c r="CY206" s="20">
        <f t="shared" si="259"/>
        <v>0</v>
      </c>
      <c r="CZ206" s="20">
        <f t="shared" si="260"/>
        <v>0</v>
      </c>
      <c r="DA206" s="20">
        <f t="shared" si="261"/>
        <v>0</v>
      </c>
      <c r="DB206" s="20">
        <f t="shared" si="262"/>
        <v>0</v>
      </c>
      <c r="DC206" s="20">
        <f t="shared" si="263"/>
        <v>0</v>
      </c>
      <c r="DD206" s="106">
        <f t="shared" si="264"/>
        <v>0</v>
      </c>
      <c r="DE206" s="20">
        <f t="shared" si="265"/>
        <v>0</v>
      </c>
      <c r="DF206" s="20">
        <f t="shared" si="266"/>
        <v>0</v>
      </c>
      <c r="DG206" s="106">
        <f t="shared" si="267"/>
        <v>0</v>
      </c>
      <c r="DH206" s="143"/>
      <c r="DI206" s="20">
        <f t="shared" si="268"/>
        <v>0</v>
      </c>
      <c r="DJ206" s="20">
        <f t="shared" si="269"/>
        <v>0</v>
      </c>
      <c r="DK206" s="20">
        <f t="shared" si="270"/>
        <v>0</v>
      </c>
      <c r="DL206" s="143"/>
      <c r="DM206" s="20">
        <f t="shared" si="271"/>
        <v>0</v>
      </c>
      <c r="DN206" s="20">
        <f t="shared" si="272"/>
        <v>0</v>
      </c>
      <c r="DO206" s="106">
        <f t="shared" si="273"/>
        <v>0</v>
      </c>
      <c r="DP206" s="20">
        <f t="shared" si="274"/>
        <v>0</v>
      </c>
      <c r="DR206" s="31">
        <f t="shared" si="319"/>
        <v>197</v>
      </c>
      <c r="DS206" s="26">
        <f t="shared" ref="DS206:DS209" si="324">AVERAGE(DR206:DR207)</f>
        <v>197.5</v>
      </c>
      <c r="DT206" s="101">
        <f t="shared" si="275"/>
        <v>0</v>
      </c>
      <c r="DU206" s="101">
        <f t="shared" si="276"/>
        <v>0</v>
      </c>
      <c r="DV206" s="101">
        <f t="shared" si="277"/>
        <v>0</v>
      </c>
      <c r="DW206" s="102">
        <f t="shared" si="321"/>
        <v>7.0000000000000007E-2</v>
      </c>
      <c r="DX206" s="144"/>
      <c r="DY206" s="101">
        <f t="shared" si="322"/>
        <v>0</v>
      </c>
      <c r="DZ206" s="101">
        <f t="shared" si="323"/>
        <v>0</v>
      </c>
      <c r="EB206" s="84">
        <f>MODEL_DATA!B203</f>
        <v>197</v>
      </c>
      <c r="EC206" s="84">
        <f>MODEL_DATA!C203</f>
        <v>0</v>
      </c>
      <c r="ED206" s="84">
        <f>MODEL_DATA!D203</f>
        <v>0</v>
      </c>
      <c r="EE206" s="84">
        <f>MODEL_DATA!E203</f>
        <v>0</v>
      </c>
      <c r="EF206" s="84">
        <f>MODEL_DATA!F203</f>
        <v>0</v>
      </c>
      <c r="EG206" s="84">
        <f>MODEL_DATA!G203</f>
        <v>0</v>
      </c>
      <c r="EH206" s="84">
        <f>MODEL_DATA!H203</f>
        <v>0</v>
      </c>
      <c r="EI206" s="84">
        <f>MODEL_DATA!I203</f>
        <v>0</v>
      </c>
      <c r="EJ206" s="99">
        <f>MODEL_DATA!J203</f>
        <v>0</v>
      </c>
      <c r="EK206" s="84">
        <f>MODEL_DATA!K203</f>
        <v>0</v>
      </c>
      <c r="EL206" s="84">
        <f>MODEL_DATA!L203</f>
        <v>0</v>
      </c>
      <c r="EM206" s="99">
        <f>MODEL_DATA!M203</f>
        <v>0</v>
      </c>
      <c r="EN206" s="84">
        <f>MODEL_DATA!N203</f>
        <v>0</v>
      </c>
      <c r="EO206" s="84">
        <f>MODEL_DATA!O203</f>
        <v>0</v>
      </c>
      <c r="EP206" s="84">
        <f>MODEL_DATA!P203</f>
        <v>0</v>
      </c>
      <c r="EQ206" s="84">
        <f>MODEL_DATA!Q203</f>
        <v>7.0000000000000007E-2</v>
      </c>
      <c r="ER206" s="84">
        <f>MODEL_DATA!R203</f>
        <v>0</v>
      </c>
      <c r="ES206" s="84">
        <f>MODEL_DATA!S203</f>
        <v>0</v>
      </c>
      <c r="ET206" s="84">
        <f>MODEL_DATA!T203</f>
        <v>0</v>
      </c>
      <c r="EU206" s="99">
        <f>MODEL_DATA!U203</f>
        <v>0</v>
      </c>
      <c r="EV206" s="84">
        <f>MODEL_DATA!V203</f>
        <v>0</v>
      </c>
    </row>
    <row r="207" spans="32:152" x14ac:dyDescent="0.25">
      <c r="AF207" s="32">
        <f t="shared" si="250"/>
        <v>394</v>
      </c>
      <c r="AG207" s="61">
        <f t="shared" si="278"/>
        <v>0</v>
      </c>
      <c r="AH207" s="63">
        <f>INDEX(Obs_Time!$D$11:$T$211,  MATCH($AF207, Obs_Time!$B$11:$B$211, 0), MATCH(AH$4, Obs_Time!$D$3:$T$3, 0) )</f>
        <v>0</v>
      </c>
      <c r="AI207" s="61">
        <f t="shared" si="279"/>
        <v>0</v>
      </c>
      <c r="AJ207" s="63">
        <f>INDEX(Obs_Time!$D$11:$T$211,  MATCH($AF207, Obs_Time!$B$11:$B$211, 0), MATCH(AJ$4, Obs_Time!$D$3:$T$3, 0) )</f>
        <v>0</v>
      </c>
      <c r="AK207" s="61">
        <f t="shared" si="280"/>
        <v>0</v>
      </c>
      <c r="AL207" s="63">
        <f>INDEX(Obs_Time!$D$11:$T$211,  MATCH($AF207, Obs_Time!$B$11:$B$211, 0), MATCH(AL$4, Obs_Time!$D$3:$T$3, 0) )</f>
        <v>0</v>
      </c>
      <c r="AM207" s="61">
        <f t="shared" si="281"/>
        <v>0</v>
      </c>
      <c r="AN207" s="63">
        <f>INDEX(Obs_Time!$D$11:$T$211,  MATCH($AF207, Obs_Time!$B$11:$B$211, 0), MATCH(AN$4, Obs_Time!$D$3:$T$3, 0) )</f>
        <v>0</v>
      </c>
      <c r="AO207" s="61">
        <f t="shared" si="282"/>
        <v>0</v>
      </c>
      <c r="AP207" s="63">
        <f>INDEX(Obs_Time!$D$11:$T$211,  MATCH($AF207, Obs_Time!$B$11:$B$211, 0), MATCH(AP$4, Obs_Time!$D$3:$T$3, 0) )</f>
        <v>0</v>
      </c>
      <c r="AQ207" s="61">
        <f t="shared" si="283"/>
        <v>0</v>
      </c>
      <c r="AR207" s="63">
        <f>INDEX(Obs_Time!$D$11:$T$211,  MATCH($AF207, Obs_Time!$B$11:$B$211, 0), MATCH(AR$4, Obs_Time!$D$3:$T$3, 0) )</f>
        <v>0</v>
      </c>
      <c r="AS207" s="61">
        <f t="shared" si="284"/>
        <v>0</v>
      </c>
      <c r="AT207" s="63">
        <f>INDEX(Obs_Time!$D$11:$T$211,  MATCH($AF207, Obs_Time!$B$11:$B$211, 0), MATCH(AT$4, Obs_Time!$D$3:$T$3, 0) )</f>
        <v>0</v>
      </c>
      <c r="AU207" s="61">
        <f t="shared" si="285"/>
        <v>0</v>
      </c>
      <c r="AV207" s="63">
        <f>INDEX(Obs_Time!$D$11:$T$211,  MATCH($AF207, Obs_Time!$B$11:$B$211, 0), MATCH(AV$4, Obs_Time!$D$3:$T$3, 0) )</f>
        <v>0</v>
      </c>
      <c r="AW207" s="61">
        <f t="shared" si="286"/>
        <v>0</v>
      </c>
      <c r="AX207" s="63">
        <f>INDEX(Obs_Time!$D$11:$T$211,  MATCH($AF207, Obs_Time!$B$11:$B$211, 0), MATCH(AX$4, Obs_Time!$D$3:$T$3, 0) )</f>
        <v>0</v>
      </c>
      <c r="AY207" s="61">
        <f t="shared" si="287"/>
        <v>0</v>
      </c>
      <c r="AZ207" s="63">
        <f>INDEX(Obs_Time!$D$11:$T$211,  MATCH($AF207, Obs_Time!$B$11:$B$211, 0), MATCH(AZ$4, Obs_Time!$D$3:$T$3, 0) )</f>
        <v>0</v>
      </c>
      <c r="BA207" s="61">
        <f t="shared" si="288"/>
        <v>0</v>
      </c>
      <c r="BB207" s="63">
        <f>INDEX(Obs_Time!$D$11:$T$211,  MATCH($AF207, Obs_Time!$B$11:$B$211, 0), MATCH(BB$4, Obs_Time!$D$3:$T$3, 0) )</f>
        <v>0</v>
      </c>
      <c r="BC207" s="61">
        <f t="shared" si="289"/>
        <v>0</v>
      </c>
      <c r="BD207" s="63">
        <f>INDEX(Obs_Time!$D$11:$T$211,  MATCH($AF207, Obs_Time!$B$11:$B$211, 0), MATCH(BD$4, Obs_Time!$D$3:$T$3, 0) )</f>
        <v>0</v>
      </c>
      <c r="BF207" s="31">
        <f t="shared" si="290"/>
        <v>396</v>
      </c>
      <c r="BG207" s="31">
        <f t="shared" si="291"/>
        <v>397</v>
      </c>
      <c r="BH207" s="57">
        <f t="shared" si="292"/>
        <v>0</v>
      </c>
      <c r="BI207" s="57">
        <f t="shared" si="293"/>
        <v>0</v>
      </c>
      <c r="BJ207" s="57">
        <f t="shared" si="294"/>
        <v>0</v>
      </c>
      <c r="BK207" s="58">
        <f t="shared" si="295"/>
        <v>0</v>
      </c>
      <c r="BL207" s="57">
        <f t="shared" si="296"/>
        <v>0</v>
      </c>
      <c r="BM207" s="57">
        <f t="shared" si="297"/>
        <v>0</v>
      </c>
      <c r="BN207" s="57">
        <f t="shared" si="298"/>
        <v>0</v>
      </c>
      <c r="BQ207" s="57">
        <f t="shared" si="299"/>
        <v>0</v>
      </c>
      <c r="BR207" s="57">
        <f t="shared" si="300"/>
        <v>0</v>
      </c>
      <c r="BS207" s="57">
        <f t="shared" si="301"/>
        <v>0</v>
      </c>
      <c r="BT207" s="57">
        <f t="shared" si="302"/>
        <v>0</v>
      </c>
      <c r="BU207" s="57">
        <f t="shared" si="303"/>
        <v>0</v>
      </c>
      <c r="BV207" s="57">
        <f t="shared" si="304"/>
        <v>0</v>
      </c>
      <c r="BW207" s="57">
        <f t="shared" si="305"/>
        <v>0</v>
      </c>
      <c r="BX207" s="58">
        <f t="shared" si="306"/>
        <v>0</v>
      </c>
      <c r="BY207" s="57">
        <f t="shared" si="307"/>
        <v>0</v>
      </c>
      <c r="BZ207" s="57">
        <f t="shared" si="308"/>
        <v>0</v>
      </c>
      <c r="CA207" s="58">
        <f t="shared" si="309"/>
        <v>0</v>
      </c>
      <c r="CB207" s="57">
        <f t="shared" si="310"/>
        <v>0</v>
      </c>
      <c r="CC207" s="57">
        <f t="shared" si="311"/>
        <v>0</v>
      </c>
      <c r="CD207" s="57">
        <f t="shared" si="312"/>
        <v>0</v>
      </c>
      <c r="CE207" s="57">
        <f t="shared" si="313"/>
        <v>0</v>
      </c>
      <c r="CF207" s="57">
        <f t="shared" si="314"/>
        <v>0</v>
      </c>
      <c r="CG207" s="57">
        <f t="shared" si="315"/>
        <v>0</v>
      </c>
      <c r="CH207" s="57">
        <f t="shared" si="316"/>
        <v>0</v>
      </c>
      <c r="CI207" s="58">
        <f t="shared" si="317"/>
        <v>0</v>
      </c>
      <c r="CJ207" s="57">
        <f t="shared" si="318"/>
        <v>0</v>
      </c>
      <c r="CL207" s="30">
        <f>Obs_Time!B209</f>
        <v>396</v>
      </c>
      <c r="CM207" s="26">
        <f t="shared" si="249"/>
        <v>397</v>
      </c>
      <c r="CN207" s="20">
        <f t="shared" si="251"/>
        <v>0</v>
      </c>
      <c r="CO207" s="20">
        <f t="shared" si="252"/>
        <v>0</v>
      </c>
      <c r="CP207" s="20">
        <f t="shared" si="253"/>
        <v>0</v>
      </c>
      <c r="CQ207" s="106">
        <f t="shared" si="254"/>
        <v>0</v>
      </c>
      <c r="CR207" s="143"/>
      <c r="CS207" s="20">
        <f t="shared" si="255"/>
        <v>0</v>
      </c>
      <c r="CT207" s="20">
        <f t="shared" si="256"/>
        <v>0</v>
      </c>
      <c r="CW207" s="20">
        <f t="shared" si="257"/>
        <v>0</v>
      </c>
      <c r="CX207" s="20">
        <f t="shared" si="258"/>
        <v>0</v>
      </c>
      <c r="CY207" s="20">
        <f t="shared" si="259"/>
        <v>0</v>
      </c>
      <c r="CZ207" s="20">
        <f t="shared" si="260"/>
        <v>0</v>
      </c>
      <c r="DA207" s="20">
        <f t="shared" si="261"/>
        <v>0</v>
      </c>
      <c r="DB207" s="20">
        <f t="shared" si="262"/>
        <v>0</v>
      </c>
      <c r="DC207" s="20">
        <f t="shared" si="263"/>
        <v>0</v>
      </c>
      <c r="DD207" s="106">
        <f t="shared" si="264"/>
        <v>0</v>
      </c>
      <c r="DE207" s="20">
        <f t="shared" si="265"/>
        <v>0</v>
      </c>
      <c r="DF207" s="20">
        <f t="shared" si="266"/>
        <v>0</v>
      </c>
      <c r="DG207" s="106">
        <f t="shared" si="267"/>
        <v>0</v>
      </c>
      <c r="DH207" s="143"/>
      <c r="DI207" s="20">
        <f t="shared" si="268"/>
        <v>0</v>
      </c>
      <c r="DJ207" s="20">
        <f t="shared" si="269"/>
        <v>0</v>
      </c>
      <c r="DK207" s="20">
        <f t="shared" si="270"/>
        <v>0</v>
      </c>
      <c r="DL207" s="143"/>
      <c r="DM207" s="20">
        <f t="shared" si="271"/>
        <v>0</v>
      </c>
      <c r="DN207" s="20">
        <f t="shared" si="272"/>
        <v>0</v>
      </c>
      <c r="DO207" s="106">
        <f t="shared" si="273"/>
        <v>0</v>
      </c>
      <c r="DP207" s="20">
        <f t="shared" si="274"/>
        <v>0</v>
      </c>
      <c r="DR207" s="31">
        <f t="shared" si="319"/>
        <v>198</v>
      </c>
      <c r="DS207" s="26">
        <f t="shared" si="324"/>
        <v>198.5</v>
      </c>
      <c r="DT207" s="101">
        <f t="shared" si="275"/>
        <v>0</v>
      </c>
      <c r="DU207" s="101">
        <f t="shared" si="276"/>
        <v>0</v>
      </c>
      <c r="DV207" s="101">
        <f t="shared" si="277"/>
        <v>0</v>
      </c>
      <c r="DW207" s="102">
        <f t="shared" si="321"/>
        <v>0.06</v>
      </c>
      <c r="DX207" s="144"/>
      <c r="DY207" s="101">
        <f t="shared" si="322"/>
        <v>0</v>
      </c>
      <c r="DZ207" s="101">
        <f t="shared" si="323"/>
        <v>0</v>
      </c>
      <c r="EB207" s="84">
        <f>MODEL_DATA!B204</f>
        <v>198</v>
      </c>
      <c r="EC207" s="84">
        <f>MODEL_DATA!C204</f>
        <v>0</v>
      </c>
      <c r="ED207" s="84">
        <f>MODEL_DATA!D204</f>
        <v>0</v>
      </c>
      <c r="EE207" s="84">
        <f>MODEL_DATA!E204</f>
        <v>0</v>
      </c>
      <c r="EF207" s="84">
        <f>MODEL_DATA!F204</f>
        <v>0</v>
      </c>
      <c r="EG207" s="84">
        <f>MODEL_DATA!G204</f>
        <v>0</v>
      </c>
      <c r="EH207" s="84">
        <f>MODEL_DATA!H204</f>
        <v>0</v>
      </c>
      <c r="EI207" s="84">
        <f>MODEL_DATA!I204</f>
        <v>0</v>
      </c>
      <c r="EJ207" s="99">
        <f>MODEL_DATA!J204</f>
        <v>0</v>
      </c>
      <c r="EK207" s="84">
        <f>MODEL_DATA!K204</f>
        <v>0</v>
      </c>
      <c r="EL207" s="84">
        <f>MODEL_DATA!L204</f>
        <v>0</v>
      </c>
      <c r="EM207" s="99">
        <f>MODEL_DATA!M204</f>
        <v>0</v>
      </c>
      <c r="EN207" s="84">
        <f>MODEL_DATA!N204</f>
        <v>0</v>
      </c>
      <c r="EO207" s="84">
        <f>MODEL_DATA!O204</f>
        <v>0</v>
      </c>
      <c r="EP207" s="84">
        <f>MODEL_DATA!P204</f>
        <v>0</v>
      </c>
      <c r="EQ207" s="84">
        <f>MODEL_DATA!Q204</f>
        <v>0.06</v>
      </c>
      <c r="ER207" s="84">
        <f>MODEL_DATA!R204</f>
        <v>0</v>
      </c>
      <c r="ES207" s="84">
        <f>MODEL_DATA!S204</f>
        <v>0</v>
      </c>
      <c r="ET207" s="84">
        <f>MODEL_DATA!T204</f>
        <v>0</v>
      </c>
      <c r="EU207" s="99">
        <f>MODEL_DATA!U204</f>
        <v>0</v>
      </c>
      <c r="EV207" s="84">
        <f>MODEL_DATA!V204</f>
        <v>0</v>
      </c>
    </row>
    <row r="208" spans="32:152" x14ac:dyDescent="0.25">
      <c r="AF208" s="32">
        <f t="shared" si="250"/>
        <v>396</v>
      </c>
      <c r="AG208" s="61">
        <f t="shared" si="278"/>
        <v>0</v>
      </c>
      <c r="AH208" s="63">
        <f>INDEX(Obs_Time!$D$11:$T$211,  MATCH($AF208, Obs_Time!$B$11:$B$211, 0), MATCH(AH$4, Obs_Time!$D$3:$T$3, 0) )</f>
        <v>0</v>
      </c>
      <c r="AI208" s="61">
        <f t="shared" si="279"/>
        <v>0</v>
      </c>
      <c r="AJ208" s="63">
        <f>INDEX(Obs_Time!$D$11:$T$211,  MATCH($AF208, Obs_Time!$B$11:$B$211, 0), MATCH(AJ$4, Obs_Time!$D$3:$T$3, 0) )</f>
        <v>0</v>
      </c>
      <c r="AK208" s="61">
        <f t="shared" si="280"/>
        <v>0</v>
      </c>
      <c r="AL208" s="63">
        <f>INDEX(Obs_Time!$D$11:$T$211,  MATCH($AF208, Obs_Time!$B$11:$B$211, 0), MATCH(AL$4, Obs_Time!$D$3:$T$3, 0) )</f>
        <v>0</v>
      </c>
      <c r="AM208" s="61">
        <f t="shared" si="281"/>
        <v>0</v>
      </c>
      <c r="AN208" s="63">
        <f>INDEX(Obs_Time!$D$11:$T$211,  MATCH($AF208, Obs_Time!$B$11:$B$211, 0), MATCH(AN$4, Obs_Time!$D$3:$T$3, 0) )</f>
        <v>0</v>
      </c>
      <c r="AO208" s="61">
        <f t="shared" si="282"/>
        <v>0</v>
      </c>
      <c r="AP208" s="63">
        <f>INDEX(Obs_Time!$D$11:$T$211,  MATCH($AF208, Obs_Time!$B$11:$B$211, 0), MATCH(AP$4, Obs_Time!$D$3:$T$3, 0) )</f>
        <v>0</v>
      </c>
      <c r="AQ208" s="61">
        <f t="shared" si="283"/>
        <v>0</v>
      </c>
      <c r="AR208" s="63">
        <f>INDEX(Obs_Time!$D$11:$T$211,  MATCH($AF208, Obs_Time!$B$11:$B$211, 0), MATCH(AR$4, Obs_Time!$D$3:$T$3, 0) )</f>
        <v>0</v>
      </c>
      <c r="AS208" s="61">
        <f t="shared" si="284"/>
        <v>0</v>
      </c>
      <c r="AT208" s="63">
        <f>INDEX(Obs_Time!$D$11:$T$211,  MATCH($AF208, Obs_Time!$B$11:$B$211, 0), MATCH(AT$4, Obs_Time!$D$3:$T$3, 0) )</f>
        <v>0</v>
      </c>
      <c r="AU208" s="61">
        <f t="shared" si="285"/>
        <v>0</v>
      </c>
      <c r="AV208" s="63">
        <f>INDEX(Obs_Time!$D$11:$T$211,  MATCH($AF208, Obs_Time!$B$11:$B$211, 0), MATCH(AV$4, Obs_Time!$D$3:$T$3, 0) )</f>
        <v>0</v>
      </c>
      <c r="AW208" s="61">
        <f t="shared" si="286"/>
        <v>0</v>
      </c>
      <c r="AX208" s="63">
        <f>INDEX(Obs_Time!$D$11:$T$211,  MATCH($AF208, Obs_Time!$B$11:$B$211, 0), MATCH(AX$4, Obs_Time!$D$3:$T$3, 0) )</f>
        <v>0</v>
      </c>
      <c r="AY208" s="61">
        <f t="shared" si="287"/>
        <v>0</v>
      </c>
      <c r="AZ208" s="63">
        <f>INDEX(Obs_Time!$D$11:$T$211,  MATCH($AF208, Obs_Time!$B$11:$B$211, 0), MATCH(AZ$4, Obs_Time!$D$3:$T$3, 0) )</f>
        <v>0</v>
      </c>
      <c r="BA208" s="61">
        <f t="shared" si="288"/>
        <v>0</v>
      </c>
      <c r="BB208" s="63">
        <f>INDEX(Obs_Time!$D$11:$T$211,  MATCH($AF208, Obs_Time!$B$11:$B$211, 0), MATCH(BB$4, Obs_Time!$D$3:$T$3, 0) )</f>
        <v>0</v>
      </c>
      <c r="BC208" s="61">
        <f t="shared" si="289"/>
        <v>0</v>
      </c>
      <c r="BD208" s="63">
        <f>INDEX(Obs_Time!$D$11:$T$211,  MATCH($AF208, Obs_Time!$B$11:$B$211, 0), MATCH(BD$4, Obs_Time!$D$3:$T$3, 0) )</f>
        <v>0</v>
      </c>
      <c r="BF208" s="31">
        <f t="shared" si="290"/>
        <v>398</v>
      </c>
      <c r="BG208" s="31">
        <f t="shared" si="291"/>
        <v>399</v>
      </c>
      <c r="BH208" s="57">
        <f t="shared" si="292"/>
        <v>0</v>
      </c>
      <c r="BI208" s="57">
        <f t="shared" si="293"/>
        <v>0</v>
      </c>
      <c r="BJ208" s="57">
        <f t="shared" si="294"/>
        <v>0</v>
      </c>
      <c r="BK208" s="58">
        <f t="shared" si="295"/>
        <v>0</v>
      </c>
      <c r="BL208" s="57">
        <f t="shared" si="296"/>
        <v>0</v>
      </c>
      <c r="BM208" s="57">
        <f t="shared" si="297"/>
        <v>0</v>
      </c>
      <c r="BN208" s="57">
        <f t="shared" si="298"/>
        <v>0</v>
      </c>
      <c r="BQ208" s="57">
        <f t="shared" si="299"/>
        <v>0</v>
      </c>
      <c r="BR208" s="57">
        <f t="shared" si="300"/>
        <v>0</v>
      </c>
      <c r="BS208" s="57">
        <f t="shared" si="301"/>
        <v>0</v>
      </c>
      <c r="BT208" s="57">
        <f t="shared" si="302"/>
        <v>0</v>
      </c>
      <c r="BU208" s="57">
        <f t="shared" si="303"/>
        <v>0</v>
      </c>
      <c r="BV208" s="57">
        <f t="shared" si="304"/>
        <v>0</v>
      </c>
      <c r="BW208" s="57">
        <f t="shared" si="305"/>
        <v>0</v>
      </c>
      <c r="BX208" s="58">
        <f t="shared" si="306"/>
        <v>0</v>
      </c>
      <c r="BY208" s="57">
        <f t="shared" si="307"/>
        <v>0</v>
      </c>
      <c r="BZ208" s="57">
        <f t="shared" si="308"/>
        <v>0</v>
      </c>
      <c r="CA208" s="58">
        <f t="shared" si="309"/>
        <v>0</v>
      </c>
      <c r="CB208" s="57">
        <f t="shared" si="310"/>
        <v>0</v>
      </c>
      <c r="CC208" s="57">
        <f t="shared" si="311"/>
        <v>0</v>
      </c>
      <c r="CD208" s="57">
        <f t="shared" si="312"/>
        <v>0</v>
      </c>
      <c r="CE208" s="57">
        <f t="shared" si="313"/>
        <v>0</v>
      </c>
      <c r="CF208" s="57">
        <f t="shared" si="314"/>
        <v>0</v>
      </c>
      <c r="CG208" s="57">
        <f t="shared" si="315"/>
        <v>0</v>
      </c>
      <c r="CH208" s="57">
        <f t="shared" si="316"/>
        <v>0</v>
      </c>
      <c r="CI208" s="58">
        <f t="shared" si="317"/>
        <v>0</v>
      </c>
      <c r="CJ208" s="57">
        <f t="shared" si="318"/>
        <v>0</v>
      </c>
      <c r="CL208" s="30">
        <f>Obs_Time!B210</f>
        <v>398</v>
      </c>
      <c r="CM208" s="26">
        <f t="shared" si="249"/>
        <v>399</v>
      </c>
      <c r="CN208" s="20">
        <f t="shared" si="251"/>
        <v>0</v>
      </c>
      <c r="CO208" s="20">
        <f t="shared" si="252"/>
        <v>0</v>
      </c>
      <c r="CP208" s="20">
        <f t="shared" si="253"/>
        <v>0</v>
      </c>
      <c r="CQ208" s="106">
        <f t="shared" si="254"/>
        <v>0</v>
      </c>
      <c r="CR208" s="143"/>
      <c r="CS208" s="20">
        <f t="shared" si="255"/>
        <v>0</v>
      </c>
      <c r="CT208" s="20">
        <f t="shared" si="256"/>
        <v>0</v>
      </c>
      <c r="CW208" s="20">
        <f t="shared" si="257"/>
        <v>0</v>
      </c>
      <c r="CX208" s="20">
        <f t="shared" si="258"/>
        <v>0</v>
      </c>
      <c r="CY208" s="20">
        <f t="shared" si="259"/>
        <v>0</v>
      </c>
      <c r="CZ208" s="20">
        <f t="shared" si="260"/>
        <v>0</v>
      </c>
      <c r="DA208" s="20">
        <f t="shared" si="261"/>
        <v>0</v>
      </c>
      <c r="DB208" s="20">
        <f t="shared" si="262"/>
        <v>0</v>
      </c>
      <c r="DC208" s="20">
        <f t="shared" si="263"/>
        <v>0</v>
      </c>
      <c r="DD208" s="106">
        <f t="shared" si="264"/>
        <v>0</v>
      </c>
      <c r="DE208" s="20">
        <f t="shared" si="265"/>
        <v>0</v>
      </c>
      <c r="DF208" s="20">
        <f t="shared" si="266"/>
        <v>0</v>
      </c>
      <c r="DG208" s="106">
        <f t="shared" si="267"/>
        <v>0</v>
      </c>
      <c r="DH208" s="143"/>
      <c r="DI208" s="20">
        <f t="shared" si="268"/>
        <v>0</v>
      </c>
      <c r="DJ208" s="20">
        <f t="shared" si="269"/>
        <v>0</v>
      </c>
      <c r="DK208" s="20">
        <f t="shared" si="270"/>
        <v>0</v>
      </c>
      <c r="DL208" s="143"/>
      <c r="DM208" s="20">
        <f t="shared" si="271"/>
        <v>0</v>
      </c>
      <c r="DN208" s="20">
        <f t="shared" si="272"/>
        <v>0</v>
      </c>
      <c r="DO208" s="106">
        <f t="shared" si="273"/>
        <v>0</v>
      </c>
      <c r="DP208" s="20">
        <f t="shared" si="274"/>
        <v>0</v>
      </c>
      <c r="DR208" s="31">
        <f t="shared" si="319"/>
        <v>199</v>
      </c>
      <c r="DS208" s="26">
        <f t="shared" si="324"/>
        <v>199.5</v>
      </c>
      <c r="DT208" s="101">
        <f t="shared" si="275"/>
        <v>0</v>
      </c>
      <c r="DU208" s="101">
        <f t="shared" si="276"/>
        <v>0</v>
      </c>
      <c r="DV208" s="101">
        <f t="shared" si="277"/>
        <v>0</v>
      </c>
      <c r="DW208" s="102">
        <f t="shared" si="321"/>
        <v>0.03</v>
      </c>
      <c r="DX208" s="144"/>
      <c r="DY208" s="101">
        <f t="shared" si="322"/>
        <v>0</v>
      </c>
      <c r="DZ208" s="101">
        <f t="shared" si="323"/>
        <v>0</v>
      </c>
      <c r="EB208" s="84">
        <f>MODEL_DATA!B205</f>
        <v>199</v>
      </c>
      <c r="EC208" s="84">
        <f>MODEL_DATA!C205</f>
        <v>0</v>
      </c>
      <c r="ED208" s="84">
        <f>MODEL_DATA!D205</f>
        <v>0</v>
      </c>
      <c r="EE208" s="84">
        <f>MODEL_DATA!E205</f>
        <v>0</v>
      </c>
      <c r="EF208" s="84">
        <f>MODEL_DATA!F205</f>
        <v>0</v>
      </c>
      <c r="EG208" s="84">
        <f>MODEL_DATA!G205</f>
        <v>0</v>
      </c>
      <c r="EH208" s="84">
        <f>MODEL_DATA!H205</f>
        <v>0</v>
      </c>
      <c r="EI208" s="84">
        <f>MODEL_DATA!I205</f>
        <v>0</v>
      </c>
      <c r="EJ208" s="99">
        <f>MODEL_DATA!J205</f>
        <v>0</v>
      </c>
      <c r="EK208" s="84">
        <f>MODEL_DATA!K205</f>
        <v>0</v>
      </c>
      <c r="EL208" s="84">
        <f>MODEL_DATA!L205</f>
        <v>0</v>
      </c>
      <c r="EM208" s="99">
        <f>MODEL_DATA!M205</f>
        <v>0</v>
      </c>
      <c r="EN208" s="84">
        <f>MODEL_DATA!N205</f>
        <v>0</v>
      </c>
      <c r="EO208" s="84">
        <f>MODEL_DATA!O205</f>
        <v>0</v>
      </c>
      <c r="EP208" s="84">
        <f>MODEL_DATA!P205</f>
        <v>0</v>
      </c>
      <c r="EQ208" s="84">
        <f>MODEL_DATA!Q205</f>
        <v>0.03</v>
      </c>
      <c r="ER208" s="84">
        <f>MODEL_DATA!R205</f>
        <v>0</v>
      </c>
      <c r="ES208" s="84">
        <f>MODEL_DATA!S205</f>
        <v>0</v>
      </c>
      <c r="ET208" s="84">
        <f>MODEL_DATA!T205</f>
        <v>0</v>
      </c>
      <c r="EU208" s="99">
        <f>MODEL_DATA!U205</f>
        <v>0</v>
      </c>
      <c r="EV208" s="84">
        <f>MODEL_DATA!V205</f>
        <v>0</v>
      </c>
    </row>
    <row r="209" spans="32:152" x14ac:dyDescent="0.25">
      <c r="AF209" s="32">
        <f t="shared" si="250"/>
        <v>398</v>
      </c>
      <c r="AG209" s="61">
        <f t="shared" si="278"/>
        <v>0</v>
      </c>
      <c r="AH209" s="63">
        <f>INDEX(Obs_Time!$D$11:$T$211,  MATCH($AF209, Obs_Time!$B$11:$B$211, 0), MATCH(AH$4, Obs_Time!$D$3:$T$3, 0) )</f>
        <v>0</v>
      </c>
      <c r="AI209" s="61">
        <f t="shared" si="279"/>
        <v>0</v>
      </c>
      <c r="AJ209" s="63">
        <f>INDEX(Obs_Time!$D$11:$T$211,  MATCH($AF209, Obs_Time!$B$11:$B$211, 0), MATCH(AJ$4, Obs_Time!$D$3:$T$3, 0) )</f>
        <v>0</v>
      </c>
      <c r="AK209" s="61">
        <f t="shared" si="280"/>
        <v>0</v>
      </c>
      <c r="AL209" s="63">
        <f>INDEX(Obs_Time!$D$11:$T$211,  MATCH($AF209, Obs_Time!$B$11:$B$211, 0), MATCH(AL$4, Obs_Time!$D$3:$T$3, 0) )</f>
        <v>0</v>
      </c>
      <c r="AM209" s="61">
        <f t="shared" si="281"/>
        <v>0</v>
      </c>
      <c r="AN209" s="63">
        <f>INDEX(Obs_Time!$D$11:$T$211,  MATCH($AF209, Obs_Time!$B$11:$B$211, 0), MATCH(AN$4, Obs_Time!$D$3:$T$3, 0) )</f>
        <v>0</v>
      </c>
      <c r="AO209" s="61">
        <f t="shared" si="282"/>
        <v>0</v>
      </c>
      <c r="AP209" s="63">
        <f>INDEX(Obs_Time!$D$11:$T$211,  MATCH($AF209, Obs_Time!$B$11:$B$211, 0), MATCH(AP$4, Obs_Time!$D$3:$T$3, 0) )</f>
        <v>0</v>
      </c>
      <c r="AQ209" s="61">
        <f t="shared" si="283"/>
        <v>0</v>
      </c>
      <c r="AR209" s="63">
        <f>INDEX(Obs_Time!$D$11:$T$211,  MATCH($AF209, Obs_Time!$B$11:$B$211, 0), MATCH(AR$4, Obs_Time!$D$3:$T$3, 0) )</f>
        <v>0</v>
      </c>
      <c r="AS209" s="61">
        <f t="shared" si="284"/>
        <v>0</v>
      </c>
      <c r="AT209" s="63">
        <f>INDEX(Obs_Time!$D$11:$T$211,  MATCH($AF209, Obs_Time!$B$11:$B$211, 0), MATCH(AT$4, Obs_Time!$D$3:$T$3, 0) )</f>
        <v>0</v>
      </c>
      <c r="AU209" s="61">
        <f t="shared" si="285"/>
        <v>0</v>
      </c>
      <c r="AV209" s="63">
        <f>INDEX(Obs_Time!$D$11:$T$211,  MATCH($AF209, Obs_Time!$B$11:$B$211, 0), MATCH(AV$4, Obs_Time!$D$3:$T$3, 0) )</f>
        <v>0</v>
      </c>
      <c r="AW209" s="61">
        <f t="shared" si="286"/>
        <v>0</v>
      </c>
      <c r="AX209" s="63">
        <f>INDEX(Obs_Time!$D$11:$T$211,  MATCH($AF209, Obs_Time!$B$11:$B$211, 0), MATCH(AX$4, Obs_Time!$D$3:$T$3, 0) )</f>
        <v>0</v>
      </c>
      <c r="AY209" s="61">
        <f t="shared" si="287"/>
        <v>0</v>
      </c>
      <c r="AZ209" s="63">
        <f>INDEX(Obs_Time!$D$11:$T$211,  MATCH($AF209, Obs_Time!$B$11:$B$211, 0), MATCH(AZ$4, Obs_Time!$D$3:$T$3, 0) )</f>
        <v>0</v>
      </c>
      <c r="BA209" s="61">
        <f t="shared" si="288"/>
        <v>0</v>
      </c>
      <c r="BB209" s="63">
        <f>INDEX(Obs_Time!$D$11:$T$211,  MATCH($AF209, Obs_Time!$B$11:$B$211, 0), MATCH(BB$4, Obs_Time!$D$3:$T$3, 0) )</f>
        <v>0</v>
      </c>
      <c r="BC209" s="61">
        <f t="shared" si="289"/>
        <v>0</v>
      </c>
      <c r="BD209" s="63">
        <f>INDEX(Obs_Time!$D$11:$T$211,  MATCH($AF209, Obs_Time!$B$11:$B$211, 0), MATCH(BD$4, Obs_Time!$D$3:$T$3, 0) )</f>
        <v>0</v>
      </c>
      <c r="BF209" s="31">
        <f t="shared" si="290"/>
        <v>400</v>
      </c>
      <c r="BG209" s="31">
        <f t="shared" si="291"/>
        <v>401</v>
      </c>
      <c r="BH209" s="57">
        <f t="shared" si="292"/>
        <v>0</v>
      </c>
      <c r="BI209" s="57">
        <f t="shared" si="293"/>
        <v>0</v>
      </c>
      <c r="BJ209" s="57">
        <f t="shared" si="294"/>
        <v>0</v>
      </c>
      <c r="BK209" s="58">
        <f t="shared" si="295"/>
        <v>0</v>
      </c>
      <c r="BL209" s="57">
        <f t="shared" si="296"/>
        <v>0</v>
      </c>
      <c r="BM209" s="57">
        <f t="shared" si="297"/>
        <v>0</v>
      </c>
      <c r="BN209" s="57">
        <f t="shared" si="298"/>
        <v>0</v>
      </c>
      <c r="BQ209" s="57">
        <f t="shared" si="299"/>
        <v>0</v>
      </c>
      <c r="BR209" s="57">
        <f t="shared" si="300"/>
        <v>0</v>
      </c>
      <c r="BS209" s="57">
        <f t="shared" si="301"/>
        <v>0</v>
      </c>
      <c r="BT209" s="57">
        <f t="shared" si="302"/>
        <v>0</v>
      </c>
      <c r="BU209" s="57">
        <f t="shared" si="303"/>
        <v>0</v>
      </c>
      <c r="BV209" s="57">
        <f t="shared" si="304"/>
        <v>0</v>
      </c>
      <c r="BW209" s="57">
        <f t="shared" si="305"/>
        <v>0</v>
      </c>
      <c r="BX209" s="58">
        <f t="shared" si="306"/>
        <v>0</v>
      </c>
      <c r="BY209" s="57">
        <f t="shared" si="307"/>
        <v>0</v>
      </c>
      <c r="BZ209" s="57">
        <f t="shared" si="308"/>
        <v>0</v>
      </c>
      <c r="CA209" s="58">
        <f t="shared" si="309"/>
        <v>0</v>
      </c>
      <c r="CB209" s="57">
        <f t="shared" si="310"/>
        <v>0</v>
      </c>
      <c r="CC209" s="57">
        <f t="shared" si="311"/>
        <v>0</v>
      </c>
      <c r="CD209" s="57">
        <f t="shared" si="312"/>
        <v>0</v>
      </c>
      <c r="CE209" s="57">
        <f t="shared" si="313"/>
        <v>0</v>
      </c>
      <c r="CF209" s="57">
        <f t="shared" si="314"/>
        <v>0</v>
      </c>
      <c r="CG209" s="57">
        <f t="shared" si="315"/>
        <v>0</v>
      </c>
      <c r="CH209" s="57">
        <f t="shared" si="316"/>
        <v>0</v>
      </c>
      <c r="CI209" s="58">
        <f t="shared" si="317"/>
        <v>0</v>
      </c>
      <c r="CJ209" s="57">
        <f t="shared" si="318"/>
        <v>0</v>
      </c>
      <c r="CL209" s="30">
        <f>Obs_Time!B211</f>
        <v>400</v>
      </c>
      <c r="CM209" s="26">
        <f t="shared" si="249"/>
        <v>401</v>
      </c>
      <c r="CN209" s="20">
        <f t="shared" si="251"/>
        <v>0</v>
      </c>
      <c r="CO209" s="20">
        <f t="shared" si="252"/>
        <v>0</v>
      </c>
      <c r="CP209" s="20">
        <f t="shared" si="253"/>
        <v>0</v>
      </c>
      <c r="CQ209" s="106">
        <f t="shared" si="254"/>
        <v>0</v>
      </c>
      <c r="CR209" s="143"/>
      <c r="CS209" s="20">
        <f t="shared" si="255"/>
        <v>0</v>
      </c>
      <c r="CT209" s="20">
        <f t="shared" si="256"/>
        <v>0</v>
      </c>
      <c r="CW209" s="20">
        <f t="shared" si="257"/>
        <v>0</v>
      </c>
      <c r="CX209" s="20">
        <f t="shared" si="258"/>
        <v>0</v>
      </c>
      <c r="CY209" s="20">
        <f t="shared" si="259"/>
        <v>0</v>
      </c>
      <c r="CZ209" s="20">
        <f t="shared" si="260"/>
        <v>0</v>
      </c>
      <c r="DA209" s="20">
        <f t="shared" si="261"/>
        <v>0</v>
      </c>
      <c r="DB209" s="20">
        <f t="shared" si="262"/>
        <v>0</v>
      </c>
      <c r="DC209" s="20">
        <f t="shared" si="263"/>
        <v>0</v>
      </c>
      <c r="DD209" s="106">
        <f t="shared" si="264"/>
        <v>0</v>
      </c>
      <c r="DE209" s="20">
        <f t="shared" si="265"/>
        <v>0</v>
      </c>
      <c r="DF209" s="20">
        <f t="shared" si="266"/>
        <v>0</v>
      </c>
      <c r="DG209" s="106">
        <f t="shared" si="267"/>
        <v>0</v>
      </c>
      <c r="DH209" s="143"/>
      <c r="DI209" s="20">
        <f t="shared" si="268"/>
        <v>0</v>
      </c>
      <c r="DJ209" s="20">
        <f t="shared" si="269"/>
        <v>0</v>
      </c>
      <c r="DK209" s="20">
        <f t="shared" si="270"/>
        <v>0</v>
      </c>
      <c r="DL209" s="143"/>
      <c r="DM209" s="20">
        <f t="shared" si="271"/>
        <v>0</v>
      </c>
      <c r="DN209" s="20">
        <f t="shared" si="272"/>
        <v>0</v>
      </c>
      <c r="DO209" s="106">
        <f t="shared" si="273"/>
        <v>0</v>
      </c>
      <c r="DP209" s="20">
        <f t="shared" si="274"/>
        <v>0</v>
      </c>
      <c r="DR209" s="31">
        <f t="shared" si="319"/>
        <v>200</v>
      </c>
      <c r="DS209" s="26">
        <f t="shared" si="324"/>
        <v>200.5</v>
      </c>
      <c r="DT209" s="101">
        <f t="shared" si="275"/>
        <v>60</v>
      </c>
      <c r="DU209" s="101">
        <f t="shared" si="276"/>
        <v>60</v>
      </c>
      <c r="DV209" s="101">
        <f t="shared" si="277"/>
        <v>0</v>
      </c>
      <c r="DW209" s="102">
        <f t="shared" si="321"/>
        <v>0.1</v>
      </c>
      <c r="DX209" s="144"/>
      <c r="DY209" s="101">
        <f t="shared" si="322"/>
        <v>0</v>
      </c>
      <c r="DZ209" s="101">
        <f t="shared" si="323"/>
        <v>0</v>
      </c>
      <c r="EB209" s="84">
        <f>MODEL_DATA!B206</f>
        <v>200</v>
      </c>
      <c r="EC209" s="84">
        <f>MODEL_DATA!C206</f>
        <v>0</v>
      </c>
      <c r="ED209" s="84">
        <f>MODEL_DATA!D206</f>
        <v>0</v>
      </c>
      <c r="EE209" s="84">
        <f>MODEL_DATA!E206</f>
        <v>60</v>
      </c>
      <c r="EF209" s="84">
        <f>MODEL_DATA!F206</f>
        <v>0</v>
      </c>
      <c r="EG209" s="84">
        <f>MODEL_DATA!G206</f>
        <v>0</v>
      </c>
      <c r="EH209" s="84">
        <f>MODEL_DATA!H206</f>
        <v>0</v>
      </c>
      <c r="EI209" s="84">
        <f>MODEL_DATA!I206</f>
        <v>0</v>
      </c>
      <c r="EJ209" s="99">
        <f>MODEL_DATA!J206</f>
        <v>0</v>
      </c>
      <c r="EK209" s="84">
        <f>MODEL_DATA!K206</f>
        <v>0</v>
      </c>
      <c r="EL209" s="84">
        <f>MODEL_DATA!L206</f>
        <v>0</v>
      </c>
      <c r="EM209" s="99">
        <f>MODEL_DATA!M206</f>
        <v>0</v>
      </c>
      <c r="EN209" s="84">
        <f>MODEL_DATA!N206</f>
        <v>0</v>
      </c>
      <c r="EO209" s="84">
        <f>MODEL_DATA!O206</f>
        <v>0</v>
      </c>
      <c r="EP209" s="84">
        <f>MODEL_DATA!P206</f>
        <v>0</v>
      </c>
      <c r="EQ209" s="84">
        <f>MODEL_DATA!Q206</f>
        <v>0.1</v>
      </c>
      <c r="ER209" s="84">
        <f>MODEL_DATA!R206</f>
        <v>0</v>
      </c>
      <c r="ES209" s="84">
        <f>MODEL_DATA!S206</f>
        <v>0</v>
      </c>
      <c r="ET209" s="84">
        <f>MODEL_DATA!T206</f>
        <v>0</v>
      </c>
      <c r="EU209" s="99">
        <f>MODEL_DATA!U206</f>
        <v>0</v>
      </c>
      <c r="EV209" s="84">
        <f>MODEL_DATA!V206</f>
        <v>0</v>
      </c>
    </row>
    <row r="210" spans="32:152" x14ac:dyDescent="0.25">
      <c r="AF210" s="130">
        <f t="shared" ref="AF210" si="325">$CL209</f>
        <v>400</v>
      </c>
      <c r="AG210" s="131">
        <f t="shared" si="278"/>
        <v>0</v>
      </c>
      <c r="AH210" s="132">
        <f>INDEX(Obs_Time!$D$11:$T$211,  MATCH($AF210, Obs_Time!$B$11:$B$211, 0), MATCH(AH$4, Obs_Time!$D$3:$T$3, 0) )</f>
        <v>0</v>
      </c>
      <c r="AI210" s="131">
        <f t="shared" si="279"/>
        <v>0</v>
      </c>
      <c r="AJ210" s="132">
        <f>INDEX(Obs_Time!$D$11:$T$211,  MATCH($AF210, Obs_Time!$B$11:$B$211, 0), MATCH(AJ$4, Obs_Time!$D$3:$T$3, 0) )</f>
        <v>0</v>
      </c>
      <c r="AK210" s="131">
        <f t="shared" si="280"/>
        <v>0</v>
      </c>
      <c r="AL210" s="132">
        <f>INDEX(Obs_Time!$D$11:$T$211,  MATCH($AF210, Obs_Time!$B$11:$B$211, 0), MATCH(AL$4, Obs_Time!$D$3:$T$3, 0) )</f>
        <v>0</v>
      </c>
      <c r="AM210" s="131">
        <f t="shared" si="281"/>
        <v>0</v>
      </c>
      <c r="AN210" s="132">
        <f>INDEX(Obs_Time!$D$11:$T$211,  MATCH($AF210, Obs_Time!$B$11:$B$211, 0), MATCH(AN$4, Obs_Time!$D$3:$T$3, 0) )</f>
        <v>0</v>
      </c>
      <c r="AO210" s="131">
        <f t="shared" si="282"/>
        <v>0</v>
      </c>
      <c r="AP210" s="132">
        <f>INDEX(Obs_Time!$D$11:$T$211,  MATCH($AF210, Obs_Time!$B$11:$B$211, 0), MATCH(AP$4, Obs_Time!$D$3:$T$3, 0) )</f>
        <v>0</v>
      </c>
      <c r="AQ210" s="131">
        <f t="shared" si="283"/>
        <v>0</v>
      </c>
      <c r="AR210" s="132">
        <f>INDEX(Obs_Time!$D$11:$T$211,  MATCH($AF210, Obs_Time!$B$11:$B$211, 0), MATCH(AR$4, Obs_Time!$D$3:$T$3, 0) )</f>
        <v>0</v>
      </c>
      <c r="AS210" s="131">
        <f t="shared" si="284"/>
        <v>0</v>
      </c>
      <c r="AT210" s="132">
        <f>INDEX(Obs_Time!$D$11:$T$211,  MATCH($AF210, Obs_Time!$B$11:$B$211, 0), MATCH(AT$4, Obs_Time!$D$3:$T$3, 0) )</f>
        <v>0</v>
      </c>
      <c r="AU210" s="131">
        <f t="shared" si="285"/>
        <v>0</v>
      </c>
      <c r="AV210" s="132">
        <f>INDEX(Obs_Time!$D$11:$T$211,  MATCH($AF210, Obs_Time!$B$11:$B$211, 0), MATCH(AV$4, Obs_Time!$D$3:$T$3, 0) )</f>
        <v>0</v>
      </c>
      <c r="AW210" s="131">
        <f t="shared" si="286"/>
        <v>0</v>
      </c>
      <c r="AX210" s="132">
        <f>INDEX(Obs_Time!$D$11:$T$211,  MATCH($AF210, Obs_Time!$B$11:$B$211, 0), MATCH(AX$4, Obs_Time!$D$3:$T$3, 0) )</f>
        <v>0</v>
      </c>
      <c r="AY210" s="131">
        <f t="shared" si="287"/>
        <v>0</v>
      </c>
      <c r="AZ210" s="132">
        <f>INDEX(Obs_Time!$D$11:$T$211,  MATCH($AF210, Obs_Time!$B$11:$B$211, 0), MATCH(AZ$4, Obs_Time!$D$3:$T$3, 0) )</f>
        <v>0</v>
      </c>
      <c r="BA210" s="131">
        <f t="shared" si="288"/>
        <v>0</v>
      </c>
      <c r="BB210" s="132">
        <f>INDEX(Obs_Time!$D$11:$T$211,  MATCH($AF210, Obs_Time!$B$11:$B$211, 0), MATCH(BB$4, Obs_Time!$D$3:$T$3, 0) )</f>
        <v>0</v>
      </c>
      <c r="BC210" s="131">
        <f t="shared" si="289"/>
        <v>0</v>
      </c>
      <c r="BD210" s="132">
        <f>INDEX(Obs_Time!$D$11:$T$211,  MATCH($AF210, Obs_Time!$B$11:$B$211, 0), MATCH(BD$4, Obs_Time!$D$3:$T$3, 0) )</f>
        <v>0</v>
      </c>
      <c r="CL210" s="60">
        <f>CL209 + (CL209-CL208)</f>
        <v>402</v>
      </c>
      <c r="DR210" s="31">
        <f t="shared" si="319"/>
        <v>201</v>
      </c>
      <c r="DS210" s="26">
        <f t="shared" ref="DS210:DS273" si="326">AVERAGE(DR210:DR211)</f>
        <v>201.5</v>
      </c>
      <c r="DT210" s="101">
        <f t="shared" si="275"/>
        <v>0</v>
      </c>
      <c r="DU210" s="101">
        <f t="shared" si="276"/>
        <v>0</v>
      </c>
      <c r="DV210" s="101">
        <f t="shared" si="277"/>
        <v>0</v>
      </c>
      <c r="DW210" s="102">
        <f t="shared" si="321"/>
        <v>0</v>
      </c>
      <c r="DX210" s="144"/>
      <c r="DY210" s="101">
        <f t="shared" si="322"/>
        <v>0</v>
      </c>
      <c r="DZ210" s="101">
        <f t="shared" si="323"/>
        <v>0</v>
      </c>
      <c r="EB210" s="84">
        <f>MODEL_DATA!B207</f>
        <v>201</v>
      </c>
      <c r="EC210" s="84">
        <f>MODEL_DATA!C207</f>
        <v>0</v>
      </c>
      <c r="ED210" s="84">
        <f>MODEL_DATA!D207</f>
        <v>0</v>
      </c>
      <c r="EE210" s="84">
        <f>MODEL_DATA!E207</f>
        <v>0</v>
      </c>
      <c r="EF210" s="84">
        <f>MODEL_DATA!F207</f>
        <v>0</v>
      </c>
      <c r="EG210" s="84">
        <f>MODEL_DATA!G207</f>
        <v>0</v>
      </c>
      <c r="EH210" s="84">
        <f>MODEL_DATA!H207</f>
        <v>0</v>
      </c>
      <c r="EI210" s="84">
        <f>MODEL_DATA!I207</f>
        <v>0</v>
      </c>
      <c r="EJ210" s="99">
        <f>MODEL_DATA!J207</f>
        <v>0</v>
      </c>
      <c r="EK210" s="84">
        <f>MODEL_DATA!K207</f>
        <v>0</v>
      </c>
      <c r="EL210" s="84">
        <f>MODEL_DATA!L207</f>
        <v>0</v>
      </c>
      <c r="EM210" s="99">
        <f>MODEL_DATA!M207</f>
        <v>0</v>
      </c>
      <c r="EN210" s="84">
        <f>MODEL_DATA!N207</f>
        <v>0</v>
      </c>
      <c r="EO210" s="84">
        <f>MODEL_DATA!O207</f>
        <v>0</v>
      </c>
      <c r="EP210" s="84">
        <f>MODEL_DATA!P207</f>
        <v>0</v>
      </c>
      <c r="EQ210" s="84">
        <f>MODEL_DATA!Q207</f>
        <v>0</v>
      </c>
      <c r="ER210" s="84">
        <f>MODEL_DATA!R207</f>
        <v>0</v>
      </c>
      <c r="ES210" s="84">
        <f>MODEL_DATA!S207</f>
        <v>0</v>
      </c>
      <c r="ET210" s="84">
        <f>MODEL_DATA!T207</f>
        <v>0</v>
      </c>
      <c r="EU210" s="99">
        <f>MODEL_DATA!U207</f>
        <v>0</v>
      </c>
      <c r="EV210" s="84">
        <f>MODEL_DATA!V207</f>
        <v>0</v>
      </c>
    </row>
    <row r="211" spans="32:152" x14ac:dyDescent="0.25">
      <c r="DR211" s="31">
        <f t="shared" si="319"/>
        <v>202</v>
      </c>
      <c r="DS211" s="26">
        <f t="shared" si="326"/>
        <v>202.5</v>
      </c>
      <c r="DT211" s="101">
        <f t="shared" si="275"/>
        <v>0</v>
      </c>
      <c r="DU211" s="101">
        <f t="shared" si="276"/>
        <v>0</v>
      </c>
      <c r="DV211" s="101">
        <f t="shared" si="277"/>
        <v>0</v>
      </c>
      <c r="DW211" s="102">
        <f t="shared" si="321"/>
        <v>0</v>
      </c>
      <c r="DX211" s="144"/>
      <c r="DY211" s="101">
        <f t="shared" si="322"/>
        <v>0</v>
      </c>
      <c r="DZ211" s="101">
        <f t="shared" si="323"/>
        <v>0</v>
      </c>
      <c r="EB211" s="84">
        <f>MODEL_DATA!B208</f>
        <v>202</v>
      </c>
      <c r="EC211" s="84">
        <f>MODEL_DATA!C208</f>
        <v>0</v>
      </c>
      <c r="ED211" s="84">
        <f>MODEL_DATA!D208</f>
        <v>0</v>
      </c>
      <c r="EE211" s="84">
        <f>MODEL_DATA!E208</f>
        <v>0</v>
      </c>
      <c r="EF211" s="84">
        <f>MODEL_DATA!F208</f>
        <v>0</v>
      </c>
      <c r="EG211" s="84">
        <f>MODEL_DATA!G208</f>
        <v>0</v>
      </c>
      <c r="EH211" s="84">
        <f>MODEL_DATA!H208</f>
        <v>0</v>
      </c>
      <c r="EI211" s="84">
        <f>MODEL_DATA!I208</f>
        <v>0</v>
      </c>
      <c r="EJ211" s="99">
        <f>MODEL_DATA!J208</f>
        <v>0</v>
      </c>
      <c r="EK211" s="84">
        <f>MODEL_DATA!K208</f>
        <v>0</v>
      </c>
      <c r="EL211" s="84">
        <f>MODEL_DATA!L208</f>
        <v>0</v>
      </c>
      <c r="EM211" s="99">
        <f>MODEL_DATA!M208</f>
        <v>0</v>
      </c>
      <c r="EN211" s="84">
        <f>MODEL_DATA!N208</f>
        <v>0</v>
      </c>
      <c r="EO211" s="84">
        <f>MODEL_DATA!O208</f>
        <v>0</v>
      </c>
      <c r="EP211" s="84">
        <f>MODEL_DATA!P208</f>
        <v>0</v>
      </c>
      <c r="EQ211" s="84">
        <f>MODEL_DATA!Q208</f>
        <v>0</v>
      </c>
      <c r="ER211" s="84">
        <f>MODEL_DATA!R208</f>
        <v>0</v>
      </c>
      <c r="ES211" s="84">
        <f>MODEL_DATA!S208</f>
        <v>0</v>
      </c>
      <c r="ET211" s="84">
        <f>MODEL_DATA!T208</f>
        <v>0</v>
      </c>
      <c r="EU211" s="99">
        <f>MODEL_DATA!U208</f>
        <v>0</v>
      </c>
      <c r="EV211" s="84">
        <f>MODEL_DATA!V208</f>
        <v>0</v>
      </c>
    </row>
    <row r="212" spans="32:152" x14ac:dyDescent="0.25">
      <c r="DR212" s="31">
        <f t="shared" si="319"/>
        <v>203</v>
      </c>
      <c r="DS212" s="26">
        <f t="shared" si="326"/>
        <v>203.5</v>
      </c>
      <c r="DT212" s="101">
        <f t="shared" si="275"/>
        <v>0</v>
      </c>
      <c r="DU212" s="101">
        <f t="shared" si="276"/>
        <v>0</v>
      </c>
      <c r="DV212" s="101">
        <f t="shared" si="277"/>
        <v>0</v>
      </c>
      <c r="DW212" s="102">
        <f t="shared" si="321"/>
        <v>0</v>
      </c>
      <c r="DX212" s="144"/>
      <c r="DY212" s="101">
        <f t="shared" si="322"/>
        <v>0</v>
      </c>
      <c r="DZ212" s="101">
        <f t="shared" si="323"/>
        <v>0</v>
      </c>
      <c r="EB212" s="84">
        <f>MODEL_DATA!B209</f>
        <v>203</v>
      </c>
      <c r="EC212" s="84">
        <f>MODEL_DATA!C209</f>
        <v>0</v>
      </c>
      <c r="ED212" s="84">
        <f>MODEL_DATA!D209</f>
        <v>0</v>
      </c>
      <c r="EE212" s="84">
        <f>MODEL_DATA!E209</f>
        <v>0</v>
      </c>
      <c r="EF212" s="84">
        <f>MODEL_DATA!F209</f>
        <v>0</v>
      </c>
      <c r="EG212" s="84">
        <f>MODEL_DATA!G209</f>
        <v>0</v>
      </c>
      <c r="EH212" s="84">
        <f>MODEL_DATA!H209</f>
        <v>0</v>
      </c>
      <c r="EI212" s="84">
        <f>MODEL_DATA!I209</f>
        <v>0</v>
      </c>
      <c r="EJ212" s="99">
        <f>MODEL_DATA!J209</f>
        <v>0</v>
      </c>
      <c r="EK212" s="84">
        <f>MODEL_DATA!K209</f>
        <v>0</v>
      </c>
      <c r="EL212" s="84">
        <f>MODEL_DATA!L209</f>
        <v>0</v>
      </c>
      <c r="EM212" s="99">
        <f>MODEL_DATA!M209</f>
        <v>0</v>
      </c>
      <c r="EN212" s="84">
        <f>MODEL_DATA!N209</f>
        <v>0</v>
      </c>
      <c r="EO212" s="84">
        <f>MODEL_DATA!O209</f>
        <v>0</v>
      </c>
      <c r="EP212" s="84">
        <f>MODEL_DATA!P209</f>
        <v>0</v>
      </c>
      <c r="EQ212" s="84">
        <f>MODEL_DATA!Q209</f>
        <v>0</v>
      </c>
      <c r="ER212" s="84">
        <f>MODEL_DATA!R209</f>
        <v>0</v>
      </c>
      <c r="ES212" s="84">
        <f>MODEL_DATA!S209</f>
        <v>0</v>
      </c>
      <c r="ET212" s="84">
        <f>MODEL_DATA!T209</f>
        <v>0</v>
      </c>
      <c r="EU212" s="99">
        <f>MODEL_DATA!U209</f>
        <v>0</v>
      </c>
      <c r="EV212" s="84">
        <f>MODEL_DATA!V209</f>
        <v>0</v>
      </c>
    </row>
    <row r="213" spans="32:152" x14ac:dyDescent="0.25">
      <c r="DR213" s="31">
        <f t="shared" si="319"/>
        <v>204</v>
      </c>
      <c r="DS213" s="26">
        <f t="shared" si="326"/>
        <v>204.5</v>
      </c>
      <c r="DT213" s="101">
        <f t="shared" si="275"/>
        <v>0</v>
      </c>
      <c r="DU213" s="101">
        <f t="shared" si="276"/>
        <v>0</v>
      </c>
      <c r="DV213" s="101">
        <f t="shared" si="277"/>
        <v>0</v>
      </c>
      <c r="DW213" s="102">
        <f t="shared" si="321"/>
        <v>0</v>
      </c>
      <c r="DX213" s="144"/>
      <c r="DY213" s="101">
        <f t="shared" si="322"/>
        <v>0</v>
      </c>
      <c r="DZ213" s="101">
        <f t="shared" si="323"/>
        <v>0</v>
      </c>
      <c r="EB213" s="84">
        <f>MODEL_DATA!B210</f>
        <v>204</v>
      </c>
      <c r="EC213" s="84">
        <f>MODEL_DATA!C210</f>
        <v>0</v>
      </c>
      <c r="ED213" s="84">
        <f>MODEL_DATA!D210</f>
        <v>0</v>
      </c>
      <c r="EE213" s="84">
        <f>MODEL_DATA!E210</f>
        <v>0</v>
      </c>
      <c r="EF213" s="84">
        <f>MODEL_DATA!F210</f>
        <v>0</v>
      </c>
      <c r="EG213" s="84">
        <f>MODEL_DATA!G210</f>
        <v>0</v>
      </c>
      <c r="EH213" s="84">
        <f>MODEL_DATA!H210</f>
        <v>0</v>
      </c>
      <c r="EI213" s="84">
        <f>MODEL_DATA!I210</f>
        <v>0</v>
      </c>
      <c r="EJ213" s="99">
        <f>MODEL_DATA!J210</f>
        <v>0</v>
      </c>
      <c r="EK213" s="84">
        <f>MODEL_DATA!K210</f>
        <v>0</v>
      </c>
      <c r="EL213" s="84">
        <f>MODEL_DATA!L210</f>
        <v>0</v>
      </c>
      <c r="EM213" s="99">
        <f>MODEL_DATA!M210</f>
        <v>0</v>
      </c>
      <c r="EN213" s="84">
        <f>MODEL_DATA!N210</f>
        <v>0</v>
      </c>
      <c r="EO213" s="84">
        <f>MODEL_DATA!O210</f>
        <v>0</v>
      </c>
      <c r="EP213" s="84">
        <f>MODEL_DATA!P210</f>
        <v>0</v>
      </c>
      <c r="EQ213" s="84">
        <f>MODEL_DATA!Q210</f>
        <v>0</v>
      </c>
      <c r="ER213" s="84">
        <f>MODEL_DATA!R210</f>
        <v>0</v>
      </c>
      <c r="ES213" s="84">
        <f>MODEL_DATA!S210</f>
        <v>0</v>
      </c>
      <c r="ET213" s="84">
        <f>MODEL_DATA!T210</f>
        <v>0</v>
      </c>
      <c r="EU213" s="99">
        <f>MODEL_DATA!U210</f>
        <v>0</v>
      </c>
      <c r="EV213" s="84">
        <f>MODEL_DATA!V210</f>
        <v>0</v>
      </c>
    </row>
    <row r="214" spans="32:152" x14ac:dyDescent="0.25">
      <c r="DR214" s="31">
        <f t="shared" si="319"/>
        <v>205</v>
      </c>
      <c r="DS214" s="26">
        <f t="shared" si="326"/>
        <v>205.5</v>
      </c>
      <c r="DT214" s="101">
        <f t="shared" si="275"/>
        <v>0</v>
      </c>
      <c r="DU214" s="101">
        <f t="shared" si="276"/>
        <v>0</v>
      </c>
      <c r="DV214" s="101">
        <f t="shared" si="277"/>
        <v>0</v>
      </c>
      <c r="DW214" s="102">
        <f t="shared" si="321"/>
        <v>0</v>
      </c>
      <c r="DX214" s="144"/>
      <c r="DY214" s="101">
        <f t="shared" si="322"/>
        <v>0</v>
      </c>
      <c r="DZ214" s="101">
        <f t="shared" si="323"/>
        <v>0</v>
      </c>
      <c r="EB214" s="84">
        <f>MODEL_DATA!B211</f>
        <v>205</v>
      </c>
      <c r="EC214" s="84">
        <f>MODEL_DATA!C211</f>
        <v>0</v>
      </c>
      <c r="ED214" s="84">
        <f>MODEL_DATA!D211</f>
        <v>0</v>
      </c>
      <c r="EE214" s="84">
        <f>MODEL_DATA!E211</f>
        <v>0</v>
      </c>
      <c r="EF214" s="84">
        <f>MODEL_DATA!F211</f>
        <v>0</v>
      </c>
      <c r="EG214" s="84">
        <f>MODEL_DATA!G211</f>
        <v>0</v>
      </c>
      <c r="EH214" s="84">
        <f>MODEL_DATA!H211</f>
        <v>0</v>
      </c>
      <c r="EI214" s="84">
        <f>MODEL_DATA!I211</f>
        <v>0</v>
      </c>
      <c r="EJ214" s="99">
        <f>MODEL_DATA!J211</f>
        <v>0</v>
      </c>
      <c r="EK214" s="84">
        <f>MODEL_DATA!K211</f>
        <v>0</v>
      </c>
      <c r="EL214" s="84">
        <f>MODEL_DATA!L211</f>
        <v>0</v>
      </c>
      <c r="EM214" s="99">
        <f>MODEL_DATA!M211</f>
        <v>0</v>
      </c>
      <c r="EN214" s="84">
        <f>MODEL_DATA!N211</f>
        <v>0</v>
      </c>
      <c r="EO214" s="84">
        <f>MODEL_DATA!O211</f>
        <v>0</v>
      </c>
      <c r="EP214" s="84">
        <f>MODEL_DATA!P211</f>
        <v>0</v>
      </c>
      <c r="EQ214" s="84">
        <f>MODEL_DATA!Q211</f>
        <v>0</v>
      </c>
      <c r="ER214" s="84">
        <f>MODEL_DATA!R211</f>
        <v>0</v>
      </c>
      <c r="ES214" s="84">
        <f>MODEL_DATA!S211</f>
        <v>0</v>
      </c>
      <c r="ET214" s="84">
        <f>MODEL_DATA!T211</f>
        <v>0</v>
      </c>
      <c r="EU214" s="99">
        <f>MODEL_DATA!U211</f>
        <v>0</v>
      </c>
      <c r="EV214" s="84">
        <f>MODEL_DATA!V211</f>
        <v>0</v>
      </c>
    </row>
    <row r="215" spans="32:152" x14ac:dyDescent="0.25">
      <c r="DR215" s="31">
        <f t="shared" si="319"/>
        <v>206</v>
      </c>
      <c r="DS215" s="26">
        <f t="shared" si="326"/>
        <v>206.5</v>
      </c>
      <c r="DT215" s="101">
        <f t="shared" si="275"/>
        <v>0</v>
      </c>
      <c r="DU215" s="101">
        <f t="shared" si="276"/>
        <v>0</v>
      </c>
      <c r="DV215" s="101">
        <f t="shared" si="277"/>
        <v>0</v>
      </c>
      <c r="DW215" s="102">
        <f t="shared" si="321"/>
        <v>0</v>
      </c>
      <c r="DX215" s="144"/>
      <c r="DY215" s="101">
        <f t="shared" si="322"/>
        <v>0</v>
      </c>
      <c r="DZ215" s="101">
        <f t="shared" si="323"/>
        <v>0</v>
      </c>
      <c r="EB215" s="84">
        <f>MODEL_DATA!B212</f>
        <v>206</v>
      </c>
      <c r="EC215" s="84">
        <f>MODEL_DATA!C212</f>
        <v>0</v>
      </c>
      <c r="ED215" s="84">
        <f>MODEL_DATA!D212</f>
        <v>0</v>
      </c>
      <c r="EE215" s="84">
        <f>MODEL_DATA!E212</f>
        <v>0</v>
      </c>
      <c r="EF215" s="84">
        <f>MODEL_DATA!F212</f>
        <v>0</v>
      </c>
      <c r="EG215" s="84">
        <f>MODEL_DATA!G212</f>
        <v>0</v>
      </c>
      <c r="EH215" s="84">
        <f>MODEL_DATA!H212</f>
        <v>0</v>
      </c>
      <c r="EI215" s="84">
        <f>MODEL_DATA!I212</f>
        <v>0</v>
      </c>
      <c r="EJ215" s="99">
        <f>MODEL_DATA!J212</f>
        <v>0</v>
      </c>
      <c r="EK215" s="84">
        <f>MODEL_DATA!K212</f>
        <v>0</v>
      </c>
      <c r="EL215" s="84">
        <f>MODEL_DATA!L212</f>
        <v>0</v>
      </c>
      <c r="EM215" s="99">
        <f>MODEL_DATA!M212</f>
        <v>0</v>
      </c>
      <c r="EN215" s="84">
        <f>MODEL_DATA!N212</f>
        <v>0</v>
      </c>
      <c r="EO215" s="84">
        <f>MODEL_DATA!O212</f>
        <v>0</v>
      </c>
      <c r="EP215" s="84">
        <f>MODEL_DATA!P212</f>
        <v>0</v>
      </c>
      <c r="EQ215" s="84">
        <f>MODEL_DATA!Q212</f>
        <v>0</v>
      </c>
      <c r="ER215" s="84">
        <f>MODEL_DATA!R212</f>
        <v>0</v>
      </c>
      <c r="ES215" s="84">
        <f>MODEL_DATA!S212</f>
        <v>0</v>
      </c>
      <c r="ET215" s="84">
        <f>MODEL_DATA!T212</f>
        <v>0</v>
      </c>
      <c r="EU215" s="99">
        <f>MODEL_DATA!U212</f>
        <v>0</v>
      </c>
      <c r="EV215" s="84">
        <f>MODEL_DATA!V212</f>
        <v>0</v>
      </c>
    </row>
    <row r="216" spans="32:152" x14ac:dyDescent="0.25">
      <c r="DR216" s="31">
        <f t="shared" si="319"/>
        <v>207</v>
      </c>
      <c r="DS216" s="26">
        <f t="shared" si="326"/>
        <v>207.5</v>
      </c>
      <c r="DT216" s="101">
        <f t="shared" si="275"/>
        <v>0</v>
      </c>
      <c r="DU216" s="101">
        <f t="shared" si="276"/>
        <v>0</v>
      </c>
      <c r="DV216" s="101">
        <f t="shared" si="277"/>
        <v>0</v>
      </c>
      <c r="DW216" s="102">
        <f t="shared" si="321"/>
        <v>0</v>
      </c>
      <c r="DX216" s="144"/>
      <c r="DY216" s="101">
        <f t="shared" si="322"/>
        <v>0</v>
      </c>
      <c r="DZ216" s="101">
        <f t="shared" si="323"/>
        <v>0</v>
      </c>
      <c r="EB216" s="84">
        <f>MODEL_DATA!B213</f>
        <v>207</v>
      </c>
      <c r="EC216" s="84">
        <f>MODEL_DATA!C213</f>
        <v>0</v>
      </c>
      <c r="ED216" s="84">
        <f>MODEL_DATA!D213</f>
        <v>0</v>
      </c>
      <c r="EE216" s="84">
        <f>MODEL_DATA!E213</f>
        <v>0</v>
      </c>
      <c r="EF216" s="84">
        <f>MODEL_DATA!F213</f>
        <v>0</v>
      </c>
      <c r="EG216" s="84">
        <f>MODEL_DATA!G213</f>
        <v>0</v>
      </c>
      <c r="EH216" s="84">
        <f>MODEL_DATA!H213</f>
        <v>0</v>
      </c>
      <c r="EI216" s="84">
        <f>MODEL_DATA!I213</f>
        <v>0</v>
      </c>
      <c r="EJ216" s="99">
        <f>MODEL_DATA!J213</f>
        <v>0</v>
      </c>
      <c r="EK216" s="84">
        <f>MODEL_DATA!K213</f>
        <v>0</v>
      </c>
      <c r="EL216" s="84">
        <f>MODEL_DATA!L213</f>
        <v>0</v>
      </c>
      <c r="EM216" s="99">
        <f>MODEL_DATA!M213</f>
        <v>0</v>
      </c>
      <c r="EN216" s="84">
        <f>MODEL_DATA!N213</f>
        <v>0</v>
      </c>
      <c r="EO216" s="84">
        <f>MODEL_DATA!O213</f>
        <v>0</v>
      </c>
      <c r="EP216" s="84">
        <f>MODEL_DATA!P213</f>
        <v>0</v>
      </c>
      <c r="EQ216" s="84">
        <f>MODEL_DATA!Q213</f>
        <v>0</v>
      </c>
      <c r="ER216" s="84">
        <f>MODEL_DATA!R213</f>
        <v>0</v>
      </c>
      <c r="ES216" s="84">
        <f>MODEL_DATA!S213</f>
        <v>0</v>
      </c>
      <c r="ET216" s="84">
        <f>MODEL_DATA!T213</f>
        <v>0</v>
      </c>
      <c r="EU216" s="99">
        <f>MODEL_DATA!U213</f>
        <v>0</v>
      </c>
      <c r="EV216" s="84">
        <f>MODEL_DATA!V213</f>
        <v>0</v>
      </c>
    </row>
    <row r="217" spans="32:152" x14ac:dyDescent="0.25">
      <c r="DR217" s="31">
        <f t="shared" si="319"/>
        <v>208</v>
      </c>
      <c r="DS217" s="26">
        <f t="shared" si="326"/>
        <v>208.5</v>
      </c>
      <c r="DT217" s="101">
        <f t="shared" si="275"/>
        <v>0</v>
      </c>
      <c r="DU217" s="101">
        <f t="shared" si="276"/>
        <v>0</v>
      </c>
      <c r="DV217" s="101">
        <f t="shared" si="277"/>
        <v>0</v>
      </c>
      <c r="DW217" s="102">
        <f t="shared" si="321"/>
        <v>0</v>
      </c>
      <c r="DX217" s="144"/>
      <c r="DY217" s="101">
        <f t="shared" si="322"/>
        <v>0</v>
      </c>
      <c r="DZ217" s="101">
        <f t="shared" si="323"/>
        <v>0</v>
      </c>
      <c r="EB217" s="84">
        <f>MODEL_DATA!B214</f>
        <v>208</v>
      </c>
      <c r="EC217" s="84">
        <f>MODEL_DATA!C214</f>
        <v>0</v>
      </c>
      <c r="ED217" s="84">
        <f>MODEL_DATA!D214</f>
        <v>0</v>
      </c>
      <c r="EE217" s="84">
        <f>MODEL_DATA!E214</f>
        <v>0</v>
      </c>
      <c r="EF217" s="84">
        <f>MODEL_DATA!F214</f>
        <v>0</v>
      </c>
      <c r="EG217" s="84">
        <f>MODEL_DATA!G214</f>
        <v>0</v>
      </c>
      <c r="EH217" s="84">
        <f>MODEL_DATA!H214</f>
        <v>0</v>
      </c>
      <c r="EI217" s="84">
        <f>MODEL_DATA!I214</f>
        <v>0</v>
      </c>
      <c r="EJ217" s="99">
        <f>MODEL_DATA!J214</f>
        <v>0</v>
      </c>
      <c r="EK217" s="84">
        <f>MODEL_DATA!K214</f>
        <v>0</v>
      </c>
      <c r="EL217" s="84">
        <f>MODEL_DATA!L214</f>
        <v>0</v>
      </c>
      <c r="EM217" s="99">
        <f>MODEL_DATA!M214</f>
        <v>0</v>
      </c>
      <c r="EN217" s="84">
        <f>MODEL_DATA!N214</f>
        <v>0</v>
      </c>
      <c r="EO217" s="84">
        <f>MODEL_DATA!O214</f>
        <v>0</v>
      </c>
      <c r="EP217" s="84">
        <f>MODEL_DATA!P214</f>
        <v>0</v>
      </c>
      <c r="EQ217" s="84">
        <f>MODEL_DATA!Q214</f>
        <v>0</v>
      </c>
      <c r="ER217" s="84">
        <f>MODEL_DATA!R214</f>
        <v>0</v>
      </c>
      <c r="ES217" s="84">
        <f>MODEL_DATA!S214</f>
        <v>0</v>
      </c>
      <c r="ET217" s="84">
        <f>MODEL_DATA!T214</f>
        <v>0</v>
      </c>
      <c r="EU217" s="99">
        <f>MODEL_DATA!U214</f>
        <v>0</v>
      </c>
      <c r="EV217" s="84">
        <f>MODEL_DATA!V214</f>
        <v>0</v>
      </c>
    </row>
    <row r="218" spans="32:152" x14ac:dyDescent="0.25">
      <c r="DR218" s="31">
        <f t="shared" si="319"/>
        <v>209</v>
      </c>
      <c r="DS218" s="26">
        <f t="shared" si="326"/>
        <v>209.5</v>
      </c>
      <c r="DT218" s="101">
        <f t="shared" si="275"/>
        <v>0</v>
      </c>
      <c r="DU218" s="101">
        <f t="shared" si="276"/>
        <v>0</v>
      </c>
      <c r="DV218" s="101">
        <f t="shared" si="277"/>
        <v>0</v>
      </c>
      <c r="DW218" s="102">
        <f t="shared" si="321"/>
        <v>0</v>
      </c>
      <c r="DX218" s="144"/>
      <c r="DY218" s="101">
        <f t="shared" si="322"/>
        <v>0</v>
      </c>
      <c r="DZ218" s="101">
        <f t="shared" si="323"/>
        <v>0</v>
      </c>
      <c r="EB218" s="84">
        <f>MODEL_DATA!B215</f>
        <v>209</v>
      </c>
      <c r="EC218" s="84">
        <f>MODEL_DATA!C215</f>
        <v>0</v>
      </c>
      <c r="ED218" s="84">
        <f>MODEL_DATA!D215</f>
        <v>0</v>
      </c>
      <c r="EE218" s="84">
        <f>MODEL_DATA!E215</f>
        <v>0</v>
      </c>
      <c r="EF218" s="84">
        <f>MODEL_DATA!F215</f>
        <v>0</v>
      </c>
      <c r="EG218" s="84">
        <f>MODEL_DATA!G215</f>
        <v>0</v>
      </c>
      <c r="EH218" s="84">
        <f>MODEL_DATA!H215</f>
        <v>0</v>
      </c>
      <c r="EI218" s="84">
        <f>MODEL_DATA!I215</f>
        <v>0</v>
      </c>
      <c r="EJ218" s="99">
        <f>MODEL_DATA!J215</f>
        <v>0</v>
      </c>
      <c r="EK218" s="84">
        <f>MODEL_DATA!K215</f>
        <v>0</v>
      </c>
      <c r="EL218" s="84">
        <f>MODEL_DATA!L215</f>
        <v>0</v>
      </c>
      <c r="EM218" s="99">
        <f>MODEL_DATA!M215</f>
        <v>0</v>
      </c>
      <c r="EN218" s="84">
        <f>MODEL_DATA!N215</f>
        <v>0</v>
      </c>
      <c r="EO218" s="84">
        <f>MODEL_DATA!O215</f>
        <v>0</v>
      </c>
      <c r="EP218" s="84">
        <f>MODEL_DATA!P215</f>
        <v>0</v>
      </c>
      <c r="EQ218" s="84">
        <f>MODEL_DATA!Q215</f>
        <v>0</v>
      </c>
      <c r="ER218" s="84">
        <f>MODEL_DATA!R215</f>
        <v>0</v>
      </c>
      <c r="ES218" s="84">
        <f>MODEL_DATA!S215</f>
        <v>0</v>
      </c>
      <c r="ET218" s="84">
        <f>MODEL_DATA!T215</f>
        <v>0</v>
      </c>
      <c r="EU218" s="99">
        <f>MODEL_DATA!U215</f>
        <v>0</v>
      </c>
      <c r="EV218" s="84">
        <f>MODEL_DATA!V215</f>
        <v>0</v>
      </c>
    </row>
    <row r="219" spans="32:152" x14ac:dyDescent="0.25">
      <c r="DR219" s="31">
        <f t="shared" si="319"/>
        <v>210</v>
      </c>
      <c r="DS219" s="26">
        <f t="shared" si="326"/>
        <v>210.5</v>
      </c>
      <c r="DT219" s="101">
        <f t="shared" si="275"/>
        <v>0</v>
      </c>
      <c r="DU219" s="101">
        <f t="shared" si="276"/>
        <v>0</v>
      </c>
      <c r="DV219" s="101">
        <f t="shared" si="277"/>
        <v>0</v>
      </c>
      <c r="DW219" s="102">
        <f t="shared" si="321"/>
        <v>0</v>
      </c>
      <c r="DX219" s="144"/>
      <c r="DY219" s="101">
        <f t="shared" si="322"/>
        <v>0</v>
      </c>
      <c r="DZ219" s="101">
        <f t="shared" si="323"/>
        <v>0</v>
      </c>
      <c r="EB219" s="84">
        <f>MODEL_DATA!B216</f>
        <v>210</v>
      </c>
      <c r="EC219" s="84">
        <f>MODEL_DATA!C216</f>
        <v>0</v>
      </c>
      <c r="ED219" s="84">
        <f>MODEL_DATA!D216</f>
        <v>0</v>
      </c>
      <c r="EE219" s="84">
        <f>MODEL_DATA!E216</f>
        <v>0</v>
      </c>
      <c r="EF219" s="84">
        <f>MODEL_DATA!F216</f>
        <v>0</v>
      </c>
      <c r="EG219" s="84">
        <f>MODEL_DATA!G216</f>
        <v>0</v>
      </c>
      <c r="EH219" s="84">
        <f>MODEL_DATA!H216</f>
        <v>0</v>
      </c>
      <c r="EI219" s="84">
        <f>MODEL_DATA!I216</f>
        <v>0</v>
      </c>
      <c r="EJ219" s="99">
        <f>MODEL_DATA!J216</f>
        <v>0</v>
      </c>
      <c r="EK219" s="84">
        <f>MODEL_DATA!K216</f>
        <v>0</v>
      </c>
      <c r="EL219" s="84">
        <f>MODEL_DATA!L216</f>
        <v>0</v>
      </c>
      <c r="EM219" s="99">
        <f>MODEL_DATA!M216</f>
        <v>0</v>
      </c>
      <c r="EN219" s="84">
        <f>MODEL_DATA!N216</f>
        <v>0</v>
      </c>
      <c r="EO219" s="84">
        <f>MODEL_DATA!O216</f>
        <v>0</v>
      </c>
      <c r="EP219" s="84">
        <f>MODEL_DATA!P216</f>
        <v>0</v>
      </c>
      <c r="EQ219" s="84">
        <f>MODEL_DATA!Q216</f>
        <v>0</v>
      </c>
      <c r="ER219" s="84">
        <f>MODEL_DATA!R216</f>
        <v>0</v>
      </c>
      <c r="ES219" s="84">
        <f>MODEL_DATA!S216</f>
        <v>0</v>
      </c>
      <c r="ET219" s="84">
        <f>MODEL_DATA!T216</f>
        <v>0</v>
      </c>
      <c r="EU219" s="99">
        <f>MODEL_DATA!U216</f>
        <v>0</v>
      </c>
      <c r="EV219" s="84">
        <f>MODEL_DATA!V216</f>
        <v>0</v>
      </c>
    </row>
    <row r="220" spans="32:152" x14ac:dyDescent="0.25">
      <c r="DR220" s="31">
        <f t="shared" si="319"/>
        <v>211</v>
      </c>
      <c r="DS220" s="26">
        <f t="shared" si="326"/>
        <v>211.5</v>
      </c>
      <c r="DT220" s="101">
        <f t="shared" si="275"/>
        <v>0</v>
      </c>
      <c r="DU220" s="101">
        <f t="shared" si="276"/>
        <v>0</v>
      </c>
      <c r="DV220" s="101">
        <f t="shared" si="277"/>
        <v>0</v>
      </c>
      <c r="DW220" s="102">
        <f t="shared" si="321"/>
        <v>0</v>
      </c>
      <c r="DX220" s="144"/>
      <c r="DY220" s="101">
        <f t="shared" si="322"/>
        <v>0</v>
      </c>
      <c r="DZ220" s="101">
        <f t="shared" si="323"/>
        <v>0</v>
      </c>
      <c r="EB220" s="84">
        <f>MODEL_DATA!B217</f>
        <v>211</v>
      </c>
      <c r="EC220" s="84">
        <f>MODEL_DATA!C217</f>
        <v>0</v>
      </c>
      <c r="ED220" s="84">
        <f>MODEL_DATA!D217</f>
        <v>0</v>
      </c>
      <c r="EE220" s="84">
        <f>MODEL_DATA!E217</f>
        <v>0</v>
      </c>
      <c r="EF220" s="84">
        <f>MODEL_DATA!F217</f>
        <v>0</v>
      </c>
      <c r="EG220" s="84">
        <f>MODEL_DATA!G217</f>
        <v>0</v>
      </c>
      <c r="EH220" s="84">
        <f>MODEL_DATA!H217</f>
        <v>0</v>
      </c>
      <c r="EI220" s="84">
        <f>MODEL_DATA!I217</f>
        <v>0</v>
      </c>
      <c r="EJ220" s="99">
        <f>MODEL_DATA!J217</f>
        <v>0</v>
      </c>
      <c r="EK220" s="84">
        <f>MODEL_DATA!K217</f>
        <v>0</v>
      </c>
      <c r="EL220" s="84">
        <f>MODEL_DATA!L217</f>
        <v>0</v>
      </c>
      <c r="EM220" s="99">
        <f>MODEL_DATA!M217</f>
        <v>0</v>
      </c>
      <c r="EN220" s="84">
        <f>MODEL_DATA!N217</f>
        <v>0</v>
      </c>
      <c r="EO220" s="84">
        <f>MODEL_DATA!O217</f>
        <v>0</v>
      </c>
      <c r="EP220" s="84">
        <f>MODEL_DATA!P217</f>
        <v>0</v>
      </c>
      <c r="EQ220" s="84">
        <f>MODEL_DATA!Q217</f>
        <v>0</v>
      </c>
      <c r="ER220" s="84">
        <f>MODEL_DATA!R217</f>
        <v>0</v>
      </c>
      <c r="ES220" s="84">
        <f>MODEL_DATA!S217</f>
        <v>0</v>
      </c>
      <c r="ET220" s="84">
        <f>MODEL_DATA!T217</f>
        <v>0</v>
      </c>
      <c r="EU220" s="99">
        <f>MODEL_DATA!U217</f>
        <v>0</v>
      </c>
      <c r="EV220" s="84">
        <f>MODEL_DATA!V217</f>
        <v>0</v>
      </c>
    </row>
    <row r="221" spans="32:152" x14ac:dyDescent="0.25">
      <c r="DR221" s="31">
        <f t="shared" si="319"/>
        <v>212</v>
      </c>
      <c r="DS221" s="26">
        <f t="shared" si="326"/>
        <v>212.5</v>
      </c>
      <c r="DT221" s="101">
        <f t="shared" si="275"/>
        <v>0</v>
      </c>
      <c r="DU221" s="101">
        <f t="shared" si="276"/>
        <v>0</v>
      </c>
      <c r="DV221" s="101">
        <f t="shared" si="277"/>
        <v>0</v>
      </c>
      <c r="DW221" s="102">
        <f t="shared" si="321"/>
        <v>0</v>
      </c>
      <c r="DX221" s="144"/>
      <c r="DY221" s="101">
        <f t="shared" si="322"/>
        <v>0</v>
      </c>
      <c r="DZ221" s="101">
        <f t="shared" si="323"/>
        <v>0</v>
      </c>
      <c r="EB221" s="84">
        <f>MODEL_DATA!B218</f>
        <v>212</v>
      </c>
      <c r="EC221" s="84">
        <f>MODEL_DATA!C218</f>
        <v>0</v>
      </c>
      <c r="ED221" s="84">
        <f>MODEL_DATA!D218</f>
        <v>0</v>
      </c>
      <c r="EE221" s="84">
        <f>MODEL_DATA!E218</f>
        <v>0</v>
      </c>
      <c r="EF221" s="84">
        <f>MODEL_DATA!F218</f>
        <v>0</v>
      </c>
      <c r="EG221" s="84">
        <f>MODEL_DATA!G218</f>
        <v>0</v>
      </c>
      <c r="EH221" s="84">
        <f>MODEL_DATA!H218</f>
        <v>0</v>
      </c>
      <c r="EI221" s="84">
        <f>MODEL_DATA!I218</f>
        <v>0</v>
      </c>
      <c r="EJ221" s="99">
        <f>MODEL_DATA!J218</f>
        <v>0</v>
      </c>
      <c r="EK221" s="84">
        <f>MODEL_DATA!K218</f>
        <v>0</v>
      </c>
      <c r="EL221" s="84">
        <f>MODEL_DATA!L218</f>
        <v>0</v>
      </c>
      <c r="EM221" s="99">
        <f>MODEL_DATA!M218</f>
        <v>0</v>
      </c>
      <c r="EN221" s="84">
        <f>MODEL_DATA!N218</f>
        <v>0</v>
      </c>
      <c r="EO221" s="84">
        <f>MODEL_DATA!O218</f>
        <v>0</v>
      </c>
      <c r="EP221" s="84">
        <f>MODEL_DATA!P218</f>
        <v>0</v>
      </c>
      <c r="EQ221" s="84">
        <f>MODEL_DATA!Q218</f>
        <v>0</v>
      </c>
      <c r="ER221" s="84">
        <f>MODEL_DATA!R218</f>
        <v>0</v>
      </c>
      <c r="ES221" s="84">
        <f>MODEL_DATA!S218</f>
        <v>0</v>
      </c>
      <c r="ET221" s="84">
        <f>MODEL_DATA!T218</f>
        <v>0</v>
      </c>
      <c r="EU221" s="99">
        <f>MODEL_DATA!U218</f>
        <v>0</v>
      </c>
      <c r="EV221" s="84">
        <f>MODEL_DATA!V218</f>
        <v>0</v>
      </c>
    </row>
    <row r="222" spans="32:152" x14ac:dyDescent="0.25">
      <c r="DR222" s="31">
        <f t="shared" si="319"/>
        <v>213</v>
      </c>
      <c r="DS222" s="26">
        <f t="shared" si="326"/>
        <v>213.5</v>
      </c>
      <c r="DT222" s="101">
        <f t="shared" si="275"/>
        <v>0</v>
      </c>
      <c r="DU222" s="101">
        <f t="shared" si="276"/>
        <v>0</v>
      </c>
      <c r="DV222" s="101">
        <f t="shared" si="277"/>
        <v>0</v>
      </c>
      <c r="DW222" s="102">
        <f t="shared" si="321"/>
        <v>0</v>
      </c>
      <c r="DX222" s="144"/>
      <c r="DY222" s="101">
        <f t="shared" si="322"/>
        <v>0</v>
      </c>
      <c r="DZ222" s="101">
        <f t="shared" si="323"/>
        <v>0</v>
      </c>
      <c r="EB222" s="84">
        <f>MODEL_DATA!B219</f>
        <v>213</v>
      </c>
      <c r="EC222" s="84">
        <f>MODEL_DATA!C219</f>
        <v>0</v>
      </c>
      <c r="ED222" s="84">
        <f>MODEL_DATA!D219</f>
        <v>0</v>
      </c>
      <c r="EE222" s="84">
        <f>MODEL_DATA!E219</f>
        <v>0</v>
      </c>
      <c r="EF222" s="84">
        <f>MODEL_DATA!F219</f>
        <v>0</v>
      </c>
      <c r="EG222" s="84">
        <f>MODEL_DATA!G219</f>
        <v>0</v>
      </c>
      <c r="EH222" s="84">
        <f>MODEL_DATA!H219</f>
        <v>0</v>
      </c>
      <c r="EI222" s="84">
        <f>MODEL_DATA!I219</f>
        <v>0</v>
      </c>
      <c r="EJ222" s="99">
        <f>MODEL_DATA!J219</f>
        <v>0</v>
      </c>
      <c r="EK222" s="84">
        <f>MODEL_DATA!K219</f>
        <v>0</v>
      </c>
      <c r="EL222" s="84">
        <f>MODEL_DATA!L219</f>
        <v>0</v>
      </c>
      <c r="EM222" s="99">
        <f>MODEL_DATA!M219</f>
        <v>0</v>
      </c>
      <c r="EN222" s="84">
        <f>MODEL_DATA!N219</f>
        <v>0</v>
      </c>
      <c r="EO222" s="84">
        <f>MODEL_DATA!O219</f>
        <v>0</v>
      </c>
      <c r="EP222" s="84">
        <f>MODEL_DATA!P219</f>
        <v>0</v>
      </c>
      <c r="EQ222" s="84">
        <f>MODEL_DATA!Q219</f>
        <v>0</v>
      </c>
      <c r="ER222" s="84">
        <f>MODEL_DATA!R219</f>
        <v>0</v>
      </c>
      <c r="ES222" s="84">
        <f>MODEL_DATA!S219</f>
        <v>0</v>
      </c>
      <c r="ET222" s="84">
        <f>MODEL_DATA!T219</f>
        <v>0</v>
      </c>
      <c r="EU222" s="99">
        <f>MODEL_DATA!U219</f>
        <v>0</v>
      </c>
      <c r="EV222" s="84">
        <f>MODEL_DATA!V219</f>
        <v>0</v>
      </c>
    </row>
    <row r="223" spans="32:152" x14ac:dyDescent="0.25">
      <c r="DR223" s="31">
        <f t="shared" si="319"/>
        <v>214</v>
      </c>
      <c r="DS223" s="26">
        <f t="shared" si="326"/>
        <v>214.5</v>
      </c>
      <c r="DT223" s="101">
        <f t="shared" si="275"/>
        <v>0</v>
      </c>
      <c r="DU223" s="101">
        <f t="shared" si="276"/>
        <v>0</v>
      </c>
      <c r="DV223" s="101">
        <f t="shared" si="277"/>
        <v>0</v>
      </c>
      <c r="DW223" s="102">
        <f t="shared" si="321"/>
        <v>0</v>
      </c>
      <c r="DX223" s="144"/>
      <c r="DY223" s="101">
        <f t="shared" si="322"/>
        <v>0</v>
      </c>
      <c r="DZ223" s="101">
        <f t="shared" si="323"/>
        <v>0</v>
      </c>
      <c r="EB223" s="84">
        <f>MODEL_DATA!B220</f>
        <v>214</v>
      </c>
      <c r="EC223" s="84">
        <f>MODEL_DATA!C220</f>
        <v>0</v>
      </c>
      <c r="ED223" s="84">
        <f>MODEL_DATA!D220</f>
        <v>0</v>
      </c>
      <c r="EE223" s="84">
        <f>MODEL_DATA!E220</f>
        <v>0</v>
      </c>
      <c r="EF223" s="84">
        <f>MODEL_DATA!F220</f>
        <v>0</v>
      </c>
      <c r="EG223" s="84">
        <f>MODEL_DATA!G220</f>
        <v>0</v>
      </c>
      <c r="EH223" s="84">
        <f>MODEL_DATA!H220</f>
        <v>0</v>
      </c>
      <c r="EI223" s="84">
        <f>MODEL_DATA!I220</f>
        <v>0</v>
      </c>
      <c r="EJ223" s="99">
        <f>MODEL_DATA!J220</f>
        <v>0</v>
      </c>
      <c r="EK223" s="84">
        <f>MODEL_DATA!K220</f>
        <v>0</v>
      </c>
      <c r="EL223" s="84">
        <f>MODEL_DATA!L220</f>
        <v>0</v>
      </c>
      <c r="EM223" s="99">
        <f>MODEL_DATA!M220</f>
        <v>0</v>
      </c>
      <c r="EN223" s="84">
        <f>MODEL_DATA!N220</f>
        <v>0</v>
      </c>
      <c r="EO223" s="84">
        <f>MODEL_DATA!O220</f>
        <v>0</v>
      </c>
      <c r="EP223" s="84">
        <f>MODEL_DATA!P220</f>
        <v>0</v>
      </c>
      <c r="EQ223" s="84">
        <f>MODEL_DATA!Q220</f>
        <v>0</v>
      </c>
      <c r="ER223" s="84">
        <f>MODEL_DATA!R220</f>
        <v>0</v>
      </c>
      <c r="ES223" s="84">
        <f>MODEL_DATA!S220</f>
        <v>0</v>
      </c>
      <c r="ET223" s="84">
        <f>MODEL_DATA!T220</f>
        <v>0</v>
      </c>
      <c r="EU223" s="99">
        <f>MODEL_DATA!U220</f>
        <v>0</v>
      </c>
      <c r="EV223" s="84">
        <f>MODEL_DATA!V220</f>
        <v>0</v>
      </c>
    </row>
    <row r="224" spans="32:152" x14ac:dyDescent="0.25">
      <c r="DR224" s="31">
        <f t="shared" si="319"/>
        <v>215</v>
      </c>
      <c r="DS224" s="26">
        <f t="shared" si="326"/>
        <v>215.5</v>
      </c>
      <c r="DT224" s="101">
        <f t="shared" si="275"/>
        <v>0</v>
      </c>
      <c r="DU224" s="101">
        <f t="shared" si="276"/>
        <v>0</v>
      </c>
      <c r="DV224" s="101">
        <f t="shared" si="277"/>
        <v>0</v>
      </c>
      <c r="DW224" s="102">
        <f t="shared" si="321"/>
        <v>0</v>
      </c>
      <c r="DX224" s="144"/>
      <c r="DY224" s="101">
        <f t="shared" si="322"/>
        <v>0</v>
      </c>
      <c r="DZ224" s="101">
        <f t="shared" si="323"/>
        <v>0</v>
      </c>
      <c r="EB224" s="84">
        <f>MODEL_DATA!B221</f>
        <v>215</v>
      </c>
      <c r="EC224" s="84">
        <f>MODEL_DATA!C221</f>
        <v>0</v>
      </c>
      <c r="ED224" s="84">
        <f>MODEL_DATA!D221</f>
        <v>0</v>
      </c>
      <c r="EE224" s="84">
        <f>MODEL_DATA!E221</f>
        <v>0</v>
      </c>
      <c r="EF224" s="84">
        <f>MODEL_DATA!F221</f>
        <v>0</v>
      </c>
      <c r="EG224" s="84">
        <f>MODEL_DATA!G221</f>
        <v>0</v>
      </c>
      <c r="EH224" s="84">
        <f>MODEL_DATA!H221</f>
        <v>0</v>
      </c>
      <c r="EI224" s="84">
        <f>MODEL_DATA!I221</f>
        <v>0</v>
      </c>
      <c r="EJ224" s="99">
        <f>MODEL_DATA!J221</f>
        <v>0</v>
      </c>
      <c r="EK224" s="84">
        <f>MODEL_DATA!K221</f>
        <v>0</v>
      </c>
      <c r="EL224" s="84">
        <f>MODEL_DATA!L221</f>
        <v>0</v>
      </c>
      <c r="EM224" s="99">
        <f>MODEL_DATA!M221</f>
        <v>0</v>
      </c>
      <c r="EN224" s="84">
        <f>MODEL_DATA!N221</f>
        <v>0</v>
      </c>
      <c r="EO224" s="84">
        <f>MODEL_DATA!O221</f>
        <v>0</v>
      </c>
      <c r="EP224" s="84">
        <f>MODEL_DATA!P221</f>
        <v>0</v>
      </c>
      <c r="EQ224" s="84">
        <f>MODEL_DATA!Q221</f>
        <v>0</v>
      </c>
      <c r="ER224" s="84">
        <f>MODEL_DATA!R221</f>
        <v>0</v>
      </c>
      <c r="ES224" s="84">
        <f>MODEL_DATA!S221</f>
        <v>0</v>
      </c>
      <c r="ET224" s="84">
        <f>MODEL_DATA!T221</f>
        <v>0</v>
      </c>
      <c r="EU224" s="99">
        <f>MODEL_DATA!U221</f>
        <v>0</v>
      </c>
      <c r="EV224" s="84">
        <f>MODEL_DATA!V221</f>
        <v>0</v>
      </c>
    </row>
    <row r="225" spans="122:152" x14ac:dyDescent="0.25">
      <c r="DR225" s="31">
        <f t="shared" si="319"/>
        <v>216</v>
      </c>
      <c r="DS225" s="26">
        <f t="shared" si="326"/>
        <v>216.5</v>
      </c>
      <c r="DT225" s="101">
        <f t="shared" si="275"/>
        <v>0</v>
      </c>
      <c r="DU225" s="101">
        <f t="shared" si="276"/>
        <v>0</v>
      </c>
      <c r="DV225" s="101">
        <f t="shared" si="277"/>
        <v>0</v>
      </c>
      <c r="DW225" s="102">
        <f t="shared" si="321"/>
        <v>0</v>
      </c>
      <c r="DX225" s="144"/>
      <c r="DY225" s="101">
        <f t="shared" si="322"/>
        <v>0</v>
      </c>
      <c r="DZ225" s="101">
        <f t="shared" si="323"/>
        <v>0</v>
      </c>
      <c r="EB225" s="84">
        <f>MODEL_DATA!B222</f>
        <v>216</v>
      </c>
      <c r="EC225" s="84">
        <f>MODEL_DATA!C222</f>
        <v>0</v>
      </c>
      <c r="ED225" s="84">
        <f>MODEL_DATA!D222</f>
        <v>0</v>
      </c>
      <c r="EE225" s="84">
        <f>MODEL_DATA!E222</f>
        <v>0</v>
      </c>
      <c r="EF225" s="84">
        <f>MODEL_DATA!F222</f>
        <v>0</v>
      </c>
      <c r="EG225" s="84">
        <f>MODEL_DATA!G222</f>
        <v>0</v>
      </c>
      <c r="EH225" s="84">
        <f>MODEL_DATA!H222</f>
        <v>0</v>
      </c>
      <c r="EI225" s="84">
        <f>MODEL_DATA!I222</f>
        <v>0</v>
      </c>
      <c r="EJ225" s="99">
        <f>MODEL_DATA!J222</f>
        <v>0</v>
      </c>
      <c r="EK225" s="84">
        <f>MODEL_DATA!K222</f>
        <v>0</v>
      </c>
      <c r="EL225" s="84">
        <f>MODEL_DATA!L222</f>
        <v>0</v>
      </c>
      <c r="EM225" s="99">
        <f>MODEL_DATA!M222</f>
        <v>0</v>
      </c>
      <c r="EN225" s="84">
        <f>MODEL_DATA!N222</f>
        <v>0</v>
      </c>
      <c r="EO225" s="84">
        <f>MODEL_DATA!O222</f>
        <v>0</v>
      </c>
      <c r="EP225" s="84">
        <f>MODEL_DATA!P222</f>
        <v>0</v>
      </c>
      <c r="EQ225" s="84">
        <f>MODEL_DATA!Q222</f>
        <v>0</v>
      </c>
      <c r="ER225" s="84">
        <f>MODEL_DATA!R222</f>
        <v>0</v>
      </c>
      <c r="ES225" s="84">
        <f>MODEL_DATA!S222</f>
        <v>0</v>
      </c>
      <c r="ET225" s="84">
        <f>MODEL_DATA!T222</f>
        <v>0</v>
      </c>
      <c r="EU225" s="99">
        <f>MODEL_DATA!U222</f>
        <v>0</v>
      </c>
      <c r="EV225" s="84">
        <f>MODEL_DATA!V222</f>
        <v>0</v>
      </c>
    </row>
    <row r="226" spans="122:152" x14ac:dyDescent="0.25">
      <c r="DR226" s="31">
        <f t="shared" si="319"/>
        <v>217</v>
      </c>
      <c r="DS226" s="26">
        <f t="shared" si="326"/>
        <v>217.5</v>
      </c>
      <c r="DT226" s="101">
        <f t="shared" si="275"/>
        <v>0</v>
      </c>
      <c r="DU226" s="101">
        <f t="shared" si="276"/>
        <v>0</v>
      </c>
      <c r="DV226" s="101">
        <f t="shared" si="277"/>
        <v>0</v>
      </c>
      <c r="DW226" s="102">
        <f t="shared" si="321"/>
        <v>0</v>
      </c>
      <c r="DX226" s="144"/>
      <c r="DY226" s="101">
        <f t="shared" si="322"/>
        <v>0</v>
      </c>
      <c r="DZ226" s="101">
        <f t="shared" si="323"/>
        <v>0</v>
      </c>
      <c r="EB226" s="84">
        <f>MODEL_DATA!B223</f>
        <v>217</v>
      </c>
      <c r="EC226" s="84">
        <f>MODEL_DATA!C223</f>
        <v>0</v>
      </c>
      <c r="ED226" s="84">
        <f>MODEL_DATA!D223</f>
        <v>0</v>
      </c>
      <c r="EE226" s="84">
        <f>MODEL_DATA!E223</f>
        <v>0</v>
      </c>
      <c r="EF226" s="84">
        <f>MODEL_DATA!F223</f>
        <v>0</v>
      </c>
      <c r="EG226" s="84">
        <f>MODEL_DATA!G223</f>
        <v>0</v>
      </c>
      <c r="EH226" s="84">
        <f>MODEL_DATA!H223</f>
        <v>0</v>
      </c>
      <c r="EI226" s="84">
        <f>MODEL_DATA!I223</f>
        <v>0</v>
      </c>
      <c r="EJ226" s="99">
        <f>MODEL_DATA!J223</f>
        <v>0</v>
      </c>
      <c r="EK226" s="84">
        <f>MODEL_DATA!K223</f>
        <v>0</v>
      </c>
      <c r="EL226" s="84">
        <f>MODEL_DATA!L223</f>
        <v>0</v>
      </c>
      <c r="EM226" s="99">
        <f>MODEL_DATA!M223</f>
        <v>0</v>
      </c>
      <c r="EN226" s="84">
        <f>MODEL_DATA!N223</f>
        <v>0</v>
      </c>
      <c r="EO226" s="84">
        <f>MODEL_DATA!O223</f>
        <v>0</v>
      </c>
      <c r="EP226" s="84">
        <f>MODEL_DATA!P223</f>
        <v>0</v>
      </c>
      <c r="EQ226" s="84">
        <f>MODEL_DATA!Q223</f>
        <v>0</v>
      </c>
      <c r="ER226" s="84">
        <f>MODEL_DATA!R223</f>
        <v>0</v>
      </c>
      <c r="ES226" s="84">
        <f>MODEL_DATA!S223</f>
        <v>0</v>
      </c>
      <c r="ET226" s="84">
        <f>MODEL_DATA!T223</f>
        <v>0</v>
      </c>
      <c r="EU226" s="99">
        <f>MODEL_DATA!U223</f>
        <v>0</v>
      </c>
      <c r="EV226" s="84">
        <f>MODEL_DATA!V223</f>
        <v>0</v>
      </c>
    </row>
    <row r="227" spans="122:152" x14ac:dyDescent="0.25">
      <c r="DR227" s="31">
        <f t="shared" si="319"/>
        <v>218</v>
      </c>
      <c r="DS227" s="26">
        <f t="shared" si="326"/>
        <v>218.5</v>
      </c>
      <c r="DT227" s="101">
        <f t="shared" si="275"/>
        <v>0</v>
      </c>
      <c r="DU227" s="101">
        <f t="shared" si="276"/>
        <v>0</v>
      </c>
      <c r="DV227" s="101">
        <f t="shared" si="277"/>
        <v>0</v>
      </c>
      <c r="DW227" s="102">
        <f t="shared" si="321"/>
        <v>0</v>
      </c>
      <c r="DX227" s="144"/>
      <c r="DY227" s="101">
        <f t="shared" si="322"/>
        <v>0</v>
      </c>
      <c r="DZ227" s="101">
        <f t="shared" si="323"/>
        <v>0</v>
      </c>
      <c r="EB227" s="84">
        <f>MODEL_DATA!B224</f>
        <v>218</v>
      </c>
      <c r="EC227" s="84">
        <f>MODEL_DATA!C224</f>
        <v>0</v>
      </c>
      <c r="ED227" s="84">
        <f>MODEL_DATA!D224</f>
        <v>0</v>
      </c>
      <c r="EE227" s="84">
        <f>MODEL_DATA!E224</f>
        <v>0</v>
      </c>
      <c r="EF227" s="84">
        <f>MODEL_DATA!F224</f>
        <v>0</v>
      </c>
      <c r="EG227" s="84">
        <f>MODEL_DATA!G224</f>
        <v>0</v>
      </c>
      <c r="EH227" s="84">
        <f>MODEL_DATA!H224</f>
        <v>0</v>
      </c>
      <c r="EI227" s="84">
        <f>MODEL_DATA!I224</f>
        <v>0</v>
      </c>
      <c r="EJ227" s="99">
        <f>MODEL_DATA!J224</f>
        <v>0</v>
      </c>
      <c r="EK227" s="84">
        <f>MODEL_DATA!K224</f>
        <v>0</v>
      </c>
      <c r="EL227" s="84">
        <f>MODEL_DATA!L224</f>
        <v>0</v>
      </c>
      <c r="EM227" s="99">
        <f>MODEL_DATA!M224</f>
        <v>0</v>
      </c>
      <c r="EN227" s="84">
        <f>MODEL_DATA!N224</f>
        <v>0</v>
      </c>
      <c r="EO227" s="84">
        <f>MODEL_DATA!O224</f>
        <v>0</v>
      </c>
      <c r="EP227" s="84">
        <f>MODEL_DATA!P224</f>
        <v>0</v>
      </c>
      <c r="EQ227" s="84">
        <f>MODEL_DATA!Q224</f>
        <v>0</v>
      </c>
      <c r="ER227" s="84">
        <f>MODEL_DATA!R224</f>
        <v>0</v>
      </c>
      <c r="ES227" s="84">
        <f>MODEL_DATA!S224</f>
        <v>0</v>
      </c>
      <c r="ET227" s="84">
        <f>MODEL_DATA!T224</f>
        <v>0</v>
      </c>
      <c r="EU227" s="99">
        <f>MODEL_DATA!U224</f>
        <v>0</v>
      </c>
      <c r="EV227" s="84">
        <f>MODEL_DATA!V224</f>
        <v>0</v>
      </c>
    </row>
    <row r="228" spans="122:152" x14ac:dyDescent="0.25">
      <c r="DR228" s="31">
        <f t="shared" si="319"/>
        <v>219</v>
      </c>
      <c r="DS228" s="26">
        <f t="shared" si="326"/>
        <v>219.5</v>
      </c>
      <c r="DT228" s="101">
        <f t="shared" si="275"/>
        <v>0</v>
      </c>
      <c r="DU228" s="101">
        <f t="shared" si="276"/>
        <v>0</v>
      </c>
      <c r="DV228" s="101">
        <f t="shared" si="277"/>
        <v>0</v>
      </c>
      <c r="DW228" s="102">
        <f t="shared" si="321"/>
        <v>0</v>
      </c>
      <c r="DX228" s="144"/>
      <c r="DY228" s="101">
        <f t="shared" si="322"/>
        <v>0</v>
      </c>
      <c r="DZ228" s="101">
        <f t="shared" si="323"/>
        <v>0</v>
      </c>
      <c r="EB228" s="84">
        <f>MODEL_DATA!B225</f>
        <v>219</v>
      </c>
      <c r="EC228" s="84">
        <f>MODEL_DATA!C225</f>
        <v>0</v>
      </c>
      <c r="ED228" s="84">
        <f>MODEL_DATA!D225</f>
        <v>0</v>
      </c>
      <c r="EE228" s="84">
        <f>MODEL_DATA!E225</f>
        <v>0</v>
      </c>
      <c r="EF228" s="84">
        <f>MODEL_DATA!F225</f>
        <v>0</v>
      </c>
      <c r="EG228" s="84">
        <f>MODEL_DATA!G225</f>
        <v>0</v>
      </c>
      <c r="EH228" s="84">
        <f>MODEL_DATA!H225</f>
        <v>0</v>
      </c>
      <c r="EI228" s="84">
        <f>MODEL_DATA!I225</f>
        <v>0</v>
      </c>
      <c r="EJ228" s="99">
        <f>MODEL_DATA!J225</f>
        <v>0</v>
      </c>
      <c r="EK228" s="84">
        <f>MODEL_DATA!K225</f>
        <v>0</v>
      </c>
      <c r="EL228" s="84">
        <f>MODEL_DATA!L225</f>
        <v>0</v>
      </c>
      <c r="EM228" s="99">
        <f>MODEL_DATA!M225</f>
        <v>0</v>
      </c>
      <c r="EN228" s="84">
        <f>MODEL_DATA!N225</f>
        <v>0</v>
      </c>
      <c r="EO228" s="84">
        <f>MODEL_DATA!O225</f>
        <v>0</v>
      </c>
      <c r="EP228" s="84">
        <f>MODEL_DATA!P225</f>
        <v>0</v>
      </c>
      <c r="EQ228" s="84">
        <f>MODEL_DATA!Q225</f>
        <v>0</v>
      </c>
      <c r="ER228" s="84">
        <f>MODEL_DATA!R225</f>
        <v>0</v>
      </c>
      <c r="ES228" s="84">
        <f>MODEL_DATA!S225</f>
        <v>0</v>
      </c>
      <c r="ET228" s="84">
        <f>MODEL_DATA!T225</f>
        <v>0</v>
      </c>
      <c r="EU228" s="99">
        <f>MODEL_DATA!U225</f>
        <v>0</v>
      </c>
      <c r="EV228" s="84">
        <f>MODEL_DATA!V225</f>
        <v>0</v>
      </c>
    </row>
    <row r="229" spans="122:152" x14ac:dyDescent="0.25">
      <c r="DR229" s="31">
        <f t="shared" si="319"/>
        <v>220</v>
      </c>
      <c r="DS229" s="26">
        <f t="shared" si="326"/>
        <v>220.5</v>
      </c>
      <c r="DT229" s="101">
        <f t="shared" si="275"/>
        <v>0</v>
      </c>
      <c r="DU229" s="101">
        <f t="shared" si="276"/>
        <v>0</v>
      </c>
      <c r="DV229" s="101">
        <f t="shared" si="277"/>
        <v>0</v>
      </c>
      <c r="DW229" s="102">
        <f t="shared" si="321"/>
        <v>0</v>
      </c>
      <c r="DX229" s="144"/>
      <c r="DY229" s="101">
        <f t="shared" si="322"/>
        <v>0</v>
      </c>
      <c r="DZ229" s="101">
        <f t="shared" si="323"/>
        <v>0</v>
      </c>
      <c r="EB229" s="84">
        <f>MODEL_DATA!B226</f>
        <v>220</v>
      </c>
      <c r="EC229" s="84">
        <f>MODEL_DATA!C226</f>
        <v>0</v>
      </c>
      <c r="ED229" s="84">
        <f>MODEL_DATA!D226</f>
        <v>0</v>
      </c>
      <c r="EE229" s="84">
        <f>MODEL_DATA!E226</f>
        <v>0</v>
      </c>
      <c r="EF229" s="84">
        <f>MODEL_DATA!F226</f>
        <v>0</v>
      </c>
      <c r="EG229" s="84">
        <f>MODEL_DATA!G226</f>
        <v>0</v>
      </c>
      <c r="EH229" s="84">
        <f>MODEL_DATA!H226</f>
        <v>0</v>
      </c>
      <c r="EI229" s="84">
        <f>MODEL_DATA!I226</f>
        <v>0</v>
      </c>
      <c r="EJ229" s="99">
        <f>MODEL_DATA!J226</f>
        <v>0</v>
      </c>
      <c r="EK229" s="84">
        <f>MODEL_DATA!K226</f>
        <v>0</v>
      </c>
      <c r="EL229" s="84">
        <f>MODEL_DATA!L226</f>
        <v>0</v>
      </c>
      <c r="EM229" s="99">
        <f>MODEL_DATA!M226</f>
        <v>0</v>
      </c>
      <c r="EN229" s="84">
        <f>MODEL_DATA!N226</f>
        <v>0</v>
      </c>
      <c r="EO229" s="84">
        <f>MODEL_DATA!O226</f>
        <v>0</v>
      </c>
      <c r="EP229" s="84">
        <f>MODEL_DATA!P226</f>
        <v>0</v>
      </c>
      <c r="EQ229" s="84">
        <f>MODEL_DATA!Q226</f>
        <v>0</v>
      </c>
      <c r="ER229" s="84">
        <f>MODEL_DATA!R226</f>
        <v>0</v>
      </c>
      <c r="ES229" s="84">
        <f>MODEL_DATA!S226</f>
        <v>0</v>
      </c>
      <c r="ET229" s="84">
        <f>MODEL_DATA!T226</f>
        <v>0</v>
      </c>
      <c r="EU229" s="99">
        <f>MODEL_DATA!U226</f>
        <v>0</v>
      </c>
      <c r="EV229" s="84">
        <f>MODEL_DATA!V226</f>
        <v>0</v>
      </c>
    </row>
    <row r="230" spans="122:152" x14ac:dyDescent="0.25">
      <c r="DR230" s="31">
        <f t="shared" si="319"/>
        <v>221</v>
      </c>
      <c r="DS230" s="26">
        <f t="shared" si="326"/>
        <v>221.5</v>
      </c>
      <c r="DT230" s="101">
        <f t="shared" si="275"/>
        <v>0</v>
      </c>
      <c r="DU230" s="101">
        <f t="shared" si="276"/>
        <v>0</v>
      </c>
      <c r="DV230" s="101">
        <f t="shared" si="277"/>
        <v>0</v>
      </c>
      <c r="DW230" s="102">
        <f t="shared" si="321"/>
        <v>0</v>
      </c>
      <c r="DX230" s="144"/>
      <c r="DY230" s="101">
        <f t="shared" si="322"/>
        <v>0</v>
      </c>
      <c r="DZ230" s="101">
        <f t="shared" si="323"/>
        <v>0</v>
      </c>
      <c r="EB230" s="84">
        <f>MODEL_DATA!B227</f>
        <v>221</v>
      </c>
      <c r="EC230" s="84">
        <f>MODEL_DATA!C227</f>
        <v>0</v>
      </c>
      <c r="ED230" s="84">
        <f>MODEL_DATA!D227</f>
        <v>0</v>
      </c>
      <c r="EE230" s="84">
        <f>MODEL_DATA!E227</f>
        <v>0</v>
      </c>
      <c r="EF230" s="84">
        <f>MODEL_DATA!F227</f>
        <v>0</v>
      </c>
      <c r="EG230" s="84">
        <f>MODEL_DATA!G227</f>
        <v>0</v>
      </c>
      <c r="EH230" s="84">
        <f>MODEL_DATA!H227</f>
        <v>0</v>
      </c>
      <c r="EI230" s="84">
        <f>MODEL_DATA!I227</f>
        <v>0</v>
      </c>
      <c r="EJ230" s="99">
        <f>MODEL_DATA!J227</f>
        <v>0</v>
      </c>
      <c r="EK230" s="84">
        <f>MODEL_DATA!K227</f>
        <v>0</v>
      </c>
      <c r="EL230" s="84">
        <f>MODEL_DATA!L227</f>
        <v>0</v>
      </c>
      <c r="EM230" s="99">
        <f>MODEL_DATA!M227</f>
        <v>0</v>
      </c>
      <c r="EN230" s="84">
        <f>MODEL_DATA!N227</f>
        <v>0</v>
      </c>
      <c r="EO230" s="84">
        <f>MODEL_DATA!O227</f>
        <v>0</v>
      </c>
      <c r="EP230" s="84">
        <f>MODEL_DATA!P227</f>
        <v>0</v>
      </c>
      <c r="EQ230" s="84">
        <f>MODEL_DATA!Q227</f>
        <v>0</v>
      </c>
      <c r="ER230" s="84">
        <f>MODEL_DATA!R227</f>
        <v>0</v>
      </c>
      <c r="ES230" s="84">
        <f>MODEL_DATA!S227</f>
        <v>0</v>
      </c>
      <c r="ET230" s="84">
        <f>MODEL_DATA!T227</f>
        <v>0</v>
      </c>
      <c r="EU230" s="99">
        <f>MODEL_DATA!U227</f>
        <v>0</v>
      </c>
      <c r="EV230" s="84">
        <f>MODEL_DATA!V227</f>
        <v>0</v>
      </c>
    </row>
    <row r="231" spans="122:152" x14ac:dyDescent="0.25">
      <c r="DR231" s="31">
        <f t="shared" si="319"/>
        <v>222</v>
      </c>
      <c r="DS231" s="26">
        <f t="shared" si="326"/>
        <v>222.5</v>
      </c>
      <c r="DT231" s="101">
        <f t="shared" si="275"/>
        <v>0</v>
      </c>
      <c r="DU231" s="101">
        <f t="shared" si="276"/>
        <v>0</v>
      </c>
      <c r="DV231" s="101">
        <f t="shared" si="277"/>
        <v>0</v>
      </c>
      <c r="DW231" s="102">
        <f t="shared" si="321"/>
        <v>0</v>
      </c>
      <c r="DX231" s="144"/>
      <c r="DY231" s="101">
        <f t="shared" si="322"/>
        <v>0</v>
      </c>
      <c r="DZ231" s="101">
        <f t="shared" si="323"/>
        <v>0</v>
      </c>
      <c r="EB231" s="84">
        <f>MODEL_DATA!B228</f>
        <v>222</v>
      </c>
      <c r="EC231" s="84">
        <f>MODEL_DATA!C228</f>
        <v>0</v>
      </c>
      <c r="ED231" s="84">
        <f>MODEL_DATA!D228</f>
        <v>0</v>
      </c>
      <c r="EE231" s="84">
        <f>MODEL_DATA!E228</f>
        <v>0</v>
      </c>
      <c r="EF231" s="84">
        <f>MODEL_DATA!F228</f>
        <v>0</v>
      </c>
      <c r="EG231" s="84">
        <f>MODEL_DATA!G228</f>
        <v>0</v>
      </c>
      <c r="EH231" s="84">
        <f>MODEL_DATA!H228</f>
        <v>0</v>
      </c>
      <c r="EI231" s="84">
        <f>MODEL_DATA!I228</f>
        <v>0</v>
      </c>
      <c r="EJ231" s="99">
        <f>MODEL_DATA!J228</f>
        <v>0</v>
      </c>
      <c r="EK231" s="84">
        <f>MODEL_DATA!K228</f>
        <v>0</v>
      </c>
      <c r="EL231" s="84">
        <f>MODEL_DATA!L228</f>
        <v>0</v>
      </c>
      <c r="EM231" s="99">
        <f>MODEL_DATA!M228</f>
        <v>0</v>
      </c>
      <c r="EN231" s="84">
        <f>MODEL_DATA!N228</f>
        <v>0</v>
      </c>
      <c r="EO231" s="84">
        <f>MODEL_DATA!O228</f>
        <v>0</v>
      </c>
      <c r="EP231" s="84">
        <f>MODEL_DATA!P228</f>
        <v>0</v>
      </c>
      <c r="EQ231" s="84">
        <f>MODEL_DATA!Q228</f>
        <v>0</v>
      </c>
      <c r="ER231" s="84">
        <f>MODEL_DATA!R228</f>
        <v>0</v>
      </c>
      <c r="ES231" s="84">
        <f>MODEL_DATA!S228</f>
        <v>0</v>
      </c>
      <c r="ET231" s="84">
        <f>MODEL_DATA!T228</f>
        <v>0</v>
      </c>
      <c r="EU231" s="99">
        <f>MODEL_DATA!U228</f>
        <v>0</v>
      </c>
      <c r="EV231" s="84">
        <f>MODEL_DATA!V228</f>
        <v>0</v>
      </c>
    </row>
    <row r="232" spans="122:152" x14ac:dyDescent="0.25">
      <c r="DR232" s="31">
        <f t="shared" si="319"/>
        <v>223</v>
      </c>
      <c r="DS232" s="26">
        <f t="shared" si="326"/>
        <v>223.5</v>
      </c>
      <c r="DT232" s="101">
        <f t="shared" si="275"/>
        <v>0</v>
      </c>
      <c r="DU232" s="101">
        <f t="shared" si="276"/>
        <v>0</v>
      </c>
      <c r="DV232" s="101">
        <f t="shared" si="277"/>
        <v>0</v>
      </c>
      <c r="DW232" s="102">
        <f t="shared" si="321"/>
        <v>0</v>
      </c>
      <c r="DX232" s="144"/>
      <c r="DY232" s="101">
        <f t="shared" si="322"/>
        <v>0</v>
      </c>
      <c r="DZ232" s="101">
        <f t="shared" si="323"/>
        <v>0</v>
      </c>
      <c r="EB232" s="84">
        <f>MODEL_DATA!B229</f>
        <v>223</v>
      </c>
      <c r="EC232" s="84">
        <f>MODEL_DATA!C229</f>
        <v>0</v>
      </c>
      <c r="ED232" s="84">
        <f>MODEL_DATA!D229</f>
        <v>0</v>
      </c>
      <c r="EE232" s="84">
        <f>MODEL_DATA!E229</f>
        <v>0</v>
      </c>
      <c r="EF232" s="84">
        <f>MODEL_DATA!F229</f>
        <v>0</v>
      </c>
      <c r="EG232" s="84">
        <f>MODEL_DATA!G229</f>
        <v>0</v>
      </c>
      <c r="EH232" s="84">
        <f>MODEL_DATA!H229</f>
        <v>0</v>
      </c>
      <c r="EI232" s="84">
        <f>MODEL_DATA!I229</f>
        <v>0</v>
      </c>
      <c r="EJ232" s="99">
        <f>MODEL_DATA!J229</f>
        <v>0</v>
      </c>
      <c r="EK232" s="84">
        <f>MODEL_DATA!K229</f>
        <v>0</v>
      </c>
      <c r="EL232" s="84">
        <f>MODEL_DATA!L229</f>
        <v>0</v>
      </c>
      <c r="EM232" s="99">
        <f>MODEL_DATA!M229</f>
        <v>0</v>
      </c>
      <c r="EN232" s="84">
        <f>MODEL_DATA!N229</f>
        <v>0</v>
      </c>
      <c r="EO232" s="84">
        <f>MODEL_DATA!O229</f>
        <v>0</v>
      </c>
      <c r="EP232" s="84">
        <f>MODEL_DATA!P229</f>
        <v>0</v>
      </c>
      <c r="EQ232" s="84">
        <f>MODEL_DATA!Q229</f>
        <v>0</v>
      </c>
      <c r="ER232" s="84">
        <f>MODEL_DATA!R229</f>
        <v>0</v>
      </c>
      <c r="ES232" s="84">
        <f>MODEL_DATA!S229</f>
        <v>0</v>
      </c>
      <c r="ET232" s="84">
        <f>MODEL_DATA!T229</f>
        <v>0</v>
      </c>
      <c r="EU232" s="99">
        <f>MODEL_DATA!U229</f>
        <v>0</v>
      </c>
      <c r="EV232" s="84">
        <f>MODEL_DATA!V229</f>
        <v>0</v>
      </c>
    </row>
    <row r="233" spans="122:152" x14ac:dyDescent="0.25">
      <c r="DR233" s="31">
        <f t="shared" si="319"/>
        <v>224</v>
      </c>
      <c r="DS233" s="26">
        <f t="shared" si="326"/>
        <v>224.5</v>
      </c>
      <c r="DT233" s="101">
        <f t="shared" si="275"/>
        <v>0</v>
      </c>
      <c r="DU233" s="101">
        <f t="shared" si="276"/>
        <v>0</v>
      </c>
      <c r="DV233" s="101">
        <f t="shared" si="277"/>
        <v>0</v>
      </c>
      <c r="DW233" s="102">
        <f t="shared" si="321"/>
        <v>0</v>
      </c>
      <c r="DX233" s="144"/>
      <c r="DY233" s="101">
        <f t="shared" si="322"/>
        <v>0</v>
      </c>
      <c r="DZ233" s="101">
        <f t="shared" si="323"/>
        <v>0</v>
      </c>
      <c r="EB233" s="84">
        <f>MODEL_DATA!B230</f>
        <v>224</v>
      </c>
      <c r="EC233" s="84">
        <f>MODEL_DATA!C230</f>
        <v>0</v>
      </c>
      <c r="ED233" s="84">
        <f>MODEL_DATA!D230</f>
        <v>0</v>
      </c>
      <c r="EE233" s="84">
        <f>MODEL_DATA!E230</f>
        <v>0</v>
      </c>
      <c r="EF233" s="84">
        <f>MODEL_DATA!F230</f>
        <v>0</v>
      </c>
      <c r="EG233" s="84">
        <f>MODEL_DATA!G230</f>
        <v>0</v>
      </c>
      <c r="EH233" s="84">
        <f>MODEL_DATA!H230</f>
        <v>0</v>
      </c>
      <c r="EI233" s="84">
        <f>MODEL_DATA!I230</f>
        <v>0</v>
      </c>
      <c r="EJ233" s="99">
        <f>MODEL_DATA!J230</f>
        <v>0</v>
      </c>
      <c r="EK233" s="84">
        <f>MODEL_DATA!K230</f>
        <v>0</v>
      </c>
      <c r="EL233" s="84">
        <f>MODEL_DATA!L230</f>
        <v>0</v>
      </c>
      <c r="EM233" s="99">
        <f>MODEL_DATA!M230</f>
        <v>0</v>
      </c>
      <c r="EN233" s="84">
        <f>MODEL_DATA!N230</f>
        <v>0</v>
      </c>
      <c r="EO233" s="84">
        <f>MODEL_DATA!O230</f>
        <v>0</v>
      </c>
      <c r="EP233" s="84">
        <f>MODEL_DATA!P230</f>
        <v>0</v>
      </c>
      <c r="EQ233" s="84">
        <f>MODEL_DATA!Q230</f>
        <v>0</v>
      </c>
      <c r="ER233" s="84">
        <f>MODEL_DATA!R230</f>
        <v>0</v>
      </c>
      <c r="ES233" s="84">
        <f>MODEL_DATA!S230</f>
        <v>0</v>
      </c>
      <c r="ET233" s="84">
        <f>MODEL_DATA!T230</f>
        <v>0</v>
      </c>
      <c r="EU233" s="99">
        <f>MODEL_DATA!U230</f>
        <v>0</v>
      </c>
      <c r="EV233" s="84">
        <f>MODEL_DATA!V230</f>
        <v>0</v>
      </c>
    </row>
    <row r="234" spans="122:152" x14ac:dyDescent="0.25">
      <c r="DR234" s="31">
        <f t="shared" si="319"/>
        <v>225</v>
      </c>
      <c r="DS234" s="26">
        <f t="shared" si="326"/>
        <v>225.5</v>
      </c>
      <c r="DT234" s="101">
        <f t="shared" si="275"/>
        <v>0</v>
      </c>
      <c r="DU234" s="101">
        <f t="shared" si="276"/>
        <v>0</v>
      </c>
      <c r="DV234" s="101">
        <f t="shared" si="277"/>
        <v>0</v>
      </c>
      <c r="DW234" s="102">
        <f t="shared" si="321"/>
        <v>0</v>
      </c>
      <c r="DX234" s="144"/>
      <c r="DY234" s="101">
        <f t="shared" si="322"/>
        <v>0</v>
      </c>
      <c r="DZ234" s="101">
        <f t="shared" si="323"/>
        <v>0</v>
      </c>
      <c r="EB234" s="84">
        <f>MODEL_DATA!B231</f>
        <v>225</v>
      </c>
      <c r="EC234" s="84">
        <f>MODEL_DATA!C231</f>
        <v>0</v>
      </c>
      <c r="ED234" s="84">
        <f>MODEL_DATA!D231</f>
        <v>0</v>
      </c>
      <c r="EE234" s="84">
        <f>MODEL_DATA!E231</f>
        <v>0</v>
      </c>
      <c r="EF234" s="84">
        <f>MODEL_DATA!F231</f>
        <v>0</v>
      </c>
      <c r="EG234" s="84">
        <f>MODEL_DATA!G231</f>
        <v>0</v>
      </c>
      <c r="EH234" s="84">
        <f>MODEL_DATA!H231</f>
        <v>0</v>
      </c>
      <c r="EI234" s="84">
        <f>MODEL_DATA!I231</f>
        <v>0</v>
      </c>
      <c r="EJ234" s="99">
        <f>MODEL_DATA!J231</f>
        <v>0</v>
      </c>
      <c r="EK234" s="84">
        <f>MODEL_DATA!K231</f>
        <v>0</v>
      </c>
      <c r="EL234" s="84">
        <f>MODEL_DATA!L231</f>
        <v>0</v>
      </c>
      <c r="EM234" s="99">
        <f>MODEL_DATA!M231</f>
        <v>0</v>
      </c>
      <c r="EN234" s="84">
        <f>MODEL_DATA!N231</f>
        <v>0</v>
      </c>
      <c r="EO234" s="84">
        <f>MODEL_DATA!O231</f>
        <v>0</v>
      </c>
      <c r="EP234" s="84">
        <f>MODEL_DATA!P231</f>
        <v>0</v>
      </c>
      <c r="EQ234" s="84">
        <f>MODEL_DATA!Q231</f>
        <v>0</v>
      </c>
      <c r="ER234" s="84">
        <f>MODEL_DATA!R231</f>
        <v>0</v>
      </c>
      <c r="ES234" s="84">
        <f>MODEL_DATA!S231</f>
        <v>0</v>
      </c>
      <c r="ET234" s="84">
        <f>MODEL_DATA!T231</f>
        <v>0</v>
      </c>
      <c r="EU234" s="99">
        <f>MODEL_DATA!U231</f>
        <v>0</v>
      </c>
      <c r="EV234" s="84">
        <f>MODEL_DATA!V231</f>
        <v>0</v>
      </c>
    </row>
    <row r="235" spans="122:152" x14ac:dyDescent="0.25">
      <c r="DR235" s="31">
        <f t="shared" si="319"/>
        <v>226</v>
      </c>
      <c r="DS235" s="26">
        <f t="shared" si="326"/>
        <v>226.5</v>
      </c>
      <c r="DT235" s="101">
        <f t="shared" si="275"/>
        <v>0</v>
      </c>
      <c r="DU235" s="101">
        <f t="shared" si="276"/>
        <v>0</v>
      </c>
      <c r="DV235" s="101">
        <f t="shared" si="277"/>
        <v>0</v>
      </c>
      <c r="DW235" s="102">
        <f t="shared" si="321"/>
        <v>0</v>
      </c>
      <c r="DX235" s="144"/>
      <c r="DY235" s="101">
        <f t="shared" si="322"/>
        <v>0</v>
      </c>
      <c r="DZ235" s="101">
        <f t="shared" si="323"/>
        <v>0</v>
      </c>
      <c r="EB235" s="84">
        <f>MODEL_DATA!B232</f>
        <v>226</v>
      </c>
      <c r="EC235" s="84">
        <f>MODEL_DATA!C232</f>
        <v>0</v>
      </c>
      <c r="ED235" s="84">
        <f>MODEL_DATA!D232</f>
        <v>0</v>
      </c>
      <c r="EE235" s="84">
        <f>MODEL_DATA!E232</f>
        <v>0</v>
      </c>
      <c r="EF235" s="84">
        <f>MODEL_DATA!F232</f>
        <v>0</v>
      </c>
      <c r="EG235" s="84">
        <f>MODEL_DATA!G232</f>
        <v>0</v>
      </c>
      <c r="EH235" s="84">
        <f>MODEL_DATA!H232</f>
        <v>0</v>
      </c>
      <c r="EI235" s="84">
        <f>MODEL_DATA!I232</f>
        <v>0</v>
      </c>
      <c r="EJ235" s="99">
        <f>MODEL_DATA!J232</f>
        <v>0</v>
      </c>
      <c r="EK235" s="84">
        <f>MODEL_DATA!K232</f>
        <v>0</v>
      </c>
      <c r="EL235" s="84">
        <f>MODEL_DATA!L232</f>
        <v>0</v>
      </c>
      <c r="EM235" s="99">
        <f>MODEL_DATA!M232</f>
        <v>0</v>
      </c>
      <c r="EN235" s="84">
        <f>MODEL_DATA!N232</f>
        <v>0</v>
      </c>
      <c r="EO235" s="84">
        <f>MODEL_DATA!O232</f>
        <v>0</v>
      </c>
      <c r="EP235" s="84">
        <f>MODEL_DATA!P232</f>
        <v>0</v>
      </c>
      <c r="EQ235" s="84">
        <f>MODEL_DATA!Q232</f>
        <v>0</v>
      </c>
      <c r="ER235" s="84">
        <f>MODEL_DATA!R232</f>
        <v>0</v>
      </c>
      <c r="ES235" s="84">
        <f>MODEL_DATA!S232</f>
        <v>0</v>
      </c>
      <c r="ET235" s="84">
        <f>MODEL_DATA!T232</f>
        <v>0</v>
      </c>
      <c r="EU235" s="99">
        <f>MODEL_DATA!U232</f>
        <v>0</v>
      </c>
      <c r="EV235" s="84">
        <f>MODEL_DATA!V232</f>
        <v>0</v>
      </c>
    </row>
    <row r="236" spans="122:152" x14ac:dyDescent="0.25">
      <c r="DR236" s="31">
        <f t="shared" si="319"/>
        <v>227</v>
      </c>
      <c r="DS236" s="26">
        <f t="shared" si="326"/>
        <v>227.5</v>
      </c>
      <c r="DT236" s="101">
        <f t="shared" si="275"/>
        <v>0</v>
      </c>
      <c r="DU236" s="101">
        <f t="shared" si="276"/>
        <v>0</v>
      </c>
      <c r="DV236" s="101">
        <f t="shared" si="277"/>
        <v>0</v>
      </c>
      <c r="DW236" s="102">
        <f t="shared" si="321"/>
        <v>0</v>
      </c>
      <c r="DX236" s="144"/>
      <c r="DY236" s="101">
        <f t="shared" si="322"/>
        <v>0</v>
      </c>
      <c r="DZ236" s="101">
        <f t="shared" si="323"/>
        <v>0</v>
      </c>
      <c r="EB236" s="84">
        <f>MODEL_DATA!B233</f>
        <v>227</v>
      </c>
      <c r="EC236" s="84">
        <f>MODEL_DATA!C233</f>
        <v>0</v>
      </c>
      <c r="ED236" s="84">
        <f>MODEL_DATA!D233</f>
        <v>0</v>
      </c>
      <c r="EE236" s="84">
        <f>MODEL_DATA!E233</f>
        <v>0</v>
      </c>
      <c r="EF236" s="84">
        <f>MODEL_DATA!F233</f>
        <v>0</v>
      </c>
      <c r="EG236" s="84">
        <f>MODEL_DATA!G233</f>
        <v>0</v>
      </c>
      <c r="EH236" s="84">
        <f>MODEL_DATA!H233</f>
        <v>0</v>
      </c>
      <c r="EI236" s="84">
        <f>MODEL_DATA!I233</f>
        <v>0</v>
      </c>
      <c r="EJ236" s="99">
        <f>MODEL_DATA!J233</f>
        <v>0</v>
      </c>
      <c r="EK236" s="84">
        <f>MODEL_DATA!K233</f>
        <v>0</v>
      </c>
      <c r="EL236" s="84">
        <f>MODEL_DATA!L233</f>
        <v>0</v>
      </c>
      <c r="EM236" s="99">
        <f>MODEL_DATA!M233</f>
        <v>0</v>
      </c>
      <c r="EN236" s="84">
        <f>MODEL_DATA!N233</f>
        <v>0</v>
      </c>
      <c r="EO236" s="84">
        <f>MODEL_DATA!O233</f>
        <v>0</v>
      </c>
      <c r="EP236" s="84">
        <f>MODEL_DATA!P233</f>
        <v>0</v>
      </c>
      <c r="EQ236" s="84">
        <f>MODEL_DATA!Q233</f>
        <v>0</v>
      </c>
      <c r="ER236" s="84">
        <f>MODEL_DATA!R233</f>
        <v>0</v>
      </c>
      <c r="ES236" s="84">
        <f>MODEL_DATA!S233</f>
        <v>0</v>
      </c>
      <c r="ET236" s="84">
        <f>MODEL_DATA!T233</f>
        <v>0</v>
      </c>
      <c r="EU236" s="99">
        <f>MODEL_DATA!U233</f>
        <v>0</v>
      </c>
      <c r="EV236" s="84">
        <f>MODEL_DATA!V233</f>
        <v>0</v>
      </c>
    </row>
    <row r="237" spans="122:152" x14ac:dyDescent="0.25">
      <c r="DR237" s="31">
        <f t="shared" si="319"/>
        <v>228</v>
      </c>
      <c r="DS237" s="26">
        <f t="shared" si="326"/>
        <v>228.5</v>
      </c>
      <c r="DT237" s="101">
        <f t="shared" si="275"/>
        <v>0</v>
      </c>
      <c r="DU237" s="101">
        <f t="shared" si="276"/>
        <v>0</v>
      </c>
      <c r="DV237" s="101">
        <f t="shared" si="277"/>
        <v>0</v>
      </c>
      <c r="DW237" s="102">
        <f t="shared" si="321"/>
        <v>0</v>
      </c>
      <c r="DX237" s="144"/>
      <c r="DY237" s="101">
        <f t="shared" si="322"/>
        <v>0</v>
      </c>
      <c r="DZ237" s="101">
        <f t="shared" si="323"/>
        <v>0</v>
      </c>
      <c r="EB237" s="84">
        <f>MODEL_DATA!B234</f>
        <v>228</v>
      </c>
      <c r="EC237" s="84">
        <f>MODEL_DATA!C234</f>
        <v>0</v>
      </c>
      <c r="ED237" s="84">
        <f>MODEL_DATA!D234</f>
        <v>0</v>
      </c>
      <c r="EE237" s="84">
        <f>MODEL_DATA!E234</f>
        <v>0</v>
      </c>
      <c r="EF237" s="84">
        <f>MODEL_DATA!F234</f>
        <v>0</v>
      </c>
      <c r="EG237" s="84">
        <f>MODEL_DATA!G234</f>
        <v>0</v>
      </c>
      <c r="EH237" s="84">
        <f>MODEL_DATA!H234</f>
        <v>0</v>
      </c>
      <c r="EI237" s="84">
        <f>MODEL_DATA!I234</f>
        <v>0</v>
      </c>
      <c r="EJ237" s="99">
        <f>MODEL_DATA!J234</f>
        <v>0</v>
      </c>
      <c r="EK237" s="84">
        <f>MODEL_DATA!K234</f>
        <v>0</v>
      </c>
      <c r="EL237" s="84">
        <f>MODEL_DATA!L234</f>
        <v>0</v>
      </c>
      <c r="EM237" s="99">
        <f>MODEL_DATA!M234</f>
        <v>0</v>
      </c>
      <c r="EN237" s="84">
        <f>MODEL_DATA!N234</f>
        <v>0</v>
      </c>
      <c r="EO237" s="84">
        <f>MODEL_DATA!O234</f>
        <v>0</v>
      </c>
      <c r="EP237" s="84">
        <f>MODEL_DATA!P234</f>
        <v>0</v>
      </c>
      <c r="EQ237" s="84">
        <f>MODEL_DATA!Q234</f>
        <v>0</v>
      </c>
      <c r="ER237" s="84">
        <f>MODEL_DATA!R234</f>
        <v>0</v>
      </c>
      <c r="ES237" s="84">
        <f>MODEL_DATA!S234</f>
        <v>0</v>
      </c>
      <c r="ET237" s="84">
        <f>MODEL_DATA!T234</f>
        <v>0</v>
      </c>
      <c r="EU237" s="99">
        <f>MODEL_DATA!U234</f>
        <v>0</v>
      </c>
      <c r="EV237" s="84">
        <f>MODEL_DATA!V234</f>
        <v>0</v>
      </c>
    </row>
    <row r="238" spans="122:152" x14ac:dyDescent="0.25">
      <c r="DR238" s="31">
        <f t="shared" si="319"/>
        <v>229</v>
      </c>
      <c r="DS238" s="26">
        <f t="shared" si="326"/>
        <v>229.5</v>
      </c>
      <c r="DT238" s="101">
        <f t="shared" si="275"/>
        <v>0</v>
      </c>
      <c r="DU238" s="101">
        <f t="shared" si="276"/>
        <v>0</v>
      </c>
      <c r="DV238" s="101">
        <f t="shared" si="277"/>
        <v>0</v>
      </c>
      <c r="DW238" s="102">
        <f t="shared" si="321"/>
        <v>0</v>
      </c>
      <c r="DX238" s="144"/>
      <c r="DY238" s="101">
        <f t="shared" si="322"/>
        <v>0</v>
      </c>
      <c r="DZ238" s="101">
        <f t="shared" si="323"/>
        <v>0</v>
      </c>
      <c r="EB238" s="84">
        <f>MODEL_DATA!B235</f>
        <v>229</v>
      </c>
      <c r="EC238" s="84">
        <f>MODEL_DATA!C235</f>
        <v>0</v>
      </c>
      <c r="ED238" s="84">
        <f>MODEL_DATA!D235</f>
        <v>0</v>
      </c>
      <c r="EE238" s="84">
        <f>MODEL_DATA!E235</f>
        <v>0</v>
      </c>
      <c r="EF238" s="84">
        <f>MODEL_DATA!F235</f>
        <v>0</v>
      </c>
      <c r="EG238" s="84">
        <f>MODEL_DATA!G235</f>
        <v>0</v>
      </c>
      <c r="EH238" s="84">
        <f>MODEL_DATA!H235</f>
        <v>0</v>
      </c>
      <c r="EI238" s="84">
        <f>MODEL_DATA!I235</f>
        <v>0</v>
      </c>
      <c r="EJ238" s="99">
        <f>MODEL_DATA!J235</f>
        <v>0</v>
      </c>
      <c r="EK238" s="84">
        <f>MODEL_DATA!K235</f>
        <v>0</v>
      </c>
      <c r="EL238" s="84">
        <f>MODEL_DATA!L235</f>
        <v>0</v>
      </c>
      <c r="EM238" s="99">
        <f>MODEL_DATA!M235</f>
        <v>0</v>
      </c>
      <c r="EN238" s="84">
        <f>MODEL_DATA!N235</f>
        <v>0</v>
      </c>
      <c r="EO238" s="84">
        <f>MODEL_DATA!O235</f>
        <v>0</v>
      </c>
      <c r="EP238" s="84">
        <f>MODEL_DATA!P235</f>
        <v>0</v>
      </c>
      <c r="EQ238" s="84">
        <f>MODEL_DATA!Q235</f>
        <v>0</v>
      </c>
      <c r="ER238" s="84">
        <f>MODEL_DATA!R235</f>
        <v>0</v>
      </c>
      <c r="ES238" s="84">
        <f>MODEL_DATA!S235</f>
        <v>0</v>
      </c>
      <c r="ET238" s="84">
        <f>MODEL_DATA!T235</f>
        <v>0</v>
      </c>
      <c r="EU238" s="99">
        <f>MODEL_DATA!U235</f>
        <v>0</v>
      </c>
      <c r="EV238" s="84">
        <f>MODEL_DATA!V235</f>
        <v>0</v>
      </c>
    </row>
    <row r="239" spans="122:152" x14ac:dyDescent="0.25">
      <c r="DR239" s="31">
        <f t="shared" si="319"/>
        <v>230</v>
      </c>
      <c r="DS239" s="26">
        <f t="shared" si="326"/>
        <v>230.5</v>
      </c>
      <c r="DT239" s="101">
        <f t="shared" si="275"/>
        <v>0</v>
      </c>
      <c r="DU239" s="101">
        <f t="shared" si="276"/>
        <v>0</v>
      </c>
      <c r="DV239" s="101">
        <f t="shared" si="277"/>
        <v>0</v>
      </c>
      <c r="DW239" s="102">
        <f t="shared" si="321"/>
        <v>0</v>
      </c>
      <c r="DX239" s="144"/>
      <c r="DY239" s="101">
        <f t="shared" si="322"/>
        <v>0</v>
      </c>
      <c r="DZ239" s="101">
        <f t="shared" si="323"/>
        <v>0</v>
      </c>
      <c r="EB239" s="84">
        <f>MODEL_DATA!B236</f>
        <v>230</v>
      </c>
      <c r="EC239" s="84">
        <f>MODEL_DATA!C236</f>
        <v>0</v>
      </c>
      <c r="ED239" s="84">
        <f>MODEL_DATA!D236</f>
        <v>0</v>
      </c>
      <c r="EE239" s="84">
        <f>MODEL_DATA!E236</f>
        <v>0</v>
      </c>
      <c r="EF239" s="84">
        <f>MODEL_DATA!F236</f>
        <v>0</v>
      </c>
      <c r="EG239" s="84">
        <f>MODEL_DATA!G236</f>
        <v>0</v>
      </c>
      <c r="EH239" s="84">
        <f>MODEL_DATA!H236</f>
        <v>0</v>
      </c>
      <c r="EI239" s="84">
        <f>MODEL_DATA!I236</f>
        <v>0</v>
      </c>
      <c r="EJ239" s="99">
        <f>MODEL_DATA!J236</f>
        <v>0</v>
      </c>
      <c r="EK239" s="84">
        <f>MODEL_DATA!K236</f>
        <v>0</v>
      </c>
      <c r="EL239" s="84">
        <f>MODEL_DATA!L236</f>
        <v>0</v>
      </c>
      <c r="EM239" s="99">
        <f>MODEL_DATA!M236</f>
        <v>0</v>
      </c>
      <c r="EN239" s="84">
        <f>MODEL_DATA!N236</f>
        <v>0</v>
      </c>
      <c r="EO239" s="84">
        <f>MODEL_DATA!O236</f>
        <v>0</v>
      </c>
      <c r="EP239" s="84">
        <f>MODEL_DATA!P236</f>
        <v>0</v>
      </c>
      <c r="EQ239" s="84">
        <f>MODEL_DATA!Q236</f>
        <v>0</v>
      </c>
      <c r="ER239" s="84">
        <f>MODEL_DATA!R236</f>
        <v>0</v>
      </c>
      <c r="ES239" s="84">
        <f>MODEL_DATA!S236</f>
        <v>0</v>
      </c>
      <c r="ET239" s="84">
        <f>MODEL_DATA!T236</f>
        <v>0</v>
      </c>
      <c r="EU239" s="99">
        <f>MODEL_DATA!U236</f>
        <v>0</v>
      </c>
      <c r="EV239" s="84">
        <f>MODEL_DATA!V236</f>
        <v>0</v>
      </c>
    </row>
    <row r="240" spans="122:152" x14ac:dyDescent="0.25">
      <c r="DR240" s="31">
        <f t="shared" si="319"/>
        <v>231</v>
      </c>
      <c r="DS240" s="26">
        <f t="shared" si="326"/>
        <v>231.5</v>
      </c>
      <c r="DT240" s="101">
        <f t="shared" si="275"/>
        <v>0</v>
      </c>
      <c r="DU240" s="101">
        <f t="shared" si="276"/>
        <v>0</v>
      </c>
      <c r="DV240" s="101">
        <f t="shared" si="277"/>
        <v>0</v>
      </c>
      <c r="DW240" s="102">
        <f t="shared" si="321"/>
        <v>0</v>
      </c>
      <c r="DX240" s="144"/>
      <c r="DY240" s="101">
        <f t="shared" si="322"/>
        <v>0</v>
      </c>
      <c r="DZ240" s="101">
        <f t="shared" si="323"/>
        <v>0</v>
      </c>
      <c r="EB240" s="84">
        <f>MODEL_DATA!B237</f>
        <v>231</v>
      </c>
      <c r="EC240" s="84">
        <f>MODEL_DATA!C237</f>
        <v>0</v>
      </c>
      <c r="ED240" s="84">
        <f>MODEL_DATA!D237</f>
        <v>0</v>
      </c>
      <c r="EE240" s="84">
        <f>MODEL_DATA!E237</f>
        <v>0</v>
      </c>
      <c r="EF240" s="84">
        <f>MODEL_DATA!F237</f>
        <v>0</v>
      </c>
      <c r="EG240" s="84">
        <f>MODEL_DATA!G237</f>
        <v>0</v>
      </c>
      <c r="EH240" s="84">
        <f>MODEL_DATA!H237</f>
        <v>0</v>
      </c>
      <c r="EI240" s="84">
        <f>MODEL_DATA!I237</f>
        <v>0</v>
      </c>
      <c r="EJ240" s="99">
        <f>MODEL_DATA!J237</f>
        <v>0</v>
      </c>
      <c r="EK240" s="84">
        <f>MODEL_DATA!K237</f>
        <v>0</v>
      </c>
      <c r="EL240" s="84">
        <f>MODEL_DATA!L237</f>
        <v>0</v>
      </c>
      <c r="EM240" s="99">
        <f>MODEL_DATA!M237</f>
        <v>0</v>
      </c>
      <c r="EN240" s="84">
        <f>MODEL_DATA!N237</f>
        <v>0</v>
      </c>
      <c r="EO240" s="84">
        <f>MODEL_DATA!O237</f>
        <v>0</v>
      </c>
      <c r="EP240" s="84">
        <f>MODEL_DATA!P237</f>
        <v>0</v>
      </c>
      <c r="EQ240" s="84">
        <f>MODEL_DATA!Q237</f>
        <v>0</v>
      </c>
      <c r="ER240" s="84">
        <f>MODEL_DATA!R237</f>
        <v>0</v>
      </c>
      <c r="ES240" s="84">
        <f>MODEL_DATA!S237</f>
        <v>0</v>
      </c>
      <c r="ET240" s="84">
        <f>MODEL_DATA!T237</f>
        <v>0</v>
      </c>
      <c r="EU240" s="99">
        <f>MODEL_DATA!U237</f>
        <v>0</v>
      </c>
      <c r="EV240" s="84">
        <f>MODEL_DATA!V237</f>
        <v>0</v>
      </c>
    </row>
    <row r="241" spans="122:152" x14ac:dyDescent="0.25">
      <c r="DR241" s="31">
        <f t="shared" si="319"/>
        <v>232</v>
      </c>
      <c r="DS241" s="26">
        <f t="shared" si="326"/>
        <v>232.5</v>
      </c>
      <c r="DT241" s="101">
        <f t="shared" si="275"/>
        <v>0</v>
      </c>
      <c r="DU241" s="101">
        <f t="shared" si="276"/>
        <v>0</v>
      </c>
      <c r="DV241" s="101">
        <f t="shared" si="277"/>
        <v>0</v>
      </c>
      <c r="DW241" s="102">
        <f t="shared" si="321"/>
        <v>0</v>
      </c>
      <c r="DX241" s="144"/>
      <c r="DY241" s="101">
        <f t="shared" si="322"/>
        <v>0</v>
      </c>
      <c r="DZ241" s="101">
        <f t="shared" si="323"/>
        <v>0</v>
      </c>
      <c r="EB241" s="84">
        <f>MODEL_DATA!B238</f>
        <v>232</v>
      </c>
      <c r="EC241" s="84">
        <f>MODEL_DATA!C238</f>
        <v>0</v>
      </c>
      <c r="ED241" s="84">
        <f>MODEL_DATA!D238</f>
        <v>0</v>
      </c>
      <c r="EE241" s="84">
        <f>MODEL_DATA!E238</f>
        <v>0</v>
      </c>
      <c r="EF241" s="84">
        <f>MODEL_DATA!F238</f>
        <v>0</v>
      </c>
      <c r="EG241" s="84">
        <f>MODEL_DATA!G238</f>
        <v>0</v>
      </c>
      <c r="EH241" s="84">
        <f>MODEL_DATA!H238</f>
        <v>0</v>
      </c>
      <c r="EI241" s="84">
        <f>MODEL_DATA!I238</f>
        <v>0</v>
      </c>
      <c r="EJ241" s="99">
        <f>MODEL_DATA!J238</f>
        <v>0</v>
      </c>
      <c r="EK241" s="84">
        <f>MODEL_DATA!K238</f>
        <v>0</v>
      </c>
      <c r="EL241" s="84">
        <f>MODEL_DATA!L238</f>
        <v>0</v>
      </c>
      <c r="EM241" s="99">
        <f>MODEL_DATA!M238</f>
        <v>0</v>
      </c>
      <c r="EN241" s="84">
        <f>MODEL_DATA!N238</f>
        <v>0</v>
      </c>
      <c r="EO241" s="84">
        <f>MODEL_DATA!O238</f>
        <v>0</v>
      </c>
      <c r="EP241" s="84">
        <f>MODEL_DATA!P238</f>
        <v>0</v>
      </c>
      <c r="EQ241" s="84">
        <f>MODEL_DATA!Q238</f>
        <v>0</v>
      </c>
      <c r="ER241" s="84">
        <f>MODEL_DATA!R238</f>
        <v>0</v>
      </c>
      <c r="ES241" s="84">
        <f>MODEL_DATA!S238</f>
        <v>0</v>
      </c>
      <c r="ET241" s="84">
        <f>MODEL_DATA!T238</f>
        <v>0</v>
      </c>
      <c r="EU241" s="99">
        <f>MODEL_DATA!U238</f>
        <v>0</v>
      </c>
      <c r="EV241" s="84">
        <f>MODEL_DATA!V238</f>
        <v>0</v>
      </c>
    </row>
    <row r="242" spans="122:152" x14ac:dyDescent="0.25">
      <c r="DR242" s="31">
        <f t="shared" si="319"/>
        <v>233</v>
      </c>
      <c r="DS242" s="26">
        <f t="shared" si="326"/>
        <v>233.5</v>
      </c>
      <c r="DT242" s="101">
        <f t="shared" si="275"/>
        <v>0</v>
      </c>
      <c r="DU242" s="101">
        <f t="shared" si="276"/>
        <v>0</v>
      </c>
      <c r="DV242" s="101">
        <f t="shared" si="277"/>
        <v>0</v>
      </c>
      <c r="DW242" s="102">
        <f t="shared" si="321"/>
        <v>0</v>
      </c>
      <c r="DX242" s="144"/>
      <c r="DY242" s="101">
        <f t="shared" si="322"/>
        <v>0</v>
      </c>
      <c r="DZ242" s="101">
        <f t="shared" si="323"/>
        <v>0</v>
      </c>
      <c r="EB242" s="84">
        <f>MODEL_DATA!B239</f>
        <v>233</v>
      </c>
      <c r="EC242" s="84">
        <f>MODEL_DATA!C239</f>
        <v>0</v>
      </c>
      <c r="ED242" s="84">
        <f>MODEL_DATA!D239</f>
        <v>0</v>
      </c>
      <c r="EE242" s="84">
        <f>MODEL_DATA!E239</f>
        <v>0</v>
      </c>
      <c r="EF242" s="84">
        <f>MODEL_DATA!F239</f>
        <v>0</v>
      </c>
      <c r="EG242" s="84">
        <f>MODEL_DATA!G239</f>
        <v>0</v>
      </c>
      <c r="EH242" s="84">
        <f>MODEL_DATA!H239</f>
        <v>0</v>
      </c>
      <c r="EI242" s="84">
        <f>MODEL_DATA!I239</f>
        <v>0</v>
      </c>
      <c r="EJ242" s="99">
        <f>MODEL_DATA!J239</f>
        <v>0</v>
      </c>
      <c r="EK242" s="84">
        <f>MODEL_DATA!K239</f>
        <v>0</v>
      </c>
      <c r="EL242" s="84">
        <f>MODEL_DATA!L239</f>
        <v>0</v>
      </c>
      <c r="EM242" s="99">
        <f>MODEL_DATA!M239</f>
        <v>0</v>
      </c>
      <c r="EN242" s="84">
        <f>MODEL_DATA!N239</f>
        <v>0</v>
      </c>
      <c r="EO242" s="84">
        <f>MODEL_DATA!O239</f>
        <v>0</v>
      </c>
      <c r="EP242" s="84">
        <f>MODEL_DATA!P239</f>
        <v>0</v>
      </c>
      <c r="EQ242" s="84">
        <f>MODEL_DATA!Q239</f>
        <v>0</v>
      </c>
      <c r="ER242" s="84">
        <f>MODEL_DATA!R239</f>
        <v>0</v>
      </c>
      <c r="ES242" s="84">
        <f>MODEL_DATA!S239</f>
        <v>0</v>
      </c>
      <c r="ET242" s="84">
        <f>MODEL_DATA!T239</f>
        <v>0</v>
      </c>
      <c r="EU242" s="99">
        <f>MODEL_DATA!U239</f>
        <v>0</v>
      </c>
      <c r="EV242" s="84">
        <f>MODEL_DATA!V239</f>
        <v>0</v>
      </c>
    </row>
    <row r="243" spans="122:152" x14ac:dyDescent="0.25">
      <c r="DR243" s="31">
        <f t="shared" si="319"/>
        <v>234</v>
      </c>
      <c r="DS243" s="26">
        <f t="shared" si="326"/>
        <v>234.5</v>
      </c>
      <c r="DT243" s="101">
        <f t="shared" si="275"/>
        <v>0</v>
      </c>
      <c r="DU243" s="101">
        <f t="shared" si="276"/>
        <v>0</v>
      </c>
      <c r="DV243" s="101">
        <f t="shared" si="277"/>
        <v>0</v>
      </c>
      <c r="DW243" s="102">
        <f t="shared" si="321"/>
        <v>0</v>
      </c>
      <c r="DX243" s="144"/>
      <c r="DY243" s="101">
        <f t="shared" si="322"/>
        <v>0</v>
      </c>
      <c r="DZ243" s="101">
        <f t="shared" si="323"/>
        <v>0</v>
      </c>
      <c r="EB243" s="84">
        <f>MODEL_DATA!B240</f>
        <v>234</v>
      </c>
      <c r="EC243" s="84">
        <f>MODEL_DATA!C240</f>
        <v>0</v>
      </c>
      <c r="ED243" s="84">
        <f>MODEL_DATA!D240</f>
        <v>0</v>
      </c>
      <c r="EE243" s="84">
        <f>MODEL_DATA!E240</f>
        <v>0</v>
      </c>
      <c r="EF243" s="84">
        <f>MODEL_DATA!F240</f>
        <v>0</v>
      </c>
      <c r="EG243" s="84">
        <f>MODEL_DATA!G240</f>
        <v>0</v>
      </c>
      <c r="EH243" s="84">
        <f>MODEL_DATA!H240</f>
        <v>0</v>
      </c>
      <c r="EI243" s="84">
        <f>MODEL_DATA!I240</f>
        <v>0</v>
      </c>
      <c r="EJ243" s="99">
        <f>MODEL_DATA!J240</f>
        <v>0</v>
      </c>
      <c r="EK243" s="84">
        <f>MODEL_DATA!K240</f>
        <v>0</v>
      </c>
      <c r="EL243" s="84">
        <f>MODEL_DATA!L240</f>
        <v>0</v>
      </c>
      <c r="EM243" s="99">
        <f>MODEL_DATA!M240</f>
        <v>0</v>
      </c>
      <c r="EN243" s="84">
        <f>MODEL_DATA!N240</f>
        <v>0</v>
      </c>
      <c r="EO243" s="84">
        <f>MODEL_DATA!O240</f>
        <v>0</v>
      </c>
      <c r="EP243" s="84">
        <f>MODEL_DATA!P240</f>
        <v>0</v>
      </c>
      <c r="EQ243" s="84">
        <f>MODEL_DATA!Q240</f>
        <v>0</v>
      </c>
      <c r="ER243" s="84">
        <f>MODEL_DATA!R240</f>
        <v>0</v>
      </c>
      <c r="ES243" s="84">
        <f>MODEL_DATA!S240</f>
        <v>0</v>
      </c>
      <c r="ET243" s="84">
        <f>MODEL_DATA!T240</f>
        <v>0</v>
      </c>
      <c r="EU243" s="99">
        <f>MODEL_DATA!U240</f>
        <v>0</v>
      </c>
      <c r="EV243" s="84">
        <f>MODEL_DATA!V240</f>
        <v>0</v>
      </c>
    </row>
    <row r="244" spans="122:152" x14ac:dyDescent="0.25">
      <c r="DR244" s="31">
        <f t="shared" si="319"/>
        <v>235</v>
      </c>
      <c r="DS244" s="26">
        <f t="shared" si="326"/>
        <v>235.5</v>
      </c>
      <c r="DT244" s="101">
        <f t="shared" si="275"/>
        <v>0</v>
      </c>
      <c r="DU244" s="101">
        <f t="shared" si="276"/>
        <v>0</v>
      </c>
      <c r="DV244" s="101">
        <f t="shared" si="277"/>
        <v>0</v>
      </c>
      <c r="DW244" s="102">
        <f t="shared" si="321"/>
        <v>0</v>
      </c>
      <c r="DX244" s="144"/>
      <c r="DY244" s="101">
        <f t="shared" si="322"/>
        <v>0</v>
      </c>
      <c r="DZ244" s="101">
        <f t="shared" si="323"/>
        <v>0</v>
      </c>
      <c r="EB244" s="84">
        <f>MODEL_DATA!B241</f>
        <v>235</v>
      </c>
      <c r="EC244" s="84">
        <f>MODEL_DATA!C241</f>
        <v>0</v>
      </c>
      <c r="ED244" s="84">
        <f>MODEL_DATA!D241</f>
        <v>0</v>
      </c>
      <c r="EE244" s="84">
        <f>MODEL_DATA!E241</f>
        <v>0</v>
      </c>
      <c r="EF244" s="84">
        <f>MODEL_DATA!F241</f>
        <v>0</v>
      </c>
      <c r="EG244" s="84">
        <f>MODEL_DATA!G241</f>
        <v>0</v>
      </c>
      <c r="EH244" s="84">
        <f>MODEL_DATA!H241</f>
        <v>0</v>
      </c>
      <c r="EI244" s="84">
        <f>MODEL_DATA!I241</f>
        <v>0</v>
      </c>
      <c r="EJ244" s="99">
        <f>MODEL_DATA!J241</f>
        <v>0</v>
      </c>
      <c r="EK244" s="84">
        <f>MODEL_DATA!K241</f>
        <v>0</v>
      </c>
      <c r="EL244" s="84">
        <f>MODEL_DATA!L241</f>
        <v>0</v>
      </c>
      <c r="EM244" s="99">
        <f>MODEL_DATA!M241</f>
        <v>0</v>
      </c>
      <c r="EN244" s="84">
        <f>MODEL_DATA!N241</f>
        <v>0</v>
      </c>
      <c r="EO244" s="84">
        <f>MODEL_DATA!O241</f>
        <v>0</v>
      </c>
      <c r="EP244" s="84">
        <f>MODEL_DATA!P241</f>
        <v>0</v>
      </c>
      <c r="EQ244" s="84">
        <f>MODEL_DATA!Q241</f>
        <v>0</v>
      </c>
      <c r="ER244" s="84">
        <f>MODEL_DATA!R241</f>
        <v>0</v>
      </c>
      <c r="ES244" s="84">
        <f>MODEL_DATA!S241</f>
        <v>0</v>
      </c>
      <c r="ET244" s="84">
        <f>MODEL_DATA!T241</f>
        <v>0</v>
      </c>
      <c r="EU244" s="99">
        <f>MODEL_DATA!U241</f>
        <v>0</v>
      </c>
      <c r="EV244" s="84">
        <f>MODEL_DATA!V241</f>
        <v>0</v>
      </c>
    </row>
    <row r="245" spans="122:152" x14ac:dyDescent="0.25">
      <c r="DR245" s="31">
        <f t="shared" si="319"/>
        <v>236</v>
      </c>
      <c r="DS245" s="26">
        <f t="shared" si="326"/>
        <v>236.5</v>
      </c>
      <c r="DT245" s="101">
        <f t="shared" si="275"/>
        <v>0</v>
      </c>
      <c r="DU245" s="101">
        <f t="shared" si="276"/>
        <v>0</v>
      </c>
      <c r="DV245" s="101">
        <f t="shared" si="277"/>
        <v>0</v>
      </c>
      <c r="DW245" s="102">
        <f t="shared" si="321"/>
        <v>0</v>
      </c>
      <c r="DX245" s="144"/>
      <c r="DY245" s="101">
        <f t="shared" si="322"/>
        <v>0</v>
      </c>
      <c r="DZ245" s="101">
        <f t="shared" si="323"/>
        <v>0</v>
      </c>
      <c r="EB245" s="84">
        <f>MODEL_DATA!B242</f>
        <v>236</v>
      </c>
      <c r="EC245" s="84">
        <f>MODEL_DATA!C242</f>
        <v>0</v>
      </c>
      <c r="ED245" s="84">
        <f>MODEL_DATA!D242</f>
        <v>0</v>
      </c>
      <c r="EE245" s="84">
        <f>MODEL_DATA!E242</f>
        <v>0</v>
      </c>
      <c r="EF245" s="84">
        <f>MODEL_DATA!F242</f>
        <v>0</v>
      </c>
      <c r="EG245" s="84">
        <f>MODEL_DATA!G242</f>
        <v>0</v>
      </c>
      <c r="EH245" s="84">
        <f>MODEL_DATA!H242</f>
        <v>0</v>
      </c>
      <c r="EI245" s="84">
        <f>MODEL_DATA!I242</f>
        <v>0</v>
      </c>
      <c r="EJ245" s="99">
        <f>MODEL_DATA!J242</f>
        <v>0</v>
      </c>
      <c r="EK245" s="84">
        <f>MODEL_DATA!K242</f>
        <v>0</v>
      </c>
      <c r="EL245" s="84">
        <f>MODEL_DATA!L242</f>
        <v>0</v>
      </c>
      <c r="EM245" s="99">
        <f>MODEL_DATA!M242</f>
        <v>0</v>
      </c>
      <c r="EN245" s="84">
        <f>MODEL_DATA!N242</f>
        <v>0</v>
      </c>
      <c r="EO245" s="84">
        <f>MODEL_DATA!O242</f>
        <v>0</v>
      </c>
      <c r="EP245" s="84">
        <f>MODEL_DATA!P242</f>
        <v>0</v>
      </c>
      <c r="EQ245" s="84">
        <f>MODEL_DATA!Q242</f>
        <v>0</v>
      </c>
      <c r="ER245" s="84">
        <f>MODEL_DATA!R242</f>
        <v>0</v>
      </c>
      <c r="ES245" s="84">
        <f>MODEL_DATA!S242</f>
        <v>0</v>
      </c>
      <c r="ET245" s="84">
        <f>MODEL_DATA!T242</f>
        <v>0</v>
      </c>
      <c r="EU245" s="99">
        <f>MODEL_DATA!U242</f>
        <v>0</v>
      </c>
      <c r="EV245" s="84">
        <f>MODEL_DATA!V242</f>
        <v>0</v>
      </c>
    </row>
    <row r="246" spans="122:152" x14ac:dyDescent="0.25">
      <c r="DR246" s="31">
        <f t="shared" si="319"/>
        <v>237</v>
      </c>
      <c r="DS246" s="26">
        <f t="shared" si="326"/>
        <v>237.5</v>
      </c>
      <c r="DT246" s="101">
        <f t="shared" si="275"/>
        <v>0</v>
      </c>
      <c r="DU246" s="101">
        <f t="shared" si="276"/>
        <v>0</v>
      </c>
      <c r="DV246" s="101">
        <f t="shared" si="277"/>
        <v>0</v>
      </c>
      <c r="DW246" s="102">
        <f t="shared" si="321"/>
        <v>0</v>
      </c>
      <c r="DX246" s="144"/>
      <c r="DY246" s="101">
        <f t="shared" si="322"/>
        <v>0</v>
      </c>
      <c r="DZ246" s="101">
        <f t="shared" si="323"/>
        <v>0</v>
      </c>
      <c r="EB246" s="84">
        <f>MODEL_DATA!B243</f>
        <v>237</v>
      </c>
      <c r="EC246" s="84">
        <f>MODEL_DATA!C243</f>
        <v>0</v>
      </c>
      <c r="ED246" s="84">
        <f>MODEL_DATA!D243</f>
        <v>0</v>
      </c>
      <c r="EE246" s="84">
        <f>MODEL_DATA!E243</f>
        <v>0</v>
      </c>
      <c r="EF246" s="84">
        <f>MODEL_DATA!F243</f>
        <v>0</v>
      </c>
      <c r="EG246" s="84">
        <f>MODEL_DATA!G243</f>
        <v>0</v>
      </c>
      <c r="EH246" s="84">
        <f>MODEL_DATA!H243</f>
        <v>0</v>
      </c>
      <c r="EI246" s="84">
        <f>MODEL_DATA!I243</f>
        <v>0</v>
      </c>
      <c r="EJ246" s="99">
        <f>MODEL_DATA!J243</f>
        <v>0</v>
      </c>
      <c r="EK246" s="84">
        <f>MODEL_DATA!K243</f>
        <v>0</v>
      </c>
      <c r="EL246" s="84">
        <f>MODEL_DATA!L243</f>
        <v>0</v>
      </c>
      <c r="EM246" s="99">
        <f>MODEL_DATA!M243</f>
        <v>0</v>
      </c>
      <c r="EN246" s="84">
        <f>MODEL_DATA!N243</f>
        <v>0</v>
      </c>
      <c r="EO246" s="84">
        <f>MODEL_DATA!O243</f>
        <v>0</v>
      </c>
      <c r="EP246" s="84">
        <f>MODEL_DATA!P243</f>
        <v>0</v>
      </c>
      <c r="EQ246" s="84">
        <f>MODEL_DATA!Q243</f>
        <v>0</v>
      </c>
      <c r="ER246" s="84">
        <f>MODEL_DATA!R243</f>
        <v>0</v>
      </c>
      <c r="ES246" s="84">
        <f>MODEL_DATA!S243</f>
        <v>0</v>
      </c>
      <c r="ET246" s="84">
        <f>MODEL_DATA!T243</f>
        <v>0</v>
      </c>
      <c r="EU246" s="99">
        <f>MODEL_DATA!U243</f>
        <v>0</v>
      </c>
      <c r="EV246" s="84">
        <f>MODEL_DATA!V243</f>
        <v>0</v>
      </c>
    </row>
    <row r="247" spans="122:152" x14ac:dyDescent="0.25">
      <c r="DR247" s="31">
        <f t="shared" si="319"/>
        <v>238</v>
      </c>
      <c r="DS247" s="26">
        <f t="shared" si="326"/>
        <v>238.5</v>
      </c>
      <c r="DT247" s="101">
        <f t="shared" si="275"/>
        <v>0</v>
      </c>
      <c r="DU247" s="101">
        <f t="shared" si="276"/>
        <v>0</v>
      </c>
      <c r="DV247" s="101">
        <f t="shared" si="277"/>
        <v>0</v>
      </c>
      <c r="DW247" s="102">
        <f t="shared" si="321"/>
        <v>0</v>
      </c>
      <c r="DX247" s="144"/>
      <c r="DY247" s="101">
        <f t="shared" si="322"/>
        <v>0</v>
      </c>
      <c r="DZ247" s="101">
        <f t="shared" si="323"/>
        <v>0</v>
      </c>
      <c r="EB247" s="84">
        <f>MODEL_DATA!B244</f>
        <v>238</v>
      </c>
      <c r="EC247" s="84">
        <f>MODEL_DATA!C244</f>
        <v>0</v>
      </c>
      <c r="ED247" s="84">
        <f>MODEL_DATA!D244</f>
        <v>0</v>
      </c>
      <c r="EE247" s="84">
        <f>MODEL_DATA!E244</f>
        <v>0</v>
      </c>
      <c r="EF247" s="84">
        <f>MODEL_DATA!F244</f>
        <v>0</v>
      </c>
      <c r="EG247" s="84">
        <f>MODEL_DATA!G244</f>
        <v>0</v>
      </c>
      <c r="EH247" s="84">
        <f>MODEL_DATA!H244</f>
        <v>0</v>
      </c>
      <c r="EI247" s="84">
        <f>MODEL_DATA!I244</f>
        <v>0</v>
      </c>
      <c r="EJ247" s="99">
        <f>MODEL_DATA!J244</f>
        <v>0</v>
      </c>
      <c r="EK247" s="84">
        <f>MODEL_DATA!K244</f>
        <v>0</v>
      </c>
      <c r="EL247" s="84">
        <f>MODEL_DATA!L244</f>
        <v>0</v>
      </c>
      <c r="EM247" s="99">
        <f>MODEL_DATA!M244</f>
        <v>0</v>
      </c>
      <c r="EN247" s="84">
        <f>MODEL_DATA!N244</f>
        <v>0</v>
      </c>
      <c r="EO247" s="84">
        <f>MODEL_DATA!O244</f>
        <v>0</v>
      </c>
      <c r="EP247" s="84">
        <f>MODEL_DATA!P244</f>
        <v>0</v>
      </c>
      <c r="EQ247" s="84">
        <f>MODEL_DATA!Q244</f>
        <v>0</v>
      </c>
      <c r="ER247" s="84">
        <f>MODEL_DATA!R244</f>
        <v>0</v>
      </c>
      <c r="ES247" s="84">
        <f>MODEL_DATA!S244</f>
        <v>0</v>
      </c>
      <c r="ET247" s="84">
        <f>MODEL_DATA!T244</f>
        <v>0</v>
      </c>
      <c r="EU247" s="99">
        <f>MODEL_DATA!U244</f>
        <v>0</v>
      </c>
      <c r="EV247" s="84">
        <f>MODEL_DATA!V244</f>
        <v>0</v>
      </c>
    </row>
    <row r="248" spans="122:152" x14ac:dyDescent="0.25">
      <c r="DR248" s="31">
        <f t="shared" si="319"/>
        <v>239</v>
      </c>
      <c r="DS248" s="26">
        <f t="shared" si="326"/>
        <v>239.5</v>
      </c>
      <c r="DT248" s="101">
        <f t="shared" si="275"/>
        <v>0</v>
      </c>
      <c r="DU248" s="101">
        <f t="shared" si="276"/>
        <v>0</v>
      </c>
      <c r="DV248" s="101">
        <f t="shared" si="277"/>
        <v>0</v>
      </c>
      <c r="DW248" s="102">
        <f t="shared" si="321"/>
        <v>0</v>
      </c>
      <c r="DX248" s="144"/>
      <c r="DY248" s="101">
        <f t="shared" si="322"/>
        <v>0</v>
      </c>
      <c r="DZ248" s="101">
        <f t="shared" si="323"/>
        <v>0</v>
      </c>
      <c r="EB248" s="84">
        <f>MODEL_DATA!B245</f>
        <v>239</v>
      </c>
      <c r="EC248" s="84">
        <f>MODEL_DATA!C245</f>
        <v>0</v>
      </c>
      <c r="ED248" s="84">
        <f>MODEL_DATA!D245</f>
        <v>0</v>
      </c>
      <c r="EE248" s="84">
        <f>MODEL_DATA!E245</f>
        <v>0</v>
      </c>
      <c r="EF248" s="84">
        <f>MODEL_DATA!F245</f>
        <v>0</v>
      </c>
      <c r="EG248" s="84">
        <f>MODEL_DATA!G245</f>
        <v>0</v>
      </c>
      <c r="EH248" s="84">
        <f>MODEL_DATA!H245</f>
        <v>0</v>
      </c>
      <c r="EI248" s="84">
        <f>MODEL_DATA!I245</f>
        <v>0</v>
      </c>
      <c r="EJ248" s="99">
        <f>MODEL_DATA!J245</f>
        <v>0</v>
      </c>
      <c r="EK248" s="84">
        <f>MODEL_DATA!K245</f>
        <v>0</v>
      </c>
      <c r="EL248" s="84">
        <f>MODEL_DATA!L245</f>
        <v>0</v>
      </c>
      <c r="EM248" s="99">
        <f>MODEL_DATA!M245</f>
        <v>0</v>
      </c>
      <c r="EN248" s="84">
        <f>MODEL_DATA!N245</f>
        <v>0</v>
      </c>
      <c r="EO248" s="84">
        <f>MODEL_DATA!O245</f>
        <v>0</v>
      </c>
      <c r="EP248" s="84">
        <f>MODEL_DATA!P245</f>
        <v>0</v>
      </c>
      <c r="EQ248" s="84">
        <f>MODEL_DATA!Q245</f>
        <v>0</v>
      </c>
      <c r="ER248" s="84">
        <f>MODEL_DATA!R245</f>
        <v>0</v>
      </c>
      <c r="ES248" s="84">
        <f>MODEL_DATA!S245</f>
        <v>0</v>
      </c>
      <c r="ET248" s="84">
        <f>MODEL_DATA!T245</f>
        <v>0</v>
      </c>
      <c r="EU248" s="99">
        <f>MODEL_DATA!U245</f>
        <v>0</v>
      </c>
      <c r="EV248" s="84">
        <f>MODEL_DATA!V245</f>
        <v>0</v>
      </c>
    </row>
    <row r="249" spans="122:152" x14ac:dyDescent="0.25">
      <c r="DR249" s="31">
        <f t="shared" si="319"/>
        <v>240</v>
      </c>
      <c r="DS249" s="26">
        <f t="shared" si="326"/>
        <v>240.5</v>
      </c>
      <c r="DT249" s="101">
        <f t="shared" si="275"/>
        <v>0</v>
      </c>
      <c r="DU249" s="101">
        <f t="shared" si="276"/>
        <v>0</v>
      </c>
      <c r="DV249" s="101">
        <f t="shared" si="277"/>
        <v>0</v>
      </c>
      <c r="DW249" s="102">
        <f t="shared" si="321"/>
        <v>0</v>
      </c>
      <c r="DX249" s="144"/>
      <c r="DY249" s="101">
        <f t="shared" si="322"/>
        <v>0</v>
      </c>
      <c r="DZ249" s="101">
        <f t="shared" si="323"/>
        <v>0</v>
      </c>
      <c r="EB249" s="84">
        <f>MODEL_DATA!B246</f>
        <v>240</v>
      </c>
      <c r="EC249" s="84">
        <f>MODEL_DATA!C246</f>
        <v>0</v>
      </c>
      <c r="ED249" s="84">
        <f>MODEL_DATA!D246</f>
        <v>0</v>
      </c>
      <c r="EE249" s="84">
        <f>MODEL_DATA!E246</f>
        <v>0</v>
      </c>
      <c r="EF249" s="84">
        <f>MODEL_DATA!F246</f>
        <v>0</v>
      </c>
      <c r="EG249" s="84">
        <f>MODEL_DATA!G246</f>
        <v>0</v>
      </c>
      <c r="EH249" s="84">
        <f>MODEL_DATA!H246</f>
        <v>0</v>
      </c>
      <c r="EI249" s="84">
        <f>MODEL_DATA!I246</f>
        <v>0</v>
      </c>
      <c r="EJ249" s="99">
        <f>MODEL_DATA!J246</f>
        <v>0</v>
      </c>
      <c r="EK249" s="84">
        <f>MODEL_DATA!K246</f>
        <v>0</v>
      </c>
      <c r="EL249" s="84">
        <f>MODEL_DATA!L246</f>
        <v>0</v>
      </c>
      <c r="EM249" s="99">
        <f>MODEL_DATA!M246</f>
        <v>0</v>
      </c>
      <c r="EN249" s="84">
        <f>MODEL_DATA!N246</f>
        <v>0</v>
      </c>
      <c r="EO249" s="84">
        <f>MODEL_DATA!O246</f>
        <v>0</v>
      </c>
      <c r="EP249" s="84">
        <f>MODEL_DATA!P246</f>
        <v>0</v>
      </c>
      <c r="EQ249" s="84">
        <f>MODEL_DATA!Q246</f>
        <v>0</v>
      </c>
      <c r="ER249" s="84">
        <f>MODEL_DATA!R246</f>
        <v>0</v>
      </c>
      <c r="ES249" s="84">
        <f>MODEL_DATA!S246</f>
        <v>0</v>
      </c>
      <c r="ET249" s="84">
        <f>MODEL_DATA!T246</f>
        <v>0</v>
      </c>
      <c r="EU249" s="99">
        <f>MODEL_DATA!U246</f>
        <v>0</v>
      </c>
      <c r="EV249" s="84">
        <f>MODEL_DATA!V246</f>
        <v>0</v>
      </c>
    </row>
    <row r="250" spans="122:152" x14ac:dyDescent="0.25">
      <c r="DR250" s="31">
        <f t="shared" si="319"/>
        <v>241</v>
      </c>
      <c r="DS250" s="26">
        <f t="shared" si="326"/>
        <v>241.5</v>
      </c>
      <c r="DT250" s="101">
        <f t="shared" si="275"/>
        <v>0</v>
      </c>
      <c r="DU250" s="101">
        <f t="shared" si="276"/>
        <v>0</v>
      </c>
      <c r="DV250" s="101">
        <f t="shared" si="277"/>
        <v>0</v>
      </c>
      <c r="DW250" s="102">
        <f t="shared" si="321"/>
        <v>0</v>
      </c>
      <c r="DX250" s="144"/>
      <c r="DY250" s="101">
        <f t="shared" si="322"/>
        <v>0</v>
      </c>
      <c r="DZ250" s="101">
        <f t="shared" si="323"/>
        <v>0</v>
      </c>
      <c r="EB250" s="84">
        <f>MODEL_DATA!B247</f>
        <v>241</v>
      </c>
      <c r="EC250" s="84">
        <f>MODEL_DATA!C247</f>
        <v>0</v>
      </c>
      <c r="ED250" s="84">
        <f>MODEL_DATA!D247</f>
        <v>0</v>
      </c>
      <c r="EE250" s="84">
        <f>MODEL_DATA!E247</f>
        <v>0</v>
      </c>
      <c r="EF250" s="84">
        <f>MODEL_DATA!F247</f>
        <v>0</v>
      </c>
      <c r="EG250" s="84">
        <f>MODEL_DATA!G247</f>
        <v>0</v>
      </c>
      <c r="EH250" s="84">
        <f>MODEL_DATA!H247</f>
        <v>0</v>
      </c>
      <c r="EI250" s="84">
        <f>MODEL_DATA!I247</f>
        <v>0</v>
      </c>
      <c r="EJ250" s="99">
        <f>MODEL_DATA!J247</f>
        <v>0</v>
      </c>
      <c r="EK250" s="84">
        <f>MODEL_DATA!K247</f>
        <v>0</v>
      </c>
      <c r="EL250" s="84">
        <f>MODEL_DATA!L247</f>
        <v>0</v>
      </c>
      <c r="EM250" s="99">
        <f>MODEL_DATA!M247</f>
        <v>0</v>
      </c>
      <c r="EN250" s="84">
        <f>MODEL_DATA!N247</f>
        <v>0</v>
      </c>
      <c r="EO250" s="84">
        <f>MODEL_DATA!O247</f>
        <v>0</v>
      </c>
      <c r="EP250" s="84">
        <f>MODEL_DATA!P247</f>
        <v>0</v>
      </c>
      <c r="EQ250" s="84">
        <f>MODEL_DATA!Q247</f>
        <v>0</v>
      </c>
      <c r="ER250" s="84">
        <f>MODEL_DATA!R247</f>
        <v>0</v>
      </c>
      <c r="ES250" s="84">
        <f>MODEL_DATA!S247</f>
        <v>0</v>
      </c>
      <c r="ET250" s="84">
        <f>MODEL_DATA!T247</f>
        <v>0</v>
      </c>
      <c r="EU250" s="99">
        <f>MODEL_DATA!U247</f>
        <v>0</v>
      </c>
      <c r="EV250" s="84">
        <f>MODEL_DATA!V247</f>
        <v>0</v>
      </c>
    </row>
    <row r="251" spans="122:152" x14ac:dyDescent="0.25">
      <c r="DR251" s="31">
        <f t="shared" si="319"/>
        <v>242</v>
      </c>
      <c r="DS251" s="26">
        <f t="shared" si="326"/>
        <v>242.5</v>
      </c>
      <c r="DT251" s="101">
        <f t="shared" si="275"/>
        <v>0</v>
      </c>
      <c r="DU251" s="101">
        <f t="shared" si="276"/>
        <v>0</v>
      </c>
      <c r="DV251" s="101">
        <f t="shared" si="277"/>
        <v>0</v>
      </c>
      <c r="DW251" s="102">
        <f t="shared" si="321"/>
        <v>0</v>
      </c>
      <c r="DX251" s="144"/>
      <c r="DY251" s="101">
        <f t="shared" si="322"/>
        <v>0</v>
      </c>
      <c r="DZ251" s="101">
        <f t="shared" si="323"/>
        <v>0</v>
      </c>
      <c r="EB251" s="84">
        <f>MODEL_DATA!B248</f>
        <v>242</v>
      </c>
      <c r="EC251" s="84">
        <f>MODEL_DATA!C248</f>
        <v>0</v>
      </c>
      <c r="ED251" s="84">
        <f>MODEL_DATA!D248</f>
        <v>0</v>
      </c>
      <c r="EE251" s="84">
        <f>MODEL_DATA!E248</f>
        <v>0</v>
      </c>
      <c r="EF251" s="84">
        <f>MODEL_DATA!F248</f>
        <v>0</v>
      </c>
      <c r="EG251" s="84">
        <f>MODEL_DATA!G248</f>
        <v>0</v>
      </c>
      <c r="EH251" s="84">
        <f>MODEL_DATA!H248</f>
        <v>0</v>
      </c>
      <c r="EI251" s="84">
        <f>MODEL_DATA!I248</f>
        <v>0</v>
      </c>
      <c r="EJ251" s="99">
        <f>MODEL_DATA!J248</f>
        <v>0</v>
      </c>
      <c r="EK251" s="84">
        <f>MODEL_DATA!K248</f>
        <v>0</v>
      </c>
      <c r="EL251" s="84">
        <f>MODEL_DATA!L248</f>
        <v>0</v>
      </c>
      <c r="EM251" s="99">
        <f>MODEL_DATA!M248</f>
        <v>0</v>
      </c>
      <c r="EN251" s="84">
        <f>MODEL_DATA!N248</f>
        <v>0</v>
      </c>
      <c r="EO251" s="84">
        <f>MODEL_DATA!O248</f>
        <v>0</v>
      </c>
      <c r="EP251" s="84">
        <f>MODEL_DATA!P248</f>
        <v>0</v>
      </c>
      <c r="EQ251" s="84">
        <f>MODEL_DATA!Q248</f>
        <v>0</v>
      </c>
      <c r="ER251" s="84">
        <f>MODEL_DATA!R248</f>
        <v>0</v>
      </c>
      <c r="ES251" s="84">
        <f>MODEL_DATA!S248</f>
        <v>0</v>
      </c>
      <c r="ET251" s="84">
        <f>MODEL_DATA!T248</f>
        <v>0</v>
      </c>
      <c r="EU251" s="99">
        <f>MODEL_DATA!U248</f>
        <v>0</v>
      </c>
      <c r="EV251" s="84">
        <f>MODEL_DATA!V248</f>
        <v>0</v>
      </c>
    </row>
    <row r="252" spans="122:152" x14ac:dyDescent="0.25">
      <c r="DR252" s="31">
        <f t="shared" si="319"/>
        <v>243</v>
      </c>
      <c r="DS252" s="26">
        <f t="shared" si="326"/>
        <v>243.5</v>
      </c>
      <c r="DT252" s="101">
        <f t="shared" si="275"/>
        <v>0</v>
      </c>
      <c r="DU252" s="101">
        <f t="shared" si="276"/>
        <v>0</v>
      </c>
      <c r="DV252" s="101">
        <f t="shared" si="277"/>
        <v>0</v>
      </c>
      <c r="DW252" s="102">
        <f t="shared" si="321"/>
        <v>0</v>
      </c>
      <c r="DX252" s="144"/>
      <c r="DY252" s="101">
        <f t="shared" si="322"/>
        <v>0</v>
      </c>
      <c r="DZ252" s="101">
        <f t="shared" si="323"/>
        <v>0</v>
      </c>
      <c r="EB252" s="84">
        <f>MODEL_DATA!B249</f>
        <v>243</v>
      </c>
      <c r="EC252" s="84">
        <f>MODEL_DATA!C249</f>
        <v>0</v>
      </c>
      <c r="ED252" s="84">
        <f>MODEL_DATA!D249</f>
        <v>0</v>
      </c>
      <c r="EE252" s="84">
        <f>MODEL_DATA!E249</f>
        <v>0</v>
      </c>
      <c r="EF252" s="84">
        <f>MODEL_DATA!F249</f>
        <v>0</v>
      </c>
      <c r="EG252" s="84">
        <f>MODEL_DATA!G249</f>
        <v>0</v>
      </c>
      <c r="EH252" s="84">
        <f>MODEL_DATA!H249</f>
        <v>0</v>
      </c>
      <c r="EI252" s="84">
        <f>MODEL_DATA!I249</f>
        <v>0</v>
      </c>
      <c r="EJ252" s="99">
        <f>MODEL_DATA!J249</f>
        <v>0</v>
      </c>
      <c r="EK252" s="84">
        <f>MODEL_DATA!K249</f>
        <v>0</v>
      </c>
      <c r="EL252" s="84">
        <f>MODEL_DATA!L249</f>
        <v>0</v>
      </c>
      <c r="EM252" s="99">
        <f>MODEL_DATA!M249</f>
        <v>0</v>
      </c>
      <c r="EN252" s="84">
        <f>MODEL_DATA!N249</f>
        <v>0</v>
      </c>
      <c r="EO252" s="84">
        <f>MODEL_DATA!O249</f>
        <v>0</v>
      </c>
      <c r="EP252" s="84">
        <f>MODEL_DATA!P249</f>
        <v>0</v>
      </c>
      <c r="EQ252" s="84">
        <f>MODEL_DATA!Q249</f>
        <v>0</v>
      </c>
      <c r="ER252" s="84">
        <f>MODEL_DATA!R249</f>
        <v>0</v>
      </c>
      <c r="ES252" s="84">
        <f>MODEL_DATA!S249</f>
        <v>0</v>
      </c>
      <c r="ET252" s="84">
        <f>MODEL_DATA!T249</f>
        <v>0</v>
      </c>
      <c r="EU252" s="99">
        <f>MODEL_DATA!U249</f>
        <v>0</v>
      </c>
      <c r="EV252" s="84">
        <f>MODEL_DATA!V249</f>
        <v>0</v>
      </c>
    </row>
    <row r="253" spans="122:152" x14ac:dyDescent="0.25">
      <c r="DR253" s="31">
        <f t="shared" si="319"/>
        <v>244</v>
      </c>
      <c r="DS253" s="26">
        <f t="shared" si="326"/>
        <v>244.5</v>
      </c>
      <c r="DT253" s="101">
        <f t="shared" si="275"/>
        <v>0</v>
      </c>
      <c r="DU253" s="101">
        <f t="shared" si="276"/>
        <v>0</v>
      </c>
      <c r="DV253" s="101">
        <f t="shared" si="277"/>
        <v>0</v>
      </c>
      <c r="DW253" s="102">
        <f t="shared" si="321"/>
        <v>0</v>
      </c>
      <c r="DX253" s="144"/>
      <c r="DY253" s="101">
        <f t="shared" si="322"/>
        <v>0</v>
      </c>
      <c r="DZ253" s="101">
        <f t="shared" si="323"/>
        <v>0</v>
      </c>
      <c r="EB253" s="84">
        <f>MODEL_DATA!B250</f>
        <v>244</v>
      </c>
      <c r="EC253" s="84">
        <f>MODEL_DATA!C250</f>
        <v>0</v>
      </c>
      <c r="ED253" s="84">
        <f>MODEL_DATA!D250</f>
        <v>0</v>
      </c>
      <c r="EE253" s="84">
        <f>MODEL_DATA!E250</f>
        <v>0</v>
      </c>
      <c r="EF253" s="84">
        <f>MODEL_DATA!F250</f>
        <v>0</v>
      </c>
      <c r="EG253" s="84">
        <f>MODEL_DATA!G250</f>
        <v>0</v>
      </c>
      <c r="EH253" s="84">
        <f>MODEL_DATA!H250</f>
        <v>0</v>
      </c>
      <c r="EI253" s="84">
        <f>MODEL_DATA!I250</f>
        <v>0</v>
      </c>
      <c r="EJ253" s="99">
        <f>MODEL_DATA!J250</f>
        <v>0</v>
      </c>
      <c r="EK253" s="84">
        <f>MODEL_DATA!K250</f>
        <v>0</v>
      </c>
      <c r="EL253" s="84">
        <f>MODEL_DATA!L250</f>
        <v>0</v>
      </c>
      <c r="EM253" s="99">
        <f>MODEL_DATA!M250</f>
        <v>0</v>
      </c>
      <c r="EN253" s="84">
        <f>MODEL_DATA!N250</f>
        <v>0</v>
      </c>
      <c r="EO253" s="84">
        <f>MODEL_DATA!O250</f>
        <v>0</v>
      </c>
      <c r="EP253" s="84">
        <f>MODEL_DATA!P250</f>
        <v>0</v>
      </c>
      <c r="EQ253" s="84">
        <f>MODEL_DATA!Q250</f>
        <v>0</v>
      </c>
      <c r="ER253" s="84">
        <f>MODEL_DATA!R250</f>
        <v>0</v>
      </c>
      <c r="ES253" s="84">
        <f>MODEL_DATA!S250</f>
        <v>0</v>
      </c>
      <c r="ET253" s="84">
        <f>MODEL_DATA!T250</f>
        <v>0</v>
      </c>
      <c r="EU253" s="99">
        <f>MODEL_DATA!U250</f>
        <v>0</v>
      </c>
      <c r="EV253" s="84">
        <f>MODEL_DATA!V250</f>
        <v>0</v>
      </c>
    </row>
    <row r="254" spans="122:152" x14ac:dyDescent="0.25">
      <c r="DR254" s="31">
        <f t="shared" si="319"/>
        <v>245</v>
      </c>
      <c r="DS254" s="26">
        <f t="shared" si="326"/>
        <v>245.5</v>
      </c>
      <c r="DT254" s="101">
        <f t="shared" si="275"/>
        <v>0</v>
      </c>
      <c r="DU254" s="101">
        <f t="shared" si="276"/>
        <v>0</v>
      </c>
      <c r="DV254" s="101">
        <f t="shared" si="277"/>
        <v>0</v>
      </c>
      <c r="DW254" s="102">
        <f t="shared" si="321"/>
        <v>0</v>
      </c>
      <c r="DX254" s="144"/>
      <c r="DY254" s="101">
        <f t="shared" si="322"/>
        <v>0</v>
      </c>
      <c r="DZ254" s="101">
        <f t="shared" si="323"/>
        <v>0</v>
      </c>
      <c r="EB254" s="84">
        <f>MODEL_DATA!B251</f>
        <v>245</v>
      </c>
      <c r="EC254" s="84">
        <f>MODEL_DATA!C251</f>
        <v>0</v>
      </c>
      <c r="ED254" s="84">
        <f>MODEL_DATA!D251</f>
        <v>0</v>
      </c>
      <c r="EE254" s="84">
        <f>MODEL_DATA!E251</f>
        <v>0</v>
      </c>
      <c r="EF254" s="84">
        <f>MODEL_DATA!F251</f>
        <v>0</v>
      </c>
      <c r="EG254" s="84">
        <f>MODEL_DATA!G251</f>
        <v>0</v>
      </c>
      <c r="EH254" s="84">
        <f>MODEL_DATA!H251</f>
        <v>0</v>
      </c>
      <c r="EI254" s="84">
        <f>MODEL_DATA!I251</f>
        <v>0</v>
      </c>
      <c r="EJ254" s="99">
        <f>MODEL_DATA!J251</f>
        <v>0</v>
      </c>
      <c r="EK254" s="84">
        <f>MODEL_DATA!K251</f>
        <v>0</v>
      </c>
      <c r="EL254" s="84">
        <f>MODEL_DATA!L251</f>
        <v>0</v>
      </c>
      <c r="EM254" s="99">
        <f>MODEL_DATA!M251</f>
        <v>0</v>
      </c>
      <c r="EN254" s="84">
        <f>MODEL_DATA!N251</f>
        <v>0</v>
      </c>
      <c r="EO254" s="84">
        <f>MODEL_DATA!O251</f>
        <v>0</v>
      </c>
      <c r="EP254" s="84">
        <f>MODEL_DATA!P251</f>
        <v>0</v>
      </c>
      <c r="EQ254" s="84">
        <f>MODEL_DATA!Q251</f>
        <v>0</v>
      </c>
      <c r="ER254" s="84">
        <f>MODEL_DATA!R251</f>
        <v>0</v>
      </c>
      <c r="ES254" s="84">
        <f>MODEL_DATA!S251</f>
        <v>0</v>
      </c>
      <c r="ET254" s="84">
        <f>MODEL_DATA!T251</f>
        <v>0</v>
      </c>
      <c r="EU254" s="99">
        <f>MODEL_DATA!U251</f>
        <v>0</v>
      </c>
      <c r="EV254" s="84">
        <f>MODEL_DATA!V251</f>
        <v>0</v>
      </c>
    </row>
    <row r="255" spans="122:152" x14ac:dyDescent="0.25">
      <c r="DR255" s="31">
        <f t="shared" si="319"/>
        <v>246</v>
      </c>
      <c r="DS255" s="26">
        <f t="shared" si="326"/>
        <v>246.5</v>
      </c>
      <c r="DT255" s="101">
        <f t="shared" si="275"/>
        <v>0</v>
      </c>
      <c r="DU255" s="101">
        <f t="shared" si="276"/>
        <v>0</v>
      </c>
      <c r="DV255" s="101">
        <f t="shared" si="277"/>
        <v>0</v>
      </c>
      <c r="DW255" s="102">
        <f t="shared" si="321"/>
        <v>0</v>
      </c>
      <c r="DX255" s="144"/>
      <c r="DY255" s="101">
        <f t="shared" si="322"/>
        <v>0</v>
      </c>
      <c r="DZ255" s="101">
        <f t="shared" si="323"/>
        <v>0</v>
      </c>
      <c r="EB255" s="84">
        <f>MODEL_DATA!B252</f>
        <v>246</v>
      </c>
      <c r="EC255" s="84">
        <f>MODEL_DATA!C252</f>
        <v>0</v>
      </c>
      <c r="ED255" s="84">
        <f>MODEL_DATA!D252</f>
        <v>0</v>
      </c>
      <c r="EE255" s="84">
        <f>MODEL_DATA!E252</f>
        <v>0</v>
      </c>
      <c r="EF255" s="84">
        <f>MODEL_DATA!F252</f>
        <v>0</v>
      </c>
      <c r="EG255" s="84">
        <f>MODEL_DATA!G252</f>
        <v>0</v>
      </c>
      <c r="EH255" s="84">
        <f>MODEL_DATA!H252</f>
        <v>0</v>
      </c>
      <c r="EI255" s="84">
        <f>MODEL_DATA!I252</f>
        <v>0</v>
      </c>
      <c r="EJ255" s="99">
        <f>MODEL_DATA!J252</f>
        <v>0</v>
      </c>
      <c r="EK255" s="84">
        <f>MODEL_DATA!K252</f>
        <v>0</v>
      </c>
      <c r="EL255" s="84">
        <f>MODEL_DATA!L252</f>
        <v>0</v>
      </c>
      <c r="EM255" s="99">
        <f>MODEL_DATA!M252</f>
        <v>0</v>
      </c>
      <c r="EN255" s="84">
        <f>MODEL_DATA!N252</f>
        <v>0</v>
      </c>
      <c r="EO255" s="84">
        <f>MODEL_DATA!O252</f>
        <v>0</v>
      </c>
      <c r="EP255" s="84">
        <f>MODEL_DATA!P252</f>
        <v>0</v>
      </c>
      <c r="EQ255" s="84">
        <f>MODEL_DATA!Q252</f>
        <v>0</v>
      </c>
      <c r="ER255" s="84">
        <f>MODEL_DATA!R252</f>
        <v>0</v>
      </c>
      <c r="ES255" s="84">
        <f>MODEL_DATA!S252</f>
        <v>0</v>
      </c>
      <c r="ET255" s="84">
        <f>MODEL_DATA!T252</f>
        <v>0</v>
      </c>
      <c r="EU255" s="99">
        <f>MODEL_DATA!U252</f>
        <v>0</v>
      </c>
      <c r="EV255" s="84">
        <f>MODEL_DATA!V252</f>
        <v>0</v>
      </c>
    </row>
    <row r="256" spans="122:152" x14ac:dyDescent="0.25">
      <c r="DR256" s="31">
        <f t="shared" si="319"/>
        <v>247</v>
      </c>
      <c r="DS256" s="26">
        <f t="shared" si="326"/>
        <v>247.5</v>
      </c>
      <c r="DT256" s="101">
        <f t="shared" si="275"/>
        <v>0</v>
      </c>
      <c r="DU256" s="101">
        <f t="shared" si="276"/>
        <v>0</v>
      </c>
      <c r="DV256" s="101">
        <f t="shared" si="277"/>
        <v>0</v>
      </c>
      <c r="DW256" s="102">
        <f t="shared" si="321"/>
        <v>0</v>
      </c>
      <c r="DX256" s="144"/>
      <c r="DY256" s="101">
        <f t="shared" si="322"/>
        <v>0</v>
      </c>
      <c r="DZ256" s="101">
        <f t="shared" si="323"/>
        <v>0</v>
      </c>
      <c r="EB256" s="84">
        <f>MODEL_DATA!B253</f>
        <v>247</v>
      </c>
      <c r="EC256" s="84">
        <f>MODEL_DATA!C253</f>
        <v>0</v>
      </c>
      <c r="ED256" s="84">
        <f>MODEL_DATA!D253</f>
        <v>0</v>
      </c>
      <c r="EE256" s="84">
        <f>MODEL_DATA!E253</f>
        <v>0</v>
      </c>
      <c r="EF256" s="84">
        <f>MODEL_DATA!F253</f>
        <v>0</v>
      </c>
      <c r="EG256" s="84">
        <f>MODEL_DATA!G253</f>
        <v>0</v>
      </c>
      <c r="EH256" s="84">
        <f>MODEL_DATA!H253</f>
        <v>0</v>
      </c>
      <c r="EI256" s="84">
        <f>MODEL_DATA!I253</f>
        <v>0</v>
      </c>
      <c r="EJ256" s="99">
        <f>MODEL_DATA!J253</f>
        <v>0</v>
      </c>
      <c r="EK256" s="84">
        <f>MODEL_DATA!K253</f>
        <v>0</v>
      </c>
      <c r="EL256" s="84">
        <f>MODEL_DATA!L253</f>
        <v>0</v>
      </c>
      <c r="EM256" s="99">
        <f>MODEL_DATA!M253</f>
        <v>0</v>
      </c>
      <c r="EN256" s="84">
        <f>MODEL_DATA!N253</f>
        <v>0</v>
      </c>
      <c r="EO256" s="84">
        <f>MODEL_DATA!O253</f>
        <v>0</v>
      </c>
      <c r="EP256" s="84">
        <f>MODEL_DATA!P253</f>
        <v>0</v>
      </c>
      <c r="EQ256" s="84">
        <f>MODEL_DATA!Q253</f>
        <v>0</v>
      </c>
      <c r="ER256" s="84">
        <f>MODEL_DATA!R253</f>
        <v>0</v>
      </c>
      <c r="ES256" s="84">
        <f>MODEL_DATA!S253</f>
        <v>0</v>
      </c>
      <c r="ET256" s="84">
        <f>MODEL_DATA!T253</f>
        <v>0</v>
      </c>
      <c r="EU256" s="99">
        <f>MODEL_DATA!U253</f>
        <v>0</v>
      </c>
      <c r="EV256" s="84">
        <f>MODEL_DATA!V253</f>
        <v>0</v>
      </c>
    </row>
    <row r="257" spans="122:152" x14ac:dyDescent="0.25">
      <c r="DR257" s="31">
        <f t="shared" si="319"/>
        <v>248</v>
      </c>
      <c r="DS257" s="26">
        <f t="shared" si="326"/>
        <v>248.5</v>
      </c>
      <c r="DT257" s="101">
        <f t="shared" si="275"/>
        <v>0</v>
      </c>
      <c r="DU257" s="101">
        <f t="shared" si="276"/>
        <v>0</v>
      </c>
      <c r="DV257" s="101">
        <f t="shared" si="277"/>
        <v>0</v>
      </c>
      <c r="DW257" s="102">
        <f t="shared" si="321"/>
        <v>0</v>
      </c>
      <c r="DX257" s="144"/>
      <c r="DY257" s="101">
        <f t="shared" si="322"/>
        <v>0</v>
      </c>
      <c r="DZ257" s="101">
        <f t="shared" si="323"/>
        <v>0</v>
      </c>
      <c r="EB257" s="84">
        <f>MODEL_DATA!B254</f>
        <v>248</v>
      </c>
      <c r="EC257" s="84">
        <f>MODEL_DATA!C254</f>
        <v>0</v>
      </c>
      <c r="ED257" s="84">
        <f>MODEL_DATA!D254</f>
        <v>0</v>
      </c>
      <c r="EE257" s="84">
        <f>MODEL_DATA!E254</f>
        <v>0</v>
      </c>
      <c r="EF257" s="84">
        <f>MODEL_DATA!F254</f>
        <v>0</v>
      </c>
      <c r="EG257" s="84">
        <f>MODEL_DATA!G254</f>
        <v>0</v>
      </c>
      <c r="EH257" s="84">
        <f>MODEL_DATA!H254</f>
        <v>0</v>
      </c>
      <c r="EI257" s="84">
        <f>MODEL_DATA!I254</f>
        <v>0</v>
      </c>
      <c r="EJ257" s="99">
        <f>MODEL_DATA!J254</f>
        <v>0</v>
      </c>
      <c r="EK257" s="84">
        <f>MODEL_DATA!K254</f>
        <v>0</v>
      </c>
      <c r="EL257" s="84">
        <f>MODEL_DATA!L254</f>
        <v>0</v>
      </c>
      <c r="EM257" s="99">
        <f>MODEL_DATA!M254</f>
        <v>0</v>
      </c>
      <c r="EN257" s="84">
        <f>MODEL_DATA!N254</f>
        <v>0</v>
      </c>
      <c r="EO257" s="84">
        <f>MODEL_DATA!O254</f>
        <v>0</v>
      </c>
      <c r="EP257" s="84">
        <f>MODEL_DATA!P254</f>
        <v>0</v>
      </c>
      <c r="EQ257" s="84">
        <f>MODEL_DATA!Q254</f>
        <v>0</v>
      </c>
      <c r="ER257" s="84">
        <f>MODEL_DATA!R254</f>
        <v>0</v>
      </c>
      <c r="ES257" s="84">
        <f>MODEL_DATA!S254</f>
        <v>0</v>
      </c>
      <c r="ET257" s="84">
        <f>MODEL_DATA!T254</f>
        <v>0</v>
      </c>
      <c r="EU257" s="99">
        <f>MODEL_DATA!U254</f>
        <v>0</v>
      </c>
      <c r="EV257" s="84">
        <f>MODEL_DATA!V254</f>
        <v>0</v>
      </c>
    </row>
    <row r="258" spans="122:152" x14ac:dyDescent="0.25">
      <c r="DR258" s="31">
        <f t="shared" si="319"/>
        <v>249</v>
      </c>
      <c r="DS258" s="26">
        <f t="shared" si="326"/>
        <v>249.5</v>
      </c>
      <c r="DT258" s="101">
        <f t="shared" si="275"/>
        <v>0</v>
      </c>
      <c r="DU258" s="101">
        <f t="shared" si="276"/>
        <v>0</v>
      </c>
      <c r="DV258" s="101">
        <f t="shared" si="277"/>
        <v>0</v>
      </c>
      <c r="DW258" s="102">
        <f t="shared" si="321"/>
        <v>0</v>
      </c>
      <c r="DX258" s="144"/>
      <c r="DY258" s="101">
        <f t="shared" si="322"/>
        <v>0</v>
      </c>
      <c r="DZ258" s="101">
        <f t="shared" si="323"/>
        <v>0</v>
      </c>
      <c r="EB258" s="84">
        <f>MODEL_DATA!B255</f>
        <v>249</v>
      </c>
      <c r="EC258" s="84">
        <f>MODEL_DATA!C255</f>
        <v>0</v>
      </c>
      <c r="ED258" s="84">
        <f>MODEL_DATA!D255</f>
        <v>0</v>
      </c>
      <c r="EE258" s="84">
        <f>MODEL_DATA!E255</f>
        <v>0</v>
      </c>
      <c r="EF258" s="84">
        <f>MODEL_DATA!F255</f>
        <v>0</v>
      </c>
      <c r="EG258" s="84">
        <f>MODEL_DATA!G255</f>
        <v>0</v>
      </c>
      <c r="EH258" s="84">
        <f>MODEL_DATA!H255</f>
        <v>0</v>
      </c>
      <c r="EI258" s="84">
        <f>MODEL_DATA!I255</f>
        <v>0</v>
      </c>
      <c r="EJ258" s="99">
        <f>MODEL_DATA!J255</f>
        <v>0</v>
      </c>
      <c r="EK258" s="84">
        <f>MODEL_DATA!K255</f>
        <v>0</v>
      </c>
      <c r="EL258" s="84">
        <f>MODEL_DATA!L255</f>
        <v>0</v>
      </c>
      <c r="EM258" s="99">
        <f>MODEL_DATA!M255</f>
        <v>0</v>
      </c>
      <c r="EN258" s="84">
        <f>MODEL_DATA!N255</f>
        <v>0</v>
      </c>
      <c r="EO258" s="84">
        <f>MODEL_DATA!O255</f>
        <v>0</v>
      </c>
      <c r="EP258" s="84">
        <f>MODEL_DATA!P255</f>
        <v>0</v>
      </c>
      <c r="EQ258" s="84">
        <f>MODEL_DATA!Q255</f>
        <v>0</v>
      </c>
      <c r="ER258" s="84">
        <f>MODEL_DATA!R255</f>
        <v>0</v>
      </c>
      <c r="ES258" s="84">
        <f>MODEL_DATA!S255</f>
        <v>0</v>
      </c>
      <c r="ET258" s="84">
        <f>MODEL_DATA!T255</f>
        <v>0</v>
      </c>
      <c r="EU258" s="99">
        <f>MODEL_DATA!U255</f>
        <v>0</v>
      </c>
      <c r="EV258" s="84">
        <f>MODEL_DATA!V255</f>
        <v>0</v>
      </c>
    </row>
    <row r="259" spans="122:152" x14ac:dyDescent="0.25">
      <c r="DR259" s="31">
        <f t="shared" si="319"/>
        <v>250</v>
      </c>
      <c r="DS259" s="26">
        <f t="shared" si="326"/>
        <v>250.5</v>
      </c>
      <c r="DT259" s="101">
        <f t="shared" si="275"/>
        <v>0</v>
      </c>
      <c r="DU259" s="101">
        <f t="shared" si="276"/>
        <v>0</v>
      </c>
      <c r="DV259" s="101">
        <f t="shared" si="277"/>
        <v>0</v>
      </c>
      <c r="DW259" s="102">
        <f t="shared" si="321"/>
        <v>0</v>
      </c>
      <c r="DX259" s="144"/>
      <c r="DY259" s="101">
        <f t="shared" si="322"/>
        <v>0</v>
      </c>
      <c r="DZ259" s="101">
        <f t="shared" si="323"/>
        <v>0</v>
      </c>
      <c r="EB259" s="84">
        <f>MODEL_DATA!B256</f>
        <v>250</v>
      </c>
      <c r="EC259" s="84">
        <f>MODEL_DATA!C256</f>
        <v>0</v>
      </c>
      <c r="ED259" s="84">
        <f>MODEL_DATA!D256</f>
        <v>0</v>
      </c>
      <c r="EE259" s="84">
        <f>MODEL_DATA!E256</f>
        <v>0</v>
      </c>
      <c r="EF259" s="84">
        <f>MODEL_DATA!F256</f>
        <v>0</v>
      </c>
      <c r="EG259" s="84">
        <f>MODEL_DATA!G256</f>
        <v>0</v>
      </c>
      <c r="EH259" s="84">
        <f>MODEL_DATA!H256</f>
        <v>0</v>
      </c>
      <c r="EI259" s="84">
        <f>MODEL_DATA!I256</f>
        <v>0</v>
      </c>
      <c r="EJ259" s="99">
        <f>MODEL_DATA!J256</f>
        <v>0</v>
      </c>
      <c r="EK259" s="84">
        <f>MODEL_DATA!K256</f>
        <v>0</v>
      </c>
      <c r="EL259" s="84">
        <f>MODEL_DATA!L256</f>
        <v>0</v>
      </c>
      <c r="EM259" s="99">
        <f>MODEL_DATA!M256</f>
        <v>0</v>
      </c>
      <c r="EN259" s="84">
        <f>MODEL_DATA!N256</f>
        <v>0</v>
      </c>
      <c r="EO259" s="84">
        <f>MODEL_DATA!O256</f>
        <v>0</v>
      </c>
      <c r="EP259" s="84">
        <f>MODEL_DATA!P256</f>
        <v>0</v>
      </c>
      <c r="EQ259" s="84">
        <f>MODEL_DATA!Q256</f>
        <v>0</v>
      </c>
      <c r="ER259" s="84">
        <f>MODEL_DATA!R256</f>
        <v>0</v>
      </c>
      <c r="ES259" s="84">
        <f>MODEL_DATA!S256</f>
        <v>0</v>
      </c>
      <c r="ET259" s="84">
        <f>MODEL_DATA!T256</f>
        <v>0</v>
      </c>
      <c r="EU259" s="99">
        <f>MODEL_DATA!U256</f>
        <v>0</v>
      </c>
      <c r="EV259" s="84">
        <f>MODEL_DATA!V256</f>
        <v>0</v>
      </c>
    </row>
    <row r="260" spans="122:152" x14ac:dyDescent="0.25">
      <c r="DR260" s="31">
        <f t="shared" si="319"/>
        <v>251</v>
      </c>
      <c r="DS260" s="26">
        <f t="shared" si="326"/>
        <v>251.5</v>
      </c>
      <c r="DT260" s="101">
        <f t="shared" si="275"/>
        <v>0</v>
      </c>
      <c r="DU260" s="101">
        <f t="shared" si="276"/>
        <v>0</v>
      </c>
      <c r="DV260" s="101">
        <f t="shared" si="277"/>
        <v>0</v>
      </c>
      <c r="DW260" s="102">
        <f t="shared" si="321"/>
        <v>0</v>
      </c>
      <c r="DX260" s="144"/>
      <c r="DY260" s="101">
        <f t="shared" si="322"/>
        <v>0</v>
      </c>
      <c r="DZ260" s="101">
        <f t="shared" si="323"/>
        <v>0</v>
      </c>
      <c r="EB260" s="84">
        <f>MODEL_DATA!B257</f>
        <v>251</v>
      </c>
      <c r="EC260" s="84">
        <f>MODEL_DATA!C257</f>
        <v>0</v>
      </c>
      <c r="ED260" s="84">
        <f>MODEL_DATA!D257</f>
        <v>0</v>
      </c>
      <c r="EE260" s="84">
        <f>MODEL_DATA!E257</f>
        <v>0</v>
      </c>
      <c r="EF260" s="84">
        <f>MODEL_DATA!F257</f>
        <v>0</v>
      </c>
      <c r="EG260" s="84">
        <f>MODEL_DATA!G257</f>
        <v>0</v>
      </c>
      <c r="EH260" s="84">
        <f>MODEL_DATA!H257</f>
        <v>0</v>
      </c>
      <c r="EI260" s="84">
        <f>MODEL_DATA!I257</f>
        <v>0</v>
      </c>
      <c r="EJ260" s="99">
        <f>MODEL_DATA!J257</f>
        <v>0</v>
      </c>
      <c r="EK260" s="84">
        <f>MODEL_DATA!K257</f>
        <v>0</v>
      </c>
      <c r="EL260" s="84">
        <f>MODEL_DATA!L257</f>
        <v>0</v>
      </c>
      <c r="EM260" s="99">
        <f>MODEL_DATA!M257</f>
        <v>0</v>
      </c>
      <c r="EN260" s="84">
        <f>MODEL_DATA!N257</f>
        <v>0</v>
      </c>
      <c r="EO260" s="84">
        <f>MODEL_DATA!O257</f>
        <v>0</v>
      </c>
      <c r="EP260" s="84">
        <f>MODEL_DATA!P257</f>
        <v>0</v>
      </c>
      <c r="EQ260" s="84">
        <f>MODEL_DATA!Q257</f>
        <v>0</v>
      </c>
      <c r="ER260" s="84">
        <f>MODEL_DATA!R257</f>
        <v>0</v>
      </c>
      <c r="ES260" s="84">
        <f>MODEL_DATA!S257</f>
        <v>0</v>
      </c>
      <c r="ET260" s="84">
        <f>MODEL_DATA!T257</f>
        <v>0</v>
      </c>
      <c r="EU260" s="99">
        <f>MODEL_DATA!U257</f>
        <v>0</v>
      </c>
      <c r="EV260" s="84">
        <f>MODEL_DATA!V257</f>
        <v>0</v>
      </c>
    </row>
    <row r="261" spans="122:152" x14ac:dyDescent="0.25">
      <c r="DR261" s="31">
        <f t="shared" si="319"/>
        <v>252</v>
      </c>
      <c r="DS261" s="26">
        <f t="shared" si="326"/>
        <v>252.5</v>
      </c>
      <c r="DT261" s="101">
        <f t="shared" si="275"/>
        <v>0</v>
      </c>
      <c r="DU261" s="101">
        <f t="shared" si="276"/>
        <v>0</v>
      </c>
      <c r="DV261" s="101">
        <f t="shared" si="277"/>
        <v>0</v>
      </c>
      <c r="DW261" s="102">
        <f t="shared" si="321"/>
        <v>0</v>
      </c>
      <c r="DX261" s="144"/>
      <c r="DY261" s="101">
        <f t="shared" si="322"/>
        <v>0</v>
      </c>
      <c r="DZ261" s="101">
        <f t="shared" si="323"/>
        <v>0</v>
      </c>
      <c r="EB261" s="84">
        <f>MODEL_DATA!B258</f>
        <v>252</v>
      </c>
      <c r="EC261" s="84">
        <f>MODEL_DATA!C258</f>
        <v>0</v>
      </c>
      <c r="ED261" s="84">
        <f>MODEL_DATA!D258</f>
        <v>0</v>
      </c>
      <c r="EE261" s="84">
        <f>MODEL_DATA!E258</f>
        <v>0</v>
      </c>
      <c r="EF261" s="84">
        <f>MODEL_DATA!F258</f>
        <v>0</v>
      </c>
      <c r="EG261" s="84">
        <f>MODEL_DATA!G258</f>
        <v>0</v>
      </c>
      <c r="EH261" s="84">
        <f>MODEL_DATA!H258</f>
        <v>0</v>
      </c>
      <c r="EI261" s="84">
        <f>MODEL_DATA!I258</f>
        <v>0</v>
      </c>
      <c r="EJ261" s="99">
        <f>MODEL_DATA!J258</f>
        <v>0</v>
      </c>
      <c r="EK261" s="84">
        <f>MODEL_DATA!K258</f>
        <v>0</v>
      </c>
      <c r="EL261" s="84">
        <f>MODEL_DATA!L258</f>
        <v>0</v>
      </c>
      <c r="EM261" s="99">
        <f>MODEL_DATA!M258</f>
        <v>0</v>
      </c>
      <c r="EN261" s="84">
        <f>MODEL_DATA!N258</f>
        <v>0</v>
      </c>
      <c r="EO261" s="84">
        <f>MODEL_DATA!O258</f>
        <v>0</v>
      </c>
      <c r="EP261" s="84">
        <f>MODEL_DATA!P258</f>
        <v>0</v>
      </c>
      <c r="EQ261" s="84">
        <f>MODEL_DATA!Q258</f>
        <v>0</v>
      </c>
      <c r="ER261" s="84">
        <f>MODEL_DATA!R258</f>
        <v>0</v>
      </c>
      <c r="ES261" s="84">
        <f>MODEL_DATA!S258</f>
        <v>0</v>
      </c>
      <c r="ET261" s="84">
        <f>MODEL_DATA!T258</f>
        <v>0</v>
      </c>
      <c r="EU261" s="99">
        <f>MODEL_DATA!U258</f>
        <v>0</v>
      </c>
      <c r="EV261" s="84">
        <f>MODEL_DATA!V258</f>
        <v>0</v>
      </c>
    </row>
    <row r="262" spans="122:152" x14ac:dyDescent="0.25">
      <c r="DR262" s="31">
        <f t="shared" si="319"/>
        <v>253</v>
      </c>
      <c r="DS262" s="26">
        <f t="shared" si="326"/>
        <v>253.5</v>
      </c>
      <c r="DT262" s="101">
        <f t="shared" si="275"/>
        <v>0</v>
      </c>
      <c r="DU262" s="101">
        <f t="shared" si="276"/>
        <v>0</v>
      </c>
      <c r="DV262" s="101">
        <f t="shared" si="277"/>
        <v>0</v>
      </c>
      <c r="DW262" s="102">
        <f t="shared" si="321"/>
        <v>0</v>
      </c>
      <c r="DX262" s="144"/>
      <c r="DY262" s="101">
        <f t="shared" si="322"/>
        <v>0</v>
      </c>
      <c r="DZ262" s="101">
        <f t="shared" si="323"/>
        <v>0</v>
      </c>
      <c r="EB262" s="84">
        <f>MODEL_DATA!B259</f>
        <v>253</v>
      </c>
      <c r="EC262" s="84">
        <f>MODEL_DATA!C259</f>
        <v>0</v>
      </c>
      <c r="ED262" s="84">
        <f>MODEL_DATA!D259</f>
        <v>0</v>
      </c>
      <c r="EE262" s="84">
        <f>MODEL_DATA!E259</f>
        <v>0</v>
      </c>
      <c r="EF262" s="84">
        <f>MODEL_DATA!F259</f>
        <v>0</v>
      </c>
      <c r="EG262" s="84">
        <f>MODEL_DATA!G259</f>
        <v>0</v>
      </c>
      <c r="EH262" s="84">
        <f>MODEL_DATA!H259</f>
        <v>0</v>
      </c>
      <c r="EI262" s="84">
        <f>MODEL_DATA!I259</f>
        <v>0</v>
      </c>
      <c r="EJ262" s="99">
        <f>MODEL_DATA!J259</f>
        <v>0</v>
      </c>
      <c r="EK262" s="84">
        <f>MODEL_DATA!K259</f>
        <v>0</v>
      </c>
      <c r="EL262" s="84">
        <f>MODEL_DATA!L259</f>
        <v>0</v>
      </c>
      <c r="EM262" s="99">
        <f>MODEL_DATA!M259</f>
        <v>0</v>
      </c>
      <c r="EN262" s="84">
        <f>MODEL_DATA!N259</f>
        <v>0</v>
      </c>
      <c r="EO262" s="84">
        <f>MODEL_DATA!O259</f>
        <v>0</v>
      </c>
      <c r="EP262" s="84">
        <f>MODEL_DATA!P259</f>
        <v>0</v>
      </c>
      <c r="EQ262" s="84">
        <f>MODEL_DATA!Q259</f>
        <v>0</v>
      </c>
      <c r="ER262" s="84">
        <f>MODEL_DATA!R259</f>
        <v>0</v>
      </c>
      <c r="ES262" s="84">
        <f>MODEL_DATA!S259</f>
        <v>0</v>
      </c>
      <c r="ET262" s="84">
        <f>MODEL_DATA!T259</f>
        <v>0</v>
      </c>
      <c r="EU262" s="99">
        <f>MODEL_DATA!U259</f>
        <v>0</v>
      </c>
      <c r="EV262" s="84">
        <f>MODEL_DATA!V259</f>
        <v>0</v>
      </c>
    </row>
    <row r="263" spans="122:152" x14ac:dyDescent="0.25">
      <c r="DR263" s="31">
        <f t="shared" si="319"/>
        <v>254</v>
      </c>
      <c r="DS263" s="26">
        <f t="shared" si="326"/>
        <v>254.5</v>
      </c>
      <c r="DT263" s="101">
        <f t="shared" si="275"/>
        <v>0</v>
      </c>
      <c r="DU263" s="101">
        <f t="shared" si="276"/>
        <v>0</v>
      </c>
      <c r="DV263" s="101">
        <f t="shared" si="277"/>
        <v>0</v>
      </c>
      <c r="DW263" s="102">
        <f t="shared" si="321"/>
        <v>0</v>
      </c>
      <c r="DX263" s="144"/>
      <c r="DY263" s="101">
        <f t="shared" si="322"/>
        <v>0</v>
      </c>
      <c r="DZ263" s="101">
        <f t="shared" si="323"/>
        <v>0</v>
      </c>
      <c r="EB263" s="84">
        <f>MODEL_DATA!B260</f>
        <v>254</v>
      </c>
      <c r="EC263" s="84">
        <f>MODEL_DATA!C260</f>
        <v>0</v>
      </c>
      <c r="ED263" s="84">
        <f>MODEL_DATA!D260</f>
        <v>0</v>
      </c>
      <c r="EE263" s="84">
        <f>MODEL_DATA!E260</f>
        <v>0</v>
      </c>
      <c r="EF263" s="84">
        <f>MODEL_DATA!F260</f>
        <v>0</v>
      </c>
      <c r="EG263" s="84">
        <f>MODEL_DATA!G260</f>
        <v>0</v>
      </c>
      <c r="EH263" s="84">
        <f>MODEL_DATA!H260</f>
        <v>0</v>
      </c>
      <c r="EI263" s="84">
        <f>MODEL_DATA!I260</f>
        <v>0</v>
      </c>
      <c r="EJ263" s="99">
        <f>MODEL_DATA!J260</f>
        <v>0</v>
      </c>
      <c r="EK263" s="84">
        <f>MODEL_DATA!K260</f>
        <v>0</v>
      </c>
      <c r="EL263" s="84">
        <f>MODEL_DATA!L260</f>
        <v>0</v>
      </c>
      <c r="EM263" s="99">
        <f>MODEL_DATA!M260</f>
        <v>0</v>
      </c>
      <c r="EN263" s="84">
        <f>MODEL_DATA!N260</f>
        <v>0</v>
      </c>
      <c r="EO263" s="84">
        <f>MODEL_DATA!O260</f>
        <v>0</v>
      </c>
      <c r="EP263" s="84">
        <f>MODEL_DATA!P260</f>
        <v>0</v>
      </c>
      <c r="EQ263" s="84">
        <f>MODEL_DATA!Q260</f>
        <v>0</v>
      </c>
      <c r="ER263" s="84">
        <f>MODEL_DATA!R260</f>
        <v>0</v>
      </c>
      <c r="ES263" s="84">
        <f>MODEL_DATA!S260</f>
        <v>0</v>
      </c>
      <c r="ET263" s="84">
        <f>MODEL_DATA!T260</f>
        <v>0</v>
      </c>
      <c r="EU263" s="99">
        <f>MODEL_DATA!U260</f>
        <v>0</v>
      </c>
      <c r="EV263" s="84">
        <f>MODEL_DATA!V260</f>
        <v>0</v>
      </c>
    </row>
    <row r="264" spans="122:152" x14ac:dyDescent="0.25">
      <c r="DR264" s="31">
        <f t="shared" si="319"/>
        <v>255</v>
      </c>
      <c r="DS264" s="26">
        <f t="shared" si="326"/>
        <v>255.5</v>
      </c>
      <c r="DT264" s="101">
        <f t="shared" si="275"/>
        <v>0</v>
      </c>
      <c r="DU264" s="101">
        <f t="shared" si="276"/>
        <v>0</v>
      </c>
      <c r="DV264" s="101">
        <f t="shared" si="277"/>
        <v>0</v>
      </c>
      <c r="DW264" s="102">
        <f t="shared" si="321"/>
        <v>0</v>
      </c>
      <c r="DX264" s="144"/>
      <c r="DY264" s="101">
        <f t="shared" si="322"/>
        <v>0</v>
      </c>
      <c r="DZ264" s="101">
        <f t="shared" si="323"/>
        <v>0</v>
      </c>
      <c r="EB264" s="84">
        <f>MODEL_DATA!B261</f>
        <v>255</v>
      </c>
      <c r="EC264" s="84">
        <f>MODEL_DATA!C261</f>
        <v>0</v>
      </c>
      <c r="ED264" s="84">
        <f>MODEL_DATA!D261</f>
        <v>0</v>
      </c>
      <c r="EE264" s="84">
        <f>MODEL_DATA!E261</f>
        <v>0</v>
      </c>
      <c r="EF264" s="84">
        <f>MODEL_DATA!F261</f>
        <v>0</v>
      </c>
      <c r="EG264" s="84">
        <f>MODEL_DATA!G261</f>
        <v>0</v>
      </c>
      <c r="EH264" s="84">
        <f>MODEL_DATA!H261</f>
        <v>0</v>
      </c>
      <c r="EI264" s="84">
        <f>MODEL_DATA!I261</f>
        <v>0</v>
      </c>
      <c r="EJ264" s="99">
        <f>MODEL_DATA!J261</f>
        <v>0</v>
      </c>
      <c r="EK264" s="84">
        <f>MODEL_DATA!K261</f>
        <v>0</v>
      </c>
      <c r="EL264" s="84">
        <f>MODEL_DATA!L261</f>
        <v>0</v>
      </c>
      <c r="EM264" s="99">
        <f>MODEL_DATA!M261</f>
        <v>0</v>
      </c>
      <c r="EN264" s="84">
        <f>MODEL_DATA!N261</f>
        <v>0</v>
      </c>
      <c r="EO264" s="84">
        <f>MODEL_DATA!O261</f>
        <v>0</v>
      </c>
      <c r="EP264" s="84">
        <f>MODEL_DATA!P261</f>
        <v>0</v>
      </c>
      <c r="EQ264" s="84">
        <f>MODEL_DATA!Q261</f>
        <v>0</v>
      </c>
      <c r="ER264" s="84">
        <f>MODEL_DATA!R261</f>
        <v>0</v>
      </c>
      <c r="ES264" s="84">
        <f>MODEL_DATA!S261</f>
        <v>0</v>
      </c>
      <c r="ET264" s="84">
        <f>MODEL_DATA!T261</f>
        <v>0</v>
      </c>
      <c r="EU264" s="99">
        <f>MODEL_DATA!U261</f>
        <v>0</v>
      </c>
      <c r="EV264" s="84">
        <f>MODEL_DATA!V261</f>
        <v>0</v>
      </c>
    </row>
    <row r="265" spans="122:152" x14ac:dyDescent="0.25">
      <c r="DR265" s="31">
        <f t="shared" si="319"/>
        <v>256</v>
      </c>
      <c r="DS265" s="26">
        <f t="shared" si="326"/>
        <v>256.5</v>
      </c>
      <c r="DT265" s="101">
        <f t="shared" ref="DT265:DT328" si="327">SUM(EC265:EI265)</f>
        <v>0</v>
      </c>
      <c r="DU265" s="101">
        <f t="shared" ref="DU265:DU328" si="328">ED265 + EE265</f>
        <v>0</v>
      </c>
      <c r="DV265" s="101">
        <f t="shared" ref="DV265:DV328" si="329">EH265 + EI265</f>
        <v>0</v>
      </c>
      <c r="DW265" s="102">
        <f t="shared" si="321"/>
        <v>0</v>
      </c>
      <c r="DX265" s="144"/>
      <c r="DY265" s="101">
        <f t="shared" si="322"/>
        <v>0</v>
      </c>
      <c r="DZ265" s="101">
        <f t="shared" si="323"/>
        <v>0</v>
      </c>
      <c r="EB265" s="84">
        <f>MODEL_DATA!B262</f>
        <v>256</v>
      </c>
      <c r="EC265" s="84">
        <f>MODEL_DATA!C262</f>
        <v>0</v>
      </c>
      <c r="ED265" s="84">
        <f>MODEL_DATA!D262</f>
        <v>0</v>
      </c>
      <c r="EE265" s="84">
        <f>MODEL_DATA!E262</f>
        <v>0</v>
      </c>
      <c r="EF265" s="84">
        <f>MODEL_DATA!F262</f>
        <v>0</v>
      </c>
      <c r="EG265" s="84">
        <f>MODEL_DATA!G262</f>
        <v>0</v>
      </c>
      <c r="EH265" s="84">
        <f>MODEL_DATA!H262</f>
        <v>0</v>
      </c>
      <c r="EI265" s="84">
        <f>MODEL_DATA!I262</f>
        <v>0</v>
      </c>
      <c r="EJ265" s="99">
        <f>MODEL_DATA!J262</f>
        <v>0</v>
      </c>
      <c r="EK265" s="84">
        <f>MODEL_DATA!K262</f>
        <v>0</v>
      </c>
      <c r="EL265" s="84">
        <f>MODEL_DATA!L262</f>
        <v>0</v>
      </c>
      <c r="EM265" s="99">
        <f>MODEL_DATA!M262</f>
        <v>0</v>
      </c>
      <c r="EN265" s="84">
        <f>MODEL_DATA!N262</f>
        <v>0</v>
      </c>
      <c r="EO265" s="84">
        <f>MODEL_DATA!O262</f>
        <v>0</v>
      </c>
      <c r="EP265" s="84">
        <f>MODEL_DATA!P262</f>
        <v>0</v>
      </c>
      <c r="EQ265" s="84">
        <f>MODEL_DATA!Q262</f>
        <v>0</v>
      </c>
      <c r="ER265" s="84">
        <f>MODEL_DATA!R262</f>
        <v>0</v>
      </c>
      <c r="ES265" s="84">
        <f>MODEL_DATA!S262</f>
        <v>0</v>
      </c>
      <c r="ET265" s="84">
        <f>MODEL_DATA!T262</f>
        <v>0</v>
      </c>
      <c r="EU265" s="99">
        <f>MODEL_DATA!U262</f>
        <v>0</v>
      </c>
      <c r="EV265" s="84">
        <f>MODEL_DATA!V262</f>
        <v>0</v>
      </c>
    </row>
    <row r="266" spans="122:152" x14ac:dyDescent="0.25">
      <c r="DR266" s="31">
        <f t="shared" ref="DR266:DR329" si="330">$EB266</f>
        <v>257</v>
      </c>
      <c r="DS266" s="26">
        <f t="shared" si="326"/>
        <v>257.5</v>
      </c>
      <c r="DT266" s="101">
        <f t="shared" si="327"/>
        <v>0</v>
      </c>
      <c r="DU266" s="101">
        <f t="shared" si="328"/>
        <v>0</v>
      </c>
      <c r="DV266" s="101">
        <f t="shared" si="329"/>
        <v>0</v>
      </c>
      <c r="DW266" s="102">
        <f t="shared" ref="DW266:DW329" si="331">EM266 + EQ266</f>
        <v>0</v>
      </c>
      <c r="DX266" s="144"/>
      <c r="DY266" s="101">
        <f t="shared" ref="DY266:DY329" si="332">EO266 + ES266</f>
        <v>0</v>
      </c>
      <c r="DZ266" s="101">
        <f t="shared" ref="DZ266:DZ329" si="333">EP266 + ET266</f>
        <v>0</v>
      </c>
      <c r="EB266" s="84">
        <f>MODEL_DATA!B263</f>
        <v>257</v>
      </c>
      <c r="EC266" s="84">
        <f>MODEL_DATA!C263</f>
        <v>0</v>
      </c>
      <c r="ED266" s="84">
        <f>MODEL_DATA!D263</f>
        <v>0</v>
      </c>
      <c r="EE266" s="84">
        <f>MODEL_DATA!E263</f>
        <v>0</v>
      </c>
      <c r="EF266" s="84">
        <f>MODEL_DATA!F263</f>
        <v>0</v>
      </c>
      <c r="EG266" s="84">
        <f>MODEL_DATA!G263</f>
        <v>0</v>
      </c>
      <c r="EH266" s="84">
        <f>MODEL_DATA!H263</f>
        <v>0</v>
      </c>
      <c r="EI266" s="84">
        <f>MODEL_DATA!I263</f>
        <v>0</v>
      </c>
      <c r="EJ266" s="99">
        <f>MODEL_DATA!J263</f>
        <v>0</v>
      </c>
      <c r="EK266" s="84">
        <f>MODEL_DATA!K263</f>
        <v>0</v>
      </c>
      <c r="EL266" s="84">
        <f>MODEL_DATA!L263</f>
        <v>0</v>
      </c>
      <c r="EM266" s="99">
        <f>MODEL_DATA!M263</f>
        <v>0</v>
      </c>
      <c r="EN266" s="84">
        <f>MODEL_DATA!N263</f>
        <v>0</v>
      </c>
      <c r="EO266" s="84">
        <f>MODEL_DATA!O263</f>
        <v>0</v>
      </c>
      <c r="EP266" s="84">
        <f>MODEL_DATA!P263</f>
        <v>0</v>
      </c>
      <c r="EQ266" s="84">
        <f>MODEL_DATA!Q263</f>
        <v>0</v>
      </c>
      <c r="ER266" s="84">
        <f>MODEL_DATA!R263</f>
        <v>0</v>
      </c>
      <c r="ES266" s="84">
        <f>MODEL_DATA!S263</f>
        <v>0</v>
      </c>
      <c r="ET266" s="84">
        <f>MODEL_DATA!T263</f>
        <v>0</v>
      </c>
      <c r="EU266" s="99">
        <f>MODEL_DATA!U263</f>
        <v>0</v>
      </c>
      <c r="EV266" s="84">
        <f>MODEL_DATA!V263</f>
        <v>0</v>
      </c>
    </row>
    <row r="267" spans="122:152" x14ac:dyDescent="0.25">
      <c r="DR267" s="31">
        <f t="shared" si="330"/>
        <v>258</v>
      </c>
      <c r="DS267" s="26">
        <f t="shared" si="326"/>
        <v>258.5</v>
      </c>
      <c r="DT267" s="101">
        <f t="shared" si="327"/>
        <v>0</v>
      </c>
      <c r="DU267" s="101">
        <f t="shared" si="328"/>
        <v>0</v>
      </c>
      <c r="DV267" s="101">
        <f t="shared" si="329"/>
        <v>0</v>
      </c>
      <c r="DW267" s="102">
        <f t="shared" si="331"/>
        <v>0</v>
      </c>
      <c r="DX267" s="144"/>
      <c r="DY267" s="101">
        <f t="shared" si="332"/>
        <v>0</v>
      </c>
      <c r="DZ267" s="101">
        <f t="shared" si="333"/>
        <v>0</v>
      </c>
      <c r="EB267" s="84">
        <f>MODEL_DATA!B264</f>
        <v>258</v>
      </c>
      <c r="EC267" s="84">
        <f>MODEL_DATA!C264</f>
        <v>0</v>
      </c>
      <c r="ED267" s="84">
        <f>MODEL_DATA!D264</f>
        <v>0</v>
      </c>
      <c r="EE267" s="84">
        <f>MODEL_DATA!E264</f>
        <v>0</v>
      </c>
      <c r="EF267" s="84">
        <f>MODEL_DATA!F264</f>
        <v>0</v>
      </c>
      <c r="EG267" s="84">
        <f>MODEL_DATA!G264</f>
        <v>0</v>
      </c>
      <c r="EH267" s="84">
        <f>MODEL_DATA!H264</f>
        <v>0</v>
      </c>
      <c r="EI267" s="84">
        <f>MODEL_DATA!I264</f>
        <v>0</v>
      </c>
      <c r="EJ267" s="99">
        <f>MODEL_DATA!J264</f>
        <v>0</v>
      </c>
      <c r="EK267" s="84">
        <f>MODEL_DATA!K264</f>
        <v>0</v>
      </c>
      <c r="EL267" s="84">
        <f>MODEL_DATA!L264</f>
        <v>0</v>
      </c>
      <c r="EM267" s="99">
        <f>MODEL_DATA!M264</f>
        <v>0</v>
      </c>
      <c r="EN267" s="84">
        <f>MODEL_DATA!N264</f>
        <v>0</v>
      </c>
      <c r="EO267" s="84">
        <f>MODEL_DATA!O264</f>
        <v>0</v>
      </c>
      <c r="EP267" s="84">
        <f>MODEL_DATA!P264</f>
        <v>0</v>
      </c>
      <c r="EQ267" s="84">
        <f>MODEL_DATA!Q264</f>
        <v>0</v>
      </c>
      <c r="ER267" s="84">
        <f>MODEL_DATA!R264</f>
        <v>0</v>
      </c>
      <c r="ES267" s="84">
        <f>MODEL_DATA!S264</f>
        <v>0</v>
      </c>
      <c r="ET267" s="84">
        <f>MODEL_DATA!T264</f>
        <v>0</v>
      </c>
      <c r="EU267" s="99">
        <f>MODEL_DATA!U264</f>
        <v>0</v>
      </c>
      <c r="EV267" s="84">
        <f>MODEL_DATA!V264</f>
        <v>0</v>
      </c>
    </row>
    <row r="268" spans="122:152" x14ac:dyDescent="0.25">
      <c r="DR268" s="31">
        <f t="shared" si="330"/>
        <v>259</v>
      </c>
      <c r="DS268" s="26">
        <f t="shared" si="326"/>
        <v>259.5</v>
      </c>
      <c r="DT268" s="101">
        <f t="shared" si="327"/>
        <v>0</v>
      </c>
      <c r="DU268" s="101">
        <f t="shared" si="328"/>
        <v>0</v>
      </c>
      <c r="DV268" s="101">
        <f t="shared" si="329"/>
        <v>0</v>
      </c>
      <c r="DW268" s="102">
        <f t="shared" si="331"/>
        <v>0</v>
      </c>
      <c r="DX268" s="144"/>
      <c r="DY268" s="101">
        <f t="shared" si="332"/>
        <v>0</v>
      </c>
      <c r="DZ268" s="101">
        <f t="shared" si="333"/>
        <v>0</v>
      </c>
      <c r="EB268" s="84">
        <f>MODEL_DATA!B265</f>
        <v>259</v>
      </c>
      <c r="EC268" s="84">
        <f>MODEL_DATA!C265</f>
        <v>0</v>
      </c>
      <c r="ED268" s="84">
        <f>MODEL_DATA!D265</f>
        <v>0</v>
      </c>
      <c r="EE268" s="84">
        <f>MODEL_DATA!E265</f>
        <v>0</v>
      </c>
      <c r="EF268" s="84">
        <f>MODEL_DATA!F265</f>
        <v>0</v>
      </c>
      <c r="EG268" s="84">
        <f>MODEL_DATA!G265</f>
        <v>0</v>
      </c>
      <c r="EH268" s="84">
        <f>MODEL_DATA!H265</f>
        <v>0</v>
      </c>
      <c r="EI268" s="84">
        <f>MODEL_DATA!I265</f>
        <v>0</v>
      </c>
      <c r="EJ268" s="99">
        <f>MODEL_DATA!J265</f>
        <v>0</v>
      </c>
      <c r="EK268" s="84">
        <f>MODEL_DATA!K265</f>
        <v>0</v>
      </c>
      <c r="EL268" s="84">
        <f>MODEL_DATA!L265</f>
        <v>0</v>
      </c>
      <c r="EM268" s="99">
        <f>MODEL_DATA!M265</f>
        <v>0</v>
      </c>
      <c r="EN268" s="84">
        <f>MODEL_DATA!N265</f>
        <v>0</v>
      </c>
      <c r="EO268" s="84">
        <f>MODEL_DATA!O265</f>
        <v>0</v>
      </c>
      <c r="EP268" s="84">
        <f>MODEL_DATA!P265</f>
        <v>0</v>
      </c>
      <c r="EQ268" s="84">
        <f>MODEL_DATA!Q265</f>
        <v>0</v>
      </c>
      <c r="ER268" s="84">
        <f>MODEL_DATA!R265</f>
        <v>0</v>
      </c>
      <c r="ES268" s="84">
        <f>MODEL_DATA!S265</f>
        <v>0</v>
      </c>
      <c r="ET268" s="84">
        <f>MODEL_DATA!T265</f>
        <v>0</v>
      </c>
      <c r="EU268" s="99">
        <f>MODEL_DATA!U265</f>
        <v>0</v>
      </c>
      <c r="EV268" s="84">
        <f>MODEL_DATA!V265</f>
        <v>0</v>
      </c>
    </row>
    <row r="269" spans="122:152" x14ac:dyDescent="0.25">
      <c r="DR269" s="31">
        <f t="shared" si="330"/>
        <v>260</v>
      </c>
      <c r="DS269" s="26">
        <f t="shared" si="326"/>
        <v>260.5</v>
      </c>
      <c r="DT269" s="101">
        <f t="shared" si="327"/>
        <v>0</v>
      </c>
      <c r="DU269" s="101">
        <f t="shared" si="328"/>
        <v>0</v>
      </c>
      <c r="DV269" s="101">
        <f t="shared" si="329"/>
        <v>0</v>
      </c>
      <c r="DW269" s="102">
        <f t="shared" si="331"/>
        <v>0</v>
      </c>
      <c r="DX269" s="144"/>
      <c r="DY269" s="101">
        <f t="shared" si="332"/>
        <v>0</v>
      </c>
      <c r="DZ269" s="101">
        <f t="shared" si="333"/>
        <v>0</v>
      </c>
      <c r="EB269" s="84">
        <f>MODEL_DATA!B266</f>
        <v>260</v>
      </c>
      <c r="EC269" s="84">
        <f>MODEL_DATA!C266</f>
        <v>0</v>
      </c>
      <c r="ED269" s="84">
        <f>MODEL_DATA!D266</f>
        <v>0</v>
      </c>
      <c r="EE269" s="84">
        <f>MODEL_DATA!E266</f>
        <v>0</v>
      </c>
      <c r="EF269" s="84">
        <f>MODEL_DATA!F266</f>
        <v>0</v>
      </c>
      <c r="EG269" s="84">
        <f>MODEL_DATA!G266</f>
        <v>0</v>
      </c>
      <c r="EH269" s="84">
        <f>MODEL_DATA!H266</f>
        <v>0</v>
      </c>
      <c r="EI269" s="84">
        <f>MODEL_DATA!I266</f>
        <v>0</v>
      </c>
      <c r="EJ269" s="99">
        <f>MODEL_DATA!J266</f>
        <v>0</v>
      </c>
      <c r="EK269" s="84">
        <f>MODEL_DATA!K266</f>
        <v>0</v>
      </c>
      <c r="EL269" s="84">
        <f>MODEL_DATA!L266</f>
        <v>0</v>
      </c>
      <c r="EM269" s="99">
        <f>MODEL_DATA!M266</f>
        <v>0</v>
      </c>
      <c r="EN269" s="84">
        <f>MODEL_DATA!N266</f>
        <v>0</v>
      </c>
      <c r="EO269" s="84">
        <f>MODEL_DATA!O266</f>
        <v>0</v>
      </c>
      <c r="EP269" s="84">
        <f>MODEL_DATA!P266</f>
        <v>0</v>
      </c>
      <c r="EQ269" s="84">
        <f>MODEL_DATA!Q266</f>
        <v>0</v>
      </c>
      <c r="ER269" s="84">
        <f>MODEL_DATA!R266</f>
        <v>0</v>
      </c>
      <c r="ES269" s="84">
        <f>MODEL_DATA!S266</f>
        <v>0</v>
      </c>
      <c r="ET269" s="84">
        <f>MODEL_DATA!T266</f>
        <v>0</v>
      </c>
      <c r="EU269" s="99">
        <f>MODEL_DATA!U266</f>
        <v>0</v>
      </c>
      <c r="EV269" s="84">
        <f>MODEL_DATA!V266</f>
        <v>0</v>
      </c>
    </row>
    <row r="270" spans="122:152" x14ac:dyDescent="0.25">
      <c r="DR270" s="31">
        <f t="shared" si="330"/>
        <v>261</v>
      </c>
      <c r="DS270" s="26">
        <f t="shared" si="326"/>
        <v>261.5</v>
      </c>
      <c r="DT270" s="101">
        <f t="shared" si="327"/>
        <v>0</v>
      </c>
      <c r="DU270" s="101">
        <f t="shared" si="328"/>
        <v>0</v>
      </c>
      <c r="DV270" s="101">
        <f t="shared" si="329"/>
        <v>0</v>
      </c>
      <c r="DW270" s="102">
        <f t="shared" si="331"/>
        <v>0</v>
      </c>
      <c r="DX270" s="144"/>
      <c r="DY270" s="101">
        <f t="shared" si="332"/>
        <v>0</v>
      </c>
      <c r="DZ270" s="101">
        <f t="shared" si="333"/>
        <v>0</v>
      </c>
      <c r="EB270" s="84">
        <f>MODEL_DATA!B267</f>
        <v>261</v>
      </c>
      <c r="EC270" s="84">
        <f>MODEL_DATA!C267</f>
        <v>0</v>
      </c>
      <c r="ED270" s="84">
        <f>MODEL_DATA!D267</f>
        <v>0</v>
      </c>
      <c r="EE270" s="84">
        <f>MODEL_DATA!E267</f>
        <v>0</v>
      </c>
      <c r="EF270" s="84">
        <f>MODEL_DATA!F267</f>
        <v>0</v>
      </c>
      <c r="EG270" s="84">
        <f>MODEL_DATA!G267</f>
        <v>0</v>
      </c>
      <c r="EH270" s="84">
        <f>MODEL_DATA!H267</f>
        <v>0</v>
      </c>
      <c r="EI270" s="84">
        <f>MODEL_DATA!I267</f>
        <v>0</v>
      </c>
      <c r="EJ270" s="99">
        <f>MODEL_DATA!J267</f>
        <v>0</v>
      </c>
      <c r="EK270" s="84">
        <f>MODEL_DATA!K267</f>
        <v>0</v>
      </c>
      <c r="EL270" s="84">
        <f>MODEL_DATA!L267</f>
        <v>0</v>
      </c>
      <c r="EM270" s="99">
        <f>MODEL_DATA!M267</f>
        <v>0</v>
      </c>
      <c r="EN270" s="84">
        <f>MODEL_DATA!N267</f>
        <v>0</v>
      </c>
      <c r="EO270" s="84">
        <f>MODEL_DATA!O267</f>
        <v>0</v>
      </c>
      <c r="EP270" s="84">
        <f>MODEL_DATA!P267</f>
        <v>0</v>
      </c>
      <c r="EQ270" s="84">
        <f>MODEL_DATA!Q267</f>
        <v>0</v>
      </c>
      <c r="ER270" s="84">
        <f>MODEL_DATA!R267</f>
        <v>0</v>
      </c>
      <c r="ES270" s="84">
        <f>MODEL_DATA!S267</f>
        <v>0</v>
      </c>
      <c r="ET270" s="84">
        <f>MODEL_DATA!T267</f>
        <v>0</v>
      </c>
      <c r="EU270" s="99">
        <f>MODEL_DATA!U267</f>
        <v>0</v>
      </c>
      <c r="EV270" s="84">
        <f>MODEL_DATA!V267</f>
        <v>0</v>
      </c>
    </row>
    <row r="271" spans="122:152" x14ac:dyDescent="0.25">
      <c r="DR271" s="31">
        <f t="shared" si="330"/>
        <v>262</v>
      </c>
      <c r="DS271" s="26">
        <f t="shared" si="326"/>
        <v>262.5</v>
      </c>
      <c r="DT271" s="101">
        <f t="shared" si="327"/>
        <v>0</v>
      </c>
      <c r="DU271" s="101">
        <f t="shared" si="328"/>
        <v>0</v>
      </c>
      <c r="DV271" s="101">
        <f t="shared" si="329"/>
        <v>0</v>
      </c>
      <c r="DW271" s="102">
        <f t="shared" si="331"/>
        <v>0</v>
      </c>
      <c r="DX271" s="144"/>
      <c r="DY271" s="101">
        <f t="shared" si="332"/>
        <v>0</v>
      </c>
      <c r="DZ271" s="101">
        <f t="shared" si="333"/>
        <v>0</v>
      </c>
      <c r="EB271" s="84">
        <f>MODEL_DATA!B268</f>
        <v>262</v>
      </c>
      <c r="EC271" s="84">
        <f>MODEL_DATA!C268</f>
        <v>0</v>
      </c>
      <c r="ED271" s="84">
        <f>MODEL_DATA!D268</f>
        <v>0</v>
      </c>
      <c r="EE271" s="84">
        <f>MODEL_DATA!E268</f>
        <v>0</v>
      </c>
      <c r="EF271" s="84">
        <f>MODEL_DATA!F268</f>
        <v>0</v>
      </c>
      <c r="EG271" s="84">
        <f>MODEL_DATA!G268</f>
        <v>0</v>
      </c>
      <c r="EH271" s="84">
        <f>MODEL_DATA!H268</f>
        <v>0</v>
      </c>
      <c r="EI271" s="84">
        <f>MODEL_DATA!I268</f>
        <v>0</v>
      </c>
      <c r="EJ271" s="99">
        <f>MODEL_DATA!J268</f>
        <v>0</v>
      </c>
      <c r="EK271" s="84">
        <f>MODEL_DATA!K268</f>
        <v>0</v>
      </c>
      <c r="EL271" s="84">
        <f>MODEL_DATA!L268</f>
        <v>0</v>
      </c>
      <c r="EM271" s="99">
        <f>MODEL_DATA!M268</f>
        <v>0</v>
      </c>
      <c r="EN271" s="84">
        <f>MODEL_DATA!N268</f>
        <v>0</v>
      </c>
      <c r="EO271" s="84">
        <f>MODEL_DATA!O268</f>
        <v>0</v>
      </c>
      <c r="EP271" s="84">
        <f>MODEL_DATA!P268</f>
        <v>0</v>
      </c>
      <c r="EQ271" s="84">
        <f>MODEL_DATA!Q268</f>
        <v>0</v>
      </c>
      <c r="ER271" s="84">
        <f>MODEL_DATA!R268</f>
        <v>0</v>
      </c>
      <c r="ES271" s="84">
        <f>MODEL_DATA!S268</f>
        <v>0</v>
      </c>
      <c r="ET271" s="84">
        <f>MODEL_DATA!T268</f>
        <v>0</v>
      </c>
      <c r="EU271" s="99">
        <f>MODEL_DATA!U268</f>
        <v>0</v>
      </c>
      <c r="EV271" s="84">
        <f>MODEL_DATA!V268</f>
        <v>0</v>
      </c>
    </row>
    <row r="272" spans="122:152" x14ac:dyDescent="0.25">
      <c r="DR272" s="31">
        <f t="shared" si="330"/>
        <v>263</v>
      </c>
      <c r="DS272" s="26">
        <f t="shared" si="326"/>
        <v>263.5</v>
      </c>
      <c r="DT272" s="101">
        <f t="shared" si="327"/>
        <v>0</v>
      </c>
      <c r="DU272" s="101">
        <f t="shared" si="328"/>
        <v>0</v>
      </c>
      <c r="DV272" s="101">
        <f t="shared" si="329"/>
        <v>0</v>
      </c>
      <c r="DW272" s="102">
        <f t="shared" si="331"/>
        <v>0</v>
      </c>
      <c r="DX272" s="144"/>
      <c r="DY272" s="101">
        <f t="shared" si="332"/>
        <v>0</v>
      </c>
      <c r="DZ272" s="101">
        <f t="shared" si="333"/>
        <v>0</v>
      </c>
      <c r="EB272" s="84">
        <f>MODEL_DATA!B269</f>
        <v>263</v>
      </c>
      <c r="EC272" s="84">
        <f>MODEL_DATA!C269</f>
        <v>0</v>
      </c>
      <c r="ED272" s="84">
        <f>MODEL_DATA!D269</f>
        <v>0</v>
      </c>
      <c r="EE272" s="84">
        <f>MODEL_DATA!E269</f>
        <v>0</v>
      </c>
      <c r="EF272" s="84">
        <f>MODEL_DATA!F269</f>
        <v>0</v>
      </c>
      <c r="EG272" s="84">
        <f>MODEL_DATA!G269</f>
        <v>0</v>
      </c>
      <c r="EH272" s="84">
        <f>MODEL_DATA!H269</f>
        <v>0</v>
      </c>
      <c r="EI272" s="84">
        <f>MODEL_DATA!I269</f>
        <v>0</v>
      </c>
      <c r="EJ272" s="99">
        <f>MODEL_DATA!J269</f>
        <v>0</v>
      </c>
      <c r="EK272" s="84">
        <f>MODEL_DATA!K269</f>
        <v>0</v>
      </c>
      <c r="EL272" s="84">
        <f>MODEL_DATA!L269</f>
        <v>0</v>
      </c>
      <c r="EM272" s="99">
        <f>MODEL_DATA!M269</f>
        <v>0</v>
      </c>
      <c r="EN272" s="84">
        <f>MODEL_DATA!N269</f>
        <v>0</v>
      </c>
      <c r="EO272" s="84">
        <f>MODEL_DATA!O269</f>
        <v>0</v>
      </c>
      <c r="EP272" s="84">
        <f>MODEL_DATA!P269</f>
        <v>0</v>
      </c>
      <c r="EQ272" s="84">
        <f>MODEL_DATA!Q269</f>
        <v>0</v>
      </c>
      <c r="ER272" s="84">
        <f>MODEL_DATA!R269</f>
        <v>0</v>
      </c>
      <c r="ES272" s="84">
        <f>MODEL_DATA!S269</f>
        <v>0</v>
      </c>
      <c r="ET272" s="84">
        <f>MODEL_DATA!T269</f>
        <v>0</v>
      </c>
      <c r="EU272" s="99">
        <f>MODEL_DATA!U269</f>
        <v>0</v>
      </c>
      <c r="EV272" s="84">
        <f>MODEL_DATA!V269</f>
        <v>0</v>
      </c>
    </row>
    <row r="273" spans="122:152" x14ac:dyDescent="0.25">
      <c r="DR273" s="31">
        <f t="shared" si="330"/>
        <v>264</v>
      </c>
      <c r="DS273" s="26">
        <f t="shared" si="326"/>
        <v>264.5</v>
      </c>
      <c r="DT273" s="101">
        <f t="shared" si="327"/>
        <v>0</v>
      </c>
      <c r="DU273" s="101">
        <f t="shared" si="328"/>
        <v>0</v>
      </c>
      <c r="DV273" s="101">
        <f t="shared" si="329"/>
        <v>0</v>
      </c>
      <c r="DW273" s="102">
        <f t="shared" si="331"/>
        <v>0</v>
      </c>
      <c r="DX273" s="144"/>
      <c r="DY273" s="101">
        <f t="shared" si="332"/>
        <v>0</v>
      </c>
      <c r="DZ273" s="101">
        <f t="shared" si="333"/>
        <v>0</v>
      </c>
      <c r="EB273" s="84">
        <f>MODEL_DATA!B270</f>
        <v>264</v>
      </c>
      <c r="EC273" s="84">
        <f>MODEL_DATA!C270</f>
        <v>0</v>
      </c>
      <c r="ED273" s="84">
        <f>MODEL_DATA!D270</f>
        <v>0</v>
      </c>
      <c r="EE273" s="84">
        <f>MODEL_DATA!E270</f>
        <v>0</v>
      </c>
      <c r="EF273" s="84">
        <f>MODEL_DATA!F270</f>
        <v>0</v>
      </c>
      <c r="EG273" s="84">
        <f>MODEL_DATA!G270</f>
        <v>0</v>
      </c>
      <c r="EH273" s="84">
        <f>MODEL_DATA!H270</f>
        <v>0</v>
      </c>
      <c r="EI273" s="84">
        <f>MODEL_DATA!I270</f>
        <v>0</v>
      </c>
      <c r="EJ273" s="99">
        <f>MODEL_DATA!J270</f>
        <v>0</v>
      </c>
      <c r="EK273" s="84">
        <f>MODEL_DATA!K270</f>
        <v>0</v>
      </c>
      <c r="EL273" s="84">
        <f>MODEL_DATA!L270</f>
        <v>0</v>
      </c>
      <c r="EM273" s="99">
        <f>MODEL_DATA!M270</f>
        <v>0</v>
      </c>
      <c r="EN273" s="84">
        <f>MODEL_DATA!N270</f>
        <v>0</v>
      </c>
      <c r="EO273" s="84">
        <f>MODEL_DATA!O270</f>
        <v>0</v>
      </c>
      <c r="EP273" s="84">
        <f>MODEL_DATA!P270</f>
        <v>0</v>
      </c>
      <c r="EQ273" s="84">
        <f>MODEL_DATA!Q270</f>
        <v>0</v>
      </c>
      <c r="ER273" s="84">
        <f>MODEL_DATA!R270</f>
        <v>0</v>
      </c>
      <c r="ES273" s="84">
        <f>MODEL_DATA!S270</f>
        <v>0</v>
      </c>
      <c r="ET273" s="84">
        <f>MODEL_DATA!T270</f>
        <v>0</v>
      </c>
      <c r="EU273" s="99">
        <f>MODEL_DATA!U270</f>
        <v>0</v>
      </c>
      <c r="EV273" s="84">
        <f>MODEL_DATA!V270</f>
        <v>0</v>
      </c>
    </row>
    <row r="274" spans="122:152" x14ac:dyDescent="0.25">
      <c r="DR274" s="31">
        <f t="shared" si="330"/>
        <v>265</v>
      </c>
      <c r="DS274" s="26">
        <f t="shared" ref="DS274:DS337" si="334">AVERAGE(DR274:DR275)</f>
        <v>265.5</v>
      </c>
      <c r="DT274" s="101">
        <f t="shared" si="327"/>
        <v>0</v>
      </c>
      <c r="DU274" s="101">
        <f t="shared" si="328"/>
        <v>0</v>
      </c>
      <c r="DV274" s="101">
        <f t="shared" si="329"/>
        <v>0</v>
      </c>
      <c r="DW274" s="102">
        <f t="shared" si="331"/>
        <v>0</v>
      </c>
      <c r="DX274" s="144"/>
      <c r="DY274" s="101">
        <f t="shared" si="332"/>
        <v>0</v>
      </c>
      <c r="DZ274" s="101">
        <f t="shared" si="333"/>
        <v>0</v>
      </c>
      <c r="EB274" s="84">
        <f>MODEL_DATA!B271</f>
        <v>265</v>
      </c>
      <c r="EC274" s="84">
        <f>MODEL_DATA!C271</f>
        <v>0</v>
      </c>
      <c r="ED274" s="84">
        <f>MODEL_DATA!D271</f>
        <v>0</v>
      </c>
      <c r="EE274" s="84">
        <f>MODEL_DATA!E271</f>
        <v>0</v>
      </c>
      <c r="EF274" s="84">
        <f>MODEL_DATA!F271</f>
        <v>0</v>
      </c>
      <c r="EG274" s="84">
        <f>MODEL_DATA!G271</f>
        <v>0</v>
      </c>
      <c r="EH274" s="84">
        <f>MODEL_DATA!H271</f>
        <v>0</v>
      </c>
      <c r="EI274" s="84">
        <f>MODEL_DATA!I271</f>
        <v>0</v>
      </c>
      <c r="EJ274" s="99">
        <f>MODEL_DATA!J271</f>
        <v>0</v>
      </c>
      <c r="EK274" s="84">
        <f>MODEL_DATA!K271</f>
        <v>0</v>
      </c>
      <c r="EL274" s="84">
        <f>MODEL_DATA!L271</f>
        <v>0</v>
      </c>
      <c r="EM274" s="99">
        <f>MODEL_DATA!M271</f>
        <v>0</v>
      </c>
      <c r="EN274" s="84">
        <f>MODEL_DATA!N271</f>
        <v>0</v>
      </c>
      <c r="EO274" s="84">
        <f>MODEL_DATA!O271</f>
        <v>0</v>
      </c>
      <c r="EP274" s="84">
        <f>MODEL_DATA!P271</f>
        <v>0</v>
      </c>
      <c r="EQ274" s="84">
        <f>MODEL_DATA!Q271</f>
        <v>0</v>
      </c>
      <c r="ER274" s="84">
        <f>MODEL_DATA!R271</f>
        <v>0</v>
      </c>
      <c r="ES274" s="84">
        <f>MODEL_DATA!S271</f>
        <v>0</v>
      </c>
      <c r="ET274" s="84">
        <f>MODEL_DATA!T271</f>
        <v>0</v>
      </c>
      <c r="EU274" s="99">
        <f>MODEL_DATA!U271</f>
        <v>0</v>
      </c>
      <c r="EV274" s="84">
        <f>MODEL_DATA!V271</f>
        <v>0</v>
      </c>
    </row>
    <row r="275" spans="122:152" x14ac:dyDescent="0.25">
      <c r="DR275" s="31">
        <f t="shared" si="330"/>
        <v>266</v>
      </c>
      <c r="DS275" s="26">
        <f t="shared" si="334"/>
        <v>266.5</v>
      </c>
      <c r="DT275" s="101">
        <f t="shared" si="327"/>
        <v>0</v>
      </c>
      <c r="DU275" s="101">
        <f t="shared" si="328"/>
        <v>0</v>
      </c>
      <c r="DV275" s="101">
        <f t="shared" si="329"/>
        <v>0</v>
      </c>
      <c r="DW275" s="102">
        <f t="shared" si="331"/>
        <v>0</v>
      </c>
      <c r="DX275" s="144"/>
      <c r="DY275" s="101">
        <f t="shared" si="332"/>
        <v>0</v>
      </c>
      <c r="DZ275" s="101">
        <f t="shared" si="333"/>
        <v>0</v>
      </c>
      <c r="EB275" s="84">
        <f>MODEL_DATA!B272</f>
        <v>266</v>
      </c>
      <c r="EC275" s="84">
        <f>MODEL_DATA!C272</f>
        <v>0</v>
      </c>
      <c r="ED275" s="84">
        <f>MODEL_DATA!D272</f>
        <v>0</v>
      </c>
      <c r="EE275" s="84">
        <f>MODEL_DATA!E272</f>
        <v>0</v>
      </c>
      <c r="EF275" s="84">
        <f>MODEL_DATA!F272</f>
        <v>0</v>
      </c>
      <c r="EG275" s="84">
        <f>MODEL_DATA!G272</f>
        <v>0</v>
      </c>
      <c r="EH275" s="84">
        <f>MODEL_DATA!H272</f>
        <v>0</v>
      </c>
      <c r="EI275" s="84">
        <f>MODEL_DATA!I272</f>
        <v>0</v>
      </c>
      <c r="EJ275" s="99">
        <f>MODEL_DATA!J272</f>
        <v>0</v>
      </c>
      <c r="EK275" s="84">
        <f>MODEL_DATA!K272</f>
        <v>0</v>
      </c>
      <c r="EL275" s="84">
        <f>MODEL_DATA!L272</f>
        <v>0</v>
      </c>
      <c r="EM275" s="99">
        <f>MODEL_DATA!M272</f>
        <v>0</v>
      </c>
      <c r="EN275" s="84">
        <f>MODEL_DATA!N272</f>
        <v>0</v>
      </c>
      <c r="EO275" s="84">
        <f>MODEL_DATA!O272</f>
        <v>0</v>
      </c>
      <c r="EP275" s="84">
        <f>MODEL_DATA!P272</f>
        <v>0</v>
      </c>
      <c r="EQ275" s="84">
        <f>MODEL_DATA!Q272</f>
        <v>0</v>
      </c>
      <c r="ER275" s="84">
        <f>MODEL_DATA!R272</f>
        <v>0</v>
      </c>
      <c r="ES275" s="84">
        <f>MODEL_DATA!S272</f>
        <v>0</v>
      </c>
      <c r="ET275" s="84">
        <f>MODEL_DATA!T272</f>
        <v>0</v>
      </c>
      <c r="EU275" s="99">
        <f>MODEL_DATA!U272</f>
        <v>0</v>
      </c>
      <c r="EV275" s="84">
        <f>MODEL_DATA!V272</f>
        <v>0</v>
      </c>
    </row>
    <row r="276" spans="122:152" x14ac:dyDescent="0.25">
      <c r="DR276" s="31">
        <f t="shared" si="330"/>
        <v>267</v>
      </c>
      <c r="DS276" s="26">
        <f t="shared" si="334"/>
        <v>267.5</v>
      </c>
      <c r="DT276" s="101">
        <f t="shared" si="327"/>
        <v>0</v>
      </c>
      <c r="DU276" s="101">
        <f t="shared" si="328"/>
        <v>0</v>
      </c>
      <c r="DV276" s="101">
        <f t="shared" si="329"/>
        <v>0</v>
      </c>
      <c r="DW276" s="102">
        <f t="shared" si="331"/>
        <v>0</v>
      </c>
      <c r="DX276" s="144"/>
      <c r="DY276" s="101">
        <f t="shared" si="332"/>
        <v>0</v>
      </c>
      <c r="DZ276" s="101">
        <f t="shared" si="333"/>
        <v>0</v>
      </c>
      <c r="EB276" s="84">
        <f>MODEL_DATA!B273</f>
        <v>267</v>
      </c>
      <c r="EC276" s="84">
        <f>MODEL_DATA!C273</f>
        <v>0</v>
      </c>
      <c r="ED276" s="84">
        <f>MODEL_DATA!D273</f>
        <v>0</v>
      </c>
      <c r="EE276" s="84">
        <f>MODEL_DATA!E273</f>
        <v>0</v>
      </c>
      <c r="EF276" s="84">
        <f>MODEL_DATA!F273</f>
        <v>0</v>
      </c>
      <c r="EG276" s="84">
        <f>MODEL_DATA!G273</f>
        <v>0</v>
      </c>
      <c r="EH276" s="84">
        <f>MODEL_DATA!H273</f>
        <v>0</v>
      </c>
      <c r="EI276" s="84">
        <f>MODEL_DATA!I273</f>
        <v>0</v>
      </c>
      <c r="EJ276" s="99">
        <f>MODEL_DATA!J273</f>
        <v>0</v>
      </c>
      <c r="EK276" s="84">
        <f>MODEL_DATA!K273</f>
        <v>0</v>
      </c>
      <c r="EL276" s="84">
        <f>MODEL_DATA!L273</f>
        <v>0</v>
      </c>
      <c r="EM276" s="99">
        <f>MODEL_DATA!M273</f>
        <v>0</v>
      </c>
      <c r="EN276" s="84">
        <f>MODEL_DATA!N273</f>
        <v>0</v>
      </c>
      <c r="EO276" s="84">
        <f>MODEL_DATA!O273</f>
        <v>0</v>
      </c>
      <c r="EP276" s="84">
        <f>MODEL_DATA!P273</f>
        <v>0</v>
      </c>
      <c r="EQ276" s="84">
        <f>MODEL_DATA!Q273</f>
        <v>0</v>
      </c>
      <c r="ER276" s="84">
        <f>MODEL_DATA!R273</f>
        <v>0</v>
      </c>
      <c r="ES276" s="84">
        <f>MODEL_DATA!S273</f>
        <v>0</v>
      </c>
      <c r="ET276" s="84">
        <f>MODEL_DATA!T273</f>
        <v>0</v>
      </c>
      <c r="EU276" s="99">
        <f>MODEL_DATA!U273</f>
        <v>0</v>
      </c>
      <c r="EV276" s="84">
        <f>MODEL_DATA!V273</f>
        <v>0</v>
      </c>
    </row>
    <row r="277" spans="122:152" x14ac:dyDescent="0.25">
      <c r="DR277" s="31">
        <f t="shared" si="330"/>
        <v>268</v>
      </c>
      <c r="DS277" s="26">
        <f t="shared" si="334"/>
        <v>268.5</v>
      </c>
      <c r="DT277" s="101">
        <f t="shared" si="327"/>
        <v>0</v>
      </c>
      <c r="DU277" s="101">
        <f t="shared" si="328"/>
        <v>0</v>
      </c>
      <c r="DV277" s="101">
        <f t="shared" si="329"/>
        <v>0</v>
      </c>
      <c r="DW277" s="102">
        <f t="shared" si="331"/>
        <v>0</v>
      </c>
      <c r="DX277" s="144"/>
      <c r="DY277" s="101">
        <f t="shared" si="332"/>
        <v>0</v>
      </c>
      <c r="DZ277" s="101">
        <f t="shared" si="333"/>
        <v>0</v>
      </c>
      <c r="EB277" s="84">
        <f>MODEL_DATA!B274</f>
        <v>268</v>
      </c>
      <c r="EC277" s="84">
        <f>MODEL_DATA!C274</f>
        <v>0</v>
      </c>
      <c r="ED277" s="84">
        <f>MODEL_DATA!D274</f>
        <v>0</v>
      </c>
      <c r="EE277" s="84">
        <f>MODEL_DATA!E274</f>
        <v>0</v>
      </c>
      <c r="EF277" s="84">
        <f>MODEL_DATA!F274</f>
        <v>0</v>
      </c>
      <c r="EG277" s="84">
        <f>MODEL_DATA!G274</f>
        <v>0</v>
      </c>
      <c r="EH277" s="84">
        <f>MODEL_DATA!H274</f>
        <v>0</v>
      </c>
      <c r="EI277" s="84">
        <f>MODEL_DATA!I274</f>
        <v>0</v>
      </c>
      <c r="EJ277" s="99">
        <f>MODEL_DATA!J274</f>
        <v>0</v>
      </c>
      <c r="EK277" s="84">
        <f>MODEL_DATA!K274</f>
        <v>0</v>
      </c>
      <c r="EL277" s="84">
        <f>MODEL_DATA!L274</f>
        <v>0</v>
      </c>
      <c r="EM277" s="99">
        <f>MODEL_DATA!M274</f>
        <v>0</v>
      </c>
      <c r="EN277" s="84">
        <f>MODEL_DATA!N274</f>
        <v>0</v>
      </c>
      <c r="EO277" s="84">
        <f>MODEL_DATA!O274</f>
        <v>0</v>
      </c>
      <c r="EP277" s="84">
        <f>MODEL_DATA!P274</f>
        <v>0</v>
      </c>
      <c r="EQ277" s="84">
        <f>MODEL_DATA!Q274</f>
        <v>0</v>
      </c>
      <c r="ER277" s="84">
        <f>MODEL_DATA!R274</f>
        <v>0</v>
      </c>
      <c r="ES277" s="84">
        <f>MODEL_DATA!S274</f>
        <v>0</v>
      </c>
      <c r="ET277" s="84">
        <f>MODEL_DATA!T274</f>
        <v>0</v>
      </c>
      <c r="EU277" s="99">
        <f>MODEL_DATA!U274</f>
        <v>0</v>
      </c>
      <c r="EV277" s="84">
        <f>MODEL_DATA!V274</f>
        <v>0</v>
      </c>
    </row>
    <row r="278" spans="122:152" x14ac:dyDescent="0.25">
      <c r="DR278" s="31">
        <f t="shared" si="330"/>
        <v>269</v>
      </c>
      <c r="DS278" s="26">
        <f t="shared" si="334"/>
        <v>269.5</v>
      </c>
      <c r="DT278" s="101">
        <f t="shared" si="327"/>
        <v>0</v>
      </c>
      <c r="DU278" s="101">
        <f t="shared" si="328"/>
        <v>0</v>
      </c>
      <c r="DV278" s="101">
        <f t="shared" si="329"/>
        <v>0</v>
      </c>
      <c r="DW278" s="102">
        <f t="shared" si="331"/>
        <v>0</v>
      </c>
      <c r="DX278" s="144"/>
      <c r="DY278" s="101">
        <f t="shared" si="332"/>
        <v>0</v>
      </c>
      <c r="DZ278" s="101">
        <f t="shared" si="333"/>
        <v>0</v>
      </c>
      <c r="EB278" s="84">
        <f>MODEL_DATA!B275</f>
        <v>269</v>
      </c>
      <c r="EC278" s="84">
        <f>MODEL_DATA!C275</f>
        <v>0</v>
      </c>
      <c r="ED278" s="84">
        <f>MODEL_DATA!D275</f>
        <v>0</v>
      </c>
      <c r="EE278" s="84">
        <f>MODEL_DATA!E275</f>
        <v>0</v>
      </c>
      <c r="EF278" s="84">
        <f>MODEL_DATA!F275</f>
        <v>0</v>
      </c>
      <c r="EG278" s="84">
        <f>MODEL_DATA!G275</f>
        <v>0</v>
      </c>
      <c r="EH278" s="84">
        <f>MODEL_DATA!H275</f>
        <v>0</v>
      </c>
      <c r="EI278" s="84">
        <f>MODEL_DATA!I275</f>
        <v>0</v>
      </c>
      <c r="EJ278" s="99">
        <f>MODEL_DATA!J275</f>
        <v>0</v>
      </c>
      <c r="EK278" s="84">
        <f>MODEL_DATA!K275</f>
        <v>0</v>
      </c>
      <c r="EL278" s="84">
        <f>MODEL_DATA!L275</f>
        <v>0</v>
      </c>
      <c r="EM278" s="99">
        <f>MODEL_DATA!M275</f>
        <v>0</v>
      </c>
      <c r="EN278" s="84">
        <f>MODEL_DATA!N275</f>
        <v>0</v>
      </c>
      <c r="EO278" s="84">
        <f>MODEL_DATA!O275</f>
        <v>0</v>
      </c>
      <c r="EP278" s="84">
        <f>MODEL_DATA!P275</f>
        <v>0</v>
      </c>
      <c r="EQ278" s="84">
        <f>MODEL_DATA!Q275</f>
        <v>0</v>
      </c>
      <c r="ER278" s="84">
        <f>MODEL_DATA!R275</f>
        <v>0</v>
      </c>
      <c r="ES278" s="84">
        <f>MODEL_DATA!S275</f>
        <v>0</v>
      </c>
      <c r="ET278" s="84">
        <f>MODEL_DATA!T275</f>
        <v>0</v>
      </c>
      <c r="EU278" s="99">
        <f>MODEL_DATA!U275</f>
        <v>0</v>
      </c>
      <c r="EV278" s="84">
        <f>MODEL_DATA!V275</f>
        <v>0</v>
      </c>
    </row>
    <row r="279" spans="122:152" x14ac:dyDescent="0.25">
      <c r="DR279" s="31">
        <f t="shared" si="330"/>
        <v>270</v>
      </c>
      <c r="DS279" s="26">
        <f t="shared" si="334"/>
        <v>270.5</v>
      </c>
      <c r="DT279" s="101">
        <f t="shared" si="327"/>
        <v>0</v>
      </c>
      <c r="DU279" s="101">
        <f t="shared" si="328"/>
        <v>0</v>
      </c>
      <c r="DV279" s="101">
        <f t="shared" si="329"/>
        <v>0</v>
      </c>
      <c r="DW279" s="102">
        <f t="shared" si="331"/>
        <v>0</v>
      </c>
      <c r="DX279" s="144"/>
      <c r="DY279" s="101">
        <f t="shared" si="332"/>
        <v>0</v>
      </c>
      <c r="DZ279" s="101">
        <f t="shared" si="333"/>
        <v>0</v>
      </c>
      <c r="EB279" s="84">
        <f>MODEL_DATA!B276</f>
        <v>270</v>
      </c>
      <c r="EC279" s="84">
        <f>MODEL_DATA!C276</f>
        <v>0</v>
      </c>
      <c r="ED279" s="84">
        <f>MODEL_DATA!D276</f>
        <v>0</v>
      </c>
      <c r="EE279" s="84">
        <f>MODEL_DATA!E276</f>
        <v>0</v>
      </c>
      <c r="EF279" s="84">
        <f>MODEL_DATA!F276</f>
        <v>0</v>
      </c>
      <c r="EG279" s="84">
        <f>MODEL_DATA!G276</f>
        <v>0</v>
      </c>
      <c r="EH279" s="84">
        <f>MODEL_DATA!H276</f>
        <v>0</v>
      </c>
      <c r="EI279" s="84">
        <f>MODEL_DATA!I276</f>
        <v>0</v>
      </c>
      <c r="EJ279" s="99">
        <f>MODEL_DATA!J276</f>
        <v>0</v>
      </c>
      <c r="EK279" s="84">
        <f>MODEL_DATA!K276</f>
        <v>0</v>
      </c>
      <c r="EL279" s="84">
        <f>MODEL_DATA!L276</f>
        <v>0</v>
      </c>
      <c r="EM279" s="99">
        <f>MODEL_DATA!M276</f>
        <v>0</v>
      </c>
      <c r="EN279" s="84">
        <f>MODEL_DATA!N276</f>
        <v>0</v>
      </c>
      <c r="EO279" s="84">
        <f>MODEL_DATA!O276</f>
        <v>0</v>
      </c>
      <c r="EP279" s="84">
        <f>MODEL_DATA!P276</f>
        <v>0</v>
      </c>
      <c r="EQ279" s="84">
        <f>MODEL_DATA!Q276</f>
        <v>0</v>
      </c>
      <c r="ER279" s="84">
        <f>MODEL_DATA!R276</f>
        <v>0</v>
      </c>
      <c r="ES279" s="84">
        <f>MODEL_DATA!S276</f>
        <v>0</v>
      </c>
      <c r="ET279" s="84">
        <f>MODEL_DATA!T276</f>
        <v>0</v>
      </c>
      <c r="EU279" s="99">
        <f>MODEL_DATA!U276</f>
        <v>0</v>
      </c>
      <c r="EV279" s="84">
        <f>MODEL_DATA!V276</f>
        <v>0</v>
      </c>
    </row>
    <row r="280" spans="122:152" x14ac:dyDescent="0.25">
      <c r="DR280" s="31">
        <f t="shared" si="330"/>
        <v>271</v>
      </c>
      <c r="DS280" s="26">
        <f t="shared" si="334"/>
        <v>271.5</v>
      </c>
      <c r="DT280" s="101">
        <f t="shared" si="327"/>
        <v>0</v>
      </c>
      <c r="DU280" s="101">
        <f t="shared" si="328"/>
        <v>0</v>
      </c>
      <c r="DV280" s="101">
        <f t="shared" si="329"/>
        <v>0</v>
      </c>
      <c r="DW280" s="102">
        <f t="shared" si="331"/>
        <v>0</v>
      </c>
      <c r="DX280" s="144"/>
      <c r="DY280" s="101">
        <f t="shared" si="332"/>
        <v>0</v>
      </c>
      <c r="DZ280" s="101">
        <f t="shared" si="333"/>
        <v>0</v>
      </c>
      <c r="EB280" s="84">
        <f>MODEL_DATA!B277</f>
        <v>271</v>
      </c>
      <c r="EC280" s="84">
        <f>MODEL_DATA!C277</f>
        <v>0</v>
      </c>
      <c r="ED280" s="84">
        <f>MODEL_DATA!D277</f>
        <v>0</v>
      </c>
      <c r="EE280" s="84">
        <f>MODEL_DATA!E277</f>
        <v>0</v>
      </c>
      <c r="EF280" s="84">
        <f>MODEL_DATA!F277</f>
        <v>0</v>
      </c>
      <c r="EG280" s="84">
        <f>MODEL_DATA!G277</f>
        <v>0</v>
      </c>
      <c r="EH280" s="84">
        <f>MODEL_DATA!H277</f>
        <v>0</v>
      </c>
      <c r="EI280" s="84">
        <f>MODEL_DATA!I277</f>
        <v>0</v>
      </c>
      <c r="EJ280" s="99">
        <f>MODEL_DATA!J277</f>
        <v>0</v>
      </c>
      <c r="EK280" s="84">
        <f>MODEL_DATA!K277</f>
        <v>0</v>
      </c>
      <c r="EL280" s="84">
        <f>MODEL_DATA!L277</f>
        <v>0</v>
      </c>
      <c r="EM280" s="99">
        <f>MODEL_DATA!M277</f>
        <v>0</v>
      </c>
      <c r="EN280" s="84">
        <f>MODEL_DATA!N277</f>
        <v>0</v>
      </c>
      <c r="EO280" s="84">
        <f>MODEL_DATA!O277</f>
        <v>0</v>
      </c>
      <c r="EP280" s="84">
        <f>MODEL_DATA!P277</f>
        <v>0</v>
      </c>
      <c r="EQ280" s="84">
        <f>MODEL_DATA!Q277</f>
        <v>0</v>
      </c>
      <c r="ER280" s="84">
        <f>MODEL_DATA!R277</f>
        <v>0</v>
      </c>
      <c r="ES280" s="84">
        <f>MODEL_DATA!S277</f>
        <v>0</v>
      </c>
      <c r="ET280" s="84">
        <f>MODEL_DATA!T277</f>
        <v>0</v>
      </c>
      <c r="EU280" s="99">
        <f>MODEL_DATA!U277</f>
        <v>0</v>
      </c>
      <c r="EV280" s="84">
        <f>MODEL_DATA!V277</f>
        <v>0</v>
      </c>
    </row>
    <row r="281" spans="122:152" x14ac:dyDescent="0.25">
      <c r="DR281" s="31">
        <f t="shared" si="330"/>
        <v>272</v>
      </c>
      <c r="DS281" s="26">
        <f t="shared" si="334"/>
        <v>272.5</v>
      </c>
      <c r="DT281" s="101">
        <f t="shared" si="327"/>
        <v>0</v>
      </c>
      <c r="DU281" s="101">
        <f t="shared" si="328"/>
        <v>0</v>
      </c>
      <c r="DV281" s="101">
        <f t="shared" si="329"/>
        <v>0</v>
      </c>
      <c r="DW281" s="102">
        <f t="shared" si="331"/>
        <v>0</v>
      </c>
      <c r="DX281" s="144"/>
      <c r="DY281" s="101">
        <f t="shared" si="332"/>
        <v>0</v>
      </c>
      <c r="DZ281" s="101">
        <f t="shared" si="333"/>
        <v>0</v>
      </c>
      <c r="EB281" s="84">
        <f>MODEL_DATA!B278</f>
        <v>272</v>
      </c>
      <c r="EC281" s="84">
        <f>MODEL_DATA!C278</f>
        <v>0</v>
      </c>
      <c r="ED281" s="84">
        <f>MODEL_DATA!D278</f>
        <v>0</v>
      </c>
      <c r="EE281" s="84">
        <f>MODEL_DATA!E278</f>
        <v>0</v>
      </c>
      <c r="EF281" s="84">
        <f>MODEL_DATA!F278</f>
        <v>0</v>
      </c>
      <c r="EG281" s="84">
        <f>MODEL_DATA!G278</f>
        <v>0</v>
      </c>
      <c r="EH281" s="84">
        <f>MODEL_DATA!H278</f>
        <v>0</v>
      </c>
      <c r="EI281" s="84">
        <f>MODEL_DATA!I278</f>
        <v>0</v>
      </c>
      <c r="EJ281" s="99">
        <f>MODEL_DATA!J278</f>
        <v>0</v>
      </c>
      <c r="EK281" s="84">
        <f>MODEL_DATA!K278</f>
        <v>0</v>
      </c>
      <c r="EL281" s="84">
        <f>MODEL_DATA!L278</f>
        <v>0</v>
      </c>
      <c r="EM281" s="99">
        <f>MODEL_DATA!M278</f>
        <v>0</v>
      </c>
      <c r="EN281" s="84">
        <f>MODEL_DATA!N278</f>
        <v>0</v>
      </c>
      <c r="EO281" s="84">
        <f>MODEL_DATA!O278</f>
        <v>0</v>
      </c>
      <c r="EP281" s="84">
        <f>MODEL_DATA!P278</f>
        <v>0</v>
      </c>
      <c r="EQ281" s="84">
        <f>MODEL_DATA!Q278</f>
        <v>0</v>
      </c>
      <c r="ER281" s="84">
        <f>MODEL_DATA!R278</f>
        <v>0</v>
      </c>
      <c r="ES281" s="84">
        <f>MODEL_DATA!S278</f>
        <v>0</v>
      </c>
      <c r="ET281" s="84">
        <f>MODEL_DATA!T278</f>
        <v>0</v>
      </c>
      <c r="EU281" s="99">
        <f>MODEL_DATA!U278</f>
        <v>0</v>
      </c>
      <c r="EV281" s="84">
        <f>MODEL_DATA!V278</f>
        <v>0</v>
      </c>
    </row>
    <row r="282" spans="122:152" x14ac:dyDescent="0.25">
      <c r="DR282" s="31">
        <f t="shared" si="330"/>
        <v>273</v>
      </c>
      <c r="DS282" s="26">
        <f t="shared" si="334"/>
        <v>273.5</v>
      </c>
      <c r="DT282" s="101">
        <f t="shared" si="327"/>
        <v>0</v>
      </c>
      <c r="DU282" s="101">
        <f t="shared" si="328"/>
        <v>0</v>
      </c>
      <c r="DV282" s="101">
        <f t="shared" si="329"/>
        <v>0</v>
      </c>
      <c r="DW282" s="102">
        <f t="shared" si="331"/>
        <v>0</v>
      </c>
      <c r="DX282" s="144"/>
      <c r="DY282" s="101">
        <f t="shared" si="332"/>
        <v>0</v>
      </c>
      <c r="DZ282" s="101">
        <f t="shared" si="333"/>
        <v>0</v>
      </c>
      <c r="EB282" s="84">
        <f>MODEL_DATA!B279</f>
        <v>273</v>
      </c>
      <c r="EC282" s="84">
        <f>MODEL_DATA!C279</f>
        <v>0</v>
      </c>
      <c r="ED282" s="84">
        <f>MODEL_DATA!D279</f>
        <v>0</v>
      </c>
      <c r="EE282" s="84">
        <f>MODEL_DATA!E279</f>
        <v>0</v>
      </c>
      <c r="EF282" s="84">
        <f>MODEL_DATA!F279</f>
        <v>0</v>
      </c>
      <c r="EG282" s="84">
        <f>MODEL_DATA!G279</f>
        <v>0</v>
      </c>
      <c r="EH282" s="84">
        <f>MODEL_DATA!H279</f>
        <v>0</v>
      </c>
      <c r="EI282" s="84">
        <f>MODEL_DATA!I279</f>
        <v>0</v>
      </c>
      <c r="EJ282" s="99">
        <f>MODEL_DATA!J279</f>
        <v>0</v>
      </c>
      <c r="EK282" s="84">
        <f>MODEL_DATA!K279</f>
        <v>0</v>
      </c>
      <c r="EL282" s="84">
        <f>MODEL_DATA!L279</f>
        <v>0</v>
      </c>
      <c r="EM282" s="99">
        <f>MODEL_DATA!M279</f>
        <v>0</v>
      </c>
      <c r="EN282" s="84">
        <f>MODEL_DATA!N279</f>
        <v>0</v>
      </c>
      <c r="EO282" s="84">
        <f>MODEL_DATA!O279</f>
        <v>0</v>
      </c>
      <c r="EP282" s="84">
        <f>MODEL_DATA!P279</f>
        <v>0</v>
      </c>
      <c r="EQ282" s="84">
        <f>MODEL_DATA!Q279</f>
        <v>0</v>
      </c>
      <c r="ER282" s="84">
        <f>MODEL_DATA!R279</f>
        <v>0</v>
      </c>
      <c r="ES282" s="84">
        <f>MODEL_DATA!S279</f>
        <v>0</v>
      </c>
      <c r="ET282" s="84">
        <f>MODEL_DATA!T279</f>
        <v>0</v>
      </c>
      <c r="EU282" s="99">
        <f>MODEL_DATA!U279</f>
        <v>0</v>
      </c>
      <c r="EV282" s="84">
        <f>MODEL_DATA!V279</f>
        <v>0</v>
      </c>
    </row>
    <row r="283" spans="122:152" x14ac:dyDescent="0.25">
      <c r="DR283" s="31">
        <f t="shared" si="330"/>
        <v>274</v>
      </c>
      <c r="DS283" s="26">
        <f t="shared" si="334"/>
        <v>274.5</v>
      </c>
      <c r="DT283" s="101">
        <f t="shared" si="327"/>
        <v>0</v>
      </c>
      <c r="DU283" s="101">
        <f t="shared" si="328"/>
        <v>0</v>
      </c>
      <c r="DV283" s="101">
        <f t="shared" si="329"/>
        <v>0</v>
      </c>
      <c r="DW283" s="102">
        <f t="shared" si="331"/>
        <v>0</v>
      </c>
      <c r="DX283" s="144"/>
      <c r="DY283" s="101">
        <f t="shared" si="332"/>
        <v>0</v>
      </c>
      <c r="DZ283" s="101">
        <f t="shared" si="333"/>
        <v>0</v>
      </c>
      <c r="EB283" s="84">
        <f>MODEL_DATA!B280</f>
        <v>274</v>
      </c>
      <c r="EC283" s="84">
        <f>MODEL_DATA!C280</f>
        <v>0</v>
      </c>
      <c r="ED283" s="84">
        <f>MODEL_DATA!D280</f>
        <v>0</v>
      </c>
      <c r="EE283" s="84">
        <f>MODEL_DATA!E280</f>
        <v>0</v>
      </c>
      <c r="EF283" s="84">
        <f>MODEL_DATA!F280</f>
        <v>0</v>
      </c>
      <c r="EG283" s="84">
        <f>MODEL_DATA!G280</f>
        <v>0</v>
      </c>
      <c r="EH283" s="84">
        <f>MODEL_DATA!H280</f>
        <v>0</v>
      </c>
      <c r="EI283" s="84">
        <f>MODEL_DATA!I280</f>
        <v>0</v>
      </c>
      <c r="EJ283" s="99">
        <f>MODEL_DATA!J280</f>
        <v>0</v>
      </c>
      <c r="EK283" s="84">
        <f>MODEL_DATA!K280</f>
        <v>0</v>
      </c>
      <c r="EL283" s="84">
        <f>MODEL_DATA!L280</f>
        <v>0</v>
      </c>
      <c r="EM283" s="99">
        <f>MODEL_DATA!M280</f>
        <v>0</v>
      </c>
      <c r="EN283" s="84">
        <f>MODEL_DATA!N280</f>
        <v>0</v>
      </c>
      <c r="EO283" s="84">
        <f>MODEL_DATA!O280</f>
        <v>0</v>
      </c>
      <c r="EP283" s="84">
        <f>MODEL_DATA!P280</f>
        <v>0</v>
      </c>
      <c r="EQ283" s="84">
        <f>MODEL_DATA!Q280</f>
        <v>0</v>
      </c>
      <c r="ER283" s="84">
        <f>MODEL_DATA!R280</f>
        <v>0</v>
      </c>
      <c r="ES283" s="84">
        <f>MODEL_DATA!S280</f>
        <v>0</v>
      </c>
      <c r="ET283" s="84">
        <f>MODEL_DATA!T280</f>
        <v>0</v>
      </c>
      <c r="EU283" s="99">
        <f>MODEL_DATA!U280</f>
        <v>0</v>
      </c>
      <c r="EV283" s="84">
        <f>MODEL_DATA!V280</f>
        <v>0</v>
      </c>
    </row>
    <row r="284" spans="122:152" x14ac:dyDescent="0.25">
      <c r="DR284" s="31">
        <f t="shared" si="330"/>
        <v>275</v>
      </c>
      <c r="DS284" s="26">
        <f t="shared" si="334"/>
        <v>275.5</v>
      </c>
      <c r="DT284" s="101">
        <f t="shared" si="327"/>
        <v>0</v>
      </c>
      <c r="DU284" s="101">
        <f t="shared" si="328"/>
        <v>0</v>
      </c>
      <c r="DV284" s="101">
        <f t="shared" si="329"/>
        <v>0</v>
      </c>
      <c r="DW284" s="102">
        <f t="shared" si="331"/>
        <v>0</v>
      </c>
      <c r="DX284" s="144"/>
      <c r="DY284" s="101">
        <f t="shared" si="332"/>
        <v>0</v>
      </c>
      <c r="DZ284" s="101">
        <f t="shared" si="333"/>
        <v>0</v>
      </c>
      <c r="EB284" s="84">
        <f>MODEL_DATA!B281</f>
        <v>275</v>
      </c>
      <c r="EC284" s="84">
        <f>MODEL_DATA!C281</f>
        <v>0</v>
      </c>
      <c r="ED284" s="84">
        <f>MODEL_DATA!D281</f>
        <v>0</v>
      </c>
      <c r="EE284" s="84">
        <f>MODEL_DATA!E281</f>
        <v>0</v>
      </c>
      <c r="EF284" s="84">
        <f>MODEL_DATA!F281</f>
        <v>0</v>
      </c>
      <c r="EG284" s="84">
        <f>MODEL_DATA!G281</f>
        <v>0</v>
      </c>
      <c r="EH284" s="84">
        <f>MODEL_DATA!H281</f>
        <v>0</v>
      </c>
      <c r="EI284" s="84">
        <f>MODEL_DATA!I281</f>
        <v>0</v>
      </c>
      <c r="EJ284" s="99">
        <f>MODEL_DATA!J281</f>
        <v>0</v>
      </c>
      <c r="EK284" s="84">
        <f>MODEL_DATA!K281</f>
        <v>0</v>
      </c>
      <c r="EL284" s="84">
        <f>MODEL_DATA!L281</f>
        <v>0</v>
      </c>
      <c r="EM284" s="99">
        <f>MODEL_DATA!M281</f>
        <v>0</v>
      </c>
      <c r="EN284" s="84">
        <f>MODEL_DATA!N281</f>
        <v>0</v>
      </c>
      <c r="EO284" s="84">
        <f>MODEL_DATA!O281</f>
        <v>0</v>
      </c>
      <c r="EP284" s="84">
        <f>MODEL_DATA!P281</f>
        <v>0</v>
      </c>
      <c r="EQ284" s="84">
        <f>MODEL_DATA!Q281</f>
        <v>0</v>
      </c>
      <c r="ER284" s="84">
        <f>MODEL_DATA!R281</f>
        <v>0</v>
      </c>
      <c r="ES284" s="84">
        <f>MODEL_DATA!S281</f>
        <v>0</v>
      </c>
      <c r="ET284" s="84">
        <f>MODEL_DATA!T281</f>
        <v>0</v>
      </c>
      <c r="EU284" s="99">
        <f>MODEL_DATA!U281</f>
        <v>0</v>
      </c>
      <c r="EV284" s="84">
        <f>MODEL_DATA!V281</f>
        <v>0</v>
      </c>
    </row>
    <row r="285" spans="122:152" x14ac:dyDescent="0.25">
      <c r="DR285" s="31">
        <f t="shared" si="330"/>
        <v>276</v>
      </c>
      <c r="DS285" s="26">
        <f t="shared" si="334"/>
        <v>276.5</v>
      </c>
      <c r="DT285" s="101">
        <f t="shared" si="327"/>
        <v>0</v>
      </c>
      <c r="DU285" s="101">
        <f t="shared" si="328"/>
        <v>0</v>
      </c>
      <c r="DV285" s="101">
        <f t="shared" si="329"/>
        <v>0</v>
      </c>
      <c r="DW285" s="102">
        <f t="shared" si="331"/>
        <v>0</v>
      </c>
      <c r="DX285" s="144"/>
      <c r="DY285" s="101">
        <f t="shared" si="332"/>
        <v>0</v>
      </c>
      <c r="DZ285" s="101">
        <f t="shared" si="333"/>
        <v>0</v>
      </c>
      <c r="EB285" s="84">
        <f>MODEL_DATA!B282</f>
        <v>276</v>
      </c>
      <c r="EC285" s="84">
        <f>MODEL_DATA!C282</f>
        <v>0</v>
      </c>
      <c r="ED285" s="84">
        <f>MODEL_DATA!D282</f>
        <v>0</v>
      </c>
      <c r="EE285" s="84">
        <f>MODEL_DATA!E282</f>
        <v>0</v>
      </c>
      <c r="EF285" s="84">
        <f>MODEL_DATA!F282</f>
        <v>0</v>
      </c>
      <c r="EG285" s="84">
        <f>MODEL_DATA!G282</f>
        <v>0</v>
      </c>
      <c r="EH285" s="84">
        <f>MODEL_DATA!H282</f>
        <v>0</v>
      </c>
      <c r="EI285" s="84">
        <f>MODEL_DATA!I282</f>
        <v>0</v>
      </c>
      <c r="EJ285" s="99">
        <f>MODEL_DATA!J282</f>
        <v>0</v>
      </c>
      <c r="EK285" s="84">
        <f>MODEL_DATA!K282</f>
        <v>0</v>
      </c>
      <c r="EL285" s="84">
        <f>MODEL_DATA!L282</f>
        <v>0</v>
      </c>
      <c r="EM285" s="99">
        <f>MODEL_DATA!M282</f>
        <v>0</v>
      </c>
      <c r="EN285" s="84">
        <f>MODEL_DATA!N282</f>
        <v>0</v>
      </c>
      <c r="EO285" s="84">
        <f>MODEL_DATA!O282</f>
        <v>0</v>
      </c>
      <c r="EP285" s="84">
        <f>MODEL_DATA!P282</f>
        <v>0</v>
      </c>
      <c r="EQ285" s="84">
        <f>MODEL_DATA!Q282</f>
        <v>0</v>
      </c>
      <c r="ER285" s="84">
        <f>MODEL_DATA!R282</f>
        <v>0</v>
      </c>
      <c r="ES285" s="84">
        <f>MODEL_DATA!S282</f>
        <v>0</v>
      </c>
      <c r="ET285" s="84">
        <f>MODEL_DATA!T282</f>
        <v>0</v>
      </c>
      <c r="EU285" s="99">
        <f>MODEL_DATA!U282</f>
        <v>0</v>
      </c>
      <c r="EV285" s="84">
        <f>MODEL_DATA!V282</f>
        <v>0</v>
      </c>
    </row>
    <row r="286" spans="122:152" x14ac:dyDescent="0.25">
      <c r="DR286" s="31">
        <f t="shared" si="330"/>
        <v>277</v>
      </c>
      <c r="DS286" s="26">
        <f t="shared" si="334"/>
        <v>277.5</v>
      </c>
      <c r="DT286" s="101">
        <f t="shared" si="327"/>
        <v>0</v>
      </c>
      <c r="DU286" s="101">
        <f t="shared" si="328"/>
        <v>0</v>
      </c>
      <c r="DV286" s="101">
        <f t="shared" si="329"/>
        <v>0</v>
      </c>
      <c r="DW286" s="102">
        <f t="shared" si="331"/>
        <v>0</v>
      </c>
      <c r="DX286" s="144"/>
      <c r="DY286" s="101">
        <f t="shared" si="332"/>
        <v>0</v>
      </c>
      <c r="DZ286" s="101">
        <f t="shared" si="333"/>
        <v>0</v>
      </c>
      <c r="EB286" s="84">
        <f>MODEL_DATA!B283</f>
        <v>277</v>
      </c>
      <c r="EC286" s="84">
        <f>MODEL_DATA!C283</f>
        <v>0</v>
      </c>
      <c r="ED286" s="84">
        <f>MODEL_DATA!D283</f>
        <v>0</v>
      </c>
      <c r="EE286" s="84">
        <f>MODEL_DATA!E283</f>
        <v>0</v>
      </c>
      <c r="EF286" s="84">
        <f>MODEL_DATA!F283</f>
        <v>0</v>
      </c>
      <c r="EG286" s="84">
        <f>MODEL_DATA!G283</f>
        <v>0</v>
      </c>
      <c r="EH286" s="84">
        <f>MODEL_DATA!H283</f>
        <v>0</v>
      </c>
      <c r="EI286" s="84">
        <f>MODEL_DATA!I283</f>
        <v>0</v>
      </c>
      <c r="EJ286" s="99">
        <f>MODEL_DATA!J283</f>
        <v>0</v>
      </c>
      <c r="EK286" s="84">
        <f>MODEL_DATA!K283</f>
        <v>0</v>
      </c>
      <c r="EL286" s="84">
        <f>MODEL_DATA!L283</f>
        <v>0</v>
      </c>
      <c r="EM286" s="99">
        <f>MODEL_DATA!M283</f>
        <v>0</v>
      </c>
      <c r="EN286" s="84">
        <f>MODEL_DATA!N283</f>
        <v>0</v>
      </c>
      <c r="EO286" s="84">
        <f>MODEL_DATA!O283</f>
        <v>0</v>
      </c>
      <c r="EP286" s="84">
        <f>MODEL_DATA!P283</f>
        <v>0</v>
      </c>
      <c r="EQ286" s="84">
        <f>MODEL_DATA!Q283</f>
        <v>0</v>
      </c>
      <c r="ER286" s="84">
        <f>MODEL_DATA!R283</f>
        <v>0</v>
      </c>
      <c r="ES286" s="84">
        <f>MODEL_DATA!S283</f>
        <v>0</v>
      </c>
      <c r="ET286" s="84">
        <f>MODEL_DATA!T283</f>
        <v>0</v>
      </c>
      <c r="EU286" s="99">
        <f>MODEL_DATA!U283</f>
        <v>0</v>
      </c>
      <c r="EV286" s="84">
        <f>MODEL_DATA!V283</f>
        <v>0</v>
      </c>
    </row>
    <row r="287" spans="122:152" x14ac:dyDescent="0.25">
      <c r="DR287" s="31">
        <f t="shared" si="330"/>
        <v>278</v>
      </c>
      <c r="DS287" s="26">
        <f t="shared" si="334"/>
        <v>278.5</v>
      </c>
      <c r="DT287" s="101">
        <f t="shared" si="327"/>
        <v>0</v>
      </c>
      <c r="DU287" s="101">
        <f t="shared" si="328"/>
        <v>0</v>
      </c>
      <c r="DV287" s="101">
        <f t="shared" si="329"/>
        <v>0</v>
      </c>
      <c r="DW287" s="102">
        <f t="shared" si="331"/>
        <v>0</v>
      </c>
      <c r="DX287" s="144"/>
      <c r="DY287" s="101">
        <f t="shared" si="332"/>
        <v>0</v>
      </c>
      <c r="DZ287" s="101">
        <f t="shared" si="333"/>
        <v>0</v>
      </c>
      <c r="EB287" s="84">
        <f>MODEL_DATA!B284</f>
        <v>278</v>
      </c>
      <c r="EC287" s="84">
        <f>MODEL_DATA!C284</f>
        <v>0</v>
      </c>
      <c r="ED287" s="84">
        <f>MODEL_DATA!D284</f>
        <v>0</v>
      </c>
      <c r="EE287" s="84">
        <f>MODEL_DATA!E284</f>
        <v>0</v>
      </c>
      <c r="EF287" s="84">
        <f>MODEL_DATA!F284</f>
        <v>0</v>
      </c>
      <c r="EG287" s="84">
        <f>MODEL_DATA!G284</f>
        <v>0</v>
      </c>
      <c r="EH287" s="84">
        <f>MODEL_DATA!H284</f>
        <v>0</v>
      </c>
      <c r="EI287" s="84">
        <f>MODEL_DATA!I284</f>
        <v>0</v>
      </c>
      <c r="EJ287" s="99">
        <f>MODEL_DATA!J284</f>
        <v>0</v>
      </c>
      <c r="EK287" s="84">
        <f>MODEL_DATA!K284</f>
        <v>0</v>
      </c>
      <c r="EL287" s="84">
        <f>MODEL_DATA!L284</f>
        <v>0</v>
      </c>
      <c r="EM287" s="99">
        <f>MODEL_DATA!M284</f>
        <v>0</v>
      </c>
      <c r="EN287" s="84">
        <f>MODEL_DATA!N284</f>
        <v>0</v>
      </c>
      <c r="EO287" s="84">
        <f>MODEL_DATA!O284</f>
        <v>0</v>
      </c>
      <c r="EP287" s="84">
        <f>MODEL_DATA!P284</f>
        <v>0</v>
      </c>
      <c r="EQ287" s="84">
        <f>MODEL_DATA!Q284</f>
        <v>0</v>
      </c>
      <c r="ER287" s="84">
        <f>MODEL_DATA!R284</f>
        <v>0</v>
      </c>
      <c r="ES287" s="84">
        <f>MODEL_DATA!S284</f>
        <v>0</v>
      </c>
      <c r="ET287" s="84">
        <f>MODEL_DATA!T284</f>
        <v>0</v>
      </c>
      <c r="EU287" s="99">
        <f>MODEL_DATA!U284</f>
        <v>0</v>
      </c>
      <c r="EV287" s="84">
        <f>MODEL_DATA!V284</f>
        <v>0</v>
      </c>
    </row>
    <row r="288" spans="122:152" x14ac:dyDescent="0.25">
      <c r="DR288" s="31">
        <f t="shared" si="330"/>
        <v>279</v>
      </c>
      <c r="DS288" s="26">
        <f t="shared" si="334"/>
        <v>279.5</v>
      </c>
      <c r="DT288" s="101">
        <f t="shared" si="327"/>
        <v>0</v>
      </c>
      <c r="DU288" s="101">
        <f t="shared" si="328"/>
        <v>0</v>
      </c>
      <c r="DV288" s="101">
        <f t="shared" si="329"/>
        <v>0</v>
      </c>
      <c r="DW288" s="102">
        <f t="shared" si="331"/>
        <v>0</v>
      </c>
      <c r="DX288" s="144"/>
      <c r="DY288" s="101">
        <f t="shared" si="332"/>
        <v>0</v>
      </c>
      <c r="DZ288" s="101">
        <f t="shared" si="333"/>
        <v>0</v>
      </c>
      <c r="EB288" s="84">
        <f>MODEL_DATA!B285</f>
        <v>279</v>
      </c>
      <c r="EC288" s="84">
        <f>MODEL_DATA!C285</f>
        <v>0</v>
      </c>
      <c r="ED288" s="84">
        <f>MODEL_DATA!D285</f>
        <v>0</v>
      </c>
      <c r="EE288" s="84">
        <f>MODEL_DATA!E285</f>
        <v>0</v>
      </c>
      <c r="EF288" s="84">
        <f>MODEL_DATA!F285</f>
        <v>0</v>
      </c>
      <c r="EG288" s="84">
        <f>MODEL_DATA!G285</f>
        <v>0</v>
      </c>
      <c r="EH288" s="84">
        <f>MODEL_DATA!H285</f>
        <v>0</v>
      </c>
      <c r="EI288" s="84">
        <f>MODEL_DATA!I285</f>
        <v>0</v>
      </c>
      <c r="EJ288" s="99">
        <f>MODEL_DATA!J285</f>
        <v>0</v>
      </c>
      <c r="EK288" s="84">
        <f>MODEL_DATA!K285</f>
        <v>0</v>
      </c>
      <c r="EL288" s="84">
        <f>MODEL_DATA!L285</f>
        <v>0</v>
      </c>
      <c r="EM288" s="99">
        <f>MODEL_DATA!M285</f>
        <v>0</v>
      </c>
      <c r="EN288" s="84">
        <f>MODEL_DATA!N285</f>
        <v>0</v>
      </c>
      <c r="EO288" s="84">
        <f>MODEL_DATA!O285</f>
        <v>0</v>
      </c>
      <c r="EP288" s="84">
        <f>MODEL_DATA!P285</f>
        <v>0</v>
      </c>
      <c r="EQ288" s="84">
        <f>MODEL_DATA!Q285</f>
        <v>0</v>
      </c>
      <c r="ER288" s="84">
        <f>MODEL_DATA!R285</f>
        <v>0</v>
      </c>
      <c r="ES288" s="84">
        <f>MODEL_DATA!S285</f>
        <v>0</v>
      </c>
      <c r="ET288" s="84">
        <f>MODEL_DATA!T285</f>
        <v>0</v>
      </c>
      <c r="EU288" s="99">
        <f>MODEL_DATA!U285</f>
        <v>0</v>
      </c>
      <c r="EV288" s="84">
        <f>MODEL_DATA!V285</f>
        <v>0</v>
      </c>
    </row>
    <row r="289" spans="122:152" x14ac:dyDescent="0.25">
      <c r="DR289" s="31">
        <f t="shared" si="330"/>
        <v>280</v>
      </c>
      <c r="DS289" s="26">
        <f t="shared" si="334"/>
        <v>280.5</v>
      </c>
      <c r="DT289" s="101">
        <f t="shared" si="327"/>
        <v>0</v>
      </c>
      <c r="DU289" s="101">
        <f t="shared" si="328"/>
        <v>0</v>
      </c>
      <c r="DV289" s="101">
        <f t="shared" si="329"/>
        <v>0</v>
      </c>
      <c r="DW289" s="102">
        <f t="shared" si="331"/>
        <v>0</v>
      </c>
      <c r="DX289" s="144"/>
      <c r="DY289" s="101">
        <f t="shared" si="332"/>
        <v>0</v>
      </c>
      <c r="DZ289" s="101">
        <f t="shared" si="333"/>
        <v>0</v>
      </c>
      <c r="EB289" s="84">
        <f>MODEL_DATA!B286</f>
        <v>280</v>
      </c>
      <c r="EC289" s="84">
        <f>MODEL_DATA!C286</f>
        <v>0</v>
      </c>
      <c r="ED289" s="84">
        <f>MODEL_DATA!D286</f>
        <v>0</v>
      </c>
      <c r="EE289" s="84">
        <f>MODEL_DATA!E286</f>
        <v>0</v>
      </c>
      <c r="EF289" s="84">
        <f>MODEL_DATA!F286</f>
        <v>0</v>
      </c>
      <c r="EG289" s="84">
        <f>MODEL_DATA!G286</f>
        <v>0</v>
      </c>
      <c r="EH289" s="84">
        <f>MODEL_DATA!H286</f>
        <v>0</v>
      </c>
      <c r="EI289" s="84">
        <f>MODEL_DATA!I286</f>
        <v>0</v>
      </c>
      <c r="EJ289" s="99">
        <f>MODEL_DATA!J286</f>
        <v>0</v>
      </c>
      <c r="EK289" s="84">
        <f>MODEL_DATA!K286</f>
        <v>0</v>
      </c>
      <c r="EL289" s="84">
        <f>MODEL_DATA!L286</f>
        <v>0</v>
      </c>
      <c r="EM289" s="99">
        <f>MODEL_DATA!M286</f>
        <v>0</v>
      </c>
      <c r="EN289" s="84">
        <f>MODEL_DATA!N286</f>
        <v>0</v>
      </c>
      <c r="EO289" s="84">
        <f>MODEL_DATA!O286</f>
        <v>0</v>
      </c>
      <c r="EP289" s="84">
        <f>MODEL_DATA!P286</f>
        <v>0</v>
      </c>
      <c r="EQ289" s="84">
        <f>MODEL_DATA!Q286</f>
        <v>0</v>
      </c>
      <c r="ER289" s="84">
        <f>MODEL_DATA!R286</f>
        <v>0</v>
      </c>
      <c r="ES289" s="84">
        <f>MODEL_DATA!S286</f>
        <v>0</v>
      </c>
      <c r="ET289" s="84">
        <f>MODEL_DATA!T286</f>
        <v>0</v>
      </c>
      <c r="EU289" s="99">
        <f>MODEL_DATA!U286</f>
        <v>0</v>
      </c>
      <c r="EV289" s="84">
        <f>MODEL_DATA!V286</f>
        <v>0</v>
      </c>
    </row>
    <row r="290" spans="122:152" x14ac:dyDescent="0.25">
      <c r="DR290" s="31">
        <f t="shared" si="330"/>
        <v>281</v>
      </c>
      <c r="DS290" s="26">
        <f t="shared" si="334"/>
        <v>281.5</v>
      </c>
      <c r="DT290" s="101">
        <f t="shared" si="327"/>
        <v>0</v>
      </c>
      <c r="DU290" s="101">
        <f t="shared" si="328"/>
        <v>0</v>
      </c>
      <c r="DV290" s="101">
        <f t="shared" si="329"/>
        <v>0</v>
      </c>
      <c r="DW290" s="102">
        <f t="shared" si="331"/>
        <v>0</v>
      </c>
      <c r="DX290" s="144"/>
      <c r="DY290" s="101">
        <f t="shared" si="332"/>
        <v>0</v>
      </c>
      <c r="DZ290" s="101">
        <f t="shared" si="333"/>
        <v>0</v>
      </c>
      <c r="EB290" s="84">
        <f>MODEL_DATA!B287</f>
        <v>281</v>
      </c>
      <c r="EC290" s="84">
        <f>MODEL_DATA!C287</f>
        <v>0</v>
      </c>
      <c r="ED290" s="84">
        <f>MODEL_DATA!D287</f>
        <v>0</v>
      </c>
      <c r="EE290" s="84">
        <f>MODEL_DATA!E287</f>
        <v>0</v>
      </c>
      <c r="EF290" s="84">
        <f>MODEL_DATA!F287</f>
        <v>0</v>
      </c>
      <c r="EG290" s="84">
        <f>MODEL_DATA!G287</f>
        <v>0</v>
      </c>
      <c r="EH290" s="84">
        <f>MODEL_DATA!H287</f>
        <v>0</v>
      </c>
      <c r="EI290" s="84">
        <f>MODEL_DATA!I287</f>
        <v>0</v>
      </c>
      <c r="EJ290" s="99">
        <f>MODEL_DATA!J287</f>
        <v>0</v>
      </c>
      <c r="EK290" s="84">
        <f>MODEL_DATA!K287</f>
        <v>0</v>
      </c>
      <c r="EL290" s="84">
        <f>MODEL_DATA!L287</f>
        <v>0</v>
      </c>
      <c r="EM290" s="99">
        <f>MODEL_DATA!M287</f>
        <v>0</v>
      </c>
      <c r="EN290" s="84">
        <f>MODEL_DATA!N287</f>
        <v>0</v>
      </c>
      <c r="EO290" s="84">
        <f>MODEL_DATA!O287</f>
        <v>0</v>
      </c>
      <c r="EP290" s="84">
        <f>MODEL_DATA!P287</f>
        <v>0</v>
      </c>
      <c r="EQ290" s="84">
        <f>MODEL_DATA!Q287</f>
        <v>0</v>
      </c>
      <c r="ER290" s="84">
        <f>MODEL_DATA!R287</f>
        <v>0</v>
      </c>
      <c r="ES290" s="84">
        <f>MODEL_DATA!S287</f>
        <v>0</v>
      </c>
      <c r="ET290" s="84">
        <f>MODEL_DATA!T287</f>
        <v>0</v>
      </c>
      <c r="EU290" s="99">
        <f>MODEL_DATA!U287</f>
        <v>0</v>
      </c>
      <c r="EV290" s="84">
        <f>MODEL_DATA!V287</f>
        <v>0</v>
      </c>
    </row>
    <row r="291" spans="122:152" x14ac:dyDescent="0.25">
      <c r="DR291" s="31">
        <f t="shared" si="330"/>
        <v>282</v>
      </c>
      <c r="DS291" s="26">
        <f t="shared" si="334"/>
        <v>282.5</v>
      </c>
      <c r="DT291" s="101">
        <f t="shared" si="327"/>
        <v>0</v>
      </c>
      <c r="DU291" s="101">
        <f t="shared" si="328"/>
        <v>0</v>
      </c>
      <c r="DV291" s="101">
        <f t="shared" si="329"/>
        <v>0</v>
      </c>
      <c r="DW291" s="102">
        <f t="shared" si="331"/>
        <v>0</v>
      </c>
      <c r="DX291" s="144"/>
      <c r="DY291" s="101">
        <f t="shared" si="332"/>
        <v>0</v>
      </c>
      <c r="DZ291" s="101">
        <f t="shared" si="333"/>
        <v>0</v>
      </c>
      <c r="EB291" s="84">
        <f>MODEL_DATA!B288</f>
        <v>282</v>
      </c>
      <c r="EC291" s="84">
        <f>MODEL_DATA!C288</f>
        <v>0</v>
      </c>
      <c r="ED291" s="84">
        <f>MODEL_DATA!D288</f>
        <v>0</v>
      </c>
      <c r="EE291" s="84">
        <f>MODEL_DATA!E288</f>
        <v>0</v>
      </c>
      <c r="EF291" s="84">
        <f>MODEL_DATA!F288</f>
        <v>0</v>
      </c>
      <c r="EG291" s="84">
        <f>MODEL_DATA!G288</f>
        <v>0</v>
      </c>
      <c r="EH291" s="84">
        <f>MODEL_DATA!H288</f>
        <v>0</v>
      </c>
      <c r="EI291" s="84">
        <f>MODEL_DATA!I288</f>
        <v>0</v>
      </c>
      <c r="EJ291" s="99">
        <f>MODEL_DATA!J288</f>
        <v>0</v>
      </c>
      <c r="EK291" s="84">
        <f>MODEL_DATA!K288</f>
        <v>0</v>
      </c>
      <c r="EL291" s="84">
        <f>MODEL_DATA!L288</f>
        <v>0</v>
      </c>
      <c r="EM291" s="99">
        <f>MODEL_DATA!M288</f>
        <v>0</v>
      </c>
      <c r="EN291" s="84">
        <f>MODEL_DATA!N288</f>
        <v>0</v>
      </c>
      <c r="EO291" s="84">
        <f>MODEL_DATA!O288</f>
        <v>0</v>
      </c>
      <c r="EP291" s="84">
        <f>MODEL_DATA!P288</f>
        <v>0</v>
      </c>
      <c r="EQ291" s="84">
        <f>MODEL_DATA!Q288</f>
        <v>0</v>
      </c>
      <c r="ER291" s="84">
        <f>MODEL_DATA!R288</f>
        <v>0</v>
      </c>
      <c r="ES291" s="84">
        <f>MODEL_DATA!S288</f>
        <v>0</v>
      </c>
      <c r="ET291" s="84">
        <f>MODEL_DATA!T288</f>
        <v>0</v>
      </c>
      <c r="EU291" s="99">
        <f>MODEL_DATA!U288</f>
        <v>0</v>
      </c>
      <c r="EV291" s="84">
        <f>MODEL_DATA!V288</f>
        <v>0</v>
      </c>
    </row>
    <row r="292" spans="122:152" x14ac:dyDescent="0.25">
      <c r="DR292" s="31">
        <f t="shared" si="330"/>
        <v>283</v>
      </c>
      <c r="DS292" s="26">
        <f t="shared" si="334"/>
        <v>283.5</v>
      </c>
      <c r="DT292" s="101">
        <f t="shared" si="327"/>
        <v>0</v>
      </c>
      <c r="DU292" s="101">
        <f t="shared" si="328"/>
        <v>0</v>
      </c>
      <c r="DV292" s="101">
        <f t="shared" si="329"/>
        <v>0</v>
      </c>
      <c r="DW292" s="102">
        <f t="shared" si="331"/>
        <v>0</v>
      </c>
      <c r="DX292" s="144"/>
      <c r="DY292" s="101">
        <f t="shared" si="332"/>
        <v>0</v>
      </c>
      <c r="DZ292" s="101">
        <f t="shared" si="333"/>
        <v>0</v>
      </c>
      <c r="EB292" s="84">
        <f>MODEL_DATA!B289</f>
        <v>283</v>
      </c>
      <c r="EC292" s="84">
        <f>MODEL_DATA!C289</f>
        <v>0</v>
      </c>
      <c r="ED292" s="84">
        <f>MODEL_DATA!D289</f>
        <v>0</v>
      </c>
      <c r="EE292" s="84">
        <f>MODEL_DATA!E289</f>
        <v>0</v>
      </c>
      <c r="EF292" s="84">
        <f>MODEL_DATA!F289</f>
        <v>0</v>
      </c>
      <c r="EG292" s="84">
        <f>MODEL_DATA!G289</f>
        <v>0</v>
      </c>
      <c r="EH292" s="84">
        <f>MODEL_DATA!H289</f>
        <v>0</v>
      </c>
      <c r="EI292" s="84">
        <f>MODEL_DATA!I289</f>
        <v>0</v>
      </c>
      <c r="EJ292" s="99">
        <f>MODEL_DATA!J289</f>
        <v>0</v>
      </c>
      <c r="EK292" s="84">
        <f>MODEL_DATA!K289</f>
        <v>0</v>
      </c>
      <c r="EL292" s="84">
        <f>MODEL_DATA!L289</f>
        <v>0</v>
      </c>
      <c r="EM292" s="99">
        <f>MODEL_DATA!M289</f>
        <v>0</v>
      </c>
      <c r="EN292" s="84">
        <f>MODEL_DATA!N289</f>
        <v>0</v>
      </c>
      <c r="EO292" s="84">
        <f>MODEL_DATA!O289</f>
        <v>0</v>
      </c>
      <c r="EP292" s="84">
        <f>MODEL_DATA!P289</f>
        <v>0</v>
      </c>
      <c r="EQ292" s="84">
        <f>MODEL_DATA!Q289</f>
        <v>0</v>
      </c>
      <c r="ER292" s="84">
        <f>MODEL_DATA!R289</f>
        <v>0</v>
      </c>
      <c r="ES292" s="84">
        <f>MODEL_DATA!S289</f>
        <v>0</v>
      </c>
      <c r="ET292" s="84">
        <f>MODEL_DATA!T289</f>
        <v>0</v>
      </c>
      <c r="EU292" s="99">
        <f>MODEL_DATA!U289</f>
        <v>0</v>
      </c>
      <c r="EV292" s="84">
        <f>MODEL_DATA!V289</f>
        <v>0</v>
      </c>
    </row>
    <row r="293" spans="122:152" x14ac:dyDescent="0.25">
      <c r="DR293" s="31">
        <f t="shared" si="330"/>
        <v>284</v>
      </c>
      <c r="DS293" s="26">
        <f t="shared" si="334"/>
        <v>284.5</v>
      </c>
      <c r="DT293" s="101">
        <f t="shared" si="327"/>
        <v>0</v>
      </c>
      <c r="DU293" s="101">
        <f t="shared" si="328"/>
        <v>0</v>
      </c>
      <c r="DV293" s="101">
        <f t="shared" si="329"/>
        <v>0</v>
      </c>
      <c r="DW293" s="102">
        <f t="shared" si="331"/>
        <v>0</v>
      </c>
      <c r="DX293" s="144"/>
      <c r="DY293" s="101">
        <f t="shared" si="332"/>
        <v>0</v>
      </c>
      <c r="DZ293" s="101">
        <f t="shared" si="333"/>
        <v>0</v>
      </c>
      <c r="EB293" s="84">
        <f>MODEL_DATA!B290</f>
        <v>284</v>
      </c>
      <c r="EC293" s="84">
        <f>MODEL_DATA!C290</f>
        <v>0</v>
      </c>
      <c r="ED293" s="84">
        <f>MODEL_DATA!D290</f>
        <v>0</v>
      </c>
      <c r="EE293" s="84">
        <f>MODEL_DATA!E290</f>
        <v>0</v>
      </c>
      <c r="EF293" s="84">
        <f>MODEL_DATA!F290</f>
        <v>0</v>
      </c>
      <c r="EG293" s="84">
        <f>MODEL_DATA!G290</f>
        <v>0</v>
      </c>
      <c r="EH293" s="84">
        <f>MODEL_DATA!H290</f>
        <v>0</v>
      </c>
      <c r="EI293" s="84">
        <f>MODEL_DATA!I290</f>
        <v>0</v>
      </c>
      <c r="EJ293" s="99">
        <f>MODEL_DATA!J290</f>
        <v>0</v>
      </c>
      <c r="EK293" s="84">
        <f>MODEL_DATA!K290</f>
        <v>0</v>
      </c>
      <c r="EL293" s="84">
        <f>MODEL_DATA!L290</f>
        <v>0</v>
      </c>
      <c r="EM293" s="99">
        <f>MODEL_DATA!M290</f>
        <v>0</v>
      </c>
      <c r="EN293" s="84">
        <f>MODEL_DATA!N290</f>
        <v>0</v>
      </c>
      <c r="EO293" s="84">
        <f>MODEL_DATA!O290</f>
        <v>0</v>
      </c>
      <c r="EP293" s="84">
        <f>MODEL_DATA!P290</f>
        <v>0</v>
      </c>
      <c r="EQ293" s="84">
        <f>MODEL_DATA!Q290</f>
        <v>0</v>
      </c>
      <c r="ER293" s="84">
        <f>MODEL_DATA!R290</f>
        <v>0</v>
      </c>
      <c r="ES293" s="84">
        <f>MODEL_DATA!S290</f>
        <v>0</v>
      </c>
      <c r="ET293" s="84">
        <f>MODEL_DATA!T290</f>
        <v>0</v>
      </c>
      <c r="EU293" s="99">
        <f>MODEL_DATA!U290</f>
        <v>0</v>
      </c>
      <c r="EV293" s="84">
        <f>MODEL_DATA!V290</f>
        <v>0</v>
      </c>
    </row>
    <row r="294" spans="122:152" x14ac:dyDescent="0.25">
      <c r="DR294" s="31">
        <f t="shared" si="330"/>
        <v>285</v>
      </c>
      <c r="DS294" s="26">
        <f t="shared" si="334"/>
        <v>285.5</v>
      </c>
      <c r="DT294" s="101">
        <f t="shared" si="327"/>
        <v>0</v>
      </c>
      <c r="DU294" s="101">
        <f t="shared" si="328"/>
        <v>0</v>
      </c>
      <c r="DV294" s="101">
        <f t="shared" si="329"/>
        <v>0</v>
      </c>
      <c r="DW294" s="102">
        <f t="shared" si="331"/>
        <v>0</v>
      </c>
      <c r="DX294" s="144"/>
      <c r="DY294" s="101">
        <f t="shared" si="332"/>
        <v>0</v>
      </c>
      <c r="DZ294" s="101">
        <f t="shared" si="333"/>
        <v>0</v>
      </c>
      <c r="EB294" s="84">
        <f>MODEL_DATA!B291</f>
        <v>285</v>
      </c>
      <c r="EC294" s="84">
        <f>MODEL_DATA!C291</f>
        <v>0</v>
      </c>
      <c r="ED294" s="84">
        <f>MODEL_DATA!D291</f>
        <v>0</v>
      </c>
      <c r="EE294" s="84">
        <f>MODEL_DATA!E291</f>
        <v>0</v>
      </c>
      <c r="EF294" s="84">
        <f>MODEL_DATA!F291</f>
        <v>0</v>
      </c>
      <c r="EG294" s="84">
        <f>MODEL_DATA!G291</f>
        <v>0</v>
      </c>
      <c r="EH294" s="84">
        <f>MODEL_DATA!H291</f>
        <v>0</v>
      </c>
      <c r="EI294" s="84">
        <f>MODEL_DATA!I291</f>
        <v>0</v>
      </c>
      <c r="EJ294" s="99">
        <f>MODEL_DATA!J291</f>
        <v>0</v>
      </c>
      <c r="EK294" s="84">
        <f>MODEL_DATA!K291</f>
        <v>0</v>
      </c>
      <c r="EL294" s="84">
        <f>MODEL_DATA!L291</f>
        <v>0</v>
      </c>
      <c r="EM294" s="99">
        <f>MODEL_DATA!M291</f>
        <v>0</v>
      </c>
      <c r="EN294" s="84">
        <f>MODEL_DATA!N291</f>
        <v>0</v>
      </c>
      <c r="EO294" s="84">
        <f>MODEL_DATA!O291</f>
        <v>0</v>
      </c>
      <c r="EP294" s="84">
        <f>MODEL_DATA!P291</f>
        <v>0</v>
      </c>
      <c r="EQ294" s="84">
        <f>MODEL_DATA!Q291</f>
        <v>0</v>
      </c>
      <c r="ER294" s="84">
        <f>MODEL_DATA!R291</f>
        <v>0</v>
      </c>
      <c r="ES294" s="84">
        <f>MODEL_DATA!S291</f>
        <v>0</v>
      </c>
      <c r="ET294" s="84">
        <f>MODEL_DATA!T291</f>
        <v>0</v>
      </c>
      <c r="EU294" s="99">
        <f>MODEL_DATA!U291</f>
        <v>0</v>
      </c>
      <c r="EV294" s="84">
        <f>MODEL_DATA!V291</f>
        <v>0</v>
      </c>
    </row>
    <row r="295" spans="122:152" x14ac:dyDescent="0.25">
      <c r="DR295" s="31">
        <f t="shared" si="330"/>
        <v>286</v>
      </c>
      <c r="DS295" s="26">
        <f t="shared" si="334"/>
        <v>286.5</v>
      </c>
      <c r="DT295" s="101">
        <f t="shared" si="327"/>
        <v>0</v>
      </c>
      <c r="DU295" s="101">
        <f t="shared" si="328"/>
        <v>0</v>
      </c>
      <c r="DV295" s="101">
        <f t="shared" si="329"/>
        <v>0</v>
      </c>
      <c r="DW295" s="102">
        <f t="shared" si="331"/>
        <v>0</v>
      </c>
      <c r="DX295" s="144"/>
      <c r="DY295" s="101">
        <f t="shared" si="332"/>
        <v>0</v>
      </c>
      <c r="DZ295" s="101">
        <f t="shared" si="333"/>
        <v>0</v>
      </c>
      <c r="EB295" s="84">
        <f>MODEL_DATA!B292</f>
        <v>286</v>
      </c>
      <c r="EC295" s="84">
        <f>MODEL_DATA!C292</f>
        <v>0</v>
      </c>
      <c r="ED295" s="84">
        <f>MODEL_DATA!D292</f>
        <v>0</v>
      </c>
      <c r="EE295" s="84">
        <f>MODEL_DATA!E292</f>
        <v>0</v>
      </c>
      <c r="EF295" s="84">
        <f>MODEL_DATA!F292</f>
        <v>0</v>
      </c>
      <c r="EG295" s="84">
        <f>MODEL_DATA!G292</f>
        <v>0</v>
      </c>
      <c r="EH295" s="84">
        <f>MODEL_DATA!H292</f>
        <v>0</v>
      </c>
      <c r="EI295" s="84">
        <f>MODEL_DATA!I292</f>
        <v>0</v>
      </c>
      <c r="EJ295" s="99">
        <f>MODEL_DATA!J292</f>
        <v>0</v>
      </c>
      <c r="EK295" s="84">
        <f>MODEL_DATA!K292</f>
        <v>0</v>
      </c>
      <c r="EL295" s="84">
        <f>MODEL_DATA!L292</f>
        <v>0</v>
      </c>
      <c r="EM295" s="99">
        <f>MODEL_DATA!M292</f>
        <v>0</v>
      </c>
      <c r="EN295" s="84">
        <f>MODEL_DATA!N292</f>
        <v>0</v>
      </c>
      <c r="EO295" s="84">
        <f>MODEL_DATA!O292</f>
        <v>0</v>
      </c>
      <c r="EP295" s="84">
        <f>MODEL_DATA!P292</f>
        <v>0</v>
      </c>
      <c r="EQ295" s="84">
        <f>MODEL_DATA!Q292</f>
        <v>0</v>
      </c>
      <c r="ER295" s="84">
        <f>MODEL_DATA!R292</f>
        <v>0</v>
      </c>
      <c r="ES295" s="84">
        <f>MODEL_DATA!S292</f>
        <v>0</v>
      </c>
      <c r="ET295" s="84">
        <f>MODEL_DATA!T292</f>
        <v>0</v>
      </c>
      <c r="EU295" s="99">
        <f>MODEL_DATA!U292</f>
        <v>0</v>
      </c>
      <c r="EV295" s="84">
        <f>MODEL_DATA!V292</f>
        <v>0</v>
      </c>
    </row>
    <row r="296" spans="122:152" x14ac:dyDescent="0.25">
      <c r="DR296" s="31">
        <f t="shared" si="330"/>
        <v>287</v>
      </c>
      <c r="DS296" s="26">
        <f t="shared" si="334"/>
        <v>287.5</v>
      </c>
      <c r="DT296" s="101">
        <f t="shared" si="327"/>
        <v>0</v>
      </c>
      <c r="DU296" s="101">
        <f t="shared" si="328"/>
        <v>0</v>
      </c>
      <c r="DV296" s="101">
        <f t="shared" si="329"/>
        <v>0</v>
      </c>
      <c r="DW296" s="102">
        <f t="shared" si="331"/>
        <v>0</v>
      </c>
      <c r="DX296" s="144"/>
      <c r="DY296" s="101">
        <f t="shared" si="332"/>
        <v>0</v>
      </c>
      <c r="DZ296" s="101">
        <f t="shared" si="333"/>
        <v>0</v>
      </c>
      <c r="EB296" s="84">
        <f>MODEL_DATA!B293</f>
        <v>287</v>
      </c>
      <c r="EC296" s="84">
        <f>MODEL_DATA!C293</f>
        <v>0</v>
      </c>
      <c r="ED296" s="84">
        <f>MODEL_DATA!D293</f>
        <v>0</v>
      </c>
      <c r="EE296" s="84">
        <f>MODEL_DATA!E293</f>
        <v>0</v>
      </c>
      <c r="EF296" s="84">
        <f>MODEL_DATA!F293</f>
        <v>0</v>
      </c>
      <c r="EG296" s="84">
        <f>MODEL_DATA!G293</f>
        <v>0</v>
      </c>
      <c r="EH296" s="84">
        <f>MODEL_DATA!H293</f>
        <v>0</v>
      </c>
      <c r="EI296" s="84">
        <f>MODEL_DATA!I293</f>
        <v>0</v>
      </c>
      <c r="EJ296" s="99">
        <f>MODEL_DATA!J293</f>
        <v>0</v>
      </c>
      <c r="EK296" s="84">
        <f>MODEL_DATA!K293</f>
        <v>0</v>
      </c>
      <c r="EL296" s="84">
        <f>MODEL_DATA!L293</f>
        <v>0</v>
      </c>
      <c r="EM296" s="99">
        <f>MODEL_DATA!M293</f>
        <v>0</v>
      </c>
      <c r="EN296" s="84">
        <f>MODEL_DATA!N293</f>
        <v>0</v>
      </c>
      <c r="EO296" s="84">
        <f>MODEL_DATA!O293</f>
        <v>0</v>
      </c>
      <c r="EP296" s="84">
        <f>MODEL_DATA!P293</f>
        <v>0</v>
      </c>
      <c r="EQ296" s="84">
        <f>MODEL_DATA!Q293</f>
        <v>0</v>
      </c>
      <c r="ER296" s="84">
        <f>MODEL_DATA!R293</f>
        <v>0</v>
      </c>
      <c r="ES296" s="84">
        <f>MODEL_DATA!S293</f>
        <v>0</v>
      </c>
      <c r="ET296" s="84">
        <f>MODEL_DATA!T293</f>
        <v>0</v>
      </c>
      <c r="EU296" s="99">
        <f>MODEL_DATA!U293</f>
        <v>0</v>
      </c>
      <c r="EV296" s="84">
        <f>MODEL_DATA!V293</f>
        <v>0</v>
      </c>
    </row>
    <row r="297" spans="122:152" x14ac:dyDescent="0.25">
      <c r="DR297" s="31">
        <f t="shared" si="330"/>
        <v>288</v>
      </c>
      <c r="DS297" s="26">
        <f t="shared" si="334"/>
        <v>288.5</v>
      </c>
      <c r="DT297" s="101">
        <f t="shared" si="327"/>
        <v>0</v>
      </c>
      <c r="DU297" s="101">
        <f t="shared" si="328"/>
        <v>0</v>
      </c>
      <c r="DV297" s="101">
        <f t="shared" si="329"/>
        <v>0</v>
      </c>
      <c r="DW297" s="102">
        <f t="shared" si="331"/>
        <v>0</v>
      </c>
      <c r="DX297" s="144"/>
      <c r="DY297" s="101">
        <f t="shared" si="332"/>
        <v>0</v>
      </c>
      <c r="DZ297" s="101">
        <f t="shared" si="333"/>
        <v>0</v>
      </c>
      <c r="EB297" s="84">
        <f>MODEL_DATA!B294</f>
        <v>288</v>
      </c>
      <c r="EC297" s="84">
        <f>MODEL_DATA!C294</f>
        <v>0</v>
      </c>
      <c r="ED297" s="84">
        <f>MODEL_DATA!D294</f>
        <v>0</v>
      </c>
      <c r="EE297" s="84">
        <f>MODEL_DATA!E294</f>
        <v>0</v>
      </c>
      <c r="EF297" s="84">
        <f>MODEL_DATA!F294</f>
        <v>0</v>
      </c>
      <c r="EG297" s="84">
        <f>MODEL_DATA!G294</f>
        <v>0</v>
      </c>
      <c r="EH297" s="84">
        <f>MODEL_DATA!H294</f>
        <v>0</v>
      </c>
      <c r="EI297" s="84">
        <f>MODEL_DATA!I294</f>
        <v>0</v>
      </c>
      <c r="EJ297" s="99">
        <f>MODEL_DATA!J294</f>
        <v>0</v>
      </c>
      <c r="EK297" s="84">
        <f>MODEL_DATA!K294</f>
        <v>0</v>
      </c>
      <c r="EL297" s="84">
        <f>MODEL_DATA!L294</f>
        <v>0</v>
      </c>
      <c r="EM297" s="99">
        <f>MODEL_DATA!M294</f>
        <v>0</v>
      </c>
      <c r="EN297" s="84">
        <f>MODEL_DATA!N294</f>
        <v>0</v>
      </c>
      <c r="EO297" s="84">
        <f>MODEL_DATA!O294</f>
        <v>0</v>
      </c>
      <c r="EP297" s="84">
        <f>MODEL_DATA!P294</f>
        <v>0</v>
      </c>
      <c r="EQ297" s="84">
        <f>MODEL_DATA!Q294</f>
        <v>0</v>
      </c>
      <c r="ER297" s="84">
        <f>MODEL_DATA!R294</f>
        <v>0</v>
      </c>
      <c r="ES297" s="84">
        <f>MODEL_DATA!S294</f>
        <v>0</v>
      </c>
      <c r="ET297" s="84">
        <f>MODEL_DATA!T294</f>
        <v>0</v>
      </c>
      <c r="EU297" s="99">
        <f>MODEL_DATA!U294</f>
        <v>0</v>
      </c>
      <c r="EV297" s="84">
        <f>MODEL_DATA!V294</f>
        <v>0</v>
      </c>
    </row>
    <row r="298" spans="122:152" x14ac:dyDescent="0.25">
      <c r="DR298" s="31">
        <f t="shared" si="330"/>
        <v>289</v>
      </c>
      <c r="DS298" s="26">
        <f t="shared" si="334"/>
        <v>289.5</v>
      </c>
      <c r="DT298" s="101">
        <f t="shared" si="327"/>
        <v>0</v>
      </c>
      <c r="DU298" s="101">
        <f t="shared" si="328"/>
        <v>0</v>
      </c>
      <c r="DV298" s="101">
        <f t="shared" si="329"/>
        <v>0</v>
      </c>
      <c r="DW298" s="102">
        <f t="shared" si="331"/>
        <v>0</v>
      </c>
      <c r="DX298" s="144"/>
      <c r="DY298" s="101">
        <f t="shared" si="332"/>
        <v>0</v>
      </c>
      <c r="DZ298" s="101">
        <f t="shared" si="333"/>
        <v>0</v>
      </c>
      <c r="EB298" s="84">
        <f>MODEL_DATA!B295</f>
        <v>289</v>
      </c>
      <c r="EC298" s="84">
        <f>MODEL_DATA!C295</f>
        <v>0</v>
      </c>
      <c r="ED298" s="84">
        <f>MODEL_DATA!D295</f>
        <v>0</v>
      </c>
      <c r="EE298" s="84">
        <f>MODEL_DATA!E295</f>
        <v>0</v>
      </c>
      <c r="EF298" s="84">
        <f>MODEL_DATA!F295</f>
        <v>0</v>
      </c>
      <c r="EG298" s="84">
        <f>MODEL_DATA!G295</f>
        <v>0</v>
      </c>
      <c r="EH298" s="84">
        <f>MODEL_DATA!H295</f>
        <v>0</v>
      </c>
      <c r="EI298" s="84">
        <f>MODEL_DATA!I295</f>
        <v>0</v>
      </c>
      <c r="EJ298" s="99">
        <f>MODEL_DATA!J295</f>
        <v>0</v>
      </c>
      <c r="EK298" s="84">
        <f>MODEL_DATA!K295</f>
        <v>0</v>
      </c>
      <c r="EL298" s="84">
        <f>MODEL_DATA!L295</f>
        <v>0</v>
      </c>
      <c r="EM298" s="99">
        <f>MODEL_DATA!M295</f>
        <v>0</v>
      </c>
      <c r="EN298" s="84">
        <f>MODEL_DATA!N295</f>
        <v>0</v>
      </c>
      <c r="EO298" s="84">
        <f>MODEL_DATA!O295</f>
        <v>0</v>
      </c>
      <c r="EP298" s="84">
        <f>MODEL_DATA!P295</f>
        <v>0</v>
      </c>
      <c r="EQ298" s="84">
        <f>MODEL_DATA!Q295</f>
        <v>0</v>
      </c>
      <c r="ER298" s="84">
        <f>MODEL_DATA!R295</f>
        <v>0</v>
      </c>
      <c r="ES298" s="84">
        <f>MODEL_DATA!S295</f>
        <v>0</v>
      </c>
      <c r="ET298" s="84">
        <f>MODEL_DATA!T295</f>
        <v>0</v>
      </c>
      <c r="EU298" s="99">
        <f>MODEL_DATA!U295</f>
        <v>0</v>
      </c>
      <c r="EV298" s="84">
        <f>MODEL_DATA!V295</f>
        <v>0</v>
      </c>
    </row>
    <row r="299" spans="122:152" x14ac:dyDescent="0.25">
      <c r="DR299" s="31">
        <f t="shared" si="330"/>
        <v>290</v>
      </c>
      <c r="DS299" s="26">
        <f t="shared" si="334"/>
        <v>290.5</v>
      </c>
      <c r="DT299" s="101">
        <f t="shared" si="327"/>
        <v>0</v>
      </c>
      <c r="DU299" s="101">
        <f t="shared" si="328"/>
        <v>0</v>
      </c>
      <c r="DV299" s="101">
        <f t="shared" si="329"/>
        <v>0</v>
      </c>
      <c r="DW299" s="102">
        <f t="shared" si="331"/>
        <v>0</v>
      </c>
      <c r="DX299" s="144"/>
      <c r="DY299" s="101">
        <f t="shared" si="332"/>
        <v>0</v>
      </c>
      <c r="DZ299" s="101">
        <f t="shared" si="333"/>
        <v>0</v>
      </c>
      <c r="EB299" s="84">
        <f>MODEL_DATA!B296</f>
        <v>290</v>
      </c>
      <c r="EC299" s="84">
        <f>MODEL_DATA!C296</f>
        <v>0</v>
      </c>
      <c r="ED299" s="84">
        <f>MODEL_DATA!D296</f>
        <v>0</v>
      </c>
      <c r="EE299" s="84">
        <f>MODEL_DATA!E296</f>
        <v>0</v>
      </c>
      <c r="EF299" s="84">
        <f>MODEL_DATA!F296</f>
        <v>0</v>
      </c>
      <c r="EG299" s="84">
        <f>MODEL_DATA!G296</f>
        <v>0</v>
      </c>
      <c r="EH299" s="84">
        <f>MODEL_DATA!H296</f>
        <v>0</v>
      </c>
      <c r="EI299" s="84">
        <f>MODEL_DATA!I296</f>
        <v>0</v>
      </c>
      <c r="EJ299" s="99">
        <f>MODEL_DATA!J296</f>
        <v>0</v>
      </c>
      <c r="EK299" s="84">
        <f>MODEL_DATA!K296</f>
        <v>0</v>
      </c>
      <c r="EL299" s="84">
        <f>MODEL_DATA!L296</f>
        <v>0</v>
      </c>
      <c r="EM299" s="99">
        <f>MODEL_DATA!M296</f>
        <v>0</v>
      </c>
      <c r="EN299" s="84">
        <f>MODEL_DATA!N296</f>
        <v>0</v>
      </c>
      <c r="EO299" s="84">
        <f>MODEL_DATA!O296</f>
        <v>0</v>
      </c>
      <c r="EP299" s="84">
        <f>MODEL_DATA!P296</f>
        <v>0</v>
      </c>
      <c r="EQ299" s="84">
        <f>MODEL_DATA!Q296</f>
        <v>0</v>
      </c>
      <c r="ER299" s="84">
        <f>MODEL_DATA!R296</f>
        <v>0</v>
      </c>
      <c r="ES299" s="84">
        <f>MODEL_DATA!S296</f>
        <v>0</v>
      </c>
      <c r="ET299" s="84">
        <f>MODEL_DATA!T296</f>
        <v>0</v>
      </c>
      <c r="EU299" s="99">
        <f>MODEL_DATA!U296</f>
        <v>0</v>
      </c>
      <c r="EV299" s="84">
        <f>MODEL_DATA!V296</f>
        <v>0</v>
      </c>
    </row>
    <row r="300" spans="122:152" x14ac:dyDescent="0.25">
      <c r="DR300" s="31">
        <f t="shared" si="330"/>
        <v>291</v>
      </c>
      <c r="DS300" s="26">
        <f t="shared" si="334"/>
        <v>291.5</v>
      </c>
      <c r="DT300" s="101">
        <f t="shared" si="327"/>
        <v>0</v>
      </c>
      <c r="DU300" s="101">
        <f t="shared" si="328"/>
        <v>0</v>
      </c>
      <c r="DV300" s="101">
        <f t="shared" si="329"/>
        <v>0</v>
      </c>
      <c r="DW300" s="102">
        <f t="shared" si="331"/>
        <v>0</v>
      </c>
      <c r="DX300" s="144"/>
      <c r="DY300" s="101">
        <f t="shared" si="332"/>
        <v>0</v>
      </c>
      <c r="DZ300" s="101">
        <f t="shared" si="333"/>
        <v>0</v>
      </c>
      <c r="EB300" s="84">
        <f>MODEL_DATA!B297</f>
        <v>291</v>
      </c>
      <c r="EC300" s="84">
        <f>MODEL_DATA!C297</f>
        <v>0</v>
      </c>
      <c r="ED300" s="84">
        <f>MODEL_DATA!D297</f>
        <v>0</v>
      </c>
      <c r="EE300" s="84">
        <f>MODEL_DATA!E297</f>
        <v>0</v>
      </c>
      <c r="EF300" s="84">
        <f>MODEL_DATA!F297</f>
        <v>0</v>
      </c>
      <c r="EG300" s="84">
        <f>MODEL_DATA!G297</f>
        <v>0</v>
      </c>
      <c r="EH300" s="84">
        <f>MODEL_DATA!H297</f>
        <v>0</v>
      </c>
      <c r="EI300" s="84">
        <f>MODEL_DATA!I297</f>
        <v>0</v>
      </c>
      <c r="EJ300" s="99">
        <f>MODEL_DATA!J297</f>
        <v>0</v>
      </c>
      <c r="EK300" s="84">
        <f>MODEL_DATA!K297</f>
        <v>0</v>
      </c>
      <c r="EL300" s="84">
        <f>MODEL_DATA!L297</f>
        <v>0</v>
      </c>
      <c r="EM300" s="99">
        <f>MODEL_DATA!M297</f>
        <v>0</v>
      </c>
      <c r="EN300" s="84">
        <f>MODEL_DATA!N297</f>
        <v>0</v>
      </c>
      <c r="EO300" s="84">
        <f>MODEL_DATA!O297</f>
        <v>0</v>
      </c>
      <c r="EP300" s="84">
        <f>MODEL_DATA!P297</f>
        <v>0</v>
      </c>
      <c r="EQ300" s="84">
        <f>MODEL_DATA!Q297</f>
        <v>0</v>
      </c>
      <c r="ER300" s="84">
        <f>MODEL_DATA!R297</f>
        <v>0</v>
      </c>
      <c r="ES300" s="84">
        <f>MODEL_DATA!S297</f>
        <v>0</v>
      </c>
      <c r="ET300" s="84">
        <f>MODEL_DATA!T297</f>
        <v>0</v>
      </c>
      <c r="EU300" s="99">
        <f>MODEL_DATA!U297</f>
        <v>0</v>
      </c>
      <c r="EV300" s="84">
        <f>MODEL_DATA!V297</f>
        <v>0</v>
      </c>
    </row>
    <row r="301" spans="122:152" x14ac:dyDescent="0.25">
      <c r="DR301" s="31">
        <f t="shared" si="330"/>
        <v>292</v>
      </c>
      <c r="DS301" s="26">
        <f t="shared" si="334"/>
        <v>292.5</v>
      </c>
      <c r="DT301" s="101">
        <f t="shared" si="327"/>
        <v>0</v>
      </c>
      <c r="DU301" s="101">
        <f t="shared" si="328"/>
        <v>0</v>
      </c>
      <c r="DV301" s="101">
        <f t="shared" si="329"/>
        <v>0</v>
      </c>
      <c r="DW301" s="102">
        <f t="shared" si="331"/>
        <v>0</v>
      </c>
      <c r="DX301" s="144"/>
      <c r="DY301" s="101">
        <f t="shared" si="332"/>
        <v>0</v>
      </c>
      <c r="DZ301" s="101">
        <f t="shared" si="333"/>
        <v>0</v>
      </c>
      <c r="EB301" s="84">
        <f>MODEL_DATA!B298</f>
        <v>292</v>
      </c>
      <c r="EC301" s="84">
        <f>MODEL_DATA!C298</f>
        <v>0</v>
      </c>
      <c r="ED301" s="84">
        <f>MODEL_DATA!D298</f>
        <v>0</v>
      </c>
      <c r="EE301" s="84">
        <f>MODEL_DATA!E298</f>
        <v>0</v>
      </c>
      <c r="EF301" s="84">
        <f>MODEL_DATA!F298</f>
        <v>0</v>
      </c>
      <c r="EG301" s="84">
        <f>MODEL_DATA!G298</f>
        <v>0</v>
      </c>
      <c r="EH301" s="84">
        <f>MODEL_DATA!H298</f>
        <v>0</v>
      </c>
      <c r="EI301" s="84">
        <f>MODEL_DATA!I298</f>
        <v>0</v>
      </c>
      <c r="EJ301" s="99">
        <f>MODEL_DATA!J298</f>
        <v>0</v>
      </c>
      <c r="EK301" s="84">
        <f>MODEL_DATA!K298</f>
        <v>0</v>
      </c>
      <c r="EL301" s="84">
        <f>MODEL_DATA!L298</f>
        <v>0</v>
      </c>
      <c r="EM301" s="99">
        <f>MODEL_DATA!M298</f>
        <v>0</v>
      </c>
      <c r="EN301" s="84">
        <f>MODEL_DATA!N298</f>
        <v>0</v>
      </c>
      <c r="EO301" s="84">
        <f>MODEL_DATA!O298</f>
        <v>0</v>
      </c>
      <c r="EP301" s="84">
        <f>MODEL_DATA!P298</f>
        <v>0</v>
      </c>
      <c r="EQ301" s="84">
        <f>MODEL_DATA!Q298</f>
        <v>0</v>
      </c>
      <c r="ER301" s="84">
        <f>MODEL_DATA!R298</f>
        <v>0</v>
      </c>
      <c r="ES301" s="84">
        <f>MODEL_DATA!S298</f>
        <v>0</v>
      </c>
      <c r="ET301" s="84">
        <f>MODEL_DATA!T298</f>
        <v>0</v>
      </c>
      <c r="EU301" s="99">
        <f>MODEL_DATA!U298</f>
        <v>0</v>
      </c>
      <c r="EV301" s="84">
        <f>MODEL_DATA!V298</f>
        <v>0</v>
      </c>
    </row>
    <row r="302" spans="122:152" x14ac:dyDescent="0.25">
      <c r="DR302" s="31">
        <f t="shared" si="330"/>
        <v>293</v>
      </c>
      <c r="DS302" s="26">
        <f t="shared" si="334"/>
        <v>293.5</v>
      </c>
      <c r="DT302" s="101">
        <f t="shared" si="327"/>
        <v>0</v>
      </c>
      <c r="DU302" s="101">
        <f t="shared" si="328"/>
        <v>0</v>
      </c>
      <c r="DV302" s="101">
        <f t="shared" si="329"/>
        <v>0</v>
      </c>
      <c r="DW302" s="102">
        <f t="shared" si="331"/>
        <v>0</v>
      </c>
      <c r="DX302" s="144"/>
      <c r="DY302" s="101">
        <f t="shared" si="332"/>
        <v>0</v>
      </c>
      <c r="DZ302" s="101">
        <f t="shared" si="333"/>
        <v>0</v>
      </c>
      <c r="EB302" s="84">
        <f>MODEL_DATA!B299</f>
        <v>293</v>
      </c>
      <c r="EC302" s="84">
        <f>MODEL_DATA!C299</f>
        <v>0</v>
      </c>
      <c r="ED302" s="84">
        <f>MODEL_DATA!D299</f>
        <v>0</v>
      </c>
      <c r="EE302" s="84">
        <f>MODEL_DATA!E299</f>
        <v>0</v>
      </c>
      <c r="EF302" s="84">
        <f>MODEL_DATA!F299</f>
        <v>0</v>
      </c>
      <c r="EG302" s="84">
        <f>MODEL_DATA!G299</f>
        <v>0</v>
      </c>
      <c r="EH302" s="84">
        <f>MODEL_DATA!H299</f>
        <v>0</v>
      </c>
      <c r="EI302" s="84">
        <f>MODEL_DATA!I299</f>
        <v>0</v>
      </c>
      <c r="EJ302" s="99">
        <f>MODEL_DATA!J299</f>
        <v>0</v>
      </c>
      <c r="EK302" s="84">
        <f>MODEL_DATA!K299</f>
        <v>0</v>
      </c>
      <c r="EL302" s="84">
        <f>MODEL_DATA!L299</f>
        <v>0</v>
      </c>
      <c r="EM302" s="99">
        <f>MODEL_DATA!M299</f>
        <v>0</v>
      </c>
      <c r="EN302" s="84">
        <f>MODEL_DATA!N299</f>
        <v>0</v>
      </c>
      <c r="EO302" s="84">
        <f>MODEL_DATA!O299</f>
        <v>0</v>
      </c>
      <c r="EP302" s="84">
        <f>MODEL_DATA!P299</f>
        <v>0</v>
      </c>
      <c r="EQ302" s="84">
        <f>MODEL_DATA!Q299</f>
        <v>0</v>
      </c>
      <c r="ER302" s="84">
        <f>MODEL_DATA!R299</f>
        <v>0</v>
      </c>
      <c r="ES302" s="84">
        <f>MODEL_DATA!S299</f>
        <v>0</v>
      </c>
      <c r="ET302" s="84">
        <f>MODEL_DATA!T299</f>
        <v>0</v>
      </c>
      <c r="EU302" s="99">
        <f>MODEL_DATA!U299</f>
        <v>0</v>
      </c>
      <c r="EV302" s="84">
        <f>MODEL_DATA!V299</f>
        <v>0</v>
      </c>
    </row>
    <row r="303" spans="122:152" x14ac:dyDescent="0.25">
      <c r="DR303" s="31">
        <f t="shared" si="330"/>
        <v>294</v>
      </c>
      <c r="DS303" s="26">
        <f t="shared" si="334"/>
        <v>294.5</v>
      </c>
      <c r="DT303" s="101">
        <f t="shared" si="327"/>
        <v>0</v>
      </c>
      <c r="DU303" s="101">
        <f t="shared" si="328"/>
        <v>0</v>
      </c>
      <c r="DV303" s="101">
        <f t="shared" si="329"/>
        <v>0</v>
      </c>
      <c r="DW303" s="102">
        <f t="shared" si="331"/>
        <v>0</v>
      </c>
      <c r="DX303" s="144"/>
      <c r="DY303" s="101">
        <f t="shared" si="332"/>
        <v>0</v>
      </c>
      <c r="DZ303" s="101">
        <f t="shared" si="333"/>
        <v>0</v>
      </c>
      <c r="EB303" s="84">
        <f>MODEL_DATA!B300</f>
        <v>294</v>
      </c>
      <c r="EC303" s="84">
        <f>MODEL_DATA!C300</f>
        <v>0</v>
      </c>
      <c r="ED303" s="84">
        <f>MODEL_DATA!D300</f>
        <v>0</v>
      </c>
      <c r="EE303" s="84">
        <f>MODEL_DATA!E300</f>
        <v>0</v>
      </c>
      <c r="EF303" s="84">
        <f>MODEL_DATA!F300</f>
        <v>0</v>
      </c>
      <c r="EG303" s="84">
        <f>MODEL_DATA!G300</f>
        <v>0</v>
      </c>
      <c r="EH303" s="84">
        <f>MODEL_DATA!H300</f>
        <v>0</v>
      </c>
      <c r="EI303" s="84">
        <f>MODEL_DATA!I300</f>
        <v>0</v>
      </c>
      <c r="EJ303" s="99">
        <f>MODEL_DATA!J300</f>
        <v>0</v>
      </c>
      <c r="EK303" s="84">
        <f>MODEL_DATA!K300</f>
        <v>0</v>
      </c>
      <c r="EL303" s="84">
        <f>MODEL_DATA!L300</f>
        <v>0</v>
      </c>
      <c r="EM303" s="99">
        <f>MODEL_DATA!M300</f>
        <v>0</v>
      </c>
      <c r="EN303" s="84">
        <f>MODEL_DATA!N300</f>
        <v>0</v>
      </c>
      <c r="EO303" s="84">
        <f>MODEL_DATA!O300</f>
        <v>0</v>
      </c>
      <c r="EP303" s="84">
        <f>MODEL_DATA!P300</f>
        <v>0</v>
      </c>
      <c r="EQ303" s="84">
        <f>MODEL_DATA!Q300</f>
        <v>0</v>
      </c>
      <c r="ER303" s="84">
        <f>MODEL_DATA!R300</f>
        <v>0</v>
      </c>
      <c r="ES303" s="84">
        <f>MODEL_DATA!S300</f>
        <v>0</v>
      </c>
      <c r="ET303" s="84">
        <f>MODEL_DATA!T300</f>
        <v>0</v>
      </c>
      <c r="EU303" s="99">
        <f>MODEL_DATA!U300</f>
        <v>0</v>
      </c>
      <c r="EV303" s="84">
        <f>MODEL_DATA!V300</f>
        <v>0</v>
      </c>
    </row>
    <row r="304" spans="122:152" x14ac:dyDescent="0.25">
      <c r="DR304" s="31">
        <f t="shared" si="330"/>
        <v>295</v>
      </c>
      <c r="DS304" s="26">
        <f t="shared" si="334"/>
        <v>295.5</v>
      </c>
      <c r="DT304" s="101">
        <f t="shared" si="327"/>
        <v>0</v>
      </c>
      <c r="DU304" s="101">
        <f t="shared" si="328"/>
        <v>0</v>
      </c>
      <c r="DV304" s="101">
        <f t="shared" si="329"/>
        <v>0</v>
      </c>
      <c r="DW304" s="102">
        <f t="shared" si="331"/>
        <v>0</v>
      </c>
      <c r="DX304" s="144"/>
      <c r="DY304" s="101">
        <f t="shared" si="332"/>
        <v>0</v>
      </c>
      <c r="DZ304" s="101">
        <f t="shared" si="333"/>
        <v>0</v>
      </c>
      <c r="EB304" s="84">
        <f>MODEL_DATA!B301</f>
        <v>295</v>
      </c>
      <c r="EC304" s="84">
        <f>MODEL_DATA!C301</f>
        <v>0</v>
      </c>
      <c r="ED304" s="84">
        <f>MODEL_DATA!D301</f>
        <v>0</v>
      </c>
      <c r="EE304" s="84">
        <f>MODEL_DATA!E301</f>
        <v>0</v>
      </c>
      <c r="EF304" s="84">
        <f>MODEL_DATA!F301</f>
        <v>0</v>
      </c>
      <c r="EG304" s="84">
        <f>MODEL_DATA!G301</f>
        <v>0</v>
      </c>
      <c r="EH304" s="84">
        <f>MODEL_DATA!H301</f>
        <v>0</v>
      </c>
      <c r="EI304" s="84">
        <f>MODEL_DATA!I301</f>
        <v>0</v>
      </c>
      <c r="EJ304" s="99">
        <f>MODEL_DATA!J301</f>
        <v>0</v>
      </c>
      <c r="EK304" s="84">
        <f>MODEL_DATA!K301</f>
        <v>0</v>
      </c>
      <c r="EL304" s="84">
        <f>MODEL_DATA!L301</f>
        <v>0</v>
      </c>
      <c r="EM304" s="99">
        <f>MODEL_DATA!M301</f>
        <v>0</v>
      </c>
      <c r="EN304" s="84">
        <f>MODEL_DATA!N301</f>
        <v>0</v>
      </c>
      <c r="EO304" s="84">
        <f>MODEL_DATA!O301</f>
        <v>0</v>
      </c>
      <c r="EP304" s="84">
        <f>MODEL_DATA!P301</f>
        <v>0</v>
      </c>
      <c r="EQ304" s="84">
        <f>MODEL_DATA!Q301</f>
        <v>0</v>
      </c>
      <c r="ER304" s="84">
        <f>MODEL_DATA!R301</f>
        <v>0</v>
      </c>
      <c r="ES304" s="84">
        <f>MODEL_DATA!S301</f>
        <v>0</v>
      </c>
      <c r="ET304" s="84">
        <f>MODEL_DATA!T301</f>
        <v>0</v>
      </c>
      <c r="EU304" s="99">
        <f>MODEL_DATA!U301</f>
        <v>0</v>
      </c>
      <c r="EV304" s="84">
        <f>MODEL_DATA!V301</f>
        <v>0</v>
      </c>
    </row>
    <row r="305" spans="122:152" x14ac:dyDescent="0.25">
      <c r="DR305" s="31">
        <f t="shared" si="330"/>
        <v>296</v>
      </c>
      <c r="DS305" s="26">
        <f t="shared" si="334"/>
        <v>296.5</v>
      </c>
      <c r="DT305" s="101">
        <f t="shared" si="327"/>
        <v>0</v>
      </c>
      <c r="DU305" s="101">
        <f t="shared" si="328"/>
        <v>0</v>
      </c>
      <c r="DV305" s="101">
        <f t="shared" si="329"/>
        <v>0</v>
      </c>
      <c r="DW305" s="102">
        <f t="shared" si="331"/>
        <v>0</v>
      </c>
      <c r="DX305" s="144"/>
      <c r="DY305" s="101">
        <f t="shared" si="332"/>
        <v>0</v>
      </c>
      <c r="DZ305" s="101">
        <f t="shared" si="333"/>
        <v>0</v>
      </c>
      <c r="EB305" s="84">
        <f>MODEL_DATA!B302</f>
        <v>296</v>
      </c>
      <c r="EC305" s="84">
        <f>MODEL_DATA!C302</f>
        <v>0</v>
      </c>
      <c r="ED305" s="84">
        <f>MODEL_DATA!D302</f>
        <v>0</v>
      </c>
      <c r="EE305" s="84">
        <f>MODEL_DATA!E302</f>
        <v>0</v>
      </c>
      <c r="EF305" s="84">
        <f>MODEL_DATA!F302</f>
        <v>0</v>
      </c>
      <c r="EG305" s="84">
        <f>MODEL_DATA!G302</f>
        <v>0</v>
      </c>
      <c r="EH305" s="84">
        <f>MODEL_DATA!H302</f>
        <v>0</v>
      </c>
      <c r="EI305" s="84">
        <f>MODEL_DATA!I302</f>
        <v>0</v>
      </c>
      <c r="EJ305" s="99">
        <f>MODEL_DATA!J302</f>
        <v>0</v>
      </c>
      <c r="EK305" s="84">
        <f>MODEL_DATA!K302</f>
        <v>0</v>
      </c>
      <c r="EL305" s="84">
        <f>MODEL_DATA!L302</f>
        <v>0</v>
      </c>
      <c r="EM305" s="99">
        <f>MODEL_DATA!M302</f>
        <v>0</v>
      </c>
      <c r="EN305" s="84">
        <f>MODEL_DATA!N302</f>
        <v>0</v>
      </c>
      <c r="EO305" s="84">
        <f>MODEL_DATA!O302</f>
        <v>0</v>
      </c>
      <c r="EP305" s="84">
        <f>MODEL_DATA!P302</f>
        <v>0</v>
      </c>
      <c r="EQ305" s="84">
        <f>MODEL_DATA!Q302</f>
        <v>0</v>
      </c>
      <c r="ER305" s="84">
        <f>MODEL_DATA!R302</f>
        <v>0</v>
      </c>
      <c r="ES305" s="84">
        <f>MODEL_DATA!S302</f>
        <v>0</v>
      </c>
      <c r="ET305" s="84">
        <f>MODEL_DATA!T302</f>
        <v>0</v>
      </c>
      <c r="EU305" s="99">
        <f>MODEL_DATA!U302</f>
        <v>0</v>
      </c>
      <c r="EV305" s="84">
        <f>MODEL_DATA!V302</f>
        <v>0</v>
      </c>
    </row>
    <row r="306" spans="122:152" x14ac:dyDescent="0.25">
      <c r="DR306" s="31">
        <f t="shared" si="330"/>
        <v>297</v>
      </c>
      <c r="DS306" s="26">
        <f t="shared" si="334"/>
        <v>297.5</v>
      </c>
      <c r="DT306" s="101">
        <f t="shared" si="327"/>
        <v>0</v>
      </c>
      <c r="DU306" s="101">
        <f t="shared" si="328"/>
        <v>0</v>
      </c>
      <c r="DV306" s="101">
        <f t="shared" si="329"/>
        <v>0</v>
      </c>
      <c r="DW306" s="102">
        <f t="shared" si="331"/>
        <v>0</v>
      </c>
      <c r="DX306" s="144"/>
      <c r="DY306" s="101">
        <f t="shared" si="332"/>
        <v>0</v>
      </c>
      <c r="DZ306" s="101">
        <f t="shared" si="333"/>
        <v>0</v>
      </c>
      <c r="EB306" s="84">
        <f>MODEL_DATA!B303</f>
        <v>297</v>
      </c>
      <c r="EC306" s="84">
        <f>MODEL_DATA!C303</f>
        <v>0</v>
      </c>
      <c r="ED306" s="84">
        <f>MODEL_DATA!D303</f>
        <v>0</v>
      </c>
      <c r="EE306" s="84">
        <f>MODEL_DATA!E303</f>
        <v>0</v>
      </c>
      <c r="EF306" s="84">
        <f>MODEL_DATA!F303</f>
        <v>0</v>
      </c>
      <c r="EG306" s="84">
        <f>MODEL_DATA!G303</f>
        <v>0</v>
      </c>
      <c r="EH306" s="84">
        <f>MODEL_DATA!H303</f>
        <v>0</v>
      </c>
      <c r="EI306" s="84">
        <f>MODEL_DATA!I303</f>
        <v>0</v>
      </c>
      <c r="EJ306" s="99">
        <f>MODEL_DATA!J303</f>
        <v>0</v>
      </c>
      <c r="EK306" s="84">
        <f>MODEL_DATA!K303</f>
        <v>0</v>
      </c>
      <c r="EL306" s="84">
        <f>MODEL_DATA!L303</f>
        <v>0</v>
      </c>
      <c r="EM306" s="99">
        <f>MODEL_DATA!M303</f>
        <v>0</v>
      </c>
      <c r="EN306" s="84">
        <f>MODEL_DATA!N303</f>
        <v>0</v>
      </c>
      <c r="EO306" s="84">
        <f>MODEL_DATA!O303</f>
        <v>0</v>
      </c>
      <c r="EP306" s="84">
        <f>MODEL_DATA!P303</f>
        <v>0</v>
      </c>
      <c r="EQ306" s="84">
        <f>MODEL_DATA!Q303</f>
        <v>0</v>
      </c>
      <c r="ER306" s="84">
        <f>MODEL_DATA!R303</f>
        <v>0</v>
      </c>
      <c r="ES306" s="84">
        <f>MODEL_DATA!S303</f>
        <v>0</v>
      </c>
      <c r="ET306" s="84">
        <f>MODEL_DATA!T303</f>
        <v>0</v>
      </c>
      <c r="EU306" s="99">
        <f>MODEL_DATA!U303</f>
        <v>0</v>
      </c>
      <c r="EV306" s="84">
        <f>MODEL_DATA!V303</f>
        <v>0</v>
      </c>
    </row>
    <row r="307" spans="122:152" x14ac:dyDescent="0.25">
      <c r="DR307" s="31">
        <f t="shared" si="330"/>
        <v>298</v>
      </c>
      <c r="DS307" s="26">
        <f t="shared" si="334"/>
        <v>298.5</v>
      </c>
      <c r="DT307" s="101">
        <f t="shared" si="327"/>
        <v>0</v>
      </c>
      <c r="DU307" s="101">
        <f t="shared" si="328"/>
        <v>0</v>
      </c>
      <c r="DV307" s="101">
        <f t="shared" si="329"/>
        <v>0</v>
      </c>
      <c r="DW307" s="102">
        <f t="shared" si="331"/>
        <v>0</v>
      </c>
      <c r="DX307" s="144"/>
      <c r="DY307" s="101">
        <f t="shared" si="332"/>
        <v>0</v>
      </c>
      <c r="DZ307" s="101">
        <f t="shared" si="333"/>
        <v>0</v>
      </c>
      <c r="EB307" s="84">
        <f>MODEL_DATA!B304</f>
        <v>298</v>
      </c>
      <c r="EC307" s="84">
        <f>MODEL_DATA!C304</f>
        <v>0</v>
      </c>
      <c r="ED307" s="84">
        <f>MODEL_DATA!D304</f>
        <v>0</v>
      </c>
      <c r="EE307" s="84">
        <f>MODEL_DATA!E304</f>
        <v>0</v>
      </c>
      <c r="EF307" s="84">
        <f>MODEL_DATA!F304</f>
        <v>0</v>
      </c>
      <c r="EG307" s="84">
        <f>MODEL_DATA!G304</f>
        <v>0</v>
      </c>
      <c r="EH307" s="84">
        <f>MODEL_DATA!H304</f>
        <v>0</v>
      </c>
      <c r="EI307" s="84">
        <f>MODEL_DATA!I304</f>
        <v>0</v>
      </c>
      <c r="EJ307" s="99">
        <f>MODEL_DATA!J304</f>
        <v>0</v>
      </c>
      <c r="EK307" s="84">
        <f>MODEL_DATA!K304</f>
        <v>0</v>
      </c>
      <c r="EL307" s="84">
        <f>MODEL_DATA!L304</f>
        <v>0</v>
      </c>
      <c r="EM307" s="99">
        <f>MODEL_DATA!M304</f>
        <v>0</v>
      </c>
      <c r="EN307" s="84">
        <f>MODEL_DATA!N304</f>
        <v>0</v>
      </c>
      <c r="EO307" s="84">
        <f>MODEL_DATA!O304</f>
        <v>0</v>
      </c>
      <c r="EP307" s="84">
        <f>MODEL_DATA!P304</f>
        <v>0</v>
      </c>
      <c r="EQ307" s="84">
        <f>MODEL_DATA!Q304</f>
        <v>0</v>
      </c>
      <c r="ER307" s="84">
        <f>MODEL_DATA!R304</f>
        <v>0</v>
      </c>
      <c r="ES307" s="84">
        <f>MODEL_DATA!S304</f>
        <v>0</v>
      </c>
      <c r="ET307" s="84">
        <f>MODEL_DATA!T304</f>
        <v>0</v>
      </c>
      <c r="EU307" s="99">
        <f>MODEL_DATA!U304</f>
        <v>0</v>
      </c>
      <c r="EV307" s="84">
        <f>MODEL_DATA!V304</f>
        <v>0</v>
      </c>
    </row>
    <row r="308" spans="122:152" x14ac:dyDescent="0.25">
      <c r="DR308" s="31">
        <f t="shared" si="330"/>
        <v>299</v>
      </c>
      <c r="DS308" s="26">
        <f t="shared" si="334"/>
        <v>299.5</v>
      </c>
      <c r="DT308" s="101">
        <f t="shared" si="327"/>
        <v>0</v>
      </c>
      <c r="DU308" s="101">
        <f t="shared" si="328"/>
        <v>0</v>
      </c>
      <c r="DV308" s="101">
        <f t="shared" si="329"/>
        <v>0</v>
      </c>
      <c r="DW308" s="102">
        <f t="shared" si="331"/>
        <v>0</v>
      </c>
      <c r="DX308" s="144"/>
      <c r="DY308" s="101">
        <f t="shared" si="332"/>
        <v>0</v>
      </c>
      <c r="DZ308" s="101">
        <f t="shared" si="333"/>
        <v>0</v>
      </c>
      <c r="EB308" s="84">
        <f>MODEL_DATA!B305</f>
        <v>299</v>
      </c>
      <c r="EC308" s="84">
        <f>MODEL_DATA!C305</f>
        <v>0</v>
      </c>
      <c r="ED308" s="84">
        <f>MODEL_DATA!D305</f>
        <v>0</v>
      </c>
      <c r="EE308" s="84">
        <f>MODEL_DATA!E305</f>
        <v>0</v>
      </c>
      <c r="EF308" s="84">
        <f>MODEL_DATA!F305</f>
        <v>0</v>
      </c>
      <c r="EG308" s="84">
        <f>MODEL_DATA!G305</f>
        <v>0</v>
      </c>
      <c r="EH308" s="84">
        <f>MODEL_DATA!H305</f>
        <v>0</v>
      </c>
      <c r="EI308" s="84">
        <f>MODEL_DATA!I305</f>
        <v>0</v>
      </c>
      <c r="EJ308" s="99">
        <f>MODEL_DATA!J305</f>
        <v>0</v>
      </c>
      <c r="EK308" s="84">
        <f>MODEL_DATA!K305</f>
        <v>0</v>
      </c>
      <c r="EL308" s="84">
        <f>MODEL_DATA!L305</f>
        <v>0</v>
      </c>
      <c r="EM308" s="99">
        <f>MODEL_DATA!M305</f>
        <v>0</v>
      </c>
      <c r="EN308" s="84">
        <f>MODEL_DATA!N305</f>
        <v>0</v>
      </c>
      <c r="EO308" s="84">
        <f>MODEL_DATA!O305</f>
        <v>0</v>
      </c>
      <c r="EP308" s="84">
        <f>MODEL_DATA!P305</f>
        <v>0</v>
      </c>
      <c r="EQ308" s="84">
        <f>MODEL_DATA!Q305</f>
        <v>0</v>
      </c>
      <c r="ER308" s="84">
        <f>MODEL_DATA!R305</f>
        <v>0</v>
      </c>
      <c r="ES308" s="84">
        <f>MODEL_DATA!S305</f>
        <v>0</v>
      </c>
      <c r="ET308" s="84">
        <f>MODEL_DATA!T305</f>
        <v>0</v>
      </c>
      <c r="EU308" s="99">
        <f>MODEL_DATA!U305</f>
        <v>0</v>
      </c>
      <c r="EV308" s="84">
        <f>MODEL_DATA!V305</f>
        <v>0</v>
      </c>
    </row>
    <row r="309" spans="122:152" x14ac:dyDescent="0.25">
      <c r="DR309" s="31">
        <f t="shared" si="330"/>
        <v>300</v>
      </c>
      <c r="DS309" s="26">
        <f t="shared" si="334"/>
        <v>300.5</v>
      </c>
      <c r="DT309" s="101">
        <f t="shared" si="327"/>
        <v>0</v>
      </c>
      <c r="DU309" s="101">
        <f t="shared" si="328"/>
        <v>0</v>
      </c>
      <c r="DV309" s="101">
        <f t="shared" si="329"/>
        <v>0</v>
      </c>
      <c r="DW309" s="102">
        <f t="shared" si="331"/>
        <v>0</v>
      </c>
      <c r="DX309" s="144"/>
      <c r="DY309" s="101">
        <f t="shared" si="332"/>
        <v>0</v>
      </c>
      <c r="DZ309" s="101">
        <f t="shared" si="333"/>
        <v>0</v>
      </c>
      <c r="EB309" s="84">
        <f>MODEL_DATA!B306</f>
        <v>300</v>
      </c>
      <c r="EC309" s="84">
        <f>MODEL_DATA!C306</f>
        <v>0</v>
      </c>
      <c r="ED309" s="84">
        <f>MODEL_DATA!D306</f>
        <v>0</v>
      </c>
      <c r="EE309" s="84">
        <f>MODEL_DATA!E306</f>
        <v>0</v>
      </c>
      <c r="EF309" s="84">
        <f>MODEL_DATA!F306</f>
        <v>0</v>
      </c>
      <c r="EG309" s="84">
        <f>MODEL_DATA!G306</f>
        <v>0</v>
      </c>
      <c r="EH309" s="84">
        <f>MODEL_DATA!H306</f>
        <v>0</v>
      </c>
      <c r="EI309" s="84">
        <f>MODEL_DATA!I306</f>
        <v>0</v>
      </c>
      <c r="EJ309" s="99">
        <f>MODEL_DATA!J306</f>
        <v>0</v>
      </c>
      <c r="EK309" s="84">
        <f>MODEL_DATA!K306</f>
        <v>0</v>
      </c>
      <c r="EL309" s="84">
        <f>MODEL_DATA!L306</f>
        <v>0</v>
      </c>
      <c r="EM309" s="99">
        <f>MODEL_DATA!M306</f>
        <v>0</v>
      </c>
      <c r="EN309" s="84">
        <f>MODEL_DATA!N306</f>
        <v>0</v>
      </c>
      <c r="EO309" s="84">
        <f>MODEL_DATA!O306</f>
        <v>0</v>
      </c>
      <c r="EP309" s="84">
        <f>MODEL_DATA!P306</f>
        <v>0</v>
      </c>
      <c r="EQ309" s="84">
        <f>MODEL_DATA!Q306</f>
        <v>0</v>
      </c>
      <c r="ER309" s="84">
        <f>MODEL_DATA!R306</f>
        <v>0</v>
      </c>
      <c r="ES309" s="84">
        <f>MODEL_DATA!S306</f>
        <v>0</v>
      </c>
      <c r="ET309" s="84">
        <f>MODEL_DATA!T306</f>
        <v>0</v>
      </c>
      <c r="EU309" s="99">
        <f>MODEL_DATA!U306</f>
        <v>0</v>
      </c>
      <c r="EV309" s="84">
        <f>MODEL_DATA!V306</f>
        <v>0</v>
      </c>
    </row>
    <row r="310" spans="122:152" x14ac:dyDescent="0.25">
      <c r="DR310" s="31">
        <f t="shared" si="330"/>
        <v>301</v>
      </c>
      <c r="DS310" s="26">
        <f t="shared" si="334"/>
        <v>301.5</v>
      </c>
      <c r="DT310" s="101">
        <f t="shared" si="327"/>
        <v>0</v>
      </c>
      <c r="DU310" s="101">
        <f t="shared" si="328"/>
        <v>0</v>
      </c>
      <c r="DV310" s="101">
        <f t="shared" si="329"/>
        <v>0</v>
      </c>
      <c r="DW310" s="102">
        <f t="shared" si="331"/>
        <v>0</v>
      </c>
      <c r="DX310" s="144"/>
      <c r="DY310" s="101">
        <f t="shared" si="332"/>
        <v>0</v>
      </c>
      <c r="DZ310" s="101">
        <f t="shared" si="333"/>
        <v>0</v>
      </c>
      <c r="EB310" s="84">
        <f>MODEL_DATA!B307</f>
        <v>301</v>
      </c>
      <c r="EC310" s="84">
        <f>MODEL_DATA!C307</f>
        <v>0</v>
      </c>
      <c r="ED310" s="84">
        <f>MODEL_DATA!D307</f>
        <v>0</v>
      </c>
      <c r="EE310" s="84">
        <f>MODEL_DATA!E307</f>
        <v>0</v>
      </c>
      <c r="EF310" s="84">
        <f>MODEL_DATA!F307</f>
        <v>0</v>
      </c>
      <c r="EG310" s="84">
        <f>MODEL_DATA!G307</f>
        <v>0</v>
      </c>
      <c r="EH310" s="84">
        <f>MODEL_DATA!H307</f>
        <v>0</v>
      </c>
      <c r="EI310" s="84">
        <f>MODEL_DATA!I307</f>
        <v>0</v>
      </c>
      <c r="EJ310" s="99">
        <f>MODEL_DATA!J307</f>
        <v>0</v>
      </c>
      <c r="EK310" s="84">
        <f>MODEL_DATA!K307</f>
        <v>0</v>
      </c>
      <c r="EL310" s="84">
        <f>MODEL_DATA!L307</f>
        <v>0</v>
      </c>
      <c r="EM310" s="99">
        <f>MODEL_DATA!M307</f>
        <v>0</v>
      </c>
      <c r="EN310" s="84">
        <f>MODEL_DATA!N307</f>
        <v>0</v>
      </c>
      <c r="EO310" s="84">
        <f>MODEL_DATA!O307</f>
        <v>0</v>
      </c>
      <c r="EP310" s="84">
        <f>MODEL_DATA!P307</f>
        <v>0</v>
      </c>
      <c r="EQ310" s="84">
        <f>MODEL_DATA!Q307</f>
        <v>0</v>
      </c>
      <c r="ER310" s="84">
        <f>MODEL_DATA!R307</f>
        <v>0</v>
      </c>
      <c r="ES310" s="84">
        <f>MODEL_DATA!S307</f>
        <v>0</v>
      </c>
      <c r="ET310" s="84">
        <f>MODEL_DATA!T307</f>
        <v>0</v>
      </c>
      <c r="EU310" s="99">
        <f>MODEL_DATA!U307</f>
        <v>0</v>
      </c>
      <c r="EV310" s="84">
        <f>MODEL_DATA!V307</f>
        <v>0</v>
      </c>
    </row>
    <row r="311" spans="122:152" x14ac:dyDescent="0.25">
      <c r="DR311" s="31">
        <f t="shared" si="330"/>
        <v>302</v>
      </c>
      <c r="DS311" s="26">
        <f t="shared" si="334"/>
        <v>302.5</v>
      </c>
      <c r="DT311" s="101">
        <f t="shared" si="327"/>
        <v>0</v>
      </c>
      <c r="DU311" s="101">
        <f t="shared" si="328"/>
        <v>0</v>
      </c>
      <c r="DV311" s="101">
        <f t="shared" si="329"/>
        <v>0</v>
      </c>
      <c r="DW311" s="102">
        <f t="shared" si="331"/>
        <v>0</v>
      </c>
      <c r="DX311" s="144"/>
      <c r="DY311" s="101">
        <f t="shared" si="332"/>
        <v>0</v>
      </c>
      <c r="DZ311" s="101">
        <f t="shared" si="333"/>
        <v>0</v>
      </c>
      <c r="EB311" s="84">
        <f>MODEL_DATA!B308</f>
        <v>302</v>
      </c>
      <c r="EC311" s="84">
        <f>MODEL_DATA!C308</f>
        <v>0</v>
      </c>
      <c r="ED311" s="84">
        <f>MODEL_DATA!D308</f>
        <v>0</v>
      </c>
      <c r="EE311" s="84">
        <f>MODEL_DATA!E308</f>
        <v>0</v>
      </c>
      <c r="EF311" s="84">
        <f>MODEL_DATA!F308</f>
        <v>0</v>
      </c>
      <c r="EG311" s="84">
        <f>MODEL_DATA!G308</f>
        <v>0</v>
      </c>
      <c r="EH311" s="84">
        <f>MODEL_DATA!H308</f>
        <v>0</v>
      </c>
      <c r="EI311" s="84">
        <f>MODEL_DATA!I308</f>
        <v>0</v>
      </c>
      <c r="EJ311" s="99">
        <f>MODEL_DATA!J308</f>
        <v>0</v>
      </c>
      <c r="EK311" s="84">
        <f>MODEL_DATA!K308</f>
        <v>0</v>
      </c>
      <c r="EL311" s="84">
        <f>MODEL_DATA!L308</f>
        <v>0</v>
      </c>
      <c r="EM311" s="99">
        <f>MODEL_DATA!M308</f>
        <v>0</v>
      </c>
      <c r="EN311" s="84">
        <f>MODEL_DATA!N308</f>
        <v>0</v>
      </c>
      <c r="EO311" s="84">
        <f>MODEL_DATA!O308</f>
        <v>0</v>
      </c>
      <c r="EP311" s="84">
        <f>MODEL_DATA!P308</f>
        <v>0</v>
      </c>
      <c r="EQ311" s="84">
        <f>MODEL_DATA!Q308</f>
        <v>0</v>
      </c>
      <c r="ER311" s="84">
        <f>MODEL_DATA!R308</f>
        <v>0</v>
      </c>
      <c r="ES311" s="84">
        <f>MODEL_DATA!S308</f>
        <v>0</v>
      </c>
      <c r="ET311" s="84">
        <f>MODEL_DATA!T308</f>
        <v>0</v>
      </c>
      <c r="EU311" s="99">
        <f>MODEL_DATA!U308</f>
        <v>0</v>
      </c>
      <c r="EV311" s="84">
        <f>MODEL_DATA!V308</f>
        <v>0</v>
      </c>
    </row>
    <row r="312" spans="122:152" x14ac:dyDescent="0.25">
      <c r="DR312" s="31">
        <f t="shared" si="330"/>
        <v>303</v>
      </c>
      <c r="DS312" s="26">
        <f t="shared" si="334"/>
        <v>303.5</v>
      </c>
      <c r="DT312" s="101">
        <f t="shared" si="327"/>
        <v>0</v>
      </c>
      <c r="DU312" s="101">
        <f t="shared" si="328"/>
        <v>0</v>
      </c>
      <c r="DV312" s="101">
        <f t="shared" si="329"/>
        <v>0</v>
      </c>
      <c r="DW312" s="102">
        <f t="shared" si="331"/>
        <v>0</v>
      </c>
      <c r="DX312" s="144"/>
      <c r="DY312" s="101">
        <f t="shared" si="332"/>
        <v>0</v>
      </c>
      <c r="DZ312" s="101">
        <f t="shared" si="333"/>
        <v>0</v>
      </c>
      <c r="EB312" s="84">
        <f>MODEL_DATA!B309</f>
        <v>303</v>
      </c>
      <c r="EC312" s="84">
        <f>MODEL_DATA!C309</f>
        <v>0</v>
      </c>
      <c r="ED312" s="84">
        <f>MODEL_DATA!D309</f>
        <v>0</v>
      </c>
      <c r="EE312" s="84">
        <f>MODEL_DATA!E309</f>
        <v>0</v>
      </c>
      <c r="EF312" s="84">
        <f>MODEL_DATA!F309</f>
        <v>0</v>
      </c>
      <c r="EG312" s="84">
        <f>MODEL_DATA!G309</f>
        <v>0</v>
      </c>
      <c r="EH312" s="84">
        <f>MODEL_DATA!H309</f>
        <v>0</v>
      </c>
      <c r="EI312" s="84">
        <f>MODEL_DATA!I309</f>
        <v>0</v>
      </c>
      <c r="EJ312" s="99">
        <f>MODEL_DATA!J309</f>
        <v>0</v>
      </c>
      <c r="EK312" s="84">
        <f>MODEL_DATA!K309</f>
        <v>0</v>
      </c>
      <c r="EL312" s="84">
        <f>MODEL_DATA!L309</f>
        <v>0</v>
      </c>
      <c r="EM312" s="99">
        <f>MODEL_DATA!M309</f>
        <v>0</v>
      </c>
      <c r="EN312" s="84">
        <f>MODEL_DATA!N309</f>
        <v>0</v>
      </c>
      <c r="EO312" s="84">
        <f>MODEL_DATA!O309</f>
        <v>0</v>
      </c>
      <c r="EP312" s="84">
        <f>MODEL_DATA!P309</f>
        <v>0</v>
      </c>
      <c r="EQ312" s="84">
        <f>MODEL_DATA!Q309</f>
        <v>0</v>
      </c>
      <c r="ER312" s="84">
        <f>MODEL_DATA!R309</f>
        <v>0</v>
      </c>
      <c r="ES312" s="84">
        <f>MODEL_DATA!S309</f>
        <v>0</v>
      </c>
      <c r="ET312" s="84">
        <f>MODEL_DATA!T309</f>
        <v>0</v>
      </c>
      <c r="EU312" s="99">
        <f>MODEL_DATA!U309</f>
        <v>0</v>
      </c>
      <c r="EV312" s="84">
        <f>MODEL_DATA!V309</f>
        <v>0</v>
      </c>
    </row>
    <row r="313" spans="122:152" x14ac:dyDescent="0.25">
      <c r="DR313" s="31">
        <f t="shared" si="330"/>
        <v>304</v>
      </c>
      <c r="DS313" s="26">
        <f t="shared" si="334"/>
        <v>304.5</v>
      </c>
      <c r="DT313" s="101">
        <f t="shared" si="327"/>
        <v>0</v>
      </c>
      <c r="DU313" s="101">
        <f t="shared" si="328"/>
        <v>0</v>
      </c>
      <c r="DV313" s="101">
        <f t="shared" si="329"/>
        <v>0</v>
      </c>
      <c r="DW313" s="102">
        <f t="shared" si="331"/>
        <v>0</v>
      </c>
      <c r="DX313" s="144"/>
      <c r="DY313" s="101">
        <f t="shared" si="332"/>
        <v>0</v>
      </c>
      <c r="DZ313" s="101">
        <f t="shared" si="333"/>
        <v>0</v>
      </c>
      <c r="EB313" s="84">
        <f>MODEL_DATA!B310</f>
        <v>304</v>
      </c>
      <c r="EC313" s="84">
        <f>MODEL_DATA!C310</f>
        <v>0</v>
      </c>
      <c r="ED313" s="84">
        <f>MODEL_DATA!D310</f>
        <v>0</v>
      </c>
      <c r="EE313" s="84">
        <f>MODEL_DATA!E310</f>
        <v>0</v>
      </c>
      <c r="EF313" s="84">
        <f>MODEL_DATA!F310</f>
        <v>0</v>
      </c>
      <c r="EG313" s="84">
        <f>MODEL_DATA!G310</f>
        <v>0</v>
      </c>
      <c r="EH313" s="84">
        <f>MODEL_DATA!H310</f>
        <v>0</v>
      </c>
      <c r="EI313" s="84">
        <f>MODEL_DATA!I310</f>
        <v>0</v>
      </c>
      <c r="EJ313" s="99">
        <f>MODEL_DATA!J310</f>
        <v>0</v>
      </c>
      <c r="EK313" s="84">
        <f>MODEL_DATA!K310</f>
        <v>0</v>
      </c>
      <c r="EL313" s="84">
        <f>MODEL_DATA!L310</f>
        <v>0</v>
      </c>
      <c r="EM313" s="99">
        <f>MODEL_DATA!M310</f>
        <v>0</v>
      </c>
      <c r="EN313" s="84">
        <f>MODEL_DATA!N310</f>
        <v>0</v>
      </c>
      <c r="EO313" s="84">
        <f>MODEL_DATA!O310</f>
        <v>0</v>
      </c>
      <c r="EP313" s="84">
        <f>MODEL_DATA!P310</f>
        <v>0</v>
      </c>
      <c r="EQ313" s="84">
        <f>MODEL_DATA!Q310</f>
        <v>0</v>
      </c>
      <c r="ER313" s="84">
        <f>MODEL_DATA!R310</f>
        <v>0</v>
      </c>
      <c r="ES313" s="84">
        <f>MODEL_DATA!S310</f>
        <v>0</v>
      </c>
      <c r="ET313" s="84">
        <f>MODEL_DATA!T310</f>
        <v>0</v>
      </c>
      <c r="EU313" s="99">
        <f>MODEL_DATA!U310</f>
        <v>0</v>
      </c>
      <c r="EV313" s="84">
        <f>MODEL_DATA!V310</f>
        <v>0</v>
      </c>
    </row>
    <row r="314" spans="122:152" x14ac:dyDescent="0.25">
      <c r="DR314" s="31">
        <f t="shared" si="330"/>
        <v>305</v>
      </c>
      <c r="DS314" s="26">
        <f t="shared" si="334"/>
        <v>305.5</v>
      </c>
      <c r="DT314" s="101">
        <f t="shared" si="327"/>
        <v>0</v>
      </c>
      <c r="DU314" s="101">
        <f t="shared" si="328"/>
        <v>0</v>
      </c>
      <c r="DV314" s="101">
        <f t="shared" si="329"/>
        <v>0</v>
      </c>
      <c r="DW314" s="102">
        <f t="shared" si="331"/>
        <v>0</v>
      </c>
      <c r="DX314" s="144"/>
      <c r="DY314" s="101">
        <f t="shared" si="332"/>
        <v>0</v>
      </c>
      <c r="DZ314" s="101">
        <f t="shared" si="333"/>
        <v>0</v>
      </c>
      <c r="EB314" s="84">
        <f>MODEL_DATA!B311</f>
        <v>305</v>
      </c>
      <c r="EC314" s="84">
        <f>MODEL_DATA!C311</f>
        <v>0</v>
      </c>
      <c r="ED314" s="84">
        <f>MODEL_DATA!D311</f>
        <v>0</v>
      </c>
      <c r="EE314" s="84">
        <f>MODEL_DATA!E311</f>
        <v>0</v>
      </c>
      <c r="EF314" s="84">
        <f>MODEL_DATA!F311</f>
        <v>0</v>
      </c>
      <c r="EG314" s="84">
        <f>MODEL_DATA!G311</f>
        <v>0</v>
      </c>
      <c r="EH314" s="84">
        <f>MODEL_DATA!H311</f>
        <v>0</v>
      </c>
      <c r="EI314" s="84">
        <f>MODEL_DATA!I311</f>
        <v>0</v>
      </c>
      <c r="EJ314" s="99">
        <f>MODEL_DATA!J311</f>
        <v>0</v>
      </c>
      <c r="EK314" s="84">
        <f>MODEL_DATA!K311</f>
        <v>0</v>
      </c>
      <c r="EL314" s="84">
        <f>MODEL_DATA!L311</f>
        <v>0</v>
      </c>
      <c r="EM314" s="99">
        <f>MODEL_DATA!M311</f>
        <v>0</v>
      </c>
      <c r="EN314" s="84">
        <f>MODEL_DATA!N311</f>
        <v>0</v>
      </c>
      <c r="EO314" s="84">
        <f>MODEL_DATA!O311</f>
        <v>0</v>
      </c>
      <c r="EP314" s="84">
        <f>MODEL_DATA!P311</f>
        <v>0</v>
      </c>
      <c r="EQ314" s="84">
        <f>MODEL_DATA!Q311</f>
        <v>0</v>
      </c>
      <c r="ER314" s="84">
        <f>MODEL_DATA!R311</f>
        <v>0</v>
      </c>
      <c r="ES314" s="84">
        <f>MODEL_DATA!S311</f>
        <v>0</v>
      </c>
      <c r="ET314" s="84">
        <f>MODEL_DATA!T311</f>
        <v>0</v>
      </c>
      <c r="EU314" s="99">
        <f>MODEL_DATA!U311</f>
        <v>0</v>
      </c>
      <c r="EV314" s="84">
        <f>MODEL_DATA!V311</f>
        <v>0</v>
      </c>
    </row>
    <row r="315" spans="122:152" x14ac:dyDescent="0.25">
      <c r="DR315" s="31">
        <f t="shared" si="330"/>
        <v>306</v>
      </c>
      <c r="DS315" s="26">
        <f t="shared" si="334"/>
        <v>306.5</v>
      </c>
      <c r="DT315" s="101">
        <f t="shared" si="327"/>
        <v>0</v>
      </c>
      <c r="DU315" s="101">
        <f t="shared" si="328"/>
        <v>0</v>
      </c>
      <c r="DV315" s="101">
        <f t="shared" si="329"/>
        <v>0</v>
      </c>
      <c r="DW315" s="102">
        <f t="shared" si="331"/>
        <v>0</v>
      </c>
      <c r="DX315" s="144"/>
      <c r="DY315" s="101">
        <f t="shared" si="332"/>
        <v>0</v>
      </c>
      <c r="DZ315" s="101">
        <f t="shared" si="333"/>
        <v>0</v>
      </c>
      <c r="EB315" s="84">
        <f>MODEL_DATA!B312</f>
        <v>306</v>
      </c>
      <c r="EC315" s="84">
        <f>MODEL_DATA!C312</f>
        <v>0</v>
      </c>
      <c r="ED315" s="84">
        <f>MODEL_DATA!D312</f>
        <v>0</v>
      </c>
      <c r="EE315" s="84">
        <f>MODEL_DATA!E312</f>
        <v>0</v>
      </c>
      <c r="EF315" s="84">
        <f>MODEL_DATA!F312</f>
        <v>0</v>
      </c>
      <c r="EG315" s="84">
        <f>MODEL_DATA!G312</f>
        <v>0</v>
      </c>
      <c r="EH315" s="84">
        <f>MODEL_DATA!H312</f>
        <v>0</v>
      </c>
      <c r="EI315" s="84">
        <f>MODEL_DATA!I312</f>
        <v>0</v>
      </c>
      <c r="EJ315" s="99">
        <f>MODEL_DATA!J312</f>
        <v>0</v>
      </c>
      <c r="EK315" s="84">
        <f>MODEL_DATA!K312</f>
        <v>0</v>
      </c>
      <c r="EL315" s="84">
        <f>MODEL_DATA!L312</f>
        <v>0</v>
      </c>
      <c r="EM315" s="99">
        <f>MODEL_DATA!M312</f>
        <v>0</v>
      </c>
      <c r="EN315" s="84">
        <f>MODEL_DATA!N312</f>
        <v>0</v>
      </c>
      <c r="EO315" s="84">
        <f>MODEL_DATA!O312</f>
        <v>0</v>
      </c>
      <c r="EP315" s="84">
        <f>MODEL_DATA!P312</f>
        <v>0</v>
      </c>
      <c r="EQ315" s="84">
        <f>MODEL_DATA!Q312</f>
        <v>0</v>
      </c>
      <c r="ER315" s="84">
        <f>MODEL_DATA!R312</f>
        <v>0</v>
      </c>
      <c r="ES315" s="84">
        <f>MODEL_DATA!S312</f>
        <v>0</v>
      </c>
      <c r="ET315" s="84">
        <f>MODEL_DATA!T312</f>
        <v>0</v>
      </c>
      <c r="EU315" s="99">
        <f>MODEL_DATA!U312</f>
        <v>0</v>
      </c>
      <c r="EV315" s="84">
        <f>MODEL_DATA!V312</f>
        <v>0</v>
      </c>
    </row>
    <row r="316" spans="122:152" x14ac:dyDescent="0.25">
      <c r="DR316" s="31">
        <f t="shared" si="330"/>
        <v>307</v>
      </c>
      <c r="DS316" s="26">
        <f t="shared" si="334"/>
        <v>307.5</v>
      </c>
      <c r="DT316" s="101">
        <f t="shared" si="327"/>
        <v>0</v>
      </c>
      <c r="DU316" s="101">
        <f t="shared" si="328"/>
        <v>0</v>
      </c>
      <c r="DV316" s="101">
        <f t="shared" si="329"/>
        <v>0</v>
      </c>
      <c r="DW316" s="102">
        <f t="shared" si="331"/>
        <v>0</v>
      </c>
      <c r="DX316" s="144"/>
      <c r="DY316" s="101">
        <f t="shared" si="332"/>
        <v>0</v>
      </c>
      <c r="DZ316" s="101">
        <f t="shared" si="333"/>
        <v>0</v>
      </c>
      <c r="EB316" s="84">
        <f>MODEL_DATA!B313</f>
        <v>307</v>
      </c>
      <c r="EC316" s="84">
        <f>MODEL_DATA!C313</f>
        <v>0</v>
      </c>
      <c r="ED316" s="84">
        <f>MODEL_DATA!D313</f>
        <v>0</v>
      </c>
      <c r="EE316" s="84">
        <f>MODEL_DATA!E313</f>
        <v>0</v>
      </c>
      <c r="EF316" s="84">
        <f>MODEL_DATA!F313</f>
        <v>0</v>
      </c>
      <c r="EG316" s="84">
        <f>MODEL_DATA!G313</f>
        <v>0</v>
      </c>
      <c r="EH316" s="84">
        <f>MODEL_DATA!H313</f>
        <v>0</v>
      </c>
      <c r="EI316" s="84">
        <f>MODEL_DATA!I313</f>
        <v>0</v>
      </c>
      <c r="EJ316" s="99">
        <f>MODEL_DATA!J313</f>
        <v>0</v>
      </c>
      <c r="EK316" s="84">
        <f>MODEL_DATA!K313</f>
        <v>0</v>
      </c>
      <c r="EL316" s="84">
        <f>MODEL_DATA!L313</f>
        <v>0</v>
      </c>
      <c r="EM316" s="99">
        <f>MODEL_DATA!M313</f>
        <v>0</v>
      </c>
      <c r="EN316" s="84">
        <f>MODEL_DATA!N313</f>
        <v>0</v>
      </c>
      <c r="EO316" s="84">
        <f>MODEL_DATA!O313</f>
        <v>0</v>
      </c>
      <c r="EP316" s="84">
        <f>MODEL_DATA!P313</f>
        <v>0</v>
      </c>
      <c r="EQ316" s="84">
        <f>MODEL_DATA!Q313</f>
        <v>0</v>
      </c>
      <c r="ER316" s="84">
        <f>MODEL_DATA!R313</f>
        <v>0</v>
      </c>
      <c r="ES316" s="84">
        <f>MODEL_DATA!S313</f>
        <v>0</v>
      </c>
      <c r="ET316" s="84">
        <f>MODEL_DATA!T313</f>
        <v>0</v>
      </c>
      <c r="EU316" s="99">
        <f>MODEL_DATA!U313</f>
        <v>0</v>
      </c>
      <c r="EV316" s="84">
        <f>MODEL_DATA!V313</f>
        <v>0</v>
      </c>
    </row>
    <row r="317" spans="122:152" x14ac:dyDescent="0.25">
      <c r="DR317" s="31">
        <f t="shared" si="330"/>
        <v>308</v>
      </c>
      <c r="DS317" s="26">
        <f t="shared" si="334"/>
        <v>308.5</v>
      </c>
      <c r="DT317" s="101">
        <f t="shared" si="327"/>
        <v>0</v>
      </c>
      <c r="DU317" s="101">
        <f t="shared" si="328"/>
        <v>0</v>
      </c>
      <c r="DV317" s="101">
        <f t="shared" si="329"/>
        <v>0</v>
      </c>
      <c r="DW317" s="102">
        <f t="shared" si="331"/>
        <v>0</v>
      </c>
      <c r="DX317" s="144"/>
      <c r="DY317" s="101">
        <f t="shared" si="332"/>
        <v>0</v>
      </c>
      <c r="DZ317" s="101">
        <f t="shared" si="333"/>
        <v>0</v>
      </c>
      <c r="EB317" s="84">
        <f>MODEL_DATA!B314</f>
        <v>308</v>
      </c>
      <c r="EC317" s="84">
        <f>MODEL_DATA!C314</f>
        <v>0</v>
      </c>
      <c r="ED317" s="84">
        <f>MODEL_DATA!D314</f>
        <v>0</v>
      </c>
      <c r="EE317" s="84">
        <f>MODEL_DATA!E314</f>
        <v>0</v>
      </c>
      <c r="EF317" s="84">
        <f>MODEL_DATA!F314</f>
        <v>0</v>
      </c>
      <c r="EG317" s="84">
        <f>MODEL_DATA!G314</f>
        <v>0</v>
      </c>
      <c r="EH317" s="84">
        <f>MODEL_DATA!H314</f>
        <v>0</v>
      </c>
      <c r="EI317" s="84">
        <f>MODEL_DATA!I314</f>
        <v>0</v>
      </c>
      <c r="EJ317" s="99">
        <f>MODEL_DATA!J314</f>
        <v>0</v>
      </c>
      <c r="EK317" s="84">
        <f>MODEL_DATA!K314</f>
        <v>0</v>
      </c>
      <c r="EL317" s="84">
        <f>MODEL_DATA!L314</f>
        <v>0</v>
      </c>
      <c r="EM317" s="99">
        <f>MODEL_DATA!M314</f>
        <v>0</v>
      </c>
      <c r="EN317" s="84">
        <f>MODEL_DATA!N314</f>
        <v>0</v>
      </c>
      <c r="EO317" s="84">
        <f>MODEL_DATA!O314</f>
        <v>0</v>
      </c>
      <c r="EP317" s="84">
        <f>MODEL_DATA!P314</f>
        <v>0</v>
      </c>
      <c r="EQ317" s="84">
        <f>MODEL_DATA!Q314</f>
        <v>0</v>
      </c>
      <c r="ER317" s="84">
        <f>MODEL_DATA!R314</f>
        <v>0</v>
      </c>
      <c r="ES317" s="84">
        <f>MODEL_DATA!S314</f>
        <v>0</v>
      </c>
      <c r="ET317" s="84">
        <f>MODEL_DATA!T314</f>
        <v>0</v>
      </c>
      <c r="EU317" s="99">
        <f>MODEL_DATA!U314</f>
        <v>0</v>
      </c>
      <c r="EV317" s="84">
        <f>MODEL_DATA!V314</f>
        <v>0</v>
      </c>
    </row>
    <row r="318" spans="122:152" x14ac:dyDescent="0.25">
      <c r="DR318" s="31">
        <f t="shared" si="330"/>
        <v>309</v>
      </c>
      <c r="DS318" s="26">
        <f t="shared" si="334"/>
        <v>309.5</v>
      </c>
      <c r="DT318" s="101">
        <f t="shared" si="327"/>
        <v>0</v>
      </c>
      <c r="DU318" s="101">
        <f t="shared" si="328"/>
        <v>0</v>
      </c>
      <c r="DV318" s="101">
        <f t="shared" si="329"/>
        <v>0</v>
      </c>
      <c r="DW318" s="102">
        <f t="shared" si="331"/>
        <v>0</v>
      </c>
      <c r="DX318" s="144"/>
      <c r="DY318" s="101">
        <f t="shared" si="332"/>
        <v>0</v>
      </c>
      <c r="DZ318" s="101">
        <f t="shared" si="333"/>
        <v>0</v>
      </c>
      <c r="EB318" s="84">
        <f>MODEL_DATA!B315</f>
        <v>309</v>
      </c>
      <c r="EC318" s="84">
        <f>MODEL_DATA!C315</f>
        <v>0</v>
      </c>
      <c r="ED318" s="84">
        <f>MODEL_DATA!D315</f>
        <v>0</v>
      </c>
      <c r="EE318" s="84">
        <f>MODEL_DATA!E315</f>
        <v>0</v>
      </c>
      <c r="EF318" s="84">
        <f>MODEL_DATA!F315</f>
        <v>0</v>
      </c>
      <c r="EG318" s="84">
        <f>MODEL_DATA!G315</f>
        <v>0</v>
      </c>
      <c r="EH318" s="84">
        <f>MODEL_DATA!H315</f>
        <v>0</v>
      </c>
      <c r="EI318" s="84">
        <f>MODEL_DATA!I315</f>
        <v>0</v>
      </c>
      <c r="EJ318" s="99">
        <f>MODEL_DATA!J315</f>
        <v>0</v>
      </c>
      <c r="EK318" s="84">
        <f>MODEL_DATA!K315</f>
        <v>0</v>
      </c>
      <c r="EL318" s="84">
        <f>MODEL_DATA!L315</f>
        <v>0</v>
      </c>
      <c r="EM318" s="99">
        <f>MODEL_DATA!M315</f>
        <v>0</v>
      </c>
      <c r="EN318" s="84">
        <f>MODEL_DATA!N315</f>
        <v>0</v>
      </c>
      <c r="EO318" s="84">
        <f>MODEL_DATA!O315</f>
        <v>0</v>
      </c>
      <c r="EP318" s="84">
        <f>MODEL_DATA!P315</f>
        <v>0</v>
      </c>
      <c r="EQ318" s="84">
        <f>MODEL_DATA!Q315</f>
        <v>0</v>
      </c>
      <c r="ER318" s="84">
        <f>MODEL_DATA!R315</f>
        <v>0</v>
      </c>
      <c r="ES318" s="84">
        <f>MODEL_DATA!S315</f>
        <v>0</v>
      </c>
      <c r="ET318" s="84">
        <f>MODEL_DATA!T315</f>
        <v>0</v>
      </c>
      <c r="EU318" s="99">
        <f>MODEL_DATA!U315</f>
        <v>0</v>
      </c>
      <c r="EV318" s="84">
        <f>MODEL_DATA!V315</f>
        <v>0</v>
      </c>
    </row>
    <row r="319" spans="122:152" x14ac:dyDescent="0.25">
      <c r="DR319" s="31">
        <f t="shared" si="330"/>
        <v>310</v>
      </c>
      <c r="DS319" s="26">
        <f t="shared" si="334"/>
        <v>310.5</v>
      </c>
      <c r="DT319" s="101">
        <f t="shared" si="327"/>
        <v>0</v>
      </c>
      <c r="DU319" s="101">
        <f t="shared" si="328"/>
        <v>0</v>
      </c>
      <c r="DV319" s="101">
        <f t="shared" si="329"/>
        <v>0</v>
      </c>
      <c r="DW319" s="102">
        <f t="shared" si="331"/>
        <v>0</v>
      </c>
      <c r="DX319" s="144"/>
      <c r="DY319" s="101">
        <f t="shared" si="332"/>
        <v>0</v>
      </c>
      <c r="DZ319" s="101">
        <f t="shared" si="333"/>
        <v>0</v>
      </c>
      <c r="EB319" s="84">
        <f>MODEL_DATA!B316</f>
        <v>310</v>
      </c>
      <c r="EC319" s="84">
        <f>MODEL_DATA!C316</f>
        <v>0</v>
      </c>
      <c r="ED319" s="84">
        <f>MODEL_DATA!D316</f>
        <v>0</v>
      </c>
      <c r="EE319" s="84">
        <f>MODEL_DATA!E316</f>
        <v>0</v>
      </c>
      <c r="EF319" s="84">
        <f>MODEL_DATA!F316</f>
        <v>0</v>
      </c>
      <c r="EG319" s="84">
        <f>MODEL_DATA!G316</f>
        <v>0</v>
      </c>
      <c r="EH319" s="84">
        <f>MODEL_DATA!H316</f>
        <v>0</v>
      </c>
      <c r="EI319" s="84">
        <f>MODEL_DATA!I316</f>
        <v>0</v>
      </c>
      <c r="EJ319" s="99">
        <f>MODEL_DATA!J316</f>
        <v>0</v>
      </c>
      <c r="EK319" s="84">
        <f>MODEL_DATA!K316</f>
        <v>0</v>
      </c>
      <c r="EL319" s="84">
        <f>MODEL_DATA!L316</f>
        <v>0</v>
      </c>
      <c r="EM319" s="99">
        <f>MODEL_DATA!M316</f>
        <v>0</v>
      </c>
      <c r="EN319" s="84">
        <f>MODEL_DATA!N316</f>
        <v>0</v>
      </c>
      <c r="EO319" s="84">
        <f>MODEL_DATA!O316</f>
        <v>0</v>
      </c>
      <c r="EP319" s="84">
        <f>MODEL_DATA!P316</f>
        <v>0</v>
      </c>
      <c r="EQ319" s="84">
        <f>MODEL_DATA!Q316</f>
        <v>0</v>
      </c>
      <c r="ER319" s="84">
        <f>MODEL_DATA!R316</f>
        <v>0</v>
      </c>
      <c r="ES319" s="84">
        <f>MODEL_DATA!S316</f>
        <v>0</v>
      </c>
      <c r="ET319" s="84">
        <f>MODEL_DATA!T316</f>
        <v>0</v>
      </c>
      <c r="EU319" s="99">
        <f>MODEL_DATA!U316</f>
        <v>0</v>
      </c>
      <c r="EV319" s="84">
        <f>MODEL_DATA!V316</f>
        <v>0</v>
      </c>
    </row>
    <row r="320" spans="122:152" x14ac:dyDescent="0.25">
      <c r="DR320" s="31">
        <f t="shared" si="330"/>
        <v>311</v>
      </c>
      <c r="DS320" s="26">
        <f t="shared" si="334"/>
        <v>311.5</v>
      </c>
      <c r="DT320" s="101">
        <f t="shared" si="327"/>
        <v>0</v>
      </c>
      <c r="DU320" s="101">
        <f t="shared" si="328"/>
        <v>0</v>
      </c>
      <c r="DV320" s="101">
        <f t="shared" si="329"/>
        <v>0</v>
      </c>
      <c r="DW320" s="102">
        <f t="shared" si="331"/>
        <v>0</v>
      </c>
      <c r="DX320" s="144"/>
      <c r="DY320" s="101">
        <f t="shared" si="332"/>
        <v>0</v>
      </c>
      <c r="DZ320" s="101">
        <f t="shared" si="333"/>
        <v>0</v>
      </c>
      <c r="EB320" s="84">
        <f>MODEL_DATA!B317</f>
        <v>311</v>
      </c>
      <c r="EC320" s="84">
        <f>MODEL_DATA!C317</f>
        <v>0</v>
      </c>
      <c r="ED320" s="84">
        <f>MODEL_DATA!D317</f>
        <v>0</v>
      </c>
      <c r="EE320" s="84">
        <f>MODEL_DATA!E317</f>
        <v>0</v>
      </c>
      <c r="EF320" s="84">
        <f>MODEL_DATA!F317</f>
        <v>0</v>
      </c>
      <c r="EG320" s="84">
        <f>MODEL_DATA!G317</f>
        <v>0</v>
      </c>
      <c r="EH320" s="84">
        <f>MODEL_DATA!H317</f>
        <v>0</v>
      </c>
      <c r="EI320" s="84">
        <f>MODEL_DATA!I317</f>
        <v>0</v>
      </c>
      <c r="EJ320" s="99">
        <f>MODEL_DATA!J317</f>
        <v>0</v>
      </c>
      <c r="EK320" s="84">
        <f>MODEL_DATA!K317</f>
        <v>0</v>
      </c>
      <c r="EL320" s="84">
        <f>MODEL_DATA!L317</f>
        <v>0</v>
      </c>
      <c r="EM320" s="99">
        <f>MODEL_DATA!M317</f>
        <v>0</v>
      </c>
      <c r="EN320" s="84">
        <f>MODEL_DATA!N317</f>
        <v>0</v>
      </c>
      <c r="EO320" s="84">
        <f>MODEL_DATA!O317</f>
        <v>0</v>
      </c>
      <c r="EP320" s="84">
        <f>MODEL_DATA!P317</f>
        <v>0</v>
      </c>
      <c r="EQ320" s="84">
        <f>MODEL_DATA!Q317</f>
        <v>0</v>
      </c>
      <c r="ER320" s="84">
        <f>MODEL_DATA!R317</f>
        <v>0</v>
      </c>
      <c r="ES320" s="84">
        <f>MODEL_DATA!S317</f>
        <v>0</v>
      </c>
      <c r="ET320" s="84">
        <f>MODEL_DATA!T317</f>
        <v>0</v>
      </c>
      <c r="EU320" s="99">
        <f>MODEL_DATA!U317</f>
        <v>0</v>
      </c>
      <c r="EV320" s="84">
        <f>MODEL_DATA!V317</f>
        <v>0</v>
      </c>
    </row>
    <row r="321" spans="122:152" x14ac:dyDescent="0.25">
      <c r="DR321" s="31">
        <f t="shared" si="330"/>
        <v>312</v>
      </c>
      <c r="DS321" s="26">
        <f t="shared" si="334"/>
        <v>312.5</v>
      </c>
      <c r="DT321" s="101">
        <f t="shared" si="327"/>
        <v>0</v>
      </c>
      <c r="DU321" s="101">
        <f t="shared" si="328"/>
        <v>0</v>
      </c>
      <c r="DV321" s="101">
        <f t="shared" si="329"/>
        <v>0</v>
      </c>
      <c r="DW321" s="102">
        <f t="shared" si="331"/>
        <v>0</v>
      </c>
      <c r="DX321" s="144"/>
      <c r="DY321" s="101">
        <f t="shared" si="332"/>
        <v>0</v>
      </c>
      <c r="DZ321" s="101">
        <f t="shared" si="333"/>
        <v>0</v>
      </c>
      <c r="EB321" s="84">
        <f>MODEL_DATA!B318</f>
        <v>312</v>
      </c>
      <c r="EC321" s="84">
        <f>MODEL_DATA!C318</f>
        <v>0</v>
      </c>
      <c r="ED321" s="84">
        <f>MODEL_DATA!D318</f>
        <v>0</v>
      </c>
      <c r="EE321" s="84">
        <f>MODEL_DATA!E318</f>
        <v>0</v>
      </c>
      <c r="EF321" s="84">
        <f>MODEL_DATA!F318</f>
        <v>0</v>
      </c>
      <c r="EG321" s="84">
        <f>MODEL_DATA!G318</f>
        <v>0</v>
      </c>
      <c r="EH321" s="84">
        <f>MODEL_DATA!H318</f>
        <v>0</v>
      </c>
      <c r="EI321" s="84">
        <f>MODEL_DATA!I318</f>
        <v>0</v>
      </c>
      <c r="EJ321" s="99">
        <f>MODEL_DATA!J318</f>
        <v>0</v>
      </c>
      <c r="EK321" s="84">
        <f>MODEL_DATA!K318</f>
        <v>0</v>
      </c>
      <c r="EL321" s="84">
        <f>MODEL_DATA!L318</f>
        <v>0</v>
      </c>
      <c r="EM321" s="99">
        <f>MODEL_DATA!M318</f>
        <v>0</v>
      </c>
      <c r="EN321" s="84">
        <f>MODEL_DATA!N318</f>
        <v>0</v>
      </c>
      <c r="EO321" s="84">
        <f>MODEL_DATA!O318</f>
        <v>0</v>
      </c>
      <c r="EP321" s="84">
        <f>MODEL_DATA!P318</f>
        <v>0</v>
      </c>
      <c r="EQ321" s="84">
        <f>MODEL_DATA!Q318</f>
        <v>0</v>
      </c>
      <c r="ER321" s="84">
        <f>MODEL_DATA!R318</f>
        <v>0</v>
      </c>
      <c r="ES321" s="84">
        <f>MODEL_DATA!S318</f>
        <v>0</v>
      </c>
      <c r="ET321" s="84">
        <f>MODEL_DATA!T318</f>
        <v>0</v>
      </c>
      <c r="EU321" s="99">
        <f>MODEL_DATA!U318</f>
        <v>0</v>
      </c>
      <c r="EV321" s="84">
        <f>MODEL_DATA!V318</f>
        <v>0</v>
      </c>
    </row>
    <row r="322" spans="122:152" x14ac:dyDescent="0.25">
      <c r="DR322" s="31">
        <f t="shared" si="330"/>
        <v>313</v>
      </c>
      <c r="DS322" s="26">
        <f t="shared" si="334"/>
        <v>313.5</v>
      </c>
      <c r="DT322" s="101">
        <f t="shared" si="327"/>
        <v>0</v>
      </c>
      <c r="DU322" s="101">
        <f t="shared" si="328"/>
        <v>0</v>
      </c>
      <c r="DV322" s="101">
        <f t="shared" si="329"/>
        <v>0</v>
      </c>
      <c r="DW322" s="102">
        <f t="shared" si="331"/>
        <v>0</v>
      </c>
      <c r="DX322" s="144"/>
      <c r="DY322" s="101">
        <f t="shared" si="332"/>
        <v>0</v>
      </c>
      <c r="DZ322" s="101">
        <f t="shared" si="333"/>
        <v>0</v>
      </c>
      <c r="EB322" s="84">
        <f>MODEL_DATA!B319</f>
        <v>313</v>
      </c>
      <c r="EC322" s="84">
        <f>MODEL_DATA!C319</f>
        <v>0</v>
      </c>
      <c r="ED322" s="84">
        <f>MODEL_DATA!D319</f>
        <v>0</v>
      </c>
      <c r="EE322" s="84">
        <f>MODEL_DATA!E319</f>
        <v>0</v>
      </c>
      <c r="EF322" s="84">
        <f>MODEL_DATA!F319</f>
        <v>0</v>
      </c>
      <c r="EG322" s="84">
        <f>MODEL_DATA!G319</f>
        <v>0</v>
      </c>
      <c r="EH322" s="84">
        <f>MODEL_DATA!H319</f>
        <v>0</v>
      </c>
      <c r="EI322" s="84">
        <f>MODEL_DATA!I319</f>
        <v>0</v>
      </c>
      <c r="EJ322" s="99">
        <f>MODEL_DATA!J319</f>
        <v>0</v>
      </c>
      <c r="EK322" s="84">
        <f>MODEL_DATA!K319</f>
        <v>0</v>
      </c>
      <c r="EL322" s="84">
        <f>MODEL_DATA!L319</f>
        <v>0</v>
      </c>
      <c r="EM322" s="99">
        <f>MODEL_DATA!M319</f>
        <v>0</v>
      </c>
      <c r="EN322" s="84">
        <f>MODEL_DATA!N319</f>
        <v>0</v>
      </c>
      <c r="EO322" s="84">
        <f>MODEL_DATA!O319</f>
        <v>0</v>
      </c>
      <c r="EP322" s="84">
        <f>MODEL_DATA!P319</f>
        <v>0</v>
      </c>
      <c r="EQ322" s="84">
        <f>MODEL_DATA!Q319</f>
        <v>0</v>
      </c>
      <c r="ER322" s="84">
        <f>MODEL_DATA!R319</f>
        <v>0</v>
      </c>
      <c r="ES322" s="84">
        <f>MODEL_DATA!S319</f>
        <v>0</v>
      </c>
      <c r="ET322" s="84">
        <f>MODEL_DATA!T319</f>
        <v>0</v>
      </c>
      <c r="EU322" s="99">
        <f>MODEL_DATA!U319</f>
        <v>0</v>
      </c>
      <c r="EV322" s="84">
        <f>MODEL_DATA!V319</f>
        <v>0</v>
      </c>
    </row>
    <row r="323" spans="122:152" x14ac:dyDescent="0.25">
      <c r="DR323" s="31">
        <f t="shared" si="330"/>
        <v>314</v>
      </c>
      <c r="DS323" s="26">
        <f t="shared" si="334"/>
        <v>314.5</v>
      </c>
      <c r="DT323" s="101">
        <f t="shared" si="327"/>
        <v>0</v>
      </c>
      <c r="DU323" s="101">
        <f t="shared" si="328"/>
        <v>0</v>
      </c>
      <c r="DV323" s="101">
        <f t="shared" si="329"/>
        <v>0</v>
      </c>
      <c r="DW323" s="102">
        <f t="shared" si="331"/>
        <v>0</v>
      </c>
      <c r="DX323" s="144"/>
      <c r="DY323" s="101">
        <f t="shared" si="332"/>
        <v>0</v>
      </c>
      <c r="DZ323" s="101">
        <f t="shared" si="333"/>
        <v>0</v>
      </c>
      <c r="EB323" s="84">
        <f>MODEL_DATA!B320</f>
        <v>314</v>
      </c>
      <c r="EC323" s="84">
        <f>MODEL_DATA!C320</f>
        <v>0</v>
      </c>
      <c r="ED323" s="84">
        <f>MODEL_DATA!D320</f>
        <v>0</v>
      </c>
      <c r="EE323" s="84">
        <f>MODEL_DATA!E320</f>
        <v>0</v>
      </c>
      <c r="EF323" s="84">
        <f>MODEL_DATA!F320</f>
        <v>0</v>
      </c>
      <c r="EG323" s="84">
        <f>MODEL_DATA!G320</f>
        <v>0</v>
      </c>
      <c r="EH323" s="84">
        <f>MODEL_DATA!H320</f>
        <v>0</v>
      </c>
      <c r="EI323" s="84">
        <f>MODEL_DATA!I320</f>
        <v>0</v>
      </c>
      <c r="EJ323" s="99">
        <f>MODEL_DATA!J320</f>
        <v>0</v>
      </c>
      <c r="EK323" s="84">
        <f>MODEL_DATA!K320</f>
        <v>0</v>
      </c>
      <c r="EL323" s="84">
        <f>MODEL_DATA!L320</f>
        <v>0</v>
      </c>
      <c r="EM323" s="99">
        <f>MODEL_DATA!M320</f>
        <v>0</v>
      </c>
      <c r="EN323" s="84">
        <f>MODEL_DATA!N320</f>
        <v>0</v>
      </c>
      <c r="EO323" s="84">
        <f>MODEL_DATA!O320</f>
        <v>0</v>
      </c>
      <c r="EP323" s="84">
        <f>MODEL_DATA!P320</f>
        <v>0</v>
      </c>
      <c r="EQ323" s="84">
        <f>MODEL_DATA!Q320</f>
        <v>0</v>
      </c>
      <c r="ER323" s="84">
        <f>MODEL_DATA!R320</f>
        <v>0</v>
      </c>
      <c r="ES323" s="84">
        <f>MODEL_DATA!S320</f>
        <v>0</v>
      </c>
      <c r="ET323" s="84">
        <f>MODEL_DATA!T320</f>
        <v>0</v>
      </c>
      <c r="EU323" s="99">
        <f>MODEL_DATA!U320</f>
        <v>0</v>
      </c>
      <c r="EV323" s="84">
        <f>MODEL_DATA!V320</f>
        <v>0</v>
      </c>
    </row>
    <row r="324" spans="122:152" x14ac:dyDescent="0.25">
      <c r="DR324" s="31">
        <f t="shared" si="330"/>
        <v>315</v>
      </c>
      <c r="DS324" s="26">
        <f t="shared" si="334"/>
        <v>315.5</v>
      </c>
      <c r="DT324" s="101">
        <f t="shared" si="327"/>
        <v>0</v>
      </c>
      <c r="DU324" s="101">
        <f t="shared" si="328"/>
        <v>0</v>
      </c>
      <c r="DV324" s="101">
        <f t="shared" si="329"/>
        <v>0</v>
      </c>
      <c r="DW324" s="102">
        <f t="shared" si="331"/>
        <v>0</v>
      </c>
      <c r="DX324" s="144"/>
      <c r="DY324" s="101">
        <f t="shared" si="332"/>
        <v>0</v>
      </c>
      <c r="DZ324" s="101">
        <f t="shared" si="333"/>
        <v>0</v>
      </c>
      <c r="EB324" s="84">
        <f>MODEL_DATA!B321</f>
        <v>315</v>
      </c>
      <c r="EC324" s="84">
        <f>MODEL_DATA!C321</f>
        <v>0</v>
      </c>
      <c r="ED324" s="84">
        <f>MODEL_DATA!D321</f>
        <v>0</v>
      </c>
      <c r="EE324" s="84">
        <f>MODEL_DATA!E321</f>
        <v>0</v>
      </c>
      <c r="EF324" s="84">
        <f>MODEL_DATA!F321</f>
        <v>0</v>
      </c>
      <c r="EG324" s="84">
        <f>MODEL_DATA!G321</f>
        <v>0</v>
      </c>
      <c r="EH324" s="84">
        <f>MODEL_DATA!H321</f>
        <v>0</v>
      </c>
      <c r="EI324" s="84">
        <f>MODEL_DATA!I321</f>
        <v>0</v>
      </c>
      <c r="EJ324" s="99">
        <f>MODEL_DATA!J321</f>
        <v>0</v>
      </c>
      <c r="EK324" s="84">
        <f>MODEL_DATA!K321</f>
        <v>0</v>
      </c>
      <c r="EL324" s="84">
        <f>MODEL_DATA!L321</f>
        <v>0</v>
      </c>
      <c r="EM324" s="99">
        <f>MODEL_DATA!M321</f>
        <v>0</v>
      </c>
      <c r="EN324" s="84">
        <f>MODEL_DATA!N321</f>
        <v>0</v>
      </c>
      <c r="EO324" s="84">
        <f>MODEL_DATA!O321</f>
        <v>0</v>
      </c>
      <c r="EP324" s="84">
        <f>MODEL_DATA!P321</f>
        <v>0</v>
      </c>
      <c r="EQ324" s="84">
        <f>MODEL_DATA!Q321</f>
        <v>0</v>
      </c>
      <c r="ER324" s="84">
        <f>MODEL_DATA!R321</f>
        <v>0</v>
      </c>
      <c r="ES324" s="84">
        <f>MODEL_DATA!S321</f>
        <v>0</v>
      </c>
      <c r="ET324" s="84">
        <f>MODEL_DATA!T321</f>
        <v>0</v>
      </c>
      <c r="EU324" s="99">
        <f>MODEL_DATA!U321</f>
        <v>0</v>
      </c>
      <c r="EV324" s="84">
        <f>MODEL_DATA!V321</f>
        <v>0</v>
      </c>
    </row>
    <row r="325" spans="122:152" x14ac:dyDescent="0.25">
      <c r="DR325" s="31">
        <f t="shared" si="330"/>
        <v>316</v>
      </c>
      <c r="DS325" s="26">
        <f t="shared" si="334"/>
        <v>316.5</v>
      </c>
      <c r="DT325" s="101">
        <f t="shared" si="327"/>
        <v>0</v>
      </c>
      <c r="DU325" s="101">
        <f t="shared" si="328"/>
        <v>0</v>
      </c>
      <c r="DV325" s="101">
        <f t="shared" si="329"/>
        <v>0</v>
      </c>
      <c r="DW325" s="102">
        <f t="shared" si="331"/>
        <v>0</v>
      </c>
      <c r="DX325" s="144"/>
      <c r="DY325" s="101">
        <f t="shared" si="332"/>
        <v>0</v>
      </c>
      <c r="DZ325" s="101">
        <f t="shared" si="333"/>
        <v>0</v>
      </c>
      <c r="EB325" s="84">
        <f>MODEL_DATA!B322</f>
        <v>316</v>
      </c>
      <c r="EC325" s="84">
        <f>MODEL_DATA!C322</f>
        <v>0</v>
      </c>
      <c r="ED325" s="84">
        <f>MODEL_DATA!D322</f>
        <v>0</v>
      </c>
      <c r="EE325" s="84">
        <f>MODEL_DATA!E322</f>
        <v>0</v>
      </c>
      <c r="EF325" s="84">
        <f>MODEL_DATA!F322</f>
        <v>0</v>
      </c>
      <c r="EG325" s="84">
        <f>MODEL_DATA!G322</f>
        <v>0</v>
      </c>
      <c r="EH325" s="84">
        <f>MODEL_DATA!H322</f>
        <v>0</v>
      </c>
      <c r="EI325" s="84">
        <f>MODEL_DATA!I322</f>
        <v>0</v>
      </c>
      <c r="EJ325" s="99">
        <f>MODEL_DATA!J322</f>
        <v>0</v>
      </c>
      <c r="EK325" s="84">
        <f>MODEL_DATA!K322</f>
        <v>0</v>
      </c>
      <c r="EL325" s="84">
        <f>MODEL_DATA!L322</f>
        <v>0</v>
      </c>
      <c r="EM325" s="99">
        <f>MODEL_DATA!M322</f>
        <v>0</v>
      </c>
      <c r="EN325" s="84">
        <f>MODEL_DATA!N322</f>
        <v>0</v>
      </c>
      <c r="EO325" s="84">
        <f>MODEL_DATA!O322</f>
        <v>0</v>
      </c>
      <c r="EP325" s="84">
        <f>MODEL_DATA!P322</f>
        <v>0</v>
      </c>
      <c r="EQ325" s="84">
        <f>MODEL_DATA!Q322</f>
        <v>0</v>
      </c>
      <c r="ER325" s="84">
        <f>MODEL_DATA!R322</f>
        <v>0</v>
      </c>
      <c r="ES325" s="84">
        <f>MODEL_DATA!S322</f>
        <v>0</v>
      </c>
      <c r="ET325" s="84">
        <f>MODEL_DATA!T322</f>
        <v>0</v>
      </c>
      <c r="EU325" s="99">
        <f>MODEL_DATA!U322</f>
        <v>0</v>
      </c>
      <c r="EV325" s="84">
        <f>MODEL_DATA!V322</f>
        <v>0</v>
      </c>
    </row>
    <row r="326" spans="122:152" x14ac:dyDescent="0.25">
      <c r="DR326" s="31">
        <f t="shared" si="330"/>
        <v>317</v>
      </c>
      <c r="DS326" s="26">
        <f t="shared" si="334"/>
        <v>317.5</v>
      </c>
      <c r="DT326" s="101">
        <f t="shared" si="327"/>
        <v>0</v>
      </c>
      <c r="DU326" s="101">
        <f t="shared" si="328"/>
        <v>0</v>
      </c>
      <c r="DV326" s="101">
        <f t="shared" si="329"/>
        <v>0</v>
      </c>
      <c r="DW326" s="102">
        <f t="shared" si="331"/>
        <v>0</v>
      </c>
      <c r="DX326" s="144"/>
      <c r="DY326" s="101">
        <f t="shared" si="332"/>
        <v>0</v>
      </c>
      <c r="DZ326" s="101">
        <f t="shared" si="333"/>
        <v>0</v>
      </c>
      <c r="EB326" s="84">
        <f>MODEL_DATA!B323</f>
        <v>317</v>
      </c>
      <c r="EC326" s="84">
        <f>MODEL_DATA!C323</f>
        <v>0</v>
      </c>
      <c r="ED326" s="84">
        <f>MODEL_DATA!D323</f>
        <v>0</v>
      </c>
      <c r="EE326" s="84">
        <f>MODEL_DATA!E323</f>
        <v>0</v>
      </c>
      <c r="EF326" s="84">
        <f>MODEL_DATA!F323</f>
        <v>0</v>
      </c>
      <c r="EG326" s="84">
        <f>MODEL_DATA!G323</f>
        <v>0</v>
      </c>
      <c r="EH326" s="84">
        <f>MODEL_DATA!H323</f>
        <v>0</v>
      </c>
      <c r="EI326" s="84">
        <f>MODEL_DATA!I323</f>
        <v>0</v>
      </c>
      <c r="EJ326" s="99">
        <f>MODEL_DATA!J323</f>
        <v>0</v>
      </c>
      <c r="EK326" s="84">
        <f>MODEL_DATA!K323</f>
        <v>0</v>
      </c>
      <c r="EL326" s="84">
        <f>MODEL_DATA!L323</f>
        <v>0</v>
      </c>
      <c r="EM326" s="99">
        <f>MODEL_DATA!M323</f>
        <v>0</v>
      </c>
      <c r="EN326" s="84">
        <f>MODEL_DATA!N323</f>
        <v>0</v>
      </c>
      <c r="EO326" s="84">
        <f>MODEL_DATA!O323</f>
        <v>0</v>
      </c>
      <c r="EP326" s="84">
        <f>MODEL_DATA!P323</f>
        <v>0</v>
      </c>
      <c r="EQ326" s="84">
        <f>MODEL_DATA!Q323</f>
        <v>0</v>
      </c>
      <c r="ER326" s="84">
        <f>MODEL_DATA!R323</f>
        <v>0</v>
      </c>
      <c r="ES326" s="84">
        <f>MODEL_DATA!S323</f>
        <v>0</v>
      </c>
      <c r="ET326" s="84">
        <f>MODEL_DATA!T323</f>
        <v>0</v>
      </c>
      <c r="EU326" s="99">
        <f>MODEL_DATA!U323</f>
        <v>0</v>
      </c>
      <c r="EV326" s="84">
        <f>MODEL_DATA!V323</f>
        <v>0</v>
      </c>
    </row>
    <row r="327" spans="122:152" x14ac:dyDescent="0.25">
      <c r="DR327" s="31">
        <f t="shared" si="330"/>
        <v>318</v>
      </c>
      <c r="DS327" s="26">
        <f t="shared" si="334"/>
        <v>318.5</v>
      </c>
      <c r="DT327" s="101">
        <f t="shared" si="327"/>
        <v>0</v>
      </c>
      <c r="DU327" s="101">
        <f t="shared" si="328"/>
        <v>0</v>
      </c>
      <c r="DV327" s="101">
        <f t="shared" si="329"/>
        <v>0</v>
      </c>
      <c r="DW327" s="102">
        <f t="shared" si="331"/>
        <v>0</v>
      </c>
      <c r="DX327" s="144"/>
      <c r="DY327" s="101">
        <f t="shared" si="332"/>
        <v>0</v>
      </c>
      <c r="DZ327" s="101">
        <f t="shared" si="333"/>
        <v>0</v>
      </c>
      <c r="EB327" s="84">
        <f>MODEL_DATA!B324</f>
        <v>318</v>
      </c>
      <c r="EC327" s="84">
        <f>MODEL_DATA!C324</f>
        <v>0</v>
      </c>
      <c r="ED327" s="84">
        <f>MODEL_DATA!D324</f>
        <v>0</v>
      </c>
      <c r="EE327" s="84">
        <f>MODEL_DATA!E324</f>
        <v>0</v>
      </c>
      <c r="EF327" s="84">
        <f>MODEL_DATA!F324</f>
        <v>0</v>
      </c>
      <c r="EG327" s="84">
        <f>MODEL_DATA!G324</f>
        <v>0</v>
      </c>
      <c r="EH327" s="84">
        <f>MODEL_DATA!H324</f>
        <v>0</v>
      </c>
      <c r="EI327" s="84">
        <f>MODEL_DATA!I324</f>
        <v>0</v>
      </c>
      <c r="EJ327" s="99">
        <f>MODEL_DATA!J324</f>
        <v>0</v>
      </c>
      <c r="EK327" s="84">
        <f>MODEL_DATA!K324</f>
        <v>0</v>
      </c>
      <c r="EL327" s="84">
        <f>MODEL_DATA!L324</f>
        <v>0</v>
      </c>
      <c r="EM327" s="99">
        <f>MODEL_DATA!M324</f>
        <v>0</v>
      </c>
      <c r="EN327" s="84">
        <f>MODEL_DATA!N324</f>
        <v>0</v>
      </c>
      <c r="EO327" s="84">
        <f>MODEL_DATA!O324</f>
        <v>0</v>
      </c>
      <c r="EP327" s="84">
        <f>MODEL_DATA!P324</f>
        <v>0</v>
      </c>
      <c r="EQ327" s="84">
        <f>MODEL_DATA!Q324</f>
        <v>0</v>
      </c>
      <c r="ER327" s="84">
        <f>MODEL_DATA!R324</f>
        <v>0</v>
      </c>
      <c r="ES327" s="84">
        <f>MODEL_DATA!S324</f>
        <v>0</v>
      </c>
      <c r="ET327" s="84">
        <f>MODEL_DATA!T324</f>
        <v>0</v>
      </c>
      <c r="EU327" s="99">
        <f>MODEL_DATA!U324</f>
        <v>0</v>
      </c>
      <c r="EV327" s="84">
        <f>MODEL_DATA!V324</f>
        <v>0</v>
      </c>
    </row>
    <row r="328" spans="122:152" x14ac:dyDescent="0.25">
      <c r="DR328" s="31">
        <f t="shared" si="330"/>
        <v>319</v>
      </c>
      <c r="DS328" s="26">
        <f t="shared" si="334"/>
        <v>319.5</v>
      </c>
      <c r="DT328" s="101">
        <f t="shared" si="327"/>
        <v>0</v>
      </c>
      <c r="DU328" s="101">
        <f t="shared" si="328"/>
        <v>0</v>
      </c>
      <c r="DV328" s="101">
        <f t="shared" si="329"/>
        <v>0</v>
      </c>
      <c r="DW328" s="102">
        <f t="shared" si="331"/>
        <v>0</v>
      </c>
      <c r="DX328" s="144"/>
      <c r="DY328" s="101">
        <f t="shared" si="332"/>
        <v>0</v>
      </c>
      <c r="DZ328" s="101">
        <f t="shared" si="333"/>
        <v>0</v>
      </c>
      <c r="EB328" s="84">
        <f>MODEL_DATA!B325</f>
        <v>319</v>
      </c>
      <c r="EC328" s="84">
        <f>MODEL_DATA!C325</f>
        <v>0</v>
      </c>
      <c r="ED328" s="84">
        <f>MODEL_DATA!D325</f>
        <v>0</v>
      </c>
      <c r="EE328" s="84">
        <f>MODEL_DATA!E325</f>
        <v>0</v>
      </c>
      <c r="EF328" s="84">
        <f>MODEL_DATA!F325</f>
        <v>0</v>
      </c>
      <c r="EG328" s="84">
        <f>MODEL_DATA!G325</f>
        <v>0</v>
      </c>
      <c r="EH328" s="84">
        <f>MODEL_DATA!H325</f>
        <v>0</v>
      </c>
      <c r="EI328" s="84">
        <f>MODEL_DATA!I325</f>
        <v>0</v>
      </c>
      <c r="EJ328" s="99">
        <f>MODEL_DATA!J325</f>
        <v>0</v>
      </c>
      <c r="EK328" s="84">
        <f>MODEL_DATA!K325</f>
        <v>0</v>
      </c>
      <c r="EL328" s="84">
        <f>MODEL_DATA!L325</f>
        <v>0</v>
      </c>
      <c r="EM328" s="99">
        <f>MODEL_DATA!M325</f>
        <v>0</v>
      </c>
      <c r="EN328" s="84">
        <f>MODEL_DATA!N325</f>
        <v>0</v>
      </c>
      <c r="EO328" s="84">
        <f>MODEL_DATA!O325</f>
        <v>0</v>
      </c>
      <c r="EP328" s="84">
        <f>MODEL_DATA!P325</f>
        <v>0</v>
      </c>
      <c r="EQ328" s="84">
        <f>MODEL_DATA!Q325</f>
        <v>0</v>
      </c>
      <c r="ER328" s="84">
        <f>MODEL_DATA!R325</f>
        <v>0</v>
      </c>
      <c r="ES328" s="84">
        <f>MODEL_DATA!S325</f>
        <v>0</v>
      </c>
      <c r="ET328" s="84">
        <f>MODEL_DATA!T325</f>
        <v>0</v>
      </c>
      <c r="EU328" s="99">
        <f>MODEL_DATA!U325</f>
        <v>0</v>
      </c>
      <c r="EV328" s="84">
        <f>MODEL_DATA!V325</f>
        <v>0</v>
      </c>
    </row>
    <row r="329" spans="122:152" x14ac:dyDescent="0.25">
      <c r="DR329" s="31">
        <f t="shared" si="330"/>
        <v>320</v>
      </c>
      <c r="DS329" s="26">
        <f t="shared" si="334"/>
        <v>320.5</v>
      </c>
      <c r="DT329" s="101">
        <f t="shared" ref="DT329:DT392" si="335">SUM(EC329:EI329)</f>
        <v>0</v>
      </c>
      <c r="DU329" s="101">
        <f t="shared" ref="DU329:DU392" si="336">ED329 + EE329</f>
        <v>0</v>
      </c>
      <c r="DV329" s="101">
        <f t="shared" ref="DV329:DV392" si="337">EH329 + EI329</f>
        <v>0</v>
      </c>
      <c r="DW329" s="102">
        <f t="shared" si="331"/>
        <v>0</v>
      </c>
      <c r="DX329" s="144"/>
      <c r="DY329" s="101">
        <f t="shared" si="332"/>
        <v>0</v>
      </c>
      <c r="DZ329" s="101">
        <f t="shared" si="333"/>
        <v>0</v>
      </c>
      <c r="EB329" s="84">
        <f>MODEL_DATA!B326</f>
        <v>320</v>
      </c>
      <c r="EC329" s="84">
        <f>MODEL_DATA!C326</f>
        <v>0</v>
      </c>
      <c r="ED329" s="84">
        <f>MODEL_DATA!D326</f>
        <v>0</v>
      </c>
      <c r="EE329" s="84">
        <f>MODEL_DATA!E326</f>
        <v>0</v>
      </c>
      <c r="EF329" s="84">
        <f>MODEL_DATA!F326</f>
        <v>0</v>
      </c>
      <c r="EG329" s="84">
        <f>MODEL_DATA!G326</f>
        <v>0</v>
      </c>
      <c r="EH329" s="84">
        <f>MODEL_DATA!H326</f>
        <v>0</v>
      </c>
      <c r="EI329" s="84">
        <f>MODEL_DATA!I326</f>
        <v>0</v>
      </c>
      <c r="EJ329" s="99">
        <f>MODEL_DATA!J326</f>
        <v>0</v>
      </c>
      <c r="EK329" s="84">
        <f>MODEL_DATA!K326</f>
        <v>0</v>
      </c>
      <c r="EL329" s="84">
        <f>MODEL_DATA!L326</f>
        <v>0</v>
      </c>
      <c r="EM329" s="99">
        <f>MODEL_DATA!M326</f>
        <v>0</v>
      </c>
      <c r="EN329" s="84">
        <f>MODEL_DATA!N326</f>
        <v>0</v>
      </c>
      <c r="EO329" s="84">
        <f>MODEL_DATA!O326</f>
        <v>0</v>
      </c>
      <c r="EP329" s="84">
        <f>MODEL_DATA!P326</f>
        <v>0</v>
      </c>
      <c r="EQ329" s="84">
        <f>MODEL_DATA!Q326</f>
        <v>0</v>
      </c>
      <c r="ER329" s="84">
        <f>MODEL_DATA!R326</f>
        <v>0</v>
      </c>
      <c r="ES329" s="84">
        <f>MODEL_DATA!S326</f>
        <v>0</v>
      </c>
      <c r="ET329" s="84">
        <f>MODEL_DATA!T326</f>
        <v>0</v>
      </c>
      <c r="EU329" s="99">
        <f>MODEL_DATA!U326</f>
        <v>0</v>
      </c>
      <c r="EV329" s="84">
        <f>MODEL_DATA!V326</f>
        <v>0</v>
      </c>
    </row>
    <row r="330" spans="122:152" x14ac:dyDescent="0.25">
      <c r="DR330" s="31">
        <f t="shared" ref="DR330:DR393" si="338">$EB330</f>
        <v>321</v>
      </c>
      <c r="DS330" s="26">
        <f t="shared" si="334"/>
        <v>321.5</v>
      </c>
      <c r="DT330" s="101">
        <f t="shared" si="335"/>
        <v>0</v>
      </c>
      <c r="DU330" s="101">
        <f t="shared" si="336"/>
        <v>0</v>
      </c>
      <c r="DV330" s="101">
        <f t="shared" si="337"/>
        <v>0</v>
      </c>
      <c r="DW330" s="102">
        <f t="shared" ref="DW330:DW393" si="339">EM330 + EQ330</f>
        <v>0</v>
      </c>
      <c r="DX330" s="144"/>
      <c r="DY330" s="101">
        <f t="shared" ref="DY330:DY393" si="340">EO330 + ES330</f>
        <v>0</v>
      </c>
      <c r="DZ330" s="101">
        <f t="shared" ref="DZ330:DZ393" si="341">EP330 + ET330</f>
        <v>0</v>
      </c>
      <c r="EB330" s="84">
        <f>MODEL_DATA!B327</f>
        <v>321</v>
      </c>
      <c r="EC330" s="84">
        <f>MODEL_DATA!C327</f>
        <v>0</v>
      </c>
      <c r="ED330" s="84">
        <f>MODEL_DATA!D327</f>
        <v>0</v>
      </c>
      <c r="EE330" s="84">
        <f>MODEL_DATA!E327</f>
        <v>0</v>
      </c>
      <c r="EF330" s="84">
        <f>MODEL_DATA!F327</f>
        <v>0</v>
      </c>
      <c r="EG330" s="84">
        <f>MODEL_DATA!G327</f>
        <v>0</v>
      </c>
      <c r="EH330" s="84">
        <f>MODEL_DATA!H327</f>
        <v>0</v>
      </c>
      <c r="EI330" s="84">
        <f>MODEL_DATA!I327</f>
        <v>0</v>
      </c>
      <c r="EJ330" s="99">
        <f>MODEL_DATA!J327</f>
        <v>0</v>
      </c>
      <c r="EK330" s="84">
        <f>MODEL_DATA!K327</f>
        <v>0</v>
      </c>
      <c r="EL330" s="84">
        <f>MODEL_DATA!L327</f>
        <v>0</v>
      </c>
      <c r="EM330" s="99">
        <f>MODEL_DATA!M327</f>
        <v>0</v>
      </c>
      <c r="EN330" s="84">
        <f>MODEL_DATA!N327</f>
        <v>0</v>
      </c>
      <c r="EO330" s="84">
        <f>MODEL_DATA!O327</f>
        <v>0</v>
      </c>
      <c r="EP330" s="84">
        <f>MODEL_DATA!P327</f>
        <v>0</v>
      </c>
      <c r="EQ330" s="84">
        <f>MODEL_DATA!Q327</f>
        <v>0</v>
      </c>
      <c r="ER330" s="84">
        <f>MODEL_DATA!R327</f>
        <v>0</v>
      </c>
      <c r="ES330" s="84">
        <f>MODEL_DATA!S327</f>
        <v>0</v>
      </c>
      <c r="ET330" s="84">
        <f>MODEL_DATA!T327</f>
        <v>0</v>
      </c>
      <c r="EU330" s="99">
        <f>MODEL_DATA!U327</f>
        <v>0</v>
      </c>
      <c r="EV330" s="84">
        <f>MODEL_DATA!V327</f>
        <v>0</v>
      </c>
    </row>
    <row r="331" spans="122:152" x14ac:dyDescent="0.25">
      <c r="DR331" s="31">
        <f t="shared" si="338"/>
        <v>322</v>
      </c>
      <c r="DS331" s="26">
        <f t="shared" si="334"/>
        <v>322.5</v>
      </c>
      <c r="DT331" s="101">
        <f t="shared" si="335"/>
        <v>0</v>
      </c>
      <c r="DU331" s="101">
        <f t="shared" si="336"/>
        <v>0</v>
      </c>
      <c r="DV331" s="101">
        <f t="shared" si="337"/>
        <v>0</v>
      </c>
      <c r="DW331" s="102">
        <f t="shared" si="339"/>
        <v>0</v>
      </c>
      <c r="DX331" s="144"/>
      <c r="DY331" s="101">
        <f t="shared" si="340"/>
        <v>0</v>
      </c>
      <c r="DZ331" s="101">
        <f t="shared" si="341"/>
        <v>0</v>
      </c>
      <c r="EB331" s="84">
        <f>MODEL_DATA!B328</f>
        <v>322</v>
      </c>
      <c r="EC331" s="84">
        <f>MODEL_DATA!C328</f>
        <v>0</v>
      </c>
      <c r="ED331" s="84">
        <f>MODEL_DATA!D328</f>
        <v>0</v>
      </c>
      <c r="EE331" s="84">
        <f>MODEL_DATA!E328</f>
        <v>0</v>
      </c>
      <c r="EF331" s="84">
        <f>MODEL_DATA!F328</f>
        <v>0</v>
      </c>
      <c r="EG331" s="84">
        <f>MODEL_DATA!G328</f>
        <v>0</v>
      </c>
      <c r="EH331" s="84">
        <f>MODEL_DATA!H328</f>
        <v>0</v>
      </c>
      <c r="EI331" s="84">
        <f>MODEL_DATA!I328</f>
        <v>0</v>
      </c>
      <c r="EJ331" s="99">
        <f>MODEL_DATA!J328</f>
        <v>0</v>
      </c>
      <c r="EK331" s="84">
        <f>MODEL_DATA!K328</f>
        <v>0</v>
      </c>
      <c r="EL331" s="84">
        <f>MODEL_DATA!L328</f>
        <v>0</v>
      </c>
      <c r="EM331" s="99">
        <f>MODEL_DATA!M328</f>
        <v>0</v>
      </c>
      <c r="EN331" s="84">
        <f>MODEL_DATA!N328</f>
        <v>0</v>
      </c>
      <c r="EO331" s="84">
        <f>MODEL_DATA!O328</f>
        <v>0</v>
      </c>
      <c r="EP331" s="84">
        <f>MODEL_DATA!P328</f>
        <v>0</v>
      </c>
      <c r="EQ331" s="84">
        <f>MODEL_DATA!Q328</f>
        <v>0</v>
      </c>
      <c r="ER331" s="84">
        <f>MODEL_DATA!R328</f>
        <v>0</v>
      </c>
      <c r="ES331" s="84">
        <f>MODEL_DATA!S328</f>
        <v>0</v>
      </c>
      <c r="ET331" s="84">
        <f>MODEL_DATA!T328</f>
        <v>0</v>
      </c>
      <c r="EU331" s="99">
        <f>MODEL_DATA!U328</f>
        <v>0</v>
      </c>
      <c r="EV331" s="84">
        <f>MODEL_DATA!V328</f>
        <v>0</v>
      </c>
    </row>
    <row r="332" spans="122:152" x14ac:dyDescent="0.25">
      <c r="DR332" s="31">
        <f t="shared" si="338"/>
        <v>323</v>
      </c>
      <c r="DS332" s="26">
        <f t="shared" si="334"/>
        <v>323.5</v>
      </c>
      <c r="DT332" s="101">
        <f t="shared" si="335"/>
        <v>0</v>
      </c>
      <c r="DU332" s="101">
        <f t="shared" si="336"/>
        <v>0</v>
      </c>
      <c r="DV332" s="101">
        <f t="shared" si="337"/>
        <v>0</v>
      </c>
      <c r="DW332" s="102">
        <f t="shared" si="339"/>
        <v>0</v>
      </c>
      <c r="DX332" s="144"/>
      <c r="DY332" s="101">
        <f t="shared" si="340"/>
        <v>0</v>
      </c>
      <c r="DZ332" s="101">
        <f t="shared" si="341"/>
        <v>0</v>
      </c>
      <c r="EB332" s="84">
        <f>MODEL_DATA!B329</f>
        <v>323</v>
      </c>
      <c r="EC332" s="84">
        <f>MODEL_DATA!C329</f>
        <v>0</v>
      </c>
      <c r="ED332" s="84">
        <f>MODEL_DATA!D329</f>
        <v>0</v>
      </c>
      <c r="EE332" s="84">
        <f>MODEL_DATA!E329</f>
        <v>0</v>
      </c>
      <c r="EF332" s="84">
        <f>MODEL_DATA!F329</f>
        <v>0</v>
      </c>
      <c r="EG332" s="84">
        <f>MODEL_DATA!G329</f>
        <v>0</v>
      </c>
      <c r="EH332" s="84">
        <f>MODEL_DATA!H329</f>
        <v>0</v>
      </c>
      <c r="EI332" s="84">
        <f>MODEL_DATA!I329</f>
        <v>0</v>
      </c>
      <c r="EJ332" s="99">
        <f>MODEL_DATA!J329</f>
        <v>0</v>
      </c>
      <c r="EK332" s="84">
        <f>MODEL_DATA!K329</f>
        <v>0</v>
      </c>
      <c r="EL332" s="84">
        <f>MODEL_DATA!L329</f>
        <v>0</v>
      </c>
      <c r="EM332" s="99">
        <f>MODEL_DATA!M329</f>
        <v>0</v>
      </c>
      <c r="EN332" s="84">
        <f>MODEL_DATA!N329</f>
        <v>0</v>
      </c>
      <c r="EO332" s="84">
        <f>MODEL_DATA!O329</f>
        <v>0</v>
      </c>
      <c r="EP332" s="84">
        <f>MODEL_DATA!P329</f>
        <v>0</v>
      </c>
      <c r="EQ332" s="84">
        <f>MODEL_DATA!Q329</f>
        <v>0</v>
      </c>
      <c r="ER332" s="84">
        <f>MODEL_DATA!R329</f>
        <v>0</v>
      </c>
      <c r="ES332" s="84">
        <f>MODEL_DATA!S329</f>
        <v>0</v>
      </c>
      <c r="ET332" s="84">
        <f>MODEL_DATA!T329</f>
        <v>0</v>
      </c>
      <c r="EU332" s="99">
        <f>MODEL_DATA!U329</f>
        <v>0</v>
      </c>
      <c r="EV332" s="84">
        <f>MODEL_DATA!V329</f>
        <v>0</v>
      </c>
    </row>
    <row r="333" spans="122:152" x14ac:dyDescent="0.25">
      <c r="DR333" s="31">
        <f t="shared" si="338"/>
        <v>324</v>
      </c>
      <c r="DS333" s="26">
        <f t="shared" si="334"/>
        <v>324.5</v>
      </c>
      <c r="DT333" s="101">
        <f t="shared" si="335"/>
        <v>0</v>
      </c>
      <c r="DU333" s="101">
        <f t="shared" si="336"/>
        <v>0</v>
      </c>
      <c r="DV333" s="101">
        <f t="shared" si="337"/>
        <v>0</v>
      </c>
      <c r="DW333" s="102">
        <f t="shared" si="339"/>
        <v>0</v>
      </c>
      <c r="DX333" s="144"/>
      <c r="DY333" s="101">
        <f t="shared" si="340"/>
        <v>0</v>
      </c>
      <c r="DZ333" s="101">
        <f t="shared" si="341"/>
        <v>0</v>
      </c>
      <c r="EB333" s="84">
        <f>MODEL_DATA!B330</f>
        <v>324</v>
      </c>
      <c r="EC333" s="84">
        <f>MODEL_DATA!C330</f>
        <v>0</v>
      </c>
      <c r="ED333" s="84">
        <f>MODEL_DATA!D330</f>
        <v>0</v>
      </c>
      <c r="EE333" s="84">
        <f>MODEL_DATA!E330</f>
        <v>0</v>
      </c>
      <c r="EF333" s="84">
        <f>MODEL_DATA!F330</f>
        <v>0</v>
      </c>
      <c r="EG333" s="84">
        <f>MODEL_DATA!G330</f>
        <v>0</v>
      </c>
      <c r="EH333" s="84">
        <f>MODEL_DATA!H330</f>
        <v>0</v>
      </c>
      <c r="EI333" s="84">
        <f>MODEL_DATA!I330</f>
        <v>0</v>
      </c>
      <c r="EJ333" s="99">
        <f>MODEL_DATA!J330</f>
        <v>0</v>
      </c>
      <c r="EK333" s="84">
        <f>MODEL_DATA!K330</f>
        <v>0</v>
      </c>
      <c r="EL333" s="84">
        <f>MODEL_DATA!L330</f>
        <v>0</v>
      </c>
      <c r="EM333" s="99">
        <f>MODEL_DATA!M330</f>
        <v>0</v>
      </c>
      <c r="EN333" s="84">
        <f>MODEL_DATA!N330</f>
        <v>0</v>
      </c>
      <c r="EO333" s="84">
        <f>MODEL_DATA!O330</f>
        <v>0</v>
      </c>
      <c r="EP333" s="84">
        <f>MODEL_DATA!P330</f>
        <v>0</v>
      </c>
      <c r="EQ333" s="84">
        <f>MODEL_DATA!Q330</f>
        <v>0</v>
      </c>
      <c r="ER333" s="84">
        <f>MODEL_DATA!R330</f>
        <v>0</v>
      </c>
      <c r="ES333" s="84">
        <f>MODEL_DATA!S330</f>
        <v>0</v>
      </c>
      <c r="ET333" s="84">
        <f>MODEL_DATA!T330</f>
        <v>0</v>
      </c>
      <c r="EU333" s="99">
        <f>MODEL_DATA!U330</f>
        <v>0</v>
      </c>
      <c r="EV333" s="84">
        <f>MODEL_DATA!V330</f>
        <v>0</v>
      </c>
    </row>
    <row r="334" spans="122:152" x14ac:dyDescent="0.25">
      <c r="DR334" s="31">
        <f t="shared" si="338"/>
        <v>325</v>
      </c>
      <c r="DS334" s="26">
        <f t="shared" si="334"/>
        <v>325.5</v>
      </c>
      <c r="DT334" s="101">
        <f t="shared" si="335"/>
        <v>0</v>
      </c>
      <c r="DU334" s="101">
        <f t="shared" si="336"/>
        <v>0</v>
      </c>
      <c r="DV334" s="101">
        <f t="shared" si="337"/>
        <v>0</v>
      </c>
      <c r="DW334" s="102">
        <f t="shared" si="339"/>
        <v>0</v>
      </c>
      <c r="DX334" s="144"/>
      <c r="DY334" s="101">
        <f t="shared" si="340"/>
        <v>0</v>
      </c>
      <c r="DZ334" s="101">
        <f t="shared" si="341"/>
        <v>0</v>
      </c>
      <c r="EB334" s="84">
        <f>MODEL_DATA!B331</f>
        <v>325</v>
      </c>
      <c r="EC334" s="84">
        <f>MODEL_DATA!C331</f>
        <v>0</v>
      </c>
      <c r="ED334" s="84">
        <f>MODEL_DATA!D331</f>
        <v>0</v>
      </c>
      <c r="EE334" s="84">
        <f>MODEL_DATA!E331</f>
        <v>0</v>
      </c>
      <c r="EF334" s="84">
        <f>MODEL_DATA!F331</f>
        <v>0</v>
      </c>
      <c r="EG334" s="84">
        <f>MODEL_DATA!G331</f>
        <v>0</v>
      </c>
      <c r="EH334" s="84">
        <f>MODEL_DATA!H331</f>
        <v>0</v>
      </c>
      <c r="EI334" s="84">
        <f>MODEL_DATA!I331</f>
        <v>0</v>
      </c>
      <c r="EJ334" s="99">
        <f>MODEL_DATA!J331</f>
        <v>0</v>
      </c>
      <c r="EK334" s="84">
        <f>MODEL_DATA!K331</f>
        <v>0</v>
      </c>
      <c r="EL334" s="84">
        <f>MODEL_DATA!L331</f>
        <v>0</v>
      </c>
      <c r="EM334" s="99">
        <f>MODEL_DATA!M331</f>
        <v>0</v>
      </c>
      <c r="EN334" s="84">
        <f>MODEL_DATA!N331</f>
        <v>0</v>
      </c>
      <c r="EO334" s="84">
        <f>MODEL_DATA!O331</f>
        <v>0</v>
      </c>
      <c r="EP334" s="84">
        <f>MODEL_DATA!P331</f>
        <v>0</v>
      </c>
      <c r="EQ334" s="84">
        <f>MODEL_DATA!Q331</f>
        <v>0</v>
      </c>
      <c r="ER334" s="84">
        <f>MODEL_DATA!R331</f>
        <v>0</v>
      </c>
      <c r="ES334" s="84">
        <f>MODEL_DATA!S331</f>
        <v>0</v>
      </c>
      <c r="ET334" s="84">
        <f>MODEL_DATA!T331</f>
        <v>0</v>
      </c>
      <c r="EU334" s="99">
        <f>MODEL_DATA!U331</f>
        <v>0</v>
      </c>
      <c r="EV334" s="84">
        <f>MODEL_DATA!V331</f>
        <v>0</v>
      </c>
    </row>
    <row r="335" spans="122:152" x14ac:dyDescent="0.25">
      <c r="DR335" s="31">
        <f t="shared" si="338"/>
        <v>326</v>
      </c>
      <c r="DS335" s="26">
        <f t="shared" si="334"/>
        <v>326.5</v>
      </c>
      <c r="DT335" s="101">
        <f t="shared" si="335"/>
        <v>0</v>
      </c>
      <c r="DU335" s="101">
        <f t="shared" si="336"/>
        <v>0</v>
      </c>
      <c r="DV335" s="101">
        <f t="shared" si="337"/>
        <v>0</v>
      </c>
      <c r="DW335" s="102">
        <f t="shared" si="339"/>
        <v>0</v>
      </c>
      <c r="DX335" s="144"/>
      <c r="DY335" s="101">
        <f t="shared" si="340"/>
        <v>0</v>
      </c>
      <c r="DZ335" s="101">
        <f t="shared" si="341"/>
        <v>0</v>
      </c>
      <c r="EB335" s="84">
        <f>MODEL_DATA!B332</f>
        <v>326</v>
      </c>
      <c r="EC335" s="84">
        <f>MODEL_DATA!C332</f>
        <v>0</v>
      </c>
      <c r="ED335" s="84">
        <f>MODEL_DATA!D332</f>
        <v>0</v>
      </c>
      <c r="EE335" s="84">
        <f>MODEL_DATA!E332</f>
        <v>0</v>
      </c>
      <c r="EF335" s="84">
        <f>MODEL_DATA!F332</f>
        <v>0</v>
      </c>
      <c r="EG335" s="84">
        <f>MODEL_DATA!G332</f>
        <v>0</v>
      </c>
      <c r="EH335" s="84">
        <f>MODEL_DATA!H332</f>
        <v>0</v>
      </c>
      <c r="EI335" s="84">
        <f>MODEL_DATA!I332</f>
        <v>0</v>
      </c>
      <c r="EJ335" s="99">
        <f>MODEL_DATA!J332</f>
        <v>0</v>
      </c>
      <c r="EK335" s="84">
        <f>MODEL_DATA!K332</f>
        <v>0</v>
      </c>
      <c r="EL335" s="84">
        <f>MODEL_DATA!L332</f>
        <v>0</v>
      </c>
      <c r="EM335" s="99">
        <f>MODEL_DATA!M332</f>
        <v>0</v>
      </c>
      <c r="EN335" s="84">
        <f>MODEL_DATA!N332</f>
        <v>0</v>
      </c>
      <c r="EO335" s="84">
        <f>MODEL_DATA!O332</f>
        <v>0</v>
      </c>
      <c r="EP335" s="84">
        <f>MODEL_DATA!P332</f>
        <v>0</v>
      </c>
      <c r="EQ335" s="84">
        <f>MODEL_DATA!Q332</f>
        <v>0</v>
      </c>
      <c r="ER335" s="84">
        <f>MODEL_DATA!R332</f>
        <v>0</v>
      </c>
      <c r="ES335" s="84">
        <f>MODEL_DATA!S332</f>
        <v>0</v>
      </c>
      <c r="ET335" s="84">
        <f>MODEL_DATA!T332</f>
        <v>0</v>
      </c>
      <c r="EU335" s="99">
        <f>MODEL_DATA!U332</f>
        <v>0</v>
      </c>
      <c r="EV335" s="84">
        <f>MODEL_DATA!V332</f>
        <v>0</v>
      </c>
    </row>
    <row r="336" spans="122:152" x14ac:dyDescent="0.25">
      <c r="DR336" s="31">
        <f t="shared" si="338"/>
        <v>327</v>
      </c>
      <c r="DS336" s="26">
        <f t="shared" si="334"/>
        <v>327.5</v>
      </c>
      <c r="DT336" s="101">
        <f t="shared" si="335"/>
        <v>0</v>
      </c>
      <c r="DU336" s="101">
        <f t="shared" si="336"/>
        <v>0</v>
      </c>
      <c r="DV336" s="101">
        <f t="shared" si="337"/>
        <v>0</v>
      </c>
      <c r="DW336" s="102">
        <f t="shared" si="339"/>
        <v>0</v>
      </c>
      <c r="DX336" s="144"/>
      <c r="DY336" s="101">
        <f t="shared" si="340"/>
        <v>0</v>
      </c>
      <c r="DZ336" s="101">
        <f t="shared" si="341"/>
        <v>0</v>
      </c>
      <c r="EB336" s="84">
        <f>MODEL_DATA!B333</f>
        <v>327</v>
      </c>
      <c r="EC336" s="84">
        <f>MODEL_DATA!C333</f>
        <v>0</v>
      </c>
      <c r="ED336" s="84">
        <f>MODEL_DATA!D333</f>
        <v>0</v>
      </c>
      <c r="EE336" s="84">
        <f>MODEL_DATA!E333</f>
        <v>0</v>
      </c>
      <c r="EF336" s="84">
        <f>MODEL_DATA!F333</f>
        <v>0</v>
      </c>
      <c r="EG336" s="84">
        <f>MODEL_DATA!G333</f>
        <v>0</v>
      </c>
      <c r="EH336" s="84">
        <f>MODEL_DATA!H333</f>
        <v>0</v>
      </c>
      <c r="EI336" s="84">
        <f>MODEL_DATA!I333</f>
        <v>0</v>
      </c>
      <c r="EJ336" s="99">
        <f>MODEL_DATA!J333</f>
        <v>0</v>
      </c>
      <c r="EK336" s="84">
        <f>MODEL_DATA!K333</f>
        <v>0</v>
      </c>
      <c r="EL336" s="84">
        <f>MODEL_DATA!L333</f>
        <v>0</v>
      </c>
      <c r="EM336" s="99">
        <f>MODEL_DATA!M333</f>
        <v>0</v>
      </c>
      <c r="EN336" s="84">
        <f>MODEL_DATA!N333</f>
        <v>0</v>
      </c>
      <c r="EO336" s="84">
        <f>MODEL_DATA!O333</f>
        <v>0</v>
      </c>
      <c r="EP336" s="84">
        <f>MODEL_DATA!P333</f>
        <v>0</v>
      </c>
      <c r="EQ336" s="84">
        <f>MODEL_DATA!Q333</f>
        <v>0</v>
      </c>
      <c r="ER336" s="84">
        <f>MODEL_DATA!R333</f>
        <v>0</v>
      </c>
      <c r="ES336" s="84">
        <f>MODEL_DATA!S333</f>
        <v>0</v>
      </c>
      <c r="ET336" s="84">
        <f>MODEL_DATA!T333</f>
        <v>0</v>
      </c>
      <c r="EU336" s="99">
        <f>MODEL_DATA!U333</f>
        <v>0</v>
      </c>
      <c r="EV336" s="84">
        <f>MODEL_DATA!V333</f>
        <v>0</v>
      </c>
    </row>
    <row r="337" spans="122:152" x14ac:dyDescent="0.25">
      <c r="DR337" s="31">
        <f t="shared" si="338"/>
        <v>328</v>
      </c>
      <c r="DS337" s="26">
        <f t="shared" si="334"/>
        <v>328.5</v>
      </c>
      <c r="DT337" s="101">
        <f t="shared" si="335"/>
        <v>0</v>
      </c>
      <c r="DU337" s="101">
        <f t="shared" si="336"/>
        <v>0</v>
      </c>
      <c r="DV337" s="101">
        <f t="shared" si="337"/>
        <v>0</v>
      </c>
      <c r="DW337" s="102">
        <f t="shared" si="339"/>
        <v>0</v>
      </c>
      <c r="DX337" s="144"/>
      <c r="DY337" s="101">
        <f t="shared" si="340"/>
        <v>0</v>
      </c>
      <c r="DZ337" s="101">
        <f t="shared" si="341"/>
        <v>0</v>
      </c>
      <c r="EB337" s="84">
        <f>MODEL_DATA!B334</f>
        <v>328</v>
      </c>
      <c r="EC337" s="84">
        <f>MODEL_DATA!C334</f>
        <v>0</v>
      </c>
      <c r="ED337" s="84">
        <f>MODEL_DATA!D334</f>
        <v>0</v>
      </c>
      <c r="EE337" s="84">
        <f>MODEL_DATA!E334</f>
        <v>0</v>
      </c>
      <c r="EF337" s="84">
        <f>MODEL_DATA!F334</f>
        <v>0</v>
      </c>
      <c r="EG337" s="84">
        <f>MODEL_DATA!G334</f>
        <v>0</v>
      </c>
      <c r="EH337" s="84">
        <f>MODEL_DATA!H334</f>
        <v>0</v>
      </c>
      <c r="EI337" s="84">
        <f>MODEL_DATA!I334</f>
        <v>0</v>
      </c>
      <c r="EJ337" s="99">
        <f>MODEL_DATA!J334</f>
        <v>0</v>
      </c>
      <c r="EK337" s="84">
        <f>MODEL_DATA!K334</f>
        <v>0</v>
      </c>
      <c r="EL337" s="84">
        <f>MODEL_DATA!L334</f>
        <v>0</v>
      </c>
      <c r="EM337" s="99">
        <f>MODEL_DATA!M334</f>
        <v>0</v>
      </c>
      <c r="EN337" s="84">
        <f>MODEL_DATA!N334</f>
        <v>0</v>
      </c>
      <c r="EO337" s="84">
        <f>MODEL_DATA!O334</f>
        <v>0</v>
      </c>
      <c r="EP337" s="84">
        <f>MODEL_DATA!P334</f>
        <v>0</v>
      </c>
      <c r="EQ337" s="84">
        <f>MODEL_DATA!Q334</f>
        <v>0</v>
      </c>
      <c r="ER337" s="84">
        <f>MODEL_DATA!R334</f>
        <v>0</v>
      </c>
      <c r="ES337" s="84">
        <f>MODEL_DATA!S334</f>
        <v>0</v>
      </c>
      <c r="ET337" s="84">
        <f>MODEL_DATA!T334</f>
        <v>0</v>
      </c>
      <c r="EU337" s="99">
        <f>MODEL_DATA!U334</f>
        <v>0</v>
      </c>
      <c r="EV337" s="84">
        <f>MODEL_DATA!V334</f>
        <v>0</v>
      </c>
    </row>
    <row r="338" spans="122:152" x14ac:dyDescent="0.25">
      <c r="DR338" s="31">
        <f t="shared" si="338"/>
        <v>329</v>
      </c>
      <c r="DS338" s="26">
        <f t="shared" ref="DS338:DS401" si="342">AVERAGE(DR338:DR339)</f>
        <v>329.5</v>
      </c>
      <c r="DT338" s="101">
        <f t="shared" si="335"/>
        <v>0</v>
      </c>
      <c r="DU338" s="101">
        <f t="shared" si="336"/>
        <v>0</v>
      </c>
      <c r="DV338" s="101">
        <f t="shared" si="337"/>
        <v>0</v>
      </c>
      <c r="DW338" s="102">
        <f t="shared" si="339"/>
        <v>0</v>
      </c>
      <c r="DX338" s="144"/>
      <c r="DY338" s="101">
        <f t="shared" si="340"/>
        <v>0</v>
      </c>
      <c r="DZ338" s="101">
        <f t="shared" si="341"/>
        <v>0</v>
      </c>
      <c r="EB338" s="84">
        <f>MODEL_DATA!B335</f>
        <v>329</v>
      </c>
      <c r="EC338" s="84">
        <f>MODEL_DATA!C335</f>
        <v>0</v>
      </c>
      <c r="ED338" s="84">
        <f>MODEL_DATA!D335</f>
        <v>0</v>
      </c>
      <c r="EE338" s="84">
        <f>MODEL_DATA!E335</f>
        <v>0</v>
      </c>
      <c r="EF338" s="84">
        <f>MODEL_DATA!F335</f>
        <v>0</v>
      </c>
      <c r="EG338" s="84">
        <f>MODEL_DATA!G335</f>
        <v>0</v>
      </c>
      <c r="EH338" s="84">
        <f>MODEL_DATA!H335</f>
        <v>0</v>
      </c>
      <c r="EI338" s="84">
        <f>MODEL_DATA!I335</f>
        <v>0</v>
      </c>
      <c r="EJ338" s="99">
        <f>MODEL_DATA!J335</f>
        <v>0</v>
      </c>
      <c r="EK338" s="84">
        <f>MODEL_DATA!K335</f>
        <v>0</v>
      </c>
      <c r="EL338" s="84">
        <f>MODEL_DATA!L335</f>
        <v>0</v>
      </c>
      <c r="EM338" s="99">
        <f>MODEL_DATA!M335</f>
        <v>0</v>
      </c>
      <c r="EN338" s="84">
        <f>MODEL_DATA!N335</f>
        <v>0</v>
      </c>
      <c r="EO338" s="84">
        <f>MODEL_DATA!O335</f>
        <v>0</v>
      </c>
      <c r="EP338" s="84">
        <f>MODEL_DATA!P335</f>
        <v>0</v>
      </c>
      <c r="EQ338" s="84">
        <f>MODEL_DATA!Q335</f>
        <v>0</v>
      </c>
      <c r="ER338" s="84">
        <f>MODEL_DATA!R335</f>
        <v>0</v>
      </c>
      <c r="ES338" s="84">
        <f>MODEL_DATA!S335</f>
        <v>0</v>
      </c>
      <c r="ET338" s="84">
        <f>MODEL_DATA!T335</f>
        <v>0</v>
      </c>
      <c r="EU338" s="99">
        <f>MODEL_DATA!U335</f>
        <v>0</v>
      </c>
      <c r="EV338" s="84">
        <f>MODEL_DATA!V335</f>
        <v>0</v>
      </c>
    </row>
    <row r="339" spans="122:152" x14ac:dyDescent="0.25">
      <c r="DR339" s="31">
        <f t="shared" si="338"/>
        <v>330</v>
      </c>
      <c r="DS339" s="26">
        <f t="shared" si="342"/>
        <v>330.5</v>
      </c>
      <c r="DT339" s="101">
        <f t="shared" si="335"/>
        <v>0</v>
      </c>
      <c r="DU339" s="101">
        <f t="shared" si="336"/>
        <v>0</v>
      </c>
      <c r="DV339" s="101">
        <f t="shared" si="337"/>
        <v>0</v>
      </c>
      <c r="DW339" s="102">
        <f t="shared" si="339"/>
        <v>0</v>
      </c>
      <c r="DX339" s="144"/>
      <c r="DY339" s="101">
        <f t="shared" si="340"/>
        <v>0</v>
      </c>
      <c r="DZ339" s="101">
        <f t="shared" si="341"/>
        <v>0</v>
      </c>
      <c r="EB339" s="84">
        <f>MODEL_DATA!B336</f>
        <v>330</v>
      </c>
      <c r="EC339" s="84">
        <f>MODEL_DATA!C336</f>
        <v>0</v>
      </c>
      <c r="ED339" s="84">
        <f>MODEL_DATA!D336</f>
        <v>0</v>
      </c>
      <c r="EE339" s="84">
        <f>MODEL_DATA!E336</f>
        <v>0</v>
      </c>
      <c r="EF339" s="84">
        <f>MODEL_DATA!F336</f>
        <v>0</v>
      </c>
      <c r="EG339" s="84">
        <f>MODEL_DATA!G336</f>
        <v>0</v>
      </c>
      <c r="EH339" s="84">
        <f>MODEL_DATA!H336</f>
        <v>0</v>
      </c>
      <c r="EI339" s="84">
        <f>MODEL_DATA!I336</f>
        <v>0</v>
      </c>
      <c r="EJ339" s="99">
        <f>MODEL_DATA!J336</f>
        <v>0</v>
      </c>
      <c r="EK339" s="84">
        <f>MODEL_DATA!K336</f>
        <v>0</v>
      </c>
      <c r="EL339" s="84">
        <f>MODEL_DATA!L336</f>
        <v>0</v>
      </c>
      <c r="EM339" s="99">
        <f>MODEL_DATA!M336</f>
        <v>0</v>
      </c>
      <c r="EN339" s="84">
        <f>MODEL_DATA!N336</f>
        <v>0</v>
      </c>
      <c r="EO339" s="84">
        <f>MODEL_DATA!O336</f>
        <v>0</v>
      </c>
      <c r="EP339" s="84">
        <f>MODEL_DATA!P336</f>
        <v>0</v>
      </c>
      <c r="EQ339" s="84">
        <f>MODEL_DATA!Q336</f>
        <v>0</v>
      </c>
      <c r="ER339" s="84">
        <f>MODEL_DATA!R336</f>
        <v>0</v>
      </c>
      <c r="ES339" s="84">
        <f>MODEL_DATA!S336</f>
        <v>0</v>
      </c>
      <c r="ET339" s="84">
        <f>MODEL_DATA!T336</f>
        <v>0</v>
      </c>
      <c r="EU339" s="99">
        <f>MODEL_DATA!U336</f>
        <v>0</v>
      </c>
      <c r="EV339" s="84">
        <f>MODEL_DATA!V336</f>
        <v>0</v>
      </c>
    </row>
    <row r="340" spans="122:152" x14ac:dyDescent="0.25">
      <c r="DR340" s="31">
        <f t="shared" si="338"/>
        <v>331</v>
      </c>
      <c r="DS340" s="26">
        <f t="shared" si="342"/>
        <v>331.5</v>
      </c>
      <c r="DT340" s="101">
        <f t="shared" si="335"/>
        <v>0</v>
      </c>
      <c r="DU340" s="101">
        <f t="shared" si="336"/>
        <v>0</v>
      </c>
      <c r="DV340" s="101">
        <f t="shared" si="337"/>
        <v>0</v>
      </c>
      <c r="DW340" s="102">
        <f t="shared" si="339"/>
        <v>0</v>
      </c>
      <c r="DX340" s="144"/>
      <c r="DY340" s="101">
        <f t="shared" si="340"/>
        <v>0</v>
      </c>
      <c r="DZ340" s="101">
        <f t="shared" si="341"/>
        <v>0</v>
      </c>
      <c r="EB340" s="84">
        <f>MODEL_DATA!B337</f>
        <v>331</v>
      </c>
      <c r="EC340" s="84">
        <f>MODEL_DATA!C337</f>
        <v>0</v>
      </c>
      <c r="ED340" s="84">
        <f>MODEL_DATA!D337</f>
        <v>0</v>
      </c>
      <c r="EE340" s="84">
        <f>MODEL_DATA!E337</f>
        <v>0</v>
      </c>
      <c r="EF340" s="84">
        <f>MODEL_DATA!F337</f>
        <v>0</v>
      </c>
      <c r="EG340" s="84">
        <f>MODEL_DATA!G337</f>
        <v>0</v>
      </c>
      <c r="EH340" s="84">
        <f>MODEL_DATA!H337</f>
        <v>0</v>
      </c>
      <c r="EI340" s="84">
        <f>MODEL_DATA!I337</f>
        <v>0</v>
      </c>
      <c r="EJ340" s="99">
        <f>MODEL_DATA!J337</f>
        <v>0</v>
      </c>
      <c r="EK340" s="84">
        <f>MODEL_DATA!K337</f>
        <v>0</v>
      </c>
      <c r="EL340" s="84">
        <f>MODEL_DATA!L337</f>
        <v>0</v>
      </c>
      <c r="EM340" s="99">
        <f>MODEL_DATA!M337</f>
        <v>0</v>
      </c>
      <c r="EN340" s="84">
        <f>MODEL_DATA!N337</f>
        <v>0</v>
      </c>
      <c r="EO340" s="84">
        <f>MODEL_DATA!O337</f>
        <v>0</v>
      </c>
      <c r="EP340" s="84">
        <f>MODEL_DATA!P337</f>
        <v>0</v>
      </c>
      <c r="EQ340" s="84">
        <f>MODEL_DATA!Q337</f>
        <v>0</v>
      </c>
      <c r="ER340" s="84">
        <f>MODEL_DATA!R337</f>
        <v>0</v>
      </c>
      <c r="ES340" s="84">
        <f>MODEL_DATA!S337</f>
        <v>0</v>
      </c>
      <c r="ET340" s="84">
        <f>MODEL_DATA!T337</f>
        <v>0</v>
      </c>
      <c r="EU340" s="99">
        <f>MODEL_DATA!U337</f>
        <v>0</v>
      </c>
      <c r="EV340" s="84">
        <f>MODEL_DATA!V337</f>
        <v>0</v>
      </c>
    </row>
    <row r="341" spans="122:152" x14ac:dyDescent="0.25">
      <c r="DR341" s="31">
        <f t="shared" si="338"/>
        <v>332</v>
      </c>
      <c r="DS341" s="26">
        <f t="shared" si="342"/>
        <v>332.5</v>
      </c>
      <c r="DT341" s="101">
        <f t="shared" si="335"/>
        <v>0</v>
      </c>
      <c r="DU341" s="101">
        <f t="shared" si="336"/>
        <v>0</v>
      </c>
      <c r="DV341" s="101">
        <f t="shared" si="337"/>
        <v>0</v>
      </c>
      <c r="DW341" s="102">
        <f t="shared" si="339"/>
        <v>0</v>
      </c>
      <c r="DX341" s="144"/>
      <c r="DY341" s="101">
        <f t="shared" si="340"/>
        <v>0</v>
      </c>
      <c r="DZ341" s="101">
        <f t="shared" si="341"/>
        <v>0</v>
      </c>
      <c r="EB341" s="84">
        <f>MODEL_DATA!B338</f>
        <v>332</v>
      </c>
      <c r="EC341" s="84">
        <f>MODEL_DATA!C338</f>
        <v>0</v>
      </c>
      <c r="ED341" s="84">
        <f>MODEL_DATA!D338</f>
        <v>0</v>
      </c>
      <c r="EE341" s="84">
        <f>MODEL_DATA!E338</f>
        <v>0</v>
      </c>
      <c r="EF341" s="84">
        <f>MODEL_DATA!F338</f>
        <v>0</v>
      </c>
      <c r="EG341" s="84">
        <f>MODEL_DATA!G338</f>
        <v>0</v>
      </c>
      <c r="EH341" s="84">
        <f>MODEL_DATA!H338</f>
        <v>0</v>
      </c>
      <c r="EI341" s="84">
        <f>MODEL_DATA!I338</f>
        <v>0</v>
      </c>
      <c r="EJ341" s="99">
        <f>MODEL_DATA!J338</f>
        <v>0</v>
      </c>
      <c r="EK341" s="84">
        <f>MODEL_DATA!K338</f>
        <v>0</v>
      </c>
      <c r="EL341" s="84">
        <f>MODEL_DATA!L338</f>
        <v>0</v>
      </c>
      <c r="EM341" s="99">
        <f>MODEL_DATA!M338</f>
        <v>0</v>
      </c>
      <c r="EN341" s="84">
        <f>MODEL_DATA!N338</f>
        <v>0</v>
      </c>
      <c r="EO341" s="84">
        <f>MODEL_DATA!O338</f>
        <v>0</v>
      </c>
      <c r="EP341" s="84">
        <f>MODEL_DATA!P338</f>
        <v>0</v>
      </c>
      <c r="EQ341" s="84">
        <f>MODEL_DATA!Q338</f>
        <v>0</v>
      </c>
      <c r="ER341" s="84">
        <f>MODEL_DATA!R338</f>
        <v>0</v>
      </c>
      <c r="ES341" s="84">
        <f>MODEL_DATA!S338</f>
        <v>0</v>
      </c>
      <c r="ET341" s="84">
        <f>MODEL_DATA!T338</f>
        <v>0</v>
      </c>
      <c r="EU341" s="99">
        <f>MODEL_DATA!U338</f>
        <v>0</v>
      </c>
      <c r="EV341" s="84">
        <f>MODEL_DATA!V338</f>
        <v>0</v>
      </c>
    </row>
    <row r="342" spans="122:152" x14ac:dyDescent="0.25">
      <c r="DR342" s="31">
        <f t="shared" si="338"/>
        <v>333</v>
      </c>
      <c r="DS342" s="26">
        <f t="shared" si="342"/>
        <v>333.5</v>
      </c>
      <c r="DT342" s="101">
        <f t="shared" si="335"/>
        <v>0</v>
      </c>
      <c r="DU342" s="101">
        <f t="shared" si="336"/>
        <v>0</v>
      </c>
      <c r="DV342" s="101">
        <f t="shared" si="337"/>
        <v>0</v>
      </c>
      <c r="DW342" s="102">
        <f t="shared" si="339"/>
        <v>0</v>
      </c>
      <c r="DX342" s="144"/>
      <c r="DY342" s="101">
        <f t="shared" si="340"/>
        <v>0</v>
      </c>
      <c r="DZ342" s="101">
        <f t="shared" si="341"/>
        <v>0</v>
      </c>
      <c r="EB342" s="84">
        <f>MODEL_DATA!B339</f>
        <v>333</v>
      </c>
      <c r="EC342" s="84">
        <f>MODEL_DATA!C339</f>
        <v>0</v>
      </c>
      <c r="ED342" s="84">
        <f>MODEL_DATA!D339</f>
        <v>0</v>
      </c>
      <c r="EE342" s="84">
        <f>MODEL_DATA!E339</f>
        <v>0</v>
      </c>
      <c r="EF342" s="84">
        <f>MODEL_DATA!F339</f>
        <v>0</v>
      </c>
      <c r="EG342" s="84">
        <f>MODEL_DATA!G339</f>
        <v>0</v>
      </c>
      <c r="EH342" s="84">
        <f>MODEL_DATA!H339</f>
        <v>0</v>
      </c>
      <c r="EI342" s="84">
        <f>MODEL_DATA!I339</f>
        <v>0</v>
      </c>
      <c r="EJ342" s="99">
        <f>MODEL_DATA!J339</f>
        <v>0</v>
      </c>
      <c r="EK342" s="84">
        <f>MODEL_DATA!K339</f>
        <v>0</v>
      </c>
      <c r="EL342" s="84">
        <f>MODEL_DATA!L339</f>
        <v>0</v>
      </c>
      <c r="EM342" s="99">
        <f>MODEL_DATA!M339</f>
        <v>0</v>
      </c>
      <c r="EN342" s="84">
        <f>MODEL_DATA!N339</f>
        <v>0</v>
      </c>
      <c r="EO342" s="84">
        <f>MODEL_DATA!O339</f>
        <v>0</v>
      </c>
      <c r="EP342" s="84">
        <f>MODEL_DATA!P339</f>
        <v>0</v>
      </c>
      <c r="EQ342" s="84">
        <f>MODEL_DATA!Q339</f>
        <v>0</v>
      </c>
      <c r="ER342" s="84">
        <f>MODEL_DATA!R339</f>
        <v>0</v>
      </c>
      <c r="ES342" s="84">
        <f>MODEL_DATA!S339</f>
        <v>0</v>
      </c>
      <c r="ET342" s="84">
        <f>MODEL_DATA!T339</f>
        <v>0</v>
      </c>
      <c r="EU342" s="99">
        <f>MODEL_DATA!U339</f>
        <v>0</v>
      </c>
      <c r="EV342" s="84">
        <f>MODEL_DATA!V339</f>
        <v>0</v>
      </c>
    </row>
    <row r="343" spans="122:152" x14ac:dyDescent="0.25">
      <c r="DR343" s="31">
        <f t="shared" si="338"/>
        <v>334</v>
      </c>
      <c r="DS343" s="26">
        <f t="shared" si="342"/>
        <v>334.5</v>
      </c>
      <c r="DT343" s="101">
        <f t="shared" si="335"/>
        <v>0</v>
      </c>
      <c r="DU343" s="101">
        <f t="shared" si="336"/>
        <v>0</v>
      </c>
      <c r="DV343" s="101">
        <f t="shared" si="337"/>
        <v>0</v>
      </c>
      <c r="DW343" s="102">
        <f t="shared" si="339"/>
        <v>0</v>
      </c>
      <c r="DX343" s="144"/>
      <c r="DY343" s="101">
        <f t="shared" si="340"/>
        <v>0</v>
      </c>
      <c r="DZ343" s="101">
        <f t="shared" si="341"/>
        <v>0</v>
      </c>
      <c r="EB343" s="84">
        <f>MODEL_DATA!B340</f>
        <v>334</v>
      </c>
      <c r="EC343" s="84">
        <f>MODEL_DATA!C340</f>
        <v>0</v>
      </c>
      <c r="ED343" s="84">
        <f>MODEL_DATA!D340</f>
        <v>0</v>
      </c>
      <c r="EE343" s="84">
        <f>MODEL_DATA!E340</f>
        <v>0</v>
      </c>
      <c r="EF343" s="84">
        <f>MODEL_DATA!F340</f>
        <v>0</v>
      </c>
      <c r="EG343" s="84">
        <f>MODEL_DATA!G340</f>
        <v>0</v>
      </c>
      <c r="EH343" s="84">
        <f>MODEL_DATA!H340</f>
        <v>0</v>
      </c>
      <c r="EI343" s="84">
        <f>MODEL_DATA!I340</f>
        <v>0</v>
      </c>
      <c r="EJ343" s="99">
        <f>MODEL_DATA!J340</f>
        <v>0</v>
      </c>
      <c r="EK343" s="84">
        <f>MODEL_DATA!K340</f>
        <v>0</v>
      </c>
      <c r="EL343" s="84">
        <f>MODEL_DATA!L340</f>
        <v>0</v>
      </c>
      <c r="EM343" s="99">
        <f>MODEL_DATA!M340</f>
        <v>0</v>
      </c>
      <c r="EN343" s="84">
        <f>MODEL_DATA!N340</f>
        <v>0</v>
      </c>
      <c r="EO343" s="84">
        <f>MODEL_DATA!O340</f>
        <v>0</v>
      </c>
      <c r="EP343" s="84">
        <f>MODEL_DATA!P340</f>
        <v>0</v>
      </c>
      <c r="EQ343" s="84">
        <f>MODEL_DATA!Q340</f>
        <v>0</v>
      </c>
      <c r="ER343" s="84">
        <f>MODEL_DATA!R340</f>
        <v>0</v>
      </c>
      <c r="ES343" s="84">
        <f>MODEL_DATA!S340</f>
        <v>0</v>
      </c>
      <c r="ET343" s="84">
        <f>MODEL_DATA!T340</f>
        <v>0</v>
      </c>
      <c r="EU343" s="99">
        <f>MODEL_DATA!U340</f>
        <v>0</v>
      </c>
      <c r="EV343" s="84">
        <f>MODEL_DATA!V340</f>
        <v>0</v>
      </c>
    </row>
    <row r="344" spans="122:152" x14ac:dyDescent="0.25">
      <c r="DR344" s="31">
        <f t="shared" si="338"/>
        <v>335</v>
      </c>
      <c r="DS344" s="26">
        <f t="shared" si="342"/>
        <v>335.5</v>
      </c>
      <c r="DT344" s="101">
        <f t="shared" si="335"/>
        <v>0</v>
      </c>
      <c r="DU344" s="101">
        <f t="shared" si="336"/>
        <v>0</v>
      </c>
      <c r="DV344" s="101">
        <f t="shared" si="337"/>
        <v>0</v>
      </c>
      <c r="DW344" s="102">
        <f t="shared" si="339"/>
        <v>0</v>
      </c>
      <c r="DX344" s="144"/>
      <c r="DY344" s="101">
        <f t="shared" si="340"/>
        <v>0</v>
      </c>
      <c r="DZ344" s="101">
        <f t="shared" si="341"/>
        <v>0</v>
      </c>
      <c r="EB344" s="84">
        <f>MODEL_DATA!B341</f>
        <v>335</v>
      </c>
      <c r="EC344" s="84">
        <f>MODEL_DATA!C341</f>
        <v>0</v>
      </c>
      <c r="ED344" s="84">
        <f>MODEL_DATA!D341</f>
        <v>0</v>
      </c>
      <c r="EE344" s="84">
        <f>MODEL_DATA!E341</f>
        <v>0</v>
      </c>
      <c r="EF344" s="84">
        <f>MODEL_DATA!F341</f>
        <v>0</v>
      </c>
      <c r="EG344" s="84">
        <f>MODEL_DATA!G341</f>
        <v>0</v>
      </c>
      <c r="EH344" s="84">
        <f>MODEL_DATA!H341</f>
        <v>0</v>
      </c>
      <c r="EI344" s="84">
        <f>MODEL_DATA!I341</f>
        <v>0</v>
      </c>
      <c r="EJ344" s="99">
        <f>MODEL_DATA!J341</f>
        <v>0</v>
      </c>
      <c r="EK344" s="84">
        <f>MODEL_DATA!K341</f>
        <v>0</v>
      </c>
      <c r="EL344" s="84">
        <f>MODEL_DATA!L341</f>
        <v>0</v>
      </c>
      <c r="EM344" s="99">
        <f>MODEL_DATA!M341</f>
        <v>0</v>
      </c>
      <c r="EN344" s="84">
        <f>MODEL_DATA!N341</f>
        <v>0</v>
      </c>
      <c r="EO344" s="84">
        <f>MODEL_DATA!O341</f>
        <v>0</v>
      </c>
      <c r="EP344" s="84">
        <f>MODEL_DATA!P341</f>
        <v>0</v>
      </c>
      <c r="EQ344" s="84">
        <f>MODEL_DATA!Q341</f>
        <v>0</v>
      </c>
      <c r="ER344" s="84">
        <f>MODEL_DATA!R341</f>
        <v>0</v>
      </c>
      <c r="ES344" s="84">
        <f>MODEL_DATA!S341</f>
        <v>0</v>
      </c>
      <c r="ET344" s="84">
        <f>MODEL_DATA!T341</f>
        <v>0</v>
      </c>
      <c r="EU344" s="99">
        <f>MODEL_DATA!U341</f>
        <v>0</v>
      </c>
      <c r="EV344" s="84">
        <f>MODEL_DATA!V341</f>
        <v>0</v>
      </c>
    </row>
    <row r="345" spans="122:152" x14ac:dyDescent="0.25">
      <c r="DR345" s="31">
        <f t="shared" si="338"/>
        <v>336</v>
      </c>
      <c r="DS345" s="26">
        <f t="shared" si="342"/>
        <v>336.5</v>
      </c>
      <c r="DT345" s="101">
        <f t="shared" si="335"/>
        <v>0</v>
      </c>
      <c r="DU345" s="101">
        <f t="shared" si="336"/>
        <v>0</v>
      </c>
      <c r="DV345" s="101">
        <f t="shared" si="337"/>
        <v>0</v>
      </c>
      <c r="DW345" s="102">
        <f t="shared" si="339"/>
        <v>0</v>
      </c>
      <c r="DX345" s="144"/>
      <c r="DY345" s="101">
        <f t="shared" si="340"/>
        <v>0</v>
      </c>
      <c r="DZ345" s="101">
        <f t="shared" si="341"/>
        <v>0</v>
      </c>
      <c r="EB345" s="84">
        <f>MODEL_DATA!B342</f>
        <v>336</v>
      </c>
      <c r="EC345" s="84">
        <f>MODEL_DATA!C342</f>
        <v>0</v>
      </c>
      <c r="ED345" s="84">
        <f>MODEL_DATA!D342</f>
        <v>0</v>
      </c>
      <c r="EE345" s="84">
        <f>MODEL_DATA!E342</f>
        <v>0</v>
      </c>
      <c r="EF345" s="84">
        <f>MODEL_DATA!F342</f>
        <v>0</v>
      </c>
      <c r="EG345" s="84">
        <f>MODEL_DATA!G342</f>
        <v>0</v>
      </c>
      <c r="EH345" s="84">
        <f>MODEL_DATA!H342</f>
        <v>0</v>
      </c>
      <c r="EI345" s="84">
        <f>MODEL_DATA!I342</f>
        <v>0</v>
      </c>
      <c r="EJ345" s="99">
        <f>MODEL_DATA!J342</f>
        <v>0</v>
      </c>
      <c r="EK345" s="84">
        <f>MODEL_DATA!K342</f>
        <v>0</v>
      </c>
      <c r="EL345" s="84">
        <f>MODEL_DATA!L342</f>
        <v>0</v>
      </c>
      <c r="EM345" s="99">
        <f>MODEL_DATA!M342</f>
        <v>0</v>
      </c>
      <c r="EN345" s="84">
        <f>MODEL_DATA!N342</f>
        <v>0</v>
      </c>
      <c r="EO345" s="84">
        <f>MODEL_DATA!O342</f>
        <v>0</v>
      </c>
      <c r="EP345" s="84">
        <f>MODEL_DATA!P342</f>
        <v>0</v>
      </c>
      <c r="EQ345" s="84">
        <f>MODEL_DATA!Q342</f>
        <v>0</v>
      </c>
      <c r="ER345" s="84">
        <f>MODEL_DATA!R342</f>
        <v>0</v>
      </c>
      <c r="ES345" s="84">
        <f>MODEL_DATA!S342</f>
        <v>0</v>
      </c>
      <c r="ET345" s="84">
        <f>MODEL_DATA!T342</f>
        <v>0</v>
      </c>
      <c r="EU345" s="99">
        <f>MODEL_DATA!U342</f>
        <v>0</v>
      </c>
      <c r="EV345" s="84">
        <f>MODEL_DATA!V342</f>
        <v>0</v>
      </c>
    </row>
    <row r="346" spans="122:152" x14ac:dyDescent="0.25">
      <c r="DR346" s="31">
        <f t="shared" si="338"/>
        <v>337</v>
      </c>
      <c r="DS346" s="26">
        <f t="shared" si="342"/>
        <v>337.5</v>
      </c>
      <c r="DT346" s="101">
        <f t="shared" si="335"/>
        <v>0</v>
      </c>
      <c r="DU346" s="101">
        <f t="shared" si="336"/>
        <v>0</v>
      </c>
      <c r="DV346" s="101">
        <f t="shared" si="337"/>
        <v>0</v>
      </c>
      <c r="DW346" s="102">
        <f t="shared" si="339"/>
        <v>0</v>
      </c>
      <c r="DX346" s="144"/>
      <c r="DY346" s="101">
        <f t="shared" si="340"/>
        <v>0</v>
      </c>
      <c r="DZ346" s="101">
        <f t="shared" si="341"/>
        <v>0</v>
      </c>
      <c r="EB346" s="84">
        <f>MODEL_DATA!B343</f>
        <v>337</v>
      </c>
      <c r="EC346" s="84">
        <f>MODEL_DATA!C343</f>
        <v>0</v>
      </c>
      <c r="ED346" s="84">
        <f>MODEL_DATA!D343</f>
        <v>0</v>
      </c>
      <c r="EE346" s="84">
        <f>MODEL_DATA!E343</f>
        <v>0</v>
      </c>
      <c r="EF346" s="84">
        <f>MODEL_DATA!F343</f>
        <v>0</v>
      </c>
      <c r="EG346" s="84">
        <f>MODEL_DATA!G343</f>
        <v>0</v>
      </c>
      <c r="EH346" s="84">
        <f>MODEL_DATA!H343</f>
        <v>0</v>
      </c>
      <c r="EI346" s="84">
        <f>MODEL_DATA!I343</f>
        <v>0</v>
      </c>
      <c r="EJ346" s="99">
        <f>MODEL_DATA!J343</f>
        <v>0</v>
      </c>
      <c r="EK346" s="84">
        <f>MODEL_DATA!K343</f>
        <v>0</v>
      </c>
      <c r="EL346" s="84">
        <f>MODEL_DATA!L343</f>
        <v>0</v>
      </c>
      <c r="EM346" s="99">
        <f>MODEL_DATA!M343</f>
        <v>0</v>
      </c>
      <c r="EN346" s="84">
        <f>MODEL_DATA!N343</f>
        <v>0</v>
      </c>
      <c r="EO346" s="84">
        <f>MODEL_DATA!O343</f>
        <v>0</v>
      </c>
      <c r="EP346" s="84">
        <f>MODEL_DATA!P343</f>
        <v>0</v>
      </c>
      <c r="EQ346" s="84">
        <f>MODEL_DATA!Q343</f>
        <v>0</v>
      </c>
      <c r="ER346" s="84">
        <f>MODEL_DATA!R343</f>
        <v>0</v>
      </c>
      <c r="ES346" s="84">
        <f>MODEL_DATA!S343</f>
        <v>0</v>
      </c>
      <c r="ET346" s="84">
        <f>MODEL_DATA!T343</f>
        <v>0</v>
      </c>
      <c r="EU346" s="99">
        <f>MODEL_DATA!U343</f>
        <v>0</v>
      </c>
      <c r="EV346" s="84">
        <f>MODEL_DATA!V343</f>
        <v>0</v>
      </c>
    </row>
    <row r="347" spans="122:152" x14ac:dyDescent="0.25">
      <c r="DR347" s="31">
        <f t="shared" si="338"/>
        <v>338</v>
      </c>
      <c r="DS347" s="26">
        <f t="shared" si="342"/>
        <v>338.5</v>
      </c>
      <c r="DT347" s="101">
        <f t="shared" si="335"/>
        <v>0</v>
      </c>
      <c r="DU347" s="101">
        <f t="shared" si="336"/>
        <v>0</v>
      </c>
      <c r="DV347" s="101">
        <f t="shared" si="337"/>
        <v>0</v>
      </c>
      <c r="DW347" s="102">
        <f t="shared" si="339"/>
        <v>0</v>
      </c>
      <c r="DX347" s="144"/>
      <c r="DY347" s="101">
        <f t="shared" si="340"/>
        <v>0</v>
      </c>
      <c r="DZ347" s="101">
        <f t="shared" si="341"/>
        <v>0</v>
      </c>
      <c r="EB347" s="84">
        <f>MODEL_DATA!B344</f>
        <v>338</v>
      </c>
      <c r="EC347" s="84">
        <f>MODEL_DATA!C344</f>
        <v>0</v>
      </c>
      <c r="ED347" s="84">
        <f>MODEL_DATA!D344</f>
        <v>0</v>
      </c>
      <c r="EE347" s="84">
        <f>MODEL_DATA!E344</f>
        <v>0</v>
      </c>
      <c r="EF347" s="84">
        <f>MODEL_DATA!F344</f>
        <v>0</v>
      </c>
      <c r="EG347" s="84">
        <f>MODEL_DATA!G344</f>
        <v>0</v>
      </c>
      <c r="EH347" s="84">
        <f>MODEL_DATA!H344</f>
        <v>0</v>
      </c>
      <c r="EI347" s="84">
        <f>MODEL_DATA!I344</f>
        <v>0</v>
      </c>
      <c r="EJ347" s="99">
        <f>MODEL_DATA!J344</f>
        <v>0</v>
      </c>
      <c r="EK347" s="84">
        <f>MODEL_DATA!K344</f>
        <v>0</v>
      </c>
      <c r="EL347" s="84">
        <f>MODEL_DATA!L344</f>
        <v>0</v>
      </c>
      <c r="EM347" s="99">
        <f>MODEL_DATA!M344</f>
        <v>0</v>
      </c>
      <c r="EN347" s="84">
        <f>MODEL_DATA!N344</f>
        <v>0</v>
      </c>
      <c r="EO347" s="84">
        <f>MODEL_DATA!O344</f>
        <v>0</v>
      </c>
      <c r="EP347" s="84">
        <f>MODEL_DATA!P344</f>
        <v>0</v>
      </c>
      <c r="EQ347" s="84">
        <f>MODEL_DATA!Q344</f>
        <v>0</v>
      </c>
      <c r="ER347" s="84">
        <f>MODEL_DATA!R344</f>
        <v>0</v>
      </c>
      <c r="ES347" s="84">
        <f>MODEL_DATA!S344</f>
        <v>0</v>
      </c>
      <c r="ET347" s="84">
        <f>MODEL_DATA!T344</f>
        <v>0</v>
      </c>
      <c r="EU347" s="99">
        <f>MODEL_DATA!U344</f>
        <v>0</v>
      </c>
      <c r="EV347" s="84">
        <f>MODEL_DATA!V344</f>
        <v>0</v>
      </c>
    </row>
    <row r="348" spans="122:152" x14ac:dyDescent="0.25">
      <c r="DR348" s="31">
        <f t="shared" si="338"/>
        <v>339</v>
      </c>
      <c r="DS348" s="26">
        <f t="shared" si="342"/>
        <v>339.5</v>
      </c>
      <c r="DT348" s="101">
        <f t="shared" si="335"/>
        <v>0</v>
      </c>
      <c r="DU348" s="101">
        <f t="shared" si="336"/>
        <v>0</v>
      </c>
      <c r="DV348" s="101">
        <f t="shared" si="337"/>
        <v>0</v>
      </c>
      <c r="DW348" s="102">
        <f t="shared" si="339"/>
        <v>0</v>
      </c>
      <c r="DX348" s="144"/>
      <c r="DY348" s="101">
        <f t="shared" si="340"/>
        <v>0</v>
      </c>
      <c r="DZ348" s="101">
        <f t="shared" si="341"/>
        <v>0</v>
      </c>
      <c r="EB348" s="84">
        <f>MODEL_DATA!B345</f>
        <v>339</v>
      </c>
      <c r="EC348" s="84">
        <f>MODEL_DATA!C345</f>
        <v>0</v>
      </c>
      <c r="ED348" s="84">
        <f>MODEL_DATA!D345</f>
        <v>0</v>
      </c>
      <c r="EE348" s="84">
        <f>MODEL_DATA!E345</f>
        <v>0</v>
      </c>
      <c r="EF348" s="84">
        <f>MODEL_DATA!F345</f>
        <v>0</v>
      </c>
      <c r="EG348" s="84">
        <f>MODEL_DATA!G345</f>
        <v>0</v>
      </c>
      <c r="EH348" s="84">
        <f>MODEL_DATA!H345</f>
        <v>0</v>
      </c>
      <c r="EI348" s="84">
        <f>MODEL_DATA!I345</f>
        <v>0</v>
      </c>
      <c r="EJ348" s="99">
        <f>MODEL_DATA!J345</f>
        <v>0</v>
      </c>
      <c r="EK348" s="84">
        <f>MODEL_DATA!K345</f>
        <v>0</v>
      </c>
      <c r="EL348" s="84">
        <f>MODEL_DATA!L345</f>
        <v>0</v>
      </c>
      <c r="EM348" s="99">
        <f>MODEL_DATA!M345</f>
        <v>0</v>
      </c>
      <c r="EN348" s="84">
        <f>MODEL_DATA!N345</f>
        <v>0</v>
      </c>
      <c r="EO348" s="84">
        <f>MODEL_DATA!O345</f>
        <v>0</v>
      </c>
      <c r="EP348" s="84">
        <f>MODEL_DATA!P345</f>
        <v>0</v>
      </c>
      <c r="EQ348" s="84">
        <f>MODEL_DATA!Q345</f>
        <v>0</v>
      </c>
      <c r="ER348" s="84">
        <f>MODEL_DATA!R345</f>
        <v>0</v>
      </c>
      <c r="ES348" s="84">
        <f>MODEL_DATA!S345</f>
        <v>0</v>
      </c>
      <c r="ET348" s="84">
        <f>MODEL_DATA!T345</f>
        <v>0</v>
      </c>
      <c r="EU348" s="99">
        <f>MODEL_DATA!U345</f>
        <v>0</v>
      </c>
      <c r="EV348" s="84">
        <f>MODEL_DATA!V345</f>
        <v>0</v>
      </c>
    </row>
    <row r="349" spans="122:152" x14ac:dyDescent="0.25">
      <c r="DR349" s="31">
        <f t="shared" si="338"/>
        <v>340</v>
      </c>
      <c r="DS349" s="26">
        <f t="shared" si="342"/>
        <v>340.5</v>
      </c>
      <c r="DT349" s="101">
        <f t="shared" si="335"/>
        <v>0</v>
      </c>
      <c r="DU349" s="101">
        <f t="shared" si="336"/>
        <v>0</v>
      </c>
      <c r="DV349" s="101">
        <f t="shared" si="337"/>
        <v>0</v>
      </c>
      <c r="DW349" s="102">
        <f t="shared" si="339"/>
        <v>0</v>
      </c>
      <c r="DX349" s="144"/>
      <c r="DY349" s="101">
        <f t="shared" si="340"/>
        <v>0</v>
      </c>
      <c r="DZ349" s="101">
        <f t="shared" si="341"/>
        <v>0</v>
      </c>
      <c r="EB349" s="84">
        <f>MODEL_DATA!B346</f>
        <v>340</v>
      </c>
      <c r="EC349" s="84">
        <f>MODEL_DATA!C346</f>
        <v>0</v>
      </c>
      <c r="ED349" s="84">
        <f>MODEL_DATA!D346</f>
        <v>0</v>
      </c>
      <c r="EE349" s="84">
        <f>MODEL_DATA!E346</f>
        <v>0</v>
      </c>
      <c r="EF349" s="84">
        <f>MODEL_DATA!F346</f>
        <v>0</v>
      </c>
      <c r="EG349" s="84">
        <f>MODEL_DATA!G346</f>
        <v>0</v>
      </c>
      <c r="EH349" s="84">
        <f>MODEL_DATA!H346</f>
        <v>0</v>
      </c>
      <c r="EI349" s="84">
        <f>MODEL_DATA!I346</f>
        <v>0</v>
      </c>
      <c r="EJ349" s="99">
        <f>MODEL_DATA!J346</f>
        <v>0</v>
      </c>
      <c r="EK349" s="84">
        <f>MODEL_DATA!K346</f>
        <v>0</v>
      </c>
      <c r="EL349" s="84">
        <f>MODEL_DATA!L346</f>
        <v>0</v>
      </c>
      <c r="EM349" s="99">
        <f>MODEL_DATA!M346</f>
        <v>0</v>
      </c>
      <c r="EN349" s="84">
        <f>MODEL_DATA!N346</f>
        <v>0</v>
      </c>
      <c r="EO349" s="84">
        <f>MODEL_DATA!O346</f>
        <v>0</v>
      </c>
      <c r="EP349" s="84">
        <f>MODEL_DATA!P346</f>
        <v>0</v>
      </c>
      <c r="EQ349" s="84">
        <f>MODEL_DATA!Q346</f>
        <v>0</v>
      </c>
      <c r="ER349" s="84">
        <f>MODEL_DATA!R346</f>
        <v>0</v>
      </c>
      <c r="ES349" s="84">
        <f>MODEL_DATA!S346</f>
        <v>0</v>
      </c>
      <c r="ET349" s="84">
        <f>MODEL_DATA!T346</f>
        <v>0</v>
      </c>
      <c r="EU349" s="99">
        <f>MODEL_DATA!U346</f>
        <v>0</v>
      </c>
      <c r="EV349" s="84">
        <f>MODEL_DATA!V346</f>
        <v>0</v>
      </c>
    </row>
    <row r="350" spans="122:152" x14ac:dyDescent="0.25">
      <c r="DR350" s="31">
        <f t="shared" si="338"/>
        <v>341</v>
      </c>
      <c r="DS350" s="26">
        <f t="shared" si="342"/>
        <v>341.5</v>
      </c>
      <c r="DT350" s="101">
        <f t="shared" si="335"/>
        <v>0</v>
      </c>
      <c r="DU350" s="101">
        <f t="shared" si="336"/>
        <v>0</v>
      </c>
      <c r="DV350" s="101">
        <f t="shared" si="337"/>
        <v>0</v>
      </c>
      <c r="DW350" s="102">
        <f t="shared" si="339"/>
        <v>0</v>
      </c>
      <c r="DX350" s="144"/>
      <c r="DY350" s="101">
        <f t="shared" si="340"/>
        <v>0</v>
      </c>
      <c r="DZ350" s="101">
        <f t="shared" si="341"/>
        <v>0</v>
      </c>
      <c r="EB350" s="84">
        <f>MODEL_DATA!B347</f>
        <v>341</v>
      </c>
      <c r="EC350" s="84">
        <f>MODEL_DATA!C347</f>
        <v>0</v>
      </c>
      <c r="ED350" s="84">
        <f>MODEL_DATA!D347</f>
        <v>0</v>
      </c>
      <c r="EE350" s="84">
        <f>MODEL_DATA!E347</f>
        <v>0</v>
      </c>
      <c r="EF350" s="84">
        <f>MODEL_DATA!F347</f>
        <v>0</v>
      </c>
      <c r="EG350" s="84">
        <f>MODEL_DATA!G347</f>
        <v>0</v>
      </c>
      <c r="EH350" s="84">
        <f>MODEL_DATA!H347</f>
        <v>0</v>
      </c>
      <c r="EI350" s="84">
        <f>MODEL_DATA!I347</f>
        <v>0</v>
      </c>
      <c r="EJ350" s="99">
        <f>MODEL_DATA!J347</f>
        <v>0</v>
      </c>
      <c r="EK350" s="84">
        <f>MODEL_DATA!K347</f>
        <v>0</v>
      </c>
      <c r="EL350" s="84">
        <f>MODEL_DATA!L347</f>
        <v>0</v>
      </c>
      <c r="EM350" s="99">
        <f>MODEL_DATA!M347</f>
        <v>0</v>
      </c>
      <c r="EN350" s="84">
        <f>MODEL_DATA!N347</f>
        <v>0</v>
      </c>
      <c r="EO350" s="84">
        <f>MODEL_DATA!O347</f>
        <v>0</v>
      </c>
      <c r="EP350" s="84">
        <f>MODEL_DATA!P347</f>
        <v>0</v>
      </c>
      <c r="EQ350" s="84">
        <f>MODEL_DATA!Q347</f>
        <v>0</v>
      </c>
      <c r="ER350" s="84">
        <f>MODEL_DATA!R347</f>
        <v>0</v>
      </c>
      <c r="ES350" s="84">
        <f>MODEL_DATA!S347</f>
        <v>0</v>
      </c>
      <c r="ET350" s="84">
        <f>MODEL_DATA!T347</f>
        <v>0</v>
      </c>
      <c r="EU350" s="99">
        <f>MODEL_DATA!U347</f>
        <v>0</v>
      </c>
      <c r="EV350" s="84">
        <f>MODEL_DATA!V347</f>
        <v>0</v>
      </c>
    </row>
    <row r="351" spans="122:152" x14ac:dyDescent="0.25">
      <c r="DR351" s="31">
        <f t="shared" si="338"/>
        <v>342</v>
      </c>
      <c r="DS351" s="26">
        <f t="shared" si="342"/>
        <v>342.5</v>
      </c>
      <c r="DT351" s="101">
        <f t="shared" si="335"/>
        <v>0</v>
      </c>
      <c r="DU351" s="101">
        <f t="shared" si="336"/>
        <v>0</v>
      </c>
      <c r="DV351" s="101">
        <f t="shared" si="337"/>
        <v>0</v>
      </c>
      <c r="DW351" s="102">
        <f t="shared" si="339"/>
        <v>0</v>
      </c>
      <c r="DX351" s="144"/>
      <c r="DY351" s="101">
        <f t="shared" si="340"/>
        <v>0</v>
      </c>
      <c r="DZ351" s="101">
        <f t="shared" si="341"/>
        <v>0</v>
      </c>
      <c r="EB351" s="84">
        <f>MODEL_DATA!B348</f>
        <v>342</v>
      </c>
      <c r="EC351" s="84">
        <f>MODEL_DATA!C348</f>
        <v>0</v>
      </c>
      <c r="ED351" s="84">
        <f>MODEL_DATA!D348</f>
        <v>0</v>
      </c>
      <c r="EE351" s="84">
        <f>MODEL_DATA!E348</f>
        <v>0</v>
      </c>
      <c r="EF351" s="84">
        <f>MODEL_DATA!F348</f>
        <v>0</v>
      </c>
      <c r="EG351" s="84">
        <f>MODEL_DATA!G348</f>
        <v>0</v>
      </c>
      <c r="EH351" s="84">
        <f>MODEL_DATA!H348</f>
        <v>0</v>
      </c>
      <c r="EI351" s="84">
        <f>MODEL_DATA!I348</f>
        <v>0</v>
      </c>
      <c r="EJ351" s="99">
        <f>MODEL_DATA!J348</f>
        <v>0</v>
      </c>
      <c r="EK351" s="84">
        <f>MODEL_DATA!K348</f>
        <v>0</v>
      </c>
      <c r="EL351" s="84">
        <f>MODEL_DATA!L348</f>
        <v>0</v>
      </c>
      <c r="EM351" s="99">
        <f>MODEL_DATA!M348</f>
        <v>0</v>
      </c>
      <c r="EN351" s="84">
        <f>MODEL_DATA!N348</f>
        <v>0</v>
      </c>
      <c r="EO351" s="84">
        <f>MODEL_DATA!O348</f>
        <v>0</v>
      </c>
      <c r="EP351" s="84">
        <f>MODEL_DATA!P348</f>
        <v>0</v>
      </c>
      <c r="EQ351" s="84">
        <f>MODEL_DATA!Q348</f>
        <v>0</v>
      </c>
      <c r="ER351" s="84">
        <f>MODEL_DATA!R348</f>
        <v>0</v>
      </c>
      <c r="ES351" s="84">
        <f>MODEL_DATA!S348</f>
        <v>0</v>
      </c>
      <c r="ET351" s="84">
        <f>MODEL_DATA!T348</f>
        <v>0</v>
      </c>
      <c r="EU351" s="99">
        <f>MODEL_DATA!U348</f>
        <v>0</v>
      </c>
      <c r="EV351" s="84">
        <f>MODEL_DATA!V348</f>
        <v>0</v>
      </c>
    </row>
    <row r="352" spans="122:152" x14ac:dyDescent="0.25">
      <c r="DR352" s="31">
        <f t="shared" si="338"/>
        <v>343</v>
      </c>
      <c r="DS352" s="26">
        <f t="shared" si="342"/>
        <v>343.5</v>
      </c>
      <c r="DT352" s="101">
        <f t="shared" si="335"/>
        <v>0</v>
      </c>
      <c r="DU352" s="101">
        <f t="shared" si="336"/>
        <v>0</v>
      </c>
      <c r="DV352" s="101">
        <f t="shared" si="337"/>
        <v>0</v>
      </c>
      <c r="DW352" s="102">
        <f t="shared" si="339"/>
        <v>0</v>
      </c>
      <c r="DX352" s="144"/>
      <c r="DY352" s="101">
        <f t="shared" si="340"/>
        <v>0</v>
      </c>
      <c r="DZ352" s="101">
        <f t="shared" si="341"/>
        <v>0</v>
      </c>
      <c r="EB352" s="84">
        <f>MODEL_DATA!B349</f>
        <v>343</v>
      </c>
      <c r="EC352" s="84">
        <f>MODEL_DATA!C349</f>
        <v>0</v>
      </c>
      <c r="ED352" s="84">
        <f>MODEL_DATA!D349</f>
        <v>0</v>
      </c>
      <c r="EE352" s="84">
        <f>MODEL_DATA!E349</f>
        <v>0</v>
      </c>
      <c r="EF352" s="84">
        <f>MODEL_DATA!F349</f>
        <v>0</v>
      </c>
      <c r="EG352" s="84">
        <f>MODEL_DATA!G349</f>
        <v>0</v>
      </c>
      <c r="EH352" s="84">
        <f>MODEL_DATA!H349</f>
        <v>0</v>
      </c>
      <c r="EI352" s="84">
        <f>MODEL_DATA!I349</f>
        <v>0</v>
      </c>
      <c r="EJ352" s="99">
        <f>MODEL_DATA!J349</f>
        <v>0</v>
      </c>
      <c r="EK352" s="84">
        <f>MODEL_DATA!K349</f>
        <v>0</v>
      </c>
      <c r="EL352" s="84">
        <f>MODEL_DATA!L349</f>
        <v>0</v>
      </c>
      <c r="EM352" s="99">
        <f>MODEL_DATA!M349</f>
        <v>0</v>
      </c>
      <c r="EN352" s="84">
        <f>MODEL_DATA!N349</f>
        <v>0</v>
      </c>
      <c r="EO352" s="84">
        <f>MODEL_DATA!O349</f>
        <v>0</v>
      </c>
      <c r="EP352" s="84">
        <f>MODEL_DATA!P349</f>
        <v>0</v>
      </c>
      <c r="EQ352" s="84">
        <f>MODEL_DATA!Q349</f>
        <v>0</v>
      </c>
      <c r="ER352" s="84">
        <f>MODEL_DATA!R349</f>
        <v>0</v>
      </c>
      <c r="ES352" s="84">
        <f>MODEL_DATA!S349</f>
        <v>0</v>
      </c>
      <c r="ET352" s="84">
        <f>MODEL_DATA!T349</f>
        <v>0</v>
      </c>
      <c r="EU352" s="99">
        <f>MODEL_DATA!U349</f>
        <v>0</v>
      </c>
      <c r="EV352" s="84">
        <f>MODEL_DATA!V349</f>
        <v>0</v>
      </c>
    </row>
    <row r="353" spans="122:152" x14ac:dyDescent="0.25">
      <c r="DR353" s="31">
        <f t="shared" si="338"/>
        <v>344</v>
      </c>
      <c r="DS353" s="26">
        <f t="shared" si="342"/>
        <v>344.5</v>
      </c>
      <c r="DT353" s="101">
        <f t="shared" si="335"/>
        <v>0</v>
      </c>
      <c r="DU353" s="101">
        <f t="shared" si="336"/>
        <v>0</v>
      </c>
      <c r="DV353" s="101">
        <f t="shared" si="337"/>
        <v>0</v>
      </c>
      <c r="DW353" s="102">
        <f t="shared" si="339"/>
        <v>0</v>
      </c>
      <c r="DX353" s="144"/>
      <c r="DY353" s="101">
        <f t="shared" si="340"/>
        <v>0</v>
      </c>
      <c r="DZ353" s="101">
        <f t="shared" si="341"/>
        <v>0</v>
      </c>
      <c r="EB353" s="84">
        <f>MODEL_DATA!B350</f>
        <v>344</v>
      </c>
      <c r="EC353" s="84">
        <f>MODEL_DATA!C350</f>
        <v>0</v>
      </c>
      <c r="ED353" s="84">
        <f>MODEL_DATA!D350</f>
        <v>0</v>
      </c>
      <c r="EE353" s="84">
        <f>MODEL_DATA!E350</f>
        <v>0</v>
      </c>
      <c r="EF353" s="84">
        <f>MODEL_DATA!F350</f>
        <v>0</v>
      </c>
      <c r="EG353" s="84">
        <f>MODEL_DATA!G350</f>
        <v>0</v>
      </c>
      <c r="EH353" s="84">
        <f>MODEL_DATA!H350</f>
        <v>0</v>
      </c>
      <c r="EI353" s="84">
        <f>MODEL_DATA!I350</f>
        <v>0</v>
      </c>
      <c r="EJ353" s="99">
        <f>MODEL_DATA!J350</f>
        <v>0</v>
      </c>
      <c r="EK353" s="84">
        <f>MODEL_DATA!K350</f>
        <v>0</v>
      </c>
      <c r="EL353" s="84">
        <f>MODEL_DATA!L350</f>
        <v>0</v>
      </c>
      <c r="EM353" s="99">
        <f>MODEL_DATA!M350</f>
        <v>0</v>
      </c>
      <c r="EN353" s="84">
        <f>MODEL_DATA!N350</f>
        <v>0</v>
      </c>
      <c r="EO353" s="84">
        <f>MODEL_DATA!O350</f>
        <v>0</v>
      </c>
      <c r="EP353" s="84">
        <f>MODEL_DATA!P350</f>
        <v>0</v>
      </c>
      <c r="EQ353" s="84">
        <f>MODEL_DATA!Q350</f>
        <v>0</v>
      </c>
      <c r="ER353" s="84">
        <f>MODEL_DATA!R350</f>
        <v>0</v>
      </c>
      <c r="ES353" s="84">
        <f>MODEL_DATA!S350</f>
        <v>0</v>
      </c>
      <c r="ET353" s="84">
        <f>MODEL_DATA!T350</f>
        <v>0</v>
      </c>
      <c r="EU353" s="99">
        <f>MODEL_DATA!U350</f>
        <v>0</v>
      </c>
      <c r="EV353" s="84">
        <f>MODEL_DATA!V350</f>
        <v>0</v>
      </c>
    </row>
    <row r="354" spans="122:152" x14ac:dyDescent="0.25">
      <c r="DR354" s="31">
        <f t="shared" si="338"/>
        <v>345</v>
      </c>
      <c r="DS354" s="26">
        <f t="shared" si="342"/>
        <v>345.5</v>
      </c>
      <c r="DT354" s="101">
        <f t="shared" si="335"/>
        <v>0</v>
      </c>
      <c r="DU354" s="101">
        <f t="shared" si="336"/>
        <v>0</v>
      </c>
      <c r="DV354" s="101">
        <f t="shared" si="337"/>
        <v>0</v>
      </c>
      <c r="DW354" s="102">
        <f t="shared" si="339"/>
        <v>0</v>
      </c>
      <c r="DX354" s="144"/>
      <c r="DY354" s="101">
        <f t="shared" si="340"/>
        <v>0</v>
      </c>
      <c r="DZ354" s="101">
        <f t="shared" si="341"/>
        <v>0</v>
      </c>
      <c r="EB354" s="84">
        <f>MODEL_DATA!B351</f>
        <v>345</v>
      </c>
      <c r="EC354" s="84">
        <f>MODEL_DATA!C351</f>
        <v>0</v>
      </c>
      <c r="ED354" s="84">
        <f>MODEL_DATA!D351</f>
        <v>0</v>
      </c>
      <c r="EE354" s="84">
        <f>MODEL_DATA!E351</f>
        <v>0</v>
      </c>
      <c r="EF354" s="84">
        <f>MODEL_DATA!F351</f>
        <v>0</v>
      </c>
      <c r="EG354" s="84">
        <f>MODEL_DATA!G351</f>
        <v>0</v>
      </c>
      <c r="EH354" s="84">
        <f>MODEL_DATA!H351</f>
        <v>0</v>
      </c>
      <c r="EI354" s="84">
        <f>MODEL_DATA!I351</f>
        <v>0</v>
      </c>
      <c r="EJ354" s="99">
        <f>MODEL_DATA!J351</f>
        <v>0</v>
      </c>
      <c r="EK354" s="84">
        <f>MODEL_DATA!K351</f>
        <v>0</v>
      </c>
      <c r="EL354" s="84">
        <f>MODEL_DATA!L351</f>
        <v>0</v>
      </c>
      <c r="EM354" s="99">
        <f>MODEL_DATA!M351</f>
        <v>0</v>
      </c>
      <c r="EN354" s="84">
        <f>MODEL_DATA!N351</f>
        <v>0</v>
      </c>
      <c r="EO354" s="84">
        <f>MODEL_DATA!O351</f>
        <v>0</v>
      </c>
      <c r="EP354" s="84">
        <f>MODEL_DATA!P351</f>
        <v>0</v>
      </c>
      <c r="EQ354" s="84">
        <f>MODEL_DATA!Q351</f>
        <v>0</v>
      </c>
      <c r="ER354" s="84">
        <f>MODEL_DATA!R351</f>
        <v>0</v>
      </c>
      <c r="ES354" s="84">
        <f>MODEL_DATA!S351</f>
        <v>0</v>
      </c>
      <c r="ET354" s="84">
        <f>MODEL_DATA!T351</f>
        <v>0</v>
      </c>
      <c r="EU354" s="99">
        <f>MODEL_DATA!U351</f>
        <v>0</v>
      </c>
      <c r="EV354" s="84">
        <f>MODEL_DATA!V351</f>
        <v>0</v>
      </c>
    </row>
    <row r="355" spans="122:152" x14ac:dyDescent="0.25">
      <c r="DR355" s="31">
        <f t="shared" si="338"/>
        <v>346</v>
      </c>
      <c r="DS355" s="26">
        <f t="shared" si="342"/>
        <v>346.5</v>
      </c>
      <c r="DT355" s="101">
        <f t="shared" si="335"/>
        <v>0</v>
      </c>
      <c r="DU355" s="101">
        <f t="shared" si="336"/>
        <v>0</v>
      </c>
      <c r="DV355" s="101">
        <f t="shared" si="337"/>
        <v>0</v>
      </c>
      <c r="DW355" s="102">
        <f t="shared" si="339"/>
        <v>0</v>
      </c>
      <c r="DX355" s="144"/>
      <c r="DY355" s="101">
        <f t="shared" si="340"/>
        <v>0</v>
      </c>
      <c r="DZ355" s="101">
        <f t="shared" si="341"/>
        <v>0</v>
      </c>
      <c r="EB355" s="84">
        <f>MODEL_DATA!B352</f>
        <v>346</v>
      </c>
      <c r="EC355" s="84">
        <f>MODEL_DATA!C352</f>
        <v>0</v>
      </c>
      <c r="ED355" s="84">
        <f>MODEL_DATA!D352</f>
        <v>0</v>
      </c>
      <c r="EE355" s="84">
        <f>MODEL_DATA!E352</f>
        <v>0</v>
      </c>
      <c r="EF355" s="84">
        <f>MODEL_DATA!F352</f>
        <v>0</v>
      </c>
      <c r="EG355" s="84">
        <f>MODEL_DATA!G352</f>
        <v>0</v>
      </c>
      <c r="EH355" s="84">
        <f>MODEL_DATA!H352</f>
        <v>0</v>
      </c>
      <c r="EI355" s="84">
        <f>MODEL_DATA!I352</f>
        <v>0</v>
      </c>
      <c r="EJ355" s="99">
        <f>MODEL_DATA!J352</f>
        <v>0</v>
      </c>
      <c r="EK355" s="84">
        <f>MODEL_DATA!K352</f>
        <v>0</v>
      </c>
      <c r="EL355" s="84">
        <f>MODEL_DATA!L352</f>
        <v>0</v>
      </c>
      <c r="EM355" s="99">
        <f>MODEL_DATA!M352</f>
        <v>0</v>
      </c>
      <c r="EN355" s="84">
        <f>MODEL_DATA!N352</f>
        <v>0</v>
      </c>
      <c r="EO355" s="84">
        <f>MODEL_DATA!O352</f>
        <v>0</v>
      </c>
      <c r="EP355" s="84">
        <f>MODEL_DATA!P352</f>
        <v>0</v>
      </c>
      <c r="EQ355" s="84">
        <f>MODEL_DATA!Q352</f>
        <v>0</v>
      </c>
      <c r="ER355" s="84">
        <f>MODEL_DATA!R352</f>
        <v>0</v>
      </c>
      <c r="ES355" s="84">
        <f>MODEL_DATA!S352</f>
        <v>0</v>
      </c>
      <c r="ET355" s="84">
        <f>MODEL_DATA!T352</f>
        <v>0</v>
      </c>
      <c r="EU355" s="99">
        <f>MODEL_DATA!U352</f>
        <v>0</v>
      </c>
      <c r="EV355" s="84">
        <f>MODEL_DATA!V352</f>
        <v>0</v>
      </c>
    </row>
    <row r="356" spans="122:152" x14ac:dyDescent="0.25">
      <c r="DR356" s="31">
        <f t="shared" si="338"/>
        <v>347</v>
      </c>
      <c r="DS356" s="26">
        <f t="shared" si="342"/>
        <v>347.5</v>
      </c>
      <c r="DT356" s="101">
        <f t="shared" si="335"/>
        <v>0</v>
      </c>
      <c r="DU356" s="101">
        <f t="shared" si="336"/>
        <v>0</v>
      </c>
      <c r="DV356" s="101">
        <f t="shared" si="337"/>
        <v>0</v>
      </c>
      <c r="DW356" s="102">
        <f t="shared" si="339"/>
        <v>0</v>
      </c>
      <c r="DX356" s="144"/>
      <c r="DY356" s="101">
        <f t="shared" si="340"/>
        <v>0</v>
      </c>
      <c r="DZ356" s="101">
        <f t="shared" si="341"/>
        <v>0</v>
      </c>
      <c r="EB356" s="84">
        <f>MODEL_DATA!B353</f>
        <v>347</v>
      </c>
      <c r="EC356" s="84">
        <f>MODEL_DATA!C353</f>
        <v>0</v>
      </c>
      <c r="ED356" s="84">
        <f>MODEL_DATA!D353</f>
        <v>0</v>
      </c>
      <c r="EE356" s="84">
        <f>MODEL_DATA!E353</f>
        <v>0</v>
      </c>
      <c r="EF356" s="84">
        <f>MODEL_DATA!F353</f>
        <v>0</v>
      </c>
      <c r="EG356" s="84">
        <f>MODEL_DATA!G353</f>
        <v>0</v>
      </c>
      <c r="EH356" s="84">
        <f>MODEL_DATA!H353</f>
        <v>0</v>
      </c>
      <c r="EI356" s="84">
        <f>MODEL_DATA!I353</f>
        <v>0</v>
      </c>
      <c r="EJ356" s="99">
        <f>MODEL_DATA!J353</f>
        <v>0</v>
      </c>
      <c r="EK356" s="84">
        <f>MODEL_DATA!K353</f>
        <v>0</v>
      </c>
      <c r="EL356" s="84">
        <f>MODEL_DATA!L353</f>
        <v>0</v>
      </c>
      <c r="EM356" s="99">
        <f>MODEL_DATA!M353</f>
        <v>0</v>
      </c>
      <c r="EN356" s="84">
        <f>MODEL_DATA!N353</f>
        <v>0</v>
      </c>
      <c r="EO356" s="84">
        <f>MODEL_DATA!O353</f>
        <v>0</v>
      </c>
      <c r="EP356" s="84">
        <f>MODEL_DATA!P353</f>
        <v>0</v>
      </c>
      <c r="EQ356" s="84">
        <f>MODEL_DATA!Q353</f>
        <v>0</v>
      </c>
      <c r="ER356" s="84">
        <f>MODEL_DATA!R353</f>
        <v>0</v>
      </c>
      <c r="ES356" s="84">
        <f>MODEL_DATA!S353</f>
        <v>0</v>
      </c>
      <c r="ET356" s="84">
        <f>MODEL_DATA!T353</f>
        <v>0</v>
      </c>
      <c r="EU356" s="99">
        <f>MODEL_DATA!U353</f>
        <v>0</v>
      </c>
      <c r="EV356" s="84">
        <f>MODEL_DATA!V353</f>
        <v>0</v>
      </c>
    </row>
    <row r="357" spans="122:152" x14ac:dyDescent="0.25">
      <c r="DR357" s="31">
        <f t="shared" si="338"/>
        <v>348</v>
      </c>
      <c r="DS357" s="26">
        <f t="shared" si="342"/>
        <v>348.5</v>
      </c>
      <c r="DT357" s="101">
        <f t="shared" si="335"/>
        <v>0</v>
      </c>
      <c r="DU357" s="101">
        <f t="shared" si="336"/>
        <v>0</v>
      </c>
      <c r="DV357" s="101">
        <f t="shared" si="337"/>
        <v>0</v>
      </c>
      <c r="DW357" s="102">
        <f t="shared" si="339"/>
        <v>0</v>
      </c>
      <c r="DX357" s="144"/>
      <c r="DY357" s="101">
        <f t="shared" si="340"/>
        <v>0</v>
      </c>
      <c r="DZ357" s="101">
        <f t="shared" si="341"/>
        <v>0</v>
      </c>
      <c r="EB357" s="84">
        <f>MODEL_DATA!B354</f>
        <v>348</v>
      </c>
      <c r="EC357" s="84">
        <f>MODEL_DATA!C354</f>
        <v>0</v>
      </c>
      <c r="ED357" s="84">
        <f>MODEL_DATA!D354</f>
        <v>0</v>
      </c>
      <c r="EE357" s="84">
        <f>MODEL_DATA!E354</f>
        <v>0</v>
      </c>
      <c r="EF357" s="84">
        <f>MODEL_DATA!F354</f>
        <v>0</v>
      </c>
      <c r="EG357" s="84">
        <f>MODEL_DATA!G354</f>
        <v>0</v>
      </c>
      <c r="EH357" s="84">
        <f>MODEL_DATA!H354</f>
        <v>0</v>
      </c>
      <c r="EI357" s="84">
        <f>MODEL_DATA!I354</f>
        <v>0</v>
      </c>
      <c r="EJ357" s="99">
        <f>MODEL_DATA!J354</f>
        <v>0</v>
      </c>
      <c r="EK357" s="84">
        <f>MODEL_DATA!K354</f>
        <v>0</v>
      </c>
      <c r="EL357" s="84">
        <f>MODEL_DATA!L354</f>
        <v>0</v>
      </c>
      <c r="EM357" s="99">
        <f>MODEL_DATA!M354</f>
        <v>0</v>
      </c>
      <c r="EN357" s="84">
        <f>MODEL_DATA!N354</f>
        <v>0</v>
      </c>
      <c r="EO357" s="84">
        <f>MODEL_DATA!O354</f>
        <v>0</v>
      </c>
      <c r="EP357" s="84">
        <f>MODEL_DATA!P354</f>
        <v>0</v>
      </c>
      <c r="EQ357" s="84">
        <f>MODEL_DATA!Q354</f>
        <v>0</v>
      </c>
      <c r="ER357" s="84">
        <f>MODEL_DATA!R354</f>
        <v>0</v>
      </c>
      <c r="ES357" s="84">
        <f>MODEL_DATA!S354</f>
        <v>0</v>
      </c>
      <c r="ET357" s="84">
        <f>MODEL_DATA!T354</f>
        <v>0</v>
      </c>
      <c r="EU357" s="99">
        <f>MODEL_DATA!U354</f>
        <v>0</v>
      </c>
      <c r="EV357" s="84">
        <f>MODEL_DATA!V354</f>
        <v>0</v>
      </c>
    </row>
    <row r="358" spans="122:152" x14ac:dyDescent="0.25">
      <c r="DR358" s="31">
        <f t="shared" si="338"/>
        <v>349</v>
      </c>
      <c r="DS358" s="26">
        <f t="shared" si="342"/>
        <v>349.5</v>
      </c>
      <c r="DT358" s="101">
        <f t="shared" si="335"/>
        <v>0</v>
      </c>
      <c r="DU358" s="101">
        <f t="shared" si="336"/>
        <v>0</v>
      </c>
      <c r="DV358" s="101">
        <f t="shared" si="337"/>
        <v>0</v>
      </c>
      <c r="DW358" s="102">
        <f t="shared" si="339"/>
        <v>0</v>
      </c>
      <c r="DX358" s="144"/>
      <c r="DY358" s="101">
        <f t="shared" si="340"/>
        <v>0</v>
      </c>
      <c r="DZ358" s="101">
        <f t="shared" si="341"/>
        <v>0</v>
      </c>
      <c r="EB358" s="84">
        <f>MODEL_DATA!B355</f>
        <v>349</v>
      </c>
      <c r="EC358" s="84">
        <f>MODEL_DATA!C355</f>
        <v>0</v>
      </c>
      <c r="ED358" s="84">
        <f>MODEL_DATA!D355</f>
        <v>0</v>
      </c>
      <c r="EE358" s="84">
        <f>MODEL_DATA!E355</f>
        <v>0</v>
      </c>
      <c r="EF358" s="84">
        <f>MODEL_DATA!F355</f>
        <v>0</v>
      </c>
      <c r="EG358" s="84">
        <f>MODEL_DATA!G355</f>
        <v>0</v>
      </c>
      <c r="EH358" s="84">
        <f>MODEL_DATA!H355</f>
        <v>0</v>
      </c>
      <c r="EI358" s="84">
        <f>MODEL_DATA!I355</f>
        <v>0</v>
      </c>
      <c r="EJ358" s="99">
        <f>MODEL_DATA!J355</f>
        <v>0</v>
      </c>
      <c r="EK358" s="84">
        <f>MODEL_DATA!K355</f>
        <v>0</v>
      </c>
      <c r="EL358" s="84">
        <f>MODEL_DATA!L355</f>
        <v>0</v>
      </c>
      <c r="EM358" s="99">
        <f>MODEL_DATA!M355</f>
        <v>0</v>
      </c>
      <c r="EN358" s="84">
        <f>MODEL_DATA!N355</f>
        <v>0</v>
      </c>
      <c r="EO358" s="84">
        <f>MODEL_DATA!O355</f>
        <v>0</v>
      </c>
      <c r="EP358" s="84">
        <f>MODEL_DATA!P355</f>
        <v>0</v>
      </c>
      <c r="EQ358" s="84">
        <f>MODEL_DATA!Q355</f>
        <v>0</v>
      </c>
      <c r="ER358" s="84">
        <f>MODEL_DATA!R355</f>
        <v>0</v>
      </c>
      <c r="ES358" s="84">
        <f>MODEL_DATA!S355</f>
        <v>0</v>
      </c>
      <c r="ET358" s="84">
        <f>MODEL_DATA!T355</f>
        <v>0</v>
      </c>
      <c r="EU358" s="99">
        <f>MODEL_DATA!U355</f>
        <v>0</v>
      </c>
      <c r="EV358" s="84">
        <f>MODEL_DATA!V355</f>
        <v>0</v>
      </c>
    </row>
    <row r="359" spans="122:152" x14ac:dyDescent="0.25">
      <c r="DR359" s="31">
        <f t="shared" si="338"/>
        <v>350</v>
      </c>
      <c r="DS359" s="26">
        <f t="shared" si="342"/>
        <v>350.5</v>
      </c>
      <c r="DT359" s="101">
        <f t="shared" si="335"/>
        <v>0</v>
      </c>
      <c r="DU359" s="101">
        <f t="shared" si="336"/>
        <v>0</v>
      </c>
      <c r="DV359" s="101">
        <f t="shared" si="337"/>
        <v>0</v>
      </c>
      <c r="DW359" s="102">
        <f t="shared" si="339"/>
        <v>0</v>
      </c>
      <c r="DX359" s="144"/>
      <c r="DY359" s="101">
        <f t="shared" si="340"/>
        <v>0</v>
      </c>
      <c r="DZ359" s="101">
        <f t="shared" si="341"/>
        <v>0</v>
      </c>
      <c r="EB359" s="84">
        <f>MODEL_DATA!B356</f>
        <v>350</v>
      </c>
      <c r="EC359" s="84">
        <f>MODEL_DATA!C356</f>
        <v>0</v>
      </c>
      <c r="ED359" s="84">
        <f>MODEL_DATA!D356</f>
        <v>0</v>
      </c>
      <c r="EE359" s="84">
        <f>MODEL_DATA!E356</f>
        <v>0</v>
      </c>
      <c r="EF359" s="84">
        <f>MODEL_DATA!F356</f>
        <v>0</v>
      </c>
      <c r="EG359" s="84">
        <f>MODEL_DATA!G356</f>
        <v>0</v>
      </c>
      <c r="EH359" s="84">
        <f>MODEL_DATA!H356</f>
        <v>0</v>
      </c>
      <c r="EI359" s="84">
        <f>MODEL_DATA!I356</f>
        <v>0</v>
      </c>
      <c r="EJ359" s="99">
        <f>MODEL_DATA!J356</f>
        <v>0</v>
      </c>
      <c r="EK359" s="84">
        <f>MODEL_DATA!K356</f>
        <v>0</v>
      </c>
      <c r="EL359" s="84">
        <f>MODEL_DATA!L356</f>
        <v>0</v>
      </c>
      <c r="EM359" s="99">
        <f>MODEL_DATA!M356</f>
        <v>0</v>
      </c>
      <c r="EN359" s="84">
        <f>MODEL_DATA!N356</f>
        <v>0</v>
      </c>
      <c r="EO359" s="84">
        <f>MODEL_DATA!O356</f>
        <v>0</v>
      </c>
      <c r="EP359" s="84">
        <f>MODEL_DATA!P356</f>
        <v>0</v>
      </c>
      <c r="EQ359" s="84">
        <f>MODEL_DATA!Q356</f>
        <v>0</v>
      </c>
      <c r="ER359" s="84">
        <f>MODEL_DATA!R356</f>
        <v>0</v>
      </c>
      <c r="ES359" s="84">
        <f>MODEL_DATA!S356</f>
        <v>0</v>
      </c>
      <c r="ET359" s="84">
        <f>MODEL_DATA!T356</f>
        <v>0</v>
      </c>
      <c r="EU359" s="99">
        <f>MODEL_DATA!U356</f>
        <v>0</v>
      </c>
      <c r="EV359" s="84">
        <f>MODEL_DATA!V356</f>
        <v>0</v>
      </c>
    </row>
    <row r="360" spans="122:152" x14ac:dyDescent="0.25">
      <c r="DR360" s="31">
        <f t="shared" si="338"/>
        <v>351</v>
      </c>
      <c r="DS360" s="26">
        <f t="shared" si="342"/>
        <v>351.5</v>
      </c>
      <c r="DT360" s="101">
        <f t="shared" si="335"/>
        <v>0</v>
      </c>
      <c r="DU360" s="101">
        <f t="shared" si="336"/>
        <v>0</v>
      </c>
      <c r="DV360" s="101">
        <f t="shared" si="337"/>
        <v>0</v>
      </c>
      <c r="DW360" s="102">
        <f t="shared" si="339"/>
        <v>0</v>
      </c>
      <c r="DX360" s="144"/>
      <c r="DY360" s="101">
        <f t="shared" si="340"/>
        <v>0</v>
      </c>
      <c r="DZ360" s="101">
        <f t="shared" si="341"/>
        <v>0</v>
      </c>
      <c r="EB360" s="84">
        <f>MODEL_DATA!B357</f>
        <v>351</v>
      </c>
      <c r="EC360" s="84">
        <f>MODEL_DATA!C357</f>
        <v>0</v>
      </c>
      <c r="ED360" s="84">
        <f>MODEL_DATA!D357</f>
        <v>0</v>
      </c>
      <c r="EE360" s="84">
        <f>MODEL_DATA!E357</f>
        <v>0</v>
      </c>
      <c r="EF360" s="84">
        <f>MODEL_DATA!F357</f>
        <v>0</v>
      </c>
      <c r="EG360" s="84">
        <f>MODEL_DATA!G357</f>
        <v>0</v>
      </c>
      <c r="EH360" s="84">
        <f>MODEL_DATA!H357</f>
        <v>0</v>
      </c>
      <c r="EI360" s="84">
        <f>MODEL_DATA!I357</f>
        <v>0</v>
      </c>
      <c r="EJ360" s="99">
        <f>MODEL_DATA!J357</f>
        <v>0</v>
      </c>
      <c r="EK360" s="84">
        <f>MODEL_DATA!K357</f>
        <v>0</v>
      </c>
      <c r="EL360" s="84">
        <f>MODEL_DATA!L357</f>
        <v>0</v>
      </c>
      <c r="EM360" s="99">
        <f>MODEL_DATA!M357</f>
        <v>0</v>
      </c>
      <c r="EN360" s="84">
        <f>MODEL_DATA!N357</f>
        <v>0</v>
      </c>
      <c r="EO360" s="84">
        <f>MODEL_DATA!O357</f>
        <v>0</v>
      </c>
      <c r="EP360" s="84">
        <f>MODEL_DATA!P357</f>
        <v>0</v>
      </c>
      <c r="EQ360" s="84">
        <f>MODEL_DATA!Q357</f>
        <v>0</v>
      </c>
      <c r="ER360" s="84">
        <f>MODEL_DATA!R357</f>
        <v>0</v>
      </c>
      <c r="ES360" s="84">
        <f>MODEL_DATA!S357</f>
        <v>0</v>
      </c>
      <c r="ET360" s="84">
        <f>MODEL_DATA!T357</f>
        <v>0</v>
      </c>
      <c r="EU360" s="99">
        <f>MODEL_DATA!U357</f>
        <v>0</v>
      </c>
      <c r="EV360" s="84">
        <f>MODEL_DATA!V357</f>
        <v>0</v>
      </c>
    </row>
    <row r="361" spans="122:152" x14ac:dyDescent="0.25">
      <c r="DR361" s="31">
        <f t="shared" si="338"/>
        <v>352</v>
      </c>
      <c r="DS361" s="26">
        <f t="shared" si="342"/>
        <v>352.5</v>
      </c>
      <c r="DT361" s="101">
        <f t="shared" si="335"/>
        <v>0</v>
      </c>
      <c r="DU361" s="101">
        <f t="shared" si="336"/>
        <v>0</v>
      </c>
      <c r="DV361" s="101">
        <f t="shared" si="337"/>
        <v>0</v>
      </c>
      <c r="DW361" s="102">
        <f t="shared" si="339"/>
        <v>0</v>
      </c>
      <c r="DX361" s="144"/>
      <c r="DY361" s="101">
        <f t="shared" si="340"/>
        <v>0</v>
      </c>
      <c r="DZ361" s="101">
        <f t="shared" si="341"/>
        <v>0</v>
      </c>
      <c r="EB361" s="84">
        <f>MODEL_DATA!B358</f>
        <v>352</v>
      </c>
      <c r="EC361" s="84">
        <f>MODEL_DATA!C358</f>
        <v>0</v>
      </c>
      <c r="ED361" s="84">
        <f>MODEL_DATA!D358</f>
        <v>0</v>
      </c>
      <c r="EE361" s="84">
        <f>MODEL_DATA!E358</f>
        <v>0</v>
      </c>
      <c r="EF361" s="84">
        <f>MODEL_DATA!F358</f>
        <v>0</v>
      </c>
      <c r="EG361" s="84">
        <f>MODEL_DATA!G358</f>
        <v>0</v>
      </c>
      <c r="EH361" s="84">
        <f>MODEL_DATA!H358</f>
        <v>0</v>
      </c>
      <c r="EI361" s="84">
        <f>MODEL_DATA!I358</f>
        <v>0</v>
      </c>
      <c r="EJ361" s="99">
        <f>MODEL_DATA!J358</f>
        <v>0</v>
      </c>
      <c r="EK361" s="84">
        <f>MODEL_DATA!K358</f>
        <v>0</v>
      </c>
      <c r="EL361" s="84">
        <f>MODEL_DATA!L358</f>
        <v>0</v>
      </c>
      <c r="EM361" s="99">
        <f>MODEL_DATA!M358</f>
        <v>0</v>
      </c>
      <c r="EN361" s="84">
        <f>MODEL_DATA!N358</f>
        <v>0</v>
      </c>
      <c r="EO361" s="84">
        <f>MODEL_DATA!O358</f>
        <v>0</v>
      </c>
      <c r="EP361" s="84">
        <f>MODEL_DATA!P358</f>
        <v>0</v>
      </c>
      <c r="EQ361" s="84">
        <f>MODEL_DATA!Q358</f>
        <v>0</v>
      </c>
      <c r="ER361" s="84">
        <f>MODEL_DATA!R358</f>
        <v>0</v>
      </c>
      <c r="ES361" s="84">
        <f>MODEL_DATA!S358</f>
        <v>0</v>
      </c>
      <c r="ET361" s="84">
        <f>MODEL_DATA!T358</f>
        <v>0</v>
      </c>
      <c r="EU361" s="99">
        <f>MODEL_DATA!U358</f>
        <v>0</v>
      </c>
      <c r="EV361" s="84">
        <f>MODEL_DATA!V358</f>
        <v>0</v>
      </c>
    </row>
    <row r="362" spans="122:152" x14ac:dyDescent="0.25">
      <c r="DR362" s="31">
        <f t="shared" si="338"/>
        <v>353</v>
      </c>
      <c r="DS362" s="26">
        <f t="shared" si="342"/>
        <v>353.5</v>
      </c>
      <c r="DT362" s="101">
        <f t="shared" si="335"/>
        <v>0</v>
      </c>
      <c r="DU362" s="101">
        <f t="shared" si="336"/>
        <v>0</v>
      </c>
      <c r="DV362" s="101">
        <f t="shared" si="337"/>
        <v>0</v>
      </c>
      <c r="DW362" s="102">
        <f t="shared" si="339"/>
        <v>0</v>
      </c>
      <c r="DX362" s="144"/>
      <c r="DY362" s="101">
        <f t="shared" si="340"/>
        <v>0</v>
      </c>
      <c r="DZ362" s="101">
        <f t="shared" si="341"/>
        <v>0</v>
      </c>
      <c r="EB362" s="84">
        <f>MODEL_DATA!B359</f>
        <v>353</v>
      </c>
      <c r="EC362" s="84">
        <f>MODEL_DATA!C359</f>
        <v>0</v>
      </c>
      <c r="ED362" s="84">
        <f>MODEL_DATA!D359</f>
        <v>0</v>
      </c>
      <c r="EE362" s="84">
        <f>MODEL_DATA!E359</f>
        <v>0</v>
      </c>
      <c r="EF362" s="84">
        <f>MODEL_DATA!F359</f>
        <v>0</v>
      </c>
      <c r="EG362" s="84">
        <f>MODEL_DATA!G359</f>
        <v>0</v>
      </c>
      <c r="EH362" s="84">
        <f>MODEL_DATA!H359</f>
        <v>0</v>
      </c>
      <c r="EI362" s="84">
        <f>MODEL_DATA!I359</f>
        <v>0</v>
      </c>
      <c r="EJ362" s="99">
        <f>MODEL_DATA!J359</f>
        <v>0</v>
      </c>
      <c r="EK362" s="84">
        <f>MODEL_DATA!K359</f>
        <v>0</v>
      </c>
      <c r="EL362" s="84">
        <f>MODEL_DATA!L359</f>
        <v>0</v>
      </c>
      <c r="EM362" s="99">
        <f>MODEL_DATA!M359</f>
        <v>0</v>
      </c>
      <c r="EN362" s="84">
        <f>MODEL_DATA!N359</f>
        <v>0</v>
      </c>
      <c r="EO362" s="84">
        <f>MODEL_DATA!O359</f>
        <v>0</v>
      </c>
      <c r="EP362" s="84">
        <f>MODEL_DATA!P359</f>
        <v>0</v>
      </c>
      <c r="EQ362" s="84">
        <f>MODEL_DATA!Q359</f>
        <v>0</v>
      </c>
      <c r="ER362" s="84">
        <f>MODEL_DATA!R359</f>
        <v>0</v>
      </c>
      <c r="ES362" s="84">
        <f>MODEL_DATA!S359</f>
        <v>0</v>
      </c>
      <c r="ET362" s="84">
        <f>MODEL_DATA!T359</f>
        <v>0</v>
      </c>
      <c r="EU362" s="99">
        <f>MODEL_DATA!U359</f>
        <v>0</v>
      </c>
      <c r="EV362" s="84">
        <f>MODEL_DATA!V359</f>
        <v>0</v>
      </c>
    </row>
    <row r="363" spans="122:152" x14ac:dyDescent="0.25">
      <c r="DR363" s="31">
        <f t="shared" si="338"/>
        <v>354</v>
      </c>
      <c r="DS363" s="26">
        <f t="shared" si="342"/>
        <v>354.5</v>
      </c>
      <c r="DT363" s="101">
        <f t="shared" si="335"/>
        <v>0</v>
      </c>
      <c r="DU363" s="101">
        <f t="shared" si="336"/>
        <v>0</v>
      </c>
      <c r="DV363" s="101">
        <f t="shared" si="337"/>
        <v>0</v>
      </c>
      <c r="DW363" s="102">
        <f t="shared" si="339"/>
        <v>0</v>
      </c>
      <c r="DX363" s="144"/>
      <c r="DY363" s="101">
        <f t="shared" si="340"/>
        <v>0</v>
      </c>
      <c r="DZ363" s="101">
        <f t="shared" si="341"/>
        <v>0</v>
      </c>
      <c r="EB363" s="84">
        <f>MODEL_DATA!B360</f>
        <v>354</v>
      </c>
      <c r="EC363" s="84">
        <f>MODEL_DATA!C360</f>
        <v>0</v>
      </c>
      <c r="ED363" s="84">
        <f>MODEL_DATA!D360</f>
        <v>0</v>
      </c>
      <c r="EE363" s="84">
        <f>MODEL_DATA!E360</f>
        <v>0</v>
      </c>
      <c r="EF363" s="84">
        <f>MODEL_DATA!F360</f>
        <v>0</v>
      </c>
      <c r="EG363" s="84">
        <f>MODEL_DATA!G360</f>
        <v>0</v>
      </c>
      <c r="EH363" s="84">
        <f>MODEL_DATA!H360</f>
        <v>0</v>
      </c>
      <c r="EI363" s="84">
        <f>MODEL_DATA!I360</f>
        <v>0</v>
      </c>
      <c r="EJ363" s="99">
        <f>MODEL_DATA!J360</f>
        <v>0</v>
      </c>
      <c r="EK363" s="84">
        <f>MODEL_DATA!K360</f>
        <v>0</v>
      </c>
      <c r="EL363" s="84">
        <f>MODEL_DATA!L360</f>
        <v>0</v>
      </c>
      <c r="EM363" s="99">
        <f>MODEL_DATA!M360</f>
        <v>0</v>
      </c>
      <c r="EN363" s="84">
        <f>MODEL_DATA!N360</f>
        <v>0</v>
      </c>
      <c r="EO363" s="84">
        <f>MODEL_DATA!O360</f>
        <v>0</v>
      </c>
      <c r="EP363" s="84">
        <f>MODEL_DATA!P360</f>
        <v>0</v>
      </c>
      <c r="EQ363" s="84">
        <f>MODEL_DATA!Q360</f>
        <v>0</v>
      </c>
      <c r="ER363" s="84">
        <f>MODEL_DATA!R360</f>
        <v>0</v>
      </c>
      <c r="ES363" s="84">
        <f>MODEL_DATA!S360</f>
        <v>0</v>
      </c>
      <c r="ET363" s="84">
        <f>MODEL_DATA!T360</f>
        <v>0</v>
      </c>
      <c r="EU363" s="99">
        <f>MODEL_DATA!U360</f>
        <v>0</v>
      </c>
      <c r="EV363" s="84">
        <f>MODEL_DATA!V360</f>
        <v>0</v>
      </c>
    </row>
    <row r="364" spans="122:152" x14ac:dyDescent="0.25">
      <c r="DR364" s="31">
        <f t="shared" si="338"/>
        <v>355</v>
      </c>
      <c r="DS364" s="26">
        <f t="shared" si="342"/>
        <v>355.5</v>
      </c>
      <c r="DT364" s="101">
        <f t="shared" si="335"/>
        <v>0</v>
      </c>
      <c r="DU364" s="101">
        <f t="shared" si="336"/>
        <v>0</v>
      </c>
      <c r="DV364" s="101">
        <f t="shared" si="337"/>
        <v>0</v>
      </c>
      <c r="DW364" s="102">
        <f t="shared" si="339"/>
        <v>0</v>
      </c>
      <c r="DX364" s="144"/>
      <c r="DY364" s="101">
        <f t="shared" si="340"/>
        <v>0</v>
      </c>
      <c r="DZ364" s="101">
        <f t="shared" si="341"/>
        <v>0</v>
      </c>
      <c r="EB364" s="84">
        <f>MODEL_DATA!B361</f>
        <v>355</v>
      </c>
      <c r="EC364" s="84">
        <f>MODEL_DATA!C361</f>
        <v>0</v>
      </c>
      <c r="ED364" s="84">
        <f>MODEL_DATA!D361</f>
        <v>0</v>
      </c>
      <c r="EE364" s="84">
        <f>MODEL_DATA!E361</f>
        <v>0</v>
      </c>
      <c r="EF364" s="84">
        <f>MODEL_DATA!F361</f>
        <v>0</v>
      </c>
      <c r="EG364" s="84">
        <f>MODEL_DATA!G361</f>
        <v>0</v>
      </c>
      <c r="EH364" s="84">
        <f>MODEL_DATA!H361</f>
        <v>0</v>
      </c>
      <c r="EI364" s="84">
        <f>MODEL_DATA!I361</f>
        <v>0</v>
      </c>
      <c r="EJ364" s="99">
        <f>MODEL_DATA!J361</f>
        <v>0</v>
      </c>
      <c r="EK364" s="84">
        <f>MODEL_DATA!K361</f>
        <v>0</v>
      </c>
      <c r="EL364" s="84">
        <f>MODEL_DATA!L361</f>
        <v>0</v>
      </c>
      <c r="EM364" s="99">
        <f>MODEL_DATA!M361</f>
        <v>0</v>
      </c>
      <c r="EN364" s="84">
        <f>MODEL_DATA!N361</f>
        <v>0</v>
      </c>
      <c r="EO364" s="84">
        <f>MODEL_DATA!O361</f>
        <v>0</v>
      </c>
      <c r="EP364" s="84">
        <f>MODEL_DATA!P361</f>
        <v>0</v>
      </c>
      <c r="EQ364" s="84">
        <f>MODEL_DATA!Q361</f>
        <v>0</v>
      </c>
      <c r="ER364" s="84">
        <f>MODEL_DATA!R361</f>
        <v>0</v>
      </c>
      <c r="ES364" s="84">
        <f>MODEL_DATA!S361</f>
        <v>0</v>
      </c>
      <c r="ET364" s="84">
        <f>MODEL_DATA!T361</f>
        <v>0</v>
      </c>
      <c r="EU364" s="99">
        <f>MODEL_DATA!U361</f>
        <v>0</v>
      </c>
      <c r="EV364" s="84">
        <f>MODEL_DATA!V361</f>
        <v>0</v>
      </c>
    </row>
    <row r="365" spans="122:152" x14ac:dyDescent="0.25">
      <c r="DR365" s="31">
        <f t="shared" si="338"/>
        <v>356</v>
      </c>
      <c r="DS365" s="26">
        <f t="shared" si="342"/>
        <v>356.5</v>
      </c>
      <c r="DT365" s="101">
        <f t="shared" si="335"/>
        <v>0</v>
      </c>
      <c r="DU365" s="101">
        <f t="shared" si="336"/>
        <v>0</v>
      </c>
      <c r="DV365" s="101">
        <f t="shared" si="337"/>
        <v>0</v>
      </c>
      <c r="DW365" s="102">
        <f t="shared" si="339"/>
        <v>0</v>
      </c>
      <c r="DX365" s="144"/>
      <c r="DY365" s="101">
        <f t="shared" si="340"/>
        <v>0</v>
      </c>
      <c r="DZ365" s="101">
        <f t="shared" si="341"/>
        <v>0</v>
      </c>
      <c r="EB365" s="84">
        <f>MODEL_DATA!B362</f>
        <v>356</v>
      </c>
      <c r="EC365" s="84">
        <f>MODEL_DATA!C362</f>
        <v>0</v>
      </c>
      <c r="ED365" s="84">
        <f>MODEL_DATA!D362</f>
        <v>0</v>
      </c>
      <c r="EE365" s="84">
        <f>MODEL_DATA!E362</f>
        <v>0</v>
      </c>
      <c r="EF365" s="84">
        <f>MODEL_DATA!F362</f>
        <v>0</v>
      </c>
      <c r="EG365" s="84">
        <f>MODEL_DATA!G362</f>
        <v>0</v>
      </c>
      <c r="EH365" s="84">
        <f>MODEL_DATA!H362</f>
        <v>0</v>
      </c>
      <c r="EI365" s="84">
        <f>MODEL_DATA!I362</f>
        <v>0</v>
      </c>
      <c r="EJ365" s="99">
        <f>MODEL_DATA!J362</f>
        <v>0</v>
      </c>
      <c r="EK365" s="84">
        <f>MODEL_DATA!K362</f>
        <v>0</v>
      </c>
      <c r="EL365" s="84">
        <f>MODEL_DATA!L362</f>
        <v>0</v>
      </c>
      <c r="EM365" s="99">
        <f>MODEL_DATA!M362</f>
        <v>0</v>
      </c>
      <c r="EN365" s="84">
        <f>MODEL_DATA!N362</f>
        <v>0</v>
      </c>
      <c r="EO365" s="84">
        <f>MODEL_DATA!O362</f>
        <v>0</v>
      </c>
      <c r="EP365" s="84">
        <f>MODEL_DATA!P362</f>
        <v>0</v>
      </c>
      <c r="EQ365" s="84">
        <f>MODEL_DATA!Q362</f>
        <v>0</v>
      </c>
      <c r="ER365" s="84">
        <f>MODEL_DATA!R362</f>
        <v>0</v>
      </c>
      <c r="ES365" s="84">
        <f>MODEL_DATA!S362</f>
        <v>0</v>
      </c>
      <c r="ET365" s="84">
        <f>MODEL_DATA!T362</f>
        <v>0</v>
      </c>
      <c r="EU365" s="99">
        <f>MODEL_DATA!U362</f>
        <v>0</v>
      </c>
      <c r="EV365" s="84">
        <f>MODEL_DATA!V362</f>
        <v>0</v>
      </c>
    </row>
    <row r="366" spans="122:152" x14ac:dyDescent="0.25">
      <c r="DR366" s="31">
        <f t="shared" si="338"/>
        <v>357</v>
      </c>
      <c r="DS366" s="26">
        <f t="shared" si="342"/>
        <v>357.5</v>
      </c>
      <c r="DT366" s="101">
        <f t="shared" si="335"/>
        <v>0</v>
      </c>
      <c r="DU366" s="101">
        <f t="shared" si="336"/>
        <v>0</v>
      </c>
      <c r="DV366" s="101">
        <f t="shared" si="337"/>
        <v>0</v>
      </c>
      <c r="DW366" s="102">
        <f t="shared" si="339"/>
        <v>0</v>
      </c>
      <c r="DX366" s="144"/>
      <c r="DY366" s="101">
        <f t="shared" si="340"/>
        <v>0</v>
      </c>
      <c r="DZ366" s="101">
        <f t="shared" si="341"/>
        <v>0</v>
      </c>
      <c r="EB366" s="84">
        <f>MODEL_DATA!B363</f>
        <v>357</v>
      </c>
      <c r="EC366" s="84">
        <f>MODEL_DATA!C363</f>
        <v>0</v>
      </c>
      <c r="ED366" s="84">
        <f>MODEL_DATA!D363</f>
        <v>0</v>
      </c>
      <c r="EE366" s="84">
        <f>MODEL_DATA!E363</f>
        <v>0</v>
      </c>
      <c r="EF366" s="84">
        <f>MODEL_DATA!F363</f>
        <v>0</v>
      </c>
      <c r="EG366" s="84">
        <f>MODEL_DATA!G363</f>
        <v>0</v>
      </c>
      <c r="EH366" s="84">
        <f>MODEL_DATA!H363</f>
        <v>0</v>
      </c>
      <c r="EI366" s="84">
        <f>MODEL_DATA!I363</f>
        <v>0</v>
      </c>
      <c r="EJ366" s="99">
        <f>MODEL_DATA!J363</f>
        <v>0</v>
      </c>
      <c r="EK366" s="84">
        <f>MODEL_DATA!K363</f>
        <v>0</v>
      </c>
      <c r="EL366" s="84">
        <f>MODEL_DATA!L363</f>
        <v>0</v>
      </c>
      <c r="EM366" s="99">
        <f>MODEL_DATA!M363</f>
        <v>0</v>
      </c>
      <c r="EN366" s="84">
        <f>MODEL_DATA!N363</f>
        <v>0</v>
      </c>
      <c r="EO366" s="84">
        <f>MODEL_DATA!O363</f>
        <v>0</v>
      </c>
      <c r="EP366" s="84">
        <f>MODEL_DATA!P363</f>
        <v>0</v>
      </c>
      <c r="EQ366" s="84">
        <f>MODEL_DATA!Q363</f>
        <v>0</v>
      </c>
      <c r="ER366" s="84">
        <f>MODEL_DATA!R363</f>
        <v>0</v>
      </c>
      <c r="ES366" s="84">
        <f>MODEL_DATA!S363</f>
        <v>0</v>
      </c>
      <c r="ET366" s="84">
        <f>MODEL_DATA!T363</f>
        <v>0</v>
      </c>
      <c r="EU366" s="99">
        <f>MODEL_DATA!U363</f>
        <v>0</v>
      </c>
      <c r="EV366" s="84">
        <f>MODEL_DATA!V363</f>
        <v>0</v>
      </c>
    </row>
    <row r="367" spans="122:152" x14ac:dyDescent="0.25">
      <c r="DR367" s="31">
        <f t="shared" si="338"/>
        <v>358</v>
      </c>
      <c r="DS367" s="26">
        <f t="shared" si="342"/>
        <v>358.5</v>
      </c>
      <c r="DT367" s="101">
        <f t="shared" si="335"/>
        <v>0</v>
      </c>
      <c r="DU367" s="101">
        <f t="shared" si="336"/>
        <v>0</v>
      </c>
      <c r="DV367" s="101">
        <f t="shared" si="337"/>
        <v>0</v>
      </c>
      <c r="DW367" s="102">
        <f t="shared" si="339"/>
        <v>0</v>
      </c>
      <c r="DX367" s="144"/>
      <c r="DY367" s="101">
        <f t="shared" si="340"/>
        <v>0</v>
      </c>
      <c r="DZ367" s="101">
        <f t="shared" si="341"/>
        <v>0</v>
      </c>
      <c r="EB367" s="84">
        <f>MODEL_DATA!B364</f>
        <v>358</v>
      </c>
      <c r="EC367" s="84">
        <f>MODEL_DATA!C364</f>
        <v>0</v>
      </c>
      <c r="ED367" s="84">
        <f>MODEL_DATA!D364</f>
        <v>0</v>
      </c>
      <c r="EE367" s="84">
        <f>MODEL_DATA!E364</f>
        <v>0</v>
      </c>
      <c r="EF367" s="84">
        <f>MODEL_DATA!F364</f>
        <v>0</v>
      </c>
      <c r="EG367" s="84">
        <f>MODEL_DATA!G364</f>
        <v>0</v>
      </c>
      <c r="EH367" s="84">
        <f>MODEL_DATA!H364</f>
        <v>0</v>
      </c>
      <c r="EI367" s="84">
        <f>MODEL_DATA!I364</f>
        <v>0</v>
      </c>
      <c r="EJ367" s="99">
        <f>MODEL_DATA!J364</f>
        <v>0</v>
      </c>
      <c r="EK367" s="84">
        <f>MODEL_DATA!K364</f>
        <v>0</v>
      </c>
      <c r="EL367" s="84">
        <f>MODEL_DATA!L364</f>
        <v>0</v>
      </c>
      <c r="EM367" s="99">
        <f>MODEL_DATA!M364</f>
        <v>0</v>
      </c>
      <c r="EN367" s="84">
        <f>MODEL_DATA!N364</f>
        <v>0</v>
      </c>
      <c r="EO367" s="84">
        <f>MODEL_DATA!O364</f>
        <v>0</v>
      </c>
      <c r="EP367" s="84">
        <f>MODEL_DATA!P364</f>
        <v>0</v>
      </c>
      <c r="EQ367" s="84">
        <f>MODEL_DATA!Q364</f>
        <v>0</v>
      </c>
      <c r="ER367" s="84">
        <f>MODEL_DATA!R364</f>
        <v>0</v>
      </c>
      <c r="ES367" s="84">
        <f>MODEL_DATA!S364</f>
        <v>0</v>
      </c>
      <c r="ET367" s="84">
        <f>MODEL_DATA!T364</f>
        <v>0</v>
      </c>
      <c r="EU367" s="99">
        <f>MODEL_DATA!U364</f>
        <v>0</v>
      </c>
      <c r="EV367" s="84">
        <f>MODEL_DATA!V364</f>
        <v>0</v>
      </c>
    </row>
    <row r="368" spans="122:152" x14ac:dyDescent="0.25">
      <c r="DR368" s="31">
        <f t="shared" si="338"/>
        <v>359</v>
      </c>
      <c r="DS368" s="26">
        <f t="shared" si="342"/>
        <v>359.5</v>
      </c>
      <c r="DT368" s="101">
        <f t="shared" si="335"/>
        <v>0</v>
      </c>
      <c r="DU368" s="101">
        <f t="shared" si="336"/>
        <v>0</v>
      </c>
      <c r="DV368" s="101">
        <f t="shared" si="337"/>
        <v>0</v>
      </c>
      <c r="DW368" s="102">
        <f t="shared" si="339"/>
        <v>0</v>
      </c>
      <c r="DX368" s="144"/>
      <c r="DY368" s="101">
        <f t="shared" si="340"/>
        <v>0</v>
      </c>
      <c r="DZ368" s="101">
        <f t="shared" si="341"/>
        <v>0</v>
      </c>
      <c r="EB368" s="84">
        <f>MODEL_DATA!B365</f>
        <v>359</v>
      </c>
      <c r="EC368" s="84">
        <f>MODEL_DATA!C365</f>
        <v>0</v>
      </c>
      <c r="ED368" s="84">
        <f>MODEL_DATA!D365</f>
        <v>0</v>
      </c>
      <c r="EE368" s="84">
        <f>MODEL_DATA!E365</f>
        <v>0</v>
      </c>
      <c r="EF368" s="84">
        <f>MODEL_DATA!F365</f>
        <v>0</v>
      </c>
      <c r="EG368" s="84">
        <f>MODEL_DATA!G365</f>
        <v>0</v>
      </c>
      <c r="EH368" s="84">
        <f>MODEL_DATA!H365</f>
        <v>0</v>
      </c>
      <c r="EI368" s="84">
        <f>MODEL_DATA!I365</f>
        <v>0</v>
      </c>
      <c r="EJ368" s="99">
        <f>MODEL_DATA!J365</f>
        <v>0</v>
      </c>
      <c r="EK368" s="84">
        <f>MODEL_DATA!K365</f>
        <v>0</v>
      </c>
      <c r="EL368" s="84">
        <f>MODEL_DATA!L365</f>
        <v>0</v>
      </c>
      <c r="EM368" s="99">
        <f>MODEL_DATA!M365</f>
        <v>0</v>
      </c>
      <c r="EN368" s="84">
        <f>MODEL_DATA!N365</f>
        <v>0</v>
      </c>
      <c r="EO368" s="84">
        <f>MODEL_DATA!O365</f>
        <v>0</v>
      </c>
      <c r="EP368" s="84">
        <f>MODEL_DATA!P365</f>
        <v>0</v>
      </c>
      <c r="EQ368" s="84">
        <f>MODEL_DATA!Q365</f>
        <v>0</v>
      </c>
      <c r="ER368" s="84">
        <f>MODEL_DATA!R365</f>
        <v>0</v>
      </c>
      <c r="ES368" s="84">
        <f>MODEL_DATA!S365</f>
        <v>0</v>
      </c>
      <c r="ET368" s="84">
        <f>MODEL_DATA!T365</f>
        <v>0</v>
      </c>
      <c r="EU368" s="99">
        <f>MODEL_DATA!U365</f>
        <v>0</v>
      </c>
      <c r="EV368" s="84">
        <f>MODEL_DATA!V365</f>
        <v>0</v>
      </c>
    </row>
    <row r="369" spans="122:152" x14ac:dyDescent="0.25">
      <c r="DR369" s="31">
        <f t="shared" si="338"/>
        <v>360</v>
      </c>
      <c r="DS369" s="26">
        <f t="shared" si="342"/>
        <v>360.5</v>
      </c>
      <c r="DT369" s="101">
        <f t="shared" si="335"/>
        <v>0</v>
      </c>
      <c r="DU369" s="101">
        <f t="shared" si="336"/>
        <v>0</v>
      </c>
      <c r="DV369" s="101">
        <f t="shared" si="337"/>
        <v>0</v>
      </c>
      <c r="DW369" s="102">
        <f t="shared" si="339"/>
        <v>0</v>
      </c>
      <c r="DX369" s="144"/>
      <c r="DY369" s="101">
        <f t="shared" si="340"/>
        <v>0</v>
      </c>
      <c r="DZ369" s="101">
        <f t="shared" si="341"/>
        <v>0</v>
      </c>
      <c r="EB369" s="84">
        <f>MODEL_DATA!B366</f>
        <v>360</v>
      </c>
      <c r="EC369" s="84">
        <f>MODEL_DATA!C366</f>
        <v>0</v>
      </c>
      <c r="ED369" s="84">
        <f>MODEL_DATA!D366</f>
        <v>0</v>
      </c>
      <c r="EE369" s="84">
        <f>MODEL_DATA!E366</f>
        <v>0</v>
      </c>
      <c r="EF369" s="84">
        <f>MODEL_DATA!F366</f>
        <v>0</v>
      </c>
      <c r="EG369" s="84">
        <f>MODEL_DATA!G366</f>
        <v>0</v>
      </c>
      <c r="EH369" s="84">
        <f>MODEL_DATA!H366</f>
        <v>0</v>
      </c>
      <c r="EI369" s="84">
        <f>MODEL_DATA!I366</f>
        <v>0</v>
      </c>
      <c r="EJ369" s="99">
        <f>MODEL_DATA!J366</f>
        <v>0</v>
      </c>
      <c r="EK369" s="84">
        <f>MODEL_DATA!K366</f>
        <v>0</v>
      </c>
      <c r="EL369" s="84">
        <f>MODEL_DATA!L366</f>
        <v>0</v>
      </c>
      <c r="EM369" s="99">
        <f>MODEL_DATA!M366</f>
        <v>0</v>
      </c>
      <c r="EN369" s="84">
        <f>MODEL_DATA!N366</f>
        <v>0</v>
      </c>
      <c r="EO369" s="84">
        <f>MODEL_DATA!O366</f>
        <v>0</v>
      </c>
      <c r="EP369" s="84">
        <f>MODEL_DATA!P366</f>
        <v>0</v>
      </c>
      <c r="EQ369" s="84">
        <f>MODEL_DATA!Q366</f>
        <v>0</v>
      </c>
      <c r="ER369" s="84">
        <f>MODEL_DATA!R366</f>
        <v>0</v>
      </c>
      <c r="ES369" s="84">
        <f>MODEL_DATA!S366</f>
        <v>0</v>
      </c>
      <c r="ET369" s="84">
        <f>MODEL_DATA!T366</f>
        <v>0</v>
      </c>
      <c r="EU369" s="99">
        <f>MODEL_DATA!U366</f>
        <v>0</v>
      </c>
      <c r="EV369" s="84">
        <f>MODEL_DATA!V366</f>
        <v>0</v>
      </c>
    </row>
    <row r="370" spans="122:152" x14ac:dyDescent="0.25">
      <c r="DR370" s="31">
        <f t="shared" si="338"/>
        <v>361</v>
      </c>
      <c r="DS370" s="26">
        <f t="shared" si="342"/>
        <v>361.5</v>
      </c>
      <c r="DT370" s="101">
        <f t="shared" si="335"/>
        <v>0</v>
      </c>
      <c r="DU370" s="101">
        <f t="shared" si="336"/>
        <v>0</v>
      </c>
      <c r="DV370" s="101">
        <f t="shared" si="337"/>
        <v>0</v>
      </c>
      <c r="DW370" s="102">
        <f t="shared" si="339"/>
        <v>0</v>
      </c>
      <c r="DX370" s="144"/>
      <c r="DY370" s="101">
        <f t="shared" si="340"/>
        <v>0</v>
      </c>
      <c r="DZ370" s="101">
        <f t="shared" si="341"/>
        <v>0</v>
      </c>
      <c r="EB370" s="84">
        <f>MODEL_DATA!B367</f>
        <v>361</v>
      </c>
      <c r="EC370" s="84">
        <f>MODEL_DATA!C367</f>
        <v>0</v>
      </c>
      <c r="ED370" s="84">
        <f>MODEL_DATA!D367</f>
        <v>0</v>
      </c>
      <c r="EE370" s="84">
        <f>MODEL_DATA!E367</f>
        <v>0</v>
      </c>
      <c r="EF370" s="84">
        <f>MODEL_DATA!F367</f>
        <v>0</v>
      </c>
      <c r="EG370" s="84">
        <f>MODEL_DATA!G367</f>
        <v>0</v>
      </c>
      <c r="EH370" s="84">
        <f>MODEL_DATA!H367</f>
        <v>0</v>
      </c>
      <c r="EI370" s="84">
        <f>MODEL_DATA!I367</f>
        <v>0</v>
      </c>
      <c r="EJ370" s="99">
        <f>MODEL_DATA!J367</f>
        <v>0</v>
      </c>
      <c r="EK370" s="84">
        <f>MODEL_DATA!K367</f>
        <v>0</v>
      </c>
      <c r="EL370" s="84">
        <f>MODEL_DATA!L367</f>
        <v>0</v>
      </c>
      <c r="EM370" s="99">
        <f>MODEL_DATA!M367</f>
        <v>0</v>
      </c>
      <c r="EN370" s="84">
        <f>MODEL_DATA!N367</f>
        <v>0</v>
      </c>
      <c r="EO370" s="84">
        <f>MODEL_DATA!O367</f>
        <v>0</v>
      </c>
      <c r="EP370" s="84">
        <f>MODEL_DATA!P367</f>
        <v>0</v>
      </c>
      <c r="EQ370" s="84">
        <f>MODEL_DATA!Q367</f>
        <v>0</v>
      </c>
      <c r="ER370" s="84">
        <f>MODEL_DATA!R367</f>
        <v>0</v>
      </c>
      <c r="ES370" s="84">
        <f>MODEL_DATA!S367</f>
        <v>0</v>
      </c>
      <c r="ET370" s="84">
        <f>MODEL_DATA!T367</f>
        <v>0</v>
      </c>
      <c r="EU370" s="99">
        <f>MODEL_DATA!U367</f>
        <v>0</v>
      </c>
      <c r="EV370" s="84">
        <f>MODEL_DATA!V367</f>
        <v>0</v>
      </c>
    </row>
    <row r="371" spans="122:152" x14ac:dyDescent="0.25">
      <c r="DR371" s="31">
        <f t="shared" si="338"/>
        <v>362</v>
      </c>
      <c r="DS371" s="26">
        <f t="shared" si="342"/>
        <v>362.5</v>
      </c>
      <c r="DT371" s="101">
        <f t="shared" si="335"/>
        <v>0</v>
      </c>
      <c r="DU371" s="101">
        <f t="shared" si="336"/>
        <v>0</v>
      </c>
      <c r="DV371" s="101">
        <f t="shared" si="337"/>
        <v>0</v>
      </c>
      <c r="DW371" s="102">
        <f t="shared" si="339"/>
        <v>0</v>
      </c>
      <c r="DX371" s="144"/>
      <c r="DY371" s="101">
        <f t="shared" si="340"/>
        <v>0</v>
      </c>
      <c r="DZ371" s="101">
        <f t="shared" si="341"/>
        <v>0</v>
      </c>
      <c r="EB371" s="84">
        <f>MODEL_DATA!B368</f>
        <v>362</v>
      </c>
      <c r="EC371" s="84">
        <f>MODEL_DATA!C368</f>
        <v>0</v>
      </c>
      <c r="ED371" s="84">
        <f>MODEL_DATA!D368</f>
        <v>0</v>
      </c>
      <c r="EE371" s="84">
        <f>MODEL_DATA!E368</f>
        <v>0</v>
      </c>
      <c r="EF371" s="84">
        <f>MODEL_DATA!F368</f>
        <v>0</v>
      </c>
      <c r="EG371" s="84">
        <f>MODEL_DATA!G368</f>
        <v>0</v>
      </c>
      <c r="EH371" s="84">
        <f>MODEL_DATA!H368</f>
        <v>0</v>
      </c>
      <c r="EI371" s="84">
        <f>MODEL_DATA!I368</f>
        <v>0</v>
      </c>
      <c r="EJ371" s="99">
        <f>MODEL_DATA!J368</f>
        <v>0</v>
      </c>
      <c r="EK371" s="84">
        <f>MODEL_DATA!K368</f>
        <v>0</v>
      </c>
      <c r="EL371" s="84">
        <f>MODEL_DATA!L368</f>
        <v>0</v>
      </c>
      <c r="EM371" s="99">
        <f>MODEL_DATA!M368</f>
        <v>0</v>
      </c>
      <c r="EN371" s="84">
        <f>MODEL_DATA!N368</f>
        <v>0</v>
      </c>
      <c r="EO371" s="84">
        <f>MODEL_DATA!O368</f>
        <v>0</v>
      </c>
      <c r="EP371" s="84">
        <f>MODEL_DATA!P368</f>
        <v>0</v>
      </c>
      <c r="EQ371" s="84">
        <f>MODEL_DATA!Q368</f>
        <v>0</v>
      </c>
      <c r="ER371" s="84">
        <f>MODEL_DATA!R368</f>
        <v>0</v>
      </c>
      <c r="ES371" s="84">
        <f>MODEL_DATA!S368</f>
        <v>0</v>
      </c>
      <c r="ET371" s="84">
        <f>MODEL_DATA!T368</f>
        <v>0</v>
      </c>
      <c r="EU371" s="99">
        <f>MODEL_DATA!U368</f>
        <v>0</v>
      </c>
      <c r="EV371" s="84">
        <f>MODEL_DATA!V368</f>
        <v>0</v>
      </c>
    </row>
    <row r="372" spans="122:152" x14ac:dyDescent="0.25">
      <c r="DR372" s="31">
        <f t="shared" si="338"/>
        <v>363</v>
      </c>
      <c r="DS372" s="26">
        <f t="shared" si="342"/>
        <v>363.5</v>
      </c>
      <c r="DT372" s="101">
        <f t="shared" si="335"/>
        <v>0</v>
      </c>
      <c r="DU372" s="101">
        <f t="shared" si="336"/>
        <v>0</v>
      </c>
      <c r="DV372" s="101">
        <f t="shared" si="337"/>
        <v>0</v>
      </c>
      <c r="DW372" s="102">
        <f t="shared" si="339"/>
        <v>0</v>
      </c>
      <c r="DX372" s="144"/>
      <c r="DY372" s="101">
        <f t="shared" si="340"/>
        <v>0</v>
      </c>
      <c r="DZ372" s="101">
        <f t="shared" si="341"/>
        <v>0</v>
      </c>
      <c r="EB372" s="84">
        <f>MODEL_DATA!B369</f>
        <v>363</v>
      </c>
      <c r="EC372" s="84">
        <f>MODEL_DATA!C369</f>
        <v>0</v>
      </c>
      <c r="ED372" s="84">
        <f>MODEL_DATA!D369</f>
        <v>0</v>
      </c>
      <c r="EE372" s="84">
        <f>MODEL_DATA!E369</f>
        <v>0</v>
      </c>
      <c r="EF372" s="84">
        <f>MODEL_DATA!F369</f>
        <v>0</v>
      </c>
      <c r="EG372" s="84">
        <f>MODEL_DATA!G369</f>
        <v>0</v>
      </c>
      <c r="EH372" s="84">
        <f>MODEL_DATA!H369</f>
        <v>0</v>
      </c>
      <c r="EI372" s="84">
        <f>MODEL_DATA!I369</f>
        <v>0</v>
      </c>
      <c r="EJ372" s="99">
        <f>MODEL_DATA!J369</f>
        <v>0</v>
      </c>
      <c r="EK372" s="84">
        <f>MODEL_DATA!K369</f>
        <v>0</v>
      </c>
      <c r="EL372" s="84">
        <f>MODEL_DATA!L369</f>
        <v>0</v>
      </c>
      <c r="EM372" s="99">
        <f>MODEL_DATA!M369</f>
        <v>0</v>
      </c>
      <c r="EN372" s="84">
        <f>MODEL_DATA!N369</f>
        <v>0</v>
      </c>
      <c r="EO372" s="84">
        <f>MODEL_DATA!O369</f>
        <v>0</v>
      </c>
      <c r="EP372" s="84">
        <f>MODEL_DATA!P369</f>
        <v>0</v>
      </c>
      <c r="EQ372" s="84">
        <f>MODEL_DATA!Q369</f>
        <v>0</v>
      </c>
      <c r="ER372" s="84">
        <f>MODEL_DATA!R369</f>
        <v>0</v>
      </c>
      <c r="ES372" s="84">
        <f>MODEL_DATA!S369</f>
        <v>0</v>
      </c>
      <c r="ET372" s="84">
        <f>MODEL_DATA!T369</f>
        <v>0</v>
      </c>
      <c r="EU372" s="99">
        <f>MODEL_DATA!U369</f>
        <v>0</v>
      </c>
      <c r="EV372" s="84">
        <f>MODEL_DATA!V369</f>
        <v>0</v>
      </c>
    </row>
    <row r="373" spans="122:152" x14ac:dyDescent="0.25">
      <c r="DR373" s="31">
        <f t="shared" si="338"/>
        <v>364</v>
      </c>
      <c r="DS373" s="26">
        <f t="shared" si="342"/>
        <v>364.5</v>
      </c>
      <c r="DT373" s="101">
        <f t="shared" si="335"/>
        <v>0</v>
      </c>
      <c r="DU373" s="101">
        <f t="shared" si="336"/>
        <v>0</v>
      </c>
      <c r="DV373" s="101">
        <f t="shared" si="337"/>
        <v>0</v>
      </c>
      <c r="DW373" s="102">
        <f t="shared" si="339"/>
        <v>0</v>
      </c>
      <c r="DX373" s="144"/>
      <c r="DY373" s="101">
        <f t="shared" si="340"/>
        <v>0</v>
      </c>
      <c r="DZ373" s="101">
        <f t="shared" si="341"/>
        <v>0</v>
      </c>
      <c r="EB373" s="84">
        <f>MODEL_DATA!B370</f>
        <v>364</v>
      </c>
      <c r="EC373" s="84">
        <f>MODEL_DATA!C370</f>
        <v>0</v>
      </c>
      <c r="ED373" s="84">
        <f>MODEL_DATA!D370</f>
        <v>0</v>
      </c>
      <c r="EE373" s="84">
        <f>MODEL_DATA!E370</f>
        <v>0</v>
      </c>
      <c r="EF373" s="84">
        <f>MODEL_DATA!F370</f>
        <v>0</v>
      </c>
      <c r="EG373" s="84">
        <f>MODEL_DATA!G370</f>
        <v>0</v>
      </c>
      <c r="EH373" s="84">
        <f>MODEL_DATA!H370</f>
        <v>0</v>
      </c>
      <c r="EI373" s="84">
        <f>MODEL_DATA!I370</f>
        <v>0</v>
      </c>
      <c r="EJ373" s="99">
        <f>MODEL_DATA!J370</f>
        <v>0</v>
      </c>
      <c r="EK373" s="84">
        <f>MODEL_DATA!K370</f>
        <v>0</v>
      </c>
      <c r="EL373" s="84">
        <f>MODEL_DATA!L370</f>
        <v>0</v>
      </c>
      <c r="EM373" s="99">
        <f>MODEL_DATA!M370</f>
        <v>0</v>
      </c>
      <c r="EN373" s="84">
        <f>MODEL_DATA!N370</f>
        <v>0</v>
      </c>
      <c r="EO373" s="84">
        <f>MODEL_DATA!O370</f>
        <v>0</v>
      </c>
      <c r="EP373" s="84">
        <f>MODEL_DATA!P370</f>
        <v>0</v>
      </c>
      <c r="EQ373" s="84">
        <f>MODEL_DATA!Q370</f>
        <v>0</v>
      </c>
      <c r="ER373" s="84">
        <f>MODEL_DATA!R370</f>
        <v>0</v>
      </c>
      <c r="ES373" s="84">
        <f>MODEL_DATA!S370</f>
        <v>0</v>
      </c>
      <c r="ET373" s="84">
        <f>MODEL_DATA!T370</f>
        <v>0</v>
      </c>
      <c r="EU373" s="99">
        <f>MODEL_DATA!U370</f>
        <v>0</v>
      </c>
      <c r="EV373" s="84">
        <f>MODEL_DATA!V370</f>
        <v>0</v>
      </c>
    </row>
    <row r="374" spans="122:152" x14ac:dyDescent="0.25">
      <c r="DR374" s="31">
        <f t="shared" si="338"/>
        <v>365</v>
      </c>
      <c r="DS374" s="26">
        <f t="shared" si="342"/>
        <v>365.5</v>
      </c>
      <c r="DT374" s="101">
        <f t="shared" si="335"/>
        <v>0</v>
      </c>
      <c r="DU374" s="101">
        <f t="shared" si="336"/>
        <v>0</v>
      </c>
      <c r="DV374" s="101">
        <f t="shared" si="337"/>
        <v>0</v>
      </c>
      <c r="DW374" s="102">
        <f t="shared" si="339"/>
        <v>0</v>
      </c>
      <c r="DX374" s="144"/>
      <c r="DY374" s="101">
        <f t="shared" si="340"/>
        <v>0</v>
      </c>
      <c r="DZ374" s="101">
        <f t="shared" si="341"/>
        <v>0</v>
      </c>
      <c r="EB374" s="84">
        <f>MODEL_DATA!B371</f>
        <v>365</v>
      </c>
      <c r="EC374" s="84">
        <f>MODEL_DATA!C371</f>
        <v>0</v>
      </c>
      <c r="ED374" s="84">
        <f>MODEL_DATA!D371</f>
        <v>0</v>
      </c>
      <c r="EE374" s="84">
        <f>MODEL_DATA!E371</f>
        <v>0</v>
      </c>
      <c r="EF374" s="84">
        <f>MODEL_DATA!F371</f>
        <v>0</v>
      </c>
      <c r="EG374" s="84">
        <f>MODEL_DATA!G371</f>
        <v>0</v>
      </c>
      <c r="EH374" s="84">
        <f>MODEL_DATA!H371</f>
        <v>0</v>
      </c>
      <c r="EI374" s="84">
        <f>MODEL_DATA!I371</f>
        <v>0</v>
      </c>
      <c r="EJ374" s="99">
        <f>MODEL_DATA!J371</f>
        <v>0</v>
      </c>
      <c r="EK374" s="84">
        <f>MODEL_DATA!K371</f>
        <v>0</v>
      </c>
      <c r="EL374" s="84">
        <f>MODEL_DATA!L371</f>
        <v>0</v>
      </c>
      <c r="EM374" s="99">
        <f>MODEL_DATA!M371</f>
        <v>0</v>
      </c>
      <c r="EN374" s="84">
        <f>MODEL_DATA!N371</f>
        <v>0</v>
      </c>
      <c r="EO374" s="84">
        <f>MODEL_DATA!O371</f>
        <v>0</v>
      </c>
      <c r="EP374" s="84">
        <f>MODEL_DATA!P371</f>
        <v>0</v>
      </c>
      <c r="EQ374" s="84">
        <f>MODEL_DATA!Q371</f>
        <v>0</v>
      </c>
      <c r="ER374" s="84">
        <f>MODEL_DATA!R371</f>
        <v>0</v>
      </c>
      <c r="ES374" s="84">
        <f>MODEL_DATA!S371</f>
        <v>0</v>
      </c>
      <c r="ET374" s="84">
        <f>MODEL_DATA!T371</f>
        <v>0</v>
      </c>
      <c r="EU374" s="99">
        <f>MODEL_DATA!U371</f>
        <v>0</v>
      </c>
      <c r="EV374" s="84">
        <f>MODEL_DATA!V371</f>
        <v>0</v>
      </c>
    </row>
    <row r="375" spans="122:152" x14ac:dyDescent="0.25">
      <c r="DR375" s="31">
        <f t="shared" si="338"/>
        <v>366</v>
      </c>
      <c r="DS375" s="26">
        <f t="shared" si="342"/>
        <v>366.5</v>
      </c>
      <c r="DT375" s="101">
        <f t="shared" si="335"/>
        <v>0</v>
      </c>
      <c r="DU375" s="101">
        <f t="shared" si="336"/>
        <v>0</v>
      </c>
      <c r="DV375" s="101">
        <f t="shared" si="337"/>
        <v>0</v>
      </c>
      <c r="DW375" s="102">
        <f t="shared" si="339"/>
        <v>0</v>
      </c>
      <c r="DX375" s="144"/>
      <c r="DY375" s="101">
        <f t="shared" si="340"/>
        <v>0</v>
      </c>
      <c r="DZ375" s="101">
        <f t="shared" si="341"/>
        <v>0</v>
      </c>
      <c r="EB375" s="84">
        <f>MODEL_DATA!B372</f>
        <v>366</v>
      </c>
      <c r="EC375" s="84">
        <f>MODEL_DATA!C372</f>
        <v>0</v>
      </c>
      <c r="ED375" s="84">
        <f>MODEL_DATA!D372</f>
        <v>0</v>
      </c>
      <c r="EE375" s="84">
        <f>MODEL_DATA!E372</f>
        <v>0</v>
      </c>
      <c r="EF375" s="84">
        <f>MODEL_DATA!F372</f>
        <v>0</v>
      </c>
      <c r="EG375" s="84">
        <f>MODEL_DATA!G372</f>
        <v>0</v>
      </c>
      <c r="EH375" s="84">
        <f>MODEL_DATA!H372</f>
        <v>0</v>
      </c>
      <c r="EI375" s="84">
        <f>MODEL_DATA!I372</f>
        <v>0</v>
      </c>
      <c r="EJ375" s="99">
        <f>MODEL_DATA!J372</f>
        <v>0</v>
      </c>
      <c r="EK375" s="84">
        <f>MODEL_DATA!K372</f>
        <v>0</v>
      </c>
      <c r="EL375" s="84">
        <f>MODEL_DATA!L372</f>
        <v>0</v>
      </c>
      <c r="EM375" s="99">
        <f>MODEL_DATA!M372</f>
        <v>0</v>
      </c>
      <c r="EN375" s="84">
        <f>MODEL_DATA!N372</f>
        <v>0</v>
      </c>
      <c r="EO375" s="84">
        <f>MODEL_DATA!O372</f>
        <v>0</v>
      </c>
      <c r="EP375" s="84">
        <f>MODEL_DATA!P372</f>
        <v>0</v>
      </c>
      <c r="EQ375" s="84">
        <f>MODEL_DATA!Q372</f>
        <v>0</v>
      </c>
      <c r="ER375" s="84">
        <f>MODEL_DATA!R372</f>
        <v>0</v>
      </c>
      <c r="ES375" s="84">
        <f>MODEL_DATA!S372</f>
        <v>0</v>
      </c>
      <c r="ET375" s="84">
        <f>MODEL_DATA!T372</f>
        <v>0</v>
      </c>
      <c r="EU375" s="99">
        <f>MODEL_DATA!U372</f>
        <v>0</v>
      </c>
      <c r="EV375" s="84">
        <f>MODEL_DATA!V372</f>
        <v>0</v>
      </c>
    </row>
    <row r="376" spans="122:152" x14ac:dyDescent="0.25">
      <c r="DR376" s="31">
        <f t="shared" si="338"/>
        <v>367</v>
      </c>
      <c r="DS376" s="26">
        <f t="shared" si="342"/>
        <v>367.5</v>
      </c>
      <c r="DT376" s="101">
        <f t="shared" si="335"/>
        <v>0</v>
      </c>
      <c r="DU376" s="101">
        <f t="shared" si="336"/>
        <v>0</v>
      </c>
      <c r="DV376" s="101">
        <f t="shared" si="337"/>
        <v>0</v>
      </c>
      <c r="DW376" s="102">
        <f t="shared" si="339"/>
        <v>0</v>
      </c>
      <c r="DX376" s="144"/>
      <c r="DY376" s="101">
        <f t="shared" si="340"/>
        <v>0</v>
      </c>
      <c r="DZ376" s="101">
        <f t="shared" si="341"/>
        <v>0</v>
      </c>
      <c r="EB376" s="84">
        <f>MODEL_DATA!B373</f>
        <v>367</v>
      </c>
      <c r="EC376" s="84">
        <f>MODEL_DATA!C373</f>
        <v>0</v>
      </c>
      <c r="ED376" s="84">
        <f>MODEL_DATA!D373</f>
        <v>0</v>
      </c>
      <c r="EE376" s="84">
        <f>MODEL_DATA!E373</f>
        <v>0</v>
      </c>
      <c r="EF376" s="84">
        <f>MODEL_DATA!F373</f>
        <v>0</v>
      </c>
      <c r="EG376" s="84">
        <f>MODEL_DATA!G373</f>
        <v>0</v>
      </c>
      <c r="EH376" s="84">
        <f>MODEL_DATA!H373</f>
        <v>0</v>
      </c>
      <c r="EI376" s="84">
        <f>MODEL_DATA!I373</f>
        <v>0</v>
      </c>
      <c r="EJ376" s="99">
        <f>MODEL_DATA!J373</f>
        <v>0</v>
      </c>
      <c r="EK376" s="84">
        <f>MODEL_DATA!K373</f>
        <v>0</v>
      </c>
      <c r="EL376" s="84">
        <f>MODEL_DATA!L373</f>
        <v>0</v>
      </c>
      <c r="EM376" s="99">
        <f>MODEL_DATA!M373</f>
        <v>0</v>
      </c>
      <c r="EN376" s="84">
        <f>MODEL_DATA!N373</f>
        <v>0</v>
      </c>
      <c r="EO376" s="84">
        <f>MODEL_DATA!O373</f>
        <v>0</v>
      </c>
      <c r="EP376" s="84">
        <f>MODEL_DATA!P373</f>
        <v>0</v>
      </c>
      <c r="EQ376" s="84">
        <f>MODEL_DATA!Q373</f>
        <v>0</v>
      </c>
      <c r="ER376" s="84">
        <f>MODEL_DATA!R373</f>
        <v>0</v>
      </c>
      <c r="ES376" s="84">
        <f>MODEL_DATA!S373</f>
        <v>0</v>
      </c>
      <c r="ET376" s="84">
        <f>MODEL_DATA!T373</f>
        <v>0</v>
      </c>
      <c r="EU376" s="99">
        <f>MODEL_DATA!U373</f>
        <v>0</v>
      </c>
      <c r="EV376" s="84">
        <f>MODEL_DATA!V373</f>
        <v>0</v>
      </c>
    </row>
    <row r="377" spans="122:152" x14ac:dyDescent="0.25">
      <c r="DR377" s="31">
        <f t="shared" si="338"/>
        <v>368</v>
      </c>
      <c r="DS377" s="26">
        <f t="shared" si="342"/>
        <v>368.5</v>
      </c>
      <c r="DT377" s="101">
        <f t="shared" si="335"/>
        <v>0</v>
      </c>
      <c r="DU377" s="101">
        <f t="shared" si="336"/>
        <v>0</v>
      </c>
      <c r="DV377" s="101">
        <f t="shared" si="337"/>
        <v>0</v>
      </c>
      <c r="DW377" s="102">
        <f t="shared" si="339"/>
        <v>0</v>
      </c>
      <c r="DX377" s="144"/>
      <c r="DY377" s="101">
        <f t="shared" si="340"/>
        <v>0</v>
      </c>
      <c r="DZ377" s="101">
        <f t="shared" si="341"/>
        <v>0</v>
      </c>
      <c r="EB377" s="84">
        <f>MODEL_DATA!B374</f>
        <v>368</v>
      </c>
      <c r="EC377" s="84">
        <f>MODEL_DATA!C374</f>
        <v>0</v>
      </c>
      <c r="ED377" s="84">
        <f>MODEL_DATA!D374</f>
        <v>0</v>
      </c>
      <c r="EE377" s="84">
        <f>MODEL_DATA!E374</f>
        <v>0</v>
      </c>
      <c r="EF377" s="84">
        <f>MODEL_DATA!F374</f>
        <v>0</v>
      </c>
      <c r="EG377" s="84">
        <f>MODEL_DATA!G374</f>
        <v>0</v>
      </c>
      <c r="EH377" s="84">
        <f>MODEL_DATA!H374</f>
        <v>0</v>
      </c>
      <c r="EI377" s="84">
        <f>MODEL_DATA!I374</f>
        <v>0</v>
      </c>
      <c r="EJ377" s="99">
        <f>MODEL_DATA!J374</f>
        <v>0</v>
      </c>
      <c r="EK377" s="84">
        <f>MODEL_DATA!K374</f>
        <v>0</v>
      </c>
      <c r="EL377" s="84">
        <f>MODEL_DATA!L374</f>
        <v>0</v>
      </c>
      <c r="EM377" s="99">
        <f>MODEL_DATA!M374</f>
        <v>0</v>
      </c>
      <c r="EN377" s="84">
        <f>MODEL_DATA!N374</f>
        <v>0</v>
      </c>
      <c r="EO377" s="84">
        <f>MODEL_DATA!O374</f>
        <v>0</v>
      </c>
      <c r="EP377" s="84">
        <f>MODEL_DATA!P374</f>
        <v>0</v>
      </c>
      <c r="EQ377" s="84">
        <f>MODEL_DATA!Q374</f>
        <v>0</v>
      </c>
      <c r="ER377" s="84">
        <f>MODEL_DATA!R374</f>
        <v>0</v>
      </c>
      <c r="ES377" s="84">
        <f>MODEL_DATA!S374</f>
        <v>0</v>
      </c>
      <c r="ET377" s="84">
        <f>MODEL_DATA!T374</f>
        <v>0</v>
      </c>
      <c r="EU377" s="99">
        <f>MODEL_DATA!U374</f>
        <v>0</v>
      </c>
      <c r="EV377" s="84">
        <f>MODEL_DATA!V374</f>
        <v>0</v>
      </c>
    </row>
    <row r="378" spans="122:152" x14ac:dyDescent="0.25">
      <c r="DR378" s="31">
        <f t="shared" si="338"/>
        <v>369</v>
      </c>
      <c r="DS378" s="26">
        <f t="shared" si="342"/>
        <v>369.5</v>
      </c>
      <c r="DT378" s="101">
        <f t="shared" si="335"/>
        <v>0</v>
      </c>
      <c r="DU378" s="101">
        <f t="shared" si="336"/>
        <v>0</v>
      </c>
      <c r="DV378" s="101">
        <f t="shared" si="337"/>
        <v>0</v>
      </c>
      <c r="DW378" s="102">
        <f t="shared" si="339"/>
        <v>0</v>
      </c>
      <c r="DX378" s="144"/>
      <c r="DY378" s="101">
        <f t="shared" si="340"/>
        <v>0</v>
      </c>
      <c r="DZ378" s="101">
        <f t="shared" si="341"/>
        <v>0</v>
      </c>
      <c r="EB378" s="84">
        <f>MODEL_DATA!B375</f>
        <v>369</v>
      </c>
      <c r="EC378" s="84">
        <f>MODEL_DATA!C375</f>
        <v>0</v>
      </c>
      <c r="ED378" s="84">
        <f>MODEL_DATA!D375</f>
        <v>0</v>
      </c>
      <c r="EE378" s="84">
        <f>MODEL_DATA!E375</f>
        <v>0</v>
      </c>
      <c r="EF378" s="84">
        <f>MODEL_DATA!F375</f>
        <v>0</v>
      </c>
      <c r="EG378" s="84">
        <f>MODEL_DATA!G375</f>
        <v>0</v>
      </c>
      <c r="EH378" s="84">
        <f>MODEL_DATA!H375</f>
        <v>0</v>
      </c>
      <c r="EI378" s="84">
        <f>MODEL_DATA!I375</f>
        <v>0</v>
      </c>
      <c r="EJ378" s="99">
        <f>MODEL_DATA!J375</f>
        <v>0</v>
      </c>
      <c r="EK378" s="84">
        <f>MODEL_DATA!K375</f>
        <v>0</v>
      </c>
      <c r="EL378" s="84">
        <f>MODEL_DATA!L375</f>
        <v>0</v>
      </c>
      <c r="EM378" s="99">
        <f>MODEL_DATA!M375</f>
        <v>0</v>
      </c>
      <c r="EN378" s="84">
        <f>MODEL_DATA!N375</f>
        <v>0</v>
      </c>
      <c r="EO378" s="84">
        <f>MODEL_DATA!O375</f>
        <v>0</v>
      </c>
      <c r="EP378" s="84">
        <f>MODEL_DATA!P375</f>
        <v>0</v>
      </c>
      <c r="EQ378" s="84">
        <f>MODEL_DATA!Q375</f>
        <v>0</v>
      </c>
      <c r="ER378" s="84">
        <f>MODEL_DATA!R375</f>
        <v>0</v>
      </c>
      <c r="ES378" s="84">
        <f>MODEL_DATA!S375</f>
        <v>0</v>
      </c>
      <c r="ET378" s="84">
        <f>MODEL_DATA!T375</f>
        <v>0</v>
      </c>
      <c r="EU378" s="99">
        <f>MODEL_DATA!U375</f>
        <v>0</v>
      </c>
      <c r="EV378" s="84">
        <f>MODEL_DATA!V375</f>
        <v>0</v>
      </c>
    </row>
    <row r="379" spans="122:152" x14ac:dyDescent="0.25">
      <c r="DR379" s="31">
        <f t="shared" si="338"/>
        <v>370</v>
      </c>
      <c r="DS379" s="26">
        <f t="shared" si="342"/>
        <v>370.5</v>
      </c>
      <c r="DT379" s="101">
        <f t="shared" si="335"/>
        <v>0</v>
      </c>
      <c r="DU379" s="101">
        <f t="shared" si="336"/>
        <v>0</v>
      </c>
      <c r="DV379" s="101">
        <f t="shared" si="337"/>
        <v>0</v>
      </c>
      <c r="DW379" s="102">
        <f t="shared" si="339"/>
        <v>0</v>
      </c>
      <c r="DX379" s="144"/>
      <c r="DY379" s="101">
        <f t="shared" si="340"/>
        <v>0</v>
      </c>
      <c r="DZ379" s="101">
        <f t="shared" si="341"/>
        <v>0</v>
      </c>
      <c r="EB379" s="84">
        <f>MODEL_DATA!B376</f>
        <v>370</v>
      </c>
      <c r="EC379" s="84">
        <f>MODEL_DATA!C376</f>
        <v>0</v>
      </c>
      <c r="ED379" s="84">
        <f>MODEL_DATA!D376</f>
        <v>0</v>
      </c>
      <c r="EE379" s="84">
        <f>MODEL_DATA!E376</f>
        <v>0</v>
      </c>
      <c r="EF379" s="84">
        <f>MODEL_DATA!F376</f>
        <v>0</v>
      </c>
      <c r="EG379" s="84">
        <f>MODEL_DATA!G376</f>
        <v>0</v>
      </c>
      <c r="EH379" s="84">
        <f>MODEL_DATA!H376</f>
        <v>0</v>
      </c>
      <c r="EI379" s="84">
        <f>MODEL_DATA!I376</f>
        <v>0</v>
      </c>
      <c r="EJ379" s="99">
        <f>MODEL_DATA!J376</f>
        <v>0</v>
      </c>
      <c r="EK379" s="84">
        <f>MODEL_DATA!K376</f>
        <v>0</v>
      </c>
      <c r="EL379" s="84">
        <f>MODEL_DATA!L376</f>
        <v>0</v>
      </c>
      <c r="EM379" s="99">
        <f>MODEL_DATA!M376</f>
        <v>0</v>
      </c>
      <c r="EN379" s="84">
        <f>MODEL_DATA!N376</f>
        <v>0</v>
      </c>
      <c r="EO379" s="84">
        <f>MODEL_DATA!O376</f>
        <v>0</v>
      </c>
      <c r="EP379" s="84">
        <f>MODEL_DATA!P376</f>
        <v>0</v>
      </c>
      <c r="EQ379" s="84">
        <f>MODEL_DATA!Q376</f>
        <v>0</v>
      </c>
      <c r="ER379" s="84">
        <f>MODEL_DATA!R376</f>
        <v>0</v>
      </c>
      <c r="ES379" s="84">
        <f>MODEL_DATA!S376</f>
        <v>0</v>
      </c>
      <c r="ET379" s="84">
        <f>MODEL_DATA!T376</f>
        <v>0</v>
      </c>
      <c r="EU379" s="99">
        <f>MODEL_DATA!U376</f>
        <v>0</v>
      </c>
      <c r="EV379" s="84">
        <f>MODEL_DATA!V376</f>
        <v>0</v>
      </c>
    </row>
    <row r="380" spans="122:152" x14ac:dyDescent="0.25">
      <c r="DR380" s="31">
        <f t="shared" si="338"/>
        <v>371</v>
      </c>
      <c r="DS380" s="26">
        <f t="shared" si="342"/>
        <v>371.5</v>
      </c>
      <c r="DT380" s="101">
        <f t="shared" si="335"/>
        <v>0</v>
      </c>
      <c r="DU380" s="101">
        <f t="shared" si="336"/>
        <v>0</v>
      </c>
      <c r="DV380" s="101">
        <f t="shared" si="337"/>
        <v>0</v>
      </c>
      <c r="DW380" s="102">
        <f t="shared" si="339"/>
        <v>0</v>
      </c>
      <c r="DX380" s="144"/>
      <c r="DY380" s="101">
        <f t="shared" si="340"/>
        <v>0</v>
      </c>
      <c r="DZ380" s="101">
        <f t="shared" si="341"/>
        <v>0</v>
      </c>
      <c r="EB380" s="84">
        <f>MODEL_DATA!B377</f>
        <v>371</v>
      </c>
      <c r="EC380" s="84">
        <f>MODEL_DATA!C377</f>
        <v>0</v>
      </c>
      <c r="ED380" s="84">
        <f>MODEL_DATA!D377</f>
        <v>0</v>
      </c>
      <c r="EE380" s="84">
        <f>MODEL_DATA!E377</f>
        <v>0</v>
      </c>
      <c r="EF380" s="84">
        <f>MODEL_DATA!F377</f>
        <v>0</v>
      </c>
      <c r="EG380" s="84">
        <f>MODEL_DATA!G377</f>
        <v>0</v>
      </c>
      <c r="EH380" s="84">
        <f>MODEL_DATA!H377</f>
        <v>0</v>
      </c>
      <c r="EI380" s="84">
        <f>MODEL_DATA!I377</f>
        <v>0</v>
      </c>
      <c r="EJ380" s="99">
        <f>MODEL_DATA!J377</f>
        <v>0</v>
      </c>
      <c r="EK380" s="84">
        <f>MODEL_DATA!K377</f>
        <v>0</v>
      </c>
      <c r="EL380" s="84">
        <f>MODEL_DATA!L377</f>
        <v>0</v>
      </c>
      <c r="EM380" s="99">
        <f>MODEL_DATA!M377</f>
        <v>0</v>
      </c>
      <c r="EN380" s="84">
        <f>MODEL_DATA!N377</f>
        <v>0</v>
      </c>
      <c r="EO380" s="84">
        <f>MODEL_DATA!O377</f>
        <v>0</v>
      </c>
      <c r="EP380" s="84">
        <f>MODEL_DATA!P377</f>
        <v>0</v>
      </c>
      <c r="EQ380" s="84">
        <f>MODEL_DATA!Q377</f>
        <v>0</v>
      </c>
      <c r="ER380" s="84">
        <f>MODEL_DATA!R377</f>
        <v>0</v>
      </c>
      <c r="ES380" s="84">
        <f>MODEL_DATA!S377</f>
        <v>0</v>
      </c>
      <c r="ET380" s="84">
        <f>MODEL_DATA!T377</f>
        <v>0</v>
      </c>
      <c r="EU380" s="99">
        <f>MODEL_DATA!U377</f>
        <v>0</v>
      </c>
      <c r="EV380" s="84">
        <f>MODEL_DATA!V377</f>
        <v>0</v>
      </c>
    </row>
    <row r="381" spans="122:152" x14ac:dyDescent="0.25">
      <c r="DR381" s="31">
        <f t="shared" si="338"/>
        <v>372</v>
      </c>
      <c r="DS381" s="26">
        <f t="shared" si="342"/>
        <v>372.5</v>
      </c>
      <c r="DT381" s="101">
        <f t="shared" si="335"/>
        <v>0</v>
      </c>
      <c r="DU381" s="101">
        <f t="shared" si="336"/>
        <v>0</v>
      </c>
      <c r="DV381" s="101">
        <f t="shared" si="337"/>
        <v>0</v>
      </c>
      <c r="DW381" s="102">
        <f t="shared" si="339"/>
        <v>0</v>
      </c>
      <c r="DX381" s="144"/>
      <c r="DY381" s="101">
        <f t="shared" si="340"/>
        <v>0</v>
      </c>
      <c r="DZ381" s="101">
        <f t="shared" si="341"/>
        <v>0</v>
      </c>
      <c r="EB381" s="84">
        <f>MODEL_DATA!B378</f>
        <v>372</v>
      </c>
      <c r="EC381" s="84">
        <f>MODEL_DATA!C378</f>
        <v>0</v>
      </c>
      <c r="ED381" s="84">
        <f>MODEL_DATA!D378</f>
        <v>0</v>
      </c>
      <c r="EE381" s="84">
        <f>MODEL_DATA!E378</f>
        <v>0</v>
      </c>
      <c r="EF381" s="84">
        <f>MODEL_DATA!F378</f>
        <v>0</v>
      </c>
      <c r="EG381" s="84">
        <f>MODEL_DATA!G378</f>
        <v>0</v>
      </c>
      <c r="EH381" s="84">
        <f>MODEL_DATA!H378</f>
        <v>0</v>
      </c>
      <c r="EI381" s="84">
        <f>MODEL_DATA!I378</f>
        <v>0</v>
      </c>
      <c r="EJ381" s="99">
        <f>MODEL_DATA!J378</f>
        <v>0</v>
      </c>
      <c r="EK381" s="84">
        <f>MODEL_DATA!K378</f>
        <v>0</v>
      </c>
      <c r="EL381" s="84">
        <f>MODEL_DATA!L378</f>
        <v>0</v>
      </c>
      <c r="EM381" s="99">
        <f>MODEL_DATA!M378</f>
        <v>0</v>
      </c>
      <c r="EN381" s="84">
        <f>MODEL_DATA!N378</f>
        <v>0</v>
      </c>
      <c r="EO381" s="84">
        <f>MODEL_DATA!O378</f>
        <v>0</v>
      </c>
      <c r="EP381" s="84">
        <f>MODEL_DATA!P378</f>
        <v>0</v>
      </c>
      <c r="EQ381" s="84">
        <f>MODEL_DATA!Q378</f>
        <v>0</v>
      </c>
      <c r="ER381" s="84">
        <f>MODEL_DATA!R378</f>
        <v>0</v>
      </c>
      <c r="ES381" s="84">
        <f>MODEL_DATA!S378</f>
        <v>0</v>
      </c>
      <c r="ET381" s="84">
        <f>MODEL_DATA!T378</f>
        <v>0</v>
      </c>
      <c r="EU381" s="99">
        <f>MODEL_DATA!U378</f>
        <v>0</v>
      </c>
      <c r="EV381" s="84">
        <f>MODEL_DATA!V378</f>
        <v>0</v>
      </c>
    </row>
    <row r="382" spans="122:152" x14ac:dyDescent="0.25">
      <c r="DR382" s="31">
        <f t="shared" si="338"/>
        <v>373</v>
      </c>
      <c r="DS382" s="26">
        <f t="shared" si="342"/>
        <v>373.5</v>
      </c>
      <c r="DT382" s="101">
        <f t="shared" si="335"/>
        <v>0</v>
      </c>
      <c r="DU382" s="101">
        <f t="shared" si="336"/>
        <v>0</v>
      </c>
      <c r="DV382" s="101">
        <f t="shared" si="337"/>
        <v>0</v>
      </c>
      <c r="DW382" s="102">
        <f t="shared" si="339"/>
        <v>0</v>
      </c>
      <c r="DX382" s="144"/>
      <c r="DY382" s="101">
        <f t="shared" si="340"/>
        <v>0</v>
      </c>
      <c r="DZ382" s="101">
        <f t="shared" si="341"/>
        <v>0</v>
      </c>
      <c r="EB382" s="84">
        <f>MODEL_DATA!B379</f>
        <v>373</v>
      </c>
      <c r="EC382" s="84">
        <f>MODEL_DATA!C379</f>
        <v>0</v>
      </c>
      <c r="ED382" s="84">
        <f>MODEL_DATA!D379</f>
        <v>0</v>
      </c>
      <c r="EE382" s="84">
        <f>MODEL_DATA!E379</f>
        <v>0</v>
      </c>
      <c r="EF382" s="84">
        <f>MODEL_DATA!F379</f>
        <v>0</v>
      </c>
      <c r="EG382" s="84">
        <f>MODEL_DATA!G379</f>
        <v>0</v>
      </c>
      <c r="EH382" s="84">
        <f>MODEL_DATA!H379</f>
        <v>0</v>
      </c>
      <c r="EI382" s="84">
        <f>MODEL_DATA!I379</f>
        <v>0</v>
      </c>
      <c r="EJ382" s="99">
        <f>MODEL_DATA!J379</f>
        <v>0</v>
      </c>
      <c r="EK382" s="84">
        <f>MODEL_DATA!K379</f>
        <v>0</v>
      </c>
      <c r="EL382" s="84">
        <f>MODEL_DATA!L379</f>
        <v>0</v>
      </c>
      <c r="EM382" s="99">
        <f>MODEL_DATA!M379</f>
        <v>0</v>
      </c>
      <c r="EN382" s="84">
        <f>MODEL_DATA!N379</f>
        <v>0</v>
      </c>
      <c r="EO382" s="84">
        <f>MODEL_DATA!O379</f>
        <v>0</v>
      </c>
      <c r="EP382" s="84">
        <f>MODEL_DATA!P379</f>
        <v>0</v>
      </c>
      <c r="EQ382" s="84">
        <f>MODEL_DATA!Q379</f>
        <v>0</v>
      </c>
      <c r="ER382" s="84">
        <f>MODEL_DATA!R379</f>
        <v>0</v>
      </c>
      <c r="ES382" s="84">
        <f>MODEL_DATA!S379</f>
        <v>0</v>
      </c>
      <c r="ET382" s="84">
        <f>MODEL_DATA!T379</f>
        <v>0</v>
      </c>
      <c r="EU382" s="99">
        <f>MODEL_DATA!U379</f>
        <v>0</v>
      </c>
      <c r="EV382" s="84">
        <f>MODEL_DATA!V379</f>
        <v>0</v>
      </c>
    </row>
    <row r="383" spans="122:152" x14ac:dyDescent="0.25">
      <c r="DR383" s="31">
        <f t="shared" si="338"/>
        <v>374</v>
      </c>
      <c r="DS383" s="26">
        <f t="shared" si="342"/>
        <v>374.5</v>
      </c>
      <c r="DT383" s="101">
        <f t="shared" si="335"/>
        <v>0</v>
      </c>
      <c r="DU383" s="101">
        <f t="shared" si="336"/>
        <v>0</v>
      </c>
      <c r="DV383" s="101">
        <f t="shared" si="337"/>
        <v>0</v>
      </c>
      <c r="DW383" s="102">
        <f t="shared" si="339"/>
        <v>0</v>
      </c>
      <c r="DX383" s="144"/>
      <c r="DY383" s="101">
        <f t="shared" si="340"/>
        <v>0</v>
      </c>
      <c r="DZ383" s="101">
        <f t="shared" si="341"/>
        <v>0</v>
      </c>
      <c r="EB383" s="84">
        <f>MODEL_DATA!B380</f>
        <v>374</v>
      </c>
      <c r="EC383" s="84">
        <f>MODEL_DATA!C380</f>
        <v>0</v>
      </c>
      <c r="ED383" s="84">
        <f>MODEL_DATA!D380</f>
        <v>0</v>
      </c>
      <c r="EE383" s="84">
        <f>MODEL_DATA!E380</f>
        <v>0</v>
      </c>
      <c r="EF383" s="84">
        <f>MODEL_DATA!F380</f>
        <v>0</v>
      </c>
      <c r="EG383" s="84">
        <f>MODEL_DATA!G380</f>
        <v>0</v>
      </c>
      <c r="EH383" s="84">
        <f>MODEL_DATA!H380</f>
        <v>0</v>
      </c>
      <c r="EI383" s="84">
        <f>MODEL_DATA!I380</f>
        <v>0</v>
      </c>
      <c r="EJ383" s="99">
        <f>MODEL_DATA!J380</f>
        <v>0</v>
      </c>
      <c r="EK383" s="84">
        <f>MODEL_DATA!K380</f>
        <v>0</v>
      </c>
      <c r="EL383" s="84">
        <f>MODEL_DATA!L380</f>
        <v>0</v>
      </c>
      <c r="EM383" s="99">
        <f>MODEL_DATA!M380</f>
        <v>0</v>
      </c>
      <c r="EN383" s="84">
        <f>MODEL_DATA!N380</f>
        <v>0</v>
      </c>
      <c r="EO383" s="84">
        <f>MODEL_DATA!O380</f>
        <v>0</v>
      </c>
      <c r="EP383" s="84">
        <f>MODEL_DATA!P380</f>
        <v>0</v>
      </c>
      <c r="EQ383" s="84">
        <f>MODEL_DATA!Q380</f>
        <v>0</v>
      </c>
      <c r="ER383" s="84">
        <f>MODEL_DATA!R380</f>
        <v>0</v>
      </c>
      <c r="ES383" s="84">
        <f>MODEL_DATA!S380</f>
        <v>0</v>
      </c>
      <c r="ET383" s="84">
        <f>MODEL_DATA!T380</f>
        <v>0</v>
      </c>
      <c r="EU383" s="99">
        <f>MODEL_DATA!U380</f>
        <v>0</v>
      </c>
      <c r="EV383" s="84">
        <f>MODEL_DATA!V380</f>
        <v>0</v>
      </c>
    </row>
    <row r="384" spans="122:152" x14ac:dyDescent="0.25">
      <c r="DR384" s="31">
        <f t="shared" si="338"/>
        <v>375</v>
      </c>
      <c r="DS384" s="26">
        <f t="shared" si="342"/>
        <v>375.5</v>
      </c>
      <c r="DT384" s="101">
        <f t="shared" si="335"/>
        <v>0</v>
      </c>
      <c r="DU384" s="101">
        <f t="shared" si="336"/>
        <v>0</v>
      </c>
      <c r="DV384" s="101">
        <f t="shared" si="337"/>
        <v>0</v>
      </c>
      <c r="DW384" s="102">
        <f t="shared" si="339"/>
        <v>0</v>
      </c>
      <c r="DX384" s="144"/>
      <c r="DY384" s="101">
        <f t="shared" si="340"/>
        <v>0</v>
      </c>
      <c r="DZ384" s="101">
        <f t="shared" si="341"/>
        <v>0</v>
      </c>
      <c r="EB384" s="84">
        <f>MODEL_DATA!B381</f>
        <v>375</v>
      </c>
      <c r="EC384" s="84">
        <f>MODEL_DATA!C381</f>
        <v>0</v>
      </c>
      <c r="ED384" s="84">
        <f>MODEL_DATA!D381</f>
        <v>0</v>
      </c>
      <c r="EE384" s="84">
        <f>MODEL_DATA!E381</f>
        <v>0</v>
      </c>
      <c r="EF384" s="84">
        <f>MODEL_DATA!F381</f>
        <v>0</v>
      </c>
      <c r="EG384" s="84">
        <f>MODEL_DATA!G381</f>
        <v>0</v>
      </c>
      <c r="EH384" s="84">
        <f>MODEL_DATA!H381</f>
        <v>0</v>
      </c>
      <c r="EI384" s="84">
        <f>MODEL_DATA!I381</f>
        <v>0</v>
      </c>
      <c r="EJ384" s="99">
        <f>MODEL_DATA!J381</f>
        <v>0</v>
      </c>
      <c r="EK384" s="84">
        <f>MODEL_DATA!K381</f>
        <v>0</v>
      </c>
      <c r="EL384" s="84">
        <f>MODEL_DATA!L381</f>
        <v>0</v>
      </c>
      <c r="EM384" s="99">
        <f>MODEL_DATA!M381</f>
        <v>0</v>
      </c>
      <c r="EN384" s="84">
        <f>MODEL_DATA!N381</f>
        <v>0</v>
      </c>
      <c r="EO384" s="84">
        <f>MODEL_DATA!O381</f>
        <v>0</v>
      </c>
      <c r="EP384" s="84">
        <f>MODEL_DATA!P381</f>
        <v>0</v>
      </c>
      <c r="EQ384" s="84">
        <f>MODEL_DATA!Q381</f>
        <v>0</v>
      </c>
      <c r="ER384" s="84">
        <f>MODEL_DATA!R381</f>
        <v>0</v>
      </c>
      <c r="ES384" s="84">
        <f>MODEL_DATA!S381</f>
        <v>0</v>
      </c>
      <c r="ET384" s="84">
        <f>MODEL_DATA!T381</f>
        <v>0</v>
      </c>
      <c r="EU384" s="99">
        <f>MODEL_DATA!U381</f>
        <v>0</v>
      </c>
      <c r="EV384" s="84">
        <f>MODEL_DATA!V381</f>
        <v>0</v>
      </c>
    </row>
    <row r="385" spans="122:152" x14ac:dyDescent="0.25">
      <c r="DR385" s="31">
        <f t="shared" si="338"/>
        <v>376</v>
      </c>
      <c r="DS385" s="26">
        <f t="shared" si="342"/>
        <v>376.5</v>
      </c>
      <c r="DT385" s="101">
        <f t="shared" si="335"/>
        <v>0</v>
      </c>
      <c r="DU385" s="101">
        <f t="shared" si="336"/>
        <v>0</v>
      </c>
      <c r="DV385" s="101">
        <f t="shared" si="337"/>
        <v>0</v>
      </c>
      <c r="DW385" s="102">
        <f t="shared" si="339"/>
        <v>0</v>
      </c>
      <c r="DX385" s="144"/>
      <c r="DY385" s="101">
        <f t="shared" si="340"/>
        <v>0</v>
      </c>
      <c r="DZ385" s="101">
        <f t="shared" si="341"/>
        <v>0</v>
      </c>
      <c r="EB385" s="84">
        <f>MODEL_DATA!B382</f>
        <v>376</v>
      </c>
      <c r="EC385" s="84">
        <f>MODEL_DATA!C382</f>
        <v>0</v>
      </c>
      <c r="ED385" s="84">
        <f>MODEL_DATA!D382</f>
        <v>0</v>
      </c>
      <c r="EE385" s="84">
        <f>MODEL_DATA!E382</f>
        <v>0</v>
      </c>
      <c r="EF385" s="84">
        <f>MODEL_DATA!F382</f>
        <v>0</v>
      </c>
      <c r="EG385" s="84">
        <f>MODEL_DATA!G382</f>
        <v>0</v>
      </c>
      <c r="EH385" s="84">
        <f>MODEL_DATA!H382</f>
        <v>0</v>
      </c>
      <c r="EI385" s="84">
        <f>MODEL_DATA!I382</f>
        <v>0</v>
      </c>
      <c r="EJ385" s="99">
        <f>MODEL_DATA!J382</f>
        <v>0</v>
      </c>
      <c r="EK385" s="84">
        <f>MODEL_DATA!K382</f>
        <v>0</v>
      </c>
      <c r="EL385" s="84">
        <f>MODEL_DATA!L382</f>
        <v>0</v>
      </c>
      <c r="EM385" s="99">
        <f>MODEL_DATA!M382</f>
        <v>0</v>
      </c>
      <c r="EN385" s="84">
        <f>MODEL_DATA!N382</f>
        <v>0</v>
      </c>
      <c r="EO385" s="84">
        <f>MODEL_DATA!O382</f>
        <v>0</v>
      </c>
      <c r="EP385" s="84">
        <f>MODEL_DATA!P382</f>
        <v>0</v>
      </c>
      <c r="EQ385" s="84">
        <f>MODEL_DATA!Q382</f>
        <v>0</v>
      </c>
      <c r="ER385" s="84">
        <f>MODEL_DATA!R382</f>
        <v>0</v>
      </c>
      <c r="ES385" s="84">
        <f>MODEL_DATA!S382</f>
        <v>0</v>
      </c>
      <c r="ET385" s="84">
        <f>MODEL_DATA!T382</f>
        <v>0</v>
      </c>
      <c r="EU385" s="99">
        <f>MODEL_DATA!U382</f>
        <v>0</v>
      </c>
      <c r="EV385" s="84">
        <f>MODEL_DATA!V382</f>
        <v>0</v>
      </c>
    </row>
    <row r="386" spans="122:152" x14ac:dyDescent="0.25">
      <c r="DR386" s="31">
        <f t="shared" si="338"/>
        <v>377</v>
      </c>
      <c r="DS386" s="26">
        <f t="shared" si="342"/>
        <v>377.5</v>
      </c>
      <c r="DT386" s="101">
        <f t="shared" si="335"/>
        <v>0</v>
      </c>
      <c r="DU386" s="101">
        <f t="shared" si="336"/>
        <v>0</v>
      </c>
      <c r="DV386" s="101">
        <f t="shared" si="337"/>
        <v>0</v>
      </c>
      <c r="DW386" s="102">
        <f t="shared" si="339"/>
        <v>0</v>
      </c>
      <c r="DX386" s="144"/>
      <c r="DY386" s="101">
        <f t="shared" si="340"/>
        <v>0</v>
      </c>
      <c r="DZ386" s="101">
        <f t="shared" si="341"/>
        <v>0</v>
      </c>
      <c r="EB386" s="84">
        <f>MODEL_DATA!B383</f>
        <v>377</v>
      </c>
      <c r="EC386" s="84">
        <f>MODEL_DATA!C383</f>
        <v>0</v>
      </c>
      <c r="ED386" s="84">
        <f>MODEL_DATA!D383</f>
        <v>0</v>
      </c>
      <c r="EE386" s="84">
        <f>MODEL_DATA!E383</f>
        <v>0</v>
      </c>
      <c r="EF386" s="84">
        <f>MODEL_DATA!F383</f>
        <v>0</v>
      </c>
      <c r="EG386" s="84">
        <f>MODEL_DATA!G383</f>
        <v>0</v>
      </c>
      <c r="EH386" s="84">
        <f>MODEL_DATA!H383</f>
        <v>0</v>
      </c>
      <c r="EI386" s="84">
        <f>MODEL_DATA!I383</f>
        <v>0</v>
      </c>
      <c r="EJ386" s="99">
        <f>MODEL_DATA!J383</f>
        <v>0</v>
      </c>
      <c r="EK386" s="84">
        <f>MODEL_DATA!K383</f>
        <v>0</v>
      </c>
      <c r="EL386" s="84">
        <f>MODEL_DATA!L383</f>
        <v>0</v>
      </c>
      <c r="EM386" s="99">
        <f>MODEL_DATA!M383</f>
        <v>0</v>
      </c>
      <c r="EN386" s="84">
        <f>MODEL_DATA!N383</f>
        <v>0</v>
      </c>
      <c r="EO386" s="84">
        <f>MODEL_DATA!O383</f>
        <v>0</v>
      </c>
      <c r="EP386" s="84">
        <f>MODEL_DATA!P383</f>
        <v>0</v>
      </c>
      <c r="EQ386" s="84">
        <f>MODEL_DATA!Q383</f>
        <v>0</v>
      </c>
      <c r="ER386" s="84">
        <f>MODEL_DATA!R383</f>
        <v>0</v>
      </c>
      <c r="ES386" s="84">
        <f>MODEL_DATA!S383</f>
        <v>0</v>
      </c>
      <c r="ET386" s="84">
        <f>MODEL_DATA!T383</f>
        <v>0</v>
      </c>
      <c r="EU386" s="99">
        <f>MODEL_DATA!U383</f>
        <v>0</v>
      </c>
      <c r="EV386" s="84">
        <f>MODEL_DATA!V383</f>
        <v>0</v>
      </c>
    </row>
    <row r="387" spans="122:152" x14ac:dyDescent="0.25">
      <c r="DR387" s="31">
        <f t="shared" si="338"/>
        <v>378</v>
      </c>
      <c r="DS387" s="26">
        <f t="shared" si="342"/>
        <v>378.5</v>
      </c>
      <c r="DT387" s="101">
        <f t="shared" si="335"/>
        <v>0</v>
      </c>
      <c r="DU387" s="101">
        <f t="shared" si="336"/>
        <v>0</v>
      </c>
      <c r="DV387" s="101">
        <f t="shared" si="337"/>
        <v>0</v>
      </c>
      <c r="DW387" s="102">
        <f t="shared" si="339"/>
        <v>0</v>
      </c>
      <c r="DX387" s="144"/>
      <c r="DY387" s="101">
        <f t="shared" si="340"/>
        <v>0</v>
      </c>
      <c r="DZ387" s="101">
        <f t="shared" si="341"/>
        <v>0</v>
      </c>
      <c r="EB387" s="84">
        <f>MODEL_DATA!B384</f>
        <v>378</v>
      </c>
      <c r="EC387" s="84">
        <f>MODEL_DATA!C384</f>
        <v>0</v>
      </c>
      <c r="ED387" s="84">
        <f>MODEL_DATA!D384</f>
        <v>0</v>
      </c>
      <c r="EE387" s="84">
        <f>MODEL_DATA!E384</f>
        <v>0</v>
      </c>
      <c r="EF387" s="84">
        <f>MODEL_DATA!F384</f>
        <v>0</v>
      </c>
      <c r="EG387" s="84">
        <f>MODEL_DATA!G384</f>
        <v>0</v>
      </c>
      <c r="EH387" s="84">
        <f>MODEL_DATA!H384</f>
        <v>0</v>
      </c>
      <c r="EI387" s="84">
        <f>MODEL_DATA!I384</f>
        <v>0</v>
      </c>
      <c r="EJ387" s="99">
        <f>MODEL_DATA!J384</f>
        <v>0</v>
      </c>
      <c r="EK387" s="84">
        <f>MODEL_DATA!K384</f>
        <v>0</v>
      </c>
      <c r="EL387" s="84">
        <f>MODEL_DATA!L384</f>
        <v>0</v>
      </c>
      <c r="EM387" s="99">
        <f>MODEL_DATA!M384</f>
        <v>0</v>
      </c>
      <c r="EN387" s="84">
        <f>MODEL_DATA!N384</f>
        <v>0</v>
      </c>
      <c r="EO387" s="84">
        <f>MODEL_DATA!O384</f>
        <v>0</v>
      </c>
      <c r="EP387" s="84">
        <f>MODEL_DATA!P384</f>
        <v>0</v>
      </c>
      <c r="EQ387" s="84">
        <f>MODEL_DATA!Q384</f>
        <v>0</v>
      </c>
      <c r="ER387" s="84">
        <f>MODEL_DATA!R384</f>
        <v>0</v>
      </c>
      <c r="ES387" s="84">
        <f>MODEL_DATA!S384</f>
        <v>0</v>
      </c>
      <c r="ET387" s="84">
        <f>MODEL_DATA!T384</f>
        <v>0</v>
      </c>
      <c r="EU387" s="99">
        <f>MODEL_DATA!U384</f>
        <v>0</v>
      </c>
      <c r="EV387" s="84">
        <f>MODEL_DATA!V384</f>
        <v>0</v>
      </c>
    </row>
    <row r="388" spans="122:152" x14ac:dyDescent="0.25">
      <c r="DR388" s="31">
        <f t="shared" si="338"/>
        <v>379</v>
      </c>
      <c r="DS388" s="26">
        <f t="shared" si="342"/>
        <v>379.5</v>
      </c>
      <c r="DT388" s="101">
        <f t="shared" si="335"/>
        <v>0</v>
      </c>
      <c r="DU388" s="101">
        <f t="shared" si="336"/>
        <v>0</v>
      </c>
      <c r="DV388" s="101">
        <f t="shared" si="337"/>
        <v>0</v>
      </c>
      <c r="DW388" s="102">
        <f t="shared" si="339"/>
        <v>0</v>
      </c>
      <c r="DX388" s="144"/>
      <c r="DY388" s="101">
        <f t="shared" si="340"/>
        <v>0</v>
      </c>
      <c r="DZ388" s="101">
        <f t="shared" si="341"/>
        <v>0</v>
      </c>
      <c r="EB388" s="84">
        <f>MODEL_DATA!B385</f>
        <v>379</v>
      </c>
      <c r="EC388" s="84">
        <f>MODEL_DATA!C385</f>
        <v>0</v>
      </c>
      <c r="ED388" s="84">
        <f>MODEL_DATA!D385</f>
        <v>0</v>
      </c>
      <c r="EE388" s="84">
        <f>MODEL_DATA!E385</f>
        <v>0</v>
      </c>
      <c r="EF388" s="84">
        <f>MODEL_DATA!F385</f>
        <v>0</v>
      </c>
      <c r="EG388" s="84">
        <f>MODEL_DATA!G385</f>
        <v>0</v>
      </c>
      <c r="EH388" s="84">
        <f>MODEL_DATA!H385</f>
        <v>0</v>
      </c>
      <c r="EI388" s="84">
        <f>MODEL_DATA!I385</f>
        <v>0</v>
      </c>
      <c r="EJ388" s="99">
        <f>MODEL_DATA!J385</f>
        <v>0</v>
      </c>
      <c r="EK388" s="84">
        <f>MODEL_DATA!K385</f>
        <v>0</v>
      </c>
      <c r="EL388" s="84">
        <f>MODEL_DATA!L385</f>
        <v>0</v>
      </c>
      <c r="EM388" s="99">
        <f>MODEL_DATA!M385</f>
        <v>0</v>
      </c>
      <c r="EN388" s="84">
        <f>MODEL_DATA!N385</f>
        <v>0</v>
      </c>
      <c r="EO388" s="84">
        <f>MODEL_DATA!O385</f>
        <v>0</v>
      </c>
      <c r="EP388" s="84">
        <f>MODEL_DATA!P385</f>
        <v>0</v>
      </c>
      <c r="EQ388" s="84">
        <f>MODEL_DATA!Q385</f>
        <v>0</v>
      </c>
      <c r="ER388" s="84">
        <f>MODEL_DATA!R385</f>
        <v>0</v>
      </c>
      <c r="ES388" s="84">
        <f>MODEL_DATA!S385</f>
        <v>0</v>
      </c>
      <c r="ET388" s="84">
        <f>MODEL_DATA!T385</f>
        <v>0</v>
      </c>
      <c r="EU388" s="99">
        <f>MODEL_DATA!U385</f>
        <v>0</v>
      </c>
      <c r="EV388" s="84">
        <f>MODEL_DATA!V385</f>
        <v>0</v>
      </c>
    </row>
    <row r="389" spans="122:152" x14ac:dyDescent="0.25">
      <c r="DR389" s="31">
        <f t="shared" si="338"/>
        <v>380</v>
      </c>
      <c r="DS389" s="26">
        <f t="shared" si="342"/>
        <v>380.5</v>
      </c>
      <c r="DT389" s="101">
        <f t="shared" si="335"/>
        <v>0</v>
      </c>
      <c r="DU389" s="101">
        <f t="shared" si="336"/>
        <v>0</v>
      </c>
      <c r="DV389" s="101">
        <f t="shared" si="337"/>
        <v>0</v>
      </c>
      <c r="DW389" s="102">
        <f t="shared" si="339"/>
        <v>0</v>
      </c>
      <c r="DX389" s="144"/>
      <c r="DY389" s="101">
        <f t="shared" si="340"/>
        <v>0</v>
      </c>
      <c r="DZ389" s="101">
        <f t="shared" si="341"/>
        <v>0</v>
      </c>
      <c r="EB389" s="84">
        <f>MODEL_DATA!B386</f>
        <v>380</v>
      </c>
      <c r="EC389" s="84">
        <f>MODEL_DATA!C386</f>
        <v>0</v>
      </c>
      <c r="ED389" s="84">
        <f>MODEL_DATA!D386</f>
        <v>0</v>
      </c>
      <c r="EE389" s="84">
        <f>MODEL_DATA!E386</f>
        <v>0</v>
      </c>
      <c r="EF389" s="84">
        <f>MODEL_DATA!F386</f>
        <v>0</v>
      </c>
      <c r="EG389" s="84">
        <f>MODEL_DATA!G386</f>
        <v>0</v>
      </c>
      <c r="EH389" s="84">
        <f>MODEL_DATA!H386</f>
        <v>0</v>
      </c>
      <c r="EI389" s="84">
        <f>MODEL_DATA!I386</f>
        <v>0</v>
      </c>
      <c r="EJ389" s="99">
        <f>MODEL_DATA!J386</f>
        <v>0</v>
      </c>
      <c r="EK389" s="84">
        <f>MODEL_DATA!K386</f>
        <v>0</v>
      </c>
      <c r="EL389" s="84">
        <f>MODEL_DATA!L386</f>
        <v>0</v>
      </c>
      <c r="EM389" s="99">
        <f>MODEL_DATA!M386</f>
        <v>0</v>
      </c>
      <c r="EN389" s="84">
        <f>MODEL_DATA!N386</f>
        <v>0</v>
      </c>
      <c r="EO389" s="84">
        <f>MODEL_DATA!O386</f>
        <v>0</v>
      </c>
      <c r="EP389" s="84">
        <f>MODEL_DATA!P386</f>
        <v>0</v>
      </c>
      <c r="EQ389" s="84">
        <f>MODEL_DATA!Q386</f>
        <v>0</v>
      </c>
      <c r="ER389" s="84">
        <f>MODEL_DATA!R386</f>
        <v>0</v>
      </c>
      <c r="ES389" s="84">
        <f>MODEL_DATA!S386</f>
        <v>0</v>
      </c>
      <c r="ET389" s="84">
        <f>MODEL_DATA!T386</f>
        <v>0</v>
      </c>
      <c r="EU389" s="99">
        <f>MODEL_DATA!U386</f>
        <v>0</v>
      </c>
      <c r="EV389" s="84">
        <f>MODEL_DATA!V386</f>
        <v>0</v>
      </c>
    </row>
    <row r="390" spans="122:152" x14ac:dyDescent="0.25">
      <c r="DR390" s="31">
        <f t="shared" si="338"/>
        <v>381</v>
      </c>
      <c r="DS390" s="26">
        <f t="shared" si="342"/>
        <v>381.5</v>
      </c>
      <c r="DT390" s="101">
        <f t="shared" si="335"/>
        <v>0</v>
      </c>
      <c r="DU390" s="101">
        <f t="shared" si="336"/>
        <v>0</v>
      </c>
      <c r="DV390" s="101">
        <f t="shared" si="337"/>
        <v>0</v>
      </c>
      <c r="DW390" s="102">
        <f t="shared" si="339"/>
        <v>0</v>
      </c>
      <c r="DX390" s="144"/>
      <c r="DY390" s="101">
        <f t="shared" si="340"/>
        <v>0</v>
      </c>
      <c r="DZ390" s="101">
        <f t="shared" si="341"/>
        <v>0</v>
      </c>
      <c r="EB390" s="84">
        <f>MODEL_DATA!B387</f>
        <v>381</v>
      </c>
      <c r="EC390" s="84">
        <f>MODEL_DATA!C387</f>
        <v>0</v>
      </c>
      <c r="ED390" s="84">
        <f>MODEL_DATA!D387</f>
        <v>0</v>
      </c>
      <c r="EE390" s="84">
        <f>MODEL_DATA!E387</f>
        <v>0</v>
      </c>
      <c r="EF390" s="84">
        <f>MODEL_DATA!F387</f>
        <v>0</v>
      </c>
      <c r="EG390" s="84">
        <f>MODEL_DATA!G387</f>
        <v>0</v>
      </c>
      <c r="EH390" s="84">
        <f>MODEL_DATA!H387</f>
        <v>0</v>
      </c>
      <c r="EI390" s="84">
        <f>MODEL_DATA!I387</f>
        <v>0</v>
      </c>
      <c r="EJ390" s="99">
        <f>MODEL_DATA!J387</f>
        <v>0</v>
      </c>
      <c r="EK390" s="84">
        <f>MODEL_DATA!K387</f>
        <v>0</v>
      </c>
      <c r="EL390" s="84">
        <f>MODEL_DATA!L387</f>
        <v>0</v>
      </c>
      <c r="EM390" s="99">
        <f>MODEL_DATA!M387</f>
        <v>0</v>
      </c>
      <c r="EN390" s="84">
        <f>MODEL_DATA!N387</f>
        <v>0</v>
      </c>
      <c r="EO390" s="84">
        <f>MODEL_DATA!O387</f>
        <v>0</v>
      </c>
      <c r="EP390" s="84">
        <f>MODEL_DATA!P387</f>
        <v>0</v>
      </c>
      <c r="EQ390" s="84">
        <f>MODEL_DATA!Q387</f>
        <v>0</v>
      </c>
      <c r="ER390" s="84">
        <f>MODEL_DATA!R387</f>
        <v>0</v>
      </c>
      <c r="ES390" s="84">
        <f>MODEL_DATA!S387</f>
        <v>0</v>
      </c>
      <c r="ET390" s="84">
        <f>MODEL_DATA!T387</f>
        <v>0</v>
      </c>
      <c r="EU390" s="99">
        <f>MODEL_DATA!U387</f>
        <v>0</v>
      </c>
      <c r="EV390" s="84">
        <f>MODEL_DATA!V387</f>
        <v>0</v>
      </c>
    </row>
    <row r="391" spans="122:152" x14ac:dyDescent="0.25">
      <c r="DR391" s="31">
        <f t="shared" si="338"/>
        <v>382</v>
      </c>
      <c r="DS391" s="26">
        <f t="shared" si="342"/>
        <v>382.5</v>
      </c>
      <c r="DT391" s="101">
        <f t="shared" si="335"/>
        <v>0</v>
      </c>
      <c r="DU391" s="101">
        <f t="shared" si="336"/>
        <v>0</v>
      </c>
      <c r="DV391" s="101">
        <f t="shared" si="337"/>
        <v>0</v>
      </c>
      <c r="DW391" s="102">
        <f t="shared" si="339"/>
        <v>0</v>
      </c>
      <c r="DX391" s="144"/>
      <c r="DY391" s="101">
        <f t="shared" si="340"/>
        <v>0</v>
      </c>
      <c r="DZ391" s="101">
        <f t="shared" si="341"/>
        <v>0</v>
      </c>
      <c r="EB391" s="84">
        <f>MODEL_DATA!B388</f>
        <v>382</v>
      </c>
      <c r="EC391" s="84">
        <f>MODEL_DATA!C388</f>
        <v>0</v>
      </c>
      <c r="ED391" s="84">
        <f>MODEL_DATA!D388</f>
        <v>0</v>
      </c>
      <c r="EE391" s="84">
        <f>MODEL_DATA!E388</f>
        <v>0</v>
      </c>
      <c r="EF391" s="84">
        <f>MODEL_DATA!F388</f>
        <v>0</v>
      </c>
      <c r="EG391" s="84">
        <f>MODEL_DATA!G388</f>
        <v>0</v>
      </c>
      <c r="EH391" s="84">
        <f>MODEL_DATA!H388</f>
        <v>0</v>
      </c>
      <c r="EI391" s="84">
        <f>MODEL_DATA!I388</f>
        <v>0</v>
      </c>
      <c r="EJ391" s="99">
        <f>MODEL_DATA!J388</f>
        <v>0</v>
      </c>
      <c r="EK391" s="84">
        <f>MODEL_DATA!K388</f>
        <v>0</v>
      </c>
      <c r="EL391" s="84">
        <f>MODEL_DATA!L388</f>
        <v>0</v>
      </c>
      <c r="EM391" s="99">
        <f>MODEL_DATA!M388</f>
        <v>0</v>
      </c>
      <c r="EN391" s="84">
        <f>MODEL_DATA!N388</f>
        <v>0</v>
      </c>
      <c r="EO391" s="84">
        <f>MODEL_DATA!O388</f>
        <v>0</v>
      </c>
      <c r="EP391" s="84">
        <f>MODEL_DATA!P388</f>
        <v>0</v>
      </c>
      <c r="EQ391" s="84">
        <f>MODEL_DATA!Q388</f>
        <v>0</v>
      </c>
      <c r="ER391" s="84">
        <f>MODEL_DATA!R388</f>
        <v>0</v>
      </c>
      <c r="ES391" s="84">
        <f>MODEL_DATA!S388</f>
        <v>0</v>
      </c>
      <c r="ET391" s="84">
        <f>MODEL_DATA!T388</f>
        <v>0</v>
      </c>
      <c r="EU391" s="99">
        <f>MODEL_DATA!U388</f>
        <v>0</v>
      </c>
      <c r="EV391" s="84">
        <f>MODEL_DATA!V388</f>
        <v>0</v>
      </c>
    </row>
    <row r="392" spans="122:152" x14ac:dyDescent="0.25">
      <c r="DR392" s="31">
        <f t="shared" si="338"/>
        <v>383</v>
      </c>
      <c r="DS392" s="26">
        <f t="shared" si="342"/>
        <v>383.5</v>
      </c>
      <c r="DT392" s="101">
        <f t="shared" si="335"/>
        <v>0</v>
      </c>
      <c r="DU392" s="101">
        <f t="shared" si="336"/>
        <v>0</v>
      </c>
      <c r="DV392" s="101">
        <f t="shared" si="337"/>
        <v>0</v>
      </c>
      <c r="DW392" s="102">
        <f t="shared" si="339"/>
        <v>0</v>
      </c>
      <c r="DX392" s="144"/>
      <c r="DY392" s="101">
        <f t="shared" si="340"/>
        <v>0</v>
      </c>
      <c r="DZ392" s="101">
        <f t="shared" si="341"/>
        <v>0</v>
      </c>
      <c r="EB392" s="84">
        <f>MODEL_DATA!B389</f>
        <v>383</v>
      </c>
      <c r="EC392" s="84">
        <f>MODEL_DATA!C389</f>
        <v>0</v>
      </c>
      <c r="ED392" s="84">
        <f>MODEL_DATA!D389</f>
        <v>0</v>
      </c>
      <c r="EE392" s="84">
        <f>MODEL_DATA!E389</f>
        <v>0</v>
      </c>
      <c r="EF392" s="84">
        <f>MODEL_DATA!F389</f>
        <v>0</v>
      </c>
      <c r="EG392" s="84">
        <f>MODEL_DATA!G389</f>
        <v>0</v>
      </c>
      <c r="EH392" s="84">
        <f>MODEL_DATA!H389</f>
        <v>0</v>
      </c>
      <c r="EI392" s="84">
        <f>MODEL_DATA!I389</f>
        <v>0</v>
      </c>
      <c r="EJ392" s="99">
        <f>MODEL_DATA!J389</f>
        <v>0</v>
      </c>
      <c r="EK392" s="84">
        <f>MODEL_DATA!K389</f>
        <v>0</v>
      </c>
      <c r="EL392" s="84">
        <f>MODEL_DATA!L389</f>
        <v>0</v>
      </c>
      <c r="EM392" s="99">
        <f>MODEL_DATA!M389</f>
        <v>0</v>
      </c>
      <c r="EN392" s="84">
        <f>MODEL_DATA!N389</f>
        <v>0</v>
      </c>
      <c r="EO392" s="84">
        <f>MODEL_DATA!O389</f>
        <v>0</v>
      </c>
      <c r="EP392" s="84">
        <f>MODEL_DATA!P389</f>
        <v>0</v>
      </c>
      <c r="EQ392" s="84">
        <f>MODEL_DATA!Q389</f>
        <v>0</v>
      </c>
      <c r="ER392" s="84">
        <f>MODEL_DATA!R389</f>
        <v>0</v>
      </c>
      <c r="ES392" s="84">
        <f>MODEL_DATA!S389</f>
        <v>0</v>
      </c>
      <c r="ET392" s="84">
        <f>MODEL_DATA!T389</f>
        <v>0</v>
      </c>
      <c r="EU392" s="99">
        <f>MODEL_DATA!U389</f>
        <v>0</v>
      </c>
      <c r="EV392" s="84">
        <f>MODEL_DATA!V389</f>
        <v>0</v>
      </c>
    </row>
    <row r="393" spans="122:152" x14ac:dyDescent="0.25">
      <c r="DR393" s="31">
        <f t="shared" si="338"/>
        <v>384</v>
      </c>
      <c r="DS393" s="26">
        <f t="shared" si="342"/>
        <v>384.5</v>
      </c>
      <c r="DT393" s="101">
        <f t="shared" ref="DT393:DT409" si="343">SUM(EC393:EI393)</f>
        <v>0</v>
      </c>
      <c r="DU393" s="101">
        <f t="shared" ref="DU393:DU409" si="344">ED393 + EE393</f>
        <v>0</v>
      </c>
      <c r="DV393" s="101">
        <f t="shared" ref="DV393:DV409" si="345">EH393 + EI393</f>
        <v>0</v>
      </c>
      <c r="DW393" s="102">
        <f t="shared" si="339"/>
        <v>0</v>
      </c>
      <c r="DX393" s="144"/>
      <c r="DY393" s="101">
        <f t="shared" si="340"/>
        <v>0</v>
      </c>
      <c r="DZ393" s="101">
        <f t="shared" si="341"/>
        <v>0</v>
      </c>
      <c r="EB393" s="84">
        <f>MODEL_DATA!B390</f>
        <v>384</v>
      </c>
      <c r="EC393" s="84">
        <f>MODEL_DATA!C390</f>
        <v>0</v>
      </c>
      <c r="ED393" s="84">
        <f>MODEL_DATA!D390</f>
        <v>0</v>
      </c>
      <c r="EE393" s="84">
        <f>MODEL_DATA!E390</f>
        <v>0</v>
      </c>
      <c r="EF393" s="84">
        <f>MODEL_DATA!F390</f>
        <v>0</v>
      </c>
      <c r="EG393" s="84">
        <f>MODEL_DATA!G390</f>
        <v>0</v>
      </c>
      <c r="EH393" s="84">
        <f>MODEL_DATA!H390</f>
        <v>0</v>
      </c>
      <c r="EI393" s="84">
        <f>MODEL_DATA!I390</f>
        <v>0</v>
      </c>
      <c r="EJ393" s="99">
        <f>MODEL_DATA!J390</f>
        <v>0</v>
      </c>
      <c r="EK393" s="84">
        <f>MODEL_DATA!K390</f>
        <v>0</v>
      </c>
      <c r="EL393" s="84">
        <f>MODEL_DATA!L390</f>
        <v>0</v>
      </c>
      <c r="EM393" s="99">
        <f>MODEL_DATA!M390</f>
        <v>0</v>
      </c>
      <c r="EN393" s="84">
        <f>MODEL_DATA!N390</f>
        <v>0</v>
      </c>
      <c r="EO393" s="84">
        <f>MODEL_DATA!O390</f>
        <v>0</v>
      </c>
      <c r="EP393" s="84">
        <f>MODEL_DATA!P390</f>
        <v>0</v>
      </c>
      <c r="EQ393" s="84">
        <f>MODEL_DATA!Q390</f>
        <v>0</v>
      </c>
      <c r="ER393" s="84">
        <f>MODEL_DATA!R390</f>
        <v>0</v>
      </c>
      <c r="ES393" s="84">
        <f>MODEL_DATA!S390</f>
        <v>0</v>
      </c>
      <c r="ET393" s="84">
        <f>MODEL_DATA!T390</f>
        <v>0</v>
      </c>
      <c r="EU393" s="99">
        <f>MODEL_DATA!U390</f>
        <v>0</v>
      </c>
      <c r="EV393" s="84">
        <f>MODEL_DATA!V390</f>
        <v>0</v>
      </c>
    </row>
    <row r="394" spans="122:152" x14ac:dyDescent="0.25">
      <c r="DR394" s="31">
        <f t="shared" ref="DR394:DR409" si="346">$EB394</f>
        <v>385</v>
      </c>
      <c r="DS394" s="26">
        <f t="shared" si="342"/>
        <v>385.5</v>
      </c>
      <c r="DT394" s="101">
        <f t="shared" si="343"/>
        <v>0</v>
      </c>
      <c r="DU394" s="101">
        <f t="shared" si="344"/>
        <v>0</v>
      </c>
      <c r="DV394" s="101">
        <f t="shared" si="345"/>
        <v>0</v>
      </c>
      <c r="DW394" s="102">
        <f t="shared" ref="DW394:DW409" si="347">EM394 + EQ394</f>
        <v>0</v>
      </c>
      <c r="DX394" s="144"/>
      <c r="DY394" s="101">
        <f t="shared" ref="DY394:DY409" si="348">EO394 + ES394</f>
        <v>0</v>
      </c>
      <c r="DZ394" s="101">
        <f t="shared" ref="DZ394:DZ409" si="349">EP394 + ET394</f>
        <v>0</v>
      </c>
      <c r="EB394" s="84">
        <f>MODEL_DATA!B391</f>
        <v>385</v>
      </c>
      <c r="EC394" s="84">
        <f>MODEL_DATA!C391</f>
        <v>0</v>
      </c>
      <c r="ED394" s="84">
        <f>MODEL_DATA!D391</f>
        <v>0</v>
      </c>
      <c r="EE394" s="84">
        <f>MODEL_DATA!E391</f>
        <v>0</v>
      </c>
      <c r="EF394" s="84">
        <f>MODEL_DATA!F391</f>
        <v>0</v>
      </c>
      <c r="EG394" s="84">
        <f>MODEL_DATA!G391</f>
        <v>0</v>
      </c>
      <c r="EH394" s="84">
        <f>MODEL_DATA!H391</f>
        <v>0</v>
      </c>
      <c r="EI394" s="84">
        <f>MODEL_DATA!I391</f>
        <v>0</v>
      </c>
      <c r="EJ394" s="99">
        <f>MODEL_DATA!J391</f>
        <v>0</v>
      </c>
      <c r="EK394" s="84">
        <f>MODEL_DATA!K391</f>
        <v>0</v>
      </c>
      <c r="EL394" s="84">
        <f>MODEL_DATA!L391</f>
        <v>0</v>
      </c>
      <c r="EM394" s="99">
        <f>MODEL_DATA!M391</f>
        <v>0</v>
      </c>
      <c r="EN394" s="84">
        <f>MODEL_DATA!N391</f>
        <v>0</v>
      </c>
      <c r="EO394" s="84">
        <f>MODEL_DATA!O391</f>
        <v>0</v>
      </c>
      <c r="EP394" s="84">
        <f>MODEL_DATA!P391</f>
        <v>0</v>
      </c>
      <c r="EQ394" s="84">
        <f>MODEL_DATA!Q391</f>
        <v>0</v>
      </c>
      <c r="ER394" s="84">
        <f>MODEL_DATA!R391</f>
        <v>0</v>
      </c>
      <c r="ES394" s="84">
        <f>MODEL_DATA!S391</f>
        <v>0</v>
      </c>
      <c r="ET394" s="84">
        <f>MODEL_DATA!T391</f>
        <v>0</v>
      </c>
      <c r="EU394" s="99">
        <f>MODEL_DATA!U391</f>
        <v>0</v>
      </c>
      <c r="EV394" s="84">
        <f>MODEL_DATA!V391</f>
        <v>0</v>
      </c>
    </row>
    <row r="395" spans="122:152" x14ac:dyDescent="0.25">
      <c r="DR395" s="31">
        <f t="shared" si="346"/>
        <v>386</v>
      </c>
      <c r="DS395" s="26">
        <f t="shared" si="342"/>
        <v>386.5</v>
      </c>
      <c r="DT395" s="101">
        <f t="shared" si="343"/>
        <v>0</v>
      </c>
      <c r="DU395" s="101">
        <f t="shared" si="344"/>
        <v>0</v>
      </c>
      <c r="DV395" s="101">
        <f t="shared" si="345"/>
        <v>0</v>
      </c>
      <c r="DW395" s="102">
        <f t="shared" si="347"/>
        <v>0</v>
      </c>
      <c r="DX395" s="144"/>
      <c r="DY395" s="101">
        <f t="shared" si="348"/>
        <v>0</v>
      </c>
      <c r="DZ395" s="101">
        <f t="shared" si="349"/>
        <v>0</v>
      </c>
      <c r="EB395" s="84">
        <f>MODEL_DATA!B392</f>
        <v>386</v>
      </c>
      <c r="EC395" s="84">
        <f>MODEL_DATA!C392</f>
        <v>0</v>
      </c>
      <c r="ED395" s="84">
        <f>MODEL_DATA!D392</f>
        <v>0</v>
      </c>
      <c r="EE395" s="84">
        <f>MODEL_DATA!E392</f>
        <v>0</v>
      </c>
      <c r="EF395" s="84">
        <f>MODEL_DATA!F392</f>
        <v>0</v>
      </c>
      <c r="EG395" s="84">
        <f>MODEL_DATA!G392</f>
        <v>0</v>
      </c>
      <c r="EH395" s="84">
        <f>MODEL_DATA!H392</f>
        <v>0</v>
      </c>
      <c r="EI395" s="84">
        <f>MODEL_DATA!I392</f>
        <v>0</v>
      </c>
      <c r="EJ395" s="99">
        <f>MODEL_DATA!J392</f>
        <v>0</v>
      </c>
      <c r="EK395" s="84">
        <f>MODEL_DATA!K392</f>
        <v>0</v>
      </c>
      <c r="EL395" s="84">
        <f>MODEL_DATA!L392</f>
        <v>0</v>
      </c>
      <c r="EM395" s="99">
        <f>MODEL_DATA!M392</f>
        <v>0</v>
      </c>
      <c r="EN395" s="84">
        <f>MODEL_DATA!N392</f>
        <v>0</v>
      </c>
      <c r="EO395" s="84">
        <f>MODEL_DATA!O392</f>
        <v>0</v>
      </c>
      <c r="EP395" s="84">
        <f>MODEL_DATA!P392</f>
        <v>0</v>
      </c>
      <c r="EQ395" s="84">
        <f>MODEL_DATA!Q392</f>
        <v>0</v>
      </c>
      <c r="ER395" s="84">
        <f>MODEL_DATA!R392</f>
        <v>0</v>
      </c>
      <c r="ES395" s="84">
        <f>MODEL_DATA!S392</f>
        <v>0</v>
      </c>
      <c r="ET395" s="84">
        <f>MODEL_DATA!T392</f>
        <v>0</v>
      </c>
      <c r="EU395" s="99">
        <f>MODEL_DATA!U392</f>
        <v>0</v>
      </c>
      <c r="EV395" s="84">
        <f>MODEL_DATA!V392</f>
        <v>0</v>
      </c>
    </row>
    <row r="396" spans="122:152" x14ac:dyDescent="0.25">
      <c r="DR396" s="31">
        <f t="shared" si="346"/>
        <v>387</v>
      </c>
      <c r="DS396" s="26">
        <f t="shared" si="342"/>
        <v>387.5</v>
      </c>
      <c r="DT396" s="101">
        <f t="shared" si="343"/>
        <v>0</v>
      </c>
      <c r="DU396" s="101">
        <f t="shared" si="344"/>
        <v>0</v>
      </c>
      <c r="DV396" s="101">
        <f t="shared" si="345"/>
        <v>0</v>
      </c>
      <c r="DW396" s="102">
        <f t="shared" si="347"/>
        <v>0</v>
      </c>
      <c r="DX396" s="144"/>
      <c r="DY396" s="101">
        <f t="shared" si="348"/>
        <v>0</v>
      </c>
      <c r="DZ396" s="101">
        <f t="shared" si="349"/>
        <v>0</v>
      </c>
      <c r="EB396" s="84">
        <f>MODEL_DATA!B393</f>
        <v>387</v>
      </c>
      <c r="EC396" s="84">
        <f>MODEL_DATA!C393</f>
        <v>0</v>
      </c>
      <c r="ED396" s="84">
        <f>MODEL_DATA!D393</f>
        <v>0</v>
      </c>
      <c r="EE396" s="84">
        <f>MODEL_DATA!E393</f>
        <v>0</v>
      </c>
      <c r="EF396" s="84">
        <f>MODEL_DATA!F393</f>
        <v>0</v>
      </c>
      <c r="EG396" s="84">
        <f>MODEL_DATA!G393</f>
        <v>0</v>
      </c>
      <c r="EH396" s="84">
        <f>MODEL_DATA!H393</f>
        <v>0</v>
      </c>
      <c r="EI396" s="84">
        <f>MODEL_DATA!I393</f>
        <v>0</v>
      </c>
      <c r="EJ396" s="99">
        <f>MODEL_DATA!J393</f>
        <v>0</v>
      </c>
      <c r="EK396" s="84">
        <f>MODEL_DATA!K393</f>
        <v>0</v>
      </c>
      <c r="EL396" s="84">
        <f>MODEL_DATA!L393</f>
        <v>0</v>
      </c>
      <c r="EM396" s="99">
        <f>MODEL_DATA!M393</f>
        <v>0</v>
      </c>
      <c r="EN396" s="84">
        <f>MODEL_DATA!N393</f>
        <v>0</v>
      </c>
      <c r="EO396" s="84">
        <f>MODEL_DATA!O393</f>
        <v>0</v>
      </c>
      <c r="EP396" s="84">
        <f>MODEL_DATA!P393</f>
        <v>0</v>
      </c>
      <c r="EQ396" s="84">
        <f>MODEL_DATA!Q393</f>
        <v>0</v>
      </c>
      <c r="ER396" s="84">
        <f>MODEL_DATA!R393</f>
        <v>0</v>
      </c>
      <c r="ES396" s="84">
        <f>MODEL_DATA!S393</f>
        <v>0</v>
      </c>
      <c r="ET396" s="84">
        <f>MODEL_DATA!T393</f>
        <v>0</v>
      </c>
      <c r="EU396" s="99">
        <f>MODEL_DATA!U393</f>
        <v>0</v>
      </c>
      <c r="EV396" s="84">
        <f>MODEL_DATA!V393</f>
        <v>0</v>
      </c>
    </row>
    <row r="397" spans="122:152" x14ac:dyDescent="0.25">
      <c r="DR397" s="31">
        <f t="shared" si="346"/>
        <v>388</v>
      </c>
      <c r="DS397" s="26">
        <f t="shared" si="342"/>
        <v>388.5</v>
      </c>
      <c r="DT397" s="101">
        <f t="shared" si="343"/>
        <v>0</v>
      </c>
      <c r="DU397" s="101">
        <f t="shared" si="344"/>
        <v>0</v>
      </c>
      <c r="DV397" s="101">
        <f t="shared" si="345"/>
        <v>0</v>
      </c>
      <c r="DW397" s="102">
        <f t="shared" si="347"/>
        <v>0</v>
      </c>
      <c r="DX397" s="144"/>
      <c r="DY397" s="101">
        <f t="shared" si="348"/>
        <v>0</v>
      </c>
      <c r="DZ397" s="101">
        <f t="shared" si="349"/>
        <v>0</v>
      </c>
      <c r="EB397" s="84">
        <f>MODEL_DATA!B394</f>
        <v>388</v>
      </c>
      <c r="EC397" s="84">
        <f>MODEL_DATA!C394</f>
        <v>0</v>
      </c>
      <c r="ED397" s="84">
        <f>MODEL_DATA!D394</f>
        <v>0</v>
      </c>
      <c r="EE397" s="84">
        <f>MODEL_DATA!E394</f>
        <v>0</v>
      </c>
      <c r="EF397" s="84">
        <f>MODEL_DATA!F394</f>
        <v>0</v>
      </c>
      <c r="EG397" s="84">
        <f>MODEL_DATA!G394</f>
        <v>0</v>
      </c>
      <c r="EH397" s="84">
        <f>MODEL_DATA!H394</f>
        <v>0</v>
      </c>
      <c r="EI397" s="84">
        <f>MODEL_DATA!I394</f>
        <v>0</v>
      </c>
      <c r="EJ397" s="99">
        <f>MODEL_DATA!J394</f>
        <v>0</v>
      </c>
      <c r="EK397" s="84">
        <f>MODEL_DATA!K394</f>
        <v>0</v>
      </c>
      <c r="EL397" s="84">
        <f>MODEL_DATA!L394</f>
        <v>0</v>
      </c>
      <c r="EM397" s="99">
        <f>MODEL_DATA!M394</f>
        <v>0</v>
      </c>
      <c r="EN397" s="84">
        <f>MODEL_DATA!N394</f>
        <v>0</v>
      </c>
      <c r="EO397" s="84">
        <f>MODEL_DATA!O394</f>
        <v>0</v>
      </c>
      <c r="EP397" s="84">
        <f>MODEL_DATA!P394</f>
        <v>0</v>
      </c>
      <c r="EQ397" s="84">
        <f>MODEL_DATA!Q394</f>
        <v>0</v>
      </c>
      <c r="ER397" s="84">
        <f>MODEL_DATA!R394</f>
        <v>0</v>
      </c>
      <c r="ES397" s="84">
        <f>MODEL_DATA!S394</f>
        <v>0</v>
      </c>
      <c r="ET397" s="84">
        <f>MODEL_DATA!T394</f>
        <v>0</v>
      </c>
      <c r="EU397" s="99">
        <f>MODEL_DATA!U394</f>
        <v>0</v>
      </c>
      <c r="EV397" s="84">
        <f>MODEL_DATA!V394</f>
        <v>0</v>
      </c>
    </row>
    <row r="398" spans="122:152" x14ac:dyDescent="0.25">
      <c r="DR398" s="31">
        <f t="shared" si="346"/>
        <v>389</v>
      </c>
      <c r="DS398" s="26">
        <f t="shared" si="342"/>
        <v>389.5</v>
      </c>
      <c r="DT398" s="101">
        <f t="shared" si="343"/>
        <v>0</v>
      </c>
      <c r="DU398" s="101">
        <f t="shared" si="344"/>
        <v>0</v>
      </c>
      <c r="DV398" s="101">
        <f t="shared" si="345"/>
        <v>0</v>
      </c>
      <c r="DW398" s="102">
        <f t="shared" si="347"/>
        <v>0</v>
      </c>
      <c r="DX398" s="144"/>
      <c r="DY398" s="101">
        <f t="shared" si="348"/>
        <v>0</v>
      </c>
      <c r="DZ398" s="101">
        <f t="shared" si="349"/>
        <v>0</v>
      </c>
      <c r="EB398" s="84">
        <f>MODEL_DATA!B395</f>
        <v>389</v>
      </c>
      <c r="EC398" s="84">
        <f>MODEL_DATA!C395</f>
        <v>0</v>
      </c>
      <c r="ED398" s="84">
        <f>MODEL_DATA!D395</f>
        <v>0</v>
      </c>
      <c r="EE398" s="84">
        <f>MODEL_DATA!E395</f>
        <v>0</v>
      </c>
      <c r="EF398" s="84">
        <f>MODEL_DATA!F395</f>
        <v>0</v>
      </c>
      <c r="EG398" s="84">
        <f>MODEL_DATA!G395</f>
        <v>0</v>
      </c>
      <c r="EH398" s="84">
        <f>MODEL_DATA!H395</f>
        <v>0</v>
      </c>
      <c r="EI398" s="84">
        <f>MODEL_DATA!I395</f>
        <v>0</v>
      </c>
      <c r="EJ398" s="99">
        <f>MODEL_DATA!J395</f>
        <v>0</v>
      </c>
      <c r="EK398" s="84">
        <f>MODEL_DATA!K395</f>
        <v>0</v>
      </c>
      <c r="EL398" s="84">
        <f>MODEL_DATA!L395</f>
        <v>0</v>
      </c>
      <c r="EM398" s="99">
        <f>MODEL_DATA!M395</f>
        <v>0</v>
      </c>
      <c r="EN398" s="84">
        <f>MODEL_DATA!N395</f>
        <v>0</v>
      </c>
      <c r="EO398" s="84">
        <f>MODEL_DATA!O395</f>
        <v>0</v>
      </c>
      <c r="EP398" s="84">
        <f>MODEL_DATA!P395</f>
        <v>0</v>
      </c>
      <c r="EQ398" s="84">
        <f>MODEL_DATA!Q395</f>
        <v>0</v>
      </c>
      <c r="ER398" s="84">
        <f>MODEL_DATA!R395</f>
        <v>0</v>
      </c>
      <c r="ES398" s="84">
        <f>MODEL_DATA!S395</f>
        <v>0</v>
      </c>
      <c r="ET398" s="84">
        <f>MODEL_DATA!T395</f>
        <v>0</v>
      </c>
      <c r="EU398" s="99">
        <f>MODEL_DATA!U395</f>
        <v>0</v>
      </c>
      <c r="EV398" s="84">
        <f>MODEL_DATA!V395</f>
        <v>0</v>
      </c>
    </row>
    <row r="399" spans="122:152" x14ac:dyDescent="0.25">
      <c r="DR399" s="31">
        <f t="shared" si="346"/>
        <v>390</v>
      </c>
      <c r="DS399" s="26">
        <f t="shared" si="342"/>
        <v>390.5</v>
      </c>
      <c r="DT399" s="101">
        <f t="shared" si="343"/>
        <v>0</v>
      </c>
      <c r="DU399" s="101">
        <f t="shared" si="344"/>
        <v>0</v>
      </c>
      <c r="DV399" s="101">
        <f t="shared" si="345"/>
        <v>0</v>
      </c>
      <c r="DW399" s="102">
        <f t="shared" si="347"/>
        <v>0</v>
      </c>
      <c r="DX399" s="144"/>
      <c r="DY399" s="101">
        <f t="shared" si="348"/>
        <v>0</v>
      </c>
      <c r="DZ399" s="101">
        <f t="shared" si="349"/>
        <v>0</v>
      </c>
      <c r="EB399" s="84">
        <f>MODEL_DATA!B396</f>
        <v>390</v>
      </c>
      <c r="EC399" s="84">
        <f>MODEL_DATA!C396</f>
        <v>0</v>
      </c>
      <c r="ED399" s="84">
        <f>MODEL_DATA!D396</f>
        <v>0</v>
      </c>
      <c r="EE399" s="84">
        <f>MODEL_DATA!E396</f>
        <v>0</v>
      </c>
      <c r="EF399" s="84">
        <f>MODEL_DATA!F396</f>
        <v>0</v>
      </c>
      <c r="EG399" s="84">
        <f>MODEL_DATA!G396</f>
        <v>0</v>
      </c>
      <c r="EH399" s="84">
        <f>MODEL_DATA!H396</f>
        <v>0</v>
      </c>
      <c r="EI399" s="84">
        <f>MODEL_DATA!I396</f>
        <v>0</v>
      </c>
      <c r="EJ399" s="99">
        <f>MODEL_DATA!J396</f>
        <v>0</v>
      </c>
      <c r="EK399" s="84">
        <f>MODEL_DATA!K396</f>
        <v>0</v>
      </c>
      <c r="EL399" s="84">
        <f>MODEL_DATA!L396</f>
        <v>0</v>
      </c>
      <c r="EM399" s="99">
        <f>MODEL_DATA!M396</f>
        <v>0</v>
      </c>
      <c r="EN399" s="84">
        <f>MODEL_DATA!N396</f>
        <v>0</v>
      </c>
      <c r="EO399" s="84">
        <f>MODEL_DATA!O396</f>
        <v>0</v>
      </c>
      <c r="EP399" s="84">
        <f>MODEL_DATA!P396</f>
        <v>0</v>
      </c>
      <c r="EQ399" s="84">
        <f>MODEL_DATA!Q396</f>
        <v>0</v>
      </c>
      <c r="ER399" s="84">
        <f>MODEL_DATA!R396</f>
        <v>0</v>
      </c>
      <c r="ES399" s="84">
        <f>MODEL_DATA!S396</f>
        <v>0</v>
      </c>
      <c r="ET399" s="84">
        <f>MODEL_DATA!T396</f>
        <v>0</v>
      </c>
      <c r="EU399" s="99">
        <f>MODEL_DATA!U396</f>
        <v>0</v>
      </c>
      <c r="EV399" s="84">
        <f>MODEL_DATA!V396</f>
        <v>0</v>
      </c>
    </row>
    <row r="400" spans="122:152" x14ac:dyDescent="0.25">
      <c r="DR400" s="31">
        <f t="shared" si="346"/>
        <v>391</v>
      </c>
      <c r="DS400" s="26">
        <f t="shared" si="342"/>
        <v>391.5</v>
      </c>
      <c r="DT400" s="101">
        <f t="shared" si="343"/>
        <v>0</v>
      </c>
      <c r="DU400" s="101">
        <f t="shared" si="344"/>
        <v>0</v>
      </c>
      <c r="DV400" s="101">
        <f t="shared" si="345"/>
        <v>0</v>
      </c>
      <c r="DW400" s="102">
        <f t="shared" si="347"/>
        <v>0</v>
      </c>
      <c r="DX400" s="144"/>
      <c r="DY400" s="101">
        <f t="shared" si="348"/>
        <v>0</v>
      </c>
      <c r="DZ400" s="101">
        <f t="shared" si="349"/>
        <v>0</v>
      </c>
      <c r="EB400" s="84">
        <f>MODEL_DATA!B397</f>
        <v>391</v>
      </c>
      <c r="EC400" s="84">
        <f>MODEL_DATA!C397</f>
        <v>0</v>
      </c>
      <c r="ED400" s="84">
        <f>MODEL_DATA!D397</f>
        <v>0</v>
      </c>
      <c r="EE400" s="84">
        <f>MODEL_DATA!E397</f>
        <v>0</v>
      </c>
      <c r="EF400" s="84">
        <f>MODEL_DATA!F397</f>
        <v>0</v>
      </c>
      <c r="EG400" s="84">
        <f>MODEL_DATA!G397</f>
        <v>0</v>
      </c>
      <c r="EH400" s="84">
        <f>MODEL_DATA!H397</f>
        <v>0</v>
      </c>
      <c r="EI400" s="84">
        <f>MODEL_DATA!I397</f>
        <v>0</v>
      </c>
      <c r="EJ400" s="99">
        <f>MODEL_DATA!J397</f>
        <v>0</v>
      </c>
      <c r="EK400" s="84">
        <f>MODEL_DATA!K397</f>
        <v>0</v>
      </c>
      <c r="EL400" s="84">
        <f>MODEL_DATA!L397</f>
        <v>0</v>
      </c>
      <c r="EM400" s="99">
        <f>MODEL_DATA!M397</f>
        <v>0</v>
      </c>
      <c r="EN400" s="84">
        <f>MODEL_DATA!N397</f>
        <v>0</v>
      </c>
      <c r="EO400" s="84">
        <f>MODEL_DATA!O397</f>
        <v>0</v>
      </c>
      <c r="EP400" s="84">
        <f>MODEL_DATA!P397</f>
        <v>0</v>
      </c>
      <c r="EQ400" s="84">
        <f>MODEL_DATA!Q397</f>
        <v>0</v>
      </c>
      <c r="ER400" s="84">
        <f>MODEL_DATA!R397</f>
        <v>0</v>
      </c>
      <c r="ES400" s="84">
        <f>MODEL_DATA!S397</f>
        <v>0</v>
      </c>
      <c r="ET400" s="84">
        <f>MODEL_DATA!T397</f>
        <v>0</v>
      </c>
      <c r="EU400" s="99">
        <f>MODEL_DATA!U397</f>
        <v>0</v>
      </c>
      <c r="EV400" s="84">
        <f>MODEL_DATA!V397</f>
        <v>0</v>
      </c>
    </row>
    <row r="401" spans="122:152" x14ac:dyDescent="0.25">
      <c r="DR401" s="31">
        <f t="shared" si="346"/>
        <v>392</v>
      </c>
      <c r="DS401" s="26">
        <f t="shared" si="342"/>
        <v>392.5</v>
      </c>
      <c r="DT401" s="101">
        <f t="shared" si="343"/>
        <v>0</v>
      </c>
      <c r="DU401" s="101">
        <f t="shared" si="344"/>
        <v>0</v>
      </c>
      <c r="DV401" s="101">
        <f t="shared" si="345"/>
        <v>0</v>
      </c>
      <c r="DW401" s="102">
        <f t="shared" si="347"/>
        <v>0</v>
      </c>
      <c r="DX401" s="144"/>
      <c r="DY401" s="101">
        <f t="shared" si="348"/>
        <v>0</v>
      </c>
      <c r="DZ401" s="101">
        <f t="shared" si="349"/>
        <v>0</v>
      </c>
      <c r="EB401" s="84">
        <f>MODEL_DATA!B398</f>
        <v>392</v>
      </c>
      <c r="EC401" s="84">
        <f>MODEL_DATA!C398</f>
        <v>0</v>
      </c>
      <c r="ED401" s="84">
        <f>MODEL_DATA!D398</f>
        <v>0</v>
      </c>
      <c r="EE401" s="84">
        <f>MODEL_DATA!E398</f>
        <v>0</v>
      </c>
      <c r="EF401" s="84">
        <f>MODEL_DATA!F398</f>
        <v>0</v>
      </c>
      <c r="EG401" s="84">
        <f>MODEL_DATA!G398</f>
        <v>0</v>
      </c>
      <c r="EH401" s="84">
        <f>MODEL_DATA!H398</f>
        <v>0</v>
      </c>
      <c r="EI401" s="84">
        <f>MODEL_DATA!I398</f>
        <v>0</v>
      </c>
      <c r="EJ401" s="99">
        <f>MODEL_DATA!J398</f>
        <v>0</v>
      </c>
      <c r="EK401" s="84">
        <f>MODEL_DATA!K398</f>
        <v>0</v>
      </c>
      <c r="EL401" s="84">
        <f>MODEL_DATA!L398</f>
        <v>0</v>
      </c>
      <c r="EM401" s="99">
        <f>MODEL_DATA!M398</f>
        <v>0</v>
      </c>
      <c r="EN401" s="84">
        <f>MODEL_DATA!N398</f>
        <v>0</v>
      </c>
      <c r="EO401" s="84">
        <f>MODEL_DATA!O398</f>
        <v>0</v>
      </c>
      <c r="EP401" s="84">
        <f>MODEL_DATA!P398</f>
        <v>0</v>
      </c>
      <c r="EQ401" s="84">
        <f>MODEL_DATA!Q398</f>
        <v>0</v>
      </c>
      <c r="ER401" s="84">
        <f>MODEL_DATA!R398</f>
        <v>0</v>
      </c>
      <c r="ES401" s="84">
        <f>MODEL_DATA!S398</f>
        <v>0</v>
      </c>
      <c r="ET401" s="84">
        <f>MODEL_DATA!T398</f>
        <v>0</v>
      </c>
      <c r="EU401" s="99">
        <f>MODEL_DATA!U398</f>
        <v>0</v>
      </c>
      <c r="EV401" s="84">
        <f>MODEL_DATA!V398</f>
        <v>0</v>
      </c>
    </row>
    <row r="402" spans="122:152" x14ac:dyDescent="0.25">
      <c r="DR402" s="31">
        <f t="shared" si="346"/>
        <v>393</v>
      </c>
      <c r="DS402" s="26">
        <f t="shared" ref="DS402:DS409" si="350">AVERAGE(DR402:DR403)</f>
        <v>393.5</v>
      </c>
      <c r="DT402" s="101">
        <f t="shared" si="343"/>
        <v>0</v>
      </c>
      <c r="DU402" s="101">
        <f t="shared" si="344"/>
        <v>0</v>
      </c>
      <c r="DV402" s="101">
        <f t="shared" si="345"/>
        <v>0</v>
      </c>
      <c r="DW402" s="102">
        <f t="shared" si="347"/>
        <v>0</v>
      </c>
      <c r="DX402" s="144"/>
      <c r="DY402" s="101">
        <f t="shared" si="348"/>
        <v>0</v>
      </c>
      <c r="DZ402" s="101">
        <f t="shared" si="349"/>
        <v>0</v>
      </c>
      <c r="EB402" s="84">
        <f>MODEL_DATA!B399</f>
        <v>393</v>
      </c>
      <c r="EC402" s="84">
        <f>MODEL_DATA!C399</f>
        <v>0</v>
      </c>
      <c r="ED402" s="84">
        <f>MODEL_DATA!D399</f>
        <v>0</v>
      </c>
      <c r="EE402" s="84">
        <f>MODEL_DATA!E399</f>
        <v>0</v>
      </c>
      <c r="EF402" s="84">
        <f>MODEL_DATA!F399</f>
        <v>0</v>
      </c>
      <c r="EG402" s="84">
        <f>MODEL_DATA!G399</f>
        <v>0</v>
      </c>
      <c r="EH402" s="84">
        <f>MODEL_DATA!H399</f>
        <v>0</v>
      </c>
      <c r="EI402" s="84">
        <f>MODEL_DATA!I399</f>
        <v>0</v>
      </c>
      <c r="EJ402" s="99">
        <f>MODEL_DATA!J399</f>
        <v>0</v>
      </c>
      <c r="EK402" s="84">
        <f>MODEL_DATA!K399</f>
        <v>0</v>
      </c>
      <c r="EL402" s="84">
        <f>MODEL_DATA!L399</f>
        <v>0</v>
      </c>
      <c r="EM402" s="99">
        <f>MODEL_DATA!M399</f>
        <v>0</v>
      </c>
      <c r="EN402" s="84">
        <f>MODEL_DATA!N399</f>
        <v>0</v>
      </c>
      <c r="EO402" s="84">
        <f>MODEL_DATA!O399</f>
        <v>0</v>
      </c>
      <c r="EP402" s="84">
        <f>MODEL_DATA!P399</f>
        <v>0</v>
      </c>
      <c r="EQ402" s="84">
        <f>MODEL_DATA!Q399</f>
        <v>0</v>
      </c>
      <c r="ER402" s="84">
        <f>MODEL_DATA!R399</f>
        <v>0</v>
      </c>
      <c r="ES402" s="84">
        <f>MODEL_DATA!S399</f>
        <v>0</v>
      </c>
      <c r="ET402" s="84">
        <f>MODEL_DATA!T399</f>
        <v>0</v>
      </c>
      <c r="EU402" s="99">
        <f>MODEL_DATA!U399</f>
        <v>0</v>
      </c>
      <c r="EV402" s="84">
        <f>MODEL_DATA!V399</f>
        <v>0</v>
      </c>
    </row>
    <row r="403" spans="122:152" x14ac:dyDescent="0.25">
      <c r="DR403" s="31">
        <f t="shared" si="346"/>
        <v>394</v>
      </c>
      <c r="DS403" s="26">
        <f t="shared" si="350"/>
        <v>394.5</v>
      </c>
      <c r="DT403" s="101">
        <f t="shared" si="343"/>
        <v>0</v>
      </c>
      <c r="DU403" s="101">
        <f t="shared" si="344"/>
        <v>0</v>
      </c>
      <c r="DV403" s="101">
        <f t="shared" si="345"/>
        <v>0</v>
      </c>
      <c r="DW403" s="102">
        <f t="shared" si="347"/>
        <v>0</v>
      </c>
      <c r="DX403" s="144"/>
      <c r="DY403" s="101">
        <f t="shared" si="348"/>
        <v>0</v>
      </c>
      <c r="DZ403" s="101">
        <f t="shared" si="349"/>
        <v>0</v>
      </c>
      <c r="EB403" s="84">
        <f>MODEL_DATA!B400</f>
        <v>394</v>
      </c>
      <c r="EC403" s="84">
        <f>MODEL_DATA!C400</f>
        <v>0</v>
      </c>
      <c r="ED403" s="84">
        <f>MODEL_DATA!D400</f>
        <v>0</v>
      </c>
      <c r="EE403" s="84">
        <f>MODEL_DATA!E400</f>
        <v>0</v>
      </c>
      <c r="EF403" s="84">
        <f>MODEL_DATA!F400</f>
        <v>0</v>
      </c>
      <c r="EG403" s="84">
        <f>MODEL_DATA!G400</f>
        <v>0</v>
      </c>
      <c r="EH403" s="84">
        <f>MODEL_DATA!H400</f>
        <v>0</v>
      </c>
      <c r="EI403" s="84">
        <f>MODEL_DATA!I400</f>
        <v>0</v>
      </c>
      <c r="EJ403" s="99">
        <f>MODEL_DATA!J400</f>
        <v>0</v>
      </c>
      <c r="EK403" s="84">
        <f>MODEL_DATA!K400</f>
        <v>0</v>
      </c>
      <c r="EL403" s="84">
        <f>MODEL_DATA!L400</f>
        <v>0</v>
      </c>
      <c r="EM403" s="99">
        <f>MODEL_DATA!M400</f>
        <v>0</v>
      </c>
      <c r="EN403" s="84">
        <f>MODEL_DATA!N400</f>
        <v>0</v>
      </c>
      <c r="EO403" s="84">
        <f>MODEL_DATA!O400</f>
        <v>0</v>
      </c>
      <c r="EP403" s="84">
        <f>MODEL_DATA!P400</f>
        <v>0</v>
      </c>
      <c r="EQ403" s="84">
        <f>MODEL_DATA!Q400</f>
        <v>0</v>
      </c>
      <c r="ER403" s="84">
        <f>MODEL_DATA!R400</f>
        <v>0</v>
      </c>
      <c r="ES403" s="84">
        <f>MODEL_DATA!S400</f>
        <v>0</v>
      </c>
      <c r="ET403" s="84">
        <f>MODEL_DATA!T400</f>
        <v>0</v>
      </c>
      <c r="EU403" s="99">
        <f>MODEL_DATA!U400</f>
        <v>0</v>
      </c>
      <c r="EV403" s="84">
        <f>MODEL_DATA!V400</f>
        <v>0</v>
      </c>
    </row>
    <row r="404" spans="122:152" x14ac:dyDescent="0.25">
      <c r="DR404" s="31">
        <f t="shared" si="346"/>
        <v>395</v>
      </c>
      <c r="DS404" s="26">
        <f t="shared" si="350"/>
        <v>395.5</v>
      </c>
      <c r="DT404" s="101">
        <f t="shared" si="343"/>
        <v>0</v>
      </c>
      <c r="DU404" s="101">
        <f t="shared" si="344"/>
        <v>0</v>
      </c>
      <c r="DV404" s="101">
        <f t="shared" si="345"/>
        <v>0</v>
      </c>
      <c r="DW404" s="102">
        <f t="shared" si="347"/>
        <v>0</v>
      </c>
      <c r="DX404" s="144"/>
      <c r="DY404" s="101">
        <f t="shared" si="348"/>
        <v>0</v>
      </c>
      <c r="DZ404" s="101">
        <f t="shared" si="349"/>
        <v>0</v>
      </c>
      <c r="EB404" s="84">
        <f>MODEL_DATA!B401</f>
        <v>395</v>
      </c>
      <c r="EC404" s="84">
        <f>MODEL_DATA!C401</f>
        <v>0</v>
      </c>
      <c r="ED404" s="84">
        <f>MODEL_DATA!D401</f>
        <v>0</v>
      </c>
      <c r="EE404" s="84">
        <f>MODEL_DATA!E401</f>
        <v>0</v>
      </c>
      <c r="EF404" s="84">
        <f>MODEL_DATA!F401</f>
        <v>0</v>
      </c>
      <c r="EG404" s="84">
        <f>MODEL_DATA!G401</f>
        <v>0</v>
      </c>
      <c r="EH404" s="84">
        <f>MODEL_DATA!H401</f>
        <v>0</v>
      </c>
      <c r="EI404" s="84">
        <f>MODEL_DATA!I401</f>
        <v>0</v>
      </c>
      <c r="EJ404" s="99">
        <f>MODEL_DATA!J401</f>
        <v>0</v>
      </c>
      <c r="EK404" s="84">
        <f>MODEL_DATA!K401</f>
        <v>0</v>
      </c>
      <c r="EL404" s="84">
        <f>MODEL_DATA!L401</f>
        <v>0</v>
      </c>
      <c r="EM404" s="99">
        <f>MODEL_DATA!M401</f>
        <v>0</v>
      </c>
      <c r="EN404" s="84">
        <f>MODEL_DATA!N401</f>
        <v>0</v>
      </c>
      <c r="EO404" s="84">
        <f>MODEL_DATA!O401</f>
        <v>0</v>
      </c>
      <c r="EP404" s="84">
        <f>MODEL_DATA!P401</f>
        <v>0</v>
      </c>
      <c r="EQ404" s="84">
        <f>MODEL_DATA!Q401</f>
        <v>0</v>
      </c>
      <c r="ER404" s="84">
        <f>MODEL_DATA!R401</f>
        <v>0</v>
      </c>
      <c r="ES404" s="84">
        <f>MODEL_DATA!S401</f>
        <v>0</v>
      </c>
      <c r="ET404" s="84">
        <f>MODEL_DATA!T401</f>
        <v>0</v>
      </c>
      <c r="EU404" s="99">
        <f>MODEL_DATA!U401</f>
        <v>0</v>
      </c>
      <c r="EV404" s="84">
        <f>MODEL_DATA!V401</f>
        <v>0</v>
      </c>
    </row>
    <row r="405" spans="122:152" x14ac:dyDescent="0.25">
      <c r="DR405" s="31">
        <f t="shared" si="346"/>
        <v>396</v>
      </c>
      <c r="DS405" s="26">
        <f t="shared" si="350"/>
        <v>396.5</v>
      </c>
      <c r="DT405" s="101">
        <f t="shared" si="343"/>
        <v>0</v>
      </c>
      <c r="DU405" s="101">
        <f t="shared" si="344"/>
        <v>0</v>
      </c>
      <c r="DV405" s="101">
        <f t="shared" si="345"/>
        <v>0</v>
      </c>
      <c r="DW405" s="102">
        <f t="shared" si="347"/>
        <v>0</v>
      </c>
      <c r="DX405" s="144"/>
      <c r="DY405" s="101">
        <f t="shared" si="348"/>
        <v>0</v>
      </c>
      <c r="DZ405" s="101">
        <f t="shared" si="349"/>
        <v>0</v>
      </c>
      <c r="EB405" s="84">
        <f>MODEL_DATA!B402</f>
        <v>396</v>
      </c>
      <c r="EC405" s="84">
        <f>MODEL_DATA!C402</f>
        <v>0</v>
      </c>
      <c r="ED405" s="84">
        <f>MODEL_DATA!D402</f>
        <v>0</v>
      </c>
      <c r="EE405" s="84">
        <f>MODEL_DATA!E402</f>
        <v>0</v>
      </c>
      <c r="EF405" s="84">
        <f>MODEL_DATA!F402</f>
        <v>0</v>
      </c>
      <c r="EG405" s="84">
        <f>MODEL_DATA!G402</f>
        <v>0</v>
      </c>
      <c r="EH405" s="84">
        <f>MODEL_DATA!H402</f>
        <v>0</v>
      </c>
      <c r="EI405" s="84">
        <f>MODEL_DATA!I402</f>
        <v>0</v>
      </c>
      <c r="EJ405" s="99">
        <f>MODEL_DATA!J402</f>
        <v>0</v>
      </c>
      <c r="EK405" s="84">
        <f>MODEL_DATA!K402</f>
        <v>0</v>
      </c>
      <c r="EL405" s="84">
        <f>MODEL_DATA!L402</f>
        <v>0</v>
      </c>
      <c r="EM405" s="99">
        <f>MODEL_DATA!M402</f>
        <v>0</v>
      </c>
      <c r="EN405" s="84">
        <f>MODEL_DATA!N402</f>
        <v>0</v>
      </c>
      <c r="EO405" s="84">
        <f>MODEL_DATA!O402</f>
        <v>0</v>
      </c>
      <c r="EP405" s="84">
        <f>MODEL_DATA!P402</f>
        <v>0</v>
      </c>
      <c r="EQ405" s="84">
        <f>MODEL_DATA!Q402</f>
        <v>0</v>
      </c>
      <c r="ER405" s="84">
        <f>MODEL_DATA!R402</f>
        <v>0</v>
      </c>
      <c r="ES405" s="84">
        <f>MODEL_DATA!S402</f>
        <v>0</v>
      </c>
      <c r="ET405" s="84">
        <f>MODEL_DATA!T402</f>
        <v>0</v>
      </c>
      <c r="EU405" s="99">
        <f>MODEL_DATA!U402</f>
        <v>0</v>
      </c>
      <c r="EV405" s="84">
        <f>MODEL_DATA!V402</f>
        <v>0</v>
      </c>
    </row>
    <row r="406" spans="122:152" x14ac:dyDescent="0.25">
      <c r="DR406" s="31">
        <f t="shared" si="346"/>
        <v>397</v>
      </c>
      <c r="DS406" s="26">
        <f t="shared" si="350"/>
        <v>397.5</v>
      </c>
      <c r="DT406" s="101">
        <f t="shared" si="343"/>
        <v>0</v>
      </c>
      <c r="DU406" s="101">
        <f t="shared" si="344"/>
        <v>0</v>
      </c>
      <c r="DV406" s="101">
        <f t="shared" si="345"/>
        <v>0</v>
      </c>
      <c r="DW406" s="102">
        <f t="shared" si="347"/>
        <v>0</v>
      </c>
      <c r="DX406" s="144"/>
      <c r="DY406" s="101">
        <f t="shared" si="348"/>
        <v>0</v>
      </c>
      <c r="DZ406" s="101">
        <f t="shared" si="349"/>
        <v>0</v>
      </c>
      <c r="EB406" s="84">
        <f>MODEL_DATA!B403</f>
        <v>397</v>
      </c>
      <c r="EC406" s="84">
        <f>MODEL_DATA!C403</f>
        <v>0</v>
      </c>
      <c r="ED406" s="84">
        <f>MODEL_DATA!D403</f>
        <v>0</v>
      </c>
      <c r="EE406" s="84">
        <f>MODEL_DATA!E403</f>
        <v>0</v>
      </c>
      <c r="EF406" s="84">
        <f>MODEL_DATA!F403</f>
        <v>0</v>
      </c>
      <c r="EG406" s="84">
        <f>MODEL_DATA!G403</f>
        <v>0</v>
      </c>
      <c r="EH406" s="84">
        <f>MODEL_DATA!H403</f>
        <v>0</v>
      </c>
      <c r="EI406" s="84">
        <f>MODEL_DATA!I403</f>
        <v>0</v>
      </c>
      <c r="EJ406" s="99">
        <f>MODEL_DATA!J403</f>
        <v>0</v>
      </c>
      <c r="EK406" s="84">
        <f>MODEL_DATA!K403</f>
        <v>0</v>
      </c>
      <c r="EL406" s="84">
        <f>MODEL_DATA!L403</f>
        <v>0</v>
      </c>
      <c r="EM406" s="99">
        <f>MODEL_DATA!M403</f>
        <v>0</v>
      </c>
      <c r="EN406" s="84">
        <f>MODEL_DATA!N403</f>
        <v>0</v>
      </c>
      <c r="EO406" s="84">
        <f>MODEL_DATA!O403</f>
        <v>0</v>
      </c>
      <c r="EP406" s="84">
        <f>MODEL_DATA!P403</f>
        <v>0</v>
      </c>
      <c r="EQ406" s="84">
        <f>MODEL_DATA!Q403</f>
        <v>0</v>
      </c>
      <c r="ER406" s="84">
        <f>MODEL_DATA!R403</f>
        <v>0</v>
      </c>
      <c r="ES406" s="84">
        <f>MODEL_DATA!S403</f>
        <v>0</v>
      </c>
      <c r="ET406" s="84">
        <f>MODEL_DATA!T403</f>
        <v>0</v>
      </c>
      <c r="EU406" s="99">
        <f>MODEL_DATA!U403</f>
        <v>0</v>
      </c>
      <c r="EV406" s="84">
        <f>MODEL_DATA!V403</f>
        <v>0</v>
      </c>
    </row>
    <row r="407" spans="122:152" x14ac:dyDescent="0.25">
      <c r="DR407" s="31">
        <f t="shared" si="346"/>
        <v>398</v>
      </c>
      <c r="DS407" s="26">
        <f t="shared" si="350"/>
        <v>398.5</v>
      </c>
      <c r="DT407" s="101">
        <f t="shared" si="343"/>
        <v>0</v>
      </c>
      <c r="DU407" s="101">
        <f t="shared" si="344"/>
        <v>0</v>
      </c>
      <c r="DV407" s="101">
        <f t="shared" si="345"/>
        <v>0</v>
      </c>
      <c r="DW407" s="102">
        <f t="shared" si="347"/>
        <v>0</v>
      </c>
      <c r="DX407" s="144"/>
      <c r="DY407" s="101">
        <f t="shared" si="348"/>
        <v>0</v>
      </c>
      <c r="DZ407" s="101">
        <f t="shared" si="349"/>
        <v>0</v>
      </c>
      <c r="EB407" s="84">
        <f>MODEL_DATA!B404</f>
        <v>398</v>
      </c>
      <c r="EC407" s="84">
        <f>MODEL_DATA!C404</f>
        <v>0</v>
      </c>
      <c r="ED407" s="84">
        <f>MODEL_DATA!D404</f>
        <v>0</v>
      </c>
      <c r="EE407" s="84">
        <f>MODEL_DATA!E404</f>
        <v>0</v>
      </c>
      <c r="EF407" s="84">
        <f>MODEL_DATA!F404</f>
        <v>0</v>
      </c>
      <c r="EG407" s="84">
        <f>MODEL_DATA!G404</f>
        <v>0</v>
      </c>
      <c r="EH407" s="84">
        <f>MODEL_DATA!H404</f>
        <v>0</v>
      </c>
      <c r="EI407" s="84">
        <f>MODEL_DATA!I404</f>
        <v>0</v>
      </c>
      <c r="EJ407" s="99">
        <f>MODEL_DATA!J404</f>
        <v>0</v>
      </c>
      <c r="EK407" s="84">
        <f>MODEL_DATA!K404</f>
        <v>0</v>
      </c>
      <c r="EL407" s="84">
        <f>MODEL_DATA!L404</f>
        <v>0</v>
      </c>
      <c r="EM407" s="99">
        <f>MODEL_DATA!M404</f>
        <v>0</v>
      </c>
      <c r="EN407" s="84">
        <f>MODEL_DATA!N404</f>
        <v>0</v>
      </c>
      <c r="EO407" s="84">
        <f>MODEL_DATA!O404</f>
        <v>0</v>
      </c>
      <c r="EP407" s="84">
        <f>MODEL_DATA!P404</f>
        <v>0</v>
      </c>
      <c r="EQ407" s="84">
        <f>MODEL_DATA!Q404</f>
        <v>0</v>
      </c>
      <c r="ER407" s="84">
        <f>MODEL_DATA!R404</f>
        <v>0</v>
      </c>
      <c r="ES407" s="84">
        <f>MODEL_DATA!S404</f>
        <v>0</v>
      </c>
      <c r="ET407" s="84">
        <f>MODEL_DATA!T404</f>
        <v>0</v>
      </c>
      <c r="EU407" s="99">
        <f>MODEL_DATA!U404</f>
        <v>0</v>
      </c>
      <c r="EV407" s="84">
        <f>MODEL_DATA!V404</f>
        <v>0</v>
      </c>
    </row>
    <row r="408" spans="122:152" x14ac:dyDescent="0.25">
      <c r="DR408" s="31">
        <f t="shared" si="346"/>
        <v>399</v>
      </c>
      <c r="DS408" s="26">
        <f t="shared" si="350"/>
        <v>399.5</v>
      </c>
      <c r="DT408" s="101">
        <f t="shared" si="343"/>
        <v>0</v>
      </c>
      <c r="DU408" s="101">
        <f t="shared" si="344"/>
        <v>0</v>
      </c>
      <c r="DV408" s="101">
        <f t="shared" si="345"/>
        <v>0</v>
      </c>
      <c r="DW408" s="102">
        <f t="shared" si="347"/>
        <v>0</v>
      </c>
      <c r="DX408" s="144"/>
      <c r="DY408" s="101">
        <f t="shared" si="348"/>
        <v>0</v>
      </c>
      <c r="DZ408" s="101">
        <f t="shared" si="349"/>
        <v>0</v>
      </c>
      <c r="EB408" s="84">
        <f>MODEL_DATA!B405</f>
        <v>399</v>
      </c>
      <c r="EC408" s="84">
        <f>MODEL_DATA!C405</f>
        <v>0</v>
      </c>
      <c r="ED408" s="84">
        <f>MODEL_DATA!D405</f>
        <v>0</v>
      </c>
      <c r="EE408" s="84">
        <f>MODEL_DATA!E405</f>
        <v>0</v>
      </c>
      <c r="EF408" s="84">
        <f>MODEL_DATA!F405</f>
        <v>0</v>
      </c>
      <c r="EG408" s="84">
        <f>MODEL_DATA!G405</f>
        <v>0</v>
      </c>
      <c r="EH408" s="84">
        <f>MODEL_DATA!H405</f>
        <v>0</v>
      </c>
      <c r="EI408" s="84">
        <f>MODEL_DATA!I405</f>
        <v>0</v>
      </c>
      <c r="EJ408" s="99">
        <f>MODEL_DATA!J405</f>
        <v>0</v>
      </c>
      <c r="EK408" s="84">
        <f>MODEL_DATA!K405</f>
        <v>0</v>
      </c>
      <c r="EL408" s="84">
        <f>MODEL_DATA!L405</f>
        <v>0</v>
      </c>
      <c r="EM408" s="99">
        <f>MODEL_DATA!M405</f>
        <v>0</v>
      </c>
      <c r="EN408" s="84">
        <f>MODEL_DATA!N405</f>
        <v>0</v>
      </c>
      <c r="EO408" s="84">
        <f>MODEL_DATA!O405</f>
        <v>0</v>
      </c>
      <c r="EP408" s="84">
        <f>MODEL_DATA!P405</f>
        <v>0</v>
      </c>
      <c r="EQ408" s="84">
        <f>MODEL_DATA!Q405</f>
        <v>0</v>
      </c>
      <c r="ER408" s="84">
        <f>MODEL_DATA!R405</f>
        <v>0</v>
      </c>
      <c r="ES408" s="84">
        <f>MODEL_DATA!S405</f>
        <v>0</v>
      </c>
      <c r="ET408" s="84">
        <f>MODEL_DATA!T405</f>
        <v>0</v>
      </c>
      <c r="EU408" s="99">
        <f>MODEL_DATA!U405</f>
        <v>0</v>
      </c>
      <c r="EV408" s="84">
        <f>MODEL_DATA!V405</f>
        <v>0</v>
      </c>
    </row>
    <row r="409" spans="122:152" x14ac:dyDescent="0.25">
      <c r="DR409" s="31">
        <f t="shared" si="346"/>
        <v>400</v>
      </c>
      <c r="DS409" s="26">
        <f t="shared" si="350"/>
        <v>400.5</v>
      </c>
      <c r="DT409" s="101">
        <f t="shared" si="343"/>
        <v>0</v>
      </c>
      <c r="DU409" s="101">
        <f t="shared" si="344"/>
        <v>0</v>
      </c>
      <c r="DV409" s="101">
        <f t="shared" si="345"/>
        <v>0</v>
      </c>
      <c r="DW409" s="102">
        <f t="shared" si="347"/>
        <v>0</v>
      </c>
      <c r="DX409" s="144"/>
      <c r="DY409" s="101">
        <f t="shared" si="348"/>
        <v>0</v>
      </c>
      <c r="DZ409" s="101">
        <f t="shared" si="349"/>
        <v>0</v>
      </c>
      <c r="EB409" s="84">
        <f>MODEL_DATA!B406</f>
        <v>400</v>
      </c>
      <c r="EC409" s="84">
        <f>MODEL_DATA!C406</f>
        <v>0</v>
      </c>
      <c r="ED409" s="84">
        <f>MODEL_DATA!D406</f>
        <v>0</v>
      </c>
      <c r="EE409" s="84">
        <f>MODEL_DATA!E406</f>
        <v>0</v>
      </c>
      <c r="EF409" s="84">
        <f>MODEL_DATA!F406</f>
        <v>0</v>
      </c>
      <c r="EG409" s="84">
        <f>MODEL_DATA!G406</f>
        <v>0</v>
      </c>
      <c r="EH409" s="84">
        <f>MODEL_DATA!H406</f>
        <v>0</v>
      </c>
      <c r="EI409" s="84">
        <f>MODEL_DATA!I406</f>
        <v>0</v>
      </c>
      <c r="EJ409" s="99">
        <f>MODEL_DATA!J406</f>
        <v>0</v>
      </c>
      <c r="EK409" s="84">
        <f>MODEL_DATA!K406</f>
        <v>0</v>
      </c>
      <c r="EL409" s="84">
        <f>MODEL_DATA!L406</f>
        <v>0</v>
      </c>
      <c r="EM409" s="99">
        <f>MODEL_DATA!M406</f>
        <v>0</v>
      </c>
      <c r="EN409" s="84">
        <f>MODEL_DATA!N406</f>
        <v>0</v>
      </c>
      <c r="EO409" s="84">
        <f>MODEL_DATA!O406</f>
        <v>0</v>
      </c>
      <c r="EP409" s="84">
        <f>MODEL_DATA!P406</f>
        <v>0</v>
      </c>
      <c r="EQ409" s="84">
        <f>MODEL_DATA!Q406</f>
        <v>0</v>
      </c>
      <c r="ER409" s="84">
        <f>MODEL_DATA!R406</f>
        <v>0</v>
      </c>
      <c r="ES409" s="84">
        <f>MODEL_DATA!S406</f>
        <v>0</v>
      </c>
      <c r="ET409" s="84">
        <f>MODEL_DATA!T406</f>
        <v>0</v>
      </c>
      <c r="EU409" s="99">
        <f>MODEL_DATA!U406</f>
        <v>0</v>
      </c>
      <c r="EV409" s="84">
        <f>MODEL_DATA!V406</f>
        <v>0</v>
      </c>
    </row>
    <row r="410" spans="122:152" x14ac:dyDescent="0.25">
      <c r="DR410" s="60">
        <f>DR409 + (DR409-DR408)</f>
        <v>401</v>
      </c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</row>
    <row r="411" spans="122:152" x14ac:dyDescent="0.25"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</row>
    <row r="412" spans="122:152" x14ac:dyDescent="0.25"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</row>
    <row r="413" spans="122:152" x14ac:dyDescent="0.25"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</row>
    <row r="414" spans="122:152" x14ac:dyDescent="0.25"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</row>
    <row r="415" spans="122:152" x14ac:dyDescent="0.25"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</row>
    <row r="416" spans="122:152" x14ac:dyDescent="0.25"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</row>
    <row r="417" spans="132:152" x14ac:dyDescent="0.25"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</row>
    <row r="418" spans="132:152" x14ac:dyDescent="0.25"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</row>
    <row r="419" spans="132:152" x14ac:dyDescent="0.25"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</row>
    <row r="420" spans="132:152" x14ac:dyDescent="0.25"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</row>
    <row r="421" spans="132:152" x14ac:dyDescent="0.25"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</row>
    <row r="422" spans="132:152" x14ac:dyDescent="0.25"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</row>
    <row r="423" spans="132:152" x14ac:dyDescent="0.25"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</row>
    <row r="424" spans="132:152" x14ac:dyDescent="0.25"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</row>
    <row r="425" spans="132:152" x14ac:dyDescent="0.25"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</row>
    <row r="426" spans="132:152" x14ac:dyDescent="0.25"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</row>
    <row r="427" spans="132:152" x14ac:dyDescent="0.25"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</row>
    <row r="428" spans="132:152" x14ac:dyDescent="0.25"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</row>
    <row r="429" spans="132:152" x14ac:dyDescent="0.25"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</row>
    <row r="430" spans="132:152" x14ac:dyDescent="0.25"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</row>
    <row r="431" spans="132:152" x14ac:dyDescent="0.25"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</row>
    <row r="432" spans="132:152" x14ac:dyDescent="0.25"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</row>
    <row r="433" spans="132:152" x14ac:dyDescent="0.25"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</row>
    <row r="434" spans="132:152" x14ac:dyDescent="0.25"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</row>
  </sheetData>
  <mergeCells count="12">
    <mergeCell ref="BA8:BB8"/>
    <mergeCell ref="BC8:BD8"/>
    <mergeCell ref="AY8:AZ8"/>
    <mergeCell ref="AS8:AT8"/>
    <mergeCell ref="AU8:AV8"/>
    <mergeCell ref="AW8:AX8"/>
    <mergeCell ref="AQ8:AR8"/>
    <mergeCell ref="AG8:AH8"/>
    <mergeCell ref="AI8:AJ8"/>
    <mergeCell ref="AK8:AL8"/>
    <mergeCell ref="AM8:AN8"/>
    <mergeCell ref="AO8:AP8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ADE07-75A5-4C89-8689-D57AB59147A2}">
  <sheetPr>
    <tabColor theme="6" tint="0.39997558519241921"/>
  </sheetPr>
  <dimension ref="A1:EV410"/>
  <sheetViews>
    <sheetView zoomScale="70" zoomScaleNormal="70" workbookViewId="0">
      <pane xSplit="1" ySplit="1" topLeftCell="AE8" activePane="bottomRight" state="frozen"/>
      <selection activeCell="BD9" sqref="BD9"/>
      <selection pane="topRight" activeCell="BD9" sqref="BD9"/>
      <selection pane="bottomLeft" activeCell="BD9" sqref="BD9"/>
      <selection pane="bottomRight" activeCell="AO19" sqref="AO19"/>
    </sheetView>
  </sheetViews>
  <sheetFormatPr defaultColWidth="9.140625" defaultRowHeight="15" x14ac:dyDescent="0.25"/>
  <cols>
    <col min="1" max="1" width="4.7109375" style="4" customWidth="1"/>
    <col min="2" max="11" width="11.140625" style="4" customWidth="1"/>
    <col min="12" max="12" width="6.42578125" style="4" customWidth="1"/>
    <col min="13" max="24" width="11.140625" style="4" customWidth="1"/>
    <col min="25" max="25" width="5.85546875" style="4" customWidth="1"/>
    <col min="26" max="26" width="14.140625" style="4" customWidth="1"/>
    <col min="27" max="31" width="11.140625" style="4" customWidth="1"/>
    <col min="32" max="32" width="10.42578125" style="4" bestFit="1" customWidth="1"/>
    <col min="33" max="33" width="13.42578125" style="15" customWidth="1"/>
    <col min="34" max="34" width="13.42578125" style="4" customWidth="1"/>
    <col min="35" max="35" width="13.42578125" style="15" customWidth="1"/>
    <col min="36" max="36" width="13.42578125" style="4" customWidth="1"/>
    <col min="37" max="37" width="13.42578125" style="15" customWidth="1"/>
    <col min="38" max="38" width="13.42578125" style="4" customWidth="1"/>
    <col min="39" max="39" width="13.42578125" style="15" customWidth="1"/>
    <col min="40" max="40" width="13.42578125" style="4" customWidth="1"/>
    <col min="41" max="41" width="13.42578125" style="15" customWidth="1"/>
    <col min="42" max="42" width="13.42578125" style="4" customWidth="1"/>
    <col min="43" max="43" width="13.42578125" style="15" customWidth="1"/>
    <col min="44" max="44" width="13.42578125" style="4" customWidth="1"/>
    <col min="45" max="45" width="13.42578125" style="15" customWidth="1"/>
    <col min="46" max="46" width="13.42578125" style="4" customWidth="1"/>
    <col min="47" max="47" width="13.42578125" style="15" customWidth="1"/>
    <col min="48" max="48" width="13.42578125" style="4" customWidth="1"/>
    <col min="49" max="49" width="13.42578125" style="15" customWidth="1"/>
    <col min="50" max="50" width="13.42578125" style="4" customWidth="1"/>
    <col min="51" max="51" width="13.42578125" style="15" customWidth="1"/>
    <col min="52" max="52" width="13.42578125" style="4" customWidth="1"/>
    <col min="53" max="53" width="13.42578125" style="15" customWidth="1"/>
    <col min="54" max="54" width="13.42578125" style="4" customWidth="1"/>
    <col min="55" max="55" width="13.42578125" style="15" customWidth="1"/>
    <col min="56" max="56" width="13.42578125" style="4" customWidth="1"/>
    <col min="57" max="57" width="9.140625" style="4"/>
    <col min="58" max="58" width="9.140625" style="4" customWidth="1"/>
    <col min="59" max="59" width="11.85546875" style="4" customWidth="1"/>
    <col min="60" max="61" width="13.5703125" style="4" bestFit="1" customWidth="1"/>
    <col min="62" max="66" width="13.42578125" style="4" bestFit="1" customWidth="1"/>
    <col min="67" max="68" width="2.85546875" style="4" customWidth="1"/>
    <col min="69" max="88" width="14.140625" style="4" customWidth="1"/>
    <col min="89" max="90" width="9.140625" style="4"/>
    <col min="91" max="91" width="11.85546875" style="4" customWidth="1"/>
    <col min="92" max="93" width="13.5703125" style="4" bestFit="1" customWidth="1"/>
    <col min="94" max="98" width="13.42578125" style="4" bestFit="1" customWidth="1"/>
    <col min="99" max="100" width="2.85546875" style="4" customWidth="1"/>
    <col min="101" max="120" width="14.140625" style="4" customWidth="1"/>
    <col min="121" max="121" width="12.28515625" style="4" customWidth="1"/>
    <col min="122" max="123" width="11.42578125" style="4" customWidth="1"/>
    <col min="124" max="125" width="13.5703125" style="4" bestFit="1" customWidth="1"/>
    <col min="126" max="126" width="13.42578125" style="4" bestFit="1" customWidth="1"/>
    <col min="127" max="130" width="13.42578125" style="4" customWidth="1"/>
    <col min="131" max="131" width="2.85546875" style="4" customWidth="1"/>
    <col min="132" max="132" width="10.5703125" style="3" customWidth="1"/>
    <col min="133" max="133" width="13.5703125" style="3" bestFit="1" customWidth="1"/>
    <col min="134" max="134" width="13.140625" style="3" bestFit="1" customWidth="1"/>
    <col min="135" max="135" width="13.5703125" style="3" bestFit="1" customWidth="1"/>
    <col min="136" max="136" width="12.140625" style="3" bestFit="1" customWidth="1"/>
    <col min="137" max="137" width="12.140625" style="3" customWidth="1"/>
    <col min="138" max="138" width="13.140625" style="3" bestFit="1" customWidth="1"/>
    <col min="139" max="139" width="13.5703125" style="3" bestFit="1" customWidth="1"/>
    <col min="140" max="140" width="13.5703125" style="3" customWidth="1"/>
    <col min="141" max="141" width="12.85546875" style="3" bestFit="1" customWidth="1"/>
    <col min="142" max="152" width="12.42578125" style="3" bestFit="1" customWidth="1"/>
    <col min="153" max="16384" width="9.140625" style="4"/>
  </cols>
  <sheetData>
    <row r="1" spans="1:152" s="9" customFormat="1" ht="23.25" x14ac:dyDescent="0.35">
      <c r="A1" s="43" t="s">
        <v>20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AF1" s="9" t="s">
        <v>25</v>
      </c>
      <c r="BF1" s="64" t="s">
        <v>23</v>
      </c>
      <c r="BG1" s="64"/>
      <c r="BH1" s="110"/>
      <c r="BI1" s="110"/>
      <c r="BJ1" s="110"/>
      <c r="BK1" s="110"/>
      <c r="BL1" s="110"/>
      <c r="BM1" s="110"/>
      <c r="BN1" s="110"/>
      <c r="BO1" s="110"/>
      <c r="BP1" s="110"/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64"/>
      <c r="CB1" s="64"/>
      <c r="CC1" s="64"/>
      <c r="CD1" s="64"/>
      <c r="CE1" s="64"/>
      <c r="CF1" s="64"/>
      <c r="CG1" s="64"/>
      <c r="CH1" s="64"/>
      <c r="CI1" s="64"/>
      <c r="CJ1" s="64"/>
      <c r="CL1" s="64" t="s">
        <v>24</v>
      </c>
      <c r="CM1" s="64"/>
      <c r="CN1" s="110"/>
      <c r="CO1" s="110"/>
      <c r="CP1" s="110"/>
      <c r="CQ1" s="110"/>
      <c r="CR1" s="110"/>
      <c r="CS1" s="110"/>
      <c r="CT1" s="110"/>
      <c r="CU1" s="110"/>
      <c r="CV1" s="110"/>
      <c r="CW1" s="64"/>
      <c r="CX1" s="64"/>
      <c r="CY1" s="64"/>
      <c r="CZ1" s="64"/>
      <c r="DA1" s="64"/>
      <c r="DB1" s="64"/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/>
      <c r="DP1" s="64"/>
      <c r="DR1" s="85" t="s">
        <v>28</v>
      </c>
      <c r="DS1" s="85"/>
      <c r="DT1" s="85"/>
      <c r="DU1" s="85"/>
      <c r="DV1" s="85"/>
      <c r="DW1" s="85"/>
      <c r="DX1" s="85"/>
      <c r="DY1" s="85"/>
      <c r="DZ1" s="85"/>
      <c r="EA1" s="85"/>
      <c r="EB1" s="85"/>
      <c r="EC1" s="85"/>
      <c r="ED1" s="85"/>
      <c r="EE1" s="85"/>
      <c r="EF1" s="85"/>
      <c r="EG1" s="85"/>
      <c r="EH1" s="85"/>
      <c r="EI1" s="85"/>
      <c r="EJ1" s="85"/>
      <c r="EK1" s="85"/>
      <c r="EL1" s="85"/>
      <c r="EM1" s="85"/>
      <c r="EN1" s="85"/>
      <c r="EO1" s="85"/>
      <c r="EP1" s="85"/>
      <c r="EQ1" s="85"/>
      <c r="ER1" s="85"/>
      <c r="ES1" s="85"/>
      <c r="ET1" s="85"/>
      <c r="EU1" s="85"/>
      <c r="EV1" s="85"/>
    </row>
    <row r="2" spans="1:152" x14ac:dyDescent="0.25">
      <c r="AA2" s="8"/>
      <c r="AB2" s="8"/>
      <c r="AC2" s="8"/>
      <c r="AD2" s="8"/>
      <c r="AG2" s="4"/>
      <c r="AI2" s="4"/>
      <c r="AK2" s="4"/>
      <c r="AM2" s="4"/>
      <c r="AO2" s="4"/>
      <c r="AQ2" s="4"/>
      <c r="AS2" s="4"/>
      <c r="AU2" s="4"/>
      <c r="AW2" s="4"/>
      <c r="AY2" s="4"/>
      <c r="BA2" s="4"/>
      <c r="BC2" s="4"/>
    </row>
    <row r="3" spans="1:152" x14ac:dyDescent="0.25">
      <c r="BF3" s="10"/>
      <c r="BG3" s="10" t="s">
        <v>37</v>
      </c>
      <c r="BH3" s="31">
        <f>$DT3</f>
        <v>10</v>
      </c>
      <c r="BI3" s="31">
        <f>$DU3</f>
        <v>10.01</v>
      </c>
      <c r="BJ3" s="31">
        <f>$DV3</f>
        <v>10.02</v>
      </c>
      <c r="BK3" s="111">
        <f>$DW3</f>
        <v>50</v>
      </c>
      <c r="BL3" s="31">
        <f>$DX3</f>
        <v>51</v>
      </c>
      <c r="BM3" s="31">
        <f>$DY3</f>
        <v>52</v>
      </c>
      <c r="BN3" s="31">
        <f>$DZ3</f>
        <v>53</v>
      </c>
      <c r="BQ3" s="31">
        <f>$EC3</f>
        <v>11</v>
      </c>
      <c r="BR3" s="31">
        <f>$ED3</f>
        <v>12</v>
      </c>
      <c r="BS3" s="31">
        <f>$EE3</f>
        <v>13</v>
      </c>
      <c r="BT3" s="31">
        <f>$EF3</f>
        <v>14</v>
      </c>
      <c r="BU3" s="31">
        <f>$EG3</f>
        <v>15</v>
      </c>
      <c r="BV3" s="31">
        <f>$EH3</f>
        <v>16</v>
      </c>
      <c r="BW3" s="31">
        <f>$EI3</f>
        <v>17</v>
      </c>
      <c r="BX3" s="111">
        <f>$EJ3</f>
        <v>21</v>
      </c>
      <c r="BY3" s="31">
        <f>$EK3</f>
        <v>22</v>
      </c>
      <c r="BZ3" s="31">
        <f>$EL3</f>
        <v>23</v>
      </c>
      <c r="CA3" s="111">
        <f>$EM3</f>
        <v>30</v>
      </c>
      <c r="CB3" s="31">
        <f>$EN3</f>
        <v>31</v>
      </c>
      <c r="CC3" s="31">
        <f>$EO3</f>
        <v>32</v>
      </c>
      <c r="CD3" s="31">
        <f>$EP3</f>
        <v>33</v>
      </c>
      <c r="CE3" s="31">
        <f>$EQ3</f>
        <v>40</v>
      </c>
      <c r="CF3" s="31">
        <f>$ER3</f>
        <v>41</v>
      </c>
      <c r="CG3" s="31">
        <f>$ES3</f>
        <v>42</v>
      </c>
      <c r="CH3" s="31">
        <f>$ET3</f>
        <v>43</v>
      </c>
      <c r="CI3" s="111">
        <f>$EU3</f>
        <v>11.1</v>
      </c>
      <c r="CJ3" s="31">
        <f>$EV3</f>
        <v>16.100000000000001</v>
      </c>
      <c r="CL3" s="11"/>
      <c r="CM3" s="10" t="s">
        <v>37</v>
      </c>
      <c r="CN3" s="31">
        <f>$DT3</f>
        <v>10</v>
      </c>
      <c r="CO3" s="31">
        <f>$DU3</f>
        <v>10.01</v>
      </c>
      <c r="CP3" s="31">
        <f>$DV3</f>
        <v>10.02</v>
      </c>
      <c r="CQ3" s="111">
        <f>$DW3</f>
        <v>50</v>
      </c>
      <c r="CR3" s="31">
        <f>$DX3</f>
        <v>51</v>
      </c>
      <c r="CS3" s="31">
        <f>$DY3</f>
        <v>52</v>
      </c>
      <c r="CT3" s="31">
        <f>$DZ3</f>
        <v>53</v>
      </c>
      <c r="CW3" s="31">
        <f>$EC3</f>
        <v>11</v>
      </c>
      <c r="CX3" s="31">
        <f>$ED3</f>
        <v>12</v>
      </c>
      <c r="CY3" s="31">
        <f>$EE3</f>
        <v>13</v>
      </c>
      <c r="CZ3" s="31">
        <f>$EF3</f>
        <v>14</v>
      </c>
      <c r="DA3" s="31">
        <f>$EG3</f>
        <v>15</v>
      </c>
      <c r="DB3" s="31">
        <f>$EH3</f>
        <v>16</v>
      </c>
      <c r="DC3" s="31">
        <f>$EI3</f>
        <v>17</v>
      </c>
      <c r="DD3" s="111">
        <f>$EJ3</f>
        <v>21</v>
      </c>
      <c r="DE3" s="31">
        <f>$EK3</f>
        <v>22</v>
      </c>
      <c r="DF3" s="31">
        <f>$EL3</f>
        <v>23</v>
      </c>
      <c r="DG3" s="111">
        <f>$EM3</f>
        <v>30</v>
      </c>
      <c r="DH3" s="31">
        <f>$EN3</f>
        <v>31</v>
      </c>
      <c r="DI3" s="31">
        <f>$EO3</f>
        <v>32</v>
      </c>
      <c r="DJ3" s="31">
        <f>$EP3</f>
        <v>33</v>
      </c>
      <c r="DK3" s="31">
        <f>$EQ3</f>
        <v>40</v>
      </c>
      <c r="DL3" s="31">
        <f>$ER3</f>
        <v>41</v>
      </c>
      <c r="DM3" s="31">
        <f>$ES3</f>
        <v>42</v>
      </c>
      <c r="DN3" s="31">
        <f>$ET3</f>
        <v>43</v>
      </c>
      <c r="DO3" s="111">
        <f>$EU3</f>
        <v>11.1</v>
      </c>
      <c r="DP3" s="31">
        <f>$EV3</f>
        <v>16.100000000000001</v>
      </c>
      <c r="DQ3" s="5"/>
      <c r="DR3" s="11"/>
      <c r="DS3" s="10" t="s">
        <v>37</v>
      </c>
      <c r="DT3" s="108">
        <f>VLOOKUP(DT8, Lookup!$B$3:$D$30, 3, FALSE)</f>
        <v>10</v>
      </c>
      <c r="DU3" s="108">
        <f>VLOOKUP(DU8, Lookup!$B$3:$D$30, 3, FALSE)</f>
        <v>10.01</v>
      </c>
      <c r="DV3" s="108">
        <f>VLOOKUP(DV8, Lookup!$B$3:$D$30, 3, FALSE)</f>
        <v>10.02</v>
      </c>
      <c r="DW3" s="109">
        <f>VLOOKUP(DW8, Lookup!$B$3:$D$30, 3, FALSE)</f>
        <v>50</v>
      </c>
      <c r="DX3" s="108">
        <f>VLOOKUP(DX8, Lookup!$B$3:$D$30, 3, FALSE)</f>
        <v>51</v>
      </c>
      <c r="DY3" s="108">
        <f>VLOOKUP(DY8, Lookup!$B$3:$D$30, 3, FALSE)</f>
        <v>52</v>
      </c>
      <c r="DZ3" s="108">
        <f>VLOOKUP(DZ8, Lookup!$B$3:$D$30, 3, FALSE)</f>
        <v>53</v>
      </c>
      <c r="EA3" s="25"/>
      <c r="EB3" s="25"/>
      <c r="EC3" s="108">
        <f>VLOOKUP(EC8, Lookup!$B$3:$D$30, 3, FALSE)</f>
        <v>11</v>
      </c>
      <c r="ED3" s="108">
        <f>VLOOKUP(ED8, Lookup!$B$3:$D$30, 3, FALSE)</f>
        <v>12</v>
      </c>
      <c r="EE3" s="108">
        <f>VLOOKUP(EE8, Lookup!$B$3:$D$30, 3, FALSE)</f>
        <v>13</v>
      </c>
      <c r="EF3" s="108">
        <f>VLOOKUP(EF8, Lookup!$B$3:$D$30, 3, FALSE)</f>
        <v>14</v>
      </c>
      <c r="EG3" s="108">
        <f>VLOOKUP(EG8, Lookup!$B$3:$D$30, 3, FALSE)</f>
        <v>15</v>
      </c>
      <c r="EH3" s="108">
        <f>VLOOKUP(EH8, Lookup!$B$3:$D$30, 3, FALSE)</f>
        <v>16</v>
      </c>
      <c r="EI3" s="108">
        <f>VLOOKUP(EI8, Lookup!$B$3:$D$30, 3, FALSE)</f>
        <v>17</v>
      </c>
      <c r="EJ3" s="109">
        <f>VLOOKUP(EJ8, Lookup!$B$3:$D$30, 3, FALSE)</f>
        <v>21</v>
      </c>
      <c r="EK3" s="108">
        <f>VLOOKUP(EK8, Lookup!$B$3:$D$30, 3, FALSE)</f>
        <v>22</v>
      </c>
      <c r="EL3" s="108">
        <f>VLOOKUP(EL8, Lookup!$B$3:$D$30, 3, FALSE)</f>
        <v>23</v>
      </c>
      <c r="EM3" s="108">
        <f>VLOOKUP(EM8, Lookup!$B$3:$D$30, 3, FALSE)</f>
        <v>30</v>
      </c>
      <c r="EN3" s="108">
        <f>VLOOKUP(EN8, Lookup!$B$3:$D$30, 3, FALSE)</f>
        <v>31</v>
      </c>
      <c r="EO3" s="108">
        <f>VLOOKUP(EO8, Lookup!$B$3:$D$30, 3, FALSE)</f>
        <v>32</v>
      </c>
      <c r="EP3" s="108">
        <f>VLOOKUP(EP8, Lookup!$B$3:$D$30, 3, FALSE)</f>
        <v>33</v>
      </c>
      <c r="EQ3" s="108">
        <f>VLOOKUP(EQ8, Lookup!$B$3:$D$30, 3, FALSE)</f>
        <v>40</v>
      </c>
      <c r="ER3" s="108">
        <f>VLOOKUP(ER8, Lookup!$B$3:$D$30, 3, FALSE)</f>
        <v>41</v>
      </c>
      <c r="ES3" s="108">
        <f>VLOOKUP(ES8, Lookup!$B$3:$D$30, 3, FALSE)</f>
        <v>42</v>
      </c>
      <c r="ET3" s="108">
        <f>VLOOKUP(ET8, Lookup!$B$3:$D$30, 3, FALSE)</f>
        <v>43</v>
      </c>
      <c r="EU3" s="109">
        <f>VLOOKUP(EU8, Lookup!$B$3:$D$30, 3, FALSE)</f>
        <v>11.1</v>
      </c>
      <c r="EV3" s="108">
        <f>VLOOKUP(EV8, Lookup!$B$3:$D$30, 3, FALSE)</f>
        <v>16.100000000000001</v>
      </c>
    </row>
    <row r="4" spans="1:152" x14ac:dyDescent="0.25">
      <c r="Y4" s="7" t="s">
        <v>17</v>
      </c>
      <c r="AF4" s="10" t="s">
        <v>37</v>
      </c>
      <c r="AG4" s="124">
        <f>VLOOKUP(AG8, Lookup!$B$3:$D$30, 3, FALSE)</f>
        <v>11</v>
      </c>
      <c r="AH4" s="125">
        <f>AG4</f>
        <v>11</v>
      </c>
      <c r="AI4" s="124">
        <f>VLOOKUP(AI8, Lookup!$B$3:$D$30, 3, FALSE)</f>
        <v>12</v>
      </c>
      <c r="AJ4" s="125">
        <f>AI4</f>
        <v>12</v>
      </c>
      <c r="AK4" s="124">
        <f>VLOOKUP(AK8, Lookup!$B$3:$D$30, 3, FALSE)</f>
        <v>13</v>
      </c>
      <c r="AL4" s="125">
        <f>AK4</f>
        <v>13</v>
      </c>
      <c r="AM4" s="124">
        <f>VLOOKUP(AM8, Lookup!$B$3:$D$30, 3, FALSE)</f>
        <v>14</v>
      </c>
      <c r="AN4" s="125">
        <f>AM4</f>
        <v>14</v>
      </c>
      <c r="AO4" s="124">
        <f>VLOOKUP(AO8, Lookup!$B$3:$D$30, 3, FALSE)</f>
        <v>15</v>
      </c>
      <c r="AP4" s="125">
        <f>AO4</f>
        <v>15</v>
      </c>
      <c r="AQ4" s="124">
        <f>VLOOKUP(AQ8, Lookup!$B$3:$D$30, 3, FALSE)</f>
        <v>16</v>
      </c>
      <c r="AR4" s="125">
        <f>AQ4</f>
        <v>16</v>
      </c>
      <c r="AS4" s="124">
        <f>VLOOKUP(AS8, Lookup!$B$3:$D$30, 3, FALSE)</f>
        <v>17</v>
      </c>
      <c r="AT4" s="125">
        <f>AS4</f>
        <v>17</v>
      </c>
      <c r="AU4" s="124">
        <f>VLOOKUP(AU8, Lookup!$B$3:$D$30, 3, FALSE)</f>
        <v>21</v>
      </c>
      <c r="AV4" s="125">
        <f>AU4</f>
        <v>21</v>
      </c>
      <c r="AW4" s="124">
        <f>VLOOKUP(AW8, Lookup!$B$3:$D$30, 3, FALSE)</f>
        <v>22</v>
      </c>
      <c r="AX4" s="125">
        <f>AW4</f>
        <v>22</v>
      </c>
      <c r="AY4" s="124">
        <f>VLOOKUP(AY8, Lookup!$B$3:$D$30, 3, FALSE)</f>
        <v>23</v>
      </c>
      <c r="AZ4" s="125">
        <f>AY4</f>
        <v>23</v>
      </c>
      <c r="BA4" s="124">
        <f>VLOOKUP(BA8, Lookup!$B$3:$D$30, 3, FALSE)</f>
        <v>30</v>
      </c>
      <c r="BB4" s="125">
        <f>BA4</f>
        <v>30</v>
      </c>
      <c r="BC4" s="124">
        <f>VLOOKUP(BC8, Lookup!$B$3:$D$30, 3, FALSE)</f>
        <v>40</v>
      </c>
      <c r="BD4" s="125">
        <f>BC4</f>
        <v>40</v>
      </c>
      <c r="BF4" s="10"/>
      <c r="BG4" s="114" t="s">
        <v>27</v>
      </c>
      <c r="BH4" s="117">
        <f t="shared" ref="BH4:BN4" si="0">IFERROR( SUMPRODUCT($BG$9:$BG$1048576,BH$9:BH$1048576) / SUM(BH$9:BH$1048576),  0)</f>
        <v>5.5564117519083833</v>
      </c>
      <c r="BI4" s="117">
        <f t="shared" si="0"/>
        <v>4.2699468739440496</v>
      </c>
      <c r="BJ4" s="117">
        <f t="shared" si="0"/>
        <v>5.5343383947326394</v>
      </c>
      <c r="BK4" s="118">
        <f t="shared" si="0"/>
        <v>31.640142586417308</v>
      </c>
      <c r="BL4" s="117">
        <f t="shared" si="0"/>
        <v>0</v>
      </c>
      <c r="BM4" s="117">
        <f t="shared" si="0"/>
        <v>32.442581638081961</v>
      </c>
      <c r="BN4" s="117">
        <f t="shared" si="0"/>
        <v>33.590925080170699</v>
      </c>
      <c r="BO4" s="119"/>
      <c r="BP4" s="119"/>
      <c r="BQ4" s="117">
        <f t="shared" ref="BQ4:CJ4" si="1">IFERROR( SUMPRODUCT($BG$9:$BG$1048576,BQ$9:BQ$1048576) / SUM(BQ$9:BQ$1048576),  0)</f>
        <v>10.447724972648162</v>
      </c>
      <c r="BR4" s="117">
        <f t="shared" si="1"/>
        <v>3.6635039233724864</v>
      </c>
      <c r="BS4" s="117">
        <f t="shared" si="1"/>
        <v>4.4157838572406511</v>
      </c>
      <c r="BT4" s="117">
        <f t="shared" si="1"/>
        <v>1.7467075800029241</v>
      </c>
      <c r="BU4" s="117">
        <f t="shared" si="1"/>
        <v>2.9261924024104196</v>
      </c>
      <c r="BV4" s="117">
        <f t="shared" si="1"/>
        <v>6.9050799062960371</v>
      </c>
      <c r="BW4" s="117">
        <f t="shared" si="1"/>
        <v>4.8519141990821426</v>
      </c>
      <c r="BX4" s="118">
        <f t="shared" si="1"/>
        <v>6.0754939040815579</v>
      </c>
      <c r="BY4" s="117">
        <f t="shared" si="1"/>
        <v>7.0317650163032965</v>
      </c>
      <c r="BZ4" s="117">
        <f t="shared" si="1"/>
        <v>9.9259953041135311</v>
      </c>
      <c r="CA4" s="118">
        <f t="shared" si="1"/>
        <v>34.168587991308698</v>
      </c>
      <c r="CB4" s="117">
        <f t="shared" si="1"/>
        <v>0</v>
      </c>
      <c r="CC4" s="117">
        <f t="shared" si="1"/>
        <v>33.262982163089447</v>
      </c>
      <c r="CD4" s="117">
        <f t="shared" si="1"/>
        <v>33.60832819918096</v>
      </c>
      <c r="CE4" s="117">
        <f t="shared" si="1"/>
        <v>29.577941103838015</v>
      </c>
      <c r="CF4" s="117">
        <f t="shared" si="1"/>
        <v>0</v>
      </c>
      <c r="CG4" s="117">
        <f t="shared" si="1"/>
        <v>31.836601189265938</v>
      </c>
      <c r="CH4" s="117">
        <f t="shared" si="1"/>
        <v>33.579148657016553</v>
      </c>
      <c r="CI4" s="118">
        <f t="shared" si="1"/>
        <v>9.6795647342453517</v>
      </c>
      <c r="CJ4" s="117">
        <f t="shared" si="1"/>
        <v>4.8074765359966563</v>
      </c>
      <c r="CL4" s="28"/>
      <c r="CM4" s="114" t="s">
        <v>27</v>
      </c>
      <c r="CN4" s="117">
        <f t="shared" ref="CN4:CT4" si="2">IFERROR( SUMPRODUCT($CM$9:$CM$1048576,CN$9:CN$1048576) / SUM(CN$9:CN$1048576),  0)</f>
        <v>5.5564117519083878</v>
      </c>
      <c r="CO4" s="117">
        <f t="shared" si="2"/>
        <v>4.269946873944054</v>
      </c>
      <c r="CP4" s="117">
        <f t="shared" si="2"/>
        <v>5.5343383947326412</v>
      </c>
      <c r="CQ4" s="118">
        <f t="shared" si="2"/>
        <v>31.640142586417326</v>
      </c>
      <c r="CR4" s="117">
        <f t="shared" si="2"/>
        <v>0</v>
      </c>
      <c r="CS4" s="117">
        <f t="shared" si="2"/>
        <v>32.442581638081997</v>
      </c>
      <c r="CT4" s="117">
        <f t="shared" si="2"/>
        <v>33.590925080170678</v>
      </c>
      <c r="CU4" s="119"/>
      <c r="CV4" s="119"/>
      <c r="CW4" s="117">
        <f t="shared" ref="CW4:DP4" si="3">IFERROR( SUMPRODUCT($CM$9:$CM$1048576,CW$9:CW$1048576) / SUM(CW$9:CW$1048576),  0)</f>
        <v>10.447724972648158</v>
      </c>
      <c r="CX4" s="117">
        <f t="shared" si="3"/>
        <v>3.6635039233724873</v>
      </c>
      <c r="CY4" s="117">
        <f t="shared" si="3"/>
        <v>4.4157838572406529</v>
      </c>
      <c r="CZ4" s="117">
        <f t="shared" si="3"/>
        <v>1.7467075800029235</v>
      </c>
      <c r="DA4" s="117">
        <f t="shared" si="3"/>
        <v>2.9261924024104169</v>
      </c>
      <c r="DB4" s="117">
        <f t="shared" si="3"/>
        <v>6.9050799062960353</v>
      </c>
      <c r="DC4" s="117">
        <f t="shared" si="3"/>
        <v>4.8519141990821444</v>
      </c>
      <c r="DD4" s="118">
        <f t="shared" si="3"/>
        <v>6.0754939040815596</v>
      </c>
      <c r="DE4" s="117">
        <f t="shared" si="3"/>
        <v>7.0317650163032992</v>
      </c>
      <c r="DF4" s="117">
        <f t="shared" si="3"/>
        <v>9.9259953041135294</v>
      </c>
      <c r="DG4" s="118">
        <f t="shared" si="3"/>
        <v>34.168587991308691</v>
      </c>
      <c r="DH4" s="117">
        <f t="shared" si="3"/>
        <v>0</v>
      </c>
      <c r="DI4" s="117">
        <f t="shared" si="3"/>
        <v>33.262982163089454</v>
      </c>
      <c r="DJ4" s="117">
        <f t="shared" si="3"/>
        <v>33.608328199180953</v>
      </c>
      <c r="DK4" s="117">
        <f t="shared" si="3"/>
        <v>29.577941103838018</v>
      </c>
      <c r="DL4" s="117">
        <f t="shared" si="3"/>
        <v>0</v>
      </c>
      <c r="DM4" s="117">
        <f t="shared" si="3"/>
        <v>31.836601189265931</v>
      </c>
      <c r="DN4" s="117">
        <f t="shared" si="3"/>
        <v>33.57914865701656</v>
      </c>
      <c r="DO4" s="118">
        <f t="shared" si="3"/>
        <v>9.6795647342453552</v>
      </c>
      <c r="DP4" s="117">
        <f t="shared" si="3"/>
        <v>4.8074765359966607</v>
      </c>
      <c r="DQ4" s="6"/>
      <c r="DR4" s="28"/>
      <c r="DS4" s="10" t="s">
        <v>27</v>
      </c>
      <c r="DT4" s="103">
        <f t="shared" ref="DT4:DZ4" si="4">IFERROR( SUMPRODUCT($DS$9:$DS$1048576,DT$9:DT$1048576) / SUM(DT$9:DT$1048576),  0)</f>
        <v>5.5265160055330638</v>
      </c>
      <c r="DU4" s="103">
        <f t="shared" si="4"/>
        <v>4.2309182591583472</v>
      </c>
      <c r="DV4" s="103">
        <f t="shared" si="4"/>
        <v>5.4951537987741146</v>
      </c>
      <c r="DW4" s="104">
        <f t="shared" si="4"/>
        <v>31.648293068938333</v>
      </c>
      <c r="DX4" s="103">
        <f t="shared" si="4"/>
        <v>0</v>
      </c>
      <c r="DY4" s="103">
        <f t="shared" si="4"/>
        <v>32.449277563292284</v>
      </c>
      <c r="DZ4" s="103">
        <f t="shared" si="4"/>
        <v>33.596917862066185</v>
      </c>
      <c r="EA4" s="28"/>
      <c r="EB4" s="28"/>
      <c r="EC4" s="103">
        <f t="shared" ref="EC4:EV4" si="5">IFERROR( SUMPRODUCT($DS$9:$DS$1048576,EC$9:EC$1048576) / SUM(EC$9:EC$1048576),  0)</f>
        <v>10.442236776976493</v>
      </c>
      <c r="ED4" s="103">
        <f t="shared" si="5"/>
        <v>3.6810947913916334</v>
      </c>
      <c r="EE4" s="103">
        <f t="shared" si="5"/>
        <v>4.3631394282051685</v>
      </c>
      <c r="EF4" s="103">
        <f t="shared" si="5"/>
        <v>1.7621707684985006</v>
      </c>
      <c r="EG4" s="103">
        <f t="shared" si="5"/>
        <v>2.9176953127894758</v>
      </c>
      <c r="EH4" s="103">
        <f t="shared" si="5"/>
        <v>6.8810730782343521</v>
      </c>
      <c r="EI4" s="103">
        <f t="shared" si="5"/>
        <v>4.8051733454620624</v>
      </c>
      <c r="EJ4" s="104">
        <f t="shared" si="5"/>
        <v>6.0235173530784119</v>
      </c>
      <c r="EK4" s="103">
        <f t="shared" si="5"/>
        <v>6.9846038996840054</v>
      </c>
      <c r="EL4" s="103">
        <f t="shared" si="5"/>
        <v>9.8791121949531888</v>
      </c>
      <c r="EM4" s="104">
        <f t="shared" si="5"/>
        <v>34.174157281655425</v>
      </c>
      <c r="EN4" s="103">
        <f t="shared" si="5"/>
        <v>34.378162738464844</v>
      </c>
      <c r="EO4" s="103">
        <f t="shared" si="5"/>
        <v>33.267966088637799</v>
      </c>
      <c r="EP4" s="103">
        <f t="shared" si="5"/>
        <v>33.613565034610239</v>
      </c>
      <c r="EQ4" s="103">
        <f t="shared" si="5"/>
        <v>29.588196808136136</v>
      </c>
      <c r="ER4" s="103">
        <f t="shared" si="5"/>
        <v>29.729524898408673</v>
      </c>
      <c r="ES4" s="103">
        <f t="shared" si="5"/>
        <v>31.844561665499707</v>
      </c>
      <c r="ET4" s="103">
        <f t="shared" si="5"/>
        <v>33.585652976267092</v>
      </c>
      <c r="EU4" s="104">
        <f t="shared" si="5"/>
        <v>9.6734222408056461</v>
      </c>
      <c r="EV4" s="103">
        <f t="shared" si="5"/>
        <v>4.7750725419365896</v>
      </c>
    </row>
    <row r="5" spans="1:152" x14ac:dyDescent="0.25">
      <c r="Z5" s="48"/>
      <c r="AF5" s="11"/>
      <c r="AG5" s="126"/>
      <c r="AH5" s="127"/>
      <c r="AI5" s="126"/>
      <c r="AJ5" s="127"/>
      <c r="AK5" s="126"/>
      <c r="AL5" s="127"/>
      <c r="AM5" s="126"/>
      <c r="AN5" s="127"/>
      <c r="AO5" s="126"/>
      <c r="AP5" s="127"/>
      <c r="AQ5" s="126"/>
      <c r="AR5" s="127"/>
      <c r="AS5" s="126"/>
      <c r="AT5" s="127"/>
      <c r="AU5" s="126"/>
      <c r="AV5" s="127"/>
      <c r="AW5" s="126"/>
      <c r="AX5" s="127"/>
      <c r="AY5" s="126"/>
      <c r="AZ5" s="127"/>
      <c r="BA5" s="126"/>
      <c r="BB5" s="127"/>
      <c r="BC5" s="126"/>
      <c r="BD5" s="127"/>
      <c r="BF5" s="114"/>
      <c r="BG5" s="114" t="s">
        <v>70</v>
      </c>
      <c r="BH5" s="113">
        <f>IFERROR( (BH4 - CN4) / $DT4,  0)</f>
        <v>-8.0356088610880211E-16</v>
      </c>
      <c r="BI5" s="113">
        <f>IFERROR( (BI4 - CO4) / $DU4,  0)</f>
        <v>-1.0496284320520173E-15</v>
      </c>
      <c r="BJ5" s="113">
        <f>IFERROR( (BJ4 - CP4) / $DV4,  0)</f>
        <v>-3.2325880301958587E-16</v>
      </c>
      <c r="BK5" s="115">
        <f>IFERROR( (BK4 - CQ4) / $DW4,  0)</f>
        <v>-5.6128045690517229E-16</v>
      </c>
      <c r="BL5" s="113">
        <f>IFERROR( (BL4 - CR4) / $DX4,  0)</f>
        <v>0</v>
      </c>
      <c r="BM5" s="113">
        <f>IFERROR( (BM4 - CS4) / $DY4,  0)</f>
        <v>-1.0948513944173138E-15</v>
      </c>
      <c r="BN5" s="113">
        <f>IFERROR( (BN4 - CT4) / $DZ4,  0)</f>
        <v>6.3447135717383539E-16</v>
      </c>
      <c r="BO5" s="119"/>
      <c r="BP5" s="119"/>
      <c r="BQ5" s="113">
        <f>IFERROR( (BQ4 - CW4) / $EC4,  0)</f>
        <v>3.4022535158690155E-16</v>
      </c>
      <c r="BR5" s="113">
        <f>IFERROR( (BR4 - CX4) / $ED4,  0)</f>
        <v>-2.4128105089202291E-16</v>
      </c>
      <c r="BS5" s="113">
        <f>IFERROR( (BS4 - CY4) / $EE4,  0)</f>
        <v>-4.0712813987037237E-16</v>
      </c>
      <c r="BT5" s="113">
        <f>IFERROR( (BT4 - CZ4) / $EF4,  0)</f>
        <v>3.7801887687802758E-16</v>
      </c>
      <c r="BU5" s="113">
        <f>IFERROR( (BU4 - DA4) / $EG4,  0)</f>
        <v>9.1323286822328776E-16</v>
      </c>
      <c r="BV5" s="113">
        <f>IFERROR( (BV4 - DB4) / $EH4,  0)</f>
        <v>2.5815113706887914E-16</v>
      </c>
      <c r="BW5" s="113">
        <f>IFERROR( (BW4 - DC4) / $EI4,  0)</f>
        <v>-3.6967591212454734E-16</v>
      </c>
      <c r="BX5" s="115">
        <f>IFERROR( (BX4 - DD4) / $EJ4,  0)</f>
        <v>-2.9490358129248451E-16</v>
      </c>
      <c r="BY5" s="113">
        <f>IFERROR( (BY4 - DE4) / $EK4,  0)</f>
        <v>-3.8148695292812859E-16</v>
      </c>
      <c r="BZ5" s="113">
        <f>IFERROR( (BZ4 - DF4) / $EL4,  0)</f>
        <v>1.7980935982362002E-16</v>
      </c>
      <c r="CA5" s="115">
        <f>IFERROR( (CA4 - DG4) / $EM4,  0)</f>
        <v>2.0791814408296095E-16</v>
      </c>
      <c r="CB5" s="113">
        <f>IFERROR( (CB4 - DH4) / $EN4,  0)</f>
        <v>0</v>
      </c>
      <c r="CC5" s="113">
        <f>IFERROR( (CC4 - DI4) / $EO4,  0)</f>
        <v>-2.1358165806318287E-16</v>
      </c>
      <c r="CD5" s="113">
        <f>IFERROR( (CD4 - DJ4) / $EP4,  0)</f>
        <v>2.1138571140207508E-16</v>
      </c>
      <c r="CE5" s="113">
        <f>IFERROR( (CE4 - DK4) / $EQ4,  0)</f>
        <v>-1.2007199025469435E-16</v>
      </c>
      <c r="CF5" s="113">
        <f>IFERROR( (CF4 - DL4) / $ER4,  0)</f>
        <v>0</v>
      </c>
      <c r="CG5" s="113">
        <f>IFERROR( (CG4 - DM4) / $ES4,  0)</f>
        <v>2.2312843970777587E-16</v>
      </c>
      <c r="CH5" s="113">
        <f>IFERROR( (CH4 - DN4) / $ET4,  0)</f>
        <v>-2.1156138791233175E-16</v>
      </c>
      <c r="CI5" s="115">
        <f>IFERROR( (CI4 - DO4) / $EU4,  0)</f>
        <v>-3.672654403334114E-16</v>
      </c>
      <c r="CJ5" s="113">
        <f>IFERROR( (CJ4 - DP4) / $EV4,  0)</f>
        <v>-9.3001563002424413E-16</v>
      </c>
      <c r="CL5" s="12"/>
      <c r="CM5" s="114" t="s">
        <v>70</v>
      </c>
      <c r="CN5" s="113">
        <f>IFERROR( (CN4 - DT4) / $DT4,  0)</f>
        <v>5.4095105027096328E-3</v>
      </c>
      <c r="CO5" s="113">
        <f>IFERROR( (CO4 - DU4) / $DU4,  0)</f>
        <v>9.2246203767289928E-3</v>
      </c>
      <c r="CP5" s="113">
        <f>IFERROR( (CP4 - DV4) / $DV4,  0)</f>
        <v>7.1307550968397141E-3</v>
      </c>
      <c r="CQ5" s="115">
        <f>IFERROR( (CQ4 - DW4) / $DW4,  0)</f>
        <v>-2.5753308411461263E-4</v>
      </c>
      <c r="CR5" s="113">
        <f>IFERROR( (CR4 - DX4) / $DX4,  0)</f>
        <v>0</v>
      </c>
      <c r="CS5" s="113">
        <f>IFERROR( (CS4 - DY4) / $DY4,  0)</f>
        <v>-2.0635051727198599E-4</v>
      </c>
      <c r="CT5" s="113">
        <f>IFERROR( (CT4 - DZ4) / $DZ4,  0)</f>
        <v>-1.783729662378886E-4</v>
      </c>
      <c r="CU5" s="119"/>
      <c r="CV5" s="119"/>
      <c r="CW5" s="113">
        <f>IFERROR( (CW4 - EC4) / $EC4,  0)</f>
        <v>5.2557663543560608E-4</v>
      </c>
      <c r="CX5" s="113">
        <f>IFERROR( (CX4 - ED4) / $ED4,  0)</f>
        <v>-4.778705525400476E-3</v>
      </c>
      <c r="CY5" s="113">
        <f>IFERROR( (CY4 - EE4) / $EE4,  0)</f>
        <v>1.2065722377600095E-2</v>
      </c>
      <c r="CZ5" s="113">
        <f>IFERROR( (CZ4 - EF4) / $EF4,  0)</f>
        <v>-8.7750794486013001E-3</v>
      </c>
      <c r="DA5" s="113">
        <f>IFERROR( (DA4 - EG4) / $EG4,  0)</f>
        <v>2.9122607777771724E-3</v>
      </c>
      <c r="DB5" s="113">
        <f>IFERROR( (DB4 - EH4) / $EH4,  0)</f>
        <v>3.4888203901829833E-3</v>
      </c>
      <c r="DC5" s="113">
        <f>IFERROR( (DC4 - EI4) / $EI4,  0)</f>
        <v>9.7271940593409295E-3</v>
      </c>
      <c r="DD5" s="115">
        <f>IFERROR( (DD4 - EJ4) / $EJ4,  0)</f>
        <v>8.6289368746625059E-3</v>
      </c>
      <c r="DE5" s="113">
        <f>IFERROR( (DE4 - EK4) / $EK4,  0)</f>
        <v>6.7521533499455035E-3</v>
      </c>
      <c r="DF5" s="113">
        <f>IFERROR( (DF4 - EL4) / $EL4,  0)</f>
        <v>4.7456804047929634E-3</v>
      </c>
      <c r="DG5" s="115">
        <f>IFERROR( (DG4 - EM4) / $EM4,  0)</f>
        <v>-1.629678912294398E-4</v>
      </c>
      <c r="DH5" s="113">
        <f>IFERROR( (DH4 - EN4) / $EN4,  0)</f>
        <v>-1</v>
      </c>
      <c r="DI5" s="113">
        <f>IFERROR( (DI4 - EO4) / $EO4,  0)</f>
        <v>-1.4981154949676961E-4</v>
      </c>
      <c r="DJ5" s="113">
        <f>IFERROR( (DJ4 - EP4) / $EP4,  0)</f>
        <v>-1.5579529942434087E-4</v>
      </c>
      <c r="DK5" s="113">
        <f>IFERROR( (DK4 - EQ4) / $EQ4,  0)</f>
        <v>-3.4661471142092046E-4</v>
      </c>
      <c r="DL5" s="113">
        <f>IFERROR( (DL4 - ER4) / $ER4,  0)</f>
        <v>-1</v>
      </c>
      <c r="DM5" s="113">
        <f>IFERROR( (DM4 - ES4) / $ES4,  0)</f>
        <v>-2.4997914298192263E-4</v>
      </c>
      <c r="DN5" s="113">
        <f>IFERROR( (DN4 - ET4) / $ET4,  0)</f>
        <v>-1.9366362342657475E-4</v>
      </c>
      <c r="DO5" s="115">
        <f>IFERROR( (DO4 - EU4) / $EU4,  0)</f>
        <v>6.349865938652142E-4</v>
      </c>
      <c r="DP5" s="113">
        <f>IFERROR( (DP4 - EV4) / $EV4,  0)</f>
        <v>6.7860736722816922E-3</v>
      </c>
      <c r="DQ5" s="6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</row>
    <row r="6" spans="1:152" x14ac:dyDescent="0.25">
      <c r="Y6" s="11"/>
      <c r="Z6" s="87" t="s">
        <v>71</v>
      </c>
      <c r="AA6" s="13" t="s">
        <v>14</v>
      </c>
      <c r="AB6" s="13" t="s">
        <v>15</v>
      </c>
      <c r="AC6" s="13" t="s">
        <v>18</v>
      </c>
      <c r="AD6" s="13" t="s">
        <v>19</v>
      </c>
      <c r="AF6" s="10" t="s">
        <v>13</v>
      </c>
      <c r="AG6" s="128">
        <f t="shared" ref="AG6:AZ6" si="6">SUM(AG10:AG1048576)</f>
        <v>0.99999999999999933</v>
      </c>
      <c r="AH6" s="129">
        <f t="shared" si="6"/>
        <v>0.99999999999999989</v>
      </c>
      <c r="AI6" s="128">
        <f t="shared" si="6"/>
        <v>1</v>
      </c>
      <c r="AJ6" s="129">
        <f t="shared" si="6"/>
        <v>0.99999999999999978</v>
      </c>
      <c r="AK6" s="128">
        <f t="shared" si="6"/>
        <v>0.99999999999999989</v>
      </c>
      <c r="AL6" s="129">
        <f t="shared" si="6"/>
        <v>1</v>
      </c>
      <c r="AM6" s="128">
        <f t="shared" si="6"/>
        <v>0.99999999999999978</v>
      </c>
      <c r="AN6" s="129">
        <f t="shared" si="6"/>
        <v>1</v>
      </c>
      <c r="AO6" s="128">
        <f t="shared" si="6"/>
        <v>0.99999999999999944</v>
      </c>
      <c r="AP6" s="129">
        <f t="shared" si="6"/>
        <v>1</v>
      </c>
      <c r="AQ6" s="128">
        <f t="shared" si="6"/>
        <v>1.0000000000000002</v>
      </c>
      <c r="AR6" s="129">
        <f t="shared" si="6"/>
        <v>0.99999999999999911</v>
      </c>
      <c r="AS6" s="128">
        <f t="shared" si="6"/>
        <v>1</v>
      </c>
      <c r="AT6" s="129">
        <f t="shared" si="6"/>
        <v>1</v>
      </c>
      <c r="AU6" s="128">
        <f t="shared" si="6"/>
        <v>1</v>
      </c>
      <c r="AV6" s="129">
        <f t="shared" si="6"/>
        <v>0</v>
      </c>
      <c r="AW6" s="128">
        <f t="shared" si="6"/>
        <v>1.0000000000000002</v>
      </c>
      <c r="AX6" s="129">
        <f t="shared" si="6"/>
        <v>0.99999999999999978</v>
      </c>
      <c r="AY6" s="128">
        <f t="shared" si="6"/>
        <v>0.99999999999999978</v>
      </c>
      <c r="AZ6" s="129">
        <f t="shared" si="6"/>
        <v>0.99999999999999978</v>
      </c>
      <c r="BA6" s="128">
        <f t="shared" ref="BA6:BD6" si="7">SUM(BA10:BA1048576)</f>
        <v>1</v>
      </c>
      <c r="BB6" s="129">
        <f t="shared" si="7"/>
        <v>1.0000000000000002</v>
      </c>
      <c r="BC6" s="128">
        <f t="shared" si="7"/>
        <v>1.0000000000000002</v>
      </c>
      <c r="BD6" s="129">
        <f t="shared" si="7"/>
        <v>1</v>
      </c>
      <c r="BF6" s="10"/>
      <c r="BG6" s="10" t="s">
        <v>13</v>
      </c>
      <c r="BH6" s="120">
        <f t="shared" ref="BH6:BN6" si="8">SUM(BH$9:BH$1048576)</f>
        <v>1.0000000000000007</v>
      </c>
      <c r="BI6" s="122">
        <f t="shared" si="8"/>
        <v>1.0000000000000004</v>
      </c>
      <c r="BJ6" s="122">
        <f t="shared" si="8"/>
        <v>1.0000000000000002</v>
      </c>
      <c r="BK6" s="123">
        <f t="shared" si="8"/>
        <v>1</v>
      </c>
      <c r="BL6" s="122">
        <f t="shared" si="8"/>
        <v>0</v>
      </c>
      <c r="BM6" s="122">
        <f t="shared" si="8"/>
        <v>1.0000000000000009</v>
      </c>
      <c r="BN6" s="122">
        <f t="shared" si="8"/>
        <v>0.99999999999999967</v>
      </c>
      <c r="BO6" s="119"/>
      <c r="BP6" s="119"/>
      <c r="BQ6" s="122">
        <f t="shared" ref="BQ6:CJ6" si="9">SUM(BQ$9:BQ$1048576)</f>
        <v>0.99999999999999933</v>
      </c>
      <c r="BR6" s="122">
        <f t="shared" si="9"/>
        <v>1</v>
      </c>
      <c r="BS6" s="122">
        <f t="shared" si="9"/>
        <v>0.99999999999999989</v>
      </c>
      <c r="BT6" s="122">
        <f t="shared" si="9"/>
        <v>0.99999999999999978</v>
      </c>
      <c r="BU6" s="122">
        <f t="shared" si="9"/>
        <v>0.99999999999999944</v>
      </c>
      <c r="BV6" s="122">
        <f t="shared" si="9"/>
        <v>1.0000000000000002</v>
      </c>
      <c r="BW6" s="122">
        <f t="shared" si="9"/>
        <v>1</v>
      </c>
      <c r="BX6" s="123">
        <f t="shared" si="9"/>
        <v>1</v>
      </c>
      <c r="BY6" s="122">
        <f t="shared" si="9"/>
        <v>1.0000000000000002</v>
      </c>
      <c r="BZ6" s="122">
        <f t="shared" si="9"/>
        <v>0.99999999999999978</v>
      </c>
      <c r="CA6" s="123">
        <f t="shared" si="9"/>
        <v>1</v>
      </c>
      <c r="CB6" s="122">
        <f t="shared" si="9"/>
        <v>0</v>
      </c>
      <c r="CC6" s="122">
        <f t="shared" si="9"/>
        <v>0.99999999999999978</v>
      </c>
      <c r="CD6" s="122">
        <f t="shared" si="9"/>
        <v>1</v>
      </c>
      <c r="CE6" s="122">
        <f t="shared" si="9"/>
        <v>1.0000000000000002</v>
      </c>
      <c r="CF6" s="122">
        <f t="shared" si="9"/>
        <v>0</v>
      </c>
      <c r="CG6" s="122">
        <f t="shared" si="9"/>
        <v>0.99999999999999978</v>
      </c>
      <c r="CH6" s="122">
        <f t="shared" si="9"/>
        <v>1.0000000000000002</v>
      </c>
      <c r="CI6" s="123">
        <f t="shared" si="9"/>
        <v>1</v>
      </c>
      <c r="CJ6" s="122">
        <f t="shared" si="9"/>
        <v>1.0000000000000004</v>
      </c>
      <c r="CL6" s="12"/>
      <c r="CM6" s="10" t="s">
        <v>13</v>
      </c>
      <c r="CN6" s="112">
        <f t="shared" ref="CN6:CT6" si="10">SUM(CN$9:CN$1048576)</f>
        <v>9264540.229999993</v>
      </c>
      <c r="CO6" s="112">
        <f t="shared" si="10"/>
        <v>4582578.089999998</v>
      </c>
      <c r="CP6" s="112">
        <f t="shared" si="10"/>
        <v>2343066.1399999992</v>
      </c>
      <c r="CQ6" s="116">
        <f t="shared" si="10"/>
        <v>172773.82</v>
      </c>
      <c r="CR6" s="112">
        <f t="shared" si="10"/>
        <v>0</v>
      </c>
      <c r="CS6" s="112">
        <f t="shared" si="10"/>
        <v>25054.78999999999</v>
      </c>
      <c r="CT6" s="112">
        <f t="shared" si="10"/>
        <v>27347.900000000009</v>
      </c>
      <c r="CU6" s="119"/>
      <c r="CV6" s="119"/>
      <c r="CW6" s="112">
        <f t="shared" ref="CW6:DP6" si="11">SUM(CW$9:CW$1048576)</f>
        <v>1664577.1300000004</v>
      </c>
      <c r="CX6" s="112">
        <f t="shared" si="11"/>
        <v>888378.55999999994</v>
      </c>
      <c r="CY6" s="112">
        <f t="shared" si="11"/>
        <v>3694199.5299999993</v>
      </c>
      <c r="CZ6" s="112">
        <f t="shared" si="11"/>
        <v>357203.82000000007</v>
      </c>
      <c r="DA6" s="112">
        <f t="shared" si="11"/>
        <v>317115.05000000016</v>
      </c>
      <c r="DB6" s="112">
        <f t="shared" si="11"/>
        <v>778780.31</v>
      </c>
      <c r="DC6" s="112">
        <f t="shared" si="11"/>
        <v>1564285.8300000003</v>
      </c>
      <c r="DD6" s="116">
        <f t="shared" si="11"/>
        <v>901380.98999999987</v>
      </c>
      <c r="DE6" s="112">
        <f t="shared" si="11"/>
        <v>582093.82999999996</v>
      </c>
      <c r="DF6" s="112">
        <f t="shared" si="11"/>
        <v>282685.71000000008</v>
      </c>
      <c r="DG6" s="116">
        <f t="shared" si="11"/>
        <v>77613.119999999966</v>
      </c>
      <c r="DH6" s="112">
        <f t="shared" si="11"/>
        <v>0</v>
      </c>
      <c r="DI6" s="112">
        <f t="shared" si="11"/>
        <v>10644.220000000001</v>
      </c>
      <c r="DJ6" s="112">
        <f t="shared" si="11"/>
        <v>11037.2</v>
      </c>
      <c r="DK6" s="112">
        <f t="shared" si="11"/>
        <v>95160.700000000012</v>
      </c>
      <c r="DL6" s="112">
        <f t="shared" si="11"/>
        <v>0</v>
      </c>
      <c r="DM6" s="112">
        <f t="shared" si="11"/>
        <v>14410.570000000002</v>
      </c>
      <c r="DN6" s="112">
        <f t="shared" si="11"/>
        <v>16310.700000000003</v>
      </c>
      <c r="DO6" s="116">
        <f t="shared" si="11"/>
        <v>61895.06</v>
      </c>
      <c r="DP6" s="112">
        <f t="shared" si="11"/>
        <v>17279.659999999996</v>
      </c>
      <c r="DQ6" s="6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</row>
    <row r="7" spans="1:152" x14ac:dyDescent="0.25">
      <c r="Y7" s="30">
        <f>VLOOKUP(Z7, Lookup!$B$3:$D$30, 3, FALSE)</f>
        <v>11</v>
      </c>
      <c r="Z7" s="141" t="s">
        <v>0</v>
      </c>
      <c r="AA7" s="33">
        <f t="shared" ref="AA7:AA22" si="12">HLOOKUP($Y7, $DT$3:$EV$4, 2, FALSE)</f>
        <v>10.442236776976493</v>
      </c>
      <c r="AB7" s="21">
        <f>IFERROR(HLOOKUP($Y7, Obs_Dist!$D$3:$T$4, 2, FALSE), 0)</f>
        <v>10.179789600000007</v>
      </c>
      <c r="AC7" s="145">
        <f t="shared" ref="AC7:AC22" si="13">IFERROR(AA7 - AB7, 0)</f>
        <v>0.26244717697648667</v>
      </c>
      <c r="AD7" s="1">
        <f t="shared" ref="AD7:AD22" si="14">IFERROR(AC7 / AB7, 0)</f>
        <v>2.5781198559986594E-2</v>
      </c>
      <c r="AG7" s="4"/>
      <c r="AI7" s="4"/>
      <c r="AK7" s="4"/>
      <c r="AM7" s="4"/>
      <c r="AO7" s="4"/>
      <c r="AQ7" s="4"/>
      <c r="AS7" s="4"/>
      <c r="AU7" s="4"/>
      <c r="AW7" s="4"/>
      <c r="AY7" s="4"/>
      <c r="BA7" s="4"/>
      <c r="BC7" s="4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59"/>
      <c r="CE7" s="59"/>
      <c r="CF7" s="59"/>
      <c r="CG7" s="59"/>
      <c r="CH7" s="59"/>
      <c r="CI7" s="59"/>
      <c r="CJ7" s="59"/>
      <c r="CW7" s="59"/>
      <c r="CX7" s="59"/>
      <c r="CY7" s="59"/>
      <c r="CZ7" s="59"/>
      <c r="DA7" s="59"/>
      <c r="DB7" s="59"/>
      <c r="DC7" s="59"/>
      <c r="DD7" s="59"/>
      <c r="DE7" s="59"/>
      <c r="DF7" s="59"/>
      <c r="DG7" s="59"/>
      <c r="DH7" s="59"/>
      <c r="DI7" s="59"/>
      <c r="DJ7" s="59"/>
      <c r="DK7" s="59"/>
      <c r="DL7" s="59"/>
      <c r="DM7" s="59"/>
      <c r="DN7" s="59"/>
      <c r="DO7" s="59"/>
      <c r="DP7" s="59"/>
    </row>
    <row r="8" spans="1:152" x14ac:dyDescent="0.25">
      <c r="Y8" s="30">
        <f>VLOOKUP(Z8, Lookup!$B$3:$D$30, 3, FALSE)</f>
        <v>12</v>
      </c>
      <c r="Z8" s="141" t="s">
        <v>2</v>
      </c>
      <c r="AA8" s="33">
        <f t="shared" si="12"/>
        <v>3.6810947913916334</v>
      </c>
      <c r="AB8" s="21">
        <f>IFERROR(HLOOKUP($Y8, Obs_Dist!$D$3:$T$4, 2, FALSE), 0)</f>
        <v>3.762366800000001</v>
      </c>
      <c r="AC8" s="145">
        <f t="shared" si="13"/>
        <v>-8.1272008608367585E-2</v>
      </c>
      <c r="AD8" s="1">
        <f t="shared" si="14"/>
        <v>-2.1601298578428761E-2</v>
      </c>
      <c r="AF8" s="17"/>
      <c r="AG8" s="148" t="s">
        <v>0</v>
      </c>
      <c r="AH8" s="149"/>
      <c r="AI8" s="148" t="s">
        <v>2</v>
      </c>
      <c r="AJ8" s="149"/>
      <c r="AK8" s="148" t="s">
        <v>8</v>
      </c>
      <c r="AL8" s="149"/>
      <c r="AM8" s="148" t="s">
        <v>29</v>
      </c>
      <c r="AN8" s="149"/>
      <c r="AO8" s="148" t="s">
        <v>30</v>
      </c>
      <c r="AP8" s="149"/>
      <c r="AQ8" s="148" t="s">
        <v>3</v>
      </c>
      <c r="AR8" s="149"/>
      <c r="AS8" s="148" t="s">
        <v>4</v>
      </c>
      <c r="AT8" s="149"/>
      <c r="AU8" s="148" t="s">
        <v>9</v>
      </c>
      <c r="AV8" s="149"/>
      <c r="AW8" s="148" t="s">
        <v>10</v>
      </c>
      <c r="AX8" s="149"/>
      <c r="AY8" s="148" t="s">
        <v>11</v>
      </c>
      <c r="AZ8" s="149"/>
      <c r="BA8" s="148" t="s">
        <v>5</v>
      </c>
      <c r="BB8" s="149"/>
      <c r="BC8" s="148" t="s">
        <v>6</v>
      </c>
      <c r="BD8" s="149"/>
      <c r="BF8" s="23" t="str">
        <f>$CL8</f>
        <v>Mile</v>
      </c>
      <c r="BG8" s="23" t="str">
        <f>$DS8</f>
        <v>MidPoint</v>
      </c>
      <c r="BH8" s="23" t="str">
        <f>$DT8</f>
        <v>II Per Total</v>
      </c>
      <c r="BI8" s="23" t="str">
        <f>$DU8</f>
        <v>HBO</v>
      </c>
      <c r="BJ8" s="23" t="str">
        <f>$DV8</f>
        <v>NHB</v>
      </c>
      <c r="BK8" s="121" t="str">
        <f>$DW8</f>
        <v>IXXI</v>
      </c>
      <c r="BL8" s="23" t="str">
        <f>$DX8</f>
        <v>IXXI_LT</v>
      </c>
      <c r="BM8" s="23" t="str">
        <f>$DY8</f>
        <v>IXXI_MD</v>
      </c>
      <c r="BN8" s="23" t="str">
        <f>$DZ8</f>
        <v>IXXI_HV</v>
      </c>
      <c r="BQ8" s="105" t="str">
        <f>$EC8</f>
        <v>HBW</v>
      </c>
      <c r="BR8" s="105" t="str">
        <f>$ED8</f>
        <v>HBShp</v>
      </c>
      <c r="BS8" s="105" t="str">
        <f>$EE8</f>
        <v>HBOth</v>
      </c>
      <c r="BT8" s="105" t="str">
        <f>$EF8</f>
        <v>HBSch_Pr</v>
      </c>
      <c r="BU8" s="105" t="str">
        <f>$EG8</f>
        <v>HBSch_Sc</v>
      </c>
      <c r="BV8" s="105" t="str">
        <f>$EH8</f>
        <v>NHBW</v>
      </c>
      <c r="BW8" s="105" t="str">
        <f>$EI8</f>
        <v>NHBNW</v>
      </c>
      <c r="BX8" s="107" t="str">
        <f>$EJ8</f>
        <v>LT</v>
      </c>
      <c r="BY8" s="105" t="str">
        <f>$EK8</f>
        <v>MD</v>
      </c>
      <c r="BZ8" s="105" t="str">
        <f>$EL8</f>
        <v>HV</v>
      </c>
      <c r="CA8" s="107" t="str">
        <f>$EM8</f>
        <v>IX</v>
      </c>
      <c r="CB8" s="105" t="str">
        <f>$EN8</f>
        <v>IX_LT</v>
      </c>
      <c r="CC8" s="105" t="str">
        <f>$EO8</f>
        <v>IX_MD</v>
      </c>
      <c r="CD8" s="105" t="str">
        <f>$EP8</f>
        <v>IX_HV</v>
      </c>
      <c r="CE8" s="105" t="str">
        <f>$EQ8</f>
        <v>XI</v>
      </c>
      <c r="CF8" s="105" t="str">
        <f>$ER8</f>
        <v>XI_LT</v>
      </c>
      <c r="CG8" s="105" t="str">
        <f>$ES8</f>
        <v>XI_MD</v>
      </c>
      <c r="CH8" s="105" t="str">
        <f>$ET8</f>
        <v>XI_HV</v>
      </c>
      <c r="CI8" s="107" t="str">
        <f>$EU8</f>
        <v>Tel_HBW</v>
      </c>
      <c r="CJ8" s="105" t="str">
        <f>$EV8</f>
        <v>Tel_NHBW</v>
      </c>
      <c r="CL8" s="29" t="str">
        <f>Obs_Dist!B10</f>
        <v>Mile</v>
      </c>
      <c r="CM8" s="23" t="str">
        <f>$DS8</f>
        <v>MidPoint</v>
      </c>
      <c r="CN8" s="23" t="str">
        <f>$DT8</f>
        <v>II Per Total</v>
      </c>
      <c r="CO8" s="23" t="str">
        <f>$DU8</f>
        <v>HBO</v>
      </c>
      <c r="CP8" s="23" t="str">
        <f>$DV8</f>
        <v>NHB</v>
      </c>
      <c r="CQ8" s="121" t="str">
        <f>$DW8</f>
        <v>IXXI</v>
      </c>
      <c r="CR8" s="23" t="str">
        <f>$DX8</f>
        <v>IXXI_LT</v>
      </c>
      <c r="CS8" s="23" t="str">
        <f>$DY8</f>
        <v>IXXI_MD</v>
      </c>
      <c r="CT8" s="23" t="str">
        <f>$DZ8</f>
        <v>IXXI_HV</v>
      </c>
      <c r="CW8" s="105" t="str">
        <f>$EC8</f>
        <v>HBW</v>
      </c>
      <c r="CX8" s="105" t="str">
        <f>$ED8</f>
        <v>HBShp</v>
      </c>
      <c r="CY8" s="105" t="str">
        <f>$EE8</f>
        <v>HBOth</v>
      </c>
      <c r="CZ8" s="105" t="str">
        <f>$EF8</f>
        <v>HBSch_Pr</v>
      </c>
      <c r="DA8" s="105" t="str">
        <f>$EG8</f>
        <v>HBSch_Sc</v>
      </c>
      <c r="DB8" s="105" t="str">
        <f>$EH8</f>
        <v>NHBW</v>
      </c>
      <c r="DC8" s="105" t="str">
        <f>$EI8</f>
        <v>NHBNW</v>
      </c>
      <c r="DD8" s="107" t="str">
        <f>$EJ8</f>
        <v>LT</v>
      </c>
      <c r="DE8" s="105" t="str">
        <f>$EK8</f>
        <v>MD</v>
      </c>
      <c r="DF8" s="105" t="str">
        <f>$EL8</f>
        <v>HV</v>
      </c>
      <c r="DG8" s="107" t="str">
        <f>$EM8</f>
        <v>IX</v>
      </c>
      <c r="DH8" s="105" t="str">
        <f>$EN8</f>
        <v>IX_LT</v>
      </c>
      <c r="DI8" s="105" t="str">
        <f>$EO8</f>
        <v>IX_MD</v>
      </c>
      <c r="DJ8" s="105" t="str">
        <f>$EP8</f>
        <v>IX_HV</v>
      </c>
      <c r="DK8" s="105" t="str">
        <f>$EQ8</f>
        <v>XI</v>
      </c>
      <c r="DL8" s="105" t="str">
        <f>$ER8</f>
        <v>XI_LT</v>
      </c>
      <c r="DM8" s="105" t="str">
        <f>$ES8</f>
        <v>XI_MD</v>
      </c>
      <c r="DN8" s="105" t="str">
        <f>$ET8</f>
        <v>XI_HV</v>
      </c>
      <c r="DO8" s="107" t="str">
        <f>$EU8</f>
        <v>Tel_HBW</v>
      </c>
      <c r="DP8" s="105" t="str">
        <f>$EV8</f>
        <v>Tel_NHBW</v>
      </c>
      <c r="DR8" s="45" t="s">
        <v>12</v>
      </c>
      <c r="DS8" s="13" t="s">
        <v>26</v>
      </c>
      <c r="DT8" s="45" t="s">
        <v>64</v>
      </c>
      <c r="DU8" s="45" t="s">
        <v>1</v>
      </c>
      <c r="DV8" s="45" t="s">
        <v>21</v>
      </c>
      <c r="DW8" s="100" t="s">
        <v>66</v>
      </c>
      <c r="DX8" s="45" t="s">
        <v>69</v>
      </c>
      <c r="DY8" s="45" t="s">
        <v>67</v>
      </c>
      <c r="DZ8" s="45" t="s">
        <v>68</v>
      </c>
      <c r="EB8" s="84" t="str">
        <f>MODEL_DATA!X5</f>
        <v>Bin</v>
      </c>
      <c r="EC8" s="84" t="str">
        <f>MODEL_DATA!Y5</f>
        <v>HBW</v>
      </c>
      <c r="ED8" s="84" t="str">
        <f>MODEL_DATA!Z5</f>
        <v>HBShp</v>
      </c>
      <c r="EE8" s="84" t="str">
        <f>MODEL_DATA!AA5</f>
        <v>HBOth</v>
      </c>
      <c r="EF8" s="84" t="str">
        <f>MODEL_DATA!AB5</f>
        <v>HBSch_Pr</v>
      </c>
      <c r="EG8" s="84" t="str">
        <f>MODEL_DATA!AC5</f>
        <v>HBSch_Sc</v>
      </c>
      <c r="EH8" s="84" t="str">
        <f>MODEL_DATA!AD5</f>
        <v>NHBW</v>
      </c>
      <c r="EI8" s="84" t="str">
        <f>MODEL_DATA!AE5</f>
        <v>NHBNW</v>
      </c>
      <c r="EJ8" s="84" t="str">
        <f>MODEL_DATA!AF5</f>
        <v>LT</v>
      </c>
      <c r="EK8" s="84" t="str">
        <f>MODEL_DATA!AG5</f>
        <v>MD</v>
      </c>
      <c r="EL8" s="84" t="str">
        <f>MODEL_DATA!AH5</f>
        <v>HV</v>
      </c>
      <c r="EM8" s="84" t="str">
        <f>MODEL_DATA!AI5</f>
        <v>IX</v>
      </c>
      <c r="EN8" s="84" t="str">
        <f>MODEL_DATA!AJ5</f>
        <v>IX_LT</v>
      </c>
      <c r="EO8" s="84" t="str">
        <f>MODEL_DATA!AK5</f>
        <v>IX_MD</v>
      </c>
      <c r="EP8" s="84" t="str">
        <f>MODEL_DATA!AL5</f>
        <v>IX_HV</v>
      </c>
      <c r="EQ8" s="84" t="str">
        <f>MODEL_DATA!AM5</f>
        <v>XI</v>
      </c>
      <c r="ER8" s="84" t="str">
        <f>MODEL_DATA!AN5</f>
        <v>XI_LT</v>
      </c>
      <c r="ES8" s="84" t="str">
        <f>MODEL_DATA!AO5</f>
        <v>XI_MD</v>
      </c>
      <c r="ET8" s="84" t="str">
        <f>MODEL_DATA!AP5</f>
        <v>XI_HV</v>
      </c>
      <c r="EU8" s="84" t="str">
        <f>MODEL_DATA!AQ5</f>
        <v>Tel_HBW</v>
      </c>
      <c r="EV8" s="84" t="str">
        <f>MODEL_DATA!AR5</f>
        <v>Tel_NHBW</v>
      </c>
    </row>
    <row r="9" spans="1:152" x14ac:dyDescent="0.25">
      <c r="Y9" s="30">
        <f>VLOOKUP(Z9, Lookup!$B$3:$D$30, 3, FALSE)</f>
        <v>13</v>
      </c>
      <c r="Z9" s="141" t="s">
        <v>8</v>
      </c>
      <c r="AA9" s="33">
        <f t="shared" si="12"/>
        <v>4.3631394282051685</v>
      </c>
      <c r="AB9" s="21">
        <f>IFERROR(HLOOKUP($Y9, Obs_Dist!$D$3:$T$4, 2, FALSE), 0)</f>
        <v>4.6658188000000012</v>
      </c>
      <c r="AC9" s="145">
        <f t="shared" si="13"/>
        <v>-0.30267937179483262</v>
      </c>
      <c r="AD9" s="1">
        <f t="shared" si="14"/>
        <v>-6.4871651636971533E-2</v>
      </c>
      <c r="AE9" s="8"/>
      <c r="AF9" s="24" t="str">
        <f t="shared" ref="AF9:AF72" si="15">$CL8</f>
        <v>Mile</v>
      </c>
      <c r="AG9" s="18" t="s">
        <v>14</v>
      </c>
      <c r="AH9" s="19" t="s">
        <v>15</v>
      </c>
      <c r="AI9" s="18" t="s">
        <v>14</v>
      </c>
      <c r="AJ9" s="19" t="s">
        <v>15</v>
      </c>
      <c r="AK9" s="18" t="s">
        <v>14</v>
      </c>
      <c r="AL9" s="19" t="s">
        <v>15</v>
      </c>
      <c r="AM9" s="18" t="s">
        <v>14</v>
      </c>
      <c r="AN9" s="19" t="s">
        <v>15</v>
      </c>
      <c r="AO9" s="18" t="s">
        <v>14</v>
      </c>
      <c r="AP9" s="19" t="s">
        <v>15</v>
      </c>
      <c r="AQ9" s="18" t="s">
        <v>14</v>
      </c>
      <c r="AR9" s="19" t="s">
        <v>15</v>
      </c>
      <c r="AS9" s="18" t="s">
        <v>14</v>
      </c>
      <c r="AT9" s="19" t="s">
        <v>15</v>
      </c>
      <c r="AU9" s="18" t="s">
        <v>14</v>
      </c>
      <c r="AV9" s="19" t="s">
        <v>15</v>
      </c>
      <c r="AW9" s="18" t="s">
        <v>14</v>
      </c>
      <c r="AX9" s="19" t="s">
        <v>15</v>
      </c>
      <c r="AY9" s="18" t="s">
        <v>14</v>
      </c>
      <c r="AZ9" s="19" t="s">
        <v>15</v>
      </c>
      <c r="BA9" s="18" t="s">
        <v>14</v>
      </c>
      <c r="BB9" s="19" t="s">
        <v>15</v>
      </c>
      <c r="BC9" s="18" t="s">
        <v>14</v>
      </c>
      <c r="BD9" s="19" t="s">
        <v>15</v>
      </c>
      <c r="BF9" s="31">
        <f>$CL9</f>
        <v>0</v>
      </c>
      <c r="BG9" s="31">
        <f>$CM9</f>
        <v>1</v>
      </c>
      <c r="BH9" s="57">
        <f t="shared" ref="BH9:BN24" si="16">IFERROR(CN9 / CN$6,  0)</f>
        <v>0.39710619293192956</v>
      </c>
      <c r="BI9" s="57">
        <f t="shared" si="16"/>
        <v>0.45826050942429236</v>
      </c>
      <c r="BJ9" s="57">
        <f t="shared" si="16"/>
        <v>0.40144862065225367</v>
      </c>
      <c r="BK9" s="58">
        <f t="shared" si="16"/>
        <v>4.2101285947141755E-4</v>
      </c>
      <c r="BL9" s="57">
        <f t="shared" si="16"/>
        <v>0</v>
      </c>
      <c r="BM9" s="57">
        <f t="shared" si="16"/>
        <v>4.4821768611910158E-4</v>
      </c>
      <c r="BN9" s="57">
        <f t="shared" si="16"/>
        <v>3.404283327056189E-4</v>
      </c>
      <c r="BQ9" s="57">
        <f t="shared" ref="BQ9:CJ21" si="17">IFERROR(CW9 / CW$6,  0)</f>
        <v>0.11154827652834566</v>
      </c>
      <c r="BR9" s="57">
        <f t="shared" si="17"/>
        <v>0.41913147926487554</v>
      </c>
      <c r="BS9" s="57">
        <f t="shared" si="17"/>
        <v>0.46767023166179661</v>
      </c>
      <c r="BT9" s="57">
        <f t="shared" si="17"/>
        <v>0.80815297551969056</v>
      </c>
      <c r="BU9" s="57">
        <f t="shared" si="17"/>
        <v>0.5172098265282582</v>
      </c>
      <c r="BV9" s="57">
        <f t="shared" si="17"/>
        <v>0.31409946663905763</v>
      </c>
      <c r="BW9" s="57">
        <f t="shared" si="17"/>
        <v>0.44493543101390864</v>
      </c>
      <c r="BX9" s="58">
        <f t="shared" si="17"/>
        <v>0.38042333242461662</v>
      </c>
      <c r="BY9" s="57">
        <f t="shared" si="17"/>
        <v>0.32616918478589613</v>
      </c>
      <c r="BZ9" s="57">
        <f t="shared" si="17"/>
        <v>0.30321706038837259</v>
      </c>
      <c r="CA9" s="58">
        <f t="shared" si="17"/>
        <v>1.1608862006835962E-4</v>
      </c>
      <c r="CB9" s="57">
        <f t="shared" si="17"/>
        <v>0</v>
      </c>
      <c r="CC9" s="57">
        <f t="shared" si="17"/>
        <v>7.8916069002707575E-5</v>
      </c>
      <c r="CD9" s="57">
        <f t="shared" si="17"/>
        <v>5.7079694125321633E-5</v>
      </c>
      <c r="CE9" s="57">
        <f t="shared" si="17"/>
        <v>6.6970923921324664E-4</v>
      </c>
      <c r="CF9" s="57">
        <f t="shared" si="17"/>
        <v>0</v>
      </c>
      <c r="CG9" s="57">
        <f t="shared" si="17"/>
        <v>7.2099854481814387E-4</v>
      </c>
      <c r="CH9" s="57">
        <f t="shared" si="17"/>
        <v>5.3216600145916475E-4</v>
      </c>
      <c r="CI9" s="58">
        <f t="shared" si="17"/>
        <v>0.1175542927012269</v>
      </c>
      <c r="CJ9" s="57">
        <f t="shared" si="17"/>
        <v>0.37205419551079133</v>
      </c>
      <c r="CL9" s="30">
        <f>Obs_Dist!B11</f>
        <v>0</v>
      </c>
      <c r="CM9" s="26">
        <f>AVERAGE(CL9:CL10)</f>
        <v>1</v>
      </c>
      <c r="CN9" s="20">
        <f t="shared" ref="CN9:CQ72" si="18">SUMIFS(DT:DT,$DR:$DR,"&gt;="&amp;$CL9,$DR:$DR,"&lt;"&amp;$CL10)</f>
        <v>3679006.3000000003</v>
      </c>
      <c r="CO9" s="20">
        <f t="shared" si="18"/>
        <v>2100014.5699999998</v>
      </c>
      <c r="CP9" s="20">
        <f t="shared" si="18"/>
        <v>940620.66999999993</v>
      </c>
      <c r="CQ9" s="106">
        <f t="shared" si="18"/>
        <v>72.739999999999995</v>
      </c>
      <c r="CR9" s="143"/>
      <c r="CS9" s="20">
        <f t="shared" ref="CS9:CT72" si="19">SUMIFS(DY:DY,$DR:$DR,"&gt;="&amp;$CL9,$DR:$DR,"&lt;"&amp;$CL10)</f>
        <v>11.23</v>
      </c>
      <c r="CT9" s="20">
        <f t="shared" si="19"/>
        <v>9.3099999999999987</v>
      </c>
      <c r="CW9" s="20">
        <f t="shared" ref="CW9:DG32" si="20">SUMIFS(EC:EC,$DR:$DR,"&gt;="&amp;$CL9,$DR:$DR,"&lt;"&amp;$CL10)</f>
        <v>185680.71000000002</v>
      </c>
      <c r="CX9" s="20">
        <f t="shared" si="20"/>
        <v>372347.42</v>
      </c>
      <c r="CY9" s="20">
        <f t="shared" si="20"/>
        <v>1727667.15</v>
      </c>
      <c r="CZ9" s="20">
        <f t="shared" si="20"/>
        <v>288675.33</v>
      </c>
      <c r="DA9" s="20">
        <f t="shared" si="20"/>
        <v>164015.02000000002</v>
      </c>
      <c r="DB9" s="20">
        <f t="shared" si="20"/>
        <v>244614.47999999998</v>
      </c>
      <c r="DC9" s="20">
        <f t="shared" si="20"/>
        <v>696006.19</v>
      </c>
      <c r="DD9" s="106">
        <f t="shared" si="20"/>
        <v>342906.36</v>
      </c>
      <c r="DE9" s="20">
        <f t="shared" si="20"/>
        <v>189861.07</v>
      </c>
      <c r="DF9" s="20">
        <f t="shared" si="20"/>
        <v>85715.13</v>
      </c>
      <c r="DG9" s="106">
        <f t="shared" si="20"/>
        <v>9.01</v>
      </c>
      <c r="DH9" s="143"/>
      <c r="DI9" s="20">
        <f t="shared" ref="DI9:DK72" si="21">SUMIFS(EO:EO,$DR:$DR,"&gt;="&amp;$CL9,$DR:$DR,"&lt;"&amp;$CL10)</f>
        <v>0.84000000000000008</v>
      </c>
      <c r="DJ9" s="20">
        <f t="shared" si="21"/>
        <v>0.63</v>
      </c>
      <c r="DK9" s="20">
        <f t="shared" si="21"/>
        <v>63.730000000000004</v>
      </c>
      <c r="DL9" s="143"/>
      <c r="DM9" s="20">
        <f t="shared" ref="DM9:DP72" si="22">SUMIFS(ES:ES,$DR:$DR,"&gt;="&amp;$CL9,$DR:$DR,"&lt;"&amp;$CL10)</f>
        <v>10.39</v>
      </c>
      <c r="DN9" s="20">
        <f t="shared" si="22"/>
        <v>8.68</v>
      </c>
      <c r="DO9" s="106">
        <f t="shared" si="22"/>
        <v>7276.0300000000007</v>
      </c>
      <c r="DP9" s="20">
        <f t="shared" si="22"/>
        <v>6428.9699999999993</v>
      </c>
      <c r="DR9" s="31">
        <f>$EB9</f>
        <v>0</v>
      </c>
      <c r="DS9" s="26">
        <f>AVERAGE(DR9:DR10)</f>
        <v>0.5</v>
      </c>
      <c r="DT9" s="101">
        <f t="shared" ref="DT9:DT72" si="23">SUM(EC9:EI9)</f>
        <v>1737790.9300000002</v>
      </c>
      <c r="DU9" s="101">
        <f t="shared" ref="DU9:DU72" si="24">ED9 + EE9</f>
        <v>1005318.34</v>
      </c>
      <c r="DV9" s="101">
        <f t="shared" ref="DV9:DV72" si="25">EH9 + EI9</f>
        <v>465044.57</v>
      </c>
      <c r="DW9" s="102">
        <f>EM9 + EQ9</f>
        <v>9.9499999999999993</v>
      </c>
      <c r="DX9" s="144"/>
      <c r="DY9" s="101">
        <f>EO9 + ES9</f>
        <v>1.81</v>
      </c>
      <c r="DZ9" s="101">
        <f>EP9 + ET9</f>
        <v>1.1100000000000001</v>
      </c>
      <c r="EB9" s="84">
        <f>MODEL_DATA!X6</f>
        <v>0</v>
      </c>
      <c r="EC9" s="84">
        <f>MODEL_DATA!Y6</f>
        <v>72006.8</v>
      </c>
      <c r="ED9" s="84">
        <f>MODEL_DATA!Z6</f>
        <v>114336.2</v>
      </c>
      <c r="EE9" s="84">
        <f>MODEL_DATA!AA6</f>
        <v>890982.14</v>
      </c>
      <c r="EF9" s="84">
        <f>MODEL_DATA!AB6</f>
        <v>129038.83</v>
      </c>
      <c r="EG9" s="84">
        <f>MODEL_DATA!AC6</f>
        <v>66382.39</v>
      </c>
      <c r="EH9" s="84">
        <f>MODEL_DATA!AD6</f>
        <v>111483.74</v>
      </c>
      <c r="EI9" s="84">
        <f>MODEL_DATA!AE6</f>
        <v>353560.83</v>
      </c>
      <c r="EJ9" s="84">
        <f>MODEL_DATA!AF6</f>
        <v>189430.03</v>
      </c>
      <c r="EK9" s="84">
        <f>MODEL_DATA!AG6</f>
        <v>112538.26</v>
      </c>
      <c r="EL9" s="84">
        <f>MODEL_DATA!AH6</f>
        <v>52362.43</v>
      </c>
      <c r="EM9" s="84">
        <f>MODEL_DATA!AI6</f>
        <v>2.21</v>
      </c>
      <c r="EN9" s="84">
        <f>MODEL_DATA!AJ6</f>
        <v>2.21</v>
      </c>
      <c r="EO9" s="84">
        <f>MODEL_DATA!AK6</f>
        <v>0.06</v>
      </c>
      <c r="EP9" s="84">
        <f>MODEL_DATA!AL6</f>
        <v>0.05</v>
      </c>
      <c r="EQ9" s="84">
        <f>MODEL_DATA!AM6</f>
        <v>7.74</v>
      </c>
      <c r="ER9" s="84">
        <f>MODEL_DATA!AN6</f>
        <v>7.74</v>
      </c>
      <c r="ES9" s="84">
        <f>MODEL_DATA!AO6</f>
        <v>1.75</v>
      </c>
      <c r="ET9" s="84">
        <f>MODEL_DATA!AP6</f>
        <v>1.06</v>
      </c>
      <c r="EU9" s="84">
        <f>MODEL_DATA!AQ6</f>
        <v>2855.35</v>
      </c>
      <c r="EV9" s="84">
        <f>MODEL_DATA!AR6</f>
        <v>3054.5</v>
      </c>
    </row>
    <row r="10" spans="1:152" x14ac:dyDescent="0.25">
      <c r="Y10" s="30">
        <f>VLOOKUP(Z10, Lookup!$B$3:$D$30, 3, FALSE)</f>
        <v>14</v>
      </c>
      <c r="Z10" s="141" t="s">
        <v>29</v>
      </c>
      <c r="AA10" s="33">
        <f t="shared" si="12"/>
        <v>1.7621707684985006</v>
      </c>
      <c r="AB10" s="21">
        <f>IFERROR(HLOOKUP($Y10, Obs_Dist!$D$3:$T$4, 2, FALSE), 0)</f>
        <v>1.6221593999999999</v>
      </c>
      <c r="AC10" s="145">
        <f t="shared" si="13"/>
        <v>0.14001136849850071</v>
      </c>
      <c r="AD10" s="1">
        <f t="shared" si="14"/>
        <v>8.6311720351588572E-2</v>
      </c>
      <c r="AE10" s="8"/>
      <c r="AF10" s="32">
        <f t="shared" si="15"/>
        <v>0</v>
      </c>
      <c r="AG10" s="61">
        <f t="shared" ref="AG10:AG73" si="26">INDEX($BH$9:$CJ$209,  MATCH($AF10, $BF$9:$BF$209, 0), MATCH(AG$4, $BH$3:$CJ$3, 0) )</f>
        <v>0.11154827652834566</v>
      </c>
      <c r="AH10" s="63">
        <f>INDEX(Obs_Dist!$D$11:$T$211,  MATCH($AF10, Obs_Dist!$B$11:$B$211, 0), MATCH(AH$4, Obs_Dist!$D$3:$T$3, 0) )</f>
        <v>0.15176999999999999</v>
      </c>
      <c r="AI10" s="61">
        <f t="shared" ref="AI10:AI73" si="27">INDEX($BH$9:$CJ$209,  MATCH($AF10, $BF$9:$BF$209, 0), MATCH(AI$4, $BH$3:$CJ$3, 0) )</f>
        <v>0.41913147926487554</v>
      </c>
      <c r="AJ10" s="63">
        <f>INDEX(Obs_Dist!$D$11:$T$211,  MATCH($AF10, Obs_Dist!$B$11:$B$211, 0), MATCH(AJ$4, Obs_Dist!$D$3:$T$3, 0) )</f>
        <v>0.38852160000000002</v>
      </c>
      <c r="AK10" s="61">
        <f t="shared" ref="AK10:AK73" si="28">INDEX($BH$9:$CJ$209,  MATCH($AF10, $BF$9:$BF$209, 0), MATCH(AK$4, $BH$3:$CJ$3, 0) )</f>
        <v>0.46767023166179661</v>
      </c>
      <c r="AL10" s="63">
        <f>INDEX(Obs_Dist!$D$11:$T$211,  MATCH($AF10, Obs_Dist!$B$11:$B$211, 0), MATCH(AL$4, Obs_Dist!$D$3:$T$3, 0) )</f>
        <v>0.46604519999999999</v>
      </c>
      <c r="AM10" s="61">
        <f t="shared" ref="AM10:AM73" si="29">INDEX($BH$9:$CJ$209,  MATCH($AF10, $BF$9:$BF$209, 0), MATCH(AM$4, $BH$3:$CJ$3, 0) )</f>
        <v>0.80815297551969056</v>
      </c>
      <c r="AN10" s="63">
        <f>INDEX(Obs_Dist!$D$11:$T$211,  MATCH($AF10, Obs_Dist!$B$11:$B$211, 0), MATCH(AN$4, Obs_Dist!$D$3:$T$3, 0) )</f>
        <v>0.80652789999999996</v>
      </c>
      <c r="AO10" s="61">
        <f t="shared" ref="AO10:AO73" si="30">INDEX($BH$9:$CJ$209,  MATCH($AF10, $BF$9:$BF$209, 0), MATCH(AO$4, $BH$3:$CJ$3, 0) )</f>
        <v>0.5172098265282582</v>
      </c>
      <c r="AP10" s="63">
        <f>INDEX(Obs_Dist!$D$11:$T$211,  MATCH($AF10, Obs_Dist!$B$11:$B$211, 0), MATCH(AP$4, Obs_Dist!$D$3:$T$3, 0) )</f>
        <v>0.4163288</v>
      </c>
      <c r="AQ10" s="61">
        <f t="shared" ref="AQ10:AQ73" si="31">INDEX($BH$9:$CJ$209,  MATCH($AF10, $BF$9:$BF$209, 0), MATCH(AQ$4, $BH$3:$CJ$3, 0) )</f>
        <v>0.31409946663905763</v>
      </c>
      <c r="AR10" s="63">
        <f>INDEX(Obs_Dist!$D$11:$T$211,  MATCH($AF10, Obs_Dist!$B$11:$B$211, 0), MATCH(AR$4, Obs_Dist!$D$3:$T$3, 0) )</f>
        <v>0.35294949999999897</v>
      </c>
      <c r="AS10" s="61">
        <f t="shared" ref="AS10:AS73" si="32">INDEX($BH$9:$CJ$209,  MATCH($AF10, $BF$9:$BF$209, 0), MATCH(AS$4, $BH$3:$CJ$3, 0) )</f>
        <v>0.44493543101390864</v>
      </c>
      <c r="AT10" s="63">
        <f>INDEX(Obs_Dist!$D$11:$T$211,  MATCH($AF10, Obs_Dist!$B$11:$B$211, 0), MATCH(AT$4, Obs_Dist!$D$3:$T$3, 0) )</f>
        <v>0.43137059999999999</v>
      </c>
      <c r="AU10" s="61">
        <f t="shared" ref="AU10:AU73" si="33">INDEX($BH$9:$CJ$209,  MATCH($AF10, $BF$9:$BF$209, 0), MATCH(AU$4, $BH$3:$CJ$3, 0) )</f>
        <v>0.38042333242461662</v>
      </c>
      <c r="AV10" s="63">
        <f>INDEX(Obs_Dist!$D$11:$T$211,  MATCH($AF10, Obs_Dist!$B$11:$B$211, 0), MATCH(AV$4, Obs_Dist!$D$3:$T$3, 0) )</f>
        <v>0</v>
      </c>
      <c r="AW10" s="61">
        <f t="shared" ref="AW10:AW73" si="34">INDEX($BH$9:$CJ$209,  MATCH($AF10, $BF$9:$BF$209, 0), MATCH(AW$4, $BH$3:$CJ$3, 0) )</f>
        <v>0.32616918478589613</v>
      </c>
      <c r="AX10" s="63">
        <f>INDEX(Obs_Dist!$D$11:$T$211,  MATCH($AF10, Obs_Dist!$B$11:$B$211, 0), MATCH(AX$4, Obs_Dist!$D$3:$T$3, 0) )</f>
        <v>0.25944529999999999</v>
      </c>
      <c r="AY10" s="61">
        <f t="shared" ref="AY10:AY73" si="35">INDEX($BH$9:$CJ$209,  MATCH($AF10, $BF$9:$BF$209, 0), MATCH(AY$4, $BH$3:$CJ$3, 0) )</f>
        <v>0.30321706038837259</v>
      </c>
      <c r="AZ10" s="63">
        <f>INDEX(Obs_Dist!$D$11:$T$211,  MATCH($AF10, Obs_Dist!$B$11:$B$211, 0), MATCH(AZ$4, Obs_Dist!$D$3:$T$3, 0) )</f>
        <v>0.19375529999999999</v>
      </c>
      <c r="BA10" s="61">
        <f t="shared" ref="BA10:BA73" si="36">INDEX($BH$9:$CJ$209,  MATCH($AF10, $BF$9:$BF$209, 0), MATCH(BA$4, $BH$3:$CJ$3, 0) )</f>
        <v>1.1608862006835962E-4</v>
      </c>
      <c r="BB10" s="63">
        <f>INDEX(Obs_Dist!$D$11:$T$211,  MATCH($AF10, Obs_Dist!$B$11:$B$211, 0), MATCH(BB$4, Obs_Dist!$D$3:$T$3, 0) )</f>
        <v>3.0456899999999999E-2</v>
      </c>
      <c r="BC10" s="61">
        <f t="shared" ref="BC10:BC73" si="37">INDEX($BH$9:$CJ$209,  MATCH($AF10, $BF$9:$BF$209, 0), MATCH(BC$4, $BH$3:$CJ$3, 0) )</f>
        <v>6.6970923921324664E-4</v>
      </c>
      <c r="BD10" s="63">
        <f>INDEX(Obs_Dist!$D$11:$T$211,  MATCH($AF10, Obs_Dist!$B$11:$B$211, 0), MATCH(BD$4, Obs_Dist!$D$3:$T$3, 0) )</f>
        <v>2.8952000000000001E-3</v>
      </c>
      <c r="BF10" s="31">
        <f t="shared" ref="BF10:BF73" si="38">$CL10</f>
        <v>2</v>
      </c>
      <c r="BG10" s="31">
        <f t="shared" ref="BG10:BG73" si="39">$CM10</f>
        <v>3</v>
      </c>
      <c r="BH10" s="57">
        <f t="shared" si="16"/>
        <v>0.22253665468728842</v>
      </c>
      <c r="BI10" s="57">
        <f t="shared" si="16"/>
        <v>0.24615172242487646</v>
      </c>
      <c r="BJ10" s="57">
        <f t="shared" si="16"/>
        <v>0.23727355387415577</v>
      </c>
      <c r="BK10" s="58">
        <f t="shared" si="16"/>
        <v>9.8767857306158984E-3</v>
      </c>
      <c r="BL10" s="57">
        <f t="shared" si="16"/>
        <v>0</v>
      </c>
      <c r="BM10" s="57">
        <f t="shared" si="16"/>
        <v>5.2780326636144249E-3</v>
      </c>
      <c r="BN10" s="57">
        <f t="shared" si="16"/>
        <v>6.5526055017021403E-3</v>
      </c>
      <c r="BQ10" s="57">
        <f t="shared" si="17"/>
        <v>0.15029013404743818</v>
      </c>
      <c r="BR10" s="57">
        <f t="shared" si="17"/>
        <v>0.3098355502861303</v>
      </c>
      <c r="BS10" s="57">
        <f t="shared" si="17"/>
        <v>0.23083707933880879</v>
      </c>
      <c r="BT10" s="57">
        <f t="shared" si="17"/>
        <v>0.10003132105362141</v>
      </c>
      <c r="BU10" s="57">
        <f t="shared" si="17"/>
        <v>0.28961596114722388</v>
      </c>
      <c r="BV10" s="57">
        <f t="shared" si="17"/>
        <v>0.23212818516174347</v>
      </c>
      <c r="BW10" s="57">
        <f t="shared" si="17"/>
        <v>0.23983517769255761</v>
      </c>
      <c r="BX10" s="58">
        <f t="shared" si="17"/>
        <v>0.19258941771115012</v>
      </c>
      <c r="BY10" s="57">
        <f t="shared" si="17"/>
        <v>0.1259462585267396</v>
      </c>
      <c r="BZ10" s="57">
        <f t="shared" si="17"/>
        <v>8.969424029251423E-2</v>
      </c>
      <c r="CA10" s="58">
        <f t="shared" si="17"/>
        <v>9.2976548294927495E-3</v>
      </c>
      <c r="CB10" s="57">
        <f t="shared" si="17"/>
        <v>0</v>
      </c>
      <c r="CC10" s="57">
        <f t="shared" si="17"/>
        <v>2.883254949634637E-3</v>
      </c>
      <c r="CD10" s="57">
        <f t="shared" si="17"/>
        <v>4.6125829014605152E-3</v>
      </c>
      <c r="CE10" s="57">
        <f t="shared" si="17"/>
        <v>1.0349125216607274E-2</v>
      </c>
      <c r="CF10" s="57">
        <f t="shared" si="17"/>
        <v>0</v>
      </c>
      <c r="CG10" s="57">
        <f t="shared" si="17"/>
        <v>7.0469107051282483E-3</v>
      </c>
      <c r="CH10" s="57">
        <f t="shared" si="17"/>
        <v>7.8653889777875879E-3</v>
      </c>
      <c r="CI10" s="58">
        <f t="shared" si="17"/>
        <v>0.15566298829018019</v>
      </c>
      <c r="CJ10" s="57">
        <f t="shared" si="17"/>
        <v>0.25467052013754904</v>
      </c>
      <c r="CL10" s="30">
        <f>Obs_Dist!B12</f>
        <v>2</v>
      </c>
      <c r="CM10" s="26">
        <f t="shared" ref="CM10:CM73" si="40">AVERAGE(CL10:CL11)</f>
        <v>3</v>
      </c>
      <c r="CN10" s="20">
        <f t="shared" si="18"/>
        <v>2061699.79</v>
      </c>
      <c r="CO10" s="20">
        <f t="shared" si="18"/>
        <v>1128009.49</v>
      </c>
      <c r="CP10" s="20">
        <f t="shared" si="18"/>
        <v>555947.63</v>
      </c>
      <c r="CQ10" s="106">
        <f t="shared" si="18"/>
        <v>1706.4499999999998</v>
      </c>
      <c r="CR10" s="143"/>
      <c r="CS10" s="20">
        <f t="shared" si="19"/>
        <v>132.24</v>
      </c>
      <c r="CT10" s="20">
        <f t="shared" si="19"/>
        <v>179.20000000000002</v>
      </c>
      <c r="CW10" s="20">
        <f t="shared" si="20"/>
        <v>250169.52</v>
      </c>
      <c r="CX10" s="20">
        <f t="shared" si="20"/>
        <v>275251.26</v>
      </c>
      <c r="CY10" s="20">
        <f t="shared" si="20"/>
        <v>852758.23</v>
      </c>
      <c r="CZ10" s="20">
        <f t="shared" si="20"/>
        <v>35731.57</v>
      </c>
      <c r="DA10" s="20">
        <f t="shared" si="20"/>
        <v>91841.58</v>
      </c>
      <c r="DB10" s="20">
        <f t="shared" si="20"/>
        <v>180776.86</v>
      </c>
      <c r="DC10" s="20">
        <f t="shared" si="20"/>
        <v>375170.77</v>
      </c>
      <c r="DD10" s="106">
        <f t="shared" si="20"/>
        <v>173596.44</v>
      </c>
      <c r="DE10" s="20">
        <f t="shared" si="20"/>
        <v>73312.540000000008</v>
      </c>
      <c r="DF10" s="20">
        <f t="shared" si="20"/>
        <v>25355.279999999999</v>
      </c>
      <c r="DG10" s="106">
        <f t="shared" si="20"/>
        <v>721.62</v>
      </c>
      <c r="DH10" s="143"/>
      <c r="DI10" s="20">
        <f t="shared" si="21"/>
        <v>30.69</v>
      </c>
      <c r="DJ10" s="20">
        <f t="shared" si="21"/>
        <v>50.910000000000004</v>
      </c>
      <c r="DK10" s="20">
        <f t="shared" si="21"/>
        <v>984.82999999999993</v>
      </c>
      <c r="DL10" s="143"/>
      <c r="DM10" s="20">
        <f t="shared" si="22"/>
        <v>101.55</v>
      </c>
      <c r="DN10" s="20">
        <f t="shared" si="22"/>
        <v>128.29000000000002</v>
      </c>
      <c r="DO10" s="106">
        <f t="shared" si="22"/>
        <v>9634.77</v>
      </c>
      <c r="DP10" s="20">
        <f t="shared" si="22"/>
        <v>4400.62</v>
      </c>
      <c r="DR10" s="31">
        <f t="shared" ref="DR10:DR73" si="41">$EB10</f>
        <v>1</v>
      </c>
      <c r="DS10" s="26">
        <f t="shared" ref="DS10:DS73" si="42">AVERAGE(DR10:DR11)</f>
        <v>1.5</v>
      </c>
      <c r="DT10" s="101">
        <f t="shared" si="23"/>
        <v>1941215.37</v>
      </c>
      <c r="DU10" s="101">
        <f t="shared" si="24"/>
        <v>1094696.23</v>
      </c>
      <c r="DV10" s="101">
        <f t="shared" si="25"/>
        <v>475576.1</v>
      </c>
      <c r="DW10" s="102">
        <f t="shared" ref="DW10:DW73" si="43">EM10 + EQ10</f>
        <v>62.79</v>
      </c>
      <c r="DX10" s="144"/>
      <c r="DY10" s="101">
        <f t="shared" ref="DY10:DZ73" si="44">EO10 + ES10</f>
        <v>9.42</v>
      </c>
      <c r="DZ10" s="101">
        <f t="shared" si="44"/>
        <v>8.1999999999999993</v>
      </c>
      <c r="EB10" s="84">
        <f>MODEL_DATA!X7</f>
        <v>1</v>
      </c>
      <c r="EC10" s="84">
        <f>MODEL_DATA!Y7</f>
        <v>113673.91</v>
      </c>
      <c r="ED10" s="84">
        <f>MODEL_DATA!Z7</f>
        <v>258011.22</v>
      </c>
      <c r="EE10" s="84">
        <f>MODEL_DATA!AA7</f>
        <v>836685.01</v>
      </c>
      <c r="EF10" s="84">
        <f>MODEL_DATA!AB7</f>
        <v>159636.5</v>
      </c>
      <c r="EG10" s="84">
        <f>MODEL_DATA!AC7</f>
        <v>97632.63</v>
      </c>
      <c r="EH10" s="84">
        <f>MODEL_DATA!AD7</f>
        <v>133130.74</v>
      </c>
      <c r="EI10" s="84">
        <f>MODEL_DATA!AE7</f>
        <v>342445.36</v>
      </c>
      <c r="EJ10" s="84">
        <f>MODEL_DATA!AF7</f>
        <v>153476.32999999999</v>
      </c>
      <c r="EK10" s="84">
        <f>MODEL_DATA!AG7</f>
        <v>77322.81</v>
      </c>
      <c r="EL10" s="84">
        <f>MODEL_DATA!AH7</f>
        <v>33352.699999999997</v>
      </c>
      <c r="EM10" s="84">
        <f>MODEL_DATA!AI7</f>
        <v>6.8</v>
      </c>
      <c r="EN10" s="84">
        <f>MODEL_DATA!AJ7</f>
        <v>6.8</v>
      </c>
      <c r="EO10" s="84">
        <f>MODEL_DATA!AK7</f>
        <v>0.78</v>
      </c>
      <c r="EP10" s="84">
        <f>MODEL_DATA!AL7</f>
        <v>0.57999999999999996</v>
      </c>
      <c r="EQ10" s="84">
        <f>MODEL_DATA!AM7</f>
        <v>55.99</v>
      </c>
      <c r="ER10" s="84">
        <f>MODEL_DATA!AN7</f>
        <v>55.99</v>
      </c>
      <c r="ES10" s="84">
        <f>MODEL_DATA!AO7</f>
        <v>8.64</v>
      </c>
      <c r="ET10" s="84">
        <f>MODEL_DATA!AP7</f>
        <v>7.62</v>
      </c>
      <c r="EU10" s="84">
        <f>MODEL_DATA!AQ7</f>
        <v>4420.68</v>
      </c>
      <c r="EV10" s="84">
        <f>MODEL_DATA!AR7</f>
        <v>3374.47</v>
      </c>
    </row>
    <row r="11" spans="1:152" x14ac:dyDescent="0.25">
      <c r="Y11" s="30">
        <f>VLOOKUP(Z11, Lookup!$B$3:$D$30, 3, FALSE)</f>
        <v>15</v>
      </c>
      <c r="Z11" s="141" t="s">
        <v>30</v>
      </c>
      <c r="AA11" s="33">
        <f t="shared" si="12"/>
        <v>2.9176953127894758</v>
      </c>
      <c r="AB11" s="21">
        <f>IFERROR(HLOOKUP($Y11, Obs_Dist!$D$3:$T$4, 2, FALSE), 0)</f>
        <v>2.9750232000000003</v>
      </c>
      <c r="AC11" s="145">
        <f t="shared" si="13"/>
        <v>-5.7327887210524509E-2</v>
      </c>
      <c r="AD11" s="1">
        <f t="shared" si="14"/>
        <v>-1.9269727782467209E-2</v>
      </c>
      <c r="AE11" s="8"/>
      <c r="AF11" s="32">
        <f t="shared" si="15"/>
        <v>2</v>
      </c>
      <c r="AG11" s="61">
        <f t="shared" si="26"/>
        <v>0.15029013404743818</v>
      </c>
      <c r="AH11" s="63">
        <f>INDEX(Obs_Dist!$D$11:$T$211,  MATCH($AF11, Obs_Dist!$B$11:$B$211, 0), MATCH(AH$4, Obs_Dist!$D$3:$T$3, 0) )</f>
        <v>0.14895349999999999</v>
      </c>
      <c r="AI11" s="61">
        <f t="shared" si="27"/>
        <v>0.3098355502861303</v>
      </c>
      <c r="AJ11" s="63">
        <f>INDEX(Obs_Dist!$D$11:$T$211,  MATCH($AF11, Obs_Dist!$B$11:$B$211, 0), MATCH(AJ$4, Obs_Dist!$D$3:$T$3, 0) )</f>
        <v>0.3229725</v>
      </c>
      <c r="AK11" s="61">
        <f t="shared" si="28"/>
        <v>0.23083707933880879</v>
      </c>
      <c r="AL11" s="63">
        <f>INDEX(Obs_Dist!$D$11:$T$211,  MATCH($AF11, Obs_Dist!$B$11:$B$211, 0), MATCH(AL$4, Obs_Dist!$D$3:$T$3, 0) )</f>
        <v>0.21700520000000001</v>
      </c>
      <c r="AM11" s="61">
        <f t="shared" si="29"/>
        <v>0.10003132105362141</v>
      </c>
      <c r="AN11" s="63">
        <f>INDEX(Obs_Dist!$D$11:$T$211,  MATCH($AF11, Obs_Dist!$B$11:$B$211, 0), MATCH(AN$4, Obs_Dist!$D$3:$T$3, 0) )</f>
        <v>0.1206342</v>
      </c>
      <c r="AO11" s="61">
        <f t="shared" si="30"/>
        <v>0.28961596114722388</v>
      </c>
      <c r="AP11" s="63">
        <f>INDEX(Obs_Dist!$D$11:$T$211,  MATCH($AF11, Obs_Dist!$B$11:$B$211, 0), MATCH(AP$4, Obs_Dist!$D$3:$T$3, 0) )</f>
        <v>0.3744847</v>
      </c>
      <c r="AQ11" s="61">
        <f t="shared" si="31"/>
        <v>0.23212818516174347</v>
      </c>
      <c r="AR11" s="63">
        <f>INDEX(Obs_Dist!$D$11:$T$211,  MATCH($AF11, Obs_Dist!$B$11:$B$211, 0), MATCH(AR$4, Obs_Dist!$D$3:$T$3, 0) )</f>
        <v>0.20230680000000001</v>
      </c>
      <c r="AS11" s="61">
        <f t="shared" si="32"/>
        <v>0.23983517769255761</v>
      </c>
      <c r="AT11" s="63">
        <f>INDEX(Obs_Dist!$D$11:$T$211,  MATCH($AF11, Obs_Dist!$B$11:$B$211, 0), MATCH(AT$4, Obs_Dist!$D$3:$T$3, 0) )</f>
        <v>0.25754830000000001</v>
      </c>
      <c r="AU11" s="61">
        <f t="shared" si="33"/>
        <v>0.19258941771115012</v>
      </c>
      <c r="AV11" s="63">
        <f>INDEX(Obs_Dist!$D$11:$T$211,  MATCH($AF11, Obs_Dist!$B$11:$B$211, 0), MATCH(AV$4, Obs_Dist!$D$3:$T$3, 0) )</f>
        <v>0</v>
      </c>
      <c r="AW11" s="61">
        <f t="shared" si="34"/>
        <v>0.1259462585267396</v>
      </c>
      <c r="AX11" s="63">
        <f>INDEX(Obs_Dist!$D$11:$T$211,  MATCH($AF11, Obs_Dist!$B$11:$B$211, 0), MATCH(AX$4, Obs_Dist!$D$3:$T$3, 0) )</f>
        <v>0.12092310000000001</v>
      </c>
      <c r="AY11" s="61">
        <f t="shared" si="35"/>
        <v>8.969424029251423E-2</v>
      </c>
      <c r="AZ11" s="63">
        <f>INDEX(Obs_Dist!$D$11:$T$211,  MATCH($AF11, Obs_Dist!$B$11:$B$211, 0), MATCH(AZ$4, Obs_Dist!$D$3:$T$3, 0) )</f>
        <v>0.16029489999999999</v>
      </c>
      <c r="BA11" s="61">
        <f t="shared" si="36"/>
        <v>9.2976548294927495E-3</v>
      </c>
      <c r="BB11" s="63">
        <f>INDEX(Obs_Dist!$D$11:$T$211,  MATCH($AF11, Obs_Dist!$B$11:$B$211, 0), MATCH(BB$4, Obs_Dist!$D$3:$T$3, 0) )</f>
        <v>3.3741100000000003E-2</v>
      </c>
      <c r="BC11" s="61">
        <f t="shared" si="37"/>
        <v>1.0349125216607274E-2</v>
      </c>
      <c r="BD11" s="63">
        <f>INDEX(Obs_Dist!$D$11:$T$211,  MATCH($AF11, Obs_Dist!$B$11:$B$211, 0), MATCH(BD$4, Obs_Dist!$D$3:$T$3, 0) )</f>
        <v>7.8708000000000007E-3</v>
      </c>
      <c r="BF11" s="31">
        <f t="shared" si="38"/>
        <v>4</v>
      </c>
      <c r="BG11" s="31">
        <f t="shared" si="39"/>
        <v>5</v>
      </c>
      <c r="BH11" s="57">
        <f t="shared" si="16"/>
        <v>0.10834269970027435</v>
      </c>
      <c r="BI11" s="57">
        <f t="shared" si="16"/>
        <v>9.9888165790100084E-2</v>
      </c>
      <c r="BJ11" s="57">
        <f t="shared" si="16"/>
        <v>0.11520589854113127</v>
      </c>
      <c r="BK11" s="58">
        <f t="shared" si="16"/>
        <v>2.3493663565463795E-2</v>
      </c>
      <c r="BL11" s="57">
        <f t="shared" si="16"/>
        <v>0</v>
      </c>
      <c r="BM11" s="57">
        <f t="shared" si="16"/>
        <v>1.0061149983695736E-2</v>
      </c>
      <c r="BN11" s="57">
        <f t="shared" si="16"/>
        <v>9.846825533221925E-3</v>
      </c>
      <c r="BQ11" s="57">
        <f t="shared" si="17"/>
        <v>0.13786372278225398</v>
      </c>
      <c r="BR11" s="57">
        <f t="shared" si="17"/>
        <v>0.12236929716088601</v>
      </c>
      <c r="BS11" s="57">
        <f t="shared" si="17"/>
        <v>9.4481918793379319E-2</v>
      </c>
      <c r="BT11" s="57">
        <f t="shared" si="17"/>
        <v>4.131820314799544E-2</v>
      </c>
      <c r="BU11" s="57">
        <f t="shared" si="17"/>
        <v>0.10034566319069367</v>
      </c>
      <c r="BV11" s="57">
        <f t="shared" si="17"/>
        <v>0.124501748124577</v>
      </c>
      <c r="BW11" s="57">
        <f t="shared" si="17"/>
        <v>0.11057795620382239</v>
      </c>
      <c r="BX11" s="58">
        <f t="shared" si="17"/>
        <v>0.10472176698556734</v>
      </c>
      <c r="BY11" s="57">
        <f t="shared" si="17"/>
        <v>0.10280306527214006</v>
      </c>
      <c r="BZ11" s="57">
        <f t="shared" si="17"/>
        <v>7.3175541841149286E-2</v>
      </c>
      <c r="CA11" s="58">
        <f t="shared" si="17"/>
        <v>1.8528697209956261E-2</v>
      </c>
      <c r="CB11" s="57">
        <f t="shared" si="17"/>
        <v>0</v>
      </c>
      <c r="CC11" s="57">
        <f t="shared" si="17"/>
        <v>8.3500716820960087E-3</v>
      </c>
      <c r="CD11" s="57">
        <f t="shared" si="17"/>
        <v>8.8518827238792449E-3</v>
      </c>
      <c r="CE11" s="57">
        <f t="shared" si="17"/>
        <v>2.7543092894440662E-2</v>
      </c>
      <c r="CF11" s="57">
        <f t="shared" si="17"/>
        <v>0</v>
      </c>
      <c r="CG11" s="57">
        <f t="shared" si="17"/>
        <v>1.1325020453736387E-2</v>
      </c>
      <c r="CH11" s="57">
        <f t="shared" si="17"/>
        <v>1.0520088040366136E-2</v>
      </c>
      <c r="CI11" s="58">
        <f t="shared" si="17"/>
        <v>0.14176462548061186</v>
      </c>
      <c r="CJ11" s="57">
        <f t="shared" si="17"/>
        <v>0.13063335736930012</v>
      </c>
      <c r="CL11" s="30">
        <f>Obs_Dist!B13</f>
        <v>4</v>
      </c>
      <c r="CM11" s="26">
        <f t="shared" si="40"/>
        <v>5</v>
      </c>
      <c r="CN11" s="20">
        <f t="shared" si="18"/>
        <v>1003745.2999999999</v>
      </c>
      <c r="CO11" s="20">
        <f t="shared" si="18"/>
        <v>457745.32</v>
      </c>
      <c r="CP11" s="20">
        <f t="shared" si="18"/>
        <v>269935.03999999998</v>
      </c>
      <c r="CQ11" s="106">
        <f t="shared" si="18"/>
        <v>4059.09</v>
      </c>
      <c r="CR11" s="143"/>
      <c r="CS11" s="20">
        <f t="shared" si="19"/>
        <v>252.08</v>
      </c>
      <c r="CT11" s="20">
        <f t="shared" si="19"/>
        <v>269.28999999999996</v>
      </c>
      <c r="CW11" s="20">
        <f t="shared" si="20"/>
        <v>229484.79999999999</v>
      </c>
      <c r="CX11" s="20">
        <f t="shared" si="20"/>
        <v>108710.26</v>
      </c>
      <c r="CY11" s="20">
        <f t="shared" si="20"/>
        <v>349035.06</v>
      </c>
      <c r="CZ11" s="20">
        <f t="shared" si="20"/>
        <v>14759.02</v>
      </c>
      <c r="DA11" s="20">
        <f t="shared" si="20"/>
        <v>31821.119999999999</v>
      </c>
      <c r="DB11" s="20">
        <f t="shared" si="20"/>
        <v>96959.51</v>
      </c>
      <c r="DC11" s="20">
        <f t="shared" si="20"/>
        <v>172975.53</v>
      </c>
      <c r="DD11" s="106">
        <f t="shared" si="20"/>
        <v>94394.209999999992</v>
      </c>
      <c r="DE11" s="20">
        <f t="shared" si="20"/>
        <v>59841.03</v>
      </c>
      <c r="DF11" s="20">
        <f t="shared" si="20"/>
        <v>20685.68</v>
      </c>
      <c r="DG11" s="106">
        <f t="shared" si="20"/>
        <v>1438.07</v>
      </c>
      <c r="DH11" s="143"/>
      <c r="DI11" s="20">
        <f t="shared" si="21"/>
        <v>88.88</v>
      </c>
      <c r="DJ11" s="20">
        <f t="shared" si="21"/>
        <v>97.7</v>
      </c>
      <c r="DK11" s="20">
        <f t="shared" si="21"/>
        <v>2621.02</v>
      </c>
      <c r="DL11" s="143"/>
      <c r="DM11" s="20">
        <f t="shared" si="22"/>
        <v>163.19999999999999</v>
      </c>
      <c r="DN11" s="20">
        <f t="shared" si="22"/>
        <v>171.58999999999997</v>
      </c>
      <c r="DO11" s="106">
        <f t="shared" si="22"/>
        <v>8774.5299999999988</v>
      </c>
      <c r="DP11" s="20">
        <f t="shared" si="22"/>
        <v>2257.3000000000002</v>
      </c>
      <c r="DR11" s="31">
        <f t="shared" si="41"/>
        <v>2</v>
      </c>
      <c r="DS11" s="26">
        <f t="shared" si="42"/>
        <v>2.5</v>
      </c>
      <c r="DT11" s="101">
        <f t="shared" si="23"/>
        <v>1242058.74</v>
      </c>
      <c r="DU11" s="101">
        <f t="shared" si="24"/>
        <v>705887.6</v>
      </c>
      <c r="DV11" s="101">
        <f t="shared" si="25"/>
        <v>328780.82</v>
      </c>
      <c r="DW11" s="102">
        <f t="shared" si="43"/>
        <v>445.39</v>
      </c>
      <c r="DX11" s="144"/>
      <c r="DY11" s="101">
        <f t="shared" si="44"/>
        <v>49.08</v>
      </c>
      <c r="DZ11" s="101">
        <f t="shared" si="44"/>
        <v>62.050000000000004</v>
      </c>
      <c r="EB11" s="84">
        <f>MODEL_DATA!X8</f>
        <v>2</v>
      </c>
      <c r="EC11" s="84">
        <f>MODEL_DATA!Y8</f>
        <v>123329.43</v>
      </c>
      <c r="ED11" s="84">
        <f>MODEL_DATA!Z8</f>
        <v>175243.88</v>
      </c>
      <c r="EE11" s="84">
        <f>MODEL_DATA!AA8</f>
        <v>530643.72</v>
      </c>
      <c r="EF11" s="84">
        <f>MODEL_DATA!AB8</f>
        <v>25536.61</v>
      </c>
      <c r="EG11" s="84">
        <f>MODEL_DATA!AC8</f>
        <v>58524.28</v>
      </c>
      <c r="EH11" s="84">
        <f>MODEL_DATA!AD8</f>
        <v>104361.71</v>
      </c>
      <c r="EI11" s="84">
        <f>MODEL_DATA!AE8</f>
        <v>224419.11</v>
      </c>
      <c r="EJ11" s="84">
        <f>MODEL_DATA!AF8</f>
        <v>100422.02</v>
      </c>
      <c r="EK11" s="84">
        <f>MODEL_DATA!AG8</f>
        <v>38273.800000000003</v>
      </c>
      <c r="EL11" s="84">
        <f>MODEL_DATA!AH8</f>
        <v>13714.42</v>
      </c>
      <c r="EM11" s="84">
        <f>MODEL_DATA!AI8</f>
        <v>122.6</v>
      </c>
      <c r="EN11" s="84">
        <f>MODEL_DATA!AJ8</f>
        <v>122.6</v>
      </c>
      <c r="EO11" s="84">
        <f>MODEL_DATA!AK8</f>
        <v>8.4600000000000009</v>
      </c>
      <c r="EP11" s="84">
        <f>MODEL_DATA!AL8</f>
        <v>14.71</v>
      </c>
      <c r="EQ11" s="84">
        <f>MODEL_DATA!AM8</f>
        <v>322.79000000000002</v>
      </c>
      <c r="ER11" s="84">
        <f>MODEL_DATA!AN8</f>
        <v>322.79000000000002</v>
      </c>
      <c r="ES11" s="84">
        <f>MODEL_DATA!AO8</f>
        <v>40.619999999999997</v>
      </c>
      <c r="ET11" s="84">
        <f>MODEL_DATA!AP8</f>
        <v>47.34</v>
      </c>
      <c r="EU11" s="84">
        <f>MODEL_DATA!AQ8</f>
        <v>4763.25</v>
      </c>
      <c r="EV11" s="84">
        <f>MODEL_DATA!AR8</f>
        <v>2552.02</v>
      </c>
    </row>
    <row r="12" spans="1:152" x14ac:dyDescent="0.25">
      <c r="Y12" s="30">
        <f>VLOOKUP(Z12, Lookup!$B$3:$D$30, 3, FALSE)</f>
        <v>16</v>
      </c>
      <c r="Z12" s="141" t="s">
        <v>3</v>
      </c>
      <c r="AA12" s="33">
        <f t="shared" si="12"/>
        <v>6.8810730782343521</v>
      </c>
      <c r="AB12" s="21">
        <f>IFERROR(HLOOKUP($Y12, Obs_Dist!$D$3:$T$4, 2, FALSE), 0)</f>
        <v>6.4984808000000056</v>
      </c>
      <c r="AC12" s="145">
        <f t="shared" si="13"/>
        <v>0.38259227823434649</v>
      </c>
      <c r="AD12" s="1">
        <f t="shared" si="14"/>
        <v>5.8874110735904026E-2</v>
      </c>
      <c r="AE12" s="8"/>
      <c r="AF12" s="32">
        <f t="shared" si="15"/>
        <v>4</v>
      </c>
      <c r="AG12" s="61">
        <f t="shared" si="26"/>
        <v>0.13786372278225398</v>
      </c>
      <c r="AH12" s="63">
        <f>INDEX(Obs_Dist!$D$11:$T$211,  MATCH($AF12, Obs_Dist!$B$11:$B$211, 0), MATCH(AH$4, Obs_Dist!$D$3:$T$3, 0) )</f>
        <v>0.12812209999999999</v>
      </c>
      <c r="AI12" s="61">
        <f t="shared" si="27"/>
        <v>0.12236929716088601</v>
      </c>
      <c r="AJ12" s="63">
        <f>INDEX(Obs_Dist!$D$11:$T$211,  MATCH($AF12, Obs_Dist!$B$11:$B$211, 0), MATCH(AJ$4, Obs_Dist!$D$3:$T$3, 0) )</f>
        <v>0.13446350000000001</v>
      </c>
      <c r="AK12" s="61">
        <f t="shared" si="28"/>
        <v>9.4481918793379319E-2</v>
      </c>
      <c r="AL12" s="63">
        <f>INDEX(Obs_Dist!$D$11:$T$211,  MATCH($AF12, Obs_Dist!$B$11:$B$211, 0), MATCH(AL$4, Obs_Dist!$D$3:$T$3, 0) )</f>
        <v>0.1036267</v>
      </c>
      <c r="AM12" s="61">
        <f t="shared" si="29"/>
        <v>4.131820314799544E-2</v>
      </c>
      <c r="AN12" s="63">
        <f>INDEX(Obs_Dist!$D$11:$T$211,  MATCH($AF12, Obs_Dist!$B$11:$B$211, 0), MATCH(AN$4, Obs_Dist!$D$3:$T$3, 0) )</f>
        <v>4.7621400000000001E-2</v>
      </c>
      <c r="AO12" s="61">
        <f t="shared" si="30"/>
        <v>0.10034566319069367</v>
      </c>
      <c r="AP12" s="63">
        <f>INDEX(Obs_Dist!$D$11:$T$211,  MATCH($AF12, Obs_Dist!$B$11:$B$211, 0), MATCH(AP$4, Obs_Dist!$D$3:$T$3, 0) )</f>
        <v>0.12639729999999999</v>
      </c>
      <c r="AQ12" s="61">
        <f t="shared" si="31"/>
        <v>0.124501748124577</v>
      </c>
      <c r="AR12" s="63">
        <f>INDEX(Obs_Dist!$D$11:$T$211,  MATCH($AF12, Obs_Dist!$B$11:$B$211, 0), MATCH(AR$4, Obs_Dist!$D$3:$T$3, 0) )</f>
        <v>0.1271901</v>
      </c>
      <c r="AS12" s="61">
        <f t="shared" si="32"/>
        <v>0.11057795620382239</v>
      </c>
      <c r="AT12" s="63">
        <f>INDEX(Obs_Dist!$D$11:$T$211,  MATCH($AF12, Obs_Dist!$B$11:$B$211, 0), MATCH(AT$4, Obs_Dist!$D$3:$T$3, 0) )</f>
        <v>0.1107374</v>
      </c>
      <c r="AU12" s="61">
        <f t="shared" si="33"/>
        <v>0.10472176698556734</v>
      </c>
      <c r="AV12" s="63">
        <f>INDEX(Obs_Dist!$D$11:$T$211,  MATCH($AF12, Obs_Dist!$B$11:$B$211, 0), MATCH(AV$4, Obs_Dist!$D$3:$T$3, 0) )</f>
        <v>0</v>
      </c>
      <c r="AW12" s="61">
        <f t="shared" si="34"/>
        <v>0.10280306527214006</v>
      </c>
      <c r="AX12" s="63">
        <f>INDEX(Obs_Dist!$D$11:$T$211,  MATCH($AF12, Obs_Dist!$B$11:$B$211, 0), MATCH(AX$4, Obs_Dist!$D$3:$T$3, 0) )</f>
        <v>9.3592300000000003E-2</v>
      </c>
      <c r="AY12" s="61">
        <f t="shared" si="35"/>
        <v>7.3175541841149286E-2</v>
      </c>
      <c r="AZ12" s="63">
        <f>INDEX(Obs_Dist!$D$11:$T$211,  MATCH($AF12, Obs_Dist!$B$11:$B$211, 0), MATCH(AZ$4, Obs_Dist!$D$3:$T$3, 0) )</f>
        <v>0.1077205</v>
      </c>
      <c r="BA12" s="61">
        <f t="shared" si="36"/>
        <v>1.8528697209956261E-2</v>
      </c>
      <c r="BB12" s="63">
        <f>INDEX(Obs_Dist!$D$11:$T$211,  MATCH($AF12, Obs_Dist!$B$11:$B$211, 0), MATCH(BB$4, Obs_Dist!$D$3:$T$3, 0) )</f>
        <v>3.94312E-2</v>
      </c>
      <c r="BC12" s="61">
        <f t="shared" si="37"/>
        <v>2.7543092894440662E-2</v>
      </c>
      <c r="BD12" s="63">
        <f>INDEX(Obs_Dist!$D$11:$T$211,  MATCH($AF12, Obs_Dist!$B$11:$B$211, 0), MATCH(BD$4, Obs_Dist!$D$3:$T$3, 0) )</f>
        <v>2.0172099999999998E-2</v>
      </c>
      <c r="BF12" s="31">
        <f t="shared" si="38"/>
        <v>6</v>
      </c>
      <c r="BG12" s="31">
        <f t="shared" si="39"/>
        <v>7</v>
      </c>
      <c r="BH12" s="57">
        <f t="shared" si="16"/>
        <v>6.731437767203699E-2</v>
      </c>
      <c r="BI12" s="57">
        <f t="shared" si="16"/>
        <v>5.8540645621600322E-2</v>
      </c>
      <c r="BJ12" s="57">
        <f t="shared" si="16"/>
        <v>6.2409753401156676E-2</v>
      </c>
      <c r="BK12" s="58">
        <f t="shared" si="16"/>
        <v>4.2492606808137948E-2</v>
      </c>
      <c r="BL12" s="57">
        <f t="shared" si="16"/>
        <v>0</v>
      </c>
      <c r="BM12" s="57">
        <f t="shared" si="16"/>
        <v>2.3915187475129517E-2</v>
      </c>
      <c r="BN12" s="57">
        <f t="shared" si="16"/>
        <v>2.1434552561622643E-2</v>
      </c>
      <c r="BQ12" s="57">
        <f t="shared" si="17"/>
        <v>0.11390018917297029</v>
      </c>
      <c r="BR12" s="57">
        <f t="shared" si="17"/>
        <v>6.1306499787658092E-2</v>
      </c>
      <c r="BS12" s="57">
        <f t="shared" si="17"/>
        <v>5.7875514915676482E-2</v>
      </c>
      <c r="BT12" s="57">
        <f t="shared" si="17"/>
        <v>2.5767893523647081E-2</v>
      </c>
      <c r="BU12" s="57">
        <f t="shared" si="17"/>
        <v>3.2604759692105419E-2</v>
      </c>
      <c r="BV12" s="57">
        <f t="shared" si="17"/>
        <v>7.5646686547583608E-2</v>
      </c>
      <c r="BW12" s="57">
        <f t="shared" si="17"/>
        <v>5.5819741076347906E-2</v>
      </c>
      <c r="BX12" s="58">
        <f t="shared" si="17"/>
        <v>6.9712686086268599E-2</v>
      </c>
      <c r="BY12" s="57">
        <f t="shared" si="17"/>
        <v>8.5381045870216499E-2</v>
      </c>
      <c r="BZ12" s="57">
        <f t="shared" si="17"/>
        <v>6.7890096036336584E-2</v>
      </c>
      <c r="CA12" s="58">
        <f t="shared" si="17"/>
        <v>3.6246191365583567E-2</v>
      </c>
      <c r="CB12" s="57">
        <f t="shared" si="17"/>
        <v>0</v>
      </c>
      <c r="CC12" s="57">
        <f t="shared" si="17"/>
        <v>1.6615590433117691E-2</v>
      </c>
      <c r="CD12" s="57">
        <f t="shared" si="17"/>
        <v>1.605298445257855E-2</v>
      </c>
      <c r="CE12" s="57">
        <f t="shared" si="17"/>
        <v>4.758718672729393E-2</v>
      </c>
      <c r="CF12" s="57">
        <f t="shared" si="17"/>
        <v>0</v>
      </c>
      <c r="CG12" s="57">
        <f t="shared" si="17"/>
        <v>2.9306960099427015E-2</v>
      </c>
      <c r="CH12" s="57">
        <f t="shared" si="17"/>
        <v>2.5076176988112094E-2</v>
      </c>
      <c r="CI12" s="58">
        <f t="shared" si="17"/>
        <v>0.11608503166488571</v>
      </c>
      <c r="CJ12" s="57">
        <f t="shared" si="17"/>
        <v>7.382494794457764E-2</v>
      </c>
      <c r="CL12" s="30">
        <f>Obs_Dist!B14</f>
        <v>6</v>
      </c>
      <c r="CM12" s="26">
        <f t="shared" si="40"/>
        <v>7</v>
      </c>
      <c r="CN12" s="20">
        <f t="shared" si="18"/>
        <v>623636.76</v>
      </c>
      <c r="CO12" s="20">
        <f t="shared" si="18"/>
        <v>268267.07999999996</v>
      </c>
      <c r="CP12" s="20">
        <f t="shared" si="18"/>
        <v>146230.18</v>
      </c>
      <c r="CQ12" s="106">
        <f t="shared" si="18"/>
        <v>7341.6100000000006</v>
      </c>
      <c r="CR12" s="143"/>
      <c r="CS12" s="20">
        <f t="shared" si="19"/>
        <v>599.19000000000005</v>
      </c>
      <c r="CT12" s="20">
        <f t="shared" si="19"/>
        <v>586.19000000000005</v>
      </c>
      <c r="CW12" s="20">
        <f t="shared" si="20"/>
        <v>189595.65</v>
      </c>
      <c r="CX12" s="20">
        <f t="shared" si="20"/>
        <v>54463.38</v>
      </c>
      <c r="CY12" s="20">
        <f t="shared" si="20"/>
        <v>213803.7</v>
      </c>
      <c r="CZ12" s="20">
        <f t="shared" si="20"/>
        <v>9204.39</v>
      </c>
      <c r="DA12" s="20">
        <f t="shared" si="20"/>
        <v>10339.459999999999</v>
      </c>
      <c r="DB12" s="20">
        <f t="shared" si="20"/>
        <v>58912.149999999994</v>
      </c>
      <c r="DC12" s="20">
        <f t="shared" si="20"/>
        <v>87318.03</v>
      </c>
      <c r="DD12" s="106">
        <f t="shared" si="20"/>
        <v>62837.69</v>
      </c>
      <c r="DE12" s="20">
        <f t="shared" si="20"/>
        <v>49699.78</v>
      </c>
      <c r="DF12" s="20">
        <f t="shared" si="20"/>
        <v>19191.559999999998</v>
      </c>
      <c r="DG12" s="106">
        <f t="shared" si="20"/>
        <v>2813.18</v>
      </c>
      <c r="DH12" s="143"/>
      <c r="DI12" s="20">
        <f t="shared" si="21"/>
        <v>176.86</v>
      </c>
      <c r="DJ12" s="20">
        <f t="shared" si="21"/>
        <v>177.17999999999998</v>
      </c>
      <c r="DK12" s="20">
        <f t="shared" si="21"/>
        <v>4528.43</v>
      </c>
      <c r="DL12" s="143"/>
      <c r="DM12" s="20">
        <f t="shared" si="22"/>
        <v>422.33</v>
      </c>
      <c r="DN12" s="20">
        <f t="shared" si="22"/>
        <v>409.01</v>
      </c>
      <c r="DO12" s="106">
        <f t="shared" si="22"/>
        <v>7185.09</v>
      </c>
      <c r="DP12" s="20">
        <f t="shared" si="22"/>
        <v>1275.67</v>
      </c>
      <c r="DR12" s="31">
        <f t="shared" si="41"/>
        <v>3</v>
      </c>
      <c r="DS12" s="26">
        <f t="shared" si="42"/>
        <v>3.5</v>
      </c>
      <c r="DT12" s="101">
        <f t="shared" si="23"/>
        <v>819641.05</v>
      </c>
      <c r="DU12" s="101">
        <f t="shared" si="24"/>
        <v>422121.89</v>
      </c>
      <c r="DV12" s="101">
        <f t="shared" si="25"/>
        <v>227166.81</v>
      </c>
      <c r="DW12" s="102">
        <f t="shared" si="43"/>
        <v>1261.06</v>
      </c>
      <c r="DX12" s="144"/>
      <c r="DY12" s="101">
        <f t="shared" si="44"/>
        <v>83.16</v>
      </c>
      <c r="DZ12" s="101">
        <f t="shared" si="44"/>
        <v>117.15</v>
      </c>
      <c r="EB12" s="84">
        <f>MODEL_DATA!X9</f>
        <v>3</v>
      </c>
      <c r="EC12" s="84">
        <f>MODEL_DATA!Y9</f>
        <v>126840.09</v>
      </c>
      <c r="ED12" s="84">
        <f>MODEL_DATA!Z9</f>
        <v>100007.38</v>
      </c>
      <c r="EE12" s="84">
        <f>MODEL_DATA!AA9</f>
        <v>322114.51</v>
      </c>
      <c r="EF12" s="84">
        <f>MODEL_DATA!AB9</f>
        <v>10194.959999999999</v>
      </c>
      <c r="EG12" s="84">
        <f>MODEL_DATA!AC9</f>
        <v>33317.300000000003</v>
      </c>
      <c r="EH12" s="84">
        <f>MODEL_DATA!AD9</f>
        <v>76415.149999999994</v>
      </c>
      <c r="EI12" s="84">
        <f>MODEL_DATA!AE9</f>
        <v>150751.66</v>
      </c>
      <c r="EJ12" s="84">
        <f>MODEL_DATA!AF9</f>
        <v>73174.42</v>
      </c>
      <c r="EK12" s="84">
        <f>MODEL_DATA!AG9</f>
        <v>35038.74</v>
      </c>
      <c r="EL12" s="84">
        <f>MODEL_DATA!AH9</f>
        <v>11640.86</v>
      </c>
      <c r="EM12" s="84">
        <f>MODEL_DATA!AI9</f>
        <v>599.02</v>
      </c>
      <c r="EN12" s="84">
        <f>MODEL_DATA!AJ9</f>
        <v>583.29999999999995</v>
      </c>
      <c r="EO12" s="84">
        <f>MODEL_DATA!AK9</f>
        <v>22.23</v>
      </c>
      <c r="EP12" s="84">
        <f>MODEL_DATA!AL9</f>
        <v>36.200000000000003</v>
      </c>
      <c r="EQ12" s="84">
        <f>MODEL_DATA!AM9</f>
        <v>662.04</v>
      </c>
      <c r="ER12" s="84">
        <f>MODEL_DATA!AN9</f>
        <v>650.88</v>
      </c>
      <c r="ES12" s="84">
        <f>MODEL_DATA!AO9</f>
        <v>60.93</v>
      </c>
      <c r="ET12" s="84">
        <f>MODEL_DATA!AP9</f>
        <v>80.95</v>
      </c>
      <c r="EU12" s="84">
        <f>MODEL_DATA!AQ9</f>
        <v>4871.5200000000004</v>
      </c>
      <c r="EV12" s="84">
        <f>MODEL_DATA!AR9</f>
        <v>1848.6</v>
      </c>
    </row>
    <row r="13" spans="1:152" x14ac:dyDescent="0.25">
      <c r="Y13" s="30">
        <f>VLOOKUP(Z13, Lookup!$B$3:$D$30, 3, FALSE)</f>
        <v>17</v>
      </c>
      <c r="Z13" s="141" t="s">
        <v>4</v>
      </c>
      <c r="AA13" s="33">
        <f t="shared" si="12"/>
        <v>4.8051733454620624</v>
      </c>
      <c r="AB13" s="21">
        <f>IFERROR(HLOOKUP($Y13, Obs_Dist!$D$3:$T$4, 2, FALSE), 0)</f>
        <v>4.6759941999999981</v>
      </c>
      <c r="AC13" s="145">
        <f t="shared" si="13"/>
        <v>0.12917914546206433</v>
      </c>
      <c r="AD13" s="1">
        <f t="shared" si="14"/>
        <v>2.7626027735890773E-2</v>
      </c>
      <c r="AE13" s="8"/>
      <c r="AF13" s="32">
        <f t="shared" si="15"/>
        <v>6</v>
      </c>
      <c r="AG13" s="61">
        <f t="shared" si="26"/>
        <v>0.11390018917297029</v>
      </c>
      <c r="AH13" s="63">
        <f>INDEX(Obs_Dist!$D$11:$T$211,  MATCH($AF13, Obs_Dist!$B$11:$B$211, 0), MATCH(AH$4, Obs_Dist!$D$3:$T$3, 0) )</f>
        <v>0.10602590000000001</v>
      </c>
      <c r="AI13" s="61">
        <f t="shared" si="27"/>
        <v>6.1306499787658092E-2</v>
      </c>
      <c r="AJ13" s="63">
        <f>INDEX(Obs_Dist!$D$11:$T$211,  MATCH($AF13, Obs_Dist!$B$11:$B$211, 0), MATCH(AJ$4, Obs_Dist!$D$3:$T$3, 0) )</f>
        <v>6.5169500000000005E-2</v>
      </c>
      <c r="AK13" s="61">
        <f t="shared" si="28"/>
        <v>5.7875514915676482E-2</v>
      </c>
      <c r="AL13" s="63">
        <f>INDEX(Obs_Dist!$D$11:$T$211,  MATCH($AF13, Obs_Dist!$B$11:$B$211, 0), MATCH(AL$4, Obs_Dist!$D$3:$T$3, 0) )</f>
        <v>6.4563200000000001E-2</v>
      </c>
      <c r="AM13" s="61">
        <f t="shared" si="29"/>
        <v>2.5767893523647081E-2</v>
      </c>
      <c r="AN13" s="63">
        <f>INDEX(Obs_Dist!$D$11:$T$211,  MATCH($AF13, Obs_Dist!$B$11:$B$211, 0), MATCH(AN$4, Obs_Dist!$D$3:$T$3, 0) )</f>
        <v>1.58611E-2</v>
      </c>
      <c r="AO13" s="61">
        <f t="shared" si="30"/>
        <v>3.2604759692105419E-2</v>
      </c>
      <c r="AP13" s="63">
        <f>INDEX(Obs_Dist!$D$11:$T$211,  MATCH($AF13, Obs_Dist!$B$11:$B$211, 0), MATCH(AP$4, Obs_Dist!$D$3:$T$3, 0) )</f>
        <v>4.0914899999999997E-2</v>
      </c>
      <c r="AQ13" s="61">
        <f t="shared" si="31"/>
        <v>7.5646686547583608E-2</v>
      </c>
      <c r="AR13" s="63">
        <f>INDEX(Obs_Dist!$D$11:$T$211,  MATCH($AF13, Obs_Dist!$B$11:$B$211, 0), MATCH(AR$4, Obs_Dist!$D$3:$T$3, 0) )</f>
        <v>7.96544E-2</v>
      </c>
      <c r="AS13" s="61">
        <f t="shared" si="32"/>
        <v>5.5819741076347906E-2</v>
      </c>
      <c r="AT13" s="63">
        <f>INDEX(Obs_Dist!$D$11:$T$211,  MATCH($AF13, Obs_Dist!$B$11:$B$211, 0), MATCH(AT$4, Obs_Dist!$D$3:$T$3, 0) )</f>
        <v>5.9214500000000003E-2</v>
      </c>
      <c r="AU13" s="61">
        <f t="shared" si="33"/>
        <v>6.9712686086268599E-2</v>
      </c>
      <c r="AV13" s="63">
        <f>INDEX(Obs_Dist!$D$11:$T$211,  MATCH($AF13, Obs_Dist!$B$11:$B$211, 0), MATCH(AV$4, Obs_Dist!$D$3:$T$3, 0) )</f>
        <v>0</v>
      </c>
      <c r="AW13" s="61">
        <f t="shared" si="34"/>
        <v>8.5381045870216499E-2</v>
      </c>
      <c r="AX13" s="63">
        <f>INDEX(Obs_Dist!$D$11:$T$211,  MATCH($AF13, Obs_Dist!$B$11:$B$211, 0), MATCH(AX$4, Obs_Dist!$D$3:$T$3, 0) )</f>
        <v>7.4163900000000005E-2</v>
      </c>
      <c r="AY13" s="61">
        <f t="shared" si="35"/>
        <v>6.7890096036336584E-2</v>
      </c>
      <c r="AZ13" s="63">
        <f>INDEX(Obs_Dist!$D$11:$T$211,  MATCH($AF13, Obs_Dist!$B$11:$B$211, 0), MATCH(AZ$4, Obs_Dist!$D$3:$T$3, 0) )</f>
        <v>7.08564E-2</v>
      </c>
      <c r="BA13" s="61">
        <f t="shared" si="36"/>
        <v>3.6246191365583567E-2</v>
      </c>
      <c r="BB13" s="63">
        <f>INDEX(Obs_Dist!$D$11:$T$211,  MATCH($AF13, Obs_Dist!$B$11:$B$211, 0), MATCH(BB$4, Obs_Dist!$D$3:$T$3, 0) )</f>
        <v>4.4293300000000001E-2</v>
      </c>
      <c r="BC13" s="61">
        <f t="shared" si="37"/>
        <v>4.758718672729393E-2</v>
      </c>
      <c r="BD13" s="63">
        <f>INDEX(Obs_Dist!$D$11:$T$211,  MATCH($AF13, Obs_Dist!$B$11:$B$211, 0), MATCH(BD$4, Obs_Dist!$D$3:$T$3, 0) )</f>
        <v>3.3327099999999998E-2</v>
      </c>
      <c r="BF13" s="31">
        <f t="shared" si="38"/>
        <v>8</v>
      </c>
      <c r="BG13" s="31">
        <f t="shared" si="39"/>
        <v>9</v>
      </c>
      <c r="BH13" s="57">
        <f t="shared" si="16"/>
        <v>4.8271725190619674E-2</v>
      </c>
      <c r="BI13" s="57">
        <f t="shared" si="16"/>
        <v>3.8991178435106619E-2</v>
      </c>
      <c r="BJ13" s="57">
        <f t="shared" si="16"/>
        <v>4.3200022514089179E-2</v>
      </c>
      <c r="BK13" s="58">
        <f t="shared" si="16"/>
        <v>5.2588870235085378E-2</v>
      </c>
      <c r="BL13" s="57">
        <f t="shared" si="16"/>
        <v>0</v>
      </c>
      <c r="BM13" s="57">
        <f t="shared" si="16"/>
        <v>3.757964045996795E-2</v>
      </c>
      <c r="BN13" s="57">
        <f t="shared" si="16"/>
        <v>3.2509625967624557E-2</v>
      </c>
      <c r="BQ13" s="57">
        <f t="shared" si="17"/>
        <v>9.4322712459710384E-2</v>
      </c>
      <c r="BR13" s="57">
        <f t="shared" si="17"/>
        <v>3.3292822825440542E-2</v>
      </c>
      <c r="BS13" s="57">
        <f t="shared" si="17"/>
        <v>4.0361515069544718E-2</v>
      </c>
      <c r="BT13" s="57">
        <f t="shared" si="17"/>
        <v>1.5051630746838036E-2</v>
      </c>
      <c r="BU13" s="57">
        <f t="shared" si="17"/>
        <v>1.554886783203761E-2</v>
      </c>
      <c r="BV13" s="57">
        <f t="shared" si="17"/>
        <v>5.6469301336085395E-2</v>
      </c>
      <c r="BW13" s="57">
        <f t="shared" si="17"/>
        <v>3.6593906882094553E-2</v>
      </c>
      <c r="BX13" s="58">
        <f t="shared" si="17"/>
        <v>5.5012276218516669E-2</v>
      </c>
      <c r="BY13" s="57">
        <f t="shared" si="17"/>
        <v>7.4162321906074843E-2</v>
      </c>
      <c r="BZ13" s="57">
        <f t="shared" si="17"/>
        <v>6.6752153831900418E-2</v>
      </c>
      <c r="CA13" s="58">
        <f t="shared" si="17"/>
        <v>5.0865497998276603E-2</v>
      </c>
      <c r="CB13" s="57">
        <f t="shared" si="17"/>
        <v>0</v>
      </c>
      <c r="CC13" s="57">
        <f t="shared" si="17"/>
        <v>2.7768122041821754E-2</v>
      </c>
      <c r="CD13" s="57">
        <f t="shared" si="17"/>
        <v>2.5927771536259192E-2</v>
      </c>
      <c r="CE13" s="57">
        <f t="shared" si="17"/>
        <v>5.3994453592712106E-2</v>
      </c>
      <c r="CF13" s="57">
        <f t="shared" si="17"/>
        <v>0</v>
      </c>
      <c r="CG13" s="57">
        <f t="shared" si="17"/>
        <v>4.4826818092552893E-2</v>
      </c>
      <c r="CH13" s="57">
        <f t="shared" si="17"/>
        <v>3.6963465700429771E-2</v>
      </c>
      <c r="CI13" s="58">
        <f t="shared" si="17"/>
        <v>9.6644707994466769E-2</v>
      </c>
      <c r="CJ13" s="57">
        <f t="shared" si="17"/>
        <v>5.2183318421774517E-2</v>
      </c>
      <c r="CL13" s="30">
        <f>Obs_Dist!B15</f>
        <v>8</v>
      </c>
      <c r="CM13" s="26">
        <f t="shared" si="40"/>
        <v>9</v>
      </c>
      <c r="CN13" s="20">
        <f t="shared" si="18"/>
        <v>447215.34</v>
      </c>
      <c r="CO13" s="20">
        <f t="shared" si="18"/>
        <v>178680.12</v>
      </c>
      <c r="CP13" s="20">
        <f t="shared" si="18"/>
        <v>101220.51</v>
      </c>
      <c r="CQ13" s="106">
        <f t="shared" si="18"/>
        <v>9085.98</v>
      </c>
      <c r="CR13" s="143"/>
      <c r="CS13" s="20">
        <f t="shared" si="19"/>
        <v>941.55</v>
      </c>
      <c r="CT13" s="20">
        <f t="shared" si="19"/>
        <v>889.06999999999994</v>
      </c>
      <c r="CW13" s="20">
        <f t="shared" si="20"/>
        <v>157007.43</v>
      </c>
      <c r="CX13" s="20">
        <f t="shared" si="20"/>
        <v>29576.63</v>
      </c>
      <c r="CY13" s="20">
        <f t="shared" si="20"/>
        <v>149103.49</v>
      </c>
      <c r="CZ13" s="20">
        <f t="shared" si="20"/>
        <v>5376.5</v>
      </c>
      <c r="DA13" s="20">
        <f t="shared" si="20"/>
        <v>4930.7800000000007</v>
      </c>
      <c r="DB13" s="20">
        <f t="shared" si="20"/>
        <v>43977.18</v>
      </c>
      <c r="DC13" s="20">
        <f t="shared" si="20"/>
        <v>57243.33</v>
      </c>
      <c r="DD13" s="106">
        <f t="shared" si="20"/>
        <v>49587.020000000004</v>
      </c>
      <c r="DE13" s="20">
        <f t="shared" si="20"/>
        <v>43169.43</v>
      </c>
      <c r="DF13" s="20">
        <f t="shared" si="20"/>
        <v>18869.879999999997</v>
      </c>
      <c r="DG13" s="106">
        <f t="shared" si="20"/>
        <v>3947.83</v>
      </c>
      <c r="DH13" s="143"/>
      <c r="DI13" s="20">
        <f t="shared" si="21"/>
        <v>295.57</v>
      </c>
      <c r="DJ13" s="20">
        <f t="shared" si="21"/>
        <v>286.16999999999996</v>
      </c>
      <c r="DK13" s="20">
        <f t="shared" si="21"/>
        <v>5138.1499999999996</v>
      </c>
      <c r="DL13" s="143"/>
      <c r="DM13" s="20">
        <f t="shared" si="22"/>
        <v>645.98</v>
      </c>
      <c r="DN13" s="20">
        <f t="shared" si="22"/>
        <v>602.9</v>
      </c>
      <c r="DO13" s="106">
        <f t="shared" si="22"/>
        <v>5981.83</v>
      </c>
      <c r="DP13" s="20">
        <f t="shared" si="22"/>
        <v>901.71</v>
      </c>
      <c r="DR13" s="31">
        <f t="shared" si="41"/>
        <v>4</v>
      </c>
      <c r="DS13" s="26">
        <f t="shared" si="42"/>
        <v>4.5</v>
      </c>
      <c r="DT13" s="101">
        <f t="shared" si="23"/>
        <v>571130.97</v>
      </c>
      <c r="DU13" s="101">
        <f t="shared" si="24"/>
        <v>264426.56</v>
      </c>
      <c r="DV13" s="101">
        <f t="shared" si="25"/>
        <v>159283.09</v>
      </c>
      <c r="DW13" s="102">
        <f t="shared" si="43"/>
        <v>1635.29</v>
      </c>
      <c r="DX13" s="144"/>
      <c r="DY13" s="101">
        <f t="shared" si="44"/>
        <v>94.18</v>
      </c>
      <c r="DZ13" s="101">
        <f t="shared" si="44"/>
        <v>108.27</v>
      </c>
      <c r="EB13" s="84">
        <f>MODEL_DATA!X10</f>
        <v>4</v>
      </c>
      <c r="EC13" s="84">
        <f>MODEL_DATA!Y10</f>
        <v>119871.59</v>
      </c>
      <c r="ED13" s="84">
        <f>MODEL_DATA!Z10</f>
        <v>63980.7</v>
      </c>
      <c r="EE13" s="84">
        <f>MODEL_DATA!AA10</f>
        <v>200445.86</v>
      </c>
      <c r="EF13" s="84">
        <f>MODEL_DATA!AB10</f>
        <v>8018.41</v>
      </c>
      <c r="EG13" s="84">
        <f>MODEL_DATA!AC10</f>
        <v>19531.32</v>
      </c>
      <c r="EH13" s="84">
        <f>MODEL_DATA!AD10</f>
        <v>55642.92</v>
      </c>
      <c r="EI13" s="84">
        <f>MODEL_DATA!AE10</f>
        <v>103640.17</v>
      </c>
      <c r="EJ13" s="84">
        <f>MODEL_DATA!AF10</f>
        <v>53677.77</v>
      </c>
      <c r="EK13" s="84">
        <f>MODEL_DATA!AG10</f>
        <v>31471</v>
      </c>
      <c r="EL13" s="84">
        <f>MODEL_DATA!AH10</f>
        <v>10696</v>
      </c>
      <c r="EM13" s="84">
        <f>MODEL_DATA!AI10</f>
        <v>637.27</v>
      </c>
      <c r="EN13" s="84">
        <f>MODEL_DATA!AJ10</f>
        <v>652.99</v>
      </c>
      <c r="EO13" s="84">
        <f>MODEL_DATA!AK10</f>
        <v>34.29</v>
      </c>
      <c r="EP13" s="84">
        <f>MODEL_DATA!AL10</f>
        <v>40.75</v>
      </c>
      <c r="EQ13" s="84">
        <f>MODEL_DATA!AM10</f>
        <v>998.02</v>
      </c>
      <c r="ER13" s="84">
        <f>MODEL_DATA!AN10</f>
        <v>1009.18</v>
      </c>
      <c r="ES13" s="84">
        <f>MODEL_DATA!AO10</f>
        <v>59.89</v>
      </c>
      <c r="ET13" s="84">
        <f>MODEL_DATA!AP10</f>
        <v>67.52</v>
      </c>
      <c r="EU13" s="84">
        <f>MODEL_DATA!AQ10</f>
        <v>4593.03</v>
      </c>
      <c r="EV13" s="84">
        <f>MODEL_DATA!AR10</f>
        <v>1313.23</v>
      </c>
    </row>
    <row r="14" spans="1:152" x14ac:dyDescent="0.25">
      <c r="Y14" s="137">
        <f>VLOOKUP(Z14, Lookup!$B$3:$D$30, 3, FALSE)</f>
        <v>21</v>
      </c>
      <c r="Z14" s="142" t="s">
        <v>9</v>
      </c>
      <c r="AA14" s="138">
        <f t="shared" si="12"/>
        <v>6.0235173530784119</v>
      </c>
      <c r="AB14" s="139"/>
      <c r="AC14" s="146">
        <f t="shared" si="13"/>
        <v>6.0235173530784119</v>
      </c>
      <c r="AD14" s="140">
        <f t="shared" si="14"/>
        <v>0</v>
      </c>
      <c r="AE14" s="8"/>
      <c r="AF14" s="32">
        <f t="shared" si="15"/>
        <v>8</v>
      </c>
      <c r="AG14" s="61">
        <f t="shared" si="26"/>
        <v>9.4322712459710384E-2</v>
      </c>
      <c r="AH14" s="63">
        <f>INDEX(Obs_Dist!$D$11:$T$211,  MATCH($AF14, Obs_Dist!$B$11:$B$211, 0), MATCH(AH$4, Obs_Dist!$D$3:$T$3, 0) )</f>
        <v>9.0792800000000007E-2</v>
      </c>
      <c r="AI14" s="61">
        <f t="shared" si="27"/>
        <v>3.3292822825440542E-2</v>
      </c>
      <c r="AJ14" s="63">
        <f>INDEX(Obs_Dist!$D$11:$T$211,  MATCH($AF14, Obs_Dist!$B$11:$B$211, 0), MATCH(AJ$4, Obs_Dist!$D$3:$T$3, 0) )</f>
        <v>3.5258499999999998E-2</v>
      </c>
      <c r="AK14" s="61">
        <f t="shared" si="28"/>
        <v>4.0361515069544718E-2</v>
      </c>
      <c r="AL14" s="63">
        <f>INDEX(Obs_Dist!$D$11:$T$211,  MATCH($AF14, Obs_Dist!$B$11:$B$211, 0), MATCH(AL$4, Obs_Dist!$D$3:$T$3, 0) )</f>
        <v>3.8743800000000002E-2</v>
      </c>
      <c r="AM14" s="61">
        <f t="shared" si="29"/>
        <v>1.5051630746838036E-2</v>
      </c>
      <c r="AN14" s="63">
        <f>INDEX(Obs_Dist!$D$11:$T$211,  MATCH($AF14, Obs_Dist!$B$11:$B$211, 0), MATCH(AN$4, Obs_Dist!$D$3:$T$3, 0) )</f>
        <v>4.7957E-3</v>
      </c>
      <c r="AO14" s="61">
        <f t="shared" si="30"/>
        <v>1.554886783203761E-2</v>
      </c>
      <c r="AP14" s="63">
        <f>INDEX(Obs_Dist!$D$11:$T$211,  MATCH($AF14, Obs_Dist!$B$11:$B$211, 0), MATCH(AP$4, Obs_Dist!$D$3:$T$3, 0) )</f>
        <v>1.2049900000000001E-2</v>
      </c>
      <c r="AQ14" s="61">
        <f t="shared" si="31"/>
        <v>5.6469301336085395E-2</v>
      </c>
      <c r="AR14" s="63">
        <f>INDEX(Obs_Dist!$D$11:$T$211,  MATCH($AF14, Obs_Dist!$B$11:$B$211, 0), MATCH(AR$4, Obs_Dist!$D$3:$T$3, 0) )</f>
        <v>5.5111899999999998E-2</v>
      </c>
      <c r="AS14" s="61">
        <f t="shared" si="32"/>
        <v>3.6593906882094553E-2</v>
      </c>
      <c r="AT14" s="63">
        <f>INDEX(Obs_Dist!$D$11:$T$211,  MATCH($AF14, Obs_Dist!$B$11:$B$211, 0), MATCH(AT$4, Obs_Dist!$D$3:$T$3, 0) )</f>
        <v>3.8354399999999997E-2</v>
      </c>
      <c r="AU14" s="61">
        <f t="shared" si="33"/>
        <v>5.5012276218516669E-2</v>
      </c>
      <c r="AV14" s="63">
        <f>INDEX(Obs_Dist!$D$11:$T$211,  MATCH($AF14, Obs_Dist!$B$11:$B$211, 0), MATCH(AV$4, Obs_Dist!$D$3:$T$3, 0) )</f>
        <v>0</v>
      </c>
      <c r="AW14" s="61">
        <f t="shared" si="34"/>
        <v>7.4162321906074843E-2</v>
      </c>
      <c r="AX14" s="63">
        <f>INDEX(Obs_Dist!$D$11:$T$211,  MATCH($AF14, Obs_Dist!$B$11:$B$211, 0), MATCH(AX$4, Obs_Dist!$D$3:$T$3, 0) )</f>
        <v>5.7671E-2</v>
      </c>
      <c r="AY14" s="61">
        <f t="shared" si="35"/>
        <v>6.6752153831900418E-2</v>
      </c>
      <c r="AZ14" s="63">
        <f>INDEX(Obs_Dist!$D$11:$T$211,  MATCH($AF14, Obs_Dist!$B$11:$B$211, 0), MATCH(AZ$4, Obs_Dist!$D$3:$T$3, 0) )</f>
        <v>4.8182999999999997E-2</v>
      </c>
      <c r="BA14" s="61">
        <f t="shared" si="36"/>
        <v>5.0865497998276603E-2</v>
      </c>
      <c r="BB14" s="63">
        <f>INDEX(Obs_Dist!$D$11:$T$211,  MATCH($AF14, Obs_Dist!$B$11:$B$211, 0), MATCH(BB$4, Obs_Dist!$D$3:$T$3, 0) )</f>
        <v>4.6938300000000002E-2</v>
      </c>
      <c r="BC14" s="61">
        <f t="shared" si="37"/>
        <v>5.3994453592712106E-2</v>
      </c>
      <c r="BD14" s="63">
        <f>INDEX(Obs_Dist!$D$11:$T$211,  MATCH($AF14, Obs_Dist!$B$11:$B$211, 0), MATCH(BD$4, Obs_Dist!$D$3:$T$3, 0) )</f>
        <v>4.4677000000000001E-2</v>
      </c>
      <c r="BF14" s="31">
        <f t="shared" si="38"/>
        <v>10</v>
      </c>
      <c r="BG14" s="31">
        <f t="shared" si="39"/>
        <v>11</v>
      </c>
      <c r="BH14" s="57">
        <f t="shared" si="16"/>
        <v>3.5835842012421182E-2</v>
      </c>
      <c r="BI14" s="57">
        <f t="shared" si="16"/>
        <v>2.7737301471713723E-2</v>
      </c>
      <c r="BJ14" s="57">
        <f t="shared" si="16"/>
        <v>2.9706387204246835E-2</v>
      </c>
      <c r="BK14" s="58">
        <f t="shared" si="16"/>
        <v>3.0328090216445988E-2</v>
      </c>
      <c r="BL14" s="57">
        <f t="shared" si="16"/>
        <v>0</v>
      </c>
      <c r="BM14" s="57">
        <f t="shared" si="16"/>
        <v>3.6139995585674455E-2</v>
      </c>
      <c r="BN14" s="57">
        <f t="shared" si="16"/>
        <v>3.0479854029011356E-2</v>
      </c>
      <c r="BQ14" s="57">
        <f t="shared" si="17"/>
        <v>7.7771193456202287E-2</v>
      </c>
      <c r="BR14" s="57">
        <f t="shared" si="17"/>
        <v>1.8953271452206141E-2</v>
      </c>
      <c r="BS14" s="57">
        <f t="shared" si="17"/>
        <v>2.9849678964146267E-2</v>
      </c>
      <c r="BT14" s="57">
        <f t="shared" si="17"/>
        <v>6.5963460301180412E-3</v>
      </c>
      <c r="BU14" s="57">
        <f t="shared" si="17"/>
        <v>1.0967092227253164E-2</v>
      </c>
      <c r="BV14" s="57">
        <f t="shared" si="17"/>
        <v>4.0345652806758815E-2</v>
      </c>
      <c r="BW14" s="57">
        <f t="shared" si="17"/>
        <v>2.4409624678374795E-2</v>
      </c>
      <c r="BX14" s="58">
        <f t="shared" si="17"/>
        <v>4.4182427233128138E-2</v>
      </c>
      <c r="BY14" s="57">
        <f t="shared" si="17"/>
        <v>6.7178241693439694E-2</v>
      </c>
      <c r="BZ14" s="57">
        <f t="shared" si="17"/>
        <v>6.3570740806105822E-2</v>
      </c>
      <c r="CA14" s="58">
        <f t="shared" si="17"/>
        <v>3.1874894347759773E-2</v>
      </c>
      <c r="CB14" s="57">
        <f t="shared" si="17"/>
        <v>0</v>
      </c>
      <c r="CC14" s="57">
        <f t="shared" si="17"/>
        <v>3.4963576476247198E-2</v>
      </c>
      <c r="CD14" s="57">
        <f t="shared" si="17"/>
        <v>2.9536476642626753E-2</v>
      </c>
      <c r="CE14" s="57">
        <f t="shared" si="17"/>
        <v>2.9066515904149503E-2</v>
      </c>
      <c r="CF14" s="57">
        <f t="shared" si="17"/>
        <v>0</v>
      </c>
      <c r="CG14" s="57">
        <f t="shared" si="17"/>
        <v>3.7008945517075308E-2</v>
      </c>
      <c r="CH14" s="57">
        <f t="shared" si="17"/>
        <v>3.111822300698314E-2</v>
      </c>
      <c r="CI14" s="58">
        <f t="shared" si="17"/>
        <v>7.882486906063263E-2</v>
      </c>
      <c r="CJ14" s="57">
        <f t="shared" si="17"/>
        <v>3.3894185418000135E-2</v>
      </c>
      <c r="CL14" s="30">
        <f>Obs_Dist!B16</f>
        <v>10</v>
      </c>
      <c r="CM14" s="26">
        <f t="shared" si="40"/>
        <v>11</v>
      </c>
      <c r="CN14" s="20">
        <f t="shared" si="18"/>
        <v>332002.59999999998</v>
      </c>
      <c r="CO14" s="20">
        <f t="shared" si="18"/>
        <v>127108.35</v>
      </c>
      <c r="CP14" s="20">
        <f t="shared" si="18"/>
        <v>69604.03</v>
      </c>
      <c r="CQ14" s="106">
        <f t="shared" si="18"/>
        <v>5239.9000000000005</v>
      </c>
      <c r="CR14" s="143"/>
      <c r="CS14" s="20">
        <f t="shared" si="19"/>
        <v>905.48</v>
      </c>
      <c r="CT14" s="20">
        <f t="shared" si="19"/>
        <v>833.56</v>
      </c>
      <c r="CW14" s="20">
        <f t="shared" si="20"/>
        <v>129456.15000000001</v>
      </c>
      <c r="CX14" s="20">
        <f t="shared" si="20"/>
        <v>16837.68</v>
      </c>
      <c r="CY14" s="20">
        <f t="shared" si="20"/>
        <v>110270.67000000001</v>
      </c>
      <c r="CZ14" s="20">
        <f t="shared" si="20"/>
        <v>2356.2399999999998</v>
      </c>
      <c r="DA14" s="20">
        <f t="shared" si="20"/>
        <v>3477.83</v>
      </c>
      <c r="DB14" s="20">
        <f t="shared" si="20"/>
        <v>31420.400000000001</v>
      </c>
      <c r="DC14" s="20">
        <f t="shared" si="20"/>
        <v>38183.630000000005</v>
      </c>
      <c r="DD14" s="106">
        <f t="shared" si="20"/>
        <v>39825.199999999997</v>
      </c>
      <c r="DE14" s="20">
        <f t="shared" si="20"/>
        <v>39104.039999999994</v>
      </c>
      <c r="DF14" s="20">
        <f t="shared" si="20"/>
        <v>17970.54</v>
      </c>
      <c r="DG14" s="106">
        <f t="shared" si="20"/>
        <v>2473.91</v>
      </c>
      <c r="DH14" s="143"/>
      <c r="DI14" s="20">
        <f t="shared" si="21"/>
        <v>372.15999999999997</v>
      </c>
      <c r="DJ14" s="20">
        <f t="shared" si="21"/>
        <v>326</v>
      </c>
      <c r="DK14" s="20">
        <f t="shared" si="21"/>
        <v>2765.99</v>
      </c>
      <c r="DL14" s="143"/>
      <c r="DM14" s="20">
        <f t="shared" si="22"/>
        <v>533.31999999999994</v>
      </c>
      <c r="DN14" s="20">
        <f t="shared" si="22"/>
        <v>507.56</v>
      </c>
      <c r="DO14" s="106">
        <f t="shared" si="22"/>
        <v>4878.87</v>
      </c>
      <c r="DP14" s="20">
        <f t="shared" si="22"/>
        <v>585.68000000000006</v>
      </c>
      <c r="DR14" s="31">
        <f t="shared" si="41"/>
        <v>5</v>
      </c>
      <c r="DS14" s="26">
        <f t="shared" si="42"/>
        <v>5.5</v>
      </c>
      <c r="DT14" s="101">
        <f t="shared" si="23"/>
        <v>432614.32999999996</v>
      </c>
      <c r="DU14" s="101">
        <f t="shared" si="24"/>
        <v>193318.76</v>
      </c>
      <c r="DV14" s="101">
        <f t="shared" si="25"/>
        <v>110651.95</v>
      </c>
      <c r="DW14" s="102">
        <f t="shared" si="43"/>
        <v>2423.8000000000002</v>
      </c>
      <c r="DX14" s="144"/>
      <c r="DY14" s="101">
        <f t="shared" si="44"/>
        <v>157.9</v>
      </c>
      <c r="DZ14" s="101">
        <f t="shared" si="44"/>
        <v>161.01999999999998</v>
      </c>
      <c r="EB14" s="84">
        <f>MODEL_DATA!X11</f>
        <v>5</v>
      </c>
      <c r="EC14" s="84">
        <f>MODEL_DATA!Y11</f>
        <v>109613.21</v>
      </c>
      <c r="ED14" s="84">
        <f>MODEL_DATA!Z11</f>
        <v>44729.56</v>
      </c>
      <c r="EE14" s="84">
        <f>MODEL_DATA!AA11</f>
        <v>148589.20000000001</v>
      </c>
      <c r="EF14" s="84">
        <f>MODEL_DATA!AB11</f>
        <v>6740.61</v>
      </c>
      <c r="EG14" s="84">
        <f>MODEL_DATA!AC11</f>
        <v>12289.8</v>
      </c>
      <c r="EH14" s="84">
        <f>MODEL_DATA!AD11</f>
        <v>41316.589999999997</v>
      </c>
      <c r="EI14" s="84">
        <f>MODEL_DATA!AE11</f>
        <v>69335.360000000001</v>
      </c>
      <c r="EJ14" s="84">
        <f>MODEL_DATA!AF11</f>
        <v>40716.44</v>
      </c>
      <c r="EK14" s="84">
        <f>MODEL_DATA!AG11</f>
        <v>28370.03</v>
      </c>
      <c r="EL14" s="84">
        <f>MODEL_DATA!AH11</f>
        <v>9989.68</v>
      </c>
      <c r="EM14" s="84">
        <f>MODEL_DATA!AI11</f>
        <v>800.8</v>
      </c>
      <c r="EN14" s="84">
        <f>MODEL_DATA!AJ11</f>
        <v>800.8</v>
      </c>
      <c r="EO14" s="84">
        <f>MODEL_DATA!AK11</f>
        <v>54.59</v>
      </c>
      <c r="EP14" s="84">
        <f>MODEL_DATA!AL11</f>
        <v>56.95</v>
      </c>
      <c r="EQ14" s="84">
        <f>MODEL_DATA!AM11</f>
        <v>1623</v>
      </c>
      <c r="ER14" s="84">
        <f>MODEL_DATA!AN11</f>
        <v>1623</v>
      </c>
      <c r="ES14" s="84">
        <f>MODEL_DATA!AO11</f>
        <v>103.31</v>
      </c>
      <c r="ET14" s="84">
        <f>MODEL_DATA!AP11</f>
        <v>104.07</v>
      </c>
      <c r="EU14" s="84">
        <f>MODEL_DATA!AQ11</f>
        <v>4181.5</v>
      </c>
      <c r="EV14" s="84">
        <f>MODEL_DATA!AR11</f>
        <v>944.07</v>
      </c>
    </row>
    <row r="15" spans="1:152" x14ac:dyDescent="0.25">
      <c r="Y15" s="30">
        <f>VLOOKUP(Z15, Lookup!$B$3:$D$30, 3, FALSE)</f>
        <v>22</v>
      </c>
      <c r="Z15" s="141" t="s">
        <v>10</v>
      </c>
      <c r="AA15" s="33">
        <f t="shared" si="12"/>
        <v>6.9846038996840054</v>
      </c>
      <c r="AB15" s="21"/>
      <c r="AC15" s="145">
        <f t="shared" si="13"/>
        <v>6.9846038996840054</v>
      </c>
      <c r="AD15" s="1">
        <f t="shared" si="14"/>
        <v>0</v>
      </c>
      <c r="AE15" s="8"/>
      <c r="AF15" s="32">
        <f t="shared" si="15"/>
        <v>10</v>
      </c>
      <c r="AG15" s="61">
        <f t="shared" si="26"/>
        <v>7.7771193456202287E-2</v>
      </c>
      <c r="AH15" s="63">
        <f>INDEX(Obs_Dist!$D$11:$T$211,  MATCH($AF15, Obs_Dist!$B$11:$B$211, 0), MATCH(AH$4, Obs_Dist!$D$3:$T$3, 0) )</f>
        <v>7.4387300000000003E-2</v>
      </c>
      <c r="AI15" s="61">
        <f t="shared" si="27"/>
        <v>1.8953271452206141E-2</v>
      </c>
      <c r="AJ15" s="63">
        <f>INDEX(Obs_Dist!$D$11:$T$211,  MATCH($AF15, Obs_Dist!$B$11:$B$211, 0), MATCH(AJ$4, Obs_Dist!$D$3:$T$3, 0) )</f>
        <v>1.81674E-2</v>
      </c>
      <c r="AK15" s="61">
        <f t="shared" si="28"/>
        <v>2.9849678964146267E-2</v>
      </c>
      <c r="AL15" s="63">
        <f>INDEX(Obs_Dist!$D$11:$T$211,  MATCH($AF15, Obs_Dist!$B$11:$B$211, 0), MATCH(AL$4, Obs_Dist!$D$3:$T$3, 0) )</f>
        <v>2.5924699999999998E-2</v>
      </c>
      <c r="AM15" s="61">
        <f t="shared" si="29"/>
        <v>6.5963460301180412E-3</v>
      </c>
      <c r="AN15" s="63">
        <f>INDEX(Obs_Dist!$D$11:$T$211,  MATCH($AF15, Obs_Dist!$B$11:$B$211, 0), MATCH(AN$4, Obs_Dist!$D$3:$T$3, 0) )</f>
        <v>1.6899E-3</v>
      </c>
      <c r="AO15" s="61">
        <f t="shared" si="30"/>
        <v>1.0967092227253164E-2</v>
      </c>
      <c r="AP15" s="63">
        <f>INDEX(Obs_Dist!$D$11:$T$211,  MATCH($AF15, Obs_Dist!$B$11:$B$211, 0), MATCH(AP$4, Obs_Dist!$D$3:$T$3, 0) )</f>
        <v>9.7414000000000008E-3</v>
      </c>
      <c r="AQ15" s="61">
        <f t="shared" si="31"/>
        <v>4.0345652806758815E-2</v>
      </c>
      <c r="AR15" s="63">
        <f>INDEX(Obs_Dist!$D$11:$T$211,  MATCH($AF15, Obs_Dist!$B$11:$B$211, 0), MATCH(AR$4, Obs_Dist!$D$3:$T$3, 0) )</f>
        <v>3.9108200000000003E-2</v>
      </c>
      <c r="AS15" s="61">
        <f t="shared" si="32"/>
        <v>2.4409624678374795E-2</v>
      </c>
      <c r="AT15" s="63">
        <f>INDEX(Obs_Dist!$D$11:$T$211,  MATCH($AF15, Obs_Dist!$B$11:$B$211, 0), MATCH(AT$4, Obs_Dist!$D$3:$T$3, 0) )</f>
        <v>2.4611299999999999E-2</v>
      </c>
      <c r="AU15" s="61">
        <f t="shared" si="33"/>
        <v>4.4182427233128138E-2</v>
      </c>
      <c r="AV15" s="63">
        <f>INDEX(Obs_Dist!$D$11:$T$211,  MATCH($AF15, Obs_Dist!$B$11:$B$211, 0), MATCH(AV$4, Obs_Dist!$D$3:$T$3, 0) )</f>
        <v>0</v>
      </c>
      <c r="AW15" s="61">
        <f t="shared" si="34"/>
        <v>6.7178241693439694E-2</v>
      </c>
      <c r="AX15" s="63">
        <f>INDEX(Obs_Dist!$D$11:$T$211,  MATCH($AF15, Obs_Dist!$B$11:$B$211, 0), MATCH(AX$4, Obs_Dist!$D$3:$T$3, 0) )</f>
        <v>4.9116899999999998E-2</v>
      </c>
      <c r="AY15" s="61">
        <f t="shared" si="35"/>
        <v>6.3570740806105822E-2</v>
      </c>
      <c r="AZ15" s="63">
        <f>INDEX(Obs_Dist!$D$11:$T$211,  MATCH($AF15, Obs_Dist!$B$11:$B$211, 0), MATCH(AZ$4, Obs_Dist!$D$3:$T$3, 0) )</f>
        <v>3.6405699999999999E-2</v>
      </c>
      <c r="BA15" s="61">
        <f t="shared" si="36"/>
        <v>3.1874894347759773E-2</v>
      </c>
      <c r="BB15" s="63">
        <f>INDEX(Obs_Dist!$D$11:$T$211,  MATCH($AF15, Obs_Dist!$B$11:$B$211, 0), MATCH(BB$4, Obs_Dist!$D$3:$T$3, 0) )</f>
        <v>4.8500700000000001E-2</v>
      </c>
      <c r="BC15" s="61">
        <f t="shared" si="37"/>
        <v>2.9066515904149503E-2</v>
      </c>
      <c r="BD15" s="63">
        <f>INDEX(Obs_Dist!$D$11:$T$211,  MATCH($AF15, Obs_Dist!$B$11:$B$211, 0), MATCH(BD$4, Obs_Dist!$D$3:$T$3, 0) )</f>
        <v>5.35483E-2</v>
      </c>
      <c r="BF15" s="31">
        <f t="shared" si="38"/>
        <v>12</v>
      </c>
      <c r="BG15" s="31">
        <f t="shared" si="39"/>
        <v>13</v>
      </c>
      <c r="BH15" s="57">
        <f t="shared" si="16"/>
        <v>2.6401503358791087E-2</v>
      </c>
      <c r="BI15" s="57">
        <f t="shared" si="16"/>
        <v>1.9045556515546479E-2</v>
      </c>
      <c r="BJ15" s="57">
        <f t="shared" si="16"/>
        <v>2.0920049657667802E-2</v>
      </c>
      <c r="BK15" s="58">
        <f t="shared" si="16"/>
        <v>4.1551897156640975E-2</v>
      </c>
      <c r="BL15" s="57">
        <f t="shared" si="16"/>
        <v>0</v>
      </c>
      <c r="BM15" s="57">
        <f t="shared" si="16"/>
        <v>5.0155678814310573E-2</v>
      </c>
      <c r="BN15" s="57">
        <f t="shared" si="16"/>
        <v>4.4686429305357982E-2</v>
      </c>
      <c r="BQ15" s="57">
        <f t="shared" si="17"/>
        <v>6.2810414798862443E-2</v>
      </c>
      <c r="BR15" s="57">
        <f t="shared" si="17"/>
        <v>8.9623504646487648E-3</v>
      </c>
      <c r="BS15" s="57">
        <f t="shared" si="17"/>
        <v>2.147035896569453E-2</v>
      </c>
      <c r="BT15" s="57">
        <f t="shared" si="17"/>
        <v>1.9669722457055466E-3</v>
      </c>
      <c r="BU15" s="57">
        <f t="shared" si="17"/>
        <v>9.6103606561719433E-3</v>
      </c>
      <c r="BV15" s="57">
        <f t="shared" si="17"/>
        <v>2.777413568660974E-2</v>
      </c>
      <c r="BW15" s="57">
        <f t="shared" si="17"/>
        <v>1.7507740257418296E-2</v>
      </c>
      <c r="BX15" s="58">
        <f t="shared" si="17"/>
        <v>3.4538935639190707E-2</v>
      </c>
      <c r="BY15" s="57">
        <f t="shared" si="17"/>
        <v>5.9138232061315618E-2</v>
      </c>
      <c r="BZ15" s="57">
        <f t="shared" si="17"/>
        <v>5.7198398886169372E-2</v>
      </c>
      <c r="CA15" s="58">
        <f t="shared" si="17"/>
        <v>4.2065954828255855E-2</v>
      </c>
      <c r="CB15" s="57">
        <f t="shared" si="17"/>
        <v>0</v>
      </c>
      <c r="CC15" s="57">
        <f t="shared" si="17"/>
        <v>4.6214753171204645E-2</v>
      </c>
      <c r="CD15" s="57">
        <f t="shared" si="17"/>
        <v>4.1517776247599024E-2</v>
      </c>
      <c r="CE15" s="57">
        <f t="shared" si="17"/>
        <v>4.1132631432933969E-2</v>
      </c>
      <c r="CF15" s="57">
        <f t="shared" si="17"/>
        <v>0</v>
      </c>
      <c r="CG15" s="57">
        <f t="shared" si="17"/>
        <v>5.3066603194738306E-2</v>
      </c>
      <c r="CH15" s="57">
        <f t="shared" si="17"/>
        <v>4.6830608128406497E-2</v>
      </c>
      <c r="CI15" s="58">
        <f t="shared" si="17"/>
        <v>6.3667601259292744E-2</v>
      </c>
      <c r="CJ15" s="57">
        <f t="shared" si="17"/>
        <v>2.0921707950272175E-2</v>
      </c>
      <c r="CL15" s="30">
        <f>Obs_Dist!B17</f>
        <v>12</v>
      </c>
      <c r="CM15" s="26">
        <f t="shared" si="40"/>
        <v>13</v>
      </c>
      <c r="CN15" s="20">
        <f t="shared" si="18"/>
        <v>244597.78999999998</v>
      </c>
      <c r="CO15" s="20">
        <f t="shared" si="18"/>
        <v>87277.75</v>
      </c>
      <c r="CP15" s="20">
        <f t="shared" si="18"/>
        <v>49017.06</v>
      </c>
      <c r="CQ15" s="106">
        <f t="shared" si="18"/>
        <v>7179.08</v>
      </c>
      <c r="CR15" s="143"/>
      <c r="CS15" s="20">
        <f t="shared" si="19"/>
        <v>1256.6399999999999</v>
      </c>
      <c r="CT15" s="20">
        <f t="shared" si="19"/>
        <v>1222.08</v>
      </c>
      <c r="CW15" s="20">
        <f t="shared" si="20"/>
        <v>104552.78</v>
      </c>
      <c r="CX15" s="20">
        <f t="shared" si="20"/>
        <v>7961.96</v>
      </c>
      <c r="CY15" s="20">
        <f t="shared" si="20"/>
        <v>79315.790000000008</v>
      </c>
      <c r="CZ15" s="20">
        <f t="shared" si="20"/>
        <v>702.61</v>
      </c>
      <c r="DA15" s="20">
        <f t="shared" si="20"/>
        <v>3047.59</v>
      </c>
      <c r="DB15" s="20">
        <f t="shared" si="20"/>
        <v>21629.949999999997</v>
      </c>
      <c r="DC15" s="20">
        <f t="shared" si="20"/>
        <v>27387.11</v>
      </c>
      <c r="DD15" s="106">
        <f t="shared" si="20"/>
        <v>31132.739999999998</v>
      </c>
      <c r="DE15" s="20">
        <f t="shared" si="20"/>
        <v>34424</v>
      </c>
      <c r="DF15" s="20">
        <f t="shared" si="20"/>
        <v>16169.170000000002</v>
      </c>
      <c r="DG15" s="106">
        <f t="shared" si="20"/>
        <v>3264.87</v>
      </c>
      <c r="DH15" s="143"/>
      <c r="DI15" s="20">
        <f t="shared" si="21"/>
        <v>491.91999999999996</v>
      </c>
      <c r="DJ15" s="20">
        <f t="shared" si="21"/>
        <v>458.24</v>
      </c>
      <c r="DK15" s="20">
        <f t="shared" si="21"/>
        <v>3914.21</v>
      </c>
      <c r="DL15" s="143"/>
      <c r="DM15" s="20">
        <f t="shared" si="22"/>
        <v>764.72</v>
      </c>
      <c r="DN15" s="20">
        <f t="shared" si="22"/>
        <v>763.83999999999992</v>
      </c>
      <c r="DO15" s="106">
        <f t="shared" si="22"/>
        <v>3940.71</v>
      </c>
      <c r="DP15" s="20">
        <f t="shared" si="22"/>
        <v>361.52</v>
      </c>
      <c r="DR15" s="31">
        <f t="shared" si="41"/>
        <v>6</v>
      </c>
      <c r="DS15" s="26">
        <f t="shared" si="42"/>
        <v>6.5</v>
      </c>
      <c r="DT15" s="101">
        <f t="shared" si="23"/>
        <v>340688.38999999996</v>
      </c>
      <c r="DU15" s="101">
        <f t="shared" si="24"/>
        <v>149425.43</v>
      </c>
      <c r="DV15" s="101">
        <f t="shared" si="25"/>
        <v>80071.37</v>
      </c>
      <c r="DW15" s="102">
        <f t="shared" si="43"/>
        <v>2326.11</v>
      </c>
      <c r="DX15" s="144"/>
      <c r="DY15" s="101">
        <f t="shared" si="44"/>
        <v>157.76</v>
      </c>
      <c r="DZ15" s="101">
        <f t="shared" si="44"/>
        <v>146.69999999999999</v>
      </c>
      <c r="EB15" s="84">
        <f>MODEL_DATA!X12</f>
        <v>6</v>
      </c>
      <c r="EC15" s="84">
        <f>MODEL_DATA!Y12</f>
        <v>99432.23</v>
      </c>
      <c r="ED15" s="84">
        <f>MODEL_DATA!Z12</f>
        <v>31531.279999999999</v>
      </c>
      <c r="EE15" s="84">
        <f>MODEL_DATA!AA12</f>
        <v>117894.15</v>
      </c>
      <c r="EF15" s="84">
        <f>MODEL_DATA!AB12</f>
        <v>5155.4799999999996</v>
      </c>
      <c r="EG15" s="84">
        <f>MODEL_DATA!AC12</f>
        <v>6603.88</v>
      </c>
      <c r="EH15" s="84">
        <f>MODEL_DATA!AD12</f>
        <v>31554.89</v>
      </c>
      <c r="EI15" s="84">
        <f>MODEL_DATA!AE12</f>
        <v>48516.480000000003</v>
      </c>
      <c r="EJ15" s="84">
        <f>MODEL_DATA!AF12</f>
        <v>33399.93</v>
      </c>
      <c r="EK15" s="84">
        <f>MODEL_DATA!AG12</f>
        <v>25770.51</v>
      </c>
      <c r="EL15" s="84">
        <f>MODEL_DATA!AH12</f>
        <v>9620.75</v>
      </c>
      <c r="EM15" s="84">
        <f>MODEL_DATA!AI12</f>
        <v>849.4</v>
      </c>
      <c r="EN15" s="84">
        <f>MODEL_DATA!AJ12</f>
        <v>849.01</v>
      </c>
      <c r="EO15" s="84">
        <f>MODEL_DATA!AK12</f>
        <v>52.25</v>
      </c>
      <c r="EP15" s="84">
        <f>MODEL_DATA!AL12</f>
        <v>46.76</v>
      </c>
      <c r="EQ15" s="84">
        <f>MODEL_DATA!AM12</f>
        <v>1476.71</v>
      </c>
      <c r="ER15" s="84">
        <f>MODEL_DATA!AN12</f>
        <v>1476.5</v>
      </c>
      <c r="ES15" s="84">
        <f>MODEL_DATA!AO12</f>
        <v>105.51</v>
      </c>
      <c r="ET15" s="84">
        <f>MODEL_DATA!AP12</f>
        <v>99.94</v>
      </c>
      <c r="EU15" s="84">
        <f>MODEL_DATA!AQ12</f>
        <v>3769.42</v>
      </c>
      <c r="EV15" s="84">
        <f>MODEL_DATA!AR12</f>
        <v>689.04</v>
      </c>
    </row>
    <row r="16" spans="1:152" x14ac:dyDescent="0.25">
      <c r="Y16" s="30">
        <f>VLOOKUP(Z16, Lookup!$B$3:$D$30, 3, FALSE)</f>
        <v>23</v>
      </c>
      <c r="Z16" s="141" t="s">
        <v>11</v>
      </c>
      <c r="AA16" s="33">
        <f t="shared" si="12"/>
        <v>9.8791121949531888</v>
      </c>
      <c r="AB16" s="21"/>
      <c r="AC16" s="145">
        <f t="shared" si="13"/>
        <v>9.8791121949531888</v>
      </c>
      <c r="AD16" s="1">
        <f t="shared" si="14"/>
        <v>0</v>
      </c>
      <c r="AE16" s="8"/>
      <c r="AF16" s="32">
        <f t="shared" si="15"/>
        <v>12</v>
      </c>
      <c r="AG16" s="61">
        <f t="shared" si="26"/>
        <v>6.2810414798862443E-2</v>
      </c>
      <c r="AH16" s="63">
        <f>INDEX(Obs_Dist!$D$11:$T$211,  MATCH($AF16, Obs_Dist!$B$11:$B$211, 0), MATCH(AH$4, Obs_Dist!$D$3:$T$3, 0) )</f>
        <v>5.89994E-2</v>
      </c>
      <c r="AI16" s="61">
        <f t="shared" si="27"/>
        <v>8.9623504646487648E-3</v>
      </c>
      <c r="AJ16" s="63">
        <f>INDEX(Obs_Dist!$D$11:$T$211,  MATCH($AF16, Obs_Dist!$B$11:$B$211, 0), MATCH(AJ$4, Obs_Dist!$D$3:$T$3, 0) )</f>
        <v>1.0015700000000001E-2</v>
      </c>
      <c r="AK16" s="61">
        <f t="shared" si="28"/>
        <v>2.147035896569453E-2</v>
      </c>
      <c r="AL16" s="63">
        <f>INDEX(Obs_Dist!$D$11:$T$211,  MATCH($AF16, Obs_Dist!$B$11:$B$211, 0), MATCH(AL$4, Obs_Dist!$D$3:$T$3, 0) )</f>
        <v>1.7878999999999999E-2</v>
      </c>
      <c r="AM16" s="61">
        <f t="shared" si="29"/>
        <v>1.9669722457055466E-3</v>
      </c>
      <c r="AN16" s="63">
        <f>INDEX(Obs_Dist!$D$11:$T$211,  MATCH($AF16, Obs_Dist!$B$11:$B$211, 0), MATCH(AN$4, Obs_Dist!$D$3:$T$3, 0) )</f>
        <v>1.2079E-3</v>
      </c>
      <c r="AO16" s="61">
        <f t="shared" si="30"/>
        <v>9.6103606561719433E-3</v>
      </c>
      <c r="AP16" s="63">
        <f>INDEX(Obs_Dist!$D$11:$T$211,  MATCH($AF16, Obs_Dist!$B$11:$B$211, 0), MATCH(AP$4, Obs_Dist!$D$3:$T$3, 0) )</f>
        <v>8.0332000000000008E-3</v>
      </c>
      <c r="AQ16" s="61">
        <f t="shared" si="31"/>
        <v>2.777413568660974E-2</v>
      </c>
      <c r="AR16" s="63">
        <f>INDEX(Obs_Dist!$D$11:$T$211,  MATCH($AF16, Obs_Dist!$B$11:$B$211, 0), MATCH(AR$4, Obs_Dist!$D$3:$T$3, 0) )</f>
        <v>2.8544199999999999E-2</v>
      </c>
      <c r="AS16" s="61">
        <f t="shared" si="32"/>
        <v>1.7507740257418296E-2</v>
      </c>
      <c r="AT16" s="63">
        <f>INDEX(Obs_Dist!$D$11:$T$211,  MATCH($AF16, Obs_Dist!$B$11:$B$211, 0), MATCH(AT$4, Obs_Dist!$D$3:$T$3, 0) )</f>
        <v>1.68161E-2</v>
      </c>
      <c r="AU16" s="61">
        <f t="shared" si="33"/>
        <v>3.4538935639190707E-2</v>
      </c>
      <c r="AV16" s="63">
        <f>INDEX(Obs_Dist!$D$11:$T$211,  MATCH($AF16, Obs_Dist!$B$11:$B$211, 0), MATCH(AV$4, Obs_Dist!$D$3:$T$3, 0) )</f>
        <v>0</v>
      </c>
      <c r="AW16" s="61">
        <f t="shared" si="34"/>
        <v>5.9138232061315618E-2</v>
      </c>
      <c r="AX16" s="63">
        <f>INDEX(Obs_Dist!$D$11:$T$211,  MATCH($AF16, Obs_Dist!$B$11:$B$211, 0), MATCH(AX$4, Obs_Dist!$D$3:$T$3, 0) )</f>
        <v>4.2829699999999998E-2</v>
      </c>
      <c r="AY16" s="61">
        <f t="shared" si="35"/>
        <v>5.7198398886169372E-2</v>
      </c>
      <c r="AZ16" s="63">
        <f>INDEX(Obs_Dist!$D$11:$T$211,  MATCH($AF16, Obs_Dist!$B$11:$B$211, 0), MATCH(AZ$4, Obs_Dist!$D$3:$T$3, 0) )</f>
        <v>3.0250800000000001E-2</v>
      </c>
      <c r="BA16" s="61">
        <f t="shared" si="36"/>
        <v>4.2065954828255855E-2</v>
      </c>
      <c r="BB16" s="63">
        <f>INDEX(Obs_Dist!$D$11:$T$211,  MATCH($AF16, Obs_Dist!$B$11:$B$211, 0), MATCH(BB$4, Obs_Dist!$D$3:$T$3, 0) )</f>
        <v>4.8958099999999997E-2</v>
      </c>
      <c r="BC16" s="61">
        <f t="shared" si="37"/>
        <v>4.1132631432933969E-2</v>
      </c>
      <c r="BD16" s="63">
        <f>INDEX(Obs_Dist!$D$11:$T$211,  MATCH($AF16, Obs_Dist!$B$11:$B$211, 0), MATCH(BD$4, Obs_Dist!$D$3:$T$3, 0) )</f>
        <v>6.0808399999999999E-2</v>
      </c>
      <c r="BF16" s="31">
        <f t="shared" si="38"/>
        <v>14</v>
      </c>
      <c r="BG16" s="31">
        <f t="shared" si="39"/>
        <v>15</v>
      </c>
      <c r="BH16" s="57">
        <f t="shared" si="16"/>
        <v>1.9991205758950022E-2</v>
      </c>
      <c r="BI16" s="57">
        <f t="shared" si="16"/>
        <v>1.2731364060617683E-2</v>
      </c>
      <c r="BJ16" s="57">
        <f t="shared" si="16"/>
        <v>1.6041971397358849E-2</v>
      </c>
      <c r="BK16" s="58">
        <f t="shared" si="16"/>
        <v>4.9348796015507443E-2</v>
      </c>
      <c r="BL16" s="57">
        <f t="shared" si="16"/>
        <v>0</v>
      </c>
      <c r="BM16" s="57">
        <f t="shared" si="16"/>
        <v>6.3960623896668081E-2</v>
      </c>
      <c r="BN16" s="57">
        <f t="shared" si="16"/>
        <v>6.2681229637376157E-2</v>
      </c>
      <c r="BQ16" s="57">
        <f t="shared" si="17"/>
        <v>5.1964783392163982E-2</v>
      </c>
      <c r="BR16" s="57">
        <f t="shared" si="17"/>
        <v>5.6417165222897771E-3</v>
      </c>
      <c r="BS16" s="57">
        <f t="shared" si="17"/>
        <v>1.4436277620337419E-2</v>
      </c>
      <c r="BT16" s="57">
        <f t="shared" si="17"/>
        <v>6.7406893912836643E-4</v>
      </c>
      <c r="BU16" s="57">
        <f t="shared" si="17"/>
        <v>8.007472366890183E-3</v>
      </c>
      <c r="BV16" s="57">
        <f t="shared" si="17"/>
        <v>2.0906794626073685E-2</v>
      </c>
      <c r="BW16" s="57">
        <f t="shared" si="17"/>
        <v>1.3620017257332053E-2</v>
      </c>
      <c r="BX16" s="58">
        <f t="shared" si="17"/>
        <v>2.7380087081712256E-2</v>
      </c>
      <c r="BY16" s="57">
        <f t="shared" si="17"/>
        <v>5.0894612643463351E-2</v>
      </c>
      <c r="BZ16" s="57">
        <f t="shared" si="17"/>
        <v>5.1817865147835006E-2</v>
      </c>
      <c r="CA16" s="58">
        <f t="shared" si="17"/>
        <v>4.0782408953537769E-2</v>
      </c>
      <c r="CB16" s="57">
        <f t="shared" si="17"/>
        <v>0</v>
      </c>
      <c r="CC16" s="57">
        <f t="shared" si="17"/>
        <v>5.754014855010512E-2</v>
      </c>
      <c r="CD16" s="57">
        <f t="shared" si="17"/>
        <v>5.5385423839379555E-2</v>
      </c>
      <c r="CE16" s="57">
        <f t="shared" si="17"/>
        <v>5.6335546081523143E-2</v>
      </c>
      <c r="CF16" s="57">
        <f t="shared" si="17"/>
        <v>0</v>
      </c>
      <c r="CG16" s="57">
        <f t="shared" si="17"/>
        <v>6.8703042280770288E-2</v>
      </c>
      <c r="CH16" s="57">
        <f t="shared" si="17"/>
        <v>6.76181892867872E-2</v>
      </c>
      <c r="CI16" s="58">
        <f t="shared" si="17"/>
        <v>5.2680617806978462E-2</v>
      </c>
      <c r="CJ16" s="57">
        <f t="shared" si="17"/>
        <v>1.4437205361679572E-2</v>
      </c>
      <c r="CL16" s="30">
        <f>Obs_Dist!B18</f>
        <v>14</v>
      </c>
      <c r="CM16" s="26">
        <f t="shared" si="40"/>
        <v>15</v>
      </c>
      <c r="CN16" s="20">
        <f t="shared" si="18"/>
        <v>185209.33000000002</v>
      </c>
      <c r="CO16" s="20">
        <f t="shared" si="18"/>
        <v>58342.47</v>
      </c>
      <c r="CP16" s="20">
        <f t="shared" si="18"/>
        <v>37587.399999999994</v>
      </c>
      <c r="CQ16" s="106">
        <f t="shared" si="18"/>
        <v>8526.18</v>
      </c>
      <c r="CR16" s="143"/>
      <c r="CS16" s="20">
        <f t="shared" si="19"/>
        <v>1602.52</v>
      </c>
      <c r="CT16" s="20">
        <f t="shared" si="19"/>
        <v>1714.2</v>
      </c>
      <c r="CW16" s="20">
        <f t="shared" si="20"/>
        <v>86499.39</v>
      </c>
      <c r="CX16" s="20">
        <f t="shared" si="20"/>
        <v>5011.9799999999996</v>
      </c>
      <c r="CY16" s="20">
        <f t="shared" si="20"/>
        <v>53330.490000000005</v>
      </c>
      <c r="CZ16" s="20">
        <f t="shared" si="20"/>
        <v>240.78</v>
      </c>
      <c r="DA16" s="20">
        <f t="shared" si="20"/>
        <v>2539.29</v>
      </c>
      <c r="DB16" s="20">
        <f t="shared" si="20"/>
        <v>16281.8</v>
      </c>
      <c r="DC16" s="20">
        <f t="shared" si="20"/>
        <v>21305.599999999999</v>
      </c>
      <c r="DD16" s="106">
        <f t="shared" si="20"/>
        <v>24679.89</v>
      </c>
      <c r="DE16" s="20">
        <f t="shared" si="20"/>
        <v>29625.440000000002</v>
      </c>
      <c r="DF16" s="20">
        <f t="shared" si="20"/>
        <v>14648.169999999998</v>
      </c>
      <c r="DG16" s="106">
        <f t="shared" si="20"/>
        <v>3165.25</v>
      </c>
      <c r="DH16" s="143"/>
      <c r="DI16" s="20">
        <f t="shared" si="21"/>
        <v>612.47</v>
      </c>
      <c r="DJ16" s="20">
        <f t="shared" si="21"/>
        <v>611.30000000000007</v>
      </c>
      <c r="DK16" s="20">
        <f t="shared" si="21"/>
        <v>5360.93</v>
      </c>
      <c r="DL16" s="143"/>
      <c r="DM16" s="20">
        <f t="shared" si="22"/>
        <v>990.05000000000007</v>
      </c>
      <c r="DN16" s="20">
        <f t="shared" si="22"/>
        <v>1102.9000000000001</v>
      </c>
      <c r="DO16" s="106">
        <f t="shared" si="22"/>
        <v>3260.67</v>
      </c>
      <c r="DP16" s="20">
        <f t="shared" si="22"/>
        <v>249.46999999999997</v>
      </c>
      <c r="DR16" s="31">
        <f t="shared" si="41"/>
        <v>7</v>
      </c>
      <c r="DS16" s="26">
        <f t="shared" si="42"/>
        <v>7.5</v>
      </c>
      <c r="DT16" s="101">
        <f t="shared" si="23"/>
        <v>282948.37</v>
      </c>
      <c r="DU16" s="101">
        <f t="shared" si="24"/>
        <v>118841.65</v>
      </c>
      <c r="DV16" s="101">
        <f t="shared" si="25"/>
        <v>66158.81</v>
      </c>
      <c r="DW16" s="102">
        <f t="shared" si="43"/>
        <v>5015.5</v>
      </c>
      <c r="DX16" s="144"/>
      <c r="DY16" s="101">
        <f t="shared" si="44"/>
        <v>441.43</v>
      </c>
      <c r="DZ16" s="101">
        <f t="shared" si="44"/>
        <v>439.49</v>
      </c>
      <c r="EB16" s="84">
        <f>MODEL_DATA!X13</f>
        <v>7</v>
      </c>
      <c r="EC16" s="84">
        <f>MODEL_DATA!Y13</f>
        <v>90163.42</v>
      </c>
      <c r="ED16" s="84">
        <f>MODEL_DATA!Z13</f>
        <v>22932.1</v>
      </c>
      <c r="EE16" s="84">
        <f>MODEL_DATA!AA13</f>
        <v>95909.55</v>
      </c>
      <c r="EF16" s="84">
        <f>MODEL_DATA!AB13</f>
        <v>4048.91</v>
      </c>
      <c r="EG16" s="84">
        <f>MODEL_DATA!AC13</f>
        <v>3735.58</v>
      </c>
      <c r="EH16" s="84">
        <f>MODEL_DATA!AD13</f>
        <v>27357.26</v>
      </c>
      <c r="EI16" s="84">
        <f>MODEL_DATA!AE13</f>
        <v>38801.550000000003</v>
      </c>
      <c r="EJ16" s="84">
        <f>MODEL_DATA!AF13</f>
        <v>29437.759999999998</v>
      </c>
      <c r="EK16" s="84">
        <f>MODEL_DATA!AG13</f>
        <v>23929.27</v>
      </c>
      <c r="EL16" s="84">
        <f>MODEL_DATA!AH13</f>
        <v>9570.81</v>
      </c>
      <c r="EM16" s="84">
        <f>MODEL_DATA!AI13</f>
        <v>1963.78</v>
      </c>
      <c r="EN16" s="84">
        <f>MODEL_DATA!AJ13</f>
        <v>1960.62</v>
      </c>
      <c r="EO16" s="84">
        <f>MODEL_DATA!AK13</f>
        <v>124.61</v>
      </c>
      <c r="EP16" s="84">
        <f>MODEL_DATA!AL13</f>
        <v>130.41999999999999</v>
      </c>
      <c r="EQ16" s="84">
        <f>MODEL_DATA!AM13</f>
        <v>3051.72</v>
      </c>
      <c r="ER16" s="84">
        <f>MODEL_DATA!AN13</f>
        <v>3047.91</v>
      </c>
      <c r="ES16" s="84">
        <f>MODEL_DATA!AO13</f>
        <v>316.82</v>
      </c>
      <c r="ET16" s="84">
        <f>MODEL_DATA!AP13</f>
        <v>309.07</v>
      </c>
      <c r="EU16" s="84">
        <f>MODEL_DATA!AQ13</f>
        <v>3415.67</v>
      </c>
      <c r="EV16" s="84">
        <f>MODEL_DATA!AR13</f>
        <v>586.63</v>
      </c>
    </row>
    <row r="17" spans="25:152" x14ac:dyDescent="0.25">
      <c r="Y17" s="137">
        <f>VLOOKUP(Z17, Lookup!$B$3:$D$30, 3, FALSE)</f>
        <v>30</v>
      </c>
      <c r="Z17" s="142" t="s">
        <v>5</v>
      </c>
      <c r="AA17" s="138">
        <f t="shared" si="12"/>
        <v>34.174157281655425</v>
      </c>
      <c r="AB17" s="139">
        <f>IFERROR(HLOOKUP($Y17, Obs_Dist!$D$3:$T$4, 2, FALSE), 0)</f>
        <v>29.463921999999997</v>
      </c>
      <c r="AC17" s="146">
        <f t="shared" si="13"/>
        <v>4.7102352816554287</v>
      </c>
      <c r="AD17" s="140">
        <f t="shared" si="14"/>
        <v>0.15986450417753037</v>
      </c>
      <c r="AE17" s="8"/>
      <c r="AF17" s="32">
        <f t="shared" si="15"/>
        <v>14</v>
      </c>
      <c r="AG17" s="61">
        <f t="shared" si="26"/>
        <v>5.1964783392163982E-2</v>
      </c>
      <c r="AH17" s="63">
        <f>INDEX(Obs_Dist!$D$11:$T$211,  MATCH($AF17, Obs_Dist!$B$11:$B$211, 0), MATCH(AH$4, Obs_Dist!$D$3:$T$3, 0) )</f>
        <v>4.6467300000000003E-2</v>
      </c>
      <c r="AI17" s="61">
        <f t="shared" si="27"/>
        <v>5.6417165222897771E-3</v>
      </c>
      <c r="AJ17" s="63">
        <f>INDEX(Obs_Dist!$D$11:$T$211,  MATCH($AF17, Obs_Dist!$B$11:$B$211, 0), MATCH(AJ$4, Obs_Dist!$D$3:$T$3, 0) )</f>
        <v>6.1105999999999999E-3</v>
      </c>
      <c r="AK17" s="61">
        <f t="shared" si="28"/>
        <v>1.4436277620337419E-2</v>
      </c>
      <c r="AL17" s="63">
        <f>INDEX(Obs_Dist!$D$11:$T$211,  MATCH($AF17, Obs_Dist!$B$11:$B$211, 0), MATCH(AL$4, Obs_Dist!$D$3:$T$3, 0) )</f>
        <v>1.3036300000000001E-2</v>
      </c>
      <c r="AM17" s="61">
        <f t="shared" si="29"/>
        <v>6.7406893912836643E-4</v>
      </c>
      <c r="AN17" s="63">
        <f>INDEX(Obs_Dist!$D$11:$T$211,  MATCH($AF17, Obs_Dist!$B$11:$B$211, 0), MATCH(AN$4, Obs_Dist!$D$3:$T$3, 0) )</f>
        <v>8.3210000000000001E-4</v>
      </c>
      <c r="AO17" s="61">
        <f t="shared" si="30"/>
        <v>8.007472366890183E-3</v>
      </c>
      <c r="AP17" s="63">
        <f>INDEX(Obs_Dist!$D$11:$T$211,  MATCH($AF17, Obs_Dist!$B$11:$B$211, 0), MATCH(AP$4, Obs_Dist!$D$3:$T$3, 0) )</f>
        <v>6.0248999999999997E-3</v>
      </c>
      <c r="AQ17" s="61">
        <f t="shared" si="31"/>
        <v>2.0906794626073685E-2</v>
      </c>
      <c r="AR17" s="63">
        <f>INDEX(Obs_Dist!$D$11:$T$211,  MATCH($AF17, Obs_Dist!$B$11:$B$211, 0), MATCH(AR$4, Obs_Dist!$D$3:$T$3, 0) )</f>
        <v>2.0544900000000001E-2</v>
      </c>
      <c r="AS17" s="61">
        <f t="shared" si="32"/>
        <v>1.3620017257332053E-2</v>
      </c>
      <c r="AT17" s="63">
        <f>INDEX(Obs_Dist!$D$11:$T$211,  MATCH($AF17, Obs_Dist!$B$11:$B$211, 0), MATCH(AT$4, Obs_Dist!$D$3:$T$3, 0) )</f>
        <v>1.16224E-2</v>
      </c>
      <c r="AU17" s="61">
        <f t="shared" si="33"/>
        <v>2.7380087081712256E-2</v>
      </c>
      <c r="AV17" s="63">
        <f>INDEX(Obs_Dist!$D$11:$T$211,  MATCH($AF17, Obs_Dist!$B$11:$B$211, 0), MATCH(AV$4, Obs_Dist!$D$3:$T$3, 0) )</f>
        <v>0</v>
      </c>
      <c r="AW17" s="61">
        <f t="shared" si="34"/>
        <v>5.0894612643463351E-2</v>
      </c>
      <c r="AX17" s="63">
        <f>INDEX(Obs_Dist!$D$11:$T$211,  MATCH($AF17, Obs_Dist!$B$11:$B$211, 0), MATCH(AX$4, Obs_Dist!$D$3:$T$3, 0) )</f>
        <v>3.6315500000000001E-2</v>
      </c>
      <c r="AY17" s="61">
        <f t="shared" si="35"/>
        <v>5.1817865147835006E-2</v>
      </c>
      <c r="AZ17" s="63">
        <f>INDEX(Obs_Dist!$D$11:$T$211,  MATCH($AF17, Obs_Dist!$B$11:$B$211, 0), MATCH(AZ$4, Obs_Dist!$D$3:$T$3, 0) )</f>
        <v>2.5097899999999999E-2</v>
      </c>
      <c r="BA17" s="61">
        <f t="shared" si="36"/>
        <v>4.0782408953537769E-2</v>
      </c>
      <c r="BB17" s="63">
        <f>INDEX(Obs_Dist!$D$11:$T$211,  MATCH($AF17, Obs_Dist!$B$11:$B$211, 0), MATCH(BB$4, Obs_Dist!$D$3:$T$3, 0) )</f>
        <v>4.9882000000000003E-2</v>
      </c>
      <c r="BC17" s="61">
        <f t="shared" si="37"/>
        <v>5.6335546081523143E-2</v>
      </c>
      <c r="BD17" s="63">
        <f>INDEX(Obs_Dist!$D$11:$T$211,  MATCH($AF17, Obs_Dist!$B$11:$B$211, 0), MATCH(BD$4, Obs_Dist!$D$3:$T$3, 0) )</f>
        <v>6.5702300000000005E-2</v>
      </c>
      <c r="BF17" s="31">
        <f t="shared" si="38"/>
        <v>16</v>
      </c>
      <c r="BG17" s="31">
        <f t="shared" si="39"/>
        <v>17</v>
      </c>
      <c r="BH17" s="57">
        <f t="shared" si="16"/>
        <v>1.4407002040726213E-2</v>
      </c>
      <c r="BI17" s="57">
        <f t="shared" si="16"/>
        <v>8.2659082411839519E-3</v>
      </c>
      <c r="BJ17" s="57">
        <f t="shared" si="16"/>
        <v>1.1627763952066675E-2</v>
      </c>
      <c r="BK17" s="58">
        <f t="shared" si="16"/>
        <v>5.4411194936825495E-2</v>
      </c>
      <c r="BL17" s="57">
        <f t="shared" si="16"/>
        <v>0</v>
      </c>
      <c r="BM17" s="57">
        <f t="shared" si="16"/>
        <v>5.8698955369412421E-2</v>
      </c>
      <c r="BN17" s="57">
        <f t="shared" si="16"/>
        <v>6.2945235283147855E-2</v>
      </c>
      <c r="BQ17" s="57">
        <f t="shared" si="17"/>
        <v>3.9660991858034227E-2</v>
      </c>
      <c r="BR17" s="57">
        <f t="shared" si="17"/>
        <v>3.8192051820791352E-3</v>
      </c>
      <c r="BS17" s="57">
        <f t="shared" si="17"/>
        <v>9.3352483318625747E-3</v>
      </c>
      <c r="BT17" s="57">
        <f t="shared" si="17"/>
        <v>2.9495765190864977E-4</v>
      </c>
      <c r="BU17" s="57">
        <f t="shared" si="17"/>
        <v>7.0205434904461288E-3</v>
      </c>
      <c r="BV17" s="57">
        <f t="shared" si="17"/>
        <v>1.5801388198938927E-2</v>
      </c>
      <c r="BW17" s="57">
        <f t="shared" si="17"/>
        <v>9.5499234944805434E-3</v>
      </c>
      <c r="BX17" s="58">
        <f t="shared" si="17"/>
        <v>1.9599991785937271E-2</v>
      </c>
      <c r="BY17" s="57">
        <f t="shared" si="17"/>
        <v>3.7781898495642882E-2</v>
      </c>
      <c r="BZ17" s="57">
        <f t="shared" si="17"/>
        <v>4.2877653773160294E-2</v>
      </c>
      <c r="CA17" s="58">
        <f t="shared" si="17"/>
        <v>4.533073789586093E-2</v>
      </c>
      <c r="CB17" s="57">
        <f t="shared" si="17"/>
        <v>0</v>
      </c>
      <c r="CC17" s="57">
        <f t="shared" si="17"/>
        <v>5.3446847209095635E-2</v>
      </c>
      <c r="CD17" s="57">
        <f t="shared" si="17"/>
        <v>5.415503932156706E-2</v>
      </c>
      <c r="CE17" s="57">
        <f t="shared" si="17"/>
        <v>6.1817220764454221E-2</v>
      </c>
      <c r="CF17" s="57">
        <f t="shared" si="17"/>
        <v>0</v>
      </c>
      <c r="CG17" s="57">
        <f t="shared" si="17"/>
        <v>6.2578371292738591E-2</v>
      </c>
      <c r="CH17" s="57">
        <f t="shared" si="17"/>
        <v>6.8893425787979648E-2</v>
      </c>
      <c r="CI17" s="58">
        <f t="shared" si="17"/>
        <v>3.9276640171283454E-2</v>
      </c>
      <c r="CJ17" s="57">
        <f t="shared" si="17"/>
        <v>1.0118833356674843E-2</v>
      </c>
      <c r="CL17" s="30">
        <f>Obs_Dist!B19</f>
        <v>16</v>
      </c>
      <c r="CM17" s="26">
        <f t="shared" si="40"/>
        <v>17</v>
      </c>
      <c r="CN17" s="20">
        <f t="shared" si="18"/>
        <v>133474.25</v>
      </c>
      <c r="CO17" s="20">
        <f t="shared" si="18"/>
        <v>37879.17</v>
      </c>
      <c r="CP17" s="20">
        <f t="shared" si="18"/>
        <v>27244.62</v>
      </c>
      <c r="CQ17" s="106">
        <f t="shared" si="18"/>
        <v>9400.83</v>
      </c>
      <c r="CR17" s="143"/>
      <c r="CS17" s="20">
        <f t="shared" si="19"/>
        <v>1470.69</v>
      </c>
      <c r="CT17" s="20">
        <f t="shared" si="19"/>
        <v>1721.4199999999998</v>
      </c>
      <c r="CW17" s="20">
        <f t="shared" si="20"/>
        <v>66018.78</v>
      </c>
      <c r="CX17" s="20">
        <f t="shared" si="20"/>
        <v>3392.8999999999996</v>
      </c>
      <c r="CY17" s="20">
        <f t="shared" si="20"/>
        <v>34486.270000000004</v>
      </c>
      <c r="CZ17" s="20">
        <f t="shared" si="20"/>
        <v>105.36</v>
      </c>
      <c r="DA17" s="20">
        <f t="shared" si="20"/>
        <v>2226.3199999999997</v>
      </c>
      <c r="DB17" s="20">
        <f t="shared" si="20"/>
        <v>12305.81</v>
      </c>
      <c r="DC17" s="20">
        <f t="shared" si="20"/>
        <v>14938.810000000001</v>
      </c>
      <c r="DD17" s="106">
        <f t="shared" si="20"/>
        <v>17667.060000000001</v>
      </c>
      <c r="DE17" s="20">
        <f t="shared" si="20"/>
        <v>21992.61</v>
      </c>
      <c r="DF17" s="20">
        <f t="shared" si="20"/>
        <v>12120.9</v>
      </c>
      <c r="DG17" s="106">
        <f t="shared" si="20"/>
        <v>3518.26</v>
      </c>
      <c r="DH17" s="143"/>
      <c r="DI17" s="20">
        <f t="shared" si="21"/>
        <v>568.9</v>
      </c>
      <c r="DJ17" s="20">
        <f t="shared" si="21"/>
        <v>597.72</v>
      </c>
      <c r="DK17" s="20">
        <f t="shared" si="21"/>
        <v>5882.57</v>
      </c>
      <c r="DL17" s="143"/>
      <c r="DM17" s="20">
        <f t="shared" si="22"/>
        <v>901.79</v>
      </c>
      <c r="DN17" s="20">
        <f t="shared" si="22"/>
        <v>1123.6999999999998</v>
      </c>
      <c r="DO17" s="106">
        <f t="shared" si="22"/>
        <v>2431.0299999999997</v>
      </c>
      <c r="DP17" s="20">
        <f t="shared" si="22"/>
        <v>174.85</v>
      </c>
      <c r="DR17" s="31">
        <f t="shared" si="41"/>
        <v>8</v>
      </c>
      <c r="DS17" s="26">
        <f t="shared" si="42"/>
        <v>8.5</v>
      </c>
      <c r="DT17" s="101">
        <f t="shared" si="23"/>
        <v>240062.79000000004</v>
      </c>
      <c r="DU17" s="101">
        <f t="shared" si="24"/>
        <v>96465.66</v>
      </c>
      <c r="DV17" s="101">
        <f t="shared" si="25"/>
        <v>55108.92</v>
      </c>
      <c r="DW17" s="102">
        <f t="shared" si="43"/>
        <v>5173.5599999999995</v>
      </c>
      <c r="DX17" s="144"/>
      <c r="DY17" s="101">
        <f t="shared" si="44"/>
        <v>520.59999999999991</v>
      </c>
      <c r="DZ17" s="101">
        <f t="shared" si="44"/>
        <v>500.32</v>
      </c>
      <c r="EB17" s="84">
        <f>MODEL_DATA!X14</f>
        <v>8</v>
      </c>
      <c r="EC17" s="84">
        <f>MODEL_DATA!Y14</f>
        <v>82575.16</v>
      </c>
      <c r="ED17" s="84">
        <f>MODEL_DATA!Z14</f>
        <v>16713.54</v>
      </c>
      <c r="EE17" s="84">
        <f>MODEL_DATA!AA14</f>
        <v>79752.12</v>
      </c>
      <c r="EF17" s="84">
        <f>MODEL_DATA!AB14</f>
        <v>3188.57</v>
      </c>
      <c r="EG17" s="84">
        <f>MODEL_DATA!AC14</f>
        <v>2724.48</v>
      </c>
      <c r="EH17" s="84">
        <f>MODEL_DATA!AD14</f>
        <v>23587.7</v>
      </c>
      <c r="EI17" s="84">
        <f>MODEL_DATA!AE14</f>
        <v>31521.22</v>
      </c>
      <c r="EJ17" s="84">
        <f>MODEL_DATA!AF14</f>
        <v>26073.88</v>
      </c>
      <c r="EK17" s="84">
        <f>MODEL_DATA!AG14</f>
        <v>22219.02</v>
      </c>
      <c r="EL17" s="84">
        <f>MODEL_DATA!AH14</f>
        <v>9480.7999999999993</v>
      </c>
      <c r="EM17" s="84">
        <f>MODEL_DATA!AI14</f>
        <v>2105.4699999999998</v>
      </c>
      <c r="EN17" s="84">
        <f>MODEL_DATA!AJ14</f>
        <v>2059.1799999999998</v>
      </c>
      <c r="EO17" s="84">
        <f>MODEL_DATA!AK14</f>
        <v>143.44999999999999</v>
      </c>
      <c r="EP17" s="84">
        <f>MODEL_DATA!AL14</f>
        <v>145.69</v>
      </c>
      <c r="EQ17" s="84">
        <f>MODEL_DATA!AM14</f>
        <v>3068.09</v>
      </c>
      <c r="ER17" s="84">
        <f>MODEL_DATA!AN14</f>
        <v>3004.29</v>
      </c>
      <c r="ES17" s="84">
        <f>MODEL_DATA!AO14</f>
        <v>377.15</v>
      </c>
      <c r="ET17" s="84">
        <f>MODEL_DATA!AP14</f>
        <v>354.63</v>
      </c>
      <c r="EU17" s="84">
        <f>MODEL_DATA!AQ14</f>
        <v>3145.3</v>
      </c>
      <c r="EV17" s="84">
        <f>MODEL_DATA!AR14</f>
        <v>490.41</v>
      </c>
    </row>
    <row r="18" spans="25:152" x14ac:dyDescent="0.25">
      <c r="Y18" s="30">
        <f>VLOOKUP(Z18, Lookup!$B$3:$D$30, 3, FALSE)</f>
        <v>40</v>
      </c>
      <c r="Z18" s="141" t="s">
        <v>6</v>
      </c>
      <c r="AA18" s="33">
        <f t="shared" si="12"/>
        <v>29.588196808136136</v>
      </c>
      <c r="AB18" s="21">
        <f>IFERROR(HLOOKUP($Y18, Obs_Dist!$D$3:$T$4, 2, FALSE), 0)</f>
        <v>28.700835000000001</v>
      </c>
      <c r="AC18" s="145">
        <f t="shared" si="13"/>
        <v>0.8873618081361343</v>
      </c>
      <c r="AD18" s="1">
        <f t="shared" si="14"/>
        <v>3.0917630380305459E-2</v>
      </c>
      <c r="AE18" s="8"/>
      <c r="AF18" s="32">
        <f t="shared" si="15"/>
        <v>16</v>
      </c>
      <c r="AG18" s="61">
        <f t="shared" si="26"/>
        <v>3.9660991858034227E-2</v>
      </c>
      <c r="AH18" s="63">
        <f>INDEX(Obs_Dist!$D$11:$T$211,  MATCH($AF18, Obs_Dist!$B$11:$B$211, 0), MATCH(AH$4, Obs_Dist!$D$3:$T$3, 0) )</f>
        <v>3.7039999999999997E-2</v>
      </c>
      <c r="AI18" s="61">
        <f t="shared" si="27"/>
        <v>3.8192051820791352E-3</v>
      </c>
      <c r="AJ18" s="63">
        <f>INDEX(Obs_Dist!$D$11:$T$211,  MATCH($AF18, Obs_Dist!$B$11:$B$211, 0), MATCH(AJ$4, Obs_Dist!$D$3:$T$3, 0) )</f>
        <v>4.0398999999999999E-3</v>
      </c>
      <c r="AK18" s="61">
        <f t="shared" si="28"/>
        <v>9.3352483318625747E-3</v>
      </c>
      <c r="AL18" s="63">
        <f>INDEX(Obs_Dist!$D$11:$T$211,  MATCH($AF18, Obs_Dist!$B$11:$B$211, 0), MATCH(AL$4, Obs_Dist!$D$3:$T$3, 0) )</f>
        <v>9.4477999999999993E-3</v>
      </c>
      <c r="AM18" s="61">
        <f t="shared" si="29"/>
        <v>2.9495765190864977E-4</v>
      </c>
      <c r="AN18" s="63">
        <f>INDEX(Obs_Dist!$D$11:$T$211,  MATCH($AF18, Obs_Dist!$B$11:$B$211, 0), MATCH(AN$4, Obs_Dist!$D$3:$T$3, 0) )</f>
        <v>5.532E-4</v>
      </c>
      <c r="AO18" s="61">
        <f t="shared" si="30"/>
        <v>7.0205434904461288E-3</v>
      </c>
      <c r="AP18" s="63">
        <f>INDEX(Obs_Dist!$D$11:$T$211,  MATCH($AF18, Obs_Dist!$B$11:$B$211, 0), MATCH(AP$4, Obs_Dist!$D$3:$T$3, 0) )</f>
        <v>4.0166000000000004E-3</v>
      </c>
      <c r="AQ18" s="61">
        <f t="shared" si="31"/>
        <v>1.5801388198938927E-2</v>
      </c>
      <c r="AR18" s="63">
        <f>INDEX(Obs_Dist!$D$11:$T$211,  MATCH($AF18, Obs_Dist!$B$11:$B$211, 0), MATCH(AR$4, Obs_Dist!$D$3:$T$3, 0) )</f>
        <v>1.5848600000000001E-2</v>
      </c>
      <c r="AS18" s="61">
        <f t="shared" si="32"/>
        <v>9.5499234944805434E-3</v>
      </c>
      <c r="AT18" s="63">
        <f>INDEX(Obs_Dist!$D$11:$T$211,  MATCH($AF18, Obs_Dist!$B$11:$B$211, 0), MATCH(AT$4, Obs_Dist!$D$3:$T$3, 0) )</f>
        <v>8.1928999999999995E-3</v>
      </c>
      <c r="AU18" s="61">
        <f t="shared" si="33"/>
        <v>1.9599991785937271E-2</v>
      </c>
      <c r="AV18" s="63">
        <f>INDEX(Obs_Dist!$D$11:$T$211,  MATCH($AF18, Obs_Dist!$B$11:$B$211, 0), MATCH(AV$4, Obs_Dist!$D$3:$T$3, 0) )</f>
        <v>0</v>
      </c>
      <c r="AW18" s="61">
        <f t="shared" si="34"/>
        <v>3.7781898495642882E-2</v>
      </c>
      <c r="AX18" s="63">
        <f>INDEX(Obs_Dist!$D$11:$T$211,  MATCH($AF18, Obs_Dist!$B$11:$B$211, 0), MATCH(AX$4, Obs_Dist!$D$3:$T$3, 0) )</f>
        <v>3.2317699999999998E-2</v>
      </c>
      <c r="AY18" s="61">
        <f t="shared" si="35"/>
        <v>4.2877653773160294E-2</v>
      </c>
      <c r="AZ18" s="63">
        <f>INDEX(Obs_Dist!$D$11:$T$211,  MATCH($AF18, Obs_Dist!$B$11:$B$211, 0), MATCH(AZ$4, Obs_Dist!$D$3:$T$3, 0) )</f>
        <v>2.1544799999999999E-2</v>
      </c>
      <c r="BA18" s="61">
        <f t="shared" si="36"/>
        <v>4.533073789586093E-2</v>
      </c>
      <c r="BB18" s="63">
        <f>INDEX(Obs_Dist!$D$11:$T$211,  MATCH($AF18, Obs_Dist!$B$11:$B$211, 0), MATCH(BB$4, Obs_Dist!$D$3:$T$3, 0) )</f>
        <v>5.01343E-2</v>
      </c>
      <c r="BC18" s="61">
        <f t="shared" si="37"/>
        <v>6.1817220764454221E-2</v>
      </c>
      <c r="BD18" s="63">
        <f>INDEX(Obs_Dist!$D$11:$T$211,  MATCH($AF18, Obs_Dist!$B$11:$B$211, 0), MATCH(BD$4, Obs_Dist!$D$3:$T$3, 0) )</f>
        <v>6.8606600000000004E-2</v>
      </c>
      <c r="BF18" s="31">
        <f t="shared" si="38"/>
        <v>18</v>
      </c>
      <c r="BG18" s="31">
        <f t="shared" si="39"/>
        <v>19</v>
      </c>
      <c r="BH18" s="57">
        <f t="shared" si="16"/>
        <v>1.0677210907853122E-2</v>
      </c>
      <c r="BI18" s="57">
        <f t="shared" si="16"/>
        <v>5.7610605823849711E-3</v>
      </c>
      <c r="BJ18" s="57">
        <f t="shared" si="16"/>
        <v>8.704368029491481E-3</v>
      </c>
      <c r="BK18" s="58">
        <f t="shared" si="16"/>
        <v>6.2913061712706234E-2</v>
      </c>
      <c r="BL18" s="57">
        <f t="shared" si="16"/>
        <v>0</v>
      </c>
      <c r="BM18" s="57">
        <f t="shared" si="16"/>
        <v>5.6562437761402129E-2</v>
      </c>
      <c r="BN18" s="57">
        <f t="shared" si="16"/>
        <v>6.6027373216956314E-2</v>
      </c>
      <c r="BQ18" s="57">
        <f t="shared" si="17"/>
        <v>3.0372650860582225E-2</v>
      </c>
      <c r="BR18" s="57">
        <f t="shared" si="17"/>
        <v>2.9191384357587381E-3</v>
      </c>
      <c r="BS18" s="57">
        <f t="shared" si="17"/>
        <v>6.4444840639130297E-3</v>
      </c>
      <c r="BT18" s="57">
        <f t="shared" si="17"/>
        <v>1.4215973390206184E-4</v>
      </c>
      <c r="BU18" s="57">
        <f t="shared" si="17"/>
        <v>4.779432575022848E-3</v>
      </c>
      <c r="BV18" s="57">
        <f t="shared" si="17"/>
        <v>1.2551935217776629E-2</v>
      </c>
      <c r="BW18" s="57">
        <f t="shared" si="17"/>
        <v>6.7888552055732658E-3</v>
      </c>
      <c r="BX18" s="58">
        <f t="shared" si="17"/>
        <v>1.3891395690517059E-2</v>
      </c>
      <c r="BY18" s="57">
        <f t="shared" si="17"/>
        <v>2.5512914301118773E-2</v>
      </c>
      <c r="BZ18" s="57">
        <f t="shared" si="17"/>
        <v>3.4041303325873809E-2</v>
      </c>
      <c r="CA18" s="58">
        <f t="shared" si="17"/>
        <v>4.5539078959845991E-2</v>
      </c>
      <c r="CB18" s="57">
        <f t="shared" si="17"/>
        <v>0</v>
      </c>
      <c r="CC18" s="57">
        <f t="shared" si="17"/>
        <v>6.2668753558269175E-2</v>
      </c>
      <c r="CD18" s="57">
        <f t="shared" si="17"/>
        <v>6.0910375819954329E-2</v>
      </c>
      <c r="CE18" s="57">
        <f t="shared" si="17"/>
        <v>7.7083291737030074E-2</v>
      </c>
      <c r="CF18" s="57">
        <f t="shared" si="17"/>
        <v>0</v>
      </c>
      <c r="CG18" s="57">
        <f t="shared" si="17"/>
        <v>5.2052070112424409E-2</v>
      </c>
      <c r="CH18" s="57">
        <f t="shared" si="17"/>
        <v>6.9489966708970174E-2</v>
      </c>
      <c r="CI18" s="58">
        <f t="shared" si="17"/>
        <v>2.9864742032724424E-2</v>
      </c>
      <c r="CJ18" s="57">
        <f t="shared" si="17"/>
        <v>7.4822074045438405E-3</v>
      </c>
      <c r="CL18" s="30">
        <f>Obs_Dist!B20</f>
        <v>18</v>
      </c>
      <c r="CM18" s="26">
        <f t="shared" si="40"/>
        <v>19</v>
      </c>
      <c r="CN18" s="20">
        <f t="shared" si="18"/>
        <v>98919.45</v>
      </c>
      <c r="CO18" s="20">
        <f t="shared" si="18"/>
        <v>26400.51</v>
      </c>
      <c r="CP18" s="20">
        <f t="shared" si="18"/>
        <v>20394.910000000003</v>
      </c>
      <c r="CQ18" s="106">
        <f t="shared" si="18"/>
        <v>10869.73</v>
      </c>
      <c r="CR18" s="143"/>
      <c r="CS18" s="20">
        <f t="shared" si="19"/>
        <v>1417.1599999999999</v>
      </c>
      <c r="CT18" s="20">
        <f t="shared" si="19"/>
        <v>1805.71</v>
      </c>
      <c r="CW18" s="20">
        <f t="shared" si="20"/>
        <v>50557.62</v>
      </c>
      <c r="CX18" s="20">
        <f t="shared" si="20"/>
        <v>2593.3000000000002</v>
      </c>
      <c r="CY18" s="20">
        <f t="shared" si="20"/>
        <v>23807.21</v>
      </c>
      <c r="CZ18" s="20">
        <f t="shared" si="20"/>
        <v>50.78</v>
      </c>
      <c r="DA18" s="20">
        <f t="shared" si="20"/>
        <v>1515.63</v>
      </c>
      <c r="DB18" s="20">
        <f t="shared" si="20"/>
        <v>9775.2000000000007</v>
      </c>
      <c r="DC18" s="20">
        <f t="shared" si="20"/>
        <v>10619.71</v>
      </c>
      <c r="DD18" s="106">
        <f t="shared" si="20"/>
        <v>12521.439999999999</v>
      </c>
      <c r="DE18" s="20">
        <f t="shared" si="20"/>
        <v>14850.91</v>
      </c>
      <c r="DF18" s="20">
        <f t="shared" si="20"/>
        <v>9622.9900000000016</v>
      </c>
      <c r="DG18" s="106">
        <f t="shared" si="20"/>
        <v>3534.4300000000003</v>
      </c>
      <c r="DH18" s="143"/>
      <c r="DI18" s="20">
        <f t="shared" si="21"/>
        <v>667.06</v>
      </c>
      <c r="DJ18" s="20">
        <f t="shared" si="21"/>
        <v>672.28</v>
      </c>
      <c r="DK18" s="20">
        <f t="shared" si="21"/>
        <v>7335.2999999999993</v>
      </c>
      <c r="DL18" s="143"/>
      <c r="DM18" s="20">
        <f t="shared" si="22"/>
        <v>750.09999999999991</v>
      </c>
      <c r="DN18" s="20">
        <f t="shared" si="22"/>
        <v>1133.43</v>
      </c>
      <c r="DO18" s="106">
        <f t="shared" si="22"/>
        <v>1848.48</v>
      </c>
      <c r="DP18" s="20">
        <f t="shared" si="22"/>
        <v>129.29</v>
      </c>
      <c r="DR18" s="31">
        <f t="shared" si="41"/>
        <v>9</v>
      </c>
      <c r="DS18" s="26">
        <f t="shared" si="42"/>
        <v>9.5</v>
      </c>
      <c r="DT18" s="101">
        <f t="shared" si="23"/>
        <v>207152.55</v>
      </c>
      <c r="DU18" s="101">
        <f t="shared" si="24"/>
        <v>82214.459999999992</v>
      </c>
      <c r="DV18" s="101">
        <f t="shared" si="25"/>
        <v>46111.59</v>
      </c>
      <c r="DW18" s="102">
        <f t="shared" si="43"/>
        <v>3912.42</v>
      </c>
      <c r="DX18" s="144"/>
      <c r="DY18" s="101">
        <f t="shared" si="44"/>
        <v>420.95</v>
      </c>
      <c r="DZ18" s="101">
        <f t="shared" si="44"/>
        <v>388.75</v>
      </c>
      <c r="EB18" s="84">
        <f>MODEL_DATA!X15</f>
        <v>9</v>
      </c>
      <c r="EC18" s="84">
        <f>MODEL_DATA!Y15</f>
        <v>74432.27</v>
      </c>
      <c r="ED18" s="84">
        <f>MODEL_DATA!Z15</f>
        <v>12863.09</v>
      </c>
      <c r="EE18" s="84">
        <f>MODEL_DATA!AA15</f>
        <v>69351.37</v>
      </c>
      <c r="EF18" s="84">
        <f>MODEL_DATA!AB15</f>
        <v>2187.9299999999998</v>
      </c>
      <c r="EG18" s="84">
        <f>MODEL_DATA!AC15</f>
        <v>2206.3000000000002</v>
      </c>
      <c r="EH18" s="84">
        <f>MODEL_DATA!AD15</f>
        <v>20389.48</v>
      </c>
      <c r="EI18" s="84">
        <f>MODEL_DATA!AE15</f>
        <v>25722.11</v>
      </c>
      <c r="EJ18" s="84">
        <f>MODEL_DATA!AF15</f>
        <v>23513.14</v>
      </c>
      <c r="EK18" s="84">
        <f>MODEL_DATA!AG15</f>
        <v>20950.41</v>
      </c>
      <c r="EL18" s="84">
        <f>MODEL_DATA!AH15</f>
        <v>9389.08</v>
      </c>
      <c r="EM18" s="84">
        <f>MODEL_DATA!AI15</f>
        <v>1842.36</v>
      </c>
      <c r="EN18" s="84">
        <f>MODEL_DATA!AJ15</f>
        <v>1819.03</v>
      </c>
      <c r="EO18" s="84">
        <f>MODEL_DATA!AK15</f>
        <v>152.12</v>
      </c>
      <c r="EP18" s="84">
        <f>MODEL_DATA!AL15</f>
        <v>140.47999999999999</v>
      </c>
      <c r="EQ18" s="84">
        <f>MODEL_DATA!AM15</f>
        <v>2070.06</v>
      </c>
      <c r="ER18" s="84">
        <f>MODEL_DATA!AN15</f>
        <v>2040.83</v>
      </c>
      <c r="ES18" s="84">
        <f>MODEL_DATA!AO15</f>
        <v>268.83</v>
      </c>
      <c r="ET18" s="84">
        <f>MODEL_DATA!AP15</f>
        <v>248.27</v>
      </c>
      <c r="EU18" s="84">
        <f>MODEL_DATA!AQ15</f>
        <v>2836.53</v>
      </c>
      <c r="EV18" s="84">
        <f>MODEL_DATA!AR15</f>
        <v>411.3</v>
      </c>
    </row>
    <row r="19" spans="25:152" x14ac:dyDescent="0.25">
      <c r="Y19" s="30">
        <f>VLOOKUP(Z19, Lookup!$B$3:$D$30, 3, FALSE)</f>
        <v>32</v>
      </c>
      <c r="Z19" s="141" t="s">
        <v>48</v>
      </c>
      <c r="AA19" s="33">
        <f t="shared" si="12"/>
        <v>33.267966088637799</v>
      </c>
      <c r="AB19" s="21"/>
      <c r="AC19" s="145">
        <f t="shared" si="13"/>
        <v>33.267966088637799</v>
      </c>
      <c r="AD19" s="147">
        <f t="shared" si="14"/>
        <v>0</v>
      </c>
      <c r="AE19" s="8"/>
      <c r="AF19" s="32">
        <f t="shared" si="15"/>
        <v>18</v>
      </c>
      <c r="AG19" s="61">
        <f t="shared" si="26"/>
        <v>3.0372650860582225E-2</v>
      </c>
      <c r="AH19" s="63">
        <f>INDEX(Obs_Dist!$D$11:$T$211,  MATCH($AF19, Obs_Dist!$B$11:$B$211, 0), MATCH(AH$4, Obs_Dist!$D$3:$T$3, 0) )</f>
        <v>2.9383800000000002E-2</v>
      </c>
      <c r="AI19" s="61">
        <f t="shared" si="27"/>
        <v>2.9191384357587381E-3</v>
      </c>
      <c r="AJ19" s="63">
        <f>INDEX(Obs_Dist!$D$11:$T$211,  MATCH($AF19, Obs_Dist!$B$11:$B$211, 0), MATCH(AJ$4, Obs_Dist!$D$3:$T$3, 0) )</f>
        <v>2.6997000000000002E-3</v>
      </c>
      <c r="AK19" s="61">
        <f t="shared" si="28"/>
        <v>6.4444840639130297E-3</v>
      </c>
      <c r="AL19" s="63">
        <f>INDEX(Obs_Dist!$D$11:$T$211,  MATCH($AF19, Obs_Dist!$B$11:$B$211, 0), MATCH(AL$4, Obs_Dist!$D$3:$T$3, 0) )</f>
        <v>7.2889000000000001E-3</v>
      </c>
      <c r="AM19" s="61">
        <f t="shared" si="29"/>
        <v>1.4215973390206184E-4</v>
      </c>
      <c r="AN19" s="63">
        <f>INDEX(Obs_Dist!$D$11:$T$211,  MATCH($AF19, Obs_Dist!$B$11:$B$211, 0), MATCH(AN$4, Obs_Dist!$D$3:$T$3, 0) )</f>
        <v>2.766E-4</v>
      </c>
      <c r="AO19" s="61">
        <f t="shared" si="30"/>
        <v>4.779432575022848E-3</v>
      </c>
      <c r="AP19" s="63">
        <f>INDEX(Obs_Dist!$D$11:$T$211,  MATCH($AF19, Obs_Dist!$B$11:$B$211, 0), MATCH(AP$4, Obs_Dist!$D$3:$T$3, 0) )</f>
        <v>2.0083000000000002E-3</v>
      </c>
      <c r="AQ19" s="61">
        <f t="shared" si="31"/>
        <v>1.2551935217776629E-2</v>
      </c>
      <c r="AR19" s="63">
        <f>INDEX(Obs_Dist!$D$11:$T$211,  MATCH($AF19, Obs_Dist!$B$11:$B$211, 0), MATCH(AR$4, Obs_Dist!$D$3:$T$3, 0) )</f>
        <v>1.22498E-2</v>
      </c>
      <c r="AS19" s="61">
        <f t="shared" si="32"/>
        <v>6.7888552055732658E-3</v>
      </c>
      <c r="AT19" s="63">
        <f>INDEX(Obs_Dist!$D$11:$T$211,  MATCH($AF19, Obs_Dist!$B$11:$B$211, 0), MATCH(AT$4, Obs_Dist!$D$3:$T$3, 0) )</f>
        <v>5.9735999999999999E-3</v>
      </c>
      <c r="AU19" s="61">
        <f t="shared" si="33"/>
        <v>1.3891395690517059E-2</v>
      </c>
      <c r="AV19" s="63">
        <f>INDEX(Obs_Dist!$D$11:$T$211,  MATCH($AF19, Obs_Dist!$B$11:$B$211, 0), MATCH(AV$4, Obs_Dist!$D$3:$T$3, 0) )</f>
        <v>0</v>
      </c>
      <c r="AW19" s="61">
        <f t="shared" si="34"/>
        <v>2.5512914301118773E-2</v>
      </c>
      <c r="AX19" s="63">
        <f>INDEX(Obs_Dist!$D$11:$T$211,  MATCH($AF19, Obs_Dist!$B$11:$B$211, 0), MATCH(AX$4, Obs_Dist!$D$3:$T$3, 0) )</f>
        <v>2.7315699999999998E-2</v>
      </c>
      <c r="AY19" s="61">
        <f t="shared" si="35"/>
        <v>3.4041303325873809E-2</v>
      </c>
      <c r="AZ19" s="63">
        <f>INDEX(Obs_Dist!$D$11:$T$211,  MATCH($AF19, Obs_Dist!$B$11:$B$211, 0), MATCH(AZ$4, Obs_Dist!$D$3:$T$3, 0) )</f>
        <v>1.8782299999999998E-2</v>
      </c>
      <c r="BA19" s="61">
        <f t="shared" si="36"/>
        <v>4.5539078959845991E-2</v>
      </c>
      <c r="BB19" s="63">
        <f>INDEX(Obs_Dist!$D$11:$T$211,  MATCH($AF19, Obs_Dist!$B$11:$B$211, 0), MATCH(BB$4, Obs_Dist!$D$3:$T$3, 0) )</f>
        <v>4.9954699999999998E-2</v>
      </c>
      <c r="BC19" s="61">
        <f t="shared" si="37"/>
        <v>7.7083291737030074E-2</v>
      </c>
      <c r="BD19" s="63">
        <f>INDEX(Obs_Dist!$D$11:$T$211,  MATCH($AF19, Obs_Dist!$B$11:$B$211, 0), MATCH(BD$4, Obs_Dist!$D$3:$T$3, 0) )</f>
        <v>7.0813899999999999E-2</v>
      </c>
      <c r="BF19" s="31">
        <f t="shared" si="38"/>
        <v>20</v>
      </c>
      <c r="BG19" s="31">
        <f t="shared" si="39"/>
        <v>21</v>
      </c>
      <c r="BH19" s="57">
        <f t="shared" si="16"/>
        <v>8.0843428967440571E-3</v>
      </c>
      <c r="BI19" s="57">
        <f t="shared" si="16"/>
        <v>4.2286327956497539E-3</v>
      </c>
      <c r="BJ19" s="57">
        <f t="shared" si="16"/>
        <v>6.8056166779824684E-3</v>
      </c>
      <c r="BK19" s="58">
        <f t="shared" si="16"/>
        <v>6.4736370359814929E-2</v>
      </c>
      <c r="BL19" s="57">
        <f t="shared" si="16"/>
        <v>0</v>
      </c>
      <c r="BM19" s="57">
        <f t="shared" si="16"/>
        <v>5.0671747797526964E-2</v>
      </c>
      <c r="BN19" s="57">
        <f t="shared" si="16"/>
        <v>6.1232855173523365E-2</v>
      </c>
      <c r="BQ19" s="57">
        <f t="shared" si="17"/>
        <v>2.3252139719112917E-2</v>
      </c>
      <c r="BR19" s="57">
        <f t="shared" si="17"/>
        <v>2.3925048348757989E-3</v>
      </c>
      <c r="BS19" s="57">
        <f t="shared" si="17"/>
        <v>4.6701835837221284E-3</v>
      </c>
      <c r="BT19" s="57">
        <f t="shared" si="17"/>
        <v>3.4714074446348298E-6</v>
      </c>
      <c r="BU19" s="57">
        <f t="shared" si="17"/>
        <v>2.7354425467980771E-3</v>
      </c>
      <c r="BV19" s="57">
        <f t="shared" si="17"/>
        <v>1.0272794390500191E-2</v>
      </c>
      <c r="BW19" s="57">
        <f t="shared" si="17"/>
        <v>5.0794809027963888E-3</v>
      </c>
      <c r="BX19" s="58">
        <f t="shared" si="17"/>
        <v>9.9446517060449678E-3</v>
      </c>
      <c r="BY19" s="57">
        <f t="shared" si="17"/>
        <v>1.60914263599049E-2</v>
      </c>
      <c r="BZ19" s="57">
        <f t="shared" si="17"/>
        <v>2.6729578937683116E-2</v>
      </c>
      <c r="CA19" s="58">
        <f t="shared" si="17"/>
        <v>5.3121302171591625E-2</v>
      </c>
      <c r="CB19" s="57">
        <f t="shared" si="17"/>
        <v>0</v>
      </c>
      <c r="CC19" s="57">
        <f t="shared" si="17"/>
        <v>6.3260624075789487E-2</v>
      </c>
      <c r="CD19" s="57">
        <f t="shared" si="17"/>
        <v>6.3052223389990211E-2</v>
      </c>
      <c r="CE19" s="57">
        <f t="shared" si="17"/>
        <v>7.4209626452936966E-2</v>
      </c>
      <c r="CF19" s="57">
        <f t="shared" si="17"/>
        <v>0</v>
      </c>
      <c r="CG19" s="57">
        <f t="shared" si="17"/>
        <v>4.1373103215209386E-2</v>
      </c>
      <c r="CH19" s="57">
        <f t="shared" si="17"/>
        <v>6.0001716664520824E-2</v>
      </c>
      <c r="CI19" s="58">
        <f t="shared" si="17"/>
        <v>2.3122039141734416E-2</v>
      </c>
      <c r="CJ19" s="57">
        <f t="shared" si="17"/>
        <v>5.5874941983812196E-3</v>
      </c>
      <c r="CL19" s="30">
        <f>Obs_Dist!B21</f>
        <v>20</v>
      </c>
      <c r="CM19" s="26">
        <f t="shared" si="40"/>
        <v>21</v>
      </c>
      <c r="CN19" s="20">
        <f t="shared" si="18"/>
        <v>74897.72</v>
      </c>
      <c r="CO19" s="20">
        <f t="shared" si="18"/>
        <v>19378.04</v>
      </c>
      <c r="CP19" s="20">
        <f t="shared" si="18"/>
        <v>15946.01</v>
      </c>
      <c r="CQ19" s="106">
        <f t="shared" si="18"/>
        <v>11184.75</v>
      </c>
      <c r="CR19" s="143"/>
      <c r="CS19" s="20">
        <f t="shared" si="19"/>
        <v>1269.5700000000002</v>
      </c>
      <c r="CT19" s="20">
        <f t="shared" si="19"/>
        <v>1674.5900000000001</v>
      </c>
      <c r="CW19" s="20">
        <f t="shared" si="20"/>
        <v>38704.979999999996</v>
      </c>
      <c r="CX19" s="20">
        <f t="shared" si="20"/>
        <v>2125.4499999999998</v>
      </c>
      <c r="CY19" s="20">
        <f t="shared" si="20"/>
        <v>17252.59</v>
      </c>
      <c r="CZ19" s="20">
        <f t="shared" si="20"/>
        <v>1.24</v>
      </c>
      <c r="DA19" s="20">
        <f t="shared" si="20"/>
        <v>867.45</v>
      </c>
      <c r="DB19" s="20">
        <f t="shared" si="20"/>
        <v>8000.25</v>
      </c>
      <c r="DC19" s="20">
        <f t="shared" si="20"/>
        <v>7945.76</v>
      </c>
      <c r="DD19" s="106">
        <f t="shared" si="20"/>
        <v>8963.92</v>
      </c>
      <c r="DE19" s="20">
        <f t="shared" si="20"/>
        <v>9366.7200000000012</v>
      </c>
      <c r="DF19" s="20">
        <f t="shared" si="20"/>
        <v>7556.07</v>
      </c>
      <c r="DG19" s="106">
        <f t="shared" si="20"/>
        <v>4122.91</v>
      </c>
      <c r="DH19" s="143"/>
      <c r="DI19" s="20">
        <f t="shared" si="21"/>
        <v>673.36</v>
      </c>
      <c r="DJ19" s="20">
        <f t="shared" si="21"/>
        <v>695.92000000000007</v>
      </c>
      <c r="DK19" s="20">
        <f t="shared" si="21"/>
        <v>7061.84</v>
      </c>
      <c r="DL19" s="143"/>
      <c r="DM19" s="20">
        <f t="shared" si="22"/>
        <v>596.21</v>
      </c>
      <c r="DN19" s="20">
        <f t="shared" si="22"/>
        <v>978.67</v>
      </c>
      <c r="DO19" s="106">
        <f t="shared" si="22"/>
        <v>1431.14</v>
      </c>
      <c r="DP19" s="20">
        <f t="shared" si="22"/>
        <v>96.55</v>
      </c>
      <c r="DR19" s="31">
        <f t="shared" si="41"/>
        <v>10</v>
      </c>
      <c r="DS19" s="26">
        <f t="shared" si="42"/>
        <v>10.5</v>
      </c>
      <c r="DT19" s="101">
        <f t="shared" si="23"/>
        <v>177366.27</v>
      </c>
      <c r="DU19" s="101">
        <f t="shared" si="24"/>
        <v>68407.98000000001</v>
      </c>
      <c r="DV19" s="101">
        <f t="shared" si="25"/>
        <v>38233.14</v>
      </c>
      <c r="DW19" s="102">
        <f t="shared" si="43"/>
        <v>2649.3500000000004</v>
      </c>
      <c r="DX19" s="144"/>
      <c r="DY19" s="101">
        <f t="shared" si="44"/>
        <v>472.38</v>
      </c>
      <c r="DZ19" s="101">
        <f t="shared" si="44"/>
        <v>435.9</v>
      </c>
      <c r="EB19" s="84">
        <f>MODEL_DATA!X16</f>
        <v>10</v>
      </c>
      <c r="EC19" s="84">
        <f>MODEL_DATA!Y16</f>
        <v>67507.600000000006</v>
      </c>
      <c r="ED19" s="84">
        <f>MODEL_DATA!Z16</f>
        <v>9832.61</v>
      </c>
      <c r="EE19" s="84">
        <f>MODEL_DATA!AA16</f>
        <v>58575.37</v>
      </c>
      <c r="EF19" s="84">
        <f>MODEL_DATA!AB16</f>
        <v>1472.58</v>
      </c>
      <c r="EG19" s="84">
        <f>MODEL_DATA!AC16</f>
        <v>1744.97</v>
      </c>
      <c r="EH19" s="84">
        <f>MODEL_DATA!AD16</f>
        <v>17261.59</v>
      </c>
      <c r="EI19" s="84">
        <f>MODEL_DATA!AE16</f>
        <v>20971.55</v>
      </c>
      <c r="EJ19" s="84">
        <f>MODEL_DATA!AF16</f>
        <v>21137.360000000001</v>
      </c>
      <c r="EK19" s="84">
        <f>MODEL_DATA!AG16</f>
        <v>20019.599999999999</v>
      </c>
      <c r="EL19" s="84">
        <f>MODEL_DATA!AH16</f>
        <v>9146.6299999999992</v>
      </c>
      <c r="EM19" s="84">
        <f>MODEL_DATA!AI16</f>
        <v>1237.45</v>
      </c>
      <c r="EN19" s="84">
        <f>MODEL_DATA!AJ16</f>
        <v>1297.6199999999999</v>
      </c>
      <c r="EO19" s="84">
        <f>MODEL_DATA!AK16</f>
        <v>193.95</v>
      </c>
      <c r="EP19" s="84">
        <f>MODEL_DATA!AL16</f>
        <v>170.98</v>
      </c>
      <c r="EQ19" s="84">
        <f>MODEL_DATA!AM16</f>
        <v>1411.9</v>
      </c>
      <c r="ER19" s="84">
        <f>MODEL_DATA!AN16</f>
        <v>1481.58</v>
      </c>
      <c r="ES19" s="84">
        <f>MODEL_DATA!AO16</f>
        <v>278.43</v>
      </c>
      <c r="ET19" s="84">
        <f>MODEL_DATA!AP16</f>
        <v>264.92</v>
      </c>
      <c r="EU19" s="84">
        <f>MODEL_DATA!AQ16</f>
        <v>2549.79</v>
      </c>
      <c r="EV19" s="84">
        <f>MODEL_DATA!AR16</f>
        <v>330.07</v>
      </c>
    </row>
    <row r="20" spans="25:152" x14ac:dyDescent="0.25">
      <c r="Y20" s="30">
        <f>VLOOKUP(Z20, Lookup!$B$3:$D$30, 3, FALSE)</f>
        <v>42</v>
      </c>
      <c r="Z20" s="141" t="s">
        <v>50</v>
      </c>
      <c r="AA20" s="33">
        <f t="shared" si="12"/>
        <v>31.844561665499707</v>
      </c>
      <c r="AB20" s="21"/>
      <c r="AC20" s="145">
        <f t="shared" si="13"/>
        <v>31.844561665499707</v>
      </c>
      <c r="AD20" s="147">
        <f t="shared" si="14"/>
        <v>0</v>
      </c>
      <c r="AE20" s="8"/>
      <c r="AF20" s="32">
        <f t="shared" si="15"/>
        <v>20</v>
      </c>
      <c r="AG20" s="61">
        <f t="shared" si="26"/>
        <v>2.3252139719112917E-2</v>
      </c>
      <c r="AH20" s="63">
        <f>INDEX(Obs_Dist!$D$11:$T$211,  MATCH($AF20, Obs_Dist!$B$11:$B$211, 0), MATCH(AH$4, Obs_Dist!$D$3:$T$3, 0) )</f>
        <v>2.2863499999999998E-2</v>
      </c>
      <c r="AI20" s="61">
        <f t="shared" si="27"/>
        <v>2.3925048348757989E-3</v>
      </c>
      <c r="AJ20" s="63">
        <f>INDEX(Obs_Dist!$D$11:$T$211,  MATCH($AF20, Obs_Dist!$B$11:$B$211, 0), MATCH(AJ$4, Obs_Dist!$D$3:$T$3, 0) )</f>
        <v>1.8889E-3</v>
      </c>
      <c r="AK20" s="61">
        <f t="shared" si="28"/>
        <v>4.6701835837221284E-3</v>
      </c>
      <c r="AL20" s="63">
        <f>INDEX(Obs_Dist!$D$11:$T$211,  MATCH($AF20, Obs_Dist!$B$11:$B$211, 0), MATCH(AL$4, Obs_Dist!$D$3:$T$3, 0) )</f>
        <v>5.4632999999999999E-3</v>
      </c>
      <c r="AM20" s="61">
        <f t="shared" si="29"/>
        <v>3.4714074446348298E-6</v>
      </c>
      <c r="AN20" s="63">
        <f>INDEX(Obs_Dist!$D$11:$T$211,  MATCH($AF20, Obs_Dist!$B$11:$B$211, 0), MATCH(AN$4, Obs_Dist!$D$3:$T$3, 0) )</f>
        <v>0</v>
      </c>
      <c r="AO20" s="61">
        <f t="shared" si="30"/>
        <v>2.7354425467980771E-3</v>
      </c>
      <c r="AP20" s="63">
        <f>INDEX(Obs_Dist!$D$11:$T$211,  MATCH($AF20, Obs_Dist!$B$11:$B$211, 0), MATCH(AP$4, Obs_Dist!$D$3:$T$3, 0) )</f>
        <v>0</v>
      </c>
      <c r="AQ20" s="61">
        <f t="shared" si="31"/>
        <v>1.0272794390500191E-2</v>
      </c>
      <c r="AR20" s="63">
        <f>INDEX(Obs_Dist!$D$11:$T$211,  MATCH($AF20, Obs_Dist!$B$11:$B$211, 0), MATCH(AR$4, Obs_Dist!$D$3:$T$3, 0) )</f>
        <v>9.4377000000000003E-3</v>
      </c>
      <c r="AS20" s="61">
        <f t="shared" si="32"/>
        <v>5.0794809027963888E-3</v>
      </c>
      <c r="AT20" s="63">
        <f>INDEX(Obs_Dist!$D$11:$T$211,  MATCH($AF20, Obs_Dist!$B$11:$B$211, 0), MATCH(AT$4, Obs_Dist!$D$3:$T$3, 0) )</f>
        <v>4.7904000000000002E-3</v>
      </c>
      <c r="AU20" s="61">
        <f t="shared" si="33"/>
        <v>9.9446517060449678E-3</v>
      </c>
      <c r="AV20" s="63">
        <f>INDEX(Obs_Dist!$D$11:$T$211,  MATCH($AF20, Obs_Dist!$B$11:$B$211, 0), MATCH(AV$4, Obs_Dist!$D$3:$T$3, 0) )</f>
        <v>0</v>
      </c>
      <c r="AW20" s="61">
        <f t="shared" si="34"/>
        <v>1.60914263599049E-2</v>
      </c>
      <c r="AX20" s="63">
        <f>INDEX(Obs_Dist!$D$11:$T$211,  MATCH($AF20, Obs_Dist!$B$11:$B$211, 0), MATCH(AX$4, Obs_Dist!$D$3:$T$3, 0) )</f>
        <v>2.2886E-2</v>
      </c>
      <c r="AY20" s="61">
        <f t="shared" si="35"/>
        <v>2.6729578937683116E-2</v>
      </c>
      <c r="AZ20" s="63">
        <f>INDEX(Obs_Dist!$D$11:$T$211,  MATCH($AF20, Obs_Dist!$B$11:$B$211, 0), MATCH(AZ$4, Obs_Dist!$D$3:$T$3, 0) )</f>
        <v>1.6934899999999999E-2</v>
      </c>
      <c r="BA20" s="61">
        <f t="shared" si="36"/>
        <v>5.3121302171591625E-2</v>
      </c>
      <c r="BB20" s="63">
        <f>INDEX(Obs_Dist!$D$11:$T$211,  MATCH($AF20, Obs_Dist!$B$11:$B$211, 0), MATCH(BB$4, Obs_Dist!$D$3:$T$3, 0) )</f>
        <v>4.8819500000000002E-2</v>
      </c>
      <c r="BC20" s="61">
        <f t="shared" si="37"/>
        <v>7.4209626452936966E-2</v>
      </c>
      <c r="BD20" s="63">
        <f>INDEX(Obs_Dist!$D$11:$T$211,  MATCH($AF20, Obs_Dist!$B$11:$B$211, 0), MATCH(BD$4, Obs_Dist!$D$3:$T$3, 0) )</f>
        <v>7.3662400000000003E-2</v>
      </c>
      <c r="BF20" s="31">
        <f t="shared" si="38"/>
        <v>22</v>
      </c>
      <c r="BG20" s="31">
        <f t="shared" si="39"/>
        <v>23</v>
      </c>
      <c r="BH20" s="57">
        <f t="shared" si="16"/>
        <v>6.3312391704083565E-3</v>
      </c>
      <c r="BI20" s="57">
        <f t="shared" si="16"/>
        <v>3.1854165304578599E-3</v>
      </c>
      <c r="BJ20" s="57">
        <f t="shared" si="16"/>
        <v>5.5344020292999521E-3</v>
      </c>
      <c r="BK20" s="58">
        <f t="shared" si="16"/>
        <v>5.8176985378919091E-2</v>
      </c>
      <c r="BL20" s="57">
        <f t="shared" si="16"/>
        <v>0</v>
      </c>
      <c r="BM20" s="57">
        <f t="shared" si="16"/>
        <v>3.999794051357048E-2</v>
      </c>
      <c r="BN20" s="57">
        <f t="shared" si="16"/>
        <v>4.3053762811769807E-2</v>
      </c>
      <c r="BQ20" s="57">
        <f t="shared" si="17"/>
        <v>1.847024054691896E-2</v>
      </c>
      <c r="BR20" s="57">
        <f t="shared" si="17"/>
        <v>1.7565372131448109E-3</v>
      </c>
      <c r="BS20" s="57">
        <f t="shared" si="17"/>
        <v>3.5290324450883148E-3</v>
      </c>
      <c r="BT20" s="57">
        <f t="shared" si="17"/>
        <v>0</v>
      </c>
      <c r="BU20" s="57">
        <f t="shared" si="17"/>
        <v>1.0910551233692624E-3</v>
      </c>
      <c r="BV20" s="57">
        <f t="shared" si="17"/>
        <v>8.5420110326107235E-3</v>
      </c>
      <c r="BW20" s="57">
        <f t="shared" si="17"/>
        <v>4.0370627150665937E-3</v>
      </c>
      <c r="BX20" s="58">
        <f t="shared" si="17"/>
        <v>7.5753649963263602E-3</v>
      </c>
      <c r="BY20" s="57">
        <f t="shared" si="17"/>
        <v>9.7649549042634603E-3</v>
      </c>
      <c r="BZ20" s="57">
        <f t="shared" si="17"/>
        <v>2.0868511535301865E-2</v>
      </c>
      <c r="CA20" s="58">
        <f t="shared" si="17"/>
        <v>5.4583039568567818E-2</v>
      </c>
      <c r="CB20" s="57">
        <f t="shared" si="17"/>
        <v>0</v>
      </c>
      <c r="CC20" s="57">
        <f t="shared" si="17"/>
        <v>5.2963016547948084E-2</v>
      </c>
      <c r="CD20" s="57">
        <f t="shared" si="17"/>
        <v>5.3636791939984774E-2</v>
      </c>
      <c r="CE20" s="57">
        <f t="shared" si="17"/>
        <v>6.1108209586520482E-2</v>
      </c>
      <c r="CF20" s="57">
        <f t="shared" si="17"/>
        <v>0</v>
      </c>
      <c r="CG20" s="57">
        <f t="shared" si="17"/>
        <v>3.0421419832803279E-2</v>
      </c>
      <c r="CH20" s="57">
        <f t="shared" si="17"/>
        <v>3.5892389658322449E-2</v>
      </c>
      <c r="CI20" s="58">
        <f t="shared" si="17"/>
        <v>1.7798350950786704E-2</v>
      </c>
      <c r="CJ20" s="57">
        <f t="shared" si="17"/>
        <v>4.180637813475498E-3</v>
      </c>
      <c r="CL20" s="30">
        <f>Obs_Dist!B22</f>
        <v>22</v>
      </c>
      <c r="CM20" s="26">
        <f t="shared" si="40"/>
        <v>23</v>
      </c>
      <c r="CN20" s="20">
        <f t="shared" si="18"/>
        <v>58656.02</v>
      </c>
      <c r="CO20" s="20">
        <f t="shared" si="18"/>
        <v>14597.42</v>
      </c>
      <c r="CP20" s="20">
        <f t="shared" si="18"/>
        <v>12967.470000000001</v>
      </c>
      <c r="CQ20" s="106">
        <f t="shared" si="18"/>
        <v>10051.459999999999</v>
      </c>
      <c r="CR20" s="143"/>
      <c r="CS20" s="20">
        <f t="shared" si="19"/>
        <v>1002.1400000000001</v>
      </c>
      <c r="CT20" s="20">
        <f t="shared" si="19"/>
        <v>1177.4299999999998</v>
      </c>
      <c r="CW20" s="20">
        <f t="shared" si="20"/>
        <v>30745.14</v>
      </c>
      <c r="CX20" s="20">
        <f t="shared" si="20"/>
        <v>1560.47</v>
      </c>
      <c r="CY20" s="20">
        <f t="shared" si="20"/>
        <v>13036.95</v>
      </c>
      <c r="CZ20" s="20">
        <f t="shared" si="20"/>
        <v>0</v>
      </c>
      <c r="DA20" s="20">
        <f t="shared" si="20"/>
        <v>345.99</v>
      </c>
      <c r="DB20" s="20">
        <f t="shared" si="20"/>
        <v>6652.35</v>
      </c>
      <c r="DC20" s="20">
        <f t="shared" si="20"/>
        <v>6315.1200000000008</v>
      </c>
      <c r="DD20" s="106">
        <f t="shared" si="20"/>
        <v>6828.29</v>
      </c>
      <c r="DE20" s="20">
        <f t="shared" si="20"/>
        <v>5684.1200000000008</v>
      </c>
      <c r="DF20" s="20">
        <f t="shared" si="20"/>
        <v>5899.23</v>
      </c>
      <c r="DG20" s="106">
        <f t="shared" si="20"/>
        <v>4236.3600000000006</v>
      </c>
      <c r="DH20" s="143"/>
      <c r="DI20" s="20">
        <f t="shared" si="21"/>
        <v>563.75</v>
      </c>
      <c r="DJ20" s="20">
        <f t="shared" si="21"/>
        <v>592</v>
      </c>
      <c r="DK20" s="20">
        <f t="shared" si="21"/>
        <v>5815.1</v>
      </c>
      <c r="DL20" s="143"/>
      <c r="DM20" s="20">
        <f t="shared" si="22"/>
        <v>438.39</v>
      </c>
      <c r="DN20" s="20">
        <f t="shared" si="22"/>
        <v>585.43000000000006</v>
      </c>
      <c r="DO20" s="106">
        <f t="shared" si="22"/>
        <v>1101.6300000000001</v>
      </c>
      <c r="DP20" s="20">
        <f t="shared" si="22"/>
        <v>72.240000000000009</v>
      </c>
      <c r="DR20" s="31">
        <f t="shared" si="41"/>
        <v>11</v>
      </c>
      <c r="DS20" s="26">
        <f t="shared" si="42"/>
        <v>11.5</v>
      </c>
      <c r="DT20" s="101">
        <f t="shared" si="23"/>
        <v>154636.33000000002</v>
      </c>
      <c r="DU20" s="101">
        <f t="shared" si="24"/>
        <v>58700.37</v>
      </c>
      <c r="DV20" s="101">
        <f t="shared" si="25"/>
        <v>31370.89</v>
      </c>
      <c r="DW20" s="102">
        <f t="shared" si="43"/>
        <v>2590.5500000000002</v>
      </c>
      <c r="DX20" s="144"/>
      <c r="DY20" s="101">
        <f t="shared" si="44"/>
        <v>433.1</v>
      </c>
      <c r="DZ20" s="101">
        <f t="shared" si="44"/>
        <v>397.65999999999997</v>
      </c>
      <c r="EB20" s="84">
        <f>MODEL_DATA!X17</f>
        <v>11</v>
      </c>
      <c r="EC20" s="84">
        <f>MODEL_DATA!Y17</f>
        <v>61948.55</v>
      </c>
      <c r="ED20" s="84">
        <f>MODEL_DATA!Z17</f>
        <v>7005.07</v>
      </c>
      <c r="EE20" s="84">
        <f>MODEL_DATA!AA17</f>
        <v>51695.3</v>
      </c>
      <c r="EF20" s="84">
        <f>MODEL_DATA!AB17</f>
        <v>883.66</v>
      </c>
      <c r="EG20" s="84">
        <f>MODEL_DATA!AC17</f>
        <v>1732.86</v>
      </c>
      <c r="EH20" s="84">
        <f>MODEL_DATA!AD17</f>
        <v>14158.81</v>
      </c>
      <c r="EI20" s="84">
        <f>MODEL_DATA!AE17</f>
        <v>17212.080000000002</v>
      </c>
      <c r="EJ20" s="84">
        <f>MODEL_DATA!AF17</f>
        <v>18687.84</v>
      </c>
      <c r="EK20" s="84">
        <f>MODEL_DATA!AG17</f>
        <v>19084.439999999999</v>
      </c>
      <c r="EL20" s="84">
        <f>MODEL_DATA!AH17</f>
        <v>8823.91</v>
      </c>
      <c r="EM20" s="84">
        <f>MODEL_DATA!AI17</f>
        <v>1236.46</v>
      </c>
      <c r="EN20" s="84">
        <f>MODEL_DATA!AJ17</f>
        <v>1184.28</v>
      </c>
      <c r="EO20" s="84">
        <f>MODEL_DATA!AK17</f>
        <v>178.21</v>
      </c>
      <c r="EP20" s="84">
        <f>MODEL_DATA!AL17</f>
        <v>155.02000000000001</v>
      </c>
      <c r="EQ20" s="84">
        <f>MODEL_DATA!AM17</f>
        <v>1354.09</v>
      </c>
      <c r="ER20" s="84">
        <f>MODEL_DATA!AN17</f>
        <v>1324.19</v>
      </c>
      <c r="ES20" s="84">
        <f>MODEL_DATA!AO17</f>
        <v>254.89</v>
      </c>
      <c r="ET20" s="84">
        <f>MODEL_DATA!AP17</f>
        <v>242.64</v>
      </c>
      <c r="EU20" s="84">
        <f>MODEL_DATA!AQ17</f>
        <v>2329.08</v>
      </c>
      <c r="EV20" s="84">
        <f>MODEL_DATA!AR17</f>
        <v>255.61</v>
      </c>
    </row>
    <row r="21" spans="25:152" x14ac:dyDescent="0.25">
      <c r="Y21" s="30">
        <f>VLOOKUP(Z21, Lookup!$B$3:$D$30, 3, FALSE)</f>
        <v>33</v>
      </c>
      <c r="Z21" s="141" t="s">
        <v>49</v>
      </c>
      <c r="AA21" s="33">
        <f t="shared" si="12"/>
        <v>33.613565034610239</v>
      </c>
      <c r="AB21" s="21"/>
      <c r="AC21" s="145">
        <f t="shared" si="13"/>
        <v>33.613565034610239</v>
      </c>
      <c r="AD21" s="147">
        <f t="shared" si="14"/>
        <v>0</v>
      </c>
      <c r="AF21" s="32">
        <f t="shared" si="15"/>
        <v>22</v>
      </c>
      <c r="AG21" s="61">
        <f t="shared" si="26"/>
        <v>1.847024054691896E-2</v>
      </c>
      <c r="AH21" s="63">
        <f>INDEX(Obs_Dist!$D$11:$T$211,  MATCH($AF21, Obs_Dist!$B$11:$B$211, 0), MATCH(AH$4, Obs_Dist!$D$3:$T$3, 0) )</f>
        <v>1.74891E-2</v>
      </c>
      <c r="AI21" s="61">
        <f t="shared" si="27"/>
        <v>1.7565372131448109E-3</v>
      </c>
      <c r="AJ21" s="63">
        <f>INDEX(Obs_Dist!$D$11:$T$211,  MATCH($AF21, Obs_Dist!$B$11:$B$211, 0), MATCH(AJ$4, Obs_Dist!$D$3:$T$3, 0) )</f>
        <v>1.4450999999999999E-3</v>
      </c>
      <c r="AK21" s="61">
        <f t="shared" si="28"/>
        <v>3.5290324450883148E-3</v>
      </c>
      <c r="AL21" s="63">
        <f>INDEX(Obs_Dist!$D$11:$T$211,  MATCH($AF21, Obs_Dist!$B$11:$B$211, 0), MATCH(AL$4, Obs_Dist!$D$3:$T$3, 0) )</f>
        <v>4.3064000000000002E-3</v>
      </c>
      <c r="AM21" s="61">
        <f t="shared" si="29"/>
        <v>0</v>
      </c>
      <c r="AN21" s="63">
        <f>INDEX(Obs_Dist!$D$11:$T$211,  MATCH($AF21, Obs_Dist!$B$11:$B$211, 0), MATCH(AN$4, Obs_Dist!$D$3:$T$3, 0) )</f>
        <v>0</v>
      </c>
      <c r="AO21" s="61">
        <f t="shared" si="30"/>
        <v>1.0910551233692624E-3</v>
      </c>
      <c r="AP21" s="63">
        <f>INDEX(Obs_Dist!$D$11:$T$211,  MATCH($AF21, Obs_Dist!$B$11:$B$211, 0), MATCH(AP$4, Obs_Dist!$D$3:$T$3, 0) )</f>
        <v>0</v>
      </c>
      <c r="AQ21" s="61">
        <f t="shared" si="31"/>
        <v>8.5420110326107235E-3</v>
      </c>
      <c r="AR21" s="63">
        <f>INDEX(Obs_Dist!$D$11:$T$211,  MATCH($AF21, Obs_Dist!$B$11:$B$211, 0), MATCH(AR$4, Obs_Dist!$D$3:$T$3, 0) )</f>
        <v>7.6026000000000002E-3</v>
      </c>
      <c r="AS21" s="61">
        <f t="shared" si="32"/>
        <v>4.0370627150665937E-3</v>
      </c>
      <c r="AT21" s="63">
        <f>INDEX(Obs_Dist!$D$11:$T$211,  MATCH($AF21, Obs_Dist!$B$11:$B$211, 0), MATCH(AT$4, Obs_Dist!$D$3:$T$3, 0) )</f>
        <v>3.9915000000000003E-3</v>
      </c>
      <c r="AU21" s="61">
        <f t="shared" si="33"/>
        <v>7.5753649963263602E-3</v>
      </c>
      <c r="AV21" s="63">
        <f>INDEX(Obs_Dist!$D$11:$T$211,  MATCH($AF21, Obs_Dist!$B$11:$B$211, 0), MATCH(AV$4, Obs_Dist!$D$3:$T$3, 0) )</f>
        <v>0</v>
      </c>
      <c r="AW21" s="61">
        <f t="shared" si="34"/>
        <v>9.7649549042634603E-3</v>
      </c>
      <c r="AX21" s="63">
        <f>INDEX(Obs_Dist!$D$11:$T$211,  MATCH($AF21, Obs_Dist!$B$11:$B$211, 0), MATCH(AX$4, Obs_Dist!$D$3:$T$3, 0) )</f>
        <v>1.9001299999999999E-2</v>
      </c>
      <c r="AY21" s="61">
        <f t="shared" si="35"/>
        <v>2.0868511535301865E-2</v>
      </c>
      <c r="AZ21" s="63">
        <f>INDEX(Obs_Dist!$D$11:$T$211,  MATCH($AF21, Obs_Dist!$B$11:$B$211, 0), MATCH(AZ$4, Obs_Dist!$D$3:$T$3, 0) )</f>
        <v>1.5866000000000002E-2</v>
      </c>
      <c r="BA21" s="61">
        <f t="shared" si="36"/>
        <v>5.4583039568567818E-2</v>
      </c>
      <c r="BB21" s="63">
        <f>INDEX(Obs_Dist!$D$11:$T$211,  MATCH($AF21, Obs_Dist!$B$11:$B$211, 0), MATCH(BB$4, Obs_Dist!$D$3:$T$3, 0) )</f>
        <v>4.5947700000000001E-2</v>
      </c>
      <c r="BC21" s="61">
        <f t="shared" si="37"/>
        <v>6.1108209586520482E-2</v>
      </c>
      <c r="BD21" s="63">
        <f>INDEX(Obs_Dist!$D$11:$T$211,  MATCH($AF21, Obs_Dist!$B$11:$B$211, 0), MATCH(BD$4, Obs_Dist!$D$3:$T$3, 0) )</f>
        <v>7.4432200000000004E-2</v>
      </c>
      <c r="BF21" s="31">
        <f t="shared" si="38"/>
        <v>24</v>
      </c>
      <c r="BG21" s="31">
        <f t="shared" si="39"/>
        <v>25</v>
      </c>
      <c r="BH21" s="57">
        <f t="shared" si="16"/>
        <v>4.9726471963304356E-3</v>
      </c>
      <c r="BI21" s="57">
        <f t="shared" si="16"/>
        <v>2.2215246090874592E-3</v>
      </c>
      <c r="BJ21" s="57">
        <f t="shared" si="16"/>
        <v>4.7993993033419047E-3</v>
      </c>
      <c r="BK21" s="58">
        <f t="shared" si="16"/>
        <v>5.1870358599468369E-2</v>
      </c>
      <c r="BL21" s="57">
        <f t="shared" si="16"/>
        <v>0</v>
      </c>
      <c r="BM21" s="57">
        <f t="shared" si="16"/>
        <v>3.8684020101545466E-2</v>
      </c>
      <c r="BN21" s="57">
        <f t="shared" si="16"/>
        <v>3.8218656642740385E-2</v>
      </c>
      <c r="BQ21" s="57">
        <f t="shared" si="17"/>
        <v>1.4740596610263409E-2</v>
      </c>
      <c r="BR21" s="57">
        <f t="shared" si="17"/>
        <v>1.242578389104753E-3</v>
      </c>
      <c r="BS21" s="57">
        <f t="shared" si="17"/>
        <v>2.4569409221921485E-3</v>
      </c>
      <c r="BT21" s="57">
        <f t="shared" si="17"/>
        <v>0</v>
      </c>
      <c r="BU21" s="57">
        <f t="shared" si="17"/>
        <v>3.3681782053548054E-4</v>
      </c>
      <c r="BV21" s="57">
        <f t="shared" si="17"/>
        <v>7.5592563453485357E-3</v>
      </c>
      <c r="BW21" s="57">
        <f t="shared" si="17"/>
        <v>3.4254033995820307E-3</v>
      </c>
      <c r="BX21" s="58">
        <f t="shared" si="17"/>
        <v>6.3497012511879143E-3</v>
      </c>
      <c r="BY21" s="57">
        <f t="shared" si="17"/>
        <v>5.9505011417145589E-3</v>
      </c>
      <c r="BZ21" s="57">
        <f t="shared" si="17"/>
        <v>1.7293481159694979E-2</v>
      </c>
      <c r="CA21" s="58">
        <f t="shared" si="17"/>
        <v>4.8643193315769315E-2</v>
      </c>
      <c r="CB21" s="57">
        <f t="shared" si="17"/>
        <v>0</v>
      </c>
      <c r="CC21" s="57">
        <f t="shared" si="17"/>
        <v>5.054104481117451E-2</v>
      </c>
      <c r="CD21" s="57">
        <f t="shared" si="17"/>
        <v>5.2857608813829587E-2</v>
      </c>
      <c r="CE21" s="57">
        <f t="shared" si="17"/>
        <v>5.4502436404944468E-2</v>
      </c>
      <c r="CF21" s="57">
        <f t="shared" ref="CF21:CJ71" si="45">IFERROR(DL21 / DL$6,  0)</f>
        <v>0</v>
      </c>
      <c r="CG21" s="57">
        <f t="shared" si="45"/>
        <v>2.9925950187952313E-2</v>
      </c>
      <c r="CH21" s="57">
        <f t="shared" si="45"/>
        <v>2.8312702704359712E-2</v>
      </c>
      <c r="CI21" s="58">
        <f t="shared" si="45"/>
        <v>1.3867342563364507E-2</v>
      </c>
      <c r="CJ21" s="57">
        <f t="shared" si="45"/>
        <v>3.4971752916434706E-3</v>
      </c>
      <c r="CL21" s="30">
        <f>Obs_Dist!B23</f>
        <v>24</v>
      </c>
      <c r="CM21" s="26">
        <f t="shared" si="40"/>
        <v>25</v>
      </c>
      <c r="CN21" s="20">
        <f t="shared" si="18"/>
        <v>46069.289999999994</v>
      </c>
      <c r="CO21" s="20">
        <f t="shared" si="18"/>
        <v>10180.310000000001</v>
      </c>
      <c r="CP21" s="20">
        <f t="shared" si="18"/>
        <v>11245.310000000001</v>
      </c>
      <c r="CQ21" s="106">
        <f t="shared" si="18"/>
        <v>8961.84</v>
      </c>
      <c r="CR21" s="143"/>
      <c r="CS21" s="20">
        <f t="shared" si="19"/>
        <v>969.21999999999991</v>
      </c>
      <c r="CT21" s="20">
        <f t="shared" si="19"/>
        <v>1045.2</v>
      </c>
      <c r="CW21" s="20">
        <f t="shared" si="20"/>
        <v>24536.86</v>
      </c>
      <c r="CX21" s="20">
        <f t="shared" si="20"/>
        <v>1103.8800000000001</v>
      </c>
      <c r="CY21" s="20">
        <f t="shared" si="20"/>
        <v>9076.43</v>
      </c>
      <c r="CZ21" s="20">
        <f t="shared" si="20"/>
        <v>0</v>
      </c>
      <c r="DA21" s="20">
        <f t="shared" si="20"/>
        <v>106.81</v>
      </c>
      <c r="DB21" s="20">
        <f t="shared" si="20"/>
        <v>5887</v>
      </c>
      <c r="DC21" s="20">
        <f t="shared" si="20"/>
        <v>5358.3099999999995</v>
      </c>
      <c r="DD21" s="106">
        <f t="shared" si="20"/>
        <v>5723.5</v>
      </c>
      <c r="DE21" s="20">
        <f t="shared" si="20"/>
        <v>3463.75</v>
      </c>
      <c r="DF21" s="20">
        <f t="shared" si="20"/>
        <v>4888.62</v>
      </c>
      <c r="DG21" s="106">
        <f t="shared" si="20"/>
        <v>3775.35</v>
      </c>
      <c r="DH21" s="143"/>
      <c r="DI21" s="20">
        <f t="shared" si="21"/>
        <v>537.97</v>
      </c>
      <c r="DJ21" s="20">
        <f t="shared" si="21"/>
        <v>583.4</v>
      </c>
      <c r="DK21" s="20">
        <f t="shared" si="21"/>
        <v>5186.49</v>
      </c>
      <c r="DL21" s="143"/>
      <c r="DM21" s="20">
        <f t="shared" si="22"/>
        <v>431.25</v>
      </c>
      <c r="DN21" s="20">
        <f t="shared" si="22"/>
        <v>461.8</v>
      </c>
      <c r="DO21" s="106">
        <f t="shared" si="22"/>
        <v>858.31999999999994</v>
      </c>
      <c r="DP21" s="20">
        <f t="shared" si="22"/>
        <v>60.43</v>
      </c>
      <c r="DR21" s="31">
        <f t="shared" si="41"/>
        <v>12</v>
      </c>
      <c r="DS21" s="26">
        <f t="shared" si="42"/>
        <v>12.5</v>
      </c>
      <c r="DT21" s="101">
        <f t="shared" si="23"/>
        <v>130068.34000000001</v>
      </c>
      <c r="DU21" s="101">
        <f t="shared" si="24"/>
        <v>47330.7</v>
      </c>
      <c r="DV21" s="101">
        <f t="shared" si="25"/>
        <v>26261.129999999997</v>
      </c>
      <c r="DW21" s="102">
        <f t="shared" si="43"/>
        <v>3484.95</v>
      </c>
      <c r="DX21" s="144"/>
      <c r="DY21" s="101">
        <f t="shared" si="44"/>
        <v>604.79</v>
      </c>
      <c r="DZ21" s="101">
        <f t="shared" si="44"/>
        <v>566.55999999999995</v>
      </c>
      <c r="EB21" s="84">
        <f>MODEL_DATA!X18</f>
        <v>12</v>
      </c>
      <c r="EC21" s="84">
        <f>MODEL_DATA!Y18</f>
        <v>54427.08</v>
      </c>
      <c r="ED21" s="84">
        <f>MODEL_DATA!Z18</f>
        <v>4528.91</v>
      </c>
      <c r="EE21" s="84">
        <f>MODEL_DATA!AA18</f>
        <v>42801.79</v>
      </c>
      <c r="EF21" s="84">
        <f>MODEL_DATA!AB18</f>
        <v>434.38</v>
      </c>
      <c r="EG21" s="84">
        <f>MODEL_DATA!AC18</f>
        <v>1615.05</v>
      </c>
      <c r="EH21" s="84">
        <f>MODEL_DATA!AD18</f>
        <v>11687.49</v>
      </c>
      <c r="EI21" s="84">
        <f>MODEL_DATA!AE18</f>
        <v>14573.64</v>
      </c>
      <c r="EJ21" s="84">
        <f>MODEL_DATA!AF18</f>
        <v>16446.48</v>
      </c>
      <c r="EK21" s="84">
        <f>MODEL_DATA!AG18</f>
        <v>17773.98</v>
      </c>
      <c r="EL21" s="84">
        <f>MODEL_DATA!AH18</f>
        <v>8268.6200000000008</v>
      </c>
      <c r="EM21" s="84">
        <f>MODEL_DATA!AI18</f>
        <v>1642.76</v>
      </c>
      <c r="EN21" s="84">
        <f>MODEL_DATA!AJ18</f>
        <v>1587.65</v>
      </c>
      <c r="EO21" s="84">
        <f>MODEL_DATA!AK18</f>
        <v>241.17</v>
      </c>
      <c r="EP21" s="84">
        <f>MODEL_DATA!AL18</f>
        <v>216.22</v>
      </c>
      <c r="EQ21" s="84">
        <f>MODEL_DATA!AM18</f>
        <v>1842.19</v>
      </c>
      <c r="ER21" s="84">
        <f>MODEL_DATA!AN18</f>
        <v>1767.48</v>
      </c>
      <c r="ES21" s="84">
        <f>MODEL_DATA!AO18</f>
        <v>363.62</v>
      </c>
      <c r="ET21" s="84">
        <f>MODEL_DATA!AP18</f>
        <v>350.34</v>
      </c>
      <c r="EU21" s="84">
        <f>MODEL_DATA!AQ18</f>
        <v>2045.3</v>
      </c>
      <c r="EV21" s="84">
        <f>MODEL_DATA!AR18</f>
        <v>200.34</v>
      </c>
    </row>
    <row r="22" spans="25:152" x14ac:dyDescent="0.25">
      <c r="Y22" s="30">
        <f>VLOOKUP(Z22, Lookup!$B$3:$D$30, 3, FALSE)</f>
        <v>43</v>
      </c>
      <c r="Z22" s="141" t="s">
        <v>51</v>
      </c>
      <c r="AA22" s="33">
        <f t="shared" si="12"/>
        <v>33.585652976267092</v>
      </c>
      <c r="AB22" s="21"/>
      <c r="AC22" s="145">
        <f t="shared" si="13"/>
        <v>33.585652976267092</v>
      </c>
      <c r="AD22" s="1">
        <f t="shared" si="14"/>
        <v>0</v>
      </c>
      <c r="AF22" s="32">
        <f t="shared" si="15"/>
        <v>24</v>
      </c>
      <c r="AG22" s="61">
        <f t="shared" si="26"/>
        <v>1.4740596610263409E-2</v>
      </c>
      <c r="AH22" s="63">
        <f>INDEX(Obs_Dist!$D$11:$T$211,  MATCH($AF22, Obs_Dist!$B$11:$B$211, 0), MATCH(AH$4, Obs_Dist!$D$3:$T$3, 0) )</f>
        <v>1.35105E-2</v>
      </c>
      <c r="AI22" s="61">
        <f t="shared" si="27"/>
        <v>1.242578389104753E-3</v>
      </c>
      <c r="AJ22" s="63">
        <f>INDEX(Obs_Dist!$D$11:$T$211,  MATCH($AF22, Obs_Dist!$B$11:$B$211, 0), MATCH(AJ$4, Obs_Dist!$D$3:$T$3, 0) )</f>
        <v>1.1159E-3</v>
      </c>
      <c r="AK22" s="61">
        <f t="shared" si="28"/>
        <v>2.4569409221921485E-3</v>
      </c>
      <c r="AL22" s="63">
        <f>INDEX(Obs_Dist!$D$11:$T$211,  MATCH($AF22, Obs_Dist!$B$11:$B$211, 0), MATCH(AL$4, Obs_Dist!$D$3:$T$3, 0) )</f>
        <v>3.3500000000000001E-3</v>
      </c>
      <c r="AM22" s="61">
        <f t="shared" si="29"/>
        <v>0</v>
      </c>
      <c r="AN22" s="63">
        <f>INDEX(Obs_Dist!$D$11:$T$211,  MATCH($AF22, Obs_Dist!$B$11:$B$211, 0), MATCH(AN$4, Obs_Dist!$D$3:$T$3, 0) )</f>
        <v>0</v>
      </c>
      <c r="AO22" s="61">
        <f t="shared" si="30"/>
        <v>3.3681782053548054E-4</v>
      </c>
      <c r="AP22" s="63">
        <f>INDEX(Obs_Dist!$D$11:$T$211,  MATCH($AF22, Obs_Dist!$B$11:$B$211, 0), MATCH(AP$4, Obs_Dist!$D$3:$T$3, 0) )</f>
        <v>0</v>
      </c>
      <c r="AQ22" s="61">
        <f t="shared" si="31"/>
        <v>7.5592563453485357E-3</v>
      </c>
      <c r="AR22" s="63">
        <f>INDEX(Obs_Dist!$D$11:$T$211,  MATCH($AF22, Obs_Dist!$B$11:$B$211, 0), MATCH(AR$4, Obs_Dist!$D$3:$T$3, 0) )</f>
        <v>6.0476999999999996E-3</v>
      </c>
      <c r="AS22" s="61">
        <f t="shared" si="32"/>
        <v>3.4254033995820307E-3</v>
      </c>
      <c r="AT22" s="63">
        <f>INDEX(Obs_Dist!$D$11:$T$211,  MATCH($AF22, Obs_Dist!$B$11:$B$211, 0), MATCH(AT$4, Obs_Dist!$D$3:$T$3, 0) )</f>
        <v>3.3026000000000002E-3</v>
      </c>
      <c r="AU22" s="61">
        <f t="shared" si="33"/>
        <v>6.3497012511879143E-3</v>
      </c>
      <c r="AV22" s="63">
        <f>INDEX(Obs_Dist!$D$11:$T$211,  MATCH($AF22, Obs_Dist!$B$11:$B$211, 0), MATCH(AV$4, Obs_Dist!$D$3:$T$3, 0) )</f>
        <v>0</v>
      </c>
      <c r="AW22" s="61">
        <f t="shared" si="34"/>
        <v>5.9505011417145589E-3</v>
      </c>
      <c r="AX22" s="63">
        <f>INDEX(Obs_Dist!$D$11:$T$211,  MATCH($AF22, Obs_Dist!$B$11:$B$211, 0), MATCH(AX$4, Obs_Dist!$D$3:$T$3, 0) )</f>
        <v>1.58014E-2</v>
      </c>
      <c r="AY22" s="61">
        <f t="shared" si="35"/>
        <v>1.7293481159694979E-2</v>
      </c>
      <c r="AZ22" s="63">
        <f>INDEX(Obs_Dist!$D$11:$T$211,  MATCH($AF22, Obs_Dist!$B$11:$B$211, 0), MATCH(AZ$4, Obs_Dist!$D$3:$T$3, 0) )</f>
        <v>1.49935E-2</v>
      </c>
      <c r="BA22" s="61">
        <f t="shared" si="36"/>
        <v>4.8643193315769315E-2</v>
      </c>
      <c r="BB22" s="63">
        <f>INDEX(Obs_Dist!$D$11:$T$211,  MATCH($AF22, Obs_Dist!$B$11:$B$211, 0), MATCH(BB$4, Obs_Dist!$D$3:$T$3, 0) )</f>
        <v>4.3776099999999998E-2</v>
      </c>
      <c r="BC22" s="61">
        <f t="shared" si="37"/>
        <v>5.4502436404944468E-2</v>
      </c>
      <c r="BD22" s="63">
        <f>INDEX(Obs_Dist!$D$11:$T$211,  MATCH($AF22, Obs_Dist!$B$11:$B$211, 0), MATCH(BD$4, Obs_Dist!$D$3:$T$3, 0) )</f>
        <v>7.1360300000000002E-2</v>
      </c>
      <c r="BF22" s="31">
        <f t="shared" si="38"/>
        <v>26</v>
      </c>
      <c r="BG22" s="31">
        <f t="shared" si="39"/>
        <v>27</v>
      </c>
      <c r="BH22" s="57">
        <f t="shared" si="16"/>
        <v>4.2305348162970874E-3</v>
      </c>
      <c r="BI22" s="57">
        <f t="shared" si="16"/>
        <v>1.7464535994410088E-3</v>
      </c>
      <c r="BJ22" s="57">
        <f t="shared" si="16"/>
        <v>4.3579862410542134E-3</v>
      </c>
      <c r="BK22" s="58">
        <f t="shared" si="16"/>
        <v>4.3421219719515368E-2</v>
      </c>
      <c r="BL22" s="57">
        <f t="shared" si="16"/>
        <v>0</v>
      </c>
      <c r="BM22" s="57">
        <f t="shared" si="16"/>
        <v>3.8066174172683161E-2</v>
      </c>
      <c r="BN22" s="57">
        <f t="shared" si="16"/>
        <v>3.503998478859436E-2</v>
      </c>
      <c r="BQ22" s="57">
        <f t="shared" ref="BQ22:CE38" si="46">IFERROR(CW22 / CW$6,  0)</f>
        <v>1.2580384304571092E-2</v>
      </c>
      <c r="BR22" s="57">
        <f t="shared" si="46"/>
        <v>1.0065191127530139E-3</v>
      </c>
      <c r="BS22" s="57">
        <f t="shared" si="46"/>
        <v>1.9243925354513814E-3</v>
      </c>
      <c r="BT22" s="57">
        <f t="shared" si="46"/>
        <v>0</v>
      </c>
      <c r="BU22" s="57">
        <f t="shared" si="46"/>
        <v>1.2181698724169661E-4</v>
      </c>
      <c r="BV22" s="57">
        <f t="shared" si="46"/>
        <v>7.1309455679484249E-3</v>
      </c>
      <c r="BW22" s="57">
        <f t="shared" si="46"/>
        <v>2.9774673596576653E-3</v>
      </c>
      <c r="BX22" s="58">
        <f t="shared" si="46"/>
        <v>5.788029765304902E-3</v>
      </c>
      <c r="BY22" s="57">
        <f t="shared" si="46"/>
        <v>3.6135239571256062E-3</v>
      </c>
      <c r="BZ22" s="57">
        <f t="shared" si="46"/>
        <v>1.4819673764195573E-2</v>
      </c>
      <c r="CA22" s="58">
        <f t="shared" si="46"/>
        <v>4.4990589219966952E-2</v>
      </c>
      <c r="CB22" s="57">
        <f t="shared" si="46"/>
        <v>0</v>
      </c>
      <c r="CC22" s="57">
        <f t="shared" si="46"/>
        <v>4.9076400149564735E-2</v>
      </c>
      <c r="CD22" s="57">
        <f t="shared" si="46"/>
        <v>4.9777117384843979E-2</v>
      </c>
      <c r="CE22" s="57">
        <f t="shared" si="46"/>
        <v>4.2141241079563296E-2</v>
      </c>
      <c r="CF22" s="57">
        <f t="shared" si="45"/>
        <v>0</v>
      </c>
      <c r="CG22" s="57">
        <f t="shared" si="45"/>
        <v>2.9933583473797355E-2</v>
      </c>
      <c r="CH22" s="57">
        <f t="shared" si="45"/>
        <v>2.5067593665507915E-2</v>
      </c>
      <c r="CI22" s="58">
        <f t="shared" si="45"/>
        <v>1.1568613068635849E-2</v>
      </c>
      <c r="CJ22" s="57">
        <f t="shared" si="45"/>
        <v>3.2089751765949108E-3</v>
      </c>
      <c r="CL22" s="30">
        <f>Obs_Dist!B24</f>
        <v>26</v>
      </c>
      <c r="CM22" s="26">
        <f t="shared" si="40"/>
        <v>27</v>
      </c>
      <c r="CN22" s="20">
        <f t="shared" si="18"/>
        <v>39193.96</v>
      </c>
      <c r="CO22" s="20">
        <f t="shared" si="18"/>
        <v>8003.2599999999993</v>
      </c>
      <c r="CP22" s="20">
        <f t="shared" si="18"/>
        <v>10211.050000000001</v>
      </c>
      <c r="CQ22" s="106">
        <f t="shared" si="18"/>
        <v>7502.0499999999993</v>
      </c>
      <c r="CR22" s="143"/>
      <c r="CS22" s="20">
        <f t="shared" si="19"/>
        <v>953.74</v>
      </c>
      <c r="CT22" s="20">
        <f t="shared" si="19"/>
        <v>958.27</v>
      </c>
      <c r="CW22" s="20">
        <f t="shared" si="20"/>
        <v>20941.02</v>
      </c>
      <c r="CX22" s="20">
        <f t="shared" si="20"/>
        <v>894.17000000000007</v>
      </c>
      <c r="CY22" s="20">
        <f t="shared" si="20"/>
        <v>7109.09</v>
      </c>
      <c r="CZ22" s="20">
        <f t="shared" si="20"/>
        <v>0</v>
      </c>
      <c r="DA22" s="20">
        <f t="shared" si="20"/>
        <v>38.630000000000003</v>
      </c>
      <c r="DB22" s="20">
        <f t="shared" si="20"/>
        <v>5553.4400000000005</v>
      </c>
      <c r="DC22" s="20">
        <f t="shared" si="20"/>
        <v>4657.6100000000006</v>
      </c>
      <c r="DD22" s="106">
        <f t="shared" si="20"/>
        <v>5217.2199999999993</v>
      </c>
      <c r="DE22" s="20">
        <f t="shared" si="20"/>
        <v>2103.41</v>
      </c>
      <c r="DF22" s="20">
        <f t="shared" si="20"/>
        <v>4189.3099999999995</v>
      </c>
      <c r="DG22" s="106">
        <f t="shared" si="20"/>
        <v>3491.86</v>
      </c>
      <c r="DH22" s="143"/>
      <c r="DI22" s="20">
        <f t="shared" si="21"/>
        <v>522.38</v>
      </c>
      <c r="DJ22" s="20">
        <f t="shared" si="21"/>
        <v>549.4</v>
      </c>
      <c r="DK22" s="20">
        <f t="shared" si="21"/>
        <v>4010.1899999999996</v>
      </c>
      <c r="DL22" s="143"/>
      <c r="DM22" s="20">
        <f t="shared" si="22"/>
        <v>431.36</v>
      </c>
      <c r="DN22" s="20">
        <f t="shared" si="22"/>
        <v>408.87</v>
      </c>
      <c r="DO22" s="106">
        <f t="shared" si="22"/>
        <v>716.04</v>
      </c>
      <c r="DP22" s="20">
        <f t="shared" si="22"/>
        <v>55.45</v>
      </c>
      <c r="DR22" s="31">
        <f t="shared" si="41"/>
        <v>13</v>
      </c>
      <c r="DS22" s="26">
        <f t="shared" si="42"/>
        <v>13.5</v>
      </c>
      <c r="DT22" s="101">
        <f t="shared" si="23"/>
        <v>114529.44999999998</v>
      </c>
      <c r="DU22" s="101">
        <f t="shared" si="24"/>
        <v>39947.050000000003</v>
      </c>
      <c r="DV22" s="101">
        <f t="shared" si="25"/>
        <v>22755.93</v>
      </c>
      <c r="DW22" s="102">
        <f t="shared" si="43"/>
        <v>3694.13</v>
      </c>
      <c r="DX22" s="144"/>
      <c r="DY22" s="101">
        <f t="shared" si="44"/>
        <v>651.85</v>
      </c>
      <c r="DZ22" s="101">
        <f t="shared" si="44"/>
        <v>655.52</v>
      </c>
      <c r="EB22" s="84">
        <f>MODEL_DATA!X19</f>
        <v>13</v>
      </c>
      <c r="EC22" s="84">
        <f>MODEL_DATA!Y19</f>
        <v>50125.7</v>
      </c>
      <c r="ED22" s="84">
        <f>MODEL_DATA!Z19</f>
        <v>3433.05</v>
      </c>
      <c r="EE22" s="84">
        <f>MODEL_DATA!AA19</f>
        <v>36514</v>
      </c>
      <c r="EF22" s="84">
        <f>MODEL_DATA!AB19</f>
        <v>268.23</v>
      </c>
      <c r="EG22" s="84">
        <f>MODEL_DATA!AC19</f>
        <v>1432.54</v>
      </c>
      <c r="EH22" s="84">
        <f>MODEL_DATA!AD19</f>
        <v>9942.4599999999991</v>
      </c>
      <c r="EI22" s="84">
        <f>MODEL_DATA!AE19</f>
        <v>12813.47</v>
      </c>
      <c r="EJ22" s="84">
        <f>MODEL_DATA!AF19</f>
        <v>14686.26</v>
      </c>
      <c r="EK22" s="84">
        <f>MODEL_DATA!AG19</f>
        <v>16650.02</v>
      </c>
      <c r="EL22" s="84">
        <f>MODEL_DATA!AH19</f>
        <v>7900.55</v>
      </c>
      <c r="EM22" s="84">
        <f>MODEL_DATA!AI19</f>
        <v>1622.11</v>
      </c>
      <c r="EN22" s="84">
        <f>MODEL_DATA!AJ19</f>
        <v>1613.68</v>
      </c>
      <c r="EO22" s="84">
        <f>MODEL_DATA!AK19</f>
        <v>250.75</v>
      </c>
      <c r="EP22" s="84">
        <f>MODEL_DATA!AL19</f>
        <v>242.02</v>
      </c>
      <c r="EQ22" s="84">
        <f>MODEL_DATA!AM19</f>
        <v>2072.02</v>
      </c>
      <c r="ER22" s="84">
        <f>MODEL_DATA!AN19</f>
        <v>2111.94</v>
      </c>
      <c r="ES22" s="84">
        <f>MODEL_DATA!AO19</f>
        <v>401.1</v>
      </c>
      <c r="ET22" s="84">
        <f>MODEL_DATA!AP19</f>
        <v>413.5</v>
      </c>
      <c r="EU22" s="84">
        <f>MODEL_DATA!AQ19</f>
        <v>1895.41</v>
      </c>
      <c r="EV22" s="84">
        <f>MODEL_DATA!AR19</f>
        <v>161.18</v>
      </c>
    </row>
    <row r="23" spans="25:152" x14ac:dyDescent="0.25">
      <c r="AF23" s="32">
        <f t="shared" si="15"/>
        <v>26</v>
      </c>
      <c r="AG23" s="61">
        <f t="shared" si="26"/>
        <v>1.2580384304571092E-2</v>
      </c>
      <c r="AH23" s="63">
        <f>INDEX(Obs_Dist!$D$11:$T$211,  MATCH($AF23, Obs_Dist!$B$11:$B$211, 0), MATCH(AH$4, Obs_Dist!$D$3:$T$3, 0) )</f>
        <v>1.1313399999999999E-2</v>
      </c>
      <c r="AI23" s="61">
        <f t="shared" si="27"/>
        <v>1.0065191127530139E-3</v>
      </c>
      <c r="AJ23" s="63">
        <f>INDEX(Obs_Dist!$D$11:$T$211,  MATCH($AF23, Obs_Dist!$B$11:$B$211, 0), MATCH(AJ$4, Obs_Dist!$D$3:$T$3, 0) )</f>
        <v>8.5059999999999997E-4</v>
      </c>
      <c r="AK23" s="61">
        <f t="shared" si="28"/>
        <v>1.9243925354513814E-3</v>
      </c>
      <c r="AL23" s="63">
        <f>INDEX(Obs_Dist!$D$11:$T$211,  MATCH($AF23, Obs_Dist!$B$11:$B$211, 0), MATCH(AL$4, Obs_Dist!$D$3:$T$3, 0) )</f>
        <v>2.7967000000000001E-3</v>
      </c>
      <c r="AM23" s="61">
        <f t="shared" si="29"/>
        <v>0</v>
      </c>
      <c r="AN23" s="63">
        <f>INDEX(Obs_Dist!$D$11:$T$211,  MATCH($AF23, Obs_Dist!$B$11:$B$211, 0), MATCH(AN$4, Obs_Dist!$D$3:$T$3, 0) )</f>
        <v>0</v>
      </c>
      <c r="AO23" s="61">
        <f t="shared" si="30"/>
        <v>1.2181698724169661E-4</v>
      </c>
      <c r="AP23" s="63">
        <f>INDEX(Obs_Dist!$D$11:$T$211,  MATCH($AF23, Obs_Dist!$B$11:$B$211, 0), MATCH(AP$4, Obs_Dist!$D$3:$T$3, 0) )</f>
        <v>0</v>
      </c>
      <c r="AQ23" s="61">
        <f t="shared" si="31"/>
        <v>7.1309455679484249E-3</v>
      </c>
      <c r="AR23" s="63">
        <f>INDEX(Obs_Dist!$D$11:$T$211,  MATCH($AF23, Obs_Dist!$B$11:$B$211, 0), MATCH(AR$4, Obs_Dist!$D$3:$T$3, 0) )</f>
        <v>5.2677999999999996E-3</v>
      </c>
      <c r="AS23" s="61">
        <f t="shared" si="32"/>
        <v>2.9774673596576653E-3</v>
      </c>
      <c r="AT23" s="63">
        <f>INDEX(Obs_Dist!$D$11:$T$211,  MATCH($AF23, Obs_Dist!$B$11:$B$211, 0), MATCH(AT$4, Obs_Dist!$D$3:$T$3, 0) )</f>
        <v>2.5752000000000001E-3</v>
      </c>
      <c r="AU23" s="61">
        <f t="shared" si="33"/>
        <v>5.788029765304902E-3</v>
      </c>
      <c r="AV23" s="63">
        <f>INDEX(Obs_Dist!$D$11:$T$211,  MATCH($AF23, Obs_Dist!$B$11:$B$211, 0), MATCH(AV$4, Obs_Dist!$D$3:$T$3, 0) )</f>
        <v>0</v>
      </c>
      <c r="AW23" s="61">
        <f t="shared" si="34"/>
        <v>3.6135239571256062E-3</v>
      </c>
      <c r="AX23" s="63">
        <f>INDEX(Obs_Dist!$D$11:$T$211,  MATCH($AF23, Obs_Dist!$B$11:$B$211, 0), MATCH(AX$4, Obs_Dist!$D$3:$T$3, 0) )</f>
        <v>1.35272E-2</v>
      </c>
      <c r="AY23" s="61">
        <f t="shared" si="35"/>
        <v>1.4819673764195573E-2</v>
      </c>
      <c r="AZ23" s="63">
        <f>INDEX(Obs_Dist!$D$11:$T$211,  MATCH($AF23, Obs_Dist!$B$11:$B$211, 0), MATCH(AZ$4, Obs_Dist!$D$3:$T$3, 0) )</f>
        <v>1.4416999999999999E-2</v>
      </c>
      <c r="BA23" s="61">
        <f t="shared" si="36"/>
        <v>4.4990589219966952E-2</v>
      </c>
      <c r="BB23" s="63">
        <f>INDEX(Obs_Dist!$D$11:$T$211,  MATCH($AF23, Obs_Dist!$B$11:$B$211, 0), MATCH(BB$4, Obs_Dist!$D$3:$T$3, 0) )</f>
        <v>3.5144000000000002E-2</v>
      </c>
      <c r="BC23" s="61">
        <f t="shared" si="37"/>
        <v>4.2141241079563296E-2</v>
      </c>
      <c r="BD23" s="63">
        <f>INDEX(Obs_Dist!$D$11:$T$211,  MATCH($AF23, Obs_Dist!$B$11:$B$211, 0), MATCH(BD$4, Obs_Dist!$D$3:$T$3, 0) )</f>
        <v>4.2926600000000002E-2</v>
      </c>
      <c r="BF23" s="31">
        <f t="shared" si="38"/>
        <v>28</v>
      </c>
      <c r="BG23" s="31">
        <f t="shared" si="39"/>
        <v>29</v>
      </c>
      <c r="BH23" s="57">
        <f t="shared" si="16"/>
        <v>3.7611148675426526E-3</v>
      </c>
      <c r="BI23" s="57">
        <f t="shared" si="16"/>
        <v>1.6129217778370697E-3</v>
      </c>
      <c r="BJ23" s="57">
        <f t="shared" si="16"/>
        <v>3.9335167892443719E-3</v>
      </c>
      <c r="BK23" s="58">
        <f t="shared" si="16"/>
        <v>3.6838625203749038E-2</v>
      </c>
      <c r="BL23" s="57">
        <f t="shared" si="16"/>
        <v>0</v>
      </c>
      <c r="BM23" s="57">
        <f t="shared" si="16"/>
        <v>3.6440536919287704E-2</v>
      </c>
      <c r="BN23" s="57">
        <f t="shared" si="16"/>
        <v>3.392216587013993E-2</v>
      </c>
      <c r="BQ23" s="57">
        <f t="shared" si="46"/>
        <v>1.0955124680825093E-2</v>
      </c>
      <c r="BR23" s="57">
        <f t="shared" si="46"/>
        <v>8.2096758390927393E-4</v>
      </c>
      <c r="BS23" s="57">
        <f t="shared" si="46"/>
        <v>1.8033703772356881E-3</v>
      </c>
      <c r="BT23" s="57">
        <f t="shared" si="46"/>
        <v>0</v>
      </c>
      <c r="BU23" s="57">
        <f t="shared" si="46"/>
        <v>4.7932130625777589E-6</v>
      </c>
      <c r="BV23" s="57">
        <f t="shared" si="46"/>
        <v>6.6752586490020516E-3</v>
      </c>
      <c r="BW23" s="57">
        <f t="shared" si="46"/>
        <v>2.5685395360258421E-3</v>
      </c>
      <c r="BX23" s="58">
        <f t="shared" si="46"/>
        <v>5.3661548819661708E-3</v>
      </c>
      <c r="BY23" s="57">
        <f t="shared" si="46"/>
        <v>2.1978587197874957E-3</v>
      </c>
      <c r="BZ23" s="57">
        <f t="shared" si="46"/>
        <v>1.2759576704460932E-2</v>
      </c>
      <c r="CA23" s="58">
        <f t="shared" si="46"/>
        <v>3.6420131029392989E-2</v>
      </c>
      <c r="CB23" s="57">
        <f t="shared" si="46"/>
        <v>0</v>
      </c>
      <c r="CC23" s="57">
        <f t="shared" si="46"/>
        <v>4.3542880549255834E-2</v>
      </c>
      <c r="CD23" s="57">
        <f t="shared" si="46"/>
        <v>4.6876019280252236E-2</v>
      </c>
      <c r="CE23" s="57">
        <f t="shared" si="46"/>
        <v>3.7179949285787092E-2</v>
      </c>
      <c r="CF23" s="57">
        <f t="shared" si="45"/>
        <v>0</v>
      </c>
      <c r="CG23" s="57">
        <f t="shared" si="45"/>
        <v>3.1194463508383077E-2</v>
      </c>
      <c r="CH23" s="57">
        <f t="shared" si="45"/>
        <v>2.515649236390835E-2</v>
      </c>
      <c r="CI23" s="58">
        <f t="shared" si="45"/>
        <v>9.5999583811696779E-3</v>
      </c>
      <c r="CJ23" s="57">
        <f t="shared" si="45"/>
        <v>2.9005200333802874E-3</v>
      </c>
      <c r="CL23" s="30">
        <f>Obs_Dist!B25</f>
        <v>28</v>
      </c>
      <c r="CM23" s="26">
        <f t="shared" si="40"/>
        <v>29</v>
      </c>
      <c r="CN23" s="20">
        <f t="shared" si="18"/>
        <v>34845</v>
      </c>
      <c r="CO23" s="20">
        <f t="shared" si="18"/>
        <v>7391.34</v>
      </c>
      <c r="CP23" s="20">
        <f t="shared" si="18"/>
        <v>9216.49</v>
      </c>
      <c r="CQ23" s="106">
        <f t="shared" si="18"/>
        <v>6364.75</v>
      </c>
      <c r="CR23" s="143"/>
      <c r="CS23" s="20">
        <f t="shared" si="19"/>
        <v>913.01</v>
      </c>
      <c r="CT23" s="20">
        <f t="shared" si="19"/>
        <v>927.7</v>
      </c>
      <c r="CW23" s="20">
        <f t="shared" si="20"/>
        <v>18235.650000000001</v>
      </c>
      <c r="CX23" s="20">
        <f t="shared" si="20"/>
        <v>729.32999999999993</v>
      </c>
      <c r="CY23" s="20">
        <f t="shared" si="20"/>
        <v>6662.01</v>
      </c>
      <c r="CZ23" s="20">
        <f t="shared" si="20"/>
        <v>0</v>
      </c>
      <c r="DA23" s="20">
        <f t="shared" si="20"/>
        <v>1.52</v>
      </c>
      <c r="DB23" s="20">
        <f t="shared" si="20"/>
        <v>5198.5599999999995</v>
      </c>
      <c r="DC23" s="20">
        <f t="shared" si="20"/>
        <v>4017.93</v>
      </c>
      <c r="DD23" s="106">
        <f t="shared" si="20"/>
        <v>4836.95</v>
      </c>
      <c r="DE23" s="20">
        <f t="shared" si="20"/>
        <v>1279.3600000000001</v>
      </c>
      <c r="DF23" s="20">
        <f t="shared" si="20"/>
        <v>3606.95</v>
      </c>
      <c r="DG23" s="106">
        <f t="shared" si="20"/>
        <v>2826.6800000000003</v>
      </c>
      <c r="DH23" s="143"/>
      <c r="DI23" s="20">
        <f t="shared" si="21"/>
        <v>463.48</v>
      </c>
      <c r="DJ23" s="20">
        <f t="shared" si="21"/>
        <v>517.38</v>
      </c>
      <c r="DK23" s="20">
        <f t="shared" si="21"/>
        <v>3538.07</v>
      </c>
      <c r="DL23" s="143"/>
      <c r="DM23" s="20">
        <f t="shared" si="22"/>
        <v>449.53</v>
      </c>
      <c r="DN23" s="20">
        <f t="shared" si="22"/>
        <v>410.32</v>
      </c>
      <c r="DO23" s="106">
        <f t="shared" si="22"/>
        <v>594.19000000000005</v>
      </c>
      <c r="DP23" s="20">
        <f t="shared" si="22"/>
        <v>50.120000000000005</v>
      </c>
      <c r="DR23" s="31">
        <f t="shared" si="41"/>
        <v>14</v>
      </c>
      <c r="DS23" s="26">
        <f t="shared" si="42"/>
        <v>14.5</v>
      </c>
      <c r="DT23" s="101">
        <f t="shared" si="23"/>
        <v>100262.33000000002</v>
      </c>
      <c r="DU23" s="101">
        <f t="shared" si="24"/>
        <v>32462.510000000002</v>
      </c>
      <c r="DV23" s="101">
        <f t="shared" si="25"/>
        <v>20156.89</v>
      </c>
      <c r="DW23" s="102">
        <f t="shared" si="43"/>
        <v>3726.9700000000003</v>
      </c>
      <c r="DX23" s="144"/>
      <c r="DY23" s="101">
        <f t="shared" si="44"/>
        <v>669.34</v>
      </c>
      <c r="DZ23" s="101">
        <f t="shared" si="44"/>
        <v>691.61</v>
      </c>
      <c r="EB23" s="84">
        <f>MODEL_DATA!X20</f>
        <v>14</v>
      </c>
      <c r="EC23" s="84">
        <f>MODEL_DATA!Y20</f>
        <v>46143.72</v>
      </c>
      <c r="ED23" s="84">
        <f>MODEL_DATA!Z20</f>
        <v>2762.43</v>
      </c>
      <c r="EE23" s="84">
        <f>MODEL_DATA!AA20</f>
        <v>29700.080000000002</v>
      </c>
      <c r="EF23" s="84">
        <f>MODEL_DATA!AB20</f>
        <v>138.22</v>
      </c>
      <c r="EG23" s="84">
        <f>MODEL_DATA!AC20</f>
        <v>1360.99</v>
      </c>
      <c r="EH23" s="84">
        <f>MODEL_DATA!AD20</f>
        <v>8686.1</v>
      </c>
      <c r="EI23" s="84">
        <f>MODEL_DATA!AE20</f>
        <v>11470.79</v>
      </c>
      <c r="EJ23" s="84">
        <f>MODEL_DATA!AF20</f>
        <v>13099.98</v>
      </c>
      <c r="EK23" s="84">
        <f>MODEL_DATA!AG20</f>
        <v>15623.83</v>
      </c>
      <c r="EL23" s="84">
        <f>MODEL_DATA!AH20</f>
        <v>7547.48</v>
      </c>
      <c r="EM23" s="84">
        <f>MODEL_DATA!AI20</f>
        <v>1523.38</v>
      </c>
      <c r="EN23" s="84">
        <f>MODEL_DATA!AJ20</f>
        <v>1498.85</v>
      </c>
      <c r="EO23" s="84">
        <f>MODEL_DATA!AK20</f>
        <v>252.86</v>
      </c>
      <c r="EP23" s="84">
        <f>MODEL_DATA!AL20</f>
        <v>248.83</v>
      </c>
      <c r="EQ23" s="84">
        <f>MODEL_DATA!AM20</f>
        <v>2203.59</v>
      </c>
      <c r="ER23" s="84">
        <f>MODEL_DATA!AN20</f>
        <v>2093.59</v>
      </c>
      <c r="ES23" s="84">
        <f>MODEL_DATA!AO20</f>
        <v>416.48</v>
      </c>
      <c r="ET23" s="84">
        <f>MODEL_DATA!AP20</f>
        <v>442.78</v>
      </c>
      <c r="EU23" s="84">
        <f>MODEL_DATA!AQ20</f>
        <v>1747.1</v>
      </c>
      <c r="EV23" s="84">
        <f>MODEL_DATA!AR20</f>
        <v>134.51</v>
      </c>
    </row>
    <row r="24" spans="25:152" x14ac:dyDescent="0.25">
      <c r="AF24" s="32">
        <f t="shared" si="15"/>
        <v>28</v>
      </c>
      <c r="AG24" s="61">
        <f t="shared" si="26"/>
        <v>1.0955124680825093E-2</v>
      </c>
      <c r="AH24" s="63">
        <f>INDEX(Obs_Dist!$D$11:$T$211,  MATCH($AF24, Obs_Dist!$B$11:$B$211, 0), MATCH(AH$4, Obs_Dist!$D$3:$T$3, 0) )</f>
        <v>9.7172000000000005E-3</v>
      </c>
      <c r="AI24" s="61">
        <f t="shared" si="27"/>
        <v>8.2096758390927393E-4</v>
      </c>
      <c r="AJ24" s="63">
        <f>INDEX(Obs_Dist!$D$11:$T$211,  MATCH($AF24, Obs_Dist!$B$11:$B$211, 0), MATCH(AJ$4, Obs_Dist!$D$3:$T$3, 0) )</f>
        <v>7.6639999999999998E-4</v>
      </c>
      <c r="AK24" s="61">
        <f t="shared" si="28"/>
        <v>1.8033703772356881E-3</v>
      </c>
      <c r="AL24" s="63">
        <f>INDEX(Obs_Dist!$D$11:$T$211,  MATCH($AF24, Obs_Dist!$B$11:$B$211, 0), MATCH(AL$4, Obs_Dist!$D$3:$T$3, 0) )</f>
        <v>2.4261999999999999E-3</v>
      </c>
      <c r="AM24" s="61">
        <f t="shared" si="29"/>
        <v>0</v>
      </c>
      <c r="AN24" s="63">
        <f>INDEX(Obs_Dist!$D$11:$T$211,  MATCH($AF24, Obs_Dist!$B$11:$B$211, 0), MATCH(AN$4, Obs_Dist!$D$3:$T$3, 0) )</f>
        <v>0</v>
      </c>
      <c r="AO24" s="61">
        <f t="shared" si="30"/>
        <v>4.7932130625777589E-6</v>
      </c>
      <c r="AP24" s="63">
        <f>INDEX(Obs_Dist!$D$11:$T$211,  MATCH($AF24, Obs_Dist!$B$11:$B$211, 0), MATCH(AP$4, Obs_Dist!$D$3:$T$3, 0) )</f>
        <v>0</v>
      </c>
      <c r="AQ24" s="61">
        <f t="shared" si="31"/>
        <v>6.6752586490020516E-3</v>
      </c>
      <c r="AR24" s="63">
        <f>INDEX(Obs_Dist!$D$11:$T$211,  MATCH($AF24, Obs_Dist!$B$11:$B$211, 0), MATCH(AR$4, Obs_Dist!$D$3:$T$3, 0) )</f>
        <v>4.7447000000000001E-3</v>
      </c>
      <c r="AS24" s="61">
        <f t="shared" si="32"/>
        <v>2.5685395360258421E-3</v>
      </c>
      <c r="AT24" s="63">
        <f>INDEX(Obs_Dist!$D$11:$T$211,  MATCH($AF24, Obs_Dist!$B$11:$B$211, 0), MATCH(AT$4, Obs_Dist!$D$3:$T$3, 0) )</f>
        <v>2.2125000000000001E-3</v>
      </c>
      <c r="AU24" s="61">
        <f t="shared" si="33"/>
        <v>5.3661548819661708E-3</v>
      </c>
      <c r="AV24" s="63">
        <f>INDEX(Obs_Dist!$D$11:$T$211,  MATCH($AF24, Obs_Dist!$B$11:$B$211, 0), MATCH(AV$4, Obs_Dist!$D$3:$T$3, 0) )</f>
        <v>0</v>
      </c>
      <c r="AW24" s="61">
        <f t="shared" si="34"/>
        <v>2.1978587197874957E-3</v>
      </c>
      <c r="AX24" s="63">
        <f>INDEX(Obs_Dist!$D$11:$T$211,  MATCH($AF24, Obs_Dist!$B$11:$B$211, 0), MATCH(AX$4, Obs_Dist!$D$3:$T$3, 0) )</f>
        <v>1.22609E-2</v>
      </c>
      <c r="AY24" s="61">
        <f t="shared" si="35"/>
        <v>1.2759576704460932E-2</v>
      </c>
      <c r="AZ24" s="63">
        <f>INDEX(Obs_Dist!$D$11:$T$211,  MATCH($AF24, Obs_Dist!$B$11:$B$211, 0), MATCH(AZ$4, Obs_Dist!$D$3:$T$3, 0) )</f>
        <v>1.39667E-2</v>
      </c>
      <c r="BA24" s="61">
        <f t="shared" si="36"/>
        <v>3.6420131029392989E-2</v>
      </c>
      <c r="BB24" s="63">
        <f>INDEX(Obs_Dist!$D$11:$T$211,  MATCH($AF24, Obs_Dist!$B$11:$B$211, 0), MATCH(BB$4, Obs_Dist!$D$3:$T$3, 0) )</f>
        <v>2.67142E-2</v>
      </c>
      <c r="BC24" s="61">
        <f t="shared" si="37"/>
        <v>3.7179949285787092E-2</v>
      </c>
      <c r="BD24" s="63">
        <f>INDEX(Obs_Dist!$D$11:$T$211,  MATCH($AF24, Obs_Dist!$B$11:$B$211, 0), MATCH(BD$4, Obs_Dist!$D$3:$T$3, 0) )</f>
        <v>2.7602499999999999E-2</v>
      </c>
      <c r="BF24" s="31">
        <f t="shared" si="38"/>
        <v>30</v>
      </c>
      <c r="BG24" s="31">
        <f t="shared" si="39"/>
        <v>31</v>
      </c>
      <c r="BH24" s="57">
        <f t="shared" si="16"/>
        <v>3.2564692095896938E-3</v>
      </c>
      <c r="BI24" s="57">
        <f t="shared" si="16"/>
        <v>1.3969887417674106E-3</v>
      </c>
      <c r="BJ24" s="57">
        <f t="shared" si="16"/>
        <v>3.5108569321052126E-3</v>
      </c>
      <c r="BK24" s="58">
        <f t="shared" si="16"/>
        <v>3.6906806829877348E-2</v>
      </c>
      <c r="BL24" s="57">
        <f t="shared" si="16"/>
        <v>0</v>
      </c>
      <c r="BM24" s="57">
        <f t="shared" si="16"/>
        <v>3.5075129346524174E-2</v>
      </c>
      <c r="BN24" s="57">
        <f t="shared" si="16"/>
        <v>3.0852825993951994E-2</v>
      </c>
      <c r="BQ24" s="57">
        <f t="shared" si="46"/>
        <v>9.3367136433023072E-3</v>
      </c>
      <c r="BR24" s="57">
        <f t="shared" si="46"/>
        <v>8.3850515257819836E-4</v>
      </c>
      <c r="BS24" s="57">
        <f t="shared" si="46"/>
        <v>1.5312924908525449E-3</v>
      </c>
      <c r="BT24" s="57">
        <f t="shared" si="46"/>
        <v>0</v>
      </c>
      <c r="BU24" s="57">
        <f t="shared" si="46"/>
        <v>9.4602889392982085E-8</v>
      </c>
      <c r="BV24" s="57">
        <f t="shared" si="46"/>
        <v>5.9861811349596139E-3</v>
      </c>
      <c r="BW24" s="57">
        <f t="shared" si="46"/>
        <v>2.2785158131874142E-3</v>
      </c>
      <c r="BX24" s="58">
        <f t="shared" si="46"/>
        <v>4.8832847029534098E-3</v>
      </c>
      <c r="BY24" s="57">
        <f t="shared" si="46"/>
        <v>1.4547826421729981E-3</v>
      </c>
      <c r="BZ24" s="57">
        <f t="shared" si="46"/>
        <v>1.1067556262394725E-2</v>
      </c>
      <c r="CA24" s="58">
        <f t="shared" si="46"/>
        <v>3.8629808980749664E-2</v>
      </c>
      <c r="CB24" s="57">
        <f t="shared" si="46"/>
        <v>0</v>
      </c>
      <c r="CC24" s="57">
        <f t="shared" si="46"/>
        <v>3.9587682329001089E-2</v>
      </c>
      <c r="CD24" s="57">
        <f t="shared" si="46"/>
        <v>4.0686043561772911E-2</v>
      </c>
      <c r="CE24" s="57">
        <f t="shared" si="46"/>
        <v>3.550152531454686E-2</v>
      </c>
      <c r="CF24" s="57">
        <f t="shared" si="45"/>
        <v>0</v>
      </c>
      <c r="CG24" s="57">
        <f t="shared" si="45"/>
        <v>3.1741978283995699E-2</v>
      </c>
      <c r="CH24" s="57">
        <f t="shared" si="45"/>
        <v>2.4198838799070543E-2</v>
      </c>
      <c r="CI24" s="58">
        <f t="shared" si="45"/>
        <v>7.9250266499458922E-3</v>
      </c>
      <c r="CJ24" s="57">
        <f t="shared" si="45"/>
        <v>2.4155567875756819E-3</v>
      </c>
      <c r="CL24" s="30">
        <f>Obs_Dist!B26</f>
        <v>30</v>
      </c>
      <c r="CM24" s="26">
        <f t="shared" si="40"/>
        <v>31</v>
      </c>
      <c r="CN24" s="20">
        <f t="shared" si="18"/>
        <v>30169.69</v>
      </c>
      <c r="CO24" s="20">
        <f t="shared" si="18"/>
        <v>6401.81</v>
      </c>
      <c r="CP24" s="20">
        <f t="shared" si="18"/>
        <v>8226.17</v>
      </c>
      <c r="CQ24" s="106">
        <f t="shared" si="18"/>
        <v>6376.53</v>
      </c>
      <c r="CR24" s="143"/>
      <c r="CS24" s="20">
        <f t="shared" si="19"/>
        <v>878.80000000000007</v>
      </c>
      <c r="CT24" s="20">
        <f t="shared" si="19"/>
        <v>843.76</v>
      </c>
      <c r="CW24" s="20">
        <f t="shared" si="20"/>
        <v>15541.68</v>
      </c>
      <c r="CX24" s="20">
        <f t="shared" si="20"/>
        <v>744.91000000000008</v>
      </c>
      <c r="CY24" s="20">
        <f t="shared" si="20"/>
        <v>5656.9</v>
      </c>
      <c r="CZ24" s="20">
        <f t="shared" si="20"/>
        <v>0</v>
      </c>
      <c r="DA24" s="20">
        <f t="shared" si="20"/>
        <v>0.03</v>
      </c>
      <c r="DB24" s="20">
        <f t="shared" si="20"/>
        <v>4661.92</v>
      </c>
      <c r="DC24" s="20">
        <f t="shared" si="20"/>
        <v>3564.25</v>
      </c>
      <c r="DD24" s="106">
        <f t="shared" si="20"/>
        <v>4401.7</v>
      </c>
      <c r="DE24" s="20">
        <f t="shared" si="20"/>
        <v>846.81999999999994</v>
      </c>
      <c r="DF24" s="20">
        <f t="shared" si="20"/>
        <v>3128.64</v>
      </c>
      <c r="DG24" s="106">
        <f t="shared" si="20"/>
        <v>2998.1800000000003</v>
      </c>
      <c r="DH24" s="143"/>
      <c r="DI24" s="20">
        <f t="shared" si="21"/>
        <v>421.38</v>
      </c>
      <c r="DJ24" s="20">
        <f t="shared" si="21"/>
        <v>449.06</v>
      </c>
      <c r="DK24" s="20">
        <f t="shared" si="21"/>
        <v>3378.35</v>
      </c>
      <c r="DL24" s="143"/>
      <c r="DM24" s="20">
        <f t="shared" si="22"/>
        <v>457.41999999999996</v>
      </c>
      <c r="DN24" s="20">
        <f t="shared" si="22"/>
        <v>394.7</v>
      </c>
      <c r="DO24" s="106">
        <f t="shared" si="22"/>
        <v>490.52</v>
      </c>
      <c r="DP24" s="20">
        <f t="shared" si="22"/>
        <v>41.739999999999995</v>
      </c>
      <c r="DR24" s="31">
        <f t="shared" si="41"/>
        <v>15</v>
      </c>
      <c r="DS24" s="26">
        <f t="shared" si="42"/>
        <v>15.5</v>
      </c>
      <c r="DT24" s="101">
        <f t="shared" si="23"/>
        <v>84947</v>
      </c>
      <c r="DU24" s="101">
        <f t="shared" si="24"/>
        <v>25879.96</v>
      </c>
      <c r="DV24" s="101">
        <f t="shared" si="25"/>
        <v>17430.509999999998</v>
      </c>
      <c r="DW24" s="102">
        <f t="shared" si="43"/>
        <v>4799.21</v>
      </c>
      <c r="DX24" s="144"/>
      <c r="DY24" s="101">
        <f t="shared" si="44"/>
        <v>933.18000000000006</v>
      </c>
      <c r="DZ24" s="101">
        <f t="shared" si="44"/>
        <v>1022.59</v>
      </c>
      <c r="EB24" s="84">
        <f>MODEL_DATA!X21</f>
        <v>15</v>
      </c>
      <c r="EC24" s="84">
        <f>MODEL_DATA!Y21</f>
        <v>40355.67</v>
      </c>
      <c r="ED24" s="84">
        <f>MODEL_DATA!Z21</f>
        <v>2249.5500000000002</v>
      </c>
      <c r="EE24" s="84">
        <f>MODEL_DATA!AA21</f>
        <v>23630.41</v>
      </c>
      <c r="EF24" s="84">
        <f>MODEL_DATA!AB21</f>
        <v>102.56</v>
      </c>
      <c r="EG24" s="84">
        <f>MODEL_DATA!AC21</f>
        <v>1178.3</v>
      </c>
      <c r="EH24" s="84">
        <f>MODEL_DATA!AD21</f>
        <v>7595.7</v>
      </c>
      <c r="EI24" s="84">
        <f>MODEL_DATA!AE21</f>
        <v>9834.81</v>
      </c>
      <c r="EJ24" s="84">
        <f>MODEL_DATA!AF21</f>
        <v>11579.91</v>
      </c>
      <c r="EK24" s="84">
        <f>MODEL_DATA!AG21</f>
        <v>14001.61</v>
      </c>
      <c r="EL24" s="84">
        <f>MODEL_DATA!AH21</f>
        <v>7100.69</v>
      </c>
      <c r="EM24" s="84">
        <f>MODEL_DATA!AI21</f>
        <v>1641.87</v>
      </c>
      <c r="EN24" s="84">
        <f>MODEL_DATA!AJ21</f>
        <v>1712.87</v>
      </c>
      <c r="EO24" s="84">
        <f>MODEL_DATA!AK21</f>
        <v>359.61</v>
      </c>
      <c r="EP24" s="84">
        <f>MODEL_DATA!AL21</f>
        <v>362.47</v>
      </c>
      <c r="EQ24" s="84">
        <f>MODEL_DATA!AM21</f>
        <v>3157.34</v>
      </c>
      <c r="ER24" s="84">
        <f>MODEL_DATA!AN21</f>
        <v>3231.49</v>
      </c>
      <c r="ES24" s="84">
        <f>MODEL_DATA!AO21</f>
        <v>573.57000000000005</v>
      </c>
      <c r="ET24" s="84">
        <f>MODEL_DATA!AP21</f>
        <v>660.12</v>
      </c>
      <c r="EU24" s="84">
        <f>MODEL_DATA!AQ21</f>
        <v>1513.57</v>
      </c>
      <c r="EV24" s="84">
        <f>MODEL_DATA!AR21</f>
        <v>114.96</v>
      </c>
    </row>
    <row r="25" spans="25:152" x14ac:dyDescent="0.25">
      <c r="Y25" s="30">
        <f>VLOOKUP(Z25, Lookup!$B$3:$D$30, 3, FALSE)</f>
        <v>11.1</v>
      </c>
      <c r="Z25" s="141" t="s">
        <v>55</v>
      </c>
      <c r="AA25" s="33">
        <f>HLOOKUP($Y25, $DT$3:$EV$4, 2, FALSE)</f>
        <v>9.6734222408056461</v>
      </c>
      <c r="AB25" s="21">
        <f>IFERROR(HLOOKUP($Y25, Obs_Dist!$D$3:$T$4, 2, FALSE), 0)</f>
        <v>0</v>
      </c>
      <c r="AC25" s="145">
        <f>IFERROR(AA25 - AB25, 0)</f>
        <v>9.6734222408056461</v>
      </c>
      <c r="AD25" s="1">
        <f>IFERROR(AC25 / AB25, 0)</f>
        <v>0</v>
      </c>
      <c r="AF25" s="32">
        <f t="shared" si="15"/>
        <v>30</v>
      </c>
      <c r="AG25" s="61">
        <f t="shared" si="26"/>
        <v>9.3367136433023072E-3</v>
      </c>
      <c r="AH25" s="63">
        <f>INDEX(Obs_Dist!$D$11:$T$211,  MATCH($AF25, Obs_Dist!$B$11:$B$211, 0), MATCH(AH$4, Obs_Dist!$D$3:$T$3, 0) )</f>
        <v>8.6797000000000003E-3</v>
      </c>
      <c r="AI25" s="61">
        <f t="shared" si="27"/>
        <v>8.3850515257819836E-4</v>
      </c>
      <c r="AJ25" s="63">
        <f>INDEX(Obs_Dist!$D$11:$T$211,  MATCH($AF25, Obs_Dist!$B$11:$B$211, 0), MATCH(AJ$4, Obs_Dist!$D$3:$T$3, 0) )</f>
        <v>7.2380000000000003E-4</v>
      </c>
      <c r="AK25" s="61">
        <f t="shared" si="28"/>
        <v>1.5312924908525449E-3</v>
      </c>
      <c r="AL25" s="63">
        <f>INDEX(Obs_Dist!$D$11:$T$211,  MATCH($AF25, Obs_Dist!$B$11:$B$211, 0), MATCH(AL$4, Obs_Dist!$D$3:$T$3, 0) )</f>
        <v>2.2934000000000001E-3</v>
      </c>
      <c r="AM25" s="61">
        <f t="shared" si="29"/>
        <v>0</v>
      </c>
      <c r="AN25" s="63">
        <f>INDEX(Obs_Dist!$D$11:$T$211,  MATCH($AF25, Obs_Dist!$B$11:$B$211, 0), MATCH(AN$4, Obs_Dist!$D$3:$T$3, 0) )</f>
        <v>0</v>
      </c>
      <c r="AO25" s="61">
        <f t="shared" si="30"/>
        <v>9.4602889392982085E-8</v>
      </c>
      <c r="AP25" s="63">
        <f>INDEX(Obs_Dist!$D$11:$T$211,  MATCH($AF25, Obs_Dist!$B$11:$B$211, 0), MATCH(AP$4, Obs_Dist!$D$3:$T$3, 0) )</f>
        <v>0</v>
      </c>
      <c r="AQ25" s="61">
        <f t="shared" si="31"/>
        <v>5.9861811349596139E-3</v>
      </c>
      <c r="AR25" s="63">
        <f>INDEX(Obs_Dist!$D$11:$T$211,  MATCH($AF25, Obs_Dist!$B$11:$B$211, 0), MATCH(AR$4, Obs_Dist!$D$3:$T$3, 0) )</f>
        <v>4.2212999999999999E-3</v>
      </c>
      <c r="AS25" s="61">
        <f t="shared" si="32"/>
        <v>2.2785158131874142E-3</v>
      </c>
      <c r="AT25" s="63">
        <f>INDEX(Obs_Dist!$D$11:$T$211,  MATCH($AF25, Obs_Dist!$B$11:$B$211, 0), MATCH(AT$4, Obs_Dist!$D$3:$T$3, 0) )</f>
        <v>1.8775E-3</v>
      </c>
      <c r="AU25" s="61">
        <f t="shared" si="33"/>
        <v>4.8832847029534098E-3</v>
      </c>
      <c r="AV25" s="63">
        <f>INDEX(Obs_Dist!$D$11:$T$211,  MATCH($AF25, Obs_Dist!$B$11:$B$211, 0), MATCH(AV$4, Obs_Dist!$D$3:$T$3, 0) )</f>
        <v>0</v>
      </c>
      <c r="AW25" s="61">
        <f t="shared" si="34"/>
        <v>1.4547826421729981E-3</v>
      </c>
      <c r="AX25" s="63">
        <f>INDEX(Obs_Dist!$D$11:$T$211,  MATCH($AF25, Obs_Dist!$B$11:$B$211, 0), MATCH(AX$4, Obs_Dist!$D$3:$T$3, 0) )</f>
        <v>1.1419800000000001E-2</v>
      </c>
      <c r="AY25" s="61">
        <f t="shared" si="35"/>
        <v>1.1067556262394725E-2</v>
      </c>
      <c r="AZ25" s="63">
        <f>INDEX(Obs_Dist!$D$11:$T$211,  MATCH($AF25, Obs_Dist!$B$11:$B$211, 0), MATCH(AZ$4, Obs_Dist!$D$3:$T$3, 0) )</f>
        <v>1.35367E-2</v>
      </c>
      <c r="BA25" s="61">
        <f t="shared" si="36"/>
        <v>3.8629808980749664E-2</v>
      </c>
      <c r="BB25" s="63">
        <f>INDEX(Obs_Dist!$D$11:$T$211,  MATCH($AF25, Obs_Dist!$B$11:$B$211, 0), MATCH(BB$4, Obs_Dist!$D$3:$T$3, 0) )</f>
        <v>2.2400300000000001E-2</v>
      </c>
      <c r="BC25" s="61">
        <f t="shared" si="37"/>
        <v>3.550152531454686E-2</v>
      </c>
      <c r="BD25" s="63">
        <f>INDEX(Obs_Dist!$D$11:$T$211,  MATCH($AF25, Obs_Dist!$B$11:$B$211, 0), MATCH(BD$4, Obs_Dist!$D$3:$T$3, 0) )</f>
        <v>1.9730000000000001E-2</v>
      </c>
      <c r="BF25" s="31">
        <f t="shared" si="38"/>
        <v>32</v>
      </c>
      <c r="BG25" s="31">
        <f t="shared" si="39"/>
        <v>33</v>
      </c>
      <c r="BH25" s="57">
        <f t="shared" ref="BH25:BN61" si="47">IFERROR(CN25 / CN$6,  0)</f>
        <v>2.930889102523765E-3</v>
      </c>
      <c r="BI25" s="57">
        <f t="shared" si="47"/>
        <v>1.3165667625317005E-3</v>
      </c>
      <c r="BJ25" s="57">
        <f t="shared" si="47"/>
        <v>3.2379837130846003E-3</v>
      </c>
      <c r="BK25" s="58">
        <f t="shared" si="47"/>
        <v>2.6102507891531249E-2</v>
      </c>
      <c r="BL25" s="57">
        <f t="shared" si="47"/>
        <v>0</v>
      </c>
      <c r="BM25" s="57">
        <f t="shared" si="47"/>
        <v>2.4826789607895347E-2</v>
      </c>
      <c r="BN25" s="57">
        <f t="shared" si="47"/>
        <v>2.2083962571166335E-2</v>
      </c>
      <c r="BQ25" s="57">
        <f t="shared" si="46"/>
        <v>8.1301489465976252E-3</v>
      </c>
      <c r="BR25" s="57">
        <f t="shared" si="46"/>
        <v>7.4130559837013625E-4</v>
      </c>
      <c r="BS25" s="57">
        <f t="shared" si="46"/>
        <v>1.4549051712970146E-3</v>
      </c>
      <c r="BT25" s="57">
        <f t="shared" si="46"/>
        <v>0</v>
      </c>
      <c r="BU25" s="57">
        <f t="shared" si="46"/>
        <v>0</v>
      </c>
      <c r="BV25" s="57">
        <f t="shared" si="46"/>
        <v>5.4319041527898923E-3</v>
      </c>
      <c r="BW25" s="57">
        <f t="shared" si="46"/>
        <v>2.1457395673014565E-3</v>
      </c>
      <c r="BX25" s="58">
        <f t="shared" si="46"/>
        <v>4.5744141997048331E-3</v>
      </c>
      <c r="BY25" s="57">
        <f t="shared" si="46"/>
        <v>1.1368270301026898E-3</v>
      </c>
      <c r="BZ25" s="57">
        <f t="shared" si="46"/>
        <v>1.0220113354863248E-2</v>
      </c>
      <c r="CA25" s="58">
        <f t="shared" si="46"/>
        <v>2.7519187477581121E-2</v>
      </c>
      <c r="CB25" s="57">
        <f t="shared" si="46"/>
        <v>0</v>
      </c>
      <c r="CC25" s="57">
        <f t="shared" si="46"/>
        <v>2.6122158316908142E-2</v>
      </c>
      <c r="CD25" s="57">
        <f t="shared" si="46"/>
        <v>2.7340267459138184E-2</v>
      </c>
      <c r="CE25" s="57">
        <f t="shared" si="46"/>
        <v>2.4947063230934617E-2</v>
      </c>
      <c r="CF25" s="57">
        <f t="shared" si="45"/>
        <v>0</v>
      </c>
      <c r="CG25" s="57">
        <f t="shared" si="45"/>
        <v>2.3869978772525998E-2</v>
      </c>
      <c r="CH25" s="57">
        <f t="shared" si="45"/>
        <v>1.8527101841122696E-2</v>
      </c>
      <c r="CI25" s="58">
        <f t="shared" si="45"/>
        <v>6.594548902610322E-3</v>
      </c>
      <c r="CJ25" s="57">
        <f t="shared" si="45"/>
        <v>2.0058265035307415E-3</v>
      </c>
      <c r="CL25" s="30">
        <f>Obs_Dist!B27</f>
        <v>32</v>
      </c>
      <c r="CM25" s="26">
        <f t="shared" si="40"/>
        <v>33</v>
      </c>
      <c r="CN25" s="20">
        <f t="shared" si="18"/>
        <v>27153.339999999997</v>
      </c>
      <c r="CO25" s="20">
        <f t="shared" si="18"/>
        <v>6033.27</v>
      </c>
      <c r="CP25" s="20">
        <f t="shared" si="18"/>
        <v>7586.8099999999995</v>
      </c>
      <c r="CQ25" s="106">
        <f t="shared" si="18"/>
        <v>4509.83</v>
      </c>
      <c r="CR25" s="143"/>
      <c r="CS25" s="20">
        <f t="shared" si="19"/>
        <v>622.03</v>
      </c>
      <c r="CT25" s="20">
        <f t="shared" si="19"/>
        <v>603.95000000000005</v>
      </c>
      <c r="CW25" s="20">
        <f t="shared" si="20"/>
        <v>13533.26</v>
      </c>
      <c r="CX25" s="20">
        <f t="shared" si="20"/>
        <v>658.56</v>
      </c>
      <c r="CY25" s="20">
        <f t="shared" si="20"/>
        <v>5374.71</v>
      </c>
      <c r="CZ25" s="20">
        <f t="shared" si="20"/>
        <v>0</v>
      </c>
      <c r="DA25" s="20">
        <f t="shared" si="20"/>
        <v>0</v>
      </c>
      <c r="DB25" s="20">
        <f t="shared" si="20"/>
        <v>4230.26</v>
      </c>
      <c r="DC25" s="20">
        <f t="shared" si="20"/>
        <v>3356.55</v>
      </c>
      <c r="DD25" s="106">
        <f t="shared" si="20"/>
        <v>4123.29</v>
      </c>
      <c r="DE25" s="20">
        <f t="shared" si="20"/>
        <v>661.74</v>
      </c>
      <c r="DF25" s="20">
        <f t="shared" si="20"/>
        <v>2889.08</v>
      </c>
      <c r="DG25" s="106">
        <f t="shared" si="20"/>
        <v>2135.85</v>
      </c>
      <c r="DH25" s="143"/>
      <c r="DI25" s="20">
        <f t="shared" si="21"/>
        <v>278.05</v>
      </c>
      <c r="DJ25" s="20">
        <f t="shared" si="21"/>
        <v>301.76</v>
      </c>
      <c r="DK25" s="20">
        <f t="shared" si="21"/>
        <v>2373.98</v>
      </c>
      <c r="DL25" s="143"/>
      <c r="DM25" s="20">
        <f t="shared" si="22"/>
        <v>343.98</v>
      </c>
      <c r="DN25" s="20">
        <f t="shared" si="22"/>
        <v>302.19</v>
      </c>
      <c r="DO25" s="106">
        <f t="shared" si="22"/>
        <v>408.17</v>
      </c>
      <c r="DP25" s="20">
        <f t="shared" si="22"/>
        <v>34.660000000000004</v>
      </c>
      <c r="DR25" s="31">
        <f t="shared" si="41"/>
        <v>16</v>
      </c>
      <c r="DS25" s="26">
        <f t="shared" si="42"/>
        <v>16.5</v>
      </c>
      <c r="DT25" s="101">
        <f t="shared" si="23"/>
        <v>71992.17</v>
      </c>
      <c r="DU25" s="101">
        <f t="shared" si="24"/>
        <v>20793.28</v>
      </c>
      <c r="DV25" s="101">
        <f t="shared" si="25"/>
        <v>14640.619999999999</v>
      </c>
      <c r="DW25" s="102">
        <f t="shared" si="43"/>
        <v>4405.3500000000004</v>
      </c>
      <c r="DX25" s="144"/>
      <c r="DY25" s="101">
        <f t="shared" si="44"/>
        <v>698.76</v>
      </c>
      <c r="DZ25" s="101">
        <f t="shared" si="44"/>
        <v>815.05</v>
      </c>
      <c r="EB25" s="84">
        <f>MODEL_DATA!X22</f>
        <v>16</v>
      </c>
      <c r="EC25" s="84">
        <f>MODEL_DATA!Y22</f>
        <v>35381.769999999997</v>
      </c>
      <c r="ED25" s="84">
        <f>MODEL_DATA!Z22</f>
        <v>1835.33</v>
      </c>
      <c r="EE25" s="84">
        <f>MODEL_DATA!AA22</f>
        <v>18957.95</v>
      </c>
      <c r="EF25" s="84">
        <f>MODEL_DATA!AB22</f>
        <v>49.26</v>
      </c>
      <c r="EG25" s="84">
        <f>MODEL_DATA!AC22</f>
        <v>1127.24</v>
      </c>
      <c r="EH25" s="84">
        <f>MODEL_DATA!AD22</f>
        <v>6514.7</v>
      </c>
      <c r="EI25" s="84">
        <f>MODEL_DATA!AE22</f>
        <v>8125.92</v>
      </c>
      <c r="EJ25" s="84">
        <f>MODEL_DATA!AF22</f>
        <v>9572.25</v>
      </c>
      <c r="EK25" s="84">
        <f>MODEL_DATA!AG22</f>
        <v>11961.12</v>
      </c>
      <c r="EL25" s="84">
        <f>MODEL_DATA!AH22</f>
        <v>6376.78</v>
      </c>
      <c r="EM25" s="84">
        <f>MODEL_DATA!AI22</f>
        <v>1832.46</v>
      </c>
      <c r="EN25" s="84">
        <f>MODEL_DATA!AJ22</f>
        <v>1765.48</v>
      </c>
      <c r="EO25" s="84">
        <f>MODEL_DATA!AK22</f>
        <v>261.12</v>
      </c>
      <c r="EP25" s="84">
        <f>MODEL_DATA!AL22</f>
        <v>281.02</v>
      </c>
      <c r="EQ25" s="84">
        <f>MODEL_DATA!AM22</f>
        <v>2572.89</v>
      </c>
      <c r="ER25" s="84">
        <f>MODEL_DATA!AN22</f>
        <v>2776.4</v>
      </c>
      <c r="ES25" s="84">
        <f>MODEL_DATA!AO22</f>
        <v>437.64</v>
      </c>
      <c r="ET25" s="84">
        <f>MODEL_DATA!AP22</f>
        <v>534.03</v>
      </c>
      <c r="EU25" s="84">
        <f>MODEL_DATA!AQ22</f>
        <v>1308.18</v>
      </c>
      <c r="EV25" s="84">
        <f>MODEL_DATA!AR22</f>
        <v>94.44</v>
      </c>
    </row>
    <row r="26" spans="25:152" x14ac:dyDescent="0.25">
      <c r="Y26" s="30">
        <f>VLOOKUP(Z26, Lookup!$B$3:$D$30, 3, FALSE)</f>
        <v>16.100000000000001</v>
      </c>
      <c r="Z26" s="141" t="s">
        <v>56</v>
      </c>
      <c r="AA26" s="33">
        <f>HLOOKUP($Y26, $DT$3:$EV$4, 2, FALSE)</f>
        <v>4.7750725419365896</v>
      </c>
      <c r="AB26" s="21">
        <f>IFERROR(HLOOKUP($Y26, Obs_Dist!$D$3:$T$4, 2, FALSE), 0)</f>
        <v>0</v>
      </c>
      <c r="AC26" s="145">
        <f>IFERROR(AA26 - AB26, 0)</f>
        <v>4.7750725419365896</v>
      </c>
      <c r="AD26" s="1">
        <f>IFERROR(AC26 / AB26, 0)</f>
        <v>0</v>
      </c>
      <c r="AE26" s="8"/>
      <c r="AF26" s="32">
        <f t="shared" si="15"/>
        <v>32</v>
      </c>
      <c r="AG26" s="61">
        <f t="shared" si="26"/>
        <v>8.1301489465976252E-3</v>
      </c>
      <c r="AH26" s="63">
        <f>INDEX(Obs_Dist!$D$11:$T$211,  MATCH($AF26, Obs_Dist!$B$11:$B$211, 0), MATCH(AH$4, Obs_Dist!$D$3:$T$3, 0) )</f>
        <v>7.5136999999999999E-3</v>
      </c>
      <c r="AI26" s="61">
        <f t="shared" si="27"/>
        <v>7.4130559837013625E-4</v>
      </c>
      <c r="AJ26" s="63">
        <f>INDEX(Obs_Dist!$D$11:$T$211,  MATCH($AF26, Obs_Dist!$B$11:$B$211, 0), MATCH(AJ$4, Obs_Dist!$D$3:$T$3, 0) )</f>
        <v>6.8119999999999997E-4</v>
      </c>
      <c r="AK26" s="61">
        <f t="shared" si="28"/>
        <v>1.4549051712970146E-3</v>
      </c>
      <c r="AL26" s="63">
        <f>INDEX(Obs_Dist!$D$11:$T$211,  MATCH($AF26, Obs_Dist!$B$11:$B$211, 0), MATCH(AL$4, Obs_Dist!$D$3:$T$3, 0) )</f>
        <v>2.1207999999999999E-3</v>
      </c>
      <c r="AM26" s="61">
        <f t="shared" si="29"/>
        <v>0</v>
      </c>
      <c r="AN26" s="63">
        <f>INDEX(Obs_Dist!$D$11:$T$211,  MATCH($AF26, Obs_Dist!$B$11:$B$211, 0), MATCH(AN$4, Obs_Dist!$D$3:$T$3, 0) )</f>
        <v>0</v>
      </c>
      <c r="AO26" s="61">
        <f t="shared" si="30"/>
        <v>0</v>
      </c>
      <c r="AP26" s="63">
        <f>INDEX(Obs_Dist!$D$11:$T$211,  MATCH($AF26, Obs_Dist!$B$11:$B$211, 0), MATCH(AP$4, Obs_Dist!$D$3:$T$3, 0) )</f>
        <v>0</v>
      </c>
      <c r="AQ26" s="61">
        <f t="shared" si="31"/>
        <v>5.4319041527898923E-3</v>
      </c>
      <c r="AR26" s="63">
        <f>INDEX(Obs_Dist!$D$11:$T$211,  MATCH($AF26, Obs_Dist!$B$11:$B$211, 0), MATCH(AR$4, Obs_Dist!$D$3:$T$3, 0) )</f>
        <v>3.7978E-3</v>
      </c>
      <c r="AS26" s="61">
        <f t="shared" si="32"/>
        <v>2.1457395673014565E-3</v>
      </c>
      <c r="AT26" s="63">
        <f>INDEX(Obs_Dist!$D$11:$T$211,  MATCH($AF26, Obs_Dist!$B$11:$B$211, 0), MATCH(AT$4, Obs_Dist!$D$3:$T$3, 0) )</f>
        <v>1.6696E-3</v>
      </c>
      <c r="AU26" s="61">
        <f t="shared" si="33"/>
        <v>4.5744141997048331E-3</v>
      </c>
      <c r="AV26" s="63">
        <f>INDEX(Obs_Dist!$D$11:$T$211,  MATCH($AF26, Obs_Dist!$B$11:$B$211, 0), MATCH(AV$4, Obs_Dist!$D$3:$T$3, 0) )</f>
        <v>0</v>
      </c>
      <c r="AW26" s="61">
        <f t="shared" si="34"/>
        <v>1.1368270301026898E-3</v>
      </c>
      <c r="AX26" s="63">
        <f>INDEX(Obs_Dist!$D$11:$T$211,  MATCH($AF26, Obs_Dist!$B$11:$B$211, 0), MATCH(AX$4, Obs_Dist!$D$3:$T$3, 0) )</f>
        <v>1.0555E-2</v>
      </c>
      <c r="AY26" s="61">
        <f t="shared" si="35"/>
        <v>1.0220113354863248E-2</v>
      </c>
      <c r="AZ26" s="63">
        <f>INDEX(Obs_Dist!$D$11:$T$211,  MATCH($AF26, Obs_Dist!$B$11:$B$211, 0), MATCH(AZ$4, Obs_Dist!$D$3:$T$3, 0) )</f>
        <v>1.3297700000000001E-2</v>
      </c>
      <c r="BA26" s="61">
        <f t="shared" si="36"/>
        <v>2.7519187477581121E-2</v>
      </c>
      <c r="BB26" s="63">
        <f>INDEX(Obs_Dist!$D$11:$T$211,  MATCH($AF26, Obs_Dist!$B$11:$B$211, 0), MATCH(BB$4, Obs_Dist!$D$3:$T$3, 0) )</f>
        <v>1.7928400000000001E-2</v>
      </c>
      <c r="BC26" s="61">
        <f t="shared" si="37"/>
        <v>2.4947063230934617E-2</v>
      </c>
      <c r="BD26" s="63">
        <f>INDEX(Obs_Dist!$D$11:$T$211,  MATCH($AF26, Obs_Dist!$B$11:$B$211, 0), MATCH(BD$4, Obs_Dist!$D$3:$T$3, 0) )</f>
        <v>1.6556700000000001E-2</v>
      </c>
      <c r="BF26" s="31">
        <f t="shared" si="38"/>
        <v>34</v>
      </c>
      <c r="BG26" s="31">
        <f t="shared" si="39"/>
        <v>35</v>
      </c>
      <c r="BH26" s="57">
        <f t="shared" si="47"/>
        <v>2.6384460958835967E-3</v>
      </c>
      <c r="BI26" s="57">
        <f t="shared" si="47"/>
        <v>1.2562928305712739E-3</v>
      </c>
      <c r="BJ26" s="57">
        <f t="shared" si="47"/>
        <v>2.9462847344121504E-3</v>
      </c>
      <c r="BK26" s="58">
        <f t="shared" si="47"/>
        <v>2.5204107890883003E-2</v>
      </c>
      <c r="BL26" s="57">
        <f t="shared" si="47"/>
        <v>0</v>
      </c>
      <c r="BM26" s="57">
        <f t="shared" si="47"/>
        <v>2.7717653989516589E-2</v>
      </c>
      <c r="BN26" s="57">
        <f t="shared" si="47"/>
        <v>2.4922937410185052E-2</v>
      </c>
      <c r="BQ26" s="57">
        <f t="shared" si="46"/>
        <v>7.079029134564643E-3</v>
      </c>
      <c r="BR26" s="57">
        <f t="shared" si="46"/>
        <v>7.628954935607632E-4</v>
      </c>
      <c r="BS26" s="57">
        <f t="shared" si="46"/>
        <v>1.3749446825358674E-3</v>
      </c>
      <c r="BT26" s="57">
        <f t="shared" si="46"/>
        <v>0</v>
      </c>
      <c r="BU26" s="57">
        <f t="shared" si="46"/>
        <v>0</v>
      </c>
      <c r="BV26" s="57">
        <f t="shared" si="46"/>
        <v>4.8503537538076682E-3</v>
      </c>
      <c r="BW26" s="57">
        <f t="shared" si="46"/>
        <v>1.9983432311727833E-3</v>
      </c>
      <c r="BX26" s="58">
        <f t="shared" si="46"/>
        <v>4.0977456158688245E-3</v>
      </c>
      <c r="BY26" s="57">
        <f t="shared" si="46"/>
        <v>9.7001543548400093E-4</v>
      </c>
      <c r="BZ26" s="57">
        <f t="shared" si="46"/>
        <v>9.5633769390040951E-3</v>
      </c>
      <c r="CA26" s="58">
        <f t="shared" si="46"/>
        <v>2.612187217831213E-2</v>
      </c>
      <c r="CB26" s="57">
        <f t="shared" si="46"/>
        <v>0</v>
      </c>
      <c r="CC26" s="57">
        <f t="shared" si="46"/>
        <v>2.7863948697039332E-2</v>
      </c>
      <c r="CD26" s="57">
        <f t="shared" si="46"/>
        <v>2.9879860834269561E-2</v>
      </c>
      <c r="CE26" s="57">
        <f t="shared" si="46"/>
        <v>2.4455578826133053E-2</v>
      </c>
      <c r="CF26" s="57">
        <f t="shared" si="45"/>
        <v>0</v>
      </c>
      <c r="CG26" s="57">
        <f t="shared" si="45"/>
        <v>2.76095949015202E-2</v>
      </c>
      <c r="CH26" s="57">
        <f t="shared" si="45"/>
        <v>2.1568663515361079E-2</v>
      </c>
      <c r="CI26" s="58">
        <f t="shared" si="45"/>
        <v>5.4335515629195608E-3</v>
      </c>
      <c r="CJ26" s="57">
        <f t="shared" si="45"/>
        <v>1.5775773365911136E-3</v>
      </c>
      <c r="CL26" s="30">
        <f>Obs_Dist!B28</f>
        <v>34</v>
      </c>
      <c r="CM26" s="26">
        <f t="shared" si="40"/>
        <v>35</v>
      </c>
      <c r="CN26" s="20">
        <f t="shared" si="18"/>
        <v>24443.99</v>
      </c>
      <c r="CO26" s="20">
        <f t="shared" si="18"/>
        <v>5757.0599999999995</v>
      </c>
      <c r="CP26" s="20">
        <f t="shared" si="18"/>
        <v>6903.34</v>
      </c>
      <c r="CQ26" s="106">
        <f t="shared" si="18"/>
        <v>4354.6099999999997</v>
      </c>
      <c r="CR26" s="143"/>
      <c r="CS26" s="20">
        <f t="shared" si="19"/>
        <v>694.46</v>
      </c>
      <c r="CT26" s="20">
        <f t="shared" si="19"/>
        <v>681.59</v>
      </c>
      <c r="CW26" s="20">
        <f t="shared" si="20"/>
        <v>11783.59</v>
      </c>
      <c r="CX26" s="20">
        <f t="shared" si="20"/>
        <v>677.74</v>
      </c>
      <c r="CY26" s="20">
        <f t="shared" si="20"/>
        <v>5079.32</v>
      </c>
      <c r="CZ26" s="20">
        <f t="shared" si="20"/>
        <v>0</v>
      </c>
      <c r="DA26" s="20">
        <f t="shared" si="20"/>
        <v>0</v>
      </c>
      <c r="DB26" s="20">
        <f t="shared" si="20"/>
        <v>3777.3599999999997</v>
      </c>
      <c r="DC26" s="20">
        <f t="shared" si="20"/>
        <v>3125.9799999999996</v>
      </c>
      <c r="DD26" s="106">
        <f t="shared" si="20"/>
        <v>3693.63</v>
      </c>
      <c r="DE26" s="20">
        <f t="shared" si="20"/>
        <v>564.64</v>
      </c>
      <c r="DF26" s="20">
        <f t="shared" si="20"/>
        <v>2703.4300000000003</v>
      </c>
      <c r="DG26" s="106">
        <f t="shared" si="20"/>
        <v>2027.3999999999999</v>
      </c>
      <c r="DH26" s="143"/>
      <c r="DI26" s="20">
        <f t="shared" si="21"/>
        <v>296.59000000000003</v>
      </c>
      <c r="DJ26" s="20">
        <f t="shared" si="21"/>
        <v>329.79</v>
      </c>
      <c r="DK26" s="20">
        <f t="shared" si="21"/>
        <v>2327.21</v>
      </c>
      <c r="DL26" s="143"/>
      <c r="DM26" s="20">
        <f t="shared" si="22"/>
        <v>397.87</v>
      </c>
      <c r="DN26" s="20">
        <f t="shared" si="22"/>
        <v>351.8</v>
      </c>
      <c r="DO26" s="106">
        <f t="shared" si="22"/>
        <v>336.31</v>
      </c>
      <c r="DP26" s="20">
        <f t="shared" si="22"/>
        <v>27.259999999999998</v>
      </c>
      <c r="DR26" s="31">
        <f t="shared" si="41"/>
        <v>17</v>
      </c>
      <c r="DS26" s="26">
        <f t="shared" si="42"/>
        <v>17.5</v>
      </c>
      <c r="DT26" s="101">
        <f t="shared" si="23"/>
        <v>61482.079999999994</v>
      </c>
      <c r="DU26" s="101">
        <f t="shared" si="24"/>
        <v>17085.89</v>
      </c>
      <c r="DV26" s="101">
        <f t="shared" si="25"/>
        <v>12604</v>
      </c>
      <c r="DW26" s="102">
        <f t="shared" si="43"/>
        <v>4995.4799999999996</v>
      </c>
      <c r="DX26" s="144"/>
      <c r="DY26" s="101">
        <f t="shared" si="44"/>
        <v>771.93</v>
      </c>
      <c r="DZ26" s="101">
        <f t="shared" si="44"/>
        <v>906.36999999999989</v>
      </c>
      <c r="EB26" s="84">
        <f>MODEL_DATA!X23</f>
        <v>17</v>
      </c>
      <c r="EC26" s="84">
        <f>MODEL_DATA!Y23</f>
        <v>30637.01</v>
      </c>
      <c r="ED26" s="84">
        <f>MODEL_DATA!Z23</f>
        <v>1557.57</v>
      </c>
      <c r="EE26" s="84">
        <f>MODEL_DATA!AA23</f>
        <v>15528.32</v>
      </c>
      <c r="EF26" s="84">
        <f>MODEL_DATA!AB23</f>
        <v>56.1</v>
      </c>
      <c r="EG26" s="84">
        <f>MODEL_DATA!AC23</f>
        <v>1099.08</v>
      </c>
      <c r="EH26" s="84">
        <f>MODEL_DATA!AD23</f>
        <v>5791.11</v>
      </c>
      <c r="EI26" s="84">
        <f>MODEL_DATA!AE23</f>
        <v>6812.89</v>
      </c>
      <c r="EJ26" s="84">
        <f>MODEL_DATA!AF23</f>
        <v>8094.81</v>
      </c>
      <c r="EK26" s="84">
        <f>MODEL_DATA!AG23</f>
        <v>10031.49</v>
      </c>
      <c r="EL26" s="84">
        <f>MODEL_DATA!AH23</f>
        <v>5744.12</v>
      </c>
      <c r="EM26" s="84">
        <f>MODEL_DATA!AI23</f>
        <v>1685.8</v>
      </c>
      <c r="EN26" s="84">
        <f>MODEL_DATA!AJ23</f>
        <v>1657.21</v>
      </c>
      <c r="EO26" s="84">
        <f>MODEL_DATA!AK23</f>
        <v>307.77999999999997</v>
      </c>
      <c r="EP26" s="84">
        <f>MODEL_DATA!AL23</f>
        <v>316.7</v>
      </c>
      <c r="EQ26" s="84">
        <f>MODEL_DATA!AM23</f>
        <v>3309.68</v>
      </c>
      <c r="ER26" s="84">
        <f>MODEL_DATA!AN23</f>
        <v>2996.59</v>
      </c>
      <c r="ES26" s="84">
        <f>MODEL_DATA!AO23</f>
        <v>464.15</v>
      </c>
      <c r="ET26" s="84">
        <f>MODEL_DATA!AP23</f>
        <v>589.66999999999996</v>
      </c>
      <c r="EU26" s="84">
        <f>MODEL_DATA!AQ23</f>
        <v>1122.8499999999999</v>
      </c>
      <c r="EV26" s="84">
        <f>MODEL_DATA!AR23</f>
        <v>80.41</v>
      </c>
    </row>
    <row r="27" spans="25:152" x14ac:dyDescent="0.25">
      <c r="Y27" s="30">
        <f>VLOOKUP(Z27, Lookup!$B$3:$D$30, 3, FALSE)</f>
        <v>50</v>
      </c>
      <c r="Z27" s="141" t="s">
        <v>66</v>
      </c>
      <c r="AA27" s="33">
        <f>HLOOKUP($Y27, $DT$3:$EV$4, 2, FALSE)</f>
        <v>31.648293068938333</v>
      </c>
      <c r="AB27" s="21">
        <f>IFERROR(HLOOKUP($Y27, Obs_Dist!$D$3:$T$4, 2, FALSE), 0)</f>
        <v>0</v>
      </c>
      <c r="AC27" s="145">
        <f t="shared" ref="AC27:AC29" si="48">IFERROR(AA27 - AB27, 0)</f>
        <v>31.648293068938333</v>
      </c>
      <c r="AD27" s="1">
        <f t="shared" ref="AD27:AD29" si="49">IFERROR(AC27 / AB27, 0)</f>
        <v>0</v>
      </c>
      <c r="AE27" s="8"/>
      <c r="AF27" s="32">
        <f t="shared" si="15"/>
        <v>34</v>
      </c>
      <c r="AG27" s="61">
        <f t="shared" si="26"/>
        <v>7.079029134564643E-3</v>
      </c>
      <c r="AH27" s="63">
        <f>INDEX(Obs_Dist!$D$11:$T$211,  MATCH($AF27, Obs_Dist!$B$11:$B$211, 0), MATCH(AH$4, Obs_Dist!$D$3:$T$3, 0) )</f>
        <v>6.6112999999999996E-3</v>
      </c>
      <c r="AI27" s="61">
        <f t="shared" si="27"/>
        <v>7.628954935607632E-4</v>
      </c>
      <c r="AJ27" s="63">
        <f>INDEX(Obs_Dist!$D$11:$T$211,  MATCH($AF27, Obs_Dist!$B$11:$B$211, 0), MATCH(AJ$4, Obs_Dist!$D$3:$T$3, 0) )</f>
        <v>6.3860000000000002E-4</v>
      </c>
      <c r="AK27" s="61">
        <f t="shared" si="28"/>
        <v>1.3749446825358674E-3</v>
      </c>
      <c r="AL27" s="63">
        <f>INDEX(Obs_Dist!$D$11:$T$211,  MATCH($AF27, Obs_Dist!$B$11:$B$211, 0), MATCH(AL$4, Obs_Dist!$D$3:$T$3, 0) )</f>
        <v>1.8705E-3</v>
      </c>
      <c r="AM27" s="61">
        <f t="shared" si="29"/>
        <v>0</v>
      </c>
      <c r="AN27" s="63">
        <f>INDEX(Obs_Dist!$D$11:$T$211,  MATCH($AF27, Obs_Dist!$B$11:$B$211, 0), MATCH(AN$4, Obs_Dist!$D$3:$T$3, 0) )</f>
        <v>0</v>
      </c>
      <c r="AO27" s="61">
        <f t="shared" si="30"/>
        <v>0</v>
      </c>
      <c r="AP27" s="63">
        <f>INDEX(Obs_Dist!$D$11:$T$211,  MATCH($AF27, Obs_Dist!$B$11:$B$211, 0), MATCH(AP$4, Obs_Dist!$D$3:$T$3, 0) )</f>
        <v>0</v>
      </c>
      <c r="AQ27" s="61">
        <f t="shared" si="31"/>
        <v>4.8503537538076682E-3</v>
      </c>
      <c r="AR27" s="63">
        <f>INDEX(Obs_Dist!$D$11:$T$211,  MATCH($AF27, Obs_Dist!$B$11:$B$211, 0), MATCH(AR$4, Obs_Dist!$D$3:$T$3, 0) )</f>
        <v>3.4745000000000002E-3</v>
      </c>
      <c r="AS27" s="61">
        <f t="shared" si="32"/>
        <v>1.9983432311727833E-3</v>
      </c>
      <c r="AT27" s="63">
        <f>INDEX(Obs_Dist!$D$11:$T$211,  MATCH($AF27, Obs_Dist!$B$11:$B$211, 0), MATCH(AT$4, Obs_Dist!$D$3:$T$3, 0) )</f>
        <v>1.5447E-3</v>
      </c>
      <c r="AU27" s="61">
        <f t="shared" si="33"/>
        <v>4.0977456158688245E-3</v>
      </c>
      <c r="AV27" s="63">
        <f>INDEX(Obs_Dist!$D$11:$T$211,  MATCH($AF27, Obs_Dist!$B$11:$B$211, 0), MATCH(AV$4, Obs_Dist!$D$3:$T$3, 0) )</f>
        <v>0</v>
      </c>
      <c r="AW27" s="61">
        <f t="shared" si="34"/>
        <v>9.7001543548400093E-4</v>
      </c>
      <c r="AX27" s="63">
        <f>INDEX(Obs_Dist!$D$11:$T$211,  MATCH($AF27, Obs_Dist!$B$11:$B$211, 0), MATCH(AX$4, Obs_Dist!$D$3:$T$3, 0) )</f>
        <v>1.00243E-2</v>
      </c>
      <c r="AY27" s="61">
        <f t="shared" si="35"/>
        <v>9.5633769390040951E-3</v>
      </c>
      <c r="AZ27" s="63">
        <f>INDEX(Obs_Dist!$D$11:$T$211,  MATCH($AF27, Obs_Dist!$B$11:$B$211, 0), MATCH(AZ$4, Obs_Dist!$D$3:$T$3, 0) )</f>
        <v>1.31608E-2</v>
      </c>
      <c r="BA27" s="61">
        <f t="shared" si="36"/>
        <v>2.612187217831213E-2</v>
      </c>
      <c r="BB27" s="63">
        <f>INDEX(Obs_Dist!$D$11:$T$211,  MATCH($AF27, Obs_Dist!$B$11:$B$211, 0), MATCH(BB$4, Obs_Dist!$D$3:$T$3, 0) )</f>
        <v>1.4765500000000001E-2</v>
      </c>
      <c r="BC27" s="61">
        <f t="shared" si="37"/>
        <v>2.4455578826133053E-2</v>
      </c>
      <c r="BD27" s="63">
        <f>INDEX(Obs_Dist!$D$11:$T$211,  MATCH($AF27, Obs_Dist!$B$11:$B$211, 0), MATCH(BD$4, Obs_Dist!$D$3:$T$3, 0) )</f>
        <v>1.43252E-2</v>
      </c>
      <c r="BF27" s="31">
        <f t="shared" si="38"/>
        <v>36</v>
      </c>
      <c r="BG27" s="31">
        <f t="shared" si="39"/>
        <v>37</v>
      </c>
      <c r="BH27" s="57">
        <f t="shared" si="47"/>
        <v>2.2110800419072726E-3</v>
      </c>
      <c r="BI27" s="57">
        <f t="shared" si="47"/>
        <v>1.0702010753950956E-3</v>
      </c>
      <c r="BJ27" s="57">
        <f t="shared" si="47"/>
        <v>2.6010576039479628E-3</v>
      </c>
      <c r="BK27" s="58">
        <f t="shared" si="47"/>
        <v>2.0616375791193367E-2</v>
      </c>
      <c r="BL27" s="57">
        <f t="shared" si="47"/>
        <v>0</v>
      </c>
      <c r="BM27" s="57">
        <f t="shared" si="47"/>
        <v>2.539913525517477E-2</v>
      </c>
      <c r="BN27" s="57">
        <f t="shared" si="47"/>
        <v>2.2366616815185075E-2</v>
      </c>
      <c r="BQ27" s="57">
        <f t="shared" si="46"/>
        <v>5.6986905737434939E-3</v>
      </c>
      <c r="BR27" s="57">
        <f t="shared" si="46"/>
        <v>6.7356420668234049E-4</v>
      </c>
      <c r="BS27" s="57">
        <f t="shared" si="46"/>
        <v>1.1655840365504028E-3</v>
      </c>
      <c r="BT27" s="57">
        <f t="shared" si="46"/>
        <v>0</v>
      </c>
      <c r="BU27" s="57">
        <f t="shared" si="46"/>
        <v>0</v>
      </c>
      <c r="BV27" s="57">
        <f t="shared" si="46"/>
        <v>4.1673883614237756E-3</v>
      </c>
      <c r="BW27" s="57">
        <f t="shared" si="46"/>
        <v>1.8212592260073081E-3</v>
      </c>
      <c r="BX27" s="58">
        <f t="shared" si="46"/>
        <v>3.4842425509772515E-3</v>
      </c>
      <c r="BY27" s="57">
        <f t="shared" si="46"/>
        <v>8.2905877906316254E-4</v>
      </c>
      <c r="BZ27" s="57">
        <f t="shared" si="46"/>
        <v>8.4403275991559654E-3</v>
      </c>
      <c r="CA27" s="58">
        <f t="shared" si="46"/>
        <v>2.3152528850792248E-2</v>
      </c>
      <c r="CB27" s="57">
        <f t="shared" si="46"/>
        <v>0</v>
      </c>
      <c r="CC27" s="57">
        <f t="shared" si="46"/>
        <v>2.4258235925225146E-2</v>
      </c>
      <c r="CD27" s="57">
        <f t="shared" si="46"/>
        <v>2.5643279092523463E-2</v>
      </c>
      <c r="CE27" s="57">
        <f t="shared" si="46"/>
        <v>1.8547887941135363E-2</v>
      </c>
      <c r="CF27" s="57">
        <f t="shared" si="45"/>
        <v>0</v>
      </c>
      <c r="CG27" s="57">
        <f t="shared" si="45"/>
        <v>2.6241848865103872E-2</v>
      </c>
      <c r="CH27" s="57">
        <f t="shared" si="45"/>
        <v>2.014934981331273E-2</v>
      </c>
      <c r="CI27" s="58">
        <f t="shared" si="45"/>
        <v>3.933108716592245E-3</v>
      </c>
      <c r="CJ27" s="57">
        <f t="shared" si="45"/>
        <v>1.1933105165263672E-3</v>
      </c>
      <c r="CL27" s="30">
        <f>Obs_Dist!B29</f>
        <v>36</v>
      </c>
      <c r="CM27" s="26">
        <f t="shared" si="40"/>
        <v>37</v>
      </c>
      <c r="CN27" s="20">
        <f t="shared" si="18"/>
        <v>20484.64</v>
      </c>
      <c r="CO27" s="20">
        <f t="shared" si="18"/>
        <v>4904.2800000000007</v>
      </c>
      <c r="CP27" s="20">
        <f t="shared" si="18"/>
        <v>6094.45</v>
      </c>
      <c r="CQ27" s="106">
        <f t="shared" si="18"/>
        <v>3561.9700000000003</v>
      </c>
      <c r="CR27" s="143"/>
      <c r="CS27" s="20">
        <f t="shared" si="19"/>
        <v>636.37</v>
      </c>
      <c r="CT27" s="20">
        <f t="shared" si="19"/>
        <v>611.68000000000006</v>
      </c>
      <c r="CW27" s="20">
        <f t="shared" si="20"/>
        <v>9485.91</v>
      </c>
      <c r="CX27" s="20">
        <f t="shared" si="20"/>
        <v>598.38</v>
      </c>
      <c r="CY27" s="20">
        <f t="shared" si="20"/>
        <v>4305.8999999999996</v>
      </c>
      <c r="CZ27" s="20">
        <f t="shared" si="20"/>
        <v>0</v>
      </c>
      <c r="DA27" s="20">
        <f t="shared" si="20"/>
        <v>0</v>
      </c>
      <c r="DB27" s="20">
        <f t="shared" si="20"/>
        <v>3245.48</v>
      </c>
      <c r="DC27" s="20">
        <f t="shared" si="20"/>
        <v>2848.9700000000003</v>
      </c>
      <c r="DD27" s="106">
        <f t="shared" si="20"/>
        <v>3140.63</v>
      </c>
      <c r="DE27" s="20">
        <f t="shared" si="20"/>
        <v>482.59000000000003</v>
      </c>
      <c r="DF27" s="20">
        <f t="shared" si="20"/>
        <v>2385.96</v>
      </c>
      <c r="DG27" s="106">
        <f t="shared" si="20"/>
        <v>1796.94</v>
      </c>
      <c r="DH27" s="143"/>
      <c r="DI27" s="20">
        <f t="shared" si="21"/>
        <v>258.21000000000004</v>
      </c>
      <c r="DJ27" s="20">
        <f t="shared" si="21"/>
        <v>283.02999999999997</v>
      </c>
      <c r="DK27" s="20">
        <f t="shared" si="21"/>
        <v>1765.0300000000002</v>
      </c>
      <c r="DL27" s="143"/>
      <c r="DM27" s="20">
        <f t="shared" si="22"/>
        <v>378.15999999999997</v>
      </c>
      <c r="DN27" s="20">
        <f t="shared" si="22"/>
        <v>328.65</v>
      </c>
      <c r="DO27" s="106">
        <f t="shared" si="22"/>
        <v>243.44</v>
      </c>
      <c r="DP27" s="20">
        <f t="shared" si="22"/>
        <v>20.62</v>
      </c>
      <c r="DR27" s="31">
        <f t="shared" si="41"/>
        <v>18</v>
      </c>
      <c r="DS27" s="26">
        <f t="shared" si="42"/>
        <v>18.5</v>
      </c>
      <c r="DT27" s="101">
        <f t="shared" si="23"/>
        <v>53585.549999999996</v>
      </c>
      <c r="DU27" s="101">
        <f t="shared" si="24"/>
        <v>14389.71</v>
      </c>
      <c r="DV27" s="101">
        <f t="shared" si="25"/>
        <v>10899.12</v>
      </c>
      <c r="DW27" s="102">
        <f t="shared" si="43"/>
        <v>4744.55</v>
      </c>
      <c r="DX27" s="144"/>
      <c r="DY27" s="101">
        <f t="shared" si="44"/>
        <v>740.17</v>
      </c>
      <c r="DZ27" s="101">
        <f t="shared" si="44"/>
        <v>921.16000000000008</v>
      </c>
      <c r="EB27" s="84">
        <f>MODEL_DATA!X24</f>
        <v>18</v>
      </c>
      <c r="EC27" s="84">
        <f>MODEL_DATA!Y24</f>
        <v>27448.63</v>
      </c>
      <c r="ED27" s="84">
        <f>MODEL_DATA!Z24</f>
        <v>1395.89</v>
      </c>
      <c r="EE27" s="84">
        <f>MODEL_DATA!AA24</f>
        <v>12993.82</v>
      </c>
      <c r="EF27" s="84">
        <f>MODEL_DATA!AB24</f>
        <v>44.93</v>
      </c>
      <c r="EG27" s="84">
        <f>MODEL_DATA!AC24</f>
        <v>803.16</v>
      </c>
      <c r="EH27" s="84">
        <f>MODEL_DATA!AD24</f>
        <v>5151.3100000000004</v>
      </c>
      <c r="EI27" s="84">
        <f>MODEL_DATA!AE24</f>
        <v>5747.81</v>
      </c>
      <c r="EJ27" s="84">
        <f>MODEL_DATA!AF24</f>
        <v>6799.25</v>
      </c>
      <c r="EK27" s="84">
        <f>MODEL_DATA!AG24</f>
        <v>8251.35</v>
      </c>
      <c r="EL27" s="84">
        <f>MODEL_DATA!AH24</f>
        <v>5111.0600000000004</v>
      </c>
      <c r="EM27" s="84">
        <f>MODEL_DATA!AI24</f>
        <v>1575.66</v>
      </c>
      <c r="EN27" s="84">
        <f>MODEL_DATA!AJ24</f>
        <v>1546.46</v>
      </c>
      <c r="EO27" s="84">
        <f>MODEL_DATA!AK24</f>
        <v>340.34</v>
      </c>
      <c r="EP27" s="84">
        <f>MODEL_DATA!AL24</f>
        <v>339.69</v>
      </c>
      <c r="EQ27" s="84">
        <f>MODEL_DATA!AM24</f>
        <v>3168.89</v>
      </c>
      <c r="ER27" s="84">
        <f>MODEL_DATA!AN24</f>
        <v>3005.18</v>
      </c>
      <c r="ES27" s="84">
        <f>MODEL_DATA!AO24</f>
        <v>399.83</v>
      </c>
      <c r="ET27" s="84">
        <f>MODEL_DATA!AP24</f>
        <v>581.47</v>
      </c>
      <c r="EU27" s="84">
        <f>MODEL_DATA!AQ24</f>
        <v>998.82</v>
      </c>
      <c r="EV27" s="84">
        <f>MODEL_DATA!AR24</f>
        <v>69.099999999999994</v>
      </c>
    </row>
    <row r="28" spans="25:152" x14ac:dyDescent="0.25">
      <c r="Y28" s="30">
        <f>VLOOKUP(Z28, Lookup!$B$3:$D$30, 3, FALSE)</f>
        <v>52</v>
      </c>
      <c r="Z28" s="141" t="s">
        <v>67</v>
      </c>
      <c r="AA28" s="33">
        <f>HLOOKUP($Y28, $DT$3:$EV$4, 2, FALSE)</f>
        <v>32.449277563292284</v>
      </c>
      <c r="AB28" s="21">
        <f>IFERROR(HLOOKUP($Y28, Obs_Dist!$D$3:$T$4, 2, FALSE), 0)</f>
        <v>0</v>
      </c>
      <c r="AC28" s="145">
        <f t="shared" si="48"/>
        <v>32.449277563292284</v>
      </c>
      <c r="AD28" s="1">
        <f t="shared" si="49"/>
        <v>0</v>
      </c>
      <c r="AE28" s="8"/>
      <c r="AF28" s="32">
        <f t="shared" si="15"/>
        <v>36</v>
      </c>
      <c r="AG28" s="61">
        <f t="shared" si="26"/>
        <v>5.6986905737434939E-3</v>
      </c>
      <c r="AH28" s="63">
        <f>INDEX(Obs_Dist!$D$11:$T$211,  MATCH($AF28, Obs_Dist!$B$11:$B$211, 0), MATCH(AH$4, Obs_Dist!$D$3:$T$3, 0) )</f>
        <v>5.6099000000000001E-3</v>
      </c>
      <c r="AI28" s="61">
        <f t="shared" si="27"/>
        <v>6.7356420668234049E-4</v>
      </c>
      <c r="AJ28" s="63">
        <f>INDEX(Obs_Dist!$D$11:$T$211,  MATCH($AF28, Obs_Dist!$B$11:$B$211, 0), MATCH(AJ$4, Obs_Dist!$D$3:$T$3, 0) )</f>
        <v>5.9610000000000002E-4</v>
      </c>
      <c r="AK28" s="61">
        <f t="shared" si="28"/>
        <v>1.1655840365504028E-3</v>
      </c>
      <c r="AL28" s="63">
        <f>INDEX(Obs_Dist!$D$11:$T$211,  MATCH($AF28, Obs_Dist!$B$11:$B$211, 0), MATCH(AL$4, Obs_Dist!$D$3:$T$3, 0) )</f>
        <v>1.6050999999999999E-3</v>
      </c>
      <c r="AM28" s="61">
        <f t="shared" si="29"/>
        <v>0</v>
      </c>
      <c r="AN28" s="63">
        <f>INDEX(Obs_Dist!$D$11:$T$211,  MATCH($AF28, Obs_Dist!$B$11:$B$211, 0), MATCH(AN$4, Obs_Dist!$D$3:$T$3, 0) )</f>
        <v>0</v>
      </c>
      <c r="AO28" s="61">
        <f t="shared" si="30"/>
        <v>0</v>
      </c>
      <c r="AP28" s="63">
        <f>INDEX(Obs_Dist!$D$11:$T$211,  MATCH($AF28, Obs_Dist!$B$11:$B$211, 0), MATCH(AP$4, Obs_Dist!$D$3:$T$3, 0) )</f>
        <v>0</v>
      </c>
      <c r="AQ28" s="61">
        <f t="shared" si="31"/>
        <v>4.1673883614237756E-3</v>
      </c>
      <c r="AR28" s="63">
        <f>INDEX(Obs_Dist!$D$11:$T$211,  MATCH($AF28, Obs_Dist!$B$11:$B$211, 0), MATCH(AR$4, Obs_Dist!$D$3:$T$3, 0) )</f>
        <v>3.1508E-3</v>
      </c>
      <c r="AS28" s="61">
        <f t="shared" si="32"/>
        <v>1.8212592260073081E-3</v>
      </c>
      <c r="AT28" s="63">
        <f>INDEX(Obs_Dist!$D$11:$T$211,  MATCH($AF28, Obs_Dist!$B$11:$B$211, 0), MATCH(AT$4, Obs_Dist!$D$3:$T$3, 0) )</f>
        <v>1.3594E-3</v>
      </c>
      <c r="AU28" s="61">
        <f t="shared" si="33"/>
        <v>3.4842425509772515E-3</v>
      </c>
      <c r="AV28" s="63">
        <f>INDEX(Obs_Dist!$D$11:$T$211,  MATCH($AF28, Obs_Dist!$B$11:$B$211, 0), MATCH(AV$4, Obs_Dist!$D$3:$T$3, 0) )</f>
        <v>0</v>
      </c>
      <c r="AW28" s="61">
        <f t="shared" si="34"/>
        <v>8.2905877906316254E-4</v>
      </c>
      <c r="AX28" s="63">
        <f>INDEX(Obs_Dist!$D$11:$T$211,  MATCH($AF28, Obs_Dist!$B$11:$B$211, 0), MATCH(AX$4, Obs_Dist!$D$3:$T$3, 0) )</f>
        <v>9.1416999999999991E-3</v>
      </c>
      <c r="AY28" s="61">
        <f t="shared" si="35"/>
        <v>8.4403275991559654E-3</v>
      </c>
      <c r="AZ28" s="63">
        <f>INDEX(Obs_Dist!$D$11:$T$211,  MATCH($AF28, Obs_Dist!$B$11:$B$211, 0), MATCH(AZ$4, Obs_Dist!$D$3:$T$3, 0) )</f>
        <v>1.30539E-2</v>
      </c>
      <c r="BA28" s="61">
        <f t="shared" si="36"/>
        <v>2.3152528850792248E-2</v>
      </c>
      <c r="BB28" s="63">
        <f>INDEX(Obs_Dist!$D$11:$T$211,  MATCH($AF28, Obs_Dist!$B$11:$B$211, 0), MATCH(BB$4, Obs_Dist!$D$3:$T$3, 0) )</f>
        <v>1.3447300000000001E-2</v>
      </c>
      <c r="BC28" s="61">
        <f t="shared" si="37"/>
        <v>1.8547887941135363E-2</v>
      </c>
      <c r="BD28" s="63">
        <f>INDEX(Obs_Dist!$D$11:$T$211,  MATCH($AF28, Obs_Dist!$B$11:$B$211, 0), MATCH(BD$4, Obs_Dist!$D$3:$T$3, 0) )</f>
        <v>1.25705E-2</v>
      </c>
      <c r="BF28" s="31">
        <f t="shared" si="38"/>
        <v>38</v>
      </c>
      <c r="BG28" s="31">
        <f t="shared" si="39"/>
        <v>39</v>
      </c>
      <c r="BH28" s="57">
        <f t="shared" si="47"/>
        <v>1.8223116939284974E-3</v>
      </c>
      <c r="BI28" s="57">
        <f t="shared" si="47"/>
        <v>8.9395530628044392E-4</v>
      </c>
      <c r="BJ28" s="57">
        <f t="shared" si="47"/>
        <v>2.2951592821873999E-3</v>
      </c>
      <c r="BK28" s="58">
        <f t="shared" si="47"/>
        <v>1.9932128606058485E-2</v>
      </c>
      <c r="BL28" s="57">
        <f t="shared" si="47"/>
        <v>0</v>
      </c>
      <c r="BM28" s="57">
        <f t="shared" si="47"/>
        <v>2.4949321067947491E-2</v>
      </c>
      <c r="BN28" s="57">
        <f t="shared" si="47"/>
        <v>2.1615188003466443E-2</v>
      </c>
      <c r="BQ28" s="57">
        <f t="shared" si="46"/>
        <v>4.4507099529836735E-3</v>
      </c>
      <c r="BR28" s="57">
        <f t="shared" si="46"/>
        <v>5.6891287425936984E-4</v>
      </c>
      <c r="BS28" s="57">
        <f t="shared" si="46"/>
        <v>9.7212128658356487E-4</v>
      </c>
      <c r="BT28" s="57">
        <f t="shared" si="46"/>
        <v>0</v>
      </c>
      <c r="BU28" s="57">
        <f t="shared" si="46"/>
        <v>0</v>
      </c>
      <c r="BV28" s="57">
        <f t="shared" si="46"/>
        <v>3.5118247917695807E-3</v>
      </c>
      <c r="BW28" s="57">
        <f t="shared" si="46"/>
        <v>1.6894418841600068E-3</v>
      </c>
      <c r="BX28" s="58">
        <f t="shared" si="46"/>
        <v>2.743967342821375E-3</v>
      </c>
      <c r="BY28" s="57">
        <f t="shared" si="46"/>
        <v>7.4946679988001255E-4</v>
      </c>
      <c r="BZ28" s="57">
        <f t="shared" si="46"/>
        <v>7.2265060727689399E-3</v>
      </c>
      <c r="CA28" s="58">
        <f t="shared" si="46"/>
        <v>2.4472408788617193E-2</v>
      </c>
      <c r="CB28" s="57">
        <f t="shared" si="46"/>
        <v>0</v>
      </c>
      <c r="CC28" s="57">
        <f t="shared" si="46"/>
        <v>2.0316190383137513E-2</v>
      </c>
      <c r="CD28" s="57">
        <f t="shared" si="46"/>
        <v>2.216866596600587E-2</v>
      </c>
      <c r="CE28" s="57">
        <f t="shared" si="46"/>
        <v>1.6229073556625787E-2</v>
      </c>
      <c r="CF28" s="57">
        <f t="shared" si="45"/>
        <v>0</v>
      </c>
      <c r="CG28" s="57">
        <f t="shared" si="45"/>
        <v>2.8371535615870851E-2</v>
      </c>
      <c r="CH28" s="57">
        <f t="shared" si="45"/>
        <v>2.1240657972987059E-2</v>
      </c>
      <c r="CI28" s="58">
        <f t="shared" si="45"/>
        <v>2.7118480860992785E-3</v>
      </c>
      <c r="CJ28" s="57">
        <f t="shared" si="45"/>
        <v>9.1205498256331449E-4</v>
      </c>
      <c r="CL28" s="30">
        <f>Obs_Dist!B30</f>
        <v>38</v>
      </c>
      <c r="CM28" s="26">
        <f t="shared" si="40"/>
        <v>39</v>
      </c>
      <c r="CN28" s="20">
        <f t="shared" si="18"/>
        <v>16882.879999999997</v>
      </c>
      <c r="CO28" s="20">
        <f t="shared" si="18"/>
        <v>4096.62</v>
      </c>
      <c r="CP28" s="20">
        <f t="shared" si="18"/>
        <v>5377.71</v>
      </c>
      <c r="CQ28" s="106">
        <f t="shared" si="18"/>
        <v>3443.75</v>
      </c>
      <c r="CR28" s="143"/>
      <c r="CS28" s="20">
        <f t="shared" si="19"/>
        <v>625.09999999999991</v>
      </c>
      <c r="CT28" s="20">
        <f t="shared" si="19"/>
        <v>591.13000000000011</v>
      </c>
      <c r="CW28" s="20">
        <f t="shared" si="20"/>
        <v>7408.55</v>
      </c>
      <c r="CX28" s="20">
        <f t="shared" si="20"/>
        <v>505.40999999999997</v>
      </c>
      <c r="CY28" s="20">
        <f t="shared" si="20"/>
        <v>3591.21</v>
      </c>
      <c r="CZ28" s="20">
        <f t="shared" si="20"/>
        <v>0</v>
      </c>
      <c r="DA28" s="20">
        <f t="shared" si="20"/>
        <v>0</v>
      </c>
      <c r="DB28" s="20">
        <f t="shared" si="20"/>
        <v>2734.9399999999996</v>
      </c>
      <c r="DC28" s="20">
        <f t="shared" si="20"/>
        <v>2642.7700000000004</v>
      </c>
      <c r="DD28" s="106">
        <f t="shared" si="20"/>
        <v>2473.36</v>
      </c>
      <c r="DE28" s="20">
        <f t="shared" si="20"/>
        <v>436.26</v>
      </c>
      <c r="DF28" s="20">
        <f t="shared" si="20"/>
        <v>2042.83</v>
      </c>
      <c r="DG28" s="106">
        <f t="shared" si="20"/>
        <v>1899.38</v>
      </c>
      <c r="DH28" s="143"/>
      <c r="DI28" s="20">
        <f t="shared" si="21"/>
        <v>216.25</v>
      </c>
      <c r="DJ28" s="20">
        <f t="shared" si="21"/>
        <v>244.68</v>
      </c>
      <c r="DK28" s="20">
        <f t="shared" si="21"/>
        <v>1544.37</v>
      </c>
      <c r="DL28" s="143"/>
      <c r="DM28" s="20">
        <f t="shared" si="22"/>
        <v>408.85</v>
      </c>
      <c r="DN28" s="20">
        <f t="shared" si="22"/>
        <v>346.45000000000005</v>
      </c>
      <c r="DO28" s="106">
        <f t="shared" si="22"/>
        <v>167.85</v>
      </c>
      <c r="DP28" s="20">
        <f t="shared" si="22"/>
        <v>15.76</v>
      </c>
      <c r="DR28" s="31">
        <f t="shared" si="41"/>
        <v>19</v>
      </c>
      <c r="DS28" s="26">
        <f t="shared" si="42"/>
        <v>19.5</v>
      </c>
      <c r="DT28" s="101">
        <f t="shared" si="23"/>
        <v>45333.9</v>
      </c>
      <c r="DU28" s="101">
        <f t="shared" si="24"/>
        <v>12010.8</v>
      </c>
      <c r="DV28" s="101">
        <f t="shared" si="25"/>
        <v>9495.7900000000009</v>
      </c>
      <c r="DW28" s="102">
        <f t="shared" si="43"/>
        <v>6125.18</v>
      </c>
      <c r="DX28" s="144"/>
      <c r="DY28" s="101">
        <f t="shared" si="44"/>
        <v>676.99</v>
      </c>
      <c r="DZ28" s="101">
        <f t="shared" si="44"/>
        <v>884.55</v>
      </c>
      <c r="EB28" s="84">
        <f>MODEL_DATA!X25</f>
        <v>19</v>
      </c>
      <c r="EC28" s="84">
        <f>MODEL_DATA!Y25</f>
        <v>23108.99</v>
      </c>
      <c r="ED28" s="84">
        <f>MODEL_DATA!Z25</f>
        <v>1197.4100000000001</v>
      </c>
      <c r="EE28" s="84">
        <f>MODEL_DATA!AA25</f>
        <v>10813.39</v>
      </c>
      <c r="EF28" s="84">
        <f>MODEL_DATA!AB25</f>
        <v>5.85</v>
      </c>
      <c r="EG28" s="84">
        <f>MODEL_DATA!AC25</f>
        <v>712.47</v>
      </c>
      <c r="EH28" s="84">
        <f>MODEL_DATA!AD25</f>
        <v>4623.8900000000003</v>
      </c>
      <c r="EI28" s="84">
        <f>MODEL_DATA!AE25</f>
        <v>4871.8999999999996</v>
      </c>
      <c r="EJ28" s="84">
        <f>MODEL_DATA!AF25</f>
        <v>5722.19</v>
      </c>
      <c r="EK28" s="84">
        <f>MODEL_DATA!AG25</f>
        <v>6599.56</v>
      </c>
      <c r="EL28" s="84">
        <f>MODEL_DATA!AH25</f>
        <v>4511.93</v>
      </c>
      <c r="EM28" s="84">
        <f>MODEL_DATA!AI25</f>
        <v>1958.77</v>
      </c>
      <c r="EN28" s="84">
        <f>MODEL_DATA!AJ25</f>
        <v>1852.78</v>
      </c>
      <c r="EO28" s="84">
        <f>MODEL_DATA!AK25</f>
        <v>326.72000000000003</v>
      </c>
      <c r="EP28" s="84">
        <f>MODEL_DATA!AL25</f>
        <v>332.59</v>
      </c>
      <c r="EQ28" s="84">
        <f>MODEL_DATA!AM25</f>
        <v>4166.41</v>
      </c>
      <c r="ER28" s="84">
        <f>MODEL_DATA!AN25</f>
        <v>4219.37</v>
      </c>
      <c r="ES28" s="84">
        <f>MODEL_DATA!AO25</f>
        <v>350.27</v>
      </c>
      <c r="ET28" s="84">
        <f>MODEL_DATA!AP25</f>
        <v>551.96</v>
      </c>
      <c r="EU28" s="84">
        <f>MODEL_DATA!AQ25</f>
        <v>849.66</v>
      </c>
      <c r="EV28" s="84">
        <f>MODEL_DATA!AR25</f>
        <v>60.19</v>
      </c>
    </row>
    <row r="29" spans="25:152" x14ac:dyDescent="0.25">
      <c r="Y29" s="30">
        <f>VLOOKUP(Z29, Lookup!$B$3:$D$30, 3, FALSE)</f>
        <v>53</v>
      </c>
      <c r="Z29" s="141" t="s">
        <v>68</v>
      </c>
      <c r="AA29" s="33">
        <f>HLOOKUP($Y29, $DT$3:$EV$4, 2, FALSE)</f>
        <v>33.596917862066185</v>
      </c>
      <c r="AB29" s="21">
        <f>IFERROR(HLOOKUP($Y29, Obs_Dist!$D$3:$T$4, 2, FALSE), 0)</f>
        <v>0</v>
      </c>
      <c r="AC29" s="145">
        <f t="shared" si="48"/>
        <v>33.596917862066185</v>
      </c>
      <c r="AD29" s="1">
        <f t="shared" si="49"/>
        <v>0</v>
      </c>
      <c r="AE29" s="8"/>
      <c r="AF29" s="32">
        <f t="shared" si="15"/>
        <v>38</v>
      </c>
      <c r="AG29" s="61">
        <f t="shared" si="26"/>
        <v>4.4507099529836735E-3</v>
      </c>
      <c r="AH29" s="63">
        <f>INDEX(Obs_Dist!$D$11:$T$211,  MATCH($AF29, Obs_Dist!$B$11:$B$211, 0), MATCH(AH$4, Obs_Dist!$D$3:$T$3, 0) )</f>
        <v>4.6538999999999999E-3</v>
      </c>
      <c r="AI29" s="61">
        <f t="shared" si="27"/>
        <v>5.6891287425936984E-4</v>
      </c>
      <c r="AJ29" s="63">
        <f>INDEX(Obs_Dist!$D$11:$T$211,  MATCH($AF29, Obs_Dist!$B$11:$B$211, 0), MATCH(AJ$4, Obs_Dist!$D$3:$T$3, 0) )</f>
        <v>5.5349999999999996E-4</v>
      </c>
      <c r="AK29" s="61">
        <f t="shared" si="28"/>
        <v>9.7212128658356487E-4</v>
      </c>
      <c r="AL29" s="63">
        <f>INDEX(Obs_Dist!$D$11:$T$211,  MATCH($AF29, Obs_Dist!$B$11:$B$211, 0), MATCH(AL$4, Obs_Dist!$D$3:$T$3, 0) )</f>
        <v>1.4164E-3</v>
      </c>
      <c r="AM29" s="61">
        <f t="shared" si="29"/>
        <v>0</v>
      </c>
      <c r="AN29" s="63">
        <f>INDEX(Obs_Dist!$D$11:$T$211,  MATCH($AF29, Obs_Dist!$B$11:$B$211, 0), MATCH(AN$4, Obs_Dist!$D$3:$T$3, 0) )</f>
        <v>0</v>
      </c>
      <c r="AO29" s="61">
        <f t="shared" si="30"/>
        <v>0</v>
      </c>
      <c r="AP29" s="63">
        <f>INDEX(Obs_Dist!$D$11:$T$211,  MATCH($AF29, Obs_Dist!$B$11:$B$211, 0), MATCH(AP$4, Obs_Dist!$D$3:$T$3, 0) )</f>
        <v>0</v>
      </c>
      <c r="AQ29" s="61">
        <f t="shared" si="31"/>
        <v>3.5118247917695807E-3</v>
      </c>
      <c r="AR29" s="63">
        <f>INDEX(Obs_Dist!$D$11:$T$211,  MATCH($AF29, Obs_Dist!$B$11:$B$211, 0), MATCH(AR$4, Obs_Dist!$D$3:$T$3, 0) )</f>
        <v>2.8273E-3</v>
      </c>
      <c r="AS29" s="61">
        <f t="shared" si="32"/>
        <v>1.6894418841600068E-3</v>
      </c>
      <c r="AT29" s="63">
        <f>INDEX(Obs_Dist!$D$11:$T$211,  MATCH($AF29, Obs_Dist!$B$11:$B$211, 0), MATCH(AT$4, Obs_Dist!$D$3:$T$3, 0) )</f>
        <v>1.2879E-3</v>
      </c>
      <c r="AU29" s="61">
        <f t="shared" si="33"/>
        <v>2.743967342821375E-3</v>
      </c>
      <c r="AV29" s="63">
        <f>INDEX(Obs_Dist!$D$11:$T$211,  MATCH($AF29, Obs_Dist!$B$11:$B$211, 0), MATCH(AV$4, Obs_Dist!$D$3:$T$3, 0) )</f>
        <v>0</v>
      </c>
      <c r="AW29" s="61">
        <f t="shared" si="34"/>
        <v>7.4946679988001255E-4</v>
      </c>
      <c r="AX29" s="63">
        <f>INDEX(Obs_Dist!$D$11:$T$211,  MATCH($AF29, Obs_Dist!$B$11:$B$211, 0), MATCH(AX$4, Obs_Dist!$D$3:$T$3, 0) )</f>
        <v>8.43E-3</v>
      </c>
      <c r="AY29" s="61">
        <f t="shared" si="35"/>
        <v>7.2265060727689399E-3</v>
      </c>
      <c r="AZ29" s="63">
        <f>INDEX(Obs_Dist!$D$11:$T$211,  MATCH($AF29, Obs_Dist!$B$11:$B$211, 0), MATCH(AZ$4, Obs_Dist!$D$3:$T$3, 0) )</f>
        <v>1.29947E-2</v>
      </c>
      <c r="BA29" s="61">
        <f t="shared" si="36"/>
        <v>2.4472408788617193E-2</v>
      </c>
      <c r="BB29" s="63">
        <f>INDEX(Obs_Dist!$D$11:$T$211,  MATCH($AF29, Obs_Dist!$B$11:$B$211, 0), MATCH(BB$4, Obs_Dist!$D$3:$T$3, 0) )</f>
        <v>1.3529899999999999E-2</v>
      </c>
      <c r="BC29" s="61">
        <f t="shared" si="37"/>
        <v>1.6229073556625787E-2</v>
      </c>
      <c r="BD29" s="63">
        <f>INDEX(Obs_Dist!$D$11:$T$211,  MATCH($AF29, Obs_Dist!$B$11:$B$211, 0), MATCH(BD$4, Obs_Dist!$D$3:$T$3, 0) )</f>
        <v>1.16057E-2</v>
      </c>
      <c r="BF29" s="31">
        <f t="shared" si="38"/>
        <v>40</v>
      </c>
      <c r="BG29" s="31">
        <f t="shared" si="39"/>
        <v>41</v>
      </c>
      <c r="BH29" s="57">
        <f t="shared" si="47"/>
        <v>1.4832166150570011E-3</v>
      </c>
      <c r="BI29" s="57">
        <f t="shared" si="47"/>
        <v>7.5139581527567626E-4</v>
      </c>
      <c r="BJ29" s="57">
        <f t="shared" si="47"/>
        <v>1.984561989359806E-3</v>
      </c>
      <c r="BK29" s="58">
        <f t="shared" si="47"/>
        <v>1.8183541927822164E-2</v>
      </c>
      <c r="BL29" s="57">
        <f t="shared" si="47"/>
        <v>0</v>
      </c>
      <c r="BM29" s="57">
        <f t="shared" si="47"/>
        <v>2.4562568674492989E-2</v>
      </c>
      <c r="BN29" s="57">
        <f t="shared" si="47"/>
        <v>2.0864490509326122E-2</v>
      </c>
      <c r="BQ29" s="57">
        <f t="shared" si="46"/>
        <v>3.3930719689750865E-3</v>
      </c>
      <c r="BR29" s="57">
        <f t="shared" si="46"/>
        <v>4.4616115003946071E-4</v>
      </c>
      <c r="BS29" s="57">
        <f t="shared" si="46"/>
        <v>8.2479843745743775E-4</v>
      </c>
      <c r="BT29" s="57">
        <f t="shared" si="46"/>
        <v>0</v>
      </c>
      <c r="BU29" s="57">
        <f t="shared" si="46"/>
        <v>0</v>
      </c>
      <c r="BV29" s="57">
        <f t="shared" si="46"/>
        <v>2.856363946849144E-3</v>
      </c>
      <c r="BW29" s="57">
        <f t="shared" si="46"/>
        <v>1.5505350451202383E-3</v>
      </c>
      <c r="BX29" s="58">
        <f t="shared" si="46"/>
        <v>1.8299919992765768E-3</v>
      </c>
      <c r="BY29" s="57">
        <f t="shared" si="46"/>
        <v>6.32818939173432E-4</v>
      </c>
      <c r="BZ29" s="57">
        <f t="shared" si="46"/>
        <v>5.1995199898855855E-3</v>
      </c>
      <c r="CA29" s="58">
        <f t="shared" si="46"/>
        <v>2.3341800973855978E-2</v>
      </c>
      <c r="CB29" s="57">
        <f t="shared" si="46"/>
        <v>0</v>
      </c>
      <c r="CC29" s="57">
        <f t="shared" si="46"/>
        <v>1.8959585577900492E-2</v>
      </c>
      <c r="CD29" s="57">
        <f t="shared" si="46"/>
        <v>1.9855579313594024E-2</v>
      </c>
      <c r="CE29" s="57">
        <f t="shared" si="46"/>
        <v>1.3976462972634709E-2</v>
      </c>
      <c r="CF29" s="57">
        <f t="shared" si="45"/>
        <v>0</v>
      </c>
      <c r="CG29" s="57">
        <f t="shared" si="45"/>
        <v>2.8701154777361338E-2</v>
      </c>
      <c r="CH29" s="57">
        <f t="shared" si="45"/>
        <v>2.1547205208850631E-2</v>
      </c>
      <c r="CI29" s="58">
        <f t="shared" si="45"/>
        <v>1.8119378186239744E-3</v>
      </c>
      <c r="CJ29" s="57">
        <f t="shared" si="45"/>
        <v>6.4237375040944109E-4</v>
      </c>
      <c r="CL29" s="30">
        <f>Obs_Dist!B31</f>
        <v>40</v>
      </c>
      <c r="CM29" s="26">
        <f t="shared" si="40"/>
        <v>41</v>
      </c>
      <c r="CN29" s="20">
        <f t="shared" si="18"/>
        <v>13741.32</v>
      </c>
      <c r="CO29" s="20">
        <f t="shared" si="18"/>
        <v>3443.33</v>
      </c>
      <c r="CP29" s="20">
        <f t="shared" si="18"/>
        <v>4649.96</v>
      </c>
      <c r="CQ29" s="106">
        <f t="shared" si="18"/>
        <v>3141.64</v>
      </c>
      <c r="CR29" s="143"/>
      <c r="CS29" s="20">
        <f t="shared" si="19"/>
        <v>615.41</v>
      </c>
      <c r="CT29" s="20">
        <f t="shared" si="19"/>
        <v>570.6</v>
      </c>
      <c r="CW29" s="20">
        <f t="shared" si="20"/>
        <v>5648.03</v>
      </c>
      <c r="CX29" s="20">
        <f t="shared" si="20"/>
        <v>396.36</v>
      </c>
      <c r="CY29" s="20">
        <f t="shared" si="20"/>
        <v>3046.9700000000003</v>
      </c>
      <c r="CZ29" s="20">
        <f t="shared" si="20"/>
        <v>0</v>
      </c>
      <c r="DA29" s="20">
        <f t="shared" si="20"/>
        <v>0</v>
      </c>
      <c r="DB29" s="20">
        <f t="shared" si="20"/>
        <v>2224.48</v>
      </c>
      <c r="DC29" s="20">
        <f t="shared" si="20"/>
        <v>2425.48</v>
      </c>
      <c r="DD29" s="106">
        <f t="shared" si="20"/>
        <v>1649.52</v>
      </c>
      <c r="DE29" s="20">
        <f t="shared" si="20"/>
        <v>368.36</v>
      </c>
      <c r="DF29" s="20">
        <f t="shared" si="20"/>
        <v>1469.83</v>
      </c>
      <c r="DG29" s="106">
        <f t="shared" si="20"/>
        <v>1811.63</v>
      </c>
      <c r="DH29" s="143"/>
      <c r="DI29" s="20">
        <f t="shared" si="21"/>
        <v>201.81</v>
      </c>
      <c r="DJ29" s="20">
        <f t="shared" si="21"/>
        <v>219.14999999999998</v>
      </c>
      <c r="DK29" s="20">
        <f t="shared" si="21"/>
        <v>1330.01</v>
      </c>
      <c r="DL29" s="143"/>
      <c r="DM29" s="20">
        <f t="shared" si="22"/>
        <v>413.6</v>
      </c>
      <c r="DN29" s="20">
        <f t="shared" si="22"/>
        <v>351.45000000000005</v>
      </c>
      <c r="DO29" s="106">
        <f t="shared" si="22"/>
        <v>112.15</v>
      </c>
      <c r="DP29" s="20">
        <f t="shared" si="22"/>
        <v>11.1</v>
      </c>
      <c r="DR29" s="31">
        <f t="shared" si="41"/>
        <v>20</v>
      </c>
      <c r="DS29" s="26">
        <f t="shared" si="42"/>
        <v>20.5</v>
      </c>
      <c r="DT29" s="101">
        <f t="shared" si="23"/>
        <v>39711.089999999997</v>
      </c>
      <c r="DU29" s="101">
        <f t="shared" si="24"/>
        <v>10269.85</v>
      </c>
      <c r="DV29" s="101">
        <f t="shared" si="25"/>
        <v>8514.7900000000009</v>
      </c>
      <c r="DW29" s="102">
        <f t="shared" si="43"/>
        <v>6133.18</v>
      </c>
      <c r="DX29" s="144"/>
      <c r="DY29" s="101">
        <f t="shared" si="44"/>
        <v>655.64</v>
      </c>
      <c r="DZ29" s="101">
        <f t="shared" si="44"/>
        <v>897.19</v>
      </c>
      <c r="EB29" s="84">
        <f>MODEL_DATA!X26</f>
        <v>20</v>
      </c>
      <c r="EC29" s="84">
        <f>MODEL_DATA!Y26</f>
        <v>20408.84</v>
      </c>
      <c r="ED29" s="84">
        <f>MODEL_DATA!Z26</f>
        <v>1099.58</v>
      </c>
      <c r="EE29" s="84">
        <f>MODEL_DATA!AA26</f>
        <v>9170.27</v>
      </c>
      <c r="EF29" s="84">
        <f>MODEL_DATA!AB26</f>
        <v>1.1299999999999999</v>
      </c>
      <c r="EG29" s="84">
        <f>MODEL_DATA!AC26</f>
        <v>516.48</v>
      </c>
      <c r="EH29" s="84">
        <f>MODEL_DATA!AD26</f>
        <v>4239.1499999999996</v>
      </c>
      <c r="EI29" s="84">
        <f>MODEL_DATA!AE26</f>
        <v>4275.6400000000003</v>
      </c>
      <c r="EJ29" s="84">
        <f>MODEL_DATA!AF26</f>
        <v>4892.05</v>
      </c>
      <c r="EK29" s="84">
        <f>MODEL_DATA!AG26</f>
        <v>5274.76</v>
      </c>
      <c r="EL29" s="84">
        <f>MODEL_DATA!AH26</f>
        <v>4046.08</v>
      </c>
      <c r="EM29" s="84">
        <f>MODEL_DATA!AI26</f>
        <v>1977.39</v>
      </c>
      <c r="EN29" s="84">
        <f>MODEL_DATA!AJ26</f>
        <v>1935.44</v>
      </c>
      <c r="EO29" s="84">
        <f>MODEL_DATA!AK26</f>
        <v>338.74</v>
      </c>
      <c r="EP29" s="84">
        <f>MODEL_DATA!AL26</f>
        <v>354.79</v>
      </c>
      <c r="EQ29" s="84">
        <f>MODEL_DATA!AM26</f>
        <v>4155.79</v>
      </c>
      <c r="ER29" s="84">
        <f>MODEL_DATA!AN26</f>
        <v>4028.88</v>
      </c>
      <c r="ES29" s="84">
        <f>MODEL_DATA!AO26</f>
        <v>316.89999999999998</v>
      </c>
      <c r="ET29" s="84">
        <f>MODEL_DATA!AP26</f>
        <v>542.4</v>
      </c>
      <c r="EU29" s="84">
        <f>MODEL_DATA!AQ26</f>
        <v>760.44</v>
      </c>
      <c r="EV29" s="84">
        <f>MODEL_DATA!AR26</f>
        <v>52.72</v>
      </c>
    </row>
    <row r="30" spans="25:152" x14ac:dyDescent="0.25">
      <c r="AF30" s="32">
        <f t="shared" si="15"/>
        <v>40</v>
      </c>
      <c r="AG30" s="61">
        <f t="shared" si="26"/>
        <v>3.3930719689750865E-3</v>
      </c>
      <c r="AH30" s="63">
        <f>INDEX(Obs_Dist!$D$11:$T$211,  MATCH($AF30, Obs_Dist!$B$11:$B$211, 0), MATCH(AH$4, Obs_Dist!$D$3:$T$3, 0) )</f>
        <v>3.7621E-3</v>
      </c>
      <c r="AI30" s="61">
        <f t="shared" si="27"/>
        <v>4.4616115003946071E-4</v>
      </c>
      <c r="AJ30" s="63">
        <f>INDEX(Obs_Dist!$D$11:$T$211,  MATCH($AF30, Obs_Dist!$B$11:$B$211, 0), MATCH(AJ$4, Obs_Dist!$D$3:$T$3, 0) )</f>
        <v>5.109E-4</v>
      </c>
      <c r="AK30" s="61">
        <f t="shared" si="28"/>
        <v>8.2479843745743775E-4</v>
      </c>
      <c r="AL30" s="63">
        <f>INDEX(Obs_Dist!$D$11:$T$211,  MATCH($AF30, Obs_Dist!$B$11:$B$211, 0), MATCH(AL$4, Obs_Dist!$D$3:$T$3, 0) )</f>
        <v>1.2834999999999999E-3</v>
      </c>
      <c r="AM30" s="61">
        <f t="shared" si="29"/>
        <v>0</v>
      </c>
      <c r="AN30" s="63">
        <f>INDEX(Obs_Dist!$D$11:$T$211,  MATCH($AF30, Obs_Dist!$B$11:$B$211, 0), MATCH(AN$4, Obs_Dist!$D$3:$T$3, 0) )</f>
        <v>0</v>
      </c>
      <c r="AO30" s="61">
        <f t="shared" si="30"/>
        <v>0</v>
      </c>
      <c r="AP30" s="63">
        <f>INDEX(Obs_Dist!$D$11:$T$211,  MATCH($AF30, Obs_Dist!$B$11:$B$211, 0), MATCH(AP$4, Obs_Dist!$D$3:$T$3, 0) )</f>
        <v>0</v>
      </c>
      <c r="AQ30" s="61">
        <f t="shared" si="31"/>
        <v>2.856363946849144E-3</v>
      </c>
      <c r="AR30" s="63">
        <f>INDEX(Obs_Dist!$D$11:$T$211,  MATCH($AF30, Obs_Dist!$B$11:$B$211, 0), MATCH(AR$4, Obs_Dist!$D$3:$T$3, 0) )</f>
        <v>2.5035999999999999E-3</v>
      </c>
      <c r="AS30" s="61">
        <f t="shared" si="32"/>
        <v>1.5505350451202383E-3</v>
      </c>
      <c r="AT30" s="63">
        <f>INDEX(Obs_Dist!$D$11:$T$211,  MATCH($AF30, Obs_Dist!$B$11:$B$211, 0), MATCH(AT$4, Obs_Dist!$D$3:$T$3, 0) )</f>
        <v>1.2163E-3</v>
      </c>
      <c r="AU30" s="61">
        <f t="shared" si="33"/>
        <v>1.8299919992765768E-3</v>
      </c>
      <c r="AV30" s="63">
        <f>INDEX(Obs_Dist!$D$11:$T$211,  MATCH($AF30, Obs_Dist!$B$11:$B$211, 0), MATCH(AV$4, Obs_Dist!$D$3:$T$3, 0) )</f>
        <v>0</v>
      </c>
      <c r="AW30" s="61">
        <f t="shared" si="34"/>
        <v>6.32818939173432E-4</v>
      </c>
      <c r="AX30" s="63">
        <f>INDEX(Obs_Dist!$D$11:$T$211,  MATCH($AF30, Obs_Dist!$B$11:$B$211, 0), MATCH(AX$4, Obs_Dist!$D$3:$T$3, 0) )</f>
        <v>7.8076999999999999E-3</v>
      </c>
      <c r="AY30" s="61">
        <f t="shared" si="35"/>
        <v>5.1995199898855855E-3</v>
      </c>
      <c r="AZ30" s="63">
        <f>INDEX(Obs_Dist!$D$11:$T$211,  MATCH($AF30, Obs_Dist!$B$11:$B$211, 0), MATCH(AZ$4, Obs_Dist!$D$3:$T$3, 0) )</f>
        <v>1.28723E-2</v>
      </c>
      <c r="BA30" s="61">
        <f t="shared" si="36"/>
        <v>2.3341800973855978E-2</v>
      </c>
      <c r="BB30" s="63">
        <f>INDEX(Obs_Dist!$D$11:$T$211,  MATCH($AF30, Obs_Dist!$B$11:$B$211, 0), MATCH(BB$4, Obs_Dist!$D$3:$T$3, 0) )</f>
        <v>1.36127E-2</v>
      </c>
      <c r="BC30" s="61">
        <f t="shared" si="37"/>
        <v>1.3976462972634709E-2</v>
      </c>
      <c r="BD30" s="63">
        <f>INDEX(Obs_Dist!$D$11:$T$211,  MATCH($AF30, Obs_Dist!$B$11:$B$211, 0), MATCH(BD$4, Obs_Dist!$D$3:$T$3, 0) )</f>
        <v>1.09388E-2</v>
      </c>
      <c r="BF30" s="31">
        <f t="shared" si="38"/>
        <v>42</v>
      </c>
      <c r="BG30" s="31">
        <f t="shared" si="39"/>
        <v>43</v>
      </c>
      <c r="BH30" s="57">
        <f t="shared" si="47"/>
        <v>1.2107648864945356E-3</v>
      </c>
      <c r="BI30" s="57">
        <f t="shared" si="47"/>
        <v>6.6700881904666054E-4</v>
      </c>
      <c r="BJ30" s="57">
        <f t="shared" si="47"/>
        <v>1.6596202444374882E-3</v>
      </c>
      <c r="BK30" s="58">
        <f t="shared" si="47"/>
        <v>1.4638734039682633E-2</v>
      </c>
      <c r="BL30" s="57">
        <f t="shared" si="47"/>
        <v>0</v>
      </c>
      <c r="BM30" s="57">
        <f t="shared" si="47"/>
        <v>2.0475924962851423E-2</v>
      </c>
      <c r="BN30" s="57">
        <f t="shared" si="47"/>
        <v>1.7907042222620378E-2</v>
      </c>
      <c r="BQ30" s="57">
        <f t="shared" si="46"/>
        <v>2.566393544046829E-3</v>
      </c>
      <c r="BR30" s="57">
        <f t="shared" si="46"/>
        <v>3.6084842029505981E-4</v>
      </c>
      <c r="BS30" s="57">
        <f t="shared" si="46"/>
        <v>7.4063406098695507E-4</v>
      </c>
      <c r="BT30" s="57">
        <f t="shared" si="46"/>
        <v>0</v>
      </c>
      <c r="BU30" s="57">
        <f t="shared" si="46"/>
        <v>0</v>
      </c>
      <c r="BV30" s="57">
        <f t="shared" si="46"/>
        <v>2.2276115327055459E-3</v>
      </c>
      <c r="BW30" s="57">
        <f t="shared" si="46"/>
        <v>1.3768455602516066E-3</v>
      </c>
      <c r="BX30" s="58">
        <f t="shared" si="46"/>
        <v>9.1771405119160567E-4</v>
      </c>
      <c r="BY30" s="57">
        <f t="shared" si="46"/>
        <v>5.0996932917155306E-4</v>
      </c>
      <c r="BZ30" s="57">
        <f t="shared" si="46"/>
        <v>2.880407361235203E-3</v>
      </c>
      <c r="CA30" s="58">
        <f t="shared" si="46"/>
        <v>1.7774572134195876E-2</v>
      </c>
      <c r="CB30" s="57">
        <f t="shared" si="46"/>
        <v>0</v>
      </c>
      <c r="CC30" s="57">
        <f t="shared" si="46"/>
        <v>1.5343538558954999E-2</v>
      </c>
      <c r="CD30" s="57">
        <f t="shared" si="46"/>
        <v>1.5926140687855615E-2</v>
      </c>
      <c r="CE30" s="57">
        <f t="shared" si="46"/>
        <v>1.2081142740648186E-2</v>
      </c>
      <c r="CF30" s="57">
        <f t="shared" si="45"/>
        <v>0</v>
      </c>
      <c r="CG30" s="57">
        <f t="shared" si="45"/>
        <v>2.4266909636468229E-2</v>
      </c>
      <c r="CH30" s="57">
        <f t="shared" si="45"/>
        <v>1.9247487845402096E-2</v>
      </c>
      <c r="CI30" s="58">
        <f t="shared" si="45"/>
        <v>1.189917256724527E-3</v>
      </c>
      <c r="CJ30" s="57">
        <f t="shared" si="45"/>
        <v>4.1146642931631767E-4</v>
      </c>
      <c r="CL30" s="30">
        <f>Obs_Dist!B32</f>
        <v>42</v>
      </c>
      <c r="CM30" s="26">
        <f t="shared" si="40"/>
        <v>43</v>
      </c>
      <c r="CN30" s="20">
        <f t="shared" si="18"/>
        <v>11217.18</v>
      </c>
      <c r="CO30" s="20">
        <f t="shared" si="18"/>
        <v>3056.62</v>
      </c>
      <c r="CP30" s="20">
        <f t="shared" si="18"/>
        <v>3888.6000000000004</v>
      </c>
      <c r="CQ30" s="106">
        <f t="shared" si="18"/>
        <v>2529.19</v>
      </c>
      <c r="CR30" s="143"/>
      <c r="CS30" s="20">
        <f t="shared" si="19"/>
        <v>513.02</v>
      </c>
      <c r="CT30" s="20">
        <f t="shared" si="19"/>
        <v>489.72</v>
      </c>
      <c r="CW30" s="20">
        <f t="shared" si="20"/>
        <v>4271.96</v>
      </c>
      <c r="CX30" s="20">
        <f t="shared" si="20"/>
        <v>320.57</v>
      </c>
      <c r="CY30" s="20">
        <f t="shared" si="20"/>
        <v>2736.05</v>
      </c>
      <c r="CZ30" s="20">
        <f t="shared" si="20"/>
        <v>0</v>
      </c>
      <c r="DA30" s="20">
        <f t="shared" si="20"/>
        <v>0</v>
      </c>
      <c r="DB30" s="20">
        <f t="shared" si="20"/>
        <v>1734.8200000000002</v>
      </c>
      <c r="DC30" s="20">
        <f t="shared" si="20"/>
        <v>2153.7799999999997</v>
      </c>
      <c r="DD30" s="106">
        <f t="shared" si="20"/>
        <v>827.21</v>
      </c>
      <c r="DE30" s="20">
        <f t="shared" si="20"/>
        <v>296.85000000000002</v>
      </c>
      <c r="DF30" s="20">
        <f t="shared" si="20"/>
        <v>814.25</v>
      </c>
      <c r="DG30" s="106">
        <f t="shared" si="20"/>
        <v>1379.54</v>
      </c>
      <c r="DH30" s="143"/>
      <c r="DI30" s="20">
        <f t="shared" si="21"/>
        <v>163.32</v>
      </c>
      <c r="DJ30" s="20">
        <f t="shared" si="21"/>
        <v>175.78</v>
      </c>
      <c r="DK30" s="20">
        <f t="shared" si="21"/>
        <v>1149.6500000000001</v>
      </c>
      <c r="DL30" s="143"/>
      <c r="DM30" s="20">
        <f t="shared" si="22"/>
        <v>349.7</v>
      </c>
      <c r="DN30" s="20">
        <f t="shared" si="22"/>
        <v>313.94</v>
      </c>
      <c r="DO30" s="106">
        <f t="shared" si="22"/>
        <v>73.650000000000006</v>
      </c>
      <c r="DP30" s="20">
        <f t="shared" si="22"/>
        <v>7.11</v>
      </c>
      <c r="DR30" s="31">
        <f t="shared" si="41"/>
        <v>21</v>
      </c>
      <c r="DS30" s="26">
        <f t="shared" si="42"/>
        <v>21.5</v>
      </c>
      <c r="DT30" s="101">
        <f t="shared" si="23"/>
        <v>35186.629999999997</v>
      </c>
      <c r="DU30" s="101">
        <f t="shared" si="24"/>
        <v>9108.1899999999987</v>
      </c>
      <c r="DV30" s="101">
        <f t="shared" si="25"/>
        <v>7431.2199999999993</v>
      </c>
      <c r="DW30" s="102">
        <f t="shared" si="43"/>
        <v>5051.57</v>
      </c>
      <c r="DX30" s="144"/>
      <c r="DY30" s="101">
        <f t="shared" si="44"/>
        <v>613.93000000000006</v>
      </c>
      <c r="DZ30" s="101">
        <f t="shared" si="44"/>
        <v>777.4</v>
      </c>
      <c r="EB30" s="84">
        <f>MODEL_DATA!X27</f>
        <v>21</v>
      </c>
      <c r="EC30" s="84">
        <f>MODEL_DATA!Y27</f>
        <v>18296.14</v>
      </c>
      <c r="ED30" s="84">
        <f>MODEL_DATA!Z27</f>
        <v>1025.8699999999999</v>
      </c>
      <c r="EE30" s="84">
        <f>MODEL_DATA!AA27</f>
        <v>8082.32</v>
      </c>
      <c r="EF30" s="84">
        <f>MODEL_DATA!AB27</f>
        <v>0.11</v>
      </c>
      <c r="EG30" s="84">
        <f>MODEL_DATA!AC27</f>
        <v>350.97</v>
      </c>
      <c r="EH30" s="84">
        <f>MODEL_DATA!AD27</f>
        <v>3761.1</v>
      </c>
      <c r="EI30" s="84">
        <f>MODEL_DATA!AE27</f>
        <v>3670.12</v>
      </c>
      <c r="EJ30" s="84">
        <f>MODEL_DATA!AF27</f>
        <v>4071.87</v>
      </c>
      <c r="EK30" s="84">
        <f>MODEL_DATA!AG27</f>
        <v>4091.96</v>
      </c>
      <c r="EL30" s="84">
        <f>MODEL_DATA!AH27</f>
        <v>3509.99</v>
      </c>
      <c r="EM30" s="84">
        <f>MODEL_DATA!AI27</f>
        <v>2145.52</v>
      </c>
      <c r="EN30" s="84">
        <f>MODEL_DATA!AJ27</f>
        <v>2196.17</v>
      </c>
      <c r="EO30" s="84">
        <f>MODEL_DATA!AK27</f>
        <v>334.62</v>
      </c>
      <c r="EP30" s="84">
        <f>MODEL_DATA!AL27</f>
        <v>341.13</v>
      </c>
      <c r="EQ30" s="84">
        <f>MODEL_DATA!AM27</f>
        <v>2906.05</v>
      </c>
      <c r="ER30" s="84">
        <f>MODEL_DATA!AN27</f>
        <v>3167.14</v>
      </c>
      <c r="ES30" s="84">
        <f>MODEL_DATA!AO27</f>
        <v>279.31</v>
      </c>
      <c r="ET30" s="84">
        <f>MODEL_DATA!AP27</f>
        <v>436.27</v>
      </c>
      <c r="EU30" s="84">
        <f>MODEL_DATA!AQ27</f>
        <v>670.7</v>
      </c>
      <c r="EV30" s="84">
        <f>MODEL_DATA!AR27</f>
        <v>43.83</v>
      </c>
    </row>
    <row r="31" spans="25:152" x14ac:dyDescent="0.25">
      <c r="AF31" s="32">
        <f t="shared" si="15"/>
        <v>42</v>
      </c>
      <c r="AG31" s="61">
        <f t="shared" si="26"/>
        <v>2.566393544046829E-3</v>
      </c>
      <c r="AH31" s="63">
        <f>INDEX(Obs_Dist!$D$11:$T$211,  MATCH($AF31, Obs_Dist!$B$11:$B$211, 0), MATCH(AH$4, Obs_Dist!$D$3:$T$3, 0) )</f>
        <v>3.2615999999999999E-3</v>
      </c>
      <c r="AI31" s="61">
        <f t="shared" si="27"/>
        <v>3.6084842029505981E-4</v>
      </c>
      <c r="AJ31" s="63">
        <f>INDEX(Obs_Dist!$D$11:$T$211,  MATCH($AF31, Obs_Dist!$B$11:$B$211, 0), MATCH(AJ$4, Obs_Dist!$D$3:$T$3, 0) )</f>
        <v>4.683E-4</v>
      </c>
      <c r="AK31" s="61">
        <f t="shared" si="28"/>
        <v>7.4063406098695507E-4</v>
      </c>
      <c r="AL31" s="63">
        <f>INDEX(Obs_Dist!$D$11:$T$211,  MATCH($AF31, Obs_Dist!$B$11:$B$211, 0), MATCH(AL$4, Obs_Dist!$D$3:$T$3, 0) )</f>
        <v>1.1414999999999999E-3</v>
      </c>
      <c r="AM31" s="61">
        <f t="shared" si="29"/>
        <v>0</v>
      </c>
      <c r="AN31" s="63">
        <f>INDEX(Obs_Dist!$D$11:$T$211,  MATCH($AF31, Obs_Dist!$B$11:$B$211, 0), MATCH(AN$4, Obs_Dist!$D$3:$T$3, 0) )</f>
        <v>0</v>
      </c>
      <c r="AO31" s="61">
        <f t="shared" si="30"/>
        <v>0</v>
      </c>
      <c r="AP31" s="63">
        <f>INDEX(Obs_Dist!$D$11:$T$211,  MATCH($AF31, Obs_Dist!$B$11:$B$211, 0), MATCH(AP$4, Obs_Dist!$D$3:$T$3, 0) )</f>
        <v>0</v>
      </c>
      <c r="AQ31" s="61">
        <f t="shared" si="31"/>
        <v>2.2276115327055459E-3</v>
      </c>
      <c r="AR31" s="63">
        <f>INDEX(Obs_Dist!$D$11:$T$211,  MATCH($AF31, Obs_Dist!$B$11:$B$211, 0), MATCH(AR$4, Obs_Dist!$D$3:$T$3, 0) )</f>
        <v>2.1803E-3</v>
      </c>
      <c r="AS31" s="61">
        <f t="shared" si="32"/>
        <v>1.3768455602516066E-3</v>
      </c>
      <c r="AT31" s="63">
        <f>INDEX(Obs_Dist!$D$11:$T$211,  MATCH($AF31, Obs_Dist!$B$11:$B$211, 0), MATCH(AT$4, Obs_Dist!$D$3:$T$3, 0) )</f>
        <v>1.1448000000000001E-3</v>
      </c>
      <c r="AU31" s="61">
        <f t="shared" si="33"/>
        <v>9.1771405119160567E-4</v>
      </c>
      <c r="AV31" s="63">
        <f>INDEX(Obs_Dist!$D$11:$T$211,  MATCH($AF31, Obs_Dist!$B$11:$B$211, 0), MATCH(AV$4, Obs_Dist!$D$3:$T$3, 0) )</f>
        <v>0</v>
      </c>
      <c r="AW31" s="61">
        <f t="shared" si="34"/>
        <v>5.0996932917155306E-4</v>
      </c>
      <c r="AX31" s="63">
        <f>INDEX(Obs_Dist!$D$11:$T$211,  MATCH($AF31, Obs_Dist!$B$11:$B$211, 0), MATCH(AX$4, Obs_Dist!$D$3:$T$3, 0) )</f>
        <v>7.1936999999999999E-3</v>
      </c>
      <c r="AY31" s="61">
        <f t="shared" si="35"/>
        <v>2.880407361235203E-3</v>
      </c>
      <c r="AZ31" s="63">
        <f>INDEX(Obs_Dist!$D$11:$T$211,  MATCH($AF31, Obs_Dist!$B$11:$B$211, 0), MATCH(AZ$4, Obs_Dist!$D$3:$T$3, 0) )</f>
        <v>1.2617700000000001E-2</v>
      </c>
      <c r="BA31" s="61">
        <f t="shared" si="36"/>
        <v>1.7774572134195876E-2</v>
      </c>
      <c r="BB31" s="63">
        <f>INDEX(Obs_Dist!$D$11:$T$211,  MATCH($AF31, Obs_Dist!$B$11:$B$211, 0), MATCH(BB$4, Obs_Dist!$D$3:$T$3, 0) )</f>
        <v>1.36954E-2</v>
      </c>
      <c r="BC31" s="61">
        <f t="shared" si="37"/>
        <v>1.2081142740648186E-2</v>
      </c>
      <c r="BD31" s="63">
        <f>INDEX(Obs_Dist!$D$11:$T$211,  MATCH($AF31, Obs_Dist!$B$11:$B$211, 0), MATCH(BD$4, Obs_Dist!$D$3:$T$3, 0) )</f>
        <v>1.0271199999999999E-2</v>
      </c>
      <c r="BF31" s="31">
        <f t="shared" si="38"/>
        <v>44</v>
      </c>
      <c r="BG31" s="31">
        <f t="shared" si="39"/>
        <v>45</v>
      </c>
      <c r="BH31" s="57">
        <f t="shared" si="47"/>
        <v>1.0242839649259106E-3</v>
      </c>
      <c r="BI31" s="57">
        <f t="shared" si="47"/>
        <v>5.7837312271529699E-4</v>
      </c>
      <c r="BJ31" s="57">
        <f t="shared" si="47"/>
        <v>1.4635139578262188E-3</v>
      </c>
      <c r="BK31" s="58">
        <f t="shared" si="47"/>
        <v>1.2026822119230795E-2</v>
      </c>
      <c r="BL31" s="57">
        <f t="shared" si="47"/>
        <v>0</v>
      </c>
      <c r="BM31" s="57">
        <f t="shared" si="47"/>
        <v>1.7727947430411516E-2</v>
      </c>
      <c r="BN31" s="57">
        <f t="shared" si="47"/>
        <v>1.401679836477389E-2</v>
      </c>
      <c r="BQ31" s="57">
        <f t="shared" si="46"/>
        <v>2.0485503125950068E-3</v>
      </c>
      <c r="BR31" s="57">
        <f t="shared" si="46"/>
        <v>3.5901361689773335E-4</v>
      </c>
      <c r="BS31" s="57">
        <f t="shared" si="46"/>
        <v>6.3112454567390423E-4</v>
      </c>
      <c r="BT31" s="57">
        <f t="shared" si="46"/>
        <v>0</v>
      </c>
      <c r="BU31" s="57">
        <f t="shared" si="46"/>
        <v>0</v>
      </c>
      <c r="BV31" s="57">
        <f t="shared" si="46"/>
        <v>1.8229659658447193E-3</v>
      </c>
      <c r="BW31" s="57">
        <f t="shared" si="46"/>
        <v>1.2845606355713136E-3</v>
      </c>
      <c r="BX31" s="58">
        <f t="shared" si="46"/>
        <v>3.0887050324857637E-4</v>
      </c>
      <c r="BY31" s="57">
        <f t="shared" si="46"/>
        <v>4.3175169886270742E-4</v>
      </c>
      <c r="BZ31" s="57">
        <f t="shared" si="46"/>
        <v>1.4197746324000598E-3</v>
      </c>
      <c r="CA31" s="58">
        <f t="shared" si="46"/>
        <v>1.5136229544695543E-2</v>
      </c>
      <c r="CB31" s="57">
        <f t="shared" si="46"/>
        <v>0</v>
      </c>
      <c r="CC31" s="57">
        <f t="shared" si="46"/>
        <v>1.3472100351176505E-2</v>
      </c>
      <c r="CD31" s="57">
        <f t="shared" si="46"/>
        <v>1.1839053383104411E-2</v>
      </c>
      <c r="CE31" s="57">
        <f t="shared" si="46"/>
        <v>9.4907876886151533E-3</v>
      </c>
      <c r="CF31" s="57">
        <f t="shared" si="45"/>
        <v>0</v>
      </c>
      <c r="CG31" s="57">
        <f t="shared" si="45"/>
        <v>2.0871485305577777E-2</v>
      </c>
      <c r="CH31" s="57">
        <f t="shared" si="45"/>
        <v>1.5490444922658128E-2</v>
      </c>
      <c r="CI31" s="58">
        <f t="shared" si="45"/>
        <v>8.2300590709500883E-4</v>
      </c>
      <c r="CJ31" s="57">
        <f t="shared" si="45"/>
        <v>3.5243749008950412E-4</v>
      </c>
      <c r="CL31" s="30">
        <f>Obs_Dist!B33</f>
        <v>44</v>
      </c>
      <c r="CM31" s="26">
        <f t="shared" si="40"/>
        <v>45</v>
      </c>
      <c r="CN31" s="20">
        <f t="shared" si="18"/>
        <v>9489.52</v>
      </c>
      <c r="CO31" s="20">
        <f t="shared" si="18"/>
        <v>2650.44</v>
      </c>
      <c r="CP31" s="20">
        <f t="shared" si="18"/>
        <v>3429.11</v>
      </c>
      <c r="CQ31" s="106">
        <f t="shared" si="18"/>
        <v>2077.92</v>
      </c>
      <c r="CR31" s="143"/>
      <c r="CS31" s="20">
        <f t="shared" si="19"/>
        <v>444.17</v>
      </c>
      <c r="CT31" s="20">
        <f t="shared" si="19"/>
        <v>383.33</v>
      </c>
      <c r="CW31" s="20">
        <f t="shared" si="20"/>
        <v>3409.97</v>
      </c>
      <c r="CX31" s="20">
        <f t="shared" si="20"/>
        <v>318.94</v>
      </c>
      <c r="CY31" s="20">
        <f t="shared" si="20"/>
        <v>2331.5</v>
      </c>
      <c r="CZ31" s="20">
        <f t="shared" si="20"/>
        <v>0</v>
      </c>
      <c r="DA31" s="20">
        <f t="shared" si="20"/>
        <v>0</v>
      </c>
      <c r="DB31" s="20">
        <f t="shared" si="20"/>
        <v>1419.69</v>
      </c>
      <c r="DC31" s="20">
        <f t="shared" si="20"/>
        <v>2009.42</v>
      </c>
      <c r="DD31" s="106">
        <f t="shared" si="20"/>
        <v>278.40999999999997</v>
      </c>
      <c r="DE31" s="20">
        <f t="shared" si="20"/>
        <v>251.32</v>
      </c>
      <c r="DF31" s="20">
        <f t="shared" si="20"/>
        <v>401.35</v>
      </c>
      <c r="DG31" s="106">
        <f t="shared" si="20"/>
        <v>1174.77</v>
      </c>
      <c r="DH31" s="143"/>
      <c r="DI31" s="20">
        <f t="shared" si="21"/>
        <v>143.4</v>
      </c>
      <c r="DJ31" s="20">
        <f t="shared" si="21"/>
        <v>130.67000000000002</v>
      </c>
      <c r="DK31" s="20">
        <f t="shared" si="21"/>
        <v>903.15000000000009</v>
      </c>
      <c r="DL31" s="143"/>
      <c r="DM31" s="20">
        <f t="shared" si="22"/>
        <v>300.77</v>
      </c>
      <c r="DN31" s="20">
        <f t="shared" si="22"/>
        <v>252.65999999999997</v>
      </c>
      <c r="DO31" s="106">
        <f t="shared" si="22"/>
        <v>50.94</v>
      </c>
      <c r="DP31" s="20">
        <f t="shared" si="22"/>
        <v>6.09</v>
      </c>
      <c r="DR31" s="31">
        <f t="shared" si="41"/>
        <v>22</v>
      </c>
      <c r="DS31" s="26">
        <f t="shared" si="42"/>
        <v>22.5</v>
      </c>
      <c r="DT31" s="101">
        <f t="shared" si="23"/>
        <v>31066.09</v>
      </c>
      <c r="DU31" s="101">
        <f t="shared" si="24"/>
        <v>7829.5</v>
      </c>
      <c r="DV31" s="101">
        <f t="shared" si="25"/>
        <v>6760.46</v>
      </c>
      <c r="DW31" s="102">
        <f t="shared" si="43"/>
        <v>5426</v>
      </c>
      <c r="DX31" s="144"/>
      <c r="DY31" s="101">
        <f t="shared" si="44"/>
        <v>534.67000000000007</v>
      </c>
      <c r="DZ31" s="101">
        <f t="shared" si="44"/>
        <v>644.80999999999995</v>
      </c>
      <c r="EB31" s="84">
        <f>MODEL_DATA!X28</f>
        <v>22</v>
      </c>
      <c r="EC31" s="84">
        <f>MODEL_DATA!Y28</f>
        <v>16262.6</v>
      </c>
      <c r="ED31" s="84">
        <f>MODEL_DATA!Z28</f>
        <v>867.14</v>
      </c>
      <c r="EE31" s="84">
        <f>MODEL_DATA!AA28</f>
        <v>6962.36</v>
      </c>
      <c r="EF31" s="84">
        <f>MODEL_DATA!AB28</f>
        <v>0</v>
      </c>
      <c r="EG31" s="84">
        <f>MODEL_DATA!AC28</f>
        <v>213.53</v>
      </c>
      <c r="EH31" s="84">
        <f>MODEL_DATA!AD28</f>
        <v>3447.87</v>
      </c>
      <c r="EI31" s="84">
        <f>MODEL_DATA!AE28</f>
        <v>3312.59</v>
      </c>
      <c r="EJ31" s="84">
        <f>MODEL_DATA!AF28</f>
        <v>3611.96</v>
      </c>
      <c r="EK31" s="84">
        <f>MODEL_DATA!AG28</f>
        <v>3198.34</v>
      </c>
      <c r="EL31" s="84">
        <f>MODEL_DATA!AH28</f>
        <v>3107.39</v>
      </c>
      <c r="EM31" s="84">
        <f>MODEL_DATA!AI28</f>
        <v>2127.0500000000002</v>
      </c>
      <c r="EN31" s="84">
        <f>MODEL_DATA!AJ28</f>
        <v>2119.42</v>
      </c>
      <c r="EO31" s="84">
        <f>MODEL_DATA!AK28</f>
        <v>299.86</v>
      </c>
      <c r="EP31" s="84">
        <f>MODEL_DATA!AL28</f>
        <v>311.58999999999997</v>
      </c>
      <c r="EQ31" s="84">
        <f>MODEL_DATA!AM28</f>
        <v>3298.95</v>
      </c>
      <c r="ER31" s="84">
        <f>MODEL_DATA!AN28</f>
        <v>3037.37</v>
      </c>
      <c r="ES31" s="84">
        <f>MODEL_DATA!AO28</f>
        <v>234.81</v>
      </c>
      <c r="ET31" s="84">
        <f>MODEL_DATA!AP28</f>
        <v>333.22</v>
      </c>
      <c r="EU31" s="84">
        <f>MODEL_DATA!AQ28</f>
        <v>590.72</v>
      </c>
      <c r="EV31" s="84">
        <f>MODEL_DATA!AR28</f>
        <v>38.4</v>
      </c>
    </row>
    <row r="32" spans="25:152" x14ac:dyDescent="0.25">
      <c r="AF32" s="32">
        <f t="shared" si="15"/>
        <v>44</v>
      </c>
      <c r="AG32" s="61">
        <f t="shared" si="26"/>
        <v>2.0485503125950068E-3</v>
      </c>
      <c r="AH32" s="63">
        <f>INDEX(Obs_Dist!$D$11:$T$211,  MATCH($AF32, Obs_Dist!$B$11:$B$211, 0), MATCH(AH$4, Obs_Dist!$D$3:$T$3, 0) )</f>
        <v>2.8524000000000002E-3</v>
      </c>
      <c r="AI32" s="61">
        <f t="shared" si="27"/>
        <v>3.5901361689773335E-4</v>
      </c>
      <c r="AJ32" s="63">
        <f>INDEX(Obs_Dist!$D$11:$T$211,  MATCH($AF32, Obs_Dist!$B$11:$B$211, 0), MATCH(AJ$4, Obs_Dist!$D$3:$T$3, 0) )</f>
        <v>4.258E-4</v>
      </c>
      <c r="AK32" s="61">
        <f t="shared" si="28"/>
        <v>6.3112454567390423E-4</v>
      </c>
      <c r="AL32" s="63">
        <f>INDEX(Obs_Dist!$D$11:$T$211,  MATCH($AF32, Obs_Dist!$B$11:$B$211, 0), MATCH(AL$4, Obs_Dist!$D$3:$T$3, 0) )</f>
        <v>1.0217E-3</v>
      </c>
      <c r="AM32" s="61">
        <f t="shared" si="29"/>
        <v>0</v>
      </c>
      <c r="AN32" s="63">
        <f>INDEX(Obs_Dist!$D$11:$T$211,  MATCH($AF32, Obs_Dist!$B$11:$B$211, 0), MATCH(AN$4, Obs_Dist!$D$3:$T$3, 0) )</f>
        <v>0</v>
      </c>
      <c r="AO32" s="61">
        <f t="shared" si="30"/>
        <v>0</v>
      </c>
      <c r="AP32" s="63">
        <f>INDEX(Obs_Dist!$D$11:$T$211,  MATCH($AF32, Obs_Dist!$B$11:$B$211, 0), MATCH(AP$4, Obs_Dist!$D$3:$T$3, 0) )</f>
        <v>0</v>
      </c>
      <c r="AQ32" s="61">
        <f t="shared" si="31"/>
        <v>1.8229659658447193E-3</v>
      </c>
      <c r="AR32" s="63">
        <f>INDEX(Obs_Dist!$D$11:$T$211,  MATCH($AF32, Obs_Dist!$B$11:$B$211, 0), MATCH(AR$4, Obs_Dist!$D$3:$T$3, 0) )</f>
        <v>1.8568E-3</v>
      </c>
      <c r="AS32" s="61">
        <f t="shared" si="32"/>
        <v>1.2845606355713136E-3</v>
      </c>
      <c r="AT32" s="63">
        <f>INDEX(Obs_Dist!$D$11:$T$211,  MATCH($AF32, Obs_Dist!$B$11:$B$211, 0), MATCH(AT$4, Obs_Dist!$D$3:$T$3, 0) )</f>
        <v>1.0732999999999999E-3</v>
      </c>
      <c r="AU32" s="61">
        <f t="shared" si="33"/>
        <v>3.0887050324857637E-4</v>
      </c>
      <c r="AV32" s="63">
        <f>INDEX(Obs_Dist!$D$11:$T$211,  MATCH($AF32, Obs_Dist!$B$11:$B$211, 0), MATCH(AV$4, Obs_Dist!$D$3:$T$3, 0) )</f>
        <v>0</v>
      </c>
      <c r="AW32" s="61">
        <f t="shared" si="34"/>
        <v>4.3175169886270742E-4</v>
      </c>
      <c r="AX32" s="63">
        <f>INDEX(Obs_Dist!$D$11:$T$211,  MATCH($AF32, Obs_Dist!$B$11:$B$211, 0), MATCH(AX$4, Obs_Dist!$D$3:$T$3, 0) )</f>
        <v>6.5669999999999999E-3</v>
      </c>
      <c r="AY32" s="61">
        <f t="shared" si="35"/>
        <v>1.4197746324000598E-3</v>
      </c>
      <c r="AZ32" s="63">
        <f>INDEX(Obs_Dist!$D$11:$T$211,  MATCH($AF32, Obs_Dist!$B$11:$B$211, 0), MATCH(AZ$4, Obs_Dist!$D$3:$T$3, 0) )</f>
        <v>1.2260699999999999E-2</v>
      </c>
      <c r="BA32" s="61">
        <f t="shared" si="36"/>
        <v>1.5136229544695543E-2</v>
      </c>
      <c r="BB32" s="63">
        <f>INDEX(Obs_Dist!$D$11:$T$211,  MATCH($AF32, Obs_Dist!$B$11:$B$211, 0), MATCH(BB$4, Obs_Dist!$D$3:$T$3, 0) )</f>
        <v>1.3778E-2</v>
      </c>
      <c r="BC32" s="61">
        <f t="shared" si="37"/>
        <v>9.4907876886151533E-3</v>
      </c>
      <c r="BD32" s="63">
        <f>INDEX(Obs_Dist!$D$11:$T$211,  MATCH($AF32, Obs_Dist!$B$11:$B$211, 0), MATCH(BD$4, Obs_Dist!$D$3:$T$3, 0) )</f>
        <v>1.0003400000000001E-2</v>
      </c>
      <c r="BF32" s="31">
        <f t="shared" si="38"/>
        <v>46</v>
      </c>
      <c r="BG32" s="31">
        <f t="shared" si="39"/>
        <v>47</v>
      </c>
      <c r="BH32" s="57">
        <f t="shared" si="47"/>
        <v>8.2931800275640936E-4</v>
      </c>
      <c r="BI32" s="57">
        <f t="shared" si="47"/>
        <v>5.0762255532016507E-4</v>
      </c>
      <c r="BJ32" s="57">
        <f t="shared" si="47"/>
        <v>1.2016306121004339E-3</v>
      </c>
      <c r="BK32" s="58">
        <f t="shared" si="47"/>
        <v>1.0185744576348429E-2</v>
      </c>
      <c r="BL32" s="57">
        <f t="shared" si="47"/>
        <v>0</v>
      </c>
      <c r="BM32" s="57">
        <f t="shared" si="47"/>
        <v>1.9617007366655247E-2</v>
      </c>
      <c r="BN32" s="57">
        <f t="shared" si="47"/>
        <v>1.5486381038397825E-2</v>
      </c>
      <c r="BQ32" s="57">
        <f t="shared" si="46"/>
        <v>1.5268322231484696E-3</v>
      </c>
      <c r="BR32" s="57">
        <f t="shared" si="46"/>
        <v>3.1986364011306171E-4</v>
      </c>
      <c r="BS32" s="57">
        <f t="shared" si="46"/>
        <v>5.5277469000165251E-4</v>
      </c>
      <c r="BT32" s="57">
        <f t="shared" si="46"/>
        <v>0</v>
      </c>
      <c r="BU32" s="57">
        <f t="shared" si="46"/>
        <v>0</v>
      </c>
      <c r="BV32" s="57">
        <f t="shared" si="46"/>
        <v>1.4097814054903363E-3</v>
      </c>
      <c r="BW32" s="57">
        <f t="shared" si="46"/>
        <v>1.0980026585039127E-3</v>
      </c>
      <c r="BX32" s="58">
        <f t="shared" si="46"/>
        <v>7.0569493594489942E-5</v>
      </c>
      <c r="BY32" s="57">
        <f t="shared" si="46"/>
        <v>3.1931278158368388E-4</v>
      </c>
      <c r="BZ32" s="57">
        <f t="shared" si="46"/>
        <v>6.5956641388063072E-4</v>
      </c>
      <c r="CA32" s="58">
        <f t="shared" si="46"/>
        <v>1.2997802433403018E-2</v>
      </c>
      <c r="CB32" s="57">
        <f t="shared" si="46"/>
        <v>0</v>
      </c>
      <c r="CC32" s="57">
        <f t="shared" si="46"/>
        <v>1.4801460323067355E-2</v>
      </c>
      <c r="CD32" s="57">
        <f t="shared" si="46"/>
        <v>1.2360018845359332E-2</v>
      </c>
      <c r="CE32" s="57">
        <f t="shared" si="46"/>
        <v>7.8922286195877069E-3</v>
      </c>
      <c r="CF32" s="57">
        <f t="shared" si="45"/>
        <v>0</v>
      </c>
      <c r="CG32" s="57">
        <f t="shared" si="45"/>
        <v>2.3173961890473452E-2</v>
      </c>
      <c r="CH32" s="57">
        <f t="shared" si="45"/>
        <v>1.7601942283286431E-2</v>
      </c>
      <c r="CI32" s="58">
        <f t="shared" si="45"/>
        <v>5.1958912391392783E-4</v>
      </c>
      <c r="CJ32" s="57">
        <f t="shared" si="45"/>
        <v>2.1817558910302637E-4</v>
      </c>
      <c r="CL32" s="30">
        <f>Obs_Dist!B34</f>
        <v>46</v>
      </c>
      <c r="CM32" s="26">
        <f t="shared" si="40"/>
        <v>47</v>
      </c>
      <c r="CN32" s="20">
        <f t="shared" si="18"/>
        <v>7683.25</v>
      </c>
      <c r="CO32" s="20">
        <f t="shared" si="18"/>
        <v>2326.2200000000003</v>
      </c>
      <c r="CP32" s="20">
        <f t="shared" si="18"/>
        <v>2815.5</v>
      </c>
      <c r="CQ32" s="106">
        <f t="shared" si="18"/>
        <v>1759.83</v>
      </c>
      <c r="CR32" s="143"/>
      <c r="CS32" s="20">
        <f t="shared" si="19"/>
        <v>491.5</v>
      </c>
      <c r="CT32" s="20">
        <f t="shared" si="19"/>
        <v>423.52000000000004</v>
      </c>
      <c r="CW32" s="20">
        <f t="shared" si="20"/>
        <v>2541.5299999999997</v>
      </c>
      <c r="CX32" s="20">
        <f t="shared" si="20"/>
        <v>284.15999999999997</v>
      </c>
      <c r="CY32" s="20">
        <f t="shared" ref="CY32:DG60" si="50">SUMIFS(EE:EE,$DR:$DR,"&gt;="&amp;$CL32,$DR:$DR,"&lt;"&amp;$CL33)</f>
        <v>2042.06</v>
      </c>
      <c r="CZ32" s="20">
        <f t="shared" si="50"/>
        <v>0</v>
      </c>
      <c r="DA32" s="20">
        <f t="shared" si="50"/>
        <v>0</v>
      </c>
      <c r="DB32" s="20">
        <f t="shared" si="50"/>
        <v>1097.9099999999999</v>
      </c>
      <c r="DC32" s="20">
        <f t="shared" si="50"/>
        <v>1717.59</v>
      </c>
      <c r="DD32" s="106">
        <f t="shared" si="50"/>
        <v>63.61</v>
      </c>
      <c r="DE32" s="20">
        <f t="shared" si="50"/>
        <v>185.87</v>
      </c>
      <c r="DF32" s="20">
        <f t="shared" si="50"/>
        <v>186.45</v>
      </c>
      <c r="DG32" s="106">
        <f t="shared" si="50"/>
        <v>1008.8</v>
      </c>
      <c r="DH32" s="143"/>
      <c r="DI32" s="20">
        <f t="shared" si="21"/>
        <v>157.55000000000001</v>
      </c>
      <c r="DJ32" s="20">
        <f t="shared" si="21"/>
        <v>136.42000000000002</v>
      </c>
      <c r="DK32" s="20">
        <f t="shared" si="21"/>
        <v>751.03</v>
      </c>
      <c r="DL32" s="143"/>
      <c r="DM32" s="20">
        <f t="shared" si="22"/>
        <v>333.95000000000005</v>
      </c>
      <c r="DN32" s="20">
        <f t="shared" si="22"/>
        <v>287.10000000000002</v>
      </c>
      <c r="DO32" s="106">
        <f t="shared" si="22"/>
        <v>32.159999999999997</v>
      </c>
      <c r="DP32" s="20">
        <f t="shared" si="22"/>
        <v>3.77</v>
      </c>
      <c r="DR32" s="31">
        <f t="shared" si="41"/>
        <v>23</v>
      </c>
      <c r="DS32" s="26">
        <f t="shared" si="42"/>
        <v>23.5</v>
      </c>
      <c r="DT32" s="101">
        <f t="shared" si="23"/>
        <v>27589.929999999997</v>
      </c>
      <c r="DU32" s="101">
        <f t="shared" si="24"/>
        <v>6767.92</v>
      </c>
      <c r="DV32" s="101">
        <f t="shared" si="25"/>
        <v>6207.01</v>
      </c>
      <c r="DW32" s="102">
        <f t="shared" si="43"/>
        <v>4625.46</v>
      </c>
      <c r="DX32" s="144"/>
      <c r="DY32" s="101">
        <f t="shared" si="44"/>
        <v>467.47</v>
      </c>
      <c r="DZ32" s="101">
        <f t="shared" si="44"/>
        <v>532.62</v>
      </c>
      <c r="EB32" s="84">
        <f>MODEL_DATA!X29</f>
        <v>23</v>
      </c>
      <c r="EC32" s="84">
        <f>MODEL_DATA!Y29</f>
        <v>14482.54</v>
      </c>
      <c r="ED32" s="84">
        <f>MODEL_DATA!Z29</f>
        <v>693.33</v>
      </c>
      <c r="EE32" s="84">
        <f>MODEL_DATA!AA29</f>
        <v>6074.59</v>
      </c>
      <c r="EF32" s="84">
        <f>MODEL_DATA!AB29</f>
        <v>0</v>
      </c>
      <c r="EG32" s="84">
        <f>MODEL_DATA!AC29</f>
        <v>132.46</v>
      </c>
      <c r="EH32" s="84">
        <f>MODEL_DATA!AD29</f>
        <v>3204.48</v>
      </c>
      <c r="EI32" s="84">
        <f>MODEL_DATA!AE29</f>
        <v>3002.53</v>
      </c>
      <c r="EJ32" s="84">
        <f>MODEL_DATA!AF29</f>
        <v>3216.33</v>
      </c>
      <c r="EK32" s="84">
        <f>MODEL_DATA!AG29</f>
        <v>2485.7800000000002</v>
      </c>
      <c r="EL32" s="84">
        <f>MODEL_DATA!AH29</f>
        <v>2791.84</v>
      </c>
      <c r="EM32" s="84">
        <f>MODEL_DATA!AI29</f>
        <v>2109.31</v>
      </c>
      <c r="EN32" s="84">
        <f>MODEL_DATA!AJ29</f>
        <v>2085.14</v>
      </c>
      <c r="EO32" s="84">
        <f>MODEL_DATA!AK29</f>
        <v>263.89</v>
      </c>
      <c r="EP32" s="84">
        <f>MODEL_DATA!AL29</f>
        <v>280.41000000000003</v>
      </c>
      <c r="EQ32" s="84">
        <f>MODEL_DATA!AM29</f>
        <v>2516.15</v>
      </c>
      <c r="ER32" s="84">
        <f>MODEL_DATA!AN29</f>
        <v>2733.58</v>
      </c>
      <c r="ES32" s="84">
        <f>MODEL_DATA!AO29</f>
        <v>203.58</v>
      </c>
      <c r="ET32" s="84">
        <f>MODEL_DATA!AP29</f>
        <v>252.21</v>
      </c>
      <c r="EU32" s="84">
        <f>MODEL_DATA!AQ29</f>
        <v>510.91</v>
      </c>
      <c r="EV32" s="84">
        <f>MODEL_DATA!AR29</f>
        <v>33.840000000000003</v>
      </c>
    </row>
    <row r="33" spans="32:152" x14ac:dyDescent="0.25">
      <c r="AF33" s="32">
        <f t="shared" si="15"/>
        <v>46</v>
      </c>
      <c r="AG33" s="61">
        <f t="shared" si="26"/>
        <v>1.5268322231484696E-3</v>
      </c>
      <c r="AH33" s="63">
        <f>INDEX(Obs_Dist!$D$11:$T$211,  MATCH($AF33, Obs_Dist!$B$11:$B$211, 0), MATCH(AH$4, Obs_Dist!$D$3:$T$3, 0) )</f>
        <v>2.4190000000000001E-3</v>
      </c>
      <c r="AI33" s="61">
        <f t="shared" si="27"/>
        <v>3.1986364011306171E-4</v>
      </c>
      <c r="AJ33" s="63">
        <f>INDEX(Obs_Dist!$D$11:$T$211,  MATCH($AF33, Obs_Dist!$B$11:$B$211, 0), MATCH(AJ$4, Obs_Dist!$D$3:$T$3, 0) )</f>
        <v>3.8319999999999999E-4</v>
      </c>
      <c r="AK33" s="61">
        <f t="shared" si="28"/>
        <v>5.5277469000165251E-4</v>
      </c>
      <c r="AL33" s="63">
        <f>INDEX(Obs_Dist!$D$11:$T$211,  MATCH($AF33, Obs_Dist!$B$11:$B$211, 0), MATCH(AL$4, Obs_Dist!$D$3:$T$3, 0) )</f>
        <v>8.8449999999999998E-4</v>
      </c>
      <c r="AM33" s="61">
        <f t="shared" si="29"/>
        <v>0</v>
      </c>
      <c r="AN33" s="63">
        <f>INDEX(Obs_Dist!$D$11:$T$211,  MATCH($AF33, Obs_Dist!$B$11:$B$211, 0), MATCH(AN$4, Obs_Dist!$D$3:$T$3, 0) )</f>
        <v>0</v>
      </c>
      <c r="AO33" s="61">
        <f t="shared" si="30"/>
        <v>0</v>
      </c>
      <c r="AP33" s="63">
        <f>INDEX(Obs_Dist!$D$11:$T$211,  MATCH($AF33, Obs_Dist!$B$11:$B$211, 0), MATCH(AP$4, Obs_Dist!$D$3:$T$3, 0) )</f>
        <v>0</v>
      </c>
      <c r="AQ33" s="61">
        <f t="shared" si="31"/>
        <v>1.4097814054903363E-3</v>
      </c>
      <c r="AR33" s="63">
        <f>INDEX(Obs_Dist!$D$11:$T$211,  MATCH($AF33, Obs_Dist!$B$11:$B$211, 0), MATCH(AR$4, Obs_Dist!$D$3:$T$3, 0) )</f>
        <v>1.5333E-3</v>
      </c>
      <c r="AS33" s="61">
        <f t="shared" si="32"/>
        <v>1.0980026585039127E-3</v>
      </c>
      <c r="AT33" s="63">
        <f>INDEX(Obs_Dist!$D$11:$T$211,  MATCH($AF33, Obs_Dist!$B$11:$B$211, 0), MATCH(AT$4, Obs_Dist!$D$3:$T$3, 0) )</f>
        <v>1.0018E-3</v>
      </c>
      <c r="AU33" s="61">
        <f t="shared" si="33"/>
        <v>7.0569493594489942E-5</v>
      </c>
      <c r="AV33" s="63">
        <f>INDEX(Obs_Dist!$D$11:$T$211,  MATCH($AF33, Obs_Dist!$B$11:$B$211, 0), MATCH(AV$4, Obs_Dist!$D$3:$T$3, 0) )</f>
        <v>0</v>
      </c>
      <c r="AW33" s="61">
        <f t="shared" si="34"/>
        <v>3.1931278158368388E-4</v>
      </c>
      <c r="AX33" s="63">
        <f>INDEX(Obs_Dist!$D$11:$T$211,  MATCH($AF33, Obs_Dist!$B$11:$B$211, 0), MATCH(AX$4, Obs_Dist!$D$3:$T$3, 0) )</f>
        <v>5.9128000000000002E-3</v>
      </c>
      <c r="AY33" s="61">
        <f t="shared" si="35"/>
        <v>6.5956641388063072E-4</v>
      </c>
      <c r="AZ33" s="63">
        <f>INDEX(Obs_Dist!$D$11:$T$211,  MATCH($AF33, Obs_Dist!$B$11:$B$211, 0), MATCH(AZ$4, Obs_Dist!$D$3:$T$3, 0) )</f>
        <v>1.1554399999999999E-2</v>
      </c>
      <c r="BA33" s="61">
        <f t="shared" si="36"/>
        <v>1.2997802433403018E-2</v>
      </c>
      <c r="BB33" s="63">
        <f>INDEX(Obs_Dist!$D$11:$T$211,  MATCH($AF33, Obs_Dist!$B$11:$B$211, 0), MATCH(BB$4, Obs_Dist!$D$3:$T$3, 0) )</f>
        <v>1.3860900000000001E-2</v>
      </c>
      <c r="BC33" s="61">
        <f t="shared" si="37"/>
        <v>7.8922286195877069E-3</v>
      </c>
      <c r="BD33" s="63">
        <f>INDEX(Obs_Dist!$D$11:$T$211,  MATCH($AF33, Obs_Dist!$B$11:$B$211, 0), MATCH(BD$4, Obs_Dist!$D$3:$T$3, 0) )</f>
        <v>9.7356000000000005E-3</v>
      </c>
      <c r="BF33" s="31">
        <f t="shared" si="38"/>
        <v>48</v>
      </c>
      <c r="BG33" s="31">
        <f t="shared" si="39"/>
        <v>49</v>
      </c>
      <c r="BH33" s="57">
        <f t="shared" si="47"/>
        <v>6.8567352964044536E-4</v>
      </c>
      <c r="BI33" s="57">
        <f t="shared" si="47"/>
        <v>4.4883686859332946E-4</v>
      </c>
      <c r="BJ33" s="57">
        <f t="shared" si="47"/>
        <v>1.0377555966047125E-3</v>
      </c>
      <c r="BK33" s="58">
        <f t="shared" si="47"/>
        <v>1.1815910535519791E-2</v>
      </c>
      <c r="BL33" s="57">
        <f t="shared" si="47"/>
        <v>0</v>
      </c>
      <c r="BM33" s="57">
        <f t="shared" si="47"/>
        <v>1.9957062102695738E-2</v>
      </c>
      <c r="BN33" s="57">
        <f t="shared" si="47"/>
        <v>1.7096376687058233E-2</v>
      </c>
      <c r="BQ33" s="57">
        <f t="shared" si="46"/>
        <v>1.1198579905996905E-3</v>
      </c>
      <c r="BR33" s="57">
        <f t="shared" si="46"/>
        <v>2.7350952728980764E-4</v>
      </c>
      <c r="BS33" s="57">
        <f t="shared" si="46"/>
        <v>4.9099946694000044E-4</v>
      </c>
      <c r="BT33" s="57">
        <f t="shared" si="46"/>
        <v>0</v>
      </c>
      <c r="BU33" s="57">
        <f t="shared" si="46"/>
        <v>0</v>
      </c>
      <c r="BV33" s="57">
        <f t="shared" si="46"/>
        <v>1.1618424199759236E-3</v>
      </c>
      <c r="BW33" s="57">
        <f t="shared" si="46"/>
        <v>9.7597892323808859E-4</v>
      </c>
      <c r="BX33" s="58">
        <f t="shared" si="46"/>
        <v>1.2425378529449576E-5</v>
      </c>
      <c r="BY33" s="57">
        <f t="shared" si="46"/>
        <v>2.2226657169686887E-4</v>
      </c>
      <c r="BZ33" s="57">
        <f t="shared" si="46"/>
        <v>3.4073176178590691E-4</v>
      </c>
      <c r="CA33" s="58">
        <f t="shared" si="46"/>
        <v>1.5618106835545337E-2</v>
      </c>
      <c r="CB33" s="57">
        <f t="shared" si="46"/>
        <v>0</v>
      </c>
      <c r="CC33" s="57">
        <f t="shared" si="46"/>
        <v>1.5281533076167158E-2</v>
      </c>
      <c r="CD33" s="57">
        <f t="shared" si="46"/>
        <v>1.337748704381546E-2</v>
      </c>
      <c r="CE33" s="57">
        <f t="shared" si="46"/>
        <v>8.7148371123793728E-3</v>
      </c>
      <c r="CF33" s="57">
        <f t="shared" si="45"/>
        <v>0</v>
      </c>
      <c r="CG33" s="57">
        <f t="shared" si="45"/>
        <v>2.3410593751669779E-2</v>
      </c>
      <c r="CH33" s="57">
        <f t="shared" si="45"/>
        <v>1.9612892150551474E-2</v>
      </c>
      <c r="CI33" s="58">
        <f t="shared" si="45"/>
        <v>3.2102723545303938E-4</v>
      </c>
      <c r="CJ33" s="57">
        <f t="shared" si="45"/>
        <v>1.4352134243382107E-4</v>
      </c>
      <c r="CL33" s="30">
        <f>Obs_Dist!B35</f>
        <v>48</v>
      </c>
      <c r="CM33" s="26">
        <f t="shared" si="40"/>
        <v>49</v>
      </c>
      <c r="CN33" s="20">
        <f t="shared" si="18"/>
        <v>6352.4499999999989</v>
      </c>
      <c r="CO33" s="20">
        <f t="shared" si="18"/>
        <v>2056.83</v>
      </c>
      <c r="CP33" s="20">
        <f t="shared" si="18"/>
        <v>2431.5299999999997</v>
      </c>
      <c r="CQ33" s="106">
        <f t="shared" si="18"/>
        <v>2041.48</v>
      </c>
      <c r="CR33" s="143"/>
      <c r="CS33" s="20">
        <f t="shared" si="19"/>
        <v>500.02</v>
      </c>
      <c r="CT33" s="20">
        <f t="shared" si="19"/>
        <v>467.55</v>
      </c>
      <c r="CW33" s="20">
        <f t="shared" ref="CW33:DA96" si="51">SUMIFS(EC:EC,$DR:$DR,"&gt;="&amp;$CL33,$DR:$DR,"&lt;"&amp;$CL34)</f>
        <v>1864.0900000000001</v>
      </c>
      <c r="CX33" s="20">
        <f t="shared" si="51"/>
        <v>242.98000000000002</v>
      </c>
      <c r="CY33" s="20">
        <f t="shared" si="50"/>
        <v>1813.85</v>
      </c>
      <c r="CZ33" s="20">
        <f t="shared" si="50"/>
        <v>0</v>
      </c>
      <c r="DA33" s="20">
        <f t="shared" si="50"/>
        <v>0</v>
      </c>
      <c r="DB33" s="20">
        <f t="shared" si="50"/>
        <v>904.81999999999994</v>
      </c>
      <c r="DC33" s="20">
        <f t="shared" si="50"/>
        <v>1526.71</v>
      </c>
      <c r="DD33" s="106">
        <f t="shared" si="50"/>
        <v>11.200000000000001</v>
      </c>
      <c r="DE33" s="20">
        <f t="shared" si="50"/>
        <v>129.38</v>
      </c>
      <c r="DF33" s="20">
        <f t="shared" si="50"/>
        <v>96.32</v>
      </c>
      <c r="DG33" s="106">
        <f t="shared" si="50"/>
        <v>1212.17</v>
      </c>
      <c r="DH33" s="143"/>
      <c r="DI33" s="20">
        <f t="shared" si="21"/>
        <v>162.66</v>
      </c>
      <c r="DJ33" s="20">
        <f t="shared" si="21"/>
        <v>147.65</v>
      </c>
      <c r="DK33" s="20">
        <f t="shared" si="21"/>
        <v>829.31</v>
      </c>
      <c r="DL33" s="143"/>
      <c r="DM33" s="20">
        <f t="shared" si="22"/>
        <v>337.36</v>
      </c>
      <c r="DN33" s="20">
        <f t="shared" si="22"/>
        <v>319.89999999999998</v>
      </c>
      <c r="DO33" s="106">
        <f t="shared" si="22"/>
        <v>19.869999999999997</v>
      </c>
      <c r="DP33" s="20">
        <f t="shared" si="22"/>
        <v>2.48</v>
      </c>
      <c r="DR33" s="31">
        <f t="shared" si="41"/>
        <v>24</v>
      </c>
      <c r="DS33" s="26">
        <f t="shared" si="42"/>
        <v>24.5</v>
      </c>
      <c r="DT33" s="101">
        <f t="shared" si="23"/>
        <v>24021.829999999998</v>
      </c>
      <c r="DU33" s="101">
        <f t="shared" si="24"/>
        <v>5519.8200000000006</v>
      </c>
      <c r="DV33" s="101">
        <f t="shared" si="25"/>
        <v>5731.7800000000007</v>
      </c>
      <c r="DW33" s="102">
        <f t="shared" si="43"/>
        <v>4344.41</v>
      </c>
      <c r="DX33" s="144"/>
      <c r="DY33" s="101">
        <f t="shared" si="44"/>
        <v>439.89</v>
      </c>
      <c r="DZ33" s="101">
        <f t="shared" si="44"/>
        <v>485.35</v>
      </c>
      <c r="EB33" s="84">
        <f>MODEL_DATA!X30</f>
        <v>24</v>
      </c>
      <c r="EC33" s="84">
        <f>MODEL_DATA!Y30</f>
        <v>12697.98</v>
      </c>
      <c r="ED33" s="84">
        <f>MODEL_DATA!Z30</f>
        <v>578.14</v>
      </c>
      <c r="EE33" s="84">
        <f>MODEL_DATA!AA30</f>
        <v>4941.68</v>
      </c>
      <c r="EF33" s="84">
        <f>MODEL_DATA!AB30</f>
        <v>0</v>
      </c>
      <c r="EG33" s="84">
        <f>MODEL_DATA!AC30</f>
        <v>72.25</v>
      </c>
      <c r="EH33" s="84">
        <f>MODEL_DATA!AD30</f>
        <v>2976.84</v>
      </c>
      <c r="EI33" s="84">
        <f>MODEL_DATA!AE30</f>
        <v>2754.94</v>
      </c>
      <c r="EJ33" s="84">
        <f>MODEL_DATA!AF30</f>
        <v>2925.12</v>
      </c>
      <c r="EK33" s="84">
        <f>MODEL_DATA!AG30</f>
        <v>1935.22</v>
      </c>
      <c r="EL33" s="84">
        <f>MODEL_DATA!AH30</f>
        <v>2525.4299999999998</v>
      </c>
      <c r="EM33" s="84">
        <f>MODEL_DATA!AI30</f>
        <v>1962.8</v>
      </c>
      <c r="EN33" s="84">
        <f>MODEL_DATA!AJ30</f>
        <v>1898.66</v>
      </c>
      <c r="EO33" s="84">
        <f>MODEL_DATA!AK30</f>
        <v>246.13</v>
      </c>
      <c r="EP33" s="84">
        <f>MODEL_DATA!AL30</f>
        <v>268.33</v>
      </c>
      <c r="EQ33" s="84">
        <f>MODEL_DATA!AM30</f>
        <v>2381.61</v>
      </c>
      <c r="ER33" s="84">
        <f>MODEL_DATA!AN30</f>
        <v>2206.02</v>
      </c>
      <c r="ES33" s="84">
        <f>MODEL_DATA!AO30</f>
        <v>193.76</v>
      </c>
      <c r="ET33" s="84">
        <f>MODEL_DATA!AP30</f>
        <v>217.02</v>
      </c>
      <c r="EU33" s="84">
        <f>MODEL_DATA!AQ30</f>
        <v>446.38</v>
      </c>
      <c r="EV33" s="84">
        <f>MODEL_DATA!AR30</f>
        <v>30.95</v>
      </c>
    </row>
    <row r="34" spans="32:152" x14ac:dyDescent="0.25">
      <c r="AF34" s="32">
        <f t="shared" si="15"/>
        <v>48</v>
      </c>
      <c r="AG34" s="61">
        <f t="shared" si="26"/>
        <v>1.1198579905996905E-3</v>
      </c>
      <c r="AH34" s="63">
        <f>INDEX(Obs_Dist!$D$11:$T$211,  MATCH($AF34, Obs_Dist!$B$11:$B$211, 0), MATCH(AH$4, Obs_Dist!$D$3:$T$3, 0) )</f>
        <v>2.0338999999999999E-3</v>
      </c>
      <c r="AI34" s="61">
        <f t="shared" si="27"/>
        <v>2.7350952728980764E-4</v>
      </c>
      <c r="AJ34" s="63">
        <f>INDEX(Obs_Dist!$D$11:$T$211,  MATCH($AF34, Obs_Dist!$B$11:$B$211, 0), MATCH(AJ$4, Obs_Dist!$D$3:$T$3, 0) )</f>
        <v>3.4059999999999998E-4</v>
      </c>
      <c r="AK34" s="61">
        <f t="shared" si="28"/>
        <v>4.9099946694000044E-4</v>
      </c>
      <c r="AL34" s="63">
        <f>INDEX(Obs_Dist!$D$11:$T$211,  MATCH($AF34, Obs_Dist!$B$11:$B$211, 0), MATCH(AL$4, Obs_Dist!$D$3:$T$3, 0) )</f>
        <v>7.4379999999999997E-4</v>
      </c>
      <c r="AM34" s="61">
        <f t="shared" si="29"/>
        <v>0</v>
      </c>
      <c r="AN34" s="63">
        <f>INDEX(Obs_Dist!$D$11:$T$211,  MATCH($AF34, Obs_Dist!$B$11:$B$211, 0), MATCH(AN$4, Obs_Dist!$D$3:$T$3, 0) )</f>
        <v>0</v>
      </c>
      <c r="AO34" s="61">
        <f t="shared" si="30"/>
        <v>0</v>
      </c>
      <c r="AP34" s="63">
        <f>INDEX(Obs_Dist!$D$11:$T$211,  MATCH($AF34, Obs_Dist!$B$11:$B$211, 0), MATCH(AP$4, Obs_Dist!$D$3:$T$3, 0) )</f>
        <v>0</v>
      </c>
      <c r="AQ34" s="61">
        <f t="shared" si="31"/>
        <v>1.1618424199759236E-3</v>
      </c>
      <c r="AR34" s="63">
        <f>INDEX(Obs_Dist!$D$11:$T$211,  MATCH($AF34, Obs_Dist!$B$11:$B$211, 0), MATCH(AR$4, Obs_Dist!$D$3:$T$3, 0) )</f>
        <v>1.2099000000000001E-3</v>
      </c>
      <c r="AS34" s="61">
        <f t="shared" si="32"/>
        <v>9.7597892323808859E-4</v>
      </c>
      <c r="AT34" s="63">
        <f>INDEX(Obs_Dist!$D$11:$T$211,  MATCH($AF34, Obs_Dist!$B$11:$B$211, 0), MATCH(AT$4, Obs_Dist!$D$3:$T$3, 0) )</f>
        <v>9.301E-4</v>
      </c>
      <c r="AU34" s="61">
        <f t="shared" si="33"/>
        <v>1.2425378529449576E-5</v>
      </c>
      <c r="AV34" s="63">
        <f>INDEX(Obs_Dist!$D$11:$T$211,  MATCH($AF34, Obs_Dist!$B$11:$B$211, 0), MATCH(AV$4, Obs_Dist!$D$3:$T$3, 0) )</f>
        <v>0</v>
      </c>
      <c r="AW34" s="61">
        <f t="shared" si="34"/>
        <v>2.2226657169686887E-4</v>
      </c>
      <c r="AX34" s="63">
        <f>INDEX(Obs_Dist!$D$11:$T$211,  MATCH($AF34, Obs_Dist!$B$11:$B$211, 0), MATCH(AX$4, Obs_Dist!$D$3:$T$3, 0) )</f>
        <v>5.1887000000000001E-3</v>
      </c>
      <c r="AY34" s="61">
        <f t="shared" si="35"/>
        <v>3.4073176178590691E-4</v>
      </c>
      <c r="AZ34" s="63">
        <f>INDEX(Obs_Dist!$D$11:$T$211,  MATCH($AF34, Obs_Dist!$B$11:$B$211, 0), MATCH(AZ$4, Obs_Dist!$D$3:$T$3, 0) )</f>
        <v>1.07344E-2</v>
      </c>
      <c r="BA34" s="61">
        <f t="shared" si="36"/>
        <v>1.5618106835545337E-2</v>
      </c>
      <c r="BB34" s="63">
        <f>INDEX(Obs_Dist!$D$11:$T$211,  MATCH($AF34, Obs_Dist!$B$11:$B$211, 0), MATCH(BB$4, Obs_Dist!$D$3:$T$3, 0) )</f>
        <v>1.39437E-2</v>
      </c>
      <c r="BC34" s="61">
        <f t="shared" si="37"/>
        <v>8.7148371123793728E-3</v>
      </c>
      <c r="BD34" s="63">
        <f>INDEX(Obs_Dist!$D$11:$T$211,  MATCH($AF34, Obs_Dist!$B$11:$B$211, 0), MATCH(BD$4, Obs_Dist!$D$3:$T$3, 0) )</f>
        <v>9.4678999999999996E-3</v>
      </c>
      <c r="BF34" s="31">
        <f t="shared" si="38"/>
        <v>50</v>
      </c>
      <c r="BG34" s="31">
        <f t="shared" si="39"/>
        <v>51</v>
      </c>
      <c r="BH34" s="57">
        <f t="shared" si="47"/>
        <v>5.3035767323771489E-4</v>
      </c>
      <c r="BI34" s="57">
        <f t="shared" si="47"/>
        <v>3.225978850695375E-4</v>
      </c>
      <c r="BJ34" s="57">
        <f t="shared" si="47"/>
        <v>8.9933867594535802E-4</v>
      </c>
      <c r="BK34" s="58">
        <f t="shared" si="47"/>
        <v>1.0142740375827772E-2</v>
      </c>
      <c r="BL34" s="57">
        <f t="shared" si="47"/>
        <v>0</v>
      </c>
      <c r="BM34" s="57">
        <f t="shared" si="47"/>
        <v>1.9444984372249785E-2</v>
      </c>
      <c r="BN34" s="57">
        <f t="shared" si="47"/>
        <v>1.6516076188665303E-2</v>
      </c>
      <c r="BQ34" s="57">
        <f t="shared" si="46"/>
        <v>7.9778820462347681E-4</v>
      </c>
      <c r="BR34" s="57">
        <f t="shared" si="46"/>
        <v>2.1611282469491386E-4</v>
      </c>
      <c r="BS34" s="57">
        <f t="shared" si="46"/>
        <v>3.4820533908735577E-4</v>
      </c>
      <c r="BT34" s="57">
        <f t="shared" si="46"/>
        <v>0</v>
      </c>
      <c r="BU34" s="57">
        <f t="shared" si="46"/>
        <v>0</v>
      </c>
      <c r="BV34" s="57">
        <f t="shared" si="46"/>
        <v>9.6504751128081284E-4</v>
      </c>
      <c r="BW34" s="57">
        <f t="shared" si="46"/>
        <v>8.6662550666971128E-4</v>
      </c>
      <c r="BX34" s="58">
        <f t="shared" si="46"/>
        <v>5.5470439863614168E-7</v>
      </c>
      <c r="BY34" s="57">
        <f t="shared" si="46"/>
        <v>1.1431146762026321E-4</v>
      </c>
      <c r="BZ34" s="57">
        <f t="shared" si="46"/>
        <v>1.7408025329614286E-4</v>
      </c>
      <c r="CA34" s="58">
        <f t="shared" si="46"/>
        <v>1.2178739883153782E-2</v>
      </c>
      <c r="CB34" s="57">
        <f t="shared" si="46"/>
        <v>0</v>
      </c>
      <c r="CC34" s="57">
        <f t="shared" si="46"/>
        <v>1.4135371121604023E-2</v>
      </c>
      <c r="CD34" s="57">
        <f t="shared" si="46"/>
        <v>1.2916319356358496E-2</v>
      </c>
      <c r="CE34" s="57">
        <f t="shared" si="46"/>
        <v>8.4821780419858175E-3</v>
      </c>
      <c r="CF34" s="57">
        <f t="shared" si="45"/>
        <v>0</v>
      </c>
      <c r="CG34" s="57">
        <f t="shared" si="45"/>
        <v>2.336687584182999E-2</v>
      </c>
      <c r="CH34" s="57">
        <f t="shared" si="45"/>
        <v>1.8951976310029608E-2</v>
      </c>
      <c r="CI34" s="58">
        <f t="shared" si="45"/>
        <v>1.7723546919576458E-4</v>
      </c>
      <c r="CJ34" s="57">
        <f t="shared" si="45"/>
        <v>1.0532614646352999E-4</v>
      </c>
      <c r="CL34" s="30">
        <f>Obs_Dist!B36</f>
        <v>50</v>
      </c>
      <c r="CM34" s="26">
        <f t="shared" si="40"/>
        <v>51</v>
      </c>
      <c r="CN34" s="20">
        <f t="shared" si="18"/>
        <v>4913.5200000000004</v>
      </c>
      <c r="CO34" s="20">
        <f t="shared" si="18"/>
        <v>1478.33</v>
      </c>
      <c r="CP34" s="20">
        <f t="shared" si="18"/>
        <v>2107.21</v>
      </c>
      <c r="CQ34" s="106">
        <f t="shared" si="18"/>
        <v>1752.4</v>
      </c>
      <c r="CR34" s="143"/>
      <c r="CS34" s="20">
        <f t="shared" si="19"/>
        <v>487.19</v>
      </c>
      <c r="CT34" s="20">
        <f t="shared" si="19"/>
        <v>451.68</v>
      </c>
      <c r="CW34" s="20">
        <f t="shared" si="51"/>
        <v>1327.98</v>
      </c>
      <c r="CX34" s="20">
        <f t="shared" si="51"/>
        <v>191.99</v>
      </c>
      <c r="CY34" s="20">
        <f t="shared" si="50"/>
        <v>1286.3400000000001</v>
      </c>
      <c r="CZ34" s="20">
        <f t="shared" si="50"/>
        <v>0</v>
      </c>
      <c r="DA34" s="20">
        <f t="shared" si="50"/>
        <v>0</v>
      </c>
      <c r="DB34" s="20">
        <f t="shared" si="50"/>
        <v>751.56</v>
      </c>
      <c r="DC34" s="20">
        <f t="shared" si="50"/>
        <v>1355.65</v>
      </c>
      <c r="DD34" s="106">
        <f t="shared" si="50"/>
        <v>0.5</v>
      </c>
      <c r="DE34" s="20">
        <f t="shared" si="50"/>
        <v>66.539999999999992</v>
      </c>
      <c r="DF34" s="20">
        <f t="shared" si="50"/>
        <v>49.21</v>
      </c>
      <c r="DG34" s="106">
        <f t="shared" si="50"/>
        <v>945.23</v>
      </c>
      <c r="DH34" s="143"/>
      <c r="DI34" s="20">
        <f t="shared" si="21"/>
        <v>150.45999999999998</v>
      </c>
      <c r="DJ34" s="20">
        <f t="shared" si="21"/>
        <v>142.56</v>
      </c>
      <c r="DK34" s="20">
        <f t="shared" si="21"/>
        <v>807.17</v>
      </c>
      <c r="DL34" s="143"/>
      <c r="DM34" s="20">
        <f t="shared" si="22"/>
        <v>336.73</v>
      </c>
      <c r="DN34" s="20">
        <f t="shared" si="22"/>
        <v>309.12</v>
      </c>
      <c r="DO34" s="106">
        <f t="shared" si="22"/>
        <v>10.97</v>
      </c>
      <c r="DP34" s="20">
        <f t="shared" si="22"/>
        <v>1.82</v>
      </c>
      <c r="DR34" s="31">
        <f t="shared" si="41"/>
        <v>25</v>
      </c>
      <c r="DS34" s="26">
        <f t="shared" si="42"/>
        <v>25.5</v>
      </c>
      <c r="DT34" s="101">
        <f t="shared" si="23"/>
        <v>22047.46</v>
      </c>
      <c r="DU34" s="101">
        <f t="shared" si="24"/>
        <v>4660.49</v>
      </c>
      <c r="DV34" s="101">
        <f t="shared" si="25"/>
        <v>5513.53</v>
      </c>
      <c r="DW34" s="102">
        <f t="shared" si="43"/>
        <v>4617.43</v>
      </c>
      <c r="DX34" s="144"/>
      <c r="DY34" s="101">
        <f t="shared" si="44"/>
        <v>529.32999999999993</v>
      </c>
      <c r="DZ34" s="101">
        <f t="shared" si="44"/>
        <v>559.85</v>
      </c>
      <c r="EB34" s="84">
        <f>MODEL_DATA!X31</f>
        <v>25</v>
      </c>
      <c r="EC34" s="84">
        <f>MODEL_DATA!Y31</f>
        <v>11838.88</v>
      </c>
      <c r="ED34" s="84">
        <f>MODEL_DATA!Z31</f>
        <v>525.74</v>
      </c>
      <c r="EE34" s="84">
        <f>MODEL_DATA!AA31</f>
        <v>4134.75</v>
      </c>
      <c r="EF34" s="84">
        <f>MODEL_DATA!AB31</f>
        <v>0</v>
      </c>
      <c r="EG34" s="84">
        <f>MODEL_DATA!AC31</f>
        <v>34.56</v>
      </c>
      <c r="EH34" s="84">
        <f>MODEL_DATA!AD31</f>
        <v>2910.16</v>
      </c>
      <c r="EI34" s="84">
        <f>MODEL_DATA!AE31</f>
        <v>2603.37</v>
      </c>
      <c r="EJ34" s="84">
        <f>MODEL_DATA!AF31</f>
        <v>2798.38</v>
      </c>
      <c r="EK34" s="84">
        <f>MODEL_DATA!AG31</f>
        <v>1528.53</v>
      </c>
      <c r="EL34" s="84">
        <f>MODEL_DATA!AH31</f>
        <v>2363.19</v>
      </c>
      <c r="EM34" s="84">
        <f>MODEL_DATA!AI31</f>
        <v>1812.55</v>
      </c>
      <c r="EN34" s="84">
        <f>MODEL_DATA!AJ31</f>
        <v>1848.75</v>
      </c>
      <c r="EO34" s="84">
        <f>MODEL_DATA!AK31</f>
        <v>291.83999999999997</v>
      </c>
      <c r="EP34" s="84">
        <f>MODEL_DATA!AL31</f>
        <v>315.07</v>
      </c>
      <c r="EQ34" s="84">
        <f>MODEL_DATA!AM31</f>
        <v>2804.88</v>
      </c>
      <c r="ER34" s="84">
        <f>MODEL_DATA!AN31</f>
        <v>2758.54</v>
      </c>
      <c r="ES34" s="84">
        <f>MODEL_DATA!AO31</f>
        <v>237.49</v>
      </c>
      <c r="ET34" s="84">
        <f>MODEL_DATA!AP31</f>
        <v>244.78</v>
      </c>
      <c r="EU34" s="84">
        <f>MODEL_DATA!AQ31</f>
        <v>411.94</v>
      </c>
      <c r="EV34" s="84">
        <f>MODEL_DATA!AR31</f>
        <v>29.48</v>
      </c>
    </row>
    <row r="35" spans="32:152" x14ac:dyDescent="0.25">
      <c r="AF35" s="32">
        <f t="shared" si="15"/>
        <v>50</v>
      </c>
      <c r="AG35" s="61">
        <f t="shared" si="26"/>
        <v>7.9778820462347681E-4</v>
      </c>
      <c r="AH35" s="63">
        <f>INDEX(Obs_Dist!$D$11:$T$211,  MATCH($AF35, Obs_Dist!$B$11:$B$211, 0), MATCH(AH$4, Obs_Dist!$D$3:$T$3, 0) )</f>
        <v>1.5788E-3</v>
      </c>
      <c r="AI35" s="61">
        <f t="shared" si="27"/>
        <v>2.1611282469491386E-4</v>
      </c>
      <c r="AJ35" s="63">
        <f>INDEX(Obs_Dist!$D$11:$T$211,  MATCH($AF35, Obs_Dist!$B$11:$B$211, 0), MATCH(AJ$4, Obs_Dist!$D$3:$T$3, 0) )</f>
        <v>2.9799999999999998E-4</v>
      </c>
      <c r="AK35" s="61">
        <f t="shared" si="28"/>
        <v>3.4820533908735577E-4</v>
      </c>
      <c r="AL35" s="63">
        <f>INDEX(Obs_Dist!$D$11:$T$211,  MATCH($AF35, Obs_Dist!$B$11:$B$211, 0), MATCH(AL$4, Obs_Dist!$D$3:$T$3, 0) )</f>
        <v>5.7160000000000002E-4</v>
      </c>
      <c r="AM35" s="61">
        <f t="shared" si="29"/>
        <v>0</v>
      </c>
      <c r="AN35" s="63">
        <f>INDEX(Obs_Dist!$D$11:$T$211,  MATCH($AF35, Obs_Dist!$B$11:$B$211, 0), MATCH(AN$4, Obs_Dist!$D$3:$T$3, 0) )</f>
        <v>0</v>
      </c>
      <c r="AO35" s="61">
        <f t="shared" si="30"/>
        <v>0</v>
      </c>
      <c r="AP35" s="63">
        <f>INDEX(Obs_Dist!$D$11:$T$211,  MATCH($AF35, Obs_Dist!$B$11:$B$211, 0), MATCH(AP$4, Obs_Dist!$D$3:$T$3, 0) )</f>
        <v>0</v>
      </c>
      <c r="AQ35" s="61">
        <f t="shared" si="31"/>
        <v>9.6504751128081284E-4</v>
      </c>
      <c r="AR35" s="63">
        <f>INDEX(Obs_Dist!$D$11:$T$211,  MATCH($AF35, Obs_Dist!$B$11:$B$211, 0), MATCH(AR$4, Obs_Dist!$D$3:$T$3, 0) )</f>
        <v>9.1640000000000005E-4</v>
      </c>
      <c r="AS35" s="61">
        <f t="shared" si="32"/>
        <v>8.6662550666971128E-4</v>
      </c>
      <c r="AT35" s="63">
        <f>INDEX(Obs_Dist!$D$11:$T$211,  MATCH($AF35, Obs_Dist!$B$11:$B$211, 0), MATCH(AT$4, Obs_Dist!$D$3:$T$3, 0) )</f>
        <v>8.5860000000000005E-4</v>
      </c>
      <c r="AU35" s="61">
        <f t="shared" si="33"/>
        <v>5.5470439863614168E-7</v>
      </c>
      <c r="AV35" s="63">
        <f>INDEX(Obs_Dist!$D$11:$T$211,  MATCH($AF35, Obs_Dist!$B$11:$B$211, 0), MATCH(AV$4, Obs_Dist!$D$3:$T$3, 0) )</f>
        <v>0</v>
      </c>
      <c r="AW35" s="61">
        <f t="shared" si="34"/>
        <v>1.1431146762026321E-4</v>
      </c>
      <c r="AX35" s="63">
        <f>INDEX(Obs_Dist!$D$11:$T$211,  MATCH($AF35, Obs_Dist!$B$11:$B$211, 0), MATCH(AX$4, Obs_Dist!$D$3:$T$3, 0) )</f>
        <v>4.7841999999999997E-3</v>
      </c>
      <c r="AY35" s="61">
        <f t="shared" si="35"/>
        <v>1.7408025329614286E-4</v>
      </c>
      <c r="AZ35" s="63">
        <f>INDEX(Obs_Dist!$D$11:$T$211,  MATCH($AF35, Obs_Dist!$B$11:$B$211, 0), MATCH(AZ$4, Obs_Dist!$D$3:$T$3, 0) )</f>
        <v>9.8700000000000003E-3</v>
      </c>
      <c r="BA35" s="61">
        <f t="shared" si="36"/>
        <v>1.2178739883153782E-2</v>
      </c>
      <c r="BB35" s="63">
        <f>INDEX(Obs_Dist!$D$11:$T$211,  MATCH($AF35, Obs_Dist!$B$11:$B$211, 0), MATCH(BB$4, Obs_Dist!$D$3:$T$3, 0) )</f>
        <v>1.4026200000000001E-2</v>
      </c>
      <c r="BC35" s="61">
        <f t="shared" si="37"/>
        <v>8.4821780419858175E-3</v>
      </c>
      <c r="BD35" s="63">
        <f>INDEX(Obs_Dist!$D$11:$T$211,  MATCH($AF35, Obs_Dist!$B$11:$B$211, 0), MATCH(BD$4, Obs_Dist!$D$3:$T$3, 0) )</f>
        <v>9.1999000000000004E-3</v>
      </c>
      <c r="BF35" s="31">
        <f t="shared" si="38"/>
        <v>52</v>
      </c>
      <c r="BG35" s="31">
        <f t="shared" si="39"/>
        <v>53</v>
      </c>
      <c r="BH35" s="57">
        <f t="shared" si="47"/>
        <v>4.5365014298178537E-4</v>
      </c>
      <c r="BI35" s="57">
        <f t="shared" si="47"/>
        <v>3.0627737758856185E-4</v>
      </c>
      <c r="BJ35" s="57">
        <f t="shared" si="47"/>
        <v>7.8322586318455381E-4</v>
      </c>
      <c r="BK35" s="58">
        <f t="shared" si="47"/>
        <v>9.4796190765475911E-3</v>
      </c>
      <c r="BL35" s="57">
        <f t="shared" si="47"/>
        <v>0</v>
      </c>
      <c r="BM35" s="57">
        <f t="shared" si="47"/>
        <v>2.0472332835358039E-2</v>
      </c>
      <c r="BN35" s="57">
        <f t="shared" si="47"/>
        <v>1.8957945582658994E-2</v>
      </c>
      <c r="BQ35" s="57">
        <f t="shared" si="46"/>
        <v>5.7922819112623506E-4</v>
      </c>
      <c r="BR35" s="57">
        <f t="shared" si="46"/>
        <v>1.811615084452286E-4</v>
      </c>
      <c r="BS35" s="57">
        <f t="shared" si="46"/>
        <v>3.3636515567419829E-4</v>
      </c>
      <c r="BT35" s="57">
        <f t="shared" si="46"/>
        <v>0</v>
      </c>
      <c r="BU35" s="57">
        <f t="shared" si="46"/>
        <v>0</v>
      </c>
      <c r="BV35" s="57">
        <f t="shared" si="46"/>
        <v>7.8097762897985949E-4</v>
      </c>
      <c r="BW35" s="57">
        <f t="shared" si="46"/>
        <v>7.8434514745939993E-4</v>
      </c>
      <c r="BX35" s="58">
        <f t="shared" si="46"/>
        <v>0</v>
      </c>
      <c r="BY35" s="57">
        <f t="shared" si="46"/>
        <v>3.4358721857608422E-5</v>
      </c>
      <c r="BZ35" s="57">
        <f t="shared" si="46"/>
        <v>7.2483324325095863E-5</v>
      </c>
      <c r="CA35" s="58">
        <f t="shared" si="46"/>
        <v>1.1552814781830706E-2</v>
      </c>
      <c r="CB35" s="57">
        <f t="shared" si="46"/>
        <v>0</v>
      </c>
      <c r="CC35" s="57">
        <f t="shared" si="46"/>
        <v>1.4103428903198167E-2</v>
      </c>
      <c r="CD35" s="57">
        <f t="shared" si="46"/>
        <v>1.4184757003587865E-2</v>
      </c>
      <c r="CE35" s="57">
        <f t="shared" si="46"/>
        <v>7.7887195029040348E-3</v>
      </c>
      <c r="CF35" s="57">
        <f t="shared" si="45"/>
        <v>0</v>
      </c>
      <c r="CG35" s="57">
        <f t="shared" si="45"/>
        <v>2.5176658522181979E-2</v>
      </c>
      <c r="CH35" s="57">
        <f t="shared" si="45"/>
        <v>2.2187888931805497E-2</v>
      </c>
      <c r="CI35" s="58">
        <f t="shared" si="45"/>
        <v>1.0323925689707709E-4</v>
      </c>
      <c r="CJ35" s="57">
        <f t="shared" si="45"/>
        <v>8.0441397573794874E-5</v>
      </c>
      <c r="CL35" s="30">
        <f>Obs_Dist!B37</f>
        <v>52</v>
      </c>
      <c r="CM35" s="26">
        <f t="shared" si="40"/>
        <v>53</v>
      </c>
      <c r="CN35" s="20">
        <f t="shared" si="18"/>
        <v>4202.8599999999997</v>
      </c>
      <c r="CO35" s="20">
        <f t="shared" si="18"/>
        <v>1403.54</v>
      </c>
      <c r="CP35" s="20">
        <f t="shared" si="18"/>
        <v>1835.15</v>
      </c>
      <c r="CQ35" s="106">
        <f t="shared" si="18"/>
        <v>1637.83</v>
      </c>
      <c r="CR35" s="143"/>
      <c r="CS35" s="20">
        <f t="shared" si="19"/>
        <v>512.93000000000006</v>
      </c>
      <c r="CT35" s="20">
        <f t="shared" si="19"/>
        <v>518.46</v>
      </c>
      <c r="CW35" s="20">
        <f t="shared" si="51"/>
        <v>964.17000000000007</v>
      </c>
      <c r="CX35" s="20">
        <f t="shared" si="51"/>
        <v>160.94</v>
      </c>
      <c r="CY35" s="20">
        <f t="shared" si="50"/>
        <v>1242.5999999999999</v>
      </c>
      <c r="CZ35" s="20">
        <f t="shared" si="50"/>
        <v>0</v>
      </c>
      <c r="DA35" s="20">
        <f t="shared" si="50"/>
        <v>0</v>
      </c>
      <c r="DB35" s="20">
        <f t="shared" si="50"/>
        <v>608.21</v>
      </c>
      <c r="DC35" s="20">
        <f t="shared" si="50"/>
        <v>1226.94</v>
      </c>
      <c r="DD35" s="106">
        <f t="shared" si="50"/>
        <v>0</v>
      </c>
      <c r="DE35" s="20">
        <f t="shared" si="50"/>
        <v>20</v>
      </c>
      <c r="DF35" s="20">
        <f t="shared" si="50"/>
        <v>20.490000000000002</v>
      </c>
      <c r="DG35" s="106">
        <f t="shared" si="50"/>
        <v>896.65</v>
      </c>
      <c r="DH35" s="143"/>
      <c r="DI35" s="20">
        <f t="shared" si="21"/>
        <v>150.12</v>
      </c>
      <c r="DJ35" s="20">
        <f t="shared" si="21"/>
        <v>156.56</v>
      </c>
      <c r="DK35" s="20">
        <f t="shared" si="21"/>
        <v>741.18000000000006</v>
      </c>
      <c r="DL35" s="143"/>
      <c r="DM35" s="20">
        <f t="shared" si="22"/>
        <v>362.81</v>
      </c>
      <c r="DN35" s="20">
        <f t="shared" si="22"/>
        <v>361.9</v>
      </c>
      <c r="DO35" s="106">
        <f t="shared" si="22"/>
        <v>6.39</v>
      </c>
      <c r="DP35" s="20">
        <f t="shared" si="22"/>
        <v>1.3900000000000001</v>
      </c>
      <c r="DR35" s="31">
        <f t="shared" si="41"/>
        <v>26</v>
      </c>
      <c r="DS35" s="26">
        <f t="shared" si="42"/>
        <v>26.5</v>
      </c>
      <c r="DT35" s="101">
        <f t="shared" si="23"/>
        <v>20497.509999999998</v>
      </c>
      <c r="DU35" s="101">
        <f t="shared" si="24"/>
        <v>4278.6499999999996</v>
      </c>
      <c r="DV35" s="101">
        <f t="shared" si="25"/>
        <v>5247.27</v>
      </c>
      <c r="DW35" s="102">
        <f t="shared" si="43"/>
        <v>3986.8999999999996</v>
      </c>
      <c r="DX35" s="144"/>
      <c r="DY35" s="101">
        <f t="shared" si="44"/>
        <v>529.78</v>
      </c>
      <c r="DZ35" s="101">
        <f t="shared" si="44"/>
        <v>538.66</v>
      </c>
      <c r="EB35" s="84">
        <f>MODEL_DATA!X32</f>
        <v>26</v>
      </c>
      <c r="EC35" s="84">
        <f>MODEL_DATA!Y32</f>
        <v>10940.84</v>
      </c>
      <c r="ED35" s="84">
        <f>MODEL_DATA!Z32</f>
        <v>474.55</v>
      </c>
      <c r="EE35" s="84">
        <f>MODEL_DATA!AA32</f>
        <v>3804.1</v>
      </c>
      <c r="EF35" s="84">
        <f>MODEL_DATA!AB32</f>
        <v>0</v>
      </c>
      <c r="EG35" s="84">
        <f>MODEL_DATA!AC32</f>
        <v>30.75</v>
      </c>
      <c r="EH35" s="84">
        <f>MODEL_DATA!AD32</f>
        <v>2825.5</v>
      </c>
      <c r="EI35" s="84">
        <f>MODEL_DATA!AE32</f>
        <v>2421.77</v>
      </c>
      <c r="EJ35" s="84">
        <f>MODEL_DATA!AF32</f>
        <v>2679.29</v>
      </c>
      <c r="EK35" s="84">
        <f>MODEL_DATA!AG32</f>
        <v>1183.28</v>
      </c>
      <c r="EL35" s="84">
        <f>MODEL_DATA!AH32</f>
        <v>2177.14</v>
      </c>
      <c r="EM35" s="84">
        <f>MODEL_DATA!AI32</f>
        <v>1851.18</v>
      </c>
      <c r="EN35" s="84">
        <f>MODEL_DATA!AJ32</f>
        <v>1964.75</v>
      </c>
      <c r="EO35" s="84">
        <f>MODEL_DATA!AK32</f>
        <v>289.83999999999997</v>
      </c>
      <c r="EP35" s="84">
        <f>MODEL_DATA!AL32</f>
        <v>308.08</v>
      </c>
      <c r="EQ35" s="84">
        <f>MODEL_DATA!AM32</f>
        <v>2135.7199999999998</v>
      </c>
      <c r="ER35" s="84">
        <f>MODEL_DATA!AN32</f>
        <v>2535.73</v>
      </c>
      <c r="ES35" s="84">
        <f>MODEL_DATA!AO32</f>
        <v>239.94</v>
      </c>
      <c r="ET35" s="84">
        <f>MODEL_DATA!AP32</f>
        <v>230.58</v>
      </c>
      <c r="EU35" s="84">
        <f>MODEL_DATA!AQ32</f>
        <v>377.75</v>
      </c>
      <c r="EV35" s="84">
        <f>MODEL_DATA!AR32</f>
        <v>28.29</v>
      </c>
    </row>
    <row r="36" spans="32:152" x14ac:dyDescent="0.25">
      <c r="AF36" s="32">
        <f t="shared" si="15"/>
        <v>52</v>
      </c>
      <c r="AG36" s="61">
        <f t="shared" si="26"/>
        <v>5.7922819112623506E-4</v>
      </c>
      <c r="AH36" s="63">
        <f>INDEX(Obs_Dist!$D$11:$T$211,  MATCH($AF36, Obs_Dist!$B$11:$B$211, 0), MATCH(AH$4, Obs_Dist!$D$3:$T$3, 0) )</f>
        <v>1.1635E-3</v>
      </c>
      <c r="AI36" s="61">
        <f t="shared" si="27"/>
        <v>1.811615084452286E-4</v>
      </c>
      <c r="AJ36" s="63">
        <f>INDEX(Obs_Dist!$D$11:$T$211,  MATCH($AF36, Obs_Dist!$B$11:$B$211, 0), MATCH(AJ$4, Obs_Dist!$D$3:$T$3, 0) )</f>
        <v>2.5549999999999998E-4</v>
      </c>
      <c r="AK36" s="61">
        <f t="shared" si="28"/>
        <v>3.3636515567419829E-4</v>
      </c>
      <c r="AL36" s="63">
        <f>INDEX(Obs_Dist!$D$11:$T$211,  MATCH($AF36, Obs_Dist!$B$11:$B$211, 0), MATCH(AL$4, Obs_Dist!$D$3:$T$3, 0) )</f>
        <v>4.6460000000000002E-4</v>
      </c>
      <c r="AM36" s="61">
        <f t="shared" si="29"/>
        <v>0</v>
      </c>
      <c r="AN36" s="63">
        <f>INDEX(Obs_Dist!$D$11:$T$211,  MATCH($AF36, Obs_Dist!$B$11:$B$211, 0), MATCH(AN$4, Obs_Dist!$D$3:$T$3, 0) )</f>
        <v>0</v>
      </c>
      <c r="AO36" s="61">
        <f t="shared" si="30"/>
        <v>0</v>
      </c>
      <c r="AP36" s="63">
        <f>INDEX(Obs_Dist!$D$11:$T$211,  MATCH($AF36, Obs_Dist!$B$11:$B$211, 0), MATCH(AP$4, Obs_Dist!$D$3:$T$3, 0) )</f>
        <v>0</v>
      </c>
      <c r="AQ36" s="61">
        <f t="shared" si="31"/>
        <v>7.8097762897985949E-4</v>
      </c>
      <c r="AR36" s="63">
        <f>INDEX(Obs_Dist!$D$11:$T$211,  MATCH($AF36, Obs_Dist!$B$11:$B$211, 0), MATCH(AR$4, Obs_Dist!$D$3:$T$3, 0) )</f>
        <v>6.3279999999999999E-4</v>
      </c>
      <c r="AS36" s="61">
        <f t="shared" si="32"/>
        <v>7.8434514745939993E-4</v>
      </c>
      <c r="AT36" s="63">
        <f>INDEX(Obs_Dist!$D$11:$T$211,  MATCH($AF36, Obs_Dist!$B$11:$B$211, 0), MATCH(AT$4, Obs_Dist!$D$3:$T$3, 0) )</f>
        <v>7.871E-4</v>
      </c>
      <c r="AU36" s="61">
        <f t="shared" si="33"/>
        <v>0</v>
      </c>
      <c r="AV36" s="63">
        <f>INDEX(Obs_Dist!$D$11:$T$211,  MATCH($AF36, Obs_Dist!$B$11:$B$211, 0), MATCH(AV$4, Obs_Dist!$D$3:$T$3, 0) )</f>
        <v>0</v>
      </c>
      <c r="AW36" s="61">
        <f t="shared" si="34"/>
        <v>3.4358721857608422E-5</v>
      </c>
      <c r="AX36" s="63">
        <f>INDEX(Obs_Dist!$D$11:$T$211,  MATCH($AF36, Obs_Dist!$B$11:$B$211, 0), MATCH(AX$4, Obs_Dist!$D$3:$T$3, 0) )</f>
        <v>4.5012999999999997E-3</v>
      </c>
      <c r="AY36" s="61">
        <f t="shared" si="35"/>
        <v>7.2483324325095863E-5</v>
      </c>
      <c r="AZ36" s="63">
        <f>INDEX(Obs_Dist!$D$11:$T$211,  MATCH($AF36, Obs_Dist!$B$11:$B$211, 0), MATCH(AZ$4, Obs_Dist!$D$3:$T$3, 0) )</f>
        <v>9.0056000000000008E-3</v>
      </c>
      <c r="BA36" s="61">
        <f t="shared" si="36"/>
        <v>1.1552814781830706E-2</v>
      </c>
      <c r="BB36" s="63">
        <f>INDEX(Obs_Dist!$D$11:$T$211,  MATCH($AF36, Obs_Dist!$B$11:$B$211, 0), MATCH(BB$4, Obs_Dist!$D$3:$T$3, 0) )</f>
        <v>1.4109099999999999E-2</v>
      </c>
      <c r="BC36" s="61">
        <f t="shared" si="37"/>
        <v>7.7887195029040348E-3</v>
      </c>
      <c r="BD36" s="63">
        <f>INDEX(Obs_Dist!$D$11:$T$211,  MATCH($AF36, Obs_Dist!$B$11:$B$211, 0), MATCH(BD$4, Obs_Dist!$D$3:$T$3, 0) )</f>
        <v>8.9324000000000001E-3</v>
      </c>
      <c r="BF36" s="31">
        <f t="shared" si="38"/>
        <v>54</v>
      </c>
      <c r="BG36" s="31">
        <f t="shared" si="39"/>
        <v>55</v>
      </c>
      <c r="BH36" s="57">
        <f t="shared" si="47"/>
        <v>4.0238154376280398E-4</v>
      </c>
      <c r="BI36" s="57">
        <f t="shared" si="47"/>
        <v>3.0592168261337811E-4</v>
      </c>
      <c r="BJ36" s="57">
        <f t="shared" si="47"/>
        <v>6.8604550787456677E-4</v>
      </c>
      <c r="BK36" s="58">
        <f t="shared" si="47"/>
        <v>8.8927246037623069E-3</v>
      </c>
      <c r="BL36" s="57">
        <f t="shared" si="47"/>
        <v>0</v>
      </c>
      <c r="BM36" s="57">
        <f t="shared" si="47"/>
        <v>2.0875449365171297E-2</v>
      </c>
      <c r="BN36" s="57">
        <f t="shared" si="47"/>
        <v>2.0311980078909161E-2</v>
      </c>
      <c r="BQ36" s="57">
        <f t="shared" si="46"/>
        <v>4.316531730794594E-4</v>
      </c>
      <c r="BR36" s="57">
        <f t="shared" si="46"/>
        <v>1.6725977718327645E-4</v>
      </c>
      <c r="BS36" s="57">
        <f t="shared" si="46"/>
        <v>3.3926700218057796E-4</v>
      </c>
      <c r="BT36" s="57">
        <f t="shared" si="46"/>
        <v>0</v>
      </c>
      <c r="BU36" s="57">
        <f t="shared" si="46"/>
        <v>0</v>
      </c>
      <c r="BV36" s="57">
        <f t="shared" si="46"/>
        <v>6.494514479956485E-4</v>
      </c>
      <c r="BW36" s="57">
        <f t="shared" si="46"/>
        <v>7.0426387484440731E-4</v>
      </c>
      <c r="BX36" s="58">
        <f t="shared" si="46"/>
        <v>0</v>
      </c>
      <c r="BY36" s="57">
        <f t="shared" si="46"/>
        <v>7.9025060272499366E-6</v>
      </c>
      <c r="BZ36" s="57">
        <f t="shared" si="46"/>
        <v>2.2463109295478705E-5</v>
      </c>
      <c r="CA36" s="58">
        <f t="shared" si="46"/>
        <v>1.0668170536115549E-2</v>
      </c>
      <c r="CB36" s="57">
        <f t="shared" si="46"/>
        <v>0</v>
      </c>
      <c r="CC36" s="57">
        <f t="shared" si="46"/>
        <v>1.5647929110822585E-2</v>
      </c>
      <c r="CD36" s="57">
        <f t="shared" si="46"/>
        <v>1.5394302902910157E-2</v>
      </c>
      <c r="CE36" s="57">
        <f t="shared" si="46"/>
        <v>7.4446699110031767E-3</v>
      </c>
      <c r="CF36" s="57">
        <f t="shared" si="45"/>
        <v>0</v>
      </c>
      <c r="CG36" s="57">
        <f t="shared" si="45"/>
        <v>2.4736703683476781E-2</v>
      </c>
      <c r="CH36" s="57">
        <f t="shared" si="45"/>
        <v>2.3639696640855388E-2</v>
      </c>
      <c r="CI36" s="58">
        <f t="shared" si="45"/>
        <v>8.045876359114929E-5</v>
      </c>
      <c r="CJ36" s="57">
        <f t="shared" si="45"/>
        <v>7.9862682483335907E-5</v>
      </c>
      <c r="CL36" s="30">
        <f>Obs_Dist!B38</f>
        <v>54</v>
      </c>
      <c r="CM36" s="26">
        <f t="shared" si="40"/>
        <v>55</v>
      </c>
      <c r="CN36" s="20">
        <f t="shared" si="18"/>
        <v>3727.88</v>
      </c>
      <c r="CO36" s="20">
        <f t="shared" si="18"/>
        <v>1401.9099999999999</v>
      </c>
      <c r="CP36" s="20">
        <f t="shared" si="18"/>
        <v>1607.4500000000003</v>
      </c>
      <c r="CQ36" s="106">
        <f t="shared" si="18"/>
        <v>1536.43</v>
      </c>
      <c r="CR36" s="143"/>
      <c r="CS36" s="20">
        <f t="shared" si="19"/>
        <v>523.03</v>
      </c>
      <c r="CT36" s="20">
        <f t="shared" si="19"/>
        <v>555.49</v>
      </c>
      <c r="CW36" s="20">
        <f t="shared" si="51"/>
        <v>718.52</v>
      </c>
      <c r="CX36" s="20">
        <f t="shared" si="51"/>
        <v>148.58999999999997</v>
      </c>
      <c r="CY36" s="20">
        <f t="shared" si="50"/>
        <v>1253.32</v>
      </c>
      <c r="CZ36" s="20">
        <f t="shared" si="50"/>
        <v>0</v>
      </c>
      <c r="DA36" s="20">
        <f t="shared" si="50"/>
        <v>0</v>
      </c>
      <c r="DB36" s="20">
        <f t="shared" si="50"/>
        <v>505.78000000000003</v>
      </c>
      <c r="DC36" s="20">
        <f t="shared" si="50"/>
        <v>1101.67</v>
      </c>
      <c r="DD36" s="106">
        <f t="shared" si="50"/>
        <v>0</v>
      </c>
      <c r="DE36" s="20">
        <f t="shared" si="50"/>
        <v>4.5999999999999996</v>
      </c>
      <c r="DF36" s="20">
        <f t="shared" si="50"/>
        <v>6.35</v>
      </c>
      <c r="DG36" s="106">
        <f t="shared" si="50"/>
        <v>827.99</v>
      </c>
      <c r="DH36" s="143"/>
      <c r="DI36" s="20">
        <f t="shared" si="21"/>
        <v>166.56</v>
      </c>
      <c r="DJ36" s="20">
        <f t="shared" si="21"/>
        <v>169.91</v>
      </c>
      <c r="DK36" s="20">
        <f t="shared" si="21"/>
        <v>708.44</v>
      </c>
      <c r="DL36" s="143"/>
      <c r="DM36" s="20">
        <f t="shared" si="22"/>
        <v>356.47</v>
      </c>
      <c r="DN36" s="20">
        <f t="shared" si="22"/>
        <v>385.58000000000004</v>
      </c>
      <c r="DO36" s="106">
        <f t="shared" si="22"/>
        <v>4.9800000000000004</v>
      </c>
      <c r="DP36" s="20">
        <f t="shared" si="22"/>
        <v>1.38</v>
      </c>
      <c r="DR36" s="31">
        <f t="shared" si="41"/>
        <v>27</v>
      </c>
      <c r="DS36" s="26">
        <f t="shared" si="42"/>
        <v>27.5</v>
      </c>
      <c r="DT36" s="101">
        <f t="shared" si="23"/>
        <v>18696.45</v>
      </c>
      <c r="DU36" s="101">
        <f t="shared" si="24"/>
        <v>3724.6099999999997</v>
      </c>
      <c r="DV36" s="101">
        <f t="shared" si="25"/>
        <v>4963.7800000000007</v>
      </c>
      <c r="DW36" s="102">
        <f t="shared" si="43"/>
        <v>3515.15</v>
      </c>
      <c r="DX36" s="144"/>
      <c r="DY36" s="101">
        <f t="shared" si="44"/>
        <v>423.96</v>
      </c>
      <c r="DZ36" s="101">
        <f t="shared" si="44"/>
        <v>419.61</v>
      </c>
      <c r="EB36" s="84">
        <f>MODEL_DATA!X33</f>
        <v>27</v>
      </c>
      <c r="EC36" s="84">
        <f>MODEL_DATA!Y33</f>
        <v>10000.18</v>
      </c>
      <c r="ED36" s="84">
        <f>MODEL_DATA!Z33</f>
        <v>419.62</v>
      </c>
      <c r="EE36" s="84">
        <f>MODEL_DATA!AA33</f>
        <v>3304.99</v>
      </c>
      <c r="EF36" s="84">
        <f>MODEL_DATA!AB33</f>
        <v>0</v>
      </c>
      <c r="EG36" s="84">
        <f>MODEL_DATA!AC33</f>
        <v>7.88</v>
      </c>
      <c r="EH36" s="84">
        <f>MODEL_DATA!AD33</f>
        <v>2727.94</v>
      </c>
      <c r="EI36" s="84">
        <f>MODEL_DATA!AE33</f>
        <v>2235.84</v>
      </c>
      <c r="EJ36" s="84">
        <f>MODEL_DATA!AF33</f>
        <v>2537.9299999999998</v>
      </c>
      <c r="EK36" s="84">
        <f>MODEL_DATA!AG33</f>
        <v>920.13</v>
      </c>
      <c r="EL36" s="84">
        <f>MODEL_DATA!AH33</f>
        <v>2012.17</v>
      </c>
      <c r="EM36" s="84">
        <f>MODEL_DATA!AI33</f>
        <v>1640.68</v>
      </c>
      <c r="EN36" s="84">
        <f>MODEL_DATA!AJ33</f>
        <v>1623.03</v>
      </c>
      <c r="EO36" s="84">
        <f>MODEL_DATA!AK33</f>
        <v>232.54</v>
      </c>
      <c r="EP36" s="84">
        <f>MODEL_DATA!AL33</f>
        <v>241.32</v>
      </c>
      <c r="EQ36" s="84">
        <f>MODEL_DATA!AM33</f>
        <v>1874.47</v>
      </c>
      <c r="ER36" s="84">
        <f>MODEL_DATA!AN33</f>
        <v>1682.37</v>
      </c>
      <c r="ES36" s="84">
        <f>MODEL_DATA!AO33</f>
        <v>191.42</v>
      </c>
      <c r="ET36" s="84">
        <f>MODEL_DATA!AP33</f>
        <v>178.29</v>
      </c>
      <c r="EU36" s="84">
        <f>MODEL_DATA!AQ33</f>
        <v>338.29</v>
      </c>
      <c r="EV36" s="84">
        <f>MODEL_DATA!AR33</f>
        <v>27.16</v>
      </c>
    </row>
    <row r="37" spans="32:152" x14ac:dyDescent="0.25">
      <c r="AF37" s="32">
        <f t="shared" si="15"/>
        <v>54</v>
      </c>
      <c r="AG37" s="61">
        <f t="shared" si="26"/>
        <v>4.316531730794594E-4</v>
      </c>
      <c r="AH37" s="63">
        <f>INDEX(Obs_Dist!$D$11:$T$211,  MATCH($AF37, Obs_Dist!$B$11:$B$211, 0), MATCH(AH$4, Obs_Dist!$D$3:$T$3, 0) )</f>
        <v>8.2070000000000005E-4</v>
      </c>
      <c r="AI37" s="61">
        <f t="shared" si="27"/>
        <v>1.6725977718327645E-4</v>
      </c>
      <c r="AJ37" s="63">
        <f>INDEX(Obs_Dist!$D$11:$T$211,  MATCH($AF37, Obs_Dist!$B$11:$B$211, 0), MATCH(AJ$4, Obs_Dist!$D$3:$T$3, 0) )</f>
        <v>2.129E-4</v>
      </c>
      <c r="AK37" s="61">
        <f t="shared" si="28"/>
        <v>3.3926700218057796E-4</v>
      </c>
      <c r="AL37" s="63">
        <f>INDEX(Obs_Dist!$D$11:$T$211,  MATCH($AF37, Obs_Dist!$B$11:$B$211, 0), MATCH(AL$4, Obs_Dist!$D$3:$T$3, 0) )</f>
        <v>4.0390000000000001E-4</v>
      </c>
      <c r="AM37" s="61">
        <f t="shared" si="29"/>
        <v>0</v>
      </c>
      <c r="AN37" s="63">
        <f>INDEX(Obs_Dist!$D$11:$T$211,  MATCH($AF37, Obs_Dist!$B$11:$B$211, 0), MATCH(AN$4, Obs_Dist!$D$3:$T$3, 0) )</f>
        <v>0</v>
      </c>
      <c r="AO37" s="61">
        <f t="shared" si="30"/>
        <v>0</v>
      </c>
      <c r="AP37" s="63">
        <f>INDEX(Obs_Dist!$D$11:$T$211,  MATCH($AF37, Obs_Dist!$B$11:$B$211, 0), MATCH(AP$4, Obs_Dist!$D$3:$T$3, 0) )</f>
        <v>0</v>
      </c>
      <c r="AQ37" s="61">
        <f t="shared" si="31"/>
        <v>6.494514479956485E-4</v>
      </c>
      <c r="AR37" s="63">
        <f>INDEX(Obs_Dist!$D$11:$T$211,  MATCH($AF37, Obs_Dist!$B$11:$B$211, 0), MATCH(AR$4, Obs_Dist!$D$3:$T$3, 0) )</f>
        <v>5.532E-4</v>
      </c>
      <c r="AS37" s="61">
        <f t="shared" si="32"/>
        <v>7.0426387484440731E-4</v>
      </c>
      <c r="AT37" s="63">
        <f>INDEX(Obs_Dist!$D$11:$T$211,  MATCH($AF37, Obs_Dist!$B$11:$B$211, 0), MATCH(AT$4, Obs_Dist!$D$3:$T$3, 0) )</f>
        <v>7.1549999999999999E-4</v>
      </c>
      <c r="AU37" s="61">
        <f t="shared" si="33"/>
        <v>0</v>
      </c>
      <c r="AV37" s="63">
        <f>INDEX(Obs_Dist!$D$11:$T$211,  MATCH($AF37, Obs_Dist!$B$11:$B$211, 0), MATCH(AV$4, Obs_Dist!$D$3:$T$3, 0) )</f>
        <v>0</v>
      </c>
      <c r="AW37" s="61">
        <f t="shared" si="34"/>
        <v>7.9025060272499366E-6</v>
      </c>
      <c r="AX37" s="63">
        <f>INDEX(Obs_Dist!$D$11:$T$211,  MATCH($AF37, Obs_Dist!$B$11:$B$211, 0), MATCH(AX$4, Obs_Dist!$D$3:$T$3, 0) )</f>
        <v>4.1390999999999997E-3</v>
      </c>
      <c r="AY37" s="61">
        <f t="shared" si="35"/>
        <v>2.2463109295478705E-5</v>
      </c>
      <c r="AZ37" s="63">
        <f>INDEX(Obs_Dist!$D$11:$T$211,  MATCH($AF37, Obs_Dist!$B$11:$B$211, 0), MATCH(AZ$4, Obs_Dist!$D$3:$T$3, 0) )</f>
        <v>8.1410000000000007E-3</v>
      </c>
      <c r="BA37" s="61">
        <f t="shared" si="36"/>
        <v>1.0668170536115549E-2</v>
      </c>
      <c r="BB37" s="63">
        <f>INDEX(Obs_Dist!$D$11:$T$211,  MATCH($AF37, Obs_Dist!$B$11:$B$211, 0), MATCH(BB$4, Obs_Dist!$D$3:$T$3, 0) )</f>
        <v>1.41917E-2</v>
      </c>
      <c r="BC37" s="61">
        <f t="shared" si="37"/>
        <v>7.4446699110031767E-3</v>
      </c>
      <c r="BD37" s="63">
        <f>INDEX(Obs_Dist!$D$11:$T$211,  MATCH($AF37, Obs_Dist!$B$11:$B$211, 0), MATCH(BD$4, Obs_Dist!$D$3:$T$3, 0) )</f>
        <v>8.6645000000000003E-3</v>
      </c>
      <c r="BF37" s="31">
        <f t="shared" si="38"/>
        <v>56</v>
      </c>
      <c r="BG37" s="31">
        <f t="shared" si="39"/>
        <v>57</v>
      </c>
      <c r="BH37" s="57">
        <f t="shared" si="47"/>
        <v>3.4769993113840708E-4</v>
      </c>
      <c r="BI37" s="57">
        <f t="shared" si="47"/>
        <v>2.7548903154643248E-4</v>
      </c>
      <c r="BJ37" s="57">
        <f t="shared" si="47"/>
        <v>5.8547643046900943E-4</v>
      </c>
      <c r="BK37" s="58">
        <f t="shared" si="47"/>
        <v>7.980549367954011E-3</v>
      </c>
      <c r="BL37" s="57">
        <f t="shared" si="47"/>
        <v>0</v>
      </c>
      <c r="BM37" s="57">
        <f t="shared" si="47"/>
        <v>1.7010719307565546E-2</v>
      </c>
      <c r="BN37" s="57">
        <f t="shared" si="47"/>
        <v>1.6370909649369783E-2</v>
      </c>
      <c r="BQ37" s="57">
        <f t="shared" si="46"/>
        <v>3.5265413024147449E-4</v>
      </c>
      <c r="BR37" s="57">
        <f t="shared" si="46"/>
        <v>1.5661116360124675E-4</v>
      </c>
      <c r="BS37" s="57">
        <f t="shared" si="46"/>
        <v>3.0407669939798844E-4</v>
      </c>
      <c r="BT37" s="57">
        <f t="shared" si="46"/>
        <v>0</v>
      </c>
      <c r="BU37" s="57">
        <f t="shared" si="46"/>
        <v>0</v>
      </c>
      <c r="BV37" s="57">
        <f t="shared" si="46"/>
        <v>5.3231957032914704E-4</v>
      </c>
      <c r="BW37" s="57">
        <f t="shared" si="46"/>
        <v>6.1194059400256778E-4</v>
      </c>
      <c r="BX37" s="58">
        <f t="shared" si="46"/>
        <v>0</v>
      </c>
      <c r="BY37" s="57">
        <f t="shared" si="46"/>
        <v>1.1166584603722736E-6</v>
      </c>
      <c r="BZ37" s="57">
        <f t="shared" si="46"/>
        <v>6.0844957461769108E-6</v>
      </c>
      <c r="CA37" s="58">
        <f t="shared" si="46"/>
        <v>9.6207960715920249E-3</v>
      </c>
      <c r="CB37" s="57">
        <f t="shared" si="46"/>
        <v>0</v>
      </c>
      <c r="CC37" s="57">
        <f t="shared" si="46"/>
        <v>1.2050671632115833E-2</v>
      </c>
      <c r="CD37" s="57">
        <f t="shared" si="46"/>
        <v>1.1733954263762546E-2</v>
      </c>
      <c r="CE37" s="57">
        <f t="shared" si="46"/>
        <v>6.6427632415482435E-3</v>
      </c>
      <c r="CF37" s="57">
        <f t="shared" si="45"/>
        <v>0</v>
      </c>
      <c r="CG37" s="57">
        <f t="shared" si="45"/>
        <v>2.0674407743760309E-2</v>
      </c>
      <c r="CH37" s="57">
        <f t="shared" si="45"/>
        <v>1.9508666090357864E-2</v>
      </c>
      <c r="CI37" s="58">
        <f t="shared" si="45"/>
        <v>7.1895883128637414E-5</v>
      </c>
      <c r="CJ37" s="57">
        <f t="shared" si="45"/>
        <v>3.9352626151209006E-5</v>
      </c>
      <c r="CL37" s="30">
        <f>Obs_Dist!B39</f>
        <v>56</v>
      </c>
      <c r="CM37" s="26">
        <f t="shared" si="40"/>
        <v>57</v>
      </c>
      <c r="CN37" s="20">
        <f t="shared" si="18"/>
        <v>3221.2799999999997</v>
      </c>
      <c r="CO37" s="20">
        <f t="shared" si="18"/>
        <v>1262.4499999999998</v>
      </c>
      <c r="CP37" s="20">
        <f t="shared" si="18"/>
        <v>1371.81</v>
      </c>
      <c r="CQ37" s="106">
        <f t="shared" si="18"/>
        <v>1378.8300000000002</v>
      </c>
      <c r="CR37" s="143"/>
      <c r="CS37" s="20">
        <f t="shared" si="19"/>
        <v>426.20000000000005</v>
      </c>
      <c r="CT37" s="20">
        <f t="shared" si="19"/>
        <v>447.71000000000004</v>
      </c>
      <c r="CW37" s="20">
        <f t="shared" si="51"/>
        <v>587.02</v>
      </c>
      <c r="CX37" s="20">
        <f t="shared" si="51"/>
        <v>139.13</v>
      </c>
      <c r="CY37" s="20">
        <f t="shared" si="50"/>
        <v>1123.32</v>
      </c>
      <c r="CZ37" s="20">
        <f t="shared" si="50"/>
        <v>0</v>
      </c>
      <c r="DA37" s="20">
        <f t="shared" si="50"/>
        <v>0</v>
      </c>
      <c r="DB37" s="20">
        <f t="shared" si="50"/>
        <v>414.56</v>
      </c>
      <c r="DC37" s="20">
        <f t="shared" si="50"/>
        <v>957.25</v>
      </c>
      <c r="DD37" s="106">
        <f t="shared" si="50"/>
        <v>0</v>
      </c>
      <c r="DE37" s="20">
        <f t="shared" si="50"/>
        <v>0.64999999999999991</v>
      </c>
      <c r="DF37" s="20">
        <f t="shared" si="50"/>
        <v>1.7200000000000002</v>
      </c>
      <c r="DG37" s="106">
        <f t="shared" si="50"/>
        <v>746.7</v>
      </c>
      <c r="DH37" s="143"/>
      <c r="DI37" s="20">
        <f t="shared" si="21"/>
        <v>128.27000000000001</v>
      </c>
      <c r="DJ37" s="20">
        <f t="shared" si="21"/>
        <v>129.51</v>
      </c>
      <c r="DK37" s="20">
        <f t="shared" si="21"/>
        <v>632.13</v>
      </c>
      <c r="DL37" s="143"/>
      <c r="DM37" s="20">
        <f t="shared" si="22"/>
        <v>297.93</v>
      </c>
      <c r="DN37" s="20">
        <f t="shared" si="22"/>
        <v>318.20000000000005</v>
      </c>
      <c r="DO37" s="106">
        <f t="shared" si="22"/>
        <v>4.45</v>
      </c>
      <c r="DP37" s="20">
        <f t="shared" si="22"/>
        <v>0.68</v>
      </c>
      <c r="DR37" s="31">
        <f t="shared" si="41"/>
        <v>28</v>
      </c>
      <c r="DS37" s="26">
        <f t="shared" si="42"/>
        <v>28.5</v>
      </c>
      <c r="DT37" s="101">
        <f t="shared" si="23"/>
        <v>17814.030000000002</v>
      </c>
      <c r="DU37" s="101">
        <f t="shared" si="24"/>
        <v>3664.9</v>
      </c>
      <c r="DV37" s="101">
        <f t="shared" si="25"/>
        <v>4680.7700000000004</v>
      </c>
      <c r="DW37" s="102">
        <f t="shared" si="43"/>
        <v>3110.1000000000004</v>
      </c>
      <c r="DX37" s="144"/>
      <c r="DY37" s="101">
        <f t="shared" si="44"/>
        <v>460.57</v>
      </c>
      <c r="DZ37" s="101">
        <f t="shared" si="44"/>
        <v>457.05</v>
      </c>
      <c r="EB37" s="84">
        <f>MODEL_DATA!X34</f>
        <v>28</v>
      </c>
      <c r="EC37" s="84">
        <f>MODEL_DATA!Y34</f>
        <v>9467.08</v>
      </c>
      <c r="ED37" s="84">
        <f>MODEL_DATA!Z34</f>
        <v>376.12</v>
      </c>
      <c r="EE37" s="84">
        <f>MODEL_DATA!AA34</f>
        <v>3288.78</v>
      </c>
      <c r="EF37" s="84">
        <f>MODEL_DATA!AB34</f>
        <v>0</v>
      </c>
      <c r="EG37" s="84">
        <f>MODEL_DATA!AC34</f>
        <v>1.28</v>
      </c>
      <c r="EH37" s="84">
        <f>MODEL_DATA!AD34</f>
        <v>2629.57</v>
      </c>
      <c r="EI37" s="84">
        <f>MODEL_DATA!AE34</f>
        <v>2051.1999999999998</v>
      </c>
      <c r="EJ37" s="84">
        <f>MODEL_DATA!AF34</f>
        <v>2458.6799999999998</v>
      </c>
      <c r="EK37" s="84">
        <f>MODEL_DATA!AG34</f>
        <v>720.5</v>
      </c>
      <c r="EL37" s="84">
        <f>MODEL_DATA!AH34</f>
        <v>1875.72</v>
      </c>
      <c r="EM37" s="84">
        <f>MODEL_DATA!AI34</f>
        <v>1490.2</v>
      </c>
      <c r="EN37" s="84">
        <f>MODEL_DATA!AJ34</f>
        <v>1516.83</v>
      </c>
      <c r="EO37" s="84">
        <f>MODEL_DATA!AK34</f>
        <v>235.9</v>
      </c>
      <c r="EP37" s="84">
        <f>MODEL_DATA!AL34</f>
        <v>260.73</v>
      </c>
      <c r="EQ37" s="84">
        <f>MODEL_DATA!AM34</f>
        <v>1619.9</v>
      </c>
      <c r="ER37" s="84">
        <f>MODEL_DATA!AN34</f>
        <v>1942.66</v>
      </c>
      <c r="ES37" s="84">
        <f>MODEL_DATA!AO34</f>
        <v>224.67</v>
      </c>
      <c r="ET37" s="84">
        <f>MODEL_DATA!AP34</f>
        <v>196.32</v>
      </c>
      <c r="EU37" s="84">
        <f>MODEL_DATA!AQ34</f>
        <v>310.06</v>
      </c>
      <c r="EV37" s="84">
        <f>MODEL_DATA!AR34</f>
        <v>25.59</v>
      </c>
    </row>
    <row r="38" spans="32:152" x14ac:dyDescent="0.25">
      <c r="AF38" s="32">
        <f t="shared" si="15"/>
        <v>56</v>
      </c>
      <c r="AG38" s="61">
        <f t="shared" si="26"/>
        <v>3.5265413024147449E-4</v>
      </c>
      <c r="AH38" s="63">
        <f>INDEX(Obs_Dist!$D$11:$T$211,  MATCH($AF38, Obs_Dist!$B$11:$B$211, 0), MATCH(AH$4, Obs_Dist!$D$3:$T$3, 0) )</f>
        <v>5.1630000000000003E-4</v>
      </c>
      <c r="AI38" s="61">
        <f t="shared" si="27"/>
        <v>1.5661116360124675E-4</v>
      </c>
      <c r="AJ38" s="63">
        <f>INDEX(Obs_Dist!$D$11:$T$211,  MATCH($AF38, Obs_Dist!$B$11:$B$211, 0), MATCH(AJ$4, Obs_Dist!$D$3:$T$3, 0) )</f>
        <v>1.7029999999999999E-4</v>
      </c>
      <c r="AK38" s="61">
        <f t="shared" si="28"/>
        <v>3.0407669939798844E-4</v>
      </c>
      <c r="AL38" s="63">
        <f>INDEX(Obs_Dist!$D$11:$T$211,  MATCH($AF38, Obs_Dist!$B$11:$B$211, 0), MATCH(AL$4, Obs_Dist!$D$3:$T$3, 0) )</f>
        <v>3.5819999999999998E-4</v>
      </c>
      <c r="AM38" s="61">
        <f t="shared" si="29"/>
        <v>0</v>
      </c>
      <c r="AN38" s="63">
        <f>INDEX(Obs_Dist!$D$11:$T$211,  MATCH($AF38, Obs_Dist!$B$11:$B$211, 0), MATCH(AN$4, Obs_Dist!$D$3:$T$3, 0) )</f>
        <v>0</v>
      </c>
      <c r="AO38" s="61">
        <f t="shared" si="30"/>
        <v>0</v>
      </c>
      <c r="AP38" s="63">
        <f>INDEX(Obs_Dist!$D$11:$T$211,  MATCH($AF38, Obs_Dist!$B$11:$B$211, 0), MATCH(AP$4, Obs_Dist!$D$3:$T$3, 0) )</f>
        <v>0</v>
      </c>
      <c r="AQ38" s="61">
        <f t="shared" si="31"/>
        <v>5.3231957032914704E-4</v>
      </c>
      <c r="AR38" s="63">
        <f>INDEX(Obs_Dist!$D$11:$T$211,  MATCH($AF38, Obs_Dist!$B$11:$B$211, 0), MATCH(AR$4, Obs_Dist!$D$3:$T$3, 0) )</f>
        <v>5.0350000000000004E-4</v>
      </c>
      <c r="AS38" s="61">
        <f t="shared" si="32"/>
        <v>6.1194059400256778E-4</v>
      </c>
      <c r="AT38" s="63">
        <f>INDEX(Obs_Dist!$D$11:$T$211,  MATCH($AF38, Obs_Dist!$B$11:$B$211, 0), MATCH(AT$4, Obs_Dist!$D$3:$T$3, 0) )</f>
        <v>6.4400000000000004E-4</v>
      </c>
      <c r="AU38" s="61">
        <f t="shared" si="33"/>
        <v>0</v>
      </c>
      <c r="AV38" s="63">
        <f>INDEX(Obs_Dist!$D$11:$T$211,  MATCH($AF38, Obs_Dist!$B$11:$B$211, 0), MATCH(AV$4, Obs_Dist!$D$3:$T$3, 0) )</f>
        <v>0</v>
      </c>
      <c r="AW38" s="61">
        <f t="shared" si="34"/>
        <v>1.1166584603722736E-6</v>
      </c>
      <c r="AX38" s="63">
        <f>INDEX(Obs_Dist!$D$11:$T$211,  MATCH($AF38, Obs_Dist!$B$11:$B$211, 0), MATCH(AX$4, Obs_Dist!$D$3:$T$3, 0) )</f>
        <v>3.6357999999999998E-3</v>
      </c>
      <c r="AY38" s="61">
        <f t="shared" si="35"/>
        <v>6.0844957461769108E-6</v>
      </c>
      <c r="AZ38" s="63">
        <f>INDEX(Obs_Dist!$D$11:$T$211,  MATCH($AF38, Obs_Dist!$B$11:$B$211, 0), MATCH(AZ$4, Obs_Dist!$D$3:$T$3, 0) )</f>
        <v>7.2766999999999997E-3</v>
      </c>
      <c r="BA38" s="61">
        <f t="shared" si="36"/>
        <v>9.6207960715920249E-3</v>
      </c>
      <c r="BB38" s="63">
        <f>INDEX(Obs_Dist!$D$11:$T$211,  MATCH($AF38, Obs_Dist!$B$11:$B$211, 0), MATCH(BB$4, Obs_Dist!$D$3:$T$3, 0) )</f>
        <v>1.4274500000000001E-2</v>
      </c>
      <c r="BC38" s="61">
        <f t="shared" si="37"/>
        <v>6.6427632415482435E-3</v>
      </c>
      <c r="BD38" s="63">
        <f>INDEX(Obs_Dist!$D$11:$T$211,  MATCH($AF38, Obs_Dist!$B$11:$B$211, 0), MATCH(BD$4, Obs_Dist!$D$3:$T$3, 0) )</f>
        <v>8.3967999999999994E-3</v>
      </c>
      <c r="BF38" s="31">
        <f t="shared" si="38"/>
        <v>58</v>
      </c>
      <c r="BG38" s="31">
        <f t="shared" si="39"/>
        <v>59</v>
      </c>
      <c r="BH38" s="57">
        <f t="shared" si="47"/>
        <v>3.2241535206761166E-4</v>
      </c>
      <c r="BI38" s="57">
        <f t="shared" si="47"/>
        <v>2.5176657709721664E-4</v>
      </c>
      <c r="BJ38" s="57">
        <f t="shared" si="47"/>
        <v>5.5188796335045012E-4</v>
      </c>
      <c r="BK38" s="58">
        <f t="shared" si="47"/>
        <v>6.1267384144194992E-3</v>
      </c>
      <c r="BL38" s="57">
        <f t="shared" si="47"/>
        <v>0</v>
      </c>
      <c r="BM38" s="57">
        <f t="shared" si="47"/>
        <v>1.376144042715984E-2</v>
      </c>
      <c r="BN38" s="57">
        <f t="shared" si="47"/>
        <v>1.4266543317768452E-2</v>
      </c>
      <c r="BQ38" s="57">
        <f t="shared" si="46"/>
        <v>3.2451485140853751E-4</v>
      </c>
      <c r="BR38" s="57">
        <f t="shared" si="46"/>
        <v>1.4356492349387631E-4</v>
      </c>
      <c r="BS38" s="57">
        <f t="shared" si="46"/>
        <v>2.7778683627302617E-4</v>
      </c>
      <c r="BT38" s="57">
        <f t="shared" si="46"/>
        <v>0</v>
      </c>
      <c r="BU38" s="57">
        <f t="shared" si="46"/>
        <v>0</v>
      </c>
      <c r="BV38" s="57">
        <f t="shared" si="46"/>
        <v>4.8614480250534325E-4</v>
      </c>
      <c r="BW38" s="57">
        <f t="shared" si="46"/>
        <v>5.8461822159445109E-4</v>
      </c>
      <c r="BX38" s="58">
        <f t="shared" si="46"/>
        <v>0</v>
      </c>
      <c r="BY38" s="57">
        <f t="shared" si="46"/>
        <v>0</v>
      </c>
      <c r="BZ38" s="57">
        <f t="shared" si="46"/>
        <v>8.4899940644328972E-7</v>
      </c>
      <c r="CA38" s="58">
        <f t="shared" si="46"/>
        <v>7.8866820455098328E-3</v>
      </c>
      <c r="CB38" s="57">
        <f t="shared" si="46"/>
        <v>0</v>
      </c>
      <c r="CC38" s="57">
        <f t="shared" si="46"/>
        <v>9.9706695276873258E-3</v>
      </c>
      <c r="CD38" s="57">
        <f t="shared" si="46"/>
        <v>1.0703801688834124E-2</v>
      </c>
      <c r="CE38" s="57">
        <f t="shared" si="46"/>
        <v>4.6913274072174745E-3</v>
      </c>
      <c r="CF38" s="57">
        <f t="shared" si="45"/>
        <v>0</v>
      </c>
      <c r="CG38" s="57">
        <f t="shared" si="45"/>
        <v>1.6561454543435824E-2</v>
      </c>
      <c r="CH38" s="57">
        <f t="shared" si="45"/>
        <v>1.6677395819921888E-2</v>
      </c>
      <c r="CI38" s="58">
        <f t="shared" si="45"/>
        <v>6.2686747536879351E-5</v>
      </c>
      <c r="CJ38" s="57">
        <f t="shared" si="45"/>
        <v>3.9931341241667953E-5</v>
      </c>
      <c r="CL38" s="30">
        <f>Obs_Dist!B40</f>
        <v>58</v>
      </c>
      <c r="CM38" s="26">
        <f t="shared" si="40"/>
        <v>59</v>
      </c>
      <c r="CN38" s="20">
        <f t="shared" si="18"/>
        <v>2987.0299999999997</v>
      </c>
      <c r="CO38" s="20">
        <f t="shared" si="18"/>
        <v>1153.7400000000002</v>
      </c>
      <c r="CP38" s="20">
        <f t="shared" si="18"/>
        <v>1293.1100000000001</v>
      </c>
      <c r="CQ38" s="106">
        <f t="shared" si="18"/>
        <v>1058.54</v>
      </c>
      <c r="CR38" s="143"/>
      <c r="CS38" s="20">
        <f t="shared" si="19"/>
        <v>344.78999999999996</v>
      </c>
      <c r="CT38" s="20">
        <f t="shared" si="19"/>
        <v>390.15999999999997</v>
      </c>
      <c r="CW38" s="20">
        <f t="shared" si="51"/>
        <v>540.17999999999995</v>
      </c>
      <c r="CX38" s="20">
        <f t="shared" si="51"/>
        <v>127.53999999999999</v>
      </c>
      <c r="CY38" s="20">
        <f t="shared" si="50"/>
        <v>1026.2</v>
      </c>
      <c r="CZ38" s="20">
        <f t="shared" si="50"/>
        <v>0</v>
      </c>
      <c r="DA38" s="20">
        <f t="shared" si="50"/>
        <v>0</v>
      </c>
      <c r="DB38" s="20">
        <f t="shared" si="50"/>
        <v>378.6</v>
      </c>
      <c r="DC38" s="20">
        <f t="shared" si="50"/>
        <v>914.51</v>
      </c>
      <c r="DD38" s="106">
        <f t="shared" si="50"/>
        <v>0</v>
      </c>
      <c r="DE38" s="20">
        <f t="shared" si="50"/>
        <v>0</v>
      </c>
      <c r="DF38" s="20">
        <f t="shared" si="50"/>
        <v>0.24</v>
      </c>
      <c r="DG38" s="106">
        <f t="shared" si="50"/>
        <v>612.1099999999999</v>
      </c>
      <c r="DH38" s="143"/>
      <c r="DI38" s="20">
        <f t="shared" si="21"/>
        <v>106.13</v>
      </c>
      <c r="DJ38" s="20">
        <f t="shared" si="21"/>
        <v>118.14</v>
      </c>
      <c r="DK38" s="20">
        <f t="shared" si="21"/>
        <v>446.43</v>
      </c>
      <c r="DL38" s="143"/>
      <c r="DM38" s="20">
        <f t="shared" si="22"/>
        <v>238.66</v>
      </c>
      <c r="DN38" s="20">
        <f t="shared" si="22"/>
        <v>272.02</v>
      </c>
      <c r="DO38" s="106">
        <f t="shared" si="22"/>
        <v>3.88</v>
      </c>
      <c r="DP38" s="20">
        <f t="shared" si="22"/>
        <v>0.69</v>
      </c>
      <c r="DR38" s="31">
        <f t="shared" si="41"/>
        <v>29</v>
      </c>
      <c r="DS38" s="26">
        <f t="shared" si="42"/>
        <v>29.5</v>
      </c>
      <c r="DT38" s="101">
        <f t="shared" si="23"/>
        <v>17030.969999999998</v>
      </c>
      <c r="DU38" s="101">
        <f t="shared" si="24"/>
        <v>3726.44</v>
      </c>
      <c r="DV38" s="101">
        <f t="shared" si="25"/>
        <v>4535.7199999999993</v>
      </c>
      <c r="DW38" s="102">
        <f t="shared" si="43"/>
        <v>3254.65</v>
      </c>
      <c r="DX38" s="144"/>
      <c r="DY38" s="101">
        <f t="shared" si="44"/>
        <v>452.44000000000005</v>
      </c>
      <c r="DZ38" s="101">
        <f t="shared" si="44"/>
        <v>470.65</v>
      </c>
      <c r="EB38" s="84">
        <f>MODEL_DATA!X35</f>
        <v>29</v>
      </c>
      <c r="EC38" s="84">
        <f>MODEL_DATA!Y35</f>
        <v>8768.57</v>
      </c>
      <c r="ED38" s="84">
        <f>MODEL_DATA!Z35</f>
        <v>353.21</v>
      </c>
      <c r="EE38" s="84">
        <f>MODEL_DATA!AA35</f>
        <v>3373.23</v>
      </c>
      <c r="EF38" s="84">
        <f>MODEL_DATA!AB35</f>
        <v>0</v>
      </c>
      <c r="EG38" s="84">
        <f>MODEL_DATA!AC35</f>
        <v>0.24</v>
      </c>
      <c r="EH38" s="84">
        <f>MODEL_DATA!AD35</f>
        <v>2568.9899999999998</v>
      </c>
      <c r="EI38" s="84">
        <f>MODEL_DATA!AE35</f>
        <v>1966.73</v>
      </c>
      <c r="EJ38" s="84">
        <f>MODEL_DATA!AF35</f>
        <v>2378.27</v>
      </c>
      <c r="EK38" s="84">
        <f>MODEL_DATA!AG35</f>
        <v>558.86</v>
      </c>
      <c r="EL38" s="84">
        <f>MODEL_DATA!AH35</f>
        <v>1731.23</v>
      </c>
      <c r="EM38" s="84">
        <f>MODEL_DATA!AI35</f>
        <v>1336.48</v>
      </c>
      <c r="EN38" s="84">
        <f>MODEL_DATA!AJ35</f>
        <v>1370.45</v>
      </c>
      <c r="EO38" s="84">
        <f>MODEL_DATA!AK35</f>
        <v>227.58</v>
      </c>
      <c r="EP38" s="84">
        <f>MODEL_DATA!AL35</f>
        <v>256.64999999999998</v>
      </c>
      <c r="EQ38" s="84">
        <f>MODEL_DATA!AM35</f>
        <v>1918.17</v>
      </c>
      <c r="ER38" s="84">
        <f>MODEL_DATA!AN35</f>
        <v>1669.19</v>
      </c>
      <c r="ES38" s="84">
        <f>MODEL_DATA!AO35</f>
        <v>224.86</v>
      </c>
      <c r="ET38" s="84">
        <f>MODEL_DATA!AP35</f>
        <v>214</v>
      </c>
      <c r="EU38" s="84">
        <f>MODEL_DATA!AQ35</f>
        <v>284.13</v>
      </c>
      <c r="EV38" s="84">
        <f>MODEL_DATA!AR35</f>
        <v>24.53</v>
      </c>
    </row>
    <row r="39" spans="32:152" x14ac:dyDescent="0.25">
      <c r="AF39" s="32">
        <f t="shared" si="15"/>
        <v>58</v>
      </c>
      <c r="AG39" s="61">
        <f t="shared" si="26"/>
        <v>3.2451485140853751E-4</v>
      </c>
      <c r="AH39" s="63">
        <f>INDEX(Obs_Dist!$D$11:$T$211,  MATCH($AF39, Obs_Dist!$B$11:$B$211, 0), MATCH(AH$4, Obs_Dist!$D$3:$T$3, 0) )</f>
        <v>2.8840000000000002E-4</v>
      </c>
      <c r="AI39" s="61">
        <f t="shared" si="27"/>
        <v>1.4356492349387631E-4</v>
      </c>
      <c r="AJ39" s="63">
        <f>INDEX(Obs_Dist!$D$11:$T$211,  MATCH($AF39, Obs_Dist!$B$11:$B$211, 0), MATCH(AJ$4, Obs_Dist!$D$3:$T$3, 0) )</f>
        <v>1.2769999999999999E-4</v>
      </c>
      <c r="AK39" s="61">
        <f t="shared" si="28"/>
        <v>2.7778683627302617E-4</v>
      </c>
      <c r="AL39" s="63">
        <f>INDEX(Obs_Dist!$D$11:$T$211,  MATCH($AF39, Obs_Dist!$B$11:$B$211, 0), MATCH(AL$4, Obs_Dist!$D$3:$T$3, 0) )</f>
        <v>3.124E-4</v>
      </c>
      <c r="AM39" s="61">
        <f t="shared" si="29"/>
        <v>0</v>
      </c>
      <c r="AN39" s="63">
        <f>INDEX(Obs_Dist!$D$11:$T$211,  MATCH($AF39, Obs_Dist!$B$11:$B$211, 0), MATCH(AN$4, Obs_Dist!$D$3:$T$3, 0) )</f>
        <v>0</v>
      </c>
      <c r="AO39" s="61">
        <f t="shared" si="30"/>
        <v>0</v>
      </c>
      <c r="AP39" s="63">
        <f>INDEX(Obs_Dist!$D$11:$T$211,  MATCH($AF39, Obs_Dist!$B$11:$B$211, 0), MATCH(AP$4, Obs_Dist!$D$3:$T$3, 0) )</f>
        <v>0</v>
      </c>
      <c r="AQ39" s="61">
        <f t="shared" si="31"/>
        <v>4.8614480250534325E-4</v>
      </c>
      <c r="AR39" s="63">
        <f>INDEX(Obs_Dist!$D$11:$T$211,  MATCH($AF39, Obs_Dist!$B$11:$B$211, 0), MATCH(AR$4, Obs_Dist!$D$3:$T$3, 0) )</f>
        <v>4.7409999999999998E-4</v>
      </c>
      <c r="AS39" s="61">
        <f t="shared" si="32"/>
        <v>5.8461822159445109E-4</v>
      </c>
      <c r="AT39" s="63">
        <f>INDEX(Obs_Dist!$D$11:$T$211,  MATCH($AF39, Obs_Dist!$B$11:$B$211, 0), MATCH(AT$4, Obs_Dist!$D$3:$T$3, 0) )</f>
        <v>5.7240000000000004E-4</v>
      </c>
      <c r="AU39" s="61">
        <f t="shared" si="33"/>
        <v>0</v>
      </c>
      <c r="AV39" s="63">
        <f>INDEX(Obs_Dist!$D$11:$T$211,  MATCH($AF39, Obs_Dist!$B$11:$B$211, 0), MATCH(AV$4, Obs_Dist!$D$3:$T$3, 0) )</f>
        <v>0</v>
      </c>
      <c r="AW39" s="61">
        <f t="shared" si="34"/>
        <v>0</v>
      </c>
      <c r="AX39" s="63">
        <f>INDEX(Obs_Dist!$D$11:$T$211,  MATCH($AF39, Obs_Dist!$B$11:$B$211, 0), MATCH(AX$4, Obs_Dist!$D$3:$T$3, 0) )</f>
        <v>3.1578000000000001E-3</v>
      </c>
      <c r="AY39" s="61">
        <f t="shared" si="35"/>
        <v>8.4899940644328972E-7</v>
      </c>
      <c r="AZ39" s="63">
        <f>INDEX(Obs_Dist!$D$11:$T$211,  MATCH($AF39, Obs_Dist!$B$11:$B$211, 0), MATCH(AZ$4, Obs_Dist!$D$3:$T$3, 0) )</f>
        <v>6.4124000000000004E-3</v>
      </c>
      <c r="BA39" s="61">
        <f t="shared" si="36"/>
        <v>7.8866820455098328E-3</v>
      </c>
      <c r="BB39" s="63">
        <f>INDEX(Obs_Dist!$D$11:$T$211,  MATCH($AF39, Obs_Dist!$B$11:$B$211, 0), MATCH(BB$4, Obs_Dist!$D$3:$T$3, 0) )</f>
        <v>1.4357200000000001E-2</v>
      </c>
      <c r="BC39" s="61">
        <f t="shared" si="37"/>
        <v>4.6913274072174745E-3</v>
      </c>
      <c r="BD39" s="63">
        <f>INDEX(Obs_Dist!$D$11:$T$211,  MATCH($AF39, Obs_Dist!$B$11:$B$211, 0), MATCH(BD$4, Obs_Dist!$D$3:$T$3, 0) )</f>
        <v>8.1290000000000008E-3</v>
      </c>
      <c r="BF39" s="31">
        <f t="shared" si="38"/>
        <v>60</v>
      </c>
      <c r="BG39" s="31">
        <f t="shared" si="39"/>
        <v>61</v>
      </c>
      <c r="BH39" s="57">
        <f t="shared" si="47"/>
        <v>2.9425313424323075E-4</v>
      </c>
      <c r="BI39" s="57">
        <f t="shared" si="47"/>
        <v>2.2816632460266495E-4</v>
      </c>
      <c r="BJ39" s="57">
        <f t="shared" si="47"/>
        <v>5.0803516797011991E-4</v>
      </c>
      <c r="BK39" s="58">
        <f t="shared" si="47"/>
        <v>7.0512997860439734E-3</v>
      </c>
      <c r="BL39" s="57">
        <f t="shared" si="47"/>
        <v>0</v>
      </c>
      <c r="BM39" s="57">
        <f t="shared" si="47"/>
        <v>1.475286761533424E-2</v>
      </c>
      <c r="BN39" s="57">
        <f t="shared" si="47"/>
        <v>1.4903520928480792E-2</v>
      </c>
      <c r="BQ39" s="57">
        <f t="shared" ref="BQ39:CE55" si="52">IFERROR(CW39 / CW$6,  0)</f>
        <v>2.9447118500300427E-4</v>
      </c>
      <c r="BR39" s="57">
        <f t="shared" si="52"/>
        <v>1.218737201402069E-4</v>
      </c>
      <c r="BS39" s="57">
        <f t="shared" si="52"/>
        <v>2.5372749695520646E-4</v>
      </c>
      <c r="BT39" s="57">
        <f t="shared" si="52"/>
        <v>0</v>
      </c>
      <c r="BU39" s="57">
        <f t="shared" si="52"/>
        <v>0</v>
      </c>
      <c r="BV39" s="57">
        <f t="shared" si="52"/>
        <v>4.2792555964852268E-4</v>
      </c>
      <c r="BW39" s="57">
        <f t="shared" si="52"/>
        <v>5.4791776768827458E-4</v>
      </c>
      <c r="BX39" s="58">
        <f t="shared" si="52"/>
        <v>0</v>
      </c>
      <c r="BY39" s="57">
        <f t="shared" si="52"/>
        <v>0</v>
      </c>
      <c r="BZ39" s="57">
        <f t="shared" si="52"/>
        <v>2.1224985161082243E-7</v>
      </c>
      <c r="CA39" s="58">
        <f t="shared" si="52"/>
        <v>9.3316696970821462E-3</v>
      </c>
      <c r="CB39" s="57">
        <f t="shared" si="52"/>
        <v>0</v>
      </c>
      <c r="CC39" s="57">
        <f t="shared" si="52"/>
        <v>1.0943028235042116E-2</v>
      </c>
      <c r="CD39" s="57">
        <f t="shared" si="52"/>
        <v>1.118308991410865E-2</v>
      </c>
      <c r="CE39" s="57">
        <f t="shared" si="52"/>
        <v>5.1914288146262056E-3</v>
      </c>
      <c r="CF39" s="57">
        <f t="shared" si="45"/>
        <v>0</v>
      </c>
      <c r="CG39" s="57">
        <f t="shared" si="45"/>
        <v>1.7566966469751023E-2</v>
      </c>
      <c r="CH39" s="57">
        <f t="shared" si="45"/>
        <v>1.7421079414126919E-2</v>
      </c>
      <c r="CI39" s="58">
        <f t="shared" si="45"/>
        <v>6.3009875101502444E-5</v>
      </c>
      <c r="CJ39" s="57">
        <f t="shared" si="45"/>
        <v>3.1829329975242581E-5</v>
      </c>
      <c r="CL39" s="30">
        <f>Obs_Dist!B41</f>
        <v>60</v>
      </c>
      <c r="CM39" s="26">
        <f t="shared" si="40"/>
        <v>61</v>
      </c>
      <c r="CN39" s="20">
        <f t="shared" si="18"/>
        <v>2726.12</v>
      </c>
      <c r="CO39" s="20">
        <f t="shared" si="18"/>
        <v>1045.5899999999999</v>
      </c>
      <c r="CP39" s="20">
        <f t="shared" si="18"/>
        <v>1190.3600000000001</v>
      </c>
      <c r="CQ39" s="106">
        <f t="shared" si="18"/>
        <v>1218.28</v>
      </c>
      <c r="CR39" s="143"/>
      <c r="CS39" s="20">
        <f t="shared" si="19"/>
        <v>369.63</v>
      </c>
      <c r="CT39" s="20">
        <f t="shared" si="19"/>
        <v>407.58</v>
      </c>
      <c r="CW39" s="20">
        <f t="shared" si="51"/>
        <v>490.17</v>
      </c>
      <c r="CX39" s="20">
        <f t="shared" si="51"/>
        <v>108.27</v>
      </c>
      <c r="CY39" s="20">
        <f t="shared" si="50"/>
        <v>937.31999999999994</v>
      </c>
      <c r="CZ39" s="20">
        <f t="shared" si="50"/>
        <v>0</v>
      </c>
      <c r="DA39" s="20">
        <f t="shared" si="50"/>
        <v>0</v>
      </c>
      <c r="DB39" s="20">
        <f t="shared" si="50"/>
        <v>333.26</v>
      </c>
      <c r="DC39" s="20">
        <f t="shared" si="50"/>
        <v>857.1</v>
      </c>
      <c r="DD39" s="106">
        <f t="shared" si="50"/>
        <v>0</v>
      </c>
      <c r="DE39" s="20">
        <f t="shared" si="50"/>
        <v>0</v>
      </c>
      <c r="DF39" s="20">
        <f t="shared" si="50"/>
        <v>0.06</v>
      </c>
      <c r="DG39" s="106">
        <f t="shared" si="50"/>
        <v>724.26</v>
      </c>
      <c r="DH39" s="143"/>
      <c r="DI39" s="20">
        <f t="shared" si="21"/>
        <v>116.48</v>
      </c>
      <c r="DJ39" s="20">
        <f t="shared" si="21"/>
        <v>123.43</v>
      </c>
      <c r="DK39" s="20">
        <f t="shared" si="21"/>
        <v>494.02</v>
      </c>
      <c r="DL39" s="143"/>
      <c r="DM39" s="20">
        <f t="shared" si="22"/>
        <v>253.15</v>
      </c>
      <c r="DN39" s="20">
        <f t="shared" si="22"/>
        <v>284.14999999999998</v>
      </c>
      <c r="DO39" s="106">
        <f t="shared" si="22"/>
        <v>3.9</v>
      </c>
      <c r="DP39" s="20">
        <f t="shared" si="22"/>
        <v>0.55000000000000004</v>
      </c>
      <c r="DR39" s="31">
        <f t="shared" si="41"/>
        <v>30</v>
      </c>
      <c r="DS39" s="26">
        <f t="shared" si="42"/>
        <v>30.5</v>
      </c>
      <c r="DT39" s="101">
        <f t="shared" si="23"/>
        <v>15597.420000000002</v>
      </c>
      <c r="DU39" s="101">
        <f t="shared" si="24"/>
        <v>3272.7400000000002</v>
      </c>
      <c r="DV39" s="101">
        <f t="shared" si="25"/>
        <v>4212.34</v>
      </c>
      <c r="DW39" s="102">
        <f t="shared" si="43"/>
        <v>3279.8999999999996</v>
      </c>
      <c r="DX39" s="144"/>
      <c r="DY39" s="101">
        <f t="shared" si="44"/>
        <v>429.21000000000004</v>
      </c>
      <c r="DZ39" s="101">
        <f t="shared" si="44"/>
        <v>413.6</v>
      </c>
      <c r="EB39" s="84">
        <f>MODEL_DATA!X36</f>
        <v>30</v>
      </c>
      <c r="EC39" s="84">
        <f>MODEL_DATA!Y36</f>
        <v>8112.31</v>
      </c>
      <c r="ED39" s="84">
        <f>MODEL_DATA!Z36</f>
        <v>377.3</v>
      </c>
      <c r="EE39" s="84">
        <f>MODEL_DATA!AA36</f>
        <v>2895.44</v>
      </c>
      <c r="EF39" s="84">
        <f>MODEL_DATA!AB36</f>
        <v>0</v>
      </c>
      <c r="EG39" s="84">
        <f>MODEL_DATA!AC36</f>
        <v>0.03</v>
      </c>
      <c r="EH39" s="84">
        <f>MODEL_DATA!AD36</f>
        <v>2380.71</v>
      </c>
      <c r="EI39" s="84">
        <f>MODEL_DATA!AE36</f>
        <v>1831.63</v>
      </c>
      <c r="EJ39" s="84">
        <f>MODEL_DATA!AF36</f>
        <v>2262.91</v>
      </c>
      <c r="EK39" s="84">
        <f>MODEL_DATA!AG36</f>
        <v>463.24</v>
      </c>
      <c r="EL39" s="84">
        <f>MODEL_DATA!AH36</f>
        <v>1624.84</v>
      </c>
      <c r="EM39" s="84">
        <f>MODEL_DATA!AI36</f>
        <v>1538.29</v>
      </c>
      <c r="EN39" s="84">
        <f>MODEL_DATA!AJ36</f>
        <v>1442.59</v>
      </c>
      <c r="EO39" s="84">
        <f>MODEL_DATA!AK36</f>
        <v>207.58</v>
      </c>
      <c r="EP39" s="84">
        <f>MODEL_DATA!AL36</f>
        <v>223.94</v>
      </c>
      <c r="EQ39" s="84">
        <f>MODEL_DATA!AM36</f>
        <v>1741.61</v>
      </c>
      <c r="ER39" s="84">
        <f>MODEL_DATA!AN36</f>
        <v>1627</v>
      </c>
      <c r="ES39" s="84">
        <f>MODEL_DATA!AO36</f>
        <v>221.63</v>
      </c>
      <c r="ET39" s="84">
        <f>MODEL_DATA!AP36</f>
        <v>189.66</v>
      </c>
      <c r="EU39" s="84">
        <f>MODEL_DATA!AQ36</f>
        <v>259.86</v>
      </c>
      <c r="EV39" s="84">
        <f>MODEL_DATA!AR36</f>
        <v>21.81</v>
      </c>
    </row>
    <row r="40" spans="32:152" x14ac:dyDescent="0.25">
      <c r="AF40" s="32">
        <f t="shared" si="15"/>
        <v>60</v>
      </c>
      <c r="AG40" s="61">
        <f t="shared" si="26"/>
        <v>2.9447118500300427E-4</v>
      </c>
      <c r="AH40" s="63">
        <f>INDEX(Obs_Dist!$D$11:$T$211,  MATCH($AF40, Obs_Dist!$B$11:$B$211, 0), MATCH(AH$4, Obs_Dist!$D$3:$T$3, 0) )</f>
        <v>2.1890000000000001E-4</v>
      </c>
      <c r="AI40" s="61">
        <f t="shared" si="27"/>
        <v>1.218737201402069E-4</v>
      </c>
      <c r="AJ40" s="63">
        <f>INDEX(Obs_Dist!$D$11:$T$211,  MATCH($AF40, Obs_Dist!$B$11:$B$211, 0), MATCH(AJ$4, Obs_Dist!$D$3:$T$3, 0) )</f>
        <v>8.5199999999999997E-5</v>
      </c>
      <c r="AK40" s="61">
        <f t="shared" si="28"/>
        <v>2.5372749695520646E-4</v>
      </c>
      <c r="AL40" s="63">
        <f>INDEX(Obs_Dist!$D$11:$T$211,  MATCH($AF40, Obs_Dist!$B$11:$B$211, 0), MATCH(AL$4, Obs_Dist!$D$3:$T$3, 0) )</f>
        <v>2.6669999999999998E-4</v>
      </c>
      <c r="AM40" s="61">
        <f t="shared" si="29"/>
        <v>0</v>
      </c>
      <c r="AN40" s="63">
        <f>INDEX(Obs_Dist!$D$11:$T$211,  MATCH($AF40, Obs_Dist!$B$11:$B$211, 0), MATCH(AN$4, Obs_Dist!$D$3:$T$3, 0) )</f>
        <v>0</v>
      </c>
      <c r="AO40" s="61">
        <f t="shared" si="30"/>
        <v>0</v>
      </c>
      <c r="AP40" s="63">
        <f>INDEX(Obs_Dist!$D$11:$T$211,  MATCH($AF40, Obs_Dist!$B$11:$B$211, 0), MATCH(AP$4, Obs_Dist!$D$3:$T$3, 0) )</f>
        <v>0</v>
      </c>
      <c r="AQ40" s="61">
        <f t="shared" si="31"/>
        <v>4.2792555964852268E-4</v>
      </c>
      <c r="AR40" s="63">
        <f>INDEX(Obs_Dist!$D$11:$T$211,  MATCH($AF40, Obs_Dist!$B$11:$B$211, 0), MATCH(AR$4, Obs_Dist!$D$3:$T$3, 0) )</f>
        <v>4.4450000000000002E-4</v>
      </c>
      <c r="AS40" s="61">
        <f t="shared" si="32"/>
        <v>5.4791776768827458E-4</v>
      </c>
      <c r="AT40" s="63">
        <f>INDEX(Obs_Dist!$D$11:$T$211,  MATCH($AF40, Obs_Dist!$B$11:$B$211, 0), MATCH(AT$4, Obs_Dist!$D$3:$T$3, 0) )</f>
        <v>5.0089999999999998E-4</v>
      </c>
      <c r="AU40" s="61">
        <f t="shared" si="33"/>
        <v>0</v>
      </c>
      <c r="AV40" s="63">
        <f>INDEX(Obs_Dist!$D$11:$T$211,  MATCH($AF40, Obs_Dist!$B$11:$B$211, 0), MATCH(AV$4, Obs_Dist!$D$3:$T$3, 0) )</f>
        <v>0</v>
      </c>
      <c r="AW40" s="61">
        <f t="shared" si="34"/>
        <v>0</v>
      </c>
      <c r="AX40" s="63">
        <f>INDEX(Obs_Dist!$D$11:$T$211,  MATCH($AF40, Obs_Dist!$B$11:$B$211, 0), MATCH(AX$4, Obs_Dist!$D$3:$T$3, 0) )</f>
        <v>2.7179999999999999E-3</v>
      </c>
      <c r="AY40" s="61">
        <f t="shared" si="35"/>
        <v>2.1224985161082243E-7</v>
      </c>
      <c r="AZ40" s="63">
        <f>INDEX(Obs_Dist!$D$11:$T$211,  MATCH($AF40, Obs_Dist!$B$11:$B$211, 0), MATCH(AZ$4, Obs_Dist!$D$3:$T$3, 0) )</f>
        <v>5.548E-3</v>
      </c>
      <c r="BA40" s="61">
        <f t="shared" si="36"/>
        <v>9.3316696970821462E-3</v>
      </c>
      <c r="BB40" s="63">
        <f>INDEX(Obs_Dist!$D$11:$T$211,  MATCH($AF40, Obs_Dist!$B$11:$B$211, 0), MATCH(BB$4, Obs_Dist!$D$3:$T$3, 0) )</f>
        <v>1.444E-2</v>
      </c>
      <c r="BC40" s="61">
        <f t="shared" si="37"/>
        <v>5.1914288146262056E-3</v>
      </c>
      <c r="BD40" s="63">
        <f>INDEX(Obs_Dist!$D$11:$T$211,  MATCH($AF40, Obs_Dist!$B$11:$B$211, 0), MATCH(BD$4, Obs_Dist!$D$3:$T$3, 0) )</f>
        <v>7.8615000000000004E-3</v>
      </c>
      <c r="BF40" s="31">
        <f t="shared" si="38"/>
        <v>62</v>
      </c>
      <c r="BG40" s="31">
        <f t="shared" si="39"/>
        <v>63</v>
      </c>
      <c r="BH40" s="57">
        <f t="shared" si="47"/>
        <v>2.4504831795630315E-4</v>
      </c>
      <c r="BI40" s="57">
        <f t="shared" si="47"/>
        <v>1.8839831707046816E-4</v>
      </c>
      <c r="BJ40" s="57">
        <f t="shared" si="47"/>
        <v>4.3834870150101708E-4</v>
      </c>
      <c r="BK40" s="58">
        <f t="shared" si="47"/>
        <v>8.9372336619054898E-3</v>
      </c>
      <c r="BL40" s="57">
        <f t="shared" si="47"/>
        <v>0</v>
      </c>
      <c r="BM40" s="57">
        <f t="shared" si="47"/>
        <v>1.8414842032202231E-2</v>
      </c>
      <c r="BN40" s="57">
        <f t="shared" si="47"/>
        <v>2.0846573228657406E-2</v>
      </c>
      <c r="BQ40" s="57">
        <f t="shared" si="52"/>
        <v>2.2818407940039396E-4</v>
      </c>
      <c r="BR40" s="57">
        <f t="shared" si="52"/>
        <v>9.1661374628401667E-5</v>
      </c>
      <c r="BS40" s="57">
        <f t="shared" si="52"/>
        <v>2.1166155039817252E-4</v>
      </c>
      <c r="BT40" s="57">
        <f t="shared" si="52"/>
        <v>0</v>
      </c>
      <c r="BU40" s="57">
        <f t="shared" si="52"/>
        <v>0</v>
      </c>
      <c r="BV40" s="57">
        <f t="shared" si="52"/>
        <v>3.4810844151927776E-4</v>
      </c>
      <c r="BW40" s="57">
        <f t="shared" si="52"/>
        <v>4.8327485009565029E-4</v>
      </c>
      <c r="BX40" s="58">
        <f t="shared" si="52"/>
        <v>0</v>
      </c>
      <c r="BY40" s="57">
        <f t="shared" si="52"/>
        <v>0</v>
      </c>
      <c r="BZ40" s="57">
        <f t="shared" si="52"/>
        <v>7.0749950536940815E-8</v>
      </c>
      <c r="CA40" s="58">
        <f t="shared" si="52"/>
        <v>1.040958023591888E-2</v>
      </c>
      <c r="CB40" s="57">
        <f t="shared" si="52"/>
        <v>0</v>
      </c>
      <c r="CC40" s="57">
        <f t="shared" si="52"/>
        <v>1.5301262093417835E-2</v>
      </c>
      <c r="CD40" s="57">
        <f t="shared" si="52"/>
        <v>1.6515058166926392E-2</v>
      </c>
      <c r="CE40" s="57">
        <f t="shared" si="52"/>
        <v>7.7363869748751316E-3</v>
      </c>
      <c r="CF40" s="57">
        <f t="shared" si="45"/>
        <v>0</v>
      </c>
      <c r="CG40" s="57">
        <f t="shared" si="45"/>
        <v>2.0714655978215986E-2</v>
      </c>
      <c r="CH40" s="57">
        <f t="shared" si="45"/>
        <v>2.3777642896993995E-2</v>
      </c>
      <c r="CI40" s="58">
        <f t="shared" si="45"/>
        <v>4.0390945577886185E-5</v>
      </c>
      <c r="CJ40" s="57">
        <f t="shared" si="45"/>
        <v>2.4306033799276146E-5</v>
      </c>
      <c r="CL40" s="30">
        <f>Obs_Dist!B42</f>
        <v>62</v>
      </c>
      <c r="CM40" s="26">
        <f t="shared" si="40"/>
        <v>63</v>
      </c>
      <c r="CN40" s="20">
        <f t="shared" si="18"/>
        <v>2270.2600000000002</v>
      </c>
      <c r="CO40" s="20">
        <f t="shared" si="18"/>
        <v>863.35</v>
      </c>
      <c r="CP40" s="20">
        <f t="shared" si="18"/>
        <v>1027.08</v>
      </c>
      <c r="CQ40" s="106">
        <f t="shared" si="18"/>
        <v>1544.12</v>
      </c>
      <c r="CR40" s="143"/>
      <c r="CS40" s="20">
        <f t="shared" si="19"/>
        <v>461.38</v>
      </c>
      <c r="CT40" s="20">
        <f t="shared" si="19"/>
        <v>570.11</v>
      </c>
      <c r="CW40" s="20">
        <f t="shared" si="51"/>
        <v>379.83</v>
      </c>
      <c r="CX40" s="20">
        <f t="shared" si="51"/>
        <v>81.430000000000007</v>
      </c>
      <c r="CY40" s="20">
        <f t="shared" si="50"/>
        <v>781.92000000000007</v>
      </c>
      <c r="CZ40" s="20">
        <f t="shared" si="50"/>
        <v>0</v>
      </c>
      <c r="DA40" s="20">
        <f t="shared" si="50"/>
        <v>0</v>
      </c>
      <c r="DB40" s="20">
        <f t="shared" si="50"/>
        <v>271.10000000000002</v>
      </c>
      <c r="DC40" s="20">
        <f t="shared" si="50"/>
        <v>755.98</v>
      </c>
      <c r="DD40" s="106">
        <f t="shared" si="50"/>
        <v>0</v>
      </c>
      <c r="DE40" s="20">
        <f t="shared" si="50"/>
        <v>0</v>
      </c>
      <c r="DF40" s="20">
        <f t="shared" si="50"/>
        <v>0.02</v>
      </c>
      <c r="DG40" s="106">
        <f t="shared" si="50"/>
        <v>807.92</v>
      </c>
      <c r="DH40" s="143"/>
      <c r="DI40" s="20">
        <f t="shared" si="21"/>
        <v>162.87</v>
      </c>
      <c r="DJ40" s="20">
        <f t="shared" si="21"/>
        <v>182.28</v>
      </c>
      <c r="DK40" s="20">
        <f t="shared" si="21"/>
        <v>736.2</v>
      </c>
      <c r="DL40" s="143"/>
      <c r="DM40" s="20">
        <f t="shared" si="22"/>
        <v>298.51</v>
      </c>
      <c r="DN40" s="20">
        <f t="shared" si="22"/>
        <v>387.83</v>
      </c>
      <c r="DO40" s="106">
        <f t="shared" si="22"/>
        <v>2.5</v>
      </c>
      <c r="DP40" s="20">
        <f t="shared" si="22"/>
        <v>0.42</v>
      </c>
      <c r="DR40" s="31">
        <f t="shared" si="41"/>
        <v>31</v>
      </c>
      <c r="DS40" s="26">
        <f t="shared" si="42"/>
        <v>31.5</v>
      </c>
      <c r="DT40" s="101">
        <f t="shared" si="23"/>
        <v>14572.269999999997</v>
      </c>
      <c r="DU40" s="101">
        <f t="shared" si="24"/>
        <v>3129.07</v>
      </c>
      <c r="DV40" s="101">
        <f t="shared" si="25"/>
        <v>4013.83</v>
      </c>
      <c r="DW40" s="102">
        <f t="shared" si="43"/>
        <v>3096.63</v>
      </c>
      <c r="DX40" s="144"/>
      <c r="DY40" s="101">
        <f t="shared" si="44"/>
        <v>449.59000000000003</v>
      </c>
      <c r="DZ40" s="101">
        <f t="shared" si="44"/>
        <v>430.15999999999997</v>
      </c>
      <c r="EB40" s="84">
        <f>MODEL_DATA!X37</f>
        <v>31</v>
      </c>
      <c r="EC40" s="84">
        <f>MODEL_DATA!Y37</f>
        <v>7429.37</v>
      </c>
      <c r="ED40" s="84">
        <f>MODEL_DATA!Z37</f>
        <v>367.61</v>
      </c>
      <c r="EE40" s="84">
        <f>MODEL_DATA!AA37</f>
        <v>2761.46</v>
      </c>
      <c r="EF40" s="84">
        <f>MODEL_DATA!AB37</f>
        <v>0</v>
      </c>
      <c r="EG40" s="84">
        <f>MODEL_DATA!AC37</f>
        <v>0</v>
      </c>
      <c r="EH40" s="84">
        <f>MODEL_DATA!AD37</f>
        <v>2281.21</v>
      </c>
      <c r="EI40" s="84">
        <f>MODEL_DATA!AE37</f>
        <v>1732.62</v>
      </c>
      <c r="EJ40" s="84">
        <f>MODEL_DATA!AF37</f>
        <v>2138.79</v>
      </c>
      <c r="EK40" s="84">
        <f>MODEL_DATA!AG37</f>
        <v>383.58</v>
      </c>
      <c r="EL40" s="84">
        <f>MODEL_DATA!AH37</f>
        <v>1503.8</v>
      </c>
      <c r="EM40" s="84">
        <f>MODEL_DATA!AI37</f>
        <v>1459.89</v>
      </c>
      <c r="EN40" s="84">
        <f>MODEL_DATA!AJ37</f>
        <v>1375.94</v>
      </c>
      <c r="EO40" s="84">
        <f>MODEL_DATA!AK37</f>
        <v>213.8</v>
      </c>
      <c r="EP40" s="84">
        <f>MODEL_DATA!AL37</f>
        <v>225.12</v>
      </c>
      <c r="EQ40" s="84">
        <f>MODEL_DATA!AM37</f>
        <v>1636.74</v>
      </c>
      <c r="ER40" s="84">
        <f>MODEL_DATA!AN37</f>
        <v>1604.16</v>
      </c>
      <c r="ES40" s="84">
        <f>MODEL_DATA!AO37</f>
        <v>235.79</v>
      </c>
      <c r="ET40" s="84">
        <f>MODEL_DATA!AP37</f>
        <v>205.04</v>
      </c>
      <c r="EU40" s="84">
        <f>MODEL_DATA!AQ37</f>
        <v>230.66</v>
      </c>
      <c r="EV40" s="84">
        <f>MODEL_DATA!AR37</f>
        <v>19.93</v>
      </c>
    </row>
    <row r="41" spans="32:152" x14ac:dyDescent="0.25">
      <c r="AF41" s="32">
        <f t="shared" si="15"/>
        <v>62</v>
      </c>
      <c r="AG41" s="61">
        <f t="shared" si="26"/>
        <v>2.2818407940039396E-4</v>
      </c>
      <c r="AH41" s="63">
        <f>INDEX(Obs_Dist!$D$11:$T$211,  MATCH($AF41, Obs_Dist!$B$11:$B$211, 0), MATCH(AH$4, Obs_Dist!$D$3:$T$3, 0) )</f>
        <v>2.0029999999999999E-4</v>
      </c>
      <c r="AI41" s="61">
        <f t="shared" si="27"/>
        <v>9.1661374628401667E-5</v>
      </c>
      <c r="AJ41" s="63">
        <f>INDEX(Obs_Dist!$D$11:$T$211,  MATCH($AF41, Obs_Dist!$B$11:$B$211, 0), MATCH(AJ$4, Obs_Dist!$D$3:$T$3, 0) )</f>
        <v>4.2599999999999999E-5</v>
      </c>
      <c r="AK41" s="61">
        <f t="shared" si="28"/>
        <v>2.1166155039817252E-4</v>
      </c>
      <c r="AL41" s="63">
        <f>INDEX(Obs_Dist!$D$11:$T$211,  MATCH($AF41, Obs_Dist!$B$11:$B$211, 0), MATCH(AL$4, Obs_Dist!$D$3:$T$3, 0) )</f>
        <v>2.2100000000000001E-4</v>
      </c>
      <c r="AM41" s="61">
        <f t="shared" si="29"/>
        <v>0</v>
      </c>
      <c r="AN41" s="63">
        <f>INDEX(Obs_Dist!$D$11:$T$211,  MATCH($AF41, Obs_Dist!$B$11:$B$211, 0), MATCH(AN$4, Obs_Dist!$D$3:$T$3, 0) )</f>
        <v>0</v>
      </c>
      <c r="AO41" s="61">
        <f t="shared" si="30"/>
        <v>0</v>
      </c>
      <c r="AP41" s="63">
        <f>INDEX(Obs_Dist!$D$11:$T$211,  MATCH($AF41, Obs_Dist!$B$11:$B$211, 0), MATCH(AP$4, Obs_Dist!$D$3:$T$3, 0) )</f>
        <v>0</v>
      </c>
      <c r="AQ41" s="61">
        <f t="shared" si="31"/>
        <v>3.4810844151927776E-4</v>
      </c>
      <c r="AR41" s="63">
        <f>INDEX(Obs_Dist!$D$11:$T$211,  MATCH($AF41, Obs_Dist!$B$11:$B$211, 0), MATCH(AR$4, Obs_Dist!$D$3:$T$3, 0) )</f>
        <v>4.148E-4</v>
      </c>
      <c r="AS41" s="61">
        <f t="shared" si="32"/>
        <v>4.8327485009565029E-4</v>
      </c>
      <c r="AT41" s="63">
        <f>INDEX(Obs_Dist!$D$11:$T$211,  MATCH($AF41, Obs_Dist!$B$11:$B$211, 0), MATCH(AT$4, Obs_Dist!$D$3:$T$3, 0) )</f>
        <v>4.2930000000000003E-4</v>
      </c>
      <c r="AU41" s="61">
        <f t="shared" si="33"/>
        <v>0</v>
      </c>
      <c r="AV41" s="63">
        <f>INDEX(Obs_Dist!$D$11:$T$211,  MATCH($AF41, Obs_Dist!$B$11:$B$211, 0), MATCH(AV$4, Obs_Dist!$D$3:$T$3, 0) )</f>
        <v>0</v>
      </c>
      <c r="AW41" s="61">
        <f t="shared" si="34"/>
        <v>0</v>
      </c>
      <c r="AX41" s="63">
        <f>INDEX(Obs_Dist!$D$11:$T$211,  MATCH($AF41, Obs_Dist!$B$11:$B$211, 0), MATCH(AX$4, Obs_Dist!$D$3:$T$3, 0) )</f>
        <v>2.5019E-3</v>
      </c>
      <c r="AY41" s="61">
        <f t="shared" si="35"/>
        <v>7.0749950536940815E-8</v>
      </c>
      <c r="AZ41" s="63">
        <f>INDEX(Obs_Dist!$D$11:$T$211,  MATCH($AF41, Obs_Dist!$B$11:$B$211, 0), MATCH(AZ$4, Obs_Dist!$D$3:$T$3, 0) )</f>
        <v>4.6835999999999996E-3</v>
      </c>
      <c r="BA41" s="61">
        <f t="shared" si="36"/>
        <v>1.040958023591888E-2</v>
      </c>
      <c r="BB41" s="63">
        <f>INDEX(Obs_Dist!$D$11:$T$211,  MATCH($AF41, Obs_Dist!$B$11:$B$211, 0), MATCH(BB$4, Obs_Dist!$D$3:$T$3, 0) )</f>
        <v>1.35786E-2</v>
      </c>
      <c r="BC41" s="61">
        <f t="shared" si="37"/>
        <v>7.7363869748751316E-3</v>
      </c>
      <c r="BD41" s="63">
        <f>INDEX(Obs_Dist!$D$11:$T$211,  MATCH($AF41, Obs_Dist!$B$11:$B$211, 0), MATCH(BD$4, Obs_Dist!$D$3:$T$3, 0) )</f>
        <v>7.5935000000000004E-3</v>
      </c>
      <c r="BF41" s="31">
        <f t="shared" si="38"/>
        <v>64</v>
      </c>
      <c r="BG41" s="31">
        <f t="shared" si="39"/>
        <v>65</v>
      </c>
      <c r="BH41" s="57">
        <f t="shared" si="47"/>
        <v>2.0868925516015613E-4</v>
      </c>
      <c r="BI41" s="57">
        <f t="shared" si="47"/>
        <v>1.547098567828225E-4</v>
      </c>
      <c r="BJ41" s="57">
        <f t="shared" si="47"/>
        <v>3.7733890004487892E-4</v>
      </c>
      <c r="BK41" s="58">
        <f t="shared" si="47"/>
        <v>9.3813981771080825E-3</v>
      </c>
      <c r="BL41" s="57">
        <f t="shared" si="47"/>
        <v>0</v>
      </c>
      <c r="BM41" s="57">
        <f t="shared" si="47"/>
        <v>1.7467318624502546E-2</v>
      </c>
      <c r="BN41" s="57">
        <f t="shared" si="47"/>
        <v>2.0654602364349725E-2</v>
      </c>
      <c r="BQ41" s="57">
        <f t="shared" si="52"/>
        <v>2.0444231382657523E-4</v>
      </c>
      <c r="BR41" s="57">
        <f t="shared" si="52"/>
        <v>6.2282007346057516E-5</v>
      </c>
      <c r="BS41" s="57">
        <f t="shared" si="52"/>
        <v>1.7693684239086029E-4</v>
      </c>
      <c r="BT41" s="57">
        <f t="shared" si="52"/>
        <v>0</v>
      </c>
      <c r="BU41" s="57">
        <f t="shared" si="52"/>
        <v>0</v>
      </c>
      <c r="BV41" s="57">
        <f t="shared" si="52"/>
        <v>2.9295810008344973E-4</v>
      </c>
      <c r="BW41" s="57">
        <f t="shared" si="52"/>
        <v>4.1934791418522273E-4</v>
      </c>
      <c r="BX41" s="58">
        <f t="shared" si="52"/>
        <v>0</v>
      </c>
      <c r="BY41" s="57">
        <f t="shared" si="52"/>
        <v>0</v>
      </c>
      <c r="BZ41" s="57">
        <f t="shared" si="52"/>
        <v>0</v>
      </c>
      <c r="CA41" s="58">
        <f t="shared" si="52"/>
        <v>1.0489850169662042E-2</v>
      </c>
      <c r="CB41" s="57">
        <f t="shared" si="52"/>
        <v>0</v>
      </c>
      <c r="CC41" s="57">
        <f t="shared" si="52"/>
        <v>1.4942381874857904E-2</v>
      </c>
      <c r="CD41" s="57">
        <f t="shared" si="52"/>
        <v>1.6148117276120755E-2</v>
      </c>
      <c r="CE41" s="57">
        <f t="shared" si="52"/>
        <v>8.477344113693993E-3</v>
      </c>
      <c r="CF41" s="57">
        <f t="shared" si="45"/>
        <v>0</v>
      </c>
      <c r="CG41" s="57">
        <f t="shared" si="45"/>
        <v>1.9332337305186402E-2</v>
      </c>
      <c r="CH41" s="57">
        <f t="shared" si="45"/>
        <v>2.3704071560386737E-2</v>
      </c>
      <c r="CI41" s="58">
        <f t="shared" si="45"/>
        <v>4.5076295264920986E-5</v>
      </c>
      <c r="CJ41" s="57">
        <f t="shared" si="45"/>
        <v>2.3148603618358238E-5</v>
      </c>
      <c r="CL41" s="30">
        <f>Obs_Dist!B43</f>
        <v>64</v>
      </c>
      <c r="CM41" s="26">
        <f t="shared" si="40"/>
        <v>65</v>
      </c>
      <c r="CN41" s="20">
        <f t="shared" si="18"/>
        <v>1933.41</v>
      </c>
      <c r="CO41" s="20">
        <f t="shared" si="18"/>
        <v>708.97</v>
      </c>
      <c r="CP41" s="20">
        <f t="shared" si="18"/>
        <v>884.13</v>
      </c>
      <c r="CQ41" s="106">
        <f t="shared" si="18"/>
        <v>1620.8600000000001</v>
      </c>
      <c r="CR41" s="143"/>
      <c r="CS41" s="20">
        <f t="shared" si="19"/>
        <v>437.64</v>
      </c>
      <c r="CT41" s="20">
        <f t="shared" si="19"/>
        <v>564.86</v>
      </c>
      <c r="CW41" s="20">
        <f t="shared" si="51"/>
        <v>340.31</v>
      </c>
      <c r="CX41" s="20">
        <f t="shared" si="51"/>
        <v>55.33</v>
      </c>
      <c r="CY41" s="20">
        <f t="shared" si="50"/>
        <v>653.64</v>
      </c>
      <c r="CZ41" s="20">
        <f t="shared" si="50"/>
        <v>0</v>
      </c>
      <c r="DA41" s="20">
        <f t="shared" si="50"/>
        <v>0</v>
      </c>
      <c r="DB41" s="20">
        <f t="shared" si="50"/>
        <v>228.15</v>
      </c>
      <c r="DC41" s="20">
        <f t="shared" si="50"/>
        <v>655.98</v>
      </c>
      <c r="DD41" s="106">
        <f t="shared" si="50"/>
        <v>0</v>
      </c>
      <c r="DE41" s="20">
        <f t="shared" si="50"/>
        <v>0</v>
      </c>
      <c r="DF41" s="20">
        <f t="shared" si="50"/>
        <v>0</v>
      </c>
      <c r="DG41" s="106">
        <f t="shared" si="50"/>
        <v>814.15</v>
      </c>
      <c r="DH41" s="143"/>
      <c r="DI41" s="20">
        <f t="shared" si="21"/>
        <v>159.05000000000001</v>
      </c>
      <c r="DJ41" s="20">
        <f t="shared" si="21"/>
        <v>178.23</v>
      </c>
      <c r="DK41" s="20">
        <f t="shared" si="21"/>
        <v>806.71</v>
      </c>
      <c r="DL41" s="143"/>
      <c r="DM41" s="20">
        <f t="shared" si="22"/>
        <v>278.59000000000003</v>
      </c>
      <c r="DN41" s="20">
        <f t="shared" si="22"/>
        <v>386.63</v>
      </c>
      <c r="DO41" s="106">
        <f t="shared" si="22"/>
        <v>2.79</v>
      </c>
      <c r="DP41" s="20">
        <f t="shared" si="22"/>
        <v>0.4</v>
      </c>
      <c r="DR41" s="31">
        <f t="shared" si="41"/>
        <v>32</v>
      </c>
      <c r="DS41" s="26">
        <f t="shared" si="42"/>
        <v>32.5</v>
      </c>
      <c r="DT41" s="101">
        <f t="shared" si="23"/>
        <v>13865.439999999999</v>
      </c>
      <c r="DU41" s="101">
        <f t="shared" si="24"/>
        <v>2975.8</v>
      </c>
      <c r="DV41" s="101">
        <f t="shared" si="25"/>
        <v>3883.17</v>
      </c>
      <c r="DW41" s="102">
        <f t="shared" si="43"/>
        <v>2297.35</v>
      </c>
      <c r="DX41" s="144"/>
      <c r="DY41" s="101">
        <f t="shared" si="44"/>
        <v>331.63</v>
      </c>
      <c r="DZ41" s="101">
        <f t="shared" si="44"/>
        <v>325.19</v>
      </c>
      <c r="EB41" s="84">
        <f>MODEL_DATA!X38</f>
        <v>32</v>
      </c>
      <c r="EC41" s="84">
        <f>MODEL_DATA!Y38</f>
        <v>7006.47</v>
      </c>
      <c r="ED41" s="84">
        <f>MODEL_DATA!Z38</f>
        <v>334.82</v>
      </c>
      <c r="EE41" s="84">
        <f>MODEL_DATA!AA38</f>
        <v>2640.98</v>
      </c>
      <c r="EF41" s="84">
        <f>MODEL_DATA!AB38</f>
        <v>0</v>
      </c>
      <c r="EG41" s="84">
        <f>MODEL_DATA!AC38</f>
        <v>0</v>
      </c>
      <c r="EH41" s="84">
        <f>MODEL_DATA!AD38</f>
        <v>2180.87</v>
      </c>
      <c r="EI41" s="84">
        <f>MODEL_DATA!AE38</f>
        <v>1702.3</v>
      </c>
      <c r="EJ41" s="84">
        <f>MODEL_DATA!AF38</f>
        <v>2109.9699999999998</v>
      </c>
      <c r="EK41" s="84">
        <f>MODEL_DATA!AG38</f>
        <v>342.87</v>
      </c>
      <c r="EL41" s="84">
        <f>MODEL_DATA!AH38</f>
        <v>1461.8</v>
      </c>
      <c r="EM41" s="84">
        <f>MODEL_DATA!AI38</f>
        <v>1098.6199999999999</v>
      </c>
      <c r="EN41" s="84">
        <f>MODEL_DATA!AJ38</f>
        <v>1169.93</v>
      </c>
      <c r="EO41" s="84">
        <f>MODEL_DATA!AK38</f>
        <v>150.53</v>
      </c>
      <c r="EP41" s="84">
        <f>MODEL_DATA!AL38</f>
        <v>163.44</v>
      </c>
      <c r="EQ41" s="84">
        <f>MODEL_DATA!AM38</f>
        <v>1198.73</v>
      </c>
      <c r="ER41" s="84">
        <f>MODEL_DATA!AN38</f>
        <v>1371.08</v>
      </c>
      <c r="ES41" s="84">
        <f>MODEL_DATA!AO38</f>
        <v>181.1</v>
      </c>
      <c r="ET41" s="84">
        <f>MODEL_DATA!AP38</f>
        <v>161.75</v>
      </c>
      <c r="EU41" s="84">
        <f>MODEL_DATA!AQ38</f>
        <v>213.9</v>
      </c>
      <c r="EV41" s="84">
        <f>MODEL_DATA!AR38</f>
        <v>19.010000000000002</v>
      </c>
    </row>
    <row r="42" spans="32:152" x14ac:dyDescent="0.25">
      <c r="AF42" s="32">
        <f t="shared" si="15"/>
        <v>64</v>
      </c>
      <c r="AG42" s="61">
        <f t="shared" si="26"/>
        <v>2.0444231382657523E-4</v>
      </c>
      <c r="AH42" s="63">
        <f>INDEX(Obs_Dist!$D$11:$T$211,  MATCH($AF42, Obs_Dist!$B$11:$B$211, 0), MATCH(AH$4, Obs_Dist!$D$3:$T$3, 0) )</f>
        <v>1.805E-4</v>
      </c>
      <c r="AI42" s="61">
        <f t="shared" si="27"/>
        <v>6.2282007346057516E-5</v>
      </c>
      <c r="AJ42" s="63">
        <f>INDEX(Obs_Dist!$D$11:$T$211,  MATCH($AF42, Obs_Dist!$B$11:$B$211, 0), MATCH(AJ$4, Obs_Dist!$D$3:$T$3, 0) )</f>
        <v>0</v>
      </c>
      <c r="AK42" s="61">
        <f t="shared" si="28"/>
        <v>1.7693684239086029E-4</v>
      </c>
      <c r="AL42" s="63">
        <f>INDEX(Obs_Dist!$D$11:$T$211,  MATCH($AF42, Obs_Dist!$B$11:$B$211, 0), MATCH(AL$4, Obs_Dist!$D$3:$T$3, 0) )</f>
        <v>1.853E-4</v>
      </c>
      <c r="AM42" s="61">
        <f t="shared" si="29"/>
        <v>0</v>
      </c>
      <c r="AN42" s="63">
        <f>INDEX(Obs_Dist!$D$11:$T$211,  MATCH($AF42, Obs_Dist!$B$11:$B$211, 0), MATCH(AN$4, Obs_Dist!$D$3:$T$3, 0) )</f>
        <v>0</v>
      </c>
      <c r="AO42" s="61">
        <f t="shared" si="30"/>
        <v>0</v>
      </c>
      <c r="AP42" s="63">
        <f>INDEX(Obs_Dist!$D$11:$T$211,  MATCH($AF42, Obs_Dist!$B$11:$B$211, 0), MATCH(AP$4, Obs_Dist!$D$3:$T$3, 0) )</f>
        <v>0</v>
      </c>
      <c r="AQ42" s="61">
        <f t="shared" si="31"/>
        <v>2.9295810008344973E-4</v>
      </c>
      <c r="AR42" s="63">
        <f>INDEX(Obs_Dist!$D$11:$T$211,  MATCH($AF42, Obs_Dist!$B$11:$B$211, 0), MATCH(AR$4, Obs_Dist!$D$3:$T$3, 0) )</f>
        <v>3.8509999999999998E-4</v>
      </c>
      <c r="AS42" s="61">
        <f t="shared" si="32"/>
        <v>4.1934791418522273E-4</v>
      </c>
      <c r="AT42" s="63">
        <f>INDEX(Obs_Dist!$D$11:$T$211,  MATCH($AF42, Obs_Dist!$B$11:$B$211, 0), MATCH(AT$4, Obs_Dist!$D$3:$T$3, 0) )</f>
        <v>3.5780000000000002E-4</v>
      </c>
      <c r="AU42" s="61">
        <f t="shared" si="33"/>
        <v>0</v>
      </c>
      <c r="AV42" s="63">
        <f>INDEX(Obs_Dist!$D$11:$T$211,  MATCH($AF42, Obs_Dist!$B$11:$B$211, 0), MATCH(AV$4, Obs_Dist!$D$3:$T$3, 0) )</f>
        <v>0</v>
      </c>
      <c r="AW42" s="61">
        <f t="shared" si="34"/>
        <v>0</v>
      </c>
      <c r="AX42" s="63">
        <f>INDEX(Obs_Dist!$D$11:$T$211,  MATCH($AF42, Obs_Dist!$B$11:$B$211, 0), MATCH(AX$4, Obs_Dist!$D$3:$T$3, 0) )</f>
        <v>2.2935E-3</v>
      </c>
      <c r="AY42" s="61">
        <f t="shared" si="35"/>
        <v>0</v>
      </c>
      <c r="AZ42" s="63">
        <f>INDEX(Obs_Dist!$D$11:$T$211,  MATCH($AF42, Obs_Dist!$B$11:$B$211, 0), MATCH(AZ$4, Obs_Dist!$D$3:$T$3, 0) )</f>
        <v>3.8194000000000001E-3</v>
      </c>
      <c r="BA42" s="61">
        <f t="shared" si="36"/>
        <v>1.0489850169662042E-2</v>
      </c>
      <c r="BB42" s="63">
        <f>INDEX(Obs_Dist!$D$11:$T$211,  MATCH($AF42, Obs_Dist!$B$11:$B$211, 0), MATCH(BB$4, Obs_Dist!$D$3:$T$3, 0) )</f>
        <v>1.2716999999999999E-2</v>
      </c>
      <c r="BC42" s="61">
        <f t="shared" si="37"/>
        <v>8.477344113693993E-3</v>
      </c>
      <c r="BD42" s="63">
        <f>INDEX(Obs_Dist!$D$11:$T$211,  MATCH($AF42, Obs_Dist!$B$11:$B$211, 0), MATCH(BD$4, Obs_Dist!$D$3:$T$3, 0) )</f>
        <v>7.3258999999999998E-3</v>
      </c>
      <c r="BF42" s="31">
        <f t="shared" si="38"/>
        <v>66</v>
      </c>
      <c r="BG42" s="31">
        <f t="shared" si="39"/>
        <v>67</v>
      </c>
      <c r="BH42" s="57">
        <f t="shared" si="47"/>
        <v>1.8214719328818774E-4</v>
      </c>
      <c r="BI42" s="57">
        <f t="shared" si="47"/>
        <v>1.3448761546363527E-4</v>
      </c>
      <c r="BJ42" s="57">
        <f t="shared" si="47"/>
        <v>3.4259382878538817E-4</v>
      </c>
      <c r="BK42" s="58">
        <f t="shared" si="47"/>
        <v>9.702974675214103E-3</v>
      </c>
      <c r="BL42" s="57">
        <f t="shared" si="47"/>
        <v>0</v>
      </c>
      <c r="BM42" s="57">
        <f t="shared" si="47"/>
        <v>1.6884994845297051E-2</v>
      </c>
      <c r="BN42" s="57">
        <f t="shared" si="47"/>
        <v>2.1587032276701314E-2</v>
      </c>
      <c r="BQ42" s="57">
        <f t="shared" si="52"/>
        <v>1.6129622062030852E-4</v>
      </c>
      <c r="BR42" s="57">
        <f t="shared" si="52"/>
        <v>3.6290835294359193E-5</v>
      </c>
      <c r="BS42" s="57">
        <f t="shared" si="52"/>
        <v>1.5810190956307117E-4</v>
      </c>
      <c r="BT42" s="57">
        <f t="shared" si="52"/>
        <v>0</v>
      </c>
      <c r="BU42" s="57">
        <f t="shared" si="52"/>
        <v>0</v>
      </c>
      <c r="BV42" s="57">
        <f t="shared" si="52"/>
        <v>2.7091080410083813E-4</v>
      </c>
      <c r="BW42" s="57">
        <f t="shared" si="52"/>
        <v>3.7828125055636402E-4</v>
      </c>
      <c r="BX42" s="58">
        <f t="shared" si="52"/>
        <v>0</v>
      </c>
      <c r="BY42" s="57">
        <f t="shared" si="52"/>
        <v>0</v>
      </c>
      <c r="BZ42" s="57">
        <f t="shared" si="52"/>
        <v>0</v>
      </c>
      <c r="CA42" s="58">
        <f t="shared" si="52"/>
        <v>1.007535839301397E-2</v>
      </c>
      <c r="CB42" s="57">
        <f t="shared" si="52"/>
        <v>0</v>
      </c>
      <c r="CC42" s="57">
        <f t="shared" si="52"/>
        <v>1.5923195875320127E-2</v>
      </c>
      <c r="CD42" s="57">
        <f t="shared" si="52"/>
        <v>1.7576921683035551E-2</v>
      </c>
      <c r="CE42" s="57">
        <f t="shared" si="52"/>
        <v>9.3992583072633976E-3</v>
      </c>
      <c r="CF42" s="57">
        <f t="shared" si="45"/>
        <v>0</v>
      </c>
      <c r="CG42" s="57">
        <f t="shared" si="45"/>
        <v>1.7595417807900728E-2</v>
      </c>
      <c r="CH42" s="57">
        <f t="shared" si="45"/>
        <v>2.4300612481377253E-2</v>
      </c>
      <c r="CI42" s="58">
        <f t="shared" si="45"/>
        <v>2.2942057088239353E-5</v>
      </c>
      <c r="CJ42" s="57">
        <f t="shared" si="45"/>
        <v>2.1991173437440326E-5</v>
      </c>
      <c r="CL42" s="30">
        <f>Obs_Dist!B44</f>
        <v>66</v>
      </c>
      <c r="CM42" s="26">
        <f t="shared" si="40"/>
        <v>67</v>
      </c>
      <c r="CN42" s="20">
        <f t="shared" si="18"/>
        <v>1687.51</v>
      </c>
      <c r="CO42" s="20">
        <f t="shared" si="18"/>
        <v>616.29999999999995</v>
      </c>
      <c r="CP42" s="20">
        <f t="shared" si="18"/>
        <v>802.72</v>
      </c>
      <c r="CQ42" s="106">
        <f t="shared" si="18"/>
        <v>1676.42</v>
      </c>
      <c r="CR42" s="143"/>
      <c r="CS42" s="20">
        <f t="shared" si="19"/>
        <v>423.04999999999995</v>
      </c>
      <c r="CT42" s="20">
        <f t="shared" si="19"/>
        <v>590.36</v>
      </c>
      <c r="CW42" s="20">
        <f t="shared" si="51"/>
        <v>268.49</v>
      </c>
      <c r="CX42" s="20">
        <f t="shared" si="51"/>
        <v>32.239999999999995</v>
      </c>
      <c r="CY42" s="20">
        <f t="shared" si="50"/>
        <v>584.05999999999995</v>
      </c>
      <c r="CZ42" s="20">
        <f t="shared" si="50"/>
        <v>0</v>
      </c>
      <c r="DA42" s="20">
        <f t="shared" si="50"/>
        <v>0</v>
      </c>
      <c r="DB42" s="20">
        <f t="shared" si="50"/>
        <v>210.98000000000002</v>
      </c>
      <c r="DC42" s="20">
        <f t="shared" si="50"/>
        <v>591.74</v>
      </c>
      <c r="DD42" s="106">
        <f t="shared" si="50"/>
        <v>0</v>
      </c>
      <c r="DE42" s="20">
        <f t="shared" si="50"/>
        <v>0</v>
      </c>
      <c r="DF42" s="20">
        <f t="shared" si="50"/>
        <v>0</v>
      </c>
      <c r="DG42" s="106">
        <f t="shared" si="50"/>
        <v>781.98</v>
      </c>
      <c r="DH42" s="143"/>
      <c r="DI42" s="20">
        <f t="shared" si="21"/>
        <v>169.49</v>
      </c>
      <c r="DJ42" s="20">
        <f t="shared" si="21"/>
        <v>194</v>
      </c>
      <c r="DK42" s="20">
        <f t="shared" si="21"/>
        <v>894.44</v>
      </c>
      <c r="DL42" s="143"/>
      <c r="DM42" s="20">
        <f t="shared" si="22"/>
        <v>253.56</v>
      </c>
      <c r="DN42" s="20">
        <f t="shared" si="22"/>
        <v>396.36</v>
      </c>
      <c r="DO42" s="106">
        <f t="shared" si="22"/>
        <v>1.42</v>
      </c>
      <c r="DP42" s="20">
        <f t="shared" si="22"/>
        <v>0.38</v>
      </c>
      <c r="DR42" s="31">
        <f t="shared" si="41"/>
        <v>33</v>
      </c>
      <c r="DS42" s="26">
        <f t="shared" si="42"/>
        <v>33.5</v>
      </c>
      <c r="DT42" s="101">
        <f t="shared" si="23"/>
        <v>13287.9</v>
      </c>
      <c r="DU42" s="101">
        <f t="shared" si="24"/>
        <v>3057.4700000000003</v>
      </c>
      <c r="DV42" s="101">
        <f t="shared" si="25"/>
        <v>3703.64</v>
      </c>
      <c r="DW42" s="102">
        <f t="shared" si="43"/>
        <v>2212.48</v>
      </c>
      <c r="DX42" s="144"/>
      <c r="DY42" s="101">
        <f t="shared" si="44"/>
        <v>290.39999999999998</v>
      </c>
      <c r="DZ42" s="101">
        <f t="shared" si="44"/>
        <v>278.76</v>
      </c>
      <c r="EB42" s="84">
        <f>MODEL_DATA!X39</f>
        <v>33</v>
      </c>
      <c r="EC42" s="84">
        <f>MODEL_DATA!Y39</f>
        <v>6526.79</v>
      </c>
      <c r="ED42" s="84">
        <f>MODEL_DATA!Z39</f>
        <v>323.74</v>
      </c>
      <c r="EE42" s="84">
        <f>MODEL_DATA!AA39</f>
        <v>2733.73</v>
      </c>
      <c r="EF42" s="84">
        <f>MODEL_DATA!AB39</f>
        <v>0</v>
      </c>
      <c r="EG42" s="84">
        <f>MODEL_DATA!AC39</f>
        <v>0</v>
      </c>
      <c r="EH42" s="84">
        <f>MODEL_DATA!AD39</f>
        <v>2049.39</v>
      </c>
      <c r="EI42" s="84">
        <f>MODEL_DATA!AE39</f>
        <v>1654.25</v>
      </c>
      <c r="EJ42" s="84">
        <f>MODEL_DATA!AF39</f>
        <v>2013.32</v>
      </c>
      <c r="EK42" s="84">
        <f>MODEL_DATA!AG39</f>
        <v>318.87</v>
      </c>
      <c r="EL42" s="84">
        <f>MODEL_DATA!AH39</f>
        <v>1427.28</v>
      </c>
      <c r="EM42" s="84">
        <f>MODEL_DATA!AI39</f>
        <v>1037.23</v>
      </c>
      <c r="EN42" s="84">
        <f>MODEL_DATA!AJ39</f>
        <v>1092.3699999999999</v>
      </c>
      <c r="EO42" s="84">
        <f>MODEL_DATA!AK39</f>
        <v>127.52</v>
      </c>
      <c r="EP42" s="84">
        <f>MODEL_DATA!AL39</f>
        <v>138.32</v>
      </c>
      <c r="EQ42" s="84">
        <f>MODEL_DATA!AM39</f>
        <v>1175.25</v>
      </c>
      <c r="ER42" s="84">
        <f>MODEL_DATA!AN39</f>
        <v>1199.9000000000001</v>
      </c>
      <c r="ES42" s="84">
        <f>MODEL_DATA!AO39</f>
        <v>162.88</v>
      </c>
      <c r="ET42" s="84">
        <f>MODEL_DATA!AP39</f>
        <v>140.44</v>
      </c>
      <c r="EU42" s="84">
        <f>MODEL_DATA!AQ39</f>
        <v>194.27</v>
      </c>
      <c r="EV42" s="84">
        <f>MODEL_DATA!AR39</f>
        <v>15.65</v>
      </c>
    </row>
    <row r="43" spans="32:152" x14ac:dyDescent="0.25">
      <c r="AF43" s="32">
        <f t="shared" si="15"/>
        <v>66</v>
      </c>
      <c r="AG43" s="61">
        <f t="shared" si="26"/>
        <v>1.6129622062030852E-4</v>
      </c>
      <c r="AH43" s="63">
        <f>INDEX(Obs_Dist!$D$11:$T$211,  MATCH($AF43, Obs_Dist!$B$11:$B$211, 0), MATCH(AH$4, Obs_Dist!$D$3:$T$3, 0) )</f>
        <v>1.607E-4</v>
      </c>
      <c r="AI43" s="61">
        <f t="shared" si="27"/>
        <v>3.6290835294359193E-5</v>
      </c>
      <c r="AJ43" s="63">
        <f>INDEX(Obs_Dist!$D$11:$T$211,  MATCH($AF43, Obs_Dist!$B$11:$B$211, 0), MATCH(AJ$4, Obs_Dist!$D$3:$T$3, 0) )</f>
        <v>0</v>
      </c>
      <c r="AK43" s="61">
        <f t="shared" si="28"/>
        <v>1.5810190956307117E-4</v>
      </c>
      <c r="AL43" s="63">
        <f>INDEX(Obs_Dist!$D$11:$T$211,  MATCH($AF43, Obs_Dist!$B$11:$B$211, 0), MATCH(AL$4, Obs_Dist!$D$3:$T$3, 0) )</f>
        <v>1.596E-4</v>
      </c>
      <c r="AM43" s="61">
        <f t="shared" si="29"/>
        <v>0</v>
      </c>
      <c r="AN43" s="63">
        <f>INDEX(Obs_Dist!$D$11:$T$211,  MATCH($AF43, Obs_Dist!$B$11:$B$211, 0), MATCH(AN$4, Obs_Dist!$D$3:$T$3, 0) )</f>
        <v>0</v>
      </c>
      <c r="AO43" s="61">
        <f t="shared" si="30"/>
        <v>0</v>
      </c>
      <c r="AP43" s="63">
        <f>INDEX(Obs_Dist!$D$11:$T$211,  MATCH($AF43, Obs_Dist!$B$11:$B$211, 0), MATCH(AP$4, Obs_Dist!$D$3:$T$3, 0) )</f>
        <v>0</v>
      </c>
      <c r="AQ43" s="61">
        <f t="shared" si="31"/>
        <v>2.7091080410083813E-4</v>
      </c>
      <c r="AR43" s="63">
        <f>INDEX(Obs_Dist!$D$11:$T$211,  MATCH($AF43, Obs_Dist!$B$11:$B$211, 0), MATCH(AR$4, Obs_Dist!$D$3:$T$3, 0) )</f>
        <v>3.5550000000000002E-4</v>
      </c>
      <c r="AS43" s="61">
        <f t="shared" si="32"/>
        <v>3.7828125055636402E-4</v>
      </c>
      <c r="AT43" s="63">
        <f>INDEX(Obs_Dist!$D$11:$T$211,  MATCH($AF43, Obs_Dist!$B$11:$B$211, 0), MATCH(AT$4, Obs_Dist!$D$3:$T$3, 0) )</f>
        <v>2.8620000000000002E-4</v>
      </c>
      <c r="AU43" s="61">
        <f t="shared" si="33"/>
        <v>0</v>
      </c>
      <c r="AV43" s="63">
        <f>INDEX(Obs_Dist!$D$11:$T$211,  MATCH($AF43, Obs_Dist!$B$11:$B$211, 0), MATCH(AV$4, Obs_Dist!$D$3:$T$3, 0) )</f>
        <v>0</v>
      </c>
      <c r="AW43" s="61">
        <f t="shared" si="34"/>
        <v>0</v>
      </c>
      <c r="AX43" s="63">
        <f>INDEX(Obs_Dist!$D$11:$T$211,  MATCH($AF43, Obs_Dist!$B$11:$B$211, 0), MATCH(AX$4, Obs_Dist!$D$3:$T$3, 0) )</f>
        <v>2.085E-3</v>
      </c>
      <c r="AY43" s="61">
        <f t="shared" si="35"/>
        <v>0</v>
      </c>
      <c r="AZ43" s="63">
        <f>INDEX(Obs_Dist!$D$11:$T$211,  MATCH($AF43, Obs_Dist!$B$11:$B$211, 0), MATCH(AZ$4, Obs_Dist!$D$3:$T$3, 0) )</f>
        <v>3.1627999999999999E-3</v>
      </c>
      <c r="BA43" s="61">
        <f t="shared" si="36"/>
        <v>1.007535839301397E-2</v>
      </c>
      <c r="BB43" s="63">
        <f>INDEX(Obs_Dist!$D$11:$T$211,  MATCH($AF43, Obs_Dist!$B$11:$B$211, 0), MATCH(BB$4, Obs_Dist!$D$3:$T$3, 0) )</f>
        <v>1.18555E-2</v>
      </c>
      <c r="BC43" s="61">
        <f t="shared" si="37"/>
        <v>9.3992583072633976E-3</v>
      </c>
      <c r="BD43" s="63">
        <f>INDEX(Obs_Dist!$D$11:$T$211,  MATCH($AF43, Obs_Dist!$B$11:$B$211, 0), MATCH(BD$4, Obs_Dist!$D$3:$T$3, 0) )</f>
        <v>7.0581000000000003E-3</v>
      </c>
      <c r="BF43" s="31">
        <f t="shared" si="38"/>
        <v>68</v>
      </c>
      <c r="BG43" s="31">
        <f t="shared" si="39"/>
        <v>69</v>
      </c>
      <c r="BH43" s="57">
        <f t="shared" si="47"/>
        <v>1.5390510101978382E-4</v>
      </c>
      <c r="BI43" s="57">
        <f t="shared" si="47"/>
        <v>1.160416668426048E-4</v>
      </c>
      <c r="BJ43" s="57">
        <f t="shared" si="47"/>
        <v>2.8156268776945419E-4</v>
      </c>
      <c r="BK43" s="58">
        <f t="shared" si="47"/>
        <v>9.8668883977908219E-3</v>
      </c>
      <c r="BL43" s="57">
        <f t="shared" si="47"/>
        <v>0</v>
      </c>
      <c r="BM43" s="57">
        <f t="shared" si="47"/>
        <v>1.3816918840668796E-2</v>
      </c>
      <c r="BN43" s="57">
        <f t="shared" si="47"/>
        <v>1.9259614083713916E-2</v>
      </c>
      <c r="BQ43" s="57">
        <f t="shared" si="52"/>
        <v>1.4079852220485569E-4</v>
      </c>
      <c r="BR43" s="57">
        <f t="shared" si="52"/>
        <v>2.1736229203910554E-5</v>
      </c>
      <c r="BS43" s="57">
        <f t="shared" si="52"/>
        <v>1.3872017356896804E-4</v>
      </c>
      <c r="BT43" s="57">
        <f t="shared" si="52"/>
        <v>0</v>
      </c>
      <c r="BU43" s="57">
        <f t="shared" si="52"/>
        <v>0</v>
      </c>
      <c r="BV43" s="57">
        <f t="shared" si="52"/>
        <v>2.4203231332338128E-4</v>
      </c>
      <c r="BW43" s="57">
        <f t="shared" si="52"/>
        <v>3.0124290009070782E-4</v>
      </c>
      <c r="BX43" s="58">
        <f t="shared" si="52"/>
        <v>0</v>
      </c>
      <c r="BY43" s="57">
        <f t="shared" si="52"/>
        <v>0</v>
      </c>
      <c r="BZ43" s="57">
        <f t="shared" si="52"/>
        <v>0</v>
      </c>
      <c r="CA43" s="58">
        <f t="shared" si="52"/>
        <v>1.1776745993460904E-2</v>
      </c>
      <c r="CB43" s="57">
        <f t="shared" si="52"/>
        <v>0</v>
      </c>
      <c r="CC43" s="57">
        <f t="shared" si="52"/>
        <v>1.4803339277091227E-2</v>
      </c>
      <c r="CD43" s="57">
        <f t="shared" si="52"/>
        <v>1.6264088718153154E-2</v>
      </c>
      <c r="CE43" s="57">
        <f t="shared" si="52"/>
        <v>8.3092074774565542E-3</v>
      </c>
      <c r="CF43" s="57">
        <f t="shared" si="45"/>
        <v>0</v>
      </c>
      <c r="CG43" s="57">
        <f t="shared" si="45"/>
        <v>1.3088309483941301E-2</v>
      </c>
      <c r="CH43" s="57">
        <f t="shared" si="45"/>
        <v>2.1286640058366588E-2</v>
      </c>
      <c r="CI43" s="58">
        <f t="shared" si="45"/>
        <v>2.9243044598389598E-5</v>
      </c>
      <c r="CJ43" s="57">
        <f t="shared" si="45"/>
        <v>2.1991173437440326E-5</v>
      </c>
      <c r="CL43" s="30">
        <f>Obs_Dist!B45</f>
        <v>68</v>
      </c>
      <c r="CM43" s="26">
        <f t="shared" si="40"/>
        <v>69</v>
      </c>
      <c r="CN43" s="20">
        <f t="shared" si="18"/>
        <v>1425.8600000000001</v>
      </c>
      <c r="CO43" s="20">
        <f t="shared" si="18"/>
        <v>531.77</v>
      </c>
      <c r="CP43" s="20">
        <f t="shared" si="18"/>
        <v>659.72</v>
      </c>
      <c r="CQ43" s="106">
        <f t="shared" si="18"/>
        <v>1704.74</v>
      </c>
      <c r="CR43" s="143"/>
      <c r="CS43" s="20">
        <f t="shared" si="19"/>
        <v>346.18</v>
      </c>
      <c r="CT43" s="20">
        <f t="shared" si="19"/>
        <v>526.70999999999992</v>
      </c>
      <c r="CW43" s="20">
        <f t="shared" si="51"/>
        <v>234.37</v>
      </c>
      <c r="CX43" s="20">
        <f t="shared" si="51"/>
        <v>19.310000000000002</v>
      </c>
      <c r="CY43" s="20">
        <f t="shared" si="50"/>
        <v>512.46</v>
      </c>
      <c r="CZ43" s="20">
        <f t="shared" si="50"/>
        <v>0</v>
      </c>
      <c r="DA43" s="20">
        <f t="shared" si="50"/>
        <v>0</v>
      </c>
      <c r="DB43" s="20">
        <f t="shared" si="50"/>
        <v>188.49</v>
      </c>
      <c r="DC43" s="20">
        <f t="shared" si="50"/>
        <v>471.23</v>
      </c>
      <c r="DD43" s="106">
        <f t="shared" si="50"/>
        <v>0</v>
      </c>
      <c r="DE43" s="20">
        <f t="shared" si="50"/>
        <v>0</v>
      </c>
      <c r="DF43" s="20">
        <f t="shared" si="50"/>
        <v>0</v>
      </c>
      <c r="DG43" s="106">
        <f t="shared" si="50"/>
        <v>914.03</v>
      </c>
      <c r="DH43" s="143"/>
      <c r="DI43" s="20">
        <f t="shared" si="21"/>
        <v>157.57</v>
      </c>
      <c r="DJ43" s="20">
        <f t="shared" si="21"/>
        <v>179.51</v>
      </c>
      <c r="DK43" s="20">
        <f t="shared" si="21"/>
        <v>790.71</v>
      </c>
      <c r="DL43" s="143"/>
      <c r="DM43" s="20">
        <f t="shared" si="22"/>
        <v>188.61</v>
      </c>
      <c r="DN43" s="20">
        <f t="shared" si="22"/>
        <v>347.2</v>
      </c>
      <c r="DO43" s="106">
        <f t="shared" si="22"/>
        <v>1.81</v>
      </c>
      <c r="DP43" s="20">
        <f t="shared" si="22"/>
        <v>0.38</v>
      </c>
      <c r="DR43" s="31">
        <f t="shared" si="41"/>
        <v>34</v>
      </c>
      <c r="DS43" s="26">
        <f t="shared" si="42"/>
        <v>34.5</v>
      </c>
      <c r="DT43" s="101">
        <f t="shared" si="23"/>
        <v>12871.18</v>
      </c>
      <c r="DU43" s="101">
        <f t="shared" si="24"/>
        <v>3055.52</v>
      </c>
      <c r="DV43" s="101">
        <f t="shared" si="25"/>
        <v>3556.16</v>
      </c>
      <c r="DW43" s="102">
        <f t="shared" si="43"/>
        <v>2342.6899999999996</v>
      </c>
      <c r="DX43" s="144"/>
      <c r="DY43" s="101">
        <f t="shared" si="44"/>
        <v>335.82000000000005</v>
      </c>
      <c r="DZ43" s="101">
        <f t="shared" si="44"/>
        <v>325.85000000000002</v>
      </c>
      <c r="EB43" s="84">
        <f>MODEL_DATA!X40</f>
        <v>34</v>
      </c>
      <c r="EC43" s="84">
        <f>MODEL_DATA!Y40</f>
        <v>6259.5</v>
      </c>
      <c r="ED43" s="84">
        <f>MODEL_DATA!Z40</f>
        <v>346.12</v>
      </c>
      <c r="EE43" s="84">
        <f>MODEL_DATA!AA40</f>
        <v>2709.4</v>
      </c>
      <c r="EF43" s="84">
        <f>MODEL_DATA!AB40</f>
        <v>0</v>
      </c>
      <c r="EG43" s="84">
        <f>MODEL_DATA!AC40</f>
        <v>0</v>
      </c>
      <c r="EH43" s="84">
        <f>MODEL_DATA!AD40</f>
        <v>1958.04</v>
      </c>
      <c r="EI43" s="84">
        <f>MODEL_DATA!AE40</f>
        <v>1598.12</v>
      </c>
      <c r="EJ43" s="84">
        <f>MODEL_DATA!AF40</f>
        <v>1917.14</v>
      </c>
      <c r="EK43" s="84">
        <f>MODEL_DATA!AG40</f>
        <v>293.33999999999997</v>
      </c>
      <c r="EL43" s="84">
        <f>MODEL_DATA!AH40</f>
        <v>1387.95</v>
      </c>
      <c r="EM43" s="84">
        <f>MODEL_DATA!AI40</f>
        <v>1086.8699999999999</v>
      </c>
      <c r="EN43" s="84">
        <f>MODEL_DATA!AJ40</f>
        <v>1023.7</v>
      </c>
      <c r="EO43" s="84">
        <f>MODEL_DATA!AK40</f>
        <v>148.11000000000001</v>
      </c>
      <c r="EP43" s="84">
        <f>MODEL_DATA!AL40</f>
        <v>165.24</v>
      </c>
      <c r="EQ43" s="84">
        <f>MODEL_DATA!AM40</f>
        <v>1255.82</v>
      </c>
      <c r="ER43" s="84">
        <f>MODEL_DATA!AN40</f>
        <v>1242.2</v>
      </c>
      <c r="ES43" s="84">
        <f>MODEL_DATA!AO40</f>
        <v>187.71</v>
      </c>
      <c r="ET43" s="84">
        <f>MODEL_DATA!AP40</f>
        <v>160.61000000000001</v>
      </c>
      <c r="EU43" s="84">
        <f>MODEL_DATA!AQ40</f>
        <v>182.47</v>
      </c>
      <c r="EV43" s="84">
        <f>MODEL_DATA!AR40</f>
        <v>14.49</v>
      </c>
    </row>
    <row r="44" spans="32:152" x14ac:dyDescent="0.25">
      <c r="AF44" s="32">
        <f t="shared" si="15"/>
        <v>68</v>
      </c>
      <c r="AG44" s="61">
        <f t="shared" si="26"/>
        <v>1.4079852220485569E-4</v>
      </c>
      <c r="AH44" s="63">
        <f>INDEX(Obs_Dist!$D$11:$T$211,  MATCH($AF44, Obs_Dist!$B$11:$B$211, 0), MATCH(AH$4, Obs_Dist!$D$3:$T$3, 0) )</f>
        <v>1.4080000000000001E-4</v>
      </c>
      <c r="AI44" s="61">
        <f t="shared" si="27"/>
        <v>2.1736229203910554E-5</v>
      </c>
      <c r="AJ44" s="63">
        <f>INDEX(Obs_Dist!$D$11:$T$211,  MATCH($AF44, Obs_Dist!$B$11:$B$211, 0), MATCH(AJ$4, Obs_Dist!$D$3:$T$3, 0) )</f>
        <v>0</v>
      </c>
      <c r="AK44" s="61">
        <f t="shared" si="28"/>
        <v>1.3872017356896804E-4</v>
      </c>
      <c r="AL44" s="63">
        <f>INDEX(Obs_Dist!$D$11:$T$211,  MATCH($AF44, Obs_Dist!$B$11:$B$211, 0), MATCH(AL$4, Obs_Dist!$D$3:$T$3, 0) )</f>
        <v>1.339E-4</v>
      </c>
      <c r="AM44" s="61">
        <f t="shared" si="29"/>
        <v>0</v>
      </c>
      <c r="AN44" s="63">
        <f>INDEX(Obs_Dist!$D$11:$T$211,  MATCH($AF44, Obs_Dist!$B$11:$B$211, 0), MATCH(AN$4, Obs_Dist!$D$3:$T$3, 0) )</f>
        <v>0</v>
      </c>
      <c r="AO44" s="61">
        <f t="shared" si="30"/>
        <v>0</v>
      </c>
      <c r="AP44" s="63">
        <f>INDEX(Obs_Dist!$D$11:$T$211,  MATCH($AF44, Obs_Dist!$B$11:$B$211, 0), MATCH(AP$4, Obs_Dist!$D$3:$T$3, 0) )</f>
        <v>0</v>
      </c>
      <c r="AQ44" s="61">
        <f t="shared" si="31"/>
        <v>2.4203231332338128E-4</v>
      </c>
      <c r="AR44" s="63">
        <f>INDEX(Obs_Dist!$D$11:$T$211,  MATCH($AF44, Obs_Dist!$B$11:$B$211, 0), MATCH(AR$4, Obs_Dist!$D$3:$T$3, 0) )</f>
        <v>3.2590000000000001E-4</v>
      </c>
      <c r="AS44" s="61">
        <f t="shared" si="32"/>
        <v>3.0124290009070782E-4</v>
      </c>
      <c r="AT44" s="63">
        <f>INDEX(Obs_Dist!$D$11:$T$211,  MATCH($AF44, Obs_Dist!$B$11:$B$211, 0), MATCH(AT$4, Obs_Dist!$D$3:$T$3, 0) )</f>
        <v>2.1460000000000001E-4</v>
      </c>
      <c r="AU44" s="61">
        <f t="shared" si="33"/>
        <v>0</v>
      </c>
      <c r="AV44" s="63">
        <f>INDEX(Obs_Dist!$D$11:$T$211,  MATCH($AF44, Obs_Dist!$B$11:$B$211, 0), MATCH(AV$4, Obs_Dist!$D$3:$T$3, 0) )</f>
        <v>0</v>
      </c>
      <c r="AW44" s="61">
        <f t="shared" si="34"/>
        <v>0</v>
      </c>
      <c r="AX44" s="63">
        <f>INDEX(Obs_Dist!$D$11:$T$211,  MATCH($AF44, Obs_Dist!$B$11:$B$211, 0), MATCH(AX$4, Obs_Dist!$D$3:$T$3, 0) )</f>
        <v>1.8599000000000001E-3</v>
      </c>
      <c r="AY44" s="61">
        <f t="shared" si="35"/>
        <v>0</v>
      </c>
      <c r="AZ44" s="63">
        <f>INDEX(Obs_Dist!$D$11:$T$211,  MATCH($AF44, Obs_Dist!$B$11:$B$211, 0), MATCH(AZ$4, Obs_Dist!$D$3:$T$3, 0) )</f>
        <v>2.6373999999999998E-3</v>
      </c>
      <c r="BA44" s="61">
        <f t="shared" si="36"/>
        <v>1.1776745993460904E-2</v>
      </c>
      <c r="BB44" s="63">
        <f>INDEX(Obs_Dist!$D$11:$T$211,  MATCH($AF44, Obs_Dist!$B$11:$B$211, 0), MATCH(BB$4, Obs_Dist!$D$3:$T$3, 0) )</f>
        <v>1.09941E-2</v>
      </c>
      <c r="BC44" s="61">
        <f t="shared" si="37"/>
        <v>8.3092074774565542E-3</v>
      </c>
      <c r="BD44" s="63">
        <f>INDEX(Obs_Dist!$D$11:$T$211,  MATCH($AF44, Obs_Dist!$B$11:$B$211, 0), MATCH(BD$4, Obs_Dist!$D$3:$T$3, 0) )</f>
        <v>6.7904999999999997E-3</v>
      </c>
      <c r="BF44" s="31">
        <f t="shared" si="38"/>
        <v>70</v>
      </c>
      <c r="BG44" s="31">
        <f t="shared" si="39"/>
        <v>71</v>
      </c>
      <c r="BH44" s="57">
        <f t="shared" si="47"/>
        <v>1.1288633586083536E-4</v>
      </c>
      <c r="BI44" s="57">
        <f t="shared" si="47"/>
        <v>7.8041223297517257E-5</v>
      </c>
      <c r="BJ44" s="57">
        <f t="shared" si="47"/>
        <v>2.1001967959811849E-4</v>
      </c>
      <c r="BK44" s="58">
        <f t="shared" si="47"/>
        <v>8.9515876884588182E-3</v>
      </c>
      <c r="BL44" s="57">
        <f t="shared" si="47"/>
        <v>0</v>
      </c>
      <c r="BM44" s="57">
        <f t="shared" si="47"/>
        <v>9.4341241734614452E-3</v>
      </c>
      <c r="BN44" s="57">
        <f t="shared" si="47"/>
        <v>1.3620424237327176E-2</v>
      </c>
      <c r="BQ44" s="57">
        <f t="shared" si="52"/>
        <v>1.1781971316643042E-4</v>
      </c>
      <c r="BR44" s="57">
        <f t="shared" si="52"/>
        <v>5.4481278791779942E-6</v>
      </c>
      <c r="BS44" s="57">
        <f t="shared" si="52"/>
        <v>9.5498360912844369E-5</v>
      </c>
      <c r="BT44" s="57">
        <f t="shared" si="52"/>
        <v>0</v>
      </c>
      <c r="BU44" s="57">
        <f t="shared" si="52"/>
        <v>0</v>
      </c>
      <c r="BV44" s="57">
        <f t="shared" si="52"/>
        <v>2.1543944787201925E-4</v>
      </c>
      <c r="BW44" s="57">
        <f t="shared" si="52"/>
        <v>2.0732144585110761E-4</v>
      </c>
      <c r="BX44" s="58">
        <f t="shared" si="52"/>
        <v>0</v>
      </c>
      <c r="BY44" s="57">
        <f t="shared" si="52"/>
        <v>0</v>
      </c>
      <c r="BZ44" s="57">
        <f t="shared" si="52"/>
        <v>0</v>
      </c>
      <c r="CA44" s="58">
        <f t="shared" si="52"/>
        <v>1.0881021146940109E-2</v>
      </c>
      <c r="CB44" s="57">
        <f t="shared" si="52"/>
        <v>0</v>
      </c>
      <c r="CC44" s="57">
        <f t="shared" si="52"/>
        <v>1.2186895798846697E-2</v>
      </c>
      <c r="CD44" s="57">
        <f t="shared" si="52"/>
        <v>1.1839959409995288E-2</v>
      </c>
      <c r="CE44" s="57">
        <f t="shared" si="52"/>
        <v>7.377940683496443E-3</v>
      </c>
      <c r="CF44" s="57">
        <f t="shared" si="45"/>
        <v>0</v>
      </c>
      <c r="CG44" s="57">
        <f t="shared" si="45"/>
        <v>7.4008175943075117E-3</v>
      </c>
      <c r="CH44" s="57">
        <f t="shared" si="45"/>
        <v>1.4825237420834175E-2</v>
      </c>
      <c r="CI44" s="58">
        <f t="shared" si="45"/>
        <v>1.7772016054269922E-5</v>
      </c>
      <c r="CJ44" s="57">
        <f t="shared" si="45"/>
        <v>1.5046592351932854E-5</v>
      </c>
      <c r="CL44" s="30">
        <f>Obs_Dist!B46</f>
        <v>70</v>
      </c>
      <c r="CM44" s="26">
        <f t="shared" si="40"/>
        <v>71</v>
      </c>
      <c r="CN44" s="20">
        <f t="shared" si="18"/>
        <v>1045.8400000000001</v>
      </c>
      <c r="CO44" s="20">
        <f t="shared" si="18"/>
        <v>357.63</v>
      </c>
      <c r="CP44" s="20">
        <f t="shared" si="18"/>
        <v>492.09000000000003</v>
      </c>
      <c r="CQ44" s="106">
        <f t="shared" si="18"/>
        <v>1546.6</v>
      </c>
      <c r="CR44" s="143"/>
      <c r="CS44" s="20">
        <f t="shared" si="19"/>
        <v>236.37</v>
      </c>
      <c r="CT44" s="20">
        <f t="shared" si="19"/>
        <v>372.49</v>
      </c>
      <c r="CW44" s="20">
        <f t="shared" si="51"/>
        <v>196.12</v>
      </c>
      <c r="CX44" s="20">
        <f t="shared" si="51"/>
        <v>4.84</v>
      </c>
      <c r="CY44" s="20">
        <f t="shared" si="50"/>
        <v>352.78999999999996</v>
      </c>
      <c r="CZ44" s="20">
        <f t="shared" si="50"/>
        <v>0</v>
      </c>
      <c r="DA44" s="20">
        <f t="shared" si="50"/>
        <v>0</v>
      </c>
      <c r="DB44" s="20">
        <f t="shared" si="50"/>
        <v>167.78</v>
      </c>
      <c r="DC44" s="20">
        <f t="shared" si="50"/>
        <v>324.31</v>
      </c>
      <c r="DD44" s="106">
        <f t="shared" si="50"/>
        <v>0</v>
      </c>
      <c r="DE44" s="20">
        <f t="shared" si="50"/>
        <v>0</v>
      </c>
      <c r="DF44" s="20">
        <f t="shared" si="50"/>
        <v>0</v>
      </c>
      <c r="DG44" s="106">
        <f t="shared" si="50"/>
        <v>844.51</v>
      </c>
      <c r="DH44" s="143"/>
      <c r="DI44" s="20">
        <f t="shared" si="21"/>
        <v>129.72</v>
      </c>
      <c r="DJ44" s="20">
        <f t="shared" si="21"/>
        <v>130.68</v>
      </c>
      <c r="DK44" s="20">
        <f t="shared" si="21"/>
        <v>702.09</v>
      </c>
      <c r="DL44" s="143"/>
      <c r="DM44" s="20">
        <f t="shared" si="22"/>
        <v>106.65</v>
      </c>
      <c r="DN44" s="20">
        <f t="shared" si="22"/>
        <v>241.81</v>
      </c>
      <c r="DO44" s="106">
        <f t="shared" si="22"/>
        <v>1.1000000000000001</v>
      </c>
      <c r="DP44" s="20">
        <f t="shared" si="22"/>
        <v>0.26</v>
      </c>
      <c r="DR44" s="31">
        <f t="shared" si="41"/>
        <v>35</v>
      </c>
      <c r="DS44" s="26">
        <f t="shared" si="42"/>
        <v>35.5</v>
      </c>
      <c r="DT44" s="101">
        <f t="shared" si="23"/>
        <v>11572.810000000001</v>
      </c>
      <c r="DU44" s="101">
        <f t="shared" si="24"/>
        <v>2701.54</v>
      </c>
      <c r="DV44" s="101">
        <f t="shared" si="25"/>
        <v>3347.18</v>
      </c>
      <c r="DW44" s="102">
        <f t="shared" si="43"/>
        <v>2011.92</v>
      </c>
      <c r="DX44" s="144"/>
      <c r="DY44" s="101">
        <f t="shared" si="44"/>
        <v>358.64</v>
      </c>
      <c r="DZ44" s="101">
        <f t="shared" si="44"/>
        <v>355.74</v>
      </c>
      <c r="EB44" s="84">
        <f>MODEL_DATA!X41</f>
        <v>35</v>
      </c>
      <c r="EC44" s="84">
        <f>MODEL_DATA!Y41</f>
        <v>5524.09</v>
      </c>
      <c r="ED44" s="84">
        <f>MODEL_DATA!Z41</f>
        <v>331.62</v>
      </c>
      <c r="EE44" s="84">
        <f>MODEL_DATA!AA41</f>
        <v>2369.92</v>
      </c>
      <c r="EF44" s="84">
        <f>MODEL_DATA!AB41</f>
        <v>0</v>
      </c>
      <c r="EG44" s="84">
        <f>MODEL_DATA!AC41</f>
        <v>0</v>
      </c>
      <c r="EH44" s="84">
        <f>MODEL_DATA!AD41</f>
        <v>1819.32</v>
      </c>
      <c r="EI44" s="84">
        <f>MODEL_DATA!AE41</f>
        <v>1527.86</v>
      </c>
      <c r="EJ44" s="84">
        <f>MODEL_DATA!AF41</f>
        <v>1776.49</v>
      </c>
      <c r="EK44" s="84">
        <f>MODEL_DATA!AG41</f>
        <v>271.3</v>
      </c>
      <c r="EL44" s="84">
        <f>MODEL_DATA!AH41</f>
        <v>1315.48</v>
      </c>
      <c r="EM44" s="84">
        <f>MODEL_DATA!AI41</f>
        <v>940.53</v>
      </c>
      <c r="EN44" s="84">
        <f>MODEL_DATA!AJ41</f>
        <v>980.13</v>
      </c>
      <c r="EO44" s="84">
        <f>MODEL_DATA!AK41</f>
        <v>148.47999999999999</v>
      </c>
      <c r="EP44" s="84">
        <f>MODEL_DATA!AL41</f>
        <v>164.55</v>
      </c>
      <c r="EQ44" s="84">
        <f>MODEL_DATA!AM41</f>
        <v>1071.3900000000001</v>
      </c>
      <c r="ER44" s="84">
        <f>MODEL_DATA!AN41</f>
        <v>1045.3800000000001</v>
      </c>
      <c r="ES44" s="84">
        <f>MODEL_DATA!AO41</f>
        <v>210.16</v>
      </c>
      <c r="ET44" s="84">
        <f>MODEL_DATA!AP41</f>
        <v>191.19</v>
      </c>
      <c r="EU44" s="84">
        <f>MODEL_DATA!AQ41</f>
        <v>153.84</v>
      </c>
      <c r="EV44" s="84">
        <f>MODEL_DATA!AR41</f>
        <v>12.77</v>
      </c>
    </row>
    <row r="45" spans="32:152" x14ac:dyDescent="0.25">
      <c r="AF45" s="32">
        <f t="shared" si="15"/>
        <v>70</v>
      </c>
      <c r="AG45" s="61">
        <f t="shared" si="26"/>
        <v>1.1781971316643042E-4</v>
      </c>
      <c r="AH45" s="63">
        <f>INDEX(Obs_Dist!$D$11:$T$211,  MATCH($AF45, Obs_Dist!$B$11:$B$211, 0), MATCH(AH$4, Obs_Dist!$D$3:$T$3, 0) )</f>
        <v>1.208E-4</v>
      </c>
      <c r="AI45" s="61">
        <f t="shared" si="27"/>
        <v>5.4481278791779942E-6</v>
      </c>
      <c r="AJ45" s="63">
        <f>INDEX(Obs_Dist!$D$11:$T$211,  MATCH($AF45, Obs_Dist!$B$11:$B$211, 0), MATCH(AJ$4, Obs_Dist!$D$3:$T$3, 0) )</f>
        <v>0</v>
      </c>
      <c r="AK45" s="61">
        <f t="shared" si="28"/>
        <v>9.5498360912844369E-5</v>
      </c>
      <c r="AL45" s="63">
        <f>INDEX(Obs_Dist!$D$11:$T$211,  MATCH($AF45, Obs_Dist!$B$11:$B$211, 0), MATCH(AL$4, Obs_Dist!$D$3:$T$3, 0) )</f>
        <v>1.083E-4</v>
      </c>
      <c r="AM45" s="61">
        <f t="shared" si="29"/>
        <v>0</v>
      </c>
      <c r="AN45" s="63">
        <f>INDEX(Obs_Dist!$D$11:$T$211,  MATCH($AF45, Obs_Dist!$B$11:$B$211, 0), MATCH(AN$4, Obs_Dist!$D$3:$T$3, 0) )</f>
        <v>0</v>
      </c>
      <c r="AO45" s="61">
        <f t="shared" si="30"/>
        <v>0</v>
      </c>
      <c r="AP45" s="63">
        <f>INDEX(Obs_Dist!$D$11:$T$211,  MATCH($AF45, Obs_Dist!$B$11:$B$211, 0), MATCH(AP$4, Obs_Dist!$D$3:$T$3, 0) )</f>
        <v>0</v>
      </c>
      <c r="AQ45" s="61">
        <f t="shared" si="31"/>
        <v>2.1543944787201925E-4</v>
      </c>
      <c r="AR45" s="63">
        <f>INDEX(Obs_Dist!$D$11:$T$211,  MATCH($AF45, Obs_Dist!$B$11:$B$211, 0), MATCH(AR$4, Obs_Dist!$D$3:$T$3, 0) )</f>
        <v>2.9629999999999999E-4</v>
      </c>
      <c r="AS45" s="61">
        <f t="shared" si="32"/>
        <v>2.0732144585110761E-4</v>
      </c>
      <c r="AT45" s="63">
        <f>INDEX(Obs_Dist!$D$11:$T$211,  MATCH($AF45, Obs_Dist!$B$11:$B$211, 0), MATCH(AT$4, Obs_Dist!$D$3:$T$3, 0) )</f>
        <v>1.4300000000000001E-4</v>
      </c>
      <c r="AU45" s="61">
        <f t="shared" si="33"/>
        <v>0</v>
      </c>
      <c r="AV45" s="63">
        <f>INDEX(Obs_Dist!$D$11:$T$211,  MATCH($AF45, Obs_Dist!$B$11:$B$211, 0), MATCH(AV$4, Obs_Dist!$D$3:$T$3, 0) )</f>
        <v>0</v>
      </c>
      <c r="AW45" s="61">
        <f t="shared" si="34"/>
        <v>0</v>
      </c>
      <c r="AX45" s="63">
        <f>INDEX(Obs_Dist!$D$11:$T$211,  MATCH($AF45, Obs_Dist!$B$11:$B$211, 0), MATCH(AX$4, Obs_Dist!$D$3:$T$3, 0) )</f>
        <v>1.5544999999999999E-3</v>
      </c>
      <c r="AY45" s="61">
        <f t="shared" si="35"/>
        <v>0</v>
      </c>
      <c r="AZ45" s="63">
        <f>INDEX(Obs_Dist!$D$11:$T$211,  MATCH($AF45, Obs_Dist!$B$11:$B$211, 0), MATCH(AZ$4, Obs_Dist!$D$3:$T$3, 0) )</f>
        <v>2.2558999999999999E-3</v>
      </c>
      <c r="BA45" s="61">
        <f t="shared" si="36"/>
        <v>1.0881021146940109E-2</v>
      </c>
      <c r="BB45" s="63">
        <f>INDEX(Obs_Dist!$D$11:$T$211,  MATCH($AF45, Obs_Dist!$B$11:$B$211, 0), MATCH(BB$4, Obs_Dist!$D$3:$T$3, 0) )</f>
        <v>1.01326E-2</v>
      </c>
      <c r="BC45" s="61">
        <f t="shared" si="37"/>
        <v>7.377940683496443E-3</v>
      </c>
      <c r="BD45" s="63">
        <f>INDEX(Obs_Dist!$D$11:$T$211,  MATCH($AF45, Obs_Dist!$B$11:$B$211, 0), MATCH(BD$4, Obs_Dist!$D$3:$T$3, 0) )</f>
        <v>6.5225999999999999E-3</v>
      </c>
      <c r="BF45" s="31">
        <f t="shared" si="38"/>
        <v>72</v>
      </c>
      <c r="BG45" s="31">
        <f t="shared" si="39"/>
        <v>73</v>
      </c>
      <c r="BH45" s="57">
        <f t="shared" si="47"/>
        <v>8.0858842576368259E-5</v>
      </c>
      <c r="BI45" s="57">
        <f t="shared" si="47"/>
        <v>5.7840803755948681E-5</v>
      </c>
      <c r="BJ45" s="57">
        <f t="shared" si="47"/>
        <v>1.3600555040243128E-4</v>
      </c>
      <c r="BK45" s="58">
        <f t="shared" si="47"/>
        <v>9.7836003162979201E-3</v>
      </c>
      <c r="BL45" s="57">
        <f t="shared" si="47"/>
        <v>0</v>
      </c>
      <c r="BM45" s="57">
        <f t="shared" si="47"/>
        <v>7.3746377439204277E-3</v>
      </c>
      <c r="BN45" s="57">
        <f t="shared" si="47"/>
        <v>1.1659030492286424E-2</v>
      </c>
      <c r="BQ45" s="57">
        <f t="shared" si="52"/>
        <v>9.9358568022618423E-5</v>
      </c>
      <c r="BR45" s="57">
        <f t="shared" si="52"/>
        <v>9.6805578018451956E-7</v>
      </c>
      <c r="BS45" s="57">
        <f t="shared" si="52"/>
        <v>7.1517523039693533E-5</v>
      </c>
      <c r="BT45" s="57">
        <f t="shared" si="52"/>
        <v>0</v>
      </c>
      <c r="BU45" s="57">
        <f t="shared" si="52"/>
        <v>0</v>
      </c>
      <c r="BV45" s="57">
        <f t="shared" si="52"/>
        <v>1.8941156845632111E-4</v>
      </c>
      <c r="BW45" s="57">
        <f t="shared" si="52"/>
        <v>1.0941734350428783E-4</v>
      </c>
      <c r="BX45" s="58">
        <f t="shared" si="52"/>
        <v>0</v>
      </c>
      <c r="BY45" s="57">
        <f t="shared" si="52"/>
        <v>0</v>
      </c>
      <c r="BZ45" s="57">
        <f t="shared" si="52"/>
        <v>0</v>
      </c>
      <c r="CA45" s="58">
        <f t="shared" si="52"/>
        <v>1.1292549507093651E-2</v>
      </c>
      <c r="CB45" s="57">
        <f t="shared" si="52"/>
        <v>0</v>
      </c>
      <c r="CC45" s="57">
        <f t="shared" si="52"/>
        <v>1.1797012838892843E-2</v>
      </c>
      <c r="CD45" s="57">
        <f t="shared" si="52"/>
        <v>1.1166781430072844E-2</v>
      </c>
      <c r="CE45" s="57">
        <f t="shared" si="52"/>
        <v>8.5529005146031904E-3</v>
      </c>
      <c r="CF45" s="57">
        <f t="shared" si="45"/>
        <v>0</v>
      </c>
      <c r="CG45" s="57">
        <f t="shared" si="45"/>
        <v>4.1080956547867292E-3</v>
      </c>
      <c r="CH45" s="57">
        <f t="shared" si="45"/>
        <v>1.1992127866983022E-2</v>
      </c>
      <c r="CI45" s="58">
        <f t="shared" si="45"/>
        <v>1.3732921496481302E-5</v>
      </c>
      <c r="CJ45" s="57">
        <f t="shared" si="45"/>
        <v>1.2153016899638075E-5</v>
      </c>
      <c r="CL45" s="30">
        <f>Obs_Dist!B47</f>
        <v>72</v>
      </c>
      <c r="CM45" s="26">
        <f t="shared" si="40"/>
        <v>73</v>
      </c>
      <c r="CN45" s="20">
        <f t="shared" si="18"/>
        <v>749.12</v>
      </c>
      <c r="CO45" s="20">
        <f t="shared" si="18"/>
        <v>265.06</v>
      </c>
      <c r="CP45" s="20">
        <f t="shared" si="18"/>
        <v>318.67</v>
      </c>
      <c r="CQ45" s="106">
        <f t="shared" si="18"/>
        <v>1690.35</v>
      </c>
      <c r="CR45" s="143"/>
      <c r="CS45" s="20">
        <f t="shared" si="19"/>
        <v>184.77</v>
      </c>
      <c r="CT45" s="20">
        <f t="shared" si="19"/>
        <v>318.85000000000002</v>
      </c>
      <c r="CW45" s="20">
        <f t="shared" si="51"/>
        <v>165.39</v>
      </c>
      <c r="CX45" s="20">
        <f t="shared" si="51"/>
        <v>0.85999999999999988</v>
      </c>
      <c r="CY45" s="20">
        <f t="shared" si="50"/>
        <v>264.2</v>
      </c>
      <c r="CZ45" s="20">
        <f t="shared" si="50"/>
        <v>0</v>
      </c>
      <c r="DA45" s="20">
        <f t="shared" si="50"/>
        <v>0</v>
      </c>
      <c r="DB45" s="20">
        <f t="shared" si="50"/>
        <v>147.51</v>
      </c>
      <c r="DC45" s="20">
        <f t="shared" si="50"/>
        <v>171.16000000000003</v>
      </c>
      <c r="DD45" s="106">
        <f t="shared" si="50"/>
        <v>0</v>
      </c>
      <c r="DE45" s="20">
        <f t="shared" si="50"/>
        <v>0</v>
      </c>
      <c r="DF45" s="20">
        <f t="shared" si="50"/>
        <v>0</v>
      </c>
      <c r="DG45" s="106">
        <f t="shared" si="50"/>
        <v>876.45</v>
      </c>
      <c r="DH45" s="143"/>
      <c r="DI45" s="20">
        <f t="shared" si="21"/>
        <v>125.57</v>
      </c>
      <c r="DJ45" s="20">
        <f t="shared" si="21"/>
        <v>123.25</v>
      </c>
      <c r="DK45" s="20">
        <f t="shared" si="21"/>
        <v>813.9</v>
      </c>
      <c r="DL45" s="143"/>
      <c r="DM45" s="20">
        <f t="shared" si="22"/>
        <v>59.2</v>
      </c>
      <c r="DN45" s="20">
        <f t="shared" si="22"/>
        <v>195.6</v>
      </c>
      <c r="DO45" s="106">
        <f t="shared" si="22"/>
        <v>0.85</v>
      </c>
      <c r="DP45" s="20">
        <f t="shared" si="22"/>
        <v>0.21000000000000002</v>
      </c>
      <c r="DR45" s="31">
        <f t="shared" si="41"/>
        <v>36</v>
      </c>
      <c r="DS45" s="26">
        <f t="shared" si="42"/>
        <v>36.5</v>
      </c>
      <c r="DT45" s="101">
        <f t="shared" si="23"/>
        <v>10799.53</v>
      </c>
      <c r="DU45" s="101">
        <f t="shared" si="24"/>
        <v>2598.42</v>
      </c>
      <c r="DV45" s="101">
        <f t="shared" si="25"/>
        <v>3172.0699999999997</v>
      </c>
      <c r="DW45" s="102">
        <f t="shared" si="43"/>
        <v>1772.25</v>
      </c>
      <c r="DX45" s="144"/>
      <c r="DY45" s="101">
        <f t="shared" si="44"/>
        <v>305.7</v>
      </c>
      <c r="DZ45" s="101">
        <f t="shared" si="44"/>
        <v>291.71000000000004</v>
      </c>
      <c r="EB45" s="84">
        <f>MODEL_DATA!X42</f>
        <v>36</v>
      </c>
      <c r="EC45" s="84">
        <f>MODEL_DATA!Y42</f>
        <v>5029.04</v>
      </c>
      <c r="ED45" s="84">
        <f>MODEL_DATA!Z42</f>
        <v>321.54000000000002</v>
      </c>
      <c r="EE45" s="84">
        <f>MODEL_DATA!AA42</f>
        <v>2276.88</v>
      </c>
      <c r="EF45" s="84">
        <f>MODEL_DATA!AB42</f>
        <v>0</v>
      </c>
      <c r="EG45" s="84">
        <f>MODEL_DATA!AC42</f>
        <v>0</v>
      </c>
      <c r="EH45" s="84">
        <f>MODEL_DATA!AD42</f>
        <v>1701.74</v>
      </c>
      <c r="EI45" s="84">
        <f>MODEL_DATA!AE42</f>
        <v>1470.33</v>
      </c>
      <c r="EJ45" s="84">
        <f>MODEL_DATA!AF42</f>
        <v>1632.02</v>
      </c>
      <c r="EK45" s="84">
        <f>MODEL_DATA!AG42</f>
        <v>249.8</v>
      </c>
      <c r="EL45" s="84">
        <f>MODEL_DATA!AH42</f>
        <v>1231.3900000000001</v>
      </c>
      <c r="EM45" s="84">
        <f>MODEL_DATA!AI42</f>
        <v>880.91</v>
      </c>
      <c r="EN45" s="84">
        <f>MODEL_DATA!AJ42</f>
        <v>853.5</v>
      </c>
      <c r="EO45" s="84">
        <f>MODEL_DATA!AK42</f>
        <v>125.85</v>
      </c>
      <c r="EP45" s="84">
        <f>MODEL_DATA!AL42</f>
        <v>136.16</v>
      </c>
      <c r="EQ45" s="84">
        <f>MODEL_DATA!AM42</f>
        <v>891.34</v>
      </c>
      <c r="ER45" s="84">
        <f>MODEL_DATA!AN42</f>
        <v>947.4</v>
      </c>
      <c r="ES45" s="84">
        <f>MODEL_DATA!AO42</f>
        <v>179.85</v>
      </c>
      <c r="ET45" s="84">
        <f>MODEL_DATA!AP42</f>
        <v>155.55000000000001</v>
      </c>
      <c r="EU45" s="84">
        <f>MODEL_DATA!AQ42</f>
        <v>132.75</v>
      </c>
      <c r="EV45" s="84">
        <f>MODEL_DATA!AR42</f>
        <v>11.39</v>
      </c>
    </row>
    <row r="46" spans="32:152" x14ac:dyDescent="0.25">
      <c r="AF46" s="32">
        <f t="shared" si="15"/>
        <v>72</v>
      </c>
      <c r="AG46" s="61">
        <f t="shared" si="26"/>
        <v>9.9358568022618423E-5</v>
      </c>
      <c r="AH46" s="63">
        <f>INDEX(Obs_Dist!$D$11:$T$211,  MATCH($AF46, Obs_Dist!$B$11:$B$211, 0), MATCH(AH$4, Obs_Dist!$D$3:$T$3, 0) )</f>
        <v>1.01E-4</v>
      </c>
      <c r="AI46" s="61">
        <f t="shared" si="27"/>
        <v>9.6805578018451956E-7</v>
      </c>
      <c r="AJ46" s="63">
        <f>INDEX(Obs_Dist!$D$11:$T$211,  MATCH($AF46, Obs_Dist!$B$11:$B$211, 0), MATCH(AJ$4, Obs_Dist!$D$3:$T$3, 0) )</f>
        <v>0</v>
      </c>
      <c r="AK46" s="61">
        <f t="shared" si="28"/>
        <v>7.1517523039693533E-5</v>
      </c>
      <c r="AL46" s="63">
        <f>INDEX(Obs_Dist!$D$11:$T$211,  MATCH($AF46, Obs_Dist!$B$11:$B$211, 0), MATCH(AL$4, Obs_Dist!$D$3:$T$3, 0) )</f>
        <v>8.7700000000000004E-5</v>
      </c>
      <c r="AM46" s="61">
        <f t="shared" si="29"/>
        <v>0</v>
      </c>
      <c r="AN46" s="63">
        <f>INDEX(Obs_Dist!$D$11:$T$211,  MATCH($AF46, Obs_Dist!$B$11:$B$211, 0), MATCH(AN$4, Obs_Dist!$D$3:$T$3, 0) )</f>
        <v>0</v>
      </c>
      <c r="AO46" s="61">
        <f t="shared" si="30"/>
        <v>0</v>
      </c>
      <c r="AP46" s="63">
        <f>INDEX(Obs_Dist!$D$11:$T$211,  MATCH($AF46, Obs_Dist!$B$11:$B$211, 0), MATCH(AP$4, Obs_Dist!$D$3:$T$3, 0) )</f>
        <v>0</v>
      </c>
      <c r="AQ46" s="61">
        <f t="shared" si="31"/>
        <v>1.8941156845632111E-4</v>
      </c>
      <c r="AR46" s="63">
        <f>INDEX(Obs_Dist!$D$11:$T$211,  MATCH($AF46, Obs_Dist!$B$11:$B$211, 0), MATCH(AR$4, Obs_Dist!$D$3:$T$3, 0) )</f>
        <v>2.6669999999999998E-4</v>
      </c>
      <c r="AS46" s="61">
        <f t="shared" si="32"/>
        <v>1.0941734350428783E-4</v>
      </c>
      <c r="AT46" s="63">
        <f>INDEX(Obs_Dist!$D$11:$T$211,  MATCH($AF46, Obs_Dist!$B$11:$B$211, 0), MATCH(AT$4, Obs_Dist!$D$3:$T$3, 0) )</f>
        <v>7.1500000000000003E-5</v>
      </c>
      <c r="AU46" s="61">
        <f t="shared" si="33"/>
        <v>0</v>
      </c>
      <c r="AV46" s="63">
        <f>INDEX(Obs_Dist!$D$11:$T$211,  MATCH($AF46, Obs_Dist!$B$11:$B$211, 0), MATCH(AV$4, Obs_Dist!$D$3:$T$3, 0) )</f>
        <v>0</v>
      </c>
      <c r="AW46" s="61">
        <f t="shared" si="34"/>
        <v>0</v>
      </c>
      <c r="AX46" s="63">
        <f>INDEX(Obs_Dist!$D$11:$T$211,  MATCH($AF46, Obs_Dist!$B$11:$B$211, 0), MATCH(AX$4, Obs_Dist!$D$3:$T$3, 0) )</f>
        <v>1.3008E-3</v>
      </c>
      <c r="AY46" s="61">
        <f t="shared" si="35"/>
        <v>0</v>
      </c>
      <c r="AZ46" s="63">
        <f>INDEX(Obs_Dist!$D$11:$T$211,  MATCH($AF46, Obs_Dist!$B$11:$B$211, 0), MATCH(AZ$4, Obs_Dist!$D$3:$T$3, 0) )</f>
        <v>1.9683000000000001E-3</v>
      </c>
      <c r="BA46" s="61">
        <f t="shared" si="36"/>
        <v>1.1292549507093651E-2</v>
      </c>
      <c r="BB46" s="63">
        <f>INDEX(Obs_Dist!$D$11:$T$211,  MATCH($AF46, Obs_Dist!$B$11:$B$211, 0), MATCH(BB$4, Obs_Dist!$D$3:$T$3, 0) )</f>
        <v>9.2712000000000003E-3</v>
      </c>
      <c r="BC46" s="61">
        <f t="shared" si="37"/>
        <v>8.5529005146031904E-3</v>
      </c>
      <c r="BD46" s="63">
        <f>INDEX(Obs_Dist!$D$11:$T$211,  MATCH($AF46, Obs_Dist!$B$11:$B$211, 0), MATCH(BD$4, Obs_Dist!$D$3:$T$3, 0) )</f>
        <v>6.2547000000000002E-3</v>
      </c>
      <c r="BF46" s="31">
        <f t="shared" si="38"/>
        <v>74</v>
      </c>
      <c r="BG46" s="31">
        <f t="shared" si="39"/>
        <v>75</v>
      </c>
      <c r="BH46" s="57">
        <f t="shared" si="47"/>
        <v>6.3033888946694173E-5</v>
      </c>
      <c r="BI46" s="57">
        <f t="shared" si="47"/>
        <v>5.1601957534781496E-5</v>
      </c>
      <c r="BJ46" s="57">
        <f t="shared" si="47"/>
        <v>8.9399951808445349E-5</v>
      </c>
      <c r="BK46" s="58">
        <f t="shared" si="47"/>
        <v>9.7271102763138544E-3</v>
      </c>
      <c r="BL46" s="57">
        <f t="shared" si="47"/>
        <v>0</v>
      </c>
      <c r="BM46" s="57">
        <f t="shared" si="47"/>
        <v>5.5055340715288396E-3</v>
      </c>
      <c r="BN46" s="57">
        <f t="shared" si="47"/>
        <v>9.996745636776494E-3</v>
      </c>
      <c r="BQ46" s="57">
        <f t="shared" si="52"/>
        <v>8.2927968618672535E-5</v>
      </c>
      <c r="BR46" s="57">
        <f t="shared" si="52"/>
        <v>1.1256462560285112E-8</v>
      </c>
      <c r="BS46" s="57">
        <f t="shared" si="52"/>
        <v>6.4008453815162506E-5</v>
      </c>
      <c r="BT46" s="57">
        <f t="shared" si="52"/>
        <v>0</v>
      </c>
      <c r="BU46" s="57">
        <f t="shared" si="52"/>
        <v>0</v>
      </c>
      <c r="BV46" s="57">
        <f t="shared" si="52"/>
        <v>1.7622428076025703E-4</v>
      </c>
      <c r="BW46" s="57">
        <f t="shared" si="52"/>
        <v>4.6174425808101827E-5</v>
      </c>
      <c r="BX46" s="58">
        <f t="shared" si="52"/>
        <v>0</v>
      </c>
      <c r="BY46" s="57">
        <f t="shared" si="52"/>
        <v>0</v>
      </c>
      <c r="BZ46" s="57">
        <f t="shared" si="52"/>
        <v>0</v>
      </c>
      <c r="CA46" s="58">
        <f t="shared" si="52"/>
        <v>1.1366377231066094E-2</v>
      </c>
      <c r="CB46" s="57">
        <f t="shared" si="52"/>
        <v>0</v>
      </c>
      <c r="CC46" s="57">
        <f t="shared" si="52"/>
        <v>1.0798348775203819E-2</v>
      </c>
      <c r="CD46" s="57">
        <f t="shared" si="52"/>
        <v>1.0127568586235638E-2</v>
      </c>
      <c r="CE46" s="57">
        <f t="shared" si="52"/>
        <v>8.3901232336458225E-3</v>
      </c>
      <c r="CF46" s="57">
        <f t="shared" si="45"/>
        <v>0</v>
      </c>
      <c r="CG46" s="57">
        <f t="shared" si="45"/>
        <v>1.5960506766907899E-3</v>
      </c>
      <c r="CH46" s="57">
        <f t="shared" si="45"/>
        <v>9.9082197575824458E-3</v>
      </c>
      <c r="CI46" s="58">
        <f t="shared" si="45"/>
        <v>8.7244442448234158E-6</v>
      </c>
      <c r="CJ46" s="57">
        <f t="shared" si="45"/>
        <v>1.6782737623309722E-5</v>
      </c>
      <c r="CL46" s="30">
        <f>Obs_Dist!B48</f>
        <v>74</v>
      </c>
      <c r="CM46" s="26">
        <f t="shared" si="40"/>
        <v>75</v>
      </c>
      <c r="CN46" s="20">
        <f t="shared" si="18"/>
        <v>583.98</v>
      </c>
      <c r="CO46" s="20">
        <f t="shared" si="18"/>
        <v>236.47</v>
      </c>
      <c r="CP46" s="20">
        <f t="shared" si="18"/>
        <v>209.47</v>
      </c>
      <c r="CQ46" s="106">
        <f t="shared" si="18"/>
        <v>1680.5900000000001</v>
      </c>
      <c r="CR46" s="143"/>
      <c r="CS46" s="20">
        <f t="shared" si="19"/>
        <v>137.94</v>
      </c>
      <c r="CT46" s="20">
        <f t="shared" si="19"/>
        <v>273.39</v>
      </c>
      <c r="CW46" s="20">
        <f t="shared" si="51"/>
        <v>138.04000000000002</v>
      </c>
      <c r="CX46" s="20">
        <f t="shared" si="51"/>
        <v>0.01</v>
      </c>
      <c r="CY46" s="20">
        <f t="shared" si="50"/>
        <v>236.45999999999998</v>
      </c>
      <c r="CZ46" s="20">
        <f t="shared" si="50"/>
        <v>0</v>
      </c>
      <c r="DA46" s="20">
        <f t="shared" si="50"/>
        <v>0</v>
      </c>
      <c r="DB46" s="20">
        <f t="shared" si="50"/>
        <v>137.24</v>
      </c>
      <c r="DC46" s="20">
        <f t="shared" si="50"/>
        <v>72.23</v>
      </c>
      <c r="DD46" s="106">
        <f t="shared" si="50"/>
        <v>0</v>
      </c>
      <c r="DE46" s="20">
        <f t="shared" si="50"/>
        <v>0</v>
      </c>
      <c r="DF46" s="20">
        <f t="shared" si="50"/>
        <v>0</v>
      </c>
      <c r="DG46" s="106">
        <f t="shared" si="50"/>
        <v>882.18000000000006</v>
      </c>
      <c r="DH46" s="143"/>
      <c r="DI46" s="20">
        <f t="shared" si="21"/>
        <v>114.94</v>
      </c>
      <c r="DJ46" s="20">
        <f t="shared" si="21"/>
        <v>111.78</v>
      </c>
      <c r="DK46" s="20">
        <f t="shared" si="21"/>
        <v>798.41000000000008</v>
      </c>
      <c r="DL46" s="143"/>
      <c r="DM46" s="20">
        <f t="shared" si="22"/>
        <v>23</v>
      </c>
      <c r="DN46" s="20">
        <f t="shared" si="22"/>
        <v>161.61000000000001</v>
      </c>
      <c r="DO46" s="106">
        <f t="shared" si="22"/>
        <v>0.54</v>
      </c>
      <c r="DP46" s="20">
        <f t="shared" si="22"/>
        <v>0.28999999999999998</v>
      </c>
      <c r="DR46" s="31">
        <f t="shared" si="41"/>
        <v>37</v>
      </c>
      <c r="DS46" s="26">
        <f t="shared" si="42"/>
        <v>37.5</v>
      </c>
      <c r="DT46" s="101">
        <f t="shared" si="23"/>
        <v>9685.1099999999988</v>
      </c>
      <c r="DU46" s="101">
        <f t="shared" si="24"/>
        <v>2305.86</v>
      </c>
      <c r="DV46" s="101">
        <f t="shared" si="25"/>
        <v>2922.38</v>
      </c>
      <c r="DW46" s="102">
        <f t="shared" si="43"/>
        <v>1789.72</v>
      </c>
      <c r="DX46" s="144"/>
      <c r="DY46" s="101">
        <f t="shared" si="44"/>
        <v>330.67</v>
      </c>
      <c r="DZ46" s="101">
        <f t="shared" si="44"/>
        <v>319.97000000000003</v>
      </c>
      <c r="EB46" s="84">
        <f>MODEL_DATA!X43</f>
        <v>37</v>
      </c>
      <c r="EC46" s="84">
        <f>MODEL_DATA!Y43</f>
        <v>4456.87</v>
      </c>
      <c r="ED46" s="84">
        <f>MODEL_DATA!Z43</f>
        <v>276.83999999999997</v>
      </c>
      <c r="EE46" s="84">
        <f>MODEL_DATA!AA43</f>
        <v>2029.02</v>
      </c>
      <c r="EF46" s="84">
        <f>MODEL_DATA!AB43</f>
        <v>0</v>
      </c>
      <c r="EG46" s="84">
        <f>MODEL_DATA!AC43</f>
        <v>0</v>
      </c>
      <c r="EH46" s="84">
        <f>MODEL_DATA!AD43</f>
        <v>1543.74</v>
      </c>
      <c r="EI46" s="84">
        <f>MODEL_DATA!AE43</f>
        <v>1378.64</v>
      </c>
      <c r="EJ46" s="84">
        <f>MODEL_DATA!AF43</f>
        <v>1508.61</v>
      </c>
      <c r="EK46" s="84">
        <f>MODEL_DATA!AG43</f>
        <v>232.79</v>
      </c>
      <c r="EL46" s="84">
        <f>MODEL_DATA!AH43</f>
        <v>1154.57</v>
      </c>
      <c r="EM46" s="84">
        <f>MODEL_DATA!AI43</f>
        <v>916.03</v>
      </c>
      <c r="EN46" s="84">
        <f>MODEL_DATA!AJ43</f>
        <v>902.7</v>
      </c>
      <c r="EO46" s="84">
        <f>MODEL_DATA!AK43</f>
        <v>132.36000000000001</v>
      </c>
      <c r="EP46" s="84">
        <f>MODEL_DATA!AL43</f>
        <v>146.87</v>
      </c>
      <c r="EQ46" s="84">
        <f>MODEL_DATA!AM43</f>
        <v>873.69</v>
      </c>
      <c r="ER46" s="84">
        <f>MODEL_DATA!AN43</f>
        <v>799.76</v>
      </c>
      <c r="ES46" s="84">
        <f>MODEL_DATA!AO43</f>
        <v>198.31</v>
      </c>
      <c r="ET46" s="84">
        <f>MODEL_DATA!AP43</f>
        <v>173.1</v>
      </c>
      <c r="EU46" s="84">
        <f>MODEL_DATA!AQ43</f>
        <v>110.69</v>
      </c>
      <c r="EV46" s="84">
        <f>MODEL_DATA!AR43</f>
        <v>9.23</v>
      </c>
    </row>
    <row r="47" spans="32:152" x14ac:dyDescent="0.25">
      <c r="AF47" s="32">
        <f t="shared" si="15"/>
        <v>74</v>
      </c>
      <c r="AG47" s="61">
        <f t="shared" si="26"/>
        <v>8.2927968618672535E-5</v>
      </c>
      <c r="AH47" s="63">
        <f>INDEX(Obs_Dist!$D$11:$T$211,  MATCH($AF47, Obs_Dist!$B$11:$B$211, 0), MATCH(AH$4, Obs_Dist!$D$3:$T$3, 0) )</f>
        <v>8.1000000000000004E-5</v>
      </c>
      <c r="AI47" s="61">
        <f t="shared" si="27"/>
        <v>1.1256462560285112E-8</v>
      </c>
      <c r="AJ47" s="63">
        <f>INDEX(Obs_Dist!$D$11:$T$211,  MATCH($AF47, Obs_Dist!$B$11:$B$211, 0), MATCH(AJ$4, Obs_Dist!$D$3:$T$3, 0) )</f>
        <v>0</v>
      </c>
      <c r="AK47" s="61">
        <f t="shared" si="28"/>
        <v>6.4008453815162506E-5</v>
      </c>
      <c r="AL47" s="63">
        <f>INDEX(Obs_Dist!$D$11:$T$211,  MATCH($AF47, Obs_Dist!$B$11:$B$211, 0), MATCH(AL$4, Obs_Dist!$D$3:$T$3, 0) )</f>
        <v>7.2100000000000004E-5</v>
      </c>
      <c r="AM47" s="61">
        <f t="shared" si="29"/>
        <v>0</v>
      </c>
      <c r="AN47" s="63">
        <f>INDEX(Obs_Dist!$D$11:$T$211,  MATCH($AF47, Obs_Dist!$B$11:$B$211, 0), MATCH(AN$4, Obs_Dist!$D$3:$T$3, 0) )</f>
        <v>0</v>
      </c>
      <c r="AO47" s="61">
        <f t="shared" si="30"/>
        <v>0</v>
      </c>
      <c r="AP47" s="63">
        <f>INDEX(Obs_Dist!$D$11:$T$211,  MATCH($AF47, Obs_Dist!$B$11:$B$211, 0), MATCH(AP$4, Obs_Dist!$D$3:$T$3, 0) )</f>
        <v>0</v>
      </c>
      <c r="AQ47" s="61">
        <f t="shared" si="31"/>
        <v>1.7622428076025703E-4</v>
      </c>
      <c r="AR47" s="63">
        <f>INDEX(Obs_Dist!$D$11:$T$211,  MATCH($AF47, Obs_Dist!$B$11:$B$211, 0), MATCH(AR$4, Obs_Dist!$D$3:$T$3, 0) )</f>
        <v>2.3699999999999999E-4</v>
      </c>
      <c r="AS47" s="61">
        <f t="shared" si="32"/>
        <v>4.6174425808101827E-5</v>
      </c>
      <c r="AT47" s="63">
        <f>INDEX(Obs_Dist!$D$11:$T$211,  MATCH($AF47, Obs_Dist!$B$11:$B$211, 0), MATCH(AT$4, Obs_Dist!$D$3:$T$3, 0) )</f>
        <v>0</v>
      </c>
      <c r="AU47" s="61">
        <f t="shared" si="33"/>
        <v>0</v>
      </c>
      <c r="AV47" s="63">
        <f>INDEX(Obs_Dist!$D$11:$T$211,  MATCH($AF47, Obs_Dist!$B$11:$B$211, 0), MATCH(AV$4, Obs_Dist!$D$3:$T$3, 0) )</f>
        <v>0</v>
      </c>
      <c r="AW47" s="61">
        <f t="shared" si="34"/>
        <v>0</v>
      </c>
      <c r="AX47" s="63">
        <f>INDEX(Obs_Dist!$D$11:$T$211,  MATCH($AF47, Obs_Dist!$B$11:$B$211, 0), MATCH(AX$4, Obs_Dist!$D$3:$T$3, 0) )</f>
        <v>1.0859999999999999E-3</v>
      </c>
      <c r="AY47" s="61">
        <f t="shared" si="35"/>
        <v>0</v>
      </c>
      <c r="AZ47" s="63">
        <f>INDEX(Obs_Dist!$D$11:$T$211,  MATCH($AF47, Obs_Dist!$B$11:$B$211, 0), MATCH(AZ$4, Obs_Dist!$D$3:$T$3, 0) )</f>
        <v>1.8496000000000001E-3</v>
      </c>
      <c r="BA47" s="61">
        <f t="shared" si="36"/>
        <v>1.1366377231066094E-2</v>
      </c>
      <c r="BB47" s="63">
        <f>INDEX(Obs_Dist!$D$11:$T$211,  MATCH($AF47, Obs_Dist!$B$11:$B$211, 0), MATCH(BB$4, Obs_Dist!$D$3:$T$3, 0) )</f>
        <v>8.4095999999999997E-3</v>
      </c>
      <c r="BC47" s="61">
        <f t="shared" si="37"/>
        <v>8.3901232336458225E-3</v>
      </c>
      <c r="BD47" s="63">
        <f>INDEX(Obs_Dist!$D$11:$T$211,  MATCH($AF47, Obs_Dist!$B$11:$B$211, 0), MATCH(BD$4, Obs_Dist!$D$3:$T$3, 0) )</f>
        <v>5.9870000000000001E-3</v>
      </c>
      <c r="BF47" s="31">
        <f t="shared" si="38"/>
        <v>76</v>
      </c>
      <c r="BG47" s="31">
        <f t="shared" si="39"/>
        <v>77</v>
      </c>
      <c r="BH47" s="57">
        <f t="shared" si="47"/>
        <v>4.6078919126243602E-5</v>
      </c>
      <c r="BI47" s="57">
        <f t="shared" si="47"/>
        <v>3.8367049409080574E-5</v>
      </c>
      <c r="BJ47" s="57">
        <f t="shared" si="47"/>
        <v>5.5307871078705461E-5</v>
      </c>
      <c r="BK47" s="58">
        <f t="shared" si="47"/>
        <v>8.4349006116783195E-3</v>
      </c>
      <c r="BL47" s="57">
        <f t="shared" si="47"/>
        <v>0</v>
      </c>
      <c r="BM47" s="57">
        <f t="shared" si="47"/>
        <v>3.9377699833045912E-3</v>
      </c>
      <c r="BN47" s="57">
        <f t="shared" si="47"/>
        <v>7.6437313285480767E-3</v>
      </c>
      <c r="BQ47" s="57">
        <f t="shared" si="52"/>
        <v>7.2985503531458452E-5</v>
      </c>
      <c r="BR47" s="57">
        <f t="shared" si="52"/>
        <v>0</v>
      </c>
      <c r="BS47" s="57">
        <f t="shared" si="52"/>
        <v>4.7593531040268423E-5</v>
      </c>
      <c r="BT47" s="57">
        <f t="shared" si="52"/>
        <v>0</v>
      </c>
      <c r="BU47" s="57">
        <f t="shared" si="52"/>
        <v>0</v>
      </c>
      <c r="BV47" s="57">
        <f t="shared" si="52"/>
        <v>1.47666804775791E-4</v>
      </c>
      <c r="BW47" s="57">
        <f t="shared" si="52"/>
        <v>9.32693994933138E-6</v>
      </c>
      <c r="BX47" s="58">
        <f t="shared" si="52"/>
        <v>0</v>
      </c>
      <c r="BY47" s="57">
        <f t="shared" si="52"/>
        <v>0</v>
      </c>
      <c r="BZ47" s="57">
        <f t="shared" si="52"/>
        <v>0</v>
      </c>
      <c r="CA47" s="58">
        <f t="shared" si="52"/>
        <v>9.6977160562544112E-3</v>
      </c>
      <c r="CB47" s="57">
        <f t="shared" si="52"/>
        <v>0</v>
      </c>
      <c r="CC47" s="57">
        <f t="shared" si="52"/>
        <v>8.8235680961122557E-3</v>
      </c>
      <c r="CD47" s="57">
        <f t="shared" si="52"/>
        <v>8.6552748885586912E-3</v>
      </c>
      <c r="CE47" s="57">
        <f t="shared" si="52"/>
        <v>7.4049476306920822E-3</v>
      </c>
      <c r="CF47" s="57">
        <f t="shared" si="45"/>
        <v>0</v>
      </c>
      <c r="CG47" s="57">
        <f t="shared" si="45"/>
        <v>3.2892522641366715E-4</v>
      </c>
      <c r="CH47" s="57">
        <f t="shared" si="45"/>
        <v>6.9592353485748602E-3</v>
      </c>
      <c r="CI47" s="58">
        <f t="shared" si="45"/>
        <v>5.977859945527155E-6</v>
      </c>
      <c r="CJ47" s="57">
        <f t="shared" si="45"/>
        <v>1.2153016899638075E-5</v>
      </c>
      <c r="CL47" s="30">
        <f>Obs_Dist!B49</f>
        <v>76</v>
      </c>
      <c r="CM47" s="26">
        <f t="shared" si="40"/>
        <v>77</v>
      </c>
      <c r="CN47" s="20">
        <f t="shared" si="18"/>
        <v>426.9</v>
      </c>
      <c r="CO47" s="20">
        <f t="shared" si="18"/>
        <v>175.82</v>
      </c>
      <c r="CP47" s="20">
        <f t="shared" si="18"/>
        <v>129.59</v>
      </c>
      <c r="CQ47" s="106">
        <f t="shared" si="18"/>
        <v>1457.33</v>
      </c>
      <c r="CR47" s="143"/>
      <c r="CS47" s="20">
        <f t="shared" si="19"/>
        <v>98.66</v>
      </c>
      <c r="CT47" s="20">
        <f t="shared" si="19"/>
        <v>209.04000000000002</v>
      </c>
      <c r="CW47" s="20">
        <f t="shared" si="51"/>
        <v>121.49000000000001</v>
      </c>
      <c r="CX47" s="20">
        <f t="shared" si="51"/>
        <v>0</v>
      </c>
      <c r="CY47" s="20">
        <f t="shared" si="50"/>
        <v>175.82</v>
      </c>
      <c r="CZ47" s="20">
        <f t="shared" si="50"/>
        <v>0</v>
      </c>
      <c r="DA47" s="20">
        <f t="shared" si="50"/>
        <v>0</v>
      </c>
      <c r="DB47" s="20">
        <f t="shared" si="50"/>
        <v>115</v>
      </c>
      <c r="DC47" s="20">
        <f t="shared" si="50"/>
        <v>14.59</v>
      </c>
      <c r="DD47" s="106">
        <f t="shared" si="50"/>
        <v>0</v>
      </c>
      <c r="DE47" s="20">
        <f t="shared" si="50"/>
        <v>0</v>
      </c>
      <c r="DF47" s="20">
        <f t="shared" si="50"/>
        <v>0</v>
      </c>
      <c r="DG47" s="106">
        <f t="shared" si="50"/>
        <v>752.67000000000007</v>
      </c>
      <c r="DH47" s="143"/>
      <c r="DI47" s="20">
        <f t="shared" si="21"/>
        <v>93.92</v>
      </c>
      <c r="DJ47" s="20">
        <f t="shared" si="21"/>
        <v>95.53</v>
      </c>
      <c r="DK47" s="20">
        <f t="shared" si="21"/>
        <v>704.66000000000008</v>
      </c>
      <c r="DL47" s="143"/>
      <c r="DM47" s="20">
        <f t="shared" si="22"/>
        <v>4.74</v>
      </c>
      <c r="DN47" s="20">
        <f t="shared" si="22"/>
        <v>113.50999999999999</v>
      </c>
      <c r="DO47" s="106">
        <f t="shared" si="22"/>
        <v>0.37</v>
      </c>
      <c r="DP47" s="20">
        <f t="shared" si="22"/>
        <v>0.21000000000000002</v>
      </c>
      <c r="DR47" s="31">
        <f t="shared" si="41"/>
        <v>38</v>
      </c>
      <c r="DS47" s="26">
        <f t="shared" si="42"/>
        <v>38.5</v>
      </c>
      <c r="DT47" s="101">
        <f t="shared" si="23"/>
        <v>8818.1999999999989</v>
      </c>
      <c r="DU47" s="101">
        <f t="shared" si="24"/>
        <v>2118.15</v>
      </c>
      <c r="DV47" s="101">
        <f t="shared" si="25"/>
        <v>2759.23</v>
      </c>
      <c r="DW47" s="102">
        <f t="shared" si="43"/>
        <v>1741.21</v>
      </c>
      <c r="DX47" s="144"/>
      <c r="DY47" s="101">
        <f t="shared" si="44"/>
        <v>326.58999999999997</v>
      </c>
      <c r="DZ47" s="101">
        <f t="shared" si="44"/>
        <v>303.79000000000002</v>
      </c>
      <c r="EB47" s="84">
        <f>MODEL_DATA!X44</f>
        <v>38</v>
      </c>
      <c r="EC47" s="84">
        <f>MODEL_DATA!Y44</f>
        <v>3940.82</v>
      </c>
      <c r="ED47" s="84">
        <f>MODEL_DATA!Z44</f>
        <v>239.46</v>
      </c>
      <c r="EE47" s="84">
        <f>MODEL_DATA!AA44</f>
        <v>1878.69</v>
      </c>
      <c r="EF47" s="84">
        <f>MODEL_DATA!AB44</f>
        <v>0</v>
      </c>
      <c r="EG47" s="84">
        <f>MODEL_DATA!AC44</f>
        <v>0</v>
      </c>
      <c r="EH47" s="84">
        <f>MODEL_DATA!AD44</f>
        <v>1417.09</v>
      </c>
      <c r="EI47" s="84">
        <f>MODEL_DATA!AE44</f>
        <v>1342.14</v>
      </c>
      <c r="EJ47" s="84">
        <f>MODEL_DATA!AF44</f>
        <v>1323.9</v>
      </c>
      <c r="EK47" s="84">
        <f>MODEL_DATA!AG44</f>
        <v>221.86</v>
      </c>
      <c r="EL47" s="84">
        <f>MODEL_DATA!AH44</f>
        <v>1077.7</v>
      </c>
      <c r="EM47" s="84">
        <f>MODEL_DATA!AI44</f>
        <v>950.21</v>
      </c>
      <c r="EN47" s="84">
        <f>MODEL_DATA!AJ44</f>
        <v>1032.8699999999999</v>
      </c>
      <c r="EO47" s="84">
        <f>MODEL_DATA!AK44</f>
        <v>117.99</v>
      </c>
      <c r="EP47" s="84">
        <f>MODEL_DATA!AL44</f>
        <v>126.74</v>
      </c>
      <c r="EQ47" s="84">
        <f>MODEL_DATA!AM44</f>
        <v>791</v>
      </c>
      <c r="ER47" s="84">
        <f>MODEL_DATA!AN44</f>
        <v>850.83</v>
      </c>
      <c r="ES47" s="84">
        <f>MODEL_DATA!AO44</f>
        <v>208.6</v>
      </c>
      <c r="ET47" s="84">
        <f>MODEL_DATA!AP44</f>
        <v>177.05</v>
      </c>
      <c r="EU47" s="84">
        <f>MODEL_DATA!AQ44</f>
        <v>91.97</v>
      </c>
      <c r="EV47" s="84">
        <f>MODEL_DATA!AR44</f>
        <v>8.16</v>
      </c>
    </row>
    <row r="48" spans="32:152" x14ac:dyDescent="0.25">
      <c r="AF48" s="32">
        <f t="shared" si="15"/>
        <v>76</v>
      </c>
      <c r="AG48" s="61">
        <f t="shared" si="26"/>
        <v>7.2985503531458452E-5</v>
      </c>
      <c r="AH48" s="63">
        <f>INDEX(Obs_Dist!$D$11:$T$211,  MATCH($AF48, Obs_Dist!$B$11:$B$211, 0), MATCH(AH$4, Obs_Dist!$D$3:$T$3, 0) )</f>
        <v>6.1199999999999997E-5</v>
      </c>
      <c r="AI48" s="61">
        <f t="shared" si="27"/>
        <v>0</v>
      </c>
      <c r="AJ48" s="63">
        <f>INDEX(Obs_Dist!$D$11:$T$211,  MATCH($AF48, Obs_Dist!$B$11:$B$211, 0), MATCH(AJ$4, Obs_Dist!$D$3:$T$3, 0) )</f>
        <v>0</v>
      </c>
      <c r="AK48" s="61">
        <f t="shared" si="28"/>
        <v>4.7593531040268423E-5</v>
      </c>
      <c r="AL48" s="63">
        <f>INDEX(Obs_Dist!$D$11:$T$211,  MATCH($AF48, Obs_Dist!$B$11:$B$211, 0), MATCH(AL$4, Obs_Dist!$D$3:$T$3, 0) )</f>
        <v>6.2500000000000001E-5</v>
      </c>
      <c r="AM48" s="61">
        <f t="shared" si="29"/>
        <v>0</v>
      </c>
      <c r="AN48" s="63">
        <f>INDEX(Obs_Dist!$D$11:$T$211,  MATCH($AF48, Obs_Dist!$B$11:$B$211, 0), MATCH(AN$4, Obs_Dist!$D$3:$T$3, 0) )</f>
        <v>0</v>
      </c>
      <c r="AO48" s="61">
        <f t="shared" si="30"/>
        <v>0</v>
      </c>
      <c r="AP48" s="63">
        <f>INDEX(Obs_Dist!$D$11:$T$211,  MATCH($AF48, Obs_Dist!$B$11:$B$211, 0), MATCH(AP$4, Obs_Dist!$D$3:$T$3, 0) )</f>
        <v>0</v>
      </c>
      <c r="AQ48" s="61">
        <f t="shared" si="31"/>
        <v>1.47666804775791E-4</v>
      </c>
      <c r="AR48" s="63">
        <f>INDEX(Obs_Dist!$D$11:$T$211,  MATCH($AF48, Obs_Dist!$B$11:$B$211, 0), MATCH(AR$4, Obs_Dist!$D$3:$T$3, 0) )</f>
        <v>2.074E-4</v>
      </c>
      <c r="AS48" s="61">
        <f t="shared" si="32"/>
        <v>9.32693994933138E-6</v>
      </c>
      <c r="AT48" s="63">
        <f>INDEX(Obs_Dist!$D$11:$T$211,  MATCH($AF48, Obs_Dist!$B$11:$B$211, 0), MATCH(AT$4, Obs_Dist!$D$3:$T$3, 0) )</f>
        <v>0</v>
      </c>
      <c r="AU48" s="61">
        <f t="shared" si="33"/>
        <v>0</v>
      </c>
      <c r="AV48" s="63">
        <f>INDEX(Obs_Dist!$D$11:$T$211,  MATCH($AF48, Obs_Dist!$B$11:$B$211, 0), MATCH(AV$4, Obs_Dist!$D$3:$T$3, 0) )</f>
        <v>0</v>
      </c>
      <c r="AW48" s="61">
        <f t="shared" si="34"/>
        <v>0</v>
      </c>
      <c r="AX48" s="63">
        <f>INDEX(Obs_Dist!$D$11:$T$211,  MATCH($AF48, Obs_Dist!$B$11:$B$211, 0), MATCH(AX$4, Obs_Dist!$D$3:$T$3, 0) )</f>
        <v>9.1E-4</v>
      </c>
      <c r="AY48" s="61">
        <f t="shared" si="35"/>
        <v>0</v>
      </c>
      <c r="AZ48" s="63">
        <f>INDEX(Obs_Dist!$D$11:$T$211,  MATCH($AF48, Obs_Dist!$B$11:$B$211, 0), MATCH(AZ$4, Obs_Dist!$D$3:$T$3, 0) )</f>
        <v>1.7557E-3</v>
      </c>
      <c r="BA48" s="61">
        <f t="shared" si="36"/>
        <v>9.6977160562544112E-3</v>
      </c>
      <c r="BB48" s="63">
        <f>INDEX(Obs_Dist!$D$11:$T$211,  MATCH($AF48, Obs_Dist!$B$11:$B$211, 0), MATCH(BB$4, Obs_Dist!$D$3:$T$3, 0) )</f>
        <v>7.5481999999999997E-3</v>
      </c>
      <c r="BC48" s="61">
        <f t="shared" si="37"/>
        <v>7.4049476306920822E-3</v>
      </c>
      <c r="BD48" s="63">
        <f>INDEX(Obs_Dist!$D$11:$T$211,  MATCH($AF48, Obs_Dist!$B$11:$B$211, 0), MATCH(BD$4, Obs_Dist!$D$3:$T$3, 0) )</f>
        <v>5.7191000000000004E-3</v>
      </c>
      <c r="BF48" s="31">
        <f t="shared" si="38"/>
        <v>78</v>
      </c>
      <c r="BG48" s="31">
        <f t="shared" si="39"/>
        <v>79</v>
      </c>
      <c r="BH48" s="57">
        <f t="shared" si="47"/>
        <v>3.5367108552131594E-5</v>
      </c>
      <c r="BI48" s="57">
        <f t="shared" si="47"/>
        <v>3.0862540086032676E-5</v>
      </c>
      <c r="BJ48" s="57">
        <f t="shared" si="47"/>
        <v>3.8210615770325641E-5</v>
      </c>
      <c r="BK48" s="58">
        <f t="shared" si="47"/>
        <v>6.4908560799315541E-3</v>
      </c>
      <c r="BL48" s="57">
        <f t="shared" si="47"/>
        <v>0</v>
      </c>
      <c r="BM48" s="57">
        <f t="shared" si="47"/>
        <v>3.0261678505387607E-3</v>
      </c>
      <c r="BN48" s="57">
        <f t="shared" si="47"/>
        <v>4.8621649194270844E-3</v>
      </c>
      <c r="BQ48" s="57">
        <f t="shared" si="52"/>
        <v>5.8092832261848982E-5</v>
      </c>
      <c r="BR48" s="57">
        <f t="shared" si="52"/>
        <v>0</v>
      </c>
      <c r="BS48" s="57">
        <f t="shared" si="52"/>
        <v>3.8284342481089544E-5</v>
      </c>
      <c r="BT48" s="57">
        <f t="shared" si="52"/>
        <v>0</v>
      </c>
      <c r="BU48" s="57">
        <f t="shared" si="52"/>
        <v>0</v>
      </c>
      <c r="BV48" s="57">
        <f t="shared" si="52"/>
        <v>1.1428126630474259E-4</v>
      </c>
      <c r="BW48" s="57">
        <f t="shared" si="52"/>
        <v>3.3881276032526606E-7</v>
      </c>
      <c r="BX48" s="58">
        <f t="shared" si="52"/>
        <v>0</v>
      </c>
      <c r="BY48" s="57">
        <f t="shared" si="52"/>
        <v>0</v>
      </c>
      <c r="BZ48" s="57">
        <f t="shared" si="52"/>
        <v>0</v>
      </c>
      <c r="CA48" s="58">
        <f t="shared" si="52"/>
        <v>8.411335609237203E-3</v>
      </c>
      <c r="CB48" s="57">
        <f t="shared" si="52"/>
        <v>0</v>
      </c>
      <c r="CC48" s="57">
        <f t="shared" si="52"/>
        <v>7.1109015033511136E-3</v>
      </c>
      <c r="CD48" s="57">
        <f t="shared" si="52"/>
        <v>6.3023230529482112E-3</v>
      </c>
      <c r="CE48" s="57">
        <f t="shared" si="52"/>
        <v>4.9245119045992717E-3</v>
      </c>
      <c r="CF48" s="57">
        <f t="shared" si="45"/>
        <v>0</v>
      </c>
      <c r="CG48" s="57">
        <f t="shared" si="45"/>
        <v>9.0211559986870741E-6</v>
      </c>
      <c r="CH48" s="57">
        <f t="shared" si="45"/>
        <v>3.8876320452218478E-3</v>
      </c>
      <c r="CI48" s="58">
        <f t="shared" si="45"/>
        <v>3.2312756462308951E-6</v>
      </c>
      <c r="CJ48" s="57">
        <f t="shared" si="45"/>
        <v>4.0510056332126919E-6</v>
      </c>
      <c r="CL48" s="30">
        <f>Obs_Dist!B50</f>
        <v>78</v>
      </c>
      <c r="CM48" s="26">
        <f t="shared" si="40"/>
        <v>79</v>
      </c>
      <c r="CN48" s="20">
        <f t="shared" si="18"/>
        <v>327.65999999999997</v>
      </c>
      <c r="CO48" s="20">
        <f t="shared" si="18"/>
        <v>141.43</v>
      </c>
      <c r="CP48" s="20">
        <f t="shared" si="18"/>
        <v>89.53</v>
      </c>
      <c r="CQ48" s="106">
        <f t="shared" si="18"/>
        <v>1121.45</v>
      </c>
      <c r="CR48" s="143"/>
      <c r="CS48" s="20">
        <f t="shared" si="19"/>
        <v>75.820000000000007</v>
      </c>
      <c r="CT48" s="20">
        <f t="shared" si="19"/>
        <v>132.97</v>
      </c>
      <c r="CW48" s="20">
        <f t="shared" si="51"/>
        <v>96.7</v>
      </c>
      <c r="CX48" s="20">
        <f t="shared" si="51"/>
        <v>0</v>
      </c>
      <c r="CY48" s="20">
        <f t="shared" si="50"/>
        <v>141.43</v>
      </c>
      <c r="CZ48" s="20">
        <f t="shared" si="50"/>
        <v>0</v>
      </c>
      <c r="DA48" s="20">
        <f t="shared" si="50"/>
        <v>0</v>
      </c>
      <c r="DB48" s="20">
        <f t="shared" si="50"/>
        <v>89</v>
      </c>
      <c r="DC48" s="20">
        <f t="shared" si="50"/>
        <v>0.53</v>
      </c>
      <c r="DD48" s="106">
        <f t="shared" si="50"/>
        <v>0</v>
      </c>
      <c r="DE48" s="20">
        <f t="shared" si="50"/>
        <v>0</v>
      </c>
      <c r="DF48" s="20">
        <f t="shared" si="50"/>
        <v>0</v>
      </c>
      <c r="DG48" s="106">
        <f t="shared" si="50"/>
        <v>652.82999999999993</v>
      </c>
      <c r="DH48" s="143"/>
      <c r="DI48" s="20">
        <f t="shared" si="21"/>
        <v>75.69</v>
      </c>
      <c r="DJ48" s="20">
        <f t="shared" si="21"/>
        <v>69.56</v>
      </c>
      <c r="DK48" s="20">
        <f t="shared" si="21"/>
        <v>468.62</v>
      </c>
      <c r="DL48" s="143"/>
      <c r="DM48" s="20">
        <f t="shared" si="22"/>
        <v>0.13</v>
      </c>
      <c r="DN48" s="20">
        <f t="shared" si="22"/>
        <v>63.410000000000004</v>
      </c>
      <c r="DO48" s="106">
        <f t="shared" si="22"/>
        <v>0.2</v>
      </c>
      <c r="DP48" s="20">
        <f t="shared" si="22"/>
        <v>7.0000000000000007E-2</v>
      </c>
      <c r="DR48" s="31">
        <f t="shared" si="41"/>
        <v>39</v>
      </c>
      <c r="DS48" s="26">
        <f t="shared" si="42"/>
        <v>39.5</v>
      </c>
      <c r="DT48" s="101">
        <f t="shared" si="23"/>
        <v>8064.6799999999994</v>
      </c>
      <c r="DU48" s="101">
        <f t="shared" si="24"/>
        <v>1978.47</v>
      </c>
      <c r="DV48" s="101">
        <f t="shared" si="25"/>
        <v>2618.48</v>
      </c>
      <c r="DW48" s="102">
        <f t="shared" si="43"/>
        <v>1702.54</v>
      </c>
      <c r="DX48" s="144"/>
      <c r="DY48" s="101">
        <f t="shared" si="44"/>
        <v>298.51</v>
      </c>
      <c r="DZ48" s="101">
        <f t="shared" si="44"/>
        <v>287.34000000000003</v>
      </c>
      <c r="EB48" s="84">
        <f>MODEL_DATA!X45</f>
        <v>39</v>
      </c>
      <c r="EC48" s="84">
        <f>MODEL_DATA!Y45</f>
        <v>3467.73</v>
      </c>
      <c r="ED48" s="84">
        <f>MODEL_DATA!Z45</f>
        <v>265.95</v>
      </c>
      <c r="EE48" s="84">
        <f>MODEL_DATA!AA45</f>
        <v>1712.52</v>
      </c>
      <c r="EF48" s="84">
        <f>MODEL_DATA!AB45</f>
        <v>0</v>
      </c>
      <c r="EG48" s="84">
        <f>MODEL_DATA!AC45</f>
        <v>0</v>
      </c>
      <c r="EH48" s="84">
        <f>MODEL_DATA!AD45</f>
        <v>1317.85</v>
      </c>
      <c r="EI48" s="84">
        <f>MODEL_DATA!AE45</f>
        <v>1300.6300000000001</v>
      </c>
      <c r="EJ48" s="84">
        <f>MODEL_DATA!AF45</f>
        <v>1149.46</v>
      </c>
      <c r="EK48" s="84">
        <f>MODEL_DATA!AG45</f>
        <v>214.4</v>
      </c>
      <c r="EL48" s="84">
        <f>MODEL_DATA!AH45</f>
        <v>965.13</v>
      </c>
      <c r="EM48" s="84">
        <f>MODEL_DATA!AI45</f>
        <v>949.17</v>
      </c>
      <c r="EN48" s="84">
        <f>MODEL_DATA!AJ45</f>
        <v>934.62</v>
      </c>
      <c r="EO48" s="84">
        <f>MODEL_DATA!AK45</f>
        <v>98.26</v>
      </c>
      <c r="EP48" s="84">
        <f>MODEL_DATA!AL45</f>
        <v>117.94</v>
      </c>
      <c r="EQ48" s="84">
        <f>MODEL_DATA!AM45</f>
        <v>753.37</v>
      </c>
      <c r="ER48" s="84">
        <f>MODEL_DATA!AN45</f>
        <v>728.27</v>
      </c>
      <c r="ES48" s="84">
        <f>MODEL_DATA!AO45</f>
        <v>200.25</v>
      </c>
      <c r="ET48" s="84">
        <f>MODEL_DATA!AP45</f>
        <v>169.4</v>
      </c>
      <c r="EU48" s="84">
        <f>MODEL_DATA!AQ45</f>
        <v>75.88</v>
      </c>
      <c r="EV48" s="84">
        <f>MODEL_DATA!AR45</f>
        <v>7.6</v>
      </c>
    </row>
    <row r="49" spans="32:152" x14ac:dyDescent="0.25">
      <c r="AF49" s="32">
        <f t="shared" si="15"/>
        <v>78</v>
      </c>
      <c r="AG49" s="61">
        <f t="shared" si="26"/>
        <v>5.8092832261848982E-5</v>
      </c>
      <c r="AH49" s="63">
        <f>INDEX(Obs_Dist!$D$11:$T$211,  MATCH($AF49, Obs_Dist!$B$11:$B$211, 0), MATCH(AH$4, Obs_Dist!$D$3:$T$3, 0) )</f>
        <v>4.2299999999999998E-5</v>
      </c>
      <c r="AI49" s="61">
        <f t="shared" si="27"/>
        <v>0</v>
      </c>
      <c r="AJ49" s="63">
        <f>INDEX(Obs_Dist!$D$11:$T$211,  MATCH($AF49, Obs_Dist!$B$11:$B$211, 0), MATCH(AJ$4, Obs_Dist!$D$3:$T$3, 0) )</f>
        <v>0</v>
      </c>
      <c r="AK49" s="61">
        <f t="shared" si="28"/>
        <v>3.8284342481089544E-5</v>
      </c>
      <c r="AL49" s="63">
        <f>INDEX(Obs_Dist!$D$11:$T$211,  MATCH($AF49, Obs_Dist!$B$11:$B$211, 0), MATCH(AL$4, Obs_Dist!$D$3:$T$3, 0) )</f>
        <v>5.5899999999999997E-5</v>
      </c>
      <c r="AM49" s="61">
        <f t="shared" si="29"/>
        <v>0</v>
      </c>
      <c r="AN49" s="63">
        <f>INDEX(Obs_Dist!$D$11:$T$211,  MATCH($AF49, Obs_Dist!$B$11:$B$211, 0), MATCH(AN$4, Obs_Dist!$D$3:$T$3, 0) )</f>
        <v>0</v>
      </c>
      <c r="AO49" s="61">
        <f t="shared" si="30"/>
        <v>0</v>
      </c>
      <c r="AP49" s="63">
        <f>INDEX(Obs_Dist!$D$11:$T$211,  MATCH($AF49, Obs_Dist!$B$11:$B$211, 0), MATCH(AP$4, Obs_Dist!$D$3:$T$3, 0) )</f>
        <v>0</v>
      </c>
      <c r="AQ49" s="61">
        <f t="shared" si="31"/>
        <v>1.1428126630474259E-4</v>
      </c>
      <c r="AR49" s="63">
        <f>INDEX(Obs_Dist!$D$11:$T$211,  MATCH($AF49, Obs_Dist!$B$11:$B$211, 0), MATCH(AR$4, Obs_Dist!$D$3:$T$3, 0) )</f>
        <v>1.7770000000000001E-4</v>
      </c>
      <c r="AS49" s="61">
        <f t="shared" si="32"/>
        <v>3.3881276032526606E-7</v>
      </c>
      <c r="AT49" s="63">
        <f>INDEX(Obs_Dist!$D$11:$T$211,  MATCH($AF49, Obs_Dist!$B$11:$B$211, 0), MATCH(AT$4, Obs_Dist!$D$3:$T$3, 0) )</f>
        <v>0</v>
      </c>
      <c r="AU49" s="61">
        <f t="shared" si="33"/>
        <v>0</v>
      </c>
      <c r="AV49" s="63">
        <f>INDEX(Obs_Dist!$D$11:$T$211,  MATCH($AF49, Obs_Dist!$B$11:$B$211, 0), MATCH(AV$4, Obs_Dist!$D$3:$T$3, 0) )</f>
        <v>0</v>
      </c>
      <c r="AW49" s="61">
        <f t="shared" si="34"/>
        <v>0</v>
      </c>
      <c r="AX49" s="63">
        <f>INDEX(Obs_Dist!$D$11:$T$211,  MATCH($AF49, Obs_Dist!$B$11:$B$211, 0), MATCH(AX$4, Obs_Dist!$D$3:$T$3, 0) )</f>
        <v>7.5239999999999997E-4</v>
      </c>
      <c r="AY49" s="61">
        <f t="shared" si="35"/>
        <v>0</v>
      </c>
      <c r="AZ49" s="63">
        <f>INDEX(Obs_Dist!$D$11:$T$211,  MATCH($AF49, Obs_Dist!$B$11:$B$211, 0), MATCH(AZ$4, Obs_Dist!$D$3:$T$3, 0) )</f>
        <v>1.6619E-3</v>
      </c>
      <c r="BA49" s="61">
        <f t="shared" si="36"/>
        <v>8.411335609237203E-3</v>
      </c>
      <c r="BB49" s="63">
        <f>INDEX(Obs_Dist!$D$11:$T$211,  MATCH($AF49, Obs_Dist!$B$11:$B$211, 0), MATCH(BB$4, Obs_Dist!$D$3:$T$3, 0) )</f>
        <v>6.6867000000000003E-3</v>
      </c>
      <c r="BC49" s="61">
        <f t="shared" si="37"/>
        <v>4.9245119045992717E-3</v>
      </c>
      <c r="BD49" s="63">
        <f>INDEX(Obs_Dist!$D$11:$T$211,  MATCH($AF49, Obs_Dist!$B$11:$B$211, 0), MATCH(BD$4, Obs_Dist!$D$3:$T$3, 0) )</f>
        <v>5.4514000000000003E-3</v>
      </c>
      <c r="BF49" s="31">
        <f t="shared" si="38"/>
        <v>80</v>
      </c>
      <c r="BG49" s="31">
        <f t="shared" si="39"/>
        <v>81</v>
      </c>
      <c r="BH49" s="57">
        <f t="shared" si="47"/>
        <v>3.2892080171797176E-5</v>
      </c>
      <c r="BI49" s="57">
        <f t="shared" si="47"/>
        <v>3.105893608460037E-5</v>
      </c>
      <c r="BJ49" s="57">
        <f t="shared" si="47"/>
        <v>3.5278560254385321E-5</v>
      </c>
      <c r="BK49" s="58">
        <f t="shared" si="47"/>
        <v>5.7529549326396793E-3</v>
      </c>
      <c r="BL49" s="57">
        <f t="shared" si="47"/>
        <v>0</v>
      </c>
      <c r="BM49" s="57">
        <f t="shared" si="47"/>
        <v>2.501318111227435E-3</v>
      </c>
      <c r="BN49" s="57">
        <f t="shared" si="47"/>
        <v>3.2214539324774468E-3</v>
      </c>
      <c r="BQ49" s="57">
        <f t="shared" si="52"/>
        <v>4.7904058371870096E-5</v>
      </c>
      <c r="BR49" s="57">
        <f t="shared" si="52"/>
        <v>0</v>
      </c>
      <c r="BS49" s="57">
        <f t="shared" si="52"/>
        <v>3.8527967654199775E-5</v>
      </c>
      <c r="BT49" s="57">
        <f t="shared" si="52"/>
        <v>0</v>
      </c>
      <c r="BU49" s="57">
        <f t="shared" si="52"/>
        <v>0</v>
      </c>
      <c r="BV49" s="57">
        <f t="shared" si="52"/>
        <v>1.0611464997105538E-4</v>
      </c>
      <c r="BW49" s="57">
        <f t="shared" si="52"/>
        <v>1.2785387182085512E-8</v>
      </c>
      <c r="BX49" s="58">
        <f t="shared" si="52"/>
        <v>0</v>
      </c>
      <c r="BY49" s="57">
        <f t="shared" si="52"/>
        <v>0</v>
      </c>
      <c r="BZ49" s="57">
        <f t="shared" si="52"/>
        <v>0</v>
      </c>
      <c r="CA49" s="58">
        <f t="shared" si="52"/>
        <v>6.8074830647189581E-3</v>
      </c>
      <c r="CB49" s="57">
        <f t="shared" si="52"/>
        <v>0</v>
      </c>
      <c r="CC49" s="57">
        <f t="shared" si="52"/>
        <v>5.8877024338091465E-3</v>
      </c>
      <c r="CD49" s="57">
        <f t="shared" si="52"/>
        <v>5.1933461385133906E-3</v>
      </c>
      <c r="CE49" s="57">
        <f t="shared" si="52"/>
        <v>4.8928811999071039E-3</v>
      </c>
      <c r="CF49" s="57">
        <f t="shared" si="45"/>
        <v>0</v>
      </c>
      <c r="CG49" s="57">
        <f t="shared" si="45"/>
        <v>0</v>
      </c>
      <c r="CH49" s="57">
        <f t="shared" si="45"/>
        <v>1.8871047839761628E-3</v>
      </c>
      <c r="CI49" s="58">
        <f t="shared" si="45"/>
        <v>3.3928394285424397E-6</v>
      </c>
      <c r="CJ49" s="57">
        <f t="shared" si="45"/>
        <v>4.0510056332126919E-6</v>
      </c>
      <c r="CL49" s="30">
        <f>Obs_Dist!B51</f>
        <v>80</v>
      </c>
      <c r="CM49" s="26">
        <f t="shared" si="40"/>
        <v>81</v>
      </c>
      <c r="CN49" s="20">
        <f t="shared" si="18"/>
        <v>304.73</v>
      </c>
      <c r="CO49" s="20">
        <f t="shared" si="18"/>
        <v>142.32999999999998</v>
      </c>
      <c r="CP49" s="20">
        <f t="shared" si="18"/>
        <v>82.66</v>
      </c>
      <c r="CQ49" s="106">
        <f t="shared" si="18"/>
        <v>993.96</v>
      </c>
      <c r="CR49" s="143"/>
      <c r="CS49" s="20">
        <f t="shared" si="19"/>
        <v>62.67</v>
      </c>
      <c r="CT49" s="20">
        <f t="shared" si="19"/>
        <v>88.1</v>
      </c>
      <c r="CW49" s="20">
        <f t="shared" si="51"/>
        <v>79.740000000000009</v>
      </c>
      <c r="CX49" s="20">
        <f t="shared" si="51"/>
        <v>0</v>
      </c>
      <c r="CY49" s="20">
        <f t="shared" si="50"/>
        <v>142.32999999999998</v>
      </c>
      <c r="CZ49" s="20">
        <f t="shared" si="50"/>
        <v>0</v>
      </c>
      <c r="DA49" s="20">
        <f t="shared" si="50"/>
        <v>0</v>
      </c>
      <c r="DB49" s="20">
        <f t="shared" si="50"/>
        <v>82.64</v>
      </c>
      <c r="DC49" s="20">
        <f t="shared" si="50"/>
        <v>0.02</v>
      </c>
      <c r="DD49" s="106">
        <f t="shared" si="50"/>
        <v>0</v>
      </c>
      <c r="DE49" s="20">
        <f t="shared" si="50"/>
        <v>0</v>
      </c>
      <c r="DF49" s="20">
        <f t="shared" si="50"/>
        <v>0</v>
      </c>
      <c r="DG49" s="106">
        <f t="shared" si="50"/>
        <v>528.35</v>
      </c>
      <c r="DH49" s="143"/>
      <c r="DI49" s="20">
        <f t="shared" si="21"/>
        <v>62.67</v>
      </c>
      <c r="DJ49" s="20">
        <f t="shared" si="21"/>
        <v>57.32</v>
      </c>
      <c r="DK49" s="20">
        <f t="shared" si="21"/>
        <v>465.61</v>
      </c>
      <c r="DL49" s="143"/>
      <c r="DM49" s="20">
        <f t="shared" si="22"/>
        <v>0</v>
      </c>
      <c r="DN49" s="20">
        <f t="shared" si="22"/>
        <v>30.78</v>
      </c>
      <c r="DO49" s="106">
        <f t="shared" si="22"/>
        <v>0.21000000000000002</v>
      </c>
      <c r="DP49" s="20">
        <f t="shared" si="22"/>
        <v>7.0000000000000007E-2</v>
      </c>
      <c r="DR49" s="31">
        <f t="shared" si="41"/>
        <v>40</v>
      </c>
      <c r="DS49" s="26">
        <f t="shared" si="42"/>
        <v>40.5</v>
      </c>
      <c r="DT49" s="101">
        <f t="shared" si="23"/>
        <v>7237.12</v>
      </c>
      <c r="DU49" s="101">
        <f t="shared" si="24"/>
        <v>1778.1599999999999</v>
      </c>
      <c r="DV49" s="101">
        <f t="shared" si="25"/>
        <v>2397.63</v>
      </c>
      <c r="DW49" s="102">
        <f t="shared" si="43"/>
        <v>1588.92</v>
      </c>
      <c r="DX49" s="144"/>
      <c r="DY49" s="101">
        <f t="shared" si="44"/>
        <v>336.83</v>
      </c>
      <c r="DZ49" s="101">
        <f t="shared" si="44"/>
        <v>309.56</v>
      </c>
      <c r="EB49" s="84">
        <f>MODEL_DATA!X46</f>
        <v>40</v>
      </c>
      <c r="EC49" s="84">
        <f>MODEL_DATA!Y46</f>
        <v>3061.33</v>
      </c>
      <c r="ED49" s="84">
        <f>MODEL_DATA!Z46</f>
        <v>223.88</v>
      </c>
      <c r="EE49" s="84">
        <f>MODEL_DATA!AA46</f>
        <v>1554.28</v>
      </c>
      <c r="EF49" s="84">
        <f>MODEL_DATA!AB46</f>
        <v>0</v>
      </c>
      <c r="EG49" s="84">
        <f>MODEL_DATA!AC46</f>
        <v>0</v>
      </c>
      <c r="EH49" s="84">
        <f>MODEL_DATA!AD46</f>
        <v>1168.49</v>
      </c>
      <c r="EI49" s="84">
        <f>MODEL_DATA!AE46</f>
        <v>1229.1400000000001</v>
      </c>
      <c r="EJ49" s="84">
        <f>MODEL_DATA!AF46</f>
        <v>933.14</v>
      </c>
      <c r="EK49" s="84">
        <f>MODEL_DATA!AG46</f>
        <v>192.81</v>
      </c>
      <c r="EL49" s="84">
        <f>MODEL_DATA!AH46</f>
        <v>823.13</v>
      </c>
      <c r="EM49" s="84">
        <f>MODEL_DATA!AI46</f>
        <v>927.96</v>
      </c>
      <c r="EN49" s="84">
        <f>MODEL_DATA!AJ46</f>
        <v>948.13</v>
      </c>
      <c r="EO49" s="84">
        <f>MODEL_DATA!AK46</f>
        <v>110.95</v>
      </c>
      <c r="EP49" s="84">
        <f>MODEL_DATA!AL46</f>
        <v>120.38</v>
      </c>
      <c r="EQ49" s="84">
        <f>MODEL_DATA!AM46</f>
        <v>660.96</v>
      </c>
      <c r="ER49" s="84">
        <f>MODEL_DATA!AN46</f>
        <v>719.22</v>
      </c>
      <c r="ES49" s="84">
        <f>MODEL_DATA!AO46</f>
        <v>225.88</v>
      </c>
      <c r="ET49" s="84">
        <f>MODEL_DATA!AP46</f>
        <v>189.18</v>
      </c>
      <c r="EU49" s="84">
        <f>MODEL_DATA!AQ46</f>
        <v>64.09</v>
      </c>
      <c r="EV49" s="84">
        <f>MODEL_DATA!AR46</f>
        <v>5.63</v>
      </c>
    </row>
    <row r="50" spans="32:152" x14ac:dyDescent="0.25">
      <c r="AF50" s="32">
        <f t="shared" si="15"/>
        <v>80</v>
      </c>
      <c r="AG50" s="61">
        <f t="shared" si="26"/>
        <v>4.7904058371870096E-5</v>
      </c>
      <c r="AH50" s="63">
        <f>INDEX(Obs_Dist!$D$11:$T$211,  MATCH($AF50, Obs_Dist!$B$11:$B$211, 0), MATCH(AH$4, Obs_Dist!$D$3:$T$3, 0) )</f>
        <v>2.4499999999999999E-5</v>
      </c>
      <c r="AI50" s="61">
        <f t="shared" si="27"/>
        <v>0</v>
      </c>
      <c r="AJ50" s="63">
        <f>INDEX(Obs_Dist!$D$11:$T$211,  MATCH($AF50, Obs_Dist!$B$11:$B$211, 0), MATCH(AJ$4, Obs_Dist!$D$3:$T$3, 0) )</f>
        <v>0</v>
      </c>
      <c r="AK50" s="61">
        <f t="shared" si="28"/>
        <v>3.8527967654199775E-5</v>
      </c>
      <c r="AL50" s="63">
        <f>INDEX(Obs_Dist!$D$11:$T$211,  MATCH($AF50, Obs_Dist!$B$11:$B$211, 0), MATCH(AL$4, Obs_Dist!$D$3:$T$3, 0) )</f>
        <v>5.0300000000000003E-5</v>
      </c>
      <c r="AM50" s="61">
        <f t="shared" si="29"/>
        <v>0</v>
      </c>
      <c r="AN50" s="63">
        <f>INDEX(Obs_Dist!$D$11:$T$211,  MATCH($AF50, Obs_Dist!$B$11:$B$211, 0), MATCH(AN$4, Obs_Dist!$D$3:$T$3, 0) )</f>
        <v>0</v>
      </c>
      <c r="AO50" s="61">
        <f t="shared" si="30"/>
        <v>0</v>
      </c>
      <c r="AP50" s="63">
        <f>INDEX(Obs_Dist!$D$11:$T$211,  MATCH($AF50, Obs_Dist!$B$11:$B$211, 0), MATCH(AP$4, Obs_Dist!$D$3:$T$3, 0) )</f>
        <v>0</v>
      </c>
      <c r="AQ50" s="61">
        <f t="shared" si="31"/>
        <v>1.0611464997105538E-4</v>
      </c>
      <c r="AR50" s="63">
        <f>INDEX(Obs_Dist!$D$11:$T$211,  MATCH($AF50, Obs_Dist!$B$11:$B$211, 0), MATCH(AR$4, Obs_Dist!$D$3:$T$3, 0) )</f>
        <v>1.4809999999999999E-4</v>
      </c>
      <c r="AS50" s="61">
        <f t="shared" si="32"/>
        <v>1.2785387182085512E-8</v>
      </c>
      <c r="AT50" s="63">
        <f>INDEX(Obs_Dist!$D$11:$T$211,  MATCH($AF50, Obs_Dist!$B$11:$B$211, 0), MATCH(AT$4, Obs_Dist!$D$3:$T$3, 0) )</f>
        <v>0</v>
      </c>
      <c r="AU50" s="61">
        <f t="shared" si="33"/>
        <v>0</v>
      </c>
      <c r="AV50" s="63">
        <f>INDEX(Obs_Dist!$D$11:$T$211,  MATCH($AF50, Obs_Dist!$B$11:$B$211, 0), MATCH(AV$4, Obs_Dist!$D$3:$T$3, 0) )</f>
        <v>0</v>
      </c>
      <c r="AW50" s="61">
        <f t="shared" si="34"/>
        <v>0</v>
      </c>
      <c r="AX50" s="63">
        <f>INDEX(Obs_Dist!$D$11:$T$211,  MATCH($AF50, Obs_Dist!$B$11:$B$211, 0), MATCH(AX$4, Obs_Dist!$D$3:$T$3, 0) )</f>
        <v>6.1569999999999995E-4</v>
      </c>
      <c r="AY50" s="61">
        <f t="shared" si="35"/>
        <v>0</v>
      </c>
      <c r="AZ50" s="63">
        <f>INDEX(Obs_Dist!$D$11:$T$211,  MATCH($AF50, Obs_Dist!$B$11:$B$211, 0), MATCH(AZ$4, Obs_Dist!$D$3:$T$3, 0) )</f>
        <v>1.5682999999999999E-3</v>
      </c>
      <c r="BA50" s="61">
        <f t="shared" si="36"/>
        <v>6.8074830647189581E-3</v>
      </c>
      <c r="BB50" s="63">
        <f>INDEX(Obs_Dist!$D$11:$T$211,  MATCH($AF50, Obs_Dist!$B$11:$B$211, 0), MATCH(BB$4, Obs_Dist!$D$3:$T$3, 0) )</f>
        <v>5.8252E-3</v>
      </c>
      <c r="BC50" s="61">
        <f t="shared" si="37"/>
        <v>4.8928811999071039E-3</v>
      </c>
      <c r="BD50" s="63">
        <f>INDEX(Obs_Dist!$D$11:$T$211,  MATCH($AF50, Obs_Dist!$B$11:$B$211, 0), MATCH(BD$4, Obs_Dist!$D$3:$T$3, 0) )</f>
        <v>5.1837000000000003E-3</v>
      </c>
      <c r="BF50" s="31">
        <f t="shared" si="38"/>
        <v>82</v>
      </c>
      <c r="BG50" s="31">
        <f t="shared" si="39"/>
        <v>83</v>
      </c>
      <c r="BH50" s="57">
        <f t="shared" si="47"/>
        <v>2.6584157862737264E-5</v>
      </c>
      <c r="BI50" s="57">
        <f t="shared" si="47"/>
        <v>2.492919875152636E-5</v>
      </c>
      <c r="BJ50" s="57">
        <f t="shared" si="47"/>
        <v>2.9256536480015897E-5</v>
      </c>
      <c r="BK50" s="58">
        <f t="shared" si="47"/>
        <v>4.3918112130645719E-3</v>
      </c>
      <c r="BL50" s="57">
        <f t="shared" si="47"/>
        <v>0</v>
      </c>
      <c r="BM50" s="57">
        <f t="shared" si="47"/>
        <v>1.9365558442118261E-3</v>
      </c>
      <c r="BN50" s="57">
        <f t="shared" si="47"/>
        <v>1.7906310905042063E-3</v>
      </c>
      <c r="BQ50" s="57">
        <f t="shared" si="52"/>
        <v>3.8147826769673318E-5</v>
      </c>
      <c r="BR50" s="57">
        <f t="shared" si="52"/>
        <v>0</v>
      </c>
      <c r="BS50" s="57">
        <f t="shared" si="52"/>
        <v>3.0924155306792543E-5</v>
      </c>
      <c r="BT50" s="57">
        <f t="shared" si="52"/>
        <v>0</v>
      </c>
      <c r="BU50" s="57">
        <f t="shared" si="52"/>
        <v>0</v>
      </c>
      <c r="BV50" s="57">
        <f t="shared" si="52"/>
        <v>8.802225623809108E-5</v>
      </c>
      <c r="BW50" s="57">
        <f t="shared" si="52"/>
        <v>0</v>
      </c>
      <c r="BX50" s="58">
        <f t="shared" si="52"/>
        <v>0</v>
      </c>
      <c r="BY50" s="57">
        <f t="shared" si="52"/>
        <v>0</v>
      </c>
      <c r="BZ50" s="57">
        <f t="shared" si="52"/>
        <v>0</v>
      </c>
      <c r="CA50" s="58">
        <f t="shared" si="52"/>
        <v>5.8313594402595878E-3</v>
      </c>
      <c r="CB50" s="57">
        <f t="shared" si="52"/>
        <v>0</v>
      </c>
      <c r="CC50" s="57">
        <f t="shared" si="52"/>
        <v>4.5583424619182987E-3</v>
      </c>
      <c r="CD50" s="57">
        <f t="shared" si="52"/>
        <v>3.7219584677273218E-3</v>
      </c>
      <c r="CE50" s="57">
        <f t="shared" si="52"/>
        <v>3.2177148759939766E-3</v>
      </c>
      <c r="CF50" s="57">
        <f t="shared" si="45"/>
        <v>0</v>
      </c>
      <c r="CG50" s="57">
        <f t="shared" si="45"/>
        <v>0</v>
      </c>
      <c r="CH50" s="57">
        <f t="shared" si="45"/>
        <v>4.8373153819272009E-4</v>
      </c>
      <c r="CI50" s="58">
        <f t="shared" si="45"/>
        <v>1.1309464761808132E-6</v>
      </c>
      <c r="CJ50" s="57">
        <f t="shared" si="45"/>
        <v>0</v>
      </c>
      <c r="CL50" s="30">
        <f>Obs_Dist!B52</f>
        <v>82</v>
      </c>
      <c r="CM50" s="26">
        <f t="shared" si="40"/>
        <v>83</v>
      </c>
      <c r="CN50" s="20">
        <f t="shared" si="18"/>
        <v>246.29000000000002</v>
      </c>
      <c r="CO50" s="20">
        <f t="shared" si="18"/>
        <v>114.24000000000001</v>
      </c>
      <c r="CP50" s="20">
        <f t="shared" si="18"/>
        <v>68.550000000000011</v>
      </c>
      <c r="CQ50" s="106">
        <f t="shared" si="18"/>
        <v>758.79000000000008</v>
      </c>
      <c r="CR50" s="143"/>
      <c r="CS50" s="20">
        <f t="shared" si="19"/>
        <v>48.519999999999996</v>
      </c>
      <c r="CT50" s="20">
        <f t="shared" si="19"/>
        <v>48.97</v>
      </c>
      <c r="CW50" s="20">
        <f t="shared" si="51"/>
        <v>63.5</v>
      </c>
      <c r="CX50" s="20">
        <f t="shared" si="51"/>
        <v>0</v>
      </c>
      <c r="CY50" s="20">
        <f t="shared" si="50"/>
        <v>114.24000000000001</v>
      </c>
      <c r="CZ50" s="20">
        <f t="shared" si="50"/>
        <v>0</v>
      </c>
      <c r="DA50" s="20">
        <f t="shared" si="50"/>
        <v>0</v>
      </c>
      <c r="DB50" s="20">
        <f t="shared" si="50"/>
        <v>68.550000000000011</v>
      </c>
      <c r="DC50" s="20">
        <f t="shared" si="50"/>
        <v>0</v>
      </c>
      <c r="DD50" s="106">
        <f t="shared" si="50"/>
        <v>0</v>
      </c>
      <c r="DE50" s="20">
        <f t="shared" si="50"/>
        <v>0</v>
      </c>
      <c r="DF50" s="20">
        <f t="shared" si="50"/>
        <v>0</v>
      </c>
      <c r="DG50" s="106">
        <f t="shared" si="50"/>
        <v>452.59000000000003</v>
      </c>
      <c r="DH50" s="143"/>
      <c r="DI50" s="20">
        <f t="shared" si="21"/>
        <v>48.519999999999996</v>
      </c>
      <c r="DJ50" s="20">
        <f t="shared" si="21"/>
        <v>41.08</v>
      </c>
      <c r="DK50" s="20">
        <f t="shared" si="21"/>
        <v>306.20000000000005</v>
      </c>
      <c r="DL50" s="143"/>
      <c r="DM50" s="20">
        <f t="shared" si="22"/>
        <v>0</v>
      </c>
      <c r="DN50" s="20">
        <f t="shared" si="22"/>
        <v>7.8900000000000006</v>
      </c>
      <c r="DO50" s="106">
        <f t="shared" si="22"/>
        <v>7.0000000000000007E-2</v>
      </c>
      <c r="DP50" s="20">
        <f t="shared" si="22"/>
        <v>0</v>
      </c>
      <c r="DR50" s="31">
        <f t="shared" si="41"/>
        <v>41</v>
      </c>
      <c r="DS50" s="26">
        <f t="shared" si="42"/>
        <v>41.5</v>
      </c>
      <c r="DT50" s="101">
        <f t="shared" si="23"/>
        <v>6504.2</v>
      </c>
      <c r="DU50" s="101">
        <f t="shared" si="24"/>
        <v>1665.17</v>
      </c>
      <c r="DV50" s="101">
        <f t="shared" si="25"/>
        <v>2252.33</v>
      </c>
      <c r="DW50" s="102">
        <f t="shared" si="43"/>
        <v>1552.7199999999998</v>
      </c>
      <c r="DX50" s="144"/>
      <c r="DY50" s="101">
        <f t="shared" si="44"/>
        <v>278.58</v>
      </c>
      <c r="DZ50" s="101">
        <f t="shared" si="44"/>
        <v>261.04000000000002</v>
      </c>
      <c r="EB50" s="84">
        <f>MODEL_DATA!X47</f>
        <v>41</v>
      </c>
      <c r="EC50" s="84">
        <f>MODEL_DATA!Y47</f>
        <v>2586.6999999999998</v>
      </c>
      <c r="ED50" s="84">
        <f>MODEL_DATA!Z47</f>
        <v>172.48</v>
      </c>
      <c r="EE50" s="84">
        <f>MODEL_DATA!AA47</f>
        <v>1492.69</v>
      </c>
      <c r="EF50" s="84">
        <f>MODEL_DATA!AB47</f>
        <v>0</v>
      </c>
      <c r="EG50" s="84">
        <f>MODEL_DATA!AC47</f>
        <v>0</v>
      </c>
      <c r="EH50" s="84">
        <f>MODEL_DATA!AD47</f>
        <v>1055.99</v>
      </c>
      <c r="EI50" s="84">
        <f>MODEL_DATA!AE47</f>
        <v>1196.3399999999999</v>
      </c>
      <c r="EJ50" s="84">
        <f>MODEL_DATA!AF47</f>
        <v>716.38</v>
      </c>
      <c r="EK50" s="84">
        <f>MODEL_DATA!AG47</f>
        <v>175.55</v>
      </c>
      <c r="EL50" s="84">
        <f>MODEL_DATA!AH47</f>
        <v>646.70000000000005</v>
      </c>
      <c r="EM50" s="84">
        <f>MODEL_DATA!AI47</f>
        <v>883.67</v>
      </c>
      <c r="EN50" s="84">
        <f>MODEL_DATA!AJ47</f>
        <v>898.38</v>
      </c>
      <c r="EO50" s="84">
        <f>MODEL_DATA!AK47</f>
        <v>90.86</v>
      </c>
      <c r="EP50" s="84">
        <f>MODEL_DATA!AL47</f>
        <v>98.77</v>
      </c>
      <c r="EQ50" s="84">
        <f>MODEL_DATA!AM47</f>
        <v>669.05</v>
      </c>
      <c r="ER50" s="84">
        <f>MODEL_DATA!AN47</f>
        <v>634.97</v>
      </c>
      <c r="ES50" s="84">
        <f>MODEL_DATA!AO47</f>
        <v>187.72</v>
      </c>
      <c r="ET50" s="84">
        <f>MODEL_DATA!AP47</f>
        <v>162.27000000000001</v>
      </c>
      <c r="EU50" s="84">
        <f>MODEL_DATA!AQ47</f>
        <v>48.06</v>
      </c>
      <c r="EV50" s="84">
        <f>MODEL_DATA!AR47</f>
        <v>5.47</v>
      </c>
    </row>
    <row r="51" spans="32:152" x14ac:dyDescent="0.25">
      <c r="AF51" s="32">
        <f t="shared" si="15"/>
        <v>82</v>
      </c>
      <c r="AG51" s="61">
        <f t="shared" si="26"/>
        <v>3.8147826769673318E-5</v>
      </c>
      <c r="AH51" s="63">
        <f>INDEX(Obs_Dist!$D$11:$T$211,  MATCH($AF51, Obs_Dist!$B$11:$B$211, 0), MATCH(AH$4, Obs_Dist!$D$3:$T$3, 0) )</f>
        <v>1.66E-5</v>
      </c>
      <c r="AI51" s="61">
        <f t="shared" si="27"/>
        <v>0</v>
      </c>
      <c r="AJ51" s="63">
        <f>INDEX(Obs_Dist!$D$11:$T$211,  MATCH($AF51, Obs_Dist!$B$11:$B$211, 0), MATCH(AJ$4, Obs_Dist!$D$3:$T$3, 0) )</f>
        <v>0</v>
      </c>
      <c r="AK51" s="61">
        <f t="shared" si="28"/>
        <v>3.0924155306792543E-5</v>
      </c>
      <c r="AL51" s="63">
        <f>INDEX(Obs_Dist!$D$11:$T$211,  MATCH($AF51, Obs_Dist!$B$11:$B$211, 0), MATCH(AL$4, Obs_Dist!$D$3:$T$3, 0) )</f>
        <v>4.4700000000000002E-5</v>
      </c>
      <c r="AM51" s="61">
        <f t="shared" si="29"/>
        <v>0</v>
      </c>
      <c r="AN51" s="63">
        <f>INDEX(Obs_Dist!$D$11:$T$211,  MATCH($AF51, Obs_Dist!$B$11:$B$211, 0), MATCH(AN$4, Obs_Dist!$D$3:$T$3, 0) )</f>
        <v>0</v>
      </c>
      <c r="AO51" s="61">
        <f t="shared" si="30"/>
        <v>0</v>
      </c>
      <c r="AP51" s="63">
        <f>INDEX(Obs_Dist!$D$11:$T$211,  MATCH($AF51, Obs_Dist!$B$11:$B$211, 0), MATCH(AP$4, Obs_Dist!$D$3:$T$3, 0) )</f>
        <v>0</v>
      </c>
      <c r="AQ51" s="61">
        <f t="shared" si="31"/>
        <v>8.802225623809108E-5</v>
      </c>
      <c r="AR51" s="63">
        <f>INDEX(Obs_Dist!$D$11:$T$211,  MATCH($AF51, Obs_Dist!$B$11:$B$211, 0), MATCH(AR$4, Obs_Dist!$D$3:$T$3, 0) )</f>
        <v>1.1849999999999999E-4</v>
      </c>
      <c r="AS51" s="61">
        <f t="shared" si="32"/>
        <v>0</v>
      </c>
      <c r="AT51" s="63">
        <f>INDEX(Obs_Dist!$D$11:$T$211,  MATCH($AF51, Obs_Dist!$B$11:$B$211, 0), MATCH(AT$4, Obs_Dist!$D$3:$T$3, 0) )</f>
        <v>0</v>
      </c>
      <c r="AU51" s="61">
        <f t="shared" si="33"/>
        <v>0</v>
      </c>
      <c r="AV51" s="63">
        <f>INDEX(Obs_Dist!$D$11:$T$211,  MATCH($AF51, Obs_Dist!$B$11:$B$211, 0), MATCH(AV$4, Obs_Dist!$D$3:$T$3, 0) )</f>
        <v>0</v>
      </c>
      <c r="AW51" s="61">
        <f t="shared" si="34"/>
        <v>0</v>
      </c>
      <c r="AX51" s="63">
        <f>INDEX(Obs_Dist!$D$11:$T$211,  MATCH($AF51, Obs_Dist!$B$11:$B$211, 0), MATCH(AX$4, Obs_Dist!$D$3:$T$3, 0) )</f>
        <v>4.9299999999999995E-4</v>
      </c>
      <c r="AY51" s="61">
        <f t="shared" si="35"/>
        <v>0</v>
      </c>
      <c r="AZ51" s="63">
        <f>INDEX(Obs_Dist!$D$11:$T$211,  MATCH($AF51, Obs_Dist!$B$11:$B$211, 0), MATCH(AZ$4, Obs_Dist!$D$3:$T$3, 0) )</f>
        <v>1.4744000000000001E-3</v>
      </c>
      <c r="BA51" s="61">
        <f t="shared" si="36"/>
        <v>5.8313594402595878E-3</v>
      </c>
      <c r="BB51" s="63">
        <f>INDEX(Obs_Dist!$D$11:$T$211,  MATCH($AF51, Obs_Dist!$B$11:$B$211, 0), MATCH(BB$4, Obs_Dist!$D$3:$T$3, 0) )</f>
        <v>4.9638E-3</v>
      </c>
      <c r="BC51" s="61">
        <f t="shared" si="37"/>
        <v>3.2177148759939766E-3</v>
      </c>
      <c r="BD51" s="63">
        <f>INDEX(Obs_Dist!$D$11:$T$211,  MATCH($AF51, Obs_Dist!$B$11:$B$211, 0), MATCH(BD$4, Obs_Dist!$D$3:$T$3, 0) )</f>
        <v>4.9160000000000002E-3</v>
      </c>
      <c r="BF51" s="31">
        <f t="shared" si="38"/>
        <v>84</v>
      </c>
      <c r="BG51" s="31">
        <f t="shared" si="39"/>
        <v>85</v>
      </c>
      <c r="BH51" s="57">
        <f t="shared" si="47"/>
        <v>2.4340117739442335E-5</v>
      </c>
      <c r="BI51" s="57">
        <f t="shared" si="47"/>
        <v>2.6260327186262976E-5</v>
      </c>
      <c r="BJ51" s="57">
        <f t="shared" si="47"/>
        <v>2.2854668541281561E-5</v>
      </c>
      <c r="BK51" s="58">
        <f t="shared" si="47"/>
        <v>3.1534291480040198E-3</v>
      </c>
      <c r="BL51" s="57">
        <f t="shared" si="47"/>
        <v>0</v>
      </c>
      <c r="BM51" s="57">
        <f t="shared" si="47"/>
        <v>1.7753092322865217E-3</v>
      </c>
      <c r="BN51" s="57">
        <f t="shared" si="47"/>
        <v>1.3949882806358069E-3</v>
      </c>
      <c r="BQ51" s="57">
        <f t="shared" si="52"/>
        <v>3.1004871489493543E-5</v>
      </c>
      <c r="BR51" s="57">
        <f t="shared" si="52"/>
        <v>0</v>
      </c>
      <c r="BS51" s="57">
        <f t="shared" si="52"/>
        <v>3.2575392591206362E-5</v>
      </c>
      <c r="BT51" s="57">
        <f t="shared" si="52"/>
        <v>0</v>
      </c>
      <c r="BU51" s="57">
        <f t="shared" si="52"/>
        <v>0</v>
      </c>
      <c r="BV51" s="57">
        <f t="shared" si="52"/>
        <v>6.8761368658640061E-5</v>
      </c>
      <c r="BW51" s="57">
        <f t="shared" si="52"/>
        <v>0</v>
      </c>
      <c r="BX51" s="58">
        <f t="shared" si="52"/>
        <v>0</v>
      </c>
      <c r="BY51" s="57">
        <f t="shared" si="52"/>
        <v>0</v>
      </c>
      <c r="BZ51" s="57">
        <f t="shared" si="52"/>
        <v>0</v>
      </c>
      <c r="CA51" s="58">
        <f t="shared" si="52"/>
        <v>4.6783327354962692E-3</v>
      </c>
      <c r="CB51" s="57">
        <f t="shared" si="52"/>
        <v>0</v>
      </c>
      <c r="CC51" s="57">
        <f t="shared" si="52"/>
        <v>4.1787937490957534E-3</v>
      </c>
      <c r="CD51" s="57">
        <f t="shared" si="52"/>
        <v>3.3459573080129017E-3</v>
      </c>
      <c r="CE51" s="57">
        <f t="shared" si="52"/>
        <v>1.9097169314643541E-3</v>
      </c>
      <c r="CF51" s="57">
        <f t="shared" si="45"/>
        <v>0</v>
      </c>
      <c r="CG51" s="57">
        <f t="shared" si="45"/>
        <v>0</v>
      </c>
      <c r="CH51" s="57">
        <f t="shared" si="45"/>
        <v>7.4797525550712103E-5</v>
      </c>
      <c r="CI51" s="58">
        <f t="shared" si="45"/>
        <v>1.4540740408039027E-6</v>
      </c>
      <c r="CJ51" s="57">
        <f t="shared" si="45"/>
        <v>0</v>
      </c>
      <c r="CL51" s="30">
        <f>Obs_Dist!B53</f>
        <v>84</v>
      </c>
      <c r="CM51" s="26">
        <f t="shared" si="40"/>
        <v>85</v>
      </c>
      <c r="CN51" s="20">
        <f t="shared" si="18"/>
        <v>225.5</v>
      </c>
      <c r="CO51" s="20">
        <f t="shared" si="18"/>
        <v>120.34</v>
      </c>
      <c r="CP51" s="20">
        <f t="shared" si="18"/>
        <v>53.55</v>
      </c>
      <c r="CQ51" s="106">
        <f t="shared" si="18"/>
        <v>544.82999999999993</v>
      </c>
      <c r="CR51" s="143"/>
      <c r="CS51" s="20">
        <f t="shared" si="19"/>
        <v>44.480000000000004</v>
      </c>
      <c r="CT51" s="20">
        <f t="shared" si="19"/>
        <v>38.15</v>
      </c>
      <c r="CW51" s="20">
        <f t="shared" si="51"/>
        <v>51.61</v>
      </c>
      <c r="CX51" s="20">
        <f t="shared" si="51"/>
        <v>0</v>
      </c>
      <c r="CY51" s="20">
        <f t="shared" si="50"/>
        <v>120.34</v>
      </c>
      <c r="CZ51" s="20">
        <f t="shared" si="50"/>
        <v>0</v>
      </c>
      <c r="DA51" s="20">
        <f t="shared" si="50"/>
        <v>0</v>
      </c>
      <c r="DB51" s="20">
        <f t="shared" si="50"/>
        <v>53.55</v>
      </c>
      <c r="DC51" s="20">
        <f t="shared" si="50"/>
        <v>0</v>
      </c>
      <c r="DD51" s="106">
        <f t="shared" si="50"/>
        <v>0</v>
      </c>
      <c r="DE51" s="20">
        <f t="shared" si="50"/>
        <v>0</v>
      </c>
      <c r="DF51" s="20">
        <f t="shared" si="50"/>
        <v>0</v>
      </c>
      <c r="DG51" s="106">
        <f t="shared" si="50"/>
        <v>363.1</v>
      </c>
      <c r="DH51" s="143"/>
      <c r="DI51" s="20">
        <f t="shared" si="21"/>
        <v>44.480000000000004</v>
      </c>
      <c r="DJ51" s="20">
        <f t="shared" si="21"/>
        <v>36.93</v>
      </c>
      <c r="DK51" s="20">
        <f t="shared" si="21"/>
        <v>181.73</v>
      </c>
      <c r="DL51" s="143"/>
      <c r="DM51" s="20">
        <f t="shared" si="22"/>
        <v>0</v>
      </c>
      <c r="DN51" s="20">
        <f t="shared" si="22"/>
        <v>1.2200000000000002</v>
      </c>
      <c r="DO51" s="106">
        <f t="shared" si="22"/>
        <v>0.09</v>
      </c>
      <c r="DP51" s="20">
        <f t="shared" si="22"/>
        <v>0</v>
      </c>
      <c r="DR51" s="31">
        <f t="shared" si="41"/>
        <v>42</v>
      </c>
      <c r="DS51" s="26">
        <f t="shared" si="42"/>
        <v>42.5</v>
      </c>
      <c r="DT51" s="101">
        <f t="shared" si="23"/>
        <v>5841.68</v>
      </c>
      <c r="DU51" s="101">
        <f t="shared" si="24"/>
        <v>1575.43</v>
      </c>
      <c r="DV51" s="101">
        <f t="shared" si="25"/>
        <v>2007.05</v>
      </c>
      <c r="DW51" s="102">
        <f t="shared" si="43"/>
        <v>1298.99</v>
      </c>
      <c r="DX51" s="144"/>
      <c r="DY51" s="101">
        <f t="shared" si="44"/>
        <v>237.93</v>
      </c>
      <c r="DZ51" s="101">
        <f t="shared" si="44"/>
        <v>231.74</v>
      </c>
      <c r="EB51" s="84">
        <f>MODEL_DATA!X48</f>
        <v>42</v>
      </c>
      <c r="EC51" s="84">
        <f>MODEL_DATA!Y48</f>
        <v>2259.1999999999998</v>
      </c>
      <c r="ED51" s="84">
        <f>MODEL_DATA!Z48</f>
        <v>164.17</v>
      </c>
      <c r="EE51" s="84">
        <f>MODEL_DATA!AA48</f>
        <v>1411.26</v>
      </c>
      <c r="EF51" s="84">
        <f>MODEL_DATA!AB48</f>
        <v>0</v>
      </c>
      <c r="EG51" s="84">
        <f>MODEL_DATA!AC48</f>
        <v>0</v>
      </c>
      <c r="EH51" s="84">
        <f>MODEL_DATA!AD48</f>
        <v>913.75</v>
      </c>
      <c r="EI51" s="84">
        <f>MODEL_DATA!AE48</f>
        <v>1093.3</v>
      </c>
      <c r="EJ51" s="84">
        <f>MODEL_DATA!AF48</f>
        <v>497.23</v>
      </c>
      <c r="EK51" s="84">
        <f>MODEL_DATA!AG48</f>
        <v>155.54</v>
      </c>
      <c r="EL51" s="84">
        <f>MODEL_DATA!AH48</f>
        <v>475.07</v>
      </c>
      <c r="EM51" s="84">
        <f>MODEL_DATA!AI48</f>
        <v>699.42</v>
      </c>
      <c r="EN51" s="84">
        <f>MODEL_DATA!AJ48</f>
        <v>724.84</v>
      </c>
      <c r="EO51" s="84">
        <f>MODEL_DATA!AK48</f>
        <v>74.959999999999994</v>
      </c>
      <c r="EP51" s="84">
        <f>MODEL_DATA!AL48</f>
        <v>84.15</v>
      </c>
      <c r="EQ51" s="84">
        <f>MODEL_DATA!AM48</f>
        <v>599.57000000000005</v>
      </c>
      <c r="ER51" s="84">
        <f>MODEL_DATA!AN48</f>
        <v>645.97</v>
      </c>
      <c r="ES51" s="84">
        <f>MODEL_DATA!AO48</f>
        <v>162.97</v>
      </c>
      <c r="ET51" s="84">
        <f>MODEL_DATA!AP48</f>
        <v>147.59</v>
      </c>
      <c r="EU51" s="84">
        <f>MODEL_DATA!AQ48</f>
        <v>39.270000000000003</v>
      </c>
      <c r="EV51" s="84">
        <f>MODEL_DATA!AR48</f>
        <v>3.74</v>
      </c>
    </row>
    <row r="52" spans="32:152" x14ac:dyDescent="0.25">
      <c r="AF52" s="32">
        <f t="shared" si="15"/>
        <v>84</v>
      </c>
      <c r="AG52" s="61">
        <f t="shared" si="26"/>
        <v>3.1004871489493543E-5</v>
      </c>
      <c r="AH52" s="63">
        <f>INDEX(Obs_Dist!$D$11:$T$211,  MATCH($AF52, Obs_Dist!$B$11:$B$211, 0), MATCH(AH$4, Obs_Dist!$D$3:$T$3, 0) )</f>
        <v>1.33E-5</v>
      </c>
      <c r="AI52" s="61">
        <f t="shared" si="27"/>
        <v>0</v>
      </c>
      <c r="AJ52" s="63">
        <f>INDEX(Obs_Dist!$D$11:$T$211,  MATCH($AF52, Obs_Dist!$B$11:$B$211, 0), MATCH(AJ$4, Obs_Dist!$D$3:$T$3, 0) )</f>
        <v>0</v>
      </c>
      <c r="AK52" s="61">
        <f t="shared" si="28"/>
        <v>3.2575392591206362E-5</v>
      </c>
      <c r="AL52" s="63">
        <f>INDEX(Obs_Dist!$D$11:$T$211,  MATCH($AF52, Obs_Dist!$B$11:$B$211, 0), MATCH(AL$4, Obs_Dist!$D$3:$T$3, 0) )</f>
        <v>3.9100000000000002E-5</v>
      </c>
      <c r="AM52" s="61">
        <f t="shared" si="29"/>
        <v>0</v>
      </c>
      <c r="AN52" s="63">
        <f>INDEX(Obs_Dist!$D$11:$T$211,  MATCH($AF52, Obs_Dist!$B$11:$B$211, 0), MATCH(AN$4, Obs_Dist!$D$3:$T$3, 0) )</f>
        <v>0</v>
      </c>
      <c r="AO52" s="61">
        <f t="shared" si="30"/>
        <v>0</v>
      </c>
      <c r="AP52" s="63">
        <f>INDEX(Obs_Dist!$D$11:$T$211,  MATCH($AF52, Obs_Dist!$B$11:$B$211, 0), MATCH(AP$4, Obs_Dist!$D$3:$T$3, 0) )</f>
        <v>0</v>
      </c>
      <c r="AQ52" s="61">
        <f t="shared" si="31"/>
        <v>6.8761368658640061E-5</v>
      </c>
      <c r="AR52" s="63">
        <f>INDEX(Obs_Dist!$D$11:$T$211,  MATCH($AF52, Obs_Dist!$B$11:$B$211, 0), MATCH(AR$4, Obs_Dist!$D$3:$T$3, 0) )</f>
        <v>8.8999999999999995E-5</v>
      </c>
      <c r="AS52" s="61">
        <f t="shared" si="32"/>
        <v>0</v>
      </c>
      <c r="AT52" s="63">
        <f>INDEX(Obs_Dist!$D$11:$T$211,  MATCH($AF52, Obs_Dist!$B$11:$B$211, 0), MATCH(AT$4, Obs_Dist!$D$3:$T$3, 0) )</f>
        <v>0</v>
      </c>
      <c r="AU52" s="61">
        <f t="shared" si="33"/>
        <v>0</v>
      </c>
      <c r="AV52" s="63">
        <f>INDEX(Obs_Dist!$D$11:$T$211,  MATCH($AF52, Obs_Dist!$B$11:$B$211, 0), MATCH(AV$4, Obs_Dist!$D$3:$T$3, 0) )</f>
        <v>0</v>
      </c>
      <c r="AW52" s="61">
        <f t="shared" si="34"/>
        <v>0</v>
      </c>
      <c r="AX52" s="63">
        <f>INDEX(Obs_Dist!$D$11:$T$211,  MATCH($AF52, Obs_Dist!$B$11:$B$211, 0), MATCH(AX$4, Obs_Dist!$D$3:$T$3, 0) )</f>
        <v>3.8519999999999998E-4</v>
      </c>
      <c r="AY52" s="61">
        <f t="shared" si="35"/>
        <v>0</v>
      </c>
      <c r="AZ52" s="63">
        <f>INDEX(Obs_Dist!$D$11:$T$211,  MATCH($AF52, Obs_Dist!$B$11:$B$211, 0), MATCH(AZ$4, Obs_Dist!$D$3:$T$3, 0) )</f>
        <v>1.3808E-3</v>
      </c>
      <c r="BA52" s="61">
        <f t="shared" si="36"/>
        <v>4.6783327354962692E-3</v>
      </c>
      <c r="BB52" s="63">
        <f>INDEX(Obs_Dist!$D$11:$T$211,  MATCH($AF52, Obs_Dist!$B$11:$B$211, 0), MATCH(BB$4, Obs_Dist!$D$3:$T$3, 0) )</f>
        <v>4.1022000000000003E-3</v>
      </c>
      <c r="BC52" s="61">
        <f t="shared" si="37"/>
        <v>1.9097169314643541E-3</v>
      </c>
      <c r="BD52" s="63">
        <f>INDEX(Obs_Dist!$D$11:$T$211,  MATCH($AF52, Obs_Dist!$B$11:$B$211, 0), MATCH(BD$4, Obs_Dist!$D$3:$T$3, 0) )</f>
        <v>4.6480000000000002E-3</v>
      </c>
      <c r="BF52" s="31">
        <f t="shared" si="38"/>
        <v>86</v>
      </c>
      <c r="BG52" s="31">
        <f t="shared" si="39"/>
        <v>87</v>
      </c>
      <c r="BH52" s="57">
        <f t="shared" si="47"/>
        <v>1.9497999416642407E-5</v>
      </c>
      <c r="BI52" s="57">
        <f t="shared" si="47"/>
        <v>2.2635729923808027E-5</v>
      </c>
      <c r="BJ52" s="57">
        <f t="shared" si="47"/>
        <v>1.4088377377174684E-5</v>
      </c>
      <c r="BK52" s="58">
        <f t="shared" si="47"/>
        <v>3.0486679058204535E-3</v>
      </c>
      <c r="BL52" s="57">
        <f t="shared" si="47"/>
        <v>0</v>
      </c>
      <c r="BM52" s="57">
        <f t="shared" si="47"/>
        <v>1.6942868010468267E-3</v>
      </c>
      <c r="BN52" s="57">
        <f t="shared" si="47"/>
        <v>1.4578815923708948E-3</v>
      </c>
      <c r="BQ52" s="57">
        <f t="shared" si="52"/>
        <v>2.6373064491159981E-5</v>
      </c>
      <c r="BR52" s="57">
        <f t="shared" si="52"/>
        <v>0</v>
      </c>
      <c r="BS52" s="57">
        <f t="shared" si="52"/>
        <v>2.8079154674138569E-5</v>
      </c>
      <c r="BT52" s="57">
        <f t="shared" si="52"/>
        <v>0</v>
      </c>
      <c r="BU52" s="57">
        <f t="shared" si="52"/>
        <v>0</v>
      </c>
      <c r="BV52" s="57">
        <f t="shared" si="52"/>
        <v>4.2386793266511829E-5</v>
      </c>
      <c r="BW52" s="57">
        <f t="shared" si="52"/>
        <v>0</v>
      </c>
      <c r="BX52" s="58">
        <f t="shared" si="52"/>
        <v>0</v>
      </c>
      <c r="BY52" s="57">
        <f t="shared" si="52"/>
        <v>0</v>
      </c>
      <c r="BZ52" s="57">
        <f t="shared" si="52"/>
        <v>0</v>
      </c>
      <c r="CA52" s="58">
        <f t="shared" si="52"/>
        <v>4.3902371145497074E-3</v>
      </c>
      <c r="CB52" s="57">
        <f t="shared" si="52"/>
        <v>0</v>
      </c>
      <c r="CC52" s="57">
        <f t="shared" si="52"/>
        <v>3.9880799156725433E-3</v>
      </c>
      <c r="CD52" s="57">
        <f t="shared" si="52"/>
        <v>3.6077990794766788E-3</v>
      </c>
      <c r="CE52" s="57">
        <f t="shared" si="52"/>
        <v>1.9544833108625721E-3</v>
      </c>
      <c r="CF52" s="57">
        <f t="shared" si="45"/>
        <v>0</v>
      </c>
      <c r="CG52" s="57">
        <f t="shared" si="45"/>
        <v>0</v>
      </c>
      <c r="CH52" s="57">
        <f t="shared" si="45"/>
        <v>3.0654723586357419E-6</v>
      </c>
      <c r="CI52" s="58">
        <f t="shared" si="45"/>
        <v>1.1309464761808132E-6</v>
      </c>
      <c r="CJ52" s="57">
        <f t="shared" si="45"/>
        <v>0</v>
      </c>
      <c r="CL52" s="30">
        <f>Obs_Dist!B54</f>
        <v>86</v>
      </c>
      <c r="CM52" s="26">
        <f t="shared" si="40"/>
        <v>87</v>
      </c>
      <c r="CN52" s="20">
        <f t="shared" si="18"/>
        <v>180.64</v>
      </c>
      <c r="CO52" s="20">
        <f t="shared" si="18"/>
        <v>103.72999999999999</v>
      </c>
      <c r="CP52" s="20">
        <f t="shared" si="18"/>
        <v>33.01</v>
      </c>
      <c r="CQ52" s="106">
        <f t="shared" si="18"/>
        <v>526.73</v>
      </c>
      <c r="CR52" s="143"/>
      <c r="CS52" s="20">
        <f t="shared" si="19"/>
        <v>42.45</v>
      </c>
      <c r="CT52" s="20">
        <f t="shared" si="19"/>
        <v>39.870000000000005</v>
      </c>
      <c r="CW52" s="20">
        <f t="shared" si="51"/>
        <v>43.9</v>
      </c>
      <c r="CX52" s="20">
        <f t="shared" si="51"/>
        <v>0</v>
      </c>
      <c r="CY52" s="20">
        <f t="shared" si="50"/>
        <v>103.72999999999999</v>
      </c>
      <c r="CZ52" s="20">
        <f t="shared" si="50"/>
        <v>0</v>
      </c>
      <c r="DA52" s="20">
        <f t="shared" si="50"/>
        <v>0</v>
      </c>
      <c r="DB52" s="20">
        <f t="shared" si="50"/>
        <v>33.01</v>
      </c>
      <c r="DC52" s="20">
        <f t="shared" si="50"/>
        <v>0</v>
      </c>
      <c r="DD52" s="106">
        <f t="shared" si="50"/>
        <v>0</v>
      </c>
      <c r="DE52" s="20">
        <f t="shared" si="50"/>
        <v>0</v>
      </c>
      <c r="DF52" s="20">
        <f t="shared" si="50"/>
        <v>0</v>
      </c>
      <c r="DG52" s="106">
        <f t="shared" si="50"/>
        <v>340.74</v>
      </c>
      <c r="DH52" s="143"/>
      <c r="DI52" s="20">
        <f t="shared" si="21"/>
        <v>42.45</v>
      </c>
      <c r="DJ52" s="20">
        <f t="shared" si="21"/>
        <v>39.82</v>
      </c>
      <c r="DK52" s="20">
        <f t="shared" si="21"/>
        <v>185.99</v>
      </c>
      <c r="DL52" s="143"/>
      <c r="DM52" s="20">
        <f t="shared" si="22"/>
        <v>0</v>
      </c>
      <c r="DN52" s="20">
        <f t="shared" si="22"/>
        <v>0.05</v>
      </c>
      <c r="DO52" s="106">
        <f t="shared" si="22"/>
        <v>7.0000000000000007E-2</v>
      </c>
      <c r="DP52" s="20">
        <f t="shared" si="22"/>
        <v>0</v>
      </c>
      <c r="DR52" s="31">
        <f t="shared" si="41"/>
        <v>43</v>
      </c>
      <c r="DS52" s="26">
        <f t="shared" si="42"/>
        <v>43.5</v>
      </c>
      <c r="DT52" s="101">
        <f t="shared" si="23"/>
        <v>5375.5</v>
      </c>
      <c r="DU52" s="101">
        <f t="shared" si="24"/>
        <v>1481.19</v>
      </c>
      <c r="DV52" s="101">
        <f t="shared" si="25"/>
        <v>1881.5500000000002</v>
      </c>
      <c r="DW52" s="102">
        <f t="shared" si="43"/>
        <v>1230.2</v>
      </c>
      <c r="DX52" s="144"/>
      <c r="DY52" s="101">
        <f t="shared" si="44"/>
        <v>275.08999999999997</v>
      </c>
      <c r="DZ52" s="101">
        <f t="shared" si="44"/>
        <v>257.98</v>
      </c>
      <c r="EB52" s="84">
        <f>MODEL_DATA!X49</f>
        <v>43</v>
      </c>
      <c r="EC52" s="84">
        <f>MODEL_DATA!Y49</f>
        <v>2012.76</v>
      </c>
      <c r="ED52" s="84">
        <f>MODEL_DATA!Z49</f>
        <v>156.4</v>
      </c>
      <c r="EE52" s="84">
        <f>MODEL_DATA!AA49</f>
        <v>1324.79</v>
      </c>
      <c r="EF52" s="84">
        <f>MODEL_DATA!AB49</f>
        <v>0</v>
      </c>
      <c r="EG52" s="84">
        <f>MODEL_DATA!AC49</f>
        <v>0</v>
      </c>
      <c r="EH52" s="84">
        <f>MODEL_DATA!AD49</f>
        <v>821.07</v>
      </c>
      <c r="EI52" s="84">
        <f>MODEL_DATA!AE49</f>
        <v>1060.48</v>
      </c>
      <c r="EJ52" s="84">
        <f>MODEL_DATA!AF49</f>
        <v>329.98</v>
      </c>
      <c r="EK52" s="84">
        <f>MODEL_DATA!AG49</f>
        <v>141.31</v>
      </c>
      <c r="EL52" s="84">
        <f>MODEL_DATA!AH49</f>
        <v>339.18</v>
      </c>
      <c r="EM52" s="84">
        <f>MODEL_DATA!AI49</f>
        <v>680.12</v>
      </c>
      <c r="EN52" s="84">
        <f>MODEL_DATA!AJ49</f>
        <v>716.72</v>
      </c>
      <c r="EO52" s="84">
        <f>MODEL_DATA!AK49</f>
        <v>88.36</v>
      </c>
      <c r="EP52" s="84">
        <f>MODEL_DATA!AL49</f>
        <v>91.63</v>
      </c>
      <c r="EQ52" s="84">
        <f>MODEL_DATA!AM49</f>
        <v>550.08000000000004</v>
      </c>
      <c r="ER52" s="84">
        <f>MODEL_DATA!AN49</f>
        <v>560.36</v>
      </c>
      <c r="ES52" s="84">
        <f>MODEL_DATA!AO49</f>
        <v>186.73</v>
      </c>
      <c r="ET52" s="84">
        <f>MODEL_DATA!AP49</f>
        <v>166.35</v>
      </c>
      <c r="EU52" s="84">
        <f>MODEL_DATA!AQ49</f>
        <v>34.380000000000003</v>
      </c>
      <c r="EV52" s="84">
        <f>MODEL_DATA!AR49</f>
        <v>3.37</v>
      </c>
    </row>
    <row r="53" spans="32:152" x14ac:dyDescent="0.25">
      <c r="AF53" s="32">
        <f t="shared" si="15"/>
        <v>86</v>
      </c>
      <c r="AG53" s="61">
        <f t="shared" si="26"/>
        <v>2.6373064491159981E-5</v>
      </c>
      <c r="AH53" s="63">
        <f>INDEX(Obs_Dist!$D$11:$T$211,  MATCH($AF53, Obs_Dist!$B$11:$B$211, 0), MATCH(AH$4, Obs_Dist!$D$3:$T$3, 0) )</f>
        <v>1.0000000000000001E-5</v>
      </c>
      <c r="AI53" s="61">
        <f t="shared" si="27"/>
        <v>0</v>
      </c>
      <c r="AJ53" s="63">
        <f>INDEX(Obs_Dist!$D$11:$T$211,  MATCH($AF53, Obs_Dist!$B$11:$B$211, 0), MATCH(AJ$4, Obs_Dist!$D$3:$T$3, 0) )</f>
        <v>0</v>
      </c>
      <c r="AK53" s="61">
        <f t="shared" si="28"/>
        <v>2.8079154674138569E-5</v>
      </c>
      <c r="AL53" s="63">
        <f>INDEX(Obs_Dist!$D$11:$T$211,  MATCH($AF53, Obs_Dist!$B$11:$B$211, 0), MATCH(AL$4, Obs_Dist!$D$3:$T$3, 0) )</f>
        <v>3.3599999999999997E-5</v>
      </c>
      <c r="AM53" s="61">
        <f t="shared" si="29"/>
        <v>0</v>
      </c>
      <c r="AN53" s="63">
        <f>INDEX(Obs_Dist!$D$11:$T$211,  MATCH($AF53, Obs_Dist!$B$11:$B$211, 0), MATCH(AN$4, Obs_Dist!$D$3:$T$3, 0) )</f>
        <v>0</v>
      </c>
      <c r="AO53" s="61">
        <f t="shared" si="30"/>
        <v>0</v>
      </c>
      <c r="AP53" s="63">
        <f>INDEX(Obs_Dist!$D$11:$T$211,  MATCH($AF53, Obs_Dist!$B$11:$B$211, 0), MATCH(AP$4, Obs_Dist!$D$3:$T$3, 0) )</f>
        <v>0</v>
      </c>
      <c r="AQ53" s="61">
        <f t="shared" si="31"/>
        <v>4.2386793266511829E-5</v>
      </c>
      <c r="AR53" s="63">
        <f>INDEX(Obs_Dist!$D$11:$T$211,  MATCH($AF53, Obs_Dist!$B$11:$B$211, 0), MATCH(AR$4, Obs_Dist!$D$3:$T$3, 0) )</f>
        <v>5.9299999999999998E-5</v>
      </c>
      <c r="AS53" s="61">
        <f t="shared" si="32"/>
        <v>0</v>
      </c>
      <c r="AT53" s="63">
        <f>INDEX(Obs_Dist!$D$11:$T$211,  MATCH($AF53, Obs_Dist!$B$11:$B$211, 0), MATCH(AT$4, Obs_Dist!$D$3:$T$3, 0) )</f>
        <v>0</v>
      </c>
      <c r="AU53" s="61">
        <f t="shared" si="33"/>
        <v>0</v>
      </c>
      <c r="AV53" s="63">
        <f>INDEX(Obs_Dist!$D$11:$T$211,  MATCH($AF53, Obs_Dist!$B$11:$B$211, 0), MATCH(AV$4, Obs_Dist!$D$3:$T$3, 0) )</f>
        <v>0</v>
      </c>
      <c r="AW53" s="61">
        <f t="shared" si="34"/>
        <v>0</v>
      </c>
      <c r="AX53" s="63">
        <f>INDEX(Obs_Dist!$D$11:$T$211,  MATCH($AF53, Obs_Dist!$B$11:$B$211, 0), MATCH(AX$4, Obs_Dist!$D$3:$T$3, 0) )</f>
        <v>2.9599999999999998E-4</v>
      </c>
      <c r="AY53" s="61">
        <f t="shared" si="35"/>
        <v>0</v>
      </c>
      <c r="AZ53" s="63">
        <f>INDEX(Obs_Dist!$D$11:$T$211,  MATCH($AF53, Obs_Dist!$B$11:$B$211, 0), MATCH(AZ$4, Obs_Dist!$D$3:$T$3, 0) )</f>
        <v>1.2868000000000001E-3</v>
      </c>
      <c r="BA53" s="61">
        <f t="shared" si="36"/>
        <v>4.3902371145497074E-3</v>
      </c>
      <c r="BB53" s="63">
        <f>INDEX(Obs_Dist!$D$11:$T$211,  MATCH($AF53, Obs_Dist!$B$11:$B$211, 0), MATCH(BB$4, Obs_Dist!$D$3:$T$3, 0) )</f>
        <v>3.2407999999999998E-3</v>
      </c>
      <c r="BC53" s="61">
        <f t="shared" si="37"/>
        <v>1.9544833108625721E-3</v>
      </c>
      <c r="BD53" s="63">
        <f>INDEX(Obs_Dist!$D$11:$T$211,  MATCH($AF53, Obs_Dist!$B$11:$B$211, 0), MATCH(BD$4, Obs_Dist!$D$3:$T$3, 0) )</f>
        <v>4.3803999999999996E-3</v>
      </c>
      <c r="BF53" s="31">
        <f t="shared" si="38"/>
        <v>88</v>
      </c>
      <c r="BG53" s="31">
        <f t="shared" si="39"/>
        <v>89</v>
      </c>
      <c r="BH53" s="57">
        <f t="shared" si="47"/>
        <v>1.6053683864245048E-5</v>
      </c>
      <c r="BI53" s="57">
        <f t="shared" si="47"/>
        <v>2.1599195486922959E-5</v>
      </c>
      <c r="BJ53" s="57">
        <f t="shared" si="47"/>
        <v>6.700621775875266E-6</v>
      </c>
      <c r="BK53" s="58">
        <f t="shared" si="47"/>
        <v>3.1364705601809348E-3</v>
      </c>
      <c r="BL53" s="57">
        <f t="shared" si="47"/>
        <v>0</v>
      </c>
      <c r="BM53" s="57">
        <f t="shared" si="47"/>
        <v>1.3813725838452452E-3</v>
      </c>
      <c r="BN53" s="57">
        <f t="shared" si="47"/>
        <v>1.3734144120755155E-3</v>
      </c>
      <c r="BQ53" s="57">
        <f t="shared" si="52"/>
        <v>2.0455645693029551E-5</v>
      </c>
      <c r="BR53" s="57">
        <f t="shared" si="52"/>
        <v>0</v>
      </c>
      <c r="BS53" s="57">
        <f t="shared" si="52"/>
        <v>2.6793355149390107E-5</v>
      </c>
      <c r="BT53" s="57">
        <f t="shared" si="52"/>
        <v>0</v>
      </c>
      <c r="BU53" s="57">
        <f t="shared" si="52"/>
        <v>0</v>
      </c>
      <c r="BV53" s="57">
        <f t="shared" si="52"/>
        <v>2.0159728999825378E-5</v>
      </c>
      <c r="BW53" s="57">
        <f t="shared" si="52"/>
        <v>0</v>
      </c>
      <c r="BX53" s="58">
        <f t="shared" si="52"/>
        <v>0</v>
      </c>
      <c r="BY53" s="57">
        <f t="shared" si="52"/>
        <v>0</v>
      </c>
      <c r="BZ53" s="57">
        <f t="shared" si="52"/>
        <v>0</v>
      </c>
      <c r="CA53" s="58">
        <f t="shared" si="52"/>
        <v>4.4268288660473916E-3</v>
      </c>
      <c r="CB53" s="57">
        <f t="shared" si="52"/>
        <v>0</v>
      </c>
      <c r="CC53" s="57">
        <f t="shared" si="52"/>
        <v>3.2515299383139391E-3</v>
      </c>
      <c r="CD53" s="57">
        <f t="shared" si="52"/>
        <v>3.4030370021382234E-3</v>
      </c>
      <c r="CE53" s="57">
        <f t="shared" si="52"/>
        <v>2.0840536061630479E-3</v>
      </c>
      <c r="CF53" s="57">
        <f t="shared" si="45"/>
        <v>0</v>
      </c>
      <c r="CG53" s="57">
        <f t="shared" si="45"/>
        <v>0</v>
      </c>
      <c r="CH53" s="57">
        <f t="shared" si="45"/>
        <v>0</v>
      </c>
      <c r="CI53" s="58">
        <f t="shared" si="45"/>
        <v>6.4625512924617893E-7</v>
      </c>
      <c r="CJ53" s="57">
        <f t="shared" si="45"/>
        <v>0</v>
      </c>
      <c r="CL53" s="30">
        <f>Obs_Dist!B55</f>
        <v>88</v>
      </c>
      <c r="CM53" s="26">
        <f t="shared" si="40"/>
        <v>89</v>
      </c>
      <c r="CN53" s="20">
        <f t="shared" si="18"/>
        <v>148.72999999999999</v>
      </c>
      <c r="CO53" s="20">
        <f t="shared" si="18"/>
        <v>98.97999999999999</v>
      </c>
      <c r="CP53" s="20">
        <f t="shared" si="18"/>
        <v>15.7</v>
      </c>
      <c r="CQ53" s="106">
        <f t="shared" si="18"/>
        <v>541.9</v>
      </c>
      <c r="CR53" s="143"/>
      <c r="CS53" s="20">
        <f t="shared" si="19"/>
        <v>34.61</v>
      </c>
      <c r="CT53" s="20">
        <f t="shared" si="19"/>
        <v>37.56</v>
      </c>
      <c r="CW53" s="20">
        <f t="shared" si="51"/>
        <v>34.049999999999997</v>
      </c>
      <c r="CX53" s="20">
        <f t="shared" si="51"/>
        <v>0</v>
      </c>
      <c r="CY53" s="20">
        <f t="shared" si="50"/>
        <v>98.97999999999999</v>
      </c>
      <c r="CZ53" s="20">
        <f t="shared" si="50"/>
        <v>0</v>
      </c>
      <c r="DA53" s="20">
        <f t="shared" si="50"/>
        <v>0</v>
      </c>
      <c r="DB53" s="20">
        <f t="shared" si="50"/>
        <v>15.7</v>
      </c>
      <c r="DC53" s="20">
        <f t="shared" si="50"/>
        <v>0</v>
      </c>
      <c r="DD53" s="106">
        <f t="shared" si="50"/>
        <v>0</v>
      </c>
      <c r="DE53" s="20">
        <f t="shared" si="50"/>
        <v>0</v>
      </c>
      <c r="DF53" s="20">
        <f t="shared" si="50"/>
        <v>0</v>
      </c>
      <c r="DG53" s="106">
        <f t="shared" si="50"/>
        <v>343.58</v>
      </c>
      <c r="DH53" s="143"/>
      <c r="DI53" s="20">
        <f t="shared" si="21"/>
        <v>34.61</v>
      </c>
      <c r="DJ53" s="20">
        <f t="shared" si="21"/>
        <v>37.56</v>
      </c>
      <c r="DK53" s="20">
        <f t="shared" si="21"/>
        <v>198.32</v>
      </c>
      <c r="DL53" s="143"/>
      <c r="DM53" s="20">
        <f t="shared" si="22"/>
        <v>0</v>
      </c>
      <c r="DN53" s="20">
        <f t="shared" si="22"/>
        <v>0</v>
      </c>
      <c r="DO53" s="106">
        <f t="shared" si="22"/>
        <v>0.04</v>
      </c>
      <c r="DP53" s="20">
        <f t="shared" si="22"/>
        <v>0</v>
      </c>
      <c r="DR53" s="31">
        <f t="shared" si="41"/>
        <v>44</v>
      </c>
      <c r="DS53" s="26">
        <f t="shared" si="42"/>
        <v>44.5</v>
      </c>
      <c r="DT53" s="101">
        <f t="shared" si="23"/>
        <v>4970.8899999999994</v>
      </c>
      <c r="DU53" s="101">
        <f t="shared" si="24"/>
        <v>1358.57</v>
      </c>
      <c r="DV53" s="101">
        <f t="shared" si="25"/>
        <v>1818.71</v>
      </c>
      <c r="DW53" s="102">
        <f t="shared" si="43"/>
        <v>1051.78</v>
      </c>
      <c r="DX53" s="144"/>
      <c r="DY53" s="101">
        <f t="shared" si="44"/>
        <v>227.39000000000001</v>
      </c>
      <c r="DZ53" s="101">
        <f t="shared" si="44"/>
        <v>201.25</v>
      </c>
      <c r="EB53" s="84">
        <f>MODEL_DATA!X50</f>
        <v>44</v>
      </c>
      <c r="EC53" s="84">
        <f>MODEL_DATA!Y50</f>
        <v>1793.61</v>
      </c>
      <c r="ED53" s="84">
        <f>MODEL_DATA!Z50</f>
        <v>161.47</v>
      </c>
      <c r="EE53" s="84">
        <f>MODEL_DATA!AA50</f>
        <v>1197.0999999999999</v>
      </c>
      <c r="EF53" s="84">
        <f>MODEL_DATA!AB50</f>
        <v>0</v>
      </c>
      <c r="EG53" s="84">
        <f>MODEL_DATA!AC50</f>
        <v>0</v>
      </c>
      <c r="EH53" s="84">
        <f>MODEL_DATA!AD50</f>
        <v>762.88</v>
      </c>
      <c r="EI53" s="84">
        <f>MODEL_DATA!AE50</f>
        <v>1055.83</v>
      </c>
      <c r="EJ53" s="84">
        <f>MODEL_DATA!AF50</f>
        <v>186.57</v>
      </c>
      <c r="EK53" s="84">
        <f>MODEL_DATA!AG50</f>
        <v>133.09</v>
      </c>
      <c r="EL53" s="84">
        <f>MODEL_DATA!AH50</f>
        <v>243.3</v>
      </c>
      <c r="EM53" s="84">
        <f>MODEL_DATA!AI50</f>
        <v>605.1</v>
      </c>
      <c r="EN53" s="84">
        <f>MODEL_DATA!AJ50</f>
        <v>581.86</v>
      </c>
      <c r="EO53" s="84">
        <f>MODEL_DATA!AK50</f>
        <v>72.62</v>
      </c>
      <c r="EP53" s="84">
        <f>MODEL_DATA!AL50</f>
        <v>69.08</v>
      </c>
      <c r="EQ53" s="84">
        <f>MODEL_DATA!AM50</f>
        <v>446.68</v>
      </c>
      <c r="ER53" s="84">
        <f>MODEL_DATA!AN50</f>
        <v>413.54</v>
      </c>
      <c r="ES53" s="84">
        <f>MODEL_DATA!AO50</f>
        <v>154.77000000000001</v>
      </c>
      <c r="ET53" s="84">
        <f>MODEL_DATA!AP50</f>
        <v>132.16999999999999</v>
      </c>
      <c r="EU53" s="84">
        <f>MODEL_DATA!AQ50</f>
        <v>27.56</v>
      </c>
      <c r="EV53" s="84">
        <f>MODEL_DATA!AR50</f>
        <v>3.64</v>
      </c>
    </row>
    <row r="54" spans="32:152" x14ac:dyDescent="0.25">
      <c r="AF54" s="32">
        <f t="shared" si="15"/>
        <v>88</v>
      </c>
      <c r="AG54" s="61">
        <f t="shared" si="26"/>
        <v>2.0455645693029551E-5</v>
      </c>
      <c r="AH54" s="63">
        <f>INDEX(Obs_Dist!$D$11:$T$211,  MATCH($AF54, Obs_Dist!$B$11:$B$211, 0), MATCH(AH$4, Obs_Dist!$D$3:$T$3, 0) )</f>
        <v>7.7000000000000008E-6</v>
      </c>
      <c r="AI54" s="61">
        <f t="shared" si="27"/>
        <v>0</v>
      </c>
      <c r="AJ54" s="63">
        <f>INDEX(Obs_Dist!$D$11:$T$211,  MATCH($AF54, Obs_Dist!$B$11:$B$211, 0), MATCH(AJ$4, Obs_Dist!$D$3:$T$3, 0) )</f>
        <v>0</v>
      </c>
      <c r="AK54" s="61">
        <f t="shared" si="28"/>
        <v>2.6793355149390107E-5</v>
      </c>
      <c r="AL54" s="63">
        <f>INDEX(Obs_Dist!$D$11:$T$211,  MATCH($AF54, Obs_Dist!$B$11:$B$211, 0), MATCH(AL$4, Obs_Dist!$D$3:$T$3, 0) )</f>
        <v>2.8E-5</v>
      </c>
      <c r="AM54" s="61">
        <f t="shared" si="29"/>
        <v>0</v>
      </c>
      <c r="AN54" s="63">
        <f>INDEX(Obs_Dist!$D$11:$T$211,  MATCH($AF54, Obs_Dist!$B$11:$B$211, 0), MATCH(AN$4, Obs_Dist!$D$3:$T$3, 0) )</f>
        <v>0</v>
      </c>
      <c r="AO54" s="61">
        <f t="shared" si="30"/>
        <v>0</v>
      </c>
      <c r="AP54" s="63">
        <f>INDEX(Obs_Dist!$D$11:$T$211,  MATCH($AF54, Obs_Dist!$B$11:$B$211, 0), MATCH(AP$4, Obs_Dist!$D$3:$T$3, 0) )</f>
        <v>0</v>
      </c>
      <c r="AQ54" s="61">
        <f t="shared" si="31"/>
        <v>2.0159728999825378E-5</v>
      </c>
      <c r="AR54" s="63">
        <f>INDEX(Obs_Dist!$D$11:$T$211,  MATCH($AF54, Obs_Dist!$B$11:$B$211, 0), MATCH(AR$4, Obs_Dist!$D$3:$T$3, 0) )</f>
        <v>2.97E-5</v>
      </c>
      <c r="AS54" s="61">
        <f t="shared" si="32"/>
        <v>0</v>
      </c>
      <c r="AT54" s="63">
        <f>INDEX(Obs_Dist!$D$11:$T$211,  MATCH($AF54, Obs_Dist!$B$11:$B$211, 0), MATCH(AT$4, Obs_Dist!$D$3:$T$3, 0) )</f>
        <v>0</v>
      </c>
      <c r="AU54" s="61">
        <f t="shared" si="33"/>
        <v>0</v>
      </c>
      <c r="AV54" s="63">
        <f>INDEX(Obs_Dist!$D$11:$T$211,  MATCH($AF54, Obs_Dist!$B$11:$B$211, 0), MATCH(AV$4, Obs_Dist!$D$3:$T$3, 0) )</f>
        <v>0</v>
      </c>
      <c r="AW54" s="61">
        <f t="shared" si="34"/>
        <v>0</v>
      </c>
      <c r="AX54" s="63">
        <f>INDEX(Obs_Dist!$D$11:$T$211,  MATCH($AF54, Obs_Dist!$B$11:$B$211, 0), MATCH(AX$4, Obs_Dist!$D$3:$T$3, 0) )</f>
        <v>2.2389999999999999E-4</v>
      </c>
      <c r="AY54" s="61">
        <f t="shared" si="35"/>
        <v>0</v>
      </c>
      <c r="AZ54" s="63">
        <f>INDEX(Obs_Dist!$D$11:$T$211,  MATCH($AF54, Obs_Dist!$B$11:$B$211, 0), MATCH(AZ$4, Obs_Dist!$D$3:$T$3, 0) )</f>
        <v>1.1931000000000001E-3</v>
      </c>
      <c r="BA54" s="61">
        <f t="shared" si="36"/>
        <v>4.4268288660473916E-3</v>
      </c>
      <c r="BB54" s="63">
        <f>INDEX(Obs_Dist!$D$11:$T$211,  MATCH($AF54, Obs_Dist!$B$11:$B$211, 0), MATCH(BB$4, Obs_Dist!$D$3:$T$3, 0) )</f>
        <v>2.3793E-3</v>
      </c>
      <c r="BC54" s="61">
        <f t="shared" si="37"/>
        <v>2.0840536061630479E-3</v>
      </c>
      <c r="BD54" s="63">
        <f>INDEX(Obs_Dist!$D$11:$T$211,  MATCH($AF54, Obs_Dist!$B$11:$B$211, 0), MATCH(BD$4, Obs_Dist!$D$3:$T$3, 0) )</f>
        <v>4.1124999999999998E-3</v>
      </c>
      <c r="BF54" s="31">
        <f t="shared" si="38"/>
        <v>90</v>
      </c>
      <c r="BG54" s="31">
        <f t="shared" si="39"/>
        <v>91</v>
      </c>
      <c r="BH54" s="57">
        <f t="shared" si="47"/>
        <v>1.184084663422095E-5</v>
      </c>
      <c r="BI54" s="57">
        <f t="shared" si="47"/>
        <v>1.8007330890895964E-5</v>
      </c>
      <c r="BJ54" s="57">
        <f t="shared" si="47"/>
        <v>1.27610567578771E-6</v>
      </c>
      <c r="BK54" s="58">
        <f t="shared" si="47"/>
        <v>3.1564388632490726E-3</v>
      </c>
      <c r="BL54" s="57">
        <f t="shared" si="47"/>
        <v>0</v>
      </c>
      <c r="BM54" s="57">
        <f t="shared" si="47"/>
        <v>9.0481700305610271E-4</v>
      </c>
      <c r="BN54" s="57">
        <f t="shared" si="47"/>
        <v>1.3405051210513416E-3</v>
      </c>
      <c r="BQ54" s="57">
        <f t="shared" si="52"/>
        <v>1.4532219363124371E-5</v>
      </c>
      <c r="BR54" s="57">
        <f t="shared" si="52"/>
        <v>0</v>
      </c>
      <c r="BS54" s="57">
        <f t="shared" si="52"/>
        <v>2.2337721427840691E-5</v>
      </c>
      <c r="BT54" s="57">
        <f t="shared" si="52"/>
        <v>0</v>
      </c>
      <c r="BU54" s="57">
        <f t="shared" si="52"/>
        <v>0</v>
      </c>
      <c r="BV54" s="57">
        <f t="shared" si="52"/>
        <v>3.8393369241705665E-6</v>
      </c>
      <c r="BW54" s="57">
        <f t="shared" si="52"/>
        <v>0</v>
      </c>
      <c r="BX54" s="58">
        <f t="shared" si="52"/>
        <v>0</v>
      </c>
      <c r="BY54" s="57">
        <f t="shared" si="52"/>
        <v>0</v>
      </c>
      <c r="BZ54" s="57">
        <f t="shared" si="52"/>
        <v>0</v>
      </c>
      <c r="CA54" s="58">
        <f t="shared" si="52"/>
        <v>4.5778342630730497E-3</v>
      </c>
      <c r="CB54" s="57">
        <f t="shared" si="52"/>
        <v>0</v>
      </c>
      <c r="CC54" s="57">
        <f t="shared" si="52"/>
        <v>2.1297943860611674E-3</v>
      </c>
      <c r="CD54" s="57">
        <f t="shared" si="52"/>
        <v>3.3214945819591921E-3</v>
      </c>
      <c r="CE54" s="57">
        <f t="shared" si="52"/>
        <v>1.9971479823078222E-3</v>
      </c>
      <c r="CF54" s="57">
        <f t="shared" si="45"/>
        <v>0</v>
      </c>
      <c r="CG54" s="57">
        <f t="shared" si="45"/>
        <v>0</v>
      </c>
      <c r="CH54" s="57">
        <f t="shared" si="45"/>
        <v>0</v>
      </c>
      <c r="CI54" s="58">
        <f t="shared" si="45"/>
        <v>6.4625512924617893E-7</v>
      </c>
      <c r="CJ54" s="57">
        <f t="shared" si="45"/>
        <v>0</v>
      </c>
      <c r="CL54" s="30">
        <f>Obs_Dist!B56</f>
        <v>90</v>
      </c>
      <c r="CM54" s="26">
        <f t="shared" si="40"/>
        <v>91</v>
      </c>
      <c r="CN54" s="20">
        <f t="shared" si="18"/>
        <v>109.7</v>
      </c>
      <c r="CO54" s="20">
        <f t="shared" si="18"/>
        <v>82.52</v>
      </c>
      <c r="CP54" s="20">
        <f t="shared" si="18"/>
        <v>2.99</v>
      </c>
      <c r="CQ54" s="106">
        <f t="shared" si="18"/>
        <v>545.34999999999991</v>
      </c>
      <c r="CR54" s="143"/>
      <c r="CS54" s="20">
        <f t="shared" si="19"/>
        <v>22.67</v>
      </c>
      <c r="CT54" s="20">
        <f t="shared" si="19"/>
        <v>36.659999999999997</v>
      </c>
      <c r="CW54" s="20">
        <f t="shared" si="51"/>
        <v>24.189999999999998</v>
      </c>
      <c r="CX54" s="20">
        <f t="shared" si="51"/>
        <v>0</v>
      </c>
      <c r="CY54" s="20">
        <f t="shared" si="50"/>
        <v>82.52</v>
      </c>
      <c r="CZ54" s="20">
        <f t="shared" si="50"/>
        <v>0</v>
      </c>
      <c r="DA54" s="20">
        <f t="shared" si="50"/>
        <v>0</v>
      </c>
      <c r="DB54" s="20">
        <f t="shared" si="50"/>
        <v>2.99</v>
      </c>
      <c r="DC54" s="20">
        <f t="shared" si="50"/>
        <v>0</v>
      </c>
      <c r="DD54" s="106">
        <f t="shared" si="50"/>
        <v>0</v>
      </c>
      <c r="DE54" s="20">
        <f t="shared" si="50"/>
        <v>0</v>
      </c>
      <c r="DF54" s="20">
        <f t="shared" si="50"/>
        <v>0</v>
      </c>
      <c r="DG54" s="106">
        <f t="shared" si="50"/>
        <v>355.3</v>
      </c>
      <c r="DH54" s="143"/>
      <c r="DI54" s="20">
        <f t="shared" si="21"/>
        <v>22.67</v>
      </c>
      <c r="DJ54" s="20">
        <f t="shared" si="21"/>
        <v>36.659999999999997</v>
      </c>
      <c r="DK54" s="20">
        <f t="shared" si="21"/>
        <v>190.05</v>
      </c>
      <c r="DL54" s="143"/>
      <c r="DM54" s="20">
        <f t="shared" si="22"/>
        <v>0</v>
      </c>
      <c r="DN54" s="20">
        <f t="shared" si="22"/>
        <v>0</v>
      </c>
      <c r="DO54" s="106">
        <f t="shared" si="22"/>
        <v>0.04</v>
      </c>
      <c r="DP54" s="20">
        <f t="shared" si="22"/>
        <v>0</v>
      </c>
      <c r="DR54" s="31">
        <f t="shared" si="41"/>
        <v>45</v>
      </c>
      <c r="DS54" s="26">
        <f t="shared" si="42"/>
        <v>45.5</v>
      </c>
      <c r="DT54" s="101">
        <f t="shared" si="23"/>
        <v>4518.63</v>
      </c>
      <c r="DU54" s="101">
        <f t="shared" si="24"/>
        <v>1291.8700000000001</v>
      </c>
      <c r="DV54" s="101">
        <f t="shared" si="25"/>
        <v>1610.4</v>
      </c>
      <c r="DW54" s="102">
        <f t="shared" si="43"/>
        <v>1026.1399999999999</v>
      </c>
      <c r="DX54" s="144"/>
      <c r="DY54" s="101">
        <f t="shared" si="44"/>
        <v>216.78</v>
      </c>
      <c r="DZ54" s="101">
        <f t="shared" si="44"/>
        <v>182.07999999999998</v>
      </c>
      <c r="EB54" s="84">
        <f>MODEL_DATA!X51</f>
        <v>45</v>
      </c>
      <c r="EC54" s="84">
        <f>MODEL_DATA!Y51</f>
        <v>1616.36</v>
      </c>
      <c r="ED54" s="84">
        <f>MODEL_DATA!Z51</f>
        <v>157.47</v>
      </c>
      <c r="EE54" s="84">
        <f>MODEL_DATA!AA51</f>
        <v>1134.4000000000001</v>
      </c>
      <c r="EF54" s="84">
        <f>MODEL_DATA!AB51</f>
        <v>0</v>
      </c>
      <c r="EG54" s="84">
        <f>MODEL_DATA!AC51</f>
        <v>0</v>
      </c>
      <c r="EH54" s="84">
        <f>MODEL_DATA!AD51</f>
        <v>656.81</v>
      </c>
      <c r="EI54" s="84">
        <f>MODEL_DATA!AE51</f>
        <v>953.59</v>
      </c>
      <c r="EJ54" s="84">
        <f>MODEL_DATA!AF51</f>
        <v>91.84</v>
      </c>
      <c r="EK54" s="84">
        <f>MODEL_DATA!AG51</f>
        <v>118.23</v>
      </c>
      <c r="EL54" s="84">
        <f>MODEL_DATA!AH51</f>
        <v>158.05000000000001</v>
      </c>
      <c r="EM54" s="84">
        <f>MODEL_DATA!AI51</f>
        <v>569.66999999999996</v>
      </c>
      <c r="EN54" s="84">
        <f>MODEL_DATA!AJ51</f>
        <v>553.13</v>
      </c>
      <c r="EO54" s="84">
        <f>MODEL_DATA!AK51</f>
        <v>70.78</v>
      </c>
      <c r="EP54" s="84">
        <f>MODEL_DATA!AL51</f>
        <v>61.59</v>
      </c>
      <c r="EQ54" s="84">
        <f>MODEL_DATA!AM51</f>
        <v>456.47</v>
      </c>
      <c r="ER54" s="84">
        <f>MODEL_DATA!AN51</f>
        <v>450.16</v>
      </c>
      <c r="ES54" s="84">
        <f>MODEL_DATA!AO51</f>
        <v>146</v>
      </c>
      <c r="ET54" s="84">
        <f>MODEL_DATA!AP51</f>
        <v>120.49</v>
      </c>
      <c r="EU54" s="84">
        <f>MODEL_DATA!AQ51</f>
        <v>23.38</v>
      </c>
      <c r="EV54" s="84">
        <f>MODEL_DATA!AR51</f>
        <v>2.4500000000000002</v>
      </c>
    </row>
    <row r="55" spans="32:152" x14ac:dyDescent="0.25">
      <c r="AF55" s="32">
        <f t="shared" si="15"/>
        <v>90</v>
      </c>
      <c r="AG55" s="61">
        <f t="shared" si="26"/>
        <v>1.4532219363124371E-5</v>
      </c>
      <c r="AH55" s="63">
        <f>INDEX(Obs_Dist!$D$11:$T$211,  MATCH($AF55, Obs_Dist!$B$11:$B$211, 0), MATCH(AH$4, Obs_Dist!$D$3:$T$3, 0) )</f>
        <v>6.3999999999999997E-6</v>
      </c>
      <c r="AI55" s="61">
        <f t="shared" si="27"/>
        <v>0</v>
      </c>
      <c r="AJ55" s="63">
        <f>INDEX(Obs_Dist!$D$11:$T$211,  MATCH($AF55, Obs_Dist!$B$11:$B$211, 0), MATCH(AJ$4, Obs_Dist!$D$3:$T$3, 0) )</f>
        <v>0</v>
      </c>
      <c r="AK55" s="61">
        <f t="shared" si="28"/>
        <v>2.2337721427840691E-5</v>
      </c>
      <c r="AL55" s="63">
        <f>INDEX(Obs_Dist!$D$11:$T$211,  MATCH($AF55, Obs_Dist!$B$11:$B$211, 0), MATCH(AL$4, Obs_Dist!$D$3:$T$3, 0) )</f>
        <v>2.2399999999999999E-5</v>
      </c>
      <c r="AM55" s="61">
        <f t="shared" si="29"/>
        <v>0</v>
      </c>
      <c r="AN55" s="63">
        <f>INDEX(Obs_Dist!$D$11:$T$211,  MATCH($AF55, Obs_Dist!$B$11:$B$211, 0), MATCH(AN$4, Obs_Dist!$D$3:$T$3, 0) )</f>
        <v>0</v>
      </c>
      <c r="AO55" s="61">
        <f t="shared" si="30"/>
        <v>0</v>
      </c>
      <c r="AP55" s="63">
        <f>INDEX(Obs_Dist!$D$11:$T$211,  MATCH($AF55, Obs_Dist!$B$11:$B$211, 0), MATCH(AP$4, Obs_Dist!$D$3:$T$3, 0) )</f>
        <v>0</v>
      </c>
      <c r="AQ55" s="61">
        <f t="shared" si="31"/>
        <v>3.8393369241705665E-6</v>
      </c>
      <c r="AR55" s="63">
        <f>INDEX(Obs_Dist!$D$11:$T$211,  MATCH($AF55, Obs_Dist!$B$11:$B$211, 0), MATCH(AR$4, Obs_Dist!$D$3:$T$3, 0) )</f>
        <v>0</v>
      </c>
      <c r="AS55" s="61">
        <f t="shared" si="32"/>
        <v>0</v>
      </c>
      <c r="AT55" s="63">
        <f>INDEX(Obs_Dist!$D$11:$T$211,  MATCH($AF55, Obs_Dist!$B$11:$B$211, 0), MATCH(AT$4, Obs_Dist!$D$3:$T$3, 0) )</f>
        <v>0</v>
      </c>
      <c r="AU55" s="61">
        <f t="shared" si="33"/>
        <v>0</v>
      </c>
      <c r="AV55" s="63">
        <f>INDEX(Obs_Dist!$D$11:$T$211,  MATCH($AF55, Obs_Dist!$B$11:$B$211, 0), MATCH(AV$4, Obs_Dist!$D$3:$T$3, 0) )</f>
        <v>0</v>
      </c>
      <c r="AW55" s="61">
        <f t="shared" si="34"/>
        <v>0</v>
      </c>
      <c r="AX55" s="63">
        <f>INDEX(Obs_Dist!$D$11:$T$211,  MATCH($AF55, Obs_Dist!$B$11:$B$211, 0), MATCH(AX$4, Obs_Dist!$D$3:$T$3, 0) )</f>
        <v>1.7650000000000001E-4</v>
      </c>
      <c r="AY55" s="61">
        <f t="shared" si="35"/>
        <v>0</v>
      </c>
      <c r="AZ55" s="63">
        <f>INDEX(Obs_Dist!$D$11:$T$211,  MATCH($AF55, Obs_Dist!$B$11:$B$211, 0), MATCH(AZ$4, Obs_Dist!$D$3:$T$3, 0) )</f>
        <v>1.0993000000000001E-3</v>
      </c>
      <c r="BA55" s="61">
        <f t="shared" si="36"/>
        <v>4.5778342630730497E-3</v>
      </c>
      <c r="BB55" s="63">
        <f>INDEX(Obs_Dist!$D$11:$T$211,  MATCH($AF55, Obs_Dist!$B$11:$B$211, 0), MATCH(BB$4, Obs_Dist!$D$3:$T$3, 0) )</f>
        <v>1.5179E-3</v>
      </c>
      <c r="BC55" s="61">
        <f t="shared" si="37"/>
        <v>1.9971479823078222E-3</v>
      </c>
      <c r="BD55" s="63">
        <f>INDEX(Obs_Dist!$D$11:$T$211,  MATCH($AF55, Obs_Dist!$B$11:$B$211, 0), MATCH(BD$4, Obs_Dist!$D$3:$T$3, 0) )</f>
        <v>3.8449000000000001E-3</v>
      </c>
      <c r="BF55" s="31">
        <f t="shared" si="38"/>
        <v>92</v>
      </c>
      <c r="BG55" s="31">
        <f t="shared" si="39"/>
        <v>93</v>
      </c>
      <c r="BH55" s="57">
        <f t="shared" si="47"/>
        <v>9.574139438973548E-6</v>
      </c>
      <c r="BI55" s="57">
        <f t="shared" si="47"/>
        <v>1.6073921393885079E-5</v>
      </c>
      <c r="BJ55" s="57">
        <f t="shared" si="47"/>
        <v>1.2803735877468661E-8</v>
      </c>
      <c r="BK55" s="58">
        <f t="shared" si="47"/>
        <v>3.3782896042930579E-3</v>
      </c>
      <c r="BL55" s="57">
        <f t="shared" si="47"/>
        <v>0</v>
      </c>
      <c r="BM55" s="57">
        <f t="shared" si="47"/>
        <v>4.5779669276812949E-4</v>
      </c>
      <c r="BN55" s="57">
        <f t="shared" si="47"/>
        <v>1.0278668563216916E-3</v>
      </c>
      <c r="BQ55" s="57">
        <f t="shared" si="52"/>
        <v>9.0173051939023075E-6</v>
      </c>
      <c r="BR55" s="57">
        <f t="shared" si="52"/>
        <v>0</v>
      </c>
      <c r="BS55" s="57">
        <f t="shared" si="52"/>
        <v>1.9939366945888819E-5</v>
      </c>
      <c r="BT55" s="57">
        <f t="shared" si="52"/>
        <v>0</v>
      </c>
      <c r="BU55" s="57">
        <f t="shared" si="52"/>
        <v>0</v>
      </c>
      <c r="BV55" s="57">
        <f t="shared" si="52"/>
        <v>3.8521775158901995E-8</v>
      </c>
      <c r="BW55" s="57">
        <f t="shared" si="52"/>
        <v>0</v>
      </c>
      <c r="BX55" s="58">
        <f t="shared" si="52"/>
        <v>0</v>
      </c>
      <c r="BY55" s="57">
        <f t="shared" si="52"/>
        <v>0</v>
      </c>
      <c r="BZ55" s="57">
        <f t="shared" si="52"/>
        <v>0</v>
      </c>
      <c r="CA55" s="58">
        <f t="shared" si="52"/>
        <v>5.0000566914459848E-3</v>
      </c>
      <c r="CB55" s="57">
        <f t="shared" si="52"/>
        <v>0</v>
      </c>
      <c r="CC55" s="57">
        <f t="shared" si="52"/>
        <v>1.0775801326917329E-3</v>
      </c>
      <c r="CD55" s="57">
        <f t="shared" si="52"/>
        <v>2.5468415902583988E-3</v>
      </c>
      <c r="CE55" s="57">
        <f t="shared" si="52"/>
        <v>2.055575463400332E-3</v>
      </c>
      <c r="CF55" s="57">
        <f t="shared" si="45"/>
        <v>0</v>
      </c>
      <c r="CG55" s="57">
        <f t="shared" si="45"/>
        <v>0</v>
      </c>
      <c r="CH55" s="57">
        <f t="shared" si="45"/>
        <v>0</v>
      </c>
      <c r="CI55" s="58">
        <f t="shared" si="45"/>
        <v>0</v>
      </c>
      <c r="CJ55" s="57">
        <f t="shared" si="45"/>
        <v>0</v>
      </c>
      <c r="CL55" s="30">
        <f>Obs_Dist!B57</f>
        <v>92</v>
      </c>
      <c r="CM55" s="26">
        <f t="shared" si="40"/>
        <v>93</v>
      </c>
      <c r="CN55" s="20">
        <f t="shared" si="18"/>
        <v>88.7</v>
      </c>
      <c r="CO55" s="20">
        <f t="shared" si="18"/>
        <v>73.66</v>
      </c>
      <c r="CP55" s="20">
        <f t="shared" si="18"/>
        <v>0.03</v>
      </c>
      <c r="CQ55" s="106">
        <f t="shared" si="18"/>
        <v>583.68000000000006</v>
      </c>
      <c r="CR55" s="143"/>
      <c r="CS55" s="20">
        <f t="shared" si="19"/>
        <v>11.469999999999999</v>
      </c>
      <c r="CT55" s="20">
        <f t="shared" si="19"/>
        <v>28.11</v>
      </c>
      <c r="CW55" s="20">
        <f t="shared" si="51"/>
        <v>15.01</v>
      </c>
      <c r="CX55" s="20">
        <f t="shared" si="51"/>
        <v>0</v>
      </c>
      <c r="CY55" s="20">
        <f t="shared" si="50"/>
        <v>73.66</v>
      </c>
      <c r="CZ55" s="20">
        <f t="shared" si="50"/>
        <v>0</v>
      </c>
      <c r="DA55" s="20">
        <f t="shared" si="50"/>
        <v>0</v>
      </c>
      <c r="DB55" s="20">
        <f t="shared" si="50"/>
        <v>0.03</v>
      </c>
      <c r="DC55" s="20">
        <f t="shared" si="50"/>
        <v>0</v>
      </c>
      <c r="DD55" s="106">
        <f t="shared" si="50"/>
        <v>0</v>
      </c>
      <c r="DE55" s="20">
        <f t="shared" si="50"/>
        <v>0</v>
      </c>
      <c r="DF55" s="20">
        <f t="shared" si="50"/>
        <v>0</v>
      </c>
      <c r="DG55" s="106">
        <f t="shared" si="50"/>
        <v>388.07</v>
      </c>
      <c r="DH55" s="143"/>
      <c r="DI55" s="20">
        <f t="shared" si="21"/>
        <v>11.469999999999999</v>
      </c>
      <c r="DJ55" s="20">
        <f t="shared" si="21"/>
        <v>28.11</v>
      </c>
      <c r="DK55" s="20">
        <f t="shared" si="21"/>
        <v>195.61</v>
      </c>
      <c r="DL55" s="143"/>
      <c r="DM55" s="20">
        <f t="shared" si="22"/>
        <v>0</v>
      </c>
      <c r="DN55" s="20">
        <f t="shared" si="22"/>
        <v>0</v>
      </c>
      <c r="DO55" s="106">
        <f t="shared" si="22"/>
        <v>0</v>
      </c>
      <c r="DP55" s="20">
        <f t="shared" si="22"/>
        <v>0</v>
      </c>
      <c r="DR55" s="31">
        <f t="shared" si="41"/>
        <v>46</v>
      </c>
      <c r="DS55" s="26">
        <f t="shared" si="42"/>
        <v>46.5</v>
      </c>
      <c r="DT55" s="101">
        <f t="shared" si="23"/>
        <v>4029.2200000000003</v>
      </c>
      <c r="DU55" s="101">
        <f t="shared" si="24"/>
        <v>1180.01</v>
      </c>
      <c r="DV55" s="101">
        <f t="shared" si="25"/>
        <v>1474.71</v>
      </c>
      <c r="DW55" s="102">
        <f t="shared" si="43"/>
        <v>871.63</v>
      </c>
      <c r="DX55" s="144"/>
      <c r="DY55" s="101">
        <f t="shared" si="44"/>
        <v>245.97</v>
      </c>
      <c r="DZ55" s="101">
        <f t="shared" si="44"/>
        <v>218.85000000000002</v>
      </c>
      <c r="EB55" s="84">
        <f>MODEL_DATA!X52</f>
        <v>46</v>
      </c>
      <c r="EC55" s="84">
        <f>MODEL_DATA!Y52</f>
        <v>1374.5</v>
      </c>
      <c r="ED55" s="84">
        <f>MODEL_DATA!Z52</f>
        <v>146.01</v>
      </c>
      <c r="EE55" s="84">
        <f>MODEL_DATA!AA52</f>
        <v>1034</v>
      </c>
      <c r="EF55" s="84">
        <f>MODEL_DATA!AB52</f>
        <v>0</v>
      </c>
      <c r="EG55" s="84">
        <f>MODEL_DATA!AC52</f>
        <v>0</v>
      </c>
      <c r="EH55" s="84">
        <f>MODEL_DATA!AD52</f>
        <v>576.66</v>
      </c>
      <c r="EI55" s="84">
        <f>MODEL_DATA!AE52</f>
        <v>898.05</v>
      </c>
      <c r="EJ55" s="84">
        <f>MODEL_DATA!AF52</f>
        <v>43.03</v>
      </c>
      <c r="EK55" s="84">
        <f>MODEL_DATA!AG52</f>
        <v>101.37</v>
      </c>
      <c r="EL55" s="84">
        <f>MODEL_DATA!AH52</f>
        <v>110.15</v>
      </c>
      <c r="EM55" s="84">
        <f>MODEL_DATA!AI52</f>
        <v>521.13</v>
      </c>
      <c r="EN55" s="84">
        <f>MODEL_DATA!AJ52</f>
        <v>614.41999999999996</v>
      </c>
      <c r="EO55" s="84">
        <f>MODEL_DATA!AK52</f>
        <v>80.099999999999994</v>
      </c>
      <c r="EP55" s="84">
        <f>MODEL_DATA!AL52</f>
        <v>73.08</v>
      </c>
      <c r="EQ55" s="84">
        <f>MODEL_DATA!AM52</f>
        <v>350.5</v>
      </c>
      <c r="ER55" s="84">
        <f>MODEL_DATA!AN52</f>
        <v>387.45</v>
      </c>
      <c r="ES55" s="84">
        <f>MODEL_DATA!AO52</f>
        <v>165.87</v>
      </c>
      <c r="ET55" s="84">
        <f>MODEL_DATA!AP52</f>
        <v>145.77000000000001</v>
      </c>
      <c r="EU55" s="84">
        <f>MODEL_DATA!AQ52</f>
        <v>18.14</v>
      </c>
      <c r="EV55" s="84">
        <f>MODEL_DATA!AR52</f>
        <v>2.12</v>
      </c>
    </row>
    <row r="56" spans="32:152" x14ac:dyDescent="0.25">
      <c r="AF56" s="32">
        <f t="shared" si="15"/>
        <v>92</v>
      </c>
      <c r="AG56" s="61">
        <f t="shared" si="26"/>
        <v>9.0173051939023075E-6</v>
      </c>
      <c r="AH56" s="63">
        <f>INDEX(Obs_Dist!$D$11:$T$211,  MATCH($AF56, Obs_Dist!$B$11:$B$211, 0), MATCH(AH$4, Obs_Dist!$D$3:$T$3, 0) )</f>
        <v>5.2000000000000002E-6</v>
      </c>
      <c r="AI56" s="61">
        <f t="shared" si="27"/>
        <v>0</v>
      </c>
      <c r="AJ56" s="63">
        <f>INDEX(Obs_Dist!$D$11:$T$211,  MATCH($AF56, Obs_Dist!$B$11:$B$211, 0), MATCH(AJ$4, Obs_Dist!$D$3:$T$3, 0) )</f>
        <v>0</v>
      </c>
      <c r="AK56" s="61">
        <f t="shared" si="28"/>
        <v>1.9939366945888819E-5</v>
      </c>
      <c r="AL56" s="63">
        <f>INDEX(Obs_Dist!$D$11:$T$211,  MATCH($AF56, Obs_Dist!$B$11:$B$211, 0), MATCH(AL$4, Obs_Dist!$D$3:$T$3, 0) )</f>
        <v>1.6799999999999998E-5</v>
      </c>
      <c r="AM56" s="61">
        <f t="shared" si="29"/>
        <v>0</v>
      </c>
      <c r="AN56" s="63">
        <f>INDEX(Obs_Dist!$D$11:$T$211,  MATCH($AF56, Obs_Dist!$B$11:$B$211, 0), MATCH(AN$4, Obs_Dist!$D$3:$T$3, 0) )</f>
        <v>0</v>
      </c>
      <c r="AO56" s="61">
        <f t="shared" si="30"/>
        <v>0</v>
      </c>
      <c r="AP56" s="63">
        <f>INDEX(Obs_Dist!$D$11:$T$211,  MATCH($AF56, Obs_Dist!$B$11:$B$211, 0), MATCH(AP$4, Obs_Dist!$D$3:$T$3, 0) )</f>
        <v>0</v>
      </c>
      <c r="AQ56" s="61">
        <f t="shared" si="31"/>
        <v>3.8521775158901995E-8</v>
      </c>
      <c r="AR56" s="63">
        <f>INDEX(Obs_Dist!$D$11:$T$211,  MATCH($AF56, Obs_Dist!$B$11:$B$211, 0), MATCH(AR$4, Obs_Dist!$D$3:$T$3, 0) )</f>
        <v>0</v>
      </c>
      <c r="AS56" s="61">
        <f t="shared" si="32"/>
        <v>0</v>
      </c>
      <c r="AT56" s="63">
        <f>INDEX(Obs_Dist!$D$11:$T$211,  MATCH($AF56, Obs_Dist!$B$11:$B$211, 0), MATCH(AT$4, Obs_Dist!$D$3:$T$3, 0) )</f>
        <v>0</v>
      </c>
      <c r="AU56" s="61">
        <f t="shared" si="33"/>
        <v>0</v>
      </c>
      <c r="AV56" s="63">
        <f>INDEX(Obs_Dist!$D$11:$T$211,  MATCH($AF56, Obs_Dist!$B$11:$B$211, 0), MATCH(AV$4, Obs_Dist!$D$3:$T$3, 0) )</f>
        <v>0</v>
      </c>
      <c r="AW56" s="61">
        <f t="shared" si="34"/>
        <v>0</v>
      </c>
      <c r="AX56" s="63">
        <f>INDEX(Obs_Dist!$D$11:$T$211,  MATCH($AF56, Obs_Dist!$B$11:$B$211, 0), MATCH(AX$4, Obs_Dist!$D$3:$T$3, 0) )</f>
        <v>1.382E-4</v>
      </c>
      <c r="AY56" s="61">
        <f t="shared" si="35"/>
        <v>0</v>
      </c>
      <c r="AZ56" s="63">
        <f>INDEX(Obs_Dist!$D$11:$T$211,  MATCH($AF56, Obs_Dist!$B$11:$B$211, 0), MATCH(AZ$4, Obs_Dist!$D$3:$T$3, 0) )</f>
        <v>1.0055999999999999E-3</v>
      </c>
      <c r="BA56" s="61">
        <f t="shared" si="36"/>
        <v>5.0000566914459848E-3</v>
      </c>
      <c r="BB56" s="63">
        <f>INDEX(Obs_Dist!$D$11:$T$211,  MATCH($AF56, Obs_Dist!$B$11:$B$211, 0), MATCH(BB$4, Obs_Dist!$D$3:$T$3, 0) )</f>
        <v>6.5629999999999996E-4</v>
      </c>
      <c r="BC56" s="61">
        <f t="shared" si="37"/>
        <v>2.055575463400332E-3</v>
      </c>
      <c r="BD56" s="63">
        <f>INDEX(Obs_Dist!$D$11:$T$211,  MATCH($AF56, Obs_Dist!$B$11:$B$211, 0), MATCH(BD$4, Obs_Dist!$D$3:$T$3, 0) )</f>
        <v>3.5771000000000002E-3</v>
      </c>
      <c r="BF56" s="31">
        <f t="shared" si="38"/>
        <v>94</v>
      </c>
      <c r="BG56" s="31">
        <f t="shared" si="39"/>
        <v>95</v>
      </c>
      <c r="BH56" s="57">
        <f t="shared" si="47"/>
        <v>7.8255367454969818E-6</v>
      </c>
      <c r="BI56" s="57">
        <f t="shared" si="47"/>
        <v>1.3243636836748378E-5</v>
      </c>
      <c r="BJ56" s="57">
        <f t="shared" si="47"/>
        <v>0</v>
      </c>
      <c r="BK56" s="58">
        <f t="shared" si="47"/>
        <v>3.3274717199631289E-3</v>
      </c>
      <c r="BL56" s="57">
        <f t="shared" si="47"/>
        <v>0</v>
      </c>
      <c r="BM56" s="57">
        <f t="shared" si="47"/>
        <v>1.7002736802024688E-4</v>
      </c>
      <c r="BN56" s="57">
        <f t="shared" si="47"/>
        <v>5.1923548060362943E-4</v>
      </c>
      <c r="BQ56" s="57">
        <f t="shared" ref="BQ56:CE72" si="53">IFERROR(CW56 / CW$6,  0)</f>
        <v>7.0948950259817617E-6</v>
      </c>
      <c r="BR56" s="57">
        <f t="shared" si="53"/>
        <v>0</v>
      </c>
      <c r="BS56" s="57">
        <f t="shared" si="53"/>
        <v>1.6428457506733537E-5</v>
      </c>
      <c r="BT56" s="57">
        <f t="shared" si="53"/>
        <v>0</v>
      </c>
      <c r="BU56" s="57">
        <f t="shared" si="53"/>
        <v>0</v>
      </c>
      <c r="BV56" s="57">
        <f t="shared" si="53"/>
        <v>0</v>
      </c>
      <c r="BW56" s="57">
        <f t="shared" si="53"/>
        <v>0</v>
      </c>
      <c r="BX56" s="58">
        <f t="shared" si="53"/>
        <v>0</v>
      </c>
      <c r="BY56" s="57">
        <f t="shared" si="53"/>
        <v>0</v>
      </c>
      <c r="BZ56" s="57">
        <f t="shared" si="53"/>
        <v>0</v>
      </c>
      <c r="CA56" s="58">
        <f t="shared" si="53"/>
        <v>4.9351192169571345E-3</v>
      </c>
      <c r="CB56" s="57">
        <f t="shared" si="53"/>
        <v>0</v>
      </c>
      <c r="CC56" s="57">
        <f t="shared" si="53"/>
        <v>4.0021720708515975E-4</v>
      </c>
      <c r="CD56" s="57">
        <f t="shared" si="53"/>
        <v>1.2865581850469321E-3</v>
      </c>
      <c r="CE56" s="57">
        <f t="shared" si="53"/>
        <v>2.0162735246798307E-3</v>
      </c>
      <c r="CF56" s="57">
        <f t="shared" si="45"/>
        <v>0</v>
      </c>
      <c r="CG56" s="57">
        <f t="shared" si="45"/>
        <v>0</v>
      </c>
      <c r="CH56" s="57">
        <f t="shared" si="45"/>
        <v>0</v>
      </c>
      <c r="CI56" s="58">
        <f t="shared" si="45"/>
        <v>0</v>
      </c>
      <c r="CJ56" s="57">
        <f t="shared" si="45"/>
        <v>0</v>
      </c>
      <c r="CL56" s="30">
        <f>Obs_Dist!B58</f>
        <v>94</v>
      </c>
      <c r="CM56" s="26">
        <f t="shared" si="40"/>
        <v>95</v>
      </c>
      <c r="CN56" s="20">
        <f t="shared" si="18"/>
        <v>72.5</v>
      </c>
      <c r="CO56" s="20">
        <f t="shared" si="18"/>
        <v>60.69</v>
      </c>
      <c r="CP56" s="20">
        <f t="shared" si="18"/>
        <v>0</v>
      </c>
      <c r="CQ56" s="106">
        <f t="shared" si="18"/>
        <v>574.90000000000009</v>
      </c>
      <c r="CR56" s="143"/>
      <c r="CS56" s="20">
        <f t="shared" si="19"/>
        <v>4.26</v>
      </c>
      <c r="CT56" s="20">
        <f t="shared" si="19"/>
        <v>14.200000000000001</v>
      </c>
      <c r="CW56" s="20">
        <f t="shared" si="51"/>
        <v>11.809999999999999</v>
      </c>
      <c r="CX56" s="20">
        <f t="shared" si="51"/>
        <v>0</v>
      </c>
      <c r="CY56" s="20">
        <f t="shared" si="50"/>
        <v>60.69</v>
      </c>
      <c r="CZ56" s="20">
        <f t="shared" si="50"/>
        <v>0</v>
      </c>
      <c r="DA56" s="20">
        <f t="shared" si="50"/>
        <v>0</v>
      </c>
      <c r="DB56" s="20">
        <f t="shared" si="50"/>
        <v>0</v>
      </c>
      <c r="DC56" s="20">
        <f t="shared" si="50"/>
        <v>0</v>
      </c>
      <c r="DD56" s="106">
        <f t="shared" si="50"/>
        <v>0</v>
      </c>
      <c r="DE56" s="20">
        <f t="shared" si="50"/>
        <v>0</v>
      </c>
      <c r="DF56" s="20">
        <f t="shared" si="50"/>
        <v>0</v>
      </c>
      <c r="DG56" s="106">
        <f t="shared" si="50"/>
        <v>383.03</v>
      </c>
      <c r="DH56" s="143"/>
      <c r="DI56" s="20">
        <f t="shared" si="21"/>
        <v>4.26</v>
      </c>
      <c r="DJ56" s="20">
        <f t="shared" si="21"/>
        <v>14.200000000000001</v>
      </c>
      <c r="DK56" s="20">
        <f t="shared" si="21"/>
        <v>191.87</v>
      </c>
      <c r="DL56" s="143"/>
      <c r="DM56" s="20">
        <f t="shared" si="22"/>
        <v>0</v>
      </c>
      <c r="DN56" s="20">
        <f t="shared" si="22"/>
        <v>0</v>
      </c>
      <c r="DO56" s="106">
        <f t="shared" si="22"/>
        <v>0</v>
      </c>
      <c r="DP56" s="20">
        <f t="shared" si="22"/>
        <v>0</v>
      </c>
      <c r="DR56" s="31">
        <f t="shared" si="41"/>
        <v>47</v>
      </c>
      <c r="DS56" s="26">
        <f t="shared" si="42"/>
        <v>47.5</v>
      </c>
      <c r="DT56" s="101">
        <f t="shared" si="23"/>
        <v>3654.0299999999997</v>
      </c>
      <c r="DU56" s="101">
        <f t="shared" si="24"/>
        <v>1146.21</v>
      </c>
      <c r="DV56" s="101">
        <f t="shared" si="25"/>
        <v>1340.79</v>
      </c>
      <c r="DW56" s="102">
        <f t="shared" si="43"/>
        <v>888.2</v>
      </c>
      <c r="DX56" s="144"/>
      <c r="DY56" s="101">
        <f t="shared" si="44"/>
        <v>245.53000000000003</v>
      </c>
      <c r="DZ56" s="101">
        <f t="shared" si="44"/>
        <v>204.67000000000002</v>
      </c>
      <c r="EB56" s="84">
        <f>MODEL_DATA!X53</f>
        <v>47</v>
      </c>
      <c r="EC56" s="84">
        <f>MODEL_DATA!Y53</f>
        <v>1167.03</v>
      </c>
      <c r="ED56" s="84">
        <f>MODEL_DATA!Z53</f>
        <v>138.15</v>
      </c>
      <c r="EE56" s="84">
        <f>MODEL_DATA!AA53</f>
        <v>1008.06</v>
      </c>
      <c r="EF56" s="84">
        <f>MODEL_DATA!AB53</f>
        <v>0</v>
      </c>
      <c r="EG56" s="84">
        <f>MODEL_DATA!AC53</f>
        <v>0</v>
      </c>
      <c r="EH56" s="84">
        <f>MODEL_DATA!AD53</f>
        <v>521.25</v>
      </c>
      <c r="EI56" s="84">
        <f>MODEL_DATA!AE53</f>
        <v>819.54</v>
      </c>
      <c r="EJ56" s="84">
        <f>MODEL_DATA!AF53</f>
        <v>20.58</v>
      </c>
      <c r="EK56" s="84">
        <f>MODEL_DATA!AG53</f>
        <v>84.5</v>
      </c>
      <c r="EL56" s="84">
        <f>MODEL_DATA!AH53</f>
        <v>76.3</v>
      </c>
      <c r="EM56" s="84">
        <f>MODEL_DATA!AI53</f>
        <v>487.67</v>
      </c>
      <c r="EN56" s="84">
        <f>MODEL_DATA!AJ53</f>
        <v>444.84</v>
      </c>
      <c r="EO56" s="84">
        <f>MODEL_DATA!AK53</f>
        <v>77.45</v>
      </c>
      <c r="EP56" s="84">
        <f>MODEL_DATA!AL53</f>
        <v>63.34</v>
      </c>
      <c r="EQ56" s="84">
        <f>MODEL_DATA!AM53</f>
        <v>400.53</v>
      </c>
      <c r="ER56" s="84">
        <f>MODEL_DATA!AN53</f>
        <v>372.42</v>
      </c>
      <c r="ES56" s="84">
        <f>MODEL_DATA!AO53</f>
        <v>168.08</v>
      </c>
      <c r="ET56" s="84">
        <f>MODEL_DATA!AP53</f>
        <v>141.33000000000001</v>
      </c>
      <c r="EU56" s="84">
        <f>MODEL_DATA!AQ53</f>
        <v>14.02</v>
      </c>
      <c r="EV56" s="84">
        <f>MODEL_DATA!AR53</f>
        <v>1.65</v>
      </c>
    </row>
    <row r="57" spans="32:152" x14ac:dyDescent="0.25">
      <c r="AF57" s="32">
        <f t="shared" si="15"/>
        <v>94</v>
      </c>
      <c r="AG57" s="61">
        <f t="shared" si="26"/>
        <v>7.0948950259817617E-6</v>
      </c>
      <c r="AH57" s="63">
        <f>INDEX(Obs_Dist!$D$11:$T$211,  MATCH($AF57, Obs_Dist!$B$11:$B$211, 0), MATCH(AH$4, Obs_Dist!$D$3:$T$3, 0) )</f>
        <v>3.8999999999999999E-6</v>
      </c>
      <c r="AI57" s="61">
        <f t="shared" si="27"/>
        <v>0</v>
      </c>
      <c r="AJ57" s="63">
        <f>INDEX(Obs_Dist!$D$11:$T$211,  MATCH($AF57, Obs_Dist!$B$11:$B$211, 0), MATCH(AJ$4, Obs_Dist!$D$3:$T$3, 0) )</f>
        <v>0</v>
      </c>
      <c r="AK57" s="61">
        <f t="shared" si="28"/>
        <v>1.6428457506733537E-5</v>
      </c>
      <c r="AL57" s="63">
        <f>INDEX(Obs_Dist!$D$11:$T$211,  MATCH($AF57, Obs_Dist!$B$11:$B$211, 0), MATCH(AL$4, Obs_Dist!$D$3:$T$3, 0) )</f>
        <v>1.1199999999999999E-5</v>
      </c>
      <c r="AM57" s="61">
        <f t="shared" si="29"/>
        <v>0</v>
      </c>
      <c r="AN57" s="63">
        <f>INDEX(Obs_Dist!$D$11:$T$211,  MATCH($AF57, Obs_Dist!$B$11:$B$211, 0), MATCH(AN$4, Obs_Dist!$D$3:$T$3, 0) )</f>
        <v>0</v>
      </c>
      <c r="AO57" s="61">
        <f t="shared" si="30"/>
        <v>0</v>
      </c>
      <c r="AP57" s="63">
        <f>INDEX(Obs_Dist!$D$11:$T$211,  MATCH($AF57, Obs_Dist!$B$11:$B$211, 0), MATCH(AP$4, Obs_Dist!$D$3:$T$3, 0) )</f>
        <v>0</v>
      </c>
      <c r="AQ57" s="61">
        <f t="shared" si="31"/>
        <v>0</v>
      </c>
      <c r="AR57" s="63">
        <f>INDEX(Obs_Dist!$D$11:$T$211,  MATCH($AF57, Obs_Dist!$B$11:$B$211, 0), MATCH(AR$4, Obs_Dist!$D$3:$T$3, 0) )</f>
        <v>0</v>
      </c>
      <c r="AS57" s="61">
        <f t="shared" si="32"/>
        <v>0</v>
      </c>
      <c r="AT57" s="63">
        <f>INDEX(Obs_Dist!$D$11:$T$211,  MATCH($AF57, Obs_Dist!$B$11:$B$211, 0), MATCH(AT$4, Obs_Dist!$D$3:$T$3, 0) )</f>
        <v>0</v>
      </c>
      <c r="AU57" s="61">
        <f t="shared" si="33"/>
        <v>0</v>
      </c>
      <c r="AV57" s="63">
        <f>INDEX(Obs_Dist!$D$11:$T$211,  MATCH($AF57, Obs_Dist!$B$11:$B$211, 0), MATCH(AV$4, Obs_Dist!$D$3:$T$3, 0) )</f>
        <v>0</v>
      </c>
      <c r="AW57" s="61">
        <f t="shared" si="34"/>
        <v>0</v>
      </c>
      <c r="AX57" s="63">
        <f>INDEX(Obs_Dist!$D$11:$T$211,  MATCH($AF57, Obs_Dist!$B$11:$B$211, 0), MATCH(AX$4, Obs_Dist!$D$3:$T$3, 0) )</f>
        <v>1.086E-4</v>
      </c>
      <c r="AY57" s="61">
        <f t="shared" si="35"/>
        <v>0</v>
      </c>
      <c r="AZ57" s="63">
        <f>INDEX(Obs_Dist!$D$11:$T$211,  MATCH($AF57, Obs_Dist!$B$11:$B$211, 0), MATCH(AZ$4, Obs_Dist!$D$3:$T$3, 0) )</f>
        <v>9.1169999999999999E-4</v>
      </c>
      <c r="BA57" s="61">
        <f t="shared" si="36"/>
        <v>4.9351192169571345E-3</v>
      </c>
      <c r="BB57" s="63">
        <f>INDEX(Obs_Dist!$D$11:$T$211,  MATCH($AF57, Obs_Dist!$B$11:$B$211, 0), MATCH(BB$4, Obs_Dist!$D$3:$T$3, 0) )</f>
        <v>6.2620000000000004E-4</v>
      </c>
      <c r="BC57" s="61">
        <f t="shared" si="37"/>
        <v>2.0162735246798307E-3</v>
      </c>
      <c r="BD57" s="63">
        <f>INDEX(Obs_Dist!$D$11:$T$211,  MATCH($AF57, Obs_Dist!$B$11:$B$211, 0), MATCH(BD$4, Obs_Dist!$D$3:$T$3, 0) )</f>
        <v>3.3094000000000001E-3</v>
      </c>
      <c r="BF57" s="31">
        <f t="shared" si="38"/>
        <v>96</v>
      </c>
      <c r="BG57" s="31">
        <f t="shared" si="39"/>
        <v>97</v>
      </c>
      <c r="BH57" s="57">
        <f t="shared" si="47"/>
        <v>5.518892328238078E-6</v>
      </c>
      <c r="BI57" s="57">
        <f t="shared" si="47"/>
        <v>9.837257350479764E-6</v>
      </c>
      <c r="BJ57" s="57">
        <f t="shared" si="47"/>
        <v>0</v>
      </c>
      <c r="BK57" s="58">
        <f t="shared" si="47"/>
        <v>3.4274289935824769E-3</v>
      </c>
      <c r="BL57" s="57">
        <f t="shared" si="47"/>
        <v>0</v>
      </c>
      <c r="BM57" s="57">
        <f t="shared" si="47"/>
        <v>2.4745767176655652E-5</v>
      </c>
      <c r="BN57" s="57">
        <f t="shared" si="47"/>
        <v>1.7771017153053791E-4</v>
      </c>
      <c r="BQ57" s="57">
        <f t="shared" si="53"/>
        <v>3.6345567237247808E-6</v>
      </c>
      <c r="BR57" s="57">
        <f t="shared" si="53"/>
        <v>0</v>
      </c>
      <c r="BS57" s="57">
        <f t="shared" si="53"/>
        <v>1.22029142264549E-5</v>
      </c>
      <c r="BT57" s="57">
        <f t="shared" si="53"/>
        <v>0</v>
      </c>
      <c r="BU57" s="57">
        <f t="shared" si="53"/>
        <v>0</v>
      </c>
      <c r="BV57" s="57">
        <f t="shared" si="53"/>
        <v>0</v>
      </c>
      <c r="BW57" s="57">
        <f t="shared" si="53"/>
        <v>0</v>
      </c>
      <c r="BX57" s="58">
        <f t="shared" si="53"/>
        <v>0</v>
      </c>
      <c r="BY57" s="57">
        <f t="shared" si="53"/>
        <v>0</v>
      </c>
      <c r="BZ57" s="57">
        <f t="shared" si="53"/>
        <v>0</v>
      </c>
      <c r="CA57" s="58">
        <f t="shared" si="53"/>
        <v>4.8910545021254165E-3</v>
      </c>
      <c r="CB57" s="57">
        <f t="shared" si="53"/>
        <v>0</v>
      </c>
      <c r="CC57" s="57">
        <f t="shared" si="53"/>
        <v>5.8247574740093679E-5</v>
      </c>
      <c r="CD57" s="57">
        <f t="shared" si="53"/>
        <v>4.4032906896676686E-4</v>
      </c>
      <c r="CE57" s="57">
        <f t="shared" si="53"/>
        <v>2.2336952124143682E-3</v>
      </c>
      <c r="CF57" s="57">
        <f t="shared" si="45"/>
        <v>0</v>
      </c>
      <c r="CG57" s="57">
        <f t="shared" si="45"/>
        <v>0</v>
      </c>
      <c r="CH57" s="57">
        <f t="shared" si="45"/>
        <v>0</v>
      </c>
      <c r="CI57" s="58">
        <f t="shared" si="45"/>
        <v>0</v>
      </c>
      <c r="CJ57" s="57">
        <f t="shared" si="45"/>
        <v>0</v>
      </c>
      <c r="CL57" s="30">
        <f>Obs_Dist!B59</f>
        <v>96</v>
      </c>
      <c r="CM57" s="26">
        <f t="shared" si="40"/>
        <v>97</v>
      </c>
      <c r="CN57" s="20">
        <f t="shared" si="18"/>
        <v>51.13</v>
      </c>
      <c r="CO57" s="20">
        <f t="shared" si="18"/>
        <v>45.08</v>
      </c>
      <c r="CP57" s="20">
        <f t="shared" si="18"/>
        <v>0</v>
      </c>
      <c r="CQ57" s="106">
        <f t="shared" si="18"/>
        <v>592.17000000000007</v>
      </c>
      <c r="CR57" s="143"/>
      <c r="CS57" s="20">
        <f t="shared" si="19"/>
        <v>0.62</v>
      </c>
      <c r="CT57" s="20">
        <f t="shared" si="19"/>
        <v>4.8599999999999994</v>
      </c>
      <c r="CW57" s="20">
        <f t="shared" si="51"/>
        <v>6.05</v>
      </c>
      <c r="CX57" s="20">
        <f t="shared" si="51"/>
        <v>0</v>
      </c>
      <c r="CY57" s="20">
        <f t="shared" si="50"/>
        <v>45.08</v>
      </c>
      <c r="CZ57" s="20">
        <f t="shared" si="50"/>
        <v>0</v>
      </c>
      <c r="DA57" s="20">
        <f t="shared" si="50"/>
        <v>0</v>
      </c>
      <c r="DB57" s="20">
        <f t="shared" si="50"/>
        <v>0</v>
      </c>
      <c r="DC57" s="20">
        <f t="shared" si="50"/>
        <v>0</v>
      </c>
      <c r="DD57" s="106">
        <f t="shared" si="50"/>
        <v>0</v>
      </c>
      <c r="DE57" s="20">
        <f t="shared" si="50"/>
        <v>0</v>
      </c>
      <c r="DF57" s="20">
        <f t="shared" si="50"/>
        <v>0</v>
      </c>
      <c r="DG57" s="106">
        <f t="shared" si="50"/>
        <v>379.61</v>
      </c>
      <c r="DH57" s="143"/>
      <c r="DI57" s="20">
        <f t="shared" si="21"/>
        <v>0.62</v>
      </c>
      <c r="DJ57" s="20">
        <f t="shared" si="21"/>
        <v>4.8599999999999994</v>
      </c>
      <c r="DK57" s="20">
        <f t="shared" si="21"/>
        <v>212.56</v>
      </c>
      <c r="DL57" s="143"/>
      <c r="DM57" s="20">
        <f t="shared" si="22"/>
        <v>0</v>
      </c>
      <c r="DN57" s="20">
        <f t="shared" si="22"/>
        <v>0</v>
      </c>
      <c r="DO57" s="106">
        <f t="shared" si="22"/>
        <v>0</v>
      </c>
      <c r="DP57" s="20">
        <f t="shared" si="22"/>
        <v>0</v>
      </c>
      <c r="DR57" s="31">
        <f t="shared" si="41"/>
        <v>48</v>
      </c>
      <c r="DS57" s="26">
        <f t="shared" si="42"/>
        <v>48.5</v>
      </c>
      <c r="DT57" s="101">
        <f t="shared" si="23"/>
        <v>3409.0399999999995</v>
      </c>
      <c r="DU57" s="101">
        <f t="shared" si="24"/>
        <v>1143.1200000000001</v>
      </c>
      <c r="DV57" s="101">
        <f t="shared" si="25"/>
        <v>1249.8399999999999</v>
      </c>
      <c r="DW57" s="102">
        <f t="shared" si="43"/>
        <v>1108.01</v>
      </c>
      <c r="DX57" s="144"/>
      <c r="DY57" s="101">
        <f t="shared" si="44"/>
        <v>259.69</v>
      </c>
      <c r="DZ57" s="101">
        <f t="shared" si="44"/>
        <v>245.36</v>
      </c>
      <c r="EB57" s="84">
        <f>MODEL_DATA!X54</f>
        <v>48</v>
      </c>
      <c r="EC57" s="84">
        <f>MODEL_DATA!Y54</f>
        <v>1016.08</v>
      </c>
      <c r="ED57" s="84">
        <f>MODEL_DATA!Z54</f>
        <v>131.18</v>
      </c>
      <c r="EE57" s="84">
        <f>MODEL_DATA!AA54</f>
        <v>1011.94</v>
      </c>
      <c r="EF57" s="84">
        <f>MODEL_DATA!AB54</f>
        <v>0</v>
      </c>
      <c r="EG57" s="84">
        <f>MODEL_DATA!AC54</f>
        <v>0</v>
      </c>
      <c r="EH57" s="84">
        <f>MODEL_DATA!AD54</f>
        <v>470.7</v>
      </c>
      <c r="EI57" s="84">
        <f>MODEL_DATA!AE54</f>
        <v>779.14</v>
      </c>
      <c r="EJ57" s="84">
        <f>MODEL_DATA!AF54</f>
        <v>8.7100000000000009</v>
      </c>
      <c r="EK57" s="84">
        <f>MODEL_DATA!AG54</f>
        <v>71.67</v>
      </c>
      <c r="EL57" s="84">
        <f>MODEL_DATA!AH54</f>
        <v>56.09</v>
      </c>
      <c r="EM57" s="84">
        <f>MODEL_DATA!AI54</f>
        <v>638.16999999999996</v>
      </c>
      <c r="EN57" s="84">
        <f>MODEL_DATA!AJ54</f>
        <v>632.54</v>
      </c>
      <c r="EO57" s="84">
        <f>MODEL_DATA!AK54</f>
        <v>85.25</v>
      </c>
      <c r="EP57" s="84">
        <f>MODEL_DATA!AL54</f>
        <v>77.34</v>
      </c>
      <c r="EQ57" s="84">
        <f>MODEL_DATA!AM54</f>
        <v>469.84</v>
      </c>
      <c r="ER57" s="84">
        <f>MODEL_DATA!AN54</f>
        <v>431.42</v>
      </c>
      <c r="ES57" s="84">
        <f>MODEL_DATA!AO54</f>
        <v>174.44</v>
      </c>
      <c r="ET57" s="84">
        <f>MODEL_DATA!AP54</f>
        <v>168.02</v>
      </c>
      <c r="EU57" s="84">
        <f>MODEL_DATA!AQ54</f>
        <v>11.26</v>
      </c>
      <c r="EV57" s="84">
        <f>MODEL_DATA!AR54</f>
        <v>1.32</v>
      </c>
    </row>
    <row r="58" spans="32:152" x14ac:dyDescent="0.25">
      <c r="AF58" s="32">
        <f t="shared" si="15"/>
        <v>96</v>
      </c>
      <c r="AG58" s="61">
        <f t="shared" si="26"/>
        <v>3.6345567237247808E-6</v>
      </c>
      <c r="AH58" s="63">
        <f>INDEX(Obs_Dist!$D$11:$T$211,  MATCH($AF58, Obs_Dist!$B$11:$B$211, 0), MATCH(AH$4, Obs_Dist!$D$3:$T$3, 0) )</f>
        <v>2.6000000000000001E-6</v>
      </c>
      <c r="AI58" s="61">
        <f t="shared" si="27"/>
        <v>0</v>
      </c>
      <c r="AJ58" s="63">
        <f>INDEX(Obs_Dist!$D$11:$T$211,  MATCH($AF58, Obs_Dist!$B$11:$B$211, 0), MATCH(AJ$4, Obs_Dist!$D$3:$T$3, 0) )</f>
        <v>0</v>
      </c>
      <c r="AK58" s="61">
        <f t="shared" si="28"/>
        <v>1.22029142264549E-5</v>
      </c>
      <c r="AL58" s="63">
        <f>INDEX(Obs_Dist!$D$11:$T$211,  MATCH($AF58, Obs_Dist!$B$11:$B$211, 0), MATCH(AL$4, Obs_Dist!$D$3:$T$3, 0) )</f>
        <v>5.5999999999999997E-6</v>
      </c>
      <c r="AM58" s="61">
        <f t="shared" si="29"/>
        <v>0</v>
      </c>
      <c r="AN58" s="63">
        <f>INDEX(Obs_Dist!$D$11:$T$211,  MATCH($AF58, Obs_Dist!$B$11:$B$211, 0), MATCH(AN$4, Obs_Dist!$D$3:$T$3, 0) )</f>
        <v>0</v>
      </c>
      <c r="AO58" s="61">
        <f t="shared" si="30"/>
        <v>0</v>
      </c>
      <c r="AP58" s="63">
        <f>INDEX(Obs_Dist!$D$11:$T$211,  MATCH($AF58, Obs_Dist!$B$11:$B$211, 0), MATCH(AP$4, Obs_Dist!$D$3:$T$3, 0) )</f>
        <v>0</v>
      </c>
      <c r="AQ58" s="61">
        <f t="shared" si="31"/>
        <v>0</v>
      </c>
      <c r="AR58" s="63">
        <f>INDEX(Obs_Dist!$D$11:$T$211,  MATCH($AF58, Obs_Dist!$B$11:$B$211, 0), MATCH(AR$4, Obs_Dist!$D$3:$T$3, 0) )</f>
        <v>0</v>
      </c>
      <c r="AS58" s="61">
        <f t="shared" si="32"/>
        <v>0</v>
      </c>
      <c r="AT58" s="63">
        <f>INDEX(Obs_Dist!$D$11:$T$211,  MATCH($AF58, Obs_Dist!$B$11:$B$211, 0), MATCH(AT$4, Obs_Dist!$D$3:$T$3, 0) )</f>
        <v>0</v>
      </c>
      <c r="AU58" s="61">
        <f t="shared" si="33"/>
        <v>0</v>
      </c>
      <c r="AV58" s="63">
        <f>INDEX(Obs_Dist!$D$11:$T$211,  MATCH($AF58, Obs_Dist!$B$11:$B$211, 0), MATCH(AV$4, Obs_Dist!$D$3:$T$3, 0) )</f>
        <v>0</v>
      </c>
      <c r="AW58" s="61">
        <f t="shared" si="34"/>
        <v>0</v>
      </c>
      <c r="AX58" s="63">
        <f>INDEX(Obs_Dist!$D$11:$T$211,  MATCH($AF58, Obs_Dist!$B$11:$B$211, 0), MATCH(AX$4, Obs_Dist!$D$3:$T$3, 0) )</f>
        <v>1.022E-4</v>
      </c>
      <c r="AY58" s="61">
        <f t="shared" si="35"/>
        <v>0</v>
      </c>
      <c r="AZ58" s="63">
        <f>INDEX(Obs_Dist!$D$11:$T$211,  MATCH($AF58, Obs_Dist!$B$11:$B$211, 0), MATCH(AZ$4, Obs_Dist!$D$3:$T$3, 0) )</f>
        <v>8.1769999999999998E-4</v>
      </c>
      <c r="BA58" s="61">
        <f t="shared" si="36"/>
        <v>4.8910545021254165E-3</v>
      </c>
      <c r="BB58" s="63">
        <f>INDEX(Obs_Dist!$D$11:$T$211,  MATCH($AF58, Obs_Dist!$B$11:$B$211, 0), MATCH(BB$4, Obs_Dist!$D$3:$T$3, 0) )</f>
        <v>5.9610000000000002E-4</v>
      </c>
      <c r="BC58" s="61">
        <f t="shared" si="37"/>
        <v>2.2336952124143682E-3</v>
      </c>
      <c r="BD58" s="63">
        <f>INDEX(Obs_Dist!$D$11:$T$211,  MATCH($AF58, Obs_Dist!$B$11:$B$211, 0), MATCH(BD$4, Obs_Dist!$D$3:$T$3, 0) )</f>
        <v>3.0416000000000002E-3</v>
      </c>
      <c r="BF58" s="31">
        <f t="shared" si="38"/>
        <v>98</v>
      </c>
      <c r="BG58" s="31">
        <f t="shared" si="39"/>
        <v>99</v>
      </c>
      <c r="BH58" s="57">
        <f t="shared" si="47"/>
        <v>2.8733212160707539E-6</v>
      </c>
      <c r="BI58" s="57">
        <f t="shared" si="47"/>
        <v>5.2983276058040967E-6</v>
      </c>
      <c r="BJ58" s="57">
        <f t="shared" si="47"/>
        <v>0</v>
      </c>
      <c r="BK58" s="58">
        <f t="shared" si="47"/>
        <v>3.8124989075312451E-3</v>
      </c>
      <c r="BL58" s="57">
        <f t="shared" si="47"/>
        <v>0</v>
      </c>
      <c r="BM58" s="57">
        <f t="shared" si="47"/>
        <v>4.7895033245139976E-6</v>
      </c>
      <c r="BN58" s="57">
        <f t="shared" si="47"/>
        <v>4.570734864468568E-5</v>
      </c>
      <c r="BQ58" s="57">
        <f t="shared" si="53"/>
        <v>1.4057624352918987E-6</v>
      </c>
      <c r="BR58" s="57">
        <f t="shared" si="53"/>
        <v>0</v>
      </c>
      <c r="BS58" s="57">
        <f t="shared" si="53"/>
        <v>6.5724657812405722E-6</v>
      </c>
      <c r="BT58" s="57">
        <f t="shared" si="53"/>
        <v>0</v>
      </c>
      <c r="BU58" s="57">
        <f t="shared" si="53"/>
        <v>0</v>
      </c>
      <c r="BV58" s="57">
        <f t="shared" si="53"/>
        <v>0</v>
      </c>
      <c r="BW58" s="57">
        <f t="shared" si="53"/>
        <v>0</v>
      </c>
      <c r="BX58" s="58">
        <f t="shared" si="53"/>
        <v>0</v>
      </c>
      <c r="BY58" s="57">
        <f t="shared" si="53"/>
        <v>0</v>
      </c>
      <c r="BZ58" s="57">
        <f t="shared" si="53"/>
        <v>0</v>
      </c>
      <c r="CA58" s="58">
        <f t="shared" si="53"/>
        <v>5.2863484936567454E-3</v>
      </c>
      <c r="CB58" s="57">
        <f t="shared" si="53"/>
        <v>0</v>
      </c>
      <c r="CC58" s="57">
        <f t="shared" si="53"/>
        <v>1.1273724143243938E-5</v>
      </c>
      <c r="CD58" s="57">
        <f t="shared" si="53"/>
        <v>1.1325336135976514E-4</v>
      </c>
      <c r="CE58" s="57">
        <f t="shared" si="53"/>
        <v>2.6104263629838785E-3</v>
      </c>
      <c r="CF58" s="57">
        <f t="shared" si="45"/>
        <v>0</v>
      </c>
      <c r="CG58" s="57">
        <f t="shared" si="45"/>
        <v>0</v>
      </c>
      <c r="CH58" s="57">
        <f t="shared" si="45"/>
        <v>0</v>
      </c>
      <c r="CI58" s="58">
        <f t="shared" si="45"/>
        <v>0</v>
      </c>
      <c r="CJ58" s="57">
        <f t="shared" si="45"/>
        <v>0</v>
      </c>
      <c r="CL58" s="30">
        <f>Obs_Dist!B60</f>
        <v>98</v>
      </c>
      <c r="CM58" s="26">
        <f t="shared" si="40"/>
        <v>99</v>
      </c>
      <c r="CN58" s="20">
        <f t="shared" si="18"/>
        <v>26.62</v>
      </c>
      <c r="CO58" s="20">
        <f t="shared" si="18"/>
        <v>24.28</v>
      </c>
      <c r="CP58" s="20">
        <f t="shared" si="18"/>
        <v>0</v>
      </c>
      <c r="CQ58" s="106">
        <f t="shared" si="18"/>
        <v>658.7</v>
      </c>
      <c r="CR58" s="143"/>
      <c r="CS58" s="20">
        <f t="shared" si="19"/>
        <v>0.12000000000000001</v>
      </c>
      <c r="CT58" s="20">
        <f t="shared" si="19"/>
        <v>1.25</v>
      </c>
      <c r="CW58" s="20">
        <f t="shared" si="51"/>
        <v>2.34</v>
      </c>
      <c r="CX58" s="20">
        <f t="shared" si="51"/>
        <v>0</v>
      </c>
      <c r="CY58" s="20">
        <f t="shared" si="50"/>
        <v>24.28</v>
      </c>
      <c r="CZ58" s="20">
        <f t="shared" si="50"/>
        <v>0</v>
      </c>
      <c r="DA58" s="20">
        <f t="shared" si="50"/>
        <v>0</v>
      </c>
      <c r="DB58" s="20">
        <f t="shared" si="50"/>
        <v>0</v>
      </c>
      <c r="DC58" s="20">
        <f t="shared" si="50"/>
        <v>0</v>
      </c>
      <c r="DD58" s="106">
        <f t="shared" si="50"/>
        <v>0</v>
      </c>
      <c r="DE58" s="20">
        <f t="shared" si="50"/>
        <v>0</v>
      </c>
      <c r="DF58" s="20">
        <f t="shared" si="50"/>
        <v>0</v>
      </c>
      <c r="DG58" s="106">
        <f t="shared" si="50"/>
        <v>410.29</v>
      </c>
      <c r="DH58" s="143"/>
      <c r="DI58" s="20">
        <f t="shared" si="21"/>
        <v>0.12000000000000001</v>
      </c>
      <c r="DJ58" s="20">
        <f t="shared" si="21"/>
        <v>1.25</v>
      </c>
      <c r="DK58" s="20">
        <f t="shared" si="21"/>
        <v>248.41</v>
      </c>
      <c r="DL58" s="143"/>
      <c r="DM58" s="20">
        <f t="shared" si="22"/>
        <v>0</v>
      </c>
      <c r="DN58" s="20">
        <f t="shared" si="22"/>
        <v>0</v>
      </c>
      <c r="DO58" s="106">
        <f t="shared" si="22"/>
        <v>0</v>
      </c>
      <c r="DP58" s="20">
        <f t="shared" si="22"/>
        <v>0</v>
      </c>
      <c r="DR58" s="31">
        <f t="shared" si="41"/>
        <v>49</v>
      </c>
      <c r="DS58" s="26">
        <f t="shared" si="42"/>
        <v>49.5</v>
      </c>
      <c r="DT58" s="101">
        <f t="shared" si="23"/>
        <v>2943.41</v>
      </c>
      <c r="DU58" s="101">
        <f t="shared" si="24"/>
        <v>913.70999999999992</v>
      </c>
      <c r="DV58" s="101">
        <f t="shared" si="25"/>
        <v>1181.69</v>
      </c>
      <c r="DW58" s="102">
        <f t="shared" si="43"/>
        <v>933.47</v>
      </c>
      <c r="DX58" s="144"/>
      <c r="DY58" s="101">
        <f t="shared" si="44"/>
        <v>240.32999999999998</v>
      </c>
      <c r="DZ58" s="101">
        <f t="shared" si="44"/>
        <v>222.19</v>
      </c>
      <c r="EB58" s="84">
        <f>MODEL_DATA!X55</f>
        <v>49</v>
      </c>
      <c r="EC58" s="84">
        <f>MODEL_DATA!Y55</f>
        <v>848.01</v>
      </c>
      <c r="ED58" s="84">
        <f>MODEL_DATA!Z55</f>
        <v>111.8</v>
      </c>
      <c r="EE58" s="84">
        <f>MODEL_DATA!AA55</f>
        <v>801.91</v>
      </c>
      <c r="EF58" s="84">
        <f>MODEL_DATA!AB55</f>
        <v>0</v>
      </c>
      <c r="EG58" s="84">
        <f>MODEL_DATA!AC55</f>
        <v>0</v>
      </c>
      <c r="EH58" s="84">
        <f>MODEL_DATA!AD55</f>
        <v>434.12</v>
      </c>
      <c r="EI58" s="84">
        <f>MODEL_DATA!AE55</f>
        <v>747.57</v>
      </c>
      <c r="EJ58" s="84">
        <f>MODEL_DATA!AF55</f>
        <v>2.4900000000000002</v>
      </c>
      <c r="EK58" s="84">
        <f>MODEL_DATA!AG55</f>
        <v>57.71</v>
      </c>
      <c r="EL58" s="84">
        <f>MODEL_DATA!AH55</f>
        <v>40.229999999999997</v>
      </c>
      <c r="EM58" s="84">
        <f>MODEL_DATA!AI55</f>
        <v>574</v>
      </c>
      <c r="EN58" s="84">
        <f>MODEL_DATA!AJ55</f>
        <v>533.17999999999995</v>
      </c>
      <c r="EO58" s="84">
        <f>MODEL_DATA!AK55</f>
        <v>77.41</v>
      </c>
      <c r="EP58" s="84">
        <f>MODEL_DATA!AL55</f>
        <v>70.31</v>
      </c>
      <c r="EQ58" s="84">
        <f>MODEL_DATA!AM55</f>
        <v>359.47</v>
      </c>
      <c r="ER58" s="84">
        <f>MODEL_DATA!AN55</f>
        <v>376.33</v>
      </c>
      <c r="ES58" s="84">
        <f>MODEL_DATA!AO55</f>
        <v>162.91999999999999</v>
      </c>
      <c r="ET58" s="84">
        <f>MODEL_DATA!AP55</f>
        <v>151.88</v>
      </c>
      <c r="EU58" s="84">
        <f>MODEL_DATA!AQ55</f>
        <v>8.61</v>
      </c>
      <c r="EV58" s="84">
        <f>MODEL_DATA!AR55</f>
        <v>1.1599999999999999</v>
      </c>
    </row>
    <row r="59" spans="32:152" x14ac:dyDescent="0.25">
      <c r="AF59" s="32">
        <f t="shared" si="15"/>
        <v>98</v>
      </c>
      <c r="AG59" s="61">
        <f t="shared" si="26"/>
        <v>1.4057624352918987E-6</v>
      </c>
      <c r="AH59" s="63">
        <f>INDEX(Obs_Dist!$D$11:$T$211,  MATCH($AF59, Obs_Dist!$B$11:$B$211, 0), MATCH(AH$4, Obs_Dist!$D$3:$T$3, 0) )</f>
        <v>1.3E-6</v>
      </c>
      <c r="AI59" s="61">
        <f t="shared" si="27"/>
        <v>0</v>
      </c>
      <c r="AJ59" s="63">
        <f>INDEX(Obs_Dist!$D$11:$T$211,  MATCH($AF59, Obs_Dist!$B$11:$B$211, 0), MATCH(AJ$4, Obs_Dist!$D$3:$T$3, 0) )</f>
        <v>0</v>
      </c>
      <c r="AK59" s="61">
        <f t="shared" si="28"/>
        <v>6.5724657812405722E-6</v>
      </c>
      <c r="AL59" s="63">
        <f>INDEX(Obs_Dist!$D$11:$T$211,  MATCH($AF59, Obs_Dist!$B$11:$B$211, 0), MATCH(AL$4, Obs_Dist!$D$3:$T$3, 0) )</f>
        <v>0</v>
      </c>
      <c r="AM59" s="61">
        <f t="shared" si="29"/>
        <v>0</v>
      </c>
      <c r="AN59" s="63">
        <f>INDEX(Obs_Dist!$D$11:$T$211,  MATCH($AF59, Obs_Dist!$B$11:$B$211, 0), MATCH(AN$4, Obs_Dist!$D$3:$T$3, 0) )</f>
        <v>0</v>
      </c>
      <c r="AO59" s="61">
        <f t="shared" si="30"/>
        <v>0</v>
      </c>
      <c r="AP59" s="63">
        <f>INDEX(Obs_Dist!$D$11:$T$211,  MATCH($AF59, Obs_Dist!$B$11:$B$211, 0), MATCH(AP$4, Obs_Dist!$D$3:$T$3, 0) )</f>
        <v>0</v>
      </c>
      <c r="AQ59" s="61">
        <f t="shared" si="31"/>
        <v>0</v>
      </c>
      <c r="AR59" s="63">
        <f>INDEX(Obs_Dist!$D$11:$T$211,  MATCH($AF59, Obs_Dist!$B$11:$B$211, 0), MATCH(AR$4, Obs_Dist!$D$3:$T$3, 0) )</f>
        <v>0</v>
      </c>
      <c r="AS59" s="61">
        <f t="shared" si="32"/>
        <v>0</v>
      </c>
      <c r="AT59" s="63">
        <f>INDEX(Obs_Dist!$D$11:$T$211,  MATCH($AF59, Obs_Dist!$B$11:$B$211, 0), MATCH(AT$4, Obs_Dist!$D$3:$T$3, 0) )</f>
        <v>0</v>
      </c>
      <c r="AU59" s="61">
        <f t="shared" si="33"/>
        <v>0</v>
      </c>
      <c r="AV59" s="63">
        <f>INDEX(Obs_Dist!$D$11:$T$211,  MATCH($AF59, Obs_Dist!$B$11:$B$211, 0), MATCH(AV$4, Obs_Dist!$D$3:$T$3, 0) )</f>
        <v>0</v>
      </c>
      <c r="AW59" s="61">
        <f t="shared" si="34"/>
        <v>0</v>
      </c>
      <c r="AX59" s="63">
        <f>INDEX(Obs_Dist!$D$11:$T$211,  MATCH($AF59, Obs_Dist!$B$11:$B$211, 0), MATCH(AX$4, Obs_Dist!$D$3:$T$3, 0) )</f>
        <v>9.59E-5</v>
      </c>
      <c r="AY59" s="61">
        <f t="shared" si="35"/>
        <v>0</v>
      </c>
      <c r="AZ59" s="63">
        <f>INDEX(Obs_Dist!$D$11:$T$211,  MATCH($AF59, Obs_Dist!$B$11:$B$211, 0), MATCH(AZ$4, Obs_Dist!$D$3:$T$3, 0) )</f>
        <v>7.2420000000000004E-4</v>
      </c>
      <c r="BA59" s="61">
        <f t="shared" si="36"/>
        <v>5.2863484936567454E-3</v>
      </c>
      <c r="BB59" s="63">
        <f>INDEX(Obs_Dist!$D$11:$T$211,  MATCH($AF59, Obs_Dist!$B$11:$B$211, 0), MATCH(BB$4, Obs_Dist!$D$3:$T$3, 0) )</f>
        <v>5.6599999999999999E-4</v>
      </c>
      <c r="BC59" s="61">
        <f t="shared" si="37"/>
        <v>2.6104263629838785E-3</v>
      </c>
      <c r="BD59" s="63">
        <f>INDEX(Obs_Dist!$D$11:$T$211,  MATCH($AF59, Obs_Dist!$B$11:$B$211, 0), MATCH(BD$4, Obs_Dist!$D$3:$T$3, 0) )</f>
        <v>2.774E-3</v>
      </c>
      <c r="BF59" s="31">
        <f t="shared" si="38"/>
        <v>100</v>
      </c>
      <c r="BG59" s="31">
        <f t="shared" si="39"/>
        <v>101</v>
      </c>
      <c r="BH59" s="57">
        <f t="shared" si="47"/>
        <v>8.645868873300804E-7</v>
      </c>
      <c r="BI59" s="57">
        <f t="shared" si="47"/>
        <v>1.5842610551127571E-6</v>
      </c>
      <c r="BJ59" s="57">
        <f t="shared" si="47"/>
        <v>0</v>
      </c>
      <c r="BK59" s="58">
        <f t="shared" si="47"/>
        <v>3.0232589636554883E-3</v>
      </c>
      <c r="BL59" s="57">
        <f t="shared" si="47"/>
        <v>0</v>
      </c>
      <c r="BM59" s="57">
        <f t="shared" si="47"/>
        <v>0</v>
      </c>
      <c r="BN59" s="57">
        <f t="shared" si="47"/>
        <v>9.5071285180946232E-6</v>
      </c>
      <c r="BQ59" s="57">
        <f t="shared" si="53"/>
        <v>4.5056488310637782E-7</v>
      </c>
      <c r="BR59" s="57">
        <f t="shared" si="53"/>
        <v>0</v>
      </c>
      <c r="BS59" s="57">
        <f t="shared" si="53"/>
        <v>1.9652430630892318E-6</v>
      </c>
      <c r="BT59" s="57">
        <f t="shared" si="53"/>
        <v>0</v>
      </c>
      <c r="BU59" s="57">
        <f t="shared" si="53"/>
        <v>0</v>
      </c>
      <c r="BV59" s="57">
        <f t="shared" si="53"/>
        <v>0</v>
      </c>
      <c r="BW59" s="57">
        <f t="shared" si="53"/>
        <v>0</v>
      </c>
      <c r="BX59" s="58">
        <f t="shared" si="53"/>
        <v>0</v>
      </c>
      <c r="BY59" s="57">
        <f t="shared" si="53"/>
        <v>0</v>
      </c>
      <c r="BZ59" s="57">
        <f t="shared" si="53"/>
        <v>0</v>
      </c>
      <c r="CA59" s="58">
        <f t="shared" si="53"/>
        <v>3.8045114021959185E-3</v>
      </c>
      <c r="CB59" s="57">
        <f t="shared" si="53"/>
        <v>0</v>
      </c>
      <c r="CC59" s="57">
        <f t="shared" si="53"/>
        <v>0</v>
      </c>
      <c r="CD59" s="57">
        <f t="shared" si="53"/>
        <v>2.3556699162831152E-5</v>
      </c>
      <c r="CE59" s="57">
        <f t="shared" si="53"/>
        <v>2.3860690390045468E-3</v>
      </c>
      <c r="CF59" s="57">
        <f t="shared" si="45"/>
        <v>0</v>
      </c>
      <c r="CG59" s="57">
        <f t="shared" si="45"/>
        <v>0</v>
      </c>
      <c r="CH59" s="57">
        <f t="shared" si="45"/>
        <v>0</v>
      </c>
      <c r="CI59" s="58">
        <f t="shared" si="45"/>
        <v>0</v>
      </c>
      <c r="CJ59" s="57">
        <f t="shared" si="45"/>
        <v>0</v>
      </c>
      <c r="CL59" s="30">
        <f>Obs_Dist!B61</f>
        <v>100</v>
      </c>
      <c r="CM59" s="26">
        <f t="shared" si="40"/>
        <v>101</v>
      </c>
      <c r="CN59" s="20">
        <f t="shared" si="18"/>
        <v>8.0100000000000016</v>
      </c>
      <c r="CO59" s="20">
        <f t="shared" si="18"/>
        <v>7.26</v>
      </c>
      <c r="CP59" s="20">
        <f t="shared" si="18"/>
        <v>0</v>
      </c>
      <c r="CQ59" s="106">
        <f t="shared" si="18"/>
        <v>522.33999999999992</v>
      </c>
      <c r="CR59" s="143"/>
      <c r="CS59" s="20">
        <f t="shared" si="19"/>
        <v>0</v>
      </c>
      <c r="CT59" s="20">
        <f t="shared" si="19"/>
        <v>0.26</v>
      </c>
      <c r="CW59" s="20">
        <f t="shared" si="51"/>
        <v>0.75</v>
      </c>
      <c r="CX59" s="20">
        <f t="shared" si="51"/>
        <v>0</v>
      </c>
      <c r="CY59" s="20">
        <f t="shared" si="50"/>
        <v>7.26</v>
      </c>
      <c r="CZ59" s="20">
        <f t="shared" si="50"/>
        <v>0</v>
      </c>
      <c r="DA59" s="20">
        <f t="shared" si="50"/>
        <v>0</v>
      </c>
      <c r="DB59" s="20">
        <f t="shared" si="50"/>
        <v>0</v>
      </c>
      <c r="DC59" s="20">
        <f t="shared" si="50"/>
        <v>0</v>
      </c>
      <c r="DD59" s="106">
        <f t="shared" si="50"/>
        <v>0</v>
      </c>
      <c r="DE59" s="20">
        <f t="shared" si="50"/>
        <v>0</v>
      </c>
      <c r="DF59" s="20">
        <f t="shared" si="50"/>
        <v>0</v>
      </c>
      <c r="DG59" s="106">
        <f t="shared" si="50"/>
        <v>295.27999999999997</v>
      </c>
      <c r="DH59" s="143"/>
      <c r="DI59" s="20">
        <f t="shared" si="21"/>
        <v>0</v>
      </c>
      <c r="DJ59" s="20">
        <f t="shared" si="21"/>
        <v>0.26</v>
      </c>
      <c r="DK59" s="20">
        <f t="shared" si="21"/>
        <v>227.06</v>
      </c>
      <c r="DL59" s="143"/>
      <c r="DM59" s="20">
        <f t="shared" si="22"/>
        <v>0</v>
      </c>
      <c r="DN59" s="20">
        <f t="shared" si="22"/>
        <v>0</v>
      </c>
      <c r="DO59" s="106">
        <f t="shared" si="22"/>
        <v>0</v>
      </c>
      <c r="DP59" s="20">
        <f t="shared" si="22"/>
        <v>0</v>
      </c>
      <c r="DR59" s="31">
        <f t="shared" si="41"/>
        <v>50</v>
      </c>
      <c r="DS59" s="26">
        <f t="shared" si="42"/>
        <v>50.5</v>
      </c>
      <c r="DT59" s="101">
        <f t="shared" si="23"/>
        <v>2604.69</v>
      </c>
      <c r="DU59" s="101">
        <f t="shared" si="24"/>
        <v>799.62</v>
      </c>
      <c r="DV59" s="101">
        <f t="shared" si="25"/>
        <v>1077.99</v>
      </c>
      <c r="DW59" s="102">
        <f t="shared" si="43"/>
        <v>901.76</v>
      </c>
      <c r="DX59" s="144"/>
      <c r="DY59" s="101">
        <f t="shared" si="44"/>
        <v>234.68</v>
      </c>
      <c r="DZ59" s="101">
        <f t="shared" si="44"/>
        <v>216.91000000000003</v>
      </c>
      <c r="EB59" s="84">
        <f>MODEL_DATA!X56</f>
        <v>50</v>
      </c>
      <c r="EC59" s="84">
        <f>MODEL_DATA!Y56</f>
        <v>727.08</v>
      </c>
      <c r="ED59" s="84">
        <f>MODEL_DATA!Z56</f>
        <v>101.26</v>
      </c>
      <c r="EE59" s="84">
        <f>MODEL_DATA!AA56</f>
        <v>698.36</v>
      </c>
      <c r="EF59" s="84">
        <f>MODEL_DATA!AB56</f>
        <v>0</v>
      </c>
      <c r="EG59" s="84">
        <f>MODEL_DATA!AC56</f>
        <v>0</v>
      </c>
      <c r="EH59" s="84">
        <f>MODEL_DATA!AD56</f>
        <v>390.01</v>
      </c>
      <c r="EI59" s="84">
        <f>MODEL_DATA!AE56</f>
        <v>687.98</v>
      </c>
      <c r="EJ59" s="84">
        <f>MODEL_DATA!AF56</f>
        <v>0.5</v>
      </c>
      <c r="EK59" s="84">
        <f>MODEL_DATA!AG56</f>
        <v>41.83</v>
      </c>
      <c r="EL59" s="84">
        <f>MODEL_DATA!AH56</f>
        <v>29.2</v>
      </c>
      <c r="EM59" s="84">
        <f>MODEL_DATA!AI56</f>
        <v>484.37</v>
      </c>
      <c r="EN59" s="84">
        <f>MODEL_DATA!AJ56</f>
        <v>445.53</v>
      </c>
      <c r="EO59" s="84">
        <f>MODEL_DATA!AK56</f>
        <v>75.41</v>
      </c>
      <c r="EP59" s="84">
        <f>MODEL_DATA!AL56</f>
        <v>69.2</v>
      </c>
      <c r="EQ59" s="84">
        <f>MODEL_DATA!AM56</f>
        <v>417.39</v>
      </c>
      <c r="ER59" s="84">
        <f>MODEL_DATA!AN56</f>
        <v>396.13</v>
      </c>
      <c r="ES59" s="84">
        <f>MODEL_DATA!AO56</f>
        <v>159.27000000000001</v>
      </c>
      <c r="ET59" s="84">
        <f>MODEL_DATA!AP56</f>
        <v>147.71</v>
      </c>
      <c r="EU59" s="84">
        <f>MODEL_DATA!AQ56</f>
        <v>6.36</v>
      </c>
      <c r="EV59" s="84">
        <f>MODEL_DATA!AR56</f>
        <v>0.91</v>
      </c>
    </row>
    <row r="60" spans="32:152" x14ac:dyDescent="0.25">
      <c r="AF60" s="32">
        <f t="shared" si="15"/>
        <v>100</v>
      </c>
      <c r="AG60" s="61">
        <f t="shared" si="26"/>
        <v>4.5056488310637782E-7</v>
      </c>
      <c r="AH60" s="63">
        <f>INDEX(Obs_Dist!$D$11:$T$211,  MATCH($AF60, Obs_Dist!$B$11:$B$211, 0), MATCH(AH$4, Obs_Dist!$D$3:$T$3, 0) )</f>
        <v>0</v>
      </c>
      <c r="AI60" s="61">
        <f t="shared" si="27"/>
        <v>0</v>
      </c>
      <c r="AJ60" s="63">
        <f>INDEX(Obs_Dist!$D$11:$T$211,  MATCH($AF60, Obs_Dist!$B$11:$B$211, 0), MATCH(AJ$4, Obs_Dist!$D$3:$T$3, 0) )</f>
        <v>0</v>
      </c>
      <c r="AK60" s="61">
        <f t="shared" si="28"/>
        <v>1.9652430630892318E-6</v>
      </c>
      <c r="AL60" s="63">
        <f>INDEX(Obs_Dist!$D$11:$T$211,  MATCH($AF60, Obs_Dist!$B$11:$B$211, 0), MATCH(AL$4, Obs_Dist!$D$3:$T$3, 0) )</f>
        <v>0</v>
      </c>
      <c r="AM60" s="61">
        <f t="shared" si="29"/>
        <v>0</v>
      </c>
      <c r="AN60" s="63">
        <f>INDEX(Obs_Dist!$D$11:$T$211,  MATCH($AF60, Obs_Dist!$B$11:$B$211, 0), MATCH(AN$4, Obs_Dist!$D$3:$T$3, 0) )</f>
        <v>0</v>
      </c>
      <c r="AO60" s="61">
        <f t="shared" si="30"/>
        <v>0</v>
      </c>
      <c r="AP60" s="63">
        <f>INDEX(Obs_Dist!$D$11:$T$211,  MATCH($AF60, Obs_Dist!$B$11:$B$211, 0), MATCH(AP$4, Obs_Dist!$D$3:$T$3, 0) )</f>
        <v>0</v>
      </c>
      <c r="AQ60" s="61">
        <f t="shared" si="31"/>
        <v>0</v>
      </c>
      <c r="AR60" s="63">
        <f>INDEX(Obs_Dist!$D$11:$T$211,  MATCH($AF60, Obs_Dist!$B$11:$B$211, 0), MATCH(AR$4, Obs_Dist!$D$3:$T$3, 0) )</f>
        <v>0</v>
      </c>
      <c r="AS60" s="61">
        <f t="shared" si="32"/>
        <v>0</v>
      </c>
      <c r="AT60" s="63">
        <f>INDEX(Obs_Dist!$D$11:$T$211,  MATCH($AF60, Obs_Dist!$B$11:$B$211, 0), MATCH(AT$4, Obs_Dist!$D$3:$T$3, 0) )</f>
        <v>0</v>
      </c>
      <c r="AU60" s="61">
        <f t="shared" si="33"/>
        <v>0</v>
      </c>
      <c r="AV60" s="63">
        <f>INDEX(Obs_Dist!$D$11:$T$211,  MATCH($AF60, Obs_Dist!$B$11:$B$211, 0), MATCH(AV$4, Obs_Dist!$D$3:$T$3, 0) )</f>
        <v>0</v>
      </c>
      <c r="AW60" s="61">
        <f t="shared" si="34"/>
        <v>0</v>
      </c>
      <c r="AX60" s="63">
        <f>INDEX(Obs_Dist!$D$11:$T$211,  MATCH($AF60, Obs_Dist!$B$11:$B$211, 0), MATCH(AX$4, Obs_Dist!$D$3:$T$3, 0) )</f>
        <v>8.9499999999999994E-5</v>
      </c>
      <c r="AY60" s="61">
        <f t="shared" si="35"/>
        <v>0</v>
      </c>
      <c r="AZ60" s="63">
        <f>INDEX(Obs_Dist!$D$11:$T$211,  MATCH($AF60, Obs_Dist!$B$11:$B$211, 0), MATCH(AZ$4, Obs_Dist!$D$3:$T$3, 0) )</f>
        <v>6.3029999999999998E-4</v>
      </c>
      <c r="BA60" s="61">
        <f t="shared" si="36"/>
        <v>3.8045114021959185E-3</v>
      </c>
      <c r="BB60" s="63">
        <f>INDEX(Obs_Dist!$D$11:$T$211,  MATCH($AF60, Obs_Dist!$B$11:$B$211, 0), MATCH(BB$4, Obs_Dist!$D$3:$T$3, 0) )</f>
        <v>5.3589999999999996E-4</v>
      </c>
      <c r="BC60" s="61">
        <f t="shared" si="37"/>
        <v>2.3860690390045468E-3</v>
      </c>
      <c r="BD60" s="63">
        <f>INDEX(Obs_Dist!$D$11:$T$211,  MATCH($AF60, Obs_Dist!$B$11:$B$211, 0), MATCH(BD$4, Obs_Dist!$D$3:$T$3, 0) )</f>
        <v>2.5059000000000001E-3</v>
      </c>
      <c r="BF60" s="31">
        <f t="shared" si="38"/>
        <v>102</v>
      </c>
      <c r="BG60" s="31">
        <f t="shared" si="39"/>
        <v>103</v>
      </c>
      <c r="BH60" s="57">
        <f t="shared" si="47"/>
        <v>1.3816120047222254E-7</v>
      </c>
      <c r="BI60" s="57">
        <f t="shared" si="47"/>
        <v>2.0512470961515035E-7</v>
      </c>
      <c r="BJ60" s="57">
        <f t="shared" si="47"/>
        <v>0</v>
      </c>
      <c r="BK60" s="58">
        <f t="shared" si="47"/>
        <v>2.613358898935035E-3</v>
      </c>
      <c r="BL60" s="57">
        <f t="shared" si="47"/>
        <v>0</v>
      </c>
      <c r="BM60" s="57">
        <f t="shared" si="47"/>
        <v>0</v>
      </c>
      <c r="BN60" s="57">
        <f t="shared" si="47"/>
        <v>0</v>
      </c>
      <c r="BQ60" s="57">
        <f t="shared" si="53"/>
        <v>2.0425608034155791E-7</v>
      </c>
      <c r="BR60" s="57">
        <f t="shared" si="53"/>
        <v>0</v>
      </c>
      <c r="BS60" s="57">
        <f t="shared" si="53"/>
        <v>2.544529585818014E-7</v>
      </c>
      <c r="BT60" s="57">
        <f t="shared" si="53"/>
        <v>0</v>
      </c>
      <c r="BU60" s="57">
        <f t="shared" si="53"/>
        <v>0</v>
      </c>
      <c r="BV60" s="57">
        <f t="shared" si="53"/>
        <v>0</v>
      </c>
      <c r="BW60" s="57">
        <f t="shared" si="53"/>
        <v>0</v>
      </c>
      <c r="BX60" s="58">
        <f t="shared" si="53"/>
        <v>0</v>
      </c>
      <c r="BY60" s="57">
        <f t="shared" si="53"/>
        <v>0</v>
      </c>
      <c r="BZ60" s="57">
        <f t="shared" si="53"/>
        <v>0</v>
      </c>
      <c r="CA60" s="58">
        <f t="shared" si="53"/>
        <v>2.3843906803385829E-3</v>
      </c>
      <c r="CB60" s="57">
        <f t="shared" si="53"/>
        <v>0</v>
      </c>
      <c r="CC60" s="57">
        <f t="shared" si="53"/>
        <v>0</v>
      </c>
      <c r="CD60" s="57">
        <f t="shared" si="53"/>
        <v>0</v>
      </c>
      <c r="CE60" s="57">
        <f t="shared" si="53"/>
        <v>2.8001055057392385E-3</v>
      </c>
      <c r="CF60" s="57">
        <f t="shared" si="45"/>
        <v>0</v>
      </c>
      <c r="CG60" s="57">
        <f t="shared" si="45"/>
        <v>0</v>
      </c>
      <c r="CH60" s="57">
        <f t="shared" si="45"/>
        <v>0</v>
      </c>
      <c r="CI60" s="58">
        <f t="shared" si="45"/>
        <v>0</v>
      </c>
      <c r="CJ60" s="57">
        <f t="shared" si="45"/>
        <v>0</v>
      </c>
      <c r="CL60" s="30">
        <f>Obs_Dist!B62</f>
        <v>102</v>
      </c>
      <c r="CM60" s="26">
        <f t="shared" si="40"/>
        <v>103</v>
      </c>
      <c r="CN60" s="20">
        <f t="shared" si="18"/>
        <v>1.2799999999999998</v>
      </c>
      <c r="CO60" s="20">
        <f t="shared" si="18"/>
        <v>0.94</v>
      </c>
      <c r="CP60" s="20">
        <f t="shared" si="18"/>
        <v>0</v>
      </c>
      <c r="CQ60" s="106">
        <f t="shared" si="18"/>
        <v>451.52</v>
      </c>
      <c r="CR60" s="143"/>
      <c r="CS60" s="20">
        <f t="shared" si="19"/>
        <v>0</v>
      </c>
      <c r="CT60" s="20">
        <f t="shared" si="19"/>
        <v>0</v>
      </c>
      <c r="CW60" s="20">
        <f t="shared" si="51"/>
        <v>0.33999999999999997</v>
      </c>
      <c r="CX60" s="20">
        <f t="shared" si="51"/>
        <v>0</v>
      </c>
      <c r="CY60" s="20">
        <f t="shared" si="50"/>
        <v>0.94</v>
      </c>
      <c r="CZ60" s="20">
        <f t="shared" si="50"/>
        <v>0</v>
      </c>
      <c r="DA60" s="20">
        <f t="shared" si="50"/>
        <v>0</v>
      </c>
      <c r="DB60" s="20">
        <f t="shared" ref="DB60:DG102" si="54">SUMIFS(EH:EH,$DR:$DR,"&gt;="&amp;$CL60,$DR:$DR,"&lt;"&amp;$CL61)</f>
        <v>0</v>
      </c>
      <c r="DC60" s="20">
        <f t="shared" si="54"/>
        <v>0</v>
      </c>
      <c r="DD60" s="106">
        <f t="shared" si="54"/>
        <v>0</v>
      </c>
      <c r="DE60" s="20">
        <f t="shared" si="54"/>
        <v>0</v>
      </c>
      <c r="DF60" s="20">
        <f t="shared" si="54"/>
        <v>0</v>
      </c>
      <c r="DG60" s="106">
        <f t="shared" si="54"/>
        <v>185.06</v>
      </c>
      <c r="DH60" s="143"/>
      <c r="DI60" s="20">
        <f t="shared" si="21"/>
        <v>0</v>
      </c>
      <c r="DJ60" s="20">
        <f t="shared" si="21"/>
        <v>0</v>
      </c>
      <c r="DK60" s="20">
        <f t="shared" si="21"/>
        <v>266.45999999999998</v>
      </c>
      <c r="DL60" s="143"/>
      <c r="DM60" s="20">
        <f t="shared" si="22"/>
        <v>0</v>
      </c>
      <c r="DN60" s="20">
        <f t="shared" si="22"/>
        <v>0</v>
      </c>
      <c r="DO60" s="106">
        <f t="shared" si="22"/>
        <v>0</v>
      </c>
      <c r="DP60" s="20">
        <f t="shared" si="22"/>
        <v>0</v>
      </c>
      <c r="DR60" s="31">
        <f t="shared" si="41"/>
        <v>51</v>
      </c>
      <c r="DS60" s="26">
        <f t="shared" si="42"/>
        <v>51.5</v>
      </c>
      <c r="DT60" s="101">
        <f t="shared" si="23"/>
        <v>2308.83</v>
      </c>
      <c r="DU60" s="101">
        <f t="shared" si="24"/>
        <v>678.71</v>
      </c>
      <c r="DV60" s="101">
        <f t="shared" si="25"/>
        <v>1029.22</v>
      </c>
      <c r="DW60" s="102">
        <f t="shared" si="43"/>
        <v>850.64</v>
      </c>
      <c r="DX60" s="144"/>
      <c r="DY60" s="101">
        <f t="shared" si="44"/>
        <v>252.51</v>
      </c>
      <c r="DZ60" s="101">
        <f t="shared" si="44"/>
        <v>234.76999999999998</v>
      </c>
      <c r="EB60" s="84">
        <f>MODEL_DATA!X57</f>
        <v>51</v>
      </c>
      <c r="EC60" s="84">
        <f>MODEL_DATA!Y57</f>
        <v>600.9</v>
      </c>
      <c r="ED60" s="84">
        <f>MODEL_DATA!Z57</f>
        <v>90.73</v>
      </c>
      <c r="EE60" s="84">
        <f>MODEL_DATA!AA57</f>
        <v>587.98</v>
      </c>
      <c r="EF60" s="84">
        <f>MODEL_DATA!AB57</f>
        <v>0</v>
      </c>
      <c r="EG60" s="84">
        <f>MODEL_DATA!AC57</f>
        <v>0</v>
      </c>
      <c r="EH60" s="84">
        <f>MODEL_DATA!AD57</f>
        <v>361.55</v>
      </c>
      <c r="EI60" s="84">
        <f>MODEL_DATA!AE57</f>
        <v>667.67</v>
      </c>
      <c r="EJ60" s="84">
        <f>MODEL_DATA!AF57</f>
        <v>0</v>
      </c>
      <c r="EK60" s="84">
        <f>MODEL_DATA!AG57</f>
        <v>24.71</v>
      </c>
      <c r="EL60" s="84">
        <f>MODEL_DATA!AH57</f>
        <v>20.010000000000002</v>
      </c>
      <c r="EM60" s="84">
        <f>MODEL_DATA!AI57</f>
        <v>460.86</v>
      </c>
      <c r="EN60" s="84">
        <f>MODEL_DATA!AJ57</f>
        <v>489.89</v>
      </c>
      <c r="EO60" s="84">
        <f>MODEL_DATA!AK57</f>
        <v>75.05</v>
      </c>
      <c r="EP60" s="84">
        <f>MODEL_DATA!AL57</f>
        <v>73.36</v>
      </c>
      <c r="EQ60" s="84">
        <f>MODEL_DATA!AM57</f>
        <v>389.78</v>
      </c>
      <c r="ER60" s="84">
        <f>MODEL_DATA!AN57</f>
        <v>379.85</v>
      </c>
      <c r="ES60" s="84">
        <f>MODEL_DATA!AO57</f>
        <v>177.46</v>
      </c>
      <c r="ET60" s="84">
        <f>MODEL_DATA!AP57</f>
        <v>161.41</v>
      </c>
      <c r="EU60" s="84">
        <f>MODEL_DATA!AQ57</f>
        <v>4.6100000000000003</v>
      </c>
      <c r="EV60" s="84">
        <f>MODEL_DATA!AR57</f>
        <v>0.91</v>
      </c>
    </row>
    <row r="61" spans="32:152" x14ac:dyDescent="0.25">
      <c r="AF61" s="32">
        <f t="shared" si="15"/>
        <v>102</v>
      </c>
      <c r="AG61" s="61">
        <f t="shared" si="26"/>
        <v>2.0425608034155791E-7</v>
      </c>
      <c r="AH61" s="63">
        <f>INDEX(Obs_Dist!$D$11:$T$211,  MATCH($AF61, Obs_Dist!$B$11:$B$211, 0), MATCH(AH$4, Obs_Dist!$D$3:$T$3, 0) )</f>
        <v>0</v>
      </c>
      <c r="AI61" s="61">
        <f t="shared" si="27"/>
        <v>0</v>
      </c>
      <c r="AJ61" s="63">
        <f>INDEX(Obs_Dist!$D$11:$T$211,  MATCH($AF61, Obs_Dist!$B$11:$B$211, 0), MATCH(AJ$4, Obs_Dist!$D$3:$T$3, 0) )</f>
        <v>0</v>
      </c>
      <c r="AK61" s="61">
        <f t="shared" si="28"/>
        <v>2.544529585818014E-7</v>
      </c>
      <c r="AL61" s="63">
        <f>INDEX(Obs_Dist!$D$11:$T$211,  MATCH($AF61, Obs_Dist!$B$11:$B$211, 0), MATCH(AL$4, Obs_Dist!$D$3:$T$3, 0) )</f>
        <v>0</v>
      </c>
      <c r="AM61" s="61">
        <f t="shared" si="29"/>
        <v>0</v>
      </c>
      <c r="AN61" s="63">
        <f>INDEX(Obs_Dist!$D$11:$T$211,  MATCH($AF61, Obs_Dist!$B$11:$B$211, 0), MATCH(AN$4, Obs_Dist!$D$3:$T$3, 0) )</f>
        <v>0</v>
      </c>
      <c r="AO61" s="61">
        <f t="shared" si="30"/>
        <v>0</v>
      </c>
      <c r="AP61" s="63">
        <f>INDEX(Obs_Dist!$D$11:$T$211,  MATCH($AF61, Obs_Dist!$B$11:$B$211, 0), MATCH(AP$4, Obs_Dist!$D$3:$T$3, 0) )</f>
        <v>0</v>
      </c>
      <c r="AQ61" s="61">
        <f t="shared" si="31"/>
        <v>0</v>
      </c>
      <c r="AR61" s="63">
        <f>INDEX(Obs_Dist!$D$11:$T$211,  MATCH($AF61, Obs_Dist!$B$11:$B$211, 0), MATCH(AR$4, Obs_Dist!$D$3:$T$3, 0) )</f>
        <v>0</v>
      </c>
      <c r="AS61" s="61">
        <f t="shared" si="32"/>
        <v>0</v>
      </c>
      <c r="AT61" s="63">
        <f>INDEX(Obs_Dist!$D$11:$T$211,  MATCH($AF61, Obs_Dist!$B$11:$B$211, 0), MATCH(AT$4, Obs_Dist!$D$3:$T$3, 0) )</f>
        <v>0</v>
      </c>
      <c r="AU61" s="61">
        <f t="shared" si="33"/>
        <v>0</v>
      </c>
      <c r="AV61" s="63">
        <f>INDEX(Obs_Dist!$D$11:$T$211,  MATCH($AF61, Obs_Dist!$B$11:$B$211, 0), MATCH(AV$4, Obs_Dist!$D$3:$T$3, 0) )</f>
        <v>0</v>
      </c>
      <c r="AW61" s="61">
        <f t="shared" si="34"/>
        <v>0</v>
      </c>
      <c r="AX61" s="63">
        <f>INDEX(Obs_Dist!$D$11:$T$211,  MATCH($AF61, Obs_Dist!$B$11:$B$211, 0), MATCH(AX$4, Obs_Dist!$D$3:$T$3, 0) )</f>
        <v>8.3200000000000003E-5</v>
      </c>
      <c r="AY61" s="61">
        <f t="shared" si="35"/>
        <v>0</v>
      </c>
      <c r="AZ61" s="63">
        <f>INDEX(Obs_Dist!$D$11:$T$211,  MATCH($AF61, Obs_Dist!$B$11:$B$211, 0), MATCH(AZ$4, Obs_Dist!$D$3:$T$3, 0) )</f>
        <v>5.3649999999999998E-4</v>
      </c>
      <c r="BA61" s="61">
        <f t="shared" si="36"/>
        <v>2.3843906803385829E-3</v>
      </c>
      <c r="BB61" s="63">
        <f>INDEX(Obs_Dist!$D$11:$T$211,  MATCH($AF61, Obs_Dist!$B$11:$B$211, 0), MATCH(BB$4, Obs_Dist!$D$3:$T$3, 0) )</f>
        <v>5.0580000000000004E-4</v>
      </c>
      <c r="BC61" s="61">
        <f t="shared" si="37"/>
        <v>2.8001055057392385E-3</v>
      </c>
      <c r="BD61" s="63">
        <f>INDEX(Obs_Dist!$D$11:$T$211,  MATCH($AF61, Obs_Dist!$B$11:$B$211, 0), MATCH(BD$4, Obs_Dist!$D$3:$T$3, 0) )</f>
        <v>2.2382999999999999E-3</v>
      </c>
      <c r="BF61" s="31">
        <f t="shared" si="38"/>
        <v>104</v>
      </c>
      <c r="BG61" s="31">
        <f t="shared" si="39"/>
        <v>105</v>
      </c>
      <c r="BH61" s="57">
        <f t="shared" si="47"/>
        <v>1.0793843786892388E-9</v>
      </c>
      <c r="BI61" s="57">
        <f t="shared" si="47"/>
        <v>0</v>
      </c>
      <c r="BJ61" s="57">
        <f t="shared" si="47"/>
        <v>0</v>
      </c>
      <c r="BK61" s="58">
        <f t="shared" ref="BK61:BN124" si="55">IFERROR(CQ61 / CQ$6,  0)</f>
        <v>2.0057436942703469E-3</v>
      </c>
      <c r="BL61" s="57">
        <f t="shared" si="55"/>
        <v>0</v>
      </c>
      <c r="BM61" s="57">
        <f t="shared" si="55"/>
        <v>0</v>
      </c>
      <c r="BN61" s="57">
        <f t="shared" si="55"/>
        <v>0</v>
      </c>
      <c r="BQ61" s="57">
        <f t="shared" si="53"/>
        <v>6.0075317747517044E-9</v>
      </c>
      <c r="BR61" s="57">
        <f t="shared" si="53"/>
        <v>0</v>
      </c>
      <c r="BS61" s="57">
        <f t="shared" si="53"/>
        <v>0</v>
      </c>
      <c r="BT61" s="57">
        <f t="shared" si="53"/>
        <v>0</v>
      </c>
      <c r="BU61" s="57">
        <f t="shared" si="53"/>
        <v>0</v>
      </c>
      <c r="BV61" s="57">
        <f t="shared" si="53"/>
        <v>0</v>
      </c>
      <c r="BW61" s="57">
        <f t="shared" si="53"/>
        <v>0</v>
      </c>
      <c r="BX61" s="58">
        <f t="shared" si="53"/>
        <v>0</v>
      </c>
      <c r="BY61" s="57">
        <f t="shared" si="53"/>
        <v>0</v>
      </c>
      <c r="BZ61" s="57">
        <f t="shared" si="53"/>
        <v>0</v>
      </c>
      <c r="CA61" s="58">
        <f t="shared" si="53"/>
        <v>1.8364163172412094E-3</v>
      </c>
      <c r="CB61" s="57">
        <f t="shared" si="53"/>
        <v>0</v>
      </c>
      <c r="CC61" s="57">
        <f t="shared" si="53"/>
        <v>0</v>
      </c>
      <c r="CD61" s="57">
        <f t="shared" si="53"/>
        <v>0</v>
      </c>
      <c r="CE61" s="57">
        <f t="shared" si="53"/>
        <v>2.1438471974249869E-3</v>
      </c>
      <c r="CF61" s="57">
        <f t="shared" si="45"/>
        <v>0</v>
      </c>
      <c r="CG61" s="57">
        <f t="shared" si="45"/>
        <v>0</v>
      </c>
      <c r="CH61" s="57">
        <f t="shared" si="45"/>
        <v>0</v>
      </c>
      <c r="CI61" s="58">
        <f t="shared" si="45"/>
        <v>0</v>
      </c>
      <c r="CJ61" s="57">
        <f t="shared" si="45"/>
        <v>0</v>
      </c>
      <c r="CL61" s="30">
        <f>Obs_Dist!B63</f>
        <v>104</v>
      </c>
      <c r="CM61" s="26">
        <f t="shared" si="40"/>
        <v>105</v>
      </c>
      <c r="CN61" s="20">
        <f t="shared" si="18"/>
        <v>0.01</v>
      </c>
      <c r="CO61" s="20">
        <f t="shared" si="18"/>
        <v>0</v>
      </c>
      <c r="CP61" s="20">
        <f t="shared" si="18"/>
        <v>0</v>
      </c>
      <c r="CQ61" s="106">
        <f t="shared" si="18"/>
        <v>346.53999999999996</v>
      </c>
      <c r="CR61" s="143"/>
      <c r="CS61" s="20">
        <f t="shared" si="19"/>
        <v>0</v>
      </c>
      <c r="CT61" s="20">
        <f t="shared" si="19"/>
        <v>0</v>
      </c>
      <c r="CW61" s="20">
        <f t="shared" si="51"/>
        <v>0.01</v>
      </c>
      <c r="CX61" s="20">
        <f t="shared" si="51"/>
        <v>0</v>
      </c>
      <c r="CY61" s="20">
        <f t="shared" si="51"/>
        <v>0</v>
      </c>
      <c r="CZ61" s="20">
        <f t="shared" si="51"/>
        <v>0</v>
      </c>
      <c r="DA61" s="20">
        <f t="shared" si="51"/>
        <v>0</v>
      </c>
      <c r="DB61" s="20">
        <f t="shared" si="54"/>
        <v>0</v>
      </c>
      <c r="DC61" s="20">
        <f t="shared" si="54"/>
        <v>0</v>
      </c>
      <c r="DD61" s="106">
        <f t="shared" si="54"/>
        <v>0</v>
      </c>
      <c r="DE61" s="20">
        <f t="shared" si="54"/>
        <v>0</v>
      </c>
      <c r="DF61" s="20">
        <f t="shared" si="54"/>
        <v>0</v>
      </c>
      <c r="DG61" s="106">
        <f t="shared" si="54"/>
        <v>142.53</v>
      </c>
      <c r="DH61" s="143"/>
      <c r="DI61" s="20">
        <f t="shared" si="21"/>
        <v>0</v>
      </c>
      <c r="DJ61" s="20">
        <f t="shared" si="21"/>
        <v>0</v>
      </c>
      <c r="DK61" s="20">
        <f t="shared" si="21"/>
        <v>204.01</v>
      </c>
      <c r="DL61" s="143"/>
      <c r="DM61" s="20">
        <f t="shared" si="22"/>
        <v>0</v>
      </c>
      <c r="DN61" s="20">
        <f t="shared" si="22"/>
        <v>0</v>
      </c>
      <c r="DO61" s="106">
        <f t="shared" si="22"/>
        <v>0</v>
      </c>
      <c r="DP61" s="20">
        <f t="shared" si="22"/>
        <v>0</v>
      </c>
      <c r="DR61" s="31">
        <f t="shared" si="41"/>
        <v>52</v>
      </c>
      <c r="DS61" s="26">
        <f t="shared" si="42"/>
        <v>52.5</v>
      </c>
      <c r="DT61" s="101">
        <f t="shared" si="23"/>
        <v>2183.29</v>
      </c>
      <c r="DU61" s="101">
        <f t="shared" si="24"/>
        <v>695.95</v>
      </c>
      <c r="DV61" s="101">
        <f t="shared" si="25"/>
        <v>964.33</v>
      </c>
      <c r="DW61" s="102">
        <f t="shared" si="43"/>
        <v>859.61</v>
      </c>
      <c r="DX61" s="144"/>
      <c r="DY61" s="101">
        <f t="shared" si="44"/>
        <v>253.19</v>
      </c>
      <c r="DZ61" s="101">
        <f t="shared" si="44"/>
        <v>261.31</v>
      </c>
      <c r="EB61" s="84">
        <f>MODEL_DATA!X58</f>
        <v>52</v>
      </c>
      <c r="EC61" s="84">
        <f>MODEL_DATA!Y58</f>
        <v>523.01</v>
      </c>
      <c r="ED61" s="84">
        <f>MODEL_DATA!Z58</f>
        <v>83.6</v>
      </c>
      <c r="EE61" s="84">
        <f>MODEL_DATA!AA58</f>
        <v>612.35</v>
      </c>
      <c r="EF61" s="84">
        <f>MODEL_DATA!AB58</f>
        <v>0</v>
      </c>
      <c r="EG61" s="84">
        <f>MODEL_DATA!AC58</f>
        <v>0</v>
      </c>
      <c r="EH61" s="84">
        <f>MODEL_DATA!AD58</f>
        <v>322.86</v>
      </c>
      <c r="EI61" s="84">
        <f>MODEL_DATA!AE58</f>
        <v>641.47</v>
      </c>
      <c r="EJ61" s="84">
        <f>MODEL_DATA!AF58</f>
        <v>0</v>
      </c>
      <c r="EK61" s="84">
        <f>MODEL_DATA!AG58</f>
        <v>13.29</v>
      </c>
      <c r="EL61" s="84">
        <f>MODEL_DATA!AH58</f>
        <v>13.17</v>
      </c>
      <c r="EM61" s="84">
        <f>MODEL_DATA!AI58</f>
        <v>459.88</v>
      </c>
      <c r="EN61" s="84">
        <f>MODEL_DATA!AJ58</f>
        <v>482.83</v>
      </c>
      <c r="EO61" s="84">
        <f>MODEL_DATA!AK58</f>
        <v>77.14</v>
      </c>
      <c r="EP61" s="84">
        <f>MODEL_DATA!AL58</f>
        <v>79.47</v>
      </c>
      <c r="EQ61" s="84">
        <f>MODEL_DATA!AM58</f>
        <v>399.73</v>
      </c>
      <c r="ER61" s="84">
        <f>MODEL_DATA!AN58</f>
        <v>404.82</v>
      </c>
      <c r="ES61" s="84">
        <f>MODEL_DATA!AO58</f>
        <v>176.05</v>
      </c>
      <c r="ET61" s="84">
        <f>MODEL_DATA!AP58</f>
        <v>181.84</v>
      </c>
      <c r="EU61" s="84">
        <f>MODEL_DATA!AQ58</f>
        <v>3.53</v>
      </c>
      <c r="EV61" s="84">
        <f>MODEL_DATA!AR58</f>
        <v>0.76</v>
      </c>
    </row>
    <row r="62" spans="32:152" x14ac:dyDescent="0.25">
      <c r="AF62" s="32">
        <f t="shared" si="15"/>
        <v>104</v>
      </c>
      <c r="AG62" s="61">
        <f t="shared" si="26"/>
        <v>6.0075317747517044E-9</v>
      </c>
      <c r="AH62" s="63">
        <f>INDEX(Obs_Dist!$D$11:$T$211,  MATCH($AF62, Obs_Dist!$B$11:$B$211, 0), MATCH(AH$4, Obs_Dist!$D$3:$T$3, 0) )</f>
        <v>0</v>
      </c>
      <c r="AI62" s="61">
        <f t="shared" si="27"/>
        <v>0</v>
      </c>
      <c r="AJ62" s="63">
        <f>INDEX(Obs_Dist!$D$11:$T$211,  MATCH($AF62, Obs_Dist!$B$11:$B$211, 0), MATCH(AJ$4, Obs_Dist!$D$3:$T$3, 0) )</f>
        <v>0</v>
      </c>
      <c r="AK62" s="61">
        <f t="shared" si="28"/>
        <v>0</v>
      </c>
      <c r="AL62" s="63">
        <f>INDEX(Obs_Dist!$D$11:$T$211,  MATCH($AF62, Obs_Dist!$B$11:$B$211, 0), MATCH(AL$4, Obs_Dist!$D$3:$T$3, 0) )</f>
        <v>0</v>
      </c>
      <c r="AM62" s="61">
        <f t="shared" si="29"/>
        <v>0</v>
      </c>
      <c r="AN62" s="63">
        <f>INDEX(Obs_Dist!$D$11:$T$211,  MATCH($AF62, Obs_Dist!$B$11:$B$211, 0), MATCH(AN$4, Obs_Dist!$D$3:$T$3, 0) )</f>
        <v>0</v>
      </c>
      <c r="AO62" s="61">
        <f t="shared" si="30"/>
        <v>0</v>
      </c>
      <c r="AP62" s="63">
        <f>INDEX(Obs_Dist!$D$11:$T$211,  MATCH($AF62, Obs_Dist!$B$11:$B$211, 0), MATCH(AP$4, Obs_Dist!$D$3:$T$3, 0) )</f>
        <v>0</v>
      </c>
      <c r="AQ62" s="61">
        <f t="shared" si="31"/>
        <v>0</v>
      </c>
      <c r="AR62" s="63">
        <f>INDEX(Obs_Dist!$D$11:$T$211,  MATCH($AF62, Obs_Dist!$B$11:$B$211, 0), MATCH(AR$4, Obs_Dist!$D$3:$T$3, 0) )</f>
        <v>0</v>
      </c>
      <c r="AS62" s="61">
        <f t="shared" si="32"/>
        <v>0</v>
      </c>
      <c r="AT62" s="63">
        <f>INDEX(Obs_Dist!$D$11:$T$211,  MATCH($AF62, Obs_Dist!$B$11:$B$211, 0), MATCH(AT$4, Obs_Dist!$D$3:$T$3, 0) )</f>
        <v>0</v>
      </c>
      <c r="AU62" s="61">
        <f t="shared" si="33"/>
        <v>0</v>
      </c>
      <c r="AV62" s="63">
        <f>INDEX(Obs_Dist!$D$11:$T$211,  MATCH($AF62, Obs_Dist!$B$11:$B$211, 0), MATCH(AV$4, Obs_Dist!$D$3:$T$3, 0) )</f>
        <v>0</v>
      </c>
      <c r="AW62" s="61">
        <f t="shared" si="34"/>
        <v>0</v>
      </c>
      <c r="AX62" s="63">
        <f>INDEX(Obs_Dist!$D$11:$T$211,  MATCH($AF62, Obs_Dist!$B$11:$B$211, 0), MATCH(AX$4, Obs_Dist!$D$3:$T$3, 0) )</f>
        <v>7.6799999999999997E-5</v>
      </c>
      <c r="AY62" s="61">
        <f t="shared" si="35"/>
        <v>0</v>
      </c>
      <c r="AZ62" s="63">
        <f>INDEX(Obs_Dist!$D$11:$T$211,  MATCH($AF62, Obs_Dist!$B$11:$B$211, 0), MATCH(AZ$4, Obs_Dist!$D$3:$T$3, 0) )</f>
        <v>4.4279999999999998E-4</v>
      </c>
      <c r="BA62" s="61">
        <f t="shared" si="36"/>
        <v>1.8364163172412094E-3</v>
      </c>
      <c r="BB62" s="63">
        <f>INDEX(Obs_Dist!$D$11:$T$211,  MATCH($AF62, Obs_Dist!$B$11:$B$211, 0), MATCH(BB$4, Obs_Dist!$D$3:$T$3, 0) )</f>
        <v>4.7570000000000002E-4</v>
      </c>
      <c r="BC62" s="61">
        <f t="shared" si="37"/>
        <v>2.1438471974249869E-3</v>
      </c>
      <c r="BD62" s="63">
        <f>INDEX(Obs_Dist!$D$11:$T$211,  MATCH($AF62, Obs_Dist!$B$11:$B$211, 0), MATCH(BD$4, Obs_Dist!$D$3:$T$3, 0) )</f>
        <v>1.9705999999999999E-3</v>
      </c>
      <c r="BF62" s="31">
        <f t="shared" si="38"/>
        <v>106</v>
      </c>
      <c r="BG62" s="31">
        <f t="shared" si="39"/>
        <v>107</v>
      </c>
      <c r="BH62" s="57">
        <f t="shared" ref="BH62:BM125" si="56">IFERROR(CN62 / CN$6,  0)</f>
        <v>0</v>
      </c>
      <c r="BI62" s="57">
        <f t="shared" si="56"/>
        <v>0</v>
      </c>
      <c r="BJ62" s="57">
        <f t="shared" si="56"/>
        <v>0</v>
      </c>
      <c r="BK62" s="58">
        <f t="shared" si="55"/>
        <v>1.2697525585762936E-3</v>
      </c>
      <c r="BL62" s="57">
        <f t="shared" si="55"/>
        <v>0</v>
      </c>
      <c r="BM62" s="57">
        <f t="shared" si="55"/>
        <v>0</v>
      </c>
      <c r="BN62" s="57">
        <f t="shared" si="55"/>
        <v>0</v>
      </c>
      <c r="BQ62" s="57">
        <f t="shared" si="53"/>
        <v>0</v>
      </c>
      <c r="BR62" s="57">
        <f t="shared" si="53"/>
        <v>0</v>
      </c>
      <c r="BS62" s="57">
        <f t="shared" si="53"/>
        <v>0</v>
      </c>
      <c r="BT62" s="57">
        <f t="shared" si="53"/>
        <v>0</v>
      </c>
      <c r="BU62" s="57">
        <f t="shared" si="53"/>
        <v>0</v>
      </c>
      <c r="BV62" s="57">
        <f t="shared" si="53"/>
        <v>0</v>
      </c>
      <c r="BW62" s="57">
        <f t="shared" si="53"/>
        <v>0</v>
      </c>
      <c r="BX62" s="58">
        <f t="shared" si="53"/>
        <v>0</v>
      </c>
      <c r="BY62" s="57">
        <f t="shared" si="53"/>
        <v>0</v>
      </c>
      <c r="BZ62" s="57">
        <f t="shared" si="53"/>
        <v>0</v>
      </c>
      <c r="CA62" s="58">
        <f t="shared" si="53"/>
        <v>1.102004403379223E-3</v>
      </c>
      <c r="CB62" s="57">
        <f t="shared" si="53"/>
        <v>0</v>
      </c>
      <c r="CC62" s="57">
        <f t="shared" si="53"/>
        <v>0</v>
      </c>
      <c r="CD62" s="57">
        <f t="shared" si="53"/>
        <v>0</v>
      </c>
      <c r="CE62" s="57">
        <f t="shared" si="53"/>
        <v>1.4065680475238199E-3</v>
      </c>
      <c r="CF62" s="57">
        <f t="shared" si="45"/>
        <v>0</v>
      </c>
      <c r="CG62" s="57">
        <f t="shared" si="45"/>
        <v>0</v>
      </c>
      <c r="CH62" s="57">
        <f t="shared" si="45"/>
        <v>0</v>
      </c>
      <c r="CI62" s="58">
        <f t="shared" si="45"/>
        <v>0</v>
      </c>
      <c r="CJ62" s="57">
        <f t="shared" si="45"/>
        <v>0</v>
      </c>
      <c r="CL62" s="30">
        <f>Obs_Dist!B64</f>
        <v>106</v>
      </c>
      <c r="CM62" s="26">
        <f t="shared" si="40"/>
        <v>107</v>
      </c>
      <c r="CN62" s="20">
        <f t="shared" si="18"/>
        <v>0</v>
      </c>
      <c r="CO62" s="20">
        <f t="shared" si="18"/>
        <v>0</v>
      </c>
      <c r="CP62" s="20">
        <f t="shared" si="18"/>
        <v>0</v>
      </c>
      <c r="CQ62" s="106">
        <f t="shared" si="18"/>
        <v>219.38</v>
      </c>
      <c r="CR62" s="143"/>
      <c r="CS62" s="20">
        <f t="shared" si="19"/>
        <v>0</v>
      </c>
      <c r="CT62" s="20">
        <f t="shared" si="19"/>
        <v>0</v>
      </c>
      <c r="CW62" s="20">
        <f t="shared" si="51"/>
        <v>0</v>
      </c>
      <c r="CX62" s="20">
        <f t="shared" si="51"/>
        <v>0</v>
      </c>
      <c r="CY62" s="20">
        <f t="shared" si="51"/>
        <v>0</v>
      </c>
      <c r="CZ62" s="20">
        <f t="shared" si="51"/>
        <v>0</v>
      </c>
      <c r="DA62" s="20">
        <f t="shared" si="51"/>
        <v>0</v>
      </c>
      <c r="DB62" s="20">
        <f t="shared" si="54"/>
        <v>0</v>
      </c>
      <c r="DC62" s="20">
        <f t="shared" si="54"/>
        <v>0</v>
      </c>
      <c r="DD62" s="106">
        <f t="shared" si="54"/>
        <v>0</v>
      </c>
      <c r="DE62" s="20">
        <f t="shared" si="54"/>
        <v>0</v>
      </c>
      <c r="DF62" s="20">
        <f t="shared" si="54"/>
        <v>0</v>
      </c>
      <c r="DG62" s="106">
        <f t="shared" si="54"/>
        <v>85.53</v>
      </c>
      <c r="DH62" s="143"/>
      <c r="DI62" s="20">
        <f t="shared" si="21"/>
        <v>0</v>
      </c>
      <c r="DJ62" s="20">
        <f t="shared" si="21"/>
        <v>0</v>
      </c>
      <c r="DK62" s="20">
        <f t="shared" si="21"/>
        <v>133.85</v>
      </c>
      <c r="DL62" s="143"/>
      <c r="DM62" s="20">
        <f t="shared" si="22"/>
        <v>0</v>
      </c>
      <c r="DN62" s="20">
        <f t="shared" si="22"/>
        <v>0</v>
      </c>
      <c r="DO62" s="106">
        <f t="shared" si="22"/>
        <v>0</v>
      </c>
      <c r="DP62" s="20">
        <f t="shared" si="22"/>
        <v>0</v>
      </c>
      <c r="DR62" s="31">
        <f t="shared" si="41"/>
        <v>53</v>
      </c>
      <c r="DS62" s="26">
        <f t="shared" si="42"/>
        <v>53.5</v>
      </c>
      <c r="DT62" s="101">
        <f t="shared" si="23"/>
        <v>2019.57</v>
      </c>
      <c r="DU62" s="101">
        <f t="shared" si="24"/>
        <v>707.59</v>
      </c>
      <c r="DV62" s="101">
        <f t="shared" si="25"/>
        <v>870.82</v>
      </c>
      <c r="DW62" s="102">
        <f t="shared" si="43"/>
        <v>778.22</v>
      </c>
      <c r="DX62" s="144"/>
      <c r="DY62" s="101">
        <f t="shared" si="44"/>
        <v>259.74</v>
      </c>
      <c r="DZ62" s="101">
        <f t="shared" si="44"/>
        <v>257.14999999999998</v>
      </c>
      <c r="EB62" s="84">
        <f>MODEL_DATA!X59</f>
        <v>53</v>
      </c>
      <c r="EC62" s="84">
        <f>MODEL_DATA!Y59</f>
        <v>441.16</v>
      </c>
      <c r="ED62" s="84">
        <f>MODEL_DATA!Z59</f>
        <v>77.34</v>
      </c>
      <c r="EE62" s="84">
        <f>MODEL_DATA!AA59</f>
        <v>630.25</v>
      </c>
      <c r="EF62" s="84">
        <f>MODEL_DATA!AB59</f>
        <v>0</v>
      </c>
      <c r="EG62" s="84">
        <f>MODEL_DATA!AC59</f>
        <v>0</v>
      </c>
      <c r="EH62" s="84">
        <f>MODEL_DATA!AD59</f>
        <v>285.35000000000002</v>
      </c>
      <c r="EI62" s="84">
        <f>MODEL_DATA!AE59</f>
        <v>585.47</v>
      </c>
      <c r="EJ62" s="84">
        <f>MODEL_DATA!AF59</f>
        <v>0</v>
      </c>
      <c r="EK62" s="84">
        <f>MODEL_DATA!AG59</f>
        <v>6.71</v>
      </c>
      <c r="EL62" s="84">
        <f>MODEL_DATA!AH59</f>
        <v>7.32</v>
      </c>
      <c r="EM62" s="84">
        <f>MODEL_DATA!AI59</f>
        <v>436.77</v>
      </c>
      <c r="EN62" s="84">
        <f>MODEL_DATA!AJ59</f>
        <v>445.81</v>
      </c>
      <c r="EO62" s="84">
        <f>MODEL_DATA!AK59</f>
        <v>72.98</v>
      </c>
      <c r="EP62" s="84">
        <f>MODEL_DATA!AL59</f>
        <v>77.09</v>
      </c>
      <c r="EQ62" s="84">
        <f>MODEL_DATA!AM59</f>
        <v>341.45</v>
      </c>
      <c r="ER62" s="84">
        <f>MODEL_DATA!AN59</f>
        <v>346.78</v>
      </c>
      <c r="ES62" s="84">
        <f>MODEL_DATA!AO59</f>
        <v>186.76</v>
      </c>
      <c r="ET62" s="84">
        <f>MODEL_DATA!AP59</f>
        <v>180.06</v>
      </c>
      <c r="EU62" s="84">
        <f>MODEL_DATA!AQ59</f>
        <v>2.86</v>
      </c>
      <c r="EV62" s="84">
        <f>MODEL_DATA!AR59</f>
        <v>0.63</v>
      </c>
    </row>
    <row r="63" spans="32:152" x14ac:dyDescent="0.25">
      <c r="AF63" s="32">
        <f t="shared" si="15"/>
        <v>106</v>
      </c>
      <c r="AG63" s="61">
        <f t="shared" si="26"/>
        <v>0</v>
      </c>
      <c r="AH63" s="63">
        <f>INDEX(Obs_Dist!$D$11:$T$211,  MATCH($AF63, Obs_Dist!$B$11:$B$211, 0), MATCH(AH$4, Obs_Dist!$D$3:$T$3, 0) )</f>
        <v>0</v>
      </c>
      <c r="AI63" s="61">
        <f t="shared" si="27"/>
        <v>0</v>
      </c>
      <c r="AJ63" s="63">
        <f>INDEX(Obs_Dist!$D$11:$T$211,  MATCH($AF63, Obs_Dist!$B$11:$B$211, 0), MATCH(AJ$4, Obs_Dist!$D$3:$T$3, 0) )</f>
        <v>0</v>
      </c>
      <c r="AK63" s="61">
        <f t="shared" si="28"/>
        <v>0</v>
      </c>
      <c r="AL63" s="63">
        <f>INDEX(Obs_Dist!$D$11:$T$211,  MATCH($AF63, Obs_Dist!$B$11:$B$211, 0), MATCH(AL$4, Obs_Dist!$D$3:$T$3, 0) )</f>
        <v>0</v>
      </c>
      <c r="AM63" s="61">
        <f t="shared" si="29"/>
        <v>0</v>
      </c>
      <c r="AN63" s="63">
        <f>INDEX(Obs_Dist!$D$11:$T$211,  MATCH($AF63, Obs_Dist!$B$11:$B$211, 0), MATCH(AN$4, Obs_Dist!$D$3:$T$3, 0) )</f>
        <v>0</v>
      </c>
      <c r="AO63" s="61">
        <f t="shared" si="30"/>
        <v>0</v>
      </c>
      <c r="AP63" s="63">
        <f>INDEX(Obs_Dist!$D$11:$T$211,  MATCH($AF63, Obs_Dist!$B$11:$B$211, 0), MATCH(AP$4, Obs_Dist!$D$3:$T$3, 0) )</f>
        <v>0</v>
      </c>
      <c r="AQ63" s="61">
        <f t="shared" si="31"/>
        <v>0</v>
      </c>
      <c r="AR63" s="63">
        <f>INDEX(Obs_Dist!$D$11:$T$211,  MATCH($AF63, Obs_Dist!$B$11:$B$211, 0), MATCH(AR$4, Obs_Dist!$D$3:$T$3, 0) )</f>
        <v>0</v>
      </c>
      <c r="AS63" s="61">
        <f t="shared" si="32"/>
        <v>0</v>
      </c>
      <c r="AT63" s="63">
        <f>INDEX(Obs_Dist!$D$11:$T$211,  MATCH($AF63, Obs_Dist!$B$11:$B$211, 0), MATCH(AT$4, Obs_Dist!$D$3:$T$3, 0) )</f>
        <v>0</v>
      </c>
      <c r="AU63" s="61">
        <f t="shared" si="33"/>
        <v>0</v>
      </c>
      <c r="AV63" s="63">
        <f>INDEX(Obs_Dist!$D$11:$T$211,  MATCH($AF63, Obs_Dist!$B$11:$B$211, 0), MATCH(AV$4, Obs_Dist!$D$3:$T$3, 0) )</f>
        <v>0</v>
      </c>
      <c r="AW63" s="61">
        <f t="shared" si="34"/>
        <v>0</v>
      </c>
      <c r="AX63" s="63">
        <f>INDEX(Obs_Dist!$D$11:$T$211,  MATCH($AF63, Obs_Dist!$B$11:$B$211, 0), MATCH(AX$4, Obs_Dist!$D$3:$T$3, 0) )</f>
        <v>7.0500000000000006E-5</v>
      </c>
      <c r="AY63" s="61">
        <f t="shared" si="35"/>
        <v>0</v>
      </c>
      <c r="AZ63" s="63">
        <f>INDEX(Obs_Dist!$D$11:$T$211,  MATCH($AF63, Obs_Dist!$B$11:$B$211, 0), MATCH(AZ$4, Obs_Dist!$D$3:$T$3, 0) )</f>
        <v>3.4900000000000003E-4</v>
      </c>
      <c r="BA63" s="61">
        <f t="shared" si="36"/>
        <v>1.102004403379223E-3</v>
      </c>
      <c r="BB63" s="63">
        <f>INDEX(Obs_Dist!$D$11:$T$211,  MATCH($AF63, Obs_Dist!$B$11:$B$211, 0), MATCH(BB$4, Obs_Dist!$D$3:$T$3, 0) )</f>
        <v>4.4549999999999999E-4</v>
      </c>
      <c r="BC63" s="61">
        <f t="shared" si="37"/>
        <v>1.4065680475238199E-3</v>
      </c>
      <c r="BD63" s="63">
        <f>INDEX(Obs_Dist!$D$11:$T$211,  MATCH($AF63, Obs_Dist!$B$11:$B$211, 0), MATCH(BD$4, Obs_Dist!$D$3:$T$3, 0) )</f>
        <v>0</v>
      </c>
      <c r="BF63" s="31">
        <f t="shared" si="38"/>
        <v>108</v>
      </c>
      <c r="BG63" s="31">
        <f t="shared" si="39"/>
        <v>109</v>
      </c>
      <c r="BH63" s="57">
        <f t="shared" si="56"/>
        <v>0</v>
      </c>
      <c r="BI63" s="57">
        <f t="shared" si="56"/>
        <v>0</v>
      </c>
      <c r="BJ63" s="57">
        <f t="shared" si="56"/>
        <v>0</v>
      </c>
      <c r="BK63" s="58">
        <f t="shared" si="55"/>
        <v>7.7181832293804693E-4</v>
      </c>
      <c r="BL63" s="57">
        <f t="shared" si="55"/>
        <v>0</v>
      </c>
      <c r="BM63" s="57">
        <f t="shared" si="55"/>
        <v>0</v>
      </c>
      <c r="BN63" s="57">
        <f t="shared" si="55"/>
        <v>0</v>
      </c>
      <c r="BQ63" s="57">
        <f t="shared" si="53"/>
        <v>0</v>
      </c>
      <c r="BR63" s="57">
        <f t="shared" si="53"/>
        <v>0</v>
      </c>
      <c r="BS63" s="57">
        <f t="shared" si="53"/>
        <v>0</v>
      </c>
      <c r="BT63" s="57">
        <f t="shared" si="53"/>
        <v>0</v>
      </c>
      <c r="BU63" s="57">
        <f t="shared" si="53"/>
        <v>0</v>
      </c>
      <c r="BV63" s="57">
        <f t="shared" si="53"/>
        <v>0</v>
      </c>
      <c r="BW63" s="57">
        <f t="shared" si="53"/>
        <v>0</v>
      </c>
      <c r="BX63" s="58">
        <f t="shared" si="53"/>
        <v>0</v>
      </c>
      <c r="BY63" s="57">
        <f t="shared" si="53"/>
        <v>0</v>
      </c>
      <c r="BZ63" s="57">
        <f t="shared" si="53"/>
        <v>0</v>
      </c>
      <c r="CA63" s="58">
        <f t="shared" si="53"/>
        <v>5.9951204126312688E-4</v>
      </c>
      <c r="CB63" s="57">
        <f t="shared" si="53"/>
        <v>0</v>
      </c>
      <c r="CC63" s="57">
        <f t="shared" si="53"/>
        <v>0</v>
      </c>
      <c r="CD63" s="57">
        <f t="shared" si="53"/>
        <v>0</v>
      </c>
      <c r="CE63" s="57">
        <f t="shared" si="53"/>
        <v>9.1235142238339968E-4</v>
      </c>
      <c r="CF63" s="57">
        <f t="shared" si="45"/>
        <v>0</v>
      </c>
      <c r="CG63" s="57">
        <f t="shared" si="45"/>
        <v>0</v>
      </c>
      <c r="CH63" s="57">
        <f t="shared" si="45"/>
        <v>0</v>
      </c>
      <c r="CI63" s="58">
        <f t="shared" si="45"/>
        <v>0</v>
      </c>
      <c r="CJ63" s="57">
        <f t="shared" si="45"/>
        <v>0</v>
      </c>
      <c r="CL63" s="30">
        <f>Obs_Dist!B65</f>
        <v>108</v>
      </c>
      <c r="CM63" s="26">
        <f t="shared" si="40"/>
        <v>109</v>
      </c>
      <c r="CN63" s="20">
        <f t="shared" si="18"/>
        <v>0</v>
      </c>
      <c r="CO63" s="20">
        <f t="shared" si="18"/>
        <v>0</v>
      </c>
      <c r="CP63" s="20">
        <f t="shared" si="18"/>
        <v>0</v>
      </c>
      <c r="CQ63" s="106">
        <f t="shared" si="18"/>
        <v>133.35</v>
      </c>
      <c r="CR63" s="143"/>
      <c r="CS63" s="20">
        <f t="shared" si="19"/>
        <v>0</v>
      </c>
      <c r="CT63" s="20">
        <f t="shared" si="19"/>
        <v>0</v>
      </c>
      <c r="CW63" s="20">
        <f t="shared" si="51"/>
        <v>0</v>
      </c>
      <c r="CX63" s="20">
        <f t="shared" si="51"/>
        <v>0</v>
      </c>
      <c r="CY63" s="20">
        <f t="shared" si="51"/>
        <v>0</v>
      </c>
      <c r="CZ63" s="20">
        <f t="shared" si="51"/>
        <v>0</v>
      </c>
      <c r="DA63" s="20">
        <f t="shared" si="51"/>
        <v>0</v>
      </c>
      <c r="DB63" s="20">
        <f t="shared" si="54"/>
        <v>0</v>
      </c>
      <c r="DC63" s="20">
        <f t="shared" si="54"/>
        <v>0</v>
      </c>
      <c r="DD63" s="106">
        <f t="shared" si="54"/>
        <v>0</v>
      </c>
      <c r="DE63" s="20">
        <f t="shared" si="54"/>
        <v>0</v>
      </c>
      <c r="DF63" s="20">
        <f t="shared" si="54"/>
        <v>0</v>
      </c>
      <c r="DG63" s="106">
        <f t="shared" si="54"/>
        <v>46.53</v>
      </c>
      <c r="DH63" s="143"/>
      <c r="DI63" s="20">
        <f t="shared" si="21"/>
        <v>0</v>
      </c>
      <c r="DJ63" s="20">
        <f t="shared" si="21"/>
        <v>0</v>
      </c>
      <c r="DK63" s="20">
        <f t="shared" si="21"/>
        <v>86.82</v>
      </c>
      <c r="DL63" s="143"/>
      <c r="DM63" s="20">
        <f t="shared" si="22"/>
        <v>0</v>
      </c>
      <c r="DN63" s="20">
        <f t="shared" si="22"/>
        <v>0</v>
      </c>
      <c r="DO63" s="106">
        <f t="shared" si="22"/>
        <v>0</v>
      </c>
      <c r="DP63" s="20">
        <f t="shared" si="22"/>
        <v>0</v>
      </c>
      <c r="DR63" s="31">
        <f t="shared" si="41"/>
        <v>54</v>
      </c>
      <c r="DS63" s="26">
        <f t="shared" si="42"/>
        <v>54.5</v>
      </c>
      <c r="DT63" s="101">
        <f t="shared" si="23"/>
        <v>1938.4399999999998</v>
      </c>
      <c r="DU63" s="101">
        <f t="shared" si="24"/>
        <v>728.3</v>
      </c>
      <c r="DV63" s="101">
        <f t="shared" si="25"/>
        <v>818.55000000000007</v>
      </c>
      <c r="DW63" s="102">
        <f t="shared" si="43"/>
        <v>733.5</v>
      </c>
      <c r="DX63" s="144"/>
      <c r="DY63" s="101">
        <f t="shared" si="44"/>
        <v>245.52999999999997</v>
      </c>
      <c r="DZ63" s="101">
        <f t="shared" si="44"/>
        <v>263.49</v>
      </c>
      <c r="EB63" s="84">
        <f>MODEL_DATA!X60</f>
        <v>54</v>
      </c>
      <c r="EC63" s="84">
        <f>MODEL_DATA!Y60</f>
        <v>391.59</v>
      </c>
      <c r="ED63" s="84">
        <f>MODEL_DATA!Z60</f>
        <v>73.02</v>
      </c>
      <c r="EE63" s="84">
        <f>MODEL_DATA!AA60</f>
        <v>655.28</v>
      </c>
      <c r="EF63" s="84">
        <f>MODEL_DATA!AB60</f>
        <v>0</v>
      </c>
      <c r="EG63" s="84">
        <f>MODEL_DATA!AC60</f>
        <v>0</v>
      </c>
      <c r="EH63" s="84">
        <f>MODEL_DATA!AD60</f>
        <v>260.60000000000002</v>
      </c>
      <c r="EI63" s="84">
        <f>MODEL_DATA!AE60</f>
        <v>557.95000000000005</v>
      </c>
      <c r="EJ63" s="84">
        <f>MODEL_DATA!AF60</f>
        <v>0</v>
      </c>
      <c r="EK63" s="84">
        <f>MODEL_DATA!AG60</f>
        <v>3.42</v>
      </c>
      <c r="EL63" s="84">
        <f>MODEL_DATA!AH60</f>
        <v>4.3099999999999996</v>
      </c>
      <c r="EM63" s="84">
        <f>MODEL_DATA!AI60</f>
        <v>397.33</v>
      </c>
      <c r="EN63" s="84">
        <f>MODEL_DATA!AJ60</f>
        <v>380.5</v>
      </c>
      <c r="EO63" s="84">
        <f>MODEL_DATA!AK60</f>
        <v>75.05</v>
      </c>
      <c r="EP63" s="84">
        <f>MODEL_DATA!AL60</f>
        <v>78.77</v>
      </c>
      <c r="EQ63" s="84">
        <f>MODEL_DATA!AM60</f>
        <v>336.17</v>
      </c>
      <c r="ER63" s="84">
        <f>MODEL_DATA!AN60</f>
        <v>323.25</v>
      </c>
      <c r="ES63" s="84">
        <f>MODEL_DATA!AO60</f>
        <v>170.48</v>
      </c>
      <c r="ET63" s="84">
        <f>MODEL_DATA!AP60</f>
        <v>184.72</v>
      </c>
      <c r="EU63" s="84">
        <f>MODEL_DATA!AQ60</f>
        <v>2.87</v>
      </c>
      <c r="EV63" s="84">
        <f>MODEL_DATA!AR60</f>
        <v>0.71</v>
      </c>
    </row>
    <row r="64" spans="32:152" x14ac:dyDescent="0.25">
      <c r="AF64" s="32">
        <f t="shared" si="15"/>
        <v>108</v>
      </c>
      <c r="AG64" s="61">
        <f t="shared" si="26"/>
        <v>0</v>
      </c>
      <c r="AH64" s="63">
        <f>INDEX(Obs_Dist!$D$11:$T$211,  MATCH($AF64, Obs_Dist!$B$11:$B$211, 0), MATCH(AH$4, Obs_Dist!$D$3:$T$3, 0) )</f>
        <v>0</v>
      </c>
      <c r="AI64" s="61">
        <f t="shared" si="27"/>
        <v>0</v>
      </c>
      <c r="AJ64" s="63">
        <f>INDEX(Obs_Dist!$D$11:$T$211,  MATCH($AF64, Obs_Dist!$B$11:$B$211, 0), MATCH(AJ$4, Obs_Dist!$D$3:$T$3, 0) )</f>
        <v>0</v>
      </c>
      <c r="AK64" s="61">
        <f t="shared" si="28"/>
        <v>0</v>
      </c>
      <c r="AL64" s="63">
        <f>INDEX(Obs_Dist!$D$11:$T$211,  MATCH($AF64, Obs_Dist!$B$11:$B$211, 0), MATCH(AL$4, Obs_Dist!$D$3:$T$3, 0) )</f>
        <v>0</v>
      </c>
      <c r="AM64" s="61">
        <f t="shared" si="29"/>
        <v>0</v>
      </c>
      <c r="AN64" s="63">
        <f>INDEX(Obs_Dist!$D$11:$T$211,  MATCH($AF64, Obs_Dist!$B$11:$B$211, 0), MATCH(AN$4, Obs_Dist!$D$3:$T$3, 0) )</f>
        <v>0</v>
      </c>
      <c r="AO64" s="61">
        <f t="shared" si="30"/>
        <v>0</v>
      </c>
      <c r="AP64" s="63">
        <f>INDEX(Obs_Dist!$D$11:$T$211,  MATCH($AF64, Obs_Dist!$B$11:$B$211, 0), MATCH(AP$4, Obs_Dist!$D$3:$T$3, 0) )</f>
        <v>0</v>
      </c>
      <c r="AQ64" s="61">
        <f t="shared" si="31"/>
        <v>0</v>
      </c>
      <c r="AR64" s="63">
        <f>INDEX(Obs_Dist!$D$11:$T$211,  MATCH($AF64, Obs_Dist!$B$11:$B$211, 0), MATCH(AR$4, Obs_Dist!$D$3:$T$3, 0) )</f>
        <v>0</v>
      </c>
      <c r="AS64" s="61">
        <f t="shared" si="32"/>
        <v>0</v>
      </c>
      <c r="AT64" s="63">
        <f>INDEX(Obs_Dist!$D$11:$T$211,  MATCH($AF64, Obs_Dist!$B$11:$B$211, 0), MATCH(AT$4, Obs_Dist!$D$3:$T$3, 0) )</f>
        <v>0</v>
      </c>
      <c r="AU64" s="61">
        <f t="shared" si="33"/>
        <v>0</v>
      </c>
      <c r="AV64" s="63">
        <f>INDEX(Obs_Dist!$D$11:$T$211,  MATCH($AF64, Obs_Dist!$B$11:$B$211, 0), MATCH(AV$4, Obs_Dist!$D$3:$T$3, 0) )</f>
        <v>0</v>
      </c>
      <c r="AW64" s="61">
        <f t="shared" si="34"/>
        <v>0</v>
      </c>
      <c r="AX64" s="63">
        <f>INDEX(Obs_Dist!$D$11:$T$211,  MATCH($AF64, Obs_Dist!$B$11:$B$211, 0), MATCH(AX$4, Obs_Dist!$D$3:$T$3, 0) )</f>
        <v>6.4200000000000002E-5</v>
      </c>
      <c r="AY64" s="61">
        <f t="shared" si="35"/>
        <v>0</v>
      </c>
      <c r="AZ64" s="63">
        <f>INDEX(Obs_Dist!$D$11:$T$211,  MATCH($AF64, Obs_Dist!$B$11:$B$211, 0), MATCH(AZ$4, Obs_Dist!$D$3:$T$3, 0) )</f>
        <v>2.831E-4</v>
      </c>
      <c r="BA64" s="61">
        <f t="shared" si="36"/>
        <v>5.9951204126312688E-4</v>
      </c>
      <c r="BB64" s="63">
        <f>INDEX(Obs_Dist!$D$11:$T$211,  MATCH($AF64, Obs_Dist!$B$11:$B$211, 0), MATCH(BB$4, Obs_Dist!$D$3:$T$3, 0) )</f>
        <v>4.1540000000000001E-4</v>
      </c>
      <c r="BC64" s="61">
        <f t="shared" si="37"/>
        <v>9.1235142238339968E-4</v>
      </c>
      <c r="BD64" s="63">
        <f>INDEX(Obs_Dist!$D$11:$T$211,  MATCH($AF64, Obs_Dist!$B$11:$B$211, 0), MATCH(BD$4, Obs_Dist!$D$3:$T$3, 0) )</f>
        <v>0</v>
      </c>
      <c r="BF64" s="31">
        <f t="shared" si="38"/>
        <v>110</v>
      </c>
      <c r="BG64" s="31">
        <f t="shared" si="39"/>
        <v>111</v>
      </c>
      <c r="BH64" s="57">
        <f t="shared" si="56"/>
        <v>0</v>
      </c>
      <c r="BI64" s="57">
        <f t="shared" si="56"/>
        <v>0</v>
      </c>
      <c r="BJ64" s="57">
        <f t="shared" si="56"/>
        <v>0</v>
      </c>
      <c r="BK64" s="58">
        <f t="shared" si="55"/>
        <v>5.9366633208665523E-4</v>
      </c>
      <c r="BL64" s="57">
        <f t="shared" si="55"/>
        <v>0</v>
      </c>
      <c r="BM64" s="57">
        <f t="shared" si="55"/>
        <v>0</v>
      </c>
      <c r="BN64" s="57">
        <f t="shared" si="55"/>
        <v>0</v>
      </c>
      <c r="BQ64" s="57">
        <f t="shared" si="53"/>
        <v>0</v>
      </c>
      <c r="BR64" s="57">
        <f t="shared" si="53"/>
        <v>0</v>
      </c>
      <c r="BS64" s="57">
        <f t="shared" si="53"/>
        <v>0</v>
      </c>
      <c r="BT64" s="57">
        <f t="shared" si="53"/>
        <v>0</v>
      </c>
      <c r="BU64" s="57">
        <f t="shared" si="53"/>
        <v>0</v>
      </c>
      <c r="BV64" s="57">
        <f t="shared" si="53"/>
        <v>0</v>
      </c>
      <c r="BW64" s="57">
        <f t="shared" si="53"/>
        <v>0</v>
      </c>
      <c r="BX64" s="58">
        <f t="shared" si="53"/>
        <v>0</v>
      </c>
      <c r="BY64" s="57">
        <f t="shared" si="53"/>
        <v>0</v>
      </c>
      <c r="BZ64" s="57">
        <f t="shared" si="53"/>
        <v>0</v>
      </c>
      <c r="CA64" s="58">
        <f t="shared" si="53"/>
        <v>3.9915931739376042E-4</v>
      </c>
      <c r="CB64" s="57">
        <f t="shared" si="53"/>
        <v>0</v>
      </c>
      <c r="CC64" s="57">
        <f t="shared" si="53"/>
        <v>0</v>
      </c>
      <c r="CD64" s="57">
        <f t="shared" si="53"/>
        <v>0</v>
      </c>
      <c r="CE64" s="57">
        <f t="shared" si="53"/>
        <v>7.5230636176488823E-4</v>
      </c>
      <c r="CF64" s="57">
        <f t="shared" si="45"/>
        <v>0</v>
      </c>
      <c r="CG64" s="57">
        <f t="shared" si="45"/>
        <v>0</v>
      </c>
      <c r="CH64" s="57">
        <f t="shared" si="45"/>
        <v>0</v>
      </c>
      <c r="CI64" s="58">
        <f t="shared" si="45"/>
        <v>0</v>
      </c>
      <c r="CJ64" s="57">
        <f t="shared" si="45"/>
        <v>0</v>
      </c>
      <c r="CL64" s="30">
        <f>Obs_Dist!B66</f>
        <v>110</v>
      </c>
      <c r="CM64" s="26">
        <f t="shared" si="40"/>
        <v>111</v>
      </c>
      <c r="CN64" s="20">
        <f t="shared" si="18"/>
        <v>0</v>
      </c>
      <c r="CO64" s="20">
        <f t="shared" si="18"/>
        <v>0</v>
      </c>
      <c r="CP64" s="20">
        <f t="shared" si="18"/>
        <v>0</v>
      </c>
      <c r="CQ64" s="106">
        <f t="shared" si="18"/>
        <v>102.57</v>
      </c>
      <c r="CR64" s="143"/>
      <c r="CS64" s="20">
        <f t="shared" si="19"/>
        <v>0</v>
      </c>
      <c r="CT64" s="20">
        <f t="shared" si="19"/>
        <v>0</v>
      </c>
      <c r="CW64" s="20">
        <f t="shared" si="51"/>
        <v>0</v>
      </c>
      <c r="CX64" s="20">
        <f t="shared" si="51"/>
        <v>0</v>
      </c>
      <c r="CY64" s="20">
        <f t="shared" si="51"/>
        <v>0</v>
      </c>
      <c r="CZ64" s="20">
        <f t="shared" si="51"/>
        <v>0</v>
      </c>
      <c r="DA64" s="20">
        <f t="shared" si="51"/>
        <v>0</v>
      </c>
      <c r="DB64" s="20">
        <f t="shared" si="54"/>
        <v>0</v>
      </c>
      <c r="DC64" s="20">
        <f t="shared" si="54"/>
        <v>0</v>
      </c>
      <c r="DD64" s="106">
        <f t="shared" si="54"/>
        <v>0</v>
      </c>
      <c r="DE64" s="20">
        <f t="shared" si="54"/>
        <v>0</v>
      </c>
      <c r="DF64" s="20">
        <f t="shared" si="54"/>
        <v>0</v>
      </c>
      <c r="DG64" s="106">
        <f t="shared" si="54"/>
        <v>30.98</v>
      </c>
      <c r="DH64" s="143"/>
      <c r="DI64" s="20">
        <f t="shared" si="21"/>
        <v>0</v>
      </c>
      <c r="DJ64" s="20">
        <f t="shared" si="21"/>
        <v>0</v>
      </c>
      <c r="DK64" s="20">
        <f t="shared" si="21"/>
        <v>71.59</v>
      </c>
      <c r="DL64" s="143"/>
      <c r="DM64" s="20">
        <f t="shared" si="22"/>
        <v>0</v>
      </c>
      <c r="DN64" s="20">
        <f t="shared" si="22"/>
        <v>0</v>
      </c>
      <c r="DO64" s="106">
        <f t="shared" si="22"/>
        <v>0</v>
      </c>
      <c r="DP64" s="20">
        <f t="shared" si="22"/>
        <v>0</v>
      </c>
      <c r="DR64" s="31">
        <f t="shared" si="41"/>
        <v>55</v>
      </c>
      <c r="DS64" s="26">
        <f t="shared" si="42"/>
        <v>55.5</v>
      </c>
      <c r="DT64" s="101">
        <f t="shared" si="23"/>
        <v>1789.44</v>
      </c>
      <c r="DU64" s="101">
        <f t="shared" si="24"/>
        <v>673.6099999999999</v>
      </c>
      <c r="DV64" s="101">
        <f t="shared" si="25"/>
        <v>788.90000000000009</v>
      </c>
      <c r="DW64" s="102">
        <f t="shared" si="43"/>
        <v>802.93000000000006</v>
      </c>
      <c r="DX64" s="144"/>
      <c r="DY64" s="101">
        <f t="shared" si="44"/>
        <v>277.5</v>
      </c>
      <c r="DZ64" s="101">
        <f t="shared" si="44"/>
        <v>292</v>
      </c>
      <c r="EB64" s="84">
        <f>MODEL_DATA!X61</f>
        <v>55</v>
      </c>
      <c r="EC64" s="84">
        <f>MODEL_DATA!Y61</f>
        <v>326.93</v>
      </c>
      <c r="ED64" s="84">
        <f>MODEL_DATA!Z61</f>
        <v>75.569999999999993</v>
      </c>
      <c r="EE64" s="84">
        <f>MODEL_DATA!AA61</f>
        <v>598.04</v>
      </c>
      <c r="EF64" s="84">
        <f>MODEL_DATA!AB61</f>
        <v>0</v>
      </c>
      <c r="EG64" s="84">
        <f>MODEL_DATA!AC61</f>
        <v>0</v>
      </c>
      <c r="EH64" s="84">
        <f>MODEL_DATA!AD61</f>
        <v>245.18</v>
      </c>
      <c r="EI64" s="84">
        <f>MODEL_DATA!AE61</f>
        <v>543.72</v>
      </c>
      <c r="EJ64" s="84">
        <f>MODEL_DATA!AF61</f>
        <v>0</v>
      </c>
      <c r="EK64" s="84">
        <f>MODEL_DATA!AG61</f>
        <v>1.18</v>
      </c>
      <c r="EL64" s="84">
        <f>MODEL_DATA!AH61</f>
        <v>2.04</v>
      </c>
      <c r="EM64" s="84">
        <f>MODEL_DATA!AI61</f>
        <v>430.66</v>
      </c>
      <c r="EN64" s="84">
        <f>MODEL_DATA!AJ61</f>
        <v>451.82</v>
      </c>
      <c r="EO64" s="84">
        <f>MODEL_DATA!AK61</f>
        <v>91.51</v>
      </c>
      <c r="EP64" s="84">
        <f>MODEL_DATA!AL61</f>
        <v>91.14</v>
      </c>
      <c r="EQ64" s="84">
        <f>MODEL_DATA!AM61</f>
        <v>372.27</v>
      </c>
      <c r="ER64" s="84">
        <f>MODEL_DATA!AN61</f>
        <v>408.36</v>
      </c>
      <c r="ES64" s="84">
        <f>MODEL_DATA!AO61</f>
        <v>185.99</v>
      </c>
      <c r="ET64" s="84">
        <f>MODEL_DATA!AP61</f>
        <v>200.86</v>
      </c>
      <c r="EU64" s="84">
        <f>MODEL_DATA!AQ61</f>
        <v>2.11</v>
      </c>
      <c r="EV64" s="84">
        <f>MODEL_DATA!AR61</f>
        <v>0.67</v>
      </c>
    </row>
    <row r="65" spans="32:152" x14ac:dyDescent="0.25">
      <c r="AF65" s="32">
        <f t="shared" si="15"/>
        <v>110</v>
      </c>
      <c r="AG65" s="61">
        <f t="shared" si="26"/>
        <v>0</v>
      </c>
      <c r="AH65" s="63">
        <f>INDEX(Obs_Dist!$D$11:$T$211,  MATCH($AF65, Obs_Dist!$B$11:$B$211, 0), MATCH(AH$4, Obs_Dist!$D$3:$T$3, 0) )</f>
        <v>0</v>
      </c>
      <c r="AI65" s="61">
        <f t="shared" si="27"/>
        <v>0</v>
      </c>
      <c r="AJ65" s="63">
        <f>INDEX(Obs_Dist!$D$11:$T$211,  MATCH($AF65, Obs_Dist!$B$11:$B$211, 0), MATCH(AJ$4, Obs_Dist!$D$3:$T$3, 0) )</f>
        <v>0</v>
      </c>
      <c r="AK65" s="61">
        <f t="shared" si="28"/>
        <v>0</v>
      </c>
      <c r="AL65" s="63">
        <f>INDEX(Obs_Dist!$D$11:$T$211,  MATCH($AF65, Obs_Dist!$B$11:$B$211, 0), MATCH(AL$4, Obs_Dist!$D$3:$T$3, 0) )</f>
        <v>0</v>
      </c>
      <c r="AM65" s="61">
        <f t="shared" si="29"/>
        <v>0</v>
      </c>
      <c r="AN65" s="63">
        <f>INDEX(Obs_Dist!$D$11:$T$211,  MATCH($AF65, Obs_Dist!$B$11:$B$211, 0), MATCH(AN$4, Obs_Dist!$D$3:$T$3, 0) )</f>
        <v>0</v>
      </c>
      <c r="AO65" s="61">
        <f t="shared" si="30"/>
        <v>0</v>
      </c>
      <c r="AP65" s="63">
        <f>INDEX(Obs_Dist!$D$11:$T$211,  MATCH($AF65, Obs_Dist!$B$11:$B$211, 0), MATCH(AP$4, Obs_Dist!$D$3:$T$3, 0) )</f>
        <v>0</v>
      </c>
      <c r="AQ65" s="61">
        <f t="shared" si="31"/>
        <v>0</v>
      </c>
      <c r="AR65" s="63">
        <f>INDEX(Obs_Dist!$D$11:$T$211,  MATCH($AF65, Obs_Dist!$B$11:$B$211, 0), MATCH(AR$4, Obs_Dist!$D$3:$T$3, 0) )</f>
        <v>0</v>
      </c>
      <c r="AS65" s="61">
        <f t="shared" si="32"/>
        <v>0</v>
      </c>
      <c r="AT65" s="63">
        <f>INDEX(Obs_Dist!$D$11:$T$211,  MATCH($AF65, Obs_Dist!$B$11:$B$211, 0), MATCH(AT$4, Obs_Dist!$D$3:$T$3, 0) )</f>
        <v>0</v>
      </c>
      <c r="AU65" s="61">
        <f t="shared" si="33"/>
        <v>0</v>
      </c>
      <c r="AV65" s="63">
        <f>INDEX(Obs_Dist!$D$11:$T$211,  MATCH($AF65, Obs_Dist!$B$11:$B$211, 0), MATCH(AV$4, Obs_Dist!$D$3:$T$3, 0) )</f>
        <v>0</v>
      </c>
      <c r="AW65" s="61">
        <f t="shared" si="34"/>
        <v>0</v>
      </c>
      <c r="AX65" s="63">
        <f>INDEX(Obs_Dist!$D$11:$T$211,  MATCH($AF65, Obs_Dist!$B$11:$B$211, 0), MATCH(AX$4, Obs_Dist!$D$3:$T$3, 0) )</f>
        <v>5.7800000000000002E-5</v>
      </c>
      <c r="AY65" s="61">
        <f t="shared" si="35"/>
        <v>0</v>
      </c>
      <c r="AZ65" s="63">
        <f>INDEX(Obs_Dist!$D$11:$T$211,  MATCH($AF65, Obs_Dist!$B$11:$B$211, 0), MATCH(AZ$4, Obs_Dist!$D$3:$T$3, 0) )</f>
        <v>2.074E-4</v>
      </c>
      <c r="BA65" s="61">
        <f t="shared" si="36"/>
        <v>3.9915931739376042E-4</v>
      </c>
      <c r="BB65" s="63">
        <f>INDEX(Obs_Dist!$D$11:$T$211,  MATCH($AF65, Obs_Dist!$B$11:$B$211, 0), MATCH(BB$4, Obs_Dist!$D$3:$T$3, 0) )</f>
        <v>3.8529999999999999E-4</v>
      </c>
      <c r="BC65" s="61">
        <f t="shared" si="37"/>
        <v>7.5230636176488823E-4</v>
      </c>
      <c r="BD65" s="63">
        <f>INDEX(Obs_Dist!$D$11:$T$211,  MATCH($AF65, Obs_Dist!$B$11:$B$211, 0), MATCH(BD$4, Obs_Dist!$D$3:$T$3, 0) )</f>
        <v>0</v>
      </c>
      <c r="BF65" s="31">
        <f t="shared" si="38"/>
        <v>112</v>
      </c>
      <c r="BG65" s="31">
        <f t="shared" si="39"/>
        <v>113</v>
      </c>
      <c r="BH65" s="57">
        <f t="shared" si="56"/>
        <v>0</v>
      </c>
      <c r="BI65" s="57">
        <f t="shared" si="56"/>
        <v>0</v>
      </c>
      <c r="BJ65" s="57">
        <f t="shared" si="56"/>
        <v>0</v>
      </c>
      <c r="BK65" s="58">
        <f t="shared" si="55"/>
        <v>4.8184383490507994E-4</v>
      </c>
      <c r="BL65" s="57">
        <f t="shared" si="55"/>
        <v>0</v>
      </c>
      <c r="BM65" s="57">
        <f t="shared" si="55"/>
        <v>0</v>
      </c>
      <c r="BN65" s="57">
        <f t="shared" si="55"/>
        <v>0</v>
      </c>
      <c r="BQ65" s="57">
        <f t="shared" si="53"/>
        <v>0</v>
      </c>
      <c r="BR65" s="57">
        <f t="shared" si="53"/>
        <v>0</v>
      </c>
      <c r="BS65" s="57">
        <f t="shared" si="53"/>
        <v>0</v>
      </c>
      <c r="BT65" s="57">
        <f t="shared" si="53"/>
        <v>0</v>
      </c>
      <c r="BU65" s="57">
        <f t="shared" si="53"/>
        <v>0</v>
      </c>
      <c r="BV65" s="57">
        <f t="shared" si="53"/>
        <v>0</v>
      </c>
      <c r="BW65" s="57">
        <f t="shared" si="53"/>
        <v>0</v>
      </c>
      <c r="BX65" s="58">
        <f t="shared" si="53"/>
        <v>0</v>
      </c>
      <c r="BY65" s="57">
        <f t="shared" si="53"/>
        <v>0</v>
      </c>
      <c r="BZ65" s="57">
        <f t="shared" si="53"/>
        <v>0</v>
      </c>
      <c r="CA65" s="58">
        <f t="shared" si="53"/>
        <v>1.6788398662494184E-4</v>
      </c>
      <c r="CB65" s="57">
        <f t="shared" si="53"/>
        <v>0</v>
      </c>
      <c r="CC65" s="57">
        <f t="shared" si="53"/>
        <v>0</v>
      </c>
      <c r="CD65" s="57">
        <f t="shared" si="53"/>
        <v>0</v>
      </c>
      <c r="CE65" s="57">
        <f t="shared" si="53"/>
        <v>7.3790966228705747E-4</v>
      </c>
      <c r="CF65" s="57">
        <f t="shared" si="45"/>
        <v>0</v>
      </c>
      <c r="CG65" s="57">
        <f t="shared" si="45"/>
        <v>0</v>
      </c>
      <c r="CH65" s="57">
        <f t="shared" si="45"/>
        <v>0</v>
      </c>
      <c r="CI65" s="58">
        <f t="shared" si="45"/>
        <v>0</v>
      </c>
      <c r="CJ65" s="57">
        <f t="shared" si="45"/>
        <v>0</v>
      </c>
      <c r="CL65" s="30">
        <f>Obs_Dist!B67</f>
        <v>112</v>
      </c>
      <c r="CM65" s="26">
        <f t="shared" si="40"/>
        <v>113</v>
      </c>
      <c r="CN65" s="20">
        <f t="shared" si="18"/>
        <v>0</v>
      </c>
      <c r="CO65" s="20">
        <f t="shared" si="18"/>
        <v>0</v>
      </c>
      <c r="CP65" s="20">
        <f t="shared" si="18"/>
        <v>0</v>
      </c>
      <c r="CQ65" s="106">
        <f t="shared" si="18"/>
        <v>83.25</v>
      </c>
      <c r="CR65" s="143"/>
      <c r="CS65" s="20">
        <f t="shared" si="19"/>
        <v>0</v>
      </c>
      <c r="CT65" s="20">
        <f t="shared" si="19"/>
        <v>0</v>
      </c>
      <c r="CW65" s="20">
        <f t="shared" si="51"/>
        <v>0</v>
      </c>
      <c r="CX65" s="20">
        <f t="shared" si="51"/>
        <v>0</v>
      </c>
      <c r="CY65" s="20">
        <f t="shared" si="51"/>
        <v>0</v>
      </c>
      <c r="CZ65" s="20">
        <f t="shared" si="51"/>
        <v>0</v>
      </c>
      <c r="DA65" s="20">
        <f t="shared" si="51"/>
        <v>0</v>
      </c>
      <c r="DB65" s="20">
        <f t="shared" si="54"/>
        <v>0</v>
      </c>
      <c r="DC65" s="20">
        <f t="shared" si="54"/>
        <v>0</v>
      </c>
      <c r="DD65" s="106">
        <f t="shared" si="54"/>
        <v>0</v>
      </c>
      <c r="DE65" s="20">
        <f t="shared" si="54"/>
        <v>0</v>
      </c>
      <c r="DF65" s="20">
        <f t="shared" si="54"/>
        <v>0</v>
      </c>
      <c r="DG65" s="106">
        <f t="shared" si="54"/>
        <v>13.030000000000001</v>
      </c>
      <c r="DH65" s="143"/>
      <c r="DI65" s="20">
        <f t="shared" si="21"/>
        <v>0</v>
      </c>
      <c r="DJ65" s="20">
        <f t="shared" si="21"/>
        <v>0</v>
      </c>
      <c r="DK65" s="20">
        <f t="shared" si="21"/>
        <v>70.22</v>
      </c>
      <c r="DL65" s="143"/>
      <c r="DM65" s="20">
        <f t="shared" si="22"/>
        <v>0</v>
      </c>
      <c r="DN65" s="20">
        <f t="shared" si="22"/>
        <v>0</v>
      </c>
      <c r="DO65" s="106">
        <f t="shared" si="22"/>
        <v>0</v>
      </c>
      <c r="DP65" s="20">
        <f t="shared" si="22"/>
        <v>0</v>
      </c>
      <c r="DR65" s="31">
        <f t="shared" si="41"/>
        <v>56</v>
      </c>
      <c r="DS65" s="26">
        <f t="shared" si="42"/>
        <v>56.5</v>
      </c>
      <c r="DT65" s="101">
        <f t="shared" si="23"/>
        <v>1651.46</v>
      </c>
      <c r="DU65" s="101">
        <f t="shared" si="24"/>
        <v>645.62</v>
      </c>
      <c r="DV65" s="101">
        <f t="shared" si="25"/>
        <v>702.69</v>
      </c>
      <c r="DW65" s="102">
        <f t="shared" si="43"/>
        <v>834.15000000000009</v>
      </c>
      <c r="DX65" s="144"/>
      <c r="DY65" s="101">
        <f t="shared" si="44"/>
        <v>239.40000000000003</v>
      </c>
      <c r="DZ65" s="101">
        <f t="shared" si="44"/>
        <v>259.43</v>
      </c>
      <c r="EB65" s="84">
        <f>MODEL_DATA!X62</f>
        <v>56</v>
      </c>
      <c r="EC65" s="84">
        <f>MODEL_DATA!Y62</f>
        <v>303.14999999999998</v>
      </c>
      <c r="ED65" s="84">
        <f>MODEL_DATA!Z62</f>
        <v>68.73</v>
      </c>
      <c r="EE65" s="84">
        <f>MODEL_DATA!AA62</f>
        <v>576.89</v>
      </c>
      <c r="EF65" s="84">
        <f>MODEL_DATA!AB62</f>
        <v>0</v>
      </c>
      <c r="EG65" s="84">
        <f>MODEL_DATA!AC62</f>
        <v>0</v>
      </c>
      <c r="EH65" s="84">
        <f>MODEL_DATA!AD62</f>
        <v>214.36</v>
      </c>
      <c r="EI65" s="84">
        <f>MODEL_DATA!AE62</f>
        <v>488.33</v>
      </c>
      <c r="EJ65" s="84">
        <f>MODEL_DATA!AF62</f>
        <v>0</v>
      </c>
      <c r="EK65" s="84">
        <f>MODEL_DATA!AG62</f>
        <v>0.41</v>
      </c>
      <c r="EL65" s="84">
        <f>MODEL_DATA!AH62</f>
        <v>0.92</v>
      </c>
      <c r="EM65" s="84">
        <f>MODEL_DATA!AI62</f>
        <v>441.6</v>
      </c>
      <c r="EN65" s="84">
        <f>MODEL_DATA!AJ62</f>
        <v>411.57</v>
      </c>
      <c r="EO65" s="84">
        <f>MODEL_DATA!AK62</f>
        <v>71.040000000000006</v>
      </c>
      <c r="EP65" s="84">
        <f>MODEL_DATA!AL62</f>
        <v>74.91</v>
      </c>
      <c r="EQ65" s="84">
        <f>MODEL_DATA!AM62</f>
        <v>392.55</v>
      </c>
      <c r="ER65" s="84">
        <f>MODEL_DATA!AN62</f>
        <v>329.6</v>
      </c>
      <c r="ES65" s="84">
        <f>MODEL_DATA!AO62</f>
        <v>168.36</v>
      </c>
      <c r="ET65" s="84">
        <f>MODEL_DATA!AP62</f>
        <v>184.52</v>
      </c>
      <c r="EU65" s="84">
        <f>MODEL_DATA!AQ62</f>
        <v>2.29</v>
      </c>
      <c r="EV65" s="84">
        <f>MODEL_DATA!AR62</f>
        <v>0.46</v>
      </c>
    </row>
    <row r="66" spans="32:152" x14ac:dyDescent="0.25">
      <c r="AF66" s="32">
        <f t="shared" si="15"/>
        <v>112</v>
      </c>
      <c r="AG66" s="61">
        <f t="shared" si="26"/>
        <v>0</v>
      </c>
      <c r="AH66" s="63">
        <f>INDEX(Obs_Dist!$D$11:$T$211,  MATCH($AF66, Obs_Dist!$B$11:$B$211, 0), MATCH(AH$4, Obs_Dist!$D$3:$T$3, 0) )</f>
        <v>0</v>
      </c>
      <c r="AI66" s="61">
        <f t="shared" si="27"/>
        <v>0</v>
      </c>
      <c r="AJ66" s="63">
        <f>INDEX(Obs_Dist!$D$11:$T$211,  MATCH($AF66, Obs_Dist!$B$11:$B$211, 0), MATCH(AJ$4, Obs_Dist!$D$3:$T$3, 0) )</f>
        <v>0</v>
      </c>
      <c r="AK66" s="61">
        <f t="shared" si="28"/>
        <v>0</v>
      </c>
      <c r="AL66" s="63">
        <f>INDEX(Obs_Dist!$D$11:$T$211,  MATCH($AF66, Obs_Dist!$B$11:$B$211, 0), MATCH(AL$4, Obs_Dist!$D$3:$T$3, 0) )</f>
        <v>0</v>
      </c>
      <c r="AM66" s="61">
        <f t="shared" si="29"/>
        <v>0</v>
      </c>
      <c r="AN66" s="63">
        <f>INDEX(Obs_Dist!$D$11:$T$211,  MATCH($AF66, Obs_Dist!$B$11:$B$211, 0), MATCH(AN$4, Obs_Dist!$D$3:$T$3, 0) )</f>
        <v>0</v>
      </c>
      <c r="AO66" s="61">
        <f t="shared" si="30"/>
        <v>0</v>
      </c>
      <c r="AP66" s="63">
        <f>INDEX(Obs_Dist!$D$11:$T$211,  MATCH($AF66, Obs_Dist!$B$11:$B$211, 0), MATCH(AP$4, Obs_Dist!$D$3:$T$3, 0) )</f>
        <v>0</v>
      </c>
      <c r="AQ66" s="61">
        <f t="shared" si="31"/>
        <v>0</v>
      </c>
      <c r="AR66" s="63">
        <f>INDEX(Obs_Dist!$D$11:$T$211,  MATCH($AF66, Obs_Dist!$B$11:$B$211, 0), MATCH(AR$4, Obs_Dist!$D$3:$T$3, 0) )</f>
        <v>0</v>
      </c>
      <c r="AS66" s="61">
        <f t="shared" si="32"/>
        <v>0</v>
      </c>
      <c r="AT66" s="63">
        <f>INDEX(Obs_Dist!$D$11:$T$211,  MATCH($AF66, Obs_Dist!$B$11:$B$211, 0), MATCH(AT$4, Obs_Dist!$D$3:$T$3, 0) )</f>
        <v>0</v>
      </c>
      <c r="AU66" s="61">
        <f t="shared" si="33"/>
        <v>0</v>
      </c>
      <c r="AV66" s="63">
        <f>INDEX(Obs_Dist!$D$11:$T$211,  MATCH($AF66, Obs_Dist!$B$11:$B$211, 0), MATCH(AV$4, Obs_Dist!$D$3:$T$3, 0) )</f>
        <v>0</v>
      </c>
      <c r="AW66" s="61">
        <f t="shared" si="34"/>
        <v>0</v>
      </c>
      <c r="AX66" s="63">
        <f>INDEX(Obs_Dist!$D$11:$T$211,  MATCH($AF66, Obs_Dist!$B$11:$B$211, 0), MATCH(AX$4, Obs_Dist!$D$3:$T$3, 0) )</f>
        <v>5.1499999999999998E-5</v>
      </c>
      <c r="AY66" s="61">
        <f t="shared" si="35"/>
        <v>0</v>
      </c>
      <c r="AZ66" s="63">
        <f>INDEX(Obs_Dist!$D$11:$T$211,  MATCH($AF66, Obs_Dist!$B$11:$B$211, 0), MATCH(AZ$4, Obs_Dist!$D$3:$T$3, 0) )</f>
        <v>1.7640000000000001E-4</v>
      </c>
      <c r="BA66" s="61">
        <f t="shared" si="36"/>
        <v>1.6788398662494184E-4</v>
      </c>
      <c r="BB66" s="63">
        <f>INDEX(Obs_Dist!$D$11:$T$211,  MATCH($AF66, Obs_Dist!$B$11:$B$211, 0), MATCH(BB$4, Obs_Dist!$D$3:$T$3, 0) )</f>
        <v>3.5520000000000001E-4</v>
      </c>
      <c r="BC66" s="61">
        <f t="shared" si="37"/>
        <v>7.3790966228705747E-4</v>
      </c>
      <c r="BD66" s="63">
        <f>INDEX(Obs_Dist!$D$11:$T$211,  MATCH($AF66, Obs_Dist!$B$11:$B$211, 0), MATCH(BD$4, Obs_Dist!$D$3:$T$3, 0) )</f>
        <v>0</v>
      </c>
      <c r="BF66" s="31">
        <f t="shared" si="38"/>
        <v>114</v>
      </c>
      <c r="BG66" s="31">
        <f t="shared" si="39"/>
        <v>115</v>
      </c>
      <c r="BH66" s="57">
        <f t="shared" si="56"/>
        <v>0</v>
      </c>
      <c r="BI66" s="57">
        <f t="shared" si="56"/>
        <v>0</v>
      </c>
      <c r="BJ66" s="57">
        <f t="shared" si="56"/>
        <v>0</v>
      </c>
      <c r="BK66" s="58">
        <f t="shared" si="55"/>
        <v>4.2408045385579834E-4</v>
      </c>
      <c r="BL66" s="57">
        <f t="shared" si="55"/>
        <v>0</v>
      </c>
      <c r="BM66" s="57">
        <f t="shared" si="55"/>
        <v>0</v>
      </c>
      <c r="BN66" s="57">
        <f t="shared" si="55"/>
        <v>0</v>
      </c>
      <c r="BQ66" s="57">
        <f t="shared" si="53"/>
        <v>0</v>
      </c>
      <c r="BR66" s="57">
        <f t="shared" si="53"/>
        <v>0</v>
      </c>
      <c r="BS66" s="57">
        <f t="shared" si="53"/>
        <v>0</v>
      </c>
      <c r="BT66" s="57">
        <f t="shared" si="53"/>
        <v>0</v>
      </c>
      <c r="BU66" s="57">
        <f t="shared" si="53"/>
        <v>0</v>
      </c>
      <c r="BV66" s="57">
        <f t="shared" si="53"/>
        <v>0</v>
      </c>
      <c r="BW66" s="57">
        <f t="shared" si="53"/>
        <v>0</v>
      </c>
      <c r="BX66" s="58">
        <f t="shared" si="53"/>
        <v>0</v>
      </c>
      <c r="BY66" s="57">
        <f t="shared" si="53"/>
        <v>0</v>
      </c>
      <c r="BZ66" s="57">
        <f t="shared" si="53"/>
        <v>0</v>
      </c>
      <c r="CA66" s="58">
        <f t="shared" si="53"/>
        <v>6.2618278971390424E-5</v>
      </c>
      <c r="CB66" s="57">
        <f t="shared" si="53"/>
        <v>0</v>
      </c>
      <c r="CC66" s="57">
        <f t="shared" si="53"/>
        <v>0</v>
      </c>
      <c r="CD66" s="57">
        <f t="shared" si="53"/>
        <v>0</v>
      </c>
      <c r="CE66" s="57">
        <f t="shared" si="53"/>
        <v>7.1888920531269719E-4</v>
      </c>
      <c r="CF66" s="57">
        <f t="shared" si="45"/>
        <v>0</v>
      </c>
      <c r="CG66" s="57">
        <f t="shared" si="45"/>
        <v>0</v>
      </c>
      <c r="CH66" s="57">
        <f t="shared" si="45"/>
        <v>0</v>
      </c>
      <c r="CI66" s="58">
        <f t="shared" si="45"/>
        <v>0</v>
      </c>
      <c r="CJ66" s="57">
        <f t="shared" si="45"/>
        <v>0</v>
      </c>
      <c r="CL66" s="30">
        <f>Obs_Dist!B68</f>
        <v>114</v>
      </c>
      <c r="CM66" s="26">
        <f t="shared" si="40"/>
        <v>115</v>
      </c>
      <c r="CN66" s="20">
        <f t="shared" si="18"/>
        <v>0</v>
      </c>
      <c r="CO66" s="20">
        <f t="shared" si="18"/>
        <v>0</v>
      </c>
      <c r="CP66" s="20">
        <f t="shared" si="18"/>
        <v>0</v>
      </c>
      <c r="CQ66" s="106">
        <f t="shared" si="18"/>
        <v>73.27000000000001</v>
      </c>
      <c r="CR66" s="143"/>
      <c r="CS66" s="20">
        <f t="shared" si="19"/>
        <v>0</v>
      </c>
      <c r="CT66" s="20">
        <f t="shared" si="19"/>
        <v>0</v>
      </c>
      <c r="CW66" s="20">
        <f t="shared" si="51"/>
        <v>0</v>
      </c>
      <c r="CX66" s="20">
        <f t="shared" si="51"/>
        <v>0</v>
      </c>
      <c r="CY66" s="20">
        <f t="shared" si="51"/>
        <v>0</v>
      </c>
      <c r="CZ66" s="20">
        <f t="shared" si="51"/>
        <v>0</v>
      </c>
      <c r="DA66" s="20">
        <f t="shared" si="51"/>
        <v>0</v>
      </c>
      <c r="DB66" s="20">
        <f t="shared" si="54"/>
        <v>0</v>
      </c>
      <c r="DC66" s="20">
        <f t="shared" si="54"/>
        <v>0</v>
      </c>
      <c r="DD66" s="106">
        <f t="shared" si="54"/>
        <v>0</v>
      </c>
      <c r="DE66" s="20">
        <f t="shared" si="54"/>
        <v>0</v>
      </c>
      <c r="DF66" s="20">
        <f t="shared" si="54"/>
        <v>0</v>
      </c>
      <c r="DG66" s="106">
        <f t="shared" si="54"/>
        <v>4.8599999999999994</v>
      </c>
      <c r="DH66" s="143"/>
      <c r="DI66" s="20">
        <f t="shared" si="21"/>
        <v>0</v>
      </c>
      <c r="DJ66" s="20">
        <f t="shared" si="21"/>
        <v>0</v>
      </c>
      <c r="DK66" s="20">
        <f t="shared" si="21"/>
        <v>68.41</v>
      </c>
      <c r="DL66" s="143"/>
      <c r="DM66" s="20">
        <f t="shared" si="22"/>
        <v>0</v>
      </c>
      <c r="DN66" s="20">
        <f t="shared" si="22"/>
        <v>0</v>
      </c>
      <c r="DO66" s="106">
        <f t="shared" si="22"/>
        <v>0</v>
      </c>
      <c r="DP66" s="20">
        <f t="shared" si="22"/>
        <v>0</v>
      </c>
      <c r="DR66" s="31">
        <f t="shared" si="41"/>
        <v>57</v>
      </c>
      <c r="DS66" s="26">
        <f t="shared" si="42"/>
        <v>57.5</v>
      </c>
      <c r="DT66" s="101">
        <f t="shared" si="23"/>
        <v>1569.82</v>
      </c>
      <c r="DU66" s="101">
        <f t="shared" si="24"/>
        <v>616.82999999999993</v>
      </c>
      <c r="DV66" s="101">
        <f t="shared" si="25"/>
        <v>669.12</v>
      </c>
      <c r="DW66" s="102">
        <f t="shared" si="43"/>
        <v>544.68000000000006</v>
      </c>
      <c r="DX66" s="144"/>
      <c r="DY66" s="101">
        <f t="shared" si="44"/>
        <v>186.79999999999998</v>
      </c>
      <c r="DZ66" s="101">
        <f t="shared" si="44"/>
        <v>188.28</v>
      </c>
      <c r="EB66" s="84">
        <f>MODEL_DATA!X63</f>
        <v>57</v>
      </c>
      <c r="EC66" s="84">
        <f>MODEL_DATA!Y63</f>
        <v>283.87</v>
      </c>
      <c r="ED66" s="84">
        <f>MODEL_DATA!Z63</f>
        <v>70.400000000000006</v>
      </c>
      <c r="EE66" s="84">
        <f>MODEL_DATA!AA63</f>
        <v>546.42999999999995</v>
      </c>
      <c r="EF66" s="84">
        <f>MODEL_DATA!AB63</f>
        <v>0</v>
      </c>
      <c r="EG66" s="84">
        <f>MODEL_DATA!AC63</f>
        <v>0</v>
      </c>
      <c r="EH66" s="84">
        <f>MODEL_DATA!AD63</f>
        <v>200.2</v>
      </c>
      <c r="EI66" s="84">
        <f>MODEL_DATA!AE63</f>
        <v>468.92</v>
      </c>
      <c r="EJ66" s="84">
        <f>MODEL_DATA!AF63</f>
        <v>0</v>
      </c>
      <c r="EK66" s="84">
        <f>MODEL_DATA!AG63</f>
        <v>0.24</v>
      </c>
      <c r="EL66" s="84">
        <f>MODEL_DATA!AH63</f>
        <v>0.8</v>
      </c>
      <c r="EM66" s="84">
        <f>MODEL_DATA!AI63</f>
        <v>305.10000000000002</v>
      </c>
      <c r="EN66" s="84">
        <f>MODEL_DATA!AJ63</f>
        <v>321.83</v>
      </c>
      <c r="EO66" s="84">
        <f>MODEL_DATA!AK63</f>
        <v>57.23</v>
      </c>
      <c r="EP66" s="84">
        <f>MODEL_DATA!AL63</f>
        <v>54.6</v>
      </c>
      <c r="EQ66" s="84">
        <f>MODEL_DATA!AM63</f>
        <v>239.58</v>
      </c>
      <c r="ER66" s="84">
        <f>MODEL_DATA!AN63</f>
        <v>288.22000000000003</v>
      </c>
      <c r="ES66" s="84">
        <f>MODEL_DATA!AO63</f>
        <v>129.57</v>
      </c>
      <c r="ET66" s="84">
        <f>MODEL_DATA!AP63</f>
        <v>133.68</v>
      </c>
      <c r="EU66" s="84">
        <f>MODEL_DATA!AQ63</f>
        <v>2.16</v>
      </c>
      <c r="EV66" s="84">
        <f>MODEL_DATA!AR63</f>
        <v>0.22</v>
      </c>
    </row>
    <row r="67" spans="32:152" x14ac:dyDescent="0.25">
      <c r="AF67" s="32">
        <f t="shared" si="15"/>
        <v>114</v>
      </c>
      <c r="AG67" s="61">
        <f t="shared" si="26"/>
        <v>0</v>
      </c>
      <c r="AH67" s="63">
        <f>INDEX(Obs_Dist!$D$11:$T$211,  MATCH($AF67, Obs_Dist!$B$11:$B$211, 0), MATCH(AH$4, Obs_Dist!$D$3:$T$3, 0) )</f>
        <v>0</v>
      </c>
      <c r="AI67" s="61">
        <f t="shared" si="27"/>
        <v>0</v>
      </c>
      <c r="AJ67" s="63">
        <f>INDEX(Obs_Dist!$D$11:$T$211,  MATCH($AF67, Obs_Dist!$B$11:$B$211, 0), MATCH(AJ$4, Obs_Dist!$D$3:$T$3, 0) )</f>
        <v>0</v>
      </c>
      <c r="AK67" s="61">
        <f t="shared" si="28"/>
        <v>0</v>
      </c>
      <c r="AL67" s="63">
        <f>INDEX(Obs_Dist!$D$11:$T$211,  MATCH($AF67, Obs_Dist!$B$11:$B$211, 0), MATCH(AL$4, Obs_Dist!$D$3:$T$3, 0) )</f>
        <v>0</v>
      </c>
      <c r="AM67" s="61">
        <f t="shared" si="29"/>
        <v>0</v>
      </c>
      <c r="AN67" s="63">
        <f>INDEX(Obs_Dist!$D$11:$T$211,  MATCH($AF67, Obs_Dist!$B$11:$B$211, 0), MATCH(AN$4, Obs_Dist!$D$3:$T$3, 0) )</f>
        <v>0</v>
      </c>
      <c r="AO67" s="61">
        <f t="shared" si="30"/>
        <v>0</v>
      </c>
      <c r="AP67" s="63">
        <f>INDEX(Obs_Dist!$D$11:$T$211,  MATCH($AF67, Obs_Dist!$B$11:$B$211, 0), MATCH(AP$4, Obs_Dist!$D$3:$T$3, 0) )</f>
        <v>0</v>
      </c>
      <c r="AQ67" s="61">
        <f t="shared" si="31"/>
        <v>0</v>
      </c>
      <c r="AR67" s="63">
        <f>INDEX(Obs_Dist!$D$11:$T$211,  MATCH($AF67, Obs_Dist!$B$11:$B$211, 0), MATCH(AR$4, Obs_Dist!$D$3:$T$3, 0) )</f>
        <v>0</v>
      </c>
      <c r="AS67" s="61">
        <f t="shared" si="32"/>
        <v>0</v>
      </c>
      <c r="AT67" s="63">
        <f>INDEX(Obs_Dist!$D$11:$T$211,  MATCH($AF67, Obs_Dist!$B$11:$B$211, 0), MATCH(AT$4, Obs_Dist!$D$3:$T$3, 0) )</f>
        <v>0</v>
      </c>
      <c r="AU67" s="61">
        <f t="shared" si="33"/>
        <v>0</v>
      </c>
      <c r="AV67" s="63">
        <f>INDEX(Obs_Dist!$D$11:$T$211,  MATCH($AF67, Obs_Dist!$B$11:$B$211, 0), MATCH(AV$4, Obs_Dist!$D$3:$T$3, 0) )</f>
        <v>0</v>
      </c>
      <c r="AW67" s="61">
        <f t="shared" si="34"/>
        <v>0</v>
      </c>
      <c r="AX67" s="63">
        <f>INDEX(Obs_Dist!$D$11:$T$211,  MATCH($AF67, Obs_Dist!$B$11:$B$211, 0), MATCH(AX$4, Obs_Dist!$D$3:$T$3, 0) )</f>
        <v>4.5099999999999998E-5</v>
      </c>
      <c r="AY67" s="61">
        <f t="shared" si="35"/>
        <v>0</v>
      </c>
      <c r="AZ67" s="63">
        <f>INDEX(Obs_Dist!$D$11:$T$211,  MATCH($AF67, Obs_Dist!$B$11:$B$211, 0), MATCH(AZ$4, Obs_Dist!$D$3:$T$3, 0) )</f>
        <v>1.4540000000000001E-4</v>
      </c>
      <c r="BA67" s="61">
        <f t="shared" si="36"/>
        <v>6.2618278971390424E-5</v>
      </c>
      <c r="BB67" s="63">
        <f>INDEX(Obs_Dist!$D$11:$T$211,  MATCH($AF67, Obs_Dist!$B$11:$B$211, 0), MATCH(BB$4, Obs_Dist!$D$3:$T$3, 0) )</f>
        <v>3.2509999999999999E-4</v>
      </c>
      <c r="BC67" s="61">
        <f t="shared" si="37"/>
        <v>7.1888920531269719E-4</v>
      </c>
      <c r="BD67" s="63">
        <f>INDEX(Obs_Dist!$D$11:$T$211,  MATCH($AF67, Obs_Dist!$B$11:$B$211, 0), MATCH(BD$4, Obs_Dist!$D$3:$T$3, 0) )</f>
        <v>0</v>
      </c>
      <c r="BF67" s="31">
        <f t="shared" si="38"/>
        <v>116</v>
      </c>
      <c r="BG67" s="31">
        <f t="shared" si="39"/>
        <v>117</v>
      </c>
      <c r="BH67" s="57">
        <f t="shared" si="56"/>
        <v>0</v>
      </c>
      <c r="BI67" s="57">
        <f t="shared" si="56"/>
        <v>0</v>
      </c>
      <c r="BJ67" s="57">
        <f t="shared" si="56"/>
        <v>0</v>
      </c>
      <c r="BK67" s="58">
        <f t="shared" si="55"/>
        <v>2.7712531910216486E-4</v>
      </c>
      <c r="BL67" s="57">
        <f t="shared" si="55"/>
        <v>0</v>
      </c>
      <c r="BM67" s="57">
        <f t="shared" si="55"/>
        <v>0</v>
      </c>
      <c r="BN67" s="57">
        <f t="shared" si="55"/>
        <v>0</v>
      </c>
      <c r="BQ67" s="57">
        <f t="shared" si="53"/>
        <v>0</v>
      </c>
      <c r="BR67" s="57">
        <f t="shared" si="53"/>
        <v>0</v>
      </c>
      <c r="BS67" s="57">
        <f t="shared" si="53"/>
        <v>0</v>
      </c>
      <c r="BT67" s="57">
        <f t="shared" si="53"/>
        <v>0</v>
      </c>
      <c r="BU67" s="57">
        <f t="shared" si="53"/>
        <v>0</v>
      </c>
      <c r="BV67" s="57">
        <f t="shared" si="53"/>
        <v>0</v>
      </c>
      <c r="BW67" s="57">
        <f t="shared" si="53"/>
        <v>0</v>
      </c>
      <c r="BX67" s="58">
        <f t="shared" si="53"/>
        <v>0</v>
      </c>
      <c r="BY67" s="57">
        <f t="shared" si="53"/>
        <v>0</v>
      </c>
      <c r="BZ67" s="57">
        <f t="shared" si="53"/>
        <v>0</v>
      </c>
      <c r="CA67" s="58">
        <f t="shared" si="53"/>
        <v>7.3441191386198649E-6</v>
      </c>
      <c r="CB67" s="57">
        <f t="shared" si="53"/>
        <v>0</v>
      </c>
      <c r="CC67" s="57">
        <f t="shared" si="53"/>
        <v>0</v>
      </c>
      <c r="CD67" s="57">
        <f t="shared" si="53"/>
        <v>0</v>
      </c>
      <c r="CE67" s="57">
        <f t="shared" si="53"/>
        <v>4.9715901627457549E-4</v>
      </c>
      <c r="CF67" s="57">
        <f t="shared" si="45"/>
        <v>0</v>
      </c>
      <c r="CG67" s="57">
        <f t="shared" si="45"/>
        <v>0</v>
      </c>
      <c r="CH67" s="57">
        <f t="shared" si="45"/>
        <v>0</v>
      </c>
      <c r="CI67" s="58">
        <f t="shared" si="45"/>
        <v>0</v>
      </c>
      <c r="CJ67" s="57">
        <f t="shared" si="45"/>
        <v>0</v>
      </c>
      <c r="CL67" s="30">
        <f>Obs_Dist!B69</f>
        <v>116</v>
      </c>
      <c r="CM67" s="26">
        <f t="shared" si="40"/>
        <v>117</v>
      </c>
      <c r="CN67" s="20">
        <f t="shared" si="18"/>
        <v>0</v>
      </c>
      <c r="CO67" s="20">
        <f t="shared" si="18"/>
        <v>0</v>
      </c>
      <c r="CP67" s="20">
        <f t="shared" si="18"/>
        <v>0</v>
      </c>
      <c r="CQ67" s="106">
        <f t="shared" si="18"/>
        <v>47.879999999999995</v>
      </c>
      <c r="CR67" s="143"/>
      <c r="CS67" s="20">
        <f t="shared" si="19"/>
        <v>0</v>
      </c>
      <c r="CT67" s="20">
        <f t="shared" si="19"/>
        <v>0</v>
      </c>
      <c r="CW67" s="20">
        <f t="shared" si="51"/>
        <v>0</v>
      </c>
      <c r="CX67" s="20">
        <f t="shared" si="51"/>
        <v>0</v>
      </c>
      <c r="CY67" s="20">
        <f t="shared" si="51"/>
        <v>0</v>
      </c>
      <c r="CZ67" s="20">
        <f t="shared" si="51"/>
        <v>0</v>
      </c>
      <c r="DA67" s="20">
        <f t="shared" si="51"/>
        <v>0</v>
      </c>
      <c r="DB67" s="20">
        <f t="shared" si="54"/>
        <v>0</v>
      </c>
      <c r="DC67" s="20">
        <f t="shared" si="54"/>
        <v>0</v>
      </c>
      <c r="DD67" s="106">
        <f t="shared" si="54"/>
        <v>0</v>
      </c>
      <c r="DE67" s="20">
        <f t="shared" si="54"/>
        <v>0</v>
      </c>
      <c r="DF67" s="20">
        <f t="shared" si="54"/>
        <v>0</v>
      </c>
      <c r="DG67" s="106">
        <f t="shared" si="54"/>
        <v>0.56999999999999995</v>
      </c>
      <c r="DH67" s="143"/>
      <c r="DI67" s="20">
        <f t="shared" si="21"/>
        <v>0</v>
      </c>
      <c r="DJ67" s="20">
        <f t="shared" si="21"/>
        <v>0</v>
      </c>
      <c r="DK67" s="20">
        <f t="shared" si="21"/>
        <v>47.31</v>
      </c>
      <c r="DL67" s="143"/>
      <c r="DM67" s="20">
        <f t="shared" si="22"/>
        <v>0</v>
      </c>
      <c r="DN67" s="20">
        <f t="shared" si="22"/>
        <v>0</v>
      </c>
      <c r="DO67" s="106">
        <f t="shared" si="22"/>
        <v>0</v>
      </c>
      <c r="DP67" s="20">
        <f t="shared" si="22"/>
        <v>0</v>
      </c>
      <c r="DR67" s="31">
        <f t="shared" si="41"/>
        <v>58</v>
      </c>
      <c r="DS67" s="26">
        <f t="shared" si="42"/>
        <v>58.5</v>
      </c>
      <c r="DT67" s="101">
        <f t="shared" si="23"/>
        <v>1514.35</v>
      </c>
      <c r="DU67" s="101">
        <f t="shared" si="24"/>
        <v>588.82000000000005</v>
      </c>
      <c r="DV67" s="101">
        <f t="shared" si="25"/>
        <v>654.38</v>
      </c>
      <c r="DW67" s="102">
        <f t="shared" si="43"/>
        <v>524.5</v>
      </c>
      <c r="DX67" s="144"/>
      <c r="DY67" s="101">
        <f t="shared" si="44"/>
        <v>155.77000000000001</v>
      </c>
      <c r="DZ67" s="101">
        <f t="shared" si="44"/>
        <v>184.29</v>
      </c>
      <c r="EB67" s="84">
        <f>MODEL_DATA!X64</f>
        <v>58</v>
      </c>
      <c r="EC67" s="84">
        <f>MODEL_DATA!Y64</f>
        <v>271.14999999999998</v>
      </c>
      <c r="ED67" s="84">
        <f>MODEL_DATA!Z64</f>
        <v>65.349999999999994</v>
      </c>
      <c r="EE67" s="84">
        <f>MODEL_DATA!AA64</f>
        <v>523.47</v>
      </c>
      <c r="EF67" s="84">
        <f>MODEL_DATA!AB64</f>
        <v>0</v>
      </c>
      <c r="EG67" s="84">
        <f>MODEL_DATA!AC64</f>
        <v>0</v>
      </c>
      <c r="EH67" s="84">
        <f>MODEL_DATA!AD64</f>
        <v>193.55</v>
      </c>
      <c r="EI67" s="84">
        <f>MODEL_DATA!AE64</f>
        <v>460.83</v>
      </c>
      <c r="EJ67" s="84">
        <f>MODEL_DATA!AF64</f>
        <v>0</v>
      </c>
      <c r="EK67" s="84">
        <f>MODEL_DATA!AG64</f>
        <v>0</v>
      </c>
      <c r="EL67" s="84">
        <f>MODEL_DATA!AH64</f>
        <v>0.21</v>
      </c>
      <c r="EM67" s="84">
        <f>MODEL_DATA!AI64</f>
        <v>303.14999999999998</v>
      </c>
      <c r="EN67" s="84">
        <f>MODEL_DATA!AJ64</f>
        <v>330.71</v>
      </c>
      <c r="EO67" s="84">
        <f>MODEL_DATA!AK64</f>
        <v>48.74</v>
      </c>
      <c r="EP67" s="84">
        <f>MODEL_DATA!AL64</f>
        <v>57.12</v>
      </c>
      <c r="EQ67" s="84">
        <f>MODEL_DATA!AM64</f>
        <v>221.35</v>
      </c>
      <c r="ER67" s="84">
        <f>MODEL_DATA!AN64</f>
        <v>260.89</v>
      </c>
      <c r="ES67" s="84">
        <f>MODEL_DATA!AO64</f>
        <v>107.03</v>
      </c>
      <c r="ET67" s="84">
        <f>MODEL_DATA!AP64</f>
        <v>127.17</v>
      </c>
      <c r="EU67" s="84">
        <f>MODEL_DATA!AQ64</f>
        <v>1.95</v>
      </c>
      <c r="EV67" s="84">
        <f>MODEL_DATA!AR64</f>
        <v>0.32</v>
      </c>
    </row>
    <row r="68" spans="32:152" x14ac:dyDescent="0.25">
      <c r="AF68" s="32">
        <f t="shared" si="15"/>
        <v>116</v>
      </c>
      <c r="AG68" s="61">
        <f t="shared" si="26"/>
        <v>0</v>
      </c>
      <c r="AH68" s="63">
        <f>INDEX(Obs_Dist!$D$11:$T$211,  MATCH($AF68, Obs_Dist!$B$11:$B$211, 0), MATCH(AH$4, Obs_Dist!$D$3:$T$3, 0) )</f>
        <v>0</v>
      </c>
      <c r="AI68" s="61">
        <f t="shared" si="27"/>
        <v>0</v>
      </c>
      <c r="AJ68" s="63">
        <f>INDEX(Obs_Dist!$D$11:$T$211,  MATCH($AF68, Obs_Dist!$B$11:$B$211, 0), MATCH(AJ$4, Obs_Dist!$D$3:$T$3, 0) )</f>
        <v>0</v>
      </c>
      <c r="AK68" s="61">
        <f t="shared" si="28"/>
        <v>0</v>
      </c>
      <c r="AL68" s="63">
        <f>INDEX(Obs_Dist!$D$11:$T$211,  MATCH($AF68, Obs_Dist!$B$11:$B$211, 0), MATCH(AL$4, Obs_Dist!$D$3:$T$3, 0) )</f>
        <v>0</v>
      </c>
      <c r="AM68" s="61">
        <f t="shared" si="29"/>
        <v>0</v>
      </c>
      <c r="AN68" s="63">
        <f>INDEX(Obs_Dist!$D$11:$T$211,  MATCH($AF68, Obs_Dist!$B$11:$B$211, 0), MATCH(AN$4, Obs_Dist!$D$3:$T$3, 0) )</f>
        <v>0</v>
      </c>
      <c r="AO68" s="61">
        <f t="shared" si="30"/>
        <v>0</v>
      </c>
      <c r="AP68" s="63">
        <f>INDEX(Obs_Dist!$D$11:$T$211,  MATCH($AF68, Obs_Dist!$B$11:$B$211, 0), MATCH(AP$4, Obs_Dist!$D$3:$T$3, 0) )</f>
        <v>0</v>
      </c>
      <c r="AQ68" s="61">
        <f t="shared" si="31"/>
        <v>0</v>
      </c>
      <c r="AR68" s="63">
        <f>INDEX(Obs_Dist!$D$11:$T$211,  MATCH($AF68, Obs_Dist!$B$11:$B$211, 0), MATCH(AR$4, Obs_Dist!$D$3:$T$3, 0) )</f>
        <v>0</v>
      </c>
      <c r="AS68" s="61">
        <f t="shared" si="32"/>
        <v>0</v>
      </c>
      <c r="AT68" s="63">
        <f>INDEX(Obs_Dist!$D$11:$T$211,  MATCH($AF68, Obs_Dist!$B$11:$B$211, 0), MATCH(AT$4, Obs_Dist!$D$3:$T$3, 0) )</f>
        <v>0</v>
      </c>
      <c r="AU68" s="61">
        <f t="shared" si="33"/>
        <v>0</v>
      </c>
      <c r="AV68" s="63">
        <f>INDEX(Obs_Dist!$D$11:$T$211,  MATCH($AF68, Obs_Dist!$B$11:$B$211, 0), MATCH(AV$4, Obs_Dist!$D$3:$T$3, 0) )</f>
        <v>0</v>
      </c>
      <c r="AW68" s="61">
        <f t="shared" si="34"/>
        <v>0</v>
      </c>
      <c r="AX68" s="63">
        <f>INDEX(Obs_Dist!$D$11:$T$211,  MATCH($AF68, Obs_Dist!$B$11:$B$211, 0), MATCH(AX$4, Obs_Dist!$D$3:$T$3, 0) )</f>
        <v>3.8800000000000001E-5</v>
      </c>
      <c r="AY68" s="61">
        <f t="shared" si="35"/>
        <v>0</v>
      </c>
      <c r="AZ68" s="63">
        <f>INDEX(Obs_Dist!$D$11:$T$211,  MATCH($AF68, Obs_Dist!$B$11:$B$211, 0), MATCH(AZ$4, Obs_Dist!$D$3:$T$3, 0) )</f>
        <v>1.144E-4</v>
      </c>
      <c r="BA68" s="61">
        <f t="shared" si="36"/>
        <v>7.3441191386198649E-6</v>
      </c>
      <c r="BB68" s="63">
        <f>INDEX(Obs_Dist!$D$11:$T$211,  MATCH($AF68, Obs_Dist!$B$11:$B$211, 0), MATCH(BB$4, Obs_Dist!$D$3:$T$3, 0) )</f>
        <v>2.9500000000000001E-4</v>
      </c>
      <c r="BC68" s="61">
        <f t="shared" si="37"/>
        <v>4.9715901627457549E-4</v>
      </c>
      <c r="BD68" s="63">
        <f>INDEX(Obs_Dist!$D$11:$T$211,  MATCH($AF68, Obs_Dist!$B$11:$B$211, 0), MATCH(BD$4, Obs_Dist!$D$3:$T$3, 0) )</f>
        <v>0</v>
      </c>
      <c r="BF68" s="31">
        <f t="shared" si="38"/>
        <v>118</v>
      </c>
      <c r="BG68" s="31">
        <f t="shared" si="39"/>
        <v>119</v>
      </c>
      <c r="BH68" s="57">
        <f t="shared" si="56"/>
        <v>0</v>
      </c>
      <c r="BI68" s="57">
        <f t="shared" si="56"/>
        <v>0</v>
      </c>
      <c r="BJ68" s="57">
        <f t="shared" si="56"/>
        <v>0</v>
      </c>
      <c r="BK68" s="58">
        <f t="shared" si="55"/>
        <v>2.8349202442823801E-4</v>
      </c>
      <c r="BL68" s="57">
        <f t="shared" si="55"/>
        <v>0</v>
      </c>
      <c r="BM68" s="57">
        <f t="shared" si="55"/>
        <v>0</v>
      </c>
      <c r="BN68" s="57">
        <f t="shared" si="55"/>
        <v>0</v>
      </c>
      <c r="BQ68" s="57">
        <f t="shared" si="53"/>
        <v>0</v>
      </c>
      <c r="BR68" s="57">
        <f t="shared" si="53"/>
        <v>0</v>
      </c>
      <c r="BS68" s="57">
        <f t="shared" si="53"/>
        <v>0</v>
      </c>
      <c r="BT68" s="57">
        <f t="shared" si="53"/>
        <v>0</v>
      </c>
      <c r="BU68" s="57">
        <f t="shared" si="53"/>
        <v>0</v>
      </c>
      <c r="BV68" s="57">
        <f t="shared" si="53"/>
        <v>0</v>
      </c>
      <c r="BW68" s="57">
        <f t="shared" si="53"/>
        <v>0</v>
      </c>
      <c r="BX68" s="58">
        <f t="shared" si="53"/>
        <v>0</v>
      </c>
      <c r="BY68" s="57">
        <f t="shared" si="53"/>
        <v>0</v>
      </c>
      <c r="BZ68" s="57">
        <f t="shared" si="53"/>
        <v>0</v>
      </c>
      <c r="CA68" s="58">
        <f t="shared" si="53"/>
        <v>2.319195517458905E-6</v>
      </c>
      <c r="CB68" s="57">
        <f t="shared" si="53"/>
        <v>0</v>
      </c>
      <c r="CC68" s="57">
        <f t="shared" si="53"/>
        <v>0</v>
      </c>
      <c r="CD68" s="57">
        <f t="shared" si="53"/>
        <v>0</v>
      </c>
      <c r="CE68" s="57">
        <f t="shared" si="53"/>
        <v>5.1281674052418692E-4</v>
      </c>
      <c r="CF68" s="57">
        <f t="shared" si="45"/>
        <v>0</v>
      </c>
      <c r="CG68" s="57">
        <f t="shared" si="45"/>
        <v>0</v>
      </c>
      <c r="CH68" s="57">
        <f t="shared" si="45"/>
        <v>0</v>
      </c>
      <c r="CI68" s="58">
        <f t="shared" si="45"/>
        <v>0</v>
      </c>
      <c r="CJ68" s="57">
        <f t="shared" si="45"/>
        <v>0</v>
      </c>
      <c r="CL68" s="30">
        <f>Obs_Dist!B70</f>
        <v>118</v>
      </c>
      <c r="CM68" s="26">
        <f t="shared" si="40"/>
        <v>119</v>
      </c>
      <c r="CN68" s="20">
        <f t="shared" si="18"/>
        <v>0</v>
      </c>
      <c r="CO68" s="20">
        <f t="shared" si="18"/>
        <v>0</v>
      </c>
      <c r="CP68" s="20">
        <f t="shared" si="18"/>
        <v>0</v>
      </c>
      <c r="CQ68" s="106">
        <f t="shared" si="18"/>
        <v>48.980000000000004</v>
      </c>
      <c r="CR68" s="143"/>
      <c r="CS68" s="20">
        <f t="shared" si="19"/>
        <v>0</v>
      </c>
      <c r="CT68" s="20">
        <f t="shared" si="19"/>
        <v>0</v>
      </c>
      <c r="CW68" s="20">
        <f t="shared" si="51"/>
        <v>0</v>
      </c>
      <c r="CX68" s="20">
        <f t="shared" si="51"/>
        <v>0</v>
      </c>
      <c r="CY68" s="20">
        <f t="shared" si="51"/>
        <v>0</v>
      </c>
      <c r="CZ68" s="20">
        <f t="shared" si="51"/>
        <v>0</v>
      </c>
      <c r="DA68" s="20">
        <f t="shared" si="51"/>
        <v>0</v>
      </c>
      <c r="DB68" s="20">
        <f t="shared" si="54"/>
        <v>0</v>
      </c>
      <c r="DC68" s="20">
        <f t="shared" si="54"/>
        <v>0</v>
      </c>
      <c r="DD68" s="106">
        <f t="shared" si="54"/>
        <v>0</v>
      </c>
      <c r="DE68" s="20">
        <f t="shared" si="54"/>
        <v>0</v>
      </c>
      <c r="DF68" s="20">
        <f t="shared" si="54"/>
        <v>0</v>
      </c>
      <c r="DG68" s="106">
        <f t="shared" si="54"/>
        <v>0.18</v>
      </c>
      <c r="DH68" s="143"/>
      <c r="DI68" s="20">
        <f t="shared" si="21"/>
        <v>0</v>
      </c>
      <c r="DJ68" s="20">
        <f t="shared" si="21"/>
        <v>0</v>
      </c>
      <c r="DK68" s="20">
        <f t="shared" si="21"/>
        <v>48.8</v>
      </c>
      <c r="DL68" s="143"/>
      <c r="DM68" s="20">
        <f t="shared" si="22"/>
        <v>0</v>
      </c>
      <c r="DN68" s="20">
        <f t="shared" si="22"/>
        <v>0</v>
      </c>
      <c r="DO68" s="106">
        <f t="shared" si="22"/>
        <v>0</v>
      </c>
      <c r="DP68" s="20">
        <f t="shared" si="22"/>
        <v>0</v>
      </c>
      <c r="DR68" s="31">
        <f t="shared" si="41"/>
        <v>59</v>
      </c>
      <c r="DS68" s="26">
        <f t="shared" si="42"/>
        <v>59.5</v>
      </c>
      <c r="DT68" s="101">
        <f t="shared" si="23"/>
        <v>1472.68</v>
      </c>
      <c r="DU68" s="101">
        <f t="shared" si="24"/>
        <v>564.92000000000007</v>
      </c>
      <c r="DV68" s="101">
        <f t="shared" si="25"/>
        <v>638.73</v>
      </c>
      <c r="DW68" s="102">
        <f t="shared" si="43"/>
        <v>534.04</v>
      </c>
      <c r="DX68" s="144"/>
      <c r="DY68" s="101">
        <f t="shared" si="44"/>
        <v>189.01999999999998</v>
      </c>
      <c r="DZ68" s="101">
        <f t="shared" si="44"/>
        <v>205.87</v>
      </c>
      <c r="EB68" s="84">
        <f>MODEL_DATA!X65</f>
        <v>59</v>
      </c>
      <c r="EC68" s="84">
        <f>MODEL_DATA!Y65</f>
        <v>269.02999999999997</v>
      </c>
      <c r="ED68" s="84">
        <f>MODEL_DATA!Z65</f>
        <v>62.19</v>
      </c>
      <c r="EE68" s="84">
        <f>MODEL_DATA!AA65</f>
        <v>502.73</v>
      </c>
      <c r="EF68" s="84">
        <f>MODEL_DATA!AB65</f>
        <v>0</v>
      </c>
      <c r="EG68" s="84">
        <f>MODEL_DATA!AC65</f>
        <v>0</v>
      </c>
      <c r="EH68" s="84">
        <f>MODEL_DATA!AD65</f>
        <v>185.05</v>
      </c>
      <c r="EI68" s="84">
        <f>MODEL_DATA!AE65</f>
        <v>453.68</v>
      </c>
      <c r="EJ68" s="84">
        <f>MODEL_DATA!AF65</f>
        <v>0</v>
      </c>
      <c r="EK68" s="84">
        <f>MODEL_DATA!AG65</f>
        <v>0</v>
      </c>
      <c r="EL68" s="84">
        <f>MODEL_DATA!AH65</f>
        <v>0.03</v>
      </c>
      <c r="EM68" s="84">
        <f>MODEL_DATA!AI65</f>
        <v>308.95999999999998</v>
      </c>
      <c r="EN68" s="84">
        <f>MODEL_DATA!AJ65</f>
        <v>280.45999999999998</v>
      </c>
      <c r="EO68" s="84">
        <f>MODEL_DATA!AK65</f>
        <v>57.39</v>
      </c>
      <c r="EP68" s="84">
        <f>MODEL_DATA!AL65</f>
        <v>61.02</v>
      </c>
      <c r="EQ68" s="84">
        <f>MODEL_DATA!AM65</f>
        <v>225.08</v>
      </c>
      <c r="ER68" s="84">
        <f>MODEL_DATA!AN65</f>
        <v>225.27</v>
      </c>
      <c r="ES68" s="84">
        <f>MODEL_DATA!AO65</f>
        <v>131.63</v>
      </c>
      <c r="ET68" s="84">
        <f>MODEL_DATA!AP65</f>
        <v>144.85</v>
      </c>
      <c r="EU68" s="84">
        <f>MODEL_DATA!AQ65</f>
        <v>1.93</v>
      </c>
      <c r="EV68" s="84">
        <f>MODEL_DATA!AR65</f>
        <v>0.37</v>
      </c>
    </row>
    <row r="69" spans="32:152" x14ac:dyDescent="0.25">
      <c r="AF69" s="32">
        <f t="shared" si="15"/>
        <v>118</v>
      </c>
      <c r="AG69" s="61">
        <f t="shared" si="26"/>
        <v>0</v>
      </c>
      <c r="AH69" s="63">
        <f>INDEX(Obs_Dist!$D$11:$T$211,  MATCH($AF69, Obs_Dist!$B$11:$B$211, 0), MATCH(AH$4, Obs_Dist!$D$3:$T$3, 0) )</f>
        <v>0</v>
      </c>
      <c r="AI69" s="61">
        <f t="shared" si="27"/>
        <v>0</v>
      </c>
      <c r="AJ69" s="63">
        <f>INDEX(Obs_Dist!$D$11:$T$211,  MATCH($AF69, Obs_Dist!$B$11:$B$211, 0), MATCH(AJ$4, Obs_Dist!$D$3:$T$3, 0) )</f>
        <v>0</v>
      </c>
      <c r="AK69" s="61">
        <f t="shared" si="28"/>
        <v>0</v>
      </c>
      <c r="AL69" s="63">
        <f>INDEX(Obs_Dist!$D$11:$T$211,  MATCH($AF69, Obs_Dist!$B$11:$B$211, 0), MATCH(AL$4, Obs_Dist!$D$3:$T$3, 0) )</f>
        <v>0</v>
      </c>
      <c r="AM69" s="61">
        <f t="shared" si="29"/>
        <v>0</v>
      </c>
      <c r="AN69" s="63">
        <f>INDEX(Obs_Dist!$D$11:$T$211,  MATCH($AF69, Obs_Dist!$B$11:$B$211, 0), MATCH(AN$4, Obs_Dist!$D$3:$T$3, 0) )</f>
        <v>0</v>
      </c>
      <c r="AO69" s="61">
        <f t="shared" si="30"/>
        <v>0</v>
      </c>
      <c r="AP69" s="63">
        <f>INDEX(Obs_Dist!$D$11:$T$211,  MATCH($AF69, Obs_Dist!$B$11:$B$211, 0), MATCH(AP$4, Obs_Dist!$D$3:$T$3, 0) )</f>
        <v>0</v>
      </c>
      <c r="AQ69" s="61">
        <f t="shared" si="31"/>
        <v>0</v>
      </c>
      <c r="AR69" s="63">
        <f>INDEX(Obs_Dist!$D$11:$T$211,  MATCH($AF69, Obs_Dist!$B$11:$B$211, 0), MATCH(AR$4, Obs_Dist!$D$3:$T$3, 0) )</f>
        <v>0</v>
      </c>
      <c r="AS69" s="61">
        <f t="shared" si="32"/>
        <v>0</v>
      </c>
      <c r="AT69" s="63">
        <f>INDEX(Obs_Dist!$D$11:$T$211,  MATCH($AF69, Obs_Dist!$B$11:$B$211, 0), MATCH(AT$4, Obs_Dist!$D$3:$T$3, 0) )</f>
        <v>0</v>
      </c>
      <c r="AU69" s="61">
        <f t="shared" si="33"/>
        <v>0</v>
      </c>
      <c r="AV69" s="63">
        <f>INDEX(Obs_Dist!$D$11:$T$211,  MATCH($AF69, Obs_Dist!$B$11:$B$211, 0), MATCH(AV$4, Obs_Dist!$D$3:$T$3, 0) )</f>
        <v>0</v>
      </c>
      <c r="AW69" s="61">
        <f t="shared" si="34"/>
        <v>0</v>
      </c>
      <c r="AX69" s="63">
        <f>INDEX(Obs_Dist!$D$11:$T$211,  MATCH($AF69, Obs_Dist!$B$11:$B$211, 0), MATCH(AX$4, Obs_Dist!$D$3:$T$3, 0) )</f>
        <v>3.2400000000000001E-5</v>
      </c>
      <c r="AY69" s="61">
        <f t="shared" si="35"/>
        <v>0</v>
      </c>
      <c r="AZ69" s="63">
        <f>INDEX(Obs_Dist!$D$11:$T$211,  MATCH($AF69, Obs_Dist!$B$11:$B$211, 0), MATCH(AZ$4, Obs_Dist!$D$3:$T$3, 0) )</f>
        <v>8.3300000000000005E-5</v>
      </c>
      <c r="BA69" s="61">
        <f t="shared" si="36"/>
        <v>2.319195517458905E-6</v>
      </c>
      <c r="BB69" s="63">
        <f>INDEX(Obs_Dist!$D$11:$T$211,  MATCH($AF69, Obs_Dist!$B$11:$B$211, 0), MATCH(BB$4, Obs_Dist!$D$3:$T$3, 0) )</f>
        <v>2.6489999999999999E-4</v>
      </c>
      <c r="BC69" s="61">
        <f t="shared" si="37"/>
        <v>5.1281674052418692E-4</v>
      </c>
      <c r="BD69" s="63">
        <f>INDEX(Obs_Dist!$D$11:$T$211,  MATCH($AF69, Obs_Dist!$B$11:$B$211, 0), MATCH(BD$4, Obs_Dist!$D$3:$T$3, 0) )</f>
        <v>0</v>
      </c>
      <c r="BF69" s="31">
        <f t="shared" si="38"/>
        <v>120</v>
      </c>
      <c r="BG69" s="31">
        <f t="shared" si="39"/>
        <v>121</v>
      </c>
      <c r="BH69" s="57">
        <f t="shared" si="56"/>
        <v>0</v>
      </c>
      <c r="BI69" s="57">
        <f t="shared" si="56"/>
        <v>0</v>
      </c>
      <c r="BJ69" s="57">
        <f t="shared" si="56"/>
        <v>0</v>
      </c>
      <c r="BK69" s="58">
        <f t="shared" si="55"/>
        <v>2.6908011873558153E-4</v>
      </c>
      <c r="BL69" s="57">
        <f t="shared" si="55"/>
        <v>0</v>
      </c>
      <c r="BM69" s="57">
        <f t="shared" si="55"/>
        <v>0</v>
      </c>
      <c r="BN69" s="57">
        <f t="shared" si="55"/>
        <v>0</v>
      </c>
      <c r="BQ69" s="57">
        <f t="shared" si="53"/>
        <v>0</v>
      </c>
      <c r="BR69" s="57">
        <f t="shared" si="53"/>
        <v>0</v>
      </c>
      <c r="BS69" s="57">
        <f t="shared" si="53"/>
        <v>0</v>
      </c>
      <c r="BT69" s="57">
        <f t="shared" si="53"/>
        <v>0</v>
      </c>
      <c r="BU69" s="57">
        <f t="shared" si="53"/>
        <v>0</v>
      </c>
      <c r="BV69" s="57">
        <f t="shared" si="53"/>
        <v>0</v>
      </c>
      <c r="BW69" s="57">
        <f t="shared" si="53"/>
        <v>0</v>
      </c>
      <c r="BX69" s="58">
        <f t="shared" si="53"/>
        <v>0</v>
      </c>
      <c r="BY69" s="57">
        <f t="shared" si="53"/>
        <v>0</v>
      </c>
      <c r="BZ69" s="57">
        <f t="shared" si="53"/>
        <v>0</v>
      </c>
      <c r="CA69" s="58">
        <f t="shared" si="53"/>
        <v>0</v>
      </c>
      <c r="CB69" s="57">
        <f t="shared" si="53"/>
        <v>0</v>
      </c>
      <c r="CC69" s="57">
        <f t="shared" si="53"/>
        <v>0</v>
      </c>
      <c r="CD69" s="57">
        <f t="shared" si="53"/>
        <v>0</v>
      </c>
      <c r="CE69" s="57">
        <f t="shared" si="53"/>
        <v>4.8854201366740674E-4</v>
      </c>
      <c r="CF69" s="57">
        <f t="shared" si="45"/>
        <v>0</v>
      </c>
      <c r="CG69" s="57">
        <f t="shared" si="45"/>
        <v>0</v>
      </c>
      <c r="CH69" s="57">
        <f t="shared" si="45"/>
        <v>0</v>
      </c>
      <c r="CI69" s="58">
        <f t="shared" si="45"/>
        <v>0</v>
      </c>
      <c r="CJ69" s="57">
        <f t="shared" si="45"/>
        <v>0</v>
      </c>
      <c r="CL69" s="30">
        <f>Obs_Dist!B71</f>
        <v>120</v>
      </c>
      <c r="CM69" s="26">
        <f t="shared" si="40"/>
        <v>121</v>
      </c>
      <c r="CN69" s="20">
        <f t="shared" si="18"/>
        <v>0</v>
      </c>
      <c r="CO69" s="20">
        <f t="shared" si="18"/>
        <v>0</v>
      </c>
      <c r="CP69" s="20">
        <f t="shared" si="18"/>
        <v>0</v>
      </c>
      <c r="CQ69" s="106">
        <f t="shared" si="18"/>
        <v>46.489999999999995</v>
      </c>
      <c r="CR69" s="143"/>
      <c r="CS69" s="20">
        <f t="shared" si="19"/>
        <v>0</v>
      </c>
      <c r="CT69" s="20">
        <f t="shared" si="19"/>
        <v>0</v>
      </c>
      <c r="CW69" s="20">
        <f t="shared" si="51"/>
        <v>0</v>
      </c>
      <c r="CX69" s="20">
        <f t="shared" si="51"/>
        <v>0</v>
      </c>
      <c r="CY69" s="20">
        <f t="shared" si="51"/>
        <v>0</v>
      </c>
      <c r="CZ69" s="20">
        <f t="shared" si="51"/>
        <v>0</v>
      </c>
      <c r="DA69" s="20">
        <f t="shared" si="51"/>
        <v>0</v>
      </c>
      <c r="DB69" s="20">
        <f t="shared" si="54"/>
        <v>0</v>
      </c>
      <c r="DC69" s="20">
        <f t="shared" si="54"/>
        <v>0</v>
      </c>
      <c r="DD69" s="106">
        <f t="shared" si="54"/>
        <v>0</v>
      </c>
      <c r="DE69" s="20">
        <f t="shared" si="54"/>
        <v>0</v>
      </c>
      <c r="DF69" s="20">
        <f t="shared" si="54"/>
        <v>0</v>
      </c>
      <c r="DG69" s="106">
        <f t="shared" si="54"/>
        <v>0</v>
      </c>
      <c r="DH69" s="143"/>
      <c r="DI69" s="20">
        <f t="shared" si="21"/>
        <v>0</v>
      </c>
      <c r="DJ69" s="20">
        <f t="shared" si="21"/>
        <v>0</v>
      </c>
      <c r="DK69" s="20">
        <f t="shared" si="21"/>
        <v>46.489999999999995</v>
      </c>
      <c r="DL69" s="143"/>
      <c r="DM69" s="20">
        <f t="shared" si="22"/>
        <v>0</v>
      </c>
      <c r="DN69" s="20">
        <f t="shared" si="22"/>
        <v>0</v>
      </c>
      <c r="DO69" s="106">
        <f t="shared" si="22"/>
        <v>0</v>
      </c>
      <c r="DP69" s="20">
        <f t="shared" si="22"/>
        <v>0</v>
      </c>
      <c r="DR69" s="31">
        <f t="shared" si="41"/>
        <v>60</v>
      </c>
      <c r="DS69" s="26">
        <f t="shared" si="42"/>
        <v>60.5</v>
      </c>
      <c r="DT69" s="101">
        <f t="shared" si="23"/>
        <v>1441.52</v>
      </c>
      <c r="DU69" s="101">
        <f t="shared" si="24"/>
        <v>561.45999999999992</v>
      </c>
      <c r="DV69" s="101">
        <f t="shared" si="25"/>
        <v>623.70000000000005</v>
      </c>
      <c r="DW69" s="102">
        <f t="shared" si="43"/>
        <v>556.53</v>
      </c>
      <c r="DX69" s="144"/>
      <c r="DY69" s="101">
        <f t="shared" si="44"/>
        <v>180.12</v>
      </c>
      <c r="DZ69" s="101">
        <f t="shared" si="44"/>
        <v>197.63</v>
      </c>
      <c r="EB69" s="84">
        <f>MODEL_DATA!X66</f>
        <v>60</v>
      </c>
      <c r="EC69" s="84">
        <f>MODEL_DATA!Y66</f>
        <v>256.36</v>
      </c>
      <c r="ED69" s="84">
        <f>MODEL_DATA!Z66</f>
        <v>57.12</v>
      </c>
      <c r="EE69" s="84">
        <f>MODEL_DATA!AA66</f>
        <v>504.34</v>
      </c>
      <c r="EF69" s="84">
        <f>MODEL_DATA!AB66</f>
        <v>0</v>
      </c>
      <c r="EG69" s="84">
        <f>MODEL_DATA!AC66</f>
        <v>0</v>
      </c>
      <c r="EH69" s="84">
        <f>MODEL_DATA!AD66</f>
        <v>178.34</v>
      </c>
      <c r="EI69" s="84">
        <f>MODEL_DATA!AE66</f>
        <v>445.36</v>
      </c>
      <c r="EJ69" s="84">
        <f>MODEL_DATA!AF66</f>
        <v>0</v>
      </c>
      <c r="EK69" s="84">
        <f>MODEL_DATA!AG66</f>
        <v>0</v>
      </c>
      <c r="EL69" s="84">
        <f>MODEL_DATA!AH66</f>
        <v>0.06</v>
      </c>
      <c r="EM69" s="84">
        <f>MODEL_DATA!AI66</f>
        <v>332.02</v>
      </c>
      <c r="EN69" s="84">
        <f>MODEL_DATA!AJ66</f>
        <v>361.77</v>
      </c>
      <c r="EO69" s="84">
        <f>MODEL_DATA!AK66</f>
        <v>54.28</v>
      </c>
      <c r="EP69" s="84">
        <f>MODEL_DATA!AL66</f>
        <v>58.26</v>
      </c>
      <c r="EQ69" s="84">
        <f>MODEL_DATA!AM66</f>
        <v>224.51</v>
      </c>
      <c r="ER69" s="84">
        <f>MODEL_DATA!AN66</f>
        <v>233.38</v>
      </c>
      <c r="ES69" s="84">
        <f>MODEL_DATA!AO66</f>
        <v>125.84</v>
      </c>
      <c r="ET69" s="84">
        <f>MODEL_DATA!AP66</f>
        <v>139.37</v>
      </c>
      <c r="EU69" s="84">
        <f>MODEL_DATA!AQ66</f>
        <v>2.19</v>
      </c>
      <c r="EV69" s="84">
        <f>MODEL_DATA!AR66</f>
        <v>0.34</v>
      </c>
    </row>
    <row r="70" spans="32:152" x14ac:dyDescent="0.25">
      <c r="AF70" s="32">
        <f t="shared" si="15"/>
        <v>120</v>
      </c>
      <c r="AG70" s="61">
        <f t="shared" si="26"/>
        <v>0</v>
      </c>
      <c r="AH70" s="63">
        <f>INDEX(Obs_Dist!$D$11:$T$211,  MATCH($AF70, Obs_Dist!$B$11:$B$211, 0), MATCH(AH$4, Obs_Dist!$D$3:$T$3, 0) )</f>
        <v>0</v>
      </c>
      <c r="AI70" s="61">
        <f t="shared" si="27"/>
        <v>0</v>
      </c>
      <c r="AJ70" s="63">
        <f>INDEX(Obs_Dist!$D$11:$T$211,  MATCH($AF70, Obs_Dist!$B$11:$B$211, 0), MATCH(AJ$4, Obs_Dist!$D$3:$T$3, 0) )</f>
        <v>0</v>
      </c>
      <c r="AK70" s="61">
        <f t="shared" si="28"/>
        <v>0</v>
      </c>
      <c r="AL70" s="63">
        <f>INDEX(Obs_Dist!$D$11:$T$211,  MATCH($AF70, Obs_Dist!$B$11:$B$211, 0), MATCH(AL$4, Obs_Dist!$D$3:$T$3, 0) )</f>
        <v>0</v>
      </c>
      <c r="AM70" s="61">
        <f t="shared" si="29"/>
        <v>0</v>
      </c>
      <c r="AN70" s="63">
        <f>INDEX(Obs_Dist!$D$11:$T$211,  MATCH($AF70, Obs_Dist!$B$11:$B$211, 0), MATCH(AN$4, Obs_Dist!$D$3:$T$3, 0) )</f>
        <v>0</v>
      </c>
      <c r="AO70" s="61">
        <f t="shared" si="30"/>
        <v>0</v>
      </c>
      <c r="AP70" s="63">
        <f>INDEX(Obs_Dist!$D$11:$T$211,  MATCH($AF70, Obs_Dist!$B$11:$B$211, 0), MATCH(AP$4, Obs_Dist!$D$3:$T$3, 0) )</f>
        <v>0</v>
      </c>
      <c r="AQ70" s="61">
        <f t="shared" si="31"/>
        <v>0</v>
      </c>
      <c r="AR70" s="63">
        <f>INDEX(Obs_Dist!$D$11:$T$211,  MATCH($AF70, Obs_Dist!$B$11:$B$211, 0), MATCH(AR$4, Obs_Dist!$D$3:$T$3, 0) )</f>
        <v>0</v>
      </c>
      <c r="AS70" s="61">
        <f t="shared" si="32"/>
        <v>0</v>
      </c>
      <c r="AT70" s="63">
        <f>INDEX(Obs_Dist!$D$11:$T$211,  MATCH($AF70, Obs_Dist!$B$11:$B$211, 0), MATCH(AT$4, Obs_Dist!$D$3:$T$3, 0) )</f>
        <v>0</v>
      </c>
      <c r="AU70" s="61">
        <f t="shared" si="33"/>
        <v>0</v>
      </c>
      <c r="AV70" s="63">
        <f>INDEX(Obs_Dist!$D$11:$T$211,  MATCH($AF70, Obs_Dist!$B$11:$B$211, 0), MATCH(AV$4, Obs_Dist!$D$3:$T$3, 0) )</f>
        <v>0</v>
      </c>
      <c r="AW70" s="61">
        <f t="shared" si="34"/>
        <v>0</v>
      </c>
      <c r="AX70" s="63">
        <f>INDEX(Obs_Dist!$D$11:$T$211,  MATCH($AF70, Obs_Dist!$B$11:$B$211, 0), MATCH(AX$4, Obs_Dist!$D$3:$T$3, 0) )</f>
        <v>2.6100000000000001E-5</v>
      </c>
      <c r="AY70" s="61">
        <f t="shared" si="35"/>
        <v>0</v>
      </c>
      <c r="AZ70" s="63">
        <f>INDEX(Obs_Dist!$D$11:$T$211,  MATCH($AF70, Obs_Dist!$B$11:$B$211, 0), MATCH(AZ$4, Obs_Dist!$D$3:$T$3, 0) )</f>
        <v>5.2299999999999997E-5</v>
      </c>
      <c r="BA70" s="61">
        <f t="shared" si="36"/>
        <v>0</v>
      </c>
      <c r="BB70" s="63">
        <f>INDEX(Obs_Dist!$D$11:$T$211,  MATCH($AF70, Obs_Dist!$B$11:$B$211, 0), MATCH(BB$4, Obs_Dist!$D$3:$T$3, 0) )</f>
        <v>2.3470000000000001E-4</v>
      </c>
      <c r="BC70" s="61">
        <f t="shared" si="37"/>
        <v>4.8854201366740674E-4</v>
      </c>
      <c r="BD70" s="63">
        <f>INDEX(Obs_Dist!$D$11:$T$211,  MATCH($AF70, Obs_Dist!$B$11:$B$211, 0), MATCH(BD$4, Obs_Dist!$D$3:$T$3, 0) )</f>
        <v>0</v>
      </c>
      <c r="BF70" s="31">
        <f t="shared" si="38"/>
        <v>122</v>
      </c>
      <c r="BG70" s="31">
        <f t="shared" si="39"/>
        <v>123</v>
      </c>
      <c r="BH70" s="57">
        <f t="shared" si="56"/>
        <v>0</v>
      </c>
      <c r="BI70" s="57">
        <f t="shared" si="56"/>
        <v>0</v>
      </c>
      <c r="BJ70" s="57">
        <f t="shared" si="56"/>
        <v>0</v>
      </c>
      <c r="BK70" s="58">
        <f t="shared" si="55"/>
        <v>7.7453864248645994E-4</v>
      </c>
      <c r="BL70" s="57">
        <f t="shared" si="55"/>
        <v>0</v>
      </c>
      <c r="BM70" s="57">
        <f t="shared" si="55"/>
        <v>0</v>
      </c>
      <c r="BN70" s="57">
        <f t="shared" si="55"/>
        <v>0</v>
      </c>
      <c r="BQ70" s="57">
        <f t="shared" si="53"/>
        <v>0</v>
      </c>
      <c r="BR70" s="57">
        <f t="shared" si="53"/>
        <v>0</v>
      </c>
      <c r="BS70" s="57">
        <f t="shared" si="53"/>
        <v>0</v>
      </c>
      <c r="BT70" s="57">
        <f t="shared" si="53"/>
        <v>0</v>
      </c>
      <c r="BU70" s="57">
        <f t="shared" si="53"/>
        <v>0</v>
      </c>
      <c r="BV70" s="57">
        <f t="shared" si="53"/>
        <v>0</v>
      </c>
      <c r="BW70" s="57">
        <f t="shared" si="53"/>
        <v>0</v>
      </c>
      <c r="BX70" s="58">
        <f t="shared" si="53"/>
        <v>0</v>
      </c>
      <c r="BY70" s="57">
        <f t="shared" si="53"/>
        <v>0</v>
      </c>
      <c r="BZ70" s="57">
        <f t="shared" si="53"/>
        <v>0</v>
      </c>
      <c r="CA70" s="58">
        <f t="shared" si="53"/>
        <v>0</v>
      </c>
      <c r="CB70" s="57">
        <f t="shared" si="53"/>
        <v>0</v>
      </c>
      <c r="CC70" s="57">
        <f t="shared" si="53"/>
        <v>0</v>
      </c>
      <c r="CD70" s="57">
        <f t="shared" si="53"/>
        <v>0</v>
      </c>
      <c r="CE70" s="57">
        <f t="shared" si="53"/>
        <v>1.4062527913308747E-3</v>
      </c>
      <c r="CF70" s="57">
        <f t="shared" si="45"/>
        <v>0</v>
      </c>
      <c r="CG70" s="57">
        <f t="shared" si="45"/>
        <v>0</v>
      </c>
      <c r="CH70" s="57">
        <f t="shared" si="45"/>
        <v>0</v>
      </c>
      <c r="CI70" s="58">
        <f t="shared" si="45"/>
        <v>0</v>
      </c>
      <c r="CJ70" s="57">
        <f t="shared" si="45"/>
        <v>0</v>
      </c>
      <c r="CL70" s="30">
        <f>Obs_Dist!B72</f>
        <v>122</v>
      </c>
      <c r="CM70" s="26">
        <f t="shared" si="40"/>
        <v>123</v>
      </c>
      <c r="CN70" s="20">
        <f t="shared" si="18"/>
        <v>0</v>
      </c>
      <c r="CO70" s="20">
        <f t="shared" si="18"/>
        <v>0</v>
      </c>
      <c r="CP70" s="20">
        <f t="shared" si="18"/>
        <v>0</v>
      </c>
      <c r="CQ70" s="106">
        <f t="shared" si="18"/>
        <v>133.82</v>
      </c>
      <c r="CR70" s="143"/>
      <c r="CS70" s="20">
        <f t="shared" si="19"/>
        <v>0</v>
      </c>
      <c r="CT70" s="20">
        <f t="shared" si="19"/>
        <v>0</v>
      </c>
      <c r="CW70" s="20">
        <f t="shared" si="51"/>
        <v>0</v>
      </c>
      <c r="CX70" s="20">
        <f t="shared" si="51"/>
        <v>0</v>
      </c>
      <c r="CY70" s="20">
        <f t="shared" si="51"/>
        <v>0</v>
      </c>
      <c r="CZ70" s="20">
        <f t="shared" si="51"/>
        <v>0</v>
      </c>
      <c r="DA70" s="20">
        <f t="shared" si="51"/>
        <v>0</v>
      </c>
      <c r="DB70" s="20">
        <f t="shared" si="54"/>
        <v>0</v>
      </c>
      <c r="DC70" s="20">
        <f t="shared" si="54"/>
        <v>0</v>
      </c>
      <c r="DD70" s="106">
        <f t="shared" si="54"/>
        <v>0</v>
      </c>
      <c r="DE70" s="20">
        <f t="shared" si="54"/>
        <v>0</v>
      </c>
      <c r="DF70" s="20">
        <f t="shared" si="54"/>
        <v>0</v>
      </c>
      <c r="DG70" s="106">
        <f t="shared" si="54"/>
        <v>0</v>
      </c>
      <c r="DH70" s="143"/>
      <c r="DI70" s="20">
        <f t="shared" si="21"/>
        <v>0</v>
      </c>
      <c r="DJ70" s="20">
        <f t="shared" si="21"/>
        <v>0</v>
      </c>
      <c r="DK70" s="20">
        <f t="shared" si="21"/>
        <v>133.82</v>
      </c>
      <c r="DL70" s="143"/>
      <c r="DM70" s="20">
        <f t="shared" si="22"/>
        <v>0</v>
      </c>
      <c r="DN70" s="20">
        <f t="shared" si="22"/>
        <v>0</v>
      </c>
      <c r="DO70" s="106">
        <f t="shared" si="22"/>
        <v>0</v>
      </c>
      <c r="DP70" s="20">
        <f t="shared" si="22"/>
        <v>0</v>
      </c>
      <c r="DR70" s="31">
        <f t="shared" si="41"/>
        <v>61</v>
      </c>
      <c r="DS70" s="26">
        <f t="shared" si="42"/>
        <v>61.5</v>
      </c>
      <c r="DT70" s="101">
        <f t="shared" si="23"/>
        <v>1284.5999999999999</v>
      </c>
      <c r="DU70" s="101">
        <f t="shared" si="24"/>
        <v>484.13</v>
      </c>
      <c r="DV70" s="101">
        <f t="shared" si="25"/>
        <v>566.66</v>
      </c>
      <c r="DW70" s="102">
        <f t="shared" si="43"/>
        <v>661.75</v>
      </c>
      <c r="DX70" s="144"/>
      <c r="DY70" s="101">
        <f t="shared" si="44"/>
        <v>189.51</v>
      </c>
      <c r="DZ70" s="101">
        <f t="shared" si="44"/>
        <v>209.95</v>
      </c>
      <c r="EB70" s="84">
        <f>MODEL_DATA!X67</f>
        <v>61</v>
      </c>
      <c r="EC70" s="84">
        <f>MODEL_DATA!Y67</f>
        <v>233.81</v>
      </c>
      <c r="ED70" s="84">
        <f>MODEL_DATA!Z67</f>
        <v>51.15</v>
      </c>
      <c r="EE70" s="84">
        <f>MODEL_DATA!AA67</f>
        <v>432.98</v>
      </c>
      <c r="EF70" s="84">
        <f>MODEL_DATA!AB67</f>
        <v>0</v>
      </c>
      <c r="EG70" s="84">
        <f>MODEL_DATA!AC67</f>
        <v>0</v>
      </c>
      <c r="EH70" s="84">
        <f>MODEL_DATA!AD67</f>
        <v>154.91999999999999</v>
      </c>
      <c r="EI70" s="84">
        <f>MODEL_DATA!AE67</f>
        <v>411.74</v>
      </c>
      <c r="EJ70" s="84">
        <f>MODEL_DATA!AF67</f>
        <v>0</v>
      </c>
      <c r="EK70" s="84">
        <f>MODEL_DATA!AG67</f>
        <v>0</v>
      </c>
      <c r="EL70" s="84">
        <f>MODEL_DATA!AH67</f>
        <v>0</v>
      </c>
      <c r="EM70" s="84">
        <f>MODEL_DATA!AI67</f>
        <v>392.24</v>
      </c>
      <c r="EN70" s="84">
        <f>MODEL_DATA!AJ67</f>
        <v>388.24</v>
      </c>
      <c r="EO70" s="84">
        <f>MODEL_DATA!AK67</f>
        <v>62.2</v>
      </c>
      <c r="EP70" s="84">
        <f>MODEL_DATA!AL67</f>
        <v>65.17</v>
      </c>
      <c r="EQ70" s="84">
        <f>MODEL_DATA!AM67</f>
        <v>269.51</v>
      </c>
      <c r="ER70" s="84">
        <f>MODEL_DATA!AN67</f>
        <v>260.04000000000002</v>
      </c>
      <c r="ES70" s="84">
        <f>MODEL_DATA!AO67</f>
        <v>127.31</v>
      </c>
      <c r="ET70" s="84">
        <f>MODEL_DATA!AP67</f>
        <v>144.78</v>
      </c>
      <c r="EU70" s="84">
        <f>MODEL_DATA!AQ67</f>
        <v>1.71</v>
      </c>
      <c r="EV70" s="84">
        <f>MODEL_DATA!AR67</f>
        <v>0.21</v>
      </c>
    </row>
    <row r="71" spans="32:152" x14ac:dyDescent="0.25">
      <c r="AF71" s="32">
        <f t="shared" si="15"/>
        <v>122</v>
      </c>
      <c r="AG71" s="61">
        <f t="shared" si="26"/>
        <v>0</v>
      </c>
      <c r="AH71" s="63">
        <f>INDEX(Obs_Dist!$D$11:$T$211,  MATCH($AF71, Obs_Dist!$B$11:$B$211, 0), MATCH(AH$4, Obs_Dist!$D$3:$T$3, 0) )</f>
        <v>0</v>
      </c>
      <c r="AI71" s="61">
        <f t="shared" si="27"/>
        <v>0</v>
      </c>
      <c r="AJ71" s="63">
        <f>INDEX(Obs_Dist!$D$11:$T$211,  MATCH($AF71, Obs_Dist!$B$11:$B$211, 0), MATCH(AJ$4, Obs_Dist!$D$3:$T$3, 0) )</f>
        <v>0</v>
      </c>
      <c r="AK71" s="61">
        <f t="shared" si="28"/>
        <v>0</v>
      </c>
      <c r="AL71" s="63">
        <f>INDEX(Obs_Dist!$D$11:$T$211,  MATCH($AF71, Obs_Dist!$B$11:$B$211, 0), MATCH(AL$4, Obs_Dist!$D$3:$T$3, 0) )</f>
        <v>0</v>
      </c>
      <c r="AM71" s="61">
        <f t="shared" si="29"/>
        <v>0</v>
      </c>
      <c r="AN71" s="63">
        <f>INDEX(Obs_Dist!$D$11:$T$211,  MATCH($AF71, Obs_Dist!$B$11:$B$211, 0), MATCH(AN$4, Obs_Dist!$D$3:$T$3, 0) )</f>
        <v>0</v>
      </c>
      <c r="AO71" s="61">
        <f t="shared" si="30"/>
        <v>0</v>
      </c>
      <c r="AP71" s="63">
        <f>INDEX(Obs_Dist!$D$11:$T$211,  MATCH($AF71, Obs_Dist!$B$11:$B$211, 0), MATCH(AP$4, Obs_Dist!$D$3:$T$3, 0) )</f>
        <v>0</v>
      </c>
      <c r="AQ71" s="61">
        <f t="shared" si="31"/>
        <v>0</v>
      </c>
      <c r="AR71" s="63">
        <f>INDEX(Obs_Dist!$D$11:$T$211,  MATCH($AF71, Obs_Dist!$B$11:$B$211, 0), MATCH(AR$4, Obs_Dist!$D$3:$T$3, 0) )</f>
        <v>0</v>
      </c>
      <c r="AS71" s="61">
        <f t="shared" si="32"/>
        <v>0</v>
      </c>
      <c r="AT71" s="63">
        <f>INDEX(Obs_Dist!$D$11:$T$211,  MATCH($AF71, Obs_Dist!$B$11:$B$211, 0), MATCH(AT$4, Obs_Dist!$D$3:$T$3, 0) )</f>
        <v>0</v>
      </c>
      <c r="AU71" s="61">
        <f t="shared" si="33"/>
        <v>0</v>
      </c>
      <c r="AV71" s="63">
        <f>INDEX(Obs_Dist!$D$11:$T$211,  MATCH($AF71, Obs_Dist!$B$11:$B$211, 0), MATCH(AV$4, Obs_Dist!$D$3:$T$3, 0) )</f>
        <v>0</v>
      </c>
      <c r="AW71" s="61">
        <f t="shared" si="34"/>
        <v>0</v>
      </c>
      <c r="AX71" s="63">
        <f>INDEX(Obs_Dist!$D$11:$T$211,  MATCH($AF71, Obs_Dist!$B$11:$B$211, 0), MATCH(AX$4, Obs_Dist!$D$3:$T$3, 0) )</f>
        <v>1.9700000000000001E-5</v>
      </c>
      <c r="AY71" s="61">
        <f t="shared" si="35"/>
        <v>0</v>
      </c>
      <c r="AZ71" s="63">
        <f>INDEX(Obs_Dist!$D$11:$T$211,  MATCH($AF71, Obs_Dist!$B$11:$B$211, 0), MATCH(AZ$4, Obs_Dist!$D$3:$T$3, 0) )</f>
        <v>4.8300000000000002E-5</v>
      </c>
      <c r="BA71" s="61">
        <f t="shared" si="36"/>
        <v>0</v>
      </c>
      <c r="BB71" s="63">
        <f>INDEX(Obs_Dist!$D$11:$T$211,  MATCH($AF71, Obs_Dist!$B$11:$B$211, 0), MATCH(BB$4, Obs_Dist!$D$3:$T$3, 0) )</f>
        <v>2.0460000000000001E-4</v>
      </c>
      <c r="BC71" s="61">
        <f t="shared" si="37"/>
        <v>1.4062527913308747E-3</v>
      </c>
      <c r="BD71" s="63">
        <f>INDEX(Obs_Dist!$D$11:$T$211,  MATCH($AF71, Obs_Dist!$B$11:$B$211, 0), MATCH(BD$4, Obs_Dist!$D$3:$T$3, 0) )</f>
        <v>0</v>
      </c>
      <c r="BF71" s="31">
        <f t="shared" si="38"/>
        <v>124</v>
      </c>
      <c r="BG71" s="31">
        <f t="shared" si="39"/>
        <v>125</v>
      </c>
      <c r="BH71" s="57">
        <f t="shared" si="56"/>
        <v>0</v>
      </c>
      <c r="BI71" s="57">
        <f t="shared" si="56"/>
        <v>0</v>
      </c>
      <c r="BJ71" s="57">
        <f t="shared" si="56"/>
        <v>0</v>
      </c>
      <c r="BK71" s="58">
        <f t="shared" si="55"/>
        <v>4.5406184802766991E-4</v>
      </c>
      <c r="BL71" s="57">
        <f t="shared" si="55"/>
        <v>0</v>
      </c>
      <c r="BM71" s="57">
        <f t="shared" si="55"/>
        <v>0</v>
      </c>
      <c r="BN71" s="57">
        <f t="shared" si="55"/>
        <v>0</v>
      </c>
      <c r="BQ71" s="57">
        <f t="shared" si="53"/>
        <v>0</v>
      </c>
      <c r="BR71" s="57">
        <f t="shared" si="53"/>
        <v>0</v>
      </c>
      <c r="BS71" s="57">
        <f t="shared" si="53"/>
        <v>0</v>
      </c>
      <c r="BT71" s="57">
        <f t="shared" si="53"/>
        <v>0</v>
      </c>
      <c r="BU71" s="57">
        <f t="shared" si="53"/>
        <v>0</v>
      </c>
      <c r="BV71" s="57">
        <f t="shared" si="53"/>
        <v>0</v>
      </c>
      <c r="BW71" s="57">
        <f t="shared" si="53"/>
        <v>0</v>
      </c>
      <c r="BX71" s="58">
        <f t="shared" si="53"/>
        <v>0</v>
      </c>
      <c r="BY71" s="57">
        <f t="shared" si="53"/>
        <v>0</v>
      </c>
      <c r="BZ71" s="57">
        <f t="shared" si="53"/>
        <v>0</v>
      </c>
      <c r="CA71" s="58">
        <f t="shared" si="53"/>
        <v>0</v>
      </c>
      <c r="CB71" s="57">
        <f t="shared" si="53"/>
        <v>0</v>
      </c>
      <c r="CC71" s="57">
        <f t="shared" si="53"/>
        <v>0</v>
      </c>
      <c r="CD71" s="57">
        <f t="shared" si="53"/>
        <v>0</v>
      </c>
      <c r="CE71" s="57">
        <f t="shared" si="53"/>
        <v>8.243949445516899E-4</v>
      </c>
      <c r="CF71" s="57">
        <f t="shared" si="45"/>
        <v>0</v>
      </c>
      <c r="CG71" s="57">
        <f t="shared" si="45"/>
        <v>0</v>
      </c>
      <c r="CH71" s="57">
        <f t="shared" si="45"/>
        <v>0</v>
      </c>
      <c r="CI71" s="58">
        <f t="shared" si="45"/>
        <v>0</v>
      </c>
      <c r="CJ71" s="57">
        <f t="shared" si="45"/>
        <v>0</v>
      </c>
      <c r="CL71" s="30">
        <f>Obs_Dist!B73</f>
        <v>124</v>
      </c>
      <c r="CM71" s="26">
        <f t="shared" si="40"/>
        <v>125</v>
      </c>
      <c r="CN71" s="20">
        <f t="shared" si="18"/>
        <v>0</v>
      </c>
      <c r="CO71" s="20">
        <f t="shared" si="18"/>
        <v>0</v>
      </c>
      <c r="CP71" s="20">
        <f t="shared" si="18"/>
        <v>0</v>
      </c>
      <c r="CQ71" s="106">
        <f t="shared" si="18"/>
        <v>78.45</v>
      </c>
      <c r="CR71" s="143"/>
      <c r="CS71" s="20">
        <f t="shared" si="19"/>
        <v>0</v>
      </c>
      <c r="CT71" s="20">
        <f t="shared" si="19"/>
        <v>0</v>
      </c>
      <c r="CW71" s="20">
        <f t="shared" si="51"/>
        <v>0</v>
      </c>
      <c r="CX71" s="20">
        <f t="shared" si="51"/>
        <v>0</v>
      </c>
      <c r="CY71" s="20">
        <f t="shared" si="51"/>
        <v>0</v>
      </c>
      <c r="CZ71" s="20">
        <f t="shared" si="51"/>
        <v>0</v>
      </c>
      <c r="DA71" s="20">
        <f t="shared" si="51"/>
        <v>0</v>
      </c>
      <c r="DB71" s="20">
        <f t="shared" si="54"/>
        <v>0</v>
      </c>
      <c r="DC71" s="20">
        <f t="shared" si="54"/>
        <v>0</v>
      </c>
      <c r="DD71" s="106">
        <f t="shared" si="54"/>
        <v>0</v>
      </c>
      <c r="DE71" s="20">
        <f t="shared" si="54"/>
        <v>0</v>
      </c>
      <c r="DF71" s="20">
        <f t="shared" si="54"/>
        <v>0</v>
      </c>
      <c r="DG71" s="106">
        <f t="shared" si="54"/>
        <v>0</v>
      </c>
      <c r="DH71" s="143"/>
      <c r="DI71" s="20">
        <f t="shared" si="21"/>
        <v>0</v>
      </c>
      <c r="DJ71" s="20">
        <f t="shared" si="21"/>
        <v>0</v>
      </c>
      <c r="DK71" s="20">
        <f t="shared" si="21"/>
        <v>78.45</v>
      </c>
      <c r="DL71" s="143"/>
      <c r="DM71" s="20">
        <f t="shared" si="22"/>
        <v>0</v>
      </c>
      <c r="DN71" s="20">
        <f t="shared" si="22"/>
        <v>0</v>
      </c>
      <c r="DO71" s="106">
        <f t="shared" si="22"/>
        <v>0</v>
      </c>
      <c r="DP71" s="20">
        <f t="shared" si="22"/>
        <v>0</v>
      </c>
      <c r="DR71" s="31">
        <f t="shared" si="41"/>
        <v>62</v>
      </c>
      <c r="DS71" s="26">
        <f t="shared" si="42"/>
        <v>62.5</v>
      </c>
      <c r="DT71" s="101">
        <f t="shared" si="23"/>
        <v>1186.43</v>
      </c>
      <c r="DU71" s="101">
        <f t="shared" si="24"/>
        <v>451.53000000000003</v>
      </c>
      <c r="DV71" s="101">
        <f t="shared" si="25"/>
        <v>532.52</v>
      </c>
      <c r="DW71" s="102">
        <f t="shared" si="43"/>
        <v>819.34999999999991</v>
      </c>
      <c r="DX71" s="144"/>
      <c r="DY71" s="101">
        <f t="shared" si="44"/>
        <v>220.02</v>
      </c>
      <c r="DZ71" s="101">
        <f t="shared" si="44"/>
        <v>267.8</v>
      </c>
      <c r="EB71" s="84">
        <f>MODEL_DATA!X68</f>
        <v>62</v>
      </c>
      <c r="EC71" s="84">
        <f>MODEL_DATA!Y68</f>
        <v>202.38</v>
      </c>
      <c r="ED71" s="84">
        <f>MODEL_DATA!Z68</f>
        <v>44.11</v>
      </c>
      <c r="EE71" s="84">
        <f>MODEL_DATA!AA68</f>
        <v>407.42</v>
      </c>
      <c r="EF71" s="84">
        <f>MODEL_DATA!AB68</f>
        <v>0</v>
      </c>
      <c r="EG71" s="84">
        <f>MODEL_DATA!AC68</f>
        <v>0</v>
      </c>
      <c r="EH71" s="84">
        <f>MODEL_DATA!AD68</f>
        <v>142.53</v>
      </c>
      <c r="EI71" s="84">
        <f>MODEL_DATA!AE68</f>
        <v>389.99</v>
      </c>
      <c r="EJ71" s="84">
        <f>MODEL_DATA!AF68</f>
        <v>0</v>
      </c>
      <c r="EK71" s="84">
        <f>MODEL_DATA!AG68</f>
        <v>0</v>
      </c>
      <c r="EL71" s="84">
        <f>MODEL_DATA!AH68</f>
        <v>0.02</v>
      </c>
      <c r="EM71" s="84">
        <f>MODEL_DATA!AI68</f>
        <v>424.78</v>
      </c>
      <c r="EN71" s="84">
        <f>MODEL_DATA!AJ68</f>
        <v>418.19</v>
      </c>
      <c r="EO71" s="84">
        <f>MODEL_DATA!AK68</f>
        <v>78.59</v>
      </c>
      <c r="EP71" s="84">
        <f>MODEL_DATA!AL68</f>
        <v>87.92</v>
      </c>
      <c r="EQ71" s="84">
        <f>MODEL_DATA!AM68</f>
        <v>394.57</v>
      </c>
      <c r="ER71" s="84">
        <f>MODEL_DATA!AN68</f>
        <v>377.63</v>
      </c>
      <c r="ES71" s="84">
        <f>MODEL_DATA!AO68</f>
        <v>141.43</v>
      </c>
      <c r="ET71" s="84">
        <f>MODEL_DATA!AP68</f>
        <v>179.88</v>
      </c>
      <c r="EU71" s="84">
        <f>MODEL_DATA!AQ68</f>
        <v>1.3</v>
      </c>
      <c r="EV71" s="84">
        <f>MODEL_DATA!AR68</f>
        <v>0.21</v>
      </c>
    </row>
    <row r="72" spans="32:152" x14ac:dyDescent="0.25">
      <c r="AF72" s="32">
        <f t="shared" si="15"/>
        <v>124</v>
      </c>
      <c r="AG72" s="61">
        <f t="shared" si="26"/>
        <v>0</v>
      </c>
      <c r="AH72" s="63">
        <f>INDEX(Obs_Dist!$D$11:$T$211,  MATCH($AF72, Obs_Dist!$B$11:$B$211, 0), MATCH(AH$4, Obs_Dist!$D$3:$T$3, 0) )</f>
        <v>0</v>
      </c>
      <c r="AI72" s="61">
        <f t="shared" si="27"/>
        <v>0</v>
      </c>
      <c r="AJ72" s="63">
        <f>INDEX(Obs_Dist!$D$11:$T$211,  MATCH($AF72, Obs_Dist!$B$11:$B$211, 0), MATCH(AJ$4, Obs_Dist!$D$3:$T$3, 0) )</f>
        <v>0</v>
      </c>
      <c r="AK72" s="61">
        <f t="shared" si="28"/>
        <v>0</v>
      </c>
      <c r="AL72" s="63">
        <f>INDEX(Obs_Dist!$D$11:$T$211,  MATCH($AF72, Obs_Dist!$B$11:$B$211, 0), MATCH(AL$4, Obs_Dist!$D$3:$T$3, 0) )</f>
        <v>0</v>
      </c>
      <c r="AM72" s="61">
        <f t="shared" si="29"/>
        <v>0</v>
      </c>
      <c r="AN72" s="63">
        <f>INDEX(Obs_Dist!$D$11:$T$211,  MATCH($AF72, Obs_Dist!$B$11:$B$211, 0), MATCH(AN$4, Obs_Dist!$D$3:$T$3, 0) )</f>
        <v>0</v>
      </c>
      <c r="AO72" s="61">
        <f t="shared" si="30"/>
        <v>0</v>
      </c>
      <c r="AP72" s="63">
        <f>INDEX(Obs_Dist!$D$11:$T$211,  MATCH($AF72, Obs_Dist!$B$11:$B$211, 0), MATCH(AP$4, Obs_Dist!$D$3:$T$3, 0) )</f>
        <v>0</v>
      </c>
      <c r="AQ72" s="61">
        <f t="shared" si="31"/>
        <v>0</v>
      </c>
      <c r="AR72" s="63">
        <f>INDEX(Obs_Dist!$D$11:$T$211,  MATCH($AF72, Obs_Dist!$B$11:$B$211, 0), MATCH(AR$4, Obs_Dist!$D$3:$T$3, 0) )</f>
        <v>0</v>
      </c>
      <c r="AS72" s="61">
        <f t="shared" si="32"/>
        <v>0</v>
      </c>
      <c r="AT72" s="63">
        <f>INDEX(Obs_Dist!$D$11:$T$211,  MATCH($AF72, Obs_Dist!$B$11:$B$211, 0), MATCH(AT$4, Obs_Dist!$D$3:$T$3, 0) )</f>
        <v>0</v>
      </c>
      <c r="AU72" s="61">
        <f t="shared" si="33"/>
        <v>0</v>
      </c>
      <c r="AV72" s="63">
        <f>INDEX(Obs_Dist!$D$11:$T$211,  MATCH($AF72, Obs_Dist!$B$11:$B$211, 0), MATCH(AV$4, Obs_Dist!$D$3:$T$3, 0) )</f>
        <v>0</v>
      </c>
      <c r="AW72" s="61">
        <f t="shared" si="34"/>
        <v>0</v>
      </c>
      <c r="AX72" s="63">
        <f>INDEX(Obs_Dist!$D$11:$T$211,  MATCH($AF72, Obs_Dist!$B$11:$B$211, 0), MATCH(AX$4, Obs_Dist!$D$3:$T$3, 0) )</f>
        <v>1.34E-5</v>
      </c>
      <c r="AY72" s="61">
        <f t="shared" si="35"/>
        <v>0</v>
      </c>
      <c r="AZ72" s="63">
        <f>INDEX(Obs_Dist!$D$11:$T$211,  MATCH($AF72, Obs_Dist!$B$11:$B$211, 0), MATCH(AZ$4, Obs_Dist!$D$3:$T$3, 0) )</f>
        <v>4.4199999999999997E-5</v>
      </c>
      <c r="BA72" s="61">
        <f t="shared" si="36"/>
        <v>0</v>
      </c>
      <c r="BB72" s="63">
        <f>INDEX(Obs_Dist!$D$11:$T$211,  MATCH($AF72, Obs_Dist!$B$11:$B$211, 0), MATCH(BB$4, Obs_Dist!$D$3:$T$3, 0) )</f>
        <v>1.7450000000000001E-4</v>
      </c>
      <c r="BC72" s="61">
        <f t="shared" si="37"/>
        <v>8.243949445516899E-4</v>
      </c>
      <c r="BD72" s="63">
        <f>INDEX(Obs_Dist!$D$11:$T$211,  MATCH($AF72, Obs_Dist!$B$11:$B$211, 0), MATCH(BD$4, Obs_Dist!$D$3:$T$3, 0) )</f>
        <v>0</v>
      </c>
      <c r="BF72" s="31">
        <f t="shared" si="38"/>
        <v>126</v>
      </c>
      <c r="BG72" s="31">
        <f t="shared" si="39"/>
        <v>127</v>
      </c>
      <c r="BH72" s="57">
        <f t="shared" si="56"/>
        <v>0</v>
      </c>
      <c r="BI72" s="57">
        <f t="shared" si="56"/>
        <v>0</v>
      </c>
      <c r="BJ72" s="57">
        <f t="shared" si="56"/>
        <v>0</v>
      </c>
      <c r="BK72" s="58">
        <f t="shared" si="55"/>
        <v>2.0055121777130352E-4</v>
      </c>
      <c r="BL72" s="57">
        <f t="shared" si="55"/>
        <v>0</v>
      </c>
      <c r="BM72" s="57">
        <f t="shared" si="55"/>
        <v>0</v>
      </c>
      <c r="BN72" s="57">
        <f t="shared" si="55"/>
        <v>0</v>
      </c>
      <c r="BQ72" s="57">
        <f t="shared" si="53"/>
        <v>0</v>
      </c>
      <c r="BR72" s="57">
        <f t="shared" si="53"/>
        <v>0</v>
      </c>
      <c r="BS72" s="57">
        <f t="shared" si="53"/>
        <v>0</v>
      </c>
      <c r="BT72" s="57">
        <f t="shared" si="53"/>
        <v>0</v>
      </c>
      <c r="BU72" s="57">
        <f t="shared" si="53"/>
        <v>0</v>
      </c>
      <c r="BV72" s="57">
        <f t="shared" si="53"/>
        <v>0</v>
      </c>
      <c r="BW72" s="57">
        <f t="shared" si="53"/>
        <v>0</v>
      </c>
      <c r="BX72" s="58">
        <f t="shared" si="53"/>
        <v>0</v>
      </c>
      <c r="BY72" s="57">
        <f t="shared" si="53"/>
        <v>0</v>
      </c>
      <c r="BZ72" s="57">
        <f t="shared" si="53"/>
        <v>0</v>
      </c>
      <c r="CA72" s="58">
        <f t="shared" si="53"/>
        <v>0</v>
      </c>
      <c r="CB72" s="57">
        <f t="shared" si="53"/>
        <v>0</v>
      </c>
      <c r="CC72" s="57">
        <f t="shared" si="53"/>
        <v>0</v>
      </c>
      <c r="CD72" s="57">
        <f t="shared" si="53"/>
        <v>0</v>
      </c>
      <c r="CE72" s="57">
        <f t="shared" si="53"/>
        <v>3.6412090285170237E-4</v>
      </c>
      <c r="CF72" s="57">
        <f t="shared" ref="CF72:CJ122" si="57">IFERROR(DL72 / DL$6,  0)</f>
        <v>0</v>
      </c>
      <c r="CG72" s="57">
        <f t="shared" si="57"/>
        <v>0</v>
      </c>
      <c r="CH72" s="57">
        <f t="shared" si="57"/>
        <v>0</v>
      </c>
      <c r="CI72" s="58">
        <f t="shared" si="57"/>
        <v>0</v>
      </c>
      <c r="CJ72" s="57">
        <f t="shared" si="57"/>
        <v>0</v>
      </c>
      <c r="CL72" s="30">
        <f>Obs_Dist!B74</f>
        <v>126</v>
      </c>
      <c r="CM72" s="26">
        <f t="shared" si="40"/>
        <v>127</v>
      </c>
      <c r="CN72" s="20">
        <f t="shared" si="18"/>
        <v>0</v>
      </c>
      <c r="CO72" s="20">
        <f t="shared" si="18"/>
        <v>0</v>
      </c>
      <c r="CP72" s="20">
        <f t="shared" si="18"/>
        <v>0</v>
      </c>
      <c r="CQ72" s="106">
        <f t="shared" ref="CQ72:CQ135" si="58">SUMIFS(DW:DW,$DR:$DR,"&gt;="&amp;$CL72,$DR:$DR,"&lt;"&amp;$CL73)</f>
        <v>34.65</v>
      </c>
      <c r="CR72" s="143"/>
      <c r="CS72" s="20">
        <f t="shared" si="19"/>
        <v>0</v>
      </c>
      <c r="CT72" s="20">
        <f t="shared" si="19"/>
        <v>0</v>
      </c>
      <c r="CW72" s="20">
        <f t="shared" si="51"/>
        <v>0</v>
      </c>
      <c r="CX72" s="20">
        <f t="shared" si="51"/>
        <v>0</v>
      </c>
      <c r="CY72" s="20">
        <f t="shared" si="51"/>
        <v>0</v>
      </c>
      <c r="CZ72" s="20">
        <f t="shared" si="51"/>
        <v>0</v>
      </c>
      <c r="DA72" s="20">
        <f t="shared" si="51"/>
        <v>0</v>
      </c>
      <c r="DB72" s="20">
        <f t="shared" si="54"/>
        <v>0</v>
      </c>
      <c r="DC72" s="20">
        <f t="shared" si="54"/>
        <v>0</v>
      </c>
      <c r="DD72" s="106">
        <f t="shared" si="54"/>
        <v>0</v>
      </c>
      <c r="DE72" s="20">
        <f t="shared" si="54"/>
        <v>0</v>
      </c>
      <c r="DF72" s="20">
        <f t="shared" si="54"/>
        <v>0</v>
      </c>
      <c r="DG72" s="106">
        <f t="shared" si="54"/>
        <v>0</v>
      </c>
      <c r="DH72" s="143"/>
      <c r="DI72" s="20">
        <f t="shared" si="21"/>
        <v>0</v>
      </c>
      <c r="DJ72" s="20">
        <f t="shared" si="21"/>
        <v>0</v>
      </c>
      <c r="DK72" s="20">
        <f t="shared" si="21"/>
        <v>34.65</v>
      </c>
      <c r="DL72" s="143"/>
      <c r="DM72" s="20">
        <f t="shared" si="22"/>
        <v>0</v>
      </c>
      <c r="DN72" s="20">
        <f t="shared" si="22"/>
        <v>0</v>
      </c>
      <c r="DO72" s="106">
        <f t="shared" si="22"/>
        <v>0</v>
      </c>
      <c r="DP72" s="20">
        <f t="shared" ref="DP72:DP135" si="59">SUMIFS(EV:EV,$DR:$DR,"&gt;="&amp;$CL72,$DR:$DR,"&lt;"&amp;$CL73)</f>
        <v>0</v>
      </c>
      <c r="DR72" s="31">
        <f t="shared" si="41"/>
        <v>63</v>
      </c>
      <c r="DS72" s="26">
        <f t="shared" si="42"/>
        <v>63.5</v>
      </c>
      <c r="DT72" s="101">
        <f t="shared" si="23"/>
        <v>1083.83</v>
      </c>
      <c r="DU72" s="101">
        <f t="shared" si="24"/>
        <v>411.82</v>
      </c>
      <c r="DV72" s="101">
        <f t="shared" si="25"/>
        <v>494.56</v>
      </c>
      <c r="DW72" s="102">
        <f t="shared" si="43"/>
        <v>724.77</v>
      </c>
      <c r="DX72" s="144"/>
      <c r="DY72" s="101">
        <f t="shared" si="44"/>
        <v>241.36</v>
      </c>
      <c r="DZ72" s="101">
        <f t="shared" si="44"/>
        <v>302.31</v>
      </c>
      <c r="EB72" s="84">
        <f>MODEL_DATA!X69</f>
        <v>63</v>
      </c>
      <c r="EC72" s="84">
        <f>MODEL_DATA!Y69</f>
        <v>177.45</v>
      </c>
      <c r="ED72" s="84">
        <f>MODEL_DATA!Z69</f>
        <v>37.32</v>
      </c>
      <c r="EE72" s="84">
        <f>MODEL_DATA!AA69</f>
        <v>374.5</v>
      </c>
      <c r="EF72" s="84">
        <f>MODEL_DATA!AB69</f>
        <v>0</v>
      </c>
      <c r="EG72" s="84">
        <f>MODEL_DATA!AC69</f>
        <v>0</v>
      </c>
      <c r="EH72" s="84">
        <f>MODEL_DATA!AD69</f>
        <v>128.57</v>
      </c>
      <c r="EI72" s="84">
        <f>MODEL_DATA!AE69</f>
        <v>365.99</v>
      </c>
      <c r="EJ72" s="84">
        <f>MODEL_DATA!AF69</f>
        <v>0</v>
      </c>
      <c r="EK72" s="84">
        <f>MODEL_DATA!AG69</f>
        <v>0</v>
      </c>
      <c r="EL72" s="84">
        <f>MODEL_DATA!AH69</f>
        <v>0</v>
      </c>
      <c r="EM72" s="84">
        <f>MODEL_DATA!AI69</f>
        <v>383.14</v>
      </c>
      <c r="EN72" s="84">
        <f>MODEL_DATA!AJ69</f>
        <v>419.57</v>
      </c>
      <c r="EO72" s="84">
        <f>MODEL_DATA!AK69</f>
        <v>84.28</v>
      </c>
      <c r="EP72" s="84">
        <f>MODEL_DATA!AL69</f>
        <v>94.36</v>
      </c>
      <c r="EQ72" s="84">
        <f>MODEL_DATA!AM69</f>
        <v>341.63</v>
      </c>
      <c r="ER72" s="84">
        <f>MODEL_DATA!AN69</f>
        <v>350.8</v>
      </c>
      <c r="ES72" s="84">
        <f>MODEL_DATA!AO69</f>
        <v>157.08000000000001</v>
      </c>
      <c r="ET72" s="84">
        <f>MODEL_DATA!AP69</f>
        <v>207.95</v>
      </c>
      <c r="EU72" s="84">
        <f>MODEL_DATA!AQ69</f>
        <v>1.2</v>
      </c>
      <c r="EV72" s="84">
        <f>MODEL_DATA!AR69</f>
        <v>0.21</v>
      </c>
    </row>
    <row r="73" spans="32:152" x14ac:dyDescent="0.25">
      <c r="AF73" s="32">
        <f t="shared" ref="AF73:AF136" si="60">$CL72</f>
        <v>126</v>
      </c>
      <c r="AG73" s="61">
        <f t="shared" si="26"/>
        <v>0</v>
      </c>
      <c r="AH73" s="63">
        <f>INDEX(Obs_Dist!$D$11:$T$211,  MATCH($AF73, Obs_Dist!$B$11:$B$211, 0), MATCH(AH$4, Obs_Dist!$D$3:$T$3, 0) )</f>
        <v>0</v>
      </c>
      <c r="AI73" s="61">
        <f t="shared" si="27"/>
        <v>0</v>
      </c>
      <c r="AJ73" s="63">
        <f>INDEX(Obs_Dist!$D$11:$T$211,  MATCH($AF73, Obs_Dist!$B$11:$B$211, 0), MATCH(AJ$4, Obs_Dist!$D$3:$T$3, 0) )</f>
        <v>0</v>
      </c>
      <c r="AK73" s="61">
        <f t="shared" si="28"/>
        <v>0</v>
      </c>
      <c r="AL73" s="63">
        <f>INDEX(Obs_Dist!$D$11:$T$211,  MATCH($AF73, Obs_Dist!$B$11:$B$211, 0), MATCH(AL$4, Obs_Dist!$D$3:$T$3, 0) )</f>
        <v>0</v>
      </c>
      <c r="AM73" s="61">
        <f t="shared" si="29"/>
        <v>0</v>
      </c>
      <c r="AN73" s="63">
        <f>INDEX(Obs_Dist!$D$11:$T$211,  MATCH($AF73, Obs_Dist!$B$11:$B$211, 0), MATCH(AN$4, Obs_Dist!$D$3:$T$3, 0) )</f>
        <v>0</v>
      </c>
      <c r="AO73" s="61">
        <f t="shared" si="30"/>
        <v>0</v>
      </c>
      <c r="AP73" s="63">
        <f>INDEX(Obs_Dist!$D$11:$T$211,  MATCH($AF73, Obs_Dist!$B$11:$B$211, 0), MATCH(AP$4, Obs_Dist!$D$3:$T$3, 0) )</f>
        <v>0</v>
      </c>
      <c r="AQ73" s="61">
        <f t="shared" si="31"/>
        <v>0</v>
      </c>
      <c r="AR73" s="63">
        <f>INDEX(Obs_Dist!$D$11:$T$211,  MATCH($AF73, Obs_Dist!$B$11:$B$211, 0), MATCH(AR$4, Obs_Dist!$D$3:$T$3, 0) )</f>
        <v>0</v>
      </c>
      <c r="AS73" s="61">
        <f t="shared" si="32"/>
        <v>0</v>
      </c>
      <c r="AT73" s="63">
        <f>INDEX(Obs_Dist!$D$11:$T$211,  MATCH($AF73, Obs_Dist!$B$11:$B$211, 0), MATCH(AT$4, Obs_Dist!$D$3:$T$3, 0) )</f>
        <v>0</v>
      </c>
      <c r="AU73" s="61">
        <f t="shared" si="33"/>
        <v>0</v>
      </c>
      <c r="AV73" s="63">
        <f>INDEX(Obs_Dist!$D$11:$T$211,  MATCH($AF73, Obs_Dist!$B$11:$B$211, 0), MATCH(AV$4, Obs_Dist!$D$3:$T$3, 0) )</f>
        <v>0</v>
      </c>
      <c r="AW73" s="61">
        <f t="shared" si="34"/>
        <v>0</v>
      </c>
      <c r="AX73" s="63">
        <f>INDEX(Obs_Dist!$D$11:$T$211,  MATCH($AF73, Obs_Dist!$B$11:$B$211, 0), MATCH(AX$4, Obs_Dist!$D$3:$T$3, 0) )</f>
        <v>6.9999999999999999E-6</v>
      </c>
      <c r="AY73" s="61">
        <f t="shared" si="35"/>
        <v>0</v>
      </c>
      <c r="AZ73" s="63">
        <f>INDEX(Obs_Dist!$D$11:$T$211,  MATCH($AF73, Obs_Dist!$B$11:$B$211, 0), MATCH(AZ$4, Obs_Dist!$D$3:$T$3, 0) )</f>
        <v>4.0200000000000001E-5</v>
      </c>
      <c r="BA73" s="61">
        <f t="shared" si="36"/>
        <v>0</v>
      </c>
      <c r="BB73" s="63">
        <f>INDEX(Obs_Dist!$D$11:$T$211,  MATCH($AF73, Obs_Dist!$B$11:$B$211, 0), MATCH(BB$4, Obs_Dist!$D$3:$T$3, 0) )</f>
        <v>1.5420000000000001E-4</v>
      </c>
      <c r="BC73" s="61">
        <f t="shared" si="37"/>
        <v>3.6412090285170237E-4</v>
      </c>
      <c r="BD73" s="63">
        <f>INDEX(Obs_Dist!$D$11:$T$211,  MATCH($AF73, Obs_Dist!$B$11:$B$211, 0), MATCH(BD$4, Obs_Dist!$D$3:$T$3, 0) )</f>
        <v>0</v>
      </c>
      <c r="BF73" s="31">
        <f t="shared" si="38"/>
        <v>128</v>
      </c>
      <c r="BG73" s="31">
        <f t="shared" si="39"/>
        <v>129</v>
      </c>
      <c r="BH73" s="57">
        <f t="shared" si="56"/>
        <v>0</v>
      </c>
      <c r="BI73" s="57">
        <f t="shared" si="56"/>
        <v>0</v>
      </c>
      <c r="BJ73" s="57">
        <f t="shared" si="56"/>
        <v>0</v>
      </c>
      <c r="BK73" s="58">
        <f t="shared" si="55"/>
        <v>1.3775235160049131E-4</v>
      </c>
      <c r="BL73" s="57">
        <f t="shared" si="55"/>
        <v>0</v>
      </c>
      <c r="BM73" s="57">
        <f t="shared" si="55"/>
        <v>0</v>
      </c>
      <c r="BN73" s="57">
        <f t="shared" si="55"/>
        <v>0</v>
      </c>
      <c r="BQ73" s="57">
        <f t="shared" ref="BQ73:CE89" si="61">IFERROR(CW73 / CW$6,  0)</f>
        <v>0</v>
      </c>
      <c r="BR73" s="57">
        <f t="shared" si="61"/>
        <v>0</v>
      </c>
      <c r="BS73" s="57">
        <f t="shared" si="61"/>
        <v>0</v>
      </c>
      <c r="BT73" s="57">
        <f t="shared" si="61"/>
        <v>0</v>
      </c>
      <c r="BU73" s="57">
        <f t="shared" si="61"/>
        <v>0</v>
      </c>
      <c r="BV73" s="57">
        <f t="shared" si="61"/>
        <v>0</v>
      </c>
      <c r="BW73" s="57">
        <f t="shared" si="61"/>
        <v>0</v>
      </c>
      <c r="BX73" s="58">
        <f t="shared" si="61"/>
        <v>0</v>
      </c>
      <c r="BY73" s="57">
        <f t="shared" si="61"/>
        <v>0</v>
      </c>
      <c r="BZ73" s="57">
        <f t="shared" si="61"/>
        <v>0</v>
      </c>
      <c r="CA73" s="58">
        <f t="shared" si="61"/>
        <v>0</v>
      </c>
      <c r="CB73" s="57">
        <f t="shared" si="61"/>
        <v>0</v>
      </c>
      <c r="CC73" s="57">
        <f t="shared" si="61"/>
        <v>0</v>
      </c>
      <c r="CD73" s="57">
        <f t="shared" si="61"/>
        <v>0</v>
      </c>
      <c r="CE73" s="57">
        <f t="shared" si="61"/>
        <v>2.5010324640318947E-4</v>
      </c>
      <c r="CF73" s="57">
        <f t="shared" si="57"/>
        <v>0</v>
      </c>
      <c r="CG73" s="57">
        <f t="shared" si="57"/>
        <v>0</v>
      </c>
      <c r="CH73" s="57">
        <f t="shared" si="57"/>
        <v>0</v>
      </c>
      <c r="CI73" s="58">
        <f t="shared" si="57"/>
        <v>0</v>
      </c>
      <c r="CJ73" s="57">
        <f t="shared" si="57"/>
        <v>0</v>
      </c>
      <c r="CL73" s="30">
        <f>Obs_Dist!B75</f>
        <v>128</v>
      </c>
      <c r="CM73" s="26">
        <f t="shared" si="40"/>
        <v>129</v>
      </c>
      <c r="CN73" s="20">
        <f t="shared" ref="CN73:CQ136" si="62">SUMIFS(DT:DT,$DR:$DR,"&gt;="&amp;$CL73,$DR:$DR,"&lt;"&amp;$CL74)</f>
        <v>0</v>
      </c>
      <c r="CO73" s="20">
        <f t="shared" si="62"/>
        <v>0</v>
      </c>
      <c r="CP73" s="20">
        <f t="shared" si="62"/>
        <v>0</v>
      </c>
      <c r="CQ73" s="106">
        <f t="shared" si="58"/>
        <v>23.799999999999997</v>
      </c>
      <c r="CR73" s="143"/>
      <c r="CS73" s="20">
        <f t="shared" ref="CS73:CT136" si="63">SUMIFS(DY:DY,$DR:$DR,"&gt;="&amp;$CL73,$DR:$DR,"&lt;"&amp;$CL74)</f>
        <v>0</v>
      </c>
      <c r="CT73" s="20">
        <f t="shared" si="63"/>
        <v>0</v>
      </c>
      <c r="CW73" s="20">
        <f t="shared" si="51"/>
        <v>0</v>
      </c>
      <c r="CX73" s="20">
        <f t="shared" si="51"/>
        <v>0</v>
      </c>
      <c r="CY73" s="20">
        <f t="shared" si="51"/>
        <v>0</v>
      </c>
      <c r="CZ73" s="20">
        <f t="shared" si="51"/>
        <v>0</v>
      </c>
      <c r="DA73" s="20">
        <f t="shared" si="51"/>
        <v>0</v>
      </c>
      <c r="DB73" s="20">
        <f t="shared" si="54"/>
        <v>0</v>
      </c>
      <c r="DC73" s="20">
        <f t="shared" si="54"/>
        <v>0</v>
      </c>
      <c r="DD73" s="106">
        <f t="shared" si="54"/>
        <v>0</v>
      </c>
      <c r="DE73" s="20">
        <f t="shared" si="54"/>
        <v>0</v>
      </c>
      <c r="DF73" s="20">
        <f t="shared" si="54"/>
        <v>0</v>
      </c>
      <c r="DG73" s="106">
        <f t="shared" si="54"/>
        <v>0</v>
      </c>
      <c r="DH73" s="143"/>
      <c r="DI73" s="20">
        <f t="shared" ref="DI73:DK136" si="64">SUMIFS(EO:EO,$DR:$DR,"&gt;="&amp;$CL73,$DR:$DR,"&lt;"&amp;$CL74)</f>
        <v>0</v>
      </c>
      <c r="DJ73" s="20">
        <f t="shared" si="64"/>
        <v>0</v>
      </c>
      <c r="DK73" s="20">
        <f t="shared" si="64"/>
        <v>23.799999999999997</v>
      </c>
      <c r="DL73" s="143"/>
      <c r="DM73" s="20">
        <f t="shared" ref="DM73:DP136" si="65">SUMIFS(ES:ES,$DR:$DR,"&gt;="&amp;$CL73,$DR:$DR,"&lt;"&amp;$CL74)</f>
        <v>0</v>
      </c>
      <c r="DN73" s="20">
        <f t="shared" si="65"/>
        <v>0</v>
      </c>
      <c r="DO73" s="106">
        <f t="shared" si="65"/>
        <v>0</v>
      </c>
      <c r="DP73" s="20">
        <f t="shared" si="59"/>
        <v>0</v>
      </c>
      <c r="DR73" s="31">
        <f t="shared" si="41"/>
        <v>64</v>
      </c>
      <c r="DS73" s="26">
        <f t="shared" si="42"/>
        <v>64.5</v>
      </c>
      <c r="DT73" s="101">
        <f t="shared" ref="DT73:DT136" si="66">SUM(EC73:EI73)</f>
        <v>1006.07</v>
      </c>
      <c r="DU73" s="101">
        <f t="shared" ref="DU73:DU136" si="67">ED73 + EE73</f>
        <v>376.09</v>
      </c>
      <c r="DV73" s="101">
        <f t="shared" ref="DV73:DV136" si="68">EH73 + EI73</f>
        <v>452.11</v>
      </c>
      <c r="DW73" s="102">
        <f t="shared" si="43"/>
        <v>787.47</v>
      </c>
      <c r="DX73" s="144"/>
      <c r="DY73" s="101">
        <f t="shared" si="44"/>
        <v>218.74</v>
      </c>
      <c r="DZ73" s="101">
        <f t="shared" si="44"/>
        <v>273.22000000000003</v>
      </c>
      <c r="EB73" s="84">
        <f>MODEL_DATA!X70</f>
        <v>64</v>
      </c>
      <c r="EC73" s="84">
        <f>MODEL_DATA!Y70</f>
        <v>177.87</v>
      </c>
      <c r="ED73" s="84">
        <f>MODEL_DATA!Z70</f>
        <v>31.59</v>
      </c>
      <c r="EE73" s="84">
        <f>MODEL_DATA!AA70</f>
        <v>344.5</v>
      </c>
      <c r="EF73" s="84">
        <f>MODEL_DATA!AB70</f>
        <v>0</v>
      </c>
      <c r="EG73" s="84">
        <f>MODEL_DATA!AC70</f>
        <v>0</v>
      </c>
      <c r="EH73" s="84">
        <f>MODEL_DATA!AD70</f>
        <v>117.51</v>
      </c>
      <c r="EI73" s="84">
        <f>MODEL_DATA!AE70</f>
        <v>334.6</v>
      </c>
      <c r="EJ73" s="84">
        <f>MODEL_DATA!AF70</f>
        <v>0</v>
      </c>
      <c r="EK73" s="84">
        <f>MODEL_DATA!AG70</f>
        <v>0</v>
      </c>
      <c r="EL73" s="84">
        <f>MODEL_DATA!AH70</f>
        <v>0</v>
      </c>
      <c r="EM73" s="84">
        <f>MODEL_DATA!AI70</f>
        <v>390.01</v>
      </c>
      <c r="EN73" s="84">
        <f>MODEL_DATA!AJ70</f>
        <v>374.93</v>
      </c>
      <c r="EO73" s="84">
        <f>MODEL_DATA!AK70</f>
        <v>76.92</v>
      </c>
      <c r="EP73" s="84">
        <f>MODEL_DATA!AL70</f>
        <v>85.07</v>
      </c>
      <c r="EQ73" s="84">
        <f>MODEL_DATA!AM70</f>
        <v>397.46</v>
      </c>
      <c r="ER73" s="84">
        <f>MODEL_DATA!AN70</f>
        <v>404.78</v>
      </c>
      <c r="ES73" s="84">
        <f>MODEL_DATA!AO70</f>
        <v>141.82</v>
      </c>
      <c r="ET73" s="84">
        <f>MODEL_DATA!AP70</f>
        <v>188.15</v>
      </c>
      <c r="EU73" s="84">
        <f>MODEL_DATA!AQ70</f>
        <v>1.41</v>
      </c>
      <c r="EV73" s="84">
        <f>MODEL_DATA!AR70</f>
        <v>0.22</v>
      </c>
    </row>
    <row r="74" spans="32:152" x14ac:dyDescent="0.25">
      <c r="AF74" s="32">
        <f t="shared" si="60"/>
        <v>128</v>
      </c>
      <c r="AG74" s="61">
        <f t="shared" ref="AG74:AG137" si="69">INDEX($BH$9:$CJ$209,  MATCH($AF74, $BF$9:$BF$209, 0), MATCH(AG$4, $BH$3:$CJ$3, 0) )</f>
        <v>0</v>
      </c>
      <c r="AH74" s="63">
        <f>INDEX(Obs_Dist!$D$11:$T$211,  MATCH($AF74, Obs_Dist!$B$11:$B$211, 0), MATCH(AH$4, Obs_Dist!$D$3:$T$3, 0) )</f>
        <v>0</v>
      </c>
      <c r="AI74" s="61">
        <f t="shared" ref="AI74:AI137" si="70">INDEX($BH$9:$CJ$209,  MATCH($AF74, $BF$9:$BF$209, 0), MATCH(AI$4, $BH$3:$CJ$3, 0) )</f>
        <v>0</v>
      </c>
      <c r="AJ74" s="63">
        <f>INDEX(Obs_Dist!$D$11:$T$211,  MATCH($AF74, Obs_Dist!$B$11:$B$211, 0), MATCH(AJ$4, Obs_Dist!$D$3:$T$3, 0) )</f>
        <v>0</v>
      </c>
      <c r="AK74" s="61">
        <f t="shared" ref="AK74:AK137" si="71">INDEX($BH$9:$CJ$209,  MATCH($AF74, $BF$9:$BF$209, 0), MATCH(AK$4, $BH$3:$CJ$3, 0) )</f>
        <v>0</v>
      </c>
      <c r="AL74" s="63">
        <f>INDEX(Obs_Dist!$D$11:$T$211,  MATCH($AF74, Obs_Dist!$B$11:$B$211, 0), MATCH(AL$4, Obs_Dist!$D$3:$T$3, 0) )</f>
        <v>0</v>
      </c>
      <c r="AM74" s="61">
        <f t="shared" ref="AM74:AM137" si="72">INDEX($BH$9:$CJ$209,  MATCH($AF74, $BF$9:$BF$209, 0), MATCH(AM$4, $BH$3:$CJ$3, 0) )</f>
        <v>0</v>
      </c>
      <c r="AN74" s="63">
        <f>INDEX(Obs_Dist!$D$11:$T$211,  MATCH($AF74, Obs_Dist!$B$11:$B$211, 0), MATCH(AN$4, Obs_Dist!$D$3:$T$3, 0) )</f>
        <v>0</v>
      </c>
      <c r="AO74" s="61">
        <f t="shared" ref="AO74:AO137" si="73">INDEX($BH$9:$CJ$209,  MATCH($AF74, $BF$9:$BF$209, 0), MATCH(AO$4, $BH$3:$CJ$3, 0) )</f>
        <v>0</v>
      </c>
      <c r="AP74" s="63">
        <f>INDEX(Obs_Dist!$D$11:$T$211,  MATCH($AF74, Obs_Dist!$B$11:$B$211, 0), MATCH(AP$4, Obs_Dist!$D$3:$T$3, 0) )</f>
        <v>0</v>
      </c>
      <c r="AQ74" s="61">
        <f t="shared" ref="AQ74:AQ137" si="74">INDEX($BH$9:$CJ$209,  MATCH($AF74, $BF$9:$BF$209, 0), MATCH(AQ$4, $BH$3:$CJ$3, 0) )</f>
        <v>0</v>
      </c>
      <c r="AR74" s="63">
        <f>INDEX(Obs_Dist!$D$11:$T$211,  MATCH($AF74, Obs_Dist!$B$11:$B$211, 0), MATCH(AR$4, Obs_Dist!$D$3:$T$3, 0) )</f>
        <v>0</v>
      </c>
      <c r="AS74" s="61">
        <f t="shared" ref="AS74:AS137" si="75">INDEX($BH$9:$CJ$209,  MATCH($AF74, $BF$9:$BF$209, 0), MATCH(AS$4, $BH$3:$CJ$3, 0) )</f>
        <v>0</v>
      </c>
      <c r="AT74" s="63">
        <f>INDEX(Obs_Dist!$D$11:$T$211,  MATCH($AF74, Obs_Dist!$B$11:$B$211, 0), MATCH(AT$4, Obs_Dist!$D$3:$T$3, 0) )</f>
        <v>0</v>
      </c>
      <c r="AU74" s="61">
        <f t="shared" ref="AU74:AU137" si="76">INDEX($BH$9:$CJ$209,  MATCH($AF74, $BF$9:$BF$209, 0), MATCH(AU$4, $BH$3:$CJ$3, 0) )</f>
        <v>0</v>
      </c>
      <c r="AV74" s="63">
        <f>INDEX(Obs_Dist!$D$11:$T$211,  MATCH($AF74, Obs_Dist!$B$11:$B$211, 0), MATCH(AV$4, Obs_Dist!$D$3:$T$3, 0) )</f>
        <v>0</v>
      </c>
      <c r="AW74" s="61">
        <f t="shared" ref="AW74:AW137" si="77">INDEX($BH$9:$CJ$209,  MATCH($AF74, $BF$9:$BF$209, 0), MATCH(AW$4, $BH$3:$CJ$3, 0) )</f>
        <v>0</v>
      </c>
      <c r="AX74" s="63">
        <f>INDEX(Obs_Dist!$D$11:$T$211,  MATCH($AF74, Obs_Dist!$B$11:$B$211, 0), MATCH(AX$4, Obs_Dist!$D$3:$T$3, 0) )</f>
        <v>0</v>
      </c>
      <c r="AY74" s="61">
        <f t="shared" ref="AY74:AY137" si="78">INDEX($BH$9:$CJ$209,  MATCH($AF74, $BF$9:$BF$209, 0), MATCH(AY$4, $BH$3:$CJ$3, 0) )</f>
        <v>0</v>
      </c>
      <c r="AZ74" s="63">
        <f>INDEX(Obs_Dist!$D$11:$T$211,  MATCH($AF74, Obs_Dist!$B$11:$B$211, 0), MATCH(AZ$4, Obs_Dist!$D$3:$T$3, 0) )</f>
        <v>3.6199999999999999E-5</v>
      </c>
      <c r="BA74" s="61">
        <f t="shared" ref="BA74:BA137" si="79">INDEX($BH$9:$CJ$209,  MATCH($AF74, $BF$9:$BF$209, 0), MATCH(BA$4, $BH$3:$CJ$3, 0) )</f>
        <v>0</v>
      </c>
      <c r="BB74" s="63">
        <f>INDEX(Obs_Dist!$D$11:$T$211,  MATCH($AF74, Obs_Dist!$B$11:$B$211, 0), MATCH(BB$4, Obs_Dist!$D$3:$T$3, 0) )</f>
        <v>1.338E-4</v>
      </c>
      <c r="BC74" s="61">
        <f t="shared" ref="BC74:BC137" si="80">INDEX($BH$9:$CJ$209,  MATCH($AF74, $BF$9:$BF$209, 0), MATCH(BC$4, $BH$3:$CJ$3, 0) )</f>
        <v>2.5010324640318947E-4</v>
      </c>
      <c r="BD74" s="63">
        <f>INDEX(Obs_Dist!$D$11:$T$211,  MATCH($AF74, Obs_Dist!$B$11:$B$211, 0), MATCH(BD$4, Obs_Dist!$D$3:$T$3, 0) )</f>
        <v>0</v>
      </c>
      <c r="BF74" s="31">
        <f t="shared" ref="BF74:BF137" si="81">$CL74</f>
        <v>130</v>
      </c>
      <c r="BG74" s="31">
        <f t="shared" ref="BG74:BG137" si="82">$CM74</f>
        <v>131</v>
      </c>
      <c r="BH74" s="57">
        <f t="shared" si="56"/>
        <v>0</v>
      </c>
      <c r="BI74" s="57">
        <f t="shared" si="56"/>
        <v>0</v>
      </c>
      <c r="BJ74" s="57">
        <f t="shared" si="56"/>
        <v>0</v>
      </c>
      <c r="BK74" s="58">
        <f t="shared" si="55"/>
        <v>8.838144575376061E-5</v>
      </c>
      <c r="BL74" s="57">
        <f t="shared" si="55"/>
        <v>0</v>
      </c>
      <c r="BM74" s="57">
        <f t="shared" si="55"/>
        <v>0</v>
      </c>
      <c r="BN74" s="57">
        <f t="shared" si="55"/>
        <v>0</v>
      </c>
      <c r="BQ74" s="57">
        <f t="shared" si="61"/>
        <v>0</v>
      </c>
      <c r="BR74" s="57">
        <f t="shared" si="61"/>
        <v>0</v>
      </c>
      <c r="BS74" s="57">
        <f t="shared" si="61"/>
        <v>0</v>
      </c>
      <c r="BT74" s="57">
        <f t="shared" si="61"/>
        <v>0</v>
      </c>
      <c r="BU74" s="57">
        <f t="shared" si="61"/>
        <v>0</v>
      </c>
      <c r="BV74" s="57">
        <f t="shared" si="61"/>
        <v>0</v>
      </c>
      <c r="BW74" s="57">
        <f t="shared" si="61"/>
        <v>0</v>
      </c>
      <c r="BX74" s="58">
        <f t="shared" si="61"/>
        <v>0</v>
      </c>
      <c r="BY74" s="57">
        <f t="shared" si="61"/>
        <v>0</v>
      </c>
      <c r="BZ74" s="57">
        <f t="shared" si="61"/>
        <v>0</v>
      </c>
      <c r="CA74" s="58">
        <f t="shared" si="61"/>
        <v>0</v>
      </c>
      <c r="CB74" s="57">
        <f t="shared" si="61"/>
        <v>0</v>
      </c>
      <c r="CC74" s="57">
        <f t="shared" si="61"/>
        <v>0</v>
      </c>
      <c r="CD74" s="57">
        <f t="shared" si="61"/>
        <v>0</v>
      </c>
      <c r="CE74" s="57">
        <f t="shared" si="61"/>
        <v>1.604654022091052E-4</v>
      </c>
      <c r="CF74" s="57">
        <f t="shared" si="57"/>
        <v>0</v>
      </c>
      <c r="CG74" s="57">
        <f t="shared" si="57"/>
        <v>0</v>
      </c>
      <c r="CH74" s="57">
        <f t="shared" si="57"/>
        <v>0</v>
      </c>
      <c r="CI74" s="58">
        <f t="shared" si="57"/>
        <v>0</v>
      </c>
      <c r="CJ74" s="57">
        <f t="shared" si="57"/>
        <v>0</v>
      </c>
      <c r="CL74" s="30">
        <f>Obs_Dist!B76</f>
        <v>130</v>
      </c>
      <c r="CM74" s="26">
        <f t="shared" ref="CM74:CM104" si="83">AVERAGE(CL74:CL75)</f>
        <v>131</v>
      </c>
      <c r="CN74" s="20">
        <f t="shared" si="62"/>
        <v>0</v>
      </c>
      <c r="CO74" s="20">
        <f t="shared" si="62"/>
        <v>0</v>
      </c>
      <c r="CP74" s="20">
        <f t="shared" si="62"/>
        <v>0</v>
      </c>
      <c r="CQ74" s="106">
        <f t="shared" si="58"/>
        <v>15.27</v>
      </c>
      <c r="CR74" s="143"/>
      <c r="CS74" s="20">
        <f t="shared" si="63"/>
        <v>0</v>
      </c>
      <c r="CT74" s="20">
        <f t="shared" si="63"/>
        <v>0</v>
      </c>
      <c r="CW74" s="20">
        <f t="shared" si="51"/>
        <v>0</v>
      </c>
      <c r="CX74" s="20">
        <f t="shared" si="51"/>
        <v>0</v>
      </c>
      <c r="CY74" s="20">
        <f t="shared" si="51"/>
        <v>0</v>
      </c>
      <c r="CZ74" s="20">
        <f t="shared" si="51"/>
        <v>0</v>
      </c>
      <c r="DA74" s="20">
        <f t="shared" si="51"/>
        <v>0</v>
      </c>
      <c r="DB74" s="20">
        <f t="shared" si="54"/>
        <v>0</v>
      </c>
      <c r="DC74" s="20">
        <f t="shared" si="54"/>
        <v>0</v>
      </c>
      <c r="DD74" s="106">
        <f t="shared" si="54"/>
        <v>0</v>
      </c>
      <c r="DE74" s="20">
        <f t="shared" si="54"/>
        <v>0</v>
      </c>
      <c r="DF74" s="20">
        <f t="shared" si="54"/>
        <v>0</v>
      </c>
      <c r="DG74" s="106">
        <f t="shared" si="54"/>
        <v>0</v>
      </c>
      <c r="DH74" s="143"/>
      <c r="DI74" s="20">
        <f t="shared" si="64"/>
        <v>0</v>
      </c>
      <c r="DJ74" s="20">
        <f t="shared" si="64"/>
        <v>0</v>
      </c>
      <c r="DK74" s="20">
        <f t="shared" si="64"/>
        <v>15.27</v>
      </c>
      <c r="DL74" s="143"/>
      <c r="DM74" s="20">
        <f t="shared" si="65"/>
        <v>0</v>
      </c>
      <c r="DN74" s="20">
        <f t="shared" si="65"/>
        <v>0</v>
      </c>
      <c r="DO74" s="106">
        <f t="shared" si="65"/>
        <v>0</v>
      </c>
      <c r="DP74" s="20">
        <f t="shared" si="59"/>
        <v>0</v>
      </c>
      <c r="DR74" s="31">
        <f t="shared" ref="DR74:DR137" si="84">$EB74</f>
        <v>65</v>
      </c>
      <c r="DS74" s="26">
        <f t="shared" ref="DS74:DS137" si="85">AVERAGE(DR74:DR75)</f>
        <v>65.5</v>
      </c>
      <c r="DT74" s="101">
        <f t="shared" si="66"/>
        <v>927.34</v>
      </c>
      <c r="DU74" s="101">
        <f t="shared" si="67"/>
        <v>332.88</v>
      </c>
      <c r="DV74" s="101">
        <f t="shared" si="68"/>
        <v>432.02</v>
      </c>
      <c r="DW74" s="102">
        <f t="shared" ref="DW74:DW137" si="86">EM74 + EQ74</f>
        <v>833.39</v>
      </c>
      <c r="DX74" s="144"/>
      <c r="DY74" s="101">
        <f t="shared" ref="DY74:DZ137" si="87">EO74 + ES74</f>
        <v>218.9</v>
      </c>
      <c r="DZ74" s="101">
        <f t="shared" si="87"/>
        <v>291.64</v>
      </c>
      <c r="EB74" s="84">
        <f>MODEL_DATA!X71</f>
        <v>65</v>
      </c>
      <c r="EC74" s="84">
        <f>MODEL_DATA!Y71</f>
        <v>162.44</v>
      </c>
      <c r="ED74" s="84">
        <f>MODEL_DATA!Z71</f>
        <v>23.74</v>
      </c>
      <c r="EE74" s="84">
        <f>MODEL_DATA!AA71</f>
        <v>309.14</v>
      </c>
      <c r="EF74" s="84">
        <f>MODEL_DATA!AB71</f>
        <v>0</v>
      </c>
      <c r="EG74" s="84">
        <f>MODEL_DATA!AC71</f>
        <v>0</v>
      </c>
      <c r="EH74" s="84">
        <f>MODEL_DATA!AD71</f>
        <v>110.64</v>
      </c>
      <c r="EI74" s="84">
        <f>MODEL_DATA!AE71</f>
        <v>321.38</v>
      </c>
      <c r="EJ74" s="84">
        <f>MODEL_DATA!AF71</f>
        <v>0</v>
      </c>
      <c r="EK74" s="84">
        <f>MODEL_DATA!AG71</f>
        <v>0</v>
      </c>
      <c r="EL74" s="84">
        <f>MODEL_DATA!AH71</f>
        <v>0</v>
      </c>
      <c r="EM74" s="84">
        <f>MODEL_DATA!AI71</f>
        <v>424.14</v>
      </c>
      <c r="EN74" s="84">
        <f>MODEL_DATA!AJ71</f>
        <v>426.98</v>
      </c>
      <c r="EO74" s="84">
        <f>MODEL_DATA!AK71</f>
        <v>82.13</v>
      </c>
      <c r="EP74" s="84">
        <f>MODEL_DATA!AL71</f>
        <v>93.16</v>
      </c>
      <c r="EQ74" s="84">
        <f>MODEL_DATA!AM71</f>
        <v>409.25</v>
      </c>
      <c r="ER74" s="84">
        <f>MODEL_DATA!AN71</f>
        <v>389.6</v>
      </c>
      <c r="ES74" s="84">
        <f>MODEL_DATA!AO71</f>
        <v>136.77000000000001</v>
      </c>
      <c r="ET74" s="84">
        <f>MODEL_DATA!AP71</f>
        <v>198.48</v>
      </c>
      <c r="EU74" s="84">
        <f>MODEL_DATA!AQ71</f>
        <v>1.38</v>
      </c>
      <c r="EV74" s="84">
        <f>MODEL_DATA!AR71</f>
        <v>0.18</v>
      </c>
    </row>
    <row r="75" spans="32:152" x14ac:dyDescent="0.25">
      <c r="AF75" s="32">
        <f t="shared" si="60"/>
        <v>130</v>
      </c>
      <c r="AG75" s="61">
        <f t="shared" si="69"/>
        <v>0</v>
      </c>
      <c r="AH75" s="63">
        <f>INDEX(Obs_Dist!$D$11:$T$211,  MATCH($AF75, Obs_Dist!$B$11:$B$211, 0), MATCH(AH$4, Obs_Dist!$D$3:$T$3, 0) )</f>
        <v>0</v>
      </c>
      <c r="AI75" s="61">
        <f t="shared" si="70"/>
        <v>0</v>
      </c>
      <c r="AJ75" s="63">
        <f>INDEX(Obs_Dist!$D$11:$T$211,  MATCH($AF75, Obs_Dist!$B$11:$B$211, 0), MATCH(AJ$4, Obs_Dist!$D$3:$T$3, 0) )</f>
        <v>0</v>
      </c>
      <c r="AK75" s="61">
        <f t="shared" si="71"/>
        <v>0</v>
      </c>
      <c r="AL75" s="63">
        <f>INDEX(Obs_Dist!$D$11:$T$211,  MATCH($AF75, Obs_Dist!$B$11:$B$211, 0), MATCH(AL$4, Obs_Dist!$D$3:$T$3, 0) )</f>
        <v>0</v>
      </c>
      <c r="AM75" s="61">
        <f t="shared" si="72"/>
        <v>0</v>
      </c>
      <c r="AN75" s="63">
        <f>INDEX(Obs_Dist!$D$11:$T$211,  MATCH($AF75, Obs_Dist!$B$11:$B$211, 0), MATCH(AN$4, Obs_Dist!$D$3:$T$3, 0) )</f>
        <v>0</v>
      </c>
      <c r="AO75" s="61">
        <f t="shared" si="73"/>
        <v>0</v>
      </c>
      <c r="AP75" s="63">
        <f>INDEX(Obs_Dist!$D$11:$T$211,  MATCH($AF75, Obs_Dist!$B$11:$B$211, 0), MATCH(AP$4, Obs_Dist!$D$3:$T$3, 0) )</f>
        <v>0</v>
      </c>
      <c r="AQ75" s="61">
        <f t="shared" si="74"/>
        <v>0</v>
      </c>
      <c r="AR75" s="63">
        <f>INDEX(Obs_Dist!$D$11:$T$211,  MATCH($AF75, Obs_Dist!$B$11:$B$211, 0), MATCH(AR$4, Obs_Dist!$D$3:$T$3, 0) )</f>
        <v>0</v>
      </c>
      <c r="AS75" s="61">
        <f t="shared" si="75"/>
        <v>0</v>
      </c>
      <c r="AT75" s="63">
        <f>INDEX(Obs_Dist!$D$11:$T$211,  MATCH($AF75, Obs_Dist!$B$11:$B$211, 0), MATCH(AT$4, Obs_Dist!$D$3:$T$3, 0) )</f>
        <v>0</v>
      </c>
      <c r="AU75" s="61">
        <f t="shared" si="76"/>
        <v>0</v>
      </c>
      <c r="AV75" s="63">
        <f>INDEX(Obs_Dist!$D$11:$T$211,  MATCH($AF75, Obs_Dist!$B$11:$B$211, 0), MATCH(AV$4, Obs_Dist!$D$3:$T$3, 0) )</f>
        <v>0</v>
      </c>
      <c r="AW75" s="61">
        <f t="shared" si="77"/>
        <v>0</v>
      </c>
      <c r="AX75" s="63">
        <f>INDEX(Obs_Dist!$D$11:$T$211,  MATCH($AF75, Obs_Dist!$B$11:$B$211, 0), MATCH(AX$4, Obs_Dist!$D$3:$T$3, 0) )</f>
        <v>0</v>
      </c>
      <c r="AY75" s="61">
        <f t="shared" si="78"/>
        <v>0</v>
      </c>
      <c r="AZ75" s="63">
        <f>INDEX(Obs_Dist!$D$11:$T$211,  MATCH($AF75, Obs_Dist!$B$11:$B$211, 0), MATCH(AZ$4, Obs_Dist!$D$3:$T$3, 0) )</f>
        <v>3.2199999999999997E-5</v>
      </c>
      <c r="BA75" s="61">
        <f t="shared" si="79"/>
        <v>0</v>
      </c>
      <c r="BB75" s="63">
        <f>INDEX(Obs_Dist!$D$11:$T$211,  MATCH($AF75, Obs_Dist!$B$11:$B$211, 0), MATCH(BB$4, Obs_Dist!$D$3:$T$3, 0) )</f>
        <v>1.1340000000000001E-4</v>
      </c>
      <c r="BC75" s="61">
        <f t="shared" si="80"/>
        <v>1.604654022091052E-4</v>
      </c>
      <c r="BD75" s="63">
        <f>INDEX(Obs_Dist!$D$11:$T$211,  MATCH($AF75, Obs_Dist!$B$11:$B$211, 0), MATCH(BD$4, Obs_Dist!$D$3:$T$3, 0) )</f>
        <v>0</v>
      </c>
      <c r="BF75" s="31">
        <f t="shared" si="81"/>
        <v>132</v>
      </c>
      <c r="BG75" s="31">
        <f t="shared" si="82"/>
        <v>133</v>
      </c>
      <c r="BH75" s="57">
        <f t="shared" si="56"/>
        <v>0</v>
      </c>
      <c r="BI75" s="57">
        <f t="shared" si="56"/>
        <v>0</v>
      </c>
      <c r="BJ75" s="57">
        <f t="shared" si="56"/>
        <v>0</v>
      </c>
      <c r="BK75" s="58">
        <f t="shared" si="55"/>
        <v>1.0742368259265204E-4</v>
      </c>
      <c r="BL75" s="57">
        <f t="shared" si="55"/>
        <v>0</v>
      </c>
      <c r="BM75" s="57">
        <f t="shared" si="55"/>
        <v>0</v>
      </c>
      <c r="BN75" s="57">
        <f t="shared" si="55"/>
        <v>0</v>
      </c>
      <c r="BQ75" s="57">
        <f t="shared" si="61"/>
        <v>0</v>
      </c>
      <c r="BR75" s="57">
        <f t="shared" si="61"/>
        <v>0</v>
      </c>
      <c r="BS75" s="57">
        <f t="shared" si="61"/>
        <v>0</v>
      </c>
      <c r="BT75" s="57">
        <f t="shared" si="61"/>
        <v>0</v>
      </c>
      <c r="BU75" s="57">
        <f t="shared" si="61"/>
        <v>0</v>
      </c>
      <c r="BV75" s="57">
        <f t="shared" si="61"/>
        <v>0</v>
      </c>
      <c r="BW75" s="57">
        <f t="shared" si="61"/>
        <v>0</v>
      </c>
      <c r="BX75" s="58">
        <f t="shared" si="61"/>
        <v>0</v>
      </c>
      <c r="BY75" s="57">
        <f t="shared" si="61"/>
        <v>0</v>
      </c>
      <c r="BZ75" s="57">
        <f t="shared" si="61"/>
        <v>0</v>
      </c>
      <c r="CA75" s="58">
        <f t="shared" si="61"/>
        <v>0</v>
      </c>
      <c r="CB75" s="57">
        <f t="shared" si="61"/>
        <v>0</v>
      </c>
      <c r="CC75" s="57">
        <f t="shared" si="61"/>
        <v>0</v>
      </c>
      <c r="CD75" s="57">
        <f t="shared" si="61"/>
        <v>0</v>
      </c>
      <c r="CE75" s="57">
        <f t="shared" si="61"/>
        <v>1.9503849803542846E-4</v>
      </c>
      <c r="CF75" s="57">
        <f t="shared" si="57"/>
        <v>0</v>
      </c>
      <c r="CG75" s="57">
        <f t="shared" si="57"/>
        <v>0</v>
      </c>
      <c r="CH75" s="57">
        <f t="shared" si="57"/>
        <v>0</v>
      </c>
      <c r="CI75" s="58">
        <f t="shared" si="57"/>
        <v>0</v>
      </c>
      <c r="CJ75" s="57">
        <f t="shared" si="57"/>
        <v>0</v>
      </c>
      <c r="CL75" s="30">
        <f>Obs_Dist!B77</f>
        <v>132</v>
      </c>
      <c r="CM75" s="26">
        <f t="shared" si="83"/>
        <v>133</v>
      </c>
      <c r="CN75" s="20">
        <f t="shared" si="62"/>
        <v>0</v>
      </c>
      <c r="CO75" s="20">
        <f t="shared" si="62"/>
        <v>0</v>
      </c>
      <c r="CP75" s="20">
        <f t="shared" si="62"/>
        <v>0</v>
      </c>
      <c r="CQ75" s="106">
        <f t="shared" si="58"/>
        <v>18.559999999999999</v>
      </c>
      <c r="CR75" s="143"/>
      <c r="CS75" s="20">
        <f t="shared" si="63"/>
        <v>0</v>
      </c>
      <c r="CT75" s="20">
        <f t="shared" si="63"/>
        <v>0</v>
      </c>
      <c r="CW75" s="20">
        <f t="shared" si="51"/>
        <v>0</v>
      </c>
      <c r="CX75" s="20">
        <f t="shared" si="51"/>
        <v>0</v>
      </c>
      <c r="CY75" s="20">
        <f t="shared" si="51"/>
        <v>0</v>
      </c>
      <c r="CZ75" s="20">
        <f t="shared" si="51"/>
        <v>0</v>
      </c>
      <c r="DA75" s="20">
        <f t="shared" si="51"/>
        <v>0</v>
      </c>
      <c r="DB75" s="20">
        <f t="shared" si="54"/>
        <v>0</v>
      </c>
      <c r="DC75" s="20">
        <f t="shared" si="54"/>
        <v>0</v>
      </c>
      <c r="DD75" s="106">
        <f t="shared" si="54"/>
        <v>0</v>
      </c>
      <c r="DE75" s="20">
        <f t="shared" si="54"/>
        <v>0</v>
      </c>
      <c r="DF75" s="20">
        <f t="shared" si="54"/>
        <v>0</v>
      </c>
      <c r="DG75" s="106">
        <f t="shared" si="54"/>
        <v>0</v>
      </c>
      <c r="DH75" s="143"/>
      <c r="DI75" s="20">
        <f t="shared" si="64"/>
        <v>0</v>
      </c>
      <c r="DJ75" s="20">
        <f t="shared" si="64"/>
        <v>0</v>
      </c>
      <c r="DK75" s="20">
        <f t="shared" si="64"/>
        <v>18.559999999999999</v>
      </c>
      <c r="DL75" s="143"/>
      <c r="DM75" s="20">
        <f t="shared" si="65"/>
        <v>0</v>
      </c>
      <c r="DN75" s="20">
        <f t="shared" si="65"/>
        <v>0</v>
      </c>
      <c r="DO75" s="106">
        <f t="shared" si="65"/>
        <v>0</v>
      </c>
      <c r="DP75" s="20">
        <f t="shared" si="59"/>
        <v>0</v>
      </c>
      <c r="DR75" s="31">
        <f t="shared" si="84"/>
        <v>66</v>
      </c>
      <c r="DS75" s="26">
        <f t="shared" si="85"/>
        <v>66.5</v>
      </c>
      <c r="DT75" s="101">
        <f t="shared" si="66"/>
        <v>847.32999999999993</v>
      </c>
      <c r="DU75" s="101">
        <f t="shared" si="67"/>
        <v>305.96999999999997</v>
      </c>
      <c r="DV75" s="101">
        <f t="shared" si="68"/>
        <v>401.87</v>
      </c>
      <c r="DW75" s="102">
        <f t="shared" si="86"/>
        <v>793.26</v>
      </c>
      <c r="DX75" s="144"/>
      <c r="DY75" s="101">
        <f t="shared" si="87"/>
        <v>205.96</v>
      </c>
      <c r="DZ75" s="101">
        <f t="shared" si="87"/>
        <v>283.60000000000002</v>
      </c>
      <c r="EB75" s="84">
        <f>MODEL_DATA!X72</f>
        <v>66</v>
      </c>
      <c r="EC75" s="84">
        <f>MODEL_DATA!Y72</f>
        <v>139.49</v>
      </c>
      <c r="ED75" s="84">
        <f>MODEL_DATA!Z72</f>
        <v>18.579999999999998</v>
      </c>
      <c r="EE75" s="84">
        <f>MODEL_DATA!AA72</f>
        <v>287.39</v>
      </c>
      <c r="EF75" s="84">
        <f>MODEL_DATA!AB72</f>
        <v>0</v>
      </c>
      <c r="EG75" s="84">
        <f>MODEL_DATA!AC72</f>
        <v>0</v>
      </c>
      <c r="EH75" s="84">
        <f>MODEL_DATA!AD72</f>
        <v>105.59</v>
      </c>
      <c r="EI75" s="84">
        <f>MODEL_DATA!AE72</f>
        <v>296.27999999999997</v>
      </c>
      <c r="EJ75" s="84">
        <f>MODEL_DATA!AF72</f>
        <v>0</v>
      </c>
      <c r="EK75" s="84">
        <f>MODEL_DATA!AG72</f>
        <v>0</v>
      </c>
      <c r="EL75" s="84">
        <f>MODEL_DATA!AH72</f>
        <v>0</v>
      </c>
      <c r="EM75" s="84">
        <f>MODEL_DATA!AI72</f>
        <v>388.75</v>
      </c>
      <c r="EN75" s="84">
        <f>MODEL_DATA!AJ72</f>
        <v>418.82</v>
      </c>
      <c r="EO75" s="84">
        <f>MODEL_DATA!AK72</f>
        <v>81.03</v>
      </c>
      <c r="EP75" s="84">
        <f>MODEL_DATA!AL72</f>
        <v>90.55</v>
      </c>
      <c r="EQ75" s="84">
        <f>MODEL_DATA!AM72</f>
        <v>404.51</v>
      </c>
      <c r="ER75" s="84">
        <f>MODEL_DATA!AN72</f>
        <v>444.89</v>
      </c>
      <c r="ES75" s="84">
        <f>MODEL_DATA!AO72</f>
        <v>124.93</v>
      </c>
      <c r="ET75" s="84">
        <f>MODEL_DATA!AP72</f>
        <v>193.05</v>
      </c>
      <c r="EU75" s="84">
        <f>MODEL_DATA!AQ72</f>
        <v>0.71</v>
      </c>
      <c r="EV75" s="84">
        <f>MODEL_DATA!AR72</f>
        <v>0.14000000000000001</v>
      </c>
    </row>
    <row r="76" spans="32:152" x14ac:dyDescent="0.25">
      <c r="AF76" s="32">
        <f t="shared" si="60"/>
        <v>132</v>
      </c>
      <c r="AG76" s="61">
        <f t="shared" si="69"/>
        <v>0</v>
      </c>
      <c r="AH76" s="63">
        <f>INDEX(Obs_Dist!$D$11:$T$211,  MATCH($AF76, Obs_Dist!$B$11:$B$211, 0), MATCH(AH$4, Obs_Dist!$D$3:$T$3, 0) )</f>
        <v>0</v>
      </c>
      <c r="AI76" s="61">
        <f t="shared" si="70"/>
        <v>0</v>
      </c>
      <c r="AJ76" s="63">
        <f>INDEX(Obs_Dist!$D$11:$T$211,  MATCH($AF76, Obs_Dist!$B$11:$B$211, 0), MATCH(AJ$4, Obs_Dist!$D$3:$T$3, 0) )</f>
        <v>0</v>
      </c>
      <c r="AK76" s="61">
        <f t="shared" si="71"/>
        <v>0</v>
      </c>
      <c r="AL76" s="63">
        <f>INDEX(Obs_Dist!$D$11:$T$211,  MATCH($AF76, Obs_Dist!$B$11:$B$211, 0), MATCH(AL$4, Obs_Dist!$D$3:$T$3, 0) )</f>
        <v>0</v>
      </c>
      <c r="AM76" s="61">
        <f t="shared" si="72"/>
        <v>0</v>
      </c>
      <c r="AN76" s="63">
        <f>INDEX(Obs_Dist!$D$11:$T$211,  MATCH($AF76, Obs_Dist!$B$11:$B$211, 0), MATCH(AN$4, Obs_Dist!$D$3:$T$3, 0) )</f>
        <v>0</v>
      </c>
      <c r="AO76" s="61">
        <f t="shared" si="73"/>
        <v>0</v>
      </c>
      <c r="AP76" s="63">
        <f>INDEX(Obs_Dist!$D$11:$T$211,  MATCH($AF76, Obs_Dist!$B$11:$B$211, 0), MATCH(AP$4, Obs_Dist!$D$3:$T$3, 0) )</f>
        <v>0</v>
      </c>
      <c r="AQ76" s="61">
        <f t="shared" si="74"/>
        <v>0</v>
      </c>
      <c r="AR76" s="63">
        <f>INDEX(Obs_Dist!$D$11:$T$211,  MATCH($AF76, Obs_Dist!$B$11:$B$211, 0), MATCH(AR$4, Obs_Dist!$D$3:$T$3, 0) )</f>
        <v>0</v>
      </c>
      <c r="AS76" s="61">
        <f t="shared" si="75"/>
        <v>0</v>
      </c>
      <c r="AT76" s="63">
        <f>INDEX(Obs_Dist!$D$11:$T$211,  MATCH($AF76, Obs_Dist!$B$11:$B$211, 0), MATCH(AT$4, Obs_Dist!$D$3:$T$3, 0) )</f>
        <v>0</v>
      </c>
      <c r="AU76" s="61">
        <f t="shared" si="76"/>
        <v>0</v>
      </c>
      <c r="AV76" s="63">
        <f>INDEX(Obs_Dist!$D$11:$T$211,  MATCH($AF76, Obs_Dist!$B$11:$B$211, 0), MATCH(AV$4, Obs_Dist!$D$3:$T$3, 0) )</f>
        <v>0</v>
      </c>
      <c r="AW76" s="61">
        <f t="shared" si="77"/>
        <v>0</v>
      </c>
      <c r="AX76" s="63">
        <f>INDEX(Obs_Dist!$D$11:$T$211,  MATCH($AF76, Obs_Dist!$B$11:$B$211, 0), MATCH(AX$4, Obs_Dist!$D$3:$T$3, 0) )</f>
        <v>0</v>
      </c>
      <c r="AY76" s="61">
        <f t="shared" si="78"/>
        <v>0</v>
      </c>
      <c r="AZ76" s="63">
        <f>INDEX(Obs_Dist!$D$11:$T$211,  MATCH($AF76, Obs_Dist!$B$11:$B$211, 0), MATCH(AZ$4, Obs_Dist!$D$3:$T$3, 0) )</f>
        <v>2.8200000000000001E-5</v>
      </c>
      <c r="BA76" s="61">
        <f t="shared" si="79"/>
        <v>0</v>
      </c>
      <c r="BB76" s="63">
        <f>INDEX(Obs_Dist!$D$11:$T$211,  MATCH($AF76, Obs_Dist!$B$11:$B$211, 0), MATCH(BB$4, Obs_Dist!$D$3:$T$3, 0) )</f>
        <v>9.2999999999999997E-5</v>
      </c>
      <c r="BC76" s="61">
        <f t="shared" si="80"/>
        <v>1.9503849803542846E-4</v>
      </c>
      <c r="BD76" s="63">
        <f>INDEX(Obs_Dist!$D$11:$T$211,  MATCH($AF76, Obs_Dist!$B$11:$B$211, 0), MATCH(BD$4, Obs_Dist!$D$3:$T$3, 0) )</f>
        <v>0</v>
      </c>
      <c r="BF76" s="31">
        <f t="shared" si="81"/>
        <v>134</v>
      </c>
      <c r="BG76" s="31">
        <f t="shared" si="82"/>
        <v>135</v>
      </c>
      <c r="BH76" s="57">
        <f t="shared" si="56"/>
        <v>0</v>
      </c>
      <c r="BI76" s="57">
        <f t="shared" si="56"/>
        <v>0</v>
      </c>
      <c r="BJ76" s="57">
        <f t="shared" si="56"/>
        <v>0</v>
      </c>
      <c r="BK76" s="58">
        <f t="shared" si="55"/>
        <v>7.4201056618415919E-5</v>
      </c>
      <c r="BL76" s="57">
        <f t="shared" si="55"/>
        <v>0</v>
      </c>
      <c r="BM76" s="57">
        <f t="shared" si="55"/>
        <v>0</v>
      </c>
      <c r="BN76" s="57">
        <f t="shared" si="55"/>
        <v>0</v>
      </c>
      <c r="BQ76" s="57">
        <f t="shared" si="61"/>
        <v>0</v>
      </c>
      <c r="BR76" s="57">
        <f t="shared" si="61"/>
        <v>0</v>
      </c>
      <c r="BS76" s="57">
        <f t="shared" si="61"/>
        <v>0</v>
      </c>
      <c r="BT76" s="57">
        <f t="shared" si="61"/>
        <v>0</v>
      </c>
      <c r="BU76" s="57">
        <f t="shared" si="61"/>
        <v>0</v>
      </c>
      <c r="BV76" s="57">
        <f t="shared" si="61"/>
        <v>0</v>
      </c>
      <c r="BW76" s="57">
        <f t="shared" si="61"/>
        <v>0</v>
      </c>
      <c r="BX76" s="58">
        <f t="shared" si="61"/>
        <v>0</v>
      </c>
      <c r="BY76" s="57">
        <f t="shared" si="61"/>
        <v>0</v>
      </c>
      <c r="BZ76" s="57">
        <f t="shared" si="61"/>
        <v>0</v>
      </c>
      <c r="CA76" s="58">
        <f t="shared" si="61"/>
        <v>0</v>
      </c>
      <c r="CB76" s="57">
        <f t="shared" si="61"/>
        <v>0</v>
      </c>
      <c r="CC76" s="57">
        <f t="shared" si="61"/>
        <v>0</v>
      </c>
      <c r="CD76" s="57">
        <f t="shared" si="61"/>
        <v>0</v>
      </c>
      <c r="CE76" s="57">
        <f t="shared" si="61"/>
        <v>1.3471947978524747E-4</v>
      </c>
      <c r="CF76" s="57">
        <f t="shared" si="57"/>
        <v>0</v>
      </c>
      <c r="CG76" s="57">
        <f t="shared" si="57"/>
        <v>0</v>
      </c>
      <c r="CH76" s="57">
        <f t="shared" si="57"/>
        <v>0</v>
      </c>
      <c r="CI76" s="58">
        <f t="shared" si="57"/>
        <v>0</v>
      </c>
      <c r="CJ76" s="57">
        <f t="shared" si="57"/>
        <v>0</v>
      </c>
      <c r="CL76" s="30">
        <f>Obs_Dist!B78</f>
        <v>134</v>
      </c>
      <c r="CM76" s="26">
        <f t="shared" si="83"/>
        <v>135</v>
      </c>
      <c r="CN76" s="20">
        <f t="shared" si="62"/>
        <v>0</v>
      </c>
      <c r="CO76" s="20">
        <f t="shared" si="62"/>
        <v>0</v>
      </c>
      <c r="CP76" s="20">
        <f t="shared" si="62"/>
        <v>0</v>
      </c>
      <c r="CQ76" s="106">
        <f t="shared" si="58"/>
        <v>12.82</v>
      </c>
      <c r="CR76" s="143"/>
      <c r="CS76" s="20">
        <f t="shared" si="63"/>
        <v>0</v>
      </c>
      <c r="CT76" s="20">
        <f t="shared" si="63"/>
        <v>0</v>
      </c>
      <c r="CW76" s="20">
        <f t="shared" si="51"/>
        <v>0</v>
      </c>
      <c r="CX76" s="20">
        <f t="shared" si="51"/>
        <v>0</v>
      </c>
      <c r="CY76" s="20">
        <f t="shared" si="51"/>
        <v>0</v>
      </c>
      <c r="CZ76" s="20">
        <f t="shared" si="51"/>
        <v>0</v>
      </c>
      <c r="DA76" s="20">
        <f t="shared" si="51"/>
        <v>0</v>
      </c>
      <c r="DB76" s="20">
        <f t="shared" si="54"/>
        <v>0</v>
      </c>
      <c r="DC76" s="20">
        <f t="shared" si="54"/>
        <v>0</v>
      </c>
      <c r="DD76" s="106">
        <f t="shared" si="54"/>
        <v>0</v>
      </c>
      <c r="DE76" s="20">
        <f t="shared" si="54"/>
        <v>0</v>
      </c>
      <c r="DF76" s="20">
        <f t="shared" si="54"/>
        <v>0</v>
      </c>
      <c r="DG76" s="106">
        <f t="shared" si="54"/>
        <v>0</v>
      </c>
      <c r="DH76" s="143"/>
      <c r="DI76" s="20">
        <f t="shared" si="64"/>
        <v>0</v>
      </c>
      <c r="DJ76" s="20">
        <f t="shared" si="64"/>
        <v>0</v>
      </c>
      <c r="DK76" s="20">
        <f t="shared" si="64"/>
        <v>12.82</v>
      </c>
      <c r="DL76" s="143"/>
      <c r="DM76" s="20">
        <f t="shared" si="65"/>
        <v>0</v>
      </c>
      <c r="DN76" s="20">
        <f t="shared" si="65"/>
        <v>0</v>
      </c>
      <c r="DO76" s="106">
        <f t="shared" si="65"/>
        <v>0</v>
      </c>
      <c r="DP76" s="20">
        <f t="shared" si="59"/>
        <v>0</v>
      </c>
      <c r="DR76" s="31">
        <f t="shared" si="84"/>
        <v>67</v>
      </c>
      <c r="DS76" s="26">
        <f t="shared" si="85"/>
        <v>67.5</v>
      </c>
      <c r="DT76" s="101">
        <f t="shared" si="66"/>
        <v>840.18000000000006</v>
      </c>
      <c r="DU76" s="101">
        <f t="shared" si="67"/>
        <v>310.33000000000004</v>
      </c>
      <c r="DV76" s="101">
        <f t="shared" si="68"/>
        <v>400.84999999999997</v>
      </c>
      <c r="DW76" s="102">
        <f t="shared" si="86"/>
        <v>883.16000000000008</v>
      </c>
      <c r="DX76" s="144"/>
      <c r="DY76" s="101">
        <f t="shared" si="87"/>
        <v>217.08999999999997</v>
      </c>
      <c r="DZ76" s="101">
        <f t="shared" si="87"/>
        <v>306.76</v>
      </c>
      <c r="EB76" s="84">
        <f>MODEL_DATA!X73</f>
        <v>67</v>
      </c>
      <c r="EC76" s="84">
        <f>MODEL_DATA!Y73</f>
        <v>129</v>
      </c>
      <c r="ED76" s="84">
        <f>MODEL_DATA!Z73</f>
        <v>13.66</v>
      </c>
      <c r="EE76" s="84">
        <f>MODEL_DATA!AA73</f>
        <v>296.67</v>
      </c>
      <c r="EF76" s="84">
        <f>MODEL_DATA!AB73</f>
        <v>0</v>
      </c>
      <c r="EG76" s="84">
        <f>MODEL_DATA!AC73</f>
        <v>0</v>
      </c>
      <c r="EH76" s="84">
        <f>MODEL_DATA!AD73</f>
        <v>105.39</v>
      </c>
      <c r="EI76" s="84">
        <f>MODEL_DATA!AE73</f>
        <v>295.45999999999998</v>
      </c>
      <c r="EJ76" s="84">
        <f>MODEL_DATA!AF73</f>
        <v>0</v>
      </c>
      <c r="EK76" s="84">
        <f>MODEL_DATA!AG73</f>
        <v>0</v>
      </c>
      <c r="EL76" s="84">
        <f>MODEL_DATA!AH73</f>
        <v>0</v>
      </c>
      <c r="EM76" s="84">
        <f>MODEL_DATA!AI73</f>
        <v>393.23</v>
      </c>
      <c r="EN76" s="84">
        <f>MODEL_DATA!AJ73</f>
        <v>398.61</v>
      </c>
      <c r="EO76" s="84">
        <f>MODEL_DATA!AK73</f>
        <v>88.46</v>
      </c>
      <c r="EP76" s="84">
        <f>MODEL_DATA!AL73</f>
        <v>103.45</v>
      </c>
      <c r="EQ76" s="84">
        <f>MODEL_DATA!AM73</f>
        <v>489.93</v>
      </c>
      <c r="ER76" s="84">
        <f>MODEL_DATA!AN73</f>
        <v>469.27</v>
      </c>
      <c r="ES76" s="84">
        <f>MODEL_DATA!AO73</f>
        <v>128.63</v>
      </c>
      <c r="ET76" s="84">
        <f>MODEL_DATA!AP73</f>
        <v>203.31</v>
      </c>
      <c r="EU76" s="84">
        <f>MODEL_DATA!AQ73</f>
        <v>0.71</v>
      </c>
      <c r="EV76" s="84">
        <f>MODEL_DATA!AR73</f>
        <v>0.24</v>
      </c>
    </row>
    <row r="77" spans="32:152" x14ac:dyDescent="0.25">
      <c r="AF77" s="32">
        <f t="shared" si="60"/>
        <v>134</v>
      </c>
      <c r="AG77" s="61">
        <f t="shared" si="69"/>
        <v>0</v>
      </c>
      <c r="AH77" s="63">
        <f>INDEX(Obs_Dist!$D$11:$T$211,  MATCH($AF77, Obs_Dist!$B$11:$B$211, 0), MATCH(AH$4, Obs_Dist!$D$3:$T$3, 0) )</f>
        <v>0</v>
      </c>
      <c r="AI77" s="61">
        <f t="shared" si="70"/>
        <v>0</v>
      </c>
      <c r="AJ77" s="63">
        <f>INDEX(Obs_Dist!$D$11:$T$211,  MATCH($AF77, Obs_Dist!$B$11:$B$211, 0), MATCH(AJ$4, Obs_Dist!$D$3:$T$3, 0) )</f>
        <v>0</v>
      </c>
      <c r="AK77" s="61">
        <f t="shared" si="71"/>
        <v>0</v>
      </c>
      <c r="AL77" s="63">
        <f>INDEX(Obs_Dist!$D$11:$T$211,  MATCH($AF77, Obs_Dist!$B$11:$B$211, 0), MATCH(AL$4, Obs_Dist!$D$3:$T$3, 0) )</f>
        <v>0</v>
      </c>
      <c r="AM77" s="61">
        <f t="shared" si="72"/>
        <v>0</v>
      </c>
      <c r="AN77" s="63">
        <f>INDEX(Obs_Dist!$D$11:$T$211,  MATCH($AF77, Obs_Dist!$B$11:$B$211, 0), MATCH(AN$4, Obs_Dist!$D$3:$T$3, 0) )</f>
        <v>0</v>
      </c>
      <c r="AO77" s="61">
        <f t="shared" si="73"/>
        <v>0</v>
      </c>
      <c r="AP77" s="63">
        <f>INDEX(Obs_Dist!$D$11:$T$211,  MATCH($AF77, Obs_Dist!$B$11:$B$211, 0), MATCH(AP$4, Obs_Dist!$D$3:$T$3, 0) )</f>
        <v>0</v>
      </c>
      <c r="AQ77" s="61">
        <f t="shared" si="74"/>
        <v>0</v>
      </c>
      <c r="AR77" s="63">
        <f>INDEX(Obs_Dist!$D$11:$T$211,  MATCH($AF77, Obs_Dist!$B$11:$B$211, 0), MATCH(AR$4, Obs_Dist!$D$3:$T$3, 0) )</f>
        <v>0</v>
      </c>
      <c r="AS77" s="61">
        <f t="shared" si="75"/>
        <v>0</v>
      </c>
      <c r="AT77" s="63">
        <f>INDEX(Obs_Dist!$D$11:$T$211,  MATCH($AF77, Obs_Dist!$B$11:$B$211, 0), MATCH(AT$4, Obs_Dist!$D$3:$T$3, 0) )</f>
        <v>0</v>
      </c>
      <c r="AU77" s="61">
        <f t="shared" si="76"/>
        <v>0</v>
      </c>
      <c r="AV77" s="63">
        <f>INDEX(Obs_Dist!$D$11:$T$211,  MATCH($AF77, Obs_Dist!$B$11:$B$211, 0), MATCH(AV$4, Obs_Dist!$D$3:$T$3, 0) )</f>
        <v>0</v>
      </c>
      <c r="AW77" s="61">
        <f t="shared" si="77"/>
        <v>0</v>
      </c>
      <c r="AX77" s="63">
        <f>INDEX(Obs_Dist!$D$11:$T$211,  MATCH($AF77, Obs_Dist!$B$11:$B$211, 0), MATCH(AX$4, Obs_Dist!$D$3:$T$3, 0) )</f>
        <v>0</v>
      </c>
      <c r="AY77" s="61">
        <f t="shared" si="78"/>
        <v>0</v>
      </c>
      <c r="AZ77" s="63">
        <f>INDEX(Obs_Dist!$D$11:$T$211,  MATCH($AF77, Obs_Dist!$B$11:$B$211, 0), MATCH(AZ$4, Obs_Dist!$D$3:$T$3, 0) )</f>
        <v>2.41E-5</v>
      </c>
      <c r="BA77" s="61">
        <f t="shared" si="79"/>
        <v>0</v>
      </c>
      <c r="BB77" s="63">
        <f>INDEX(Obs_Dist!$D$11:$T$211,  MATCH($AF77, Obs_Dist!$B$11:$B$211, 0), MATCH(BB$4, Obs_Dist!$D$3:$T$3, 0) )</f>
        <v>7.25E-5</v>
      </c>
      <c r="BC77" s="61">
        <f t="shared" si="80"/>
        <v>1.3471947978524747E-4</v>
      </c>
      <c r="BD77" s="63">
        <f>INDEX(Obs_Dist!$D$11:$T$211,  MATCH($AF77, Obs_Dist!$B$11:$B$211, 0), MATCH(BD$4, Obs_Dist!$D$3:$T$3, 0) )</f>
        <v>0</v>
      </c>
      <c r="BF77" s="31">
        <f t="shared" si="81"/>
        <v>136</v>
      </c>
      <c r="BG77" s="31">
        <f t="shared" si="82"/>
        <v>137</v>
      </c>
      <c r="BH77" s="57">
        <f t="shared" si="56"/>
        <v>0</v>
      </c>
      <c r="BI77" s="57">
        <f t="shared" si="56"/>
        <v>0</v>
      </c>
      <c r="BJ77" s="57">
        <f t="shared" si="56"/>
        <v>0</v>
      </c>
      <c r="BK77" s="58">
        <f t="shared" si="55"/>
        <v>2.1675737678312606E-4</v>
      </c>
      <c r="BL77" s="57">
        <f t="shared" si="55"/>
        <v>0</v>
      </c>
      <c r="BM77" s="57">
        <f t="shared" si="55"/>
        <v>0</v>
      </c>
      <c r="BN77" s="57">
        <f t="shared" si="55"/>
        <v>0</v>
      </c>
      <c r="BQ77" s="57">
        <f t="shared" si="61"/>
        <v>0</v>
      </c>
      <c r="BR77" s="57">
        <f t="shared" si="61"/>
        <v>0</v>
      </c>
      <c r="BS77" s="57">
        <f t="shared" si="61"/>
        <v>0</v>
      </c>
      <c r="BT77" s="57">
        <f t="shared" si="61"/>
        <v>0</v>
      </c>
      <c r="BU77" s="57">
        <f t="shared" si="61"/>
        <v>0</v>
      </c>
      <c r="BV77" s="57">
        <f t="shared" si="61"/>
        <v>0</v>
      </c>
      <c r="BW77" s="57">
        <f t="shared" si="61"/>
        <v>0</v>
      </c>
      <c r="BX77" s="58">
        <f t="shared" si="61"/>
        <v>0</v>
      </c>
      <c r="BY77" s="57">
        <f t="shared" si="61"/>
        <v>0</v>
      </c>
      <c r="BZ77" s="57">
        <f t="shared" si="61"/>
        <v>0</v>
      </c>
      <c r="CA77" s="58">
        <f t="shared" si="61"/>
        <v>0</v>
      </c>
      <c r="CB77" s="57">
        <f t="shared" si="61"/>
        <v>0</v>
      </c>
      <c r="CC77" s="57">
        <f t="shared" si="61"/>
        <v>0</v>
      </c>
      <c r="CD77" s="57">
        <f t="shared" si="61"/>
        <v>0</v>
      </c>
      <c r="CE77" s="57">
        <f t="shared" si="61"/>
        <v>3.9354481419325412E-4</v>
      </c>
      <c r="CF77" s="57">
        <f t="shared" si="57"/>
        <v>0</v>
      </c>
      <c r="CG77" s="57">
        <f t="shared" si="57"/>
        <v>0</v>
      </c>
      <c r="CH77" s="57">
        <f t="shared" si="57"/>
        <v>0</v>
      </c>
      <c r="CI77" s="58">
        <f t="shared" si="57"/>
        <v>0</v>
      </c>
      <c r="CJ77" s="57">
        <f t="shared" si="57"/>
        <v>0</v>
      </c>
      <c r="CL77" s="30">
        <f>Obs_Dist!B79</f>
        <v>136</v>
      </c>
      <c r="CM77" s="26">
        <f t="shared" si="83"/>
        <v>137</v>
      </c>
      <c r="CN77" s="20">
        <f t="shared" si="62"/>
        <v>0</v>
      </c>
      <c r="CO77" s="20">
        <f t="shared" si="62"/>
        <v>0</v>
      </c>
      <c r="CP77" s="20">
        <f t="shared" si="62"/>
        <v>0</v>
      </c>
      <c r="CQ77" s="106">
        <f t="shared" si="58"/>
        <v>37.450000000000003</v>
      </c>
      <c r="CR77" s="143"/>
      <c r="CS77" s="20">
        <f t="shared" si="63"/>
        <v>0</v>
      </c>
      <c r="CT77" s="20">
        <f t="shared" si="63"/>
        <v>0</v>
      </c>
      <c r="CW77" s="20">
        <f t="shared" si="51"/>
        <v>0</v>
      </c>
      <c r="CX77" s="20">
        <f t="shared" si="51"/>
        <v>0</v>
      </c>
      <c r="CY77" s="20">
        <f t="shared" si="51"/>
        <v>0</v>
      </c>
      <c r="CZ77" s="20">
        <f t="shared" si="51"/>
        <v>0</v>
      </c>
      <c r="DA77" s="20">
        <f t="shared" si="51"/>
        <v>0</v>
      </c>
      <c r="DB77" s="20">
        <f t="shared" si="54"/>
        <v>0</v>
      </c>
      <c r="DC77" s="20">
        <f t="shared" si="54"/>
        <v>0</v>
      </c>
      <c r="DD77" s="106">
        <f t="shared" si="54"/>
        <v>0</v>
      </c>
      <c r="DE77" s="20">
        <f t="shared" si="54"/>
        <v>0</v>
      </c>
      <c r="DF77" s="20">
        <f t="shared" si="54"/>
        <v>0</v>
      </c>
      <c r="DG77" s="106">
        <f t="shared" si="54"/>
        <v>0</v>
      </c>
      <c r="DH77" s="143"/>
      <c r="DI77" s="20">
        <f t="shared" si="64"/>
        <v>0</v>
      </c>
      <c r="DJ77" s="20">
        <f t="shared" si="64"/>
        <v>0</v>
      </c>
      <c r="DK77" s="20">
        <f t="shared" si="64"/>
        <v>37.450000000000003</v>
      </c>
      <c r="DL77" s="143"/>
      <c r="DM77" s="20">
        <f t="shared" si="65"/>
        <v>0</v>
      </c>
      <c r="DN77" s="20">
        <f t="shared" si="65"/>
        <v>0</v>
      </c>
      <c r="DO77" s="106">
        <f t="shared" si="65"/>
        <v>0</v>
      </c>
      <c r="DP77" s="20">
        <f t="shared" si="59"/>
        <v>0</v>
      </c>
      <c r="DR77" s="31">
        <f t="shared" si="84"/>
        <v>68</v>
      </c>
      <c r="DS77" s="26">
        <f t="shared" si="85"/>
        <v>68.5</v>
      </c>
      <c r="DT77" s="101">
        <f t="shared" si="66"/>
        <v>761.62</v>
      </c>
      <c r="DU77" s="101">
        <f t="shared" si="67"/>
        <v>285.85999999999996</v>
      </c>
      <c r="DV77" s="101">
        <f t="shared" si="68"/>
        <v>352.73</v>
      </c>
      <c r="DW77" s="102">
        <f t="shared" si="86"/>
        <v>856.5</v>
      </c>
      <c r="DX77" s="144"/>
      <c r="DY77" s="101">
        <f t="shared" si="87"/>
        <v>180.55</v>
      </c>
      <c r="DZ77" s="101">
        <f t="shared" si="87"/>
        <v>276.90999999999997</v>
      </c>
      <c r="EB77" s="84">
        <f>MODEL_DATA!X74</f>
        <v>68</v>
      </c>
      <c r="EC77" s="84">
        <f>MODEL_DATA!Y74</f>
        <v>123.03</v>
      </c>
      <c r="ED77" s="84">
        <f>MODEL_DATA!Z74</f>
        <v>12.21</v>
      </c>
      <c r="EE77" s="84">
        <f>MODEL_DATA!AA74</f>
        <v>273.64999999999998</v>
      </c>
      <c r="EF77" s="84">
        <f>MODEL_DATA!AB74</f>
        <v>0</v>
      </c>
      <c r="EG77" s="84">
        <f>MODEL_DATA!AC74</f>
        <v>0</v>
      </c>
      <c r="EH77" s="84">
        <f>MODEL_DATA!AD74</f>
        <v>98.38</v>
      </c>
      <c r="EI77" s="84">
        <f>MODEL_DATA!AE74</f>
        <v>254.35</v>
      </c>
      <c r="EJ77" s="84">
        <f>MODEL_DATA!AF74</f>
        <v>0</v>
      </c>
      <c r="EK77" s="84">
        <f>MODEL_DATA!AG74</f>
        <v>0</v>
      </c>
      <c r="EL77" s="84">
        <f>MODEL_DATA!AH74</f>
        <v>0</v>
      </c>
      <c r="EM77" s="84">
        <f>MODEL_DATA!AI74</f>
        <v>456.09</v>
      </c>
      <c r="EN77" s="84">
        <f>MODEL_DATA!AJ74</f>
        <v>437.17</v>
      </c>
      <c r="EO77" s="84">
        <f>MODEL_DATA!AK74</f>
        <v>79.150000000000006</v>
      </c>
      <c r="EP77" s="84">
        <f>MODEL_DATA!AL74</f>
        <v>93.88</v>
      </c>
      <c r="EQ77" s="84">
        <f>MODEL_DATA!AM74</f>
        <v>400.41</v>
      </c>
      <c r="ER77" s="84">
        <f>MODEL_DATA!AN74</f>
        <v>402.03</v>
      </c>
      <c r="ES77" s="84">
        <f>MODEL_DATA!AO74</f>
        <v>101.4</v>
      </c>
      <c r="ET77" s="84">
        <f>MODEL_DATA!AP74</f>
        <v>183.03</v>
      </c>
      <c r="EU77" s="84">
        <f>MODEL_DATA!AQ74</f>
        <v>0.96</v>
      </c>
      <c r="EV77" s="84">
        <f>MODEL_DATA!AR74</f>
        <v>0.17</v>
      </c>
    </row>
    <row r="78" spans="32:152" x14ac:dyDescent="0.25">
      <c r="AF78" s="32">
        <f t="shared" si="60"/>
        <v>136</v>
      </c>
      <c r="AG78" s="61">
        <f t="shared" si="69"/>
        <v>0</v>
      </c>
      <c r="AH78" s="63">
        <f>INDEX(Obs_Dist!$D$11:$T$211,  MATCH($AF78, Obs_Dist!$B$11:$B$211, 0), MATCH(AH$4, Obs_Dist!$D$3:$T$3, 0) )</f>
        <v>0</v>
      </c>
      <c r="AI78" s="61">
        <f t="shared" si="70"/>
        <v>0</v>
      </c>
      <c r="AJ78" s="63">
        <f>INDEX(Obs_Dist!$D$11:$T$211,  MATCH($AF78, Obs_Dist!$B$11:$B$211, 0), MATCH(AJ$4, Obs_Dist!$D$3:$T$3, 0) )</f>
        <v>0</v>
      </c>
      <c r="AK78" s="61">
        <f t="shared" si="71"/>
        <v>0</v>
      </c>
      <c r="AL78" s="63">
        <f>INDEX(Obs_Dist!$D$11:$T$211,  MATCH($AF78, Obs_Dist!$B$11:$B$211, 0), MATCH(AL$4, Obs_Dist!$D$3:$T$3, 0) )</f>
        <v>0</v>
      </c>
      <c r="AM78" s="61">
        <f t="shared" si="72"/>
        <v>0</v>
      </c>
      <c r="AN78" s="63">
        <f>INDEX(Obs_Dist!$D$11:$T$211,  MATCH($AF78, Obs_Dist!$B$11:$B$211, 0), MATCH(AN$4, Obs_Dist!$D$3:$T$3, 0) )</f>
        <v>0</v>
      </c>
      <c r="AO78" s="61">
        <f t="shared" si="73"/>
        <v>0</v>
      </c>
      <c r="AP78" s="63">
        <f>INDEX(Obs_Dist!$D$11:$T$211,  MATCH($AF78, Obs_Dist!$B$11:$B$211, 0), MATCH(AP$4, Obs_Dist!$D$3:$T$3, 0) )</f>
        <v>0</v>
      </c>
      <c r="AQ78" s="61">
        <f t="shared" si="74"/>
        <v>0</v>
      </c>
      <c r="AR78" s="63">
        <f>INDEX(Obs_Dist!$D$11:$T$211,  MATCH($AF78, Obs_Dist!$B$11:$B$211, 0), MATCH(AR$4, Obs_Dist!$D$3:$T$3, 0) )</f>
        <v>0</v>
      </c>
      <c r="AS78" s="61">
        <f t="shared" si="75"/>
        <v>0</v>
      </c>
      <c r="AT78" s="63">
        <f>INDEX(Obs_Dist!$D$11:$T$211,  MATCH($AF78, Obs_Dist!$B$11:$B$211, 0), MATCH(AT$4, Obs_Dist!$D$3:$T$3, 0) )</f>
        <v>0</v>
      </c>
      <c r="AU78" s="61">
        <f t="shared" si="76"/>
        <v>0</v>
      </c>
      <c r="AV78" s="63">
        <f>INDEX(Obs_Dist!$D$11:$T$211,  MATCH($AF78, Obs_Dist!$B$11:$B$211, 0), MATCH(AV$4, Obs_Dist!$D$3:$T$3, 0) )</f>
        <v>0</v>
      </c>
      <c r="AW78" s="61">
        <f t="shared" si="77"/>
        <v>0</v>
      </c>
      <c r="AX78" s="63">
        <f>INDEX(Obs_Dist!$D$11:$T$211,  MATCH($AF78, Obs_Dist!$B$11:$B$211, 0), MATCH(AX$4, Obs_Dist!$D$3:$T$3, 0) )</f>
        <v>0</v>
      </c>
      <c r="AY78" s="61">
        <f t="shared" si="78"/>
        <v>0</v>
      </c>
      <c r="AZ78" s="63">
        <f>INDEX(Obs_Dist!$D$11:$T$211,  MATCH($AF78, Obs_Dist!$B$11:$B$211, 0), MATCH(AZ$4, Obs_Dist!$D$3:$T$3, 0) )</f>
        <v>2.0100000000000001E-5</v>
      </c>
      <c r="BA78" s="61">
        <f t="shared" si="79"/>
        <v>0</v>
      </c>
      <c r="BB78" s="63">
        <f>INDEX(Obs_Dist!$D$11:$T$211,  MATCH($AF78, Obs_Dist!$B$11:$B$211, 0), MATCH(BB$4, Obs_Dist!$D$3:$T$3, 0) )</f>
        <v>5.2099999999999999E-5</v>
      </c>
      <c r="BC78" s="61">
        <f t="shared" si="80"/>
        <v>3.9354481419325412E-4</v>
      </c>
      <c r="BD78" s="63">
        <f>INDEX(Obs_Dist!$D$11:$T$211,  MATCH($AF78, Obs_Dist!$B$11:$B$211, 0), MATCH(BD$4, Obs_Dist!$D$3:$T$3, 0) )</f>
        <v>0</v>
      </c>
      <c r="BF78" s="31">
        <f t="shared" si="81"/>
        <v>138</v>
      </c>
      <c r="BG78" s="31">
        <f t="shared" si="82"/>
        <v>139</v>
      </c>
      <c r="BH78" s="57">
        <f t="shared" si="56"/>
        <v>0</v>
      </c>
      <c r="BI78" s="57">
        <f t="shared" si="56"/>
        <v>0</v>
      </c>
      <c r="BJ78" s="57">
        <f t="shared" si="56"/>
        <v>0</v>
      </c>
      <c r="BK78" s="58">
        <f t="shared" si="55"/>
        <v>1.1656858660646619E-4</v>
      </c>
      <c r="BL78" s="57">
        <f t="shared" si="55"/>
        <v>0</v>
      </c>
      <c r="BM78" s="57">
        <f t="shared" si="55"/>
        <v>0</v>
      </c>
      <c r="BN78" s="57">
        <f t="shared" si="55"/>
        <v>0</v>
      </c>
      <c r="BQ78" s="57">
        <f t="shared" si="61"/>
        <v>0</v>
      </c>
      <c r="BR78" s="57">
        <f t="shared" si="61"/>
        <v>0</v>
      </c>
      <c r="BS78" s="57">
        <f t="shared" si="61"/>
        <v>0</v>
      </c>
      <c r="BT78" s="57">
        <f t="shared" si="61"/>
        <v>0</v>
      </c>
      <c r="BU78" s="57">
        <f t="shared" si="61"/>
        <v>0</v>
      </c>
      <c r="BV78" s="57">
        <f t="shared" si="61"/>
        <v>0</v>
      </c>
      <c r="BW78" s="57">
        <f t="shared" si="61"/>
        <v>0</v>
      </c>
      <c r="BX78" s="58">
        <f t="shared" si="61"/>
        <v>0</v>
      </c>
      <c r="BY78" s="57">
        <f t="shared" si="61"/>
        <v>0</v>
      </c>
      <c r="BZ78" s="57">
        <f t="shared" si="61"/>
        <v>0</v>
      </c>
      <c r="CA78" s="58">
        <f t="shared" si="61"/>
        <v>0</v>
      </c>
      <c r="CB78" s="57">
        <f t="shared" si="61"/>
        <v>0</v>
      </c>
      <c r="CC78" s="57">
        <f t="shared" si="61"/>
        <v>0</v>
      </c>
      <c r="CD78" s="57">
        <f t="shared" si="61"/>
        <v>0</v>
      </c>
      <c r="CE78" s="57">
        <f t="shared" si="61"/>
        <v>2.116419908638755E-4</v>
      </c>
      <c r="CF78" s="57">
        <f t="shared" si="57"/>
        <v>0</v>
      </c>
      <c r="CG78" s="57">
        <f t="shared" si="57"/>
        <v>0</v>
      </c>
      <c r="CH78" s="57">
        <f t="shared" si="57"/>
        <v>0</v>
      </c>
      <c r="CI78" s="58">
        <f t="shared" si="57"/>
        <v>0</v>
      </c>
      <c r="CJ78" s="57">
        <f t="shared" si="57"/>
        <v>0</v>
      </c>
      <c r="CL78" s="30">
        <f>Obs_Dist!B80</f>
        <v>138</v>
      </c>
      <c r="CM78" s="26">
        <f t="shared" si="83"/>
        <v>139</v>
      </c>
      <c r="CN78" s="20">
        <f t="shared" si="62"/>
        <v>0</v>
      </c>
      <c r="CO78" s="20">
        <f t="shared" si="62"/>
        <v>0</v>
      </c>
      <c r="CP78" s="20">
        <f t="shared" si="62"/>
        <v>0</v>
      </c>
      <c r="CQ78" s="106">
        <f t="shared" si="58"/>
        <v>20.14</v>
      </c>
      <c r="CR78" s="143"/>
      <c r="CS78" s="20">
        <f t="shared" si="63"/>
        <v>0</v>
      </c>
      <c r="CT78" s="20">
        <f t="shared" si="63"/>
        <v>0</v>
      </c>
      <c r="CW78" s="20">
        <f t="shared" si="51"/>
        <v>0</v>
      </c>
      <c r="CX78" s="20">
        <f t="shared" si="51"/>
        <v>0</v>
      </c>
      <c r="CY78" s="20">
        <f t="shared" si="51"/>
        <v>0</v>
      </c>
      <c r="CZ78" s="20">
        <f t="shared" si="51"/>
        <v>0</v>
      </c>
      <c r="DA78" s="20">
        <f t="shared" si="51"/>
        <v>0</v>
      </c>
      <c r="DB78" s="20">
        <f t="shared" si="54"/>
        <v>0</v>
      </c>
      <c r="DC78" s="20">
        <f t="shared" si="54"/>
        <v>0</v>
      </c>
      <c r="DD78" s="106">
        <f t="shared" si="54"/>
        <v>0</v>
      </c>
      <c r="DE78" s="20">
        <f t="shared" si="54"/>
        <v>0</v>
      </c>
      <c r="DF78" s="20">
        <f t="shared" si="54"/>
        <v>0</v>
      </c>
      <c r="DG78" s="106">
        <f t="shared" si="54"/>
        <v>0</v>
      </c>
      <c r="DH78" s="143"/>
      <c r="DI78" s="20">
        <f t="shared" si="64"/>
        <v>0</v>
      </c>
      <c r="DJ78" s="20">
        <f t="shared" si="64"/>
        <v>0</v>
      </c>
      <c r="DK78" s="20">
        <f t="shared" si="64"/>
        <v>20.14</v>
      </c>
      <c r="DL78" s="143"/>
      <c r="DM78" s="20">
        <f t="shared" si="65"/>
        <v>0</v>
      </c>
      <c r="DN78" s="20">
        <f t="shared" si="65"/>
        <v>0</v>
      </c>
      <c r="DO78" s="106">
        <f t="shared" si="65"/>
        <v>0</v>
      </c>
      <c r="DP78" s="20">
        <f t="shared" si="59"/>
        <v>0</v>
      </c>
      <c r="DR78" s="31">
        <f t="shared" si="84"/>
        <v>69</v>
      </c>
      <c r="DS78" s="26">
        <f t="shared" si="85"/>
        <v>69.5</v>
      </c>
      <c r="DT78" s="101">
        <f t="shared" si="66"/>
        <v>664.24</v>
      </c>
      <c r="DU78" s="101">
        <f t="shared" si="67"/>
        <v>245.91</v>
      </c>
      <c r="DV78" s="101">
        <f t="shared" si="68"/>
        <v>306.99</v>
      </c>
      <c r="DW78" s="102">
        <f t="shared" si="86"/>
        <v>848.24</v>
      </c>
      <c r="DX78" s="144"/>
      <c r="DY78" s="101">
        <f t="shared" si="87"/>
        <v>165.63</v>
      </c>
      <c r="DZ78" s="101">
        <f t="shared" si="87"/>
        <v>249.79999999999998</v>
      </c>
      <c r="EB78" s="84">
        <f>MODEL_DATA!X75</f>
        <v>69</v>
      </c>
      <c r="EC78" s="84">
        <f>MODEL_DATA!Y75</f>
        <v>111.34</v>
      </c>
      <c r="ED78" s="84">
        <f>MODEL_DATA!Z75</f>
        <v>7.1</v>
      </c>
      <c r="EE78" s="84">
        <f>MODEL_DATA!AA75</f>
        <v>238.81</v>
      </c>
      <c r="EF78" s="84">
        <f>MODEL_DATA!AB75</f>
        <v>0</v>
      </c>
      <c r="EG78" s="84">
        <f>MODEL_DATA!AC75</f>
        <v>0</v>
      </c>
      <c r="EH78" s="84">
        <f>MODEL_DATA!AD75</f>
        <v>90.11</v>
      </c>
      <c r="EI78" s="84">
        <f>MODEL_DATA!AE75</f>
        <v>216.88</v>
      </c>
      <c r="EJ78" s="84">
        <f>MODEL_DATA!AF75</f>
        <v>0</v>
      </c>
      <c r="EK78" s="84">
        <f>MODEL_DATA!AG75</f>
        <v>0</v>
      </c>
      <c r="EL78" s="84">
        <f>MODEL_DATA!AH75</f>
        <v>0</v>
      </c>
      <c r="EM78" s="84">
        <f>MODEL_DATA!AI75</f>
        <v>457.94</v>
      </c>
      <c r="EN78" s="84">
        <f>MODEL_DATA!AJ75</f>
        <v>423.91</v>
      </c>
      <c r="EO78" s="84">
        <f>MODEL_DATA!AK75</f>
        <v>78.42</v>
      </c>
      <c r="EP78" s="84">
        <f>MODEL_DATA!AL75</f>
        <v>85.63</v>
      </c>
      <c r="EQ78" s="84">
        <f>MODEL_DATA!AM75</f>
        <v>390.3</v>
      </c>
      <c r="ER78" s="84">
        <f>MODEL_DATA!AN75</f>
        <v>362.59</v>
      </c>
      <c r="ES78" s="84">
        <f>MODEL_DATA!AO75</f>
        <v>87.21</v>
      </c>
      <c r="ET78" s="84">
        <f>MODEL_DATA!AP75</f>
        <v>164.17</v>
      </c>
      <c r="EU78" s="84">
        <f>MODEL_DATA!AQ75</f>
        <v>0.85</v>
      </c>
      <c r="EV78" s="84">
        <f>MODEL_DATA!AR75</f>
        <v>0.21</v>
      </c>
    </row>
    <row r="79" spans="32:152" x14ac:dyDescent="0.25">
      <c r="AF79" s="32">
        <f t="shared" si="60"/>
        <v>138</v>
      </c>
      <c r="AG79" s="61">
        <f t="shared" si="69"/>
        <v>0</v>
      </c>
      <c r="AH79" s="63">
        <f>INDEX(Obs_Dist!$D$11:$T$211,  MATCH($AF79, Obs_Dist!$B$11:$B$211, 0), MATCH(AH$4, Obs_Dist!$D$3:$T$3, 0) )</f>
        <v>0</v>
      </c>
      <c r="AI79" s="61">
        <f t="shared" si="70"/>
        <v>0</v>
      </c>
      <c r="AJ79" s="63">
        <f>INDEX(Obs_Dist!$D$11:$T$211,  MATCH($AF79, Obs_Dist!$B$11:$B$211, 0), MATCH(AJ$4, Obs_Dist!$D$3:$T$3, 0) )</f>
        <v>0</v>
      </c>
      <c r="AK79" s="61">
        <f t="shared" si="71"/>
        <v>0</v>
      </c>
      <c r="AL79" s="63">
        <f>INDEX(Obs_Dist!$D$11:$T$211,  MATCH($AF79, Obs_Dist!$B$11:$B$211, 0), MATCH(AL$4, Obs_Dist!$D$3:$T$3, 0) )</f>
        <v>0</v>
      </c>
      <c r="AM79" s="61">
        <f t="shared" si="72"/>
        <v>0</v>
      </c>
      <c r="AN79" s="63">
        <f>INDEX(Obs_Dist!$D$11:$T$211,  MATCH($AF79, Obs_Dist!$B$11:$B$211, 0), MATCH(AN$4, Obs_Dist!$D$3:$T$3, 0) )</f>
        <v>0</v>
      </c>
      <c r="AO79" s="61">
        <f t="shared" si="73"/>
        <v>0</v>
      </c>
      <c r="AP79" s="63">
        <f>INDEX(Obs_Dist!$D$11:$T$211,  MATCH($AF79, Obs_Dist!$B$11:$B$211, 0), MATCH(AP$4, Obs_Dist!$D$3:$T$3, 0) )</f>
        <v>0</v>
      </c>
      <c r="AQ79" s="61">
        <f t="shared" si="74"/>
        <v>0</v>
      </c>
      <c r="AR79" s="63">
        <f>INDEX(Obs_Dist!$D$11:$T$211,  MATCH($AF79, Obs_Dist!$B$11:$B$211, 0), MATCH(AR$4, Obs_Dist!$D$3:$T$3, 0) )</f>
        <v>0</v>
      </c>
      <c r="AS79" s="61">
        <f t="shared" si="75"/>
        <v>0</v>
      </c>
      <c r="AT79" s="63">
        <f>INDEX(Obs_Dist!$D$11:$T$211,  MATCH($AF79, Obs_Dist!$B$11:$B$211, 0), MATCH(AT$4, Obs_Dist!$D$3:$T$3, 0) )</f>
        <v>0</v>
      </c>
      <c r="AU79" s="61">
        <f t="shared" si="76"/>
        <v>0</v>
      </c>
      <c r="AV79" s="63">
        <f>INDEX(Obs_Dist!$D$11:$T$211,  MATCH($AF79, Obs_Dist!$B$11:$B$211, 0), MATCH(AV$4, Obs_Dist!$D$3:$T$3, 0) )</f>
        <v>0</v>
      </c>
      <c r="AW79" s="61">
        <f t="shared" si="77"/>
        <v>0</v>
      </c>
      <c r="AX79" s="63">
        <f>INDEX(Obs_Dist!$D$11:$T$211,  MATCH($AF79, Obs_Dist!$B$11:$B$211, 0), MATCH(AX$4, Obs_Dist!$D$3:$T$3, 0) )</f>
        <v>0</v>
      </c>
      <c r="AY79" s="61">
        <f t="shared" si="78"/>
        <v>0</v>
      </c>
      <c r="AZ79" s="63">
        <f>INDEX(Obs_Dist!$D$11:$T$211,  MATCH($AF79, Obs_Dist!$B$11:$B$211, 0), MATCH(AZ$4, Obs_Dist!$D$3:$T$3, 0) )</f>
        <v>1.6099999999999998E-5</v>
      </c>
      <c r="BA79" s="61">
        <f t="shared" si="79"/>
        <v>0</v>
      </c>
      <c r="BB79" s="63">
        <f>INDEX(Obs_Dist!$D$11:$T$211,  MATCH($AF79, Obs_Dist!$B$11:$B$211, 0), MATCH(BB$4, Obs_Dist!$D$3:$T$3, 0) )</f>
        <v>3.18E-5</v>
      </c>
      <c r="BC79" s="61">
        <f t="shared" si="80"/>
        <v>2.116419908638755E-4</v>
      </c>
      <c r="BD79" s="63">
        <f>INDEX(Obs_Dist!$D$11:$T$211,  MATCH($AF79, Obs_Dist!$B$11:$B$211, 0), MATCH(BD$4, Obs_Dist!$D$3:$T$3, 0) )</f>
        <v>0</v>
      </c>
      <c r="BF79" s="31">
        <f t="shared" si="81"/>
        <v>140</v>
      </c>
      <c r="BG79" s="31">
        <f t="shared" si="82"/>
        <v>141</v>
      </c>
      <c r="BH79" s="57">
        <f t="shared" si="56"/>
        <v>0</v>
      </c>
      <c r="BI79" s="57">
        <f t="shared" si="56"/>
        <v>0</v>
      </c>
      <c r="BJ79" s="57">
        <f t="shared" si="56"/>
        <v>0</v>
      </c>
      <c r="BK79" s="58">
        <f t="shared" si="55"/>
        <v>3.0502306425823074E-5</v>
      </c>
      <c r="BL79" s="57">
        <f t="shared" si="55"/>
        <v>0</v>
      </c>
      <c r="BM79" s="57">
        <f t="shared" si="55"/>
        <v>0</v>
      </c>
      <c r="BN79" s="57">
        <f t="shared" si="55"/>
        <v>0</v>
      </c>
      <c r="BQ79" s="57">
        <f t="shared" si="61"/>
        <v>0</v>
      </c>
      <c r="BR79" s="57">
        <f t="shared" si="61"/>
        <v>0</v>
      </c>
      <c r="BS79" s="57">
        <f t="shared" si="61"/>
        <v>0</v>
      </c>
      <c r="BT79" s="57">
        <f t="shared" si="61"/>
        <v>0</v>
      </c>
      <c r="BU79" s="57">
        <f t="shared" si="61"/>
        <v>0</v>
      </c>
      <c r="BV79" s="57">
        <f t="shared" si="61"/>
        <v>0</v>
      </c>
      <c r="BW79" s="57">
        <f t="shared" si="61"/>
        <v>0</v>
      </c>
      <c r="BX79" s="58">
        <f t="shared" si="61"/>
        <v>0</v>
      </c>
      <c r="BY79" s="57">
        <f t="shared" si="61"/>
        <v>0</v>
      </c>
      <c r="BZ79" s="57">
        <f t="shared" si="61"/>
        <v>0</v>
      </c>
      <c r="CA79" s="58">
        <f t="shared" si="61"/>
        <v>0</v>
      </c>
      <c r="CB79" s="57">
        <f t="shared" si="61"/>
        <v>0</v>
      </c>
      <c r="CC79" s="57">
        <f t="shared" si="61"/>
        <v>0</v>
      </c>
      <c r="CD79" s="57">
        <f t="shared" si="61"/>
        <v>0</v>
      </c>
      <c r="CE79" s="57">
        <f t="shared" si="61"/>
        <v>5.5380004560706246E-5</v>
      </c>
      <c r="CF79" s="57">
        <f t="shared" si="57"/>
        <v>0</v>
      </c>
      <c r="CG79" s="57">
        <f t="shared" si="57"/>
        <v>0</v>
      </c>
      <c r="CH79" s="57">
        <f t="shared" si="57"/>
        <v>0</v>
      </c>
      <c r="CI79" s="58">
        <f t="shared" si="57"/>
        <v>0</v>
      </c>
      <c r="CJ79" s="57">
        <f t="shared" si="57"/>
        <v>0</v>
      </c>
      <c r="CL79" s="30">
        <f>Obs_Dist!B81</f>
        <v>140</v>
      </c>
      <c r="CM79" s="26">
        <f t="shared" si="83"/>
        <v>141</v>
      </c>
      <c r="CN79" s="20">
        <f t="shared" si="62"/>
        <v>0</v>
      </c>
      <c r="CO79" s="20">
        <f t="shared" si="62"/>
        <v>0</v>
      </c>
      <c r="CP79" s="20">
        <f t="shared" si="62"/>
        <v>0</v>
      </c>
      <c r="CQ79" s="106">
        <f t="shared" si="58"/>
        <v>5.27</v>
      </c>
      <c r="CR79" s="143"/>
      <c r="CS79" s="20">
        <f t="shared" si="63"/>
        <v>0</v>
      </c>
      <c r="CT79" s="20">
        <f t="shared" si="63"/>
        <v>0</v>
      </c>
      <c r="CW79" s="20">
        <f t="shared" si="51"/>
        <v>0</v>
      </c>
      <c r="CX79" s="20">
        <f t="shared" si="51"/>
        <v>0</v>
      </c>
      <c r="CY79" s="20">
        <f t="shared" si="51"/>
        <v>0</v>
      </c>
      <c r="CZ79" s="20">
        <f t="shared" si="51"/>
        <v>0</v>
      </c>
      <c r="DA79" s="20">
        <f t="shared" si="51"/>
        <v>0</v>
      </c>
      <c r="DB79" s="20">
        <f t="shared" si="54"/>
        <v>0</v>
      </c>
      <c r="DC79" s="20">
        <f t="shared" si="54"/>
        <v>0</v>
      </c>
      <c r="DD79" s="106">
        <f t="shared" si="54"/>
        <v>0</v>
      </c>
      <c r="DE79" s="20">
        <f t="shared" si="54"/>
        <v>0</v>
      </c>
      <c r="DF79" s="20">
        <f t="shared" si="54"/>
        <v>0</v>
      </c>
      <c r="DG79" s="106">
        <f t="shared" si="54"/>
        <v>0</v>
      </c>
      <c r="DH79" s="143"/>
      <c r="DI79" s="20">
        <f t="shared" si="64"/>
        <v>0</v>
      </c>
      <c r="DJ79" s="20">
        <f t="shared" si="64"/>
        <v>0</v>
      </c>
      <c r="DK79" s="20">
        <f t="shared" si="64"/>
        <v>5.27</v>
      </c>
      <c r="DL79" s="143"/>
      <c r="DM79" s="20">
        <f t="shared" si="65"/>
        <v>0</v>
      </c>
      <c r="DN79" s="20">
        <f t="shared" si="65"/>
        <v>0</v>
      </c>
      <c r="DO79" s="106">
        <f t="shared" si="65"/>
        <v>0</v>
      </c>
      <c r="DP79" s="20">
        <f t="shared" si="59"/>
        <v>0</v>
      </c>
      <c r="DR79" s="31">
        <f t="shared" si="84"/>
        <v>70</v>
      </c>
      <c r="DS79" s="26">
        <f t="shared" si="85"/>
        <v>70.5</v>
      </c>
      <c r="DT79" s="101">
        <f t="shared" si="66"/>
        <v>573.47</v>
      </c>
      <c r="DU79" s="101">
        <f t="shared" si="67"/>
        <v>203.09</v>
      </c>
      <c r="DV79" s="101">
        <f t="shared" si="68"/>
        <v>265.35000000000002</v>
      </c>
      <c r="DW79" s="102">
        <f t="shared" si="86"/>
        <v>794.25</v>
      </c>
      <c r="DX79" s="144"/>
      <c r="DY79" s="101">
        <f t="shared" si="87"/>
        <v>135.23000000000002</v>
      </c>
      <c r="DZ79" s="101">
        <f t="shared" si="87"/>
        <v>200.04</v>
      </c>
      <c r="EB79" s="84">
        <f>MODEL_DATA!X76</f>
        <v>70</v>
      </c>
      <c r="EC79" s="84">
        <f>MODEL_DATA!Y76</f>
        <v>105.03</v>
      </c>
      <c r="ED79" s="84">
        <f>MODEL_DATA!Z76</f>
        <v>3.53</v>
      </c>
      <c r="EE79" s="84">
        <f>MODEL_DATA!AA76</f>
        <v>199.56</v>
      </c>
      <c r="EF79" s="84">
        <f>MODEL_DATA!AB76</f>
        <v>0</v>
      </c>
      <c r="EG79" s="84">
        <f>MODEL_DATA!AC76</f>
        <v>0</v>
      </c>
      <c r="EH79" s="84">
        <f>MODEL_DATA!AD76</f>
        <v>85.54</v>
      </c>
      <c r="EI79" s="84">
        <f>MODEL_DATA!AE76</f>
        <v>179.81</v>
      </c>
      <c r="EJ79" s="84">
        <f>MODEL_DATA!AF76</f>
        <v>0</v>
      </c>
      <c r="EK79" s="84">
        <f>MODEL_DATA!AG76</f>
        <v>0</v>
      </c>
      <c r="EL79" s="84">
        <f>MODEL_DATA!AH76</f>
        <v>0</v>
      </c>
      <c r="EM79" s="84">
        <f>MODEL_DATA!AI76</f>
        <v>429.71</v>
      </c>
      <c r="EN79" s="84">
        <f>MODEL_DATA!AJ76</f>
        <v>450.2</v>
      </c>
      <c r="EO79" s="84">
        <f>MODEL_DATA!AK76</f>
        <v>71.19</v>
      </c>
      <c r="EP79" s="84">
        <f>MODEL_DATA!AL76</f>
        <v>68.91</v>
      </c>
      <c r="EQ79" s="84">
        <f>MODEL_DATA!AM76</f>
        <v>364.54</v>
      </c>
      <c r="ER79" s="84">
        <f>MODEL_DATA!AN76</f>
        <v>411.65</v>
      </c>
      <c r="ES79" s="84">
        <f>MODEL_DATA!AO76</f>
        <v>64.040000000000006</v>
      </c>
      <c r="ET79" s="84">
        <f>MODEL_DATA!AP76</f>
        <v>131.13</v>
      </c>
      <c r="EU79" s="84">
        <f>MODEL_DATA!AQ76</f>
        <v>0.66</v>
      </c>
      <c r="EV79" s="84">
        <f>MODEL_DATA!AR76</f>
        <v>0.13</v>
      </c>
    </row>
    <row r="80" spans="32:152" x14ac:dyDescent="0.25">
      <c r="AF80" s="32">
        <f t="shared" si="60"/>
        <v>140</v>
      </c>
      <c r="AG80" s="61">
        <f t="shared" si="69"/>
        <v>0</v>
      </c>
      <c r="AH80" s="63">
        <f>INDEX(Obs_Dist!$D$11:$T$211,  MATCH($AF80, Obs_Dist!$B$11:$B$211, 0), MATCH(AH$4, Obs_Dist!$D$3:$T$3, 0) )</f>
        <v>0</v>
      </c>
      <c r="AI80" s="61">
        <f t="shared" si="70"/>
        <v>0</v>
      </c>
      <c r="AJ80" s="63">
        <f>INDEX(Obs_Dist!$D$11:$T$211,  MATCH($AF80, Obs_Dist!$B$11:$B$211, 0), MATCH(AJ$4, Obs_Dist!$D$3:$T$3, 0) )</f>
        <v>0</v>
      </c>
      <c r="AK80" s="61">
        <f t="shared" si="71"/>
        <v>0</v>
      </c>
      <c r="AL80" s="63">
        <f>INDEX(Obs_Dist!$D$11:$T$211,  MATCH($AF80, Obs_Dist!$B$11:$B$211, 0), MATCH(AL$4, Obs_Dist!$D$3:$T$3, 0) )</f>
        <v>0</v>
      </c>
      <c r="AM80" s="61">
        <f t="shared" si="72"/>
        <v>0</v>
      </c>
      <c r="AN80" s="63">
        <f>INDEX(Obs_Dist!$D$11:$T$211,  MATCH($AF80, Obs_Dist!$B$11:$B$211, 0), MATCH(AN$4, Obs_Dist!$D$3:$T$3, 0) )</f>
        <v>0</v>
      </c>
      <c r="AO80" s="61">
        <f t="shared" si="73"/>
        <v>0</v>
      </c>
      <c r="AP80" s="63">
        <f>INDEX(Obs_Dist!$D$11:$T$211,  MATCH($AF80, Obs_Dist!$B$11:$B$211, 0), MATCH(AP$4, Obs_Dist!$D$3:$T$3, 0) )</f>
        <v>0</v>
      </c>
      <c r="AQ80" s="61">
        <f t="shared" si="74"/>
        <v>0</v>
      </c>
      <c r="AR80" s="63">
        <f>INDEX(Obs_Dist!$D$11:$T$211,  MATCH($AF80, Obs_Dist!$B$11:$B$211, 0), MATCH(AR$4, Obs_Dist!$D$3:$T$3, 0) )</f>
        <v>0</v>
      </c>
      <c r="AS80" s="61">
        <f t="shared" si="75"/>
        <v>0</v>
      </c>
      <c r="AT80" s="63">
        <f>INDEX(Obs_Dist!$D$11:$T$211,  MATCH($AF80, Obs_Dist!$B$11:$B$211, 0), MATCH(AT$4, Obs_Dist!$D$3:$T$3, 0) )</f>
        <v>0</v>
      </c>
      <c r="AU80" s="61">
        <f t="shared" si="76"/>
        <v>0</v>
      </c>
      <c r="AV80" s="63">
        <f>INDEX(Obs_Dist!$D$11:$T$211,  MATCH($AF80, Obs_Dist!$B$11:$B$211, 0), MATCH(AV$4, Obs_Dist!$D$3:$T$3, 0) )</f>
        <v>0</v>
      </c>
      <c r="AW80" s="61">
        <f t="shared" si="77"/>
        <v>0</v>
      </c>
      <c r="AX80" s="63">
        <f>INDEX(Obs_Dist!$D$11:$T$211,  MATCH($AF80, Obs_Dist!$B$11:$B$211, 0), MATCH(AX$4, Obs_Dist!$D$3:$T$3, 0) )</f>
        <v>0</v>
      </c>
      <c r="AY80" s="61">
        <f t="shared" si="78"/>
        <v>0</v>
      </c>
      <c r="AZ80" s="63">
        <f>INDEX(Obs_Dist!$D$11:$T$211,  MATCH($AF80, Obs_Dist!$B$11:$B$211, 0), MATCH(AZ$4, Obs_Dist!$D$3:$T$3, 0) )</f>
        <v>1.2099999999999999E-5</v>
      </c>
      <c r="BA80" s="61">
        <f t="shared" si="79"/>
        <v>0</v>
      </c>
      <c r="BB80" s="63">
        <f>INDEX(Obs_Dist!$D$11:$T$211,  MATCH($AF80, Obs_Dist!$B$11:$B$211, 0), MATCH(BB$4, Obs_Dist!$D$3:$T$3, 0) )</f>
        <v>1.1399999999999999E-5</v>
      </c>
      <c r="BC80" s="61">
        <f t="shared" si="80"/>
        <v>5.5380004560706246E-5</v>
      </c>
      <c r="BD80" s="63">
        <f>INDEX(Obs_Dist!$D$11:$T$211,  MATCH($AF80, Obs_Dist!$B$11:$B$211, 0), MATCH(BD$4, Obs_Dist!$D$3:$T$3, 0) )</f>
        <v>0</v>
      </c>
      <c r="BF80" s="31">
        <f t="shared" si="81"/>
        <v>142</v>
      </c>
      <c r="BG80" s="31">
        <f t="shared" si="82"/>
        <v>143</v>
      </c>
      <c r="BH80" s="57">
        <f t="shared" si="56"/>
        <v>0</v>
      </c>
      <c r="BI80" s="57">
        <f t="shared" si="56"/>
        <v>0</v>
      </c>
      <c r="BJ80" s="57">
        <f t="shared" si="56"/>
        <v>0</v>
      </c>
      <c r="BK80" s="58">
        <f t="shared" si="55"/>
        <v>2.5987733558243951E-5</v>
      </c>
      <c r="BL80" s="57">
        <f t="shared" si="55"/>
        <v>0</v>
      </c>
      <c r="BM80" s="57">
        <f t="shared" si="55"/>
        <v>0</v>
      </c>
      <c r="BN80" s="57">
        <f t="shared" si="55"/>
        <v>0</v>
      </c>
      <c r="BQ80" s="57">
        <f t="shared" si="61"/>
        <v>0</v>
      </c>
      <c r="BR80" s="57">
        <f t="shared" si="61"/>
        <v>0</v>
      </c>
      <c r="BS80" s="57">
        <f t="shared" si="61"/>
        <v>0</v>
      </c>
      <c r="BT80" s="57">
        <f t="shared" si="61"/>
        <v>0</v>
      </c>
      <c r="BU80" s="57">
        <f t="shared" si="61"/>
        <v>0</v>
      </c>
      <c r="BV80" s="57">
        <f t="shared" si="61"/>
        <v>0</v>
      </c>
      <c r="BW80" s="57">
        <f t="shared" si="61"/>
        <v>0</v>
      </c>
      <c r="BX80" s="58">
        <f t="shared" si="61"/>
        <v>0</v>
      </c>
      <c r="BY80" s="57">
        <f t="shared" si="61"/>
        <v>0</v>
      </c>
      <c r="BZ80" s="57">
        <f t="shared" si="61"/>
        <v>0</v>
      </c>
      <c r="CA80" s="58">
        <f t="shared" si="61"/>
        <v>0</v>
      </c>
      <c r="CB80" s="57">
        <f t="shared" si="61"/>
        <v>0</v>
      </c>
      <c r="CC80" s="57">
        <f t="shared" si="61"/>
        <v>0</v>
      </c>
      <c r="CD80" s="57">
        <f t="shared" si="61"/>
        <v>0</v>
      </c>
      <c r="CE80" s="57">
        <f t="shared" si="61"/>
        <v>4.7183343544131137E-5</v>
      </c>
      <c r="CF80" s="57">
        <f t="shared" si="57"/>
        <v>0</v>
      </c>
      <c r="CG80" s="57">
        <f t="shared" si="57"/>
        <v>0</v>
      </c>
      <c r="CH80" s="57">
        <f t="shared" si="57"/>
        <v>0</v>
      </c>
      <c r="CI80" s="58">
        <f t="shared" si="57"/>
        <v>0</v>
      </c>
      <c r="CJ80" s="57">
        <f t="shared" si="57"/>
        <v>0</v>
      </c>
      <c r="CL80" s="30">
        <f>Obs_Dist!B82</f>
        <v>142</v>
      </c>
      <c r="CM80" s="26">
        <f t="shared" si="83"/>
        <v>143</v>
      </c>
      <c r="CN80" s="20">
        <f t="shared" si="62"/>
        <v>0</v>
      </c>
      <c r="CO80" s="20">
        <f t="shared" si="62"/>
        <v>0</v>
      </c>
      <c r="CP80" s="20">
        <f t="shared" si="62"/>
        <v>0</v>
      </c>
      <c r="CQ80" s="106">
        <f t="shared" si="58"/>
        <v>4.49</v>
      </c>
      <c r="CR80" s="143"/>
      <c r="CS80" s="20">
        <f t="shared" si="63"/>
        <v>0</v>
      </c>
      <c r="CT80" s="20">
        <f t="shared" si="63"/>
        <v>0</v>
      </c>
      <c r="CW80" s="20">
        <f t="shared" si="51"/>
        <v>0</v>
      </c>
      <c r="CX80" s="20">
        <f t="shared" si="51"/>
        <v>0</v>
      </c>
      <c r="CY80" s="20">
        <f t="shared" si="51"/>
        <v>0</v>
      </c>
      <c r="CZ80" s="20">
        <f t="shared" si="51"/>
        <v>0</v>
      </c>
      <c r="DA80" s="20">
        <f t="shared" si="51"/>
        <v>0</v>
      </c>
      <c r="DB80" s="20">
        <f t="shared" si="54"/>
        <v>0</v>
      </c>
      <c r="DC80" s="20">
        <f t="shared" si="54"/>
        <v>0</v>
      </c>
      <c r="DD80" s="106">
        <f t="shared" si="54"/>
        <v>0</v>
      </c>
      <c r="DE80" s="20">
        <f t="shared" si="54"/>
        <v>0</v>
      </c>
      <c r="DF80" s="20">
        <f t="shared" si="54"/>
        <v>0</v>
      </c>
      <c r="DG80" s="106">
        <f t="shared" si="54"/>
        <v>0</v>
      </c>
      <c r="DH80" s="143"/>
      <c r="DI80" s="20">
        <f t="shared" si="64"/>
        <v>0</v>
      </c>
      <c r="DJ80" s="20">
        <f t="shared" si="64"/>
        <v>0</v>
      </c>
      <c r="DK80" s="20">
        <f t="shared" si="64"/>
        <v>4.49</v>
      </c>
      <c r="DL80" s="143"/>
      <c r="DM80" s="20">
        <f t="shared" si="65"/>
        <v>0</v>
      </c>
      <c r="DN80" s="20">
        <f t="shared" si="65"/>
        <v>0</v>
      </c>
      <c r="DO80" s="106">
        <f t="shared" si="65"/>
        <v>0</v>
      </c>
      <c r="DP80" s="20">
        <f t="shared" si="59"/>
        <v>0</v>
      </c>
      <c r="DR80" s="31">
        <f t="shared" si="84"/>
        <v>71</v>
      </c>
      <c r="DS80" s="26">
        <f t="shared" si="85"/>
        <v>71.5</v>
      </c>
      <c r="DT80" s="101">
        <f t="shared" si="66"/>
        <v>472.37</v>
      </c>
      <c r="DU80" s="101">
        <f t="shared" si="67"/>
        <v>154.54</v>
      </c>
      <c r="DV80" s="101">
        <f t="shared" si="68"/>
        <v>226.74</v>
      </c>
      <c r="DW80" s="102">
        <f t="shared" si="86"/>
        <v>752.35</v>
      </c>
      <c r="DX80" s="144"/>
      <c r="DY80" s="101">
        <f t="shared" si="87"/>
        <v>101.14</v>
      </c>
      <c r="DZ80" s="101">
        <f t="shared" si="87"/>
        <v>172.45000000000002</v>
      </c>
      <c r="EB80" s="84">
        <f>MODEL_DATA!X77</f>
        <v>71</v>
      </c>
      <c r="EC80" s="84">
        <f>MODEL_DATA!Y77</f>
        <v>91.09</v>
      </c>
      <c r="ED80" s="84">
        <f>MODEL_DATA!Z77</f>
        <v>1.31</v>
      </c>
      <c r="EE80" s="84">
        <f>MODEL_DATA!AA77</f>
        <v>153.22999999999999</v>
      </c>
      <c r="EF80" s="84">
        <f>MODEL_DATA!AB77</f>
        <v>0</v>
      </c>
      <c r="EG80" s="84">
        <f>MODEL_DATA!AC77</f>
        <v>0</v>
      </c>
      <c r="EH80" s="84">
        <f>MODEL_DATA!AD77</f>
        <v>82.24</v>
      </c>
      <c r="EI80" s="84">
        <f>MODEL_DATA!AE77</f>
        <v>144.5</v>
      </c>
      <c r="EJ80" s="84">
        <f>MODEL_DATA!AF77</f>
        <v>0</v>
      </c>
      <c r="EK80" s="84">
        <f>MODEL_DATA!AG77</f>
        <v>0</v>
      </c>
      <c r="EL80" s="84">
        <f>MODEL_DATA!AH77</f>
        <v>0</v>
      </c>
      <c r="EM80" s="84">
        <f>MODEL_DATA!AI77</f>
        <v>414.8</v>
      </c>
      <c r="EN80" s="84">
        <f>MODEL_DATA!AJ77</f>
        <v>408.82</v>
      </c>
      <c r="EO80" s="84">
        <f>MODEL_DATA!AK77</f>
        <v>58.53</v>
      </c>
      <c r="EP80" s="84">
        <f>MODEL_DATA!AL77</f>
        <v>61.77</v>
      </c>
      <c r="EQ80" s="84">
        <f>MODEL_DATA!AM77</f>
        <v>337.55</v>
      </c>
      <c r="ER80" s="84">
        <f>MODEL_DATA!AN77</f>
        <v>315.20999999999998</v>
      </c>
      <c r="ES80" s="84">
        <f>MODEL_DATA!AO77</f>
        <v>42.61</v>
      </c>
      <c r="ET80" s="84">
        <f>MODEL_DATA!AP77</f>
        <v>110.68</v>
      </c>
      <c r="EU80" s="84">
        <f>MODEL_DATA!AQ77</f>
        <v>0.44</v>
      </c>
      <c r="EV80" s="84">
        <f>MODEL_DATA!AR77</f>
        <v>0.13</v>
      </c>
    </row>
    <row r="81" spans="32:152" x14ac:dyDescent="0.25">
      <c r="AF81" s="32">
        <f t="shared" si="60"/>
        <v>142</v>
      </c>
      <c r="AG81" s="61">
        <f t="shared" si="69"/>
        <v>0</v>
      </c>
      <c r="AH81" s="63">
        <f>INDEX(Obs_Dist!$D$11:$T$211,  MATCH($AF81, Obs_Dist!$B$11:$B$211, 0), MATCH(AH$4, Obs_Dist!$D$3:$T$3, 0) )</f>
        <v>0</v>
      </c>
      <c r="AI81" s="61">
        <f t="shared" si="70"/>
        <v>0</v>
      </c>
      <c r="AJ81" s="63">
        <f>INDEX(Obs_Dist!$D$11:$T$211,  MATCH($AF81, Obs_Dist!$B$11:$B$211, 0), MATCH(AJ$4, Obs_Dist!$D$3:$T$3, 0) )</f>
        <v>0</v>
      </c>
      <c r="AK81" s="61">
        <f t="shared" si="71"/>
        <v>0</v>
      </c>
      <c r="AL81" s="63">
        <f>INDEX(Obs_Dist!$D$11:$T$211,  MATCH($AF81, Obs_Dist!$B$11:$B$211, 0), MATCH(AL$4, Obs_Dist!$D$3:$T$3, 0) )</f>
        <v>0</v>
      </c>
      <c r="AM81" s="61">
        <f t="shared" si="72"/>
        <v>0</v>
      </c>
      <c r="AN81" s="63">
        <f>INDEX(Obs_Dist!$D$11:$T$211,  MATCH($AF81, Obs_Dist!$B$11:$B$211, 0), MATCH(AN$4, Obs_Dist!$D$3:$T$3, 0) )</f>
        <v>0</v>
      </c>
      <c r="AO81" s="61">
        <f t="shared" si="73"/>
        <v>0</v>
      </c>
      <c r="AP81" s="63">
        <f>INDEX(Obs_Dist!$D$11:$T$211,  MATCH($AF81, Obs_Dist!$B$11:$B$211, 0), MATCH(AP$4, Obs_Dist!$D$3:$T$3, 0) )</f>
        <v>0</v>
      </c>
      <c r="AQ81" s="61">
        <f t="shared" si="74"/>
        <v>0</v>
      </c>
      <c r="AR81" s="63">
        <f>INDEX(Obs_Dist!$D$11:$T$211,  MATCH($AF81, Obs_Dist!$B$11:$B$211, 0), MATCH(AR$4, Obs_Dist!$D$3:$T$3, 0) )</f>
        <v>0</v>
      </c>
      <c r="AS81" s="61">
        <f t="shared" si="75"/>
        <v>0</v>
      </c>
      <c r="AT81" s="63">
        <f>INDEX(Obs_Dist!$D$11:$T$211,  MATCH($AF81, Obs_Dist!$B$11:$B$211, 0), MATCH(AT$4, Obs_Dist!$D$3:$T$3, 0) )</f>
        <v>0</v>
      </c>
      <c r="AU81" s="61">
        <f t="shared" si="76"/>
        <v>0</v>
      </c>
      <c r="AV81" s="63">
        <f>INDEX(Obs_Dist!$D$11:$T$211,  MATCH($AF81, Obs_Dist!$B$11:$B$211, 0), MATCH(AV$4, Obs_Dist!$D$3:$T$3, 0) )</f>
        <v>0</v>
      </c>
      <c r="AW81" s="61">
        <f t="shared" si="77"/>
        <v>0</v>
      </c>
      <c r="AX81" s="63">
        <f>INDEX(Obs_Dist!$D$11:$T$211,  MATCH($AF81, Obs_Dist!$B$11:$B$211, 0), MATCH(AX$4, Obs_Dist!$D$3:$T$3, 0) )</f>
        <v>0</v>
      </c>
      <c r="AY81" s="61">
        <f t="shared" si="78"/>
        <v>0</v>
      </c>
      <c r="AZ81" s="63">
        <f>INDEX(Obs_Dist!$D$11:$T$211,  MATCH($AF81, Obs_Dist!$B$11:$B$211, 0), MATCH(AZ$4, Obs_Dist!$D$3:$T$3, 0) )</f>
        <v>7.9999999999999996E-6</v>
      </c>
      <c r="BA81" s="61">
        <f t="shared" si="79"/>
        <v>0</v>
      </c>
      <c r="BB81" s="63">
        <f>INDEX(Obs_Dist!$D$11:$T$211,  MATCH($AF81, Obs_Dist!$B$11:$B$211, 0), MATCH(BB$4, Obs_Dist!$D$3:$T$3, 0) )</f>
        <v>0</v>
      </c>
      <c r="BC81" s="61">
        <f t="shared" si="80"/>
        <v>4.7183343544131137E-5</v>
      </c>
      <c r="BD81" s="63">
        <f>INDEX(Obs_Dist!$D$11:$T$211,  MATCH($AF81, Obs_Dist!$B$11:$B$211, 0), MATCH(BD$4, Obs_Dist!$D$3:$T$3, 0) )</f>
        <v>0</v>
      </c>
      <c r="BF81" s="31">
        <f t="shared" si="81"/>
        <v>144</v>
      </c>
      <c r="BG81" s="31">
        <f t="shared" si="82"/>
        <v>145</v>
      </c>
      <c r="BH81" s="57">
        <f t="shared" si="56"/>
        <v>0</v>
      </c>
      <c r="BI81" s="57">
        <f t="shared" si="56"/>
        <v>0</v>
      </c>
      <c r="BJ81" s="57">
        <f t="shared" si="56"/>
        <v>0</v>
      </c>
      <c r="BK81" s="58">
        <f t="shared" si="55"/>
        <v>1.0823399054324317E-5</v>
      </c>
      <c r="BL81" s="57">
        <f t="shared" si="55"/>
        <v>0</v>
      </c>
      <c r="BM81" s="57">
        <f t="shared" si="55"/>
        <v>0</v>
      </c>
      <c r="BN81" s="57">
        <f t="shared" si="55"/>
        <v>0</v>
      </c>
      <c r="BQ81" s="57">
        <f t="shared" si="61"/>
        <v>0</v>
      </c>
      <c r="BR81" s="57">
        <f t="shared" si="61"/>
        <v>0</v>
      </c>
      <c r="BS81" s="57">
        <f t="shared" si="61"/>
        <v>0</v>
      </c>
      <c r="BT81" s="57">
        <f t="shared" si="61"/>
        <v>0</v>
      </c>
      <c r="BU81" s="57">
        <f t="shared" si="61"/>
        <v>0</v>
      </c>
      <c r="BV81" s="57">
        <f t="shared" si="61"/>
        <v>0</v>
      </c>
      <c r="BW81" s="57">
        <f t="shared" si="61"/>
        <v>0</v>
      </c>
      <c r="BX81" s="58">
        <f t="shared" si="61"/>
        <v>0</v>
      </c>
      <c r="BY81" s="57">
        <f t="shared" si="61"/>
        <v>0</v>
      </c>
      <c r="BZ81" s="57">
        <f t="shared" si="61"/>
        <v>0</v>
      </c>
      <c r="CA81" s="58">
        <f t="shared" si="61"/>
        <v>0</v>
      </c>
      <c r="CB81" s="57">
        <f t="shared" si="61"/>
        <v>0</v>
      </c>
      <c r="CC81" s="57">
        <f t="shared" si="61"/>
        <v>0</v>
      </c>
      <c r="CD81" s="57">
        <f t="shared" si="61"/>
        <v>0</v>
      </c>
      <c r="CE81" s="57">
        <f t="shared" si="61"/>
        <v>1.9650969360250604E-5</v>
      </c>
      <c r="CF81" s="57">
        <f t="shared" si="57"/>
        <v>0</v>
      </c>
      <c r="CG81" s="57">
        <f t="shared" si="57"/>
        <v>0</v>
      </c>
      <c r="CH81" s="57">
        <f t="shared" si="57"/>
        <v>0</v>
      </c>
      <c r="CI81" s="58">
        <f t="shared" si="57"/>
        <v>0</v>
      </c>
      <c r="CJ81" s="57">
        <f t="shared" si="57"/>
        <v>0</v>
      </c>
      <c r="CL81" s="30">
        <f>Obs_Dist!B83</f>
        <v>144</v>
      </c>
      <c r="CM81" s="26">
        <f t="shared" si="83"/>
        <v>145</v>
      </c>
      <c r="CN81" s="20">
        <f t="shared" si="62"/>
        <v>0</v>
      </c>
      <c r="CO81" s="20">
        <f t="shared" si="62"/>
        <v>0</v>
      </c>
      <c r="CP81" s="20">
        <f t="shared" si="62"/>
        <v>0</v>
      </c>
      <c r="CQ81" s="106">
        <f t="shared" si="58"/>
        <v>1.8699999999999999</v>
      </c>
      <c r="CR81" s="143"/>
      <c r="CS81" s="20">
        <f t="shared" si="63"/>
        <v>0</v>
      </c>
      <c r="CT81" s="20">
        <f t="shared" si="63"/>
        <v>0</v>
      </c>
      <c r="CW81" s="20">
        <f t="shared" si="51"/>
        <v>0</v>
      </c>
      <c r="CX81" s="20">
        <f t="shared" si="51"/>
        <v>0</v>
      </c>
      <c r="CY81" s="20">
        <f t="shared" si="51"/>
        <v>0</v>
      </c>
      <c r="CZ81" s="20">
        <f t="shared" si="51"/>
        <v>0</v>
      </c>
      <c r="DA81" s="20">
        <f t="shared" si="51"/>
        <v>0</v>
      </c>
      <c r="DB81" s="20">
        <f t="shared" si="54"/>
        <v>0</v>
      </c>
      <c r="DC81" s="20">
        <f t="shared" si="54"/>
        <v>0</v>
      </c>
      <c r="DD81" s="106">
        <f t="shared" si="54"/>
        <v>0</v>
      </c>
      <c r="DE81" s="20">
        <f t="shared" si="54"/>
        <v>0</v>
      </c>
      <c r="DF81" s="20">
        <f t="shared" si="54"/>
        <v>0</v>
      </c>
      <c r="DG81" s="106">
        <f t="shared" si="54"/>
        <v>0</v>
      </c>
      <c r="DH81" s="143"/>
      <c r="DI81" s="20">
        <f t="shared" si="64"/>
        <v>0</v>
      </c>
      <c r="DJ81" s="20">
        <f t="shared" si="64"/>
        <v>0</v>
      </c>
      <c r="DK81" s="20">
        <f t="shared" si="64"/>
        <v>1.8699999999999999</v>
      </c>
      <c r="DL81" s="143"/>
      <c r="DM81" s="20">
        <f t="shared" si="65"/>
        <v>0</v>
      </c>
      <c r="DN81" s="20">
        <f t="shared" si="65"/>
        <v>0</v>
      </c>
      <c r="DO81" s="106">
        <f t="shared" si="65"/>
        <v>0</v>
      </c>
      <c r="DP81" s="20">
        <f t="shared" si="59"/>
        <v>0</v>
      </c>
      <c r="DR81" s="31">
        <f t="shared" si="84"/>
        <v>72</v>
      </c>
      <c r="DS81" s="26">
        <f t="shared" si="85"/>
        <v>72.5</v>
      </c>
      <c r="DT81" s="101">
        <f t="shared" si="66"/>
        <v>410.74</v>
      </c>
      <c r="DU81" s="101">
        <f t="shared" si="67"/>
        <v>148.57</v>
      </c>
      <c r="DV81" s="101">
        <f t="shared" si="68"/>
        <v>176.31</v>
      </c>
      <c r="DW81" s="102">
        <f t="shared" si="86"/>
        <v>827.14</v>
      </c>
      <c r="DX81" s="144"/>
      <c r="DY81" s="101">
        <f t="shared" si="87"/>
        <v>97.740000000000009</v>
      </c>
      <c r="DZ81" s="101">
        <f t="shared" si="87"/>
        <v>158.63</v>
      </c>
      <c r="EB81" s="84">
        <f>MODEL_DATA!X78</f>
        <v>72</v>
      </c>
      <c r="EC81" s="84">
        <f>MODEL_DATA!Y78</f>
        <v>85.86</v>
      </c>
      <c r="ED81" s="84">
        <f>MODEL_DATA!Z78</f>
        <v>0.56999999999999995</v>
      </c>
      <c r="EE81" s="84">
        <f>MODEL_DATA!AA78</f>
        <v>148</v>
      </c>
      <c r="EF81" s="84">
        <f>MODEL_DATA!AB78</f>
        <v>0</v>
      </c>
      <c r="EG81" s="84">
        <f>MODEL_DATA!AC78</f>
        <v>0</v>
      </c>
      <c r="EH81" s="84">
        <f>MODEL_DATA!AD78</f>
        <v>76.77</v>
      </c>
      <c r="EI81" s="84">
        <f>MODEL_DATA!AE78</f>
        <v>99.54</v>
      </c>
      <c r="EJ81" s="84">
        <f>MODEL_DATA!AF78</f>
        <v>0</v>
      </c>
      <c r="EK81" s="84">
        <f>MODEL_DATA!AG78</f>
        <v>0</v>
      </c>
      <c r="EL81" s="84">
        <f>MODEL_DATA!AH78</f>
        <v>0</v>
      </c>
      <c r="EM81" s="84">
        <f>MODEL_DATA!AI78</f>
        <v>421.49</v>
      </c>
      <c r="EN81" s="84">
        <f>MODEL_DATA!AJ78</f>
        <v>416.25</v>
      </c>
      <c r="EO81" s="84">
        <f>MODEL_DATA!AK78</f>
        <v>62.06</v>
      </c>
      <c r="EP81" s="84">
        <f>MODEL_DATA!AL78</f>
        <v>59.58</v>
      </c>
      <c r="EQ81" s="84">
        <f>MODEL_DATA!AM78</f>
        <v>405.65</v>
      </c>
      <c r="ER81" s="84">
        <f>MODEL_DATA!AN78</f>
        <v>378.81</v>
      </c>
      <c r="ES81" s="84">
        <f>MODEL_DATA!AO78</f>
        <v>35.68</v>
      </c>
      <c r="ET81" s="84">
        <f>MODEL_DATA!AP78</f>
        <v>99.05</v>
      </c>
      <c r="EU81" s="84">
        <f>MODEL_DATA!AQ78</f>
        <v>0.47</v>
      </c>
      <c r="EV81" s="84">
        <f>MODEL_DATA!AR78</f>
        <v>0.17</v>
      </c>
    </row>
    <row r="82" spans="32:152" x14ac:dyDescent="0.25">
      <c r="AF82" s="32">
        <f t="shared" si="60"/>
        <v>144</v>
      </c>
      <c r="AG82" s="61">
        <f t="shared" si="69"/>
        <v>0</v>
      </c>
      <c r="AH82" s="63">
        <f>INDEX(Obs_Dist!$D$11:$T$211,  MATCH($AF82, Obs_Dist!$B$11:$B$211, 0), MATCH(AH$4, Obs_Dist!$D$3:$T$3, 0) )</f>
        <v>0</v>
      </c>
      <c r="AI82" s="61">
        <f t="shared" si="70"/>
        <v>0</v>
      </c>
      <c r="AJ82" s="63">
        <f>INDEX(Obs_Dist!$D$11:$T$211,  MATCH($AF82, Obs_Dist!$B$11:$B$211, 0), MATCH(AJ$4, Obs_Dist!$D$3:$T$3, 0) )</f>
        <v>0</v>
      </c>
      <c r="AK82" s="61">
        <f t="shared" si="71"/>
        <v>0</v>
      </c>
      <c r="AL82" s="63">
        <f>INDEX(Obs_Dist!$D$11:$T$211,  MATCH($AF82, Obs_Dist!$B$11:$B$211, 0), MATCH(AL$4, Obs_Dist!$D$3:$T$3, 0) )</f>
        <v>0</v>
      </c>
      <c r="AM82" s="61">
        <f t="shared" si="72"/>
        <v>0</v>
      </c>
      <c r="AN82" s="63">
        <f>INDEX(Obs_Dist!$D$11:$T$211,  MATCH($AF82, Obs_Dist!$B$11:$B$211, 0), MATCH(AN$4, Obs_Dist!$D$3:$T$3, 0) )</f>
        <v>0</v>
      </c>
      <c r="AO82" s="61">
        <f t="shared" si="73"/>
        <v>0</v>
      </c>
      <c r="AP82" s="63">
        <f>INDEX(Obs_Dist!$D$11:$T$211,  MATCH($AF82, Obs_Dist!$B$11:$B$211, 0), MATCH(AP$4, Obs_Dist!$D$3:$T$3, 0) )</f>
        <v>0</v>
      </c>
      <c r="AQ82" s="61">
        <f t="shared" si="74"/>
        <v>0</v>
      </c>
      <c r="AR82" s="63">
        <f>INDEX(Obs_Dist!$D$11:$T$211,  MATCH($AF82, Obs_Dist!$B$11:$B$211, 0), MATCH(AR$4, Obs_Dist!$D$3:$T$3, 0) )</f>
        <v>0</v>
      </c>
      <c r="AS82" s="61">
        <f t="shared" si="75"/>
        <v>0</v>
      </c>
      <c r="AT82" s="63">
        <f>INDEX(Obs_Dist!$D$11:$T$211,  MATCH($AF82, Obs_Dist!$B$11:$B$211, 0), MATCH(AT$4, Obs_Dist!$D$3:$T$3, 0) )</f>
        <v>0</v>
      </c>
      <c r="AU82" s="61">
        <f t="shared" si="76"/>
        <v>0</v>
      </c>
      <c r="AV82" s="63">
        <f>INDEX(Obs_Dist!$D$11:$T$211,  MATCH($AF82, Obs_Dist!$B$11:$B$211, 0), MATCH(AV$4, Obs_Dist!$D$3:$T$3, 0) )</f>
        <v>0</v>
      </c>
      <c r="AW82" s="61">
        <f t="shared" si="77"/>
        <v>0</v>
      </c>
      <c r="AX82" s="63">
        <f>INDEX(Obs_Dist!$D$11:$T$211,  MATCH($AF82, Obs_Dist!$B$11:$B$211, 0), MATCH(AX$4, Obs_Dist!$D$3:$T$3, 0) )</f>
        <v>0</v>
      </c>
      <c r="AY82" s="61">
        <f t="shared" si="78"/>
        <v>0</v>
      </c>
      <c r="AZ82" s="63">
        <f>INDEX(Obs_Dist!$D$11:$T$211,  MATCH($AF82, Obs_Dist!$B$11:$B$211, 0), MATCH(AZ$4, Obs_Dist!$D$3:$T$3, 0) )</f>
        <v>3.9999999999999998E-6</v>
      </c>
      <c r="BA82" s="61">
        <f t="shared" si="79"/>
        <v>0</v>
      </c>
      <c r="BB82" s="63">
        <f>INDEX(Obs_Dist!$D$11:$T$211,  MATCH($AF82, Obs_Dist!$B$11:$B$211, 0), MATCH(BB$4, Obs_Dist!$D$3:$T$3, 0) )</f>
        <v>0</v>
      </c>
      <c r="BC82" s="61">
        <f t="shared" si="80"/>
        <v>1.9650969360250604E-5</v>
      </c>
      <c r="BD82" s="63">
        <f>INDEX(Obs_Dist!$D$11:$T$211,  MATCH($AF82, Obs_Dist!$B$11:$B$211, 0), MATCH(BD$4, Obs_Dist!$D$3:$T$3, 0) )</f>
        <v>0</v>
      </c>
      <c r="BF82" s="31">
        <f t="shared" si="81"/>
        <v>146</v>
      </c>
      <c r="BG82" s="31">
        <f t="shared" si="82"/>
        <v>147</v>
      </c>
      <c r="BH82" s="57">
        <f t="shared" si="56"/>
        <v>0</v>
      </c>
      <c r="BI82" s="57">
        <f t="shared" si="56"/>
        <v>0</v>
      </c>
      <c r="BJ82" s="57">
        <f t="shared" si="56"/>
        <v>0</v>
      </c>
      <c r="BK82" s="58">
        <f t="shared" si="55"/>
        <v>7.582167251959817E-6</v>
      </c>
      <c r="BL82" s="57">
        <f t="shared" si="55"/>
        <v>0</v>
      </c>
      <c r="BM82" s="57">
        <f t="shared" si="55"/>
        <v>0</v>
      </c>
      <c r="BN82" s="57">
        <f t="shared" si="55"/>
        <v>0</v>
      </c>
      <c r="BQ82" s="57">
        <f t="shared" si="61"/>
        <v>0</v>
      </c>
      <c r="BR82" s="57">
        <f t="shared" si="61"/>
        <v>0</v>
      </c>
      <c r="BS82" s="57">
        <f t="shared" si="61"/>
        <v>0</v>
      </c>
      <c r="BT82" s="57">
        <f t="shared" si="61"/>
        <v>0</v>
      </c>
      <c r="BU82" s="57">
        <f t="shared" si="61"/>
        <v>0</v>
      </c>
      <c r="BV82" s="57">
        <f t="shared" si="61"/>
        <v>0</v>
      </c>
      <c r="BW82" s="57">
        <f t="shared" si="61"/>
        <v>0</v>
      </c>
      <c r="BX82" s="58">
        <f t="shared" si="61"/>
        <v>0</v>
      </c>
      <c r="BY82" s="57">
        <f t="shared" si="61"/>
        <v>0</v>
      </c>
      <c r="BZ82" s="57">
        <f t="shared" si="61"/>
        <v>0</v>
      </c>
      <c r="CA82" s="58">
        <f t="shared" si="61"/>
        <v>0</v>
      </c>
      <c r="CB82" s="57">
        <f t="shared" si="61"/>
        <v>0</v>
      </c>
      <c r="CC82" s="57">
        <f t="shared" si="61"/>
        <v>0</v>
      </c>
      <c r="CD82" s="57">
        <f t="shared" si="61"/>
        <v>0</v>
      </c>
      <c r="CE82" s="57">
        <f t="shared" si="61"/>
        <v>1.3766187091940264E-5</v>
      </c>
      <c r="CF82" s="57">
        <f t="shared" si="57"/>
        <v>0</v>
      </c>
      <c r="CG82" s="57">
        <f t="shared" si="57"/>
        <v>0</v>
      </c>
      <c r="CH82" s="57">
        <f t="shared" si="57"/>
        <v>0</v>
      </c>
      <c r="CI82" s="58">
        <f t="shared" si="57"/>
        <v>0</v>
      </c>
      <c r="CJ82" s="57">
        <f t="shared" si="57"/>
        <v>0</v>
      </c>
      <c r="CL82" s="30">
        <f>Obs_Dist!B84</f>
        <v>146</v>
      </c>
      <c r="CM82" s="26">
        <f t="shared" si="83"/>
        <v>147</v>
      </c>
      <c r="CN82" s="20">
        <f t="shared" si="62"/>
        <v>0</v>
      </c>
      <c r="CO82" s="20">
        <f t="shared" si="62"/>
        <v>0</v>
      </c>
      <c r="CP82" s="20">
        <f t="shared" si="62"/>
        <v>0</v>
      </c>
      <c r="CQ82" s="106">
        <f t="shared" si="58"/>
        <v>1.31</v>
      </c>
      <c r="CR82" s="143"/>
      <c r="CS82" s="20">
        <f t="shared" si="63"/>
        <v>0</v>
      </c>
      <c r="CT82" s="20">
        <f t="shared" si="63"/>
        <v>0</v>
      </c>
      <c r="CW82" s="20">
        <f t="shared" si="51"/>
        <v>0</v>
      </c>
      <c r="CX82" s="20">
        <f t="shared" si="51"/>
        <v>0</v>
      </c>
      <c r="CY82" s="20">
        <f t="shared" si="51"/>
        <v>0</v>
      </c>
      <c r="CZ82" s="20">
        <f t="shared" si="51"/>
        <v>0</v>
      </c>
      <c r="DA82" s="20">
        <f t="shared" si="51"/>
        <v>0</v>
      </c>
      <c r="DB82" s="20">
        <f t="shared" si="54"/>
        <v>0</v>
      </c>
      <c r="DC82" s="20">
        <f t="shared" si="54"/>
        <v>0</v>
      </c>
      <c r="DD82" s="106">
        <f t="shared" si="54"/>
        <v>0</v>
      </c>
      <c r="DE82" s="20">
        <f t="shared" si="54"/>
        <v>0</v>
      </c>
      <c r="DF82" s="20">
        <f t="shared" si="54"/>
        <v>0</v>
      </c>
      <c r="DG82" s="106">
        <f t="shared" si="54"/>
        <v>0</v>
      </c>
      <c r="DH82" s="143"/>
      <c r="DI82" s="20">
        <f t="shared" si="64"/>
        <v>0</v>
      </c>
      <c r="DJ82" s="20">
        <f t="shared" si="64"/>
        <v>0</v>
      </c>
      <c r="DK82" s="20">
        <f t="shared" si="64"/>
        <v>1.31</v>
      </c>
      <c r="DL82" s="143"/>
      <c r="DM82" s="20">
        <f t="shared" si="65"/>
        <v>0</v>
      </c>
      <c r="DN82" s="20">
        <f t="shared" si="65"/>
        <v>0</v>
      </c>
      <c r="DO82" s="106">
        <f t="shared" si="65"/>
        <v>0</v>
      </c>
      <c r="DP82" s="20">
        <f t="shared" si="59"/>
        <v>0</v>
      </c>
      <c r="DR82" s="31">
        <f t="shared" si="84"/>
        <v>73</v>
      </c>
      <c r="DS82" s="26">
        <f t="shared" si="85"/>
        <v>73.5</v>
      </c>
      <c r="DT82" s="101">
        <f t="shared" si="66"/>
        <v>338.38</v>
      </c>
      <c r="DU82" s="101">
        <f t="shared" si="67"/>
        <v>116.49000000000001</v>
      </c>
      <c r="DV82" s="101">
        <f t="shared" si="68"/>
        <v>142.36000000000001</v>
      </c>
      <c r="DW82" s="102">
        <f t="shared" si="86"/>
        <v>863.21</v>
      </c>
      <c r="DX82" s="144"/>
      <c r="DY82" s="101">
        <f t="shared" si="87"/>
        <v>87.03</v>
      </c>
      <c r="DZ82" s="101">
        <f t="shared" si="87"/>
        <v>160.22</v>
      </c>
      <c r="EB82" s="84">
        <f>MODEL_DATA!X79</f>
        <v>73</v>
      </c>
      <c r="EC82" s="84">
        <f>MODEL_DATA!Y79</f>
        <v>79.53</v>
      </c>
      <c r="ED82" s="84">
        <f>MODEL_DATA!Z79</f>
        <v>0.28999999999999998</v>
      </c>
      <c r="EE82" s="84">
        <f>MODEL_DATA!AA79</f>
        <v>116.2</v>
      </c>
      <c r="EF82" s="84">
        <f>MODEL_DATA!AB79</f>
        <v>0</v>
      </c>
      <c r="EG82" s="84">
        <f>MODEL_DATA!AC79</f>
        <v>0</v>
      </c>
      <c r="EH82" s="84">
        <f>MODEL_DATA!AD79</f>
        <v>70.739999999999995</v>
      </c>
      <c r="EI82" s="84">
        <f>MODEL_DATA!AE79</f>
        <v>71.62</v>
      </c>
      <c r="EJ82" s="84">
        <f>MODEL_DATA!AF79</f>
        <v>0</v>
      </c>
      <c r="EK82" s="84">
        <f>MODEL_DATA!AG79</f>
        <v>0</v>
      </c>
      <c r="EL82" s="84">
        <f>MODEL_DATA!AH79</f>
        <v>0</v>
      </c>
      <c r="EM82" s="84">
        <f>MODEL_DATA!AI79</f>
        <v>454.96</v>
      </c>
      <c r="EN82" s="84">
        <f>MODEL_DATA!AJ79</f>
        <v>494.94</v>
      </c>
      <c r="EO82" s="84">
        <f>MODEL_DATA!AK79</f>
        <v>63.51</v>
      </c>
      <c r="EP82" s="84">
        <f>MODEL_DATA!AL79</f>
        <v>63.67</v>
      </c>
      <c r="EQ82" s="84">
        <f>MODEL_DATA!AM79</f>
        <v>408.25</v>
      </c>
      <c r="ER82" s="84">
        <f>MODEL_DATA!AN79</f>
        <v>486.01</v>
      </c>
      <c r="ES82" s="84">
        <f>MODEL_DATA!AO79</f>
        <v>23.52</v>
      </c>
      <c r="ET82" s="84">
        <f>MODEL_DATA!AP79</f>
        <v>96.55</v>
      </c>
      <c r="EU82" s="84">
        <f>MODEL_DATA!AQ79</f>
        <v>0.38</v>
      </c>
      <c r="EV82" s="84">
        <f>MODEL_DATA!AR79</f>
        <v>0.04</v>
      </c>
    </row>
    <row r="83" spans="32:152" x14ac:dyDescent="0.25">
      <c r="AF83" s="32">
        <f t="shared" si="60"/>
        <v>146</v>
      </c>
      <c r="AG83" s="61">
        <f t="shared" si="69"/>
        <v>0</v>
      </c>
      <c r="AH83" s="63">
        <f>INDEX(Obs_Dist!$D$11:$T$211,  MATCH($AF83, Obs_Dist!$B$11:$B$211, 0), MATCH(AH$4, Obs_Dist!$D$3:$T$3, 0) )</f>
        <v>0</v>
      </c>
      <c r="AI83" s="61">
        <f t="shared" si="70"/>
        <v>0</v>
      </c>
      <c r="AJ83" s="63">
        <f>INDEX(Obs_Dist!$D$11:$T$211,  MATCH($AF83, Obs_Dist!$B$11:$B$211, 0), MATCH(AJ$4, Obs_Dist!$D$3:$T$3, 0) )</f>
        <v>0</v>
      </c>
      <c r="AK83" s="61">
        <f t="shared" si="71"/>
        <v>0</v>
      </c>
      <c r="AL83" s="63">
        <f>INDEX(Obs_Dist!$D$11:$T$211,  MATCH($AF83, Obs_Dist!$B$11:$B$211, 0), MATCH(AL$4, Obs_Dist!$D$3:$T$3, 0) )</f>
        <v>0</v>
      </c>
      <c r="AM83" s="61">
        <f t="shared" si="72"/>
        <v>0</v>
      </c>
      <c r="AN83" s="63">
        <f>INDEX(Obs_Dist!$D$11:$T$211,  MATCH($AF83, Obs_Dist!$B$11:$B$211, 0), MATCH(AN$4, Obs_Dist!$D$3:$T$3, 0) )</f>
        <v>0</v>
      </c>
      <c r="AO83" s="61">
        <f t="shared" si="73"/>
        <v>0</v>
      </c>
      <c r="AP83" s="63">
        <f>INDEX(Obs_Dist!$D$11:$T$211,  MATCH($AF83, Obs_Dist!$B$11:$B$211, 0), MATCH(AP$4, Obs_Dist!$D$3:$T$3, 0) )</f>
        <v>0</v>
      </c>
      <c r="AQ83" s="61">
        <f t="shared" si="74"/>
        <v>0</v>
      </c>
      <c r="AR83" s="63">
        <f>INDEX(Obs_Dist!$D$11:$T$211,  MATCH($AF83, Obs_Dist!$B$11:$B$211, 0), MATCH(AR$4, Obs_Dist!$D$3:$T$3, 0) )</f>
        <v>0</v>
      </c>
      <c r="AS83" s="61">
        <f t="shared" si="75"/>
        <v>0</v>
      </c>
      <c r="AT83" s="63">
        <f>INDEX(Obs_Dist!$D$11:$T$211,  MATCH($AF83, Obs_Dist!$B$11:$B$211, 0), MATCH(AT$4, Obs_Dist!$D$3:$T$3, 0) )</f>
        <v>0</v>
      </c>
      <c r="AU83" s="61">
        <f t="shared" si="76"/>
        <v>0</v>
      </c>
      <c r="AV83" s="63">
        <f>INDEX(Obs_Dist!$D$11:$T$211,  MATCH($AF83, Obs_Dist!$B$11:$B$211, 0), MATCH(AV$4, Obs_Dist!$D$3:$T$3, 0) )</f>
        <v>0</v>
      </c>
      <c r="AW83" s="61">
        <f t="shared" si="77"/>
        <v>0</v>
      </c>
      <c r="AX83" s="63">
        <f>INDEX(Obs_Dist!$D$11:$T$211,  MATCH($AF83, Obs_Dist!$B$11:$B$211, 0), MATCH(AX$4, Obs_Dist!$D$3:$T$3, 0) )</f>
        <v>0</v>
      </c>
      <c r="AY83" s="61">
        <f t="shared" si="78"/>
        <v>0</v>
      </c>
      <c r="AZ83" s="63">
        <f>INDEX(Obs_Dist!$D$11:$T$211,  MATCH($AF83, Obs_Dist!$B$11:$B$211, 0), MATCH(AZ$4, Obs_Dist!$D$3:$T$3, 0) )</f>
        <v>0</v>
      </c>
      <c r="BA83" s="61">
        <f t="shared" si="79"/>
        <v>0</v>
      </c>
      <c r="BB83" s="63">
        <f>INDEX(Obs_Dist!$D$11:$T$211,  MATCH($AF83, Obs_Dist!$B$11:$B$211, 0), MATCH(BB$4, Obs_Dist!$D$3:$T$3, 0) )</f>
        <v>0</v>
      </c>
      <c r="BC83" s="61">
        <f t="shared" si="80"/>
        <v>1.3766187091940264E-5</v>
      </c>
      <c r="BD83" s="63">
        <f>INDEX(Obs_Dist!$D$11:$T$211,  MATCH($AF83, Obs_Dist!$B$11:$B$211, 0), MATCH(BD$4, Obs_Dist!$D$3:$T$3, 0) )</f>
        <v>0</v>
      </c>
      <c r="BF83" s="31">
        <f t="shared" si="81"/>
        <v>148</v>
      </c>
      <c r="BG83" s="31">
        <f t="shared" si="82"/>
        <v>149</v>
      </c>
      <c r="BH83" s="57">
        <f t="shared" si="56"/>
        <v>0</v>
      </c>
      <c r="BI83" s="57">
        <f t="shared" si="56"/>
        <v>0</v>
      </c>
      <c r="BJ83" s="57">
        <f t="shared" si="56"/>
        <v>0</v>
      </c>
      <c r="BK83" s="58">
        <f t="shared" si="55"/>
        <v>3.7042649169880017E-6</v>
      </c>
      <c r="BL83" s="57">
        <f t="shared" si="55"/>
        <v>0</v>
      </c>
      <c r="BM83" s="57">
        <f t="shared" si="55"/>
        <v>0</v>
      </c>
      <c r="BN83" s="57">
        <f t="shared" si="55"/>
        <v>0</v>
      </c>
      <c r="BQ83" s="57">
        <f t="shared" si="61"/>
        <v>0</v>
      </c>
      <c r="BR83" s="57">
        <f t="shared" si="61"/>
        <v>0</v>
      </c>
      <c r="BS83" s="57">
        <f t="shared" si="61"/>
        <v>0</v>
      </c>
      <c r="BT83" s="57">
        <f t="shared" si="61"/>
        <v>0</v>
      </c>
      <c r="BU83" s="57">
        <f t="shared" si="61"/>
        <v>0</v>
      </c>
      <c r="BV83" s="57">
        <f t="shared" si="61"/>
        <v>0</v>
      </c>
      <c r="BW83" s="57">
        <f t="shared" si="61"/>
        <v>0</v>
      </c>
      <c r="BX83" s="58">
        <f t="shared" si="61"/>
        <v>0</v>
      </c>
      <c r="BY83" s="57">
        <f t="shared" si="61"/>
        <v>0</v>
      </c>
      <c r="BZ83" s="57">
        <f t="shared" si="61"/>
        <v>0</v>
      </c>
      <c r="CA83" s="58">
        <f t="shared" si="61"/>
        <v>0</v>
      </c>
      <c r="CB83" s="57">
        <f t="shared" si="61"/>
        <v>0</v>
      </c>
      <c r="CC83" s="57">
        <f t="shared" si="61"/>
        <v>0</v>
      </c>
      <c r="CD83" s="57">
        <f t="shared" si="61"/>
        <v>0</v>
      </c>
      <c r="CE83" s="57">
        <f t="shared" si="61"/>
        <v>6.7254654494975333E-6</v>
      </c>
      <c r="CF83" s="57">
        <f t="shared" si="57"/>
        <v>0</v>
      </c>
      <c r="CG83" s="57">
        <f t="shared" si="57"/>
        <v>0</v>
      </c>
      <c r="CH83" s="57">
        <f t="shared" si="57"/>
        <v>0</v>
      </c>
      <c r="CI83" s="58">
        <f t="shared" si="57"/>
        <v>0</v>
      </c>
      <c r="CJ83" s="57">
        <f t="shared" si="57"/>
        <v>0</v>
      </c>
      <c r="CL83" s="30">
        <f>Obs_Dist!B85</f>
        <v>148</v>
      </c>
      <c r="CM83" s="26">
        <f t="shared" si="83"/>
        <v>149</v>
      </c>
      <c r="CN83" s="20">
        <f t="shared" si="62"/>
        <v>0</v>
      </c>
      <c r="CO83" s="20">
        <f t="shared" si="62"/>
        <v>0</v>
      </c>
      <c r="CP83" s="20">
        <f t="shared" si="62"/>
        <v>0</v>
      </c>
      <c r="CQ83" s="106">
        <f t="shared" si="58"/>
        <v>0.64</v>
      </c>
      <c r="CR83" s="143"/>
      <c r="CS83" s="20">
        <f t="shared" si="63"/>
        <v>0</v>
      </c>
      <c r="CT83" s="20">
        <f t="shared" si="63"/>
        <v>0</v>
      </c>
      <c r="CW83" s="20">
        <f t="shared" si="51"/>
        <v>0</v>
      </c>
      <c r="CX83" s="20">
        <f t="shared" si="51"/>
        <v>0</v>
      </c>
      <c r="CY83" s="20">
        <f t="shared" si="51"/>
        <v>0</v>
      </c>
      <c r="CZ83" s="20">
        <f t="shared" si="51"/>
        <v>0</v>
      </c>
      <c r="DA83" s="20">
        <f t="shared" si="51"/>
        <v>0</v>
      </c>
      <c r="DB83" s="20">
        <f t="shared" si="54"/>
        <v>0</v>
      </c>
      <c r="DC83" s="20">
        <f t="shared" si="54"/>
        <v>0</v>
      </c>
      <c r="DD83" s="106">
        <f t="shared" si="54"/>
        <v>0</v>
      </c>
      <c r="DE83" s="20">
        <f t="shared" si="54"/>
        <v>0</v>
      </c>
      <c r="DF83" s="20">
        <f t="shared" si="54"/>
        <v>0</v>
      </c>
      <c r="DG83" s="106">
        <f t="shared" si="54"/>
        <v>0</v>
      </c>
      <c r="DH83" s="143"/>
      <c r="DI83" s="20">
        <f t="shared" si="64"/>
        <v>0</v>
      </c>
      <c r="DJ83" s="20">
        <f t="shared" si="64"/>
        <v>0</v>
      </c>
      <c r="DK83" s="20">
        <f t="shared" si="64"/>
        <v>0.64</v>
      </c>
      <c r="DL83" s="143"/>
      <c r="DM83" s="20">
        <f t="shared" si="65"/>
        <v>0</v>
      </c>
      <c r="DN83" s="20">
        <f t="shared" si="65"/>
        <v>0</v>
      </c>
      <c r="DO83" s="106">
        <f t="shared" si="65"/>
        <v>0</v>
      </c>
      <c r="DP83" s="20">
        <f t="shared" si="59"/>
        <v>0</v>
      </c>
      <c r="DR83" s="31">
        <f t="shared" si="84"/>
        <v>74</v>
      </c>
      <c r="DS83" s="26">
        <f t="shared" si="85"/>
        <v>74.5</v>
      </c>
      <c r="DT83" s="101">
        <f t="shared" si="66"/>
        <v>307.65000000000003</v>
      </c>
      <c r="DU83" s="101">
        <f t="shared" si="67"/>
        <v>118.73</v>
      </c>
      <c r="DV83" s="101">
        <f t="shared" si="68"/>
        <v>118.66</v>
      </c>
      <c r="DW83" s="102">
        <f t="shared" si="86"/>
        <v>843.1</v>
      </c>
      <c r="DX83" s="144"/>
      <c r="DY83" s="101">
        <f t="shared" si="87"/>
        <v>81.81</v>
      </c>
      <c r="DZ83" s="101">
        <f t="shared" si="87"/>
        <v>151.94999999999999</v>
      </c>
      <c r="EB83" s="84">
        <f>MODEL_DATA!X80</f>
        <v>74</v>
      </c>
      <c r="EC83" s="84">
        <f>MODEL_DATA!Y80</f>
        <v>70.260000000000005</v>
      </c>
      <c r="ED83" s="84">
        <f>MODEL_DATA!Z80</f>
        <v>0.01</v>
      </c>
      <c r="EE83" s="84">
        <f>MODEL_DATA!AA80</f>
        <v>118.72</v>
      </c>
      <c r="EF83" s="84">
        <f>MODEL_DATA!AB80</f>
        <v>0</v>
      </c>
      <c r="EG83" s="84">
        <f>MODEL_DATA!AC80</f>
        <v>0</v>
      </c>
      <c r="EH83" s="84">
        <f>MODEL_DATA!AD80</f>
        <v>72.06</v>
      </c>
      <c r="EI83" s="84">
        <f>MODEL_DATA!AE80</f>
        <v>46.6</v>
      </c>
      <c r="EJ83" s="84">
        <f>MODEL_DATA!AF80</f>
        <v>0</v>
      </c>
      <c r="EK83" s="84">
        <f>MODEL_DATA!AG80</f>
        <v>0</v>
      </c>
      <c r="EL83" s="84">
        <f>MODEL_DATA!AH80</f>
        <v>0</v>
      </c>
      <c r="EM83" s="84">
        <f>MODEL_DATA!AI80</f>
        <v>430.16</v>
      </c>
      <c r="EN83" s="84">
        <f>MODEL_DATA!AJ80</f>
        <v>423.43</v>
      </c>
      <c r="EO83" s="84">
        <f>MODEL_DATA!AK80</f>
        <v>65.56</v>
      </c>
      <c r="EP83" s="84">
        <f>MODEL_DATA!AL80</f>
        <v>60.54</v>
      </c>
      <c r="EQ83" s="84">
        <f>MODEL_DATA!AM80</f>
        <v>412.94</v>
      </c>
      <c r="ER83" s="84">
        <f>MODEL_DATA!AN80</f>
        <v>387.46</v>
      </c>
      <c r="ES83" s="84">
        <f>MODEL_DATA!AO80</f>
        <v>16.25</v>
      </c>
      <c r="ET83" s="84">
        <f>MODEL_DATA!AP80</f>
        <v>91.41</v>
      </c>
      <c r="EU83" s="84">
        <f>MODEL_DATA!AQ80</f>
        <v>0.28000000000000003</v>
      </c>
      <c r="EV83" s="84">
        <f>MODEL_DATA!AR80</f>
        <v>0.18</v>
      </c>
    </row>
    <row r="84" spans="32:152" x14ac:dyDescent="0.25">
      <c r="AF84" s="32">
        <f t="shared" si="60"/>
        <v>148</v>
      </c>
      <c r="AG84" s="61">
        <f t="shared" si="69"/>
        <v>0</v>
      </c>
      <c r="AH84" s="63">
        <f>INDEX(Obs_Dist!$D$11:$T$211,  MATCH($AF84, Obs_Dist!$B$11:$B$211, 0), MATCH(AH$4, Obs_Dist!$D$3:$T$3, 0) )</f>
        <v>0</v>
      </c>
      <c r="AI84" s="61">
        <f t="shared" si="70"/>
        <v>0</v>
      </c>
      <c r="AJ84" s="63">
        <f>INDEX(Obs_Dist!$D$11:$T$211,  MATCH($AF84, Obs_Dist!$B$11:$B$211, 0), MATCH(AJ$4, Obs_Dist!$D$3:$T$3, 0) )</f>
        <v>0</v>
      </c>
      <c r="AK84" s="61">
        <f t="shared" si="71"/>
        <v>0</v>
      </c>
      <c r="AL84" s="63">
        <f>INDEX(Obs_Dist!$D$11:$T$211,  MATCH($AF84, Obs_Dist!$B$11:$B$211, 0), MATCH(AL$4, Obs_Dist!$D$3:$T$3, 0) )</f>
        <v>0</v>
      </c>
      <c r="AM84" s="61">
        <f t="shared" si="72"/>
        <v>0</v>
      </c>
      <c r="AN84" s="63">
        <f>INDEX(Obs_Dist!$D$11:$T$211,  MATCH($AF84, Obs_Dist!$B$11:$B$211, 0), MATCH(AN$4, Obs_Dist!$D$3:$T$3, 0) )</f>
        <v>0</v>
      </c>
      <c r="AO84" s="61">
        <f t="shared" si="73"/>
        <v>0</v>
      </c>
      <c r="AP84" s="63">
        <f>INDEX(Obs_Dist!$D$11:$T$211,  MATCH($AF84, Obs_Dist!$B$11:$B$211, 0), MATCH(AP$4, Obs_Dist!$D$3:$T$3, 0) )</f>
        <v>0</v>
      </c>
      <c r="AQ84" s="61">
        <f t="shared" si="74"/>
        <v>0</v>
      </c>
      <c r="AR84" s="63">
        <f>INDEX(Obs_Dist!$D$11:$T$211,  MATCH($AF84, Obs_Dist!$B$11:$B$211, 0), MATCH(AR$4, Obs_Dist!$D$3:$T$3, 0) )</f>
        <v>0</v>
      </c>
      <c r="AS84" s="61">
        <f t="shared" si="75"/>
        <v>0</v>
      </c>
      <c r="AT84" s="63">
        <f>INDEX(Obs_Dist!$D$11:$T$211,  MATCH($AF84, Obs_Dist!$B$11:$B$211, 0), MATCH(AT$4, Obs_Dist!$D$3:$T$3, 0) )</f>
        <v>0</v>
      </c>
      <c r="AU84" s="61">
        <f t="shared" si="76"/>
        <v>0</v>
      </c>
      <c r="AV84" s="63">
        <f>INDEX(Obs_Dist!$D$11:$T$211,  MATCH($AF84, Obs_Dist!$B$11:$B$211, 0), MATCH(AV$4, Obs_Dist!$D$3:$T$3, 0) )</f>
        <v>0</v>
      </c>
      <c r="AW84" s="61">
        <f t="shared" si="77"/>
        <v>0</v>
      </c>
      <c r="AX84" s="63">
        <f>INDEX(Obs_Dist!$D$11:$T$211,  MATCH($AF84, Obs_Dist!$B$11:$B$211, 0), MATCH(AX$4, Obs_Dist!$D$3:$T$3, 0) )</f>
        <v>0</v>
      </c>
      <c r="AY84" s="61">
        <f t="shared" si="78"/>
        <v>0</v>
      </c>
      <c r="AZ84" s="63">
        <f>INDEX(Obs_Dist!$D$11:$T$211,  MATCH($AF84, Obs_Dist!$B$11:$B$211, 0), MATCH(AZ$4, Obs_Dist!$D$3:$T$3, 0) )</f>
        <v>2.2000000000000001E-6</v>
      </c>
      <c r="BA84" s="61">
        <f t="shared" si="79"/>
        <v>0</v>
      </c>
      <c r="BB84" s="63">
        <f>INDEX(Obs_Dist!$D$11:$T$211,  MATCH($AF84, Obs_Dist!$B$11:$B$211, 0), MATCH(BB$4, Obs_Dist!$D$3:$T$3, 0) )</f>
        <v>0</v>
      </c>
      <c r="BC84" s="61">
        <f t="shared" si="80"/>
        <v>6.7254654494975333E-6</v>
      </c>
      <c r="BD84" s="63">
        <f>INDEX(Obs_Dist!$D$11:$T$211,  MATCH($AF84, Obs_Dist!$B$11:$B$211, 0), MATCH(BD$4, Obs_Dist!$D$3:$T$3, 0) )</f>
        <v>0</v>
      </c>
      <c r="BF84" s="31">
        <f t="shared" si="81"/>
        <v>150</v>
      </c>
      <c r="BG84" s="31">
        <f t="shared" si="82"/>
        <v>151</v>
      </c>
      <c r="BH84" s="57">
        <f t="shared" si="56"/>
        <v>0</v>
      </c>
      <c r="BI84" s="57">
        <f t="shared" si="56"/>
        <v>0</v>
      </c>
      <c r="BJ84" s="57">
        <f t="shared" si="56"/>
        <v>0</v>
      </c>
      <c r="BK84" s="58">
        <f t="shared" si="55"/>
        <v>1.308068548811388E-5</v>
      </c>
      <c r="BL84" s="57">
        <f t="shared" si="55"/>
        <v>0</v>
      </c>
      <c r="BM84" s="57">
        <f t="shared" si="55"/>
        <v>0</v>
      </c>
      <c r="BN84" s="57">
        <f t="shared" si="55"/>
        <v>0</v>
      </c>
      <c r="BQ84" s="57">
        <f t="shared" si="61"/>
        <v>0</v>
      </c>
      <c r="BR84" s="57">
        <f t="shared" si="61"/>
        <v>0</v>
      </c>
      <c r="BS84" s="57">
        <f t="shared" si="61"/>
        <v>0</v>
      </c>
      <c r="BT84" s="57">
        <f t="shared" si="61"/>
        <v>0</v>
      </c>
      <c r="BU84" s="57">
        <f t="shared" si="61"/>
        <v>0</v>
      </c>
      <c r="BV84" s="57">
        <f t="shared" si="61"/>
        <v>0</v>
      </c>
      <c r="BW84" s="57">
        <f t="shared" si="61"/>
        <v>0</v>
      </c>
      <c r="BX84" s="58">
        <f t="shared" si="61"/>
        <v>0</v>
      </c>
      <c r="BY84" s="57">
        <f t="shared" si="61"/>
        <v>0</v>
      </c>
      <c r="BZ84" s="57">
        <f t="shared" si="61"/>
        <v>0</v>
      </c>
      <c r="CA84" s="58">
        <f t="shared" si="61"/>
        <v>0</v>
      </c>
      <c r="CB84" s="57">
        <f t="shared" si="61"/>
        <v>0</v>
      </c>
      <c r="CC84" s="57">
        <f t="shared" si="61"/>
        <v>0</v>
      </c>
      <c r="CD84" s="57">
        <f t="shared" si="61"/>
        <v>0</v>
      </c>
      <c r="CE84" s="57">
        <f t="shared" si="61"/>
        <v>2.3749299868538162E-5</v>
      </c>
      <c r="CF84" s="57">
        <f t="shared" si="57"/>
        <v>0</v>
      </c>
      <c r="CG84" s="57">
        <f t="shared" si="57"/>
        <v>0</v>
      </c>
      <c r="CH84" s="57">
        <f t="shared" si="57"/>
        <v>0</v>
      </c>
      <c r="CI84" s="58">
        <f t="shared" si="57"/>
        <v>0</v>
      </c>
      <c r="CJ84" s="57">
        <f t="shared" si="57"/>
        <v>0</v>
      </c>
      <c r="CL84" s="30">
        <f>Obs_Dist!B86</f>
        <v>150</v>
      </c>
      <c r="CM84" s="26">
        <f t="shared" si="83"/>
        <v>151</v>
      </c>
      <c r="CN84" s="20">
        <f t="shared" si="62"/>
        <v>0</v>
      </c>
      <c r="CO84" s="20">
        <f t="shared" si="62"/>
        <v>0</v>
      </c>
      <c r="CP84" s="20">
        <f t="shared" si="62"/>
        <v>0</v>
      </c>
      <c r="CQ84" s="106">
        <f t="shared" si="58"/>
        <v>2.2599999999999998</v>
      </c>
      <c r="CR84" s="143"/>
      <c r="CS84" s="20">
        <f t="shared" si="63"/>
        <v>0</v>
      </c>
      <c r="CT84" s="20">
        <f t="shared" si="63"/>
        <v>0</v>
      </c>
      <c r="CW84" s="20">
        <f t="shared" si="51"/>
        <v>0</v>
      </c>
      <c r="CX84" s="20">
        <f t="shared" si="51"/>
        <v>0</v>
      </c>
      <c r="CY84" s="20">
        <f t="shared" si="51"/>
        <v>0</v>
      </c>
      <c r="CZ84" s="20">
        <f t="shared" si="51"/>
        <v>0</v>
      </c>
      <c r="DA84" s="20">
        <f t="shared" si="51"/>
        <v>0</v>
      </c>
      <c r="DB84" s="20">
        <f t="shared" si="54"/>
        <v>0</v>
      </c>
      <c r="DC84" s="20">
        <f t="shared" si="54"/>
        <v>0</v>
      </c>
      <c r="DD84" s="106">
        <f t="shared" si="54"/>
        <v>0</v>
      </c>
      <c r="DE84" s="20">
        <f t="shared" si="54"/>
        <v>0</v>
      </c>
      <c r="DF84" s="20">
        <f t="shared" si="54"/>
        <v>0</v>
      </c>
      <c r="DG84" s="106">
        <f t="shared" si="54"/>
        <v>0</v>
      </c>
      <c r="DH84" s="143"/>
      <c r="DI84" s="20">
        <f t="shared" si="64"/>
        <v>0</v>
      </c>
      <c r="DJ84" s="20">
        <f t="shared" si="64"/>
        <v>0</v>
      </c>
      <c r="DK84" s="20">
        <f t="shared" si="64"/>
        <v>2.2599999999999998</v>
      </c>
      <c r="DL84" s="143"/>
      <c r="DM84" s="20">
        <f t="shared" si="65"/>
        <v>0</v>
      </c>
      <c r="DN84" s="20">
        <f t="shared" si="65"/>
        <v>0</v>
      </c>
      <c r="DO84" s="106">
        <f t="shared" si="65"/>
        <v>0</v>
      </c>
      <c r="DP84" s="20">
        <f t="shared" si="59"/>
        <v>0</v>
      </c>
      <c r="DR84" s="31">
        <f t="shared" si="84"/>
        <v>75</v>
      </c>
      <c r="DS84" s="26">
        <f t="shared" si="85"/>
        <v>75.5</v>
      </c>
      <c r="DT84" s="101">
        <f t="shared" si="66"/>
        <v>276.33</v>
      </c>
      <c r="DU84" s="101">
        <f t="shared" si="67"/>
        <v>117.74</v>
      </c>
      <c r="DV84" s="101">
        <f t="shared" si="68"/>
        <v>90.81</v>
      </c>
      <c r="DW84" s="102">
        <f t="shared" si="86"/>
        <v>837.49</v>
      </c>
      <c r="DX84" s="144"/>
      <c r="DY84" s="101">
        <f t="shared" si="87"/>
        <v>56.13</v>
      </c>
      <c r="DZ84" s="101">
        <f t="shared" si="87"/>
        <v>121.44</v>
      </c>
      <c r="EB84" s="84">
        <f>MODEL_DATA!X81</f>
        <v>75</v>
      </c>
      <c r="EC84" s="84">
        <f>MODEL_DATA!Y81</f>
        <v>67.78</v>
      </c>
      <c r="ED84" s="84">
        <f>MODEL_DATA!Z81</f>
        <v>0</v>
      </c>
      <c r="EE84" s="84">
        <f>MODEL_DATA!AA81</f>
        <v>117.74</v>
      </c>
      <c r="EF84" s="84">
        <f>MODEL_DATA!AB81</f>
        <v>0</v>
      </c>
      <c r="EG84" s="84">
        <f>MODEL_DATA!AC81</f>
        <v>0</v>
      </c>
      <c r="EH84" s="84">
        <f>MODEL_DATA!AD81</f>
        <v>65.180000000000007</v>
      </c>
      <c r="EI84" s="84">
        <f>MODEL_DATA!AE81</f>
        <v>25.63</v>
      </c>
      <c r="EJ84" s="84">
        <f>MODEL_DATA!AF81</f>
        <v>0</v>
      </c>
      <c r="EK84" s="84">
        <f>MODEL_DATA!AG81</f>
        <v>0</v>
      </c>
      <c r="EL84" s="84">
        <f>MODEL_DATA!AH81</f>
        <v>0</v>
      </c>
      <c r="EM84" s="84">
        <f>MODEL_DATA!AI81</f>
        <v>452.02</v>
      </c>
      <c r="EN84" s="84">
        <f>MODEL_DATA!AJ81</f>
        <v>444.88</v>
      </c>
      <c r="EO84" s="84">
        <f>MODEL_DATA!AK81</f>
        <v>49.38</v>
      </c>
      <c r="EP84" s="84">
        <f>MODEL_DATA!AL81</f>
        <v>51.24</v>
      </c>
      <c r="EQ84" s="84">
        <f>MODEL_DATA!AM81</f>
        <v>385.47</v>
      </c>
      <c r="ER84" s="84">
        <f>MODEL_DATA!AN81</f>
        <v>405.23</v>
      </c>
      <c r="ES84" s="84">
        <f>MODEL_DATA!AO81</f>
        <v>6.75</v>
      </c>
      <c r="ET84" s="84">
        <f>MODEL_DATA!AP81</f>
        <v>70.2</v>
      </c>
      <c r="EU84" s="84">
        <f>MODEL_DATA!AQ81</f>
        <v>0.26</v>
      </c>
      <c r="EV84" s="84">
        <f>MODEL_DATA!AR81</f>
        <v>0.11</v>
      </c>
    </row>
    <row r="85" spans="32:152" x14ac:dyDescent="0.25">
      <c r="AF85" s="32">
        <f t="shared" si="60"/>
        <v>150</v>
      </c>
      <c r="AG85" s="61">
        <f t="shared" si="69"/>
        <v>0</v>
      </c>
      <c r="AH85" s="63">
        <f>INDEX(Obs_Dist!$D$11:$T$211,  MATCH($AF85, Obs_Dist!$B$11:$B$211, 0), MATCH(AH$4, Obs_Dist!$D$3:$T$3, 0) )</f>
        <v>0</v>
      </c>
      <c r="AI85" s="61">
        <f t="shared" si="70"/>
        <v>0</v>
      </c>
      <c r="AJ85" s="63">
        <f>INDEX(Obs_Dist!$D$11:$T$211,  MATCH($AF85, Obs_Dist!$B$11:$B$211, 0), MATCH(AJ$4, Obs_Dist!$D$3:$T$3, 0) )</f>
        <v>0</v>
      </c>
      <c r="AK85" s="61">
        <f t="shared" si="71"/>
        <v>0</v>
      </c>
      <c r="AL85" s="63">
        <f>INDEX(Obs_Dist!$D$11:$T$211,  MATCH($AF85, Obs_Dist!$B$11:$B$211, 0), MATCH(AL$4, Obs_Dist!$D$3:$T$3, 0) )</f>
        <v>0</v>
      </c>
      <c r="AM85" s="61">
        <f t="shared" si="72"/>
        <v>0</v>
      </c>
      <c r="AN85" s="63">
        <f>INDEX(Obs_Dist!$D$11:$T$211,  MATCH($AF85, Obs_Dist!$B$11:$B$211, 0), MATCH(AN$4, Obs_Dist!$D$3:$T$3, 0) )</f>
        <v>0</v>
      </c>
      <c r="AO85" s="61">
        <f t="shared" si="73"/>
        <v>0</v>
      </c>
      <c r="AP85" s="63">
        <f>INDEX(Obs_Dist!$D$11:$T$211,  MATCH($AF85, Obs_Dist!$B$11:$B$211, 0), MATCH(AP$4, Obs_Dist!$D$3:$T$3, 0) )</f>
        <v>0</v>
      </c>
      <c r="AQ85" s="61">
        <f t="shared" si="74"/>
        <v>0</v>
      </c>
      <c r="AR85" s="63">
        <f>INDEX(Obs_Dist!$D$11:$T$211,  MATCH($AF85, Obs_Dist!$B$11:$B$211, 0), MATCH(AR$4, Obs_Dist!$D$3:$T$3, 0) )</f>
        <v>0</v>
      </c>
      <c r="AS85" s="61">
        <f t="shared" si="75"/>
        <v>0</v>
      </c>
      <c r="AT85" s="63">
        <f>INDEX(Obs_Dist!$D$11:$T$211,  MATCH($AF85, Obs_Dist!$B$11:$B$211, 0), MATCH(AT$4, Obs_Dist!$D$3:$T$3, 0) )</f>
        <v>0</v>
      </c>
      <c r="AU85" s="61">
        <f t="shared" si="76"/>
        <v>0</v>
      </c>
      <c r="AV85" s="63">
        <f>INDEX(Obs_Dist!$D$11:$T$211,  MATCH($AF85, Obs_Dist!$B$11:$B$211, 0), MATCH(AV$4, Obs_Dist!$D$3:$T$3, 0) )</f>
        <v>0</v>
      </c>
      <c r="AW85" s="61">
        <f t="shared" si="77"/>
        <v>0</v>
      </c>
      <c r="AX85" s="63">
        <f>INDEX(Obs_Dist!$D$11:$T$211,  MATCH($AF85, Obs_Dist!$B$11:$B$211, 0), MATCH(AX$4, Obs_Dist!$D$3:$T$3, 0) )</f>
        <v>0</v>
      </c>
      <c r="AY85" s="61">
        <f t="shared" si="78"/>
        <v>0</v>
      </c>
      <c r="AZ85" s="63">
        <f>INDEX(Obs_Dist!$D$11:$T$211,  MATCH($AF85, Obs_Dist!$B$11:$B$211, 0), MATCH(AZ$4, Obs_Dist!$D$3:$T$3, 0) )</f>
        <v>0</v>
      </c>
      <c r="BA85" s="61">
        <f t="shared" si="79"/>
        <v>0</v>
      </c>
      <c r="BB85" s="63">
        <f>INDEX(Obs_Dist!$D$11:$T$211,  MATCH($AF85, Obs_Dist!$B$11:$B$211, 0), MATCH(BB$4, Obs_Dist!$D$3:$T$3, 0) )</f>
        <v>0</v>
      </c>
      <c r="BC85" s="61">
        <f t="shared" si="80"/>
        <v>2.3749299868538162E-5</v>
      </c>
      <c r="BD85" s="63">
        <f>INDEX(Obs_Dist!$D$11:$T$211,  MATCH($AF85, Obs_Dist!$B$11:$B$211, 0), MATCH(BD$4, Obs_Dist!$D$3:$T$3, 0) )</f>
        <v>0</v>
      </c>
      <c r="BF85" s="31">
        <f t="shared" si="81"/>
        <v>152</v>
      </c>
      <c r="BG85" s="31">
        <f t="shared" si="82"/>
        <v>153</v>
      </c>
      <c r="BH85" s="57">
        <f t="shared" si="56"/>
        <v>0</v>
      </c>
      <c r="BI85" s="57">
        <f t="shared" si="56"/>
        <v>0</v>
      </c>
      <c r="BJ85" s="57">
        <f t="shared" si="56"/>
        <v>0</v>
      </c>
      <c r="BK85" s="58">
        <f t="shared" si="55"/>
        <v>2.3730447124454386E-5</v>
      </c>
      <c r="BL85" s="57">
        <f t="shared" si="55"/>
        <v>0</v>
      </c>
      <c r="BM85" s="57">
        <f t="shared" si="55"/>
        <v>0</v>
      </c>
      <c r="BN85" s="57">
        <f t="shared" si="55"/>
        <v>0</v>
      </c>
      <c r="BQ85" s="57">
        <f t="shared" si="61"/>
        <v>0</v>
      </c>
      <c r="BR85" s="57">
        <f t="shared" si="61"/>
        <v>0</v>
      </c>
      <c r="BS85" s="57">
        <f t="shared" si="61"/>
        <v>0</v>
      </c>
      <c r="BT85" s="57">
        <f t="shared" si="61"/>
        <v>0</v>
      </c>
      <c r="BU85" s="57">
        <f t="shared" si="61"/>
        <v>0</v>
      </c>
      <c r="BV85" s="57">
        <f t="shared" si="61"/>
        <v>0</v>
      </c>
      <c r="BW85" s="57">
        <f t="shared" si="61"/>
        <v>0</v>
      </c>
      <c r="BX85" s="58">
        <f t="shared" si="61"/>
        <v>0</v>
      </c>
      <c r="BY85" s="57">
        <f t="shared" si="61"/>
        <v>0</v>
      </c>
      <c r="BZ85" s="57">
        <f t="shared" si="61"/>
        <v>0</v>
      </c>
      <c r="CA85" s="58">
        <f t="shared" si="61"/>
        <v>0</v>
      </c>
      <c r="CB85" s="57">
        <f t="shared" si="61"/>
        <v>0</v>
      </c>
      <c r="CC85" s="57">
        <f t="shared" si="61"/>
        <v>0</v>
      </c>
      <c r="CD85" s="57">
        <f t="shared" si="61"/>
        <v>0</v>
      </c>
      <c r="CE85" s="57">
        <f t="shared" si="61"/>
        <v>4.3085013035843569E-5</v>
      </c>
      <c r="CF85" s="57">
        <f t="shared" si="57"/>
        <v>0</v>
      </c>
      <c r="CG85" s="57">
        <f t="shared" si="57"/>
        <v>0</v>
      </c>
      <c r="CH85" s="57">
        <f t="shared" si="57"/>
        <v>0</v>
      </c>
      <c r="CI85" s="58">
        <f t="shared" si="57"/>
        <v>0</v>
      </c>
      <c r="CJ85" s="57">
        <f t="shared" si="57"/>
        <v>0</v>
      </c>
      <c r="CL85" s="30">
        <f>Obs_Dist!B87</f>
        <v>152</v>
      </c>
      <c r="CM85" s="26">
        <f t="shared" si="83"/>
        <v>153</v>
      </c>
      <c r="CN85" s="20">
        <f t="shared" si="62"/>
        <v>0</v>
      </c>
      <c r="CO85" s="20">
        <f t="shared" si="62"/>
        <v>0</v>
      </c>
      <c r="CP85" s="20">
        <f t="shared" si="62"/>
        <v>0</v>
      </c>
      <c r="CQ85" s="106">
        <f t="shared" si="58"/>
        <v>4.0999999999999996</v>
      </c>
      <c r="CR85" s="143"/>
      <c r="CS85" s="20">
        <f t="shared" si="63"/>
        <v>0</v>
      </c>
      <c r="CT85" s="20">
        <f t="shared" si="63"/>
        <v>0</v>
      </c>
      <c r="CW85" s="20">
        <f t="shared" si="51"/>
        <v>0</v>
      </c>
      <c r="CX85" s="20">
        <f t="shared" si="51"/>
        <v>0</v>
      </c>
      <c r="CY85" s="20">
        <f t="shared" si="51"/>
        <v>0</v>
      </c>
      <c r="CZ85" s="20">
        <f t="shared" si="51"/>
        <v>0</v>
      </c>
      <c r="DA85" s="20">
        <f t="shared" si="51"/>
        <v>0</v>
      </c>
      <c r="DB85" s="20">
        <f t="shared" si="54"/>
        <v>0</v>
      </c>
      <c r="DC85" s="20">
        <f t="shared" si="54"/>
        <v>0</v>
      </c>
      <c r="DD85" s="106">
        <f t="shared" si="54"/>
        <v>0</v>
      </c>
      <c r="DE85" s="20">
        <f t="shared" si="54"/>
        <v>0</v>
      </c>
      <c r="DF85" s="20">
        <f t="shared" si="54"/>
        <v>0</v>
      </c>
      <c r="DG85" s="106">
        <f t="shared" si="54"/>
        <v>0</v>
      </c>
      <c r="DH85" s="143"/>
      <c r="DI85" s="20">
        <f t="shared" si="64"/>
        <v>0</v>
      </c>
      <c r="DJ85" s="20">
        <f t="shared" si="64"/>
        <v>0</v>
      </c>
      <c r="DK85" s="20">
        <f t="shared" si="64"/>
        <v>4.0999999999999996</v>
      </c>
      <c r="DL85" s="143"/>
      <c r="DM85" s="20">
        <f t="shared" si="65"/>
        <v>0</v>
      </c>
      <c r="DN85" s="20">
        <f t="shared" si="65"/>
        <v>0</v>
      </c>
      <c r="DO85" s="106">
        <f t="shared" si="65"/>
        <v>0</v>
      </c>
      <c r="DP85" s="20">
        <f t="shared" si="59"/>
        <v>0</v>
      </c>
      <c r="DR85" s="31">
        <f t="shared" si="84"/>
        <v>76</v>
      </c>
      <c r="DS85" s="26">
        <f t="shared" si="85"/>
        <v>76.5</v>
      </c>
      <c r="DT85" s="101">
        <f t="shared" si="66"/>
        <v>229.53</v>
      </c>
      <c r="DU85" s="101">
        <f t="shared" si="67"/>
        <v>93.2</v>
      </c>
      <c r="DV85" s="101">
        <f t="shared" si="68"/>
        <v>72.02</v>
      </c>
      <c r="DW85" s="102">
        <f t="shared" si="86"/>
        <v>798.12</v>
      </c>
      <c r="DX85" s="144"/>
      <c r="DY85" s="101">
        <f t="shared" si="87"/>
        <v>55.18</v>
      </c>
      <c r="DZ85" s="101">
        <f t="shared" si="87"/>
        <v>113.33</v>
      </c>
      <c r="EB85" s="84">
        <f>MODEL_DATA!X82</f>
        <v>76</v>
      </c>
      <c r="EC85" s="84">
        <f>MODEL_DATA!Y82</f>
        <v>64.31</v>
      </c>
      <c r="ED85" s="84">
        <f>MODEL_DATA!Z82</f>
        <v>0</v>
      </c>
      <c r="EE85" s="84">
        <f>MODEL_DATA!AA82</f>
        <v>93.2</v>
      </c>
      <c r="EF85" s="84">
        <f>MODEL_DATA!AB82</f>
        <v>0</v>
      </c>
      <c r="EG85" s="84">
        <f>MODEL_DATA!AC82</f>
        <v>0</v>
      </c>
      <c r="EH85" s="84">
        <f>MODEL_DATA!AD82</f>
        <v>60.24</v>
      </c>
      <c r="EI85" s="84">
        <f>MODEL_DATA!AE82</f>
        <v>11.78</v>
      </c>
      <c r="EJ85" s="84">
        <f>MODEL_DATA!AF82</f>
        <v>0</v>
      </c>
      <c r="EK85" s="84">
        <f>MODEL_DATA!AG82</f>
        <v>0</v>
      </c>
      <c r="EL85" s="84">
        <f>MODEL_DATA!AH82</f>
        <v>0</v>
      </c>
      <c r="EM85" s="84">
        <f>MODEL_DATA!AI82</f>
        <v>386.51</v>
      </c>
      <c r="EN85" s="84">
        <f>MODEL_DATA!AJ82</f>
        <v>381.35</v>
      </c>
      <c r="EO85" s="84">
        <f>MODEL_DATA!AK82</f>
        <v>51.14</v>
      </c>
      <c r="EP85" s="84">
        <f>MODEL_DATA!AL82</f>
        <v>50.9</v>
      </c>
      <c r="EQ85" s="84">
        <f>MODEL_DATA!AM82</f>
        <v>411.61</v>
      </c>
      <c r="ER85" s="84">
        <f>MODEL_DATA!AN82</f>
        <v>388.59</v>
      </c>
      <c r="ES85" s="84">
        <f>MODEL_DATA!AO82</f>
        <v>4.04</v>
      </c>
      <c r="ET85" s="84">
        <f>MODEL_DATA!AP82</f>
        <v>62.43</v>
      </c>
      <c r="EU85" s="84">
        <f>MODEL_DATA!AQ82</f>
        <v>0.2</v>
      </c>
      <c r="EV85" s="84">
        <f>MODEL_DATA!AR82</f>
        <v>0.08</v>
      </c>
    </row>
    <row r="86" spans="32:152" x14ac:dyDescent="0.25">
      <c r="AF86" s="32">
        <f t="shared" si="60"/>
        <v>152</v>
      </c>
      <c r="AG86" s="61">
        <f t="shared" si="69"/>
        <v>0</v>
      </c>
      <c r="AH86" s="63">
        <f>INDEX(Obs_Dist!$D$11:$T$211,  MATCH($AF86, Obs_Dist!$B$11:$B$211, 0), MATCH(AH$4, Obs_Dist!$D$3:$T$3, 0) )</f>
        <v>0</v>
      </c>
      <c r="AI86" s="61">
        <f t="shared" si="70"/>
        <v>0</v>
      </c>
      <c r="AJ86" s="63">
        <f>INDEX(Obs_Dist!$D$11:$T$211,  MATCH($AF86, Obs_Dist!$B$11:$B$211, 0), MATCH(AJ$4, Obs_Dist!$D$3:$T$3, 0) )</f>
        <v>0</v>
      </c>
      <c r="AK86" s="61">
        <f t="shared" si="71"/>
        <v>0</v>
      </c>
      <c r="AL86" s="63">
        <f>INDEX(Obs_Dist!$D$11:$T$211,  MATCH($AF86, Obs_Dist!$B$11:$B$211, 0), MATCH(AL$4, Obs_Dist!$D$3:$T$3, 0) )</f>
        <v>0</v>
      </c>
      <c r="AM86" s="61">
        <f t="shared" si="72"/>
        <v>0</v>
      </c>
      <c r="AN86" s="63">
        <f>INDEX(Obs_Dist!$D$11:$T$211,  MATCH($AF86, Obs_Dist!$B$11:$B$211, 0), MATCH(AN$4, Obs_Dist!$D$3:$T$3, 0) )</f>
        <v>0</v>
      </c>
      <c r="AO86" s="61">
        <f t="shared" si="73"/>
        <v>0</v>
      </c>
      <c r="AP86" s="63">
        <f>INDEX(Obs_Dist!$D$11:$T$211,  MATCH($AF86, Obs_Dist!$B$11:$B$211, 0), MATCH(AP$4, Obs_Dist!$D$3:$T$3, 0) )</f>
        <v>0</v>
      </c>
      <c r="AQ86" s="61">
        <f t="shared" si="74"/>
        <v>0</v>
      </c>
      <c r="AR86" s="63">
        <f>INDEX(Obs_Dist!$D$11:$T$211,  MATCH($AF86, Obs_Dist!$B$11:$B$211, 0), MATCH(AR$4, Obs_Dist!$D$3:$T$3, 0) )</f>
        <v>0</v>
      </c>
      <c r="AS86" s="61">
        <f t="shared" si="75"/>
        <v>0</v>
      </c>
      <c r="AT86" s="63">
        <f>INDEX(Obs_Dist!$D$11:$T$211,  MATCH($AF86, Obs_Dist!$B$11:$B$211, 0), MATCH(AT$4, Obs_Dist!$D$3:$T$3, 0) )</f>
        <v>0</v>
      </c>
      <c r="AU86" s="61">
        <f t="shared" si="76"/>
        <v>0</v>
      </c>
      <c r="AV86" s="63">
        <f>INDEX(Obs_Dist!$D$11:$T$211,  MATCH($AF86, Obs_Dist!$B$11:$B$211, 0), MATCH(AV$4, Obs_Dist!$D$3:$T$3, 0) )</f>
        <v>0</v>
      </c>
      <c r="AW86" s="61">
        <f t="shared" si="77"/>
        <v>0</v>
      </c>
      <c r="AX86" s="63">
        <f>INDEX(Obs_Dist!$D$11:$T$211,  MATCH($AF86, Obs_Dist!$B$11:$B$211, 0), MATCH(AX$4, Obs_Dist!$D$3:$T$3, 0) )</f>
        <v>0</v>
      </c>
      <c r="AY86" s="61">
        <f t="shared" si="78"/>
        <v>0</v>
      </c>
      <c r="AZ86" s="63">
        <f>INDEX(Obs_Dist!$D$11:$T$211,  MATCH($AF86, Obs_Dist!$B$11:$B$211, 0), MATCH(AZ$4, Obs_Dist!$D$3:$T$3, 0) )</f>
        <v>0</v>
      </c>
      <c r="BA86" s="61">
        <f t="shared" si="79"/>
        <v>0</v>
      </c>
      <c r="BB86" s="63">
        <f>INDEX(Obs_Dist!$D$11:$T$211,  MATCH($AF86, Obs_Dist!$B$11:$B$211, 0), MATCH(BB$4, Obs_Dist!$D$3:$T$3, 0) )</f>
        <v>0</v>
      </c>
      <c r="BC86" s="61">
        <f t="shared" si="80"/>
        <v>4.3085013035843569E-5</v>
      </c>
      <c r="BD86" s="63">
        <f>INDEX(Obs_Dist!$D$11:$T$211,  MATCH($AF86, Obs_Dist!$B$11:$B$211, 0), MATCH(BD$4, Obs_Dist!$D$3:$T$3, 0) )</f>
        <v>0</v>
      </c>
      <c r="BF86" s="31">
        <f t="shared" si="81"/>
        <v>154</v>
      </c>
      <c r="BG86" s="31">
        <f t="shared" si="82"/>
        <v>155</v>
      </c>
      <c r="BH86" s="57">
        <f t="shared" si="56"/>
        <v>0</v>
      </c>
      <c r="BI86" s="57">
        <f t="shared" si="56"/>
        <v>0</v>
      </c>
      <c r="BJ86" s="57">
        <f t="shared" si="56"/>
        <v>0</v>
      </c>
      <c r="BK86" s="58">
        <f t="shared" si="55"/>
        <v>5.029697207597771E-5</v>
      </c>
      <c r="BL86" s="57">
        <f t="shared" si="55"/>
        <v>0</v>
      </c>
      <c r="BM86" s="57">
        <f t="shared" si="55"/>
        <v>0</v>
      </c>
      <c r="BN86" s="57">
        <f t="shared" si="55"/>
        <v>0</v>
      </c>
      <c r="BQ86" s="57">
        <f t="shared" si="61"/>
        <v>0</v>
      </c>
      <c r="BR86" s="57">
        <f t="shared" si="61"/>
        <v>0</v>
      </c>
      <c r="BS86" s="57">
        <f t="shared" si="61"/>
        <v>0</v>
      </c>
      <c r="BT86" s="57">
        <f t="shared" si="61"/>
        <v>0</v>
      </c>
      <c r="BU86" s="57">
        <f t="shared" si="61"/>
        <v>0</v>
      </c>
      <c r="BV86" s="57">
        <f t="shared" si="61"/>
        <v>0</v>
      </c>
      <c r="BW86" s="57">
        <f t="shared" si="61"/>
        <v>0</v>
      </c>
      <c r="BX86" s="58">
        <f t="shared" si="61"/>
        <v>0</v>
      </c>
      <c r="BY86" s="57">
        <f t="shared" si="61"/>
        <v>0</v>
      </c>
      <c r="BZ86" s="57">
        <f t="shared" si="61"/>
        <v>0</v>
      </c>
      <c r="CA86" s="58">
        <f t="shared" si="61"/>
        <v>0</v>
      </c>
      <c r="CB86" s="57">
        <f t="shared" si="61"/>
        <v>0</v>
      </c>
      <c r="CC86" s="57">
        <f t="shared" si="61"/>
        <v>0</v>
      </c>
      <c r="CD86" s="57">
        <f t="shared" si="61"/>
        <v>0</v>
      </c>
      <c r="CE86" s="57">
        <f t="shared" si="61"/>
        <v>9.1319210556458686E-5</v>
      </c>
      <c r="CF86" s="57">
        <f t="shared" si="57"/>
        <v>0</v>
      </c>
      <c r="CG86" s="57">
        <f t="shared" si="57"/>
        <v>0</v>
      </c>
      <c r="CH86" s="57">
        <f t="shared" si="57"/>
        <v>0</v>
      </c>
      <c r="CI86" s="58">
        <f t="shared" si="57"/>
        <v>0</v>
      </c>
      <c r="CJ86" s="57">
        <f t="shared" si="57"/>
        <v>0</v>
      </c>
      <c r="CL86" s="30">
        <f>Obs_Dist!B88</f>
        <v>154</v>
      </c>
      <c r="CM86" s="26">
        <f t="shared" si="83"/>
        <v>155</v>
      </c>
      <c r="CN86" s="20">
        <f t="shared" si="62"/>
        <v>0</v>
      </c>
      <c r="CO86" s="20">
        <f t="shared" si="62"/>
        <v>0</v>
      </c>
      <c r="CP86" s="20">
        <f t="shared" si="62"/>
        <v>0</v>
      </c>
      <c r="CQ86" s="106">
        <f t="shared" si="58"/>
        <v>8.69</v>
      </c>
      <c r="CR86" s="143"/>
      <c r="CS86" s="20">
        <f t="shared" si="63"/>
        <v>0</v>
      </c>
      <c r="CT86" s="20">
        <f t="shared" si="63"/>
        <v>0</v>
      </c>
      <c r="CW86" s="20">
        <f t="shared" si="51"/>
        <v>0</v>
      </c>
      <c r="CX86" s="20">
        <f t="shared" si="51"/>
        <v>0</v>
      </c>
      <c r="CY86" s="20">
        <f t="shared" si="51"/>
        <v>0</v>
      </c>
      <c r="CZ86" s="20">
        <f t="shared" si="51"/>
        <v>0</v>
      </c>
      <c r="DA86" s="20">
        <f t="shared" si="51"/>
        <v>0</v>
      </c>
      <c r="DB86" s="20">
        <f t="shared" si="54"/>
        <v>0</v>
      </c>
      <c r="DC86" s="20">
        <f t="shared" si="54"/>
        <v>0</v>
      </c>
      <c r="DD86" s="106">
        <f t="shared" si="54"/>
        <v>0</v>
      </c>
      <c r="DE86" s="20">
        <f t="shared" si="54"/>
        <v>0</v>
      </c>
      <c r="DF86" s="20">
        <f t="shared" si="54"/>
        <v>0</v>
      </c>
      <c r="DG86" s="106">
        <f t="shared" si="54"/>
        <v>0</v>
      </c>
      <c r="DH86" s="143"/>
      <c r="DI86" s="20">
        <f t="shared" si="64"/>
        <v>0</v>
      </c>
      <c r="DJ86" s="20">
        <f t="shared" si="64"/>
        <v>0</v>
      </c>
      <c r="DK86" s="20">
        <f t="shared" si="64"/>
        <v>8.69</v>
      </c>
      <c r="DL86" s="143"/>
      <c r="DM86" s="20">
        <f t="shared" si="65"/>
        <v>0</v>
      </c>
      <c r="DN86" s="20">
        <f t="shared" si="65"/>
        <v>0</v>
      </c>
      <c r="DO86" s="106">
        <f t="shared" si="65"/>
        <v>0</v>
      </c>
      <c r="DP86" s="20">
        <f t="shared" si="59"/>
        <v>0</v>
      </c>
      <c r="DR86" s="31">
        <f t="shared" si="84"/>
        <v>77</v>
      </c>
      <c r="DS86" s="26">
        <f t="shared" si="85"/>
        <v>77.5</v>
      </c>
      <c r="DT86" s="101">
        <f t="shared" si="66"/>
        <v>197.37</v>
      </c>
      <c r="DU86" s="101">
        <f t="shared" si="67"/>
        <v>82.62</v>
      </c>
      <c r="DV86" s="101">
        <f t="shared" si="68"/>
        <v>57.57</v>
      </c>
      <c r="DW86" s="102">
        <f t="shared" si="86"/>
        <v>659.21</v>
      </c>
      <c r="DX86" s="144"/>
      <c r="DY86" s="101">
        <f t="shared" si="87"/>
        <v>43.480000000000004</v>
      </c>
      <c r="DZ86" s="101">
        <f t="shared" si="87"/>
        <v>95.710000000000008</v>
      </c>
      <c r="EB86" s="84">
        <f>MODEL_DATA!X83</f>
        <v>77</v>
      </c>
      <c r="EC86" s="84">
        <f>MODEL_DATA!Y83</f>
        <v>57.18</v>
      </c>
      <c r="ED86" s="84">
        <f>MODEL_DATA!Z83</f>
        <v>0</v>
      </c>
      <c r="EE86" s="84">
        <f>MODEL_DATA!AA83</f>
        <v>82.62</v>
      </c>
      <c r="EF86" s="84">
        <f>MODEL_DATA!AB83</f>
        <v>0</v>
      </c>
      <c r="EG86" s="84">
        <f>MODEL_DATA!AC83</f>
        <v>0</v>
      </c>
      <c r="EH86" s="84">
        <f>MODEL_DATA!AD83</f>
        <v>54.76</v>
      </c>
      <c r="EI86" s="84">
        <f>MODEL_DATA!AE83</f>
        <v>2.81</v>
      </c>
      <c r="EJ86" s="84">
        <f>MODEL_DATA!AF83</f>
        <v>0</v>
      </c>
      <c r="EK86" s="84">
        <f>MODEL_DATA!AG83</f>
        <v>0</v>
      </c>
      <c r="EL86" s="84">
        <f>MODEL_DATA!AH83</f>
        <v>0</v>
      </c>
      <c r="EM86" s="84">
        <f>MODEL_DATA!AI83</f>
        <v>366.16</v>
      </c>
      <c r="EN86" s="84">
        <f>MODEL_DATA!AJ83</f>
        <v>373.92</v>
      </c>
      <c r="EO86" s="84">
        <f>MODEL_DATA!AK83</f>
        <v>42.78</v>
      </c>
      <c r="EP86" s="84">
        <f>MODEL_DATA!AL83</f>
        <v>44.63</v>
      </c>
      <c r="EQ86" s="84">
        <f>MODEL_DATA!AM83</f>
        <v>293.05</v>
      </c>
      <c r="ER86" s="84">
        <f>MODEL_DATA!AN83</f>
        <v>300.20999999999998</v>
      </c>
      <c r="ES86" s="84">
        <f>MODEL_DATA!AO83</f>
        <v>0.7</v>
      </c>
      <c r="ET86" s="84">
        <f>MODEL_DATA!AP83</f>
        <v>51.08</v>
      </c>
      <c r="EU86" s="84">
        <f>MODEL_DATA!AQ83</f>
        <v>0.17</v>
      </c>
      <c r="EV86" s="84">
        <f>MODEL_DATA!AR83</f>
        <v>0.13</v>
      </c>
    </row>
    <row r="87" spans="32:152" x14ac:dyDescent="0.25">
      <c r="AF87" s="32">
        <f t="shared" si="60"/>
        <v>154</v>
      </c>
      <c r="AG87" s="61">
        <f t="shared" si="69"/>
        <v>0</v>
      </c>
      <c r="AH87" s="63">
        <f>INDEX(Obs_Dist!$D$11:$T$211,  MATCH($AF87, Obs_Dist!$B$11:$B$211, 0), MATCH(AH$4, Obs_Dist!$D$3:$T$3, 0) )</f>
        <v>0</v>
      </c>
      <c r="AI87" s="61">
        <f t="shared" si="70"/>
        <v>0</v>
      </c>
      <c r="AJ87" s="63">
        <f>INDEX(Obs_Dist!$D$11:$T$211,  MATCH($AF87, Obs_Dist!$B$11:$B$211, 0), MATCH(AJ$4, Obs_Dist!$D$3:$T$3, 0) )</f>
        <v>0</v>
      </c>
      <c r="AK87" s="61">
        <f t="shared" si="71"/>
        <v>0</v>
      </c>
      <c r="AL87" s="63">
        <f>INDEX(Obs_Dist!$D$11:$T$211,  MATCH($AF87, Obs_Dist!$B$11:$B$211, 0), MATCH(AL$4, Obs_Dist!$D$3:$T$3, 0) )</f>
        <v>0</v>
      </c>
      <c r="AM87" s="61">
        <f t="shared" si="72"/>
        <v>0</v>
      </c>
      <c r="AN87" s="63">
        <f>INDEX(Obs_Dist!$D$11:$T$211,  MATCH($AF87, Obs_Dist!$B$11:$B$211, 0), MATCH(AN$4, Obs_Dist!$D$3:$T$3, 0) )</f>
        <v>0</v>
      </c>
      <c r="AO87" s="61">
        <f t="shared" si="73"/>
        <v>0</v>
      </c>
      <c r="AP87" s="63">
        <f>INDEX(Obs_Dist!$D$11:$T$211,  MATCH($AF87, Obs_Dist!$B$11:$B$211, 0), MATCH(AP$4, Obs_Dist!$D$3:$T$3, 0) )</f>
        <v>0</v>
      </c>
      <c r="AQ87" s="61">
        <f t="shared" si="74"/>
        <v>0</v>
      </c>
      <c r="AR87" s="63">
        <f>INDEX(Obs_Dist!$D$11:$T$211,  MATCH($AF87, Obs_Dist!$B$11:$B$211, 0), MATCH(AR$4, Obs_Dist!$D$3:$T$3, 0) )</f>
        <v>0</v>
      </c>
      <c r="AS87" s="61">
        <f t="shared" si="75"/>
        <v>0</v>
      </c>
      <c r="AT87" s="63">
        <f>INDEX(Obs_Dist!$D$11:$T$211,  MATCH($AF87, Obs_Dist!$B$11:$B$211, 0), MATCH(AT$4, Obs_Dist!$D$3:$T$3, 0) )</f>
        <v>0</v>
      </c>
      <c r="AU87" s="61">
        <f t="shared" si="76"/>
        <v>0</v>
      </c>
      <c r="AV87" s="63">
        <f>INDEX(Obs_Dist!$D$11:$T$211,  MATCH($AF87, Obs_Dist!$B$11:$B$211, 0), MATCH(AV$4, Obs_Dist!$D$3:$T$3, 0) )</f>
        <v>0</v>
      </c>
      <c r="AW87" s="61">
        <f t="shared" si="77"/>
        <v>0</v>
      </c>
      <c r="AX87" s="63">
        <f>INDEX(Obs_Dist!$D$11:$T$211,  MATCH($AF87, Obs_Dist!$B$11:$B$211, 0), MATCH(AX$4, Obs_Dist!$D$3:$T$3, 0) )</f>
        <v>0</v>
      </c>
      <c r="AY87" s="61">
        <f t="shared" si="78"/>
        <v>0</v>
      </c>
      <c r="AZ87" s="63">
        <f>INDEX(Obs_Dist!$D$11:$T$211,  MATCH($AF87, Obs_Dist!$B$11:$B$211, 0), MATCH(AZ$4, Obs_Dist!$D$3:$T$3, 0) )</f>
        <v>0</v>
      </c>
      <c r="BA87" s="61">
        <f t="shared" si="79"/>
        <v>0</v>
      </c>
      <c r="BB87" s="63">
        <f>INDEX(Obs_Dist!$D$11:$T$211,  MATCH($AF87, Obs_Dist!$B$11:$B$211, 0), MATCH(BB$4, Obs_Dist!$D$3:$T$3, 0) )</f>
        <v>0</v>
      </c>
      <c r="BC87" s="61">
        <f t="shared" si="80"/>
        <v>9.1319210556458686E-5</v>
      </c>
      <c r="BD87" s="63">
        <f>INDEX(Obs_Dist!$D$11:$T$211,  MATCH($AF87, Obs_Dist!$B$11:$B$211, 0), MATCH(BD$4, Obs_Dist!$D$3:$T$3, 0) )</f>
        <v>0</v>
      </c>
      <c r="BF87" s="31">
        <f t="shared" si="81"/>
        <v>156</v>
      </c>
      <c r="BG87" s="31">
        <f t="shared" si="82"/>
        <v>157</v>
      </c>
      <c r="BH87" s="57">
        <f t="shared" si="56"/>
        <v>0</v>
      </c>
      <c r="BI87" s="57">
        <f t="shared" si="56"/>
        <v>0</v>
      </c>
      <c r="BJ87" s="57">
        <f t="shared" si="56"/>
        <v>0</v>
      </c>
      <c r="BK87" s="58">
        <f t="shared" si="55"/>
        <v>1.8521324584940009E-5</v>
      </c>
      <c r="BL87" s="57">
        <f t="shared" si="55"/>
        <v>0</v>
      </c>
      <c r="BM87" s="57">
        <f t="shared" si="55"/>
        <v>0</v>
      </c>
      <c r="BN87" s="57">
        <f t="shared" si="55"/>
        <v>0</v>
      </c>
      <c r="BQ87" s="57">
        <f t="shared" si="61"/>
        <v>0</v>
      </c>
      <c r="BR87" s="57">
        <f t="shared" si="61"/>
        <v>0</v>
      </c>
      <c r="BS87" s="57">
        <f t="shared" si="61"/>
        <v>0</v>
      </c>
      <c r="BT87" s="57">
        <f t="shared" si="61"/>
        <v>0</v>
      </c>
      <c r="BU87" s="57">
        <f t="shared" si="61"/>
        <v>0</v>
      </c>
      <c r="BV87" s="57">
        <f t="shared" si="61"/>
        <v>0</v>
      </c>
      <c r="BW87" s="57">
        <f t="shared" si="61"/>
        <v>0</v>
      </c>
      <c r="BX87" s="58">
        <f t="shared" si="61"/>
        <v>0</v>
      </c>
      <c r="BY87" s="57">
        <f t="shared" si="61"/>
        <v>0</v>
      </c>
      <c r="BZ87" s="57">
        <f t="shared" si="61"/>
        <v>0</v>
      </c>
      <c r="CA87" s="58">
        <f t="shared" si="61"/>
        <v>0</v>
      </c>
      <c r="CB87" s="57">
        <f t="shared" si="61"/>
        <v>0</v>
      </c>
      <c r="CC87" s="57">
        <f t="shared" si="61"/>
        <v>0</v>
      </c>
      <c r="CD87" s="57">
        <f t="shared" si="61"/>
        <v>0</v>
      </c>
      <c r="CE87" s="57">
        <f t="shared" si="61"/>
        <v>3.3627327247487668E-5</v>
      </c>
      <c r="CF87" s="57">
        <f t="shared" si="57"/>
        <v>0</v>
      </c>
      <c r="CG87" s="57">
        <f t="shared" si="57"/>
        <v>0</v>
      </c>
      <c r="CH87" s="57">
        <f t="shared" si="57"/>
        <v>0</v>
      </c>
      <c r="CI87" s="58">
        <f t="shared" si="57"/>
        <v>0</v>
      </c>
      <c r="CJ87" s="57">
        <f t="shared" si="57"/>
        <v>0</v>
      </c>
      <c r="CL87" s="30">
        <f>Obs_Dist!B89</f>
        <v>156</v>
      </c>
      <c r="CM87" s="26">
        <f t="shared" si="83"/>
        <v>157</v>
      </c>
      <c r="CN87" s="20">
        <f t="shared" si="62"/>
        <v>0</v>
      </c>
      <c r="CO87" s="20">
        <f t="shared" si="62"/>
        <v>0</v>
      </c>
      <c r="CP87" s="20">
        <f t="shared" si="62"/>
        <v>0</v>
      </c>
      <c r="CQ87" s="106">
        <f t="shared" si="58"/>
        <v>3.2</v>
      </c>
      <c r="CR87" s="143"/>
      <c r="CS87" s="20">
        <f t="shared" si="63"/>
        <v>0</v>
      </c>
      <c r="CT87" s="20">
        <f t="shared" si="63"/>
        <v>0</v>
      </c>
      <c r="CW87" s="20">
        <f t="shared" si="51"/>
        <v>0</v>
      </c>
      <c r="CX87" s="20">
        <f t="shared" si="51"/>
        <v>0</v>
      </c>
      <c r="CY87" s="20">
        <f t="shared" si="51"/>
        <v>0</v>
      </c>
      <c r="CZ87" s="20">
        <f t="shared" si="51"/>
        <v>0</v>
      </c>
      <c r="DA87" s="20">
        <f t="shared" si="51"/>
        <v>0</v>
      </c>
      <c r="DB87" s="20">
        <f t="shared" si="54"/>
        <v>0</v>
      </c>
      <c r="DC87" s="20">
        <f t="shared" si="54"/>
        <v>0</v>
      </c>
      <c r="DD87" s="106">
        <f t="shared" si="54"/>
        <v>0</v>
      </c>
      <c r="DE87" s="20">
        <f t="shared" si="54"/>
        <v>0</v>
      </c>
      <c r="DF87" s="20">
        <f t="shared" si="54"/>
        <v>0</v>
      </c>
      <c r="DG87" s="106">
        <f t="shared" si="54"/>
        <v>0</v>
      </c>
      <c r="DH87" s="143"/>
      <c r="DI87" s="20">
        <f t="shared" si="64"/>
        <v>0</v>
      </c>
      <c r="DJ87" s="20">
        <f t="shared" si="64"/>
        <v>0</v>
      </c>
      <c r="DK87" s="20">
        <f t="shared" si="64"/>
        <v>3.2</v>
      </c>
      <c r="DL87" s="143"/>
      <c r="DM87" s="20">
        <f t="shared" si="65"/>
        <v>0</v>
      </c>
      <c r="DN87" s="20">
        <f t="shared" si="65"/>
        <v>0</v>
      </c>
      <c r="DO87" s="106">
        <f t="shared" si="65"/>
        <v>0</v>
      </c>
      <c r="DP87" s="20">
        <f t="shared" si="59"/>
        <v>0</v>
      </c>
      <c r="DR87" s="31">
        <f t="shared" si="84"/>
        <v>78</v>
      </c>
      <c r="DS87" s="26">
        <f t="shared" si="85"/>
        <v>78.5</v>
      </c>
      <c r="DT87" s="101">
        <f t="shared" si="66"/>
        <v>165.55</v>
      </c>
      <c r="DU87" s="101">
        <f t="shared" si="67"/>
        <v>67.540000000000006</v>
      </c>
      <c r="DV87" s="101">
        <f t="shared" si="68"/>
        <v>46.769999999999996</v>
      </c>
      <c r="DW87" s="102">
        <f t="shared" si="86"/>
        <v>562.46</v>
      </c>
      <c r="DX87" s="144"/>
      <c r="DY87" s="101">
        <f t="shared" si="87"/>
        <v>41.690000000000005</v>
      </c>
      <c r="DZ87" s="101">
        <f t="shared" si="87"/>
        <v>78.03</v>
      </c>
      <c r="EB87" s="84">
        <f>MODEL_DATA!X84</f>
        <v>78</v>
      </c>
      <c r="EC87" s="84">
        <f>MODEL_DATA!Y84</f>
        <v>51.24</v>
      </c>
      <c r="ED87" s="84">
        <f>MODEL_DATA!Z84</f>
        <v>0</v>
      </c>
      <c r="EE87" s="84">
        <f>MODEL_DATA!AA84</f>
        <v>67.540000000000006</v>
      </c>
      <c r="EF87" s="84">
        <f>MODEL_DATA!AB84</f>
        <v>0</v>
      </c>
      <c r="EG87" s="84">
        <f>MODEL_DATA!AC84</f>
        <v>0</v>
      </c>
      <c r="EH87" s="84">
        <f>MODEL_DATA!AD84</f>
        <v>46.33</v>
      </c>
      <c r="EI87" s="84">
        <f>MODEL_DATA!AE84</f>
        <v>0.44</v>
      </c>
      <c r="EJ87" s="84">
        <f>MODEL_DATA!AF84</f>
        <v>0</v>
      </c>
      <c r="EK87" s="84">
        <f>MODEL_DATA!AG84</f>
        <v>0</v>
      </c>
      <c r="EL87" s="84">
        <f>MODEL_DATA!AH84</f>
        <v>0</v>
      </c>
      <c r="EM87" s="84">
        <f>MODEL_DATA!AI84</f>
        <v>317.12</v>
      </c>
      <c r="EN87" s="84">
        <f>MODEL_DATA!AJ84</f>
        <v>333.95</v>
      </c>
      <c r="EO87" s="84">
        <f>MODEL_DATA!AK84</f>
        <v>41.56</v>
      </c>
      <c r="EP87" s="84">
        <f>MODEL_DATA!AL84</f>
        <v>39.29</v>
      </c>
      <c r="EQ87" s="84">
        <f>MODEL_DATA!AM84</f>
        <v>245.34</v>
      </c>
      <c r="ER87" s="84">
        <f>MODEL_DATA!AN84</f>
        <v>270.04000000000002</v>
      </c>
      <c r="ES87" s="84">
        <f>MODEL_DATA!AO84</f>
        <v>0.13</v>
      </c>
      <c r="ET87" s="84">
        <f>MODEL_DATA!AP84</f>
        <v>38.74</v>
      </c>
      <c r="EU87" s="84">
        <f>MODEL_DATA!AQ84</f>
        <v>0.12</v>
      </c>
      <c r="EV87" s="84">
        <f>MODEL_DATA!AR84</f>
        <v>0.02</v>
      </c>
    </row>
    <row r="88" spans="32:152" x14ac:dyDescent="0.25">
      <c r="AF88" s="32">
        <f t="shared" si="60"/>
        <v>156</v>
      </c>
      <c r="AG88" s="61">
        <f t="shared" si="69"/>
        <v>0</v>
      </c>
      <c r="AH88" s="63">
        <f>INDEX(Obs_Dist!$D$11:$T$211,  MATCH($AF88, Obs_Dist!$B$11:$B$211, 0), MATCH(AH$4, Obs_Dist!$D$3:$T$3, 0) )</f>
        <v>0</v>
      </c>
      <c r="AI88" s="61">
        <f t="shared" si="70"/>
        <v>0</v>
      </c>
      <c r="AJ88" s="63">
        <f>INDEX(Obs_Dist!$D$11:$T$211,  MATCH($AF88, Obs_Dist!$B$11:$B$211, 0), MATCH(AJ$4, Obs_Dist!$D$3:$T$3, 0) )</f>
        <v>0</v>
      </c>
      <c r="AK88" s="61">
        <f t="shared" si="71"/>
        <v>0</v>
      </c>
      <c r="AL88" s="63">
        <f>INDEX(Obs_Dist!$D$11:$T$211,  MATCH($AF88, Obs_Dist!$B$11:$B$211, 0), MATCH(AL$4, Obs_Dist!$D$3:$T$3, 0) )</f>
        <v>0</v>
      </c>
      <c r="AM88" s="61">
        <f t="shared" si="72"/>
        <v>0</v>
      </c>
      <c r="AN88" s="63">
        <f>INDEX(Obs_Dist!$D$11:$T$211,  MATCH($AF88, Obs_Dist!$B$11:$B$211, 0), MATCH(AN$4, Obs_Dist!$D$3:$T$3, 0) )</f>
        <v>0</v>
      </c>
      <c r="AO88" s="61">
        <f t="shared" si="73"/>
        <v>0</v>
      </c>
      <c r="AP88" s="63">
        <f>INDEX(Obs_Dist!$D$11:$T$211,  MATCH($AF88, Obs_Dist!$B$11:$B$211, 0), MATCH(AP$4, Obs_Dist!$D$3:$T$3, 0) )</f>
        <v>0</v>
      </c>
      <c r="AQ88" s="61">
        <f t="shared" si="74"/>
        <v>0</v>
      </c>
      <c r="AR88" s="63">
        <f>INDEX(Obs_Dist!$D$11:$T$211,  MATCH($AF88, Obs_Dist!$B$11:$B$211, 0), MATCH(AR$4, Obs_Dist!$D$3:$T$3, 0) )</f>
        <v>0</v>
      </c>
      <c r="AS88" s="61">
        <f t="shared" si="75"/>
        <v>0</v>
      </c>
      <c r="AT88" s="63">
        <f>INDEX(Obs_Dist!$D$11:$T$211,  MATCH($AF88, Obs_Dist!$B$11:$B$211, 0), MATCH(AT$4, Obs_Dist!$D$3:$T$3, 0) )</f>
        <v>0</v>
      </c>
      <c r="AU88" s="61">
        <f t="shared" si="76"/>
        <v>0</v>
      </c>
      <c r="AV88" s="63">
        <f>INDEX(Obs_Dist!$D$11:$T$211,  MATCH($AF88, Obs_Dist!$B$11:$B$211, 0), MATCH(AV$4, Obs_Dist!$D$3:$T$3, 0) )</f>
        <v>0</v>
      </c>
      <c r="AW88" s="61">
        <f t="shared" si="77"/>
        <v>0</v>
      </c>
      <c r="AX88" s="63">
        <f>INDEX(Obs_Dist!$D$11:$T$211,  MATCH($AF88, Obs_Dist!$B$11:$B$211, 0), MATCH(AX$4, Obs_Dist!$D$3:$T$3, 0) )</f>
        <v>0</v>
      </c>
      <c r="AY88" s="61">
        <f t="shared" si="78"/>
        <v>0</v>
      </c>
      <c r="AZ88" s="63">
        <f>INDEX(Obs_Dist!$D$11:$T$211,  MATCH($AF88, Obs_Dist!$B$11:$B$211, 0), MATCH(AZ$4, Obs_Dist!$D$3:$T$3, 0) )</f>
        <v>0</v>
      </c>
      <c r="BA88" s="61">
        <f t="shared" si="79"/>
        <v>0</v>
      </c>
      <c r="BB88" s="63">
        <f>INDEX(Obs_Dist!$D$11:$T$211,  MATCH($AF88, Obs_Dist!$B$11:$B$211, 0), MATCH(BB$4, Obs_Dist!$D$3:$T$3, 0) )</f>
        <v>0</v>
      </c>
      <c r="BC88" s="61">
        <f t="shared" si="80"/>
        <v>3.3627327247487668E-5</v>
      </c>
      <c r="BD88" s="63">
        <f>INDEX(Obs_Dist!$D$11:$T$211,  MATCH($AF88, Obs_Dist!$B$11:$B$211, 0), MATCH(BD$4, Obs_Dist!$D$3:$T$3, 0) )</f>
        <v>0</v>
      </c>
      <c r="BF88" s="31">
        <f t="shared" si="81"/>
        <v>158</v>
      </c>
      <c r="BG88" s="31">
        <f t="shared" si="82"/>
        <v>159</v>
      </c>
      <c r="BH88" s="57">
        <f t="shared" si="56"/>
        <v>0</v>
      </c>
      <c r="BI88" s="57">
        <f t="shared" si="56"/>
        <v>0</v>
      </c>
      <c r="BJ88" s="57">
        <f t="shared" si="56"/>
        <v>0</v>
      </c>
      <c r="BK88" s="58">
        <f t="shared" si="55"/>
        <v>1.0881278193652255E-5</v>
      </c>
      <c r="BL88" s="57">
        <f t="shared" si="55"/>
        <v>0</v>
      </c>
      <c r="BM88" s="57">
        <f t="shared" si="55"/>
        <v>0</v>
      </c>
      <c r="BN88" s="57">
        <f t="shared" si="55"/>
        <v>0</v>
      </c>
      <c r="BQ88" s="57">
        <f t="shared" si="61"/>
        <v>0</v>
      </c>
      <c r="BR88" s="57">
        <f t="shared" si="61"/>
        <v>0</v>
      </c>
      <c r="BS88" s="57">
        <f t="shared" si="61"/>
        <v>0</v>
      </c>
      <c r="BT88" s="57">
        <f t="shared" si="61"/>
        <v>0</v>
      </c>
      <c r="BU88" s="57">
        <f t="shared" si="61"/>
        <v>0</v>
      </c>
      <c r="BV88" s="57">
        <f t="shared" si="61"/>
        <v>0</v>
      </c>
      <c r="BW88" s="57">
        <f t="shared" si="61"/>
        <v>0</v>
      </c>
      <c r="BX88" s="58">
        <f t="shared" si="61"/>
        <v>0</v>
      </c>
      <c r="BY88" s="57">
        <f t="shared" si="61"/>
        <v>0</v>
      </c>
      <c r="BZ88" s="57">
        <f t="shared" si="61"/>
        <v>0</v>
      </c>
      <c r="CA88" s="58">
        <f t="shared" si="61"/>
        <v>0</v>
      </c>
      <c r="CB88" s="57">
        <f t="shared" si="61"/>
        <v>0</v>
      </c>
      <c r="CC88" s="57">
        <f t="shared" si="61"/>
        <v>0</v>
      </c>
      <c r="CD88" s="57">
        <f t="shared" si="61"/>
        <v>0</v>
      </c>
      <c r="CE88" s="57">
        <f t="shared" si="61"/>
        <v>1.9756054757899002E-5</v>
      </c>
      <c r="CF88" s="57">
        <f t="shared" si="57"/>
        <v>0</v>
      </c>
      <c r="CG88" s="57">
        <f t="shared" si="57"/>
        <v>0</v>
      </c>
      <c r="CH88" s="57">
        <f t="shared" si="57"/>
        <v>0</v>
      </c>
      <c r="CI88" s="58">
        <f t="shared" si="57"/>
        <v>0</v>
      </c>
      <c r="CJ88" s="57">
        <f t="shared" si="57"/>
        <v>0</v>
      </c>
      <c r="CL88" s="30">
        <f>Obs_Dist!B90</f>
        <v>158</v>
      </c>
      <c r="CM88" s="26">
        <f t="shared" si="83"/>
        <v>159</v>
      </c>
      <c r="CN88" s="20">
        <f t="shared" si="62"/>
        <v>0</v>
      </c>
      <c r="CO88" s="20">
        <f t="shared" si="62"/>
        <v>0</v>
      </c>
      <c r="CP88" s="20">
        <f t="shared" si="62"/>
        <v>0</v>
      </c>
      <c r="CQ88" s="106">
        <f t="shared" si="58"/>
        <v>1.88</v>
      </c>
      <c r="CR88" s="143"/>
      <c r="CS88" s="20">
        <f t="shared" si="63"/>
        <v>0</v>
      </c>
      <c r="CT88" s="20">
        <f t="shared" si="63"/>
        <v>0</v>
      </c>
      <c r="CW88" s="20">
        <f t="shared" si="51"/>
        <v>0</v>
      </c>
      <c r="CX88" s="20">
        <f t="shared" si="51"/>
        <v>0</v>
      </c>
      <c r="CY88" s="20">
        <f t="shared" si="51"/>
        <v>0</v>
      </c>
      <c r="CZ88" s="20">
        <f t="shared" si="51"/>
        <v>0</v>
      </c>
      <c r="DA88" s="20">
        <f t="shared" si="51"/>
        <v>0</v>
      </c>
      <c r="DB88" s="20">
        <f t="shared" si="54"/>
        <v>0</v>
      </c>
      <c r="DC88" s="20">
        <f t="shared" si="54"/>
        <v>0</v>
      </c>
      <c r="DD88" s="106">
        <f t="shared" si="54"/>
        <v>0</v>
      </c>
      <c r="DE88" s="20">
        <f t="shared" si="54"/>
        <v>0</v>
      </c>
      <c r="DF88" s="20">
        <f t="shared" si="54"/>
        <v>0</v>
      </c>
      <c r="DG88" s="106">
        <f t="shared" si="54"/>
        <v>0</v>
      </c>
      <c r="DH88" s="143"/>
      <c r="DI88" s="20">
        <f t="shared" si="64"/>
        <v>0</v>
      </c>
      <c r="DJ88" s="20">
        <f t="shared" si="64"/>
        <v>0</v>
      </c>
      <c r="DK88" s="20">
        <f t="shared" si="64"/>
        <v>1.88</v>
      </c>
      <c r="DL88" s="143"/>
      <c r="DM88" s="20">
        <f t="shared" si="65"/>
        <v>0</v>
      </c>
      <c r="DN88" s="20">
        <f t="shared" si="65"/>
        <v>0</v>
      </c>
      <c r="DO88" s="106">
        <f t="shared" si="65"/>
        <v>0</v>
      </c>
      <c r="DP88" s="20">
        <f t="shared" si="59"/>
        <v>0</v>
      </c>
      <c r="DR88" s="31">
        <f t="shared" si="84"/>
        <v>79</v>
      </c>
      <c r="DS88" s="26">
        <f t="shared" si="85"/>
        <v>79.5</v>
      </c>
      <c r="DT88" s="101">
        <f t="shared" si="66"/>
        <v>162.10999999999999</v>
      </c>
      <c r="DU88" s="101">
        <f t="shared" si="67"/>
        <v>73.89</v>
      </c>
      <c r="DV88" s="101">
        <f t="shared" si="68"/>
        <v>42.760000000000005</v>
      </c>
      <c r="DW88" s="102">
        <f t="shared" si="86"/>
        <v>558.99</v>
      </c>
      <c r="DX88" s="144"/>
      <c r="DY88" s="101">
        <f t="shared" si="87"/>
        <v>34.130000000000003</v>
      </c>
      <c r="DZ88" s="101">
        <f t="shared" si="87"/>
        <v>54.94</v>
      </c>
      <c r="EB88" s="84">
        <f>MODEL_DATA!X85</f>
        <v>79</v>
      </c>
      <c r="EC88" s="84">
        <f>MODEL_DATA!Y85</f>
        <v>45.46</v>
      </c>
      <c r="ED88" s="84">
        <f>MODEL_DATA!Z85</f>
        <v>0</v>
      </c>
      <c r="EE88" s="84">
        <f>MODEL_DATA!AA85</f>
        <v>73.89</v>
      </c>
      <c r="EF88" s="84">
        <f>MODEL_DATA!AB85</f>
        <v>0</v>
      </c>
      <c r="EG88" s="84">
        <f>MODEL_DATA!AC85</f>
        <v>0</v>
      </c>
      <c r="EH88" s="84">
        <f>MODEL_DATA!AD85</f>
        <v>42.67</v>
      </c>
      <c r="EI88" s="84">
        <f>MODEL_DATA!AE85</f>
        <v>0.09</v>
      </c>
      <c r="EJ88" s="84">
        <f>MODEL_DATA!AF85</f>
        <v>0</v>
      </c>
      <c r="EK88" s="84">
        <f>MODEL_DATA!AG85</f>
        <v>0</v>
      </c>
      <c r="EL88" s="84">
        <f>MODEL_DATA!AH85</f>
        <v>0</v>
      </c>
      <c r="EM88" s="84">
        <f>MODEL_DATA!AI85</f>
        <v>335.71</v>
      </c>
      <c r="EN88" s="84">
        <f>MODEL_DATA!AJ85</f>
        <v>305.52</v>
      </c>
      <c r="EO88" s="84">
        <f>MODEL_DATA!AK85</f>
        <v>34.130000000000003</v>
      </c>
      <c r="EP88" s="84">
        <f>MODEL_DATA!AL85</f>
        <v>30.27</v>
      </c>
      <c r="EQ88" s="84">
        <f>MODEL_DATA!AM85</f>
        <v>223.28</v>
      </c>
      <c r="ER88" s="84">
        <f>MODEL_DATA!AN85</f>
        <v>206.46</v>
      </c>
      <c r="ES88" s="84">
        <f>MODEL_DATA!AO85</f>
        <v>0</v>
      </c>
      <c r="ET88" s="84">
        <f>MODEL_DATA!AP85</f>
        <v>24.67</v>
      </c>
      <c r="EU88" s="84">
        <f>MODEL_DATA!AQ85</f>
        <v>0.08</v>
      </c>
      <c r="EV88" s="84">
        <f>MODEL_DATA!AR85</f>
        <v>0.05</v>
      </c>
    </row>
    <row r="89" spans="32:152" x14ac:dyDescent="0.25">
      <c r="AF89" s="32">
        <f t="shared" si="60"/>
        <v>158</v>
      </c>
      <c r="AG89" s="61">
        <f t="shared" si="69"/>
        <v>0</v>
      </c>
      <c r="AH89" s="63">
        <f>INDEX(Obs_Dist!$D$11:$T$211,  MATCH($AF89, Obs_Dist!$B$11:$B$211, 0), MATCH(AH$4, Obs_Dist!$D$3:$T$3, 0) )</f>
        <v>0</v>
      </c>
      <c r="AI89" s="61">
        <f t="shared" si="70"/>
        <v>0</v>
      </c>
      <c r="AJ89" s="63">
        <f>INDEX(Obs_Dist!$D$11:$T$211,  MATCH($AF89, Obs_Dist!$B$11:$B$211, 0), MATCH(AJ$4, Obs_Dist!$D$3:$T$3, 0) )</f>
        <v>0</v>
      </c>
      <c r="AK89" s="61">
        <f t="shared" si="71"/>
        <v>0</v>
      </c>
      <c r="AL89" s="63">
        <f>INDEX(Obs_Dist!$D$11:$T$211,  MATCH($AF89, Obs_Dist!$B$11:$B$211, 0), MATCH(AL$4, Obs_Dist!$D$3:$T$3, 0) )</f>
        <v>0</v>
      </c>
      <c r="AM89" s="61">
        <f t="shared" si="72"/>
        <v>0</v>
      </c>
      <c r="AN89" s="63">
        <f>INDEX(Obs_Dist!$D$11:$T$211,  MATCH($AF89, Obs_Dist!$B$11:$B$211, 0), MATCH(AN$4, Obs_Dist!$D$3:$T$3, 0) )</f>
        <v>0</v>
      </c>
      <c r="AO89" s="61">
        <f t="shared" si="73"/>
        <v>0</v>
      </c>
      <c r="AP89" s="63">
        <f>INDEX(Obs_Dist!$D$11:$T$211,  MATCH($AF89, Obs_Dist!$B$11:$B$211, 0), MATCH(AP$4, Obs_Dist!$D$3:$T$3, 0) )</f>
        <v>0</v>
      </c>
      <c r="AQ89" s="61">
        <f t="shared" si="74"/>
        <v>0</v>
      </c>
      <c r="AR89" s="63">
        <f>INDEX(Obs_Dist!$D$11:$T$211,  MATCH($AF89, Obs_Dist!$B$11:$B$211, 0), MATCH(AR$4, Obs_Dist!$D$3:$T$3, 0) )</f>
        <v>0</v>
      </c>
      <c r="AS89" s="61">
        <f t="shared" si="75"/>
        <v>0</v>
      </c>
      <c r="AT89" s="63">
        <f>INDEX(Obs_Dist!$D$11:$T$211,  MATCH($AF89, Obs_Dist!$B$11:$B$211, 0), MATCH(AT$4, Obs_Dist!$D$3:$T$3, 0) )</f>
        <v>0</v>
      </c>
      <c r="AU89" s="61">
        <f t="shared" si="76"/>
        <v>0</v>
      </c>
      <c r="AV89" s="63">
        <f>INDEX(Obs_Dist!$D$11:$T$211,  MATCH($AF89, Obs_Dist!$B$11:$B$211, 0), MATCH(AV$4, Obs_Dist!$D$3:$T$3, 0) )</f>
        <v>0</v>
      </c>
      <c r="AW89" s="61">
        <f t="shared" si="77"/>
        <v>0</v>
      </c>
      <c r="AX89" s="63">
        <f>INDEX(Obs_Dist!$D$11:$T$211,  MATCH($AF89, Obs_Dist!$B$11:$B$211, 0), MATCH(AX$4, Obs_Dist!$D$3:$T$3, 0) )</f>
        <v>0</v>
      </c>
      <c r="AY89" s="61">
        <f t="shared" si="78"/>
        <v>0</v>
      </c>
      <c r="AZ89" s="63">
        <f>INDEX(Obs_Dist!$D$11:$T$211,  MATCH($AF89, Obs_Dist!$B$11:$B$211, 0), MATCH(AZ$4, Obs_Dist!$D$3:$T$3, 0) )</f>
        <v>0</v>
      </c>
      <c r="BA89" s="61">
        <f t="shared" si="79"/>
        <v>0</v>
      </c>
      <c r="BB89" s="63">
        <f>INDEX(Obs_Dist!$D$11:$T$211,  MATCH($AF89, Obs_Dist!$B$11:$B$211, 0), MATCH(BB$4, Obs_Dist!$D$3:$T$3, 0) )</f>
        <v>0</v>
      </c>
      <c r="BC89" s="61">
        <f t="shared" si="80"/>
        <v>1.9756054757899002E-5</v>
      </c>
      <c r="BD89" s="63">
        <f>INDEX(Obs_Dist!$D$11:$T$211,  MATCH($AF89, Obs_Dist!$B$11:$B$211, 0), MATCH(BD$4, Obs_Dist!$D$3:$T$3, 0) )</f>
        <v>0</v>
      </c>
      <c r="BF89" s="31">
        <f t="shared" si="81"/>
        <v>160</v>
      </c>
      <c r="BG89" s="31">
        <f t="shared" si="82"/>
        <v>161</v>
      </c>
      <c r="BH89" s="57">
        <f t="shared" si="56"/>
        <v>0</v>
      </c>
      <c r="BI89" s="57">
        <f t="shared" si="56"/>
        <v>0</v>
      </c>
      <c r="BJ89" s="57">
        <f t="shared" si="56"/>
        <v>0</v>
      </c>
      <c r="BK89" s="58">
        <f t="shared" si="55"/>
        <v>3.0675943843806892E-6</v>
      </c>
      <c r="BL89" s="57">
        <f t="shared" si="55"/>
        <v>0</v>
      </c>
      <c r="BM89" s="57">
        <f t="shared" si="55"/>
        <v>0</v>
      </c>
      <c r="BN89" s="57">
        <f t="shared" si="55"/>
        <v>0</v>
      </c>
      <c r="BQ89" s="57">
        <f t="shared" si="61"/>
        <v>0</v>
      </c>
      <c r="BR89" s="57">
        <f t="shared" si="61"/>
        <v>0</v>
      </c>
      <c r="BS89" s="57">
        <f t="shared" si="61"/>
        <v>0</v>
      </c>
      <c r="BT89" s="57">
        <f t="shared" si="61"/>
        <v>0</v>
      </c>
      <c r="BU89" s="57">
        <f t="shared" si="61"/>
        <v>0</v>
      </c>
      <c r="BV89" s="57">
        <f t="shared" si="61"/>
        <v>0</v>
      </c>
      <c r="BW89" s="57">
        <f t="shared" si="61"/>
        <v>0</v>
      </c>
      <c r="BX89" s="58">
        <f t="shared" si="61"/>
        <v>0</v>
      </c>
      <c r="BY89" s="57">
        <f t="shared" si="61"/>
        <v>0</v>
      </c>
      <c r="BZ89" s="57">
        <f t="shared" si="61"/>
        <v>0</v>
      </c>
      <c r="CA89" s="58">
        <f t="shared" si="61"/>
        <v>0</v>
      </c>
      <c r="CB89" s="57">
        <f t="shared" si="61"/>
        <v>0</v>
      </c>
      <c r="CC89" s="57">
        <f t="shared" si="61"/>
        <v>0</v>
      </c>
      <c r="CD89" s="57">
        <f t="shared" si="61"/>
        <v>0</v>
      </c>
      <c r="CE89" s="57">
        <f t="shared" si="61"/>
        <v>5.5695260753651453E-6</v>
      </c>
      <c r="CF89" s="57">
        <f t="shared" si="57"/>
        <v>0</v>
      </c>
      <c r="CG89" s="57">
        <f t="shared" si="57"/>
        <v>0</v>
      </c>
      <c r="CH89" s="57">
        <f t="shared" si="57"/>
        <v>0</v>
      </c>
      <c r="CI89" s="58">
        <f t="shared" si="57"/>
        <v>0</v>
      </c>
      <c r="CJ89" s="57">
        <f t="shared" si="57"/>
        <v>0</v>
      </c>
      <c r="CL89" s="30">
        <f>Obs_Dist!B91</f>
        <v>160</v>
      </c>
      <c r="CM89" s="26">
        <f t="shared" si="83"/>
        <v>161</v>
      </c>
      <c r="CN89" s="20">
        <f t="shared" si="62"/>
        <v>0</v>
      </c>
      <c r="CO89" s="20">
        <f t="shared" si="62"/>
        <v>0</v>
      </c>
      <c r="CP89" s="20">
        <f t="shared" si="62"/>
        <v>0</v>
      </c>
      <c r="CQ89" s="106">
        <f t="shared" si="58"/>
        <v>0.53</v>
      </c>
      <c r="CR89" s="143"/>
      <c r="CS89" s="20">
        <f t="shared" si="63"/>
        <v>0</v>
      </c>
      <c r="CT89" s="20">
        <f t="shared" si="63"/>
        <v>0</v>
      </c>
      <c r="CW89" s="20">
        <f t="shared" si="51"/>
        <v>0</v>
      </c>
      <c r="CX89" s="20">
        <f t="shared" si="51"/>
        <v>0</v>
      </c>
      <c r="CY89" s="20">
        <f t="shared" si="51"/>
        <v>0</v>
      </c>
      <c r="CZ89" s="20">
        <f t="shared" si="51"/>
        <v>0</v>
      </c>
      <c r="DA89" s="20">
        <f t="shared" si="51"/>
        <v>0</v>
      </c>
      <c r="DB89" s="20">
        <f t="shared" si="54"/>
        <v>0</v>
      </c>
      <c r="DC89" s="20">
        <f t="shared" si="54"/>
        <v>0</v>
      </c>
      <c r="DD89" s="106">
        <f t="shared" si="54"/>
        <v>0</v>
      </c>
      <c r="DE89" s="20">
        <f t="shared" si="54"/>
        <v>0</v>
      </c>
      <c r="DF89" s="20">
        <f t="shared" si="54"/>
        <v>0</v>
      </c>
      <c r="DG89" s="106">
        <f t="shared" si="54"/>
        <v>0</v>
      </c>
      <c r="DH89" s="143"/>
      <c r="DI89" s="20">
        <f t="shared" si="64"/>
        <v>0</v>
      </c>
      <c r="DJ89" s="20">
        <f t="shared" si="64"/>
        <v>0</v>
      </c>
      <c r="DK89" s="20">
        <f t="shared" si="64"/>
        <v>0.53</v>
      </c>
      <c r="DL89" s="143"/>
      <c r="DM89" s="20">
        <f t="shared" si="65"/>
        <v>0</v>
      </c>
      <c r="DN89" s="20">
        <f t="shared" si="65"/>
        <v>0</v>
      </c>
      <c r="DO89" s="106">
        <f t="shared" si="65"/>
        <v>0</v>
      </c>
      <c r="DP89" s="20">
        <f t="shared" si="59"/>
        <v>0</v>
      </c>
      <c r="DR89" s="31">
        <f t="shared" si="84"/>
        <v>80</v>
      </c>
      <c r="DS89" s="26">
        <f t="shared" si="85"/>
        <v>80.5</v>
      </c>
      <c r="DT89" s="101">
        <f t="shared" si="66"/>
        <v>164.59</v>
      </c>
      <c r="DU89" s="101">
        <f t="shared" si="67"/>
        <v>80.47</v>
      </c>
      <c r="DV89" s="101">
        <f t="shared" si="68"/>
        <v>42.27</v>
      </c>
      <c r="DW89" s="102">
        <f t="shared" si="86"/>
        <v>503.40999999999997</v>
      </c>
      <c r="DX89" s="144"/>
      <c r="DY89" s="101">
        <f t="shared" si="87"/>
        <v>33.630000000000003</v>
      </c>
      <c r="DZ89" s="101">
        <f t="shared" si="87"/>
        <v>49.97</v>
      </c>
      <c r="EB89" s="84">
        <f>MODEL_DATA!X86</f>
        <v>80</v>
      </c>
      <c r="EC89" s="84">
        <f>MODEL_DATA!Y86</f>
        <v>41.85</v>
      </c>
      <c r="ED89" s="84">
        <f>MODEL_DATA!Z86</f>
        <v>0</v>
      </c>
      <c r="EE89" s="84">
        <f>MODEL_DATA!AA86</f>
        <v>80.47</v>
      </c>
      <c r="EF89" s="84">
        <f>MODEL_DATA!AB86</f>
        <v>0</v>
      </c>
      <c r="EG89" s="84">
        <f>MODEL_DATA!AC86</f>
        <v>0</v>
      </c>
      <c r="EH89" s="84">
        <f>MODEL_DATA!AD86</f>
        <v>42.25</v>
      </c>
      <c r="EI89" s="84">
        <f>MODEL_DATA!AE86</f>
        <v>0.02</v>
      </c>
      <c r="EJ89" s="84">
        <f>MODEL_DATA!AF86</f>
        <v>0</v>
      </c>
      <c r="EK89" s="84">
        <f>MODEL_DATA!AG86</f>
        <v>0</v>
      </c>
      <c r="EL89" s="84">
        <f>MODEL_DATA!AH86</f>
        <v>0</v>
      </c>
      <c r="EM89" s="84">
        <f>MODEL_DATA!AI86</f>
        <v>279.63</v>
      </c>
      <c r="EN89" s="84">
        <f>MODEL_DATA!AJ86</f>
        <v>288.2</v>
      </c>
      <c r="EO89" s="84">
        <f>MODEL_DATA!AK86</f>
        <v>33.630000000000003</v>
      </c>
      <c r="EP89" s="84">
        <f>MODEL_DATA!AL86</f>
        <v>30.47</v>
      </c>
      <c r="EQ89" s="84">
        <f>MODEL_DATA!AM86</f>
        <v>223.78</v>
      </c>
      <c r="ER89" s="84">
        <f>MODEL_DATA!AN86</f>
        <v>221.28</v>
      </c>
      <c r="ES89" s="84">
        <f>MODEL_DATA!AO86</f>
        <v>0</v>
      </c>
      <c r="ET89" s="84">
        <f>MODEL_DATA!AP86</f>
        <v>19.5</v>
      </c>
      <c r="EU89" s="84">
        <f>MODEL_DATA!AQ86</f>
        <v>0.11</v>
      </c>
      <c r="EV89" s="84">
        <f>MODEL_DATA!AR86</f>
        <v>0.02</v>
      </c>
    </row>
    <row r="90" spans="32:152" x14ac:dyDescent="0.25">
      <c r="AF90" s="32">
        <f t="shared" si="60"/>
        <v>160</v>
      </c>
      <c r="AG90" s="61">
        <f t="shared" si="69"/>
        <v>0</v>
      </c>
      <c r="AH90" s="63">
        <f>INDEX(Obs_Dist!$D$11:$T$211,  MATCH($AF90, Obs_Dist!$B$11:$B$211, 0), MATCH(AH$4, Obs_Dist!$D$3:$T$3, 0) )</f>
        <v>0</v>
      </c>
      <c r="AI90" s="61">
        <f t="shared" si="70"/>
        <v>0</v>
      </c>
      <c r="AJ90" s="63">
        <f>INDEX(Obs_Dist!$D$11:$T$211,  MATCH($AF90, Obs_Dist!$B$11:$B$211, 0), MATCH(AJ$4, Obs_Dist!$D$3:$T$3, 0) )</f>
        <v>0</v>
      </c>
      <c r="AK90" s="61">
        <f t="shared" si="71"/>
        <v>0</v>
      </c>
      <c r="AL90" s="63">
        <f>INDEX(Obs_Dist!$D$11:$T$211,  MATCH($AF90, Obs_Dist!$B$11:$B$211, 0), MATCH(AL$4, Obs_Dist!$D$3:$T$3, 0) )</f>
        <v>0</v>
      </c>
      <c r="AM90" s="61">
        <f t="shared" si="72"/>
        <v>0</v>
      </c>
      <c r="AN90" s="63">
        <f>INDEX(Obs_Dist!$D$11:$T$211,  MATCH($AF90, Obs_Dist!$B$11:$B$211, 0), MATCH(AN$4, Obs_Dist!$D$3:$T$3, 0) )</f>
        <v>0</v>
      </c>
      <c r="AO90" s="61">
        <f t="shared" si="73"/>
        <v>0</v>
      </c>
      <c r="AP90" s="63">
        <f>INDEX(Obs_Dist!$D$11:$T$211,  MATCH($AF90, Obs_Dist!$B$11:$B$211, 0), MATCH(AP$4, Obs_Dist!$D$3:$T$3, 0) )</f>
        <v>0</v>
      </c>
      <c r="AQ90" s="61">
        <f t="shared" si="74"/>
        <v>0</v>
      </c>
      <c r="AR90" s="63">
        <f>INDEX(Obs_Dist!$D$11:$T$211,  MATCH($AF90, Obs_Dist!$B$11:$B$211, 0), MATCH(AR$4, Obs_Dist!$D$3:$T$3, 0) )</f>
        <v>0</v>
      </c>
      <c r="AS90" s="61">
        <f t="shared" si="75"/>
        <v>0</v>
      </c>
      <c r="AT90" s="63">
        <f>INDEX(Obs_Dist!$D$11:$T$211,  MATCH($AF90, Obs_Dist!$B$11:$B$211, 0), MATCH(AT$4, Obs_Dist!$D$3:$T$3, 0) )</f>
        <v>0</v>
      </c>
      <c r="AU90" s="61">
        <f t="shared" si="76"/>
        <v>0</v>
      </c>
      <c r="AV90" s="63">
        <f>INDEX(Obs_Dist!$D$11:$T$211,  MATCH($AF90, Obs_Dist!$B$11:$B$211, 0), MATCH(AV$4, Obs_Dist!$D$3:$T$3, 0) )</f>
        <v>0</v>
      </c>
      <c r="AW90" s="61">
        <f t="shared" si="77"/>
        <v>0</v>
      </c>
      <c r="AX90" s="63">
        <f>INDEX(Obs_Dist!$D$11:$T$211,  MATCH($AF90, Obs_Dist!$B$11:$B$211, 0), MATCH(AX$4, Obs_Dist!$D$3:$T$3, 0) )</f>
        <v>0</v>
      </c>
      <c r="AY90" s="61">
        <f t="shared" si="78"/>
        <v>0</v>
      </c>
      <c r="AZ90" s="63">
        <f>INDEX(Obs_Dist!$D$11:$T$211,  MATCH($AF90, Obs_Dist!$B$11:$B$211, 0), MATCH(AZ$4, Obs_Dist!$D$3:$T$3, 0) )</f>
        <v>0</v>
      </c>
      <c r="BA90" s="61">
        <f t="shared" si="79"/>
        <v>0</v>
      </c>
      <c r="BB90" s="63">
        <f>INDEX(Obs_Dist!$D$11:$T$211,  MATCH($AF90, Obs_Dist!$B$11:$B$211, 0), MATCH(BB$4, Obs_Dist!$D$3:$T$3, 0) )</f>
        <v>0</v>
      </c>
      <c r="BC90" s="61">
        <f t="shared" si="80"/>
        <v>5.5695260753651453E-6</v>
      </c>
      <c r="BD90" s="63">
        <f>INDEX(Obs_Dist!$D$11:$T$211,  MATCH($AF90, Obs_Dist!$B$11:$B$211, 0), MATCH(BD$4, Obs_Dist!$D$3:$T$3, 0) )</f>
        <v>0</v>
      </c>
      <c r="BF90" s="31">
        <f t="shared" si="81"/>
        <v>162</v>
      </c>
      <c r="BG90" s="31">
        <f t="shared" si="82"/>
        <v>163</v>
      </c>
      <c r="BH90" s="57">
        <f t="shared" si="56"/>
        <v>0</v>
      </c>
      <c r="BI90" s="57">
        <f t="shared" si="56"/>
        <v>0</v>
      </c>
      <c r="BJ90" s="57">
        <f t="shared" si="56"/>
        <v>0</v>
      </c>
      <c r="BK90" s="58">
        <f t="shared" si="55"/>
        <v>4.6303311462350022E-7</v>
      </c>
      <c r="BL90" s="57">
        <f t="shared" si="55"/>
        <v>0</v>
      </c>
      <c r="BM90" s="57">
        <f t="shared" si="55"/>
        <v>0</v>
      </c>
      <c r="BN90" s="57">
        <f t="shared" si="55"/>
        <v>0</v>
      </c>
      <c r="BQ90" s="57">
        <f t="shared" ref="BQ90:CE106" si="88">IFERROR(CW90 / CW$6,  0)</f>
        <v>0</v>
      </c>
      <c r="BR90" s="57">
        <f t="shared" si="88"/>
        <v>0</v>
      </c>
      <c r="BS90" s="57">
        <f t="shared" si="88"/>
        <v>0</v>
      </c>
      <c r="BT90" s="57">
        <f t="shared" si="88"/>
        <v>0</v>
      </c>
      <c r="BU90" s="57">
        <f t="shared" si="88"/>
        <v>0</v>
      </c>
      <c r="BV90" s="57">
        <f t="shared" si="88"/>
        <v>0</v>
      </c>
      <c r="BW90" s="57">
        <f t="shared" si="88"/>
        <v>0</v>
      </c>
      <c r="BX90" s="58">
        <f t="shared" si="88"/>
        <v>0</v>
      </c>
      <c r="BY90" s="57">
        <f t="shared" si="88"/>
        <v>0</v>
      </c>
      <c r="BZ90" s="57">
        <f t="shared" si="88"/>
        <v>0</v>
      </c>
      <c r="CA90" s="58">
        <f t="shared" si="88"/>
        <v>0</v>
      </c>
      <c r="CB90" s="57">
        <f t="shared" si="88"/>
        <v>0</v>
      </c>
      <c r="CC90" s="57">
        <f t="shared" si="88"/>
        <v>0</v>
      </c>
      <c r="CD90" s="57">
        <f t="shared" si="88"/>
        <v>0</v>
      </c>
      <c r="CE90" s="57">
        <f t="shared" si="88"/>
        <v>8.4068318118719167E-7</v>
      </c>
      <c r="CF90" s="57">
        <f t="shared" si="57"/>
        <v>0</v>
      </c>
      <c r="CG90" s="57">
        <f t="shared" si="57"/>
        <v>0</v>
      </c>
      <c r="CH90" s="57">
        <f t="shared" si="57"/>
        <v>0</v>
      </c>
      <c r="CI90" s="58">
        <f t="shared" si="57"/>
        <v>0</v>
      </c>
      <c r="CJ90" s="57">
        <f t="shared" si="57"/>
        <v>0</v>
      </c>
      <c r="CL90" s="30">
        <f>Obs_Dist!B92</f>
        <v>162</v>
      </c>
      <c r="CM90" s="26">
        <f t="shared" si="83"/>
        <v>163</v>
      </c>
      <c r="CN90" s="20">
        <f t="shared" si="62"/>
        <v>0</v>
      </c>
      <c r="CO90" s="20">
        <f t="shared" si="62"/>
        <v>0</v>
      </c>
      <c r="CP90" s="20">
        <f t="shared" si="62"/>
        <v>0</v>
      </c>
      <c r="CQ90" s="106">
        <f t="shared" si="58"/>
        <v>0.08</v>
      </c>
      <c r="CR90" s="143"/>
      <c r="CS90" s="20">
        <f t="shared" si="63"/>
        <v>0</v>
      </c>
      <c r="CT90" s="20">
        <f t="shared" si="63"/>
        <v>0</v>
      </c>
      <c r="CW90" s="20">
        <f t="shared" si="51"/>
        <v>0</v>
      </c>
      <c r="CX90" s="20">
        <f t="shared" si="51"/>
        <v>0</v>
      </c>
      <c r="CY90" s="20">
        <f t="shared" si="51"/>
        <v>0</v>
      </c>
      <c r="CZ90" s="20">
        <f t="shared" si="51"/>
        <v>0</v>
      </c>
      <c r="DA90" s="20">
        <f t="shared" si="51"/>
        <v>0</v>
      </c>
      <c r="DB90" s="20">
        <f t="shared" si="54"/>
        <v>0</v>
      </c>
      <c r="DC90" s="20">
        <f t="shared" si="54"/>
        <v>0</v>
      </c>
      <c r="DD90" s="106">
        <f t="shared" si="54"/>
        <v>0</v>
      </c>
      <c r="DE90" s="20">
        <f t="shared" si="54"/>
        <v>0</v>
      </c>
      <c r="DF90" s="20">
        <f t="shared" si="54"/>
        <v>0</v>
      </c>
      <c r="DG90" s="106">
        <f t="shared" si="54"/>
        <v>0</v>
      </c>
      <c r="DH90" s="143"/>
      <c r="DI90" s="20">
        <f t="shared" si="64"/>
        <v>0</v>
      </c>
      <c r="DJ90" s="20">
        <f t="shared" si="64"/>
        <v>0</v>
      </c>
      <c r="DK90" s="20">
        <f t="shared" si="64"/>
        <v>0.08</v>
      </c>
      <c r="DL90" s="143"/>
      <c r="DM90" s="20">
        <f t="shared" si="65"/>
        <v>0</v>
      </c>
      <c r="DN90" s="20">
        <f t="shared" si="65"/>
        <v>0</v>
      </c>
      <c r="DO90" s="106">
        <f t="shared" si="65"/>
        <v>0</v>
      </c>
      <c r="DP90" s="20">
        <f t="shared" si="59"/>
        <v>0</v>
      </c>
      <c r="DR90" s="31">
        <f t="shared" si="84"/>
        <v>81</v>
      </c>
      <c r="DS90" s="26">
        <f t="shared" si="85"/>
        <v>81.5</v>
      </c>
      <c r="DT90" s="101">
        <f t="shared" si="66"/>
        <v>140.13999999999999</v>
      </c>
      <c r="DU90" s="101">
        <f t="shared" si="67"/>
        <v>61.86</v>
      </c>
      <c r="DV90" s="101">
        <f t="shared" si="68"/>
        <v>40.39</v>
      </c>
      <c r="DW90" s="102">
        <f t="shared" si="86"/>
        <v>490.55</v>
      </c>
      <c r="DX90" s="144"/>
      <c r="DY90" s="101">
        <f t="shared" si="87"/>
        <v>29.04</v>
      </c>
      <c r="DZ90" s="101">
        <f t="shared" si="87"/>
        <v>38.130000000000003</v>
      </c>
      <c r="EB90" s="84">
        <f>MODEL_DATA!X87</f>
        <v>81</v>
      </c>
      <c r="EC90" s="84">
        <f>MODEL_DATA!Y87</f>
        <v>37.89</v>
      </c>
      <c r="ED90" s="84">
        <f>MODEL_DATA!Z87</f>
        <v>0</v>
      </c>
      <c r="EE90" s="84">
        <f>MODEL_DATA!AA87</f>
        <v>61.86</v>
      </c>
      <c r="EF90" s="84">
        <f>MODEL_DATA!AB87</f>
        <v>0</v>
      </c>
      <c r="EG90" s="84">
        <f>MODEL_DATA!AC87</f>
        <v>0</v>
      </c>
      <c r="EH90" s="84">
        <f>MODEL_DATA!AD87</f>
        <v>40.39</v>
      </c>
      <c r="EI90" s="84">
        <f>MODEL_DATA!AE87</f>
        <v>0</v>
      </c>
      <c r="EJ90" s="84">
        <f>MODEL_DATA!AF87</f>
        <v>0</v>
      </c>
      <c r="EK90" s="84">
        <f>MODEL_DATA!AG87</f>
        <v>0</v>
      </c>
      <c r="EL90" s="84">
        <f>MODEL_DATA!AH87</f>
        <v>0</v>
      </c>
      <c r="EM90" s="84">
        <f>MODEL_DATA!AI87</f>
        <v>248.72</v>
      </c>
      <c r="EN90" s="84">
        <f>MODEL_DATA!AJ87</f>
        <v>275.47000000000003</v>
      </c>
      <c r="EO90" s="84">
        <f>MODEL_DATA!AK87</f>
        <v>29.04</v>
      </c>
      <c r="EP90" s="84">
        <f>MODEL_DATA!AL87</f>
        <v>26.85</v>
      </c>
      <c r="EQ90" s="84">
        <f>MODEL_DATA!AM87</f>
        <v>241.83</v>
      </c>
      <c r="ER90" s="84">
        <f>MODEL_DATA!AN87</f>
        <v>251.12</v>
      </c>
      <c r="ES90" s="84">
        <f>MODEL_DATA!AO87</f>
        <v>0</v>
      </c>
      <c r="ET90" s="84">
        <f>MODEL_DATA!AP87</f>
        <v>11.28</v>
      </c>
      <c r="EU90" s="84">
        <f>MODEL_DATA!AQ87</f>
        <v>0.1</v>
      </c>
      <c r="EV90" s="84">
        <f>MODEL_DATA!AR87</f>
        <v>0.05</v>
      </c>
    </row>
    <row r="91" spans="32:152" x14ac:dyDescent="0.25">
      <c r="AF91" s="32">
        <f t="shared" si="60"/>
        <v>162</v>
      </c>
      <c r="AG91" s="61">
        <f t="shared" si="69"/>
        <v>0</v>
      </c>
      <c r="AH91" s="63">
        <f>INDEX(Obs_Dist!$D$11:$T$211,  MATCH($AF91, Obs_Dist!$B$11:$B$211, 0), MATCH(AH$4, Obs_Dist!$D$3:$T$3, 0) )</f>
        <v>0</v>
      </c>
      <c r="AI91" s="61">
        <f t="shared" si="70"/>
        <v>0</v>
      </c>
      <c r="AJ91" s="63">
        <f>INDEX(Obs_Dist!$D$11:$T$211,  MATCH($AF91, Obs_Dist!$B$11:$B$211, 0), MATCH(AJ$4, Obs_Dist!$D$3:$T$3, 0) )</f>
        <v>0</v>
      </c>
      <c r="AK91" s="61">
        <f t="shared" si="71"/>
        <v>0</v>
      </c>
      <c r="AL91" s="63">
        <f>INDEX(Obs_Dist!$D$11:$T$211,  MATCH($AF91, Obs_Dist!$B$11:$B$211, 0), MATCH(AL$4, Obs_Dist!$D$3:$T$3, 0) )</f>
        <v>0</v>
      </c>
      <c r="AM91" s="61">
        <f t="shared" si="72"/>
        <v>0</v>
      </c>
      <c r="AN91" s="63">
        <f>INDEX(Obs_Dist!$D$11:$T$211,  MATCH($AF91, Obs_Dist!$B$11:$B$211, 0), MATCH(AN$4, Obs_Dist!$D$3:$T$3, 0) )</f>
        <v>0</v>
      </c>
      <c r="AO91" s="61">
        <f t="shared" si="73"/>
        <v>0</v>
      </c>
      <c r="AP91" s="63">
        <f>INDEX(Obs_Dist!$D$11:$T$211,  MATCH($AF91, Obs_Dist!$B$11:$B$211, 0), MATCH(AP$4, Obs_Dist!$D$3:$T$3, 0) )</f>
        <v>0</v>
      </c>
      <c r="AQ91" s="61">
        <f t="shared" si="74"/>
        <v>0</v>
      </c>
      <c r="AR91" s="63">
        <f>INDEX(Obs_Dist!$D$11:$T$211,  MATCH($AF91, Obs_Dist!$B$11:$B$211, 0), MATCH(AR$4, Obs_Dist!$D$3:$T$3, 0) )</f>
        <v>0</v>
      </c>
      <c r="AS91" s="61">
        <f t="shared" si="75"/>
        <v>0</v>
      </c>
      <c r="AT91" s="63">
        <f>INDEX(Obs_Dist!$D$11:$T$211,  MATCH($AF91, Obs_Dist!$B$11:$B$211, 0), MATCH(AT$4, Obs_Dist!$D$3:$T$3, 0) )</f>
        <v>0</v>
      </c>
      <c r="AU91" s="61">
        <f t="shared" si="76"/>
        <v>0</v>
      </c>
      <c r="AV91" s="63">
        <f>INDEX(Obs_Dist!$D$11:$T$211,  MATCH($AF91, Obs_Dist!$B$11:$B$211, 0), MATCH(AV$4, Obs_Dist!$D$3:$T$3, 0) )</f>
        <v>0</v>
      </c>
      <c r="AW91" s="61">
        <f t="shared" si="77"/>
        <v>0</v>
      </c>
      <c r="AX91" s="63">
        <f>INDEX(Obs_Dist!$D$11:$T$211,  MATCH($AF91, Obs_Dist!$B$11:$B$211, 0), MATCH(AX$4, Obs_Dist!$D$3:$T$3, 0) )</f>
        <v>0</v>
      </c>
      <c r="AY91" s="61">
        <f t="shared" si="78"/>
        <v>0</v>
      </c>
      <c r="AZ91" s="63">
        <f>INDEX(Obs_Dist!$D$11:$T$211,  MATCH($AF91, Obs_Dist!$B$11:$B$211, 0), MATCH(AZ$4, Obs_Dist!$D$3:$T$3, 0) )</f>
        <v>0</v>
      </c>
      <c r="BA91" s="61">
        <f t="shared" si="79"/>
        <v>0</v>
      </c>
      <c r="BB91" s="63">
        <f>INDEX(Obs_Dist!$D$11:$T$211,  MATCH($AF91, Obs_Dist!$B$11:$B$211, 0), MATCH(BB$4, Obs_Dist!$D$3:$T$3, 0) )</f>
        <v>0</v>
      </c>
      <c r="BC91" s="61">
        <f t="shared" si="80"/>
        <v>8.4068318118719167E-7</v>
      </c>
      <c r="BD91" s="63">
        <f>INDEX(Obs_Dist!$D$11:$T$211,  MATCH($AF91, Obs_Dist!$B$11:$B$211, 0), MATCH(BD$4, Obs_Dist!$D$3:$T$3, 0) )</f>
        <v>0</v>
      </c>
      <c r="BF91" s="31">
        <f t="shared" si="81"/>
        <v>164</v>
      </c>
      <c r="BG91" s="31">
        <f t="shared" si="82"/>
        <v>165</v>
      </c>
      <c r="BH91" s="57">
        <f t="shared" si="56"/>
        <v>0</v>
      </c>
      <c r="BI91" s="57">
        <f t="shared" si="56"/>
        <v>0</v>
      </c>
      <c r="BJ91" s="57">
        <f t="shared" si="56"/>
        <v>0</v>
      </c>
      <c r="BK91" s="58">
        <f t="shared" si="55"/>
        <v>0</v>
      </c>
      <c r="BL91" s="57">
        <f t="shared" si="55"/>
        <v>0</v>
      </c>
      <c r="BM91" s="57">
        <f t="shared" si="55"/>
        <v>0</v>
      </c>
      <c r="BN91" s="57">
        <f t="shared" si="55"/>
        <v>0</v>
      </c>
      <c r="BQ91" s="57">
        <f t="shared" si="88"/>
        <v>0</v>
      </c>
      <c r="BR91" s="57">
        <f t="shared" si="88"/>
        <v>0</v>
      </c>
      <c r="BS91" s="57">
        <f t="shared" si="88"/>
        <v>0</v>
      </c>
      <c r="BT91" s="57">
        <f t="shared" si="88"/>
        <v>0</v>
      </c>
      <c r="BU91" s="57">
        <f t="shared" si="88"/>
        <v>0</v>
      </c>
      <c r="BV91" s="57">
        <f t="shared" si="88"/>
        <v>0</v>
      </c>
      <c r="BW91" s="57">
        <f t="shared" si="88"/>
        <v>0</v>
      </c>
      <c r="BX91" s="58">
        <f t="shared" si="88"/>
        <v>0</v>
      </c>
      <c r="BY91" s="57">
        <f t="shared" si="88"/>
        <v>0</v>
      </c>
      <c r="BZ91" s="57">
        <f t="shared" si="88"/>
        <v>0</v>
      </c>
      <c r="CA91" s="58">
        <f t="shared" si="88"/>
        <v>0</v>
      </c>
      <c r="CB91" s="57">
        <f t="shared" si="88"/>
        <v>0</v>
      </c>
      <c r="CC91" s="57">
        <f t="shared" si="88"/>
        <v>0</v>
      </c>
      <c r="CD91" s="57">
        <f t="shared" si="88"/>
        <v>0</v>
      </c>
      <c r="CE91" s="57">
        <f t="shared" si="88"/>
        <v>0</v>
      </c>
      <c r="CF91" s="57">
        <f t="shared" si="57"/>
        <v>0</v>
      </c>
      <c r="CG91" s="57">
        <f t="shared" si="57"/>
        <v>0</v>
      </c>
      <c r="CH91" s="57">
        <f t="shared" si="57"/>
        <v>0</v>
      </c>
      <c r="CI91" s="58">
        <f t="shared" si="57"/>
        <v>0</v>
      </c>
      <c r="CJ91" s="57">
        <f t="shared" si="57"/>
        <v>0</v>
      </c>
      <c r="CL91" s="30">
        <f>Obs_Dist!B93</f>
        <v>164</v>
      </c>
      <c r="CM91" s="26">
        <f t="shared" si="83"/>
        <v>165</v>
      </c>
      <c r="CN91" s="20">
        <f t="shared" si="62"/>
        <v>0</v>
      </c>
      <c r="CO91" s="20">
        <f t="shared" si="62"/>
        <v>0</v>
      </c>
      <c r="CP91" s="20">
        <f t="shared" si="62"/>
        <v>0</v>
      </c>
      <c r="CQ91" s="106">
        <f t="shared" si="58"/>
        <v>0</v>
      </c>
      <c r="CR91" s="143"/>
      <c r="CS91" s="20">
        <f t="shared" si="63"/>
        <v>0</v>
      </c>
      <c r="CT91" s="20">
        <f t="shared" si="63"/>
        <v>0</v>
      </c>
      <c r="CW91" s="20">
        <f t="shared" si="51"/>
        <v>0</v>
      </c>
      <c r="CX91" s="20">
        <f t="shared" si="51"/>
        <v>0</v>
      </c>
      <c r="CY91" s="20">
        <f t="shared" si="51"/>
        <v>0</v>
      </c>
      <c r="CZ91" s="20">
        <f t="shared" si="51"/>
        <v>0</v>
      </c>
      <c r="DA91" s="20">
        <f t="shared" si="51"/>
        <v>0</v>
      </c>
      <c r="DB91" s="20">
        <f t="shared" si="54"/>
        <v>0</v>
      </c>
      <c r="DC91" s="20">
        <f t="shared" si="54"/>
        <v>0</v>
      </c>
      <c r="DD91" s="106">
        <f t="shared" si="54"/>
        <v>0</v>
      </c>
      <c r="DE91" s="20">
        <f t="shared" si="54"/>
        <v>0</v>
      </c>
      <c r="DF91" s="20">
        <f t="shared" si="54"/>
        <v>0</v>
      </c>
      <c r="DG91" s="106">
        <f t="shared" si="54"/>
        <v>0</v>
      </c>
      <c r="DH91" s="143"/>
      <c r="DI91" s="20">
        <f t="shared" si="64"/>
        <v>0</v>
      </c>
      <c r="DJ91" s="20">
        <f t="shared" si="64"/>
        <v>0</v>
      </c>
      <c r="DK91" s="20">
        <f t="shared" si="64"/>
        <v>0</v>
      </c>
      <c r="DL91" s="143"/>
      <c r="DM91" s="20">
        <f t="shared" si="65"/>
        <v>0</v>
      </c>
      <c r="DN91" s="20">
        <f t="shared" si="65"/>
        <v>0</v>
      </c>
      <c r="DO91" s="106">
        <f t="shared" si="65"/>
        <v>0</v>
      </c>
      <c r="DP91" s="20">
        <f t="shared" si="59"/>
        <v>0</v>
      </c>
      <c r="DR91" s="31">
        <f t="shared" si="84"/>
        <v>82</v>
      </c>
      <c r="DS91" s="26">
        <f t="shared" si="85"/>
        <v>82.5</v>
      </c>
      <c r="DT91" s="101">
        <f t="shared" si="66"/>
        <v>124.55000000000001</v>
      </c>
      <c r="DU91" s="101">
        <f t="shared" si="67"/>
        <v>55.53</v>
      </c>
      <c r="DV91" s="101">
        <f t="shared" si="68"/>
        <v>36.31</v>
      </c>
      <c r="DW91" s="102">
        <f t="shared" si="86"/>
        <v>380.72</v>
      </c>
      <c r="DX91" s="144"/>
      <c r="DY91" s="101">
        <f t="shared" si="87"/>
        <v>24.64</v>
      </c>
      <c r="DZ91" s="101">
        <f t="shared" si="87"/>
        <v>27.3</v>
      </c>
      <c r="EB91" s="84">
        <f>MODEL_DATA!X88</f>
        <v>82</v>
      </c>
      <c r="EC91" s="84">
        <f>MODEL_DATA!Y88</f>
        <v>32.71</v>
      </c>
      <c r="ED91" s="84">
        <f>MODEL_DATA!Z88</f>
        <v>0</v>
      </c>
      <c r="EE91" s="84">
        <f>MODEL_DATA!AA88</f>
        <v>55.53</v>
      </c>
      <c r="EF91" s="84">
        <f>MODEL_DATA!AB88</f>
        <v>0</v>
      </c>
      <c r="EG91" s="84">
        <f>MODEL_DATA!AC88</f>
        <v>0</v>
      </c>
      <c r="EH91" s="84">
        <f>MODEL_DATA!AD88</f>
        <v>36.31</v>
      </c>
      <c r="EI91" s="84">
        <f>MODEL_DATA!AE88</f>
        <v>0</v>
      </c>
      <c r="EJ91" s="84">
        <f>MODEL_DATA!AF88</f>
        <v>0</v>
      </c>
      <c r="EK91" s="84">
        <f>MODEL_DATA!AG88</f>
        <v>0</v>
      </c>
      <c r="EL91" s="84">
        <f>MODEL_DATA!AH88</f>
        <v>0</v>
      </c>
      <c r="EM91" s="84">
        <f>MODEL_DATA!AI88</f>
        <v>220.57</v>
      </c>
      <c r="EN91" s="84">
        <f>MODEL_DATA!AJ88</f>
        <v>224.46</v>
      </c>
      <c r="EO91" s="84">
        <f>MODEL_DATA!AK88</f>
        <v>24.64</v>
      </c>
      <c r="EP91" s="84">
        <f>MODEL_DATA!AL88</f>
        <v>21.82</v>
      </c>
      <c r="EQ91" s="84">
        <f>MODEL_DATA!AM88</f>
        <v>160.15</v>
      </c>
      <c r="ER91" s="84">
        <f>MODEL_DATA!AN88</f>
        <v>175.85</v>
      </c>
      <c r="ES91" s="84">
        <f>MODEL_DATA!AO88</f>
        <v>0</v>
      </c>
      <c r="ET91" s="84">
        <f>MODEL_DATA!AP88</f>
        <v>5.48</v>
      </c>
      <c r="EU91" s="84">
        <f>MODEL_DATA!AQ88</f>
        <v>0.03</v>
      </c>
      <c r="EV91" s="84">
        <f>MODEL_DATA!AR88</f>
        <v>0</v>
      </c>
    </row>
    <row r="92" spans="32:152" x14ac:dyDescent="0.25">
      <c r="AF92" s="32">
        <f t="shared" si="60"/>
        <v>164</v>
      </c>
      <c r="AG92" s="61">
        <f t="shared" si="69"/>
        <v>0</v>
      </c>
      <c r="AH92" s="63">
        <f>INDEX(Obs_Dist!$D$11:$T$211,  MATCH($AF92, Obs_Dist!$B$11:$B$211, 0), MATCH(AH$4, Obs_Dist!$D$3:$T$3, 0) )</f>
        <v>0</v>
      </c>
      <c r="AI92" s="61">
        <f t="shared" si="70"/>
        <v>0</v>
      </c>
      <c r="AJ92" s="63">
        <f>INDEX(Obs_Dist!$D$11:$T$211,  MATCH($AF92, Obs_Dist!$B$11:$B$211, 0), MATCH(AJ$4, Obs_Dist!$D$3:$T$3, 0) )</f>
        <v>0</v>
      </c>
      <c r="AK92" s="61">
        <f t="shared" si="71"/>
        <v>0</v>
      </c>
      <c r="AL92" s="63">
        <f>INDEX(Obs_Dist!$D$11:$T$211,  MATCH($AF92, Obs_Dist!$B$11:$B$211, 0), MATCH(AL$4, Obs_Dist!$D$3:$T$3, 0) )</f>
        <v>0</v>
      </c>
      <c r="AM92" s="61">
        <f t="shared" si="72"/>
        <v>0</v>
      </c>
      <c r="AN92" s="63">
        <f>INDEX(Obs_Dist!$D$11:$T$211,  MATCH($AF92, Obs_Dist!$B$11:$B$211, 0), MATCH(AN$4, Obs_Dist!$D$3:$T$3, 0) )</f>
        <v>0</v>
      </c>
      <c r="AO92" s="61">
        <f t="shared" si="73"/>
        <v>0</v>
      </c>
      <c r="AP92" s="63">
        <f>INDEX(Obs_Dist!$D$11:$T$211,  MATCH($AF92, Obs_Dist!$B$11:$B$211, 0), MATCH(AP$4, Obs_Dist!$D$3:$T$3, 0) )</f>
        <v>0</v>
      </c>
      <c r="AQ92" s="61">
        <f t="shared" si="74"/>
        <v>0</v>
      </c>
      <c r="AR92" s="63">
        <f>INDEX(Obs_Dist!$D$11:$T$211,  MATCH($AF92, Obs_Dist!$B$11:$B$211, 0), MATCH(AR$4, Obs_Dist!$D$3:$T$3, 0) )</f>
        <v>0</v>
      </c>
      <c r="AS92" s="61">
        <f t="shared" si="75"/>
        <v>0</v>
      </c>
      <c r="AT92" s="63">
        <f>INDEX(Obs_Dist!$D$11:$T$211,  MATCH($AF92, Obs_Dist!$B$11:$B$211, 0), MATCH(AT$4, Obs_Dist!$D$3:$T$3, 0) )</f>
        <v>0</v>
      </c>
      <c r="AU92" s="61">
        <f t="shared" si="76"/>
        <v>0</v>
      </c>
      <c r="AV92" s="63">
        <f>INDEX(Obs_Dist!$D$11:$T$211,  MATCH($AF92, Obs_Dist!$B$11:$B$211, 0), MATCH(AV$4, Obs_Dist!$D$3:$T$3, 0) )</f>
        <v>0</v>
      </c>
      <c r="AW92" s="61">
        <f t="shared" si="77"/>
        <v>0</v>
      </c>
      <c r="AX92" s="63">
        <f>INDEX(Obs_Dist!$D$11:$T$211,  MATCH($AF92, Obs_Dist!$B$11:$B$211, 0), MATCH(AX$4, Obs_Dist!$D$3:$T$3, 0) )</f>
        <v>0</v>
      </c>
      <c r="AY92" s="61">
        <f t="shared" si="78"/>
        <v>0</v>
      </c>
      <c r="AZ92" s="63">
        <f>INDEX(Obs_Dist!$D$11:$T$211,  MATCH($AF92, Obs_Dist!$B$11:$B$211, 0), MATCH(AZ$4, Obs_Dist!$D$3:$T$3, 0) )</f>
        <v>0</v>
      </c>
      <c r="BA92" s="61">
        <f t="shared" si="79"/>
        <v>0</v>
      </c>
      <c r="BB92" s="63">
        <f>INDEX(Obs_Dist!$D$11:$T$211,  MATCH($AF92, Obs_Dist!$B$11:$B$211, 0), MATCH(BB$4, Obs_Dist!$D$3:$T$3, 0) )</f>
        <v>0</v>
      </c>
      <c r="BC92" s="61">
        <f t="shared" si="80"/>
        <v>0</v>
      </c>
      <c r="BD92" s="63">
        <f>INDEX(Obs_Dist!$D$11:$T$211,  MATCH($AF92, Obs_Dist!$B$11:$B$211, 0), MATCH(BD$4, Obs_Dist!$D$3:$T$3, 0) )</f>
        <v>0</v>
      </c>
      <c r="BF92" s="31">
        <f t="shared" si="81"/>
        <v>166</v>
      </c>
      <c r="BG92" s="31">
        <f t="shared" si="82"/>
        <v>167</v>
      </c>
      <c r="BH92" s="57">
        <f t="shared" si="56"/>
        <v>0</v>
      </c>
      <c r="BI92" s="57">
        <f t="shared" si="56"/>
        <v>0</v>
      </c>
      <c r="BJ92" s="57">
        <f t="shared" si="56"/>
        <v>0</v>
      </c>
      <c r="BK92" s="58">
        <f t="shared" si="55"/>
        <v>0</v>
      </c>
      <c r="BL92" s="57">
        <f t="shared" si="55"/>
        <v>0</v>
      </c>
      <c r="BM92" s="57">
        <f t="shared" si="55"/>
        <v>0</v>
      </c>
      <c r="BN92" s="57">
        <f t="shared" si="55"/>
        <v>0</v>
      </c>
      <c r="BQ92" s="57">
        <f t="shared" si="88"/>
        <v>0</v>
      </c>
      <c r="BR92" s="57">
        <f t="shared" si="88"/>
        <v>0</v>
      </c>
      <c r="BS92" s="57">
        <f t="shared" si="88"/>
        <v>0</v>
      </c>
      <c r="BT92" s="57">
        <f t="shared" si="88"/>
        <v>0</v>
      </c>
      <c r="BU92" s="57">
        <f t="shared" si="88"/>
        <v>0</v>
      </c>
      <c r="BV92" s="57">
        <f t="shared" si="88"/>
        <v>0</v>
      </c>
      <c r="BW92" s="57">
        <f t="shared" si="88"/>
        <v>0</v>
      </c>
      <c r="BX92" s="58">
        <f t="shared" si="88"/>
        <v>0</v>
      </c>
      <c r="BY92" s="57">
        <f t="shared" si="88"/>
        <v>0</v>
      </c>
      <c r="BZ92" s="57">
        <f t="shared" si="88"/>
        <v>0</v>
      </c>
      <c r="CA92" s="58">
        <f t="shared" si="88"/>
        <v>0</v>
      </c>
      <c r="CB92" s="57">
        <f t="shared" si="88"/>
        <v>0</v>
      </c>
      <c r="CC92" s="57">
        <f t="shared" si="88"/>
        <v>0</v>
      </c>
      <c r="CD92" s="57">
        <f t="shared" si="88"/>
        <v>0</v>
      </c>
      <c r="CE92" s="57">
        <f t="shared" si="88"/>
        <v>0</v>
      </c>
      <c r="CF92" s="57">
        <f t="shared" si="57"/>
        <v>0</v>
      </c>
      <c r="CG92" s="57">
        <f t="shared" si="57"/>
        <v>0</v>
      </c>
      <c r="CH92" s="57">
        <f t="shared" si="57"/>
        <v>0</v>
      </c>
      <c r="CI92" s="58">
        <f t="shared" si="57"/>
        <v>0</v>
      </c>
      <c r="CJ92" s="57">
        <f t="shared" si="57"/>
        <v>0</v>
      </c>
      <c r="CL92" s="30">
        <f>Obs_Dist!B94</f>
        <v>166</v>
      </c>
      <c r="CM92" s="26">
        <f t="shared" si="83"/>
        <v>167</v>
      </c>
      <c r="CN92" s="20">
        <f t="shared" si="62"/>
        <v>0</v>
      </c>
      <c r="CO92" s="20">
        <f t="shared" si="62"/>
        <v>0</v>
      </c>
      <c r="CP92" s="20">
        <f t="shared" si="62"/>
        <v>0</v>
      </c>
      <c r="CQ92" s="106">
        <f t="shared" si="58"/>
        <v>0</v>
      </c>
      <c r="CR92" s="143"/>
      <c r="CS92" s="20">
        <f t="shared" si="63"/>
        <v>0</v>
      </c>
      <c r="CT92" s="20">
        <f t="shared" si="63"/>
        <v>0</v>
      </c>
      <c r="CW92" s="20">
        <f t="shared" si="51"/>
        <v>0</v>
      </c>
      <c r="CX92" s="20">
        <f t="shared" si="51"/>
        <v>0</v>
      </c>
      <c r="CY92" s="20">
        <f t="shared" si="51"/>
        <v>0</v>
      </c>
      <c r="CZ92" s="20">
        <f t="shared" si="51"/>
        <v>0</v>
      </c>
      <c r="DA92" s="20">
        <f t="shared" si="51"/>
        <v>0</v>
      </c>
      <c r="DB92" s="20">
        <f t="shared" si="54"/>
        <v>0</v>
      </c>
      <c r="DC92" s="20">
        <f t="shared" si="54"/>
        <v>0</v>
      </c>
      <c r="DD92" s="106">
        <f t="shared" si="54"/>
        <v>0</v>
      </c>
      <c r="DE92" s="20">
        <f t="shared" si="54"/>
        <v>0</v>
      </c>
      <c r="DF92" s="20">
        <f t="shared" si="54"/>
        <v>0</v>
      </c>
      <c r="DG92" s="106">
        <f t="shared" si="54"/>
        <v>0</v>
      </c>
      <c r="DH92" s="143"/>
      <c r="DI92" s="20">
        <f t="shared" si="64"/>
        <v>0</v>
      </c>
      <c r="DJ92" s="20">
        <f t="shared" si="64"/>
        <v>0</v>
      </c>
      <c r="DK92" s="20">
        <f t="shared" si="64"/>
        <v>0</v>
      </c>
      <c r="DL92" s="143"/>
      <c r="DM92" s="20">
        <f t="shared" si="65"/>
        <v>0</v>
      </c>
      <c r="DN92" s="20">
        <f t="shared" si="65"/>
        <v>0</v>
      </c>
      <c r="DO92" s="106">
        <f t="shared" si="65"/>
        <v>0</v>
      </c>
      <c r="DP92" s="20">
        <f t="shared" si="59"/>
        <v>0</v>
      </c>
      <c r="DR92" s="31">
        <f t="shared" si="84"/>
        <v>83</v>
      </c>
      <c r="DS92" s="26">
        <f t="shared" si="85"/>
        <v>83.5</v>
      </c>
      <c r="DT92" s="101">
        <f t="shared" si="66"/>
        <v>121.74000000000001</v>
      </c>
      <c r="DU92" s="101">
        <f t="shared" si="67"/>
        <v>58.71</v>
      </c>
      <c r="DV92" s="101">
        <f t="shared" si="68"/>
        <v>32.24</v>
      </c>
      <c r="DW92" s="102">
        <f t="shared" si="86"/>
        <v>378.07000000000005</v>
      </c>
      <c r="DX92" s="144"/>
      <c r="DY92" s="101">
        <f t="shared" si="87"/>
        <v>23.88</v>
      </c>
      <c r="DZ92" s="101">
        <f t="shared" si="87"/>
        <v>21.67</v>
      </c>
      <c r="EB92" s="84">
        <f>MODEL_DATA!X89</f>
        <v>83</v>
      </c>
      <c r="EC92" s="84">
        <f>MODEL_DATA!Y89</f>
        <v>30.79</v>
      </c>
      <c r="ED92" s="84">
        <f>MODEL_DATA!Z89</f>
        <v>0</v>
      </c>
      <c r="EE92" s="84">
        <f>MODEL_DATA!AA89</f>
        <v>58.71</v>
      </c>
      <c r="EF92" s="84">
        <f>MODEL_DATA!AB89</f>
        <v>0</v>
      </c>
      <c r="EG92" s="84">
        <f>MODEL_DATA!AC89</f>
        <v>0</v>
      </c>
      <c r="EH92" s="84">
        <f>MODEL_DATA!AD89</f>
        <v>32.24</v>
      </c>
      <c r="EI92" s="84">
        <f>MODEL_DATA!AE89</f>
        <v>0</v>
      </c>
      <c r="EJ92" s="84">
        <f>MODEL_DATA!AF89</f>
        <v>0</v>
      </c>
      <c r="EK92" s="84">
        <f>MODEL_DATA!AG89</f>
        <v>0</v>
      </c>
      <c r="EL92" s="84">
        <f>MODEL_DATA!AH89</f>
        <v>0</v>
      </c>
      <c r="EM92" s="84">
        <f>MODEL_DATA!AI89</f>
        <v>232.02</v>
      </c>
      <c r="EN92" s="84">
        <f>MODEL_DATA!AJ89</f>
        <v>234.76</v>
      </c>
      <c r="EO92" s="84">
        <f>MODEL_DATA!AK89</f>
        <v>23.88</v>
      </c>
      <c r="EP92" s="84">
        <f>MODEL_DATA!AL89</f>
        <v>19.260000000000002</v>
      </c>
      <c r="EQ92" s="84">
        <f>MODEL_DATA!AM89</f>
        <v>146.05000000000001</v>
      </c>
      <c r="ER92" s="84">
        <f>MODEL_DATA!AN89</f>
        <v>154.97999999999999</v>
      </c>
      <c r="ES92" s="84">
        <f>MODEL_DATA!AO89</f>
        <v>0</v>
      </c>
      <c r="ET92" s="84">
        <f>MODEL_DATA!AP89</f>
        <v>2.41</v>
      </c>
      <c r="EU92" s="84">
        <f>MODEL_DATA!AQ89</f>
        <v>0.04</v>
      </c>
      <c r="EV92" s="84">
        <f>MODEL_DATA!AR89</f>
        <v>0</v>
      </c>
    </row>
    <row r="93" spans="32:152" x14ac:dyDescent="0.25">
      <c r="AF93" s="32">
        <f t="shared" si="60"/>
        <v>166</v>
      </c>
      <c r="AG93" s="61">
        <f t="shared" si="69"/>
        <v>0</v>
      </c>
      <c r="AH93" s="63">
        <f>INDEX(Obs_Dist!$D$11:$T$211,  MATCH($AF93, Obs_Dist!$B$11:$B$211, 0), MATCH(AH$4, Obs_Dist!$D$3:$T$3, 0) )</f>
        <v>0</v>
      </c>
      <c r="AI93" s="61">
        <f t="shared" si="70"/>
        <v>0</v>
      </c>
      <c r="AJ93" s="63">
        <f>INDEX(Obs_Dist!$D$11:$T$211,  MATCH($AF93, Obs_Dist!$B$11:$B$211, 0), MATCH(AJ$4, Obs_Dist!$D$3:$T$3, 0) )</f>
        <v>0</v>
      </c>
      <c r="AK93" s="61">
        <f t="shared" si="71"/>
        <v>0</v>
      </c>
      <c r="AL93" s="63">
        <f>INDEX(Obs_Dist!$D$11:$T$211,  MATCH($AF93, Obs_Dist!$B$11:$B$211, 0), MATCH(AL$4, Obs_Dist!$D$3:$T$3, 0) )</f>
        <v>0</v>
      </c>
      <c r="AM93" s="61">
        <f t="shared" si="72"/>
        <v>0</v>
      </c>
      <c r="AN93" s="63">
        <f>INDEX(Obs_Dist!$D$11:$T$211,  MATCH($AF93, Obs_Dist!$B$11:$B$211, 0), MATCH(AN$4, Obs_Dist!$D$3:$T$3, 0) )</f>
        <v>0</v>
      </c>
      <c r="AO93" s="61">
        <f t="shared" si="73"/>
        <v>0</v>
      </c>
      <c r="AP93" s="63">
        <f>INDEX(Obs_Dist!$D$11:$T$211,  MATCH($AF93, Obs_Dist!$B$11:$B$211, 0), MATCH(AP$4, Obs_Dist!$D$3:$T$3, 0) )</f>
        <v>0</v>
      </c>
      <c r="AQ93" s="61">
        <f t="shared" si="74"/>
        <v>0</v>
      </c>
      <c r="AR93" s="63">
        <f>INDEX(Obs_Dist!$D$11:$T$211,  MATCH($AF93, Obs_Dist!$B$11:$B$211, 0), MATCH(AR$4, Obs_Dist!$D$3:$T$3, 0) )</f>
        <v>0</v>
      </c>
      <c r="AS93" s="61">
        <f t="shared" si="75"/>
        <v>0</v>
      </c>
      <c r="AT93" s="63">
        <f>INDEX(Obs_Dist!$D$11:$T$211,  MATCH($AF93, Obs_Dist!$B$11:$B$211, 0), MATCH(AT$4, Obs_Dist!$D$3:$T$3, 0) )</f>
        <v>0</v>
      </c>
      <c r="AU93" s="61">
        <f t="shared" si="76"/>
        <v>0</v>
      </c>
      <c r="AV93" s="63">
        <f>INDEX(Obs_Dist!$D$11:$T$211,  MATCH($AF93, Obs_Dist!$B$11:$B$211, 0), MATCH(AV$4, Obs_Dist!$D$3:$T$3, 0) )</f>
        <v>0</v>
      </c>
      <c r="AW93" s="61">
        <f t="shared" si="77"/>
        <v>0</v>
      </c>
      <c r="AX93" s="63">
        <f>INDEX(Obs_Dist!$D$11:$T$211,  MATCH($AF93, Obs_Dist!$B$11:$B$211, 0), MATCH(AX$4, Obs_Dist!$D$3:$T$3, 0) )</f>
        <v>0</v>
      </c>
      <c r="AY93" s="61">
        <f t="shared" si="78"/>
        <v>0</v>
      </c>
      <c r="AZ93" s="63">
        <f>INDEX(Obs_Dist!$D$11:$T$211,  MATCH($AF93, Obs_Dist!$B$11:$B$211, 0), MATCH(AZ$4, Obs_Dist!$D$3:$T$3, 0) )</f>
        <v>0</v>
      </c>
      <c r="BA93" s="61">
        <f t="shared" si="79"/>
        <v>0</v>
      </c>
      <c r="BB93" s="63">
        <f>INDEX(Obs_Dist!$D$11:$T$211,  MATCH($AF93, Obs_Dist!$B$11:$B$211, 0), MATCH(BB$4, Obs_Dist!$D$3:$T$3, 0) )</f>
        <v>0</v>
      </c>
      <c r="BC93" s="61">
        <f t="shared" si="80"/>
        <v>0</v>
      </c>
      <c r="BD93" s="63">
        <f>INDEX(Obs_Dist!$D$11:$T$211,  MATCH($AF93, Obs_Dist!$B$11:$B$211, 0), MATCH(BD$4, Obs_Dist!$D$3:$T$3, 0) )</f>
        <v>0</v>
      </c>
      <c r="BF93" s="31">
        <f t="shared" si="81"/>
        <v>168</v>
      </c>
      <c r="BG93" s="31">
        <f t="shared" si="82"/>
        <v>169</v>
      </c>
      <c r="BH93" s="57">
        <f t="shared" si="56"/>
        <v>0</v>
      </c>
      <c r="BI93" s="57">
        <f t="shared" si="56"/>
        <v>0</v>
      </c>
      <c r="BJ93" s="57">
        <f t="shared" si="56"/>
        <v>0</v>
      </c>
      <c r="BK93" s="58">
        <f t="shared" si="55"/>
        <v>0</v>
      </c>
      <c r="BL93" s="57">
        <f t="shared" si="55"/>
        <v>0</v>
      </c>
      <c r="BM93" s="57">
        <f t="shared" si="55"/>
        <v>0</v>
      </c>
      <c r="BN93" s="57">
        <f t="shared" si="55"/>
        <v>0</v>
      </c>
      <c r="BQ93" s="57">
        <f t="shared" si="88"/>
        <v>0</v>
      </c>
      <c r="BR93" s="57">
        <f t="shared" si="88"/>
        <v>0</v>
      </c>
      <c r="BS93" s="57">
        <f t="shared" si="88"/>
        <v>0</v>
      </c>
      <c r="BT93" s="57">
        <f t="shared" si="88"/>
        <v>0</v>
      </c>
      <c r="BU93" s="57">
        <f t="shared" si="88"/>
        <v>0</v>
      </c>
      <c r="BV93" s="57">
        <f t="shared" si="88"/>
        <v>0</v>
      </c>
      <c r="BW93" s="57">
        <f t="shared" si="88"/>
        <v>0</v>
      </c>
      <c r="BX93" s="58">
        <f t="shared" si="88"/>
        <v>0</v>
      </c>
      <c r="BY93" s="57">
        <f t="shared" si="88"/>
        <v>0</v>
      </c>
      <c r="BZ93" s="57">
        <f t="shared" si="88"/>
        <v>0</v>
      </c>
      <c r="CA93" s="58">
        <f t="shared" si="88"/>
        <v>0</v>
      </c>
      <c r="CB93" s="57">
        <f t="shared" si="88"/>
        <v>0</v>
      </c>
      <c r="CC93" s="57">
        <f t="shared" si="88"/>
        <v>0</v>
      </c>
      <c r="CD93" s="57">
        <f t="shared" si="88"/>
        <v>0</v>
      </c>
      <c r="CE93" s="57">
        <f t="shared" si="88"/>
        <v>0</v>
      </c>
      <c r="CF93" s="57">
        <f t="shared" si="57"/>
        <v>0</v>
      </c>
      <c r="CG93" s="57">
        <f t="shared" si="57"/>
        <v>0</v>
      </c>
      <c r="CH93" s="57">
        <f t="shared" si="57"/>
        <v>0</v>
      </c>
      <c r="CI93" s="58">
        <f t="shared" si="57"/>
        <v>0</v>
      </c>
      <c r="CJ93" s="57">
        <f t="shared" si="57"/>
        <v>0</v>
      </c>
      <c r="CL93" s="30">
        <f>Obs_Dist!B95</f>
        <v>168</v>
      </c>
      <c r="CM93" s="26">
        <f t="shared" si="83"/>
        <v>169</v>
      </c>
      <c r="CN93" s="20">
        <f t="shared" si="62"/>
        <v>0</v>
      </c>
      <c r="CO93" s="20">
        <f t="shared" si="62"/>
        <v>0</v>
      </c>
      <c r="CP93" s="20">
        <f t="shared" si="62"/>
        <v>0</v>
      </c>
      <c r="CQ93" s="106">
        <f t="shared" si="58"/>
        <v>0</v>
      </c>
      <c r="CR93" s="143"/>
      <c r="CS93" s="20">
        <f t="shared" si="63"/>
        <v>0</v>
      </c>
      <c r="CT93" s="20">
        <f t="shared" si="63"/>
        <v>0</v>
      </c>
      <c r="CW93" s="20">
        <f t="shared" si="51"/>
        <v>0</v>
      </c>
      <c r="CX93" s="20">
        <f t="shared" si="51"/>
        <v>0</v>
      </c>
      <c r="CY93" s="20">
        <f t="shared" si="51"/>
        <v>0</v>
      </c>
      <c r="CZ93" s="20">
        <f t="shared" si="51"/>
        <v>0</v>
      </c>
      <c r="DA93" s="20">
        <f t="shared" si="51"/>
        <v>0</v>
      </c>
      <c r="DB93" s="20">
        <f t="shared" si="54"/>
        <v>0</v>
      </c>
      <c r="DC93" s="20">
        <f t="shared" si="54"/>
        <v>0</v>
      </c>
      <c r="DD93" s="106">
        <f t="shared" si="54"/>
        <v>0</v>
      </c>
      <c r="DE93" s="20">
        <f t="shared" si="54"/>
        <v>0</v>
      </c>
      <c r="DF93" s="20">
        <f t="shared" si="54"/>
        <v>0</v>
      </c>
      <c r="DG93" s="106">
        <f t="shared" si="54"/>
        <v>0</v>
      </c>
      <c r="DH93" s="143"/>
      <c r="DI93" s="20">
        <f t="shared" si="64"/>
        <v>0</v>
      </c>
      <c r="DJ93" s="20">
        <f t="shared" si="64"/>
        <v>0</v>
      </c>
      <c r="DK93" s="20">
        <f t="shared" si="64"/>
        <v>0</v>
      </c>
      <c r="DL93" s="143"/>
      <c r="DM93" s="20">
        <f t="shared" si="65"/>
        <v>0</v>
      </c>
      <c r="DN93" s="20">
        <f t="shared" si="65"/>
        <v>0</v>
      </c>
      <c r="DO93" s="106">
        <f t="shared" si="65"/>
        <v>0</v>
      </c>
      <c r="DP93" s="20">
        <f t="shared" si="59"/>
        <v>0</v>
      </c>
      <c r="DR93" s="31">
        <f t="shared" si="84"/>
        <v>84</v>
      </c>
      <c r="DS93" s="26">
        <f t="shared" si="85"/>
        <v>84.5</v>
      </c>
      <c r="DT93" s="101">
        <f t="shared" si="66"/>
        <v>113.47</v>
      </c>
      <c r="DU93" s="101">
        <f t="shared" si="67"/>
        <v>56.5</v>
      </c>
      <c r="DV93" s="101">
        <f t="shared" si="68"/>
        <v>29.29</v>
      </c>
      <c r="DW93" s="102">
        <f t="shared" si="86"/>
        <v>306.7</v>
      </c>
      <c r="DX93" s="144"/>
      <c r="DY93" s="101">
        <f t="shared" si="87"/>
        <v>25.14</v>
      </c>
      <c r="DZ93" s="101">
        <f t="shared" si="87"/>
        <v>20.74</v>
      </c>
      <c r="EB93" s="84">
        <f>MODEL_DATA!X90</f>
        <v>84</v>
      </c>
      <c r="EC93" s="84">
        <f>MODEL_DATA!Y90</f>
        <v>27.68</v>
      </c>
      <c r="ED93" s="84">
        <f>MODEL_DATA!Z90</f>
        <v>0</v>
      </c>
      <c r="EE93" s="84">
        <f>MODEL_DATA!AA90</f>
        <v>56.5</v>
      </c>
      <c r="EF93" s="84">
        <f>MODEL_DATA!AB90</f>
        <v>0</v>
      </c>
      <c r="EG93" s="84">
        <f>MODEL_DATA!AC90</f>
        <v>0</v>
      </c>
      <c r="EH93" s="84">
        <f>MODEL_DATA!AD90</f>
        <v>29.29</v>
      </c>
      <c r="EI93" s="84">
        <f>MODEL_DATA!AE90</f>
        <v>0</v>
      </c>
      <c r="EJ93" s="84">
        <f>MODEL_DATA!AF90</f>
        <v>0</v>
      </c>
      <c r="EK93" s="84">
        <f>MODEL_DATA!AG90</f>
        <v>0</v>
      </c>
      <c r="EL93" s="84">
        <f>MODEL_DATA!AH90</f>
        <v>0</v>
      </c>
      <c r="EM93" s="84">
        <f>MODEL_DATA!AI90</f>
        <v>198.82</v>
      </c>
      <c r="EN93" s="84">
        <f>MODEL_DATA!AJ90</f>
        <v>199.57</v>
      </c>
      <c r="EO93" s="84">
        <f>MODEL_DATA!AK90</f>
        <v>25.14</v>
      </c>
      <c r="EP93" s="84">
        <f>MODEL_DATA!AL90</f>
        <v>19.63</v>
      </c>
      <c r="EQ93" s="84">
        <f>MODEL_DATA!AM90</f>
        <v>107.88</v>
      </c>
      <c r="ER93" s="84">
        <f>MODEL_DATA!AN90</f>
        <v>106.11</v>
      </c>
      <c r="ES93" s="84">
        <f>MODEL_DATA!AO90</f>
        <v>0</v>
      </c>
      <c r="ET93" s="84">
        <f>MODEL_DATA!AP90</f>
        <v>1.1100000000000001</v>
      </c>
      <c r="EU93" s="84">
        <f>MODEL_DATA!AQ90</f>
        <v>0.06</v>
      </c>
      <c r="EV93" s="84">
        <f>MODEL_DATA!AR90</f>
        <v>0</v>
      </c>
    </row>
    <row r="94" spans="32:152" x14ac:dyDescent="0.25">
      <c r="AF94" s="32">
        <f t="shared" si="60"/>
        <v>168</v>
      </c>
      <c r="AG94" s="61">
        <f t="shared" si="69"/>
        <v>0</v>
      </c>
      <c r="AH94" s="63">
        <f>INDEX(Obs_Dist!$D$11:$T$211,  MATCH($AF94, Obs_Dist!$B$11:$B$211, 0), MATCH(AH$4, Obs_Dist!$D$3:$T$3, 0) )</f>
        <v>0</v>
      </c>
      <c r="AI94" s="61">
        <f t="shared" si="70"/>
        <v>0</v>
      </c>
      <c r="AJ94" s="63">
        <f>INDEX(Obs_Dist!$D$11:$T$211,  MATCH($AF94, Obs_Dist!$B$11:$B$211, 0), MATCH(AJ$4, Obs_Dist!$D$3:$T$3, 0) )</f>
        <v>0</v>
      </c>
      <c r="AK94" s="61">
        <f t="shared" si="71"/>
        <v>0</v>
      </c>
      <c r="AL94" s="63">
        <f>INDEX(Obs_Dist!$D$11:$T$211,  MATCH($AF94, Obs_Dist!$B$11:$B$211, 0), MATCH(AL$4, Obs_Dist!$D$3:$T$3, 0) )</f>
        <v>0</v>
      </c>
      <c r="AM94" s="61">
        <f t="shared" si="72"/>
        <v>0</v>
      </c>
      <c r="AN94" s="63">
        <f>INDEX(Obs_Dist!$D$11:$T$211,  MATCH($AF94, Obs_Dist!$B$11:$B$211, 0), MATCH(AN$4, Obs_Dist!$D$3:$T$3, 0) )</f>
        <v>0</v>
      </c>
      <c r="AO94" s="61">
        <f t="shared" si="73"/>
        <v>0</v>
      </c>
      <c r="AP94" s="63">
        <f>INDEX(Obs_Dist!$D$11:$T$211,  MATCH($AF94, Obs_Dist!$B$11:$B$211, 0), MATCH(AP$4, Obs_Dist!$D$3:$T$3, 0) )</f>
        <v>0</v>
      </c>
      <c r="AQ94" s="61">
        <f t="shared" si="74"/>
        <v>0</v>
      </c>
      <c r="AR94" s="63">
        <f>INDEX(Obs_Dist!$D$11:$T$211,  MATCH($AF94, Obs_Dist!$B$11:$B$211, 0), MATCH(AR$4, Obs_Dist!$D$3:$T$3, 0) )</f>
        <v>0</v>
      </c>
      <c r="AS94" s="61">
        <f t="shared" si="75"/>
        <v>0</v>
      </c>
      <c r="AT94" s="63">
        <f>INDEX(Obs_Dist!$D$11:$T$211,  MATCH($AF94, Obs_Dist!$B$11:$B$211, 0), MATCH(AT$4, Obs_Dist!$D$3:$T$3, 0) )</f>
        <v>0</v>
      </c>
      <c r="AU94" s="61">
        <f t="shared" si="76"/>
        <v>0</v>
      </c>
      <c r="AV94" s="63">
        <f>INDEX(Obs_Dist!$D$11:$T$211,  MATCH($AF94, Obs_Dist!$B$11:$B$211, 0), MATCH(AV$4, Obs_Dist!$D$3:$T$3, 0) )</f>
        <v>0</v>
      </c>
      <c r="AW94" s="61">
        <f t="shared" si="77"/>
        <v>0</v>
      </c>
      <c r="AX94" s="63">
        <f>INDEX(Obs_Dist!$D$11:$T$211,  MATCH($AF94, Obs_Dist!$B$11:$B$211, 0), MATCH(AX$4, Obs_Dist!$D$3:$T$3, 0) )</f>
        <v>0</v>
      </c>
      <c r="AY94" s="61">
        <f t="shared" si="78"/>
        <v>0</v>
      </c>
      <c r="AZ94" s="63">
        <f>INDEX(Obs_Dist!$D$11:$T$211,  MATCH($AF94, Obs_Dist!$B$11:$B$211, 0), MATCH(AZ$4, Obs_Dist!$D$3:$T$3, 0) )</f>
        <v>0</v>
      </c>
      <c r="BA94" s="61">
        <f t="shared" si="79"/>
        <v>0</v>
      </c>
      <c r="BB94" s="63">
        <f>INDEX(Obs_Dist!$D$11:$T$211,  MATCH($AF94, Obs_Dist!$B$11:$B$211, 0), MATCH(BB$4, Obs_Dist!$D$3:$T$3, 0) )</f>
        <v>0</v>
      </c>
      <c r="BC94" s="61">
        <f t="shared" si="80"/>
        <v>0</v>
      </c>
      <c r="BD94" s="63">
        <f>INDEX(Obs_Dist!$D$11:$T$211,  MATCH($AF94, Obs_Dist!$B$11:$B$211, 0), MATCH(BD$4, Obs_Dist!$D$3:$T$3, 0) )</f>
        <v>0</v>
      </c>
      <c r="BF94" s="31">
        <f t="shared" si="81"/>
        <v>170</v>
      </c>
      <c r="BG94" s="31">
        <f t="shared" si="82"/>
        <v>171</v>
      </c>
      <c r="BH94" s="57">
        <f t="shared" si="56"/>
        <v>0</v>
      </c>
      <c r="BI94" s="57">
        <f t="shared" si="56"/>
        <v>0</v>
      </c>
      <c r="BJ94" s="57">
        <f t="shared" si="56"/>
        <v>0</v>
      </c>
      <c r="BK94" s="58">
        <f t="shared" si="55"/>
        <v>0</v>
      </c>
      <c r="BL94" s="57">
        <f t="shared" si="55"/>
        <v>0</v>
      </c>
      <c r="BM94" s="57">
        <f t="shared" si="55"/>
        <v>0</v>
      </c>
      <c r="BN94" s="57">
        <f t="shared" si="55"/>
        <v>0</v>
      </c>
      <c r="BQ94" s="57">
        <f t="shared" si="88"/>
        <v>0</v>
      </c>
      <c r="BR94" s="57">
        <f t="shared" si="88"/>
        <v>0</v>
      </c>
      <c r="BS94" s="57">
        <f t="shared" si="88"/>
        <v>0</v>
      </c>
      <c r="BT94" s="57">
        <f t="shared" si="88"/>
        <v>0</v>
      </c>
      <c r="BU94" s="57">
        <f t="shared" si="88"/>
        <v>0</v>
      </c>
      <c r="BV94" s="57">
        <f t="shared" si="88"/>
        <v>0</v>
      </c>
      <c r="BW94" s="57">
        <f t="shared" si="88"/>
        <v>0</v>
      </c>
      <c r="BX94" s="58">
        <f t="shared" si="88"/>
        <v>0</v>
      </c>
      <c r="BY94" s="57">
        <f t="shared" si="88"/>
        <v>0</v>
      </c>
      <c r="BZ94" s="57">
        <f t="shared" si="88"/>
        <v>0</v>
      </c>
      <c r="CA94" s="58">
        <f t="shared" si="88"/>
        <v>0</v>
      </c>
      <c r="CB94" s="57">
        <f t="shared" si="88"/>
        <v>0</v>
      </c>
      <c r="CC94" s="57">
        <f t="shared" si="88"/>
        <v>0</v>
      </c>
      <c r="CD94" s="57">
        <f t="shared" si="88"/>
        <v>0</v>
      </c>
      <c r="CE94" s="57">
        <f t="shared" si="88"/>
        <v>0</v>
      </c>
      <c r="CF94" s="57">
        <f t="shared" si="57"/>
        <v>0</v>
      </c>
      <c r="CG94" s="57">
        <f t="shared" si="57"/>
        <v>0</v>
      </c>
      <c r="CH94" s="57">
        <f t="shared" si="57"/>
        <v>0</v>
      </c>
      <c r="CI94" s="58">
        <f t="shared" si="57"/>
        <v>0</v>
      </c>
      <c r="CJ94" s="57">
        <f t="shared" si="57"/>
        <v>0</v>
      </c>
      <c r="CL94" s="30">
        <f>Obs_Dist!B96</f>
        <v>170</v>
      </c>
      <c r="CM94" s="26">
        <f t="shared" si="83"/>
        <v>171</v>
      </c>
      <c r="CN94" s="20">
        <f t="shared" si="62"/>
        <v>0</v>
      </c>
      <c r="CO94" s="20">
        <f t="shared" si="62"/>
        <v>0</v>
      </c>
      <c r="CP94" s="20">
        <f t="shared" si="62"/>
        <v>0</v>
      </c>
      <c r="CQ94" s="106">
        <f t="shared" si="58"/>
        <v>0</v>
      </c>
      <c r="CR94" s="143"/>
      <c r="CS94" s="20">
        <f t="shared" si="63"/>
        <v>0</v>
      </c>
      <c r="CT94" s="20">
        <f t="shared" si="63"/>
        <v>0</v>
      </c>
      <c r="CW94" s="20">
        <f t="shared" si="51"/>
        <v>0</v>
      </c>
      <c r="CX94" s="20">
        <f t="shared" si="51"/>
        <v>0</v>
      </c>
      <c r="CY94" s="20">
        <f t="shared" si="51"/>
        <v>0</v>
      </c>
      <c r="CZ94" s="20">
        <f t="shared" si="51"/>
        <v>0</v>
      </c>
      <c r="DA94" s="20">
        <f t="shared" si="51"/>
        <v>0</v>
      </c>
      <c r="DB94" s="20">
        <f t="shared" si="54"/>
        <v>0</v>
      </c>
      <c r="DC94" s="20">
        <f t="shared" si="54"/>
        <v>0</v>
      </c>
      <c r="DD94" s="106">
        <f t="shared" si="54"/>
        <v>0</v>
      </c>
      <c r="DE94" s="20">
        <f t="shared" si="54"/>
        <v>0</v>
      </c>
      <c r="DF94" s="20">
        <f t="shared" si="54"/>
        <v>0</v>
      </c>
      <c r="DG94" s="106">
        <f t="shared" si="54"/>
        <v>0</v>
      </c>
      <c r="DH94" s="143"/>
      <c r="DI94" s="20">
        <f t="shared" si="64"/>
        <v>0</v>
      </c>
      <c r="DJ94" s="20">
        <f t="shared" si="64"/>
        <v>0</v>
      </c>
      <c r="DK94" s="20">
        <f t="shared" si="64"/>
        <v>0</v>
      </c>
      <c r="DL94" s="143"/>
      <c r="DM94" s="20">
        <f t="shared" si="65"/>
        <v>0</v>
      </c>
      <c r="DN94" s="20">
        <f t="shared" si="65"/>
        <v>0</v>
      </c>
      <c r="DO94" s="106">
        <f t="shared" si="65"/>
        <v>0</v>
      </c>
      <c r="DP94" s="20">
        <f t="shared" si="59"/>
        <v>0</v>
      </c>
      <c r="DR94" s="31">
        <f t="shared" si="84"/>
        <v>85</v>
      </c>
      <c r="DS94" s="26">
        <f t="shared" si="85"/>
        <v>85.5</v>
      </c>
      <c r="DT94" s="101">
        <f t="shared" si="66"/>
        <v>112.03000000000002</v>
      </c>
      <c r="DU94" s="101">
        <f t="shared" si="67"/>
        <v>63.84</v>
      </c>
      <c r="DV94" s="101">
        <f t="shared" si="68"/>
        <v>24.26</v>
      </c>
      <c r="DW94" s="102">
        <f t="shared" si="86"/>
        <v>238.13</v>
      </c>
      <c r="DX94" s="144"/>
      <c r="DY94" s="101">
        <f t="shared" si="87"/>
        <v>19.34</v>
      </c>
      <c r="DZ94" s="101">
        <f t="shared" si="87"/>
        <v>17.41</v>
      </c>
      <c r="EB94" s="84">
        <f>MODEL_DATA!X91</f>
        <v>85</v>
      </c>
      <c r="EC94" s="84">
        <f>MODEL_DATA!Y91</f>
        <v>23.93</v>
      </c>
      <c r="ED94" s="84">
        <f>MODEL_DATA!Z91</f>
        <v>0</v>
      </c>
      <c r="EE94" s="84">
        <f>MODEL_DATA!AA91</f>
        <v>63.84</v>
      </c>
      <c r="EF94" s="84">
        <f>MODEL_DATA!AB91</f>
        <v>0</v>
      </c>
      <c r="EG94" s="84">
        <f>MODEL_DATA!AC91</f>
        <v>0</v>
      </c>
      <c r="EH94" s="84">
        <f>MODEL_DATA!AD91</f>
        <v>24.26</v>
      </c>
      <c r="EI94" s="84">
        <f>MODEL_DATA!AE91</f>
        <v>0</v>
      </c>
      <c r="EJ94" s="84">
        <f>MODEL_DATA!AF91</f>
        <v>0</v>
      </c>
      <c r="EK94" s="84">
        <f>MODEL_DATA!AG91</f>
        <v>0</v>
      </c>
      <c r="EL94" s="84">
        <f>MODEL_DATA!AH91</f>
        <v>0</v>
      </c>
      <c r="EM94" s="84">
        <f>MODEL_DATA!AI91</f>
        <v>164.28</v>
      </c>
      <c r="EN94" s="84">
        <f>MODEL_DATA!AJ91</f>
        <v>194.21</v>
      </c>
      <c r="EO94" s="84">
        <f>MODEL_DATA!AK91</f>
        <v>19.34</v>
      </c>
      <c r="EP94" s="84">
        <f>MODEL_DATA!AL91</f>
        <v>17.3</v>
      </c>
      <c r="EQ94" s="84">
        <f>MODEL_DATA!AM91</f>
        <v>73.849999999999994</v>
      </c>
      <c r="ER94" s="84">
        <f>MODEL_DATA!AN91</f>
        <v>89.14</v>
      </c>
      <c r="ES94" s="84">
        <f>MODEL_DATA!AO91</f>
        <v>0</v>
      </c>
      <c r="ET94" s="84">
        <f>MODEL_DATA!AP91</f>
        <v>0.11</v>
      </c>
      <c r="EU94" s="84">
        <f>MODEL_DATA!AQ91</f>
        <v>0.03</v>
      </c>
      <c r="EV94" s="84">
        <f>MODEL_DATA!AR91</f>
        <v>0</v>
      </c>
    </row>
    <row r="95" spans="32:152" x14ac:dyDescent="0.25">
      <c r="AF95" s="32">
        <f t="shared" si="60"/>
        <v>170</v>
      </c>
      <c r="AG95" s="61">
        <f t="shared" si="69"/>
        <v>0</v>
      </c>
      <c r="AH95" s="63">
        <f>INDEX(Obs_Dist!$D$11:$T$211,  MATCH($AF95, Obs_Dist!$B$11:$B$211, 0), MATCH(AH$4, Obs_Dist!$D$3:$T$3, 0) )</f>
        <v>0</v>
      </c>
      <c r="AI95" s="61">
        <f t="shared" si="70"/>
        <v>0</v>
      </c>
      <c r="AJ95" s="63">
        <f>INDEX(Obs_Dist!$D$11:$T$211,  MATCH($AF95, Obs_Dist!$B$11:$B$211, 0), MATCH(AJ$4, Obs_Dist!$D$3:$T$3, 0) )</f>
        <v>0</v>
      </c>
      <c r="AK95" s="61">
        <f t="shared" si="71"/>
        <v>0</v>
      </c>
      <c r="AL95" s="63">
        <f>INDEX(Obs_Dist!$D$11:$T$211,  MATCH($AF95, Obs_Dist!$B$11:$B$211, 0), MATCH(AL$4, Obs_Dist!$D$3:$T$3, 0) )</f>
        <v>0</v>
      </c>
      <c r="AM95" s="61">
        <f t="shared" si="72"/>
        <v>0</v>
      </c>
      <c r="AN95" s="63">
        <f>INDEX(Obs_Dist!$D$11:$T$211,  MATCH($AF95, Obs_Dist!$B$11:$B$211, 0), MATCH(AN$4, Obs_Dist!$D$3:$T$3, 0) )</f>
        <v>0</v>
      </c>
      <c r="AO95" s="61">
        <f t="shared" si="73"/>
        <v>0</v>
      </c>
      <c r="AP95" s="63">
        <f>INDEX(Obs_Dist!$D$11:$T$211,  MATCH($AF95, Obs_Dist!$B$11:$B$211, 0), MATCH(AP$4, Obs_Dist!$D$3:$T$3, 0) )</f>
        <v>0</v>
      </c>
      <c r="AQ95" s="61">
        <f t="shared" si="74"/>
        <v>0</v>
      </c>
      <c r="AR95" s="63">
        <f>INDEX(Obs_Dist!$D$11:$T$211,  MATCH($AF95, Obs_Dist!$B$11:$B$211, 0), MATCH(AR$4, Obs_Dist!$D$3:$T$3, 0) )</f>
        <v>0</v>
      </c>
      <c r="AS95" s="61">
        <f t="shared" si="75"/>
        <v>0</v>
      </c>
      <c r="AT95" s="63">
        <f>INDEX(Obs_Dist!$D$11:$T$211,  MATCH($AF95, Obs_Dist!$B$11:$B$211, 0), MATCH(AT$4, Obs_Dist!$D$3:$T$3, 0) )</f>
        <v>0</v>
      </c>
      <c r="AU95" s="61">
        <f t="shared" si="76"/>
        <v>0</v>
      </c>
      <c r="AV95" s="63">
        <f>INDEX(Obs_Dist!$D$11:$T$211,  MATCH($AF95, Obs_Dist!$B$11:$B$211, 0), MATCH(AV$4, Obs_Dist!$D$3:$T$3, 0) )</f>
        <v>0</v>
      </c>
      <c r="AW95" s="61">
        <f t="shared" si="77"/>
        <v>0</v>
      </c>
      <c r="AX95" s="63">
        <f>INDEX(Obs_Dist!$D$11:$T$211,  MATCH($AF95, Obs_Dist!$B$11:$B$211, 0), MATCH(AX$4, Obs_Dist!$D$3:$T$3, 0) )</f>
        <v>0</v>
      </c>
      <c r="AY95" s="61">
        <f t="shared" si="78"/>
        <v>0</v>
      </c>
      <c r="AZ95" s="63">
        <f>INDEX(Obs_Dist!$D$11:$T$211,  MATCH($AF95, Obs_Dist!$B$11:$B$211, 0), MATCH(AZ$4, Obs_Dist!$D$3:$T$3, 0) )</f>
        <v>0</v>
      </c>
      <c r="BA95" s="61">
        <f t="shared" si="79"/>
        <v>0</v>
      </c>
      <c r="BB95" s="63">
        <f>INDEX(Obs_Dist!$D$11:$T$211,  MATCH($AF95, Obs_Dist!$B$11:$B$211, 0), MATCH(BB$4, Obs_Dist!$D$3:$T$3, 0) )</f>
        <v>0</v>
      </c>
      <c r="BC95" s="61">
        <f t="shared" si="80"/>
        <v>0</v>
      </c>
      <c r="BD95" s="63">
        <f>INDEX(Obs_Dist!$D$11:$T$211,  MATCH($AF95, Obs_Dist!$B$11:$B$211, 0), MATCH(BD$4, Obs_Dist!$D$3:$T$3, 0) )</f>
        <v>0</v>
      </c>
      <c r="BF95" s="31">
        <f t="shared" si="81"/>
        <v>172</v>
      </c>
      <c r="BG95" s="31">
        <f t="shared" si="82"/>
        <v>173</v>
      </c>
      <c r="BH95" s="57">
        <f t="shared" si="56"/>
        <v>0</v>
      </c>
      <c r="BI95" s="57">
        <f t="shared" si="56"/>
        <v>0</v>
      </c>
      <c r="BJ95" s="57">
        <f t="shared" si="56"/>
        <v>0</v>
      </c>
      <c r="BK95" s="58">
        <f t="shared" si="55"/>
        <v>0</v>
      </c>
      <c r="BL95" s="57">
        <f t="shared" si="55"/>
        <v>0</v>
      </c>
      <c r="BM95" s="57">
        <f t="shared" si="55"/>
        <v>0</v>
      </c>
      <c r="BN95" s="57">
        <f t="shared" si="55"/>
        <v>0</v>
      </c>
      <c r="BQ95" s="57">
        <f t="shared" si="88"/>
        <v>0</v>
      </c>
      <c r="BR95" s="57">
        <f t="shared" si="88"/>
        <v>0</v>
      </c>
      <c r="BS95" s="57">
        <f t="shared" si="88"/>
        <v>0</v>
      </c>
      <c r="BT95" s="57">
        <f t="shared" si="88"/>
        <v>0</v>
      </c>
      <c r="BU95" s="57">
        <f t="shared" si="88"/>
        <v>0</v>
      </c>
      <c r="BV95" s="57">
        <f t="shared" si="88"/>
        <v>0</v>
      </c>
      <c r="BW95" s="57">
        <f t="shared" si="88"/>
        <v>0</v>
      </c>
      <c r="BX95" s="58">
        <f t="shared" si="88"/>
        <v>0</v>
      </c>
      <c r="BY95" s="57">
        <f t="shared" si="88"/>
        <v>0</v>
      </c>
      <c r="BZ95" s="57">
        <f t="shared" si="88"/>
        <v>0</v>
      </c>
      <c r="CA95" s="58">
        <f t="shared" si="88"/>
        <v>0</v>
      </c>
      <c r="CB95" s="57">
        <f t="shared" si="88"/>
        <v>0</v>
      </c>
      <c r="CC95" s="57">
        <f t="shared" si="88"/>
        <v>0</v>
      </c>
      <c r="CD95" s="57">
        <f t="shared" si="88"/>
        <v>0</v>
      </c>
      <c r="CE95" s="57">
        <f t="shared" si="88"/>
        <v>0</v>
      </c>
      <c r="CF95" s="57">
        <f t="shared" si="57"/>
        <v>0</v>
      </c>
      <c r="CG95" s="57">
        <f t="shared" si="57"/>
        <v>0</v>
      </c>
      <c r="CH95" s="57">
        <f t="shared" si="57"/>
        <v>0</v>
      </c>
      <c r="CI95" s="58">
        <f t="shared" si="57"/>
        <v>0</v>
      </c>
      <c r="CJ95" s="57">
        <f t="shared" si="57"/>
        <v>0</v>
      </c>
      <c r="CL95" s="30">
        <f>Obs_Dist!B97</f>
        <v>172</v>
      </c>
      <c r="CM95" s="26">
        <f t="shared" si="83"/>
        <v>173</v>
      </c>
      <c r="CN95" s="20">
        <f t="shared" si="62"/>
        <v>0</v>
      </c>
      <c r="CO95" s="20">
        <f t="shared" si="62"/>
        <v>0</v>
      </c>
      <c r="CP95" s="20">
        <f t="shared" si="62"/>
        <v>0</v>
      </c>
      <c r="CQ95" s="106">
        <f t="shared" si="58"/>
        <v>0</v>
      </c>
      <c r="CR95" s="143"/>
      <c r="CS95" s="20">
        <f t="shared" si="63"/>
        <v>0</v>
      </c>
      <c r="CT95" s="20">
        <f t="shared" si="63"/>
        <v>0</v>
      </c>
      <c r="CW95" s="20">
        <f t="shared" si="51"/>
        <v>0</v>
      </c>
      <c r="CX95" s="20">
        <f t="shared" si="51"/>
        <v>0</v>
      </c>
      <c r="CY95" s="20">
        <f t="shared" si="51"/>
        <v>0</v>
      </c>
      <c r="CZ95" s="20">
        <f t="shared" si="51"/>
        <v>0</v>
      </c>
      <c r="DA95" s="20">
        <f t="shared" si="51"/>
        <v>0</v>
      </c>
      <c r="DB95" s="20">
        <f t="shared" si="54"/>
        <v>0</v>
      </c>
      <c r="DC95" s="20">
        <f t="shared" si="54"/>
        <v>0</v>
      </c>
      <c r="DD95" s="106">
        <f t="shared" si="54"/>
        <v>0</v>
      </c>
      <c r="DE95" s="20">
        <f t="shared" si="54"/>
        <v>0</v>
      </c>
      <c r="DF95" s="20">
        <f t="shared" si="54"/>
        <v>0</v>
      </c>
      <c r="DG95" s="106">
        <f t="shared" si="54"/>
        <v>0</v>
      </c>
      <c r="DH95" s="143"/>
      <c r="DI95" s="20">
        <f t="shared" si="64"/>
        <v>0</v>
      </c>
      <c r="DJ95" s="20">
        <f t="shared" si="64"/>
        <v>0</v>
      </c>
      <c r="DK95" s="20">
        <f t="shared" si="64"/>
        <v>0</v>
      </c>
      <c r="DL95" s="143"/>
      <c r="DM95" s="20">
        <f t="shared" si="65"/>
        <v>0</v>
      </c>
      <c r="DN95" s="20">
        <f t="shared" si="65"/>
        <v>0</v>
      </c>
      <c r="DO95" s="106">
        <f t="shared" si="65"/>
        <v>0</v>
      </c>
      <c r="DP95" s="20">
        <f t="shared" si="59"/>
        <v>0</v>
      </c>
      <c r="DR95" s="31">
        <f t="shared" si="84"/>
        <v>86</v>
      </c>
      <c r="DS95" s="26">
        <f t="shared" si="85"/>
        <v>86.5</v>
      </c>
      <c r="DT95" s="101">
        <f t="shared" si="66"/>
        <v>91.800000000000011</v>
      </c>
      <c r="DU95" s="101">
        <f t="shared" si="67"/>
        <v>49.51</v>
      </c>
      <c r="DV95" s="101">
        <f t="shared" si="68"/>
        <v>18.68</v>
      </c>
      <c r="DW95" s="102">
        <f t="shared" si="86"/>
        <v>262.85000000000002</v>
      </c>
      <c r="DX95" s="144"/>
      <c r="DY95" s="101">
        <f t="shared" si="87"/>
        <v>21.12</v>
      </c>
      <c r="DZ95" s="101">
        <f t="shared" si="87"/>
        <v>19.36</v>
      </c>
      <c r="EB95" s="84">
        <f>MODEL_DATA!X92</f>
        <v>86</v>
      </c>
      <c r="EC95" s="84">
        <f>MODEL_DATA!Y92</f>
        <v>23.61</v>
      </c>
      <c r="ED95" s="84">
        <f>MODEL_DATA!Z92</f>
        <v>0</v>
      </c>
      <c r="EE95" s="84">
        <f>MODEL_DATA!AA92</f>
        <v>49.51</v>
      </c>
      <c r="EF95" s="84">
        <f>MODEL_DATA!AB92</f>
        <v>0</v>
      </c>
      <c r="EG95" s="84">
        <f>MODEL_DATA!AC92</f>
        <v>0</v>
      </c>
      <c r="EH95" s="84">
        <f>MODEL_DATA!AD92</f>
        <v>18.68</v>
      </c>
      <c r="EI95" s="84">
        <f>MODEL_DATA!AE92</f>
        <v>0</v>
      </c>
      <c r="EJ95" s="84">
        <f>MODEL_DATA!AF92</f>
        <v>0</v>
      </c>
      <c r="EK95" s="84">
        <f>MODEL_DATA!AG92</f>
        <v>0</v>
      </c>
      <c r="EL95" s="84">
        <f>MODEL_DATA!AH92</f>
        <v>0</v>
      </c>
      <c r="EM95" s="84">
        <f>MODEL_DATA!AI92</f>
        <v>166.57</v>
      </c>
      <c r="EN95" s="84">
        <f>MODEL_DATA!AJ92</f>
        <v>170.74</v>
      </c>
      <c r="EO95" s="84">
        <f>MODEL_DATA!AK92</f>
        <v>21.12</v>
      </c>
      <c r="EP95" s="84">
        <f>MODEL_DATA!AL92</f>
        <v>19.309999999999999</v>
      </c>
      <c r="EQ95" s="84">
        <f>MODEL_DATA!AM92</f>
        <v>96.28</v>
      </c>
      <c r="ER95" s="84">
        <f>MODEL_DATA!AN92</f>
        <v>91.67</v>
      </c>
      <c r="ES95" s="84">
        <f>MODEL_DATA!AO92</f>
        <v>0</v>
      </c>
      <c r="ET95" s="84">
        <f>MODEL_DATA!AP92</f>
        <v>0.05</v>
      </c>
      <c r="EU95" s="84">
        <f>MODEL_DATA!AQ92</f>
        <v>0.03</v>
      </c>
      <c r="EV95" s="84">
        <f>MODEL_DATA!AR92</f>
        <v>0</v>
      </c>
    </row>
    <row r="96" spans="32:152" x14ac:dyDescent="0.25">
      <c r="AF96" s="32">
        <f t="shared" si="60"/>
        <v>172</v>
      </c>
      <c r="AG96" s="61">
        <f t="shared" si="69"/>
        <v>0</v>
      </c>
      <c r="AH96" s="63">
        <f>INDEX(Obs_Dist!$D$11:$T$211,  MATCH($AF96, Obs_Dist!$B$11:$B$211, 0), MATCH(AH$4, Obs_Dist!$D$3:$T$3, 0) )</f>
        <v>0</v>
      </c>
      <c r="AI96" s="61">
        <f t="shared" si="70"/>
        <v>0</v>
      </c>
      <c r="AJ96" s="63">
        <f>INDEX(Obs_Dist!$D$11:$T$211,  MATCH($AF96, Obs_Dist!$B$11:$B$211, 0), MATCH(AJ$4, Obs_Dist!$D$3:$T$3, 0) )</f>
        <v>0</v>
      </c>
      <c r="AK96" s="61">
        <f t="shared" si="71"/>
        <v>0</v>
      </c>
      <c r="AL96" s="63">
        <f>INDEX(Obs_Dist!$D$11:$T$211,  MATCH($AF96, Obs_Dist!$B$11:$B$211, 0), MATCH(AL$4, Obs_Dist!$D$3:$T$3, 0) )</f>
        <v>0</v>
      </c>
      <c r="AM96" s="61">
        <f t="shared" si="72"/>
        <v>0</v>
      </c>
      <c r="AN96" s="63">
        <f>INDEX(Obs_Dist!$D$11:$T$211,  MATCH($AF96, Obs_Dist!$B$11:$B$211, 0), MATCH(AN$4, Obs_Dist!$D$3:$T$3, 0) )</f>
        <v>0</v>
      </c>
      <c r="AO96" s="61">
        <f t="shared" si="73"/>
        <v>0</v>
      </c>
      <c r="AP96" s="63">
        <f>INDEX(Obs_Dist!$D$11:$T$211,  MATCH($AF96, Obs_Dist!$B$11:$B$211, 0), MATCH(AP$4, Obs_Dist!$D$3:$T$3, 0) )</f>
        <v>0</v>
      </c>
      <c r="AQ96" s="61">
        <f t="shared" si="74"/>
        <v>0</v>
      </c>
      <c r="AR96" s="63">
        <f>INDEX(Obs_Dist!$D$11:$T$211,  MATCH($AF96, Obs_Dist!$B$11:$B$211, 0), MATCH(AR$4, Obs_Dist!$D$3:$T$3, 0) )</f>
        <v>0</v>
      </c>
      <c r="AS96" s="61">
        <f t="shared" si="75"/>
        <v>0</v>
      </c>
      <c r="AT96" s="63">
        <f>INDEX(Obs_Dist!$D$11:$T$211,  MATCH($AF96, Obs_Dist!$B$11:$B$211, 0), MATCH(AT$4, Obs_Dist!$D$3:$T$3, 0) )</f>
        <v>0</v>
      </c>
      <c r="AU96" s="61">
        <f t="shared" si="76"/>
        <v>0</v>
      </c>
      <c r="AV96" s="63">
        <f>INDEX(Obs_Dist!$D$11:$T$211,  MATCH($AF96, Obs_Dist!$B$11:$B$211, 0), MATCH(AV$4, Obs_Dist!$D$3:$T$3, 0) )</f>
        <v>0</v>
      </c>
      <c r="AW96" s="61">
        <f t="shared" si="77"/>
        <v>0</v>
      </c>
      <c r="AX96" s="63">
        <f>INDEX(Obs_Dist!$D$11:$T$211,  MATCH($AF96, Obs_Dist!$B$11:$B$211, 0), MATCH(AX$4, Obs_Dist!$D$3:$T$3, 0) )</f>
        <v>0</v>
      </c>
      <c r="AY96" s="61">
        <f t="shared" si="78"/>
        <v>0</v>
      </c>
      <c r="AZ96" s="63">
        <f>INDEX(Obs_Dist!$D$11:$T$211,  MATCH($AF96, Obs_Dist!$B$11:$B$211, 0), MATCH(AZ$4, Obs_Dist!$D$3:$T$3, 0) )</f>
        <v>0</v>
      </c>
      <c r="BA96" s="61">
        <f t="shared" si="79"/>
        <v>0</v>
      </c>
      <c r="BB96" s="63">
        <f>INDEX(Obs_Dist!$D$11:$T$211,  MATCH($AF96, Obs_Dist!$B$11:$B$211, 0), MATCH(BB$4, Obs_Dist!$D$3:$T$3, 0) )</f>
        <v>0</v>
      </c>
      <c r="BC96" s="61">
        <f t="shared" si="80"/>
        <v>0</v>
      </c>
      <c r="BD96" s="63">
        <f>INDEX(Obs_Dist!$D$11:$T$211,  MATCH($AF96, Obs_Dist!$B$11:$B$211, 0), MATCH(BD$4, Obs_Dist!$D$3:$T$3, 0) )</f>
        <v>0</v>
      </c>
      <c r="BF96" s="31">
        <f t="shared" si="81"/>
        <v>174</v>
      </c>
      <c r="BG96" s="31">
        <f t="shared" si="82"/>
        <v>175</v>
      </c>
      <c r="BH96" s="57">
        <f t="shared" si="56"/>
        <v>0</v>
      </c>
      <c r="BI96" s="57">
        <f t="shared" si="56"/>
        <v>0</v>
      </c>
      <c r="BJ96" s="57">
        <f t="shared" si="56"/>
        <v>0</v>
      </c>
      <c r="BK96" s="58">
        <f t="shared" si="55"/>
        <v>0</v>
      </c>
      <c r="BL96" s="57">
        <f t="shared" si="55"/>
        <v>0</v>
      </c>
      <c r="BM96" s="57">
        <f t="shared" si="55"/>
        <v>0</v>
      </c>
      <c r="BN96" s="57">
        <f t="shared" si="55"/>
        <v>0</v>
      </c>
      <c r="BQ96" s="57">
        <f t="shared" si="88"/>
        <v>0</v>
      </c>
      <c r="BR96" s="57">
        <f t="shared" si="88"/>
        <v>0</v>
      </c>
      <c r="BS96" s="57">
        <f t="shared" si="88"/>
        <v>0</v>
      </c>
      <c r="BT96" s="57">
        <f t="shared" si="88"/>
        <v>0</v>
      </c>
      <c r="BU96" s="57">
        <f t="shared" si="88"/>
        <v>0</v>
      </c>
      <c r="BV96" s="57">
        <f t="shared" si="88"/>
        <v>0</v>
      </c>
      <c r="BW96" s="57">
        <f t="shared" si="88"/>
        <v>0</v>
      </c>
      <c r="BX96" s="58">
        <f t="shared" si="88"/>
        <v>0</v>
      </c>
      <c r="BY96" s="57">
        <f t="shared" si="88"/>
        <v>0</v>
      </c>
      <c r="BZ96" s="57">
        <f t="shared" si="88"/>
        <v>0</v>
      </c>
      <c r="CA96" s="58">
        <f t="shared" si="88"/>
        <v>0</v>
      </c>
      <c r="CB96" s="57">
        <f t="shared" si="88"/>
        <v>0</v>
      </c>
      <c r="CC96" s="57">
        <f t="shared" si="88"/>
        <v>0</v>
      </c>
      <c r="CD96" s="57">
        <f t="shared" si="88"/>
        <v>0</v>
      </c>
      <c r="CE96" s="57">
        <f t="shared" si="88"/>
        <v>0</v>
      </c>
      <c r="CF96" s="57">
        <f t="shared" si="57"/>
        <v>0</v>
      </c>
      <c r="CG96" s="57">
        <f t="shared" si="57"/>
        <v>0</v>
      </c>
      <c r="CH96" s="57">
        <f t="shared" si="57"/>
        <v>0</v>
      </c>
      <c r="CI96" s="58">
        <f t="shared" si="57"/>
        <v>0</v>
      </c>
      <c r="CJ96" s="57">
        <f t="shared" si="57"/>
        <v>0</v>
      </c>
      <c r="CL96" s="30">
        <f>Obs_Dist!B98</f>
        <v>174</v>
      </c>
      <c r="CM96" s="26">
        <f t="shared" si="83"/>
        <v>175</v>
      </c>
      <c r="CN96" s="20">
        <f t="shared" si="62"/>
        <v>0</v>
      </c>
      <c r="CO96" s="20">
        <f t="shared" si="62"/>
        <v>0</v>
      </c>
      <c r="CP96" s="20">
        <f t="shared" si="62"/>
        <v>0</v>
      </c>
      <c r="CQ96" s="106">
        <f t="shared" si="58"/>
        <v>0</v>
      </c>
      <c r="CR96" s="143"/>
      <c r="CS96" s="20">
        <f t="shared" si="63"/>
        <v>0</v>
      </c>
      <c r="CT96" s="20">
        <f t="shared" si="63"/>
        <v>0</v>
      </c>
      <c r="CW96" s="20">
        <f t="shared" si="51"/>
        <v>0</v>
      </c>
      <c r="CX96" s="20">
        <f t="shared" si="51"/>
        <v>0</v>
      </c>
      <c r="CY96" s="20">
        <f t="shared" si="51"/>
        <v>0</v>
      </c>
      <c r="CZ96" s="20">
        <f t="shared" si="51"/>
        <v>0</v>
      </c>
      <c r="DA96" s="20">
        <f t="shared" si="51"/>
        <v>0</v>
      </c>
      <c r="DB96" s="20">
        <f t="shared" si="54"/>
        <v>0</v>
      </c>
      <c r="DC96" s="20">
        <f t="shared" si="54"/>
        <v>0</v>
      </c>
      <c r="DD96" s="106">
        <f t="shared" si="54"/>
        <v>0</v>
      </c>
      <c r="DE96" s="20">
        <f t="shared" si="54"/>
        <v>0</v>
      </c>
      <c r="DF96" s="20">
        <f t="shared" si="54"/>
        <v>0</v>
      </c>
      <c r="DG96" s="106">
        <f t="shared" si="54"/>
        <v>0</v>
      </c>
      <c r="DH96" s="143"/>
      <c r="DI96" s="20">
        <f t="shared" si="64"/>
        <v>0</v>
      </c>
      <c r="DJ96" s="20">
        <f t="shared" si="64"/>
        <v>0</v>
      </c>
      <c r="DK96" s="20">
        <f t="shared" si="64"/>
        <v>0</v>
      </c>
      <c r="DL96" s="143"/>
      <c r="DM96" s="20">
        <f t="shared" si="65"/>
        <v>0</v>
      </c>
      <c r="DN96" s="20">
        <f t="shared" si="65"/>
        <v>0</v>
      </c>
      <c r="DO96" s="106">
        <f t="shared" si="65"/>
        <v>0</v>
      </c>
      <c r="DP96" s="20">
        <f t="shared" si="59"/>
        <v>0</v>
      </c>
      <c r="DR96" s="31">
        <f t="shared" si="84"/>
        <v>87</v>
      </c>
      <c r="DS96" s="26">
        <f t="shared" si="85"/>
        <v>87.5</v>
      </c>
      <c r="DT96" s="101">
        <f t="shared" si="66"/>
        <v>88.839999999999989</v>
      </c>
      <c r="DU96" s="101">
        <f t="shared" si="67"/>
        <v>54.22</v>
      </c>
      <c r="DV96" s="101">
        <f t="shared" si="68"/>
        <v>14.33</v>
      </c>
      <c r="DW96" s="102">
        <f t="shared" si="86"/>
        <v>263.88</v>
      </c>
      <c r="DX96" s="144"/>
      <c r="DY96" s="101">
        <f t="shared" si="87"/>
        <v>21.33</v>
      </c>
      <c r="DZ96" s="101">
        <f t="shared" si="87"/>
        <v>20.51</v>
      </c>
      <c r="EB96" s="84">
        <f>MODEL_DATA!X93</f>
        <v>87</v>
      </c>
      <c r="EC96" s="84">
        <f>MODEL_DATA!Y93</f>
        <v>20.29</v>
      </c>
      <c r="ED96" s="84">
        <f>MODEL_DATA!Z93</f>
        <v>0</v>
      </c>
      <c r="EE96" s="84">
        <f>MODEL_DATA!AA93</f>
        <v>54.22</v>
      </c>
      <c r="EF96" s="84">
        <f>MODEL_DATA!AB93</f>
        <v>0</v>
      </c>
      <c r="EG96" s="84">
        <f>MODEL_DATA!AC93</f>
        <v>0</v>
      </c>
      <c r="EH96" s="84">
        <f>MODEL_DATA!AD93</f>
        <v>14.33</v>
      </c>
      <c r="EI96" s="84">
        <f>MODEL_DATA!AE93</f>
        <v>0</v>
      </c>
      <c r="EJ96" s="84">
        <f>MODEL_DATA!AF93</f>
        <v>0</v>
      </c>
      <c r="EK96" s="84">
        <f>MODEL_DATA!AG93</f>
        <v>0</v>
      </c>
      <c r="EL96" s="84">
        <f>MODEL_DATA!AH93</f>
        <v>0</v>
      </c>
      <c r="EM96" s="84">
        <f>MODEL_DATA!AI93</f>
        <v>174.17</v>
      </c>
      <c r="EN96" s="84">
        <f>MODEL_DATA!AJ93</f>
        <v>168.46</v>
      </c>
      <c r="EO96" s="84">
        <f>MODEL_DATA!AK93</f>
        <v>21.33</v>
      </c>
      <c r="EP96" s="84">
        <f>MODEL_DATA!AL93</f>
        <v>20.51</v>
      </c>
      <c r="EQ96" s="84">
        <f>MODEL_DATA!AM93</f>
        <v>89.71</v>
      </c>
      <c r="ER96" s="84">
        <f>MODEL_DATA!AN93</f>
        <v>88.31</v>
      </c>
      <c r="ES96" s="84">
        <f>MODEL_DATA!AO93</f>
        <v>0</v>
      </c>
      <c r="ET96" s="84">
        <f>MODEL_DATA!AP93</f>
        <v>0</v>
      </c>
      <c r="EU96" s="84">
        <f>MODEL_DATA!AQ93</f>
        <v>0.04</v>
      </c>
      <c r="EV96" s="84">
        <f>MODEL_DATA!AR93</f>
        <v>0</v>
      </c>
    </row>
    <row r="97" spans="32:152" x14ac:dyDescent="0.25">
      <c r="AF97" s="32">
        <f t="shared" si="60"/>
        <v>174</v>
      </c>
      <c r="AG97" s="61">
        <f t="shared" si="69"/>
        <v>0</v>
      </c>
      <c r="AH97" s="63">
        <f>INDEX(Obs_Dist!$D$11:$T$211,  MATCH($AF97, Obs_Dist!$B$11:$B$211, 0), MATCH(AH$4, Obs_Dist!$D$3:$T$3, 0) )</f>
        <v>0</v>
      </c>
      <c r="AI97" s="61">
        <f t="shared" si="70"/>
        <v>0</v>
      </c>
      <c r="AJ97" s="63">
        <f>INDEX(Obs_Dist!$D$11:$T$211,  MATCH($AF97, Obs_Dist!$B$11:$B$211, 0), MATCH(AJ$4, Obs_Dist!$D$3:$T$3, 0) )</f>
        <v>0</v>
      </c>
      <c r="AK97" s="61">
        <f t="shared" si="71"/>
        <v>0</v>
      </c>
      <c r="AL97" s="63">
        <f>INDEX(Obs_Dist!$D$11:$T$211,  MATCH($AF97, Obs_Dist!$B$11:$B$211, 0), MATCH(AL$4, Obs_Dist!$D$3:$T$3, 0) )</f>
        <v>0</v>
      </c>
      <c r="AM97" s="61">
        <f t="shared" si="72"/>
        <v>0</v>
      </c>
      <c r="AN97" s="63">
        <f>INDEX(Obs_Dist!$D$11:$T$211,  MATCH($AF97, Obs_Dist!$B$11:$B$211, 0), MATCH(AN$4, Obs_Dist!$D$3:$T$3, 0) )</f>
        <v>0</v>
      </c>
      <c r="AO97" s="61">
        <f t="shared" si="73"/>
        <v>0</v>
      </c>
      <c r="AP97" s="63">
        <f>INDEX(Obs_Dist!$D$11:$T$211,  MATCH($AF97, Obs_Dist!$B$11:$B$211, 0), MATCH(AP$4, Obs_Dist!$D$3:$T$3, 0) )</f>
        <v>0</v>
      </c>
      <c r="AQ97" s="61">
        <f t="shared" si="74"/>
        <v>0</v>
      </c>
      <c r="AR97" s="63">
        <f>INDEX(Obs_Dist!$D$11:$T$211,  MATCH($AF97, Obs_Dist!$B$11:$B$211, 0), MATCH(AR$4, Obs_Dist!$D$3:$T$3, 0) )</f>
        <v>0</v>
      </c>
      <c r="AS97" s="61">
        <f t="shared" si="75"/>
        <v>0</v>
      </c>
      <c r="AT97" s="63">
        <f>INDEX(Obs_Dist!$D$11:$T$211,  MATCH($AF97, Obs_Dist!$B$11:$B$211, 0), MATCH(AT$4, Obs_Dist!$D$3:$T$3, 0) )</f>
        <v>0</v>
      </c>
      <c r="AU97" s="61">
        <f t="shared" si="76"/>
        <v>0</v>
      </c>
      <c r="AV97" s="63">
        <f>INDEX(Obs_Dist!$D$11:$T$211,  MATCH($AF97, Obs_Dist!$B$11:$B$211, 0), MATCH(AV$4, Obs_Dist!$D$3:$T$3, 0) )</f>
        <v>0</v>
      </c>
      <c r="AW97" s="61">
        <f t="shared" si="77"/>
        <v>0</v>
      </c>
      <c r="AX97" s="63">
        <f>INDEX(Obs_Dist!$D$11:$T$211,  MATCH($AF97, Obs_Dist!$B$11:$B$211, 0), MATCH(AX$4, Obs_Dist!$D$3:$T$3, 0) )</f>
        <v>0</v>
      </c>
      <c r="AY97" s="61">
        <f t="shared" si="78"/>
        <v>0</v>
      </c>
      <c r="AZ97" s="63">
        <f>INDEX(Obs_Dist!$D$11:$T$211,  MATCH($AF97, Obs_Dist!$B$11:$B$211, 0), MATCH(AZ$4, Obs_Dist!$D$3:$T$3, 0) )</f>
        <v>0</v>
      </c>
      <c r="BA97" s="61">
        <f t="shared" si="79"/>
        <v>0</v>
      </c>
      <c r="BB97" s="63">
        <f>INDEX(Obs_Dist!$D$11:$T$211,  MATCH($AF97, Obs_Dist!$B$11:$B$211, 0), MATCH(BB$4, Obs_Dist!$D$3:$T$3, 0) )</f>
        <v>0</v>
      </c>
      <c r="BC97" s="61">
        <f t="shared" si="80"/>
        <v>0</v>
      </c>
      <c r="BD97" s="63">
        <f>INDEX(Obs_Dist!$D$11:$T$211,  MATCH($AF97, Obs_Dist!$B$11:$B$211, 0), MATCH(BD$4, Obs_Dist!$D$3:$T$3, 0) )</f>
        <v>0</v>
      </c>
      <c r="BF97" s="31">
        <f t="shared" si="81"/>
        <v>176</v>
      </c>
      <c r="BG97" s="31">
        <f t="shared" si="82"/>
        <v>177</v>
      </c>
      <c r="BH97" s="57">
        <f t="shared" si="56"/>
        <v>0</v>
      </c>
      <c r="BI97" s="57">
        <f t="shared" si="56"/>
        <v>0</v>
      </c>
      <c r="BJ97" s="57">
        <f t="shared" si="56"/>
        <v>0</v>
      </c>
      <c r="BK97" s="58">
        <f t="shared" si="55"/>
        <v>0</v>
      </c>
      <c r="BL97" s="57">
        <f t="shared" si="55"/>
        <v>0</v>
      </c>
      <c r="BM97" s="57">
        <f t="shared" si="55"/>
        <v>0</v>
      </c>
      <c r="BN97" s="57">
        <f t="shared" si="55"/>
        <v>0</v>
      </c>
      <c r="BQ97" s="57">
        <f t="shared" si="88"/>
        <v>0</v>
      </c>
      <c r="BR97" s="57">
        <f t="shared" si="88"/>
        <v>0</v>
      </c>
      <c r="BS97" s="57">
        <f t="shared" si="88"/>
        <v>0</v>
      </c>
      <c r="BT97" s="57">
        <f t="shared" si="88"/>
        <v>0</v>
      </c>
      <c r="BU97" s="57">
        <f t="shared" si="88"/>
        <v>0</v>
      </c>
      <c r="BV97" s="57">
        <f t="shared" si="88"/>
        <v>0</v>
      </c>
      <c r="BW97" s="57">
        <f t="shared" si="88"/>
        <v>0</v>
      </c>
      <c r="BX97" s="58">
        <f t="shared" si="88"/>
        <v>0</v>
      </c>
      <c r="BY97" s="57">
        <f t="shared" si="88"/>
        <v>0</v>
      </c>
      <c r="BZ97" s="57">
        <f t="shared" si="88"/>
        <v>0</v>
      </c>
      <c r="CA97" s="58">
        <f t="shared" si="88"/>
        <v>0</v>
      </c>
      <c r="CB97" s="57">
        <f t="shared" si="88"/>
        <v>0</v>
      </c>
      <c r="CC97" s="57">
        <f t="shared" si="88"/>
        <v>0</v>
      </c>
      <c r="CD97" s="57">
        <f t="shared" si="88"/>
        <v>0</v>
      </c>
      <c r="CE97" s="57">
        <f t="shared" si="88"/>
        <v>0</v>
      </c>
      <c r="CF97" s="57">
        <f t="shared" si="57"/>
        <v>0</v>
      </c>
      <c r="CG97" s="57">
        <f t="shared" si="57"/>
        <v>0</v>
      </c>
      <c r="CH97" s="57">
        <f t="shared" si="57"/>
        <v>0</v>
      </c>
      <c r="CI97" s="58">
        <f t="shared" si="57"/>
        <v>0</v>
      </c>
      <c r="CJ97" s="57">
        <f t="shared" si="57"/>
        <v>0</v>
      </c>
      <c r="CL97" s="30">
        <f>Obs_Dist!B99</f>
        <v>176</v>
      </c>
      <c r="CM97" s="26">
        <f t="shared" si="83"/>
        <v>177</v>
      </c>
      <c r="CN97" s="20">
        <f t="shared" si="62"/>
        <v>0</v>
      </c>
      <c r="CO97" s="20">
        <f t="shared" si="62"/>
        <v>0</v>
      </c>
      <c r="CP97" s="20">
        <f t="shared" si="62"/>
        <v>0</v>
      </c>
      <c r="CQ97" s="106">
        <f t="shared" si="58"/>
        <v>0</v>
      </c>
      <c r="CR97" s="143"/>
      <c r="CS97" s="20">
        <f t="shared" si="63"/>
        <v>0</v>
      </c>
      <c r="CT97" s="20">
        <f t="shared" si="63"/>
        <v>0</v>
      </c>
      <c r="CW97" s="20">
        <f t="shared" ref="CW97:DD131" si="89">SUMIFS(EC:EC,$DR:$DR,"&gt;="&amp;$CL97,$DR:$DR,"&lt;"&amp;$CL98)</f>
        <v>0</v>
      </c>
      <c r="CX97" s="20">
        <f t="shared" si="89"/>
        <v>0</v>
      </c>
      <c r="CY97" s="20">
        <f t="shared" si="89"/>
        <v>0</v>
      </c>
      <c r="CZ97" s="20">
        <f t="shared" si="89"/>
        <v>0</v>
      </c>
      <c r="DA97" s="20">
        <f t="shared" si="89"/>
        <v>0</v>
      </c>
      <c r="DB97" s="20">
        <f t="shared" si="54"/>
        <v>0</v>
      </c>
      <c r="DC97" s="20">
        <f t="shared" si="54"/>
        <v>0</v>
      </c>
      <c r="DD97" s="106">
        <f t="shared" si="54"/>
        <v>0</v>
      </c>
      <c r="DE97" s="20">
        <f t="shared" si="54"/>
        <v>0</v>
      </c>
      <c r="DF97" s="20">
        <f t="shared" si="54"/>
        <v>0</v>
      </c>
      <c r="DG97" s="106">
        <f t="shared" si="54"/>
        <v>0</v>
      </c>
      <c r="DH97" s="143"/>
      <c r="DI97" s="20">
        <f t="shared" si="64"/>
        <v>0</v>
      </c>
      <c r="DJ97" s="20">
        <f t="shared" si="64"/>
        <v>0</v>
      </c>
      <c r="DK97" s="20">
        <f t="shared" si="64"/>
        <v>0</v>
      </c>
      <c r="DL97" s="143"/>
      <c r="DM97" s="20">
        <f t="shared" si="65"/>
        <v>0</v>
      </c>
      <c r="DN97" s="20">
        <f t="shared" si="65"/>
        <v>0</v>
      </c>
      <c r="DO97" s="106">
        <f t="shared" si="65"/>
        <v>0</v>
      </c>
      <c r="DP97" s="20">
        <f t="shared" si="59"/>
        <v>0</v>
      </c>
      <c r="DR97" s="31">
        <f t="shared" si="84"/>
        <v>88</v>
      </c>
      <c r="DS97" s="26">
        <f t="shared" si="85"/>
        <v>88.5</v>
      </c>
      <c r="DT97" s="101">
        <f t="shared" si="66"/>
        <v>80.63</v>
      </c>
      <c r="DU97" s="101">
        <f t="shared" si="67"/>
        <v>52.26</v>
      </c>
      <c r="DV97" s="101">
        <f t="shared" si="68"/>
        <v>10.4</v>
      </c>
      <c r="DW97" s="102">
        <f t="shared" si="86"/>
        <v>254.41</v>
      </c>
      <c r="DX97" s="144"/>
      <c r="DY97" s="101">
        <f t="shared" si="87"/>
        <v>19.48</v>
      </c>
      <c r="DZ97" s="101">
        <f t="shared" si="87"/>
        <v>18.96</v>
      </c>
      <c r="EB97" s="84">
        <f>MODEL_DATA!X94</f>
        <v>88</v>
      </c>
      <c r="EC97" s="84">
        <f>MODEL_DATA!Y94</f>
        <v>17.97</v>
      </c>
      <c r="ED97" s="84">
        <f>MODEL_DATA!Z94</f>
        <v>0</v>
      </c>
      <c r="EE97" s="84">
        <f>MODEL_DATA!AA94</f>
        <v>52.26</v>
      </c>
      <c r="EF97" s="84">
        <f>MODEL_DATA!AB94</f>
        <v>0</v>
      </c>
      <c r="EG97" s="84">
        <f>MODEL_DATA!AC94</f>
        <v>0</v>
      </c>
      <c r="EH97" s="84">
        <f>MODEL_DATA!AD94</f>
        <v>10.4</v>
      </c>
      <c r="EI97" s="84">
        <f>MODEL_DATA!AE94</f>
        <v>0</v>
      </c>
      <c r="EJ97" s="84">
        <f>MODEL_DATA!AF94</f>
        <v>0</v>
      </c>
      <c r="EK97" s="84">
        <f>MODEL_DATA!AG94</f>
        <v>0</v>
      </c>
      <c r="EL97" s="84">
        <f>MODEL_DATA!AH94</f>
        <v>0</v>
      </c>
      <c r="EM97" s="84">
        <f>MODEL_DATA!AI94</f>
        <v>160.32</v>
      </c>
      <c r="EN97" s="84">
        <f>MODEL_DATA!AJ94</f>
        <v>172.26</v>
      </c>
      <c r="EO97" s="84">
        <f>MODEL_DATA!AK94</f>
        <v>19.48</v>
      </c>
      <c r="EP97" s="84">
        <f>MODEL_DATA!AL94</f>
        <v>18.96</v>
      </c>
      <c r="EQ97" s="84">
        <f>MODEL_DATA!AM94</f>
        <v>94.09</v>
      </c>
      <c r="ER97" s="84">
        <f>MODEL_DATA!AN94</f>
        <v>103.51</v>
      </c>
      <c r="ES97" s="84">
        <f>MODEL_DATA!AO94</f>
        <v>0</v>
      </c>
      <c r="ET97" s="84">
        <f>MODEL_DATA!AP94</f>
        <v>0</v>
      </c>
      <c r="EU97" s="84">
        <f>MODEL_DATA!AQ94</f>
        <v>0.02</v>
      </c>
      <c r="EV97" s="84">
        <f>MODEL_DATA!AR94</f>
        <v>0</v>
      </c>
    </row>
    <row r="98" spans="32:152" x14ac:dyDescent="0.25">
      <c r="AF98" s="32">
        <f t="shared" si="60"/>
        <v>176</v>
      </c>
      <c r="AG98" s="61">
        <f t="shared" si="69"/>
        <v>0</v>
      </c>
      <c r="AH98" s="63">
        <f>INDEX(Obs_Dist!$D$11:$T$211,  MATCH($AF98, Obs_Dist!$B$11:$B$211, 0), MATCH(AH$4, Obs_Dist!$D$3:$T$3, 0) )</f>
        <v>0</v>
      </c>
      <c r="AI98" s="61">
        <f t="shared" si="70"/>
        <v>0</v>
      </c>
      <c r="AJ98" s="63">
        <f>INDEX(Obs_Dist!$D$11:$T$211,  MATCH($AF98, Obs_Dist!$B$11:$B$211, 0), MATCH(AJ$4, Obs_Dist!$D$3:$T$3, 0) )</f>
        <v>0</v>
      </c>
      <c r="AK98" s="61">
        <f t="shared" si="71"/>
        <v>0</v>
      </c>
      <c r="AL98" s="63">
        <f>INDEX(Obs_Dist!$D$11:$T$211,  MATCH($AF98, Obs_Dist!$B$11:$B$211, 0), MATCH(AL$4, Obs_Dist!$D$3:$T$3, 0) )</f>
        <v>0</v>
      </c>
      <c r="AM98" s="61">
        <f t="shared" si="72"/>
        <v>0</v>
      </c>
      <c r="AN98" s="63">
        <f>INDEX(Obs_Dist!$D$11:$T$211,  MATCH($AF98, Obs_Dist!$B$11:$B$211, 0), MATCH(AN$4, Obs_Dist!$D$3:$T$3, 0) )</f>
        <v>0</v>
      </c>
      <c r="AO98" s="61">
        <f t="shared" si="73"/>
        <v>0</v>
      </c>
      <c r="AP98" s="63">
        <f>INDEX(Obs_Dist!$D$11:$T$211,  MATCH($AF98, Obs_Dist!$B$11:$B$211, 0), MATCH(AP$4, Obs_Dist!$D$3:$T$3, 0) )</f>
        <v>0</v>
      </c>
      <c r="AQ98" s="61">
        <f t="shared" si="74"/>
        <v>0</v>
      </c>
      <c r="AR98" s="63">
        <f>INDEX(Obs_Dist!$D$11:$T$211,  MATCH($AF98, Obs_Dist!$B$11:$B$211, 0), MATCH(AR$4, Obs_Dist!$D$3:$T$3, 0) )</f>
        <v>0</v>
      </c>
      <c r="AS98" s="61">
        <f t="shared" si="75"/>
        <v>0</v>
      </c>
      <c r="AT98" s="63">
        <f>INDEX(Obs_Dist!$D$11:$T$211,  MATCH($AF98, Obs_Dist!$B$11:$B$211, 0), MATCH(AT$4, Obs_Dist!$D$3:$T$3, 0) )</f>
        <v>0</v>
      </c>
      <c r="AU98" s="61">
        <f t="shared" si="76"/>
        <v>0</v>
      </c>
      <c r="AV98" s="63">
        <f>INDEX(Obs_Dist!$D$11:$T$211,  MATCH($AF98, Obs_Dist!$B$11:$B$211, 0), MATCH(AV$4, Obs_Dist!$D$3:$T$3, 0) )</f>
        <v>0</v>
      </c>
      <c r="AW98" s="61">
        <f t="shared" si="77"/>
        <v>0</v>
      </c>
      <c r="AX98" s="63">
        <f>INDEX(Obs_Dist!$D$11:$T$211,  MATCH($AF98, Obs_Dist!$B$11:$B$211, 0), MATCH(AX$4, Obs_Dist!$D$3:$T$3, 0) )</f>
        <v>0</v>
      </c>
      <c r="AY98" s="61">
        <f t="shared" si="78"/>
        <v>0</v>
      </c>
      <c r="AZ98" s="63">
        <f>INDEX(Obs_Dist!$D$11:$T$211,  MATCH($AF98, Obs_Dist!$B$11:$B$211, 0), MATCH(AZ$4, Obs_Dist!$D$3:$T$3, 0) )</f>
        <v>0</v>
      </c>
      <c r="BA98" s="61">
        <f t="shared" si="79"/>
        <v>0</v>
      </c>
      <c r="BB98" s="63">
        <f>INDEX(Obs_Dist!$D$11:$T$211,  MATCH($AF98, Obs_Dist!$B$11:$B$211, 0), MATCH(BB$4, Obs_Dist!$D$3:$T$3, 0) )</f>
        <v>0</v>
      </c>
      <c r="BC98" s="61">
        <f t="shared" si="80"/>
        <v>0</v>
      </c>
      <c r="BD98" s="63">
        <f>INDEX(Obs_Dist!$D$11:$T$211,  MATCH($AF98, Obs_Dist!$B$11:$B$211, 0), MATCH(BD$4, Obs_Dist!$D$3:$T$3, 0) )</f>
        <v>0</v>
      </c>
      <c r="BF98" s="31">
        <f t="shared" si="81"/>
        <v>178</v>
      </c>
      <c r="BG98" s="31">
        <f t="shared" si="82"/>
        <v>179</v>
      </c>
      <c r="BH98" s="57">
        <f t="shared" si="56"/>
        <v>0</v>
      </c>
      <c r="BI98" s="57">
        <f t="shared" si="56"/>
        <v>0</v>
      </c>
      <c r="BJ98" s="57">
        <f t="shared" si="56"/>
        <v>0</v>
      </c>
      <c r="BK98" s="58">
        <f t="shared" si="55"/>
        <v>0</v>
      </c>
      <c r="BL98" s="57">
        <f t="shared" si="55"/>
        <v>0</v>
      </c>
      <c r="BM98" s="57">
        <f t="shared" si="55"/>
        <v>0</v>
      </c>
      <c r="BN98" s="57">
        <f t="shared" si="55"/>
        <v>0</v>
      </c>
      <c r="BQ98" s="57">
        <f t="shared" si="88"/>
        <v>0</v>
      </c>
      <c r="BR98" s="57">
        <f t="shared" si="88"/>
        <v>0</v>
      </c>
      <c r="BS98" s="57">
        <f t="shared" si="88"/>
        <v>0</v>
      </c>
      <c r="BT98" s="57">
        <f t="shared" si="88"/>
        <v>0</v>
      </c>
      <c r="BU98" s="57">
        <f t="shared" si="88"/>
        <v>0</v>
      </c>
      <c r="BV98" s="57">
        <f t="shared" si="88"/>
        <v>0</v>
      </c>
      <c r="BW98" s="57">
        <f t="shared" si="88"/>
        <v>0</v>
      </c>
      <c r="BX98" s="58">
        <f t="shared" si="88"/>
        <v>0</v>
      </c>
      <c r="BY98" s="57">
        <f t="shared" si="88"/>
        <v>0</v>
      </c>
      <c r="BZ98" s="57">
        <f t="shared" si="88"/>
        <v>0</v>
      </c>
      <c r="CA98" s="58">
        <f t="shared" si="88"/>
        <v>0</v>
      </c>
      <c r="CB98" s="57">
        <f t="shared" si="88"/>
        <v>0</v>
      </c>
      <c r="CC98" s="57">
        <f t="shared" si="88"/>
        <v>0</v>
      </c>
      <c r="CD98" s="57">
        <f t="shared" si="88"/>
        <v>0</v>
      </c>
      <c r="CE98" s="57">
        <f t="shared" si="88"/>
        <v>0</v>
      </c>
      <c r="CF98" s="57">
        <f t="shared" si="57"/>
        <v>0</v>
      </c>
      <c r="CG98" s="57">
        <f t="shared" si="57"/>
        <v>0</v>
      </c>
      <c r="CH98" s="57">
        <f t="shared" si="57"/>
        <v>0</v>
      </c>
      <c r="CI98" s="58">
        <f t="shared" si="57"/>
        <v>0</v>
      </c>
      <c r="CJ98" s="57">
        <f t="shared" si="57"/>
        <v>0</v>
      </c>
      <c r="CL98" s="30">
        <f>Obs_Dist!B100</f>
        <v>178</v>
      </c>
      <c r="CM98" s="26">
        <f t="shared" si="83"/>
        <v>179</v>
      </c>
      <c r="CN98" s="20">
        <f t="shared" si="62"/>
        <v>0</v>
      </c>
      <c r="CO98" s="20">
        <f t="shared" si="62"/>
        <v>0</v>
      </c>
      <c r="CP98" s="20">
        <f t="shared" si="62"/>
        <v>0</v>
      </c>
      <c r="CQ98" s="106">
        <f t="shared" si="58"/>
        <v>0</v>
      </c>
      <c r="CR98" s="143"/>
      <c r="CS98" s="20">
        <f t="shared" si="63"/>
        <v>0</v>
      </c>
      <c r="CT98" s="20">
        <f t="shared" si="63"/>
        <v>0</v>
      </c>
      <c r="CW98" s="20">
        <f t="shared" si="89"/>
        <v>0</v>
      </c>
      <c r="CX98" s="20">
        <f t="shared" si="89"/>
        <v>0</v>
      </c>
      <c r="CY98" s="20">
        <f t="shared" si="89"/>
        <v>0</v>
      </c>
      <c r="CZ98" s="20">
        <f t="shared" si="89"/>
        <v>0</v>
      </c>
      <c r="DA98" s="20">
        <f t="shared" si="89"/>
        <v>0</v>
      </c>
      <c r="DB98" s="20">
        <f t="shared" si="54"/>
        <v>0</v>
      </c>
      <c r="DC98" s="20">
        <f t="shared" si="54"/>
        <v>0</v>
      </c>
      <c r="DD98" s="106">
        <f t="shared" si="54"/>
        <v>0</v>
      </c>
      <c r="DE98" s="20">
        <f t="shared" si="54"/>
        <v>0</v>
      </c>
      <c r="DF98" s="20">
        <f t="shared" si="54"/>
        <v>0</v>
      </c>
      <c r="DG98" s="106">
        <f t="shared" si="54"/>
        <v>0</v>
      </c>
      <c r="DH98" s="143"/>
      <c r="DI98" s="20">
        <f t="shared" si="64"/>
        <v>0</v>
      </c>
      <c r="DJ98" s="20">
        <f t="shared" si="64"/>
        <v>0</v>
      </c>
      <c r="DK98" s="20">
        <f t="shared" si="64"/>
        <v>0</v>
      </c>
      <c r="DL98" s="143"/>
      <c r="DM98" s="20">
        <f t="shared" si="65"/>
        <v>0</v>
      </c>
      <c r="DN98" s="20">
        <f t="shared" si="65"/>
        <v>0</v>
      </c>
      <c r="DO98" s="106">
        <f t="shared" si="65"/>
        <v>0</v>
      </c>
      <c r="DP98" s="20">
        <f t="shared" si="59"/>
        <v>0</v>
      </c>
      <c r="DR98" s="31">
        <f t="shared" si="84"/>
        <v>89</v>
      </c>
      <c r="DS98" s="26">
        <f t="shared" si="85"/>
        <v>89.5</v>
      </c>
      <c r="DT98" s="101">
        <f t="shared" si="66"/>
        <v>68.099999999999994</v>
      </c>
      <c r="DU98" s="101">
        <f t="shared" si="67"/>
        <v>46.72</v>
      </c>
      <c r="DV98" s="101">
        <f t="shared" si="68"/>
        <v>5.3</v>
      </c>
      <c r="DW98" s="102">
        <f t="shared" si="86"/>
        <v>287.49</v>
      </c>
      <c r="DX98" s="144"/>
      <c r="DY98" s="101">
        <f t="shared" si="87"/>
        <v>15.13</v>
      </c>
      <c r="DZ98" s="101">
        <f t="shared" si="87"/>
        <v>18.600000000000001</v>
      </c>
      <c r="EB98" s="84">
        <f>MODEL_DATA!X95</f>
        <v>89</v>
      </c>
      <c r="EC98" s="84">
        <f>MODEL_DATA!Y95</f>
        <v>16.079999999999998</v>
      </c>
      <c r="ED98" s="84">
        <f>MODEL_DATA!Z95</f>
        <v>0</v>
      </c>
      <c r="EE98" s="84">
        <f>MODEL_DATA!AA95</f>
        <v>46.72</v>
      </c>
      <c r="EF98" s="84">
        <f>MODEL_DATA!AB95</f>
        <v>0</v>
      </c>
      <c r="EG98" s="84">
        <f>MODEL_DATA!AC95</f>
        <v>0</v>
      </c>
      <c r="EH98" s="84">
        <f>MODEL_DATA!AD95</f>
        <v>5.3</v>
      </c>
      <c r="EI98" s="84">
        <f>MODEL_DATA!AE95</f>
        <v>0</v>
      </c>
      <c r="EJ98" s="84">
        <f>MODEL_DATA!AF95</f>
        <v>0</v>
      </c>
      <c r="EK98" s="84">
        <f>MODEL_DATA!AG95</f>
        <v>0</v>
      </c>
      <c r="EL98" s="84">
        <f>MODEL_DATA!AH95</f>
        <v>0</v>
      </c>
      <c r="EM98" s="84">
        <f>MODEL_DATA!AI95</f>
        <v>183.26</v>
      </c>
      <c r="EN98" s="84">
        <f>MODEL_DATA!AJ95</f>
        <v>177.23</v>
      </c>
      <c r="EO98" s="84">
        <f>MODEL_DATA!AK95</f>
        <v>15.13</v>
      </c>
      <c r="EP98" s="84">
        <f>MODEL_DATA!AL95</f>
        <v>18.600000000000001</v>
      </c>
      <c r="EQ98" s="84">
        <f>MODEL_DATA!AM95</f>
        <v>104.23</v>
      </c>
      <c r="ER98" s="84">
        <f>MODEL_DATA!AN95</f>
        <v>93.02</v>
      </c>
      <c r="ES98" s="84">
        <f>MODEL_DATA!AO95</f>
        <v>0</v>
      </c>
      <c r="ET98" s="84">
        <f>MODEL_DATA!AP95</f>
        <v>0</v>
      </c>
      <c r="EU98" s="84">
        <f>MODEL_DATA!AQ95</f>
        <v>0.02</v>
      </c>
      <c r="EV98" s="84">
        <f>MODEL_DATA!AR95</f>
        <v>0</v>
      </c>
    </row>
    <row r="99" spans="32:152" x14ac:dyDescent="0.25">
      <c r="AF99" s="32">
        <f t="shared" si="60"/>
        <v>178</v>
      </c>
      <c r="AG99" s="61">
        <f t="shared" si="69"/>
        <v>0</v>
      </c>
      <c r="AH99" s="63">
        <f>INDEX(Obs_Dist!$D$11:$T$211,  MATCH($AF99, Obs_Dist!$B$11:$B$211, 0), MATCH(AH$4, Obs_Dist!$D$3:$T$3, 0) )</f>
        <v>0</v>
      </c>
      <c r="AI99" s="61">
        <f t="shared" si="70"/>
        <v>0</v>
      </c>
      <c r="AJ99" s="63">
        <f>INDEX(Obs_Dist!$D$11:$T$211,  MATCH($AF99, Obs_Dist!$B$11:$B$211, 0), MATCH(AJ$4, Obs_Dist!$D$3:$T$3, 0) )</f>
        <v>0</v>
      </c>
      <c r="AK99" s="61">
        <f t="shared" si="71"/>
        <v>0</v>
      </c>
      <c r="AL99" s="63">
        <f>INDEX(Obs_Dist!$D$11:$T$211,  MATCH($AF99, Obs_Dist!$B$11:$B$211, 0), MATCH(AL$4, Obs_Dist!$D$3:$T$3, 0) )</f>
        <v>0</v>
      </c>
      <c r="AM99" s="61">
        <f t="shared" si="72"/>
        <v>0</v>
      </c>
      <c r="AN99" s="63">
        <f>INDEX(Obs_Dist!$D$11:$T$211,  MATCH($AF99, Obs_Dist!$B$11:$B$211, 0), MATCH(AN$4, Obs_Dist!$D$3:$T$3, 0) )</f>
        <v>0</v>
      </c>
      <c r="AO99" s="61">
        <f t="shared" si="73"/>
        <v>0</v>
      </c>
      <c r="AP99" s="63">
        <f>INDEX(Obs_Dist!$D$11:$T$211,  MATCH($AF99, Obs_Dist!$B$11:$B$211, 0), MATCH(AP$4, Obs_Dist!$D$3:$T$3, 0) )</f>
        <v>0</v>
      </c>
      <c r="AQ99" s="61">
        <f t="shared" si="74"/>
        <v>0</v>
      </c>
      <c r="AR99" s="63">
        <f>INDEX(Obs_Dist!$D$11:$T$211,  MATCH($AF99, Obs_Dist!$B$11:$B$211, 0), MATCH(AR$4, Obs_Dist!$D$3:$T$3, 0) )</f>
        <v>0</v>
      </c>
      <c r="AS99" s="61">
        <f t="shared" si="75"/>
        <v>0</v>
      </c>
      <c r="AT99" s="63">
        <f>INDEX(Obs_Dist!$D$11:$T$211,  MATCH($AF99, Obs_Dist!$B$11:$B$211, 0), MATCH(AT$4, Obs_Dist!$D$3:$T$3, 0) )</f>
        <v>0</v>
      </c>
      <c r="AU99" s="61">
        <f t="shared" si="76"/>
        <v>0</v>
      </c>
      <c r="AV99" s="63">
        <f>INDEX(Obs_Dist!$D$11:$T$211,  MATCH($AF99, Obs_Dist!$B$11:$B$211, 0), MATCH(AV$4, Obs_Dist!$D$3:$T$3, 0) )</f>
        <v>0</v>
      </c>
      <c r="AW99" s="61">
        <f t="shared" si="77"/>
        <v>0</v>
      </c>
      <c r="AX99" s="63">
        <f>INDEX(Obs_Dist!$D$11:$T$211,  MATCH($AF99, Obs_Dist!$B$11:$B$211, 0), MATCH(AX$4, Obs_Dist!$D$3:$T$3, 0) )</f>
        <v>0</v>
      </c>
      <c r="AY99" s="61">
        <f t="shared" si="78"/>
        <v>0</v>
      </c>
      <c r="AZ99" s="63">
        <f>INDEX(Obs_Dist!$D$11:$T$211,  MATCH($AF99, Obs_Dist!$B$11:$B$211, 0), MATCH(AZ$4, Obs_Dist!$D$3:$T$3, 0) )</f>
        <v>0</v>
      </c>
      <c r="BA99" s="61">
        <f t="shared" si="79"/>
        <v>0</v>
      </c>
      <c r="BB99" s="63">
        <f>INDEX(Obs_Dist!$D$11:$T$211,  MATCH($AF99, Obs_Dist!$B$11:$B$211, 0), MATCH(BB$4, Obs_Dist!$D$3:$T$3, 0) )</f>
        <v>0</v>
      </c>
      <c r="BC99" s="61">
        <f t="shared" si="80"/>
        <v>0</v>
      </c>
      <c r="BD99" s="63">
        <f>INDEX(Obs_Dist!$D$11:$T$211,  MATCH($AF99, Obs_Dist!$B$11:$B$211, 0), MATCH(BD$4, Obs_Dist!$D$3:$T$3, 0) )</f>
        <v>0</v>
      </c>
      <c r="BF99" s="31">
        <f t="shared" si="81"/>
        <v>180</v>
      </c>
      <c r="BG99" s="31">
        <f t="shared" si="82"/>
        <v>181</v>
      </c>
      <c r="BH99" s="57">
        <f t="shared" si="56"/>
        <v>0</v>
      </c>
      <c r="BI99" s="57">
        <f t="shared" si="56"/>
        <v>0</v>
      </c>
      <c r="BJ99" s="57">
        <f t="shared" si="56"/>
        <v>0</v>
      </c>
      <c r="BK99" s="58">
        <f t="shared" si="55"/>
        <v>0</v>
      </c>
      <c r="BL99" s="57">
        <f t="shared" si="55"/>
        <v>0</v>
      </c>
      <c r="BM99" s="57">
        <f t="shared" si="55"/>
        <v>0</v>
      </c>
      <c r="BN99" s="57">
        <f t="shared" si="55"/>
        <v>0</v>
      </c>
      <c r="BQ99" s="57">
        <f t="shared" si="88"/>
        <v>0</v>
      </c>
      <c r="BR99" s="57">
        <f t="shared" si="88"/>
        <v>0</v>
      </c>
      <c r="BS99" s="57">
        <f t="shared" si="88"/>
        <v>0</v>
      </c>
      <c r="BT99" s="57">
        <f t="shared" si="88"/>
        <v>0</v>
      </c>
      <c r="BU99" s="57">
        <f t="shared" si="88"/>
        <v>0</v>
      </c>
      <c r="BV99" s="57">
        <f t="shared" si="88"/>
        <v>0</v>
      </c>
      <c r="BW99" s="57">
        <f t="shared" si="88"/>
        <v>0</v>
      </c>
      <c r="BX99" s="58">
        <f t="shared" si="88"/>
        <v>0</v>
      </c>
      <c r="BY99" s="57">
        <f t="shared" si="88"/>
        <v>0</v>
      </c>
      <c r="BZ99" s="57">
        <f t="shared" si="88"/>
        <v>0</v>
      </c>
      <c r="CA99" s="58">
        <f t="shared" si="88"/>
        <v>0</v>
      </c>
      <c r="CB99" s="57">
        <f t="shared" si="88"/>
        <v>0</v>
      </c>
      <c r="CC99" s="57">
        <f t="shared" si="88"/>
        <v>0</v>
      </c>
      <c r="CD99" s="57">
        <f t="shared" si="88"/>
        <v>0</v>
      </c>
      <c r="CE99" s="57">
        <f t="shared" si="88"/>
        <v>0</v>
      </c>
      <c r="CF99" s="57">
        <f t="shared" si="57"/>
        <v>0</v>
      </c>
      <c r="CG99" s="57">
        <f t="shared" si="57"/>
        <v>0</v>
      </c>
      <c r="CH99" s="57">
        <f t="shared" si="57"/>
        <v>0</v>
      </c>
      <c r="CI99" s="58">
        <f t="shared" si="57"/>
        <v>0</v>
      </c>
      <c r="CJ99" s="57">
        <f t="shared" si="57"/>
        <v>0</v>
      </c>
      <c r="CL99" s="30">
        <f>Obs_Dist!B101</f>
        <v>180</v>
      </c>
      <c r="CM99" s="26">
        <f t="shared" si="83"/>
        <v>181</v>
      </c>
      <c r="CN99" s="20">
        <f t="shared" si="62"/>
        <v>0</v>
      </c>
      <c r="CO99" s="20">
        <f t="shared" si="62"/>
        <v>0</v>
      </c>
      <c r="CP99" s="20">
        <f t="shared" si="62"/>
        <v>0</v>
      </c>
      <c r="CQ99" s="106">
        <f t="shared" si="58"/>
        <v>0</v>
      </c>
      <c r="CR99" s="143"/>
      <c r="CS99" s="20">
        <f t="shared" si="63"/>
        <v>0</v>
      </c>
      <c r="CT99" s="20">
        <f t="shared" si="63"/>
        <v>0</v>
      </c>
      <c r="CW99" s="20">
        <f t="shared" si="89"/>
        <v>0</v>
      </c>
      <c r="CX99" s="20">
        <f t="shared" si="89"/>
        <v>0</v>
      </c>
      <c r="CY99" s="20">
        <f t="shared" si="89"/>
        <v>0</v>
      </c>
      <c r="CZ99" s="20">
        <f t="shared" si="89"/>
        <v>0</v>
      </c>
      <c r="DA99" s="20">
        <f t="shared" si="89"/>
        <v>0</v>
      </c>
      <c r="DB99" s="20">
        <f t="shared" si="54"/>
        <v>0</v>
      </c>
      <c r="DC99" s="20">
        <f t="shared" si="54"/>
        <v>0</v>
      </c>
      <c r="DD99" s="106">
        <f t="shared" si="54"/>
        <v>0</v>
      </c>
      <c r="DE99" s="20">
        <f t="shared" si="54"/>
        <v>0</v>
      </c>
      <c r="DF99" s="20">
        <f t="shared" si="54"/>
        <v>0</v>
      </c>
      <c r="DG99" s="106">
        <f t="shared" si="54"/>
        <v>0</v>
      </c>
      <c r="DH99" s="143"/>
      <c r="DI99" s="20">
        <f t="shared" si="64"/>
        <v>0</v>
      </c>
      <c r="DJ99" s="20">
        <f t="shared" si="64"/>
        <v>0</v>
      </c>
      <c r="DK99" s="20">
        <f t="shared" si="64"/>
        <v>0</v>
      </c>
      <c r="DL99" s="143"/>
      <c r="DM99" s="20">
        <f t="shared" si="65"/>
        <v>0</v>
      </c>
      <c r="DN99" s="20">
        <f t="shared" si="65"/>
        <v>0</v>
      </c>
      <c r="DO99" s="106">
        <f t="shared" si="65"/>
        <v>0</v>
      </c>
      <c r="DP99" s="20">
        <f t="shared" si="59"/>
        <v>0</v>
      </c>
      <c r="DR99" s="31">
        <f t="shared" si="84"/>
        <v>90</v>
      </c>
      <c r="DS99" s="26">
        <f t="shared" si="85"/>
        <v>90.5</v>
      </c>
      <c r="DT99" s="101">
        <f t="shared" si="66"/>
        <v>60.13</v>
      </c>
      <c r="DU99" s="101">
        <f t="shared" si="67"/>
        <v>44.47</v>
      </c>
      <c r="DV99" s="101">
        <f t="shared" si="68"/>
        <v>2.56</v>
      </c>
      <c r="DW99" s="102">
        <f t="shared" si="86"/>
        <v>262.07</v>
      </c>
      <c r="DX99" s="144"/>
      <c r="DY99" s="101">
        <f t="shared" si="87"/>
        <v>13.19</v>
      </c>
      <c r="DZ99" s="101">
        <f t="shared" si="87"/>
        <v>19.22</v>
      </c>
      <c r="EB99" s="84">
        <f>MODEL_DATA!X96</f>
        <v>90</v>
      </c>
      <c r="EC99" s="84">
        <f>MODEL_DATA!Y96</f>
        <v>13.1</v>
      </c>
      <c r="ED99" s="84">
        <f>MODEL_DATA!Z96</f>
        <v>0</v>
      </c>
      <c r="EE99" s="84">
        <f>MODEL_DATA!AA96</f>
        <v>44.47</v>
      </c>
      <c r="EF99" s="84">
        <f>MODEL_DATA!AB96</f>
        <v>0</v>
      </c>
      <c r="EG99" s="84">
        <f>MODEL_DATA!AC96</f>
        <v>0</v>
      </c>
      <c r="EH99" s="84">
        <f>MODEL_DATA!AD96</f>
        <v>2.56</v>
      </c>
      <c r="EI99" s="84">
        <f>MODEL_DATA!AE96</f>
        <v>0</v>
      </c>
      <c r="EJ99" s="84">
        <f>MODEL_DATA!AF96</f>
        <v>0</v>
      </c>
      <c r="EK99" s="84">
        <f>MODEL_DATA!AG96</f>
        <v>0</v>
      </c>
      <c r="EL99" s="84">
        <f>MODEL_DATA!AH96</f>
        <v>0</v>
      </c>
      <c r="EM99" s="84">
        <f>MODEL_DATA!AI96</f>
        <v>164.21</v>
      </c>
      <c r="EN99" s="84">
        <f>MODEL_DATA!AJ96</f>
        <v>149.81</v>
      </c>
      <c r="EO99" s="84">
        <f>MODEL_DATA!AK96</f>
        <v>13.19</v>
      </c>
      <c r="EP99" s="84">
        <f>MODEL_DATA!AL96</f>
        <v>19.22</v>
      </c>
      <c r="EQ99" s="84">
        <f>MODEL_DATA!AM96</f>
        <v>97.86</v>
      </c>
      <c r="ER99" s="84">
        <f>MODEL_DATA!AN96</f>
        <v>86.91</v>
      </c>
      <c r="ES99" s="84">
        <f>MODEL_DATA!AO96</f>
        <v>0</v>
      </c>
      <c r="ET99" s="84">
        <f>MODEL_DATA!AP96</f>
        <v>0</v>
      </c>
      <c r="EU99" s="84">
        <f>MODEL_DATA!AQ96</f>
        <v>0.01</v>
      </c>
      <c r="EV99" s="84">
        <f>MODEL_DATA!AR96</f>
        <v>0</v>
      </c>
    </row>
    <row r="100" spans="32:152" x14ac:dyDescent="0.25">
      <c r="AF100" s="32">
        <f t="shared" si="60"/>
        <v>180</v>
      </c>
      <c r="AG100" s="61">
        <f t="shared" si="69"/>
        <v>0</v>
      </c>
      <c r="AH100" s="63">
        <f>INDEX(Obs_Dist!$D$11:$T$211,  MATCH($AF100, Obs_Dist!$B$11:$B$211, 0), MATCH(AH$4, Obs_Dist!$D$3:$T$3, 0) )</f>
        <v>0</v>
      </c>
      <c r="AI100" s="61">
        <f t="shared" si="70"/>
        <v>0</v>
      </c>
      <c r="AJ100" s="63">
        <f>INDEX(Obs_Dist!$D$11:$T$211,  MATCH($AF100, Obs_Dist!$B$11:$B$211, 0), MATCH(AJ$4, Obs_Dist!$D$3:$T$3, 0) )</f>
        <v>0</v>
      </c>
      <c r="AK100" s="61">
        <f t="shared" si="71"/>
        <v>0</v>
      </c>
      <c r="AL100" s="63">
        <f>INDEX(Obs_Dist!$D$11:$T$211,  MATCH($AF100, Obs_Dist!$B$11:$B$211, 0), MATCH(AL$4, Obs_Dist!$D$3:$T$3, 0) )</f>
        <v>0</v>
      </c>
      <c r="AM100" s="61">
        <f t="shared" si="72"/>
        <v>0</v>
      </c>
      <c r="AN100" s="63">
        <f>INDEX(Obs_Dist!$D$11:$T$211,  MATCH($AF100, Obs_Dist!$B$11:$B$211, 0), MATCH(AN$4, Obs_Dist!$D$3:$T$3, 0) )</f>
        <v>0</v>
      </c>
      <c r="AO100" s="61">
        <f t="shared" si="73"/>
        <v>0</v>
      </c>
      <c r="AP100" s="63">
        <f>INDEX(Obs_Dist!$D$11:$T$211,  MATCH($AF100, Obs_Dist!$B$11:$B$211, 0), MATCH(AP$4, Obs_Dist!$D$3:$T$3, 0) )</f>
        <v>0</v>
      </c>
      <c r="AQ100" s="61">
        <f t="shared" si="74"/>
        <v>0</v>
      </c>
      <c r="AR100" s="63">
        <f>INDEX(Obs_Dist!$D$11:$T$211,  MATCH($AF100, Obs_Dist!$B$11:$B$211, 0), MATCH(AR$4, Obs_Dist!$D$3:$T$3, 0) )</f>
        <v>0</v>
      </c>
      <c r="AS100" s="61">
        <f t="shared" si="75"/>
        <v>0</v>
      </c>
      <c r="AT100" s="63">
        <f>INDEX(Obs_Dist!$D$11:$T$211,  MATCH($AF100, Obs_Dist!$B$11:$B$211, 0), MATCH(AT$4, Obs_Dist!$D$3:$T$3, 0) )</f>
        <v>0</v>
      </c>
      <c r="AU100" s="61">
        <f t="shared" si="76"/>
        <v>0</v>
      </c>
      <c r="AV100" s="63">
        <f>INDEX(Obs_Dist!$D$11:$T$211,  MATCH($AF100, Obs_Dist!$B$11:$B$211, 0), MATCH(AV$4, Obs_Dist!$D$3:$T$3, 0) )</f>
        <v>0</v>
      </c>
      <c r="AW100" s="61">
        <f t="shared" si="77"/>
        <v>0</v>
      </c>
      <c r="AX100" s="63">
        <f>INDEX(Obs_Dist!$D$11:$T$211,  MATCH($AF100, Obs_Dist!$B$11:$B$211, 0), MATCH(AX$4, Obs_Dist!$D$3:$T$3, 0) )</f>
        <v>0</v>
      </c>
      <c r="AY100" s="61">
        <f t="shared" si="78"/>
        <v>0</v>
      </c>
      <c r="AZ100" s="63">
        <f>INDEX(Obs_Dist!$D$11:$T$211,  MATCH($AF100, Obs_Dist!$B$11:$B$211, 0), MATCH(AZ$4, Obs_Dist!$D$3:$T$3, 0) )</f>
        <v>0</v>
      </c>
      <c r="BA100" s="61">
        <f t="shared" si="79"/>
        <v>0</v>
      </c>
      <c r="BB100" s="63">
        <f>INDEX(Obs_Dist!$D$11:$T$211,  MATCH($AF100, Obs_Dist!$B$11:$B$211, 0), MATCH(BB$4, Obs_Dist!$D$3:$T$3, 0) )</f>
        <v>0</v>
      </c>
      <c r="BC100" s="61">
        <f t="shared" si="80"/>
        <v>0</v>
      </c>
      <c r="BD100" s="63">
        <f>INDEX(Obs_Dist!$D$11:$T$211,  MATCH($AF100, Obs_Dist!$B$11:$B$211, 0), MATCH(BD$4, Obs_Dist!$D$3:$T$3, 0) )</f>
        <v>0</v>
      </c>
      <c r="BF100" s="31">
        <f t="shared" si="81"/>
        <v>182</v>
      </c>
      <c r="BG100" s="31">
        <f t="shared" si="82"/>
        <v>183</v>
      </c>
      <c r="BH100" s="57">
        <f t="shared" si="56"/>
        <v>0</v>
      </c>
      <c r="BI100" s="57">
        <f t="shared" si="56"/>
        <v>0</v>
      </c>
      <c r="BJ100" s="57">
        <f t="shared" si="56"/>
        <v>0</v>
      </c>
      <c r="BK100" s="58">
        <f t="shared" si="55"/>
        <v>0</v>
      </c>
      <c r="BL100" s="57">
        <f t="shared" si="55"/>
        <v>0</v>
      </c>
      <c r="BM100" s="57">
        <f t="shared" si="55"/>
        <v>0</v>
      </c>
      <c r="BN100" s="57">
        <f t="shared" si="55"/>
        <v>0</v>
      </c>
      <c r="BQ100" s="57">
        <f t="shared" si="88"/>
        <v>0</v>
      </c>
      <c r="BR100" s="57">
        <f t="shared" si="88"/>
        <v>0</v>
      </c>
      <c r="BS100" s="57">
        <f t="shared" si="88"/>
        <v>0</v>
      </c>
      <c r="BT100" s="57">
        <f t="shared" si="88"/>
        <v>0</v>
      </c>
      <c r="BU100" s="57">
        <f t="shared" si="88"/>
        <v>0</v>
      </c>
      <c r="BV100" s="57">
        <f t="shared" si="88"/>
        <v>0</v>
      </c>
      <c r="BW100" s="57">
        <f t="shared" si="88"/>
        <v>0</v>
      </c>
      <c r="BX100" s="58">
        <f t="shared" si="88"/>
        <v>0</v>
      </c>
      <c r="BY100" s="57">
        <f t="shared" si="88"/>
        <v>0</v>
      </c>
      <c r="BZ100" s="57">
        <f t="shared" si="88"/>
        <v>0</v>
      </c>
      <c r="CA100" s="58">
        <f t="shared" si="88"/>
        <v>0</v>
      </c>
      <c r="CB100" s="57">
        <f t="shared" si="88"/>
        <v>0</v>
      </c>
      <c r="CC100" s="57">
        <f t="shared" si="88"/>
        <v>0</v>
      </c>
      <c r="CD100" s="57">
        <f t="shared" si="88"/>
        <v>0</v>
      </c>
      <c r="CE100" s="57">
        <f t="shared" si="88"/>
        <v>0</v>
      </c>
      <c r="CF100" s="57">
        <f t="shared" si="57"/>
        <v>0</v>
      </c>
      <c r="CG100" s="57">
        <f t="shared" si="57"/>
        <v>0</v>
      </c>
      <c r="CH100" s="57">
        <f t="shared" si="57"/>
        <v>0</v>
      </c>
      <c r="CI100" s="58">
        <f t="shared" si="57"/>
        <v>0</v>
      </c>
      <c r="CJ100" s="57">
        <f t="shared" si="57"/>
        <v>0</v>
      </c>
      <c r="CL100" s="30">
        <f>Obs_Dist!B102</f>
        <v>182</v>
      </c>
      <c r="CM100" s="26">
        <f t="shared" si="83"/>
        <v>183</v>
      </c>
      <c r="CN100" s="20">
        <f t="shared" si="62"/>
        <v>0</v>
      </c>
      <c r="CO100" s="20">
        <f t="shared" si="62"/>
        <v>0</v>
      </c>
      <c r="CP100" s="20">
        <f t="shared" si="62"/>
        <v>0</v>
      </c>
      <c r="CQ100" s="106">
        <f t="shared" si="58"/>
        <v>0</v>
      </c>
      <c r="CR100" s="143"/>
      <c r="CS100" s="20">
        <f t="shared" si="63"/>
        <v>0</v>
      </c>
      <c r="CT100" s="20">
        <f t="shared" si="63"/>
        <v>0</v>
      </c>
      <c r="CW100" s="20">
        <f t="shared" si="89"/>
        <v>0</v>
      </c>
      <c r="CX100" s="20">
        <f t="shared" si="89"/>
        <v>0</v>
      </c>
      <c r="CY100" s="20">
        <f t="shared" si="89"/>
        <v>0</v>
      </c>
      <c r="CZ100" s="20">
        <f t="shared" si="89"/>
        <v>0</v>
      </c>
      <c r="DA100" s="20">
        <f t="shared" si="89"/>
        <v>0</v>
      </c>
      <c r="DB100" s="20">
        <f t="shared" si="54"/>
        <v>0</v>
      </c>
      <c r="DC100" s="20">
        <f t="shared" si="54"/>
        <v>0</v>
      </c>
      <c r="DD100" s="106">
        <f t="shared" si="54"/>
        <v>0</v>
      </c>
      <c r="DE100" s="20">
        <f t="shared" si="54"/>
        <v>0</v>
      </c>
      <c r="DF100" s="20">
        <f t="shared" si="54"/>
        <v>0</v>
      </c>
      <c r="DG100" s="106">
        <f t="shared" si="54"/>
        <v>0</v>
      </c>
      <c r="DH100" s="143"/>
      <c r="DI100" s="20">
        <f t="shared" si="64"/>
        <v>0</v>
      </c>
      <c r="DJ100" s="20">
        <f t="shared" si="64"/>
        <v>0</v>
      </c>
      <c r="DK100" s="20">
        <f t="shared" si="64"/>
        <v>0</v>
      </c>
      <c r="DL100" s="143"/>
      <c r="DM100" s="20">
        <f t="shared" si="65"/>
        <v>0</v>
      </c>
      <c r="DN100" s="20">
        <f t="shared" si="65"/>
        <v>0</v>
      </c>
      <c r="DO100" s="106">
        <f t="shared" si="65"/>
        <v>0</v>
      </c>
      <c r="DP100" s="20">
        <f t="shared" si="59"/>
        <v>0</v>
      </c>
      <c r="DR100" s="31">
        <f t="shared" si="84"/>
        <v>91</v>
      </c>
      <c r="DS100" s="26">
        <f t="shared" si="85"/>
        <v>91.5</v>
      </c>
      <c r="DT100" s="101">
        <f t="shared" si="66"/>
        <v>49.57</v>
      </c>
      <c r="DU100" s="101">
        <f t="shared" si="67"/>
        <v>38.049999999999997</v>
      </c>
      <c r="DV100" s="101">
        <f t="shared" si="68"/>
        <v>0.43</v>
      </c>
      <c r="DW100" s="102">
        <f t="shared" si="86"/>
        <v>283.27999999999997</v>
      </c>
      <c r="DX100" s="144"/>
      <c r="DY100" s="101">
        <f t="shared" si="87"/>
        <v>9.48</v>
      </c>
      <c r="DZ100" s="101">
        <f t="shared" si="87"/>
        <v>17.440000000000001</v>
      </c>
      <c r="EB100" s="84">
        <f>MODEL_DATA!X97</f>
        <v>91</v>
      </c>
      <c r="EC100" s="84">
        <f>MODEL_DATA!Y97</f>
        <v>11.09</v>
      </c>
      <c r="ED100" s="84">
        <f>MODEL_DATA!Z97</f>
        <v>0</v>
      </c>
      <c r="EE100" s="84">
        <f>MODEL_DATA!AA97</f>
        <v>38.049999999999997</v>
      </c>
      <c r="EF100" s="84">
        <f>MODEL_DATA!AB97</f>
        <v>0</v>
      </c>
      <c r="EG100" s="84">
        <f>MODEL_DATA!AC97</f>
        <v>0</v>
      </c>
      <c r="EH100" s="84">
        <f>MODEL_DATA!AD97</f>
        <v>0.43</v>
      </c>
      <c r="EI100" s="84">
        <f>MODEL_DATA!AE97</f>
        <v>0</v>
      </c>
      <c r="EJ100" s="84">
        <f>MODEL_DATA!AF97</f>
        <v>0</v>
      </c>
      <c r="EK100" s="84">
        <f>MODEL_DATA!AG97</f>
        <v>0</v>
      </c>
      <c r="EL100" s="84">
        <f>MODEL_DATA!AH97</f>
        <v>0</v>
      </c>
      <c r="EM100" s="84">
        <f>MODEL_DATA!AI97</f>
        <v>191.09</v>
      </c>
      <c r="EN100" s="84">
        <f>MODEL_DATA!AJ97</f>
        <v>178.85</v>
      </c>
      <c r="EO100" s="84">
        <f>MODEL_DATA!AK97</f>
        <v>9.48</v>
      </c>
      <c r="EP100" s="84">
        <f>MODEL_DATA!AL97</f>
        <v>17.440000000000001</v>
      </c>
      <c r="EQ100" s="84">
        <f>MODEL_DATA!AM97</f>
        <v>92.19</v>
      </c>
      <c r="ER100" s="84">
        <f>MODEL_DATA!AN97</f>
        <v>92.92</v>
      </c>
      <c r="ES100" s="84">
        <f>MODEL_DATA!AO97</f>
        <v>0</v>
      </c>
      <c r="ET100" s="84">
        <f>MODEL_DATA!AP97</f>
        <v>0</v>
      </c>
      <c r="EU100" s="84">
        <f>MODEL_DATA!AQ97</f>
        <v>0.03</v>
      </c>
      <c r="EV100" s="84">
        <f>MODEL_DATA!AR97</f>
        <v>0</v>
      </c>
    </row>
    <row r="101" spans="32:152" x14ac:dyDescent="0.25">
      <c r="AF101" s="32">
        <f t="shared" si="60"/>
        <v>182</v>
      </c>
      <c r="AG101" s="61">
        <f t="shared" si="69"/>
        <v>0</v>
      </c>
      <c r="AH101" s="63">
        <f>INDEX(Obs_Dist!$D$11:$T$211,  MATCH($AF101, Obs_Dist!$B$11:$B$211, 0), MATCH(AH$4, Obs_Dist!$D$3:$T$3, 0) )</f>
        <v>0</v>
      </c>
      <c r="AI101" s="61">
        <f t="shared" si="70"/>
        <v>0</v>
      </c>
      <c r="AJ101" s="63">
        <f>INDEX(Obs_Dist!$D$11:$T$211,  MATCH($AF101, Obs_Dist!$B$11:$B$211, 0), MATCH(AJ$4, Obs_Dist!$D$3:$T$3, 0) )</f>
        <v>0</v>
      </c>
      <c r="AK101" s="61">
        <f t="shared" si="71"/>
        <v>0</v>
      </c>
      <c r="AL101" s="63">
        <f>INDEX(Obs_Dist!$D$11:$T$211,  MATCH($AF101, Obs_Dist!$B$11:$B$211, 0), MATCH(AL$4, Obs_Dist!$D$3:$T$3, 0) )</f>
        <v>0</v>
      </c>
      <c r="AM101" s="61">
        <f t="shared" si="72"/>
        <v>0</v>
      </c>
      <c r="AN101" s="63">
        <f>INDEX(Obs_Dist!$D$11:$T$211,  MATCH($AF101, Obs_Dist!$B$11:$B$211, 0), MATCH(AN$4, Obs_Dist!$D$3:$T$3, 0) )</f>
        <v>0</v>
      </c>
      <c r="AO101" s="61">
        <f t="shared" si="73"/>
        <v>0</v>
      </c>
      <c r="AP101" s="63">
        <f>INDEX(Obs_Dist!$D$11:$T$211,  MATCH($AF101, Obs_Dist!$B$11:$B$211, 0), MATCH(AP$4, Obs_Dist!$D$3:$T$3, 0) )</f>
        <v>0</v>
      </c>
      <c r="AQ101" s="61">
        <f t="shared" si="74"/>
        <v>0</v>
      </c>
      <c r="AR101" s="63">
        <f>INDEX(Obs_Dist!$D$11:$T$211,  MATCH($AF101, Obs_Dist!$B$11:$B$211, 0), MATCH(AR$4, Obs_Dist!$D$3:$T$3, 0) )</f>
        <v>0</v>
      </c>
      <c r="AS101" s="61">
        <f t="shared" si="75"/>
        <v>0</v>
      </c>
      <c r="AT101" s="63">
        <f>INDEX(Obs_Dist!$D$11:$T$211,  MATCH($AF101, Obs_Dist!$B$11:$B$211, 0), MATCH(AT$4, Obs_Dist!$D$3:$T$3, 0) )</f>
        <v>0</v>
      </c>
      <c r="AU101" s="61">
        <f t="shared" si="76"/>
        <v>0</v>
      </c>
      <c r="AV101" s="63">
        <f>INDEX(Obs_Dist!$D$11:$T$211,  MATCH($AF101, Obs_Dist!$B$11:$B$211, 0), MATCH(AV$4, Obs_Dist!$D$3:$T$3, 0) )</f>
        <v>0</v>
      </c>
      <c r="AW101" s="61">
        <f t="shared" si="77"/>
        <v>0</v>
      </c>
      <c r="AX101" s="63">
        <f>INDEX(Obs_Dist!$D$11:$T$211,  MATCH($AF101, Obs_Dist!$B$11:$B$211, 0), MATCH(AX$4, Obs_Dist!$D$3:$T$3, 0) )</f>
        <v>0</v>
      </c>
      <c r="AY101" s="61">
        <f t="shared" si="78"/>
        <v>0</v>
      </c>
      <c r="AZ101" s="63">
        <f>INDEX(Obs_Dist!$D$11:$T$211,  MATCH($AF101, Obs_Dist!$B$11:$B$211, 0), MATCH(AZ$4, Obs_Dist!$D$3:$T$3, 0) )</f>
        <v>0</v>
      </c>
      <c r="BA101" s="61">
        <f t="shared" si="79"/>
        <v>0</v>
      </c>
      <c r="BB101" s="63">
        <f>INDEX(Obs_Dist!$D$11:$T$211,  MATCH($AF101, Obs_Dist!$B$11:$B$211, 0), MATCH(BB$4, Obs_Dist!$D$3:$T$3, 0) )</f>
        <v>0</v>
      </c>
      <c r="BC101" s="61">
        <f t="shared" si="80"/>
        <v>0</v>
      </c>
      <c r="BD101" s="63">
        <f>INDEX(Obs_Dist!$D$11:$T$211,  MATCH($AF101, Obs_Dist!$B$11:$B$211, 0), MATCH(BD$4, Obs_Dist!$D$3:$T$3, 0) )</f>
        <v>0</v>
      </c>
      <c r="BF101" s="31">
        <f t="shared" si="81"/>
        <v>184</v>
      </c>
      <c r="BG101" s="31">
        <f t="shared" si="82"/>
        <v>185</v>
      </c>
      <c r="BH101" s="57">
        <f t="shared" si="56"/>
        <v>0</v>
      </c>
      <c r="BI101" s="57">
        <f t="shared" si="56"/>
        <v>0</v>
      </c>
      <c r="BJ101" s="57">
        <f t="shared" si="56"/>
        <v>0</v>
      </c>
      <c r="BK101" s="58">
        <f t="shared" si="55"/>
        <v>0</v>
      </c>
      <c r="BL101" s="57">
        <f t="shared" si="55"/>
        <v>0</v>
      </c>
      <c r="BM101" s="57">
        <f t="shared" si="55"/>
        <v>0</v>
      </c>
      <c r="BN101" s="57">
        <f t="shared" si="55"/>
        <v>0</v>
      </c>
      <c r="BQ101" s="57">
        <f t="shared" si="88"/>
        <v>0</v>
      </c>
      <c r="BR101" s="57">
        <f t="shared" si="88"/>
        <v>0</v>
      </c>
      <c r="BS101" s="57">
        <f t="shared" si="88"/>
        <v>0</v>
      </c>
      <c r="BT101" s="57">
        <f t="shared" si="88"/>
        <v>0</v>
      </c>
      <c r="BU101" s="57">
        <f t="shared" si="88"/>
        <v>0</v>
      </c>
      <c r="BV101" s="57">
        <f t="shared" si="88"/>
        <v>0</v>
      </c>
      <c r="BW101" s="57">
        <f t="shared" si="88"/>
        <v>0</v>
      </c>
      <c r="BX101" s="58">
        <f t="shared" si="88"/>
        <v>0</v>
      </c>
      <c r="BY101" s="57">
        <f t="shared" si="88"/>
        <v>0</v>
      </c>
      <c r="BZ101" s="57">
        <f t="shared" si="88"/>
        <v>0</v>
      </c>
      <c r="CA101" s="58">
        <f t="shared" si="88"/>
        <v>0</v>
      </c>
      <c r="CB101" s="57">
        <f t="shared" si="88"/>
        <v>0</v>
      </c>
      <c r="CC101" s="57">
        <f t="shared" si="88"/>
        <v>0</v>
      </c>
      <c r="CD101" s="57">
        <f t="shared" si="88"/>
        <v>0</v>
      </c>
      <c r="CE101" s="57">
        <f t="shared" si="88"/>
        <v>0</v>
      </c>
      <c r="CF101" s="57">
        <f t="shared" si="57"/>
        <v>0</v>
      </c>
      <c r="CG101" s="57">
        <f t="shared" si="57"/>
        <v>0</v>
      </c>
      <c r="CH101" s="57">
        <f t="shared" si="57"/>
        <v>0</v>
      </c>
      <c r="CI101" s="58">
        <f t="shared" si="57"/>
        <v>0</v>
      </c>
      <c r="CJ101" s="57">
        <f t="shared" si="57"/>
        <v>0</v>
      </c>
      <c r="CL101" s="30">
        <f>Obs_Dist!B103</f>
        <v>184</v>
      </c>
      <c r="CM101" s="26">
        <f t="shared" si="83"/>
        <v>185</v>
      </c>
      <c r="CN101" s="20">
        <f t="shared" si="62"/>
        <v>0</v>
      </c>
      <c r="CO101" s="20">
        <f t="shared" si="62"/>
        <v>0</v>
      </c>
      <c r="CP101" s="20">
        <f t="shared" si="62"/>
        <v>0</v>
      </c>
      <c r="CQ101" s="106">
        <f t="shared" si="58"/>
        <v>0</v>
      </c>
      <c r="CR101" s="143"/>
      <c r="CS101" s="20">
        <f t="shared" si="63"/>
        <v>0</v>
      </c>
      <c r="CT101" s="20">
        <f t="shared" si="63"/>
        <v>0</v>
      </c>
      <c r="CW101" s="20">
        <f t="shared" si="89"/>
        <v>0</v>
      </c>
      <c r="CX101" s="20">
        <f t="shared" si="89"/>
        <v>0</v>
      </c>
      <c r="CY101" s="20">
        <f t="shared" si="89"/>
        <v>0</v>
      </c>
      <c r="CZ101" s="20">
        <f t="shared" si="89"/>
        <v>0</v>
      </c>
      <c r="DA101" s="20">
        <f t="shared" si="89"/>
        <v>0</v>
      </c>
      <c r="DB101" s="20">
        <f t="shared" si="54"/>
        <v>0</v>
      </c>
      <c r="DC101" s="20">
        <f t="shared" si="54"/>
        <v>0</v>
      </c>
      <c r="DD101" s="106">
        <f t="shared" si="54"/>
        <v>0</v>
      </c>
      <c r="DE101" s="20">
        <f t="shared" si="54"/>
        <v>0</v>
      </c>
      <c r="DF101" s="20">
        <f t="shared" si="54"/>
        <v>0</v>
      </c>
      <c r="DG101" s="106">
        <f t="shared" si="54"/>
        <v>0</v>
      </c>
      <c r="DH101" s="143"/>
      <c r="DI101" s="20">
        <f t="shared" si="64"/>
        <v>0</v>
      </c>
      <c r="DJ101" s="20">
        <f t="shared" si="64"/>
        <v>0</v>
      </c>
      <c r="DK101" s="20">
        <f t="shared" si="64"/>
        <v>0</v>
      </c>
      <c r="DL101" s="143"/>
      <c r="DM101" s="20">
        <f t="shared" si="65"/>
        <v>0</v>
      </c>
      <c r="DN101" s="20">
        <f t="shared" si="65"/>
        <v>0</v>
      </c>
      <c r="DO101" s="106">
        <f t="shared" si="65"/>
        <v>0</v>
      </c>
      <c r="DP101" s="20">
        <f t="shared" si="59"/>
        <v>0</v>
      </c>
      <c r="DR101" s="31">
        <f t="shared" si="84"/>
        <v>92</v>
      </c>
      <c r="DS101" s="26">
        <f t="shared" si="85"/>
        <v>92.5</v>
      </c>
      <c r="DT101" s="101">
        <f t="shared" si="66"/>
        <v>47.34</v>
      </c>
      <c r="DU101" s="101">
        <f t="shared" si="67"/>
        <v>39.200000000000003</v>
      </c>
      <c r="DV101" s="101">
        <f t="shared" si="68"/>
        <v>0.03</v>
      </c>
      <c r="DW101" s="102">
        <f t="shared" si="86"/>
        <v>307.93</v>
      </c>
      <c r="DX101" s="144"/>
      <c r="DY101" s="101">
        <f t="shared" si="87"/>
        <v>7.12</v>
      </c>
      <c r="DZ101" s="101">
        <f t="shared" si="87"/>
        <v>16.28</v>
      </c>
      <c r="EB101" s="84">
        <f>MODEL_DATA!X98</f>
        <v>92</v>
      </c>
      <c r="EC101" s="84">
        <f>MODEL_DATA!Y98</f>
        <v>8.11</v>
      </c>
      <c r="ED101" s="84">
        <f>MODEL_DATA!Z98</f>
        <v>0</v>
      </c>
      <c r="EE101" s="84">
        <f>MODEL_DATA!AA98</f>
        <v>39.200000000000003</v>
      </c>
      <c r="EF101" s="84">
        <f>MODEL_DATA!AB98</f>
        <v>0</v>
      </c>
      <c r="EG101" s="84">
        <f>MODEL_DATA!AC98</f>
        <v>0</v>
      </c>
      <c r="EH101" s="84">
        <f>MODEL_DATA!AD98</f>
        <v>0.03</v>
      </c>
      <c r="EI101" s="84">
        <f>MODEL_DATA!AE98</f>
        <v>0</v>
      </c>
      <c r="EJ101" s="84">
        <f>MODEL_DATA!AF98</f>
        <v>0</v>
      </c>
      <c r="EK101" s="84">
        <f>MODEL_DATA!AG98</f>
        <v>0</v>
      </c>
      <c r="EL101" s="84">
        <f>MODEL_DATA!AH98</f>
        <v>0</v>
      </c>
      <c r="EM101" s="84">
        <f>MODEL_DATA!AI98</f>
        <v>202.97</v>
      </c>
      <c r="EN101" s="84">
        <f>MODEL_DATA!AJ98</f>
        <v>213.94</v>
      </c>
      <c r="EO101" s="84">
        <f>MODEL_DATA!AK98</f>
        <v>7.12</v>
      </c>
      <c r="EP101" s="84">
        <f>MODEL_DATA!AL98</f>
        <v>16.28</v>
      </c>
      <c r="EQ101" s="84">
        <f>MODEL_DATA!AM98</f>
        <v>104.96</v>
      </c>
      <c r="ER101" s="84">
        <f>MODEL_DATA!AN98</f>
        <v>106.36</v>
      </c>
      <c r="ES101" s="84">
        <f>MODEL_DATA!AO98</f>
        <v>0</v>
      </c>
      <c r="ET101" s="84">
        <f>MODEL_DATA!AP98</f>
        <v>0</v>
      </c>
      <c r="EU101" s="84">
        <f>MODEL_DATA!AQ98</f>
        <v>0</v>
      </c>
      <c r="EV101" s="84">
        <f>MODEL_DATA!AR98</f>
        <v>0</v>
      </c>
    </row>
    <row r="102" spans="32:152" x14ac:dyDescent="0.25">
      <c r="AF102" s="32">
        <f t="shared" si="60"/>
        <v>184</v>
      </c>
      <c r="AG102" s="61">
        <f t="shared" si="69"/>
        <v>0</v>
      </c>
      <c r="AH102" s="63">
        <f>INDEX(Obs_Dist!$D$11:$T$211,  MATCH($AF102, Obs_Dist!$B$11:$B$211, 0), MATCH(AH$4, Obs_Dist!$D$3:$T$3, 0) )</f>
        <v>0</v>
      </c>
      <c r="AI102" s="61">
        <f t="shared" si="70"/>
        <v>0</v>
      </c>
      <c r="AJ102" s="63">
        <f>INDEX(Obs_Dist!$D$11:$T$211,  MATCH($AF102, Obs_Dist!$B$11:$B$211, 0), MATCH(AJ$4, Obs_Dist!$D$3:$T$3, 0) )</f>
        <v>0</v>
      </c>
      <c r="AK102" s="61">
        <f t="shared" si="71"/>
        <v>0</v>
      </c>
      <c r="AL102" s="63">
        <f>INDEX(Obs_Dist!$D$11:$T$211,  MATCH($AF102, Obs_Dist!$B$11:$B$211, 0), MATCH(AL$4, Obs_Dist!$D$3:$T$3, 0) )</f>
        <v>0</v>
      </c>
      <c r="AM102" s="61">
        <f t="shared" si="72"/>
        <v>0</v>
      </c>
      <c r="AN102" s="63">
        <f>INDEX(Obs_Dist!$D$11:$T$211,  MATCH($AF102, Obs_Dist!$B$11:$B$211, 0), MATCH(AN$4, Obs_Dist!$D$3:$T$3, 0) )</f>
        <v>0</v>
      </c>
      <c r="AO102" s="61">
        <f t="shared" si="73"/>
        <v>0</v>
      </c>
      <c r="AP102" s="63">
        <f>INDEX(Obs_Dist!$D$11:$T$211,  MATCH($AF102, Obs_Dist!$B$11:$B$211, 0), MATCH(AP$4, Obs_Dist!$D$3:$T$3, 0) )</f>
        <v>0</v>
      </c>
      <c r="AQ102" s="61">
        <f t="shared" si="74"/>
        <v>0</v>
      </c>
      <c r="AR102" s="63">
        <f>INDEX(Obs_Dist!$D$11:$T$211,  MATCH($AF102, Obs_Dist!$B$11:$B$211, 0), MATCH(AR$4, Obs_Dist!$D$3:$T$3, 0) )</f>
        <v>0</v>
      </c>
      <c r="AS102" s="61">
        <f t="shared" si="75"/>
        <v>0</v>
      </c>
      <c r="AT102" s="63">
        <f>INDEX(Obs_Dist!$D$11:$T$211,  MATCH($AF102, Obs_Dist!$B$11:$B$211, 0), MATCH(AT$4, Obs_Dist!$D$3:$T$3, 0) )</f>
        <v>0</v>
      </c>
      <c r="AU102" s="61">
        <f t="shared" si="76"/>
        <v>0</v>
      </c>
      <c r="AV102" s="63">
        <f>INDEX(Obs_Dist!$D$11:$T$211,  MATCH($AF102, Obs_Dist!$B$11:$B$211, 0), MATCH(AV$4, Obs_Dist!$D$3:$T$3, 0) )</f>
        <v>0</v>
      </c>
      <c r="AW102" s="61">
        <f t="shared" si="77"/>
        <v>0</v>
      </c>
      <c r="AX102" s="63">
        <f>INDEX(Obs_Dist!$D$11:$T$211,  MATCH($AF102, Obs_Dist!$B$11:$B$211, 0), MATCH(AX$4, Obs_Dist!$D$3:$T$3, 0) )</f>
        <v>0</v>
      </c>
      <c r="AY102" s="61">
        <f t="shared" si="78"/>
        <v>0</v>
      </c>
      <c r="AZ102" s="63">
        <f>INDEX(Obs_Dist!$D$11:$T$211,  MATCH($AF102, Obs_Dist!$B$11:$B$211, 0), MATCH(AZ$4, Obs_Dist!$D$3:$T$3, 0) )</f>
        <v>0</v>
      </c>
      <c r="BA102" s="61">
        <f t="shared" si="79"/>
        <v>0</v>
      </c>
      <c r="BB102" s="63">
        <f>INDEX(Obs_Dist!$D$11:$T$211,  MATCH($AF102, Obs_Dist!$B$11:$B$211, 0), MATCH(BB$4, Obs_Dist!$D$3:$T$3, 0) )</f>
        <v>0</v>
      </c>
      <c r="BC102" s="61">
        <f t="shared" si="80"/>
        <v>0</v>
      </c>
      <c r="BD102" s="63">
        <f>INDEX(Obs_Dist!$D$11:$T$211,  MATCH($AF102, Obs_Dist!$B$11:$B$211, 0), MATCH(BD$4, Obs_Dist!$D$3:$T$3, 0) )</f>
        <v>0</v>
      </c>
      <c r="BF102" s="31">
        <f t="shared" si="81"/>
        <v>186</v>
      </c>
      <c r="BG102" s="31">
        <f t="shared" si="82"/>
        <v>187</v>
      </c>
      <c r="BH102" s="57">
        <f t="shared" si="56"/>
        <v>0</v>
      </c>
      <c r="BI102" s="57">
        <f t="shared" si="56"/>
        <v>0</v>
      </c>
      <c r="BJ102" s="57">
        <f t="shared" si="56"/>
        <v>0</v>
      </c>
      <c r="BK102" s="58">
        <f t="shared" si="55"/>
        <v>0</v>
      </c>
      <c r="BL102" s="57">
        <f t="shared" si="55"/>
        <v>0</v>
      </c>
      <c r="BM102" s="57">
        <f t="shared" si="55"/>
        <v>0</v>
      </c>
      <c r="BN102" s="57">
        <f t="shared" si="55"/>
        <v>0</v>
      </c>
      <c r="BQ102" s="57">
        <f t="shared" si="88"/>
        <v>0</v>
      </c>
      <c r="BR102" s="57">
        <f t="shared" si="88"/>
        <v>0</v>
      </c>
      <c r="BS102" s="57">
        <f t="shared" si="88"/>
        <v>0</v>
      </c>
      <c r="BT102" s="57">
        <f t="shared" si="88"/>
        <v>0</v>
      </c>
      <c r="BU102" s="57">
        <f t="shared" si="88"/>
        <v>0</v>
      </c>
      <c r="BV102" s="57">
        <f t="shared" si="88"/>
        <v>0</v>
      </c>
      <c r="BW102" s="57">
        <f t="shared" si="88"/>
        <v>0</v>
      </c>
      <c r="BX102" s="58">
        <f t="shared" si="88"/>
        <v>0</v>
      </c>
      <c r="BY102" s="57">
        <f t="shared" si="88"/>
        <v>0</v>
      </c>
      <c r="BZ102" s="57">
        <f t="shared" si="88"/>
        <v>0</v>
      </c>
      <c r="CA102" s="58">
        <f t="shared" si="88"/>
        <v>0</v>
      </c>
      <c r="CB102" s="57">
        <f t="shared" si="88"/>
        <v>0</v>
      </c>
      <c r="CC102" s="57">
        <f t="shared" si="88"/>
        <v>0</v>
      </c>
      <c r="CD102" s="57">
        <f t="shared" si="88"/>
        <v>0</v>
      </c>
      <c r="CE102" s="57">
        <f t="shared" si="88"/>
        <v>0</v>
      </c>
      <c r="CF102" s="57">
        <f t="shared" si="57"/>
        <v>0</v>
      </c>
      <c r="CG102" s="57">
        <f t="shared" si="57"/>
        <v>0</v>
      </c>
      <c r="CH102" s="57">
        <f t="shared" si="57"/>
        <v>0</v>
      </c>
      <c r="CI102" s="58">
        <f t="shared" si="57"/>
        <v>0</v>
      </c>
      <c r="CJ102" s="57">
        <f t="shared" si="57"/>
        <v>0</v>
      </c>
      <c r="CL102" s="30">
        <f>Obs_Dist!B104</f>
        <v>186</v>
      </c>
      <c r="CM102" s="26">
        <f t="shared" si="83"/>
        <v>187</v>
      </c>
      <c r="CN102" s="20">
        <f t="shared" si="62"/>
        <v>0</v>
      </c>
      <c r="CO102" s="20">
        <f t="shared" si="62"/>
        <v>0</v>
      </c>
      <c r="CP102" s="20">
        <f t="shared" si="62"/>
        <v>0</v>
      </c>
      <c r="CQ102" s="106">
        <f t="shared" si="58"/>
        <v>0</v>
      </c>
      <c r="CR102" s="143"/>
      <c r="CS102" s="20">
        <f t="shared" si="63"/>
        <v>0</v>
      </c>
      <c r="CT102" s="20">
        <f t="shared" si="63"/>
        <v>0</v>
      </c>
      <c r="CW102" s="20">
        <f t="shared" si="89"/>
        <v>0</v>
      </c>
      <c r="CX102" s="20">
        <f t="shared" si="89"/>
        <v>0</v>
      </c>
      <c r="CY102" s="20">
        <f t="shared" si="89"/>
        <v>0</v>
      </c>
      <c r="CZ102" s="20">
        <f t="shared" si="89"/>
        <v>0</v>
      </c>
      <c r="DA102" s="20">
        <f t="shared" si="89"/>
        <v>0</v>
      </c>
      <c r="DB102" s="20">
        <f t="shared" si="54"/>
        <v>0</v>
      </c>
      <c r="DC102" s="20">
        <f t="shared" si="54"/>
        <v>0</v>
      </c>
      <c r="DD102" s="106">
        <f t="shared" si="54"/>
        <v>0</v>
      </c>
      <c r="DE102" s="20">
        <f t="shared" ref="DE102:DG165" si="90">SUMIFS(EK:EK,$DR:$DR,"&gt;="&amp;$CL102,$DR:$DR,"&lt;"&amp;$CL103)</f>
        <v>0</v>
      </c>
      <c r="DF102" s="20">
        <f t="shared" si="90"/>
        <v>0</v>
      </c>
      <c r="DG102" s="106">
        <f t="shared" si="90"/>
        <v>0</v>
      </c>
      <c r="DH102" s="143"/>
      <c r="DI102" s="20">
        <f t="shared" si="64"/>
        <v>0</v>
      </c>
      <c r="DJ102" s="20">
        <f t="shared" si="64"/>
        <v>0</v>
      </c>
      <c r="DK102" s="20">
        <f t="shared" si="64"/>
        <v>0</v>
      </c>
      <c r="DL102" s="143"/>
      <c r="DM102" s="20">
        <f t="shared" si="65"/>
        <v>0</v>
      </c>
      <c r="DN102" s="20">
        <f t="shared" si="65"/>
        <v>0</v>
      </c>
      <c r="DO102" s="106">
        <f t="shared" si="65"/>
        <v>0</v>
      </c>
      <c r="DP102" s="20">
        <f t="shared" si="59"/>
        <v>0</v>
      </c>
      <c r="DR102" s="31">
        <f t="shared" si="84"/>
        <v>93</v>
      </c>
      <c r="DS102" s="26">
        <f t="shared" si="85"/>
        <v>93.5</v>
      </c>
      <c r="DT102" s="101">
        <f t="shared" si="66"/>
        <v>41.36</v>
      </c>
      <c r="DU102" s="101">
        <f t="shared" si="67"/>
        <v>34.46</v>
      </c>
      <c r="DV102" s="101">
        <f t="shared" si="68"/>
        <v>0</v>
      </c>
      <c r="DW102" s="102">
        <f t="shared" si="86"/>
        <v>275.75</v>
      </c>
      <c r="DX102" s="144"/>
      <c r="DY102" s="101">
        <f t="shared" si="87"/>
        <v>4.3499999999999996</v>
      </c>
      <c r="DZ102" s="101">
        <f t="shared" si="87"/>
        <v>11.83</v>
      </c>
      <c r="EB102" s="84">
        <f>MODEL_DATA!X99</f>
        <v>93</v>
      </c>
      <c r="EC102" s="84">
        <f>MODEL_DATA!Y99</f>
        <v>6.9</v>
      </c>
      <c r="ED102" s="84">
        <f>MODEL_DATA!Z99</f>
        <v>0</v>
      </c>
      <c r="EE102" s="84">
        <f>MODEL_DATA!AA99</f>
        <v>34.46</v>
      </c>
      <c r="EF102" s="84">
        <f>MODEL_DATA!AB99</f>
        <v>0</v>
      </c>
      <c r="EG102" s="84">
        <f>MODEL_DATA!AC99</f>
        <v>0</v>
      </c>
      <c r="EH102" s="84">
        <f>MODEL_DATA!AD99</f>
        <v>0</v>
      </c>
      <c r="EI102" s="84">
        <f>MODEL_DATA!AE99</f>
        <v>0</v>
      </c>
      <c r="EJ102" s="84">
        <f>MODEL_DATA!AF99</f>
        <v>0</v>
      </c>
      <c r="EK102" s="84">
        <f>MODEL_DATA!AG99</f>
        <v>0</v>
      </c>
      <c r="EL102" s="84">
        <f>MODEL_DATA!AH99</f>
        <v>0</v>
      </c>
      <c r="EM102" s="84">
        <f>MODEL_DATA!AI99</f>
        <v>185.1</v>
      </c>
      <c r="EN102" s="84">
        <f>MODEL_DATA!AJ99</f>
        <v>193.94</v>
      </c>
      <c r="EO102" s="84">
        <f>MODEL_DATA!AK99</f>
        <v>4.3499999999999996</v>
      </c>
      <c r="EP102" s="84">
        <f>MODEL_DATA!AL99</f>
        <v>11.83</v>
      </c>
      <c r="EQ102" s="84">
        <f>MODEL_DATA!AM99</f>
        <v>90.65</v>
      </c>
      <c r="ER102" s="84">
        <f>MODEL_DATA!AN99</f>
        <v>97.25</v>
      </c>
      <c r="ES102" s="84">
        <f>MODEL_DATA!AO99</f>
        <v>0</v>
      </c>
      <c r="ET102" s="84">
        <f>MODEL_DATA!AP99</f>
        <v>0</v>
      </c>
      <c r="EU102" s="84">
        <f>MODEL_DATA!AQ99</f>
        <v>0</v>
      </c>
      <c r="EV102" s="84">
        <f>MODEL_DATA!AR99</f>
        <v>0</v>
      </c>
    </row>
    <row r="103" spans="32:152" x14ac:dyDescent="0.25">
      <c r="AF103" s="32">
        <f t="shared" si="60"/>
        <v>186</v>
      </c>
      <c r="AG103" s="61">
        <f t="shared" si="69"/>
        <v>0</v>
      </c>
      <c r="AH103" s="63">
        <f>INDEX(Obs_Dist!$D$11:$T$211,  MATCH($AF103, Obs_Dist!$B$11:$B$211, 0), MATCH(AH$4, Obs_Dist!$D$3:$T$3, 0) )</f>
        <v>0</v>
      </c>
      <c r="AI103" s="61">
        <f t="shared" si="70"/>
        <v>0</v>
      </c>
      <c r="AJ103" s="63">
        <f>INDEX(Obs_Dist!$D$11:$T$211,  MATCH($AF103, Obs_Dist!$B$11:$B$211, 0), MATCH(AJ$4, Obs_Dist!$D$3:$T$3, 0) )</f>
        <v>0</v>
      </c>
      <c r="AK103" s="61">
        <f t="shared" si="71"/>
        <v>0</v>
      </c>
      <c r="AL103" s="63">
        <f>INDEX(Obs_Dist!$D$11:$T$211,  MATCH($AF103, Obs_Dist!$B$11:$B$211, 0), MATCH(AL$4, Obs_Dist!$D$3:$T$3, 0) )</f>
        <v>0</v>
      </c>
      <c r="AM103" s="61">
        <f t="shared" si="72"/>
        <v>0</v>
      </c>
      <c r="AN103" s="63">
        <f>INDEX(Obs_Dist!$D$11:$T$211,  MATCH($AF103, Obs_Dist!$B$11:$B$211, 0), MATCH(AN$4, Obs_Dist!$D$3:$T$3, 0) )</f>
        <v>0</v>
      </c>
      <c r="AO103" s="61">
        <f t="shared" si="73"/>
        <v>0</v>
      </c>
      <c r="AP103" s="63">
        <f>INDEX(Obs_Dist!$D$11:$T$211,  MATCH($AF103, Obs_Dist!$B$11:$B$211, 0), MATCH(AP$4, Obs_Dist!$D$3:$T$3, 0) )</f>
        <v>0</v>
      </c>
      <c r="AQ103" s="61">
        <f t="shared" si="74"/>
        <v>0</v>
      </c>
      <c r="AR103" s="63">
        <f>INDEX(Obs_Dist!$D$11:$T$211,  MATCH($AF103, Obs_Dist!$B$11:$B$211, 0), MATCH(AR$4, Obs_Dist!$D$3:$T$3, 0) )</f>
        <v>0</v>
      </c>
      <c r="AS103" s="61">
        <f t="shared" si="75"/>
        <v>0</v>
      </c>
      <c r="AT103" s="63">
        <f>INDEX(Obs_Dist!$D$11:$T$211,  MATCH($AF103, Obs_Dist!$B$11:$B$211, 0), MATCH(AT$4, Obs_Dist!$D$3:$T$3, 0) )</f>
        <v>0</v>
      </c>
      <c r="AU103" s="61">
        <f t="shared" si="76"/>
        <v>0</v>
      </c>
      <c r="AV103" s="63">
        <f>INDEX(Obs_Dist!$D$11:$T$211,  MATCH($AF103, Obs_Dist!$B$11:$B$211, 0), MATCH(AV$4, Obs_Dist!$D$3:$T$3, 0) )</f>
        <v>0</v>
      </c>
      <c r="AW103" s="61">
        <f t="shared" si="77"/>
        <v>0</v>
      </c>
      <c r="AX103" s="63">
        <f>INDEX(Obs_Dist!$D$11:$T$211,  MATCH($AF103, Obs_Dist!$B$11:$B$211, 0), MATCH(AX$4, Obs_Dist!$D$3:$T$3, 0) )</f>
        <v>0</v>
      </c>
      <c r="AY103" s="61">
        <f t="shared" si="78"/>
        <v>0</v>
      </c>
      <c r="AZ103" s="63">
        <f>INDEX(Obs_Dist!$D$11:$T$211,  MATCH($AF103, Obs_Dist!$B$11:$B$211, 0), MATCH(AZ$4, Obs_Dist!$D$3:$T$3, 0) )</f>
        <v>0</v>
      </c>
      <c r="BA103" s="61">
        <f t="shared" si="79"/>
        <v>0</v>
      </c>
      <c r="BB103" s="63">
        <f>INDEX(Obs_Dist!$D$11:$T$211,  MATCH($AF103, Obs_Dist!$B$11:$B$211, 0), MATCH(BB$4, Obs_Dist!$D$3:$T$3, 0) )</f>
        <v>0</v>
      </c>
      <c r="BC103" s="61">
        <f t="shared" si="80"/>
        <v>0</v>
      </c>
      <c r="BD103" s="63">
        <f>INDEX(Obs_Dist!$D$11:$T$211,  MATCH($AF103, Obs_Dist!$B$11:$B$211, 0), MATCH(BD$4, Obs_Dist!$D$3:$T$3, 0) )</f>
        <v>0</v>
      </c>
      <c r="BF103" s="31">
        <f t="shared" si="81"/>
        <v>188</v>
      </c>
      <c r="BG103" s="31">
        <f t="shared" si="82"/>
        <v>189</v>
      </c>
      <c r="BH103" s="57">
        <f t="shared" si="56"/>
        <v>0</v>
      </c>
      <c r="BI103" s="57">
        <f t="shared" si="56"/>
        <v>0</v>
      </c>
      <c r="BJ103" s="57">
        <f t="shared" si="56"/>
        <v>0</v>
      </c>
      <c r="BK103" s="58">
        <f t="shared" si="55"/>
        <v>0</v>
      </c>
      <c r="BL103" s="57">
        <f t="shared" si="55"/>
        <v>0</v>
      </c>
      <c r="BM103" s="57">
        <f t="shared" si="55"/>
        <v>0</v>
      </c>
      <c r="BN103" s="57">
        <f t="shared" si="55"/>
        <v>0</v>
      </c>
      <c r="BQ103" s="57">
        <f t="shared" si="88"/>
        <v>0</v>
      </c>
      <c r="BR103" s="57">
        <f t="shared" si="88"/>
        <v>0</v>
      </c>
      <c r="BS103" s="57">
        <f t="shared" si="88"/>
        <v>0</v>
      </c>
      <c r="BT103" s="57">
        <f t="shared" si="88"/>
        <v>0</v>
      </c>
      <c r="BU103" s="57">
        <f t="shared" si="88"/>
        <v>0</v>
      </c>
      <c r="BV103" s="57">
        <f t="shared" si="88"/>
        <v>0</v>
      </c>
      <c r="BW103" s="57">
        <f t="shared" si="88"/>
        <v>0</v>
      </c>
      <c r="BX103" s="58">
        <f t="shared" si="88"/>
        <v>0</v>
      </c>
      <c r="BY103" s="57">
        <f t="shared" si="88"/>
        <v>0</v>
      </c>
      <c r="BZ103" s="57">
        <f t="shared" si="88"/>
        <v>0</v>
      </c>
      <c r="CA103" s="58">
        <f t="shared" si="88"/>
        <v>0</v>
      </c>
      <c r="CB103" s="57">
        <f t="shared" si="88"/>
        <v>0</v>
      </c>
      <c r="CC103" s="57">
        <f t="shared" si="88"/>
        <v>0</v>
      </c>
      <c r="CD103" s="57">
        <f t="shared" si="88"/>
        <v>0</v>
      </c>
      <c r="CE103" s="57">
        <f t="shared" si="88"/>
        <v>0</v>
      </c>
      <c r="CF103" s="57">
        <f t="shared" si="57"/>
        <v>0</v>
      </c>
      <c r="CG103" s="57">
        <f t="shared" si="57"/>
        <v>0</v>
      </c>
      <c r="CH103" s="57">
        <f t="shared" si="57"/>
        <v>0</v>
      </c>
      <c r="CI103" s="58">
        <f t="shared" si="57"/>
        <v>0</v>
      </c>
      <c r="CJ103" s="57">
        <f t="shared" si="57"/>
        <v>0</v>
      </c>
      <c r="CL103" s="30">
        <f>Obs_Dist!B105</f>
        <v>188</v>
      </c>
      <c r="CM103" s="26">
        <f t="shared" si="83"/>
        <v>189</v>
      </c>
      <c r="CN103" s="20">
        <f t="shared" si="62"/>
        <v>0</v>
      </c>
      <c r="CO103" s="20">
        <f t="shared" si="62"/>
        <v>0</v>
      </c>
      <c r="CP103" s="20">
        <f t="shared" si="62"/>
        <v>0</v>
      </c>
      <c r="CQ103" s="106">
        <f t="shared" si="58"/>
        <v>0</v>
      </c>
      <c r="CR103" s="143"/>
      <c r="CS103" s="20">
        <f t="shared" si="63"/>
        <v>0</v>
      </c>
      <c r="CT103" s="20">
        <f t="shared" si="63"/>
        <v>0</v>
      </c>
      <c r="CW103" s="20">
        <f t="shared" si="89"/>
        <v>0</v>
      </c>
      <c r="CX103" s="20">
        <f t="shared" si="89"/>
        <v>0</v>
      </c>
      <c r="CY103" s="20">
        <f t="shared" si="89"/>
        <v>0</v>
      </c>
      <c r="CZ103" s="20">
        <f t="shared" si="89"/>
        <v>0</v>
      </c>
      <c r="DA103" s="20">
        <f t="shared" si="89"/>
        <v>0</v>
      </c>
      <c r="DB103" s="20">
        <f t="shared" si="89"/>
        <v>0</v>
      </c>
      <c r="DC103" s="20">
        <f t="shared" si="89"/>
        <v>0</v>
      </c>
      <c r="DD103" s="106">
        <f t="shared" si="89"/>
        <v>0</v>
      </c>
      <c r="DE103" s="20">
        <f t="shared" si="90"/>
        <v>0</v>
      </c>
      <c r="DF103" s="20">
        <f t="shared" si="90"/>
        <v>0</v>
      </c>
      <c r="DG103" s="106">
        <f t="shared" si="90"/>
        <v>0</v>
      </c>
      <c r="DH103" s="143"/>
      <c r="DI103" s="20">
        <f t="shared" si="64"/>
        <v>0</v>
      </c>
      <c r="DJ103" s="20">
        <f t="shared" si="64"/>
        <v>0</v>
      </c>
      <c r="DK103" s="20">
        <f t="shared" si="64"/>
        <v>0</v>
      </c>
      <c r="DL103" s="143"/>
      <c r="DM103" s="20">
        <f t="shared" si="65"/>
        <v>0</v>
      </c>
      <c r="DN103" s="20">
        <f t="shared" si="65"/>
        <v>0</v>
      </c>
      <c r="DO103" s="106">
        <f t="shared" si="65"/>
        <v>0</v>
      </c>
      <c r="DP103" s="20">
        <f t="shared" si="59"/>
        <v>0</v>
      </c>
      <c r="DR103" s="31">
        <f t="shared" si="84"/>
        <v>94</v>
      </c>
      <c r="DS103" s="26">
        <f t="shared" si="85"/>
        <v>94.5</v>
      </c>
      <c r="DT103" s="101">
        <f t="shared" si="66"/>
        <v>37.200000000000003</v>
      </c>
      <c r="DU103" s="101">
        <f t="shared" si="67"/>
        <v>30.11</v>
      </c>
      <c r="DV103" s="101">
        <f t="shared" si="68"/>
        <v>0</v>
      </c>
      <c r="DW103" s="102">
        <f t="shared" si="86"/>
        <v>291.04000000000002</v>
      </c>
      <c r="DX103" s="144"/>
      <c r="DY103" s="101">
        <f t="shared" si="87"/>
        <v>3.03</v>
      </c>
      <c r="DZ103" s="101">
        <f t="shared" si="87"/>
        <v>9.1300000000000008</v>
      </c>
      <c r="EB103" s="84">
        <f>MODEL_DATA!X100</f>
        <v>94</v>
      </c>
      <c r="EC103" s="84">
        <f>MODEL_DATA!Y100</f>
        <v>7.09</v>
      </c>
      <c r="ED103" s="84">
        <f>MODEL_DATA!Z100</f>
        <v>0</v>
      </c>
      <c r="EE103" s="84">
        <f>MODEL_DATA!AA100</f>
        <v>30.11</v>
      </c>
      <c r="EF103" s="84">
        <f>MODEL_DATA!AB100</f>
        <v>0</v>
      </c>
      <c r="EG103" s="84">
        <f>MODEL_DATA!AC100</f>
        <v>0</v>
      </c>
      <c r="EH103" s="84">
        <f>MODEL_DATA!AD100</f>
        <v>0</v>
      </c>
      <c r="EI103" s="84">
        <f>MODEL_DATA!AE100</f>
        <v>0</v>
      </c>
      <c r="EJ103" s="84">
        <f>MODEL_DATA!AF100</f>
        <v>0</v>
      </c>
      <c r="EK103" s="84">
        <f>MODEL_DATA!AG100</f>
        <v>0</v>
      </c>
      <c r="EL103" s="84">
        <f>MODEL_DATA!AH100</f>
        <v>0</v>
      </c>
      <c r="EM103" s="84">
        <f>MODEL_DATA!AI100</f>
        <v>199.11</v>
      </c>
      <c r="EN103" s="84">
        <f>MODEL_DATA!AJ100</f>
        <v>200.21</v>
      </c>
      <c r="EO103" s="84">
        <f>MODEL_DATA!AK100</f>
        <v>3.03</v>
      </c>
      <c r="EP103" s="84">
        <f>MODEL_DATA!AL100</f>
        <v>9.1300000000000008</v>
      </c>
      <c r="EQ103" s="84">
        <f>MODEL_DATA!AM100</f>
        <v>91.93</v>
      </c>
      <c r="ER103" s="84">
        <f>MODEL_DATA!AN100</f>
        <v>96.17</v>
      </c>
      <c r="ES103" s="84">
        <f>MODEL_DATA!AO100</f>
        <v>0</v>
      </c>
      <c r="ET103" s="84">
        <f>MODEL_DATA!AP100</f>
        <v>0</v>
      </c>
      <c r="EU103" s="84">
        <f>MODEL_DATA!AQ100</f>
        <v>0</v>
      </c>
      <c r="EV103" s="84">
        <f>MODEL_DATA!AR100</f>
        <v>0</v>
      </c>
    </row>
    <row r="104" spans="32:152" x14ac:dyDescent="0.25">
      <c r="AF104" s="32">
        <f t="shared" si="60"/>
        <v>188</v>
      </c>
      <c r="AG104" s="61">
        <f t="shared" si="69"/>
        <v>0</v>
      </c>
      <c r="AH104" s="63">
        <f>INDEX(Obs_Dist!$D$11:$T$211,  MATCH($AF104, Obs_Dist!$B$11:$B$211, 0), MATCH(AH$4, Obs_Dist!$D$3:$T$3, 0) )</f>
        <v>0</v>
      </c>
      <c r="AI104" s="61">
        <f t="shared" si="70"/>
        <v>0</v>
      </c>
      <c r="AJ104" s="63">
        <f>INDEX(Obs_Dist!$D$11:$T$211,  MATCH($AF104, Obs_Dist!$B$11:$B$211, 0), MATCH(AJ$4, Obs_Dist!$D$3:$T$3, 0) )</f>
        <v>0</v>
      </c>
      <c r="AK104" s="61">
        <f t="shared" si="71"/>
        <v>0</v>
      </c>
      <c r="AL104" s="63">
        <f>INDEX(Obs_Dist!$D$11:$T$211,  MATCH($AF104, Obs_Dist!$B$11:$B$211, 0), MATCH(AL$4, Obs_Dist!$D$3:$T$3, 0) )</f>
        <v>0</v>
      </c>
      <c r="AM104" s="61">
        <f t="shared" si="72"/>
        <v>0</v>
      </c>
      <c r="AN104" s="63">
        <f>INDEX(Obs_Dist!$D$11:$T$211,  MATCH($AF104, Obs_Dist!$B$11:$B$211, 0), MATCH(AN$4, Obs_Dist!$D$3:$T$3, 0) )</f>
        <v>0</v>
      </c>
      <c r="AO104" s="61">
        <f t="shared" si="73"/>
        <v>0</v>
      </c>
      <c r="AP104" s="63">
        <f>INDEX(Obs_Dist!$D$11:$T$211,  MATCH($AF104, Obs_Dist!$B$11:$B$211, 0), MATCH(AP$4, Obs_Dist!$D$3:$T$3, 0) )</f>
        <v>0</v>
      </c>
      <c r="AQ104" s="61">
        <f t="shared" si="74"/>
        <v>0</v>
      </c>
      <c r="AR104" s="63">
        <f>INDEX(Obs_Dist!$D$11:$T$211,  MATCH($AF104, Obs_Dist!$B$11:$B$211, 0), MATCH(AR$4, Obs_Dist!$D$3:$T$3, 0) )</f>
        <v>0</v>
      </c>
      <c r="AS104" s="61">
        <f t="shared" si="75"/>
        <v>0</v>
      </c>
      <c r="AT104" s="63">
        <f>INDEX(Obs_Dist!$D$11:$T$211,  MATCH($AF104, Obs_Dist!$B$11:$B$211, 0), MATCH(AT$4, Obs_Dist!$D$3:$T$3, 0) )</f>
        <v>0</v>
      </c>
      <c r="AU104" s="61">
        <f t="shared" si="76"/>
        <v>0</v>
      </c>
      <c r="AV104" s="63">
        <f>INDEX(Obs_Dist!$D$11:$T$211,  MATCH($AF104, Obs_Dist!$B$11:$B$211, 0), MATCH(AV$4, Obs_Dist!$D$3:$T$3, 0) )</f>
        <v>0</v>
      </c>
      <c r="AW104" s="61">
        <f t="shared" si="77"/>
        <v>0</v>
      </c>
      <c r="AX104" s="63">
        <f>INDEX(Obs_Dist!$D$11:$T$211,  MATCH($AF104, Obs_Dist!$B$11:$B$211, 0), MATCH(AX$4, Obs_Dist!$D$3:$T$3, 0) )</f>
        <v>0</v>
      </c>
      <c r="AY104" s="61">
        <f t="shared" si="78"/>
        <v>0</v>
      </c>
      <c r="AZ104" s="63">
        <f>INDEX(Obs_Dist!$D$11:$T$211,  MATCH($AF104, Obs_Dist!$B$11:$B$211, 0), MATCH(AZ$4, Obs_Dist!$D$3:$T$3, 0) )</f>
        <v>0</v>
      </c>
      <c r="BA104" s="61">
        <f t="shared" si="79"/>
        <v>0</v>
      </c>
      <c r="BB104" s="63">
        <f>INDEX(Obs_Dist!$D$11:$T$211,  MATCH($AF104, Obs_Dist!$B$11:$B$211, 0), MATCH(BB$4, Obs_Dist!$D$3:$T$3, 0) )</f>
        <v>0</v>
      </c>
      <c r="BC104" s="61">
        <f t="shared" si="80"/>
        <v>0</v>
      </c>
      <c r="BD104" s="63">
        <f>INDEX(Obs_Dist!$D$11:$T$211,  MATCH($AF104, Obs_Dist!$B$11:$B$211, 0), MATCH(BD$4, Obs_Dist!$D$3:$T$3, 0) )</f>
        <v>0</v>
      </c>
      <c r="BF104" s="31">
        <f t="shared" si="81"/>
        <v>190</v>
      </c>
      <c r="BG104" s="31">
        <f t="shared" si="82"/>
        <v>191</v>
      </c>
      <c r="BH104" s="57">
        <f t="shared" si="56"/>
        <v>0</v>
      </c>
      <c r="BI104" s="57">
        <f t="shared" si="56"/>
        <v>0</v>
      </c>
      <c r="BJ104" s="57">
        <f t="shared" si="56"/>
        <v>0</v>
      </c>
      <c r="BK104" s="58">
        <f t="shared" si="55"/>
        <v>0</v>
      </c>
      <c r="BL104" s="57">
        <f t="shared" si="55"/>
        <v>0</v>
      </c>
      <c r="BM104" s="57">
        <f t="shared" si="55"/>
        <v>0</v>
      </c>
      <c r="BN104" s="57">
        <f t="shared" si="55"/>
        <v>0</v>
      </c>
      <c r="BQ104" s="57">
        <f t="shared" si="88"/>
        <v>0</v>
      </c>
      <c r="BR104" s="57">
        <f t="shared" si="88"/>
        <v>0</v>
      </c>
      <c r="BS104" s="57">
        <f t="shared" si="88"/>
        <v>0</v>
      </c>
      <c r="BT104" s="57">
        <f t="shared" si="88"/>
        <v>0</v>
      </c>
      <c r="BU104" s="57">
        <f t="shared" si="88"/>
        <v>0</v>
      </c>
      <c r="BV104" s="57">
        <f t="shared" si="88"/>
        <v>0</v>
      </c>
      <c r="BW104" s="57">
        <f t="shared" si="88"/>
        <v>0</v>
      </c>
      <c r="BX104" s="58">
        <f t="shared" si="88"/>
        <v>0</v>
      </c>
      <c r="BY104" s="57">
        <f t="shared" si="88"/>
        <v>0</v>
      </c>
      <c r="BZ104" s="57">
        <f t="shared" si="88"/>
        <v>0</v>
      </c>
      <c r="CA104" s="58">
        <f t="shared" si="88"/>
        <v>0</v>
      </c>
      <c r="CB104" s="57">
        <f t="shared" si="88"/>
        <v>0</v>
      </c>
      <c r="CC104" s="57">
        <f t="shared" si="88"/>
        <v>0</v>
      </c>
      <c r="CD104" s="57">
        <f t="shared" si="88"/>
        <v>0</v>
      </c>
      <c r="CE104" s="57">
        <f t="shared" si="88"/>
        <v>0</v>
      </c>
      <c r="CF104" s="57">
        <f t="shared" si="57"/>
        <v>0</v>
      </c>
      <c r="CG104" s="57">
        <f t="shared" si="57"/>
        <v>0</v>
      </c>
      <c r="CH104" s="57">
        <f t="shared" si="57"/>
        <v>0</v>
      </c>
      <c r="CI104" s="58">
        <f t="shared" si="57"/>
        <v>0</v>
      </c>
      <c r="CJ104" s="57">
        <f t="shared" si="57"/>
        <v>0</v>
      </c>
      <c r="CL104" s="30">
        <f>Obs_Dist!B106</f>
        <v>190</v>
      </c>
      <c r="CM104" s="26">
        <f t="shared" si="83"/>
        <v>191</v>
      </c>
      <c r="CN104" s="20">
        <f t="shared" si="62"/>
        <v>0</v>
      </c>
      <c r="CO104" s="20">
        <f t="shared" si="62"/>
        <v>0</v>
      </c>
      <c r="CP104" s="20">
        <f t="shared" si="62"/>
        <v>0</v>
      </c>
      <c r="CQ104" s="106">
        <f t="shared" si="58"/>
        <v>0</v>
      </c>
      <c r="CR104" s="143"/>
      <c r="CS104" s="20">
        <f t="shared" si="63"/>
        <v>0</v>
      </c>
      <c r="CT104" s="20">
        <f t="shared" si="63"/>
        <v>0</v>
      </c>
      <c r="CW104" s="20">
        <f t="shared" si="89"/>
        <v>0</v>
      </c>
      <c r="CX104" s="20">
        <f t="shared" si="89"/>
        <v>0</v>
      </c>
      <c r="CY104" s="20">
        <f t="shared" si="89"/>
        <v>0</v>
      </c>
      <c r="CZ104" s="20">
        <f t="shared" si="89"/>
        <v>0</v>
      </c>
      <c r="DA104" s="20">
        <f t="shared" si="89"/>
        <v>0</v>
      </c>
      <c r="DB104" s="20">
        <f t="shared" si="89"/>
        <v>0</v>
      </c>
      <c r="DC104" s="20">
        <f t="shared" si="89"/>
        <v>0</v>
      </c>
      <c r="DD104" s="106">
        <f t="shared" si="89"/>
        <v>0</v>
      </c>
      <c r="DE104" s="20">
        <f t="shared" si="90"/>
        <v>0</v>
      </c>
      <c r="DF104" s="20">
        <f t="shared" si="90"/>
        <v>0</v>
      </c>
      <c r="DG104" s="106">
        <f t="shared" si="90"/>
        <v>0</v>
      </c>
      <c r="DH104" s="143"/>
      <c r="DI104" s="20">
        <f t="shared" si="64"/>
        <v>0</v>
      </c>
      <c r="DJ104" s="20">
        <f t="shared" si="64"/>
        <v>0</v>
      </c>
      <c r="DK104" s="20">
        <f t="shared" si="64"/>
        <v>0</v>
      </c>
      <c r="DL104" s="143"/>
      <c r="DM104" s="20">
        <f t="shared" si="65"/>
        <v>0</v>
      </c>
      <c r="DN104" s="20">
        <f t="shared" si="65"/>
        <v>0</v>
      </c>
      <c r="DO104" s="106">
        <f t="shared" si="65"/>
        <v>0</v>
      </c>
      <c r="DP104" s="20">
        <f t="shared" si="59"/>
        <v>0</v>
      </c>
      <c r="DR104" s="31">
        <f t="shared" si="84"/>
        <v>95</v>
      </c>
      <c r="DS104" s="26">
        <f t="shared" si="85"/>
        <v>95.5</v>
      </c>
      <c r="DT104" s="101">
        <f t="shared" si="66"/>
        <v>35.299999999999997</v>
      </c>
      <c r="DU104" s="101">
        <f t="shared" si="67"/>
        <v>30.58</v>
      </c>
      <c r="DV104" s="101">
        <f t="shared" si="68"/>
        <v>0</v>
      </c>
      <c r="DW104" s="102">
        <f t="shared" si="86"/>
        <v>283.86</v>
      </c>
      <c r="DX104" s="144"/>
      <c r="DY104" s="101">
        <f t="shared" si="87"/>
        <v>1.23</v>
      </c>
      <c r="DZ104" s="101">
        <f t="shared" si="87"/>
        <v>5.07</v>
      </c>
      <c r="EB104" s="84">
        <f>MODEL_DATA!X101</f>
        <v>95</v>
      </c>
      <c r="EC104" s="84">
        <f>MODEL_DATA!Y101</f>
        <v>4.72</v>
      </c>
      <c r="ED104" s="84">
        <f>MODEL_DATA!Z101</f>
        <v>0</v>
      </c>
      <c r="EE104" s="84">
        <f>MODEL_DATA!AA101</f>
        <v>30.58</v>
      </c>
      <c r="EF104" s="84">
        <f>MODEL_DATA!AB101</f>
        <v>0</v>
      </c>
      <c r="EG104" s="84">
        <f>MODEL_DATA!AC101</f>
        <v>0</v>
      </c>
      <c r="EH104" s="84">
        <f>MODEL_DATA!AD101</f>
        <v>0</v>
      </c>
      <c r="EI104" s="84">
        <f>MODEL_DATA!AE101</f>
        <v>0</v>
      </c>
      <c r="EJ104" s="84">
        <f>MODEL_DATA!AF101</f>
        <v>0</v>
      </c>
      <c r="EK104" s="84">
        <f>MODEL_DATA!AG101</f>
        <v>0</v>
      </c>
      <c r="EL104" s="84">
        <f>MODEL_DATA!AH101</f>
        <v>0</v>
      </c>
      <c r="EM104" s="84">
        <f>MODEL_DATA!AI101</f>
        <v>183.92</v>
      </c>
      <c r="EN104" s="84">
        <f>MODEL_DATA!AJ101</f>
        <v>176.75</v>
      </c>
      <c r="EO104" s="84">
        <f>MODEL_DATA!AK101</f>
        <v>1.23</v>
      </c>
      <c r="EP104" s="84">
        <f>MODEL_DATA!AL101</f>
        <v>5.07</v>
      </c>
      <c r="EQ104" s="84">
        <f>MODEL_DATA!AM101</f>
        <v>99.94</v>
      </c>
      <c r="ER104" s="84">
        <f>MODEL_DATA!AN101</f>
        <v>97.44</v>
      </c>
      <c r="ES104" s="84">
        <f>MODEL_DATA!AO101</f>
        <v>0</v>
      </c>
      <c r="ET104" s="84">
        <f>MODEL_DATA!AP101</f>
        <v>0</v>
      </c>
      <c r="EU104" s="84">
        <f>MODEL_DATA!AQ101</f>
        <v>0</v>
      </c>
      <c r="EV104" s="84">
        <f>MODEL_DATA!AR101</f>
        <v>0</v>
      </c>
    </row>
    <row r="105" spans="32:152" x14ac:dyDescent="0.25">
      <c r="AF105" s="32">
        <f t="shared" si="60"/>
        <v>190</v>
      </c>
      <c r="AG105" s="61">
        <f t="shared" si="69"/>
        <v>0</v>
      </c>
      <c r="AH105" s="63">
        <f>INDEX(Obs_Dist!$D$11:$T$211,  MATCH($AF105, Obs_Dist!$B$11:$B$211, 0), MATCH(AH$4, Obs_Dist!$D$3:$T$3, 0) )</f>
        <v>0</v>
      </c>
      <c r="AI105" s="61">
        <f t="shared" si="70"/>
        <v>0</v>
      </c>
      <c r="AJ105" s="63">
        <f>INDEX(Obs_Dist!$D$11:$T$211,  MATCH($AF105, Obs_Dist!$B$11:$B$211, 0), MATCH(AJ$4, Obs_Dist!$D$3:$T$3, 0) )</f>
        <v>0</v>
      </c>
      <c r="AK105" s="61">
        <f t="shared" si="71"/>
        <v>0</v>
      </c>
      <c r="AL105" s="63">
        <f>INDEX(Obs_Dist!$D$11:$T$211,  MATCH($AF105, Obs_Dist!$B$11:$B$211, 0), MATCH(AL$4, Obs_Dist!$D$3:$T$3, 0) )</f>
        <v>0</v>
      </c>
      <c r="AM105" s="61">
        <f t="shared" si="72"/>
        <v>0</v>
      </c>
      <c r="AN105" s="63">
        <f>INDEX(Obs_Dist!$D$11:$T$211,  MATCH($AF105, Obs_Dist!$B$11:$B$211, 0), MATCH(AN$4, Obs_Dist!$D$3:$T$3, 0) )</f>
        <v>0</v>
      </c>
      <c r="AO105" s="61">
        <f t="shared" si="73"/>
        <v>0</v>
      </c>
      <c r="AP105" s="63">
        <f>INDEX(Obs_Dist!$D$11:$T$211,  MATCH($AF105, Obs_Dist!$B$11:$B$211, 0), MATCH(AP$4, Obs_Dist!$D$3:$T$3, 0) )</f>
        <v>0</v>
      </c>
      <c r="AQ105" s="61">
        <f t="shared" si="74"/>
        <v>0</v>
      </c>
      <c r="AR105" s="63">
        <f>INDEX(Obs_Dist!$D$11:$T$211,  MATCH($AF105, Obs_Dist!$B$11:$B$211, 0), MATCH(AR$4, Obs_Dist!$D$3:$T$3, 0) )</f>
        <v>0</v>
      </c>
      <c r="AS105" s="61">
        <f t="shared" si="75"/>
        <v>0</v>
      </c>
      <c r="AT105" s="63">
        <f>INDEX(Obs_Dist!$D$11:$T$211,  MATCH($AF105, Obs_Dist!$B$11:$B$211, 0), MATCH(AT$4, Obs_Dist!$D$3:$T$3, 0) )</f>
        <v>0</v>
      </c>
      <c r="AU105" s="61">
        <f t="shared" si="76"/>
        <v>0</v>
      </c>
      <c r="AV105" s="63">
        <f>INDEX(Obs_Dist!$D$11:$T$211,  MATCH($AF105, Obs_Dist!$B$11:$B$211, 0), MATCH(AV$4, Obs_Dist!$D$3:$T$3, 0) )</f>
        <v>0</v>
      </c>
      <c r="AW105" s="61">
        <f t="shared" si="77"/>
        <v>0</v>
      </c>
      <c r="AX105" s="63">
        <f>INDEX(Obs_Dist!$D$11:$T$211,  MATCH($AF105, Obs_Dist!$B$11:$B$211, 0), MATCH(AX$4, Obs_Dist!$D$3:$T$3, 0) )</f>
        <v>0</v>
      </c>
      <c r="AY105" s="61">
        <f t="shared" si="78"/>
        <v>0</v>
      </c>
      <c r="AZ105" s="63">
        <f>INDEX(Obs_Dist!$D$11:$T$211,  MATCH($AF105, Obs_Dist!$B$11:$B$211, 0), MATCH(AZ$4, Obs_Dist!$D$3:$T$3, 0) )</f>
        <v>0</v>
      </c>
      <c r="BA105" s="61">
        <f t="shared" si="79"/>
        <v>0</v>
      </c>
      <c r="BB105" s="63">
        <f>INDEX(Obs_Dist!$D$11:$T$211,  MATCH($AF105, Obs_Dist!$B$11:$B$211, 0), MATCH(BB$4, Obs_Dist!$D$3:$T$3, 0) )</f>
        <v>0</v>
      </c>
      <c r="BC105" s="61">
        <f t="shared" si="80"/>
        <v>0</v>
      </c>
      <c r="BD105" s="63">
        <f>INDEX(Obs_Dist!$D$11:$T$211,  MATCH($AF105, Obs_Dist!$B$11:$B$211, 0), MATCH(BD$4, Obs_Dist!$D$3:$T$3, 0) )</f>
        <v>0</v>
      </c>
      <c r="BF105" s="31">
        <f t="shared" si="81"/>
        <v>192</v>
      </c>
      <c r="BG105" s="31">
        <f t="shared" si="82"/>
        <v>193</v>
      </c>
      <c r="BH105" s="57">
        <f t="shared" si="56"/>
        <v>0</v>
      </c>
      <c r="BI105" s="57">
        <f t="shared" si="56"/>
        <v>0</v>
      </c>
      <c r="BJ105" s="57">
        <f t="shared" si="56"/>
        <v>0</v>
      </c>
      <c r="BK105" s="58">
        <f t="shared" si="55"/>
        <v>0</v>
      </c>
      <c r="BL105" s="57">
        <f t="shared" si="55"/>
        <v>0</v>
      </c>
      <c r="BM105" s="57">
        <f t="shared" si="55"/>
        <v>0</v>
      </c>
      <c r="BN105" s="57">
        <f t="shared" si="55"/>
        <v>0</v>
      </c>
      <c r="BQ105" s="57">
        <f t="shared" si="88"/>
        <v>0</v>
      </c>
      <c r="BR105" s="57">
        <f t="shared" si="88"/>
        <v>0</v>
      </c>
      <c r="BS105" s="57">
        <f t="shared" si="88"/>
        <v>0</v>
      </c>
      <c r="BT105" s="57">
        <f t="shared" si="88"/>
        <v>0</v>
      </c>
      <c r="BU105" s="57">
        <f t="shared" si="88"/>
        <v>0</v>
      </c>
      <c r="BV105" s="57">
        <f t="shared" si="88"/>
        <v>0</v>
      </c>
      <c r="BW105" s="57">
        <f t="shared" si="88"/>
        <v>0</v>
      </c>
      <c r="BX105" s="58">
        <f t="shared" si="88"/>
        <v>0</v>
      </c>
      <c r="BY105" s="57">
        <f t="shared" si="88"/>
        <v>0</v>
      </c>
      <c r="BZ105" s="57">
        <f t="shared" si="88"/>
        <v>0</v>
      </c>
      <c r="CA105" s="58">
        <f t="shared" si="88"/>
        <v>0</v>
      </c>
      <c r="CB105" s="57">
        <f t="shared" si="88"/>
        <v>0</v>
      </c>
      <c r="CC105" s="57">
        <f t="shared" si="88"/>
        <v>0</v>
      </c>
      <c r="CD105" s="57">
        <f t="shared" si="88"/>
        <v>0</v>
      </c>
      <c r="CE105" s="57">
        <f t="shared" si="88"/>
        <v>0</v>
      </c>
      <c r="CF105" s="57">
        <f t="shared" si="57"/>
        <v>0</v>
      </c>
      <c r="CG105" s="57">
        <f t="shared" si="57"/>
        <v>0</v>
      </c>
      <c r="CH105" s="57">
        <f t="shared" si="57"/>
        <v>0</v>
      </c>
      <c r="CI105" s="58">
        <f t="shared" si="57"/>
        <v>0</v>
      </c>
      <c r="CJ105" s="57">
        <f t="shared" si="57"/>
        <v>0</v>
      </c>
      <c r="CL105" s="30">
        <f>Obs_Dist!B107</f>
        <v>192</v>
      </c>
      <c r="CM105" s="26">
        <f>AVERAGE(CL105:CL106)</f>
        <v>193</v>
      </c>
      <c r="CN105" s="20">
        <f t="shared" si="62"/>
        <v>0</v>
      </c>
      <c r="CO105" s="20">
        <f t="shared" si="62"/>
        <v>0</v>
      </c>
      <c r="CP105" s="20">
        <f t="shared" si="62"/>
        <v>0</v>
      </c>
      <c r="CQ105" s="106">
        <f t="shared" si="58"/>
        <v>0</v>
      </c>
      <c r="CR105" s="143"/>
      <c r="CS105" s="20">
        <f t="shared" si="63"/>
        <v>0</v>
      </c>
      <c r="CT105" s="20">
        <f t="shared" si="63"/>
        <v>0</v>
      </c>
      <c r="CW105" s="20">
        <f t="shared" si="89"/>
        <v>0</v>
      </c>
      <c r="CX105" s="20">
        <f t="shared" si="89"/>
        <v>0</v>
      </c>
      <c r="CY105" s="20">
        <f t="shared" si="89"/>
        <v>0</v>
      </c>
      <c r="CZ105" s="20">
        <f t="shared" si="89"/>
        <v>0</v>
      </c>
      <c r="DA105" s="20">
        <f t="shared" si="89"/>
        <v>0</v>
      </c>
      <c r="DB105" s="20">
        <f t="shared" si="89"/>
        <v>0</v>
      </c>
      <c r="DC105" s="20">
        <f t="shared" si="89"/>
        <v>0</v>
      </c>
      <c r="DD105" s="106">
        <f t="shared" si="89"/>
        <v>0</v>
      </c>
      <c r="DE105" s="20">
        <f t="shared" si="90"/>
        <v>0</v>
      </c>
      <c r="DF105" s="20">
        <f t="shared" si="90"/>
        <v>0</v>
      </c>
      <c r="DG105" s="106">
        <f t="shared" si="90"/>
        <v>0</v>
      </c>
      <c r="DH105" s="143"/>
      <c r="DI105" s="20">
        <f t="shared" si="64"/>
        <v>0</v>
      </c>
      <c r="DJ105" s="20">
        <f t="shared" si="64"/>
        <v>0</v>
      </c>
      <c r="DK105" s="20">
        <f t="shared" si="64"/>
        <v>0</v>
      </c>
      <c r="DL105" s="143"/>
      <c r="DM105" s="20">
        <f t="shared" si="65"/>
        <v>0</v>
      </c>
      <c r="DN105" s="20">
        <f t="shared" si="65"/>
        <v>0</v>
      </c>
      <c r="DO105" s="106">
        <f t="shared" si="65"/>
        <v>0</v>
      </c>
      <c r="DP105" s="20">
        <f t="shared" si="59"/>
        <v>0</v>
      </c>
      <c r="DR105" s="31">
        <f t="shared" si="84"/>
        <v>96</v>
      </c>
      <c r="DS105" s="26">
        <f t="shared" si="85"/>
        <v>96.5</v>
      </c>
      <c r="DT105" s="101">
        <f t="shared" si="66"/>
        <v>29.830000000000002</v>
      </c>
      <c r="DU105" s="101">
        <f t="shared" si="67"/>
        <v>26.12</v>
      </c>
      <c r="DV105" s="101">
        <f t="shared" si="68"/>
        <v>0</v>
      </c>
      <c r="DW105" s="102">
        <f t="shared" si="86"/>
        <v>282.29000000000002</v>
      </c>
      <c r="DX105" s="144"/>
      <c r="DY105" s="101">
        <f t="shared" si="87"/>
        <v>0.39</v>
      </c>
      <c r="DZ105" s="101">
        <f t="shared" si="87"/>
        <v>2.79</v>
      </c>
      <c r="EB105" s="84">
        <f>MODEL_DATA!X102</f>
        <v>96</v>
      </c>
      <c r="EC105" s="84">
        <f>MODEL_DATA!Y102</f>
        <v>3.71</v>
      </c>
      <c r="ED105" s="84">
        <f>MODEL_DATA!Z102</f>
        <v>0</v>
      </c>
      <c r="EE105" s="84">
        <f>MODEL_DATA!AA102</f>
        <v>26.12</v>
      </c>
      <c r="EF105" s="84">
        <f>MODEL_DATA!AB102</f>
        <v>0</v>
      </c>
      <c r="EG105" s="84">
        <f>MODEL_DATA!AC102</f>
        <v>0</v>
      </c>
      <c r="EH105" s="84">
        <f>MODEL_DATA!AD102</f>
        <v>0</v>
      </c>
      <c r="EI105" s="84">
        <f>MODEL_DATA!AE102</f>
        <v>0</v>
      </c>
      <c r="EJ105" s="84">
        <f>MODEL_DATA!AF102</f>
        <v>0</v>
      </c>
      <c r="EK105" s="84">
        <f>MODEL_DATA!AG102</f>
        <v>0</v>
      </c>
      <c r="EL105" s="84">
        <f>MODEL_DATA!AH102</f>
        <v>0</v>
      </c>
      <c r="EM105" s="84">
        <f>MODEL_DATA!AI102</f>
        <v>183.56</v>
      </c>
      <c r="EN105" s="84">
        <f>MODEL_DATA!AJ102</f>
        <v>206.88</v>
      </c>
      <c r="EO105" s="84">
        <f>MODEL_DATA!AK102</f>
        <v>0.39</v>
      </c>
      <c r="EP105" s="84">
        <f>MODEL_DATA!AL102</f>
        <v>2.79</v>
      </c>
      <c r="EQ105" s="84">
        <f>MODEL_DATA!AM102</f>
        <v>98.73</v>
      </c>
      <c r="ER105" s="84">
        <f>MODEL_DATA!AN102</f>
        <v>103.32</v>
      </c>
      <c r="ES105" s="84">
        <f>MODEL_DATA!AO102</f>
        <v>0</v>
      </c>
      <c r="ET105" s="84">
        <f>MODEL_DATA!AP102</f>
        <v>0</v>
      </c>
      <c r="EU105" s="84">
        <f>MODEL_DATA!AQ102</f>
        <v>0</v>
      </c>
      <c r="EV105" s="84">
        <f>MODEL_DATA!AR102</f>
        <v>0</v>
      </c>
    </row>
    <row r="106" spans="32:152" x14ac:dyDescent="0.25">
      <c r="AF106" s="32">
        <f t="shared" si="60"/>
        <v>192</v>
      </c>
      <c r="AG106" s="61">
        <f t="shared" si="69"/>
        <v>0</v>
      </c>
      <c r="AH106" s="63">
        <f>INDEX(Obs_Dist!$D$11:$T$211,  MATCH($AF106, Obs_Dist!$B$11:$B$211, 0), MATCH(AH$4, Obs_Dist!$D$3:$T$3, 0) )</f>
        <v>0</v>
      </c>
      <c r="AI106" s="61">
        <f t="shared" si="70"/>
        <v>0</v>
      </c>
      <c r="AJ106" s="63">
        <f>INDEX(Obs_Dist!$D$11:$T$211,  MATCH($AF106, Obs_Dist!$B$11:$B$211, 0), MATCH(AJ$4, Obs_Dist!$D$3:$T$3, 0) )</f>
        <v>0</v>
      </c>
      <c r="AK106" s="61">
        <f t="shared" si="71"/>
        <v>0</v>
      </c>
      <c r="AL106" s="63">
        <f>INDEX(Obs_Dist!$D$11:$T$211,  MATCH($AF106, Obs_Dist!$B$11:$B$211, 0), MATCH(AL$4, Obs_Dist!$D$3:$T$3, 0) )</f>
        <v>0</v>
      </c>
      <c r="AM106" s="61">
        <f t="shared" si="72"/>
        <v>0</v>
      </c>
      <c r="AN106" s="63">
        <f>INDEX(Obs_Dist!$D$11:$T$211,  MATCH($AF106, Obs_Dist!$B$11:$B$211, 0), MATCH(AN$4, Obs_Dist!$D$3:$T$3, 0) )</f>
        <v>0</v>
      </c>
      <c r="AO106" s="61">
        <f t="shared" si="73"/>
        <v>0</v>
      </c>
      <c r="AP106" s="63">
        <f>INDEX(Obs_Dist!$D$11:$T$211,  MATCH($AF106, Obs_Dist!$B$11:$B$211, 0), MATCH(AP$4, Obs_Dist!$D$3:$T$3, 0) )</f>
        <v>0</v>
      </c>
      <c r="AQ106" s="61">
        <f t="shared" si="74"/>
        <v>0</v>
      </c>
      <c r="AR106" s="63">
        <f>INDEX(Obs_Dist!$D$11:$T$211,  MATCH($AF106, Obs_Dist!$B$11:$B$211, 0), MATCH(AR$4, Obs_Dist!$D$3:$T$3, 0) )</f>
        <v>0</v>
      </c>
      <c r="AS106" s="61">
        <f t="shared" si="75"/>
        <v>0</v>
      </c>
      <c r="AT106" s="63">
        <f>INDEX(Obs_Dist!$D$11:$T$211,  MATCH($AF106, Obs_Dist!$B$11:$B$211, 0), MATCH(AT$4, Obs_Dist!$D$3:$T$3, 0) )</f>
        <v>0</v>
      </c>
      <c r="AU106" s="61">
        <f t="shared" si="76"/>
        <v>0</v>
      </c>
      <c r="AV106" s="63">
        <f>INDEX(Obs_Dist!$D$11:$T$211,  MATCH($AF106, Obs_Dist!$B$11:$B$211, 0), MATCH(AV$4, Obs_Dist!$D$3:$T$3, 0) )</f>
        <v>0</v>
      </c>
      <c r="AW106" s="61">
        <f t="shared" si="77"/>
        <v>0</v>
      </c>
      <c r="AX106" s="63">
        <f>INDEX(Obs_Dist!$D$11:$T$211,  MATCH($AF106, Obs_Dist!$B$11:$B$211, 0), MATCH(AX$4, Obs_Dist!$D$3:$T$3, 0) )</f>
        <v>0</v>
      </c>
      <c r="AY106" s="61">
        <f t="shared" si="78"/>
        <v>0</v>
      </c>
      <c r="AZ106" s="63">
        <f>INDEX(Obs_Dist!$D$11:$T$211,  MATCH($AF106, Obs_Dist!$B$11:$B$211, 0), MATCH(AZ$4, Obs_Dist!$D$3:$T$3, 0) )</f>
        <v>0</v>
      </c>
      <c r="BA106" s="61">
        <f t="shared" si="79"/>
        <v>0</v>
      </c>
      <c r="BB106" s="63">
        <f>INDEX(Obs_Dist!$D$11:$T$211,  MATCH($AF106, Obs_Dist!$B$11:$B$211, 0), MATCH(BB$4, Obs_Dist!$D$3:$T$3, 0) )</f>
        <v>0</v>
      </c>
      <c r="BC106" s="61">
        <f t="shared" si="80"/>
        <v>0</v>
      </c>
      <c r="BD106" s="63">
        <f>INDEX(Obs_Dist!$D$11:$T$211,  MATCH($AF106, Obs_Dist!$B$11:$B$211, 0), MATCH(BD$4, Obs_Dist!$D$3:$T$3, 0) )</f>
        <v>0</v>
      </c>
      <c r="BF106" s="31">
        <f t="shared" si="81"/>
        <v>194</v>
      </c>
      <c r="BG106" s="31">
        <f t="shared" si="82"/>
        <v>195</v>
      </c>
      <c r="BH106" s="57">
        <f t="shared" si="56"/>
        <v>0</v>
      </c>
      <c r="BI106" s="57">
        <f t="shared" si="56"/>
        <v>0</v>
      </c>
      <c r="BJ106" s="57">
        <f t="shared" si="56"/>
        <v>0</v>
      </c>
      <c r="BK106" s="58">
        <f t="shared" si="55"/>
        <v>0</v>
      </c>
      <c r="BL106" s="57">
        <f t="shared" si="55"/>
        <v>0</v>
      </c>
      <c r="BM106" s="57">
        <f t="shared" si="55"/>
        <v>0</v>
      </c>
      <c r="BN106" s="57">
        <f t="shared" si="55"/>
        <v>0</v>
      </c>
      <c r="BQ106" s="57">
        <f t="shared" si="88"/>
        <v>0</v>
      </c>
      <c r="BR106" s="57">
        <f t="shared" si="88"/>
        <v>0</v>
      </c>
      <c r="BS106" s="57">
        <f t="shared" si="88"/>
        <v>0</v>
      </c>
      <c r="BT106" s="57">
        <f t="shared" si="88"/>
        <v>0</v>
      </c>
      <c r="BU106" s="57">
        <f t="shared" si="88"/>
        <v>0</v>
      </c>
      <c r="BV106" s="57">
        <f t="shared" si="88"/>
        <v>0</v>
      </c>
      <c r="BW106" s="57">
        <f t="shared" si="88"/>
        <v>0</v>
      </c>
      <c r="BX106" s="58">
        <f t="shared" si="88"/>
        <v>0</v>
      </c>
      <c r="BY106" s="57">
        <f t="shared" si="88"/>
        <v>0</v>
      </c>
      <c r="BZ106" s="57">
        <f t="shared" si="88"/>
        <v>0</v>
      </c>
      <c r="CA106" s="58">
        <f t="shared" si="88"/>
        <v>0</v>
      </c>
      <c r="CB106" s="57">
        <f t="shared" si="88"/>
        <v>0</v>
      </c>
      <c r="CC106" s="57">
        <f t="shared" si="88"/>
        <v>0</v>
      </c>
      <c r="CD106" s="57">
        <f t="shared" si="88"/>
        <v>0</v>
      </c>
      <c r="CE106" s="57">
        <f t="shared" si="88"/>
        <v>0</v>
      </c>
      <c r="CF106" s="57">
        <f t="shared" si="57"/>
        <v>0</v>
      </c>
      <c r="CG106" s="57">
        <f t="shared" si="57"/>
        <v>0</v>
      </c>
      <c r="CH106" s="57">
        <f t="shared" si="57"/>
        <v>0</v>
      </c>
      <c r="CI106" s="58">
        <f t="shared" si="57"/>
        <v>0</v>
      </c>
      <c r="CJ106" s="57">
        <f t="shared" si="57"/>
        <v>0</v>
      </c>
      <c r="CL106" s="30">
        <f>Obs_Dist!B108</f>
        <v>194</v>
      </c>
      <c r="CM106" s="26">
        <f t="shared" ref="CM106:CM169" si="91">AVERAGE(CL106:CL107)</f>
        <v>195</v>
      </c>
      <c r="CN106" s="20">
        <f t="shared" si="62"/>
        <v>0</v>
      </c>
      <c r="CO106" s="20">
        <f t="shared" si="62"/>
        <v>0</v>
      </c>
      <c r="CP106" s="20">
        <f t="shared" si="62"/>
        <v>0</v>
      </c>
      <c r="CQ106" s="106">
        <f t="shared" si="58"/>
        <v>0</v>
      </c>
      <c r="CR106" s="143"/>
      <c r="CS106" s="20">
        <f t="shared" si="63"/>
        <v>0</v>
      </c>
      <c r="CT106" s="20">
        <f t="shared" si="63"/>
        <v>0</v>
      </c>
      <c r="CW106" s="20">
        <f t="shared" si="89"/>
        <v>0</v>
      </c>
      <c r="CX106" s="20">
        <f t="shared" si="89"/>
        <v>0</v>
      </c>
      <c r="CY106" s="20">
        <f t="shared" si="89"/>
        <v>0</v>
      </c>
      <c r="CZ106" s="20">
        <f t="shared" si="89"/>
        <v>0</v>
      </c>
      <c r="DA106" s="20">
        <f t="shared" si="89"/>
        <v>0</v>
      </c>
      <c r="DB106" s="20">
        <f t="shared" si="89"/>
        <v>0</v>
      </c>
      <c r="DC106" s="20">
        <f t="shared" si="89"/>
        <v>0</v>
      </c>
      <c r="DD106" s="106">
        <f t="shared" si="89"/>
        <v>0</v>
      </c>
      <c r="DE106" s="20">
        <f t="shared" si="90"/>
        <v>0</v>
      </c>
      <c r="DF106" s="20">
        <f t="shared" si="90"/>
        <v>0</v>
      </c>
      <c r="DG106" s="106">
        <f t="shared" si="90"/>
        <v>0</v>
      </c>
      <c r="DH106" s="143"/>
      <c r="DI106" s="20">
        <f t="shared" si="64"/>
        <v>0</v>
      </c>
      <c r="DJ106" s="20">
        <f t="shared" si="64"/>
        <v>0</v>
      </c>
      <c r="DK106" s="20">
        <f t="shared" si="64"/>
        <v>0</v>
      </c>
      <c r="DL106" s="143"/>
      <c r="DM106" s="20">
        <f t="shared" si="65"/>
        <v>0</v>
      </c>
      <c r="DN106" s="20">
        <f t="shared" si="65"/>
        <v>0</v>
      </c>
      <c r="DO106" s="106">
        <f t="shared" si="65"/>
        <v>0</v>
      </c>
      <c r="DP106" s="20">
        <f t="shared" si="59"/>
        <v>0</v>
      </c>
      <c r="DR106" s="31">
        <f t="shared" si="84"/>
        <v>97</v>
      </c>
      <c r="DS106" s="26">
        <f t="shared" si="85"/>
        <v>97.5</v>
      </c>
      <c r="DT106" s="101">
        <f t="shared" si="66"/>
        <v>21.3</v>
      </c>
      <c r="DU106" s="101">
        <f t="shared" si="67"/>
        <v>18.96</v>
      </c>
      <c r="DV106" s="101">
        <f t="shared" si="68"/>
        <v>0</v>
      </c>
      <c r="DW106" s="102">
        <f t="shared" si="86"/>
        <v>309.88</v>
      </c>
      <c r="DX106" s="144"/>
      <c r="DY106" s="101">
        <f t="shared" si="87"/>
        <v>0.23</v>
      </c>
      <c r="DZ106" s="101">
        <f t="shared" si="87"/>
        <v>2.0699999999999998</v>
      </c>
      <c r="EB106" s="84">
        <f>MODEL_DATA!X103</f>
        <v>97</v>
      </c>
      <c r="EC106" s="84">
        <f>MODEL_DATA!Y103</f>
        <v>2.34</v>
      </c>
      <c r="ED106" s="84">
        <f>MODEL_DATA!Z103</f>
        <v>0</v>
      </c>
      <c r="EE106" s="84">
        <f>MODEL_DATA!AA103</f>
        <v>18.96</v>
      </c>
      <c r="EF106" s="84">
        <f>MODEL_DATA!AB103</f>
        <v>0</v>
      </c>
      <c r="EG106" s="84">
        <f>MODEL_DATA!AC103</f>
        <v>0</v>
      </c>
      <c r="EH106" s="84">
        <f>MODEL_DATA!AD103</f>
        <v>0</v>
      </c>
      <c r="EI106" s="84">
        <f>MODEL_DATA!AE103</f>
        <v>0</v>
      </c>
      <c r="EJ106" s="84">
        <f>MODEL_DATA!AF103</f>
        <v>0</v>
      </c>
      <c r="EK106" s="84">
        <f>MODEL_DATA!AG103</f>
        <v>0</v>
      </c>
      <c r="EL106" s="84">
        <f>MODEL_DATA!AH103</f>
        <v>0</v>
      </c>
      <c r="EM106" s="84">
        <f>MODEL_DATA!AI103</f>
        <v>196.05</v>
      </c>
      <c r="EN106" s="84">
        <f>MODEL_DATA!AJ103</f>
        <v>181.86</v>
      </c>
      <c r="EO106" s="84">
        <f>MODEL_DATA!AK103</f>
        <v>0.23</v>
      </c>
      <c r="EP106" s="84">
        <f>MODEL_DATA!AL103</f>
        <v>2.0699999999999998</v>
      </c>
      <c r="EQ106" s="84">
        <f>MODEL_DATA!AM103</f>
        <v>113.83</v>
      </c>
      <c r="ER106" s="84">
        <f>MODEL_DATA!AN103</f>
        <v>108.53</v>
      </c>
      <c r="ES106" s="84">
        <f>MODEL_DATA!AO103</f>
        <v>0</v>
      </c>
      <c r="ET106" s="84">
        <f>MODEL_DATA!AP103</f>
        <v>0</v>
      </c>
      <c r="EU106" s="84">
        <f>MODEL_DATA!AQ103</f>
        <v>0</v>
      </c>
      <c r="EV106" s="84">
        <f>MODEL_DATA!AR103</f>
        <v>0</v>
      </c>
    </row>
    <row r="107" spans="32:152" x14ac:dyDescent="0.25">
      <c r="AF107" s="32">
        <f t="shared" si="60"/>
        <v>194</v>
      </c>
      <c r="AG107" s="61">
        <f t="shared" si="69"/>
        <v>0</v>
      </c>
      <c r="AH107" s="63">
        <f>INDEX(Obs_Dist!$D$11:$T$211,  MATCH($AF107, Obs_Dist!$B$11:$B$211, 0), MATCH(AH$4, Obs_Dist!$D$3:$T$3, 0) )</f>
        <v>0</v>
      </c>
      <c r="AI107" s="61">
        <f t="shared" si="70"/>
        <v>0</v>
      </c>
      <c r="AJ107" s="63">
        <f>INDEX(Obs_Dist!$D$11:$T$211,  MATCH($AF107, Obs_Dist!$B$11:$B$211, 0), MATCH(AJ$4, Obs_Dist!$D$3:$T$3, 0) )</f>
        <v>0</v>
      </c>
      <c r="AK107" s="61">
        <f t="shared" si="71"/>
        <v>0</v>
      </c>
      <c r="AL107" s="63">
        <f>INDEX(Obs_Dist!$D$11:$T$211,  MATCH($AF107, Obs_Dist!$B$11:$B$211, 0), MATCH(AL$4, Obs_Dist!$D$3:$T$3, 0) )</f>
        <v>0</v>
      </c>
      <c r="AM107" s="61">
        <f t="shared" si="72"/>
        <v>0</v>
      </c>
      <c r="AN107" s="63">
        <f>INDEX(Obs_Dist!$D$11:$T$211,  MATCH($AF107, Obs_Dist!$B$11:$B$211, 0), MATCH(AN$4, Obs_Dist!$D$3:$T$3, 0) )</f>
        <v>0</v>
      </c>
      <c r="AO107" s="61">
        <f t="shared" si="73"/>
        <v>0</v>
      </c>
      <c r="AP107" s="63">
        <f>INDEX(Obs_Dist!$D$11:$T$211,  MATCH($AF107, Obs_Dist!$B$11:$B$211, 0), MATCH(AP$4, Obs_Dist!$D$3:$T$3, 0) )</f>
        <v>0</v>
      </c>
      <c r="AQ107" s="61">
        <f t="shared" si="74"/>
        <v>0</v>
      </c>
      <c r="AR107" s="63">
        <f>INDEX(Obs_Dist!$D$11:$T$211,  MATCH($AF107, Obs_Dist!$B$11:$B$211, 0), MATCH(AR$4, Obs_Dist!$D$3:$T$3, 0) )</f>
        <v>0</v>
      </c>
      <c r="AS107" s="61">
        <f t="shared" si="75"/>
        <v>0</v>
      </c>
      <c r="AT107" s="63">
        <f>INDEX(Obs_Dist!$D$11:$T$211,  MATCH($AF107, Obs_Dist!$B$11:$B$211, 0), MATCH(AT$4, Obs_Dist!$D$3:$T$3, 0) )</f>
        <v>0</v>
      </c>
      <c r="AU107" s="61">
        <f t="shared" si="76"/>
        <v>0</v>
      </c>
      <c r="AV107" s="63">
        <f>INDEX(Obs_Dist!$D$11:$T$211,  MATCH($AF107, Obs_Dist!$B$11:$B$211, 0), MATCH(AV$4, Obs_Dist!$D$3:$T$3, 0) )</f>
        <v>0</v>
      </c>
      <c r="AW107" s="61">
        <f t="shared" si="77"/>
        <v>0</v>
      </c>
      <c r="AX107" s="63">
        <f>INDEX(Obs_Dist!$D$11:$T$211,  MATCH($AF107, Obs_Dist!$B$11:$B$211, 0), MATCH(AX$4, Obs_Dist!$D$3:$T$3, 0) )</f>
        <v>0</v>
      </c>
      <c r="AY107" s="61">
        <f t="shared" si="78"/>
        <v>0</v>
      </c>
      <c r="AZ107" s="63">
        <f>INDEX(Obs_Dist!$D$11:$T$211,  MATCH($AF107, Obs_Dist!$B$11:$B$211, 0), MATCH(AZ$4, Obs_Dist!$D$3:$T$3, 0) )</f>
        <v>0</v>
      </c>
      <c r="BA107" s="61">
        <f t="shared" si="79"/>
        <v>0</v>
      </c>
      <c r="BB107" s="63">
        <f>INDEX(Obs_Dist!$D$11:$T$211,  MATCH($AF107, Obs_Dist!$B$11:$B$211, 0), MATCH(BB$4, Obs_Dist!$D$3:$T$3, 0) )</f>
        <v>0</v>
      </c>
      <c r="BC107" s="61">
        <f t="shared" si="80"/>
        <v>0</v>
      </c>
      <c r="BD107" s="63">
        <f>INDEX(Obs_Dist!$D$11:$T$211,  MATCH($AF107, Obs_Dist!$B$11:$B$211, 0), MATCH(BD$4, Obs_Dist!$D$3:$T$3, 0) )</f>
        <v>0</v>
      </c>
      <c r="BF107" s="31">
        <f t="shared" si="81"/>
        <v>196</v>
      </c>
      <c r="BG107" s="31">
        <f t="shared" si="82"/>
        <v>197</v>
      </c>
      <c r="BH107" s="57">
        <f t="shared" si="56"/>
        <v>0</v>
      </c>
      <c r="BI107" s="57">
        <f t="shared" si="56"/>
        <v>0</v>
      </c>
      <c r="BJ107" s="57">
        <f t="shared" si="56"/>
        <v>0</v>
      </c>
      <c r="BK107" s="58">
        <f t="shared" si="55"/>
        <v>0</v>
      </c>
      <c r="BL107" s="57">
        <f t="shared" si="55"/>
        <v>0</v>
      </c>
      <c r="BM107" s="57">
        <f t="shared" si="55"/>
        <v>0</v>
      </c>
      <c r="BN107" s="57">
        <f t="shared" si="55"/>
        <v>0</v>
      </c>
      <c r="BQ107" s="57">
        <f t="shared" ref="BQ107:CE123" si="92">IFERROR(CW107 / CW$6,  0)</f>
        <v>0</v>
      </c>
      <c r="BR107" s="57">
        <f t="shared" si="92"/>
        <v>0</v>
      </c>
      <c r="BS107" s="57">
        <f t="shared" si="92"/>
        <v>0</v>
      </c>
      <c r="BT107" s="57">
        <f t="shared" si="92"/>
        <v>0</v>
      </c>
      <c r="BU107" s="57">
        <f t="shared" si="92"/>
        <v>0</v>
      </c>
      <c r="BV107" s="57">
        <f t="shared" si="92"/>
        <v>0</v>
      </c>
      <c r="BW107" s="57">
        <f t="shared" si="92"/>
        <v>0</v>
      </c>
      <c r="BX107" s="58">
        <f t="shared" si="92"/>
        <v>0</v>
      </c>
      <c r="BY107" s="57">
        <f t="shared" si="92"/>
        <v>0</v>
      </c>
      <c r="BZ107" s="57">
        <f t="shared" si="92"/>
        <v>0</v>
      </c>
      <c r="CA107" s="58">
        <f t="shared" si="92"/>
        <v>0</v>
      </c>
      <c r="CB107" s="57">
        <f t="shared" si="92"/>
        <v>0</v>
      </c>
      <c r="CC107" s="57">
        <f t="shared" si="92"/>
        <v>0</v>
      </c>
      <c r="CD107" s="57">
        <f t="shared" si="92"/>
        <v>0</v>
      </c>
      <c r="CE107" s="57">
        <f t="shared" si="92"/>
        <v>0</v>
      </c>
      <c r="CF107" s="57">
        <f t="shared" si="57"/>
        <v>0</v>
      </c>
      <c r="CG107" s="57">
        <f t="shared" si="57"/>
        <v>0</v>
      </c>
      <c r="CH107" s="57">
        <f t="shared" si="57"/>
        <v>0</v>
      </c>
      <c r="CI107" s="58">
        <f t="shared" si="57"/>
        <v>0</v>
      </c>
      <c r="CJ107" s="57">
        <f t="shared" si="57"/>
        <v>0</v>
      </c>
      <c r="CL107" s="30">
        <f>Obs_Dist!B109</f>
        <v>196</v>
      </c>
      <c r="CM107" s="26">
        <f t="shared" si="91"/>
        <v>197</v>
      </c>
      <c r="CN107" s="20">
        <f t="shared" si="62"/>
        <v>0</v>
      </c>
      <c r="CO107" s="20">
        <f t="shared" si="62"/>
        <v>0</v>
      </c>
      <c r="CP107" s="20">
        <f t="shared" si="62"/>
        <v>0</v>
      </c>
      <c r="CQ107" s="106">
        <f t="shared" si="58"/>
        <v>0</v>
      </c>
      <c r="CR107" s="143"/>
      <c r="CS107" s="20">
        <f t="shared" si="63"/>
        <v>0</v>
      </c>
      <c r="CT107" s="20">
        <f t="shared" si="63"/>
        <v>0</v>
      </c>
      <c r="CW107" s="20">
        <f t="shared" si="89"/>
        <v>0</v>
      </c>
      <c r="CX107" s="20">
        <f t="shared" si="89"/>
        <v>0</v>
      </c>
      <c r="CY107" s="20">
        <f t="shared" si="89"/>
        <v>0</v>
      </c>
      <c r="CZ107" s="20">
        <f t="shared" si="89"/>
        <v>0</v>
      </c>
      <c r="DA107" s="20">
        <f t="shared" si="89"/>
        <v>0</v>
      </c>
      <c r="DB107" s="20">
        <f t="shared" si="89"/>
        <v>0</v>
      </c>
      <c r="DC107" s="20">
        <f t="shared" si="89"/>
        <v>0</v>
      </c>
      <c r="DD107" s="106">
        <f t="shared" si="89"/>
        <v>0</v>
      </c>
      <c r="DE107" s="20">
        <f t="shared" si="90"/>
        <v>0</v>
      </c>
      <c r="DF107" s="20">
        <f t="shared" si="90"/>
        <v>0</v>
      </c>
      <c r="DG107" s="106">
        <f t="shared" si="90"/>
        <v>0</v>
      </c>
      <c r="DH107" s="143"/>
      <c r="DI107" s="20">
        <f t="shared" si="64"/>
        <v>0</v>
      </c>
      <c r="DJ107" s="20">
        <f t="shared" si="64"/>
        <v>0</v>
      </c>
      <c r="DK107" s="20">
        <f t="shared" si="64"/>
        <v>0</v>
      </c>
      <c r="DL107" s="143"/>
      <c r="DM107" s="20">
        <f t="shared" si="65"/>
        <v>0</v>
      </c>
      <c r="DN107" s="20">
        <f t="shared" si="65"/>
        <v>0</v>
      </c>
      <c r="DO107" s="106">
        <f t="shared" si="65"/>
        <v>0</v>
      </c>
      <c r="DP107" s="20">
        <f t="shared" si="59"/>
        <v>0</v>
      </c>
      <c r="DR107" s="31">
        <f t="shared" si="84"/>
        <v>98</v>
      </c>
      <c r="DS107" s="26">
        <f t="shared" si="85"/>
        <v>98.5</v>
      </c>
      <c r="DT107" s="101">
        <f t="shared" si="66"/>
        <v>15.46</v>
      </c>
      <c r="DU107" s="101">
        <f t="shared" si="67"/>
        <v>13.92</v>
      </c>
      <c r="DV107" s="101">
        <f t="shared" si="68"/>
        <v>0</v>
      </c>
      <c r="DW107" s="102">
        <f t="shared" si="86"/>
        <v>325.52</v>
      </c>
      <c r="DX107" s="144"/>
      <c r="DY107" s="101">
        <f t="shared" si="87"/>
        <v>0.1</v>
      </c>
      <c r="DZ107" s="101">
        <f t="shared" si="87"/>
        <v>0.85</v>
      </c>
      <c r="EB107" s="84">
        <f>MODEL_DATA!X104</f>
        <v>98</v>
      </c>
      <c r="EC107" s="84">
        <f>MODEL_DATA!Y104</f>
        <v>1.54</v>
      </c>
      <c r="ED107" s="84">
        <f>MODEL_DATA!Z104</f>
        <v>0</v>
      </c>
      <c r="EE107" s="84">
        <f>MODEL_DATA!AA104</f>
        <v>13.92</v>
      </c>
      <c r="EF107" s="84">
        <f>MODEL_DATA!AB104</f>
        <v>0</v>
      </c>
      <c r="EG107" s="84">
        <f>MODEL_DATA!AC104</f>
        <v>0</v>
      </c>
      <c r="EH107" s="84">
        <f>MODEL_DATA!AD104</f>
        <v>0</v>
      </c>
      <c r="EI107" s="84">
        <f>MODEL_DATA!AE104</f>
        <v>0</v>
      </c>
      <c r="EJ107" s="84">
        <f>MODEL_DATA!AF104</f>
        <v>0</v>
      </c>
      <c r="EK107" s="84">
        <f>MODEL_DATA!AG104</f>
        <v>0</v>
      </c>
      <c r="EL107" s="84">
        <f>MODEL_DATA!AH104</f>
        <v>0</v>
      </c>
      <c r="EM107" s="84">
        <f>MODEL_DATA!AI104</f>
        <v>196.8</v>
      </c>
      <c r="EN107" s="84">
        <f>MODEL_DATA!AJ104</f>
        <v>199.66</v>
      </c>
      <c r="EO107" s="84">
        <f>MODEL_DATA!AK104</f>
        <v>0.1</v>
      </c>
      <c r="EP107" s="84">
        <f>MODEL_DATA!AL104</f>
        <v>0.85</v>
      </c>
      <c r="EQ107" s="84">
        <f>MODEL_DATA!AM104</f>
        <v>128.72</v>
      </c>
      <c r="ER107" s="84">
        <f>MODEL_DATA!AN104</f>
        <v>127.16</v>
      </c>
      <c r="ES107" s="84">
        <f>MODEL_DATA!AO104</f>
        <v>0</v>
      </c>
      <c r="ET107" s="84">
        <f>MODEL_DATA!AP104</f>
        <v>0</v>
      </c>
      <c r="EU107" s="84">
        <f>MODEL_DATA!AQ104</f>
        <v>0</v>
      </c>
      <c r="EV107" s="84">
        <f>MODEL_DATA!AR104</f>
        <v>0</v>
      </c>
    </row>
    <row r="108" spans="32:152" x14ac:dyDescent="0.25">
      <c r="AF108" s="32">
        <f t="shared" si="60"/>
        <v>196</v>
      </c>
      <c r="AG108" s="61">
        <f t="shared" si="69"/>
        <v>0</v>
      </c>
      <c r="AH108" s="63">
        <f>INDEX(Obs_Dist!$D$11:$T$211,  MATCH($AF108, Obs_Dist!$B$11:$B$211, 0), MATCH(AH$4, Obs_Dist!$D$3:$T$3, 0) )</f>
        <v>0</v>
      </c>
      <c r="AI108" s="61">
        <f t="shared" si="70"/>
        <v>0</v>
      </c>
      <c r="AJ108" s="63">
        <f>INDEX(Obs_Dist!$D$11:$T$211,  MATCH($AF108, Obs_Dist!$B$11:$B$211, 0), MATCH(AJ$4, Obs_Dist!$D$3:$T$3, 0) )</f>
        <v>0</v>
      </c>
      <c r="AK108" s="61">
        <f t="shared" si="71"/>
        <v>0</v>
      </c>
      <c r="AL108" s="63">
        <f>INDEX(Obs_Dist!$D$11:$T$211,  MATCH($AF108, Obs_Dist!$B$11:$B$211, 0), MATCH(AL$4, Obs_Dist!$D$3:$T$3, 0) )</f>
        <v>0</v>
      </c>
      <c r="AM108" s="61">
        <f t="shared" si="72"/>
        <v>0</v>
      </c>
      <c r="AN108" s="63">
        <f>INDEX(Obs_Dist!$D$11:$T$211,  MATCH($AF108, Obs_Dist!$B$11:$B$211, 0), MATCH(AN$4, Obs_Dist!$D$3:$T$3, 0) )</f>
        <v>0</v>
      </c>
      <c r="AO108" s="61">
        <f t="shared" si="73"/>
        <v>0</v>
      </c>
      <c r="AP108" s="63">
        <f>INDEX(Obs_Dist!$D$11:$T$211,  MATCH($AF108, Obs_Dist!$B$11:$B$211, 0), MATCH(AP$4, Obs_Dist!$D$3:$T$3, 0) )</f>
        <v>0</v>
      </c>
      <c r="AQ108" s="61">
        <f t="shared" si="74"/>
        <v>0</v>
      </c>
      <c r="AR108" s="63">
        <f>INDEX(Obs_Dist!$D$11:$T$211,  MATCH($AF108, Obs_Dist!$B$11:$B$211, 0), MATCH(AR$4, Obs_Dist!$D$3:$T$3, 0) )</f>
        <v>0</v>
      </c>
      <c r="AS108" s="61">
        <f t="shared" si="75"/>
        <v>0</v>
      </c>
      <c r="AT108" s="63">
        <f>INDEX(Obs_Dist!$D$11:$T$211,  MATCH($AF108, Obs_Dist!$B$11:$B$211, 0), MATCH(AT$4, Obs_Dist!$D$3:$T$3, 0) )</f>
        <v>0</v>
      </c>
      <c r="AU108" s="61">
        <f t="shared" si="76"/>
        <v>0</v>
      </c>
      <c r="AV108" s="63">
        <f>INDEX(Obs_Dist!$D$11:$T$211,  MATCH($AF108, Obs_Dist!$B$11:$B$211, 0), MATCH(AV$4, Obs_Dist!$D$3:$T$3, 0) )</f>
        <v>0</v>
      </c>
      <c r="AW108" s="61">
        <f t="shared" si="77"/>
        <v>0</v>
      </c>
      <c r="AX108" s="63">
        <f>INDEX(Obs_Dist!$D$11:$T$211,  MATCH($AF108, Obs_Dist!$B$11:$B$211, 0), MATCH(AX$4, Obs_Dist!$D$3:$T$3, 0) )</f>
        <v>0</v>
      </c>
      <c r="AY108" s="61">
        <f t="shared" si="78"/>
        <v>0</v>
      </c>
      <c r="AZ108" s="63">
        <f>INDEX(Obs_Dist!$D$11:$T$211,  MATCH($AF108, Obs_Dist!$B$11:$B$211, 0), MATCH(AZ$4, Obs_Dist!$D$3:$T$3, 0) )</f>
        <v>0</v>
      </c>
      <c r="BA108" s="61">
        <f t="shared" si="79"/>
        <v>0</v>
      </c>
      <c r="BB108" s="63">
        <f>INDEX(Obs_Dist!$D$11:$T$211,  MATCH($AF108, Obs_Dist!$B$11:$B$211, 0), MATCH(BB$4, Obs_Dist!$D$3:$T$3, 0) )</f>
        <v>0</v>
      </c>
      <c r="BC108" s="61">
        <f t="shared" si="80"/>
        <v>0</v>
      </c>
      <c r="BD108" s="63">
        <f>INDEX(Obs_Dist!$D$11:$T$211,  MATCH($AF108, Obs_Dist!$B$11:$B$211, 0), MATCH(BD$4, Obs_Dist!$D$3:$T$3, 0) )</f>
        <v>0</v>
      </c>
      <c r="BF108" s="31">
        <f t="shared" si="81"/>
        <v>198</v>
      </c>
      <c r="BG108" s="31">
        <f t="shared" si="82"/>
        <v>199</v>
      </c>
      <c r="BH108" s="57">
        <f t="shared" si="56"/>
        <v>0</v>
      </c>
      <c r="BI108" s="57">
        <f t="shared" si="56"/>
        <v>0</v>
      </c>
      <c r="BJ108" s="57">
        <f t="shared" si="56"/>
        <v>0</v>
      </c>
      <c r="BK108" s="58">
        <f t="shared" si="55"/>
        <v>0</v>
      </c>
      <c r="BL108" s="57">
        <f t="shared" si="55"/>
        <v>0</v>
      </c>
      <c r="BM108" s="57">
        <f t="shared" si="55"/>
        <v>0</v>
      </c>
      <c r="BN108" s="57">
        <f t="shared" si="55"/>
        <v>0</v>
      </c>
      <c r="BQ108" s="57">
        <f t="shared" si="92"/>
        <v>0</v>
      </c>
      <c r="BR108" s="57">
        <f t="shared" si="92"/>
        <v>0</v>
      </c>
      <c r="BS108" s="57">
        <f t="shared" si="92"/>
        <v>0</v>
      </c>
      <c r="BT108" s="57">
        <f t="shared" si="92"/>
        <v>0</v>
      </c>
      <c r="BU108" s="57">
        <f t="shared" si="92"/>
        <v>0</v>
      </c>
      <c r="BV108" s="57">
        <f t="shared" si="92"/>
        <v>0</v>
      </c>
      <c r="BW108" s="57">
        <f t="shared" si="92"/>
        <v>0</v>
      </c>
      <c r="BX108" s="58">
        <f t="shared" si="92"/>
        <v>0</v>
      </c>
      <c r="BY108" s="57">
        <f t="shared" si="92"/>
        <v>0</v>
      </c>
      <c r="BZ108" s="57">
        <f t="shared" si="92"/>
        <v>0</v>
      </c>
      <c r="CA108" s="58">
        <f t="shared" si="92"/>
        <v>0</v>
      </c>
      <c r="CB108" s="57">
        <f t="shared" si="92"/>
        <v>0</v>
      </c>
      <c r="CC108" s="57">
        <f t="shared" si="92"/>
        <v>0</v>
      </c>
      <c r="CD108" s="57">
        <f t="shared" si="92"/>
        <v>0</v>
      </c>
      <c r="CE108" s="57">
        <f t="shared" si="92"/>
        <v>0</v>
      </c>
      <c r="CF108" s="57">
        <f t="shared" si="57"/>
        <v>0</v>
      </c>
      <c r="CG108" s="57">
        <f t="shared" si="57"/>
        <v>0</v>
      </c>
      <c r="CH108" s="57">
        <f t="shared" si="57"/>
        <v>0</v>
      </c>
      <c r="CI108" s="58">
        <f t="shared" si="57"/>
        <v>0</v>
      </c>
      <c r="CJ108" s="57">
        <f t="shared" si="57"/>
        <v>0</v>
      </c>
      <c r="CL108" s="30">
        <f>Obs_Dist!B110</f>
        <v>198</v>
      </c>
      <c r="CM108" s="26">
        <f t="shared" si="91"/>
        <v>199</v>
      </c>
      <c r="CN108" s="20">
        <f t="shared" si="62"/>
        <v>0</v>
      </c>
      <c r="CO108" s="20">
        <f t="shared" si="62"/>
        <v>0</v>
      </c>
      <c r="CP108" s="20">
        <f t="shared" si="62"/>
        <v>0</v>
      </c>
      <c r="CQ108" s="106">
        <f t="shared" si="58"/>
        <v>0</v>
      </c>
      <c r="CR108" s="143"/>
      <c r="CS108" s="20">
        <f t="shared" si="63"/>
        <v>0</v>
      </c>
      <c r="CT108" s="20">
        <f t="shared" si="63"/>
        <v>0</v>
      </c>
      <c r="CW108" s="20">
        <f t="shared" si="89"/>
        <v>0</v>
      </c>
      <c r="CX108" s="20">
        <f t="shared" si="89"/>
        <v>0</v>
      </c>
      <c r="CY108" s="20">
        <f t="shared" si="89"/>
        <v>0</v>
      </c>
      <c r="CZ108" s="20">
        <f t="shared" si="89"/>
        <v>0</v>
      </c>
      <c r="DA108" s="20">
        <f t="shared" si="89"/>
        <v>0</v>
      </c>
      <c r="DB108" s="20">
        <f t="shared" si="89"/>
        <v>0</v>
      </c>
      <c r="DC108" s="20">
        <f t="shared" si="89"/>
        <v>0</v>
      </c>
      <c r="DD108" s="106">
        <f t="shared" si="89"/>
        <v>0</v>
      </c>
      <c r="DE108" s="20">
        <f t="shared" si="90"/>
        <v>0</v>
      </c>
      <c r="DF108" s="20">
        <f t="shared" si="90"/>
        <v>0</v>
      </c>
      <c r="DG108" s="106">
        <f t="shared" si="90"/>
        <v>0</v>
      </c>
      <c r="DH108" s="143"/>
      <c r="DI108" s="20">
        <f t="shared" si="64"/>
        <v>0</v>
      </c>
      <c r="DJ108" s="20">
        <f t="shared" si="64"/>
        <v>0</v>
      </c>
      <c r="DK108" s="20">
        <f t="shared" si="64"/>
        <v>0</v>
      </c>
      <c r="DL108" s="143"/>
      <c r="DM108" s="20">
        <f t="shared" si="65"/>
        <v>0</v>
      </c>
      <c r="DN108" s="20">
        <f t="shared" si="65"/>
        <v>0</v>
      </c>
      <c r="DO108" s="106">
        <f t="shared" si="65"/>
        <v>0</v>
      </c>
      <c r="DP108" s="20">
        <f t="shared" si="59"/>
        <v>0</v>
      </c>
      <c r="DR108" s="31">
        <f t="shared" si="84"/>
        <v>99</v>
      </c>
      <c r="DS108" s="26">
        <f t="shared" si="85"/>
        <v>99.5</v>
      </c>
      <c r="DT108" s="101">
        <f t="shared" si="66"/>
        <v>11.16</v>
      </c>
      <c r="DU108" s="101">
        <f t="shared" si="67"/>
        <v>10.36</v>
      </c>
      <c r="DV108" s="101">
        <f t="shared" si="68"/>
        <v>0</v>
      </c>
      <c r="DW108" s="102">
        <f t="shared" si="86"/>
        <v>333.18</v>
      </c>
      <c r="DX108" s="144"/>
      <c r="DY108" s="101">
        <f t="shared" si="87"/>
        <v>0.02</v>
      </c>
      <c r="DZ108" s="101">
        <f t="shared" si="87"/>
        <v>0.4</v>
      </c>
      <c r="EB108" s="84">
        <f>MODEL_DATA!X105</f>
        <v>99</v>
      </c>
      <c r="EC108" s="84">
        <f>MODEL_DATA!Y105</f>
        <v>0.8</v>
      </c>
      <c r="ED108" s="84">
        <f>MODEL_DATA!Z105</f>
        <v>0</v>
      </c>
      <c r="EE108" s="84">
        <f>MODEL_DATA!AA105</f>
        <v>10.36</v>
      </c>
      <c r="EF108" s="84">
        <f>MODEL_DATA!AB105</f>
        <v>0</v>
      </c>
      <c r="EG108" s="84">
        <f>MODEL_DATA!AC105</f>
        <v>0</v>
      </c>
      <c r="EH108" s="84">
        <f>MODEL_DATA!AD105</f>
        <v>0</v>
      </c>
      <c r="EI108" s="84">
        <f>MODEL_DATA!AE105</f>
        <v>0</v>
      </c>
      <c r="EJ108" s="84">
        <f>MODEL_DATA!AF105</f>
        <v>0</v>
      </c>
      <c r="EK108" s="84">
        <f>MODEL_DATA!AG105</f>
        <v>0</v>
      </c>
      <c r="EL108" s="84">
        <f>MODEL_DATA!AH105</f>
        <v>0</v>
      </c>
      <c r="EM108" s="84">
        <f>MODEL_DATA!AI105</f>
        <v>213.49</v>
      </c>
      <c r="EN108" s="84">
        <f>MODEL_DATA!AJ105</f>
        <v>178.87</v>
      </c>
      <c r="EO108" s="84">
        <f>MODEL_DATA!AK105</f>
        <v>0.02</v>
      </c>
      <c r="EP108" s="84">
        <f>MODEL_DATA!AL105</f>
        <v>0.4</v>
      </c>
      <c r="EQ108" s="84">
        <f>MODEL_DATA!AM105</f>
        <v>119.69</v>
      </c>
      <c r="ER108" s="84">
        <f>MODEL_DATA!AN105</f>
        <v>113.79</v>
      </c>
      <c r="ES108" s="84">
        <f>MODEL_DATA!AO105</f>
        <v>0</v>
      </c>
      <c r="ET108" s="84">
        <f>MODEL_DATA!AP105</f>
        <v>0</v>
      </c>
      <c r="EU108" s="84">
        <f>MODEL_DATA!AQ105</f>
        <v>0</v>
      </c>
      <c r="EV108" s="84">
        <f>MODEL_DATA!AR105</f>
        <v>0</v>
      </c>
    </row>
    <row r="109" spans="32:152" x14ac:dyDescent="0.25">
      <c r="AF109" s="32">
        <f t="shared" si="60"/>
        <v>198</v>
      </c>
      <c r="AG109" s="61">
        <f t="shared" si="69"/>
        <v>0</v>
      </c>
      <c r="AH109" s="63">
        <f>INDEX(Obs_Dist!$D$11:$T$211,  MATCH($AF109, Obs_Dist!$B$11:$B$211, 0), MATCH(AH$4, Obs_Dist!$D$3:$T$3, 0) )</f>
        <v>0</v>
      </c>
      <c r="AI109" s="61">
        <f t="shared" si="70"/>
        <v>0</v>
      </c>
      <c r="AJ109" s="63">
        <f>INDEX(Obs_Dist!$D$11:$T$211,  MATCH($AF109, Obs_Dist!$B$11:$B$211, 0), MATCH(AJ$4, Obs_Dist!$D$3:$T$3, 0) )</f>
        <v>0</v>
      </c>
      <c r="AK109" s="61">
        <f t="shared" si="71"/>
        <v>0</v>
      </c>
      <c r="AL109" s="63">
        <f>INDEX(Obs_Dist!$D$11:$T$211,  MATCH($AF109, Obs_Dist!$B$11:$B$211, 0), MATCH(AL$4, Obs_Dist!$D$3:$T$3, 0) )</f>
        <v>0</v>
      </c>
      <c r="AM109" s="61">
        <f t="shared" si="72"/>
        <v>0</v>
      </c>
      <c r="AN109" s="63">
        <f>INDEX(Obs_Dist!$D$11:$T$211,  MATCH($AF109, Obs_Dist!$B$11:$B$211, 0), MATCH(AN$4, Obs_Dist!$D$3:$T$3, 0) )</f>
        <v>0</v>
      </c>
      <c r="AO109" s="61">
        <f t="shared" si="73"/>
        <v>0</v>
      </c>
      <c r="AP109" s="63">
        <f>INDEX(Obs_Dist!$D$11:$T$211,  MATCH($AF109, Obs_Dist!$B$11:$B$211, 0), MATCH(AP$4, Obs_Dist!$D$3:$T$3, 0) )</f>
        <v>0</v>
      </c>
      <c r="AQ109" s="61">
        <f t="shared" si="74"/>
        <v>0</v>
      </c>
      <c r="AR109" s="63">
        <f>INDEX(Obs_Dist!$D$11:$T$211,  MATCH($AF109, Obs_Dist!$B$11:$B$211, 0), MATCH(AR$4, Obs_Dist!$D$3:$T$3, 0) )</f>
        <v>0</v>
      </c>
      <c r="AS109" s="61">
        <f t="shared" si="75"/>
        <v>0</v>
      </c>
      <c r="AT109" s="63">
        <f>INDEX(Obs_Dist!$D$11:$T$211,  MATCH($AF109, Obs_Dist!$B$11:$B$211, 0), MATCH(AT$4, Obs_Dist!$D$3:$T$3, 0) )</f>
        <v>0</v>
      </c>
      <c r="AU109" s="61">
        <f t="shared" si="76"/>
        <v>0</v>
      </c>
      <c r="AV109" s="63">
        <f>INDEX(Obs_Dist!$D$11:$T$211,  MATCH($AF109, Obs_Dist!$B$11:$B$211, 0), MATCH(AV$4, Obs_Dist!$D$3:$T$3, 0) )</f>
        <v>0</v>
      </c>
      <c r="AW109" s="61">
        <f t="shared" si="77"/>
        <v>0</v>
      </c>
      <c r="AX109" s="63">
        <f>INDEX(Obs_Dist!$D$11:$T$211,  MATCH($AF109, Obs_Dist!$B$11:$B$211, 0), MATCH(AX$4, Obs_Dist!$D$3:$T$3, 0) )</f>
        <v>0</v>
      </c>
      <c r="AY109" s="61">
        <f t="shared" si="78"/>
        <v>0</v>
      </c>
      <c r="AZ109" s="63">
        <f>INDEX(Obs_Dist!$D$11:$T$211,  MATCH($AF109, Obs_Dist!$B$11:$B$211, 0), MATCH(AZ$4, Obs_Dist!$D$3:$T$3, 0) )</f>
        <v>0</v>
      </c>
      <c r="BA109" s="61">
        <f t="shared" si="79"/>
        <v>0</v>
      </c>
      <c r="BB109" s="63">
        <f>INDEX(Obs_Dist!$D$11:$T$211,  MATCH($AF109, Obs_Dist!$B$11:$B$211, 0), MATCH(BB$4, Obs_Dist!$D$3:$T$3, 0) )</f>
        <v>0</v>
      </c>
      <c r="BC109" s="61">
        <f t="shared" si="80"/>
        <v>0</v>
      </c>
      <c r="BD109" s="63">
        <f>INDEX(Obs_Dist!$D$11:$T$211,  MATCH($AF109, Obs_Dist!$B$11:$B$211, 0), MATCH(BD$4, Obs_Dist!$D$3:$T$3, 0) )</f>
        <v>0</v>
      </c>
      <c r="BF109" s="31">
        <f t="shared" si="81"/>
        <v>200</v>
      </c>
      <c r="BG109" s="31">
        <f t="shared" si="82"/>
        <v>201</v>
      </c>
      <c r="BH109" s="57">
        <f>IFERROR(CN109 / CN$6,  0)</f>
        <v>6.476306272135433E-6</v>
      </c>
      <c r="BI109" s="57">
        <f t="shared" si="56"/>
        <v>1.3093066571179811E-5</v>
      </c>
      <c r="BJ109" s="57">
        <f t="shared" si="56"/>
        <v>0</v>
      </c>
      <c r="BK109" s="58">
        <f t="shared" si="55"/>
        <v>0</v>
      </c>
      <c r="BL109" s="57">
        <f t="shared" si="55"/>
        <v>0</v>
      </c>
      <c r="BM109" s="57">
        <f t="shared" si="55"/>
        <v>0</v>
      </c>
      <c r="BN109" s="57">
        <f t="shared" si="55"/>
        <v>0</v>
      </c>
      <c r="BQ109" s="57">
        <f t="shared" si="92"/>
        <v>0</v>
      </c>
      <c r="BR109" s="57">
        <f t="shared" si="92"/>
        <v>0</v>
      </c>
      <c r="BS109" s="57">
        <f t="shared" si="92"/>
        <v>1.6241678207349024E-5</v>
      </c>
      <c r="BT109" s="57">
        <f t="shared" si="92"/>
        <v>0</v>
      </c>
      <c r="BU109" s="57">
        <f t="shared" si="92"/>
        <v>0</v>
      </c>
      <c r="BV109" s="57">
        <f t="shared" si="92"/>
        <v>0</v>
      </c>
      <c r="BW109" s="57">
        <f t="shared" si="92"/>
        <v>0</v>
      </c>
      <c r="BX109" s="58">
        <f t="shared" si="92"/>
        <v>0</v>
      </c>
      <c r="BY109" s="57">
        <f t="shared" si="92"/>
        <v>0</v>
      </c>
      <c r="BZ109" s="57">
        <f t="shared" si="92"/>
        <v>0</v>
      </c>
      <c r="CA109" s="58">
        <f t="shared" si="92"/>
        <v>0</v>
      </c>
      <c r="CB109" s="57">
        <f t="shared" si="92"/>
        <v>0</v>
      </c>
      <c r="CC109" s="57">
        <f t="shared" si="92"/>
        <v>0</v>
      </c>
      <c r="CD109" s="57">
        <f t="shared" si="92"/>
        <v>0</v>
      </c>
      <c r="CE109" s="57">
        <f t="shared" si="92"/>
        <v>0</v>
      </c>
      <c r="CF109" s="57">
        <f t="shared" si="57"/>
        <v>0</v>
      </c>
      <c r="CG109" s="57">
        <f t="shared" si="57"/>
        <v>0</v>
      </c>
      <c r="CH109" s="57">
        <f t="shared" si="57"/>
        <v>0</v>
      </c>
      <c r="CI109" s="58">
        <f t="shared" si="57"/>
        <v>0</v>
      </c>
      <c r="CJ109" s="57">
        <f t="shared" si="57"/>
        <v>0</v>
      </c>
      <c r="CL109" s="30">
        <f>Obs_Dist!B111</f>
        <v>200</v>
      </c>
      <c r="CM109" s="26">
        <f t="shared" si="91"/>
        <v>201</v>
      </c>
      <c r="CN109" s="20">
        <f t="shared" si="62"/>
        <v>60</v>
      </c>
      <c r="CO109" s="20">
        <f t="shared" si="62"/>
        <v>60</v>
      </c>
      <c r="CP109" s="20">
        <f t="shared" si="62"/>
        <v>0</v>
      </c>
      <c r="CQ109" s="106">
        <f t="shared" si="58"/>
        <v>0</v>
      </c>
      <c r="CR109" s="143"/>
      <c r="CS109" s="20">
        <f t="shared" si="63"/>
        <v>0</v>
      </c>
      <c r="CT109" s="20">
        <f t="shared" si="63"/>
        <v>0</v>
      </c>
      <c r="CW109" s="20">
        <f t="shared" si="89"/>
        <v>0</v>
      </c>
      <c r="CX109" s="20">
        <f t="shared" si="89"/>
        <v>0</v>
      </c>
      <c r="CY109" s="20">
        <f t="shared" si="89"/>
        <v>60</v>
      </c>
      <c r="CZ109" s="20">
        <f t="shared" si="89"/>
        <v>0</v>
      </c>
      <c r="DA109" s="20">
        <f t="shared" si="89"/>
        <v>0</v>
      </c>
      <c r="DB109" s="20">
        <f t="shared" si="89"/>
        <v>0</v>
      </c>
      <c r="DC109" s="20">
        <f t="shared" si="89"/>
        <v>0</v>
      </c>
      <c r="DD109" s="106">
        <f t="shared" si="89"/>
        <v>0</v>
      </c>
      <c r="DE109" s="20">
        <f t="shared" si="90"/>
        <v>0</v>
      </c>
      <c r="DF109" s="20">
        <f t="shared" si="90"/>
        <v>0</v>
      </c>
      <c r="DG109" s="106">
        <f t="shared" si="90"/>
        <v>0</v>
      </c>
      <c r="DH109" s="143"/>
      <c r="DI109" s="20">
        <f t="shared" si="64"/>
        <v>0</v>
      </c>
      <c r="DJ109" s="20">
        <f t="shared" si="64"/>
        <v>0</v>
      </c>
      <c r="DK109" s="20">
        <f t="shared" si="64"/>
        <v>0</v>
      </c>
      <c r="DL109" s="143"/>
      <c r="DM109" s="20">
        <f t="shared" si="65"/>
        <v>0</v>
      </c>
      <c r="DN109" s="20">
        <f t="shared" si="65"/>
        <v>0</v>
      </c>
      <c r="DO109" s="106">
        <f t="shared" si="65"/>
        <v>0</v>
      </c>
      <c r="DP109" s="20">
        <f t="shared" si="59"/>
        <v>0</v>
      </c>
      <c r="DR109" s="31">
        <f t="shared" si="84"/>
        <v>100</v>
      </c>
      <c r="DS109" s="26">
        <f t="shared" si="85"/>
        <v>100.5</v>
      </c>
      <c r="DT109" s="101">
        <f t="shared" si="66"/>
        <v>5.6400000000000006</v>
      </c>
      <c r="DU109" s="101">
        <f t="shared" si="67"/>
        <v>5.16</v>
      </c>
      <c r="DV109" s="101">
        <f t="shared" si="68"/>
        <v>0</v>
      </c>
      <c r="DW109" s="102">
        <f t="shared" si="86"/>
        <v>306.95</v>
      </c>
      <c r="DX109" s="144"/>
      <c r="DY109" s="101">
        <f t="shared" si="87"/>
        <v>0</v>
      </c>
      <c r="DZ109" s="101">
        <f t="shared" si="87"/>
        <v>0.2</v>
      </c>
      <c r="EB109" s="84">
        <f>MODEL_DATA!X106</f>
        <v>100</v>
      </c>
      <c r="EC109" s="84">
        <f>MODEL_DATA!Y106</f>
        <v>0.48</v>
      </c>
      <c r="ED109" s="84">
        <f>MODEL_DATA!Z106</f>
        <v>0</v>
      </c>
      <c r="EE109" s="84">
        <f>MODEL_DATA!AA106</f>
        <v>5.16</v>
      </c>
      <c r="EF109" s="84">
        <f>MODEL_DATA!AB106</f>
        <v>0</v>
      </c>
      <c r="EG109" s="84">
        <f>MODEL_DATA!AC106</f>
        <v>0</v>
      </c>
      <c r="EH109" s="84">
        <f>MODEL_DATA!AD106</f>
        <v>0</v>
      </c>
      <c r="EI109" s="84">
        <f>MODEL_DATA!AE106</f>
        <v>0</v>
      </c>
      <c r="EJ109" s="84">
        <f>MODEL_DATA!AF106</f>
        <v>0</v>
      </c>
      <c r="EK109" s="84">
        <f>MODEL_DATA!AG106</f>
        <v>0</v>
      </c>
      <c r="EL109" s="84">
        <f>MODEL_DATA!AH106</f>
        <v>0</v>
      </c>
      <c r="EM109" s="84">
        <f>MODEL_DATA!AI106</f>
        <v>170.67</v>
      </c>
      <c r="EN109" s="84">
        <f>MODEL_DATA!AJ106</f>
        <v>190.52</v>
      </c>
      <c r="EO109" s="84">
        <f>MODEL_DATA!AK106</f>
        <v>0</v>
      </c>
      <c r="EP109" s="84">
        <f>MODEL_DATA!AL106</f>
        <v>0.2</v>
      </c>
      <c r="EQ109" s="84">
        <f>MODEL_DATA!AM106</f>
        <v>136.28</v>
      </c>
      <c r="ER109" s="84">
        <f>MODEL_DATA!AN106</f>
        <v>111.63</v>
      </c>
      <c r="ES109" s="84">
        <f>MODEL_DATA!AO106</f>
        <v>0</v>
      </c>
      <c r="ET109" s="84">
        <f>MODEL_DATA!AP106</f>
        <v>0</v>
      </c>
      <c r="EU109" s="84">
        <f>MODEL_DATA!AQ106</f>
        <v>0</v>
      </c>
      <c r="EV109" s="84">
        <f>MODEL_DATA!AR106</f>
        <v>0</v>
      </c>
    </row>
    <row r="110" spans="32:152" x14ac:dyDescent="0.25">
      <c r="AF110" s="32">
        <f t="shared" si="60"/>
        <v>200</v>
      </c>
      <c r="AG110" s="61">
        <f t="shared" si="69"/>
        <v>0</v>
      </c>
      <c r="AH110" s="63">
        <f>INDEX(Obs_Dist!$D$11:$T$211,  MATCH($AF110, Obs_Dist!$B$11:$B$211, 0), MATCH(AH$4, Obs_Dist!$D$3:$T$3, 0) )</f>
        <v>0</v>
      </c>
      <c r="AI110" s="61">
        <f t="shared" si="70"/>
        <v>0</v>
      </c>
      <c r="AJ110" s="63">
        <f>INDEX(Obs_Dist!$D$11:$T$211,  MATCH($AF110, Obs_Dist!$B$11:$B$211, 0), MATCH(AJ$4, Obs_Dist!$D$3:$T$3, 0) )</f>
        <v>0</v>
      </c>
      <c r="AK110" s="61">
        <f t="shared" si="71"/>
        <v>1.6241678207349024E-5</v>
      </c>
      <c r="AL110" s="63">
        <f>INDEX(Obs_Dist!$D$11:$T$211,  MATCH($AF110, Obs_Dist!$B$11:$B$211, 0), MATCH(AL$4, Obs_Dist!$D$3:$T$3, 0) )</f>
        <v>0</v>
      </c>
      <c r="AM110" s="61">
        <f t="shared" si="72"/>
        <v>0</v>
      </c>
      <c r="AN110" s="63">
        <f>INDEX(Obs_Dist!$D$11:$T$211,  MATCH($AF110, Obs_Dist!$B$11:$B$211, 0), MATCH(AN$4, Obs_Dist!$D$3:$T$3, 0) )</f>
        <v>0</v>
      </c>
      <c r="AO110" s="61">
        <f t="shared" si="73"/>
        <v>0</v>
      </c>
      <c r="AP110" s="63">
        <f>INDEX(Obs_Dist!$D$11:$T$211,  MATCH($AF110, Obs_Dist!$B$11:$B$211, 0), MATCH(AP$4, Obs_Dist!$D$3:$T$3, 0) )</f>
        <v>0</v>
      </c>
      <c r="AQ110" s="61">
        <f t="shared" si="74"/>
        <v>0</v>
      </c>
      <c r="AR110" s="63">
        <f>INDEX(Obs_Dist!$D$11:$T$211,  MATCH($AF110, Obs_Dist!$B$11:$B$211, 0), MATCH(AR$4, Obs_Dist!$D$3:$T$3, 0) )</f>
        <v>0</v>
      </c>
      <c r="AS110" s="61">
        <f t="shared" si="75"/>
        <v>0</v>
      </c>
      <c r="AT110" s="63">
        <f>INDEX(Obs_Dist!$D$11:$T$211,  MATCH($AF110, Obs_Dist!$B$11:$B$211, 0), MATCH(AT$4, Obs_Dist!$D$3:$T$3, 0) )</f>
        <v>0</v>
      </c>
      <c r="AU110" s="61">
        <f t="shared" si="76"/>
        <v>0</v>
      </c>
      <c r="AV110" s="63">
        <f>INDEX(Obs_Dist!$D$11:$T$211,  MATCH($AF110, Obs_Dist!$B$11:$B$211, 0), MATCH(AV$4, Obs_Dist!$D$3:$T$3, 0) )</f>
        <v>0</v>
      </c>
      <c r="AW110" s="61">
        <f t="shared" si="77"/>
        <v>0</v>
      </c>
      <c r="AX110" s="63">
        <f>INDEX(Obs_Dist!$D$11:$T$211,  MATCH($AF110, Obs_Dist!$B$11:$B$211, 0), MATCH(AX$4, Obs_Dist!$D$3:$T$3, 0) )</f>
        <v>0</v>
      </c>
      <c r="AY110" s="61">
        <f t="shared" si="78"/>
        <v>0</v>
      </c>
      <c r="AZ110" s="63">
        <f>INDEX(Obs_Dist!$D$11:$T$211,  MATCH($AF110, Obs_Dist!$B$11:$B$211, 0), MATCH(AZ$4, Obs_Dist!$D$3:$T$3, 0) )</f>
        <v>0</v>
      </c>
      <c r="BA110" s="61">
        <f t="shared" si="79"/>
        <v>0</v>
      </c>
      <c r="BB110" s="63">
        <f>INDEX(Obs_Dist!$D$11:$T$211,  MATCH($AF110, Obs_Dist!$B$11:$B$211, 0), MATCH(BB$4, Obs_Dist!$D$3:$T$3, 0) )</f>
        <v>0</v>
      </c>
      <c r="BC110" s="61">
        <f t="shared" si="80"/>
        <v>0</v>
      </c>
      <c r="BD110" s="63">
        <f>INDEX(Obs_Dist!$D$11:$T$211,  MATCH($AF110, Obs_Dist!$B$11:$B$211, 0), MATCH(BD$4, Obs_Dist!$D$3:$T$3, 0) )</f>
        <v>0</v>
      </c>
      <c r="BF110" s="31">
        <f t="shared" si="81"/>
        <v>202</v>
      </c>
      <c r="BG110" s="31">
        <f t="shared" si="82"/>
        <v>203</v>
      </c>
      <c r="BH110" s="57">
        <f t="shared" si="56"/>
        <v>0</v>
      </c>
      <c r="BI110" s="57">
        <f t="shared" si="56"/>
        <v>0</v>
      </c>
      <c r="BJ110" s="57">
        <f t="shared" si="56"/>
        <v>0</v>
      </c>
      <c r="BK110" s="58">
        <f t="shared" si="55"/>
        <v>0</v>
      </c>
      <c r="BL110" s="57">
        <f t="shared" si="55"/>
        <v>0</v>
      </c>
      <c r="BM110" s="57">
        <f t="shared" si="55"/>
        <v>0</v>
      </c>
      <c r="BN110" s="57">
        <f t="shared" si="55"/>
        <v>0</v>
      </c>
      <c r="BQ110" s="57">
        <f t="shared" si="92"/>
        <v>0</v>
      </c>
      <c r="BR110" s="57">
        <f t="shared" si="92"/>
        <v>0</v>
      </c>
      <c r="BS110" s="57">
        <f t="shared" si="92"/>
        <v>0</v>
      </c>
      <c r="BT110" s="57">
        <f t="shared" si="92"/>
        <v>0</v>
      </c>
      <c r="BU110" s="57">
        <f t="shared" si="92"/>
        <v>0</v>
      </c>
      <c r="BV110" s="57">
        <f t="shared" si="92"/>
        <v>0</v>
      </c>
      <c r="BW110" s="57">
        <f t="shared" si="92"/>
        <v>0</v>
      </c>
      <c r="BX110" s="58">
        <f t="shared" si="92"/>
        <v>0</v>
      </c>
      <c r="BY110" s="57">
        <f t="shared" si="92"/>
        <v>0</v>
      </c>
      <c r="BZ110" s="57">
        <f t="shared" si="92"/>
        <v>0</v>
      </c>
      <c r="CA110" s="58">
        <f t="shared" si="92"/>
        <v>0</v>
      </c>
      <c r="CB110" s="57">
        <f t="shared" si="92"/>
        <v>0</v>
      </c>
      <c r="CC110" s="57">
        <f t="shared" si="92"/>
        <v>0</v>
      </c>
      <c r="CD110" s="57">
        <f t="shared" si="92"/>
        <v>0</v>
      </c>
      <c r="CE110" s="57">
        <f t="shared" si="92"/>
        <v>0</v>
      </c>
      <c r="CF110" s="57">
        <f t="shared" si="57"/>
        <v>0</v>
      </c>
      <c r="CG110" s="57">
        <f t="shared" si="57"/>
        <v>0</v>
      </c>
      <c r="CH110" s="57">
        <f t="shared" si="57"/>
        <v>0</v>
      </c>
      <c r="CI110" s="58">
        <f t="shared" si="57"/>
        <v>0</v>
      </c>
      <c r="CJ110" s="57">
        <f t="shared" si="57"/>
        <v>0</v>
      </c>
      <c r="CL110" s="30">
        <f>Obs_Dist!B112</f>
        <v>202</v>
      </c>
      <c r="CM110" s="26">
        <f t="shared" si="91"/>
        <v>203</v>
      </c>
      <c r="CN110" s="20">
        <f t="shared" si="62"/>
        <v>0</v>
      </c>
      <c r="CO110" s="20">
        <f t="shared" si="62"/>
        <v>0</v>
      </c>
      <c r="CP110" s="20">
        <f t="shared" si="62"/>
        <v>0</v>
      </c>
      <c r="CQ110" s="106">
        <f t="shared" si="58"/>
        <v>0</v>
      </c>
      <c r="CR110" s="143"/>
      <c r="CS110" s="20">
        <f t="shared" si="63"/>
        <v>0</v>
      </c>
      <c r="CT110" s="20">
        <f t="shared" si="63"/>
        <v>0</v>
      </c>
      <c r="CW110" s="20">
        <f t="shared" si="89"/>
        <v>0</v>
      </c>
      <c r="CX110" s="20">
        <f t="shared" si="89"/>
        <v>0</v>
      </c>
      <c r="CY110" s="20">
        <f t="shared" si="89"/>
        <v>0</v>
      </c>
      <c r="CZ110" s="20">
        <f t="shared" si="89"/>
        <v>0</v>
      </c>
      <c r="DA110" s="20">
        <f t="shared" si="89"/>
        <v>0</v>
      </c>
      <c r="DB110" s="20">
        <f t="shared" si="89"/>
        <v>0</v>
      </c>
      <c r="DC110" s="20">
        <f t="shared" si="89"/>
        <v>0</v>
      </c>
      <c r="DD110" s="106">
        <f t="shared" si="89"/>
        <v>0</v>
      </c>
      <c r="DE110" s="20">
        <f t="shared" si="90"/>
        <v>0</v>
      </c>
      <c r="DF110" s="20">
        <f t="shared" si="90"/>
        <v>0</v>
      </c>
      <c r="DG110" s="106">
        <f t="shared" si="90"/>
        <v>0</v>
      </c>
      <c r="DH110" s="143"/>
      <c r="DI110" s="20">
        <f t="shared" si="64"/>
        <v>0</v>
      </c>
      <c r="DJ110" s="20">
        <f t="shared" si="64"/>
        <v>0</v>
      </c>
      <c r="DK110" s="20">
        <f t="shared" si="64"/>
        <v>0</v>
      </c>
      <c r="DL110" s="143"/>
      <c r="DM110" s="20">
        <f t="shared" si="65"/>
        <v>0</v>
      </c>
      <c r="DN110" s="20">
        <f t="shared" si="65"/>
        <v>0</v>
      </c>
      <c r="DO110" s="106">
        <f t="shared" si="65"/>
        <v>0</v>
      </c>
      <c r="DP110" s="20">
        <f t="shared" si="59"/>
        <v>0</v>
      </c>
      <c r="DR110" s="31">
        <f t="shared" si="84"/>
        <v>101</v>
      </c>
      <c r="DS110" s="26">
        <f t="shared" si="85"/>
        <v>101.5</v>
      </c>
      <c r="DT110" s="101">
        <f t="shared" si="66"/>
        <v>2.37</v>
      </c>
      <c r="DU110" s="101">
        <f t="shared" si="67"/>
        <v>2.1</v>
      </c>
      <c r="DV110" s="101">
        <f t="shared" si="68"/>
        <v>0</v>
      </c>
      <c r="DW110" s="102">
        <f t="shared" si="86"/>
        <v>215.39</v>
      </c>
      <c r="DX110" s="144"/>
      <c r="DY110" s="101">
        <f t="shared" si="87"/>
        <v>0</v>
      </c>
      <c r="DZ110" s="101">
        <f t="shared" si="87"/>
        <v>0.06</v>
      </c>
      <c r="EB110" s="84">
        <f>MODEL_DATA!X107</f>
        <v>101</v>
      </c>
      <c r="EC110" s="84">
        <f>MODEL_DATA!Y107</f>
        <v>0.27</v>
      </c>
      <c r="ED110" s="84">
        <f>MODEL_DATA!Z107</f>
        <v>0</v>
      </c>
      <c r="EE110" s="84">
        <f>MODEL_DATA!AA107</f>
        <v>2.1</v>
      </c>
      <c r="EF110" s="84">
        <f>MODEL_DATA!AB107</f>
        <v>0</v>
      </c>
      <c r="EG110" s="84">
        <f>MODEL_DATA!AC107</f>
        <v>0</v>
      </c>
      <c r="EH110" s="84">
        <f>MODEL_DATA!AD107</f>
        <v>0</v>
      </c>
      <c r="EI110" s="84">
        <f>MODEL_DATA!AE107</f>
        <v>0</v>
      </c>
      <c r="EJ110" s="84">
        <f>MODEL_DATA!AF107</f>
        <v>0</v>
      </c>
      <c r="EK110" s="84">
        <f>MODEL_DATA!AG107</f>
        <v>0</v>
      </c>
      <c r="EL110" s="84">
        <f>MODEL_DATA!AH107</f>
        <v>0</v>
      </c>
      <c r="EM110" s="84">
        <f>MODEL_DATA!AI107</f>
        <v>124.61</v>
      </c>
      <c r="EN110" s="84">
        <f>MODEL_DATA!AJ107</f>
        <v>133.22</v>
      </c>
      <c r="EO110" s="84">
        <f>MODEL_DATA!AK107</f>
        <v>0</v>
      </c>
      <c r="EP110" s="84">
        <f>MODEL_DATA!AL107</f>
        <v>0.06</v>
      </c>
      <c r="EQ110" s="84">
        <f>MODEL_DATA!AM107</f>
        <v>90.78</v>
      </c>
      <c r="ER110" s="84">
        <f>MODEL_DATA!AN107</f>
        <v>117.34</v>
      </c>
      <c r="ES110" s="84">
        <f>MODEL_DATA!AO107</f>
        <v>0</v>
      </c>
      <c r="ET110" s="84">
        <f>MODEL_DATA!AP107</f>
        <v>0</v>
      </c>
      <c r="EU110" s="84">
        <f>MODEL_DATA!AQ107</f>
        <v>0</v>
      </c>
      <c r="EV110" s="84">
        <f>MODEL_DATA!AR107</f>
        <v>0</v>
      </c>
    </row>
    <row r="111" spans="32:152" x14ac:dyDescent="0.25">
      <c r="AF111" s="32">
        <f t="shared" si="60"/>
        <v>202</v>
      </c>
      <c r="AG111" s="61">
        <f t="shared" si="69"/>
        <v>0</v>
      </c>
      <c r="AH111" s="63">
        <f>INDEX(Obs_Dist!$D$11:$T$211,  MATCH($AF111, Obs_Dist!$B$11:$B$211, 0), MATCH(AH$4, Obs_Dist!$D$3:$T$3, 0) )</f>
        <v>0</v>
      </c>
      <c r="AI111" s="61">
        <f t="shared" si="70"/>
        <v>0</v>
      </c>
      <c r="AJ111" s="63">
        <f>INDEX(Obs_Dist!$D$11:$T$211,  MATCH($AF111, Obs_Dist!$B$11:$B$211, 0), MATCH(AJ$4, Obs_Dist!$D$3:$T$3, 0) )</f>
        <v>0</v>
      </c>
      <c r="AK111" s="61">
        <f t="shared" si="71"/>
        <v>0</v>
      </c>
      <c r="AL111" s="63">
        <f>INDEX(Obs_Dist!$D$11:$T$211,  MATCH($AF111, Obs_Dist!$B$11:$B$211, 0), MATCH(AL$4, Obs_Dist!$D$3:$T$3, 0) )</f>
        <v>0</v>
      </c>
      <c r="AM111" s="61">
        <f t="shared" si="72"/>
        <v>0</v>
      </c>
      <c r="AN111" s="63">
        <f>INDEX(Obs_Dist!$D$11:$T$211,  MATCH($AF111, Obs_Dist!$B$11:$B$211, 0), MATCH(AN$4, Obs_Dist!$D$3:$T$3, 0) )</f>
        <v>0</v>
      </c>
      <c r="AO111" s="61">
        <f t="shared" si="73"/>
        <v>0</v>
      </c>
      <c r="AP111" s="63">
        <f>INDEX(Obs_Dist!$D$11:$T$211,  MATCH($AF111, Obs_Dist!$B$11:$B$211, 0), MATCH(AP$4, Obs_Dist!$D$3:$T$3, 0) )</f>
        <v>0</v>
      </c>
      <c r="AQ111" s="61">
        <f t="shared" si="74"/>
        <v>0</v>
      </c>
      <c r="AR111" s="63">
        <f>INDEX(Obs_Dist!$D$11:$T$211,  MATCH($AF111, Obs_Dist!$B$11:$B$211, 0), MATCH(AR$4, Obs_Dist!$D$3:$T$3, 0) )</f>
        <v>0</v>
      </c>
      <c r="AS111" s="61">
        <f t="shared" si="75"/>
        <v>0</v>
      </c>
      <c r="AT111" s="63">
        <f>INDEX(Obs_Dist!$D$11:$T$211,  MATCH($AF111, Obs_Dist!$B$11:$B$211, 0), MATCH(AT$4, Obs_Dist!$D$3:$T$3, 0) )</f>
        <v>0</v>
      </c>
      <c r="AU111" s="61">
        <f t="shared" si="76"/>
        <v>0</v>
      </c>
      <c r="AV111" s="63">
        <f>INDEX(Obs_Dist!$D$11:$T$211,  MATCH($AF111, Obs_Dist!$B$11:$B$211, 0), MATCH(AV$4, Obs_Dist!$D$3:$T$3, 0) )</f>
        <v>0</v>
      </c>
      <c r="AW111" s="61">
        <f t="shared" si="77"/>
        <v>0</v>
      </c>
      <c r="AX111" s="63">
        <f>INDEX(Obs_Dist!$D$11:$T$211,  MATCH($AF111, Obs_Dist!$B$11:$B$211, 0), MATCH(AX$4, Obs_Dist!$D$3:$T$3, 0) )</f>
        <v>0</v>
      </c>
      <c r="AY111" s="61">
        <f t="shared" si="78"/>
        <v>0</v>
      </c>
      <c r="AZ111" s="63">
        <f>INDEX(Obs_Dist!$D$11:$T$211,  MATCH($AF111, Obs_Dist!$B$11:$B$211, 0), MATCH(AZ$4, Obs_Dist!$D$3:$T$3, 0) )</f>
        <v>0</v>
      </c>
      <c r="BA111" s="61">
        <f t="shared" si="79"/>
        <v>0</v>
      </c>
      <c r="BB111" s="63">
        <f>INDEX(Obs_Dist!$D$11:$T$211,  MATCH($AF111, Obs_Dist!$B$11:$B$211, 0), MATCH(BB$4, Obs_Dist!$D$3:$T$3, 0) )</f>
        <v>0</v>
      </c>
      <c r="BC111" s="61">
        <f t="shared" si="80"/>
        <v>0</v>
      </c>
      <c r="BD111" s="63">
        <f>INDEX(Obs_Dist!$D$11:$T$211,  MATCH($AF111, Obs_Dist!$B$11:$B$211, 0), MATCH(BD$4, Obs_Dist!$D$3:$T$3, 0) )</f>
        <v>0</v>
      </c>
      <c r="BF111" s="31">
        <f t="shared" si="81"/>
        <v>204</v>
      </c>
      <c r="BG111" s="31">
        <f t="shared" si="82"/>
        <v>205</v>
      </c>
      <c r="BH111" s="57">
        <f t="shared" si="56"/>
        <v>0</v>
      </c>
      <c r="BI111" s="57">
        <f t="shared" si="56"/>
        <v>0</v>
      </c>
      <c r="BJ111" s="57">
        <f t="shared" si="56"/>
        <v>0</v>
      </c>
      <c r="BK111" s="58">
        <f t="shared" si="55"/>
        <v>0</v>
      </c>
      <c r="BL111" s="57">
        <f t="shared" si="55"/>
        <v>0</v>
      </c>
      <c r="BM111" s="57">
        <f t="shared" si="55"/>
        <v>0</v>
      </c>
      <c r="BN111" s="57">
        <f t="shared" si="55"/>
        <v>0</v>
      </c>
      <c r="BQ111" s="57">
        <f t="shared" si="92"/>
        <v>0</v>
      </c>
      <c r="BR111" s="57">
        <f t="shared" si="92"/>
        <v>0</v>
      </c>
      <c r="BS111" s="57">
        <f t="shared" si="92"/>
        <v>0</v>
      </c>
      <c r="BT111" s="57">
        <f t="shared" si="92"/>
        <v>0</v>
      </c>
      <c r="BU111" s="57">
        <f t="shared" si="92"/>
        <v>0</v>
      </c>
      <c r="BV111" s="57">
        <f t="shared" si="92"/>
        <v>0</v>
      </c>
      <c r="BW111" s="57">
        <f t="shared" si="92"/>
        <v>0</v>
      </c>
      <c r="BX111" s="58">
        <f t="shared" si="92"/>
        <v>0</v>
      </c>
      <c r="BY111" s="57">
        <f t="shared" si="92"/>
        <v>0</v>
      </c>
      <c r="BZ111" s="57">
        <f t="shared" si="92"/>
        <v>0</v>
      </c>
      <c r="CA111" s="58">
        <f t="shared" si="92"/>
        <v>0</v>
      </c>
      <c r="CB111" s="57">
        <f t="shared" si="92"/>
        <v>0</v>
      </c>
      <c r="CC111" s="57">
        <f t="shared" si="92"/>
        <v>0</v>
      </c>
      <c r="CD111" s="57">
        <f t="shared" si="92"/>
        <v>0</v>
      </c>
      <c r="CE111" s="57">
        <f t="shared" si="92"/>
        <v>0</v>
      </c>
      <c r="CF111" s="57">
        <f t="shared" si="57"/>
        <v>0</v>
      </c>
      <c r="CG111" s="57">
        <f t="shared" si="57"/>
        <v>0</v>
      </c>
      <c r="CH111" s="57">
        <f t="shared" si="57"/>
        <v>0</v>
      </c>
      <c r="CI111" s="58">
        <f t="shared" si="57"/>
        <v>0</v>
      </c>
      <c r="CJ111" s="57">
        <f t="shared" si="57"/>
        <v>0</v>
      </c>
      <c r="CL111" s="30">
        <f>Obs_Dist!B113</f>
        <v>204</v>
      </c>
      <c r="CM111" s="26">
        <f t="shared" si="91"/>
        <v>205</v>
      </c>
      <c r="CN111" s="20">
        <f t="shared" si="62"/>
        <v>0</v>
      </c>
      <c r="CO111" s="20">
        <f t="shared" si="62"/>
        <v>0</v>
      </c>
      <c r="CP111" s="20">
        <f t="shared" si="62"/>
        <v>0</v>
      </c>
      <c r="CQ111" s="106">
        <f t="shared" si="58"/>
        <v>0</v>
      </c>
      <c r="CR111" s="143"/>
      <c r="CS111" s="20">
        <f t="shared" si="63"/>
        <v>0</v>
      </c>
      <c r="CT111" s="20">
        <f t="shared" si="63"/>
        <v>0</v>
      </c>
      <c r="CW111" s="20">
        <f t="shared" si="89"/>
        <v>0</v>
      </c>
      <c r="CX111" s="20">
        <f t="shared" si="89"/>
        <v>0</v>
      </c>
      <c r="CY111" s="20">
        <f t="shared" si="89"/>
        <v>0</v>
      </c>
      <c r="CZ111" s="20">
        <f t="shared" si="89"/>
        <v>0</v>
      </c>
      <c r="DA111" s="20">
        <f t="shared" si="89"/>
        <v>0</v>
      </c>
      <c r="DB111" s="20">
        <f t="shared" si="89"/>
        <v>0</v>
      </c>
      <c r="DC111" s="20">
        <f t="shared" si="89"/>
        <v>0</v>
      </c>
      <c r="DD111" s="106">
        <f t="shared" si="89"/>
        <v>0</v>
      </c>
      <c r="DE111" s="20">
        <f t="shared" si="90"/>
        <v>0</v>
      </c>
      <c r="DF111" s="20">
        <f t="shared" si="90"/>
        <v>0</v>
      </c>
      <c r="DG111" s="106">
        <f t="shared" si="90"/>
        <v>0</v>
      </c>
      <c r="DH111" s="143"/>
      <c r="DI111" s="20">
        <f t="shared" si="64"/>
        <v>0</v>
      </c>
      <c r="DJ111" s="20">
        <f t="shared" si="64"/>
        <v>0</v>
      </c>
      <c r="DK111" s="20">
        <f t="shared" si="64"/>
        <v>0</v>
      </c>
      <c r="DL111" s="143"/>
      <c r="DM111" s="20">
        <f t="shared" si="65"/>
        <v>0</v>
      </c>
      <c r="DN111" s="20">
        <f t="shared" si="65"/>
        <v>0</v>
      </c>
      <c r="DO111" s="106">
        <f t="shared" si="65"/>
        <v>0</v>
      </c>
      <c r="DP111" s="20">
        <f t="shared" si="59"/>
        <v>0</v>
      </c>
      <c r="DR111" s="31">
        <f t="shared" si="84"/>
        <v>102</v>
      </c>
      <c r="DS111" s="26">
        <f t="shared" si="85"/>
        <v>102.5</v>
      </c>
      <c r="DT111" s="101">
        <f t="shared" si="66"/>
        <v>0.91999999999999993</v>
      </c>
      <c r="DU111" s="101">
        <f t="shared" si="67"/>
        <v>0.71</v>
      </c>
      <c r="DV111" s="101">
        <f t="shared" si="68"/>
        <v>0</v>
      </c>
      <c r="DW111" s="102">
        <f t="shared" si="86"/>
        <v>240.35</v>
      </c>
      <c r="DX111" s="144"/>
      <c r="DY111" s="101">
        <f t="shared" si="87"/>
        <v>0</v>
      </c>
      <c r="DZ111" s="101">
        <f t="shared" si="87"/>
        <v>0</v>
      </c>
      <c r="EB111" s="84">
        <f>MODEL_DATA!X108</f>
        <v>102</v>
      </c>
      <c r="EC111" s="84">
        <f>MODEL_DATA!Y108</f>
        <v>0.21</v>
      </c>
      <c r="ED111" s="84">
        <f>MODEL_DATA!Z108</f>
        <v>0</v>
      </c>
      <c r="EE111" s="84">
        <f>MODEL_DATA!AA108</f>
        <v>0.71</v>
      </c>
      <c r="EF111" s="84">
        <f>MODEL_DATA!AB108</f>
        <v>0</v>
      </c>
      <c r="EG111" s="84">
        <f>MODEL_DATA!AC108</f>
        <v>0</v>
      </c>
      <c r="EH111" s="84">
        <f>MODEL_DATA!AD108</f>
        <v>0</v>
      </c>
      <c r="EI111" s="84">
        <f>MODEL_DATA!AE108</f>
        <v>0</v>
      </c>
      <c r="EJ111" s="84">
        <f>MODEL_DATA!AF108</f>
        <v>0</v>
      </c>
      <c r="EK111" s="84">
        <f>MODEL_DATA!AG108</f>
        <v>0</v>
      </c>
      <c r="EL111" s="84">
        <f>MODEL_DATA!AH108</f>
        <v>0</v>
      </c>
      <c r="EM111" s="84">
        <f>MODEL_DATA!AI108</f>
        <v>100.4</v>
      </c>
      <c r="EN111" s="84">
        <f>MODEL_DATA!AJ108</f>
        <v>98.1</v>
      </c>
      <c r="EO111" s="84">
        <f>MODEL_DATA!AK108</f>
        <v>0</v>
      </c>
      <c r="EP111" s="84">
        <f>MODEL_DATA!AL108</f>
        <v>0</v>
      </c>
      <c r="EQ111" s="84">
        <f>MODEL_DATA!AM108</f>
        <v>139.94999999999999</v>
      </c>
      <c r="ER111" s="84">
        <f>MODEL_DATA!AN108</f>
        <v>109.16</v>
      </c>
      <c r="ES111" s="84">
        <f>MODEL_DATA!AO108</f>
        <v>0</v>
      </c>
      <c r="ET111" s="84">
        <f>MODEL_DATA!AP108</f>
        <v>0</v>
      </c>
      <c r="EU111" s="84">
        <f>MODEL_DATA!AQ108</f>
        <v>0</v>
      </c>
      <c r="EV111" s="84">
        <f>MODEL_DATA!AR108</f>
        <v>0</v>
      </c>
    </row>
    <row r="112" spans="32:152" x14ac:dyDescent="0.25">
      <c r="AF112" s="32">
        <f t="shared" si="60"/>
        <v>204</v>
      </c>
      <c r="AG112" s="61">
        <f t="shared" si="69"/>
        <v>0</v>
      </c>
      <c r="AH112" s="63">
        <f>INDEX(Obs_Dist!$D$11:$T$211,  MATCH($AF112, Obs_Dist!$B$11:$B$211, 0), MATCH(AH$4, Obs_Dist!$D$3:$T$3, 0) )</f>
        <v>0</v>
      </c>
      <c r="AI112" s="61">
        <f t="shared" si="70"/>
        <v>0</v>
      </c>
      <c r="AJ112" s="63">
        <f>INDEX(Obs_Dist!$D$11:$T$211,  MATCH($AF112, Obs_Dist!$B$11:$B$211, 0), MATCH(AJ$4, Obs_Dist!$D$3:$T$3, 0) )</f>
        <v>0</v>
      </c>
      <c r="AK112" s="61">
        <f t="shared" si="71"/>
        <v>0</v>
      </c>
      <c r="AL112" s="63">
        <f>INDEX(Obs_Dist!$D$11:$T$211,  MATCH($AF112, Obs_Dist!$B$11:$B$211, 0), MATCH(AL$4, Obs_Dist!$D$3:$T$3, 0) )</f>
        <v>0</v>
      </c>
      <c r="AM112" s="61">
        <f t="shared" si="72"/>
        <v>0</v>
      </c>
      <c r="AN112" s="63">
        <f>INDEX(Obs_Dist!$D$11:$T$211,  MATCH($AF112, Obs_Dist!$B$11:$B$211, 0), MATCH(AN$4, Obs_Dist!$D$3:$T$3, 0) )</f>
        <v>0</v>
      </c>
      <c r="AO112" s="61">
        <f t="shared" si="73"/>
        <v>0</v>
      </c>
      <c r="AP112" s="63">
        <f>INDEX(Obs_Dist!$D$11:$T$211,  MATCH($AF112, Obs_Dist!$B$11:$B$211, 0), MATCH(AP$4, Obs_Dist!$D$3:$T$3, 0) )</f>
        <v>0</v>
      </c>
      <c r="AQ112" s="61">
        <f t="shared" si="74"/>
        <v>0</v>
      </c>
      <c r="AR112" s="63">
        <f>INDEX(Obs_Dist!$D$11:$T$211,  MATCH($AF112, Obs_Dist!$B$11:$B$211, 0), MATCH(AR$4, Obs_Dist!$D$3:$T$3, 0) )</f>
        <v>0</v>
      </c>
      <c r="AS112" s="61">
        <f t="shared" si="75"/>
        <v>0</v>
      </c>
      <c r="AT112" s="63">
        <f>INDEX(Obs_Dist!$D$11:$T$211,  MATCH($AF112, Obs_Dist!$B$11:$B$211, 0), MATCH(AT$4, Obs_Dist!$D$3:$T$3, 0) )</f>
        <v>0</v>
      </c>
      <c r="AU112" s="61">
        <f t="shared" si="76"/>
        <v>0</v>
      </c>
      <c r="AV112" s="63">
        <f>INDEX(Obs_Dist!$D$11:$T$211,  MATCH($AF112, Obs_Dist!$B$11:$B$211, 0), MATCH(AV$4, Obs_Dist!$D$3:$T$3, 0) )</f>
        <v>0</v>
      </c>
      <c r="AW112" s="61">
        <f t="shared" si="77"/>
        <v>0</v>
      </c>
      <c r="AX112" s="63">
        <f>INDEX(Obs_Dist!$D$11:$T$211,  MATCH($AF112, Obs_Dist!$B$11:$B$211, 0), MATCH(AX$4, Obs_Dist!$D$3:$T$3, 0) )</f>
        <v>0</v>
      </c>
      <c r="AY112" s="61">
        <f t="shared" si="78"/>
        <v>0</v>
      </c>
      <c r="AZ112" s="63">
        <f>INDEX(Obs_Dist!$D$11:$T$211,  MATCH($AF112, Obs_Dist!$B$11:$B$211, 0), MATCH(AZ$4, Obs_Dist!$D$3:$T$3, 0) )</f>
        <v>0</v>
      </c>
      <c r="BA112" s="61">
        <f t="shared" si="79"/>
        <v>0</v>
      </c>
      <c r="BB112" s="63">
        <f>INDEX(Obs_Dist!$D$11:$T$211,  MATCH($AF112, Obs_Dist!$B$11:$B$211, 0), MATCH(BB$4, Obs_Dist!$D$3:$T$3, 0) )</f>
        <v>0</v>
      </c>
      <c r="BC112" s="61">
        <f t="shared" si="80"/>
        <v>0</v>
      </c>
      <c r="BD112" s="63">
        <f>INDEX(Obs_Dist!$D$11:$T$211,  MATCH($AF112, Obs_Dist!$B$11:$B$211, 0), MATCH(BD$4, Obs_Dist!$D$3:$T$3, 0) )</f>
        <v>0</v>
      </c>
      <c r="BF112" s="31">
        <f t="shared" si="81"/>
        <v>206</v>
      </c>
      <c r="BG112" s="31">
        <f t="shared" si="82"/>
        <v>207</v>
      </c>
      <c r="BH112" s="57">
        <f t="shared" si="56"/>
        <v>0</v>
      </c>
      <c r="BI112" s="57">
        <f t="shared" si="56"/>
        <v>0</v>
      </c>
      <c r="BJ112" s="57">
        <f t="shared" si="56"/>
        <v>0</v>
      </c>
      <c r="BK112" s="58">
        <f t="shared" si="55"/>
        <v>0</v>
      </c>
      <c r="BL112" s="57">
        <f t="shared" si="55"/>
        <v>0</v>
      </c>
      <c r="BM112" s="57">
        <f t="shared" si="55"/>
        <v>0</v>
      </c>
      <c r="BN112" s="57">
        <f t="shared" si="55"/>
        <v>0</v>
      </c>
      <c r="BQ112" s="57">
        <f t="shared" si="92"/>
        <v>0</v>
      </c>
      <c r="BR112" s="57">
        <f t="shared" si="92"/>
        <v>0</v>
      </c>
      <c r="BS112" s="57">
        <f t="shared" si="92"/>
        <v>0</v>
      </c>
      <c r="BT112" s="57">
        <f t="shared" si="92"/>
        <v>0</v>
      </c>
      <c r="BU112" s="57">
        <f t="shared" si="92"/>
        <v>0</v>
      </c>
      <c r="BV112" s="57">
        <f t="shared" si="92"/>
        <v>0</v>
      </c>
      <c r="BW112" s="57">
        <f t="shared" si="92"/>
        <v>0</v>
      </c>
      <c r="BX112" s="58">
        <f t="shared" si="92"/>
        <v>0</v>
      </c>
      <c r="BY112" s="57">
        <f t="shared" si="92"/>
        <v>0</v>
      </c>
      <c r="BZ112" s="57">
        <f t="shared" si="92"/>
        <v>0</v>
      </c>
      <c r="CA112" s="58">
        <f t="shared" si="92"/>
        <v>0</v>
      </c>
      <c r="CB112" s="57">
        <f t="shared" si="92"/>
        <v>0</v>
      </c>
      <c r="CC112" s="57">
        <f t="shared" si="92"/>
        <v>0</v>
      </c>
      <c r="CD112" s="57">
        <f t="shared" si="92"/>
        <v>0</v>
      </c>
      <c r="CE112" s="57">
        <f t="shared" si="92"/>
        <v>0</v>
      </c>
      <c r="CF112" s="57">
        <f t="shared" si="57"/>
        <v>0</v>
      </c>
      <c r="CG112" s="57">
        <f t="shared" si="57"/>
        <v>0</v>
      </c>
      <c r="CH112" s="57">
        <f t="shared" si="57"/>
        <v>0</v>
      </c>
      <c r="CI112" s="58">
        <f t="shared" si="57"/>
        <v>0</v>
      </c>
      <c r="CJ112" s="57">
        <f t="shared" si="57"/>
        <v>0</v>
      </c>
      <c r="CL112" s="30">
        <f>Obs_Dist!B114</f>
        <v>206</v>
      </c>
      <c r="CM112" s="26">
        <f t="shared" si="91"/>
        <v>207</v>
      </c>
      <c r="CN112" s="20">
        <f t="shared" si="62"/>
        <v>0</v>
      </c>
      <c r="CO112" s="20">
        <f t="shared" si="62"/>
        <v>0</v>
      </c>
      <c r="CP112" s="20">
        <f t="shared" si="62"/>
        <v>0</v>
      </c>
      <c r="CQ112" s="106">
        <f t="shared" si="58"/>
        <v>0</v>
      </c>
      <c r="CR112" s="143"/>
      <c r="CS112" s="20">
        <f t="shared" si="63"/>
        <v>0</v>
      </c>
      <c r="CT112" s="20">
        <f t="shared" si="63"/>
        <v>0</v>
      </c>
      <c r="CW112" s="20">
        <f t="shared" si="89"/>
        <v>0</v>
      </c>
      <c r="CX112" s="20">
        <f t="shared" si="89"/>
        <v>0</v>
      </c>
      <c r="CY112" s="20">
        <f t="shared" si="89"/>
        <v>0</v>
      </c>
      <c r="CZ112" s="20">
        <f t="shared" si="89"/>
        <v>0</v>
      </c>
      <c r="DA112" s="20">
        <f t="shared" si="89"/>
        <v>0</v>
      </c>
      <c r="DB112" s="20">
        <f t="shared" si="89"/>
        <v>0</v>
      </c>
      <c r="DC112" s="20">
        <f t="shared" si="89"/>
        <v>0</v>
      </c>
      <c r="DD112" s="106">
        <f t="shared" si="89"/>
        <v>0</v>
      </c>
      <c r="DE112" s="20">
        <f t="shared" si="90"/>
        <v>0</v>
      </c>
      <c r="DF112" s="20">
        <f t="shared" si="90"/>
        <v>0</v>
      </c>
      <c r="DG112" s="106">
        <f t="shared" si="90"/>
        <v>0</v>
      </c>
      <c r="DH112" s="143"/>
      <c r="DI112" s="20">
        <f t="shared" si="64"/>
        <v>0</v>
      </c>
      <c r="DJ112" s="20">
        <f t="shared" si="64"/>
        <v>0</v>
      </c>
      <c r="DK112" s="20">
        <f t="shared" si="64"/>
        <v>0</v>
      </c>
      <c r="DL112" s="143"/>
      <c r="DM112" s="20">
        <f t="shared" si="65"/>
        <v>0</v>
      </c>
      <c r="DN112" s="20">
        <f t="shared" si="65"/>
        <v>0</v>
      </c>
      <c r="DO112" s="106">
        <f t="shared" si="65"/>
        <v>0</v>
      </c>
      <c r="DP112" s="20">
        <f t="shared" si="59"/>
        <v>0</v>
      </c>
      <c r="DR112" s="31">
        <f t="shared" si="84"/>
        <v>103</v>
      </c>
      <c r="DS112" s="26">
        <f t="shared" si="85"/>
        <v>103.5</v>
      </c>
      <c r="DT112" s="101">
        <f t="shared" si="66"/>
        <v>0.36</v>
      </c>
      <c r="DU112" s="101">
        <f t="shared" si="67"/>
        <v>0.23</v>
      </c>
      <c r="DV112" s="101">
        <f t="shared" si="68"/>
        <v>0</v>
      </c>
      <c r="DW112" s="102">
        <f t="shared" si="86"/>
        <v>211.17000000000002</v>
      </c>
      <c r="DX112" s="144"/>
      <c r="DY112" s="101">
        <f t="shared" si="87"/>
        <v>0</v>
      </c>
      <c r="DZ112" s="101">
        <f t="shared" si="87"/>
        <v>0</v>
      </c>
      <c r="EB112" s="84">
        <f>MODEL_DATA!X109</f>
        <v>103</v>
      </c>
      <c r="EC112" s="84">
        <f>MODEL_DATA!Y109</f>
        <v>0.13</v>
      </c>
      <c r="ED112" s="84">
        <f>MODEL_DATA!Z109</f>
        <v>0</v>
      </c>
      <c r="EE112" s="84">
        <f>MODEL_DATA!AA109</f>
        <v>0.23</v>
      </c>
      <c r="EF112" s="84">
        <f>MODEL_DATA!AB109</f>
        <v>0</v>
      </c>
      <c r="EG112" s="84">
        <f>MODEL_DATA!AC109</f>
        <v>0</v>
      </c>
      <c r="EH112" s="84">
        <f>MODEL_DATA!AD109</f>
        <v>0</v>
      </c>
      <c r="EI112" s="84">
        <f>MODEL_DATA!AE109</f>
        <v>0</v>
      </c>
      <c r="EJ112" s="84">
        <f>MODEL_DATA!AF109</f>
        <v>0</v>
      </c>
      <c r="EK112" s="84">
        <f>MODEL_DATA!AG109</f>
        <v>0</v>
      </c>
      <c r="EL112" s="84">
        <f>MODEL_DATA!AH109</f>
        <v>0</v>
      </c>
      <c r="EM112" s="84">
        <f>MODEL_DATA!AI109</f>
        <v>84.66</v>
      </c>
      <c r="EN112" s="84">
        <f>MODEL_DATA!AJ109</f>
        <v>107.14</v>
      </c>
      <c r="EO112" s="84">
        <f>MODEL_DATA!AK109</f>
        <v>0</v>
      </c>
      <c r="EP112" s="84">
        <f>MODEL_DATA!AL109</f>
        <v>0</v>
      </c>
      <c r="EQ112" s="84">
        <f>MODEL_DATA!AM109</f>
        <v>126.51</v>
      </c>
      <c r="ER112" s="84">
        <f>MODEL_DATA!AN109</f>
        <v>134.91999999999999</v>
      </c>
      <c r="ES112" s="84">
        <f>MODEL_DATA!AO109</f>
        <v>0</v>
      </c>
      <c r="ET112" s="84">
        <f>MODEL_DATA!AP109</f>
        <v>0</v>
      </c>
      <c r="EU112" s="84">
        <f>MODEL_DATA!AQ109</f>
        <v>0</v>
      </c>
      <c r="EV112" s="84">
        <f>MODEL_DATA!AR109</f>
        <v>0</v>
      </c>
    </row>
    <row r="113" spans="32:152" x14ac:dyDescent="0.25">
      <c r="AF113" s="32">
        <f t="shared" si="60"/>
        <v>206</v>
      </c>
      <c r="AG113" s="61">
        <f t="shared" si="69"/>
        <v>0</v>
      </c>
      <c r="AH113" s="63">
        <f>INDEX(Obs_Dist!$D$11:$T$211,  MATCH($AF113, Obs_Dist!$B$11:$B$211, 0), MATCH(AH$4, Obs_Dist!$D$3:$T$3, 0) )</f>
        <v>0</v>
      </c>
      <c r="AI113" s="61">
        <f t="shared" si="70"/>
        <v>0</v>
      </c>
      <c r="AJ113" s="63">
        <f>INDEX(Obs_Dist!$D$11:$T$211,  MATCH($AF113, Obs_Dist!$B$11:$B$211, 0), MATCH(AJ$4, Obs_Dist!$D$3:$T$3, 0) )</f>
        <v>0</v>
      </c>
      <c r="AK113" s="61">
        <f t="shared" si="71"/>
        <v>0</v>
      </c>
      <c r="AL113" s="63">
        <f>INDEX(Obs_Dist!$D$11:$T$211,  MATCH($AF113, Obs_Dist!$B$11:$B$211, 0), MATCH(AL$4, Obs_Dist!$D$3:$T$3, 0) )</f>
        <v>0</v>
      </c>
      <c r="AM113" s="61">
        <f t="shared" si="72"/>
        <v>0</v>
      </c>
      <c r="AN113" s="63">
        <f>INDEX(Obs_Dist!$D$11:$T$211,  MATCH($AF113, Obs_Dist!$B$11:$B$211, 0), MATCH(AN$4, Obs_Dist!$D$3:$T$3, 0) )</f>
        <v>0</v>
      </c>
      <c r="AO113" s="61">
        <f t="shared" si="73"/>
        <v>0</v>
      </c>
      <c r="AP113" s="63">
        <f>INDEX(Obs_Dist!$D$11:$T$211,  MATCH($AF113, Obs_Dist!$B$11:$B$211, 0), MATCH(AP$4, Obs_Dist!$D$3:$T$3, 0) )</f>
        <v>0</v>
      </c>
      <c r="AQ113" s="61">
        <f t="shared" si="74"/>
        <v>0</v>
      </c>
      <c r="AR113" s="63">
        <f>INDEX(Obs_Dist!$D$11:$T$211,  MATCH($AF113, Obs_Dist!$B$11:$B$211, 0), MATCH(AR$4, Obs_Dist!$D$3:$T$3, 0) )</f>
        <v>0</v>
      </c>
      <c r="AS113" s="61">
        <f t="shared" si="75"/>
        <v>0</v>
      </c>
      <c r="AT113" s="63">
        <f>INDEX(Obs_Dist!$D$11:$T$211,  MATCH($AF113, Obs_Dist!$B$11:$B$211, 0), MATCH(AT$4, Obs_Dist!$D$3:$T$3, 0) )</f>
        <v>0</v>
      </c>
      <c r="AU113" s="61">
        <f t="shared" si="76"/>
        <v>0</v>
      </c>
      <c r="AV113" s="63">
        <f>INDEX(Obs_Dist!$D$11:$T$211,  MATCH($AF113, Obs_Dist!$B$11:$B$211, 0), MATCH(AV$4, Obs_Dist!$D$3:$T$3, 0) )</f>
        <v>0</v>
      </c>
      <c r="AW113" s="61">
        <f t="shared" si="77"/>
        <v>0</v>
      </c>
      <c r="AX113" s="63">
        <f>INDEX(Obs_Dist!$D$11:$T$211,  MATCH($AF113, Obs_Dist!$B$11:$B$211, 0), MATCH(AX$4, Obs_Dist!$D$3:$T$3, 0) )</f>
        <v>0</v>
      </c>
      <c r="AY113" s="61">
        <f t="shared" si="78"/>
        <v>0</v>
      </c>
      <c r="AZ113" s="63">
        <f>INDEX(Obs_Dist!$D$11:$T$211,  MATCH($AF113, Obs_Dist!$B$11:$B$211, 0), MATCH(AZ$4, Obs_Dist!$D$3:$T$3, 0) )</f>
        <v>0</v>
      </c>
      <c r="BA113" s="61">
        <f t="shared" si="79"/>
        <v>0</v>
      </c>
      <c r="BB113" s="63">
        <f>INDEX(Obs_Dist!$D$11:$T$211,  MATCH($AF113, Obs_Dist!$B$11:$B$211, 0), MATCH(BB$4, Obs_Dist!$D$3:$T$3, 0) )</f>
        <v>0</v>
      </c>
      <c r="BC113" s="61">
        <f t="shared" si="80"/>
        <v>0</v>
      </c>
      <c r="BD113" s="63">
        <f>INDEX(Obs_Dist!$D$11:$T$211,  MATCH($AF113, Obs_Dist!$B$11:$B$211, 0), MATCH(BD$4, Obs_Dist!$D$3:$T$3, 0) )</f>
        <v>0</v>
      </c>
      <c r="BF113" s="31">
        <f t="shared" si="81"/>
        <v>208</v>
      </c>
      <c r="BG113" s="31">
        <f t="shared" si="82"/>
        <v>209</v>
      </c>
      <c r="BH113" s="57">
        <f t="shared" si="56"/>
        <v>0</v>
      </c>
      <c r="BI113" s="57">
        <f t="shared" si="56"/>
        <v>0</v>
      </c>
      <c r="BJ113" s="57">
        <f t="shared" si="56"/>
        <v>0</v>
      </c>
      <c r="BK113" s="58">
        <f t="shared" si="55"/>
        <v>0</v>
      </c>
      <c r="BL113" s="57">
        <f t="shared" si="55"/>
        <v>0</v>
      </c>
      <c r="BM113" s="57">
        <f t="shared" si="55"/>
        <v>0</v>
      </c>
      <c r="BN113" s="57">
        <f t="shared" si="55"/>
        <v>0</v>
      </c>
      <c r="BQ113" s="57">
        <f t="shared" si="92"/>
        <v>0</v>
      </c>
      <c r="BR113" s="57">
        <f t="shared" si="92"/>
        <v>0</v>
      </c>
      <c r="BS113" s="57">
        <f t="shared" si="92"/>
        <v>0</v>
      </c>
      <c r="BT113" s="57">
        <f t="shared" si="92"/>
        <v>0</v>
      </c>
      <c r="BU113" s="57">
        <f t="shared" si="92"/>
        <v>0</v>
      </c>
      <c r="BV113" s="57">
        <f t="shared" si="92"/>
        <v>0</v>
      </c>
      <c r="BW113" s="57">
        <f t="shared" si="92"/>
        <v>0</v>
      </c>
      <c r="BX113" s="58">
        <f t="shared" si="92"/>
        <v>0</v>
      </c>
      <c r="BY113" s="57">
        <f t="shared" si="92"/>
        <v>0</v>
      </c>
      <c r="BZ113" s="57">
        <f t="shared" si="92"/>
        <v>0</v>
      </c>
      <c r="CA113" s="58">
        <f t="shared" si="92"/>
        <v>0</v>
      </c>
      <c r="CB113" s="57">
        <f t="shared" si="92"/>
        <v>0</v>
      </c>
      <c r="CC113" s="57">
        <f t="shared" si="92"/>
        <v>0</v>
      </c>
      <c r="CD113" s="57">
        <f t="shared" si="92"/>
        <v>0</v>
      </c>
      <c r="CE113" s="57">
        <f t="shared" si="92"/>
        <v>0</v>
      </c>
      <c r="CF113" s="57">
        <f t="shared" si="57"/>
        <v>0</v>
      </c>
      <c r="CG113" s="57">
        <f t="shared" si="57"/>
        <v>0</v>
      </c>
      <c r="CH113" s="57">
        <f t="shared" si="57"/>
        <v>0</v>
      </c>
      <c r="CI113" s="58">
        <f t="shared" si="57"/>
        <v>0</v>
      </c>
      <c r="CJ113" s="57">
        <f t="shared" si="57"/>
        <v>0</v>
      </c>
      <c r="CL113" s="30">
        <f>Obs_Dist!B115</f>
        <v>208</v>
      </c>
      <c r="CM113" s="26">
        <f t="shared" si="91"/>
        <v>209</v>
      </c>
      <c r="CN113" s="20">
        <f t="shared" si="62"/>
        <v>0</v>
      </c>
      <c r="CO113" s="20">
        <f t="shared" si="62"/>
        <v>0</v>
      </c>
      <c r="CP113" s="20">
        <f t="shared" si="62"/>
        <v>0</v>
      </c>
      <c r="CQ113" s="106">
        <f t="shared" si="58"/>
        <v>0</v>
      </c>
      <c r="CR113" s="143"/>
      <c r="CS113" s="20">
        <f t="shared" si="63"/>
        <v>0</v>
      </c>
      <c r="CT113" s="20">
        <f t="shared" si="63"/>
        <v>0</v>
      </c>
      <c r="CW113" s="20">
        <f t="shared" si="89"/>
        <v>0</v>
      </c>
      <c r="CX113" s="20">
        <f t="shared" si="89"/>
        <v>0</v>
      </c>
      <c r="CY113" s="20">
        <f t="shared" si="89"/>
        <v>0</v>
      </c>
      <c r="CZ113" s="20">
        <f t="shared" si="89"/>
        <v>0</v>
      </c>
      <c r="DA113" s="20">
        <f t="shared" si="89"/>
        <v>0</v>
      </c>
      <c r="DB113" s="20">
        <f t="shared" si="89"/>
        <v>0</v>
      </c>
      <c r="DC113" s="20">
        <f t="shared" si="89"/>
        <v>0</v>
      </c>
      <c r="DD113" s="106">
        <f t="shared" si="89"/>
        <v>0</v>
      </c>
      <c r="DE113" s="20">
        <f t="shared" si="90"/>
        <v>0</v>
      </c>
      <c r="DF113" s="20">
        <f t="shared" si="90"/>
        <v>0</v>
      </c>
      <c r="DG113" s="106">
        <f t="shared" si="90"/>
        <v>0</v>
      </c>
      <c r="DH113" s="143"/>
      <c r="DI113" s="20">
        <f t="shared" si="64"/>
        <v>0</v>
      </c>
      <c r="DJ113" s="20">
        <f t="shared" si="64"/>
        <v>0</v>
      </c>
      <c r="DK113" s="20">
        <f t="shared" si="64"/>
        <v>0</v>
      </c>
      <c r="DL113" s="143"/>
      <c r="DM113" s="20">
        <f t="shared" si="65"/>
        <v>0</v>
      </c>
      <c r="DN113" s="20">
        <f t="shared" si="65"/>
        <v>0</v>
      </c>
      <c r="DO113" s="106">
        <f t="shared" si="65"/>
        <v>0</v>
      </c>
      <c r="DP113" s="20">
        <f t="shared" si="59"/>
        <v>0</v>
      </c>
      <c r="DR113" s="31">
        <f t="shared" si="84"/>
        <v>104</v>
      </c>
      <c r="DS113" s="26">
        <f t="shared" si="85"/>
        <v>104.5</v>
      </c>
      <c r="DT113" s="101">
        <f t="shared" si="66"/>
        <v>0.01</v>
      </c>
      <c r="DU113" s="101">
        <f t="shared" si="67"/>
        <v>0</v>
      </c>
      <c r="DV113" s="101">
        <f t="shared" si="68"/>
        <v>0</v>
      </c>
      <c r="DW113" s="102">
        <f t="shared" si="86"/>
        <v>182.88</v>
      </c>
      <c r="DX113" s="144"/>
      <c r="DY113" s="101">
        <f t="shared" si="87"/>
        <v>0</v>
      </c>
      <c r="DZ113" s="101">
        <f t="shared" si="87"/>
        <v>0</v>
      </c>
      <c r="EB113" s="84">
        <f>MODEL_DATA!X110</f>
        <v>104</v>
      </c>
      <c r="EC113" s="84">
        <f>MODEL_DATA!Y110</f>
        <v>0.01</v>
      </c>
      <c r="ED113" s="84">
        <f>MODEL_DATA!Z110</f>
        <v>0</v>
      </c>
      <c r="EE113" s="84">
        <f>MODEL_DATA!AA110</f>
        <v>0</v>
      </c>
      <c r="EF113" s="84">
        <f>MODEL_DATA!AB110</f>
        <v>0</v>
      </c>
      <c r="EG113" s="84">
        <f>MODEL_DATA!AC110</f>
        <v>0</v>
      </c>
      <c r="EH113" s="84">
        <f>MODEL_DATA!AD110</f>
        <v>0</v>
      </c>
      <c r="EI113" s="84">
        <f>MODEL_DATA!AE110</f>
        <v>0</v>
      </c>
      <c r="EJ113" s="84">
        <f>MODEL_DATA!AF110</f>
        <v>0</v>
      </c>
      <c r="EK113" s="84">
        <f>MODEL_DATA!AG110</f>
        <v>0</v>
      </c>
      <c r="EL113" s="84">
        <f>MODEL_DATA!AH110</f>
        <v>0</v>
      </c>
      <c r="EM113" s="84">
        <f>MODEL_DATA!AI110</f>
        <v>75.98</v>
      </c>
      <c r="EN113" s="84">
        <f>MODEL_DATA!AJ110</f>
        <v>72.39</v>
      </c>
      <c r="EO113" s="84">
        <f>MODEL_DATA!AK110</f>
        <v>0</v>
      </c>
      <c r="EP113" s="84">
        <f>MODEL_DATA!AL110</f>
        <v>0</v>
      </c>
      <c r="EQ113" s="84">
        <f>MODEL_DATA!AM110</f>
        <v>106.9</v>
      </c>
      <c r="ER113" s="84">
        <f>MODEL_DATA!AN110</f>
        <v>102.7</v>
      </c>
      <c r="ES113" s="84">
        <f>MODEL_DATA!AO110</f>
        <v>0</v>
      </c>
      <c r="ET113" s="84">
        <f>MODEL_DATA!AP110</f>
        <v>0</v>
      </c>
      <c r="EU113" s="84">
        <f>MODEL_DATA!AQ110</f>
        <v>0</v>
      </c>
      <c r="EV113" s="84">
        <f>MODEL_DATA!AR110</f>
        <v>0</v>
      </c>
    </row>
    <row r="114" spans="32:152" x14ac:dyDescent="0.25">
      <c r="AF114" s="32">
        <f t="shared" si="60"/>
        <v>208</v>
      </c>
      <c r="AG114" s="61">
        <f t="shared" si="69"/>
        <v>0</v>
      </c>
      <c r="AH114" s="63">
        <f>INDEX(Obs_Dist!$D$11:$T$211,  MATCH($AF114, Obs_Dist!$B$11:$B$211, 0), MATCH(AH$4, Obs_Dist!$D$3:$T$3, 0) )</f>
        <v>0</v>
      </c>
      <c r="AI114" s="61">
        <f t="shared" si="70"/>
        <v>0</v>
      </c>
      <c r="AJ114" s="63">
        <f>INDEX(Obs_Dist!$D$11:$T$211,  MATCH($AF114, Obs_Dist!$B$11:$B$211, 0), MATCH(AJ$4, Obs_Dist!$D$3:$T$3, 0) )</f>
        <v>0</v>
      </c>
      <c r="AK114" s="61">
        <f t="shared" si="71"/>
        <v>0</v>
      </c>
      <c r="AL114" s="63">
        <f>INDEX(Obs_Dist!$D$11:$T$211,  MATCH($AF114, Obs_Dist!$B$11:$B$211, 0), MATCH(AL$4, Obs_Dist!$D$3:$T$3, 0) )</f>
        <v>0</v>
      </c>
      <c r="AM114" s="61">
        <f t="shared" si="72"/>
        <v>0</v>
      </c>
      <c r="AN114" s="63">
        <f>INDEX(Obs_Dist!$D$11:$T$211,  MATCH($AF114, Obs_Dist!$B$11:$B$211, 0), MATCH(AN$4, Obs_Dist!$D$3:$T$3, 0) )</f>
        <v>0</v>
      </c>
      <c r="AO114" s="61">
        <f t="shared" si="73"/>
        <v>0</v>
      </c>
      <c r="AP114" s="63">
        <f>INDEX(Obs_Dist!$D$11:$T$211,  MATCH($AF114, Obs_Dist!$B$11:$B$211, 0), MATCH(AP$4, Obs_Dist!$D$3:$T$3, 0) )</f>
        <v>0</v>
      </c>
      <c r="AQ114" s="61">
        <f t="shared" si="74"/>
        <v>0</v>
      </c>
      <c r="AR114" s="63">
        <f>INDEX(Obs_Dist!$D$11:$T$211,  MATCH($AF114, Obs_Dist!$B$11:$B$211, 0), MATCH(AR$4, Obs_Dist!$D$3:$T$3, 0) )</f>
        <v>0</v>
      </c>
      <c r="AS114" s="61">
        <f t="shared" si="75"/>
        <v>0</v>
      </c>
      <c r="AT114" s="63">
        <f>INDEX(Obs_Dist!$D$11:$T$211,  MATCH($AF114, Obs_Dist!$B$11:$B$211, 0), MATCH(AT$4, Obs_Dist!$D$3:$T$3, 0) )</f>
        <v>0</v>
      </c>
      <c r="AU114" s="61">
        <f t="shared" si="76"/>
        <v>0</v>
      </c>
      <c r="AV114" s="63">
        <f>INDEX(Obs_Dist!$D$11:$T$211,  MATCH($AF114, Obs_Dist!$B$11:$B$211, 0), MATCH(AV$4, Obs_Dist!$D$3:$T$3, 0) )</f>
        <v>0</v>
      </c>
      <c r="AW114" s="61">
        <f t="shared" si="77"/>
        <v>0</v>
      </c>
      <c r="AX114" s="63">
        <f>INDEX(Obs_Dist!$D$11:$T$211,  MATCH($AF114, Obs_Dist!$B$11:$B$211, 0), MATCH(AX$4, Obs_Dist!$D$3:$T$3, 0) )</f>
        <v>0</v>
      </c>
      <c r="AY114" s="61">
        <f t="shared" si="78"/>
        <v>0</v>
      </c>
      <c r="AZ114" s="63">
        <f>INDEX(Obs_Dist!$D$11:$T$211,  MATCH($AF114, Obs_Dist!$B$11:$B$211, 0), MATCH(AZ$4, Obs_Dist!$D$3:$T$3, 0) )</f>
        <v>0</v>
      </c>
      <c r="BA114" s="61">
        <f t="shared" si="79"/>
        <v>0</v>
      </c>
      <c r="BB114" s="63">
        <f>INDEX(Obs_Dist!$D$11:$T$211,  MATCH($AF114, Obs_Dist!$B$11:$B$211, 0), MATCH(BB$4, Obs_Dist!$D$3:$T$3, 0) )</f>
        <v>0</v>
      </c>
      <c r="BC114" s="61">
        <f t="shared" si="80"/>
        <v>0</v>
      </c>
      <c r="BD114" s="63">
        <f>INDEX(Obs_Dist!$D$11:$T$211,  MATCH($AF114, Obs_Dist!$B$11:$B$211, 0), MATCH(BD$4, Obs_Dist!$D$3:$T$3, 0) )</f>
        <v>0</v>
      </c>
      <c r="BF114" s="31">
        <f t="shared" si="81"/>
        <v>210</v>
      </c>
      <c r="BG114" s="31">
        <f t="shared" si="82"/>
        <v>211</v>
      </c>
      <c r="BH114" s="57">
        <f t="shared" si="56"/>
        <v>0</v>
      </c>
      <c r="BI114" s="57">
        <f t="shared" si="56"/>
        <v>0</v>
      </c>
      <c r="BJ114" s="57">
        <f t="shared" si="56"/>
        <v>0</v>
      </c>
      <c r="BK114" s="58">
        <f t="shared" si="55"/>
        <v>0</v>
      </c>
      <c r="BL114" s="57">
        <f t="shared" si="55"/>
        <v>0</v>
      </c>
      <c r="BM114" s="57">
        <f t="shared" si="55"/>
        <v>0</v>
      </c>
      <c r="BN114" s="57">
        <f t="shared" si="55"/>
        <v>0</v>
      </c>
      <c r="BQ114" s="57">
        <f t="shared" si="92"/>
        <v>0</v>
      </c>
      <c r="BR114" s="57">
        <f t="shared" si="92"/>
        <v>0</v>
      </c>
      <c r="BS114" s="57">
        <f t="shared" si="92"/>
        <v>0</v>
      </c>
      <c r="BT114" s="57">
        <f t="shared" si="92"/>
        <v>0</v>
      </c>
      <c r="BU114" s="57">
        <f t="shared" si="92"/>
        <v>0</v>
      </c>
      <c r="BV114" s="57">
        <f t="shared" si="92"/>
        <v>0</v>
      </c>
      <c r="BW114" s="57">
        <f t="shared" si="92"/>
        <v>0</v>
      </c>
      <c r="BX114" s="58">
        <f t="shared" si="92"/>
        <v>0</v>
      </c>
      <c r="BY114" s="57">
        <f t="shared" si="92"/>
        <v>0</v>
      </c>
      <c r="BZ114" s="57">
        <f t="shared" si="92"/>
        <v>0</v>
      </c>
      <c r="CA114" s="58">
        <f t="shared" si="92"/>
        <v>0</v>
      </c>
      <c r="CB114" s="57">
        <f t="shared" si="92"/>
        <v>0</v>
      </c>
      <c r="CC114" s="57">
        <f t="shared" si="92"/>
        <v>0</v>
      </c>
      <c r="CD114" s="57">
        <f t="shared" si="92"/>
        <v>0</v>
      </c>
      <c r="CE114" s="57">
        <f t="shared" si="92"/>
        <v>0</v>
      </c>
      <c r="CF114" s="57">
        <f t="shared" si="57"/>
        <v>0</v>
      </c>
      <c r="CG114" s="57">
        <f t="shared" si="57"/>
        <v>0</v>
      </c>
      <c r="CH114" s="57">
        <f t="shared" si="57"/>
        <v>0</v>
      </c>
      <c r="CI114" s="58">
        <f t="shared" si="57"/>
        <v>0</v>
      </c>
      <c r="CJ114" s="57">
        <f t="shared" si="57"/>
        <v>0</v>
      </c>
      <c r="CL114" s="30">
        <f>Obs_Dist!B116</f>
        <v>210</v>
      </c>
      <c r="CM114" s="26">
        <f t="shared" si="91"/>
        <v>211</v>
      </c>
      <c r="CN114" s="20">
        <f t="shared" si="62"/>
        <v>0</v>
      </c>
      <c r="CO114" s="20">
        <f t="shared" si="62"/>
        <v>0</v>
      </c>
      <c r="CP114" s="20">
        <f t="shared" si="62"/>
        <v>0</v>
      </c>
      <c r="CQ114" s="106">
        <f t="shared" si="58"/>
        <v>0</v>
      </c>
      <c r="CR114" s="143"/>
      <c r="CS114" s="20">
        <f t="shared" si="63"/>
        <v>0</v>
      </c>
      <c r="CT114" s="20">
        <f t="shared" si="63"/>
        <v>0</v>
      </c>
      <c r="CW114" s="20">
        <f t="shared" si="89"/>
        <v>0</v>
      </c>
      <c r="CX114" s="20">
        <f t="shared" si="89"/>
        <v>0</v>
      </c>
      <c r="CY114" s="20">
        <f t="shared" si="89"/>
        <v>0</v>
      </c>
      <c r="CZ114" s="20">
        <f t="shared" si="89"/>
        <v>0</v>
      </c>
      <c r="DA114" s="20">
        <f t="shared" si="89"/>
        <v>0</v>
      </c>
      <c r="DB114" s="20">
        <f t="shared" si="89"/>
        <v>0</v>
      </c>
      <c r="DC114" s="20">
        <f t="shared" si="89"/>
        <v>0</v>
      </c>
      <c r="DD114" s="106">
        <f t="shared" si="89"/>
        <v>0</v>
      </c>
      <c r="DE114" s="20">
        <f t="shared" si="90"/>
        <v>0</v>
      </c>
      <c r="DF114" s="20">
        <f t="shared" si="90"/>
        <v>0</v>
      </c>
      <c r="DG114" s="106">
        <f t="shared" si="90"/>
        <v>0</v>
      </c>
      <c r="DH114" s="143"/>
      <c r="DI114" s="20">
        <f t="shared" si="64"/>
        <v>0</v>
      </c>
      <c r="DJ114" s="20">
        <f t="shared" si="64"/>
        <v>0</v>
      </c>
      <c r="DK114" s="20">
        <f t="shared" si="64"/>
        <v>0</v>
      </c>
      <c r="DL114" s="143"/>
      <c r="DM114" s="20">
        <f t="shared" si="65"/>
        <v>0</v>
      </c>
      <c r="DN114" s="20">
        <f t="shared" si="65"/>
        <v>0</v>
      </c>
      <c r="DO114" s="106">
        <f t="shared" si="65"/>
        <v>0</v>
      </c>
      <c r="DP114" s="20">
        <f t="shared" si="59"/>
        <v>0</v>
      </c>
      <c r="DR114" s="31">
        <f t="shared" si="84"/>
        <v>105</v>
      </c>
      <c r="DS114" s="26">
        <f t="shared" si="85"/>
        <v>105.5</v>
      </c>
      <c r="DT114" s="101">
        <f t="shared" si="66"/>
        <v>0</v>
      </c>
      <c r="DU114" s="101">
        <f t="shared" si="67"/>
        <v>0</v>
      </c>
      <c r="DV114" s="101">
        <f t="shared" si="68"/>
        <v>0</v>
      </c>
      <c r="DW114" s="102">
        <f t="shared" si="86"/>
        <v>163.66</v>
      </c>
      <c r="DX114" s="144"/>
      <c r="DY114" s="101">
        <f t="shared" si="87"/>
        <v>0</v>
      </c>
      <c r="DZ114" s="101">
        <f t="shared" si="87"/>
        <v>0</v>
      </c>
      <c r="EB114" s="84">
        <f>MODEL_DATA!X111</f>
        <v>105</v>
      </c>
      <c r="EC114" s="84">
        <f>MODEL_DATA!Y111</f>
        <v>0</v>
      </c>
      <c r="ED114" s="84">
        <f>MODEL_DATA!Z111</f>
        <v>0</v>
      </c>
      <c r="EE114" s="84">
        <f>MODEL_DATA!AA111</f>
        <v>0</v>
      </c>
      <c r="EF114" s="84">
        <f>MODEL_DATA!AB111</f>
        <v>0</v>
      </c>
      <c r="EG114" s="84">
        <f>MODEL_DATA!AC111</f>
        <v>0</v>
      </c>
      <c r="EH114" s="84">
        <f>MODEL_DATA!AD111</f>
        <v>0</v>
      </c>
      <c r="EI114" s="84">
        <f>MODEL_DATA!AE111</f>
        <v>0</v>
      </c>
      <c r="EJ114" s="84">
        <f>MODEL_DATA!AF111</f>
        <v>0</v>
      </c>
      <c r="EK114" s="84">
        <f>MODEL_DATA!AG111</f>
        <v>0</v>
      </c>
      <c r="EL114" s="84">
        <f>MODEL_DATA!AH111</f>
        <v>0</v>
      </c>
      <c r="EM114" s="84">
        <f>MODEL_DATA!AI111</f>
        <v>66.55</v>
      </c>
      <c r="EN114" s="84">
        <f>MODEL_DATA!AJ111</f>
        <v>70.81</v>
      </c>
      <c r="EO114" s="84">
        <f>MODEL_DATA!AK111</f>
        <v>0</v>
      </c>
      <c r="EP114" s="84">
        <f>MODEL_DATA!AL111</f>
        <v>0</v>
      </c>
      <c r="EQ114" s="84">
        <f>MODEL_DATA!AM111</f>
        <v>97.11</v>
      </c>
      <c r="ER114" s="84">
        <f>MODEL_DATA!AN111</f>
        <v>115.09</v>
      </c>
      <c r="ES114" s="84">
        <f>MODEL_DATA!AO111</f>
        <v>0</v>
      </c>
      <c r="ET114" s="84">
        <f>MODEL_DATA!AP111</f>
        <v>0</v>
      </c>
      <c r="EU114" s="84">
        <f>MODEL_DATA!AQ111</f>
        <v>0</v>
      </c>
      <c r="EV114" s="84">
        <f>MODEL_DATA!AR111</f>
        <v>0</v>
      </c>
    </row>
    <row r="115" spans="32:152" x14ac:dyDescent="0.25">
      <c r="AF115" s="32">
        <f t="shared" si="60"/>
        <v>210</v>
      </c>
      <c r="AG115" s="61">
        <f t="shared" si="69"/>
        <v>0</v>
      </c>
      <c r="AH115" s="63">
        <f>INDEX(Obs_Dist!$D$11:$T$211,  MATCH($AF115, Obs_Dist!$B$11:$B$211, 0), MATCH(AH$4, Obs_Dist!$D$3:$T$3, 0) )</f>
        <v>0</v>
      </c>
      <c r="AI115" s="61">
        <f t="shared" si="70"/>
        <v>0</v>
      </c>
      <c r="AJ115" s="63">
        <f>INDEX(Obs_Dist!$D$11:$T$211,  MATCH($AF115, Obs_Dist!$B$11:$B$211, 0), MATCH(AJ$4, Obs_Dist!$D$3:$T$3, 0) )</f>
        <v>0</v>
      </c>
      <c r="AK115" s="61">
        <f t="shared" si="71"/>
        <v>0</v>
      </c>
      <c r="AL115" s="63">
        <f>INDEX(Obs_Dist!$D$11:$T$211,  MATCH($AF115, Obs_Dist!$B$11:$B$211, 0), MATCH(AL$4, Obs_Dist!$D$3:$T$3, 0) )</f>
        <v>0</v>
      </c>
      <c r="AM115" s="61">
        <f t="shared" si="72"/>
        <v>0</v>
      </c>
      <c r="AN115" s="63">
        <f>INDEX(Obs_Dist!$D$11:$T$211,  MATCH($AF115, Obs_Dist!$B$11:$B$211, 0), MATCH(AN$4, Obs_Dist!$D$3:$T$3, 0) )</f>
        <v>0</v>
      </c>
      <c r="AO115" s="61">
        <f t="shared" si="73"/>
        <v>0</v>
      </c>
      <c r="AP115" s="63">
        <f>INDEX(Obs_Dist!$D$11:$T$211,  MATCH($AF115, Obs_Dist!$B$11:$B$211, 0), MATCH(AP$4, Obs_Dist!$D$3:$T$3, 0) )</f>
        <v>0</v>
      </c>
      <c r="AQ115" s="61">
        <f t="shared" si="74"/>
        <v>0</v>
      </c>
      <c r="AR115" s="63">
        <f>INDEX(Obs_Dist!$D$11:$T$211,  MATCH($AF115, Obs_Dist!$B$11:$B$211, 0), MATCH(AR$4, Obs_Dist!$D$3:$T$3, 0) )</f>
        <v>0</v>
      </c>
      <c r="AS115" s="61">
        <f t="shared" si="75"/>
        <v>0</v>
      </c>
      <c r="AT115" s="63">
        <f>INDEX(Obs_Dist!$D$11:$T$211,  MATCH($AF115, Obs_Dist!$B$11:$B$211, 0), MATCH(AT$4, Obs_Dist!$D$3:$T$3, 0) )</f>
        <v>0</v>
      </c>
      <c r="AU115" s="61">
        <f t="shared" si="76"/>
        <v>0</v>
      </c>
      <c r="AV115" s="63">
        <f>INDEX(Obs_Dist!$D$11:$T$211,  MATCH($AF115, Obs_Dist!$B$11:$B$211, 0), MATCH(AV$4, Obs_Dist!$D$3:$T$3, 0) )</f>
        <v>0</v>
      </c>
      <c r="AW115" s="61">
        <f t="shared" si="77"/>
        <v>0</v>
      </c>
      <c r="AX115" s="63">
        <f>INDEX(Obs_Dist!$D$11:$T$211,  MATCH($AF115, Obs_Dist!$B$11:$B$211, 0), MATCH(AX$4, Obs_Dist!$D$3:$T$3, 0) )</f>
        <v>0</v>
      </c>
      <c r="AY115" s="61">
        <f t="shared" si="78"/>
        <v>0</v>
      </c>
      <c r="AZ115" s="63">
        <f>INDEX(Obs_Dist!$D$11:$T$211,  MATCH($AF115, Obs_Dist!$B$11:$B$211, 0), MATCH(AZ$4, Obs_Dist!$D$3:$T$3, 0) )</f>
        <v>0</v>
      </c>
      <c r="BA115" s="61">
        <f t="shared" si="79"/>
        <v>0</v>
      </c>
      <c r="BB115" s="63">
        <f>INDEX(Obs_Dist!$D$11:$T$211,  MATCH($AF115, Obs_Dist!$B$11:$B$211, 0), MATCH(BB$4, Obs_Dist!$D$3:$T$3, 0) )</f>
        <v>0</v>
      </c>
      <c r="BC115" s="61">
        <f t="shared" si="80"/>
        <v>0</v>
      </c>
      <c r="BD115" s="63">
        <f>INDEX(Obs_Dist!$D$11:$T$211,  MATCH($AF115, Obs_Dist!$B$11:$B$211, 0), MATCH(BD$4, Obs_Dist!$D$3:$T$3, 0) )</f>
        <v>0</v>
      </c>
      <c r="BF115" s="31">
        <f t="shared" si="81"/>
        <v>212</v>
      </c>
      <c r="BG115" s="31">
        <f t="shared" si="82"/>
        <v>213</v>
      </c>
      <c r="BH115" s="57">
        <f t="shared" si="56"/>
        <v>0</v>
      </c>
      <c r="BI115" s="57">
        <f t="shared" si="56"/>
        <v>0</v>
      </c>
      <c r="BJ115" s="57">
        <f t="shared" si="56"/>
        <v>0</v>
      </c>
      <c r="BK115" s="58">
        <f t="shared" si="55"/>
        <v>0</v>
      </c>
      <c r="BL115" s="57">
        <f t="shared" si="55"/>
        <v>0</v>
      </c>
      <c r="BM115" s="57">
        <f t="shared" si="55"/>
        <v>0</v>
      </c>
      <c r="BN115" s="57">
        <f t="shared" si="55"/>
        <v>0</v>
      </c>
      <c r="BQ115" s="57">
        <f t="shared" si="92"/>
        <v>0</v>
      </c>
      <c r="BR115" s="57">
        <f t="shared" si="92"/>
        <v>0</v>
      </c>
      <c r="BS115" s="57">
        <f t="shared" si="92"/>
        <v>0</v>
      </c>
      <c r="BT115" s="57">
        <f t="shared" si="92"/>
        <v>0</v>
      </c>
      <c r="BU115" s="57">
        <f t="shared" si="92"/>
        <v>0</v>
      </c>
      <c r="BV115" s="57">
        <f t="shared" si="92"/>
        <v>0</v>
      </c>
      <c r="BW115" s="57">
        <f t="shared" si="92"/>
        <v>0</v>
      </c>
      <c r="BX115" s="58">
        <f t="shared" si="92"/>
        <v>0</v>
      </c>
      <c r="BY115" s="57">
        <f t="shared" si="92"/>
        <v>0</v>
      </c>
      <c r="BZ115" s="57">
        <f t="shared" si="92"/>
        <v>0</v>
      </c>
      <c r="CA115" s="58">
        <f t="shared" si="92"/>
        <v>0</v>
      </c>
      <c r="CB115" s="57">
        <f t="shared" si="92"/>
        <v>0</v>
      </c>
      <c r="CC115" s="57">
        <f t="shared" si="92"/>
        <v>0</v>
      </c>
      <c r="CD115" s="57">
        <f t="shared" si="92"/>
        <v>0</v>
      </c>
      <c r="CE115" s="57">
        <f t="shared" si="92"/>
        <v>0</v>
      </c>
      <c r="CF115" s="57">
        <f t="shared" si="57"/>
        <v>0</v>
      </c>
      <c r="CG115" s="57">
        <f t="shared" si="57"/>
        <v>0</v>
      </c>
      <c r="CH115" s="57">
        <f t="shared" si="57"/>
        <v>0</v>
      </c>
      <c r="CI115" s="58">
        <f t="shared" si="57"/>
        <v>0</v>
      </c>
      <c r="CJ115" s="57">
        <f t="shared" si="57"/>
        <v>0</v>
      </c>
      <c r="CL115" s="30">
        <f>Obs_Dist!B117</f>
        <v>212</v>
      </c>
      <c r="CM115" s="26">
        <f t="shared" si="91"/>
        <v>213</v>
      </c>
      <c r="CN115" s="20">
        <f t="shared" si="62"/>
        <v>0</v>
      </c>
      <c r="CO115" s="20">
        <f t="shared" si="62"/>
        <v>0</v>
      </c>
      <c r="CP115" s="20">
        <f t="shared" si="62"/>
        <v>0</v>
      </c>
      <c r="CQ115" s="106">
        <f t="shared" si="58"/>
        <v>0</v>
      </c>
      <c r="CR115" s="143"/>
      <c r="CS115" s="20">
        <f t="shared" si="63"/>
        <v>0</v>
      </c>
      <c r="CT115" s="20">
        <f t="shared" si="63"/>
        <v>0</v>
      </c>
      <c r="CW115" s="20">
        <f t="shared" si="89"/>
        <v>0</v>
      </c>
      <c r="CX115" s="20">
        <f t="shared" si="89"/>
        <v>0</v>
      </c>
      <c r="CY115" s="20">
        <f t="shared" si="89"/>
        <v>0</v>
      </c>
      <c r="CZ115" s="20">
        <f t="shared" si="89"/>
        <v>0</v>
      </c>
      <c r="DA115" s="20">
        <f t="shared" si="89"/>
        <v>0</v>
      </c>
      <c r="DB115" s="20">
        <f t="shared" si="89"/>
        <v>0</v>
      </c>
      <c r="DC115" s="20">
        <f t="shared" si="89"/>
        <v>0</v>
      </c>
      <c r="DD115" s="106">
        <f t="shared" si="89"/>
        <v>0</v>
      </c>
      <c r="DE115" s="20">
        <f t="shared" si="90"/>
        <v>0</v>
      </c>
      <c r="DF115" s="20">
        <f t="shared" si="90"/>
        <v>0</v>
      </c>
      <c r="DG115" s="106">
        <f t="shared" si="90"/>
        <v>0</v>
      </c>
      <c r="DH115" s="143"/>
      <c r="DI115" s="20">
        <f t="shared" si="64"/>
        <v>0</v>
      </c>
      <c r="DJ115" s="20">
        <f t="shared" si="64"/>
        <v>0</v>
      </c>
      <c r="DK115" s="20">
        <f t="shared" si="64"/>
        <v>0</v>
      </c>
      <c r="DL115" s="143"/>
      <c r="DM115" s="20">
        <f t="shared" si="65"/>
        <v>0</v>
      </c>
      <c r="DN115" s="20">
        <f t="shared" si="65"/>
        <v>0</v>
      </c>
      <c r="DO115" s="106">
        <f t="shared" si="65"/>
        <v>0</v>
      </c>
      <c r="DP115" s="20">
        <f t="shared" si="59"/>
        <v>0</v>
      </c>
      <c r="DR115" s="31">
        <f t="shared" si="84"/>
        <v>106</v>
      </c>
      <c r="DS115" s="26">
        <f t="shared" si="85"/>
        <v>106.5</v>
      </c>
      <c r="DT115" s="101">
        <f t="shared" si="66"/>
        <v>0</v>
      </c>
      <c r="DU115" s="101">
        <f t="shared" si="67"/>
        <v>0</v>
      </c>
      <c r="DV115" s="101">
        <f t="shared" si="68"/>
        <v>0</v>
      </c>
      <c r="DW115" s="102">
        <f t="shared" si="86"/>
        <v>124.03</v>
      </c>
      <c r="DX115" s="144"/>
      <c r="DY115" s="101">
        <f t="shared" si="87"/>
        <v>0</v>
      </c>
      <c r="DZ115" s="101">
        <f t="shared" si="87"/>
        <v>0</v>
      </c>
      <c r="EB115" s="84">
        <f>MODEL_DATA!X112</f>
        <v>106</v>
      </c>
      <c r="EC115" s="84">
        <f>MODEL_DATA!Y112</f>
        <v>0</v>
      </c>
      <c r="ED115" s="84">
        <f>MODEL_DATA!Z112</f>
        <v>0</v>
      </c>
      <c r="EE115" s="84">
        <f>MODEL_DATA!AA112</f>
        <v>0</v>
      </c>
      <c r="EF115" s="84">
        <f>MODEL_DATA!AB112</f>
        <v>0</v>
      </c>
      <c r="EG115" s="84">
        <f>MODEL_DATA!AC112</f>
        <v>0</v>
      </c>
      <c r="EH115" s="84">
        <f>MODEL_DATA!AD112</f>
        <v>0</v>
      </c>
      <c r="EI115" s="84">
        <f>MODEL_DATA!AE112</f>
        <v>0</v>
      </c>
      <c r="EJ115" s="84">
        <f>MODEL_DATA!AF112</f>
        <v>0</v>
      </c>
      <c r="EK115" s="84">
        <f>MODEL_DATA!AG112</f>
        <v>0</v>
      </c>
      <c r="EL115" s="84">
        <f>MODEL_DATA!AH112</f>
        <v>0</v>
      </c>
      <c r="EM115" s="84">
        <f>MODEL_DATA!AI112</f>
        <v>53.09</v>
      </c>
      <c r="EN115" s="84">
        <f>MODEL_DATA!AJ112</f>
        <v>68.040000000000006</v>
      </c>
      <c r="EO115" s="84">
        <f>MODEL_DATA!AK112</f>
        <v>0</v>
      </c>
      <c r="EP115" s="84">
        <f>MODEL_DATA!AL112</f>
        <v>0</v>
      </c>
      <c r="EQ115" s="84">
        <f>MODEL_DATA!AM112</f>
        <v>70.94</v>
      </c>
      <c r="ER115" s="84">
        <f>MODEL_DATA!AN112</f>
        <v>78.8</v>
      </c>
      <c r="ES115" s="84">
        <f>MODEL_DATA!AO112</f>
        <v>0</v>
      </c>
      <c r="ET115" s="84">
        <f>MODEL_DATA!AP112</f>
        <v>0</v>
      </c>
      <c r="EU115" s="84">
        <f>MODEL_DATA!AQ112</f>
        <v>0</v>
      </c>
      <c r="EV115" s="84">
        <f>MODEL_DATA!AR112</f>
        <v>0</v>
      </c>
    </row>
    <row r="116" spans="32:152" x14ac:dyDescent="0.25">
      <c r="AF116" s="32">
        <f t="shared" si="60"/>
        <v>212</v>
      </c>
      <c r="AG116" s="61">
        <f t="shared" si="69"/>
        <v>0</v>
      </c>
      <c r="AH116" s="63">
        <f>INDEX(Obs_Dist!$D$11:$T$211,  MATCH($AF116, Obs_Dist!$B$11:$B$211, 0), MATCH(AH$4, Obs_Dist!$D$3:$T$3, 0) )</f>
        <v>0</v>
      </c>
      <c r="AI116" s="61">
        <f t="shared" si="70"/>
        <v>0</v>
      </c>
      <c r="AJ116" s="63">
        <f>INDEX(Obs_Dist!$D$11:$T$211,  MATCH($AF116, Obs_Dist!$B$11:$B$211, 0), MATCH(AJ$4, Obs_Dist!$D$3:$T$3, 0) )</f>
        <v>0</v>
      </c>
      <c r="AK116" s="61">
        <f t="shared" si="71"/>
        <v>0</v>
      </c>
      <c r="AL116" s="63">
        <f>INDEX(Obs_Dist!$D$11:$T$211,  MATCH($AF116, Obs_Dist!$B$11:$B$211, 0), MATCH(AL$4, Obs_Dist!$D$3:$T$3, 0) )</f>
        <v>0</v>
      </c>
      <c r="AM116" s="61">
        <f t="shared" si="72"/>
        <v>0</v>
      </c>
      <c r="AN116" s="63">
        <f>INDEX(Obs_Dist!$D$11:$T$211,  MATCH($AF116, Obs_Dist!$B$11:$B$211, 0), MATCH(AN$4, Obs_Dist!$D$3:$T$3, 0) )</f>
        <v>0</v>
      </c>
      <c r="AO116" s="61">
        <f t="shared" si="73"/>
        <v>0</v>
      </c>
      <c r="AP116" s="63">
        <f>INDEX(Obs_Dist!$D$11:$T$211,  MATCH($AF116, Obs_Dist!$B$11:$B$211, 0), MATCH(AP$4, Obs_Dist!$D$3:$T$3, 0) )</f>
        <v>0</v>
      </c>
      <c r="AQ116" s="61">
        <f t="shared" si="74"/>
        <v>0</v>
      </c>
      <c r="AR116" s="63">
        <f>INDEX(Obs_Dist!$D$11:$T$211,  MATCH($AF116, Obs_Dist!$B$11:$B$211, 0), MATCH(AR$4, Obs_Dist!$D$3:$T$3, 0) )</f>
        <v>0</v>
      </c>
      <c r="AS116" s="61">
        <f t="shared" si="75"/>
        <v>0</v>
      </c>
      <c r="AT116" s="63">
        <f>INDEX(Obs_Dist!$D$11:$T$211,  MATCH($AF116, Obs_Dist!$B$11:$B$211, 0), MATCH(AT$4, Obs_Dist!$D$3:$T$3, 0) )</f>
        <v>0</v>
      </c>
      <c r="AU116" s="61">
        <f t="shared" si="76"/>
        <v>0</v>
      </c>
      <c r="AV116" s="63">
        <f>INDEX(Obs_Dist!$D$11:$T$211,  MATCH($AF116, Obs_Dist!$B$11:$B$211, 0), MATCH(AV$4, Obs_Dist!$D$3:$T$3, 0) )</f>
        <v>0</v>
      </c>
      <c r="AW116" s="61">
        <f t="shared" si="77"/>
        <v>0</v>
      </c>
      <c r="AX116" s="63">
        <f>INDEX(Obs_Dist!$D$11:$T$211,  MATCH($AF116, Obs_Dist!$B$11:$B$211, 0), MATCH(AX$4, Obs_Dist!$D$3:$T$3, 0) )</f>
        <v>0</v>
      </c>
      <c r="AY116" s="61">
        <f t="shared" si="78"/>
        <v>0</v>
      </c>
      <c r="AZ116" s="63">
        <f>INDEX(Obs_Dist!$D$11:$T$211,  MATCH($AF116, Obs_Dist!$B$11:$B$211, 0), MATCH(AZ$4, Obs_Dist!$D$3:$T$3, 0) )</f>
        <v>0</v>
      </c>
      <c r="BA116" s="61">
        <f t="shared" si="79"/>
        <v>0</v>
      </c>
      <c r="BB116" s="63">
        <f>INDEX(Obs_Dist!$D$11:$T$211,  MATCH($AF116, Obs_Dist!$B$11:$B$211, 0), MATCH(BB$4, Obs_Dist!$D$3:$T$3, 0) )</f>
        <v>0</v>
      </c>
      <c r="BC116" s="61">
        <f t="shared" si="80"/>
        <v>0</v>
      </c>
      <c r="BD116" s="63">
        <f>INDEX(Obs_Dist!$D$11:$T$211,  MATCH($AF116, Obs_Dist!$B$11:$B$211, 0), MATCH(BD$4, Obs_Dist!$D$3:$T$3, 0) )</f>
        <v>0</v>
      </c>
      <c r="BF116" s="31">
        <f t="shared" si="81"/>
        <v>214</v>
      </c>
      <c r="BG116" s="31">
        <f t="shared" si="82"/>
        <v>215</v>
      </c>
      <c r="BH116" s="57">
        <f t="shared" si="56"/>
        <v>0</v>
      </c>
      <c r="BI116" s="57">
        <f t="shared" si="56"/>
        <v>0</v>
      </c>
      <c r="BJ116" s="57">
        <f t="shared" si="56"/>
        <v>0</v>
      </c>
      <c r="BK116" s="58">
        <f t="shared" si="55"/>
        <v>0</v>
      </c>
      <c r="BL116" s="57">
        <f t="shared" si="55"/>
        <v>0</v>
      </c>
      <c r="BM116" s="57">
        <f t="shared" si="55"/>
        <v>0</v>
      </c>
      <c r="BN116" s="57">
        <f t="shared" si="55"/>
        <v>0</v>
      </c>
      <c r="BQ116" s="57">
        <f t="shared" si="92"/>
        <v>0</v>
      </c>
      <c r="BR116" s="57">
        <f t="shared" si="92"/>
        <v>0</v>
      </c>
      <c r="BS116" s="57">
        <f t="shared" si="92"/>
        <v>0</v>
      </c>
      <c r="BT116" s="57">
        <f t="shared" si="92"/>
        <v>0</v>
      </c>
      <c r="BU116" s="57">
        <f t="shared" si="92"/>
        <v>0</v>
      </c>
      <c r="BV116" s="57">
        <f t="shared" si="92"/>
        <v>0</v>
      </c>
      <c r="BW116" s="57">
        <f t="shared" si="92"/>
        <v>0</v>
      </c>
      <c r="BX116" s="58">
        <f t="shared" si="92"/>
        <v>0</v>
      </c>
      <c r="BY116" s="57">
        <f t="shared" si="92"/>
        <v>0</v>
      </c>
      <c r="BZ116" s="57">
        <f t="shared" si="92"/>
        <v>0</v>
      </c>
      <c r="CA116" s="58">
        <f t="shared" si="92"/>
        <v>0</v>
      </c>
      <c r="CB116" s="57">
        <f t="shared" si="92"/>
        <v>0</v>
      </c>
      <c r="CC116" s="57">
        <f t="shared" si="92"/>
        <v>0</v>
      </c>
      <c r="CD116" s="57">
        <f t="shared" si="92"/>
        <v>0</v>
      </c>
      <c r="CE116" s="57">
        <f t="shared" si="92"/>
        <v>0</v>
      </c>
      <c r="CF116" s="57">
        <f t="shared" si="57"/>
        <v>0</v>
      </c>
      <c r="CG116" s="57">
        <f t="shared" si="57"/>
        <v>0</v>
      </c>
      <c r="CH116" s="57">
        <f t="shared" si="57"/>
        <v>0</v>
      </c>
      <c r="CI116" s="58">
        <f t="shared" si="57"/>
        <v>0</v>
      </c>
      <c r="CJ116" s="57">
        <f t="shared" si="57"/>
        <v>0</v>
      </c>
      <c r="CL116" s="30">
        <f>Obs_Dist!B118</f>
        <v>214</v>
      </c>
      <c r="CM116" s="26">
        <f t="shared" si="91"/>
        <v>215</v>
      </c>
      <c r="CN116" s="20">
        <f t="shared" si="62"/>
        <v>0</v>
      </c>
      <c r="CO116" s="20">
        <f t="shared" si="62"/>
        <v>0</v>
      </c>
      <c r="CP116" s="20">
        <f t="shared" si="62"/>
        <v>0</v>
      </c>
      <c r="CQ116" s="106">
        <f t="shared" si="58"/>
        <v>0</v>
      </c>
      <c r="CR116" s="143"/>
      <c r="CS116" s="20">
        <f t="shared" si="63"/>
        <v>0</v>
      </c>
      <c r="CT116" s="20">
        <f t="shared" si="63"/>
        <v>0</v>
      </c>
      <c r="CW116" s="20">
        <f t="shared" si="89"/>
        <v>0</v>
      </c>
      <c r="CX116" s="20">
        <f t="shared" si="89"/>
        <v>0</v>
      </c>
      <c r="CY116" s="20">
        <f t="shared" si="89"/>
        <v>0</v>
      </c>
      <c r="CZ116" s="20">
        <f t="shared" si="89"/>
        <v>0</v>
      </c>
      <c r="DA116" s="20">
        <f t="shared" si="89"/>
        <v>0</v>
      </c>
      <c r="DB116" s="20">
        <f t="shared" si="89"/>
        <v>0</v>
      </c>
      <c r="DC116" s="20">
        <f t="shared" si="89"/>
        <v>0</v>
      </c>
      <c r="DD116" s="106">
        <f t="shared" si="89"/>
        <v>0</v>
      </c>
      <c r="DE116" s="20">
        <f t="shared" si="90"/>
        <v>0</v>
      </c>
      <c r="DF116" s="20">
        <f t="shared" si="90"/>
        <v>0</v>
      </c>
      <c r="DG116" s="106">
        <f t="shared" si="90"/>
        <v>0</v>
      </c>
      <c r="DH116" s="143"/>
      <c r="DI116" s="20">
        <f t="shared" si="64"/>
        <v>0</v>
      </c>
      <c r="DJ116" s="20">
        <f t="shared" si="64"/>
        <v>0</v>
      </c>
      <c r="DK116" s="20">
        <f t="shared" si="64"/>
        <v>0</v>
      </c>
      <c r="DL116" s="143"/>
      <c r="DM116" s="20">
        <f t="shared" si="65"/>
        <v>0</v>
      </c>
      <c r="DN116" s="20">
        <f t="shared" si="65"/>
        <v>0</v>
      </c>
      <c r="DO116" s="106">
        <f t="shared" si="65"/>
        <v>0</v>
      </c>
      <c r="DP116" s="20">
        <f t="shared" si="59"/>
        <v>0</v>
      </c>
      <c r="DR116" s="31">
        <f t="shared" si="84"/>
        <v>107</v>
      </c>
      <c r="DS116" s="26">
        <f t="shared" si="85"/>
        <v>107.5</v>
      </c>
      <c r="DT116" s="101">
        <f t="shared" si="66"/>
        <v>0</v>
      </c>
      <c r="DU116" s="101">
        <f t="shared" si="67"/>
        <v>0</v>
      </c>
      <c r="DV116" s="101">
        <f t="shared" si="68"/>
        <v>0</v>
      </c>
      <c r="DW116" s="102">
        <f t="shared" si="86"/>
        <v>95.35</v>
      </c>
      <c r="DX116" s="144"/>
      <c r="DY116" s="101">
        <f t="shared" si="87"/>
        <v>0</v>
      </c>
      <c r="DZ116" s="101">
        <f t="shared" si="87"/>
        <v>0</v>
      </c>
      <c r="EB116" s="84">
        <f>MODEL_DATA!X113</f>
        <v>107</v>
      </c>
      <c r="EC116" s="84">
        <f>MODEL_DATA!Y113</f>
        <v>0</v>
      </c>
      <c r="ED116" s="84">
        <f>MODEL_DATA!Z113</f>
        <v>0</v>
      </c>
      <c r="EE116" s="84">
        <f>MODEL_DATA!AA113</f>
        <v>0</v>
      </c>
      <c r="EF116" s="84">
        <f>MODEL_DATA!AB113</f>
        <v>0</v>
      </c>
      <c r="EG116" s="84">
        <f>MODEL_DATA!AC113</f>
        <v>0</v>
      </c>
      <c r="EH116" s="84">
        <f>MODEL_DATA!AD113</f>
        <v>0</v>
      </c>
      <c r="EI116" s="84">
        <f>MODEL_DATA!AE113</f>
        <v>0</v>
      </c>
      <c r="EJ116" s="84">
        <f>MODEL_DATA!AF113</f>
        <v>0</v>
      </c>
      <c r="EK116" s="84">
        <f>MODEL_DATA!AG113</f>
        <v>0</v>
      </c>
      <c r="EL116" s="84">
        <f>MODEL_DATA!AH113</f>
        <v>0</v>
      </c>
      <c r="EM116" s="84">
        <f>MODEL_DATA!AI113</f>
        <v>32.44</v>
      </c>
      <c r="EN116" s="84">
        <f>MODEL_DATA!AJ113</f>
        <v>38.76</v>
      </c>
      <c r="EO116" s="84">
        <f>MODEL_DATA!AK113</f>
        <v>0</v>
      </c>
      <c r="EP116" s="84">
        <f>MODEL_DATA!AL113</f>
        <v>0</v>
      </c>
      <c r="EQ116" s="84">
        <f>MODEL_DATA!AM113</f>
        <v>62.91</v>
      </c>
      <c r="ER116" s="84">
        <f>MODEL_DATA!AN113</f>
        <v>84.95</v>
      </c>
      <c r="ES116" s="84">
        <f>MODEL_DATA!AO113</f>
        <v>0</v>
      </c>
      <c r="ET116" s="84">
        <f>MODEL_DATA!AP113</f>
        <v>0</v>
      </c>
      <c r="EU116" s="84">
        <f>MODEL_DATA!AQ113</f>
        <v>0</v>
      </c>
      <c r="EV116" s="84">
        <f>MODEL_DATA!AR113</f>
        <v>0</v>
      </c>
    </row>
    <row r="117" spans="32:152" x14ac:dyDescent="0.25">
      <c r="AF117" s="32">
        <f t="shared" si="60"/>
        <v>214</v>
      </c>
      <c r="AG117" s="61">
        <f t="shared" si="69"/>
        <v>0</v>
      </c>
      <c r="AH117" s="63">
        <f>INDEX(Obs_Dist!$D$11:$T$211,  MATCH($AF117, Obs_Dist!$B$11:$B$211, 0), MATCH(AH$4, Obs_Dist!$D$3:$T$3, 0) )</f>
        <v>0</v>
      </c>
      <c r="AI117" s="61">
        <f t="shared" si="70"/>
        <v>0</v>
      </c>
      <c r="AJ117" s="63">
        <f>INDEX(Obs_Dist!$D$11:$T$211,  MATCH($AF117, Obs_Dist!$B$11:$B$211, 0), MATCH(AJ$4, Obs_Dist!$D$3:$T$3, 0) )</f>
        <v>0</v>
      </c>
      <c r="AK117" s="61">
        <f t="shared" si="71"/>
        <v>0</v>
      </c>
      <c r="AL117" s="63">
        <f>INDEX(Obs_Dist!$D$11:$T$211,  MATCH($AF117, Obs_Dist!$B$11:$B$211, 0), MATCH(AL$4, Obs_Dist!$D$3:$T$3, 0) )</f>
        <v>0</v>
      </c>
      <c r="AM117" s="61">
        <f t="shared" si="72"/>
        <v>0</v>
      </c>
      <c r="AN117" s="63">
        <f>INDEX(Obs_Dist!$D$11:$T$211,  MATCH($AF117, Obs_Dist!$B$11:$B$211, 0), MATCH(AN$4, Obs_Dist!$D$3:$T$3, 0) )</f>
        <v>0</v>
      </c>
      <c r="AO117" s="61">
        <f t="shared" si="73"/>
        <v>0</v>
      </c>
      <c r="AP117" s="63">
        <f>INDEX(Obs_Dist!$D$11:$T$211,  MATCH($AF117, Obs_Dist!$B$11:$B$211, 0), MATCH(AP$4, Obs_Dist!$D$3:$T$3, 0) )</f>
        <v>0</v>
      </c>
      <c r="AQ117" s="61">
        <f t="shared" si="74"/>
        <v>0</v>
      </c>
      <c r="AR117" s="63">
        <f>INDEX(Obs_Dist!$D$11:$T$211,  MATCH($AF117, Obs_Dist!$B$11:$B$211, 0), MATCH(AR$4, Obs_Dist!$D$3:$T$3, 0) )</f>
        <v>0</v>
      </c>
      <c r="AS117" s="61">
        <f t="shared" si="75"/>
        <v>0</v>
      </c>
      <c r="AT117" s="63">
        <f>INDEX(Obs_Dist!$D$11:$T$211,  MATCH($AF117, Obs_Dist!$B$11:$B$211, 0), MATCH(AT$4, Obs_Dist!$D$3:$T$3, 0) )</f>
        <v>0</v>
      </c>
      <c r="AU117" s="61">
        <f t="shared" si="76"/>
        <v>0</v>
      </c>
      <c r="AV117" s="63">
        <f>INDEX(Obs_Dist!$D$11:$T$211,  MATCH($AF117, Obs_Dist!$B$11:$B$211, 0), MATCH(AV$4, Obs_Dist!$D$3:$T$3, 0) )</f>
        <v>0</v>
      </c>
      <c r="AW117" s="61">
        <f t="shared" si="77"/>
        <v>0</v>
      </c>
      <c r="AX117" s="63">
        <f>INDEX(Obs_Dist!$D$11:$T$211,  MATCH($AF117, Obs_Dist!$B$11:$B$211, 0), MATCH(AX$4, Obs_Dist!$D$3:$T$3, 0) )</f>
        <v>0</v>
      </c>
      <c r="AY117" s="61">
        <f t="shared" si="78"/>
        <v>0</v>
      </c>
      <c r="AZ117" s="63">
        <f>INDEX(Obs_Dist!$D$11:$T$211,  MATCH($AF117, Obs_Dist!$B$11:$B$211, 0), MATCH(AZ$4, Obs_Dist!$D$3:$T$3, 0) )</f>
        <v>0</v>
      </c>
      <c r="BA117" s="61">
        <f t="shared" si="79"/>
        <v>0</v>
      </c>
      <c r="BB117" s="63">
        <f>INDEX(Obs_Dist!$D$11:$T$211,  MATCH($AF117, Obs_Dist!$B$11:$B$211, 0), MATCH(BB$4, Obs_Dist!$D$3:$T$3, 0) )</f>
        <v>0</v>
      </c>
      <c r="BC117" s="61">
        <f t="shared" si="80"/>
        <v>0</v>
      </c>
      <c r="BD117" s="63">
        <f>INDEX(Obs_Dist!$D$11:$T$211,  MATCH($AF117, Obs_Dist!$B$11:$B$211, 0), MATCH(BD$4, Obs_Dist!$D$3:$T$3, 0) )</f>
        <v>0</v>
      </c>
      <c r="BF117" s="31">
        <f t="shared" si="81"/>
        <v>216</v>
      </c>
      <c r="BG117" s="31">
        <f t="shared" si="82"/>
        <v>217</v>
      </c>
      <c r="BH117" s="57">
        <f t="shared" si="56"/>
        <v>0</v>
      </c>
      <c r="BI117" s="57">
        <f t="shared" si="56"/>
        <v>0</v>
      </c>
      <c r="BJ117" s="57">
        <f t="shared" si="56"/>
        <v>0</v>
      </c>
      <c r="BK117" s="58">
        <f t="shared" si="55"/>
        <v>0</v>
      </c>
      <c r="BL117" s="57">
        <f t="shared" si="55"/>
        <v>0</v>
      </c>
      <c r="BM117" s="57">
        <f t="shared" si="55"/>
        <v>0</v>
      </c>
      <c r="BN117" s="57">
        <f t="shared" si="55"/>
        <v>0</v>
      </c>
      <c r="BQ117" s="57">
        <f t="shared" si="92"/>
        <v>0</v>
      </c>
      <c r="BR117" s="57">
        <f t="shared" si="92"/>
        <v>0</v>
      </c>
      <c r="BS117" s="57">
        <f t="shared" si="92"/>
        <v>0</v>
      </c>
      <c r="BT117" s="57">
        <f t="shared" si="92"/>
        <v>0</v>
      </c>
      <c r="BU117" s="57">
        <f t="shared" si="92"/>
        <v>0</v>
      </c>
      <c r="BV117" s="57">
        <f t="shared" si="92"/>
        <v>0</v>
      </c>
      <c r="BW117" s="57">
        <f t="shared" si="92"/>
        <v>0</v>
      </c>
      <c r="BX117" s="58">
        <f t="shared" si="92"/>
        <v>0</v>
      </c>
      <c r="BY117" s="57">
        <f t="shared" si="92"/>
        <v>0</v>
      </c>
      <c r="BZ117" s="57">
        <f t="shared" si="92"/>
        <v>0</v>
      </c>
      <c r="CA117" s="58">
        <f t="shared" si="92"/>
        <v>0</v>
      </c>
      <c r="CB117" s="57">
        <f t="shared" si="92"/>
        <v>0</v>
      </c>
      <c r="CC117" s="57">
        <f t="shared" si="92"/>
        <v>0</v>
      </c>
      <c r="CD117" s="57">
        <f t="shared" si="92"/>
        <v>0</v>
      </c>
      <c r="CE117" s="57">
        <f t="shared" si="92"/>
        <v>0</v>
      </c>
      <c r="CF117" s="57">
        <f t="shared" si="57"/>
        <v>0</v>
      </c>
      <c r="CG117" s="57">
        <f t="shared" si="57"/>
        <v>0</v>
      </c>
      <c r="CH117" s="57">
        <f t="shared" si="57"/>
        <v>0</v>
      </c>
      <c r="CI117" s="58">
        <f t="shared" si="57"/>
        <v>0</v>
      </c>
      <c r="CJ117" s="57">
        <f t="shared" si="57"/>
        <v>0</v>
      </c>
      <c r="CL117" s="30">
        <f>Obs_Dist!B119</f>
        <v>216</v>
      </c>
      <c r="CM117" s="26">
        <f t="shared" si="91"/>
        <v>217</v>
      </c>
      <c r="CN117" s="20">
        <f t="shared" si="62"/>
        <v>0</v>
      </c>
      <c r="CO117" s="20">
        <f t="shared" si="62"/>
        <v>0</v>
      </c>
      <c r="CP117" s="20">
        <f t="shared" si="62"/>
        <v>0</v>
      </c>
      <c r="CQ117" s="106">
        <f t="shared" si="58"/>
        <v>0</v>
      </c>
      <c r="CR117" s="143"/>
      <c r="CS117" s="20">
        <f t="shared" si="63"/>
        <v>0</v>
      </c>
      <c r="CT117" s="20">
        <f t="shared" si="63"/>
        <v>0</v>
      </c>
      <c r="CW117" s="20">
        <f t="shared" si="89"/>
        <v>0</v>
      </c>
      <c r="CX117" s="20">
        <f t="shared" si="89"/>
        <v>0</v>
      </c>
      <c r="CY117" s="20">
        <f t="shared" si="89"/>
        <v>0</v>
      </c>
      <c r="CZ117" s="20">
        <f t="shared" si="89"/>
        <v>0</v>
      </c>
      <c r="DA117" s="20">
        <f t="shared" si="89"/>
        <v>0</v>
      </c>
      <c r="DB117" s="20">
        <f t="shared" si="89"/>
        <v>0</v>
      </c>
      <c r="DC117" s="20">
        <f t="shared" si="89"/>
        <v>0</v>
      </c>
      <c r="DD117" s="106">
        <f t="shared" si="89"/>
        <v>0</v>
      </c>
      <c r="DE117" s="20">
        <f t="shared" si="90"/>
        <v>0</v>
      </c>
      <c r="DF117" s="20">
        <f t="shared" si="90"/>
        <v>0</v>
      </c>
      <c r="DG117" s="106">
        <f t="shared" si="90"/>
        <v>0</v>
      </c>
      <c r="DH117" s="143"/>
      <c r="DI117" s="20">
        <f t="shared" si="64"/>
        <v>0</v>
      </c>
      <c r="DJ117" s="20">
        <f t="shared" si="64"/>
        <v>0</v>
      </c>
      <c r="DK117" s="20">
        <f t="shared" si="64"/>
        <v>0</v>
      </c>
      <c r="DL117" s="143"/>
      <c r="DM117" s="20">
        <f t="shared" si="65"/>
        <v>0</v>
      </c>
      <c r="DN117" s="20">
        <f t="shared" si="65"/>
        <v>0</v>
      </c>
      <c r="DO117" s="106">
        <f t="shared" si="65"/>
        <v>0</v>
      </c>
      <c r="DP117" s="20">
        <f t="shared" si="59"/>
        <v>0</v>
      </c>
      <c r="DR117" s="31">
        <f t="shared" si="84"/>
        <v>108</v>
      </c>
      <c r="DS117" s="26">
        <f t="shared" si="85"/>
        <v>108.5</v>
      </c>
      <c r="DT117" s="101">
        <f t="shared" si="66"/>
        <v>0</v>
      </c>
      <c r="DU117" s="101">
        <f t="shared" si="67"/>
        <v>0</v>
      </c>
      <c r="DV117" s="101">
        <f t="shared" si="68"/>
        <v>0</v>
      </c>
      <c r="DW117" s="102">
        <f t="shared" si="86"/>
        <v>77.759999999999991</v>
      </c>
      <c r="DX117" s="144"/>
      <c r="DY117" s="101">
        <f t="shared" si="87"/>
        <v>0</v>
      </c>
      <c r="DZ117" s="101">
        <f t="shared" si="87"/>
        <v>0</v>
      </c>
      <c r="EB117" s="84">
        <f>MODEL_DATA!X114</f>
        <v>108</v>
      </c>
      <c r="EC117" s="84">
        <f>MODEL_DATA!Y114</f>
        <v>0</v>
      </c>
      <c r="ED117" s="84">
        <f>MODEL_DATA!Z114</f>
        <v>0</v>
      </c>
      <c r="EE117" s="84">
        <f>MODEL_DATA!AA114</f>
        <v>0</v>
      </c>
      <c r="EF117" s="84">
        <f>MODEL_DATA!AB114</f>
        <v>0</v>
      </c>
      <c r="EG117" s="84">
        <f>MODEL_DATA!AC114</f>
        <v>0</v>
      </c>
      <c r="EH117" s="84">
        <f>MODEL_DATA!AD114</f>
        <v>0</v>
      </c>
      <c r="EI117" s="84">
        <f>MODEL_DATA!AE114</f>
        <v>0</v>
      </c>
      <c r="EJ117" s="84">
        <f>MODEL_DATA!AF114</f>
        <v>0</v>
      </c>
      <c r="EK117" s="84">
        <f>MODEL_DATA!AG114</f>
        <v>0</v>
      </c>
      <c r="EL117" s="84">
        <f>MODEL_DATA!AH114</f>
        <v>0</v>
      </c>
      <c r="EM117" s="84">
        <f>MODEL_DATA!AI114</f>
        <v>28.78</v>
      </c>
      <c r="EN117" s="84">
        <f>MODEL_DATA!AJ114</f>
        <v>25.51</v>
      </c>
      <c r="EO117" s="84">
        <f>MODEL_DATA!AK114</f>
        <v>0</v>
      </c>
      <c r="EP117" s="84">
        <f>MODEL_DATA!AL114</f>
        <v>0</v>
      </c>
      <c r="EQ117" s="84">
        <f>MODEL_DATA!AM114</f>
        <v>48.98</v>
      </c>
      <c r="ER117" s="84">
        <f>MODEL_DATA!AN114</f>
        <v>38.119999999999997</v>
      </c>
      <c r="ES117" s="84">
        <f>MODEL_DATA!AO114</f>
        <v>0</v>
      </c>
      <c r="ET117" s="84">
        <f>MODEL_DATA!AP114</f>
        <v>0</v>
      </c>
      <c r="EU117" s="84">
        <f>MODEL_DATA!AQ114</f>
        <v>0</v>
      </c>
      <c r="EV117" s="84">
        <f>MODEL_DATA!AR114</f>
        <v>0</v>
      </c>
    </row>
    <row r="118" spans="32:152" x14ac:dyDescent="0.25">
      <c r="AF118" s="32">
        <f t="shared" si="60"/>
        <v>216</v>
      </c>
      <c r="AG118" s="61">
        <f t="shared" si="69"/>
        <v>0</v>
      </c>
      <c r="AH118" s="63">
        <f>INDEX(Obs_Dist!$D$11:$T$211,  MATCH($AF118, Obs_Dist!$B$11:$B$211, 0), MATCH(AH$4, Obs_Dist!$D$3:$T$3, 0) )</f>
        <v>0</v>
      </c>
      <c r="AI118" s="61">
        <f t="shared" si="70"/>
        <v>0</v>
      </c>
      <c r="AJ118" s="63">
        <f>INDEX(Obs_Dist!$D$11:$T$211,  MATCH($AF118, Obs_Dist!$B$11:$B$211, 0), MATCH(AJ$4, Obs_Dist!$D$3:$T$3, 0) )</f>
        <v>0</v>
      </c>
      <c r="AK118" s="61">
        <f t="shared" si="71"/>
        <v>0</v>
      </c>
      <c r="AL118" s="63">
        <f>INDEX(Obs_Dist!$D$11:$T$211,  MATCH($AF118, Obs_Dist!$B$11:$B$211, 0), MATCH(AL$4, Obs_Dist!$D$3:$T$3, 0) )</f>
        <v>0</v>
      </c>
      <c r="AM118" s="61">
        <f t="shared" si="72"/>
        <v>0</v>
      </c>
      <c r="AN118" s="63">
        <f>INDEX(Obs_Dist!$D$11:$T$211,  MATCH($AF118, Obs_Dist!$B$11:$B$211, 0), MATCH(AN$4, Obs_Dist!$D$3:$T$3, 0) )</f>
        <v>0</v>
      </c>
      <c r="AO118" s="61">
        <f t="shared" si="73"/>
        <v>0</v>
      </c>
      <c r="AP118" s="63">
        <f>INDEX(Obs_Dist!$D$11:$T$211,  MATCH($AF118, Obs_Dist!$B$11:$B$211, 0), MATCH(AP$4, Obs_Dist!$D$3:$T$3, 0) )</f>
        <v>0</v>
      </c>
      <c r="AQ118" s="61">
        <f t="shared" si="74"/>
        <v>0</v>
      </c>
      <c r="AR118" s="63">
        <f>INDEX(Obs_Dist!$D$11:$T$211,  MATCH($AF118, Obs_Dist!$B$11:$B$211, 0), MATCH(AR$4, Obs_Dist!$D$3:$T$3, 0) )</f>
        <v>0</v>
      </c>
      <c r="AS118" s="61">
        <f t="shared" si="75"/>
        <v>0</v>
      </c>
      <c r="AT118" s="63">
        <f>INDEX(Obs_Dist!$D$11:$T$211,  MATCH($AF118, Obs_Dist!$B$11:$B$211, 0), MATCH(AT$4, Obs_Dist!$D$3:$T$3, 0) )</f>
        <v>0</v>
      </c>
      <c r="AU118" s="61">
        <f t="shared" si="76"/>
        <v>0</v>
      </c>
      <c r="AV118" s="63">
        <f>INDEX(Obs_Dist!$D$11:$T$211,  MATCH($AF118, Obs_Dist!$B$11:$B$211, 0), MATCH(AV$4, Obs_Dist!$D$3:$T$3, 0) )</f>
        <v>0</v>
      </c>
      <c r="AW118" s="61">
        <f t="shared" si="77"/>
        <v>0</v>
      </c>
      <c r="AX118" s="63">
        <f>INDEX(Obs_Dist!$D$11:$T$211,  MATCH($AF118, Obs_Dist!$B$11:$B$211, 0), MATCH(AX$4, Obs_Dist!$D$3:$T$3, 0) )</f>
        <v>0</v>
      </c>
      <c r="AY118" s="61">
        <f t="shared" si="78"/>
        <v>0</v>
      </c>
      <c r="AZ118" s="63">
        <f>INDEX(Obs_Dist!$D$11:$T$211,  MATCH($AF118, Obs_Dist!$B$11:$B$211, 0), MATCH(AZ$4, Obs_Dist!$D$3:$T$3, 0) )</f>
        <v>0</v>
      </c>
      <c r="BA118" s="61">
        <f t="shared" si="79"/>
        <v>0</v>
      </c>
      <c r="BB118" s="63">
        <f>INDEX(Obs_Dist!$D$11:$T$211,  MATCH($AF118, Obs_Dist!$B$11:$B$211, 0), MATCH(BB$4, Obs_Dist!$D$3:$T$3, 0) )</f>
        <v>0</v>
      </c>
      <c r="BC118" s="61">
        <f t="shared" si="80"/>
        <v>0</v>
      </c>
      <c r="BD118" s="63">
        <f>INDEX(Obs_Dist!$D$11:$T$211,  MATCH($AF118, Obs_Dist!$B$11:$B$211, 0), MATCH(BD$4, Obs_Dist!$D$3:$T$3, 0) )</f>
        <v>0</v>
      </c>
      <c r="BF118" s="31">
        <f t="shared" si="81"/>
        <v>218</v>
      </c>
      <c r="BG118" s="31">
        <f t="shared" si="82"/>
        <v>219</v>
      </c>
      <c r="BH118" s="57">
        <f t="shared" si="56"/>
        <v>0</v>
      </c>
      <c r="BI118" s="57">
        <f t="shared" si="56"/>
        <v>0</v>
      </c>
      <c r="BJ118" s="57">
        <f t="shared" si="56"/>
        <v>0</v>
      </c>
      <c r="BK118" s="58">
        <f t="shared" si="55"/>
        <v>0</v>
      </c>
      <c r="BL118" s="57">
        <f t="shared" si="55"/>
        <v>0</v>
      </c>
      <c r="BM118" s="57">
        <f t="shared" si="55"/>
        <v>0</v>
      </c>
      <c r="BN118" s="57">
        <f t="shared" si="55"/>
        <v>0</v>
      </c>
      <c r="BQ118" s="57">
        <f t="shared" si="92"/>
        <v>0</v>
      </c>
      <c r="BR118" s="57">
        <f t="shared" si="92"/>
        <v>0</v>
      </c>
      <c r="BS118" s="57">
        <f t="shared" si="92"/>
        <v>0</v>
      </c>
      <c r="BT118" s="57">
        <f t="shared" si="92"/>
        <v>0</v>
      </c>
      <c r="BU118" s="57">
        <f t="shared" si="92"/>
        <v>0</v>
      </c>
      <c r="BV118" s="57">
        <f t="shared" si="92"/>
        <v>0</v>
      </c>
      <c r="BW118" s="57">
        <f t="shared" si="92"/>
        <v>0</v>
      </c>
      <c r="BX118" s="58">
        <f t="shared" si="92"/>
        <v>0</v>
      </c>
      <c r="BY118" s="57">
        <f t="shared" si="92"/>
        <v>0</v>
      </c>
      <c r="BZ118" s="57">
        <f t="shared" si="92"/>
        <v>0</v>
      </c>
      <c r="CA118" s="58">
        <f t="shared" si="92"/>
        <v>0</v>
      </c>
      <c r="CB118" s="57">
        <f t="shared" si="92"/>
        <v>0</v>
      </c>
      <c r="CC118" s="57">
        <f t="shared" si="92"/>
        <v>0</v>
      </c>
      <c r="CD118" s="57">
        <f t="shared" si="92"/>
        <v>0</v>
      </c>
      <c r="CE118" s="57">
        <f t="shared" si="92"/>
        <v>0</v>
      </c>
      <c r="CF118" s="57">
        <f t="shared" si="57"/>
        <v>0</v>
      </c>
      <c r="CG118" s="57">
        <f t="shared" si="57"/>
        <v>0</v>
      </c>
      <c r="CH118" s="57">
        <f t="shared" si="57"/>
        <v>0</v>
      </c>
      <c r="CI118" s="58">
        <f t="shared" si="57"/>
        <v>0</v>
      </c>
      <c r="CJ118" s="57">
        <f t="shared" si="57"/>
        <v>0</v>
      </c>
      <c r="CL118" s="30">
        <f>Obs_Dist!B120</f>
        <v>218</v>
      </c>
      <c r="CM118" s="26">
        <f t="shared" si="91"/>
        <v>219</v>
      </c>
      <c r="CN118" s="20">
        <f t="shared" si="62"/>
        <v>0</v>
      </c>
      <c r="CO118" s="20">
        <f t="shared" si="62"/>
        <v>0</v>
      </c>
      <c r="CP118" s="20">
        <f t="shared" si="62"/>
        <v>0</v>
      </c>
      <c r="CQ118" s="106">
        <f t="shared" si="58"/>
        <v>0</v>
      </c>
      <c r="CR118" s="143"/>
      <c r="CS118" s="20">
        <f t="shared" si="63"/>
        <v>0</v>
      </c>
      <c r="CT118" s="20">
        <f t="shared" si="63"/>
        <v>0</v>
      </c>
      <c r="CW118" s="20">
        <f t="shared" si="89"/>
        <v>0</v>
      </c>
      <c r="CX118" s="20">
        <f t="shared" si="89"/>
        <v>0</v>
      </c>
      <c r="CY118" s="20">
        <f t="shared" si="89"/>
        <v>0</v>
      </c>
      <c r="CZ118" s="20">
        <f t="shared" si="89"/>
        <v>0</v>
      </c>
      <c r="DA118" s="20">
        <f t="shared" si="89"/>
        <v>0</v>
      </c>
      <c r="DB118" s="20">
        <f t="shared" si="89"/>
        <v>0</v>
      </c>
      <c r="DC118" s="20">
        <f t="shared" si="89"/>
        <v>0</v>
      </c>
      <c r="DD118" s="106">
        <f t="shared" si="89"/>
        <v>0</v>
      </c>
      <c r="DE118" s="20">
        <f t="shared" si="90"/>
        <v>0</v>
      </c>
      <c r="DF118" s="20">
        <f t="shared" si="90"/>
        <v>0</v>
      </c>
      <c r="DG118" s="106">
        <f t="shared" si="90"/>
        <v>0</v>
      </c>
      <c r="DH118" s="143"/>
      <c r="DI118" s="20">
        <f t="shared" si="64"/>
        <v>0</v>
      </c>
      <c r="DJ118" s="20">
        <f t="shared" si="64"/>
        <v>0</v>
      </c>
      <c r="DK118" s="20">
        <f t="shared" si="64"/>
        <v>0</v>
      </c>
      <c r="DL118" s="143"/>
      <c r="DM118" s="20">
        <f t="shared" si="65"/>
        <v>0</v>
      </c>
      <c r="DN118" s="20">
        <f t="shared" si="65"/>
        <v>0</v>
      </c>
      <c r="DO118" s="106">
        <f t="shared" si="65"/>
        <v>0</v>
      </c>
      <c r="DP118" s="20">
        <f t="shared" si="59"/>
        <v>0</v>
      </c>
      <c r="DR118" s="31">
        <f t="shared" si="84"/>
        <v>109</v>
      </c>
      <c r="DS118" s="26">
        <f t="shared" si="85"/>
        <v>109.5</v>
      </c>
      <c r="DT118" s="101">
        <f t="shared" si="66"/>
        <v>0</v>
      </c>
      <c r="DU118" s="101">
        <f t="shared" si="67"/>
        <v>0</v>
      </c>
      <c r="DV118" s="101">
        <f t="shared" si="68"/>
        <v>0</v>
      </c>
      <c r="DW118" s="102">
        <f t="shared" si="86"/>
        <v>55.59</v>
      </c>
      <c r="DX118" s="144"/>
      <c r="DY118" s="101">
        <f t="shared" si="87"/>
        <v>0</v>
      </c>
      <c r="DZ118" s="101">
        <f t="shared" si="87"/>
        <v>0</v>
      </c>
      <c r="EB118" s="84">
        <f>MODEL_DATA!X115</f>
        <v>109</v>
      </c>
      <c r="EC118" s="84">
        <f>MODEL_DATA!Y115</f>
        <v>0</v>
      </c>
      <c r="ED118" s="84">
        <f>MODEL_DATA!Z115</f>
        <v>0</v>
      </c>
      <c r="EE118" s="84">
        <f>MODEL_DATA!AA115</f>
        <v>0</v>
      </c>
      <c r="EF118" s="84">
        <f>MODEL_DATA!AB115</f>
        <v>0</v>
      </c>
      <c r="EG118" s="84">
        <f>MODEL_DATA!AC115</f>
        <v>0</v>
      </c>
      <c r="EH118" s="84">
        <f>MODEL_DATA!AD115</f>
        <v>0</v>
      </c>
      <c r="EI118" s="84">
        <f>MODEL_DATA!AE115</f>
        <v>0</v>
      </c>
      <c r="EJ118" s="84">
        <f>MODEL_DATA!AF115</f>
        <v>0</v>
      </c>
      <c r="EK118" s="84">
        <f>MODEL_DATA!AG115</f>
        <v>0</v>
      </c>
      <c r="EL118" s="84">
        <f>MODEL_DATA!AH115</f>
        <v>0</v>
      </c>
      <c r="EM118" s="84">
        <f>MODEL_DATA!AI115</f>
        <v>17.75</v>
      </c>
      <c r="EN118" s="84">
        <f>MODEL_DATA!AJ115</f>
        <v>22.91</v>
      </c>
      <c r="EO118" s="84">
        <f>MODEL_DATA!AK115</f>
        <v>0</v>
      </c>
      <c r="EP118" s="84">
        <f>MODEL_DATA!AL115</f>
        <v>0</v>
      </c>
      <c r="EQ118" s="84">
        <f>MODEL_DATA!AM115</f>
        <v>37.840000000000003</v>
      </c>
      <c r="ER118" s="84">
        <f>MODEL_DATA!AN115</f>
        <v>46.12</v>
      </c>
      <c r="ES118" s="84">
        <f>MODEL_DATA!AO115</f>
        <v>0</v>
      </c>
      <c r="ET118" s="84">
        <f>MODEL_DATA!AP115</f>
        <v>0</v>
      </c>
      <c r="EU118" s="84">
        <f>MODEL_DATA!AQ115</f>
        <v>0</v>
      </c>
      <c r="EV118" s="84">
        <f>MODEL_DATA!AR115</f>
        <v>0</v>
      </c>
    </row>
    <row r="119" spans="32:152" x14ac:dyDescent="0.25">
      <c r="AF119" s="32">
        <f t="shared" si="60"/>
        <v>218</v>
      </c>
      <c r="AG119" s="61">
        <f t="shared" si="69"/>
        <v>0</v>
      </c>
      <c r="AH119" s="63">
        <f>INDEX(Obs_Dist!$D$11:$T$211,  MATCH($AF119, Obs_Dist!$B$11:$B$211, 0), MATCH(AH$4, Obs_Dist!$D$3:$T$3, 0) )</f>
        <v>0</v>
      </c>
      <c r="AI119" s="61">
        <f t="shared" si="70"/>
        <v>0</v>
      </c>
      <c r="AJ119" s="63">
        <f>INDEX(Obs_Dist!$D$11:$T$211,  MATCH($AF119, Obs_Dist!$B$11:$B$211, 0), MATCH(AJ$4, Obs_Dist!$D$3:$T$3, 0) )</f>
        <v>0</v>
      </c>
      <c r="AK119" s="61">
        <f t="shared" si="71"/>
        <v>0</v>
      </c>
      <c r="AL119" s="63">
        <f>INDEX(Obs_Dist!$D$11:$T$211,  MATCH($AF119, Obs_Dist!$B$11:$B$211, 0), MATCH(AL$4, Obs_Dist!$D$3:$T$3, 0) )</f>
        <v>0</v>
      </c>
      <c r="AM119" s="61">
        <f t="shared" si="72"/>
        <v>0</v>
      </c>
      <c r="AN119" s="63">
        <f>INDEX(Obs_Dist!$D$11:$T$211,  MATCH($AF119, Obs_Dist!$B$11:$B$211, 0), MATCH(AN$4, Obs_Dist!$D$3:$T$3, 0) )</f>
        <v>0</v>
      </c>
      <c r="AO119" s="61">
        <f t="shared" si="73"/>
        <v>0</v>
      </c>
      <c r="AP119" s="63">
        <f>INDEX(Obs_Dist!$D$11:$T$211,  MATCH($AF119, Obs_Dist!$B$11:$B$211, 0), MATCH(AP$4, Obs_Dist!$D$3:$T$3, 0) )</f>
        <v>0</v>
      </c>
      <c r="AQ119" s="61">
        <f t="shared" si="74"/>
        <v>0</v>
      </c>
      <c r="AR119" s="63">
        <f>INDEX(Obs_Dist!$D$11:$T$211,  MATCH($AF119, Obs_Dist!$B$11:$B$211, 0), MATCH(AR$4, Obs_Dist!$D$3:$T$3, 0) )</f>
        <v>0</v>
      </c>
      <c r="AS119" s="61">
        <f t="shared" si="75"/>
        <v>0</v>
      </c>
      <c r="AT119" s="63">
        <f>INDEX(Obs_Dist!$D$11:$T$211,  MATCH($AF119, Obs_Dist!$B$11:$B$211, 0), MATCH(AT$4, Obs_Dist!$D$3:$T$3, 0) )</f>
        <v>0</v>
      </c>
      <c r="AU119" s="61">
        <f t="shared" si="76"/>
        <v>0</v>
      </c>
      <c r="AV119" s="63">
        <f>INDEX(Obs_Dist!$D$11:$T$211,  MATCH($AF119, Obs_Dist!$B$11:$B$211, 0), MATCH(AV$4, Obs_Dist!$D$3:$T$3, 0) )</f>
        <v>0</v>
      </c>
      <c r="AW119" s="61">
        <f t="shared" si="77"/>
        <v>0</v>
      </c>
      <c r="AX119" s="63">
        <f>INDEX(Obs_Dist!$D$11:$T$211,  MATCH($AF119, Obs_Dist!$B$11:$B$211, 0), MATCH(AX$4, Obs_Dist!$D$3:$T$3, 0) )</f>
        <v>0</v>
      </c>
      <c r="AY119" s="61">
        <f t="shared" si="78"/>
        <v>0</v>
      </c>
      <c r="AZ119" s="63">
        <f>INDEX(Obs_Dist!$D$11:$T$211,  MATCH($AF119, Obs_Dist!$B$11:$B$211, 0), MATCH(AZ$4, Obs_Dist!$D$3:$T$3, 0) )</f>
        <v>0</v>
      </c>
      <c r="BA119" s="61">
        <f t="shared" si="79"/>
        <v>0</v>
      </c>
      <c r="BB119" s="63">
        <f>INDEX(Obs_Dist!$D$11:$T$211,  MATCH($AF119, Obs_Dist!$B$11:$B$211, 0), MATCH(BB$4, Obs_Dist!$D$3:$T$3, 0) )</f>
        <v>0</v>
      </c>
      <c r="BC119" s="61">
        <f t="shared" si="80"/>
        <v>0</v>
      </c>
      <c r="BD119" s="63">
        <f>INDEX(Obs_Dist!$D$11:$T$211,  MATCH($AF119, Obs_Dist!$B$11:$B$211, 0), MATCH(BD$4, Obs_Dist!$D$3:$T$3, 0) )</f>
        <v>0</v>
      </c>
      <c r="BF119" s="31">
        <f t="shared" si="81"/>
        <v>220</v>
      </c>
      <c r="BG119" s="31">
        <f t="shared" si="82"/>
        <v>221</v>
      </c>
      <c r="BH119" s="57">
        <f t="shared" si="56"/>
        <v>0</v>
      </c>
      <c r="BI119" s="57">
        <f t="shared" si="56"/>
        <v>0</v>
      </c>
      <c r="BJ119" s="57">
        <f t="shared" si="56"/>
        <v>0</v>
      </c>
      <c r="BK119" s="58">
        <f t="shared" si="55"/>
        <v>0</v>
      </c>
      <c r="BL119" s="57">
        <f t="shared" si="55"/>
        <v>0</v>
      </c>
      <c r="BM119" s="57">
        <f t="shared" si="55"/>
        <v>0</v>
      </c>
      <c r="BN119" s="57">
        <f t="shared" si="55"/>
        <v>0</v>
      </c>
      <c r="BQ119" s="57">
        <f t="shared" si="92"/>
        <v>0</v>
      </c>
      <c r="BR119" s="57">
        <f t="shared" si="92"/>
        <v>0</v>
      </c>
      <c r="BS119" s="57">
        <f t="shared" si="92"/>
        <v>0</v>
      </c>
      <c r="BT119" s="57">
        <f t="shared" si="92"/>
        <v>0</v>
      </c>
      <c r="BU119" s="57">
        <f t="shared" si="92"/>
        <v>0</v>
      </c>
      <c r="BV119" s="57">
        <f t="shared" si="92"/>
        <v>0</v>
      </c>
      <c r="BW119" s="57">
        <f t="shared" si="92"/>
        <v>0</v>
      </c>
      <c r="BX119" s="58">
        <f t="shared" si="92"/>
        <v>0</v>
      </c>
      <c r="BY119" s="57">
        <f t="shared" si="92"/>
        <v>0</v>
      </c>
      <c r="BZ119" s="57">
        <f t="shared" si="92"/>
        <v>0</v>
      </c>
      <c r="CA119" s="58">
        <f t="shared" si="92"/>
        <v>0</v>
      </c>
      <c r="CB119" s="57">
        <f t="shared" si="92"/>
        <v>0</v>
      </c>
      <c r="CC119" s="57">
        <f t="shared" si="92"/>
        <v>0</v>
      </c>
      <c r="CD119" s="57">
        <f t="shared" si="92"/>
        <v>0</v>
      </c>
      <c r="CE119" s="57">
        <f t="shared" si="92"/>
        <v>0</v>
      </c>
      <c r="CF119" s="57">
        <f t="shared" si="57"/>
        <v>0</v>
      </c>
      <c r="CG119" s="57">
        <f t="shared" si="57"/>
        <v>0</v>
      </c>
      <c r="CH119" s="57">
        <f t="shared" si="57"/>
        <v>0</v>
      </c>
      <c r="CI119" s="58">
        <f t="shared" si="57"/>
        <v>0</v>
      </c>
      <c r="CJ119" s="57">
        <f t="shared" si="57"/>
        <v>0</v>
      </c>
      <c r="CL119" s="30">
        <f>Obs_Dist!B121</f>
        <v>220</v>
      </c>
      <c r="CM119" s="26">
        <f t="shared" si="91"/>
        <v>221</v>
      </c>
      <c r="CN119" s="20">
        <f t="shared" si="62"/>
        <v>0</v>
      </c>
      <c r="CO119" s="20">
        <f t="shared" si="62"/>
        <v>0</v>
      </c>
      <c r="CP119" s="20">
        <f t="shared" si="62"/>
        <v>0</v>
      </c>
      <c r="CQ119" s="106">
        <f t="shared" si="58"/>
        <v>0</v>
      </c>
      <c r="CR119" s="143"/>
      <c r="CS119" s="20">
        <f t="shared" si="63"/>
        <v>0</v>
      </c>
      <c r="CT119" s="20">
        <f t="shared" si="63"/>
        <v>0</v>
      </c>
      <c r="CW119" s="20">
        <f t="shared" si="89"/>
        <v>0</v>
      </c>
      <c r="CX119" s="20">
        <f t="shared" si="89"/>
        <v>0</v>
      </c>
      <c r="CY119" s="20">
        <f t="shared" si="89"/>
        <v>0</v>
      </c>
      <c r="CZ119" s="20">
        <f t="shared" si="89"/>
        <v>0</v>
      </c>
      <c r="DA119" s="20">
        <f t="shared" si="89"/>
        <v>0</v>
      </c>
      <c r="DB119" s="20">
        <f t="shared" si="89"/>
        <v>0</v>
      </c>
      <c r="DC119" s="20">
        <f t="shared" si="89"/>
        <v>0</v>
      </c>
      <c r="DD119" s="106">
        <f t="shared" si="89"/>
        <v>0</v>
      </c>
      <c r="DE119" s="20">
        <f t="shared" si="90"/>
        <v>0</v>
      </c>
      <c r="DF119" s="20">
        <f t="shared" si="90"/>
        <v>0</v>
      </c>
      <c r="DG119" s="106">
        <f t="shared" si="90"/>
        <v>0</v>
      </c>
      <c r="DH119" s="143"/>
      <c r="DI119" s="20">
        <f t="shared" si="64"/>
        <v>0</v>
      </c>
      <c r="DJ119" s="20">
        <f t="shared" si="64"/>
        <v>0</v>
      </c>
      <c r="DK119" s="20">
        <f t="shared" si="64"/>
        <v>0</v>
      </c>
      <c r="DL119" s="143"/>
      <c r="DM119" s="20">
        <f t="shared" si="65"/>
        <v>0</v>
      </c>
      <c r="DN119" s="20">
        <f t="shared" si="65"/>
        <v>0</v>
      </c>
      <c r="DO119" s="106">
        <f t="shared" si="65"/>
        <v>0</v>
      </c>
      <c r="DP119" s="20">
        <f t="shared" si="59"/>
        <v>0</v>
      </c>
      <c r="DR119" s="31">
        <f t="shared" si="84"/>
        <v>110</v>
      </c>
      <c r="DS119" s="26">
        <f t="shared" si="85"/>
        <v>110.5</v>
      </c>
      <c r="DT119" s="101">
        <f t="shared" si="66"/>
        <v>0</v>
      </c>
      <c r="DU119" s="101">
        <f t="shared" si="67"/>
        <v>0</v>
      </c>
      <c r="DV119" s="101">
        <f t="shared" si="68"/>
        <v>0</v>
      </c>
      <c r="DW119" s="102">
        <f t="shared" si="86"/>
        <v>50.19</v>
      </c>
      <c r="DX119" s="144"/>
      <c r="DY119" s="101">
        <f t="shared" si="87"/>
        <v>0</v>
      </c>
      <c r="DZ119" s="101">
        <f t="shared" si="87"/>
        <v>0</v>
      </c>
      <c r="EB119" s="84">
        <f>MODEL_DATA!X116</f>
        <v>110</v>
      </c>
      <c r="EC119" s="84">
        <f>MODEL_DATA!Y116</f>
        <v>0</v>
      </c>
      <c r="ED119" s="84">
        <f>MODEL_DATA!Z116</f>
        <v>0</v>
      </c>
      <c r="EE119" s="84">
        <f>MODEL_DATA!AA116</f>
        <v>0</v>
      </c>
      <c r="EF119" s="84">
        <f>MODEL_DATA!AB116</f>
        <v>0</v>
      </c>
      <c r="EG119" s="84">
        <f>MODEL_DATA!AC116</f>
        <v>0</v>
      </c>
      <c r="EH119" s="84">
        <f>MODEL_DATA!AD116</f>
        <v>0</v>
      </c>
      <c r="EI119" s="84">
        <f>MODEL_DATA!AE116</f>
        <v>0</v>
      </c>
      <c r="EJ119" s="84">
        <f>MODEL_DATA!AF116</f>
        <v>0</v>
      </c>
      <c r="EK119" s="84">
        <f>MODEL_DATA!AG116</f>
        <v>0</v>
      </c>
      <c r="EL119" s="84">
        <f>MODEL_DATA!AH116</f>
        <v>0</v>
      </c>
      <c r="EM119" s="84">
        <f>MODEL_DATA!AI116</f>
        <v>15.65</v>
      </c>
      <c r="EN119" s="84">
        <f>MODEL_DATA!AJ116</f>
        <v>23.39</v>
      </c>
      <c r="EO119" s="84">
        <f>MODEL_DATA!AK116</f>
        <v>0</v>
      </c>
      <c r="EP119" s="84">
        <f>MODEL_DATA!AL116</f>
        <v>0</v>
      </c>
      <c r="EQ119" s="84">
        <f>MODEL_DATA!AM116</f>
        <v>34.54</v>
      </c>
      <c r="ER119" s="84">
        <f>MODEL_DATA!AN116</f>
        <v>40.79</v>
      </c>
      <c r="ES119" s="84">
        <f>MODEL_DATA!AO116</f>
        <v>0</v>
      </c>
      <c r="ET119" s="84">
        <f>MODEL_DATA!AP116</f>
        <v>0</v>
      </c>
      <c r="EU119" s="84">
        <f>MODEL_DATA!AQ116</f>
        <v>0</v>
      </c>
      <c r="EV119" s="84">
        <f>MODEL_DATA!AR116</f>
        <v>0</v>
      </c>
    </row>
    <row r="120" spans="32:152" x14ac:dyDescent="0.25">
      <c r="AF120" s="32">
        <f t="shared" si="60"/>
        <v>220</v>
      </c>
      <c r="AG120" s="61">
        <f t="shared" si="69"/>
        <v>0</v>
      </c>
      <c r="AH120" s="63">
        <f>INDEX(Obs_Dist!$D$11:$T$211,  MATCH($AF120, Obs_Dist!$B$11:$B$211, 0), MATCH(AH$4, Obs_Dist!$D$3:$T$3, 0) )</f>
        <v>0</v>
      </c>
      <c r="AI120" s="61">
        <f t="shared" si="70"/>
        <v>0</v>
      </c>
      <c r="AJ120" s="63">
        <f>INDEX(Obs_Dist!$D$11:$T$211,  MATCH($AF120, Obs_Dist!$B$11:$B$211, 0), MATCH(AJ$4, Obs_Dist!$D$3:$T$3, 0) )</f>
        <v>0</v>
      </c>
      <c r="AK120" s="61">
        <f t="shared" si="71"/>
        <v>0</v>
      </c>
      <c r="AL120" s="63">
        <f>INDEX(Obs_Dist!$D$11:$T$211,  MATCH($AF120, Obs_Dist!$B$11:$B$211, 0), MATCH(AL$4, Obs_Dist!$D$3:$T$3, 0) )</f>
        <v>0</v>
      </c>
      <c r="AM120" s="61">
        <f t="shared" si="72"/>
        <v>0</v>
      </c>
      <c r="AN120" s="63">
        <f>INDEX(Obs_Dist!$D$11:$T$211,  MATCH($AF120, Obs_Dist!$B$11:$B$211, 0), MATCH(AN$4, Obs_Dist!$D$3:$T$3, 0) )</f>
        <v>0</v>
      </c>
      <c r="AO120" s="61">
        <f t="shared" si="73"/>
        <v>0</v>
      </c>
      <c r="AP120" s="63">
        <f>INDEX(Obs_Dist!$D$11:$T$211,  MATCH($AF120, Obs_Dist!$B$11:$B$211, 0), MATCH(AP$4, Obs_Dist!$D$3:$T$3, 0) )</f>
        <v>0</v>
      </c>
      <c r="AQ120" s="61">
        <f t="shared" si="74"/>
        <v>0</v>
      </c>
      <c r="AR120" s="63">
        <f>INDEX(Obs_Dist!$D$11:$T$211,  MATCH($AF120, Obs_Dist!$B$11:$B$211, 0), MATCH(AR$4, Obs_Dist!$D$3:$T$3, 0) )</f>
        <v>0</v>
      </c>
      <c r="AS120" s="61">
        <f t="shared" si="75"/>
        <v>0</v>
      </c>
      <c r="AT120" s="63">
        <f>INDEX(Obs_Dist!$D$11:$T$211,  MATCH($AF120, Obs_Dist!$B$11:$B$211, 0), MATCH(AT$4, Obs_Dist!$D$3:$T$3, 0) )</f>
        <v>0</v>
      </c>
      <c r="AU120" s="61">
        <f t="shared" si="76"/>
        <v>0</v>
      </c>
      <c r="AV120" s="63">
        <f>INDEX(Obs_Dist!$D$11:$T$211,  MATCH($AF120, Obs_Dist!$B$11:$B$211, 0), MATCH(AV$4, Obs_Dist!$D$3:$T$3, 0) )</f>
        <v>0</v>
      </c>
      <c r="AW120" s="61">
        <f t="shared" si="77"/>
        <v>0</v>
      </c>
      <c r="AX120" s="63">
        <f>INDEX(Obs_Dist!$D$11:$T$211,  MATCH($AF120, Obs_Dist!$B$11:$B$211, 0), MATCH(AX$4, Obs_Dist!$D$3:$T$3, 0) )</f>
        <v>0</v>
      </c>
      <c r="AY120" s="61">
        <f t="shared" si="78"/>
        <v>0</v>
      </c>
      <c r="AZ120" s="63">
        <f>INDEX(Obs_Dist!$D$11:$T$211,  MATCH($AF120, Obs_Dist!$B$11:$B$211, 0), MATCH(AZ$4, Obs_Dist!$D$3:$T$3, 0) )</f>
        <v>0</v>
      </c>
      <c r="BA120" s="61">
        <f t="shared" si="79"/>
        <v>0</v>
      </c>
      <c r="BB120" s="63">
        <f>INDEX(Obs_Dist!$D$11:$T$211,  MATCH($AF120, Obs_Dist!$B$11:$B$211, 0), MATCH(BB$4, Obs_Dist!$D$3:$T$3, 0) )</f>
        <v>0</v>
      </c>
      <c r="BC120" s="61">
        <f t="shared" si="80"/>
        <v>0</v>
      </c>
      <c r="BD120" s="63">
        <f>INDEX(Obs_Dist!$D$11:$T$211,  MATCH($AF120, Obs_Dist!$B$11:$B$211, 0), MATCH(BD$4, Obs_Dist!$D$3:$T$3, 0) )</f>
        <v>0</v>
      </c>
      <c r="BF120" s="31">
        <f t="shared" si="81"/>
        <v>222</v>
      </c>
      <c r="BG120" s="31">
        <f t="shared" si="82"/>
        <v>223</v>
      </c>
      <c r="BH120" s="57">
        <f t="shared" si="56"/>
        <v>0</v>
      </c>
      <c r="BI120" s="57">
        <f t="shared" si="56"/>
        <v>0</v>
      </c>
      <c r="BJ120" s="57">
        <f t="shared" si="56"/>
        <v>0</v>
      </c>
      <c r="BK120" s="58">
        <f t="shared" si="55"/>
        <v>0</v>
      </c>
      <c r="BL120" s="57">
        <f t="shared" si="55"/>
        <v>0</v>
      </c>
      <c r="BM120" s="57">
        <f t="shared" si="55"/>
        <v>0</v>
      </c>
      <c r="BN120" s="57">
        <f t="shared" si="55"/>
        <v>0</v>
      </c>
      <c r="BQ120" s="57">
        <f t="shared" si="92"/>
        <v>0</v>
      </c>
      <c r="BR120" s="57">
        <f t="shared" si="92"/>
        <v>0</v>
      </c>
      <c r="BS120" s="57">
        <f t="shared" si="92"/>
        <v>0</v>
      </c>
      <c r="BT120" s="57">
        <f t="shared" si="92"/>
        <v>0</v>
      </c>
      <c r="BU120" s="57">
        <f t="shared" si="92"/>
        <v>0</v>
      </c>
      <c r="BV120" s="57">
        <f t="shared" si="92"/>
        <v>0</v>
      </c>
      <c r="BW120" s="57">
        <f t="shared" si="92"/>
        <v>0</v>
      </c>
      <c r="BX120" s="58">
        <f t="shared" si="92"/>
        <v>0</v>
      </c>
      <c r="BY120" s="57">
        <f t="shared" si="92"/>
        <v>0</v>
      </c>
      <c r="BZ120" s="57">
        <f t="shared" si="92"/>
        <v>0</v>
      </c>
      <c r="CA120" s="58">
        <f t="shared" si="92"/>
        <v>0</v>
      </c>
      <c r="CB120" s="57">
        <f t="shared" si="92"/>
        <v>0</v>
      </c>
      <c r="CC120" s="57">
        <f t="shared" si="92"/>
        <v>0</v>
      </c>
      <c r="CD120" s="57">
        <f t="shared" si="92"/>
        <v>0</v>
      </c>
      <c r="CE120" s="57">
        <f t="shared" si="92"/>
        <v>0</v>
      </c>
      <c r="CF120" s="57">
        <f t="shared" si="57"/>
        <v>0</v>
      </c>
      <c r="CG120" s="57">
        <f t="shared" si="57"/>
        <v>0</v>
      </c>
      <c r="CH120" s="57">
        <f t="shared" si="57"/>
        <v>0</v>
      </c>
      <c r="CI120" s="58">
        <f t="shared" si="57"/>
        <v>0</v>
      </c>
      <c r="CJ120" s="57">
        <f t="shared" si="57"/>
        <v>0</v>
      </c>
      <c r="CL120" s="30">
        <f>Obs_Dist!B122</f>
        <v>222</v>
      </c>
      <c r="CM120" s="26">
        <f t="shared" si="91"/>
        <v>223</v>
      </c>
      <c r="CN120" s="20">
        <f t="shared" si="62"/>
        <v>0</v>
      </c>
      <c r="CO120" s="20">
        <f t="shared" si="62"/>
        <v>0</v>
      </c>
      <c r="CP120" s="20">
        <f t="shared" si="62"/>
        <v>0</v>
      </c>
      <c r="CQ120" s="106">
        <f t="shared" si="58"/>
        <v>0</v>
      </c>
      <c r="CR120" s="143"/>
      <c r="CS120" s="20">
        <f t="shared" si="63"/>
        <v>0</v>
      </c>
      <c r="CT120" s="20">
        <f t="shared" si="63"/>
        <v>0</v>
      </c>
      <c r="CW120" s="20">
        <f t="shared" si="89"/>
        <v>0</v>
      </c>
      <c r="CX120" s="20">
        <f t="shared" si="89"/>
        <v>0</v>
      </c>
      <c r="CY120" s="20">
        <f t="shared" si="89"/>
        <v>0</v>
      </c>
      <c r="CZ120" s="20">
        <f t="shared" si="89"/>
        <v>0</v>
      </c>
      <c r="DA120" s="20">
        <f t="shared" si="89"/>
        <v>0</v>
      </c>
      <c r="DB120" s="20">
        <f t="shared" si="89"/>
        <v>0</v>
      </c>
      <c r="DC120" s="20">
        <f t="shared" si="89"/>
        <v>0</v>
      </c>
      <c r="DD120" s="106">
        <f t="shared" si="89"/>
        <v>0</v>
      </c>
      <c r="DE120" s="20">
        <f t="shared" si="90"/>
        <v>0</v>
      </c>
      <c r="DF120" s="20">
        <f t="shared" si="90"/>
        <v>0</v>
      </c>
      <c r="DG120" s="106">
        <f t="shared" si="90"/>
        <v>0</v>
      </c>
      <c r="DH120" s="143"/>
      <c r="DI120" s="20">
        <f t="shared" si="64"/>
        <v>0</v>
      </c>
      <c r="DJ120" s="20">
        <f t="shared" si="64"/>
        <v>0</v>
      </c>
      <c r="DK120" s="20">
        <f t="shared" si="64"/>
        <v>0</v>
      </c>
      <c r="DL120" s="143"/>
      <c r="DM120" s="20">
        <f t="shared" si="65"/>
        <v>0</v>
      </c>
      <c r="DN120" s="20">
        <f t="shared" si="65"/>
        <v>0</v>
      </c>
      <c r="DO120" s="106">
        <f t="shared" si="65"/>
        <v>0</v>
      </c>
      <c r="DP120" s="20">
        <f t="shared" si="59"/>
        <v>0</v>
      </c>
      <c r="DR120" s="31">
        <f t="shared" si="84"/>
        <v>111</v>
      </c>
      <c r="DS120" s="26">
        <f t="shared" si="85"/>
        <v>111.5</v>
      </c>
      <c r="DT120" s="101">
        <f t="shared" si="66"/>
        <v>0</v>
      </c>
      <c r="DU120" s="101">
        <f t="shared" si="67"/>
        <v>0</v>
      </c>
      <c r="DV120" s="101">
        <f t="shared" si="68"/>
        <v>0</v>
      </c>
      <c r="DW120" s="102">
        <f t="shared" si="86"/>
        <v>52.379999999999995</v>
      </c>
      <c r="DX120" s="144"/>
      <c r="DY120" s="101">
        <f t="shared" si="87"/>
        <v>0</v>
      </c>
      <c r="DZ120" s="101">
        <f t="shared" si="87"/>
        <v>0</v>
      </c>
      <c r="EB120" s="84">
        <f>MODEL_DATA!X117</f>
        <v>111</v>
      </c>
      <c r="EC120" s="84">
        <f>MODEL_DATA!Y117</f>
        <v>0</v>
      </c>
      <c r="ED120" s="84">
        <f>MODEL_DATA!Z117</f>
        <v>0</v>
      </c>
      <c r="EE120" s="84">
        <f>MODEL_DATA!AA117</f>
        <v>0</v>
      </c>
      <c r="EF120" s="84">
        <f>MODEL_DATA!AB117</f>
        <v>0</v>
      </c>
      <c r="EG120" s="84">
        <f>MODEL_DATA!AC117</f>
        <v>0</v>
      </c>
      <c r="EH120" s="84">
        <f>MODEL_DATA!AD117</f>
        <v>0</v>
      </c>
      <c r="EI120" s="84">
        <f>MODEL_DATA!AE117</f>
        <v>0</v>
      </c>
      <c r="EJ120" s="84">
        <f>MODEL_DATA!AF117</f>
        <v>0</v>
      </c>
      <c r="EK120" s="84">
        <f>MODEL_DATA!AG117</f>
        <v>0</v>
      </c>
      <c r="EL120" s="84">
        <f>MODEL_DATA!AH117</f>
        <v>0</v>
      </c>
      <c r="EM120" s="84">
        <f>MODEL_DATA!AI117</f>
        <v>15.33</v>
      </c>
      <c r="EN120" s="84">
        <f>MODEL_DATA!AJ117</f>
        <v>16.46</v>
      </c>
      <c r="EO120" s="84">
        <f>MODEL_DATA!AK117</f>
        <v>0</v>
      </c>
      <c r="EP120" s="84">
        <f>MODEL_DATA!AL117</f>
        <v>0</v>
      </c>
      <c r="EQ120" s="84">
        <f>MODEL_DATA!AM117</f>
        <v>37.049999999999997</v>
      </c>
      <c r="ER120" s="84">
        <f>MODEL_DATA!AN117</f>
        <v>41.52</v>
      </c>
      <c r="ES120" s="84">
        <f>MODEL_DATA!AO117</f>
        <v>0</v>
      </c>
      <c r="ET120" s="84">
        <f>MODEL_DATA!AP117</f>
        <v>0</v>
      </c>
      <c r="EU120" s="84">
        <f>MODEL_DATA!AQ117</f>
        <v>0</v>
      </c>
      <c r="EV120" s="84">
        <f>MODEL_DATA!AR117</f>
        <v>0</v>
      </c>
    </row>
    <row r="121" spans="32:152" x14ac:dyDescent="0.25">
      <c r="AF121" s="32">
        <f t="shared" si="60"/>
        <v>222</v>
      </c>
      <c r="AG121" s="61">
        <f t="shared" si="69"/>
        <v>0</v>
      </c>
      <c r="AH121" s="63">
        <f>INDEX(Obs_Dist!$D$11:$T$211,  MATCH($AF121, Obs_Dist!$B$11:$B$211, 0), MATCH(AH$4, Obs_Dist!$D$3:$T$3, 0) )</f>
        <v>0</v>
      </c>
      <c r="AI121" s="61">
        <f t="shared" si="70"/>
        <v>0</v>
      </c>
      <c r="AJ121" s="63">
        <f>INDEX(Obs_Dist!$D$11:$T$211,  MATCH($AF121, Obs_Dist!$B$11:$B$211, 0), MATCH(AJ$4, Obs_Dist!$D$3:$T$3, 0) )</f>
        <v>0</v>
      </c>
      <c r="AK121" s="61">
        <f t="shared" si="71"/>
        <v>0</v>
      </c>
      <c r="AL121" s="63">
        <f>INDEX(Obs_Dist!$D$11:$T$211,  MATCH($AF121, Obs_Dist!$B$11:$B$211, 0), MATCH(AL$4, Obs_Dist!$D$3:$T$3, 0) )</f>
        <v>0</v>
      </c>
      <c r="AM121" s="61">
        <f t="shared" si="72"/>
        <v>0</v>
      </c>
      <c r="AN121" s="63">
        <f>INDEX(Obs_Dist!$D$11:$T$211,  MATCH($AF121, Obs_Dist!$B$11:$B$211, 0), MATCH(AN$4, Obs_Dist!$D$3:$T$3, 0) )</f>
        <v>0</v>
      </c>
      <c r="AO121" s="61">
        <f t="shared" si="73"/>
        <v>0</v>
      </c>
      <c r="AP121" s="63">
        <f>INDEX(Obs_Dist!$D$11:$T$211,  MATCH($AF121, Obs_Dist!$B$11:$B$211, 0), MATCH(AP$4, Obs_Dist!$D$3:$T$3, 0) )</f>
        <v>0</v>
      </c>
      <c r="AQ121" s="61">
        <f t="shared" si="74"/>
        <v>0</v>
      </c>
      <c r="AR121" s="63">
        <f>INDEX(Obs_Dist!$D$11:$T$211,  MATCH($AF121, Obs_Dist!$B$11:$B$211, 0), MATCH(AR$4, Obs_Dist!$D$3:$T$3, 0) )</f>
        <v>0</v>
      </c>
      <c r="AS121" s="61">
        <f t="shared" si="75"/>
        <v>0</v>
      </c>
      <c r="AT121" s="63">
        <f>INDEX(Obs_Dist!$D$11:$T$211,  MATCH($AF121, Obs_Dist!$B$11:$B$211, 0), MATCH(AT$4, Obs_Dist!$D$3:$T$3, 0) )</f>
        <v>0</v>
      </c>
      <c r="AU121" s="61">
        <f t="shared" si="76"/>
        <v>0</v>
      </c>
      <c r="AV121" s="63">
        <f>INDEX(Obs_Dist!$D$11:$T$211,  MATCH($AF121, Obs_Dist!$B$11:$B$211, 0), MATCH(AV$4, Obs_Dist!$D$3:$T$3, 0) )</f>
        <v>0</v>
      </c>
      <c r="AW121" s="61">
        <f t="shared" si="77"/>
        <v>0</v>
      </c>
      <c r="AX121" s="63">
        <f>INDEX(Obs_Dist!$D$11:$T$211,  MATCH($AF121, Obs_Dist!$B$11:$B$211, 0), MATCH(AX$4, Obs_Dist!$D$3:$T$3, 0) )</f>
        <v>0</v>
      </c>
      <c r="AY121" s="61">
        <f t="shared" si="78"/>
        <v>0</v>
      </c>
      <c r="AZ121" s="63">
        <f>INDEX(Obs_Dist!$D$11:$T$211,  MATCH($AF121, Obs_Dist!$B$11:$B$211, 0), MATCH(AZ$4, Obs_Dist!$D$3:$T$3, 0) )</f>
        <v>0</v>
      </c>
      <c r="BA121" s="61">
        <f t="shared" si="79"/>
        <v>0</v>
      </c>
      <c r="BB121" s="63">
        <f>INDEX(Obs_Dist!$D$11:$T$211,  MATCH($AF121, Obs_Dist!$B$11:$B$211, 0), MATCH(BB$4, Obs_Dist!$D$3:$T$3, 0) )</f>
        <v>0</v>
      </c>
      <c r="BC121" s="61">
        <f t="shared" si="80"/>
        <v>0</v>
      </c>
      <c r="BD121" s="63">
        <f>INDEX(Obs_Dist!$D$11:$T$211,  MATCH($AF121, Obs_Dist!$B$11:$B$211, 0), MATCH(BD$4, Obs_Dist!$D$3:$T$3, 0) )</f>
        <v>0</v>
      </c>
      <c r="BF121" s="31">
        <f t="shared" si="81"/>
        <v>224</v>
      </c>
      <c r="BG121" s="31">
        <f t="shared" si="82"/>
        <v>225</v>
      </c>
      <c r="BH121" s="57">
        <f t="shared" si="56"/>
        <v>0</v>
      </c>
      <c r="BI121" s="57">
        <f t="shared" si="56"/>
        <v>0</v>
      </c>
      <c r="BJ121" s="57">
        <f t="shared" si="56"/>
        <v>0</v>
      </c>
      <c r="BK121" s="58">
        <f t="shared" si="55"/>
        <v>0</v>
      </c>
      <c r="BL121" s="57">
        <f t="shared" si="55"/>
        <v>0</v>
      </c>
      <c r="BM121" s="57">
        <f t="shared" si="55"/>
        <v>0</v>
      </c>
      <c r="BN121" s="57">
        <f t="shared" si="55"/>
        <v>0</v>
      </c>
      <c r="BQ121" s="57">
        <f t="shared" si="92"/>
        <v>0</v>
      </c>
      <c r="BR121" s="57">
        <f t="shared" si="92"/>
        <v>0</v>
      </c>
      <c r="BS121" s="57">
        <f t="shared" si="92"/>
        <v>0</v>
      </c>
      <c r="BT121" s="57">
        <f t="shared" si="92"/>
        <v>0</v>
      </c>
      <c r="BU121" s="57">
        <f t="shared" si="92"/>
        <v>0</v>
      </c>
      <c r="BV121" s="57">
        <f t="shared" si="92"/>
        <v>0</v>
      </c>
      <c r="BW121" s="57">
        <f t="shared" si="92"/>
        <v>0</v>
      </c>
      <c r="BX121" s="58">
        <f t="shared" si="92"/>
        <v>0</v>
      </c>
      <c r="BY121" s="57">
        <f t="shared" si="92"/>
        <v>0</v>
      </c>
      <c r="BZ121" s="57">
        <f t="shared" si="92"/>
        <v>0</v>
      </c>
      <c r="CA121" s="58">
        <f t="shared" si="92"/>
        <v>0</v>
      </c>
      <c r="CB121" s="57">
        <f t="shared" si="92"/>
        <v>0</v>
      </c>
      <c r="CC121" s="57">
        <f t="shared" si="92"/>
        <v>0</v>
      </c>
      <c r="CD121" s="57">
        <f t="shared" si="92"/>
        <v>0</v>
      </c>
      <c r="CE121" s="57">
        <f t="shared" si="92"/>
        <v>0</v>
      </c>
      <c r="CF121" s="57">
        <f t="shared" si="57"/>
        <v>0</v>
      </c>
      <c r="CG121" s="57">
        <f t="shared" si="57"/>
        <v>0</v>
      </c>
      <c r="CH121" s="57">
        <f t="shared" si="57"/>
        <v>0</v>
      </c>
      <c r="CI121" s="58">
        <f t="shared" si="57"/>
        <v>0</v>
      </c>
      <c r="CJ121" s="57">
        <f t="shared" si="57"/>
        <v>0</v>
      </c>
      <c r="CL121" s="30">
        <f>Obs_Dist!B123</f>
        <v>224</v>
      </c>
      <c r="CM121" s="26">
        <f t="shared" si="91"/>
        <v>225</v>
      </c>
      <c r="CN121" s="20">
        <f t="shared" si="62"/>
        <v>0</v>
      </c>
      <c r="CO121" s="20">
        <f t="shared" si="62"/>
        <v>0</v>
      </c>
      <c r="CP121" s="20">
        <f t="shared" si="62"/>
        <v>0</v>
      </c>
      <c r="CQ121" s="106">
        <f t="shared" si="58"/>
        <v>0</v>
      </c>
      <c r="CR121" s="143"/>
      <c r="CS121" s="20">
        <f t="shared" si="63"/>
        <v>0</v>
      </c>
      <c r="CT121" s="20">
        <f t="shared" si="63"/>
        <v>0</v>
      </c>
      <c r="CW121" s="20">
        <f t="shared" si="89"/>
        <v>0</v>
      </c>
      <c r="CX121" s="20">
        <f t="shared" si="89"/>
        <v>0</v>
      </c>
      <c r="CY121" s="20">
        <f t="shared" si="89"/>
        <v>0</v>
      </c>
      <c r="CZ121" s="20">
        <f t="shared" si="89"/>
        <v>0</v>
      </c>
      <c r="DA121" s="20">
        <f t="shared" si="89"/>
        <v>0</v>
      </c>
      <c r="DB121" s="20">
        <f t="shared" si="89"/>
        <v>0</v>
      </c>
      <c r="DC121" s="20">
        <f t="shared" si="89"/>
        <v>0</v>
      </c>
      <c r="DD121" s="106">
        <f t="shared" si="89"/>
        <v>0</v>
      </c>
      <c r="DE121" s="20">
        <f t="shared" si="90"/>
        <v>0</v>
      </c>
      <c r="DF121" s="20">
        <f t="shared" si="90"/>
        <v>0</v>
      </c>
      <c r="DG121" s="106">
        <f t="shared" si="90"/>
        <v>0</v>
      </c>
      <c r="DH121" s="143"/>
      <c r="DI121" s="20">
        <f t="shared" si="64"/>
        <v>0</v>
      </c>
      <c r="DJ121" s="20">
        <f t="shared" si="64"/>
        <v>0</v>
      </c>
      <c r="DK121" s="20">
        <f t="shared" si="64"/>
        <v>0</v>
      </c>
      <c r="DL121" s="143"/>
      <c r="DM121" s="20">
        <f t="shared" si="65"/>
        <v>0</v>
      </c>
      <c r="DN121" s="20">
        <f t="shared" si="65"/>
        <v>0</v>
      </c>
      <c r="DO121" s="106">
        <f t="shared" si="65"/>
        <v>0</v>
      </c>
      <c r="DP121" s="20">
        <f t="shared" si="59"/>
        <v>0</v>
      </c>
      <c r="DR121" s="31">
        <f t="shared" si="84"/>
        <v>112</v>
      </c>
      <c r="DS121" s="26">
        <f t="shared" si="85"/>
        <v>112.5</v>
      </c>
      <c r="DT121" s="101">
        <f t="shared" si="66"/>
        <v>0</v>
      </c>
      <c r="DU121" s="101">
        <f t="shared" si="67"/>
        <v>0</v>
      </c>
      <c r="DV121" s="101">
        <f t="shared" si="68"/>
        <v>0</v>
      </c>
      <c r="DW121" s="102">
        <f t="shared" si="86"/>
        <v>43.330000000000005</v>
      </c>
      <c r="DX121" s="144"/>
      <c r="DY121" s="101">
        <f t="shared" si="87"/>
        <v>0</v>
      </c>
      <c r="DZ121" s="101">
        <f t="shared" si="87"/>
        <v>0</v>
      </c>
      <c r="EB121" s="84">
        <f>MODEL_DATA!X118</f>
        <v>112</v>
      </c>
      <c r="EC121" s="84">
        <f>MODEL_DATA!Y118</f>
        <v>0</v>
      </c>
      <c r="ED121" s="84">
        <f>MODEL_DATA!Z118</f>
        <v>0</v>
      </c>
      <c r="EE121" s="84">
        <f>MODEL_DATA!AA118</f>
        <v>0</v>
      </c>
      <c r="EF121" s="84">
        <f>MODEL_DATA!AB118</f>
        <v>0</v>
      </c>
      <c r="EG121" s="84">
        <f>MODEL_DATA!AC118</f>
        <v>0</v>
      </c>
      <c r="EH121" s="84">
        <f>MODEL_DATA!AD118</f>
        <v>0</v>
      </c>
      <c r="EI121" s="84">
        <f>MODEL_DATA!AE118</f>
        <v>0</v>
      </c>
      <c r="EJ121" s="84">
        <f>MODEL_DATA!AF118</f>
        <v>0</v>
      </c>
      <c r="EK121" s="84">
        <f>MODEL_DATA!AG118</f>
        <v>0</v>
      </c>
      <c r="EL121" s="84">
        <f>MODEL_DATA!AH118</f>
        <v>0</v>
      </c>
      <c r="EM121" s="84">
        <f>MODEL_DATA!AI118</f>
        <v>7.45</v>
      </c>
      <c r="EN121" s="84">
        <f>MODEL_DATA!AJ118</f>
        <v>13.64</v>
      </c>
      <c r="EO121" s="84">
        <f>MODEL_DATA!AK118</f>
        <v>0</v>
      </c>
      <c r="EP121" s="84">
        <f>MODEL_DATA!AL118</f>
        <v>0</v>
      </c>
      <c r="EQ121" s="84">
        <f>MODEL_DATA!AM118</f>
        <v>35.880000000000003</v>
      </c>
      <c r="ER121" s="84">
        <f>MODEL_DATA!AN118</f>
        <v>35.44</v>
      </c>
      <c r="ES121" s="84">
        <f>MODEL_DATA!AO118</f>
        <v>0</v>
      </c>
      <c r="ET121" s="84">
        <f>MODEL_DATA!AP118</f>
        <v>0</v>
      </c>
      <c r="EU121" s="84">
        <f>MODEL_DATA!AQ118</f>
        <v>0</v>
      </c>
      <c r="EV121" s="84">
        <f>MODEL_DATA!AR118</f>
        <v>0</v>
      </c>
    </row>
    <row r="122" spans="32:152" x14ac:dyDescent="0.25">
      <c r="AF122" s="32">
        <f t="shared" si="60"/>
        <v>224</v>
      </c>
      <c r="AG122" s="61">
        <f t="shared" si="69"/>
        <v>0</v>
      </c>
      <c r="AH122" s="63">
        <f>INDEX(Obs_Dist!$D$11:$T$211,  MATCH($AF122, Obs_Dist!$B$11:$B$211, 0), MATCH(AH$4, Obs_Dist!$D$3:$T$3, 0) )</f>
        <v>0</v>
      </c>
      <c r="AI122" s="61">
        <f t="shared" si="70"/>
        <v>0</v>
      </c>
      <c r="AJ122" s="63">
        <f>INDEX(Obs_Dist!$D$11:$T$211,  MATCH($AF122, Obs_Dist!$B$11:$B$211, 0), MATCH(AJ$4, Obs_Dist!$D$3:$T$3, 0) )</f>
        <v>0</v>
      </c>
      <c r="AK122" s="61">
        <f t="shared" si="71"/>
        <v>0</v>
      </c>
      <c r="AL122" s="63">
        <f>INDEX(Obs_Dist!$D$11:$T$211,  MATCH($AF122, Obs_Dist!$B$11:$B$211, 0), MATCH(AL$4, Obs_Dist!$D$3:$T$3, 0) )</f>
        <v>0</v>
      </c>
      <c r="AM122" s="61">
        <f t="shared" si="72"/>
        <v>0</v>
      </c>
      <c r="AN122" s="63">
        <f>INDEX(Obs_Dist!$D$11:$T$211,  MATCH($AF122, Obs_Dist!$B$11:$B$211, 0), MATCH(AN$4, Obs_Dist!$D$3:$T$3, 0) )</f>
        <v>0</v>
      </c>
      <c r="AO122" s="61">
        <f t="shared" si="73"/>
        <v>0</v>
      </c>
      <c r="AP122" s="63">
        <f>INDEX(Obs_Dist!$D$11:$T$211,  MATCH($AF122, Obs_Dist!$B$11:$B$211, 0), MATCH(AP$4, Obs_Dist!$D$3:$T$3, 0) )</f>
        <v>0</v>
      </c>
      <c r="AQ122" s="61">
        <f t="shared" si="74"/>
        <v>0</v>
      </c>
      <c r="AR122" s="63">
        <f>INDEX(Obs_Dist!$D$11:$T$211,  MATCH($AF122, Obs_Dist!$B$11:$B$211, 0), MATCH(AR$4, Obs_Dist!$D$3:$T$3, 0) )</f>
        <v>0</v>
      </c>
      <c r="AS122" s="61">
        <f t="shared" si="75"/>
        <v>0</v>
      </c>
      <c r="AT122" s="63">
        <f>INDEX(Obs_Dist!$D$11:$T$211,  MATCH($AF122, Obs_Dist!$B$11:$B$211, 0), MATCH(AT$4, Obs_Dist!$D$3:$T$3, 0) )</f>
        <v>0</v>
      </c>
      <c r="AU122" s="61">
        <f t="shared" si="76"/>
        <v>0</v>
      </c>
      <c r="AV122" s="63">
        <f>INDEX(Obs_Dist!$D$11:$T$211,  MATCH($AF122, Obs_Dist!$B$11:$B$211, 0), MATCH(AV$4, Obs_Dist!$D$3:$T$3, 0) )</f>
        <v>0</v>
      </c>
      <c r="AW122" s="61">
        <f t="shared" si="77"/>
        <v>0</v>
      </c>
      <c r="AX122" s="63">
        <f>INDEX(Obs_Dist!$D$11:$T$211,  MATCH($AF122, Obs_Dist!$B$11:$B$211, 0), MATCH(AX$4, Obs_Dist!$D$3:$T$3, 0) )</f>
        <v>0</v>
      </c>
      <c r="AY122" s="61">
        <f t="shared" si="78"/>
        <v>0</v>
      </c>
      <c r="AZ122" s="63">
        <f>INDEX(Obs_Dist!$D$11:$T$211,  MATCH($AF122, Obs_Dist!$B$11:$B$211, 0), MATCH(AZ$4, Obs_Dist!$D$3:$T$3, 0) )</f>
        <v>0</v>
      </c>
      <c r="BA122" s="61">
        <f t="shared" si="79"/>
        <v>0</v>
      </c>
      <c r="BB122" s="63">
        <f>INDEX(Obs_Dist!$D$11:$T$211,  MATCH($AF122, Obs_Dist!$B$11:$B$211, 0), MATCH(BB$4, Obs_Dist!$D$3:$T$3, 0) )</f>
        <v>0</v>
      </c>
      <c r="BC122" s="61">
        <f t="shared" si="80"/>
        <v>0</v>
      </c>
      <c r="BD122" s="63">
        <f>INDEX(Obs_Dist!$D$11:$T$211,  MATCH($AF122, Obs_Dist!$B$11:$B$211, 0), MATCH(BD$4, Obs_Dist!$D$3:$T$3, 0) )</f>
        <v>0</v>
      </c>
      <c r="BF122" s="31">
        <f t="shared" si="81"/>
        <v>226</v>
      </c>
      <c r="BG122" s="31">
        <f t="shared" si="82"/>
        <v>227</v>
      </c>
      <c r="BH122" s="57">
        <f t="shared" si="56"/>
        <v>0</v>
      </c>
      <c r="BI122" s="57">
        <f t="shared" si="56"/>
        <v>0</v>
      </c>
      <c r="BJ122" s="57">
        <f t="shared" si="56"/>
        <v>0</v>
      </c>
      <c r="BK122" s="58">
        <f t="shared" si="55"/>
        <v>0</v>
      </c>
      <c r="BL122" s="57">
        <f t="shared" si="55"/>
        <v>0</v>
      </c>
      <c r="BM122" s="57">
        <f t="shared" si="55"/>
        <v>0</v>
      </c>
      <c r="BN122" s="57">
        <f t="shared" si="55"/>
        <v>0</v>
      </c>
      <c r="BQ122" s="57">
        <f t="shared" si="92"/>
        <v>0</v>
      </c>
      <c r="BR122" s="57">
        <f t="shared" si="92"/>
        <v>0</v>
      </c>
      <c r="BS122" s="57">
        <f t="shared" si="92"/>
        <v>0</v>
      </c>
      <c r="BT122" s="57">
        <f t="shared" si="92"/>
        <v>0</v>
      </c>
      <c r="BU122" s="57">
        <f t="shared" si="92"/>
        <v>0</v>
      </c>
      <c r="BV122" s="57">
        <f t="shared" si="92"/>
        <v>0</v>
      </c>
      <c r="BW122" s="57">
        <f t="shared" si="92"/>
        <v>0</v>
      </c>
      <c r="BX122" s="58">
        <f t="shared" si="92"/>
        <v>0</v>
      </c>
      <c r="BY122" s="57">
        <f t="shared" si="92"/>
        <v>0</v>
      </c>
      <c r="BZ122" s="57">
        <f t="shared" si="92"/>
        <v>0</v>
      </c>
      <c r="CA122" s="58">
        <f t="shared" si="92"/>
        <v>0</v>
      </c>
      <c r="CB122" s="57">
        <f t="shared" si="92"/>
        <v>0</v>
      </c>
      <c r="CC122" s="57">
        <f t="shared" si="92"/>
        <v>0</v>
      </c>
      <c r="CD122" s="57">
        <f t="shared" si="92"/>
        <v>0</v>
      </c>
      <c r="CE122" s="57">
        <f t="shared" si="92"/>
        <v>0</v>
      </c>
      <c r="CF122" s="57">
        <f t="shared" si="57"/>
        <v>0</v>
      </c>
      <c r="CG122" s="57">
        <f t="shared" si="57"/>
        <v>0</v>
      </c>
      <c r="CH122" s="57">
        <f t="shared" si="57"/>
        <v>0</v>
      </c>
      <c r="CI122" s="58">
        <f t="shared" si="57"/>
        <v>0</v>
      </c>
      <c r="CJ122" s="57">
        <f t="shared" si="57"/>
        <v>0</v>
      </c>
      <c r="CL122" s="30">
        <f>Obs_Dist!B124</f>
        <v>226</v>
      </c>
      <c r="CM122" s="26">
        <f t="shared" si="91"/>
        <v>227</v>
      </c>
      <c r="CN122" s="20">
        <f t="shared" si="62"/>
        <v>0</v>
      </c>
      <c r="CO122" s="20">
        <f t="shared" si="62"/>
        <v>0</v>
      </c>
      <c r="CP122" s="20">
        <f t="shared" si="62"/>
        <v>0</v>
      </c>
      <c r="CQ122" s="106">
        <f t="shared" si="58"/>
        <v>0</v>
      </c>
      <c r="CR122" s="143"/>
      <c r="CS122" s="20">
        <f t="shared" si="63"/>
        <v>0</v>
      </c>
      <c r="CT122" s="20">
        <f t="shared" si="63"/>
        <v>0</v>
      </c>
      <c r="CW122" s="20">
        <f t="shared" si="89"/>
        <v>0</v>
      </c>
      <c r="CX122" s="20">
        <f t="shared" si="89"/>
        <v>0</v>
      </c>
      <c r="CY122" s="20">
        <f t="shared" si="89"/>
        <v>0</v>
      </c>
      <c r="CZ122" s="20">
        <f t="shared" si="89"/>
        <v>0</v>
      </c>
      <c r="DA122" s="20">
        <f t="shared" si="89"/>
        <v>0</v>
      </c>
      <c r="DB122" s="20">
        <f t="shared" si="89"/>
        <v>0</v>
      </c>
      <c r="DC122" s="20">
        <f t="shared" si="89"/>
        <v>0</v>
      </c>
      <c r="DD122" s="106">
        <f t="shared" si="89"/>
        <v>0</v>
      </c>
      <c r="DE122" s="20">
        <f t="shared" si="90"/>
        <v>0</v>
      </c>
      <c r="DF122" s="20">
        <f t="shared" si="90"/>
        <v>0</v>
      </c>
      <c r="DG122" s="106">
        <f t="shared" si="90"/>
        <v>0</v>
      </c>
      <c r="DH122" s="143"/>
      <c r="DI122" s="20">
        <f t="shared" si="64"/>
        <v>0</v>
      </c>
      <c r="DJ122" s="20">
        <f t="shared" si="64"/>
        <v>0</v>
      </c>
      <c r="DK122" s="20">
        <f t="shared" si="64"/>
        <v>0</v>
      </c>
      <c r="DL122" s="143"/>
      <c r="DM122" s="20">
        <f t="shared" si="65"/>
        <v>0</v>
      </c>
      <c r="DN122" s="20">
        <f t="shared" si="65"/>
        <v>0</v>
      </c>
      <c r="DO122" s="106">
        <f t="shared" si="65"/>
        <v>0</v>
      </c>
      <c r="DP122" s="20">
        <f t="shared" si="59"/>
        <v>0</v>
      </c>
      <c r="DR122" s="31">
        <f t="shared" si="84"/>
        <v>113</v>
      </c>
      <c r="DS122" s="26">
        <f t="shared" si="85"/>
        <v>113.5</v>
      </c>
      <c r="DT122" s="101">
        <f t="shared" si="66"/>
        <v>0</v>
      </c>
      <c r="DU122" s="101">
        <f t="shared" si="67"/>
        <v>0</v>
      </c>
      <c r="DV122" s="101">
        <f t="shared" si="68"/>
        <v>0</v>
      </c>
      <c r="DW122" s="102">
        <f t="shared" si="86"/>
        <v>39.92</v>
      </c>
      <c r="DX122" s="144"/>
      <c r="DY122" s="101">
        <f t="shared" si="87"/>
        <v>0</v>
      </c>
      <c r="DZ122" s="101">
        <f t="shared" si="87"/>
        <v>0</v>
      </c>
      <c r="EB122" s="84">
        <f>MODEL_DATA!X119</f>
        <v>113</v>
      </c>
      <c r="EC122" s="84">
        <f>MODEL_DATA!Y119</f>
        <v>0</v>
      </c>
      <c r="ED122" s="84">
        <f>MODEL_DATA!Z119</f>
        <v>0</v>
      </c>
      <c r="EE122" s="84">
        <f>MODEL_DATA!AA119</f>
        <v>0</v>
      </c>
      <c r="EF122" s="84">
        <f>MODEL_DATA!AB119</f>
        <v>0</v>
      </c>
      <c r="EG122" s="84">
        <f>MODEL_DATA!AC119</f>
        <v>0</v>
      </c>
      <c r="EH122" s="84">
        <f>MODEL_DATA!AD119</f>
        <v>0</v>
      </c>
      <c r="EI122" s="84">
        <f>MODEL_DATA!AE119</f>
        <v>0</v>
      </c>
      <c r="EJ122" s="84">
        <f>MODEL_DATA!AF119</f>
        <v>0</v>
      </c>
      <c r="EK122" s="84">
        <f>MODEL_DATA!AG119</f>
        <v>0</v>
      </c>
      <c r="EL122" s="84">
        <f>MODEL_DATA!AH119</f>
        <v>0</v>
      </c>
      <c r="EM122" s="84">
        <f>MODEL_DATA!AI119</f>
        <v>5.58</v>
      </c>
      <c r="EN122" s="84">
        <f>MODEL_DATA!AJ119</f>
        <v>8.32</v>
      </c>
      <c r="EO122" s="84">
        <f>MODEL_DATA!AK119</f>
        <v>0</v>
      </c>
      <c r="EP122" s="84">
        <f>MODEL_DATA!AL119</f>
        <v>0</v>
      </c>
      <c r="EQ122" s="84">
        <f>MODEL_DATA!AM119</f>
        <v>34.340000000000003</v>
      </c>
      <c r="ER122" s="84">
        <f>MODEL_DATA!AN119</f>
        <v>41.55</v>
      </c>
      <c r="ES122" s="84">
        <f>MODEL_DATA!AO119</f>
        <v>0</v>
      </c>
      <c r="ET122" s="84">
        <f>MODEL_DATA!AP119</f>
        <v>0</v>
      </c>
      <c r="EU122" s="84">
        <f>MODEL_DATA!AQ119</f>
        <v>0</v>
      </c>
      <c r="EV122" s="84">
        <f>MODEL_DATA!AR119</f>
        <v>0</v>
      </c>
    </row>
    <row r="123" spans="32:152" x14ac:dyDescent="0.25">
      <c r="AF123" s="32">
        <f t="shared" si="60"/>
        <v>226</v>
      </c>
      <c r="AG123" s="61">
        <f t="shared" si="69"/>
        <v>0</v>
      </c>
      <c r="AH123" s="63">
        <f>INDEX(Obs_Dist!$D$11:$T$211,  MATCH($AF123, Obs_Dist!$B$11:$B$211, 0), MATCH(AH$4, Obs_Dist!$D$3:$T$3, 0) )</f>
        <v>0</v>
      </c>
      <c r="AI123" s="61">
        <f t="shared" si="70"/>
        <v>0</v>
      </c>
      <c r="AJ123" s="63">
        <f>INDEX(Obs_Dist!$D$11:$T$211,  MATCH($AF123, Obs_Dist!$B$11:$B$211, 0), MATCH(AJ$4, Obs_Dist!$D$3:$T$3, 0) )</f>
        <v>0</v>
      </c>
      <c r="AK123" s="61">
        <f t="shared" si="71"/>
        <v>0</v>
      </c>
      <c r="AL123" s="63">
        <f>INDEX(Obs_Dist!$D$11:$T$211,  MATCH($AF123, Obs_Dist!$B$11:$B$211, 0), MATCH(AL$4, Obs_Dist!$D$3:$T$3, 0) )</f>
        <v>0</v>
      </c>
      <c r="AM123" s="61">
        <f t="shared" si="72"/>
        <v>0</v>
      </c>
      <c r="AN123" s="63">
        <f>INDEX(Obs_Dist!$D$11:$T$211,  MATCH($AF123, Obs_Dist!$B$11:$B$211, 0), MATCH(AN$4, Obs_Dist!$D$3:$T$3, 0) )</f>
        <v>0</v>
      </c>
      <c r="AO123" s="61">
        <f t="shared" si="73"/>
        <v>0</v>
      </c>
      <c r="AP123" s="63">
        <f>INDEX(Obs_Dist!$D$11:$T$211,  MATCH($AF123, Obs_Dist!$B$11:$B$211, 0), MATCH(AP$4, Obs_Dist!$D$3:$T$3, 0) )</f>
        <v>0</v>
      </c>
      <c r="AQ123" s="61">
        <f t="shared" si="74"/>
        <v>0</v>
      </c>
      <c r="AR123" s="63">
        <f>INDEX(Obs_Dist!$D$11:$T$211,  MATCH($AF123, Obs_Dist!$B$11:$B$211, 0), MATCH(AR$4, Obs_Dist!$D$3:$T$3, 0) )</f>
        <v>0</v>
      </c>
      <c r="AS123" s="61">
        <f t="shared" si="75"/>
        <v>0</v>
      </c>
      <c r="AT123" s="63">
        <f>INDEX(Obs_Dist!$D$11:$T$211,  MATCH($AF123, Obs_Dist!$B$11:$B$211, 0), MATCH(AT$4, Obs_Dist!$D$3:$T$3, 0) )</f>
        <v>0</v>
      </c>
      <c r="AU123" s="61">
        <f t="shared" si="76"/>
        <v>0</v>
      </c>
      <c r="AV123" s="63">
        <f>INDEX(Obs_Dist!$D$11:$T$211,  MATCH($AF123, Obs_Dist!$B$11:$B$211, 0), MATCH(AV$4, Obs_Dist!$D$3:$T$3, 0) )</f>
        <v>0</v>
      </c>
      <c r="AW123" s="61">
        <f t="shared" si="77"/>
        <v>0</v>
      </c>
      <c r="AX123" s="63">
        <f>INDEX(Obs_Dist!$D$11:$T$211,  MATCH($AF123, Obs_Dist!$B$11:$B$211, 0), MATCH(AX$4, Obs_Dist!$D$3:$T$3, 0) )</f>
        <v>0</v>
      </c>
      <c r="AY123" s="61">
        <f t="shared" si="78"/>
        <v>0</v>
      </c>
      <c r="AZ123" s="63">
        <f>INDEX(Obs_Dist!$D$11:$T$211,  MATCH($AF123, Obs_Dist!$B$11:$B$211, 0), MATCH(AZ$4, Obs_Dist!$D$3:$T$3, 0) )</f>
        <v>0</v>
      </c>
      <c r="BA123" s="61">
        <f t="shared" si="79"/>
        <v>0</v>
      </c>
      <c r="BB123" s="63">
        <f>INDEX(Obs_Dist!$D$11:$T$211,  MATCH($AF123, Obs_Dist!$B$11:$B$211, 0), MATCH(BB$4, Obs_Dist!$D$3:$T$3, 0) )</f>
        <v>0</v>
      </c>
      <c r="BC123" s="61">
        <f t="shared" si="80"/>
        <v>0</v>
      </c>
      <c r="BD123" s="63">
        <f>INDEX(Obs_Dist!$D$11:$T$211,  MATCH($AF123, Obs_Dist!$B$11:$B$211, 0), MATCH(BD$4, Obs_Dist!$D$3:$T$3, 0) )</f>
        <v>0</v>
      </c>
      <c r="BF123" s="31">
        <f t="shared" si="81"/>
        <v>228</v>
      </c>
      <c r="BG123" s="31">
        <f t="shared" si="82"/>
        <v>229</v>
      </c>
      <c r="BH123" s="57">
        <f t="shared" si="56"/>
        <v>0</v>
      </c>
      <c r="BI123" s="57">
        <f t="shared" si="56"/>
        <v>0</v>
      </c>
      <c r="BJ123" s="57">
        <f t="shared" si="56"/>
        <v>0</v>
      </c>
      <c r="BK123" s="58">
        <f t="shared" si="55"/>
        <v>0</v>
      </c>
      <c r="BL123" s="57">
        <f t="shared" si="55"/>
        <v>0</v>
      </c>
      <c r="BM123" s="57">
        <f t="shared" si="55"/>
        <v>0</v>
      </c>
      <c r="BN123" s="57">
        <f t="shared" si="55"/>
        <v>0</v>
      </c>
      <c r="BQ123" s="57">
        <f t="shared" si="92"/>
        <v>0</v>
      </c>
      <c r="BR123" s="57">
        <f t="shared" si="92"/>
        <v>0</v>
      </c>
      <c r="BS123" s="57">
        <f t="shared" si="92"/>
        <v>0</v>
      </c>
      <c r="BT123" s="57">
        <f t="shared" si="92"/>
        <v>0</v>
      </c>
      <c r="BU123" s="57">
        <f t="shared" si="92"/>
        <v>0</v>
      </c>
      <c r="BV123" s="57">
        <f t="shared" si="92"/>
        <v>0</v>
      </c>
      <c r="BW123" s="57">
        <f t="shared" si="92"/>
        <v>0</v>
      </c>
      <c r="BX123" s="58">
        <f t="shared" si="92"/>
        <v>0</v>
      </c>
      <c r="BY123" s="57">
        <f t="shared" si="92"/>
        <v>0</v>
      </c>
      <c r="BZ123" s="57">
        <f t="shared" si="92"/>
        <v>0</v>
      </c>
      <c r="CA123" s="58">
        <f t="shared" si="92"/>
        <v>0</v>
      </c>
      <c r="CB123" s="57">
        <f t="shared" si="92"/>
        <v>0</v>
      </c>
      <c r="CC123" s="57">
        <f t="shared" si="92"/>
        <v>0</v>
      </c>
      <c r="CD123" s="57">
        <f t="shared" si="92"/>
        <v>0</v>
      </c>
      <c r="CE123" s="57">
        <f t="shared" si="92"/>
        <v>0</v>
      </c>
      <c r="CF123" s="57">
        <f t="shared" ref="CF123:CJ173" si="93">IFERROR(DL123 / DL$6,  0)</f>
        <v>0</v>
      </c>
      <c r="CG123" s="57">
        <f t="shared" si="93"/>
        <v>0</v>
      </c>
      <c r="CH123" s="57">
        <f t="shared" si="93"/>
        <v>0</v>
      </c>
      <c r="CI123" s="58">
        <f t="shared" si="93"/>
        <v>0</v>
      </c>
      <c r="CJ123" s="57">
        <f t="shared" si="93"/>
        <v>0</v>
      </c>
      <c r="CL123" s="30">
        <f>Obs_Dist!B125</f>
        <v>228</v>
      </c>
      <c r="CM123" s="26">
        <f t="shared" si="91"/>
        <v>229</v>
      </c>
      <c r="CN123" s="20">
        <f t="shared" si="62"/>
        <v>0</v>
      </c>
      <c r="CO123" s="20">
        <f t="shared" si="62"/>
        <v>0</v>
      </c>
      <c r="CP123" s="20">
        <f t="shared" si="62"/>
        <v>0</v>
      </c>
      <c r="CQ123" s="106">
        <f t="shared" si="58"/>
        <v>0</v>
      </c>
      <c r="CR123" s="143"/>
      <c r="CS123" s="20">
        <f t="shared" si="63"/>
        <v>0</v>
      </c>
      <c r="CT123" s="20">
        <f t="shared" si="63"/>
        <v>0</v>
      </c>
      <c r="CW123" s="20">
        <f t="shared" si="89"/>
        <v>0</v>
      </c>
      <c r="CX123" s="20">
        <f t="shared" si="89"/>
        <v>0</v>
      </c>
      <c r="CY123" s="20">
        <f t="shared" si="89"/>
        <v>0</v>
      </c>
      <c r="CZ123" s="20">
        <f t="shared" si="89"/>
        <v>0</v>
      </c>
      <c r="DA123" s="20">
        <f t="shared" si="89"/>
        <v>0</v>
      </c>
      <c r="DB123" s="20">
        <f t="shared" si="89"/>
        <v>0</v>
      </c>
      <c r="DC123" s="20">
        <f t="shared" si="89"/>
        <v>0</v>
      </c>
      <c r="DD123" s="106">
        <f t="shared" si="89"/>
        <v>0</v>
      </c>
      <c r="DE123" s="20">
        <f t="shared" si="90"/>
        <v>0</v>
      </c>
      <c r="DF123" s="20">
        <f t="shared" si="90"/>
        <v>0</v>
      </c>
      <c r="DG123" s="106">
        <f t="shared" si="90"/>
        <v>0</v>
      </c>
      <c r="DH123" s="143"/>
      <c r="DI123" s="20">
        <f t="shared" si="64"/>
        <v>0</v>
      </c>
      <c r="DJ123" s="20">
        <f t="shared" si="64"/>
        <v>0</v>
      </c>
      <c r="DK123" s="20">
        <f t="shared" si="64"/>
        <v>0</v>
      </c>
      <c r="DL123" s="143"/>
      <c r="DM123" s="20">
        <f t="shared" si="65"/>
        <v>0</v>
      </c>
      <c r="DN123" s="20">
        <f t="shared" si="65"/>
        <v>0</v>
      </c>
      <c r="DO123" s="106">
        <f t="shared" si="65"/>
        <v>0</v>
      </c>
      <c r="DP123" s="20">
        <f t="shared" si="59"/>
        <v>0</v>
      </c>
      <c r="DR123" s="31">
        <f t="shared" si="84"/>
        <v>114</v>
      </c>
      <c r="DS123" s="26">
        <f t="shared" si="85"/>
        <v>114.5</v>
      </c>
      <c r="DT123" s="101">
        <f t="shared" si="66"/>
        <v>0</v>
      </c>
      <c r="DU123" s="101">
        <f t="shared" si="67"/>
        <v>0</v>
      </c>
      <c r="DV123" s="101">
        <f t="shared" si="68"/>
        <v>0</v>
      </c>
      <c r="DW123" s="102">
        <f t="shared" si="86"/>
        <v>40.440000000000005</v>
      </c>
      <c r="DX123" s="144"/>
      <c r="DY123" s="101">
        <f t="shared" si="87"/>
        <v>0</v>
      </c>
      <c r="DZ123" s="101">
        <f t="shared" si="87"/>
        <v>0</v>
      </c>
      <c r="EB123" s="84">
        <f>MODEL_DATA!X120</f>
        <v>114</v>
      </c>
      <c r="EC123" s="84">
        <f>MODEL_DATA!Y120</f>
        <v>0</v>
      </c>
      <c r="ED123" s="84">
        <f>MODEL_DATA!Z120</f>
        <v>0</v>
      </c>
      <c r="EE123" s="84">
        <f>MODEL_DATA!AA120</f>
        <v>0</v>
      </c>
      <c r="EF123" s="84">
        <f>MODEL_DATA!AB120</f>
        <v>0</v>
      </c>
      <c r="EG123" s="84">
        <f>MODEL_DATA!AC120</f>
        <v>0</v>
      </c>
      <c r="EH123" s="84">
        <f>MODEL_DATA!AD120</f>
        <v>0</v>
      </c>
      <c r="EI123" s="84">
        <f>MODEL_DATA!AE120</f>
        <v>0</v>
      </c>
      <c r="EJ123" s="84">
        <f>MODEL_DATA!AF120</f>
        <v>0</v>
      </c>
      <c r="EK123" s="84">
        <f>MODEL_DATA!AG120</f>
        <v>0</v>
      </c>
      <c r="EL123" s="84">
        <f>MODEL_DATA!AH120</f>
        <v>0</v>
      </c>
      <c r="EM123" s="84">
        <f>MODEL_DATA!AI120</f>
        <v>2.31</v>
      </c>
      <c r="EN123" s="84">
        <f>MODEL_DATA!AJ120</f>
        <v>2.86</v>
      </c>
      <c r="EO123" s="84">
        <f>MODEL_DATA!AK120</f>
        <v>0</v>
      </c>
      <c r="EP123" s="84">
        <f>MODEL_DATA!AL120</f>
        <v>0</v>
      </c>
      <c r="EQ123" s="84">
        <f>MODEL_DATA!AM120</f>
        <v>38.130000000000003</v>
      </c>
      <c r="ER123" s="84">
        <f>MODEL_DATA!AN120</f>
        <v>35.89</v>
      </c>
      <c r="ES123" s="84">
        <f>MODEL_DATA!AO120</f>
        <v>0</v>
      </c>
      <c r="ET123" s="84">
        <f>MODEL_DATA!AP120</f>
        <v>0</v>
      </c>
      <c r="EU123" s="84">
        <f>MODEL_DATA!AQ120</f>
        <v>0</v>
      </c>
      <c r="EV123" s="84">
        <f>MODEL_DATA!AR120</f>
        <v>0</v>
      </c>
    </row>
    <row r="124" spans="32:152" x14ac:dyDescent="0.25">
      <c r="AF124" s="32">
        <f t="shared" si="60"/>
        <v>228</v>
      </c>
      <c r="AG124" s="61">
        <f t="shared" si="69"/>
        <v>0</v>
      </c>
      <c r="AH124" s="63">
        <f>INDEX(Obs_Dist!$D$11:$T$211,  MATCH($AF124, Obs_Dist!$B$11:$B$211, 0), MATCH(AH$4, Obs_Dist!$D$3:$T$3, 0) )</f>
        <v>0</v>
      </c>
      <c r="AI124" s="61">
        <f t="shared" si="70"/>
        <v>0</v>
      </c>
      <c r="AJ124" s="63">
        <f>INDEX(Obs_Dist!$D$11:$T$211,  MATCH($AF124, Obs_Dist!$B$11:$B$211, 0), MATCH(AJ$4, Obs_Dist!$D$3:$T$3, 0) )</f>
        <v>0</v>
      </c>
      <c r="AK124" s="61">
        <f t="shared" si="71"/>
        <v>0</v>
      </c>
      <c r="AL124" s="63">
        <f>INDEX(Obs_Dist!$D$11:$T$211,  MATCH($AF124, Obs_Dist!$B$11:$B$211, 0), MATCH(AL$4, Obs_Dist!$D$3:$T$3, 0) )</f>
        <v>0</v>
      </c>
      <c r="AM124" s="61">
        <f t="shared" si="72"/>
        <v>0</v>
      </c>
      <c r="AN124" s="63">
        <f>INDEX(Obs_Dist!$D$11:$T$211,  MATCH($AF124, Obs_Dist!$B$11:$B$211, 0), MATCH(AN$4, Obs_Dist!$D$3:$T$3, 0) )</f>
        <v>0</v>
      </c>
      <c r="AO124" s="61">
        <f t="shared" si="73"/>
        <v>0</v>
      </c>
      <c r="AP124" s="63">
        <f>INDEX(Obs_Dist!$D$11:$T$211,  MATCH($AF124, Obs_Dist!$B$11:$B$211, 0), MATCH(AP$4, Obs_Dist!$D$3:$T$3, 0) )</f>
        <v>0</v>
      </c>
      <c r="AQ124" s="61">
        <f t="shared" si="74"/>
        <v>0</v>
      </c>
      <c r="AR124" s="63">
        <f>INDEX(Obs_Dist!$D$11:$T$211,  MATCH($AF124, Obs_Dist!$B$11:$B$211, 0), MATCH(AR$4, Obs_Dist!$D$3:$T$3, 0) )</f>
        <v>0</v>
      </c>
      <c r="AS124" s="61">
        <f t="shared" si="75"/>
        <v>0</v>
      </c>
      <c r="AT124" s="63">
        <f>INDEX(Obs_Dist!$D$11:$T$211,  MATCH($AF124, Obs_Dist!$B$11:$B$211, 0), MATCH(AT$4, Obs_Dist!$D$3:$T$3, 0) )</f>
        <v>0</v>
      </c>
      <c r="AU124" s="61">
        <f t="shared" si="76"/>
        <v>0</v>
      </c>
      <c r="AV124" s="63">
        <f>INDEX(Obs_Dist!$D$11:$T$211,  MATCH($AF124, Obs_Dist!$B$11:$B$211, 0), MATCH(AV$4, Obs_Dist!$D$3:$T$3, 0) )</f>
        <v>0</v>
      </c>
      <c r="AW124" s="61">
        <f t="shared" si="77"/>
        <v>0</v>
      </c>
      <c r="AX124" s="63">
        <f>INDEX(Obs_Dist!$D$11:$T$211,  MATCH($AF124, Obs_Dist!$B$11:$B$211, 0), MATCH(AX$4, Obs_Dist!$D$3:$T$3, 0) )</f>
        <v>0</v>
      </c>
      <c r="AY124" s="61">
        <f t="shared" si="78"/>
        <v>0</v>
      </c>
      <c r="AZ124" s="63">
        <f>INDEX(Obs_Dist!$D$11:$T$211,  MATCH($AF124, Obs_Dist!$B$11:$B$211, 0), MATCH(AZ$4, Obs_Dist!$D$3:$T$3, 0) )</f>
        <v>0</v>
      </c>
      <c r="BA124" s="61">
        <f t="shared" si="79"/>
        <v>0</v>
      </c>
      <c r="BB124" s="63">
        <f>INDEX(Obs_Dist!$D$11:$T$211,  MATCH($AF124, Obs_Dist!$B$11:$B$211, 0), MATCH(BB$4, Obs_Dist!$D$3:$T$3, 0) )</f>
        <v>0</v>
      </c>
      <c r="BC124" s="61">
        <f t="shared" si="80"/>
        <v>0</v>
      </c>
      <c r="BD124" s="63">
        <f>INDEX(Obs_Dist!$D$11:$T$211,  MATCH($AF124, Obs_Dist!$B$11:$B$211, 0), MATCH(BD$4, Obs_Dist!$D$3:$T$3, 0) )</f>
        <v>0</v>
      </c>
      <c r="BF124" s="31">
        <f t="shared" si="81"/>
        <v>230</v>
      </c>
      <c r="BG124" s="31">
        <f t="shared" si="82"/>
        <v>231</v>
      </c>
      <c r="BH124" s="57">
        <f t="shared" si="56"/>
        <v>0</v>
      </c>
      <c r="BI124" s="57">
        <f t="shared" si="56"/>
        <v>0</v>
      </c>
      <c r="BJ124" s="57">
        <f t="shared" si="56"/>
        <v>0</v>
      </c>
      <c r="BK124" s="58">
        <f t="shared" si="55"/>
        <v>0</v>
      </c>
      <c r="BL124" s="57">
        <f t="shared" si="55"/>
        <v>0</v>
      </c>
      <c r="BM124" s="57">
        <f t="shared" si="55"/>
        <v>0</v>
      </c>
      <c r="BN124" s="57">
        <f t="shared" ref="BN124:BN187" si="94">IFERROR(CT124 / CT$6,  0)</f>
        <v>0</v>
      </c>
      <c r="BQ124" s="57">
        <f t="shared" ref="BQ124:CE140" si="95">IFERROR(CW124 / CW$6,  0)</f>
        <v>0</v>
      </c>
      <c r="BR124" s="57">
        <f t="shared" si="95"/>
        <v>0</v>
      </c>
      <c r="BS124" s="57">
        <f t="shared" si="95"/>
        <v>0</v>
      </c>
      <c r="BT124" s="57">
        <f t="shared" si="95"/>
        <v>0</v>
      </c>
      <c r="BU124" s="57">
        <f t="shared" si="95"/>
        <v>0</v>
      </c>
      <c r="BV124" s="57">
        <f t="shared" si="95"/>
        <v>0</v>
      </c>
      <c r="BW124" s="57">
        <f t="shared" si="95"/>
        <v>0</v>
      </c>
      <c r="BX124" s="58">
        <f t="shared" si="95"/>
        <v>0</v>
      </c>
      <c r="BY124" s="57">
        <f t="shared" si="95"/>
        <v>0</v>
      </c>
      <c r="BZ124" s="57">
        <f t="shared" si="95"/>
        <v>0</v>
      </c>
      <c r="CA124" s="58">
        <f t="shared" si="95"/>
        <v>0</v>
      </c>
      <c r="CB124" s="57">
        <f t="shared" si="95"/>
        <v>0</v>
      </c>
      <c r="CC124" s="57">
        <f t="shared" si="95"/>
        <v>0</v>
      </c>
      <c r="CD124" s="57">
        <f t="shared" si="95"/>
        <v>0</v>
      </c>
      <c r="CE124" s="57">
        <f t="shared" si="95"/>
        <v>0</v>
      </c>
      <c r="CF124" s="57">
        <f t="shared" si="93"/>
        <v>0</v>
      </c>
      <c r="CG124" s="57">
        <f t="shared" si="93"/>
        <v>0</v>
      </c>
      <c r="CH124" s="57">
        <f t="shared" si="93"/>
        <v>0</v>
      </c>
      <c r="CI124" s="58">
        <f t="shared" si="93"/>
        <v>0</v>
      </c>
      <c r="CJ124" s="57">
        <f t="shared" si="93"/>
        <v>0</v>
      </c>
      <c r="CL124" s="30">
        <f>Obs_Dist!B126</f>
        <v>230</v>
      </c>
      <c r="CM124" s="26">
        <f t="shared" si="91"/>
        <v>231</v>
      </c>
      <c r="CN124" s="20">
        <f t="shared" si="62"/>
        <v>0</v>
      </c>
      <c r="CO124" s="20">
        <f t="shared" si="62"/>
        <v>0</v>
      </c>
      <c r="CP124" s="20">
        <f t="shared" si="62"/>
        <v>0</v>
      </c>
      <c r="CQ124" s="106">
        <f t="shared" si="58"/>
        <v>0</v>
      </c>
      <c r="CR124" s="143"/>
      <c r="CS124" s="20">
        <f t="shared" si="63"/>
        <v>0</v>
      </c>
      <c r="CT124" s="20">
        <f t="shared" si="63"/>
        <v>0</v>
      </c>
      <c r="CW124" s="20">
        <f t="shared" si="89"/>
        <v>0</v>
      </c>
      <c r="CX124" s="20">
        <f t="shared" si="89"/>
        <v>0</v>
      </c>
      <c r="CY124" s="20">
        <f t="shared" si="89"/>
        <v>0</v>
      </c>
      <c r="CZ124" s="20">
        <f t="shared" si="89"/>
        <v>0</v>
      </c>
      <c r="DA124" s="20">
        <f t="shared" si="89"/>
        <v>0</v>
      </c>
      <c r="DB124" s="20">
        <f t="shared" si="89"/>
        <v>0</v>
      </c>
      <c r="DC124" s="20">
        <f t="shared" si="89"/>
        <v>0</v>
      </c>
      <c r="DD124" s="106">
        <f t="shared" si="89"/>
        <v>0</v>
      </c>
      <c r="DE124" s="20">
        <f t="shared" si="90"/>
        <v>0</v>
      </c>
      <c r="DF124" s="20">
        <f t="shared" si="90"/>
        <v>0</v>
      </c>
      <c r="DG124" s="106">
        <f t="shared" si="90"/>
        <v>0</v>
      </c>
      <c r="DH124" s="143"/>
      <c r="DI124" s="20">
        <f t="shared" si="64"/>
        <v>0</v>
      </c>
      <c r="DJ124" s="20">
        <f t="shared" si="64"/>
        <v>0</v>
      </c>
      <c r="DK124" s="20">
        <f t="shared" si="64"/>
        <v>0</v>
      </c>
      <c r="DL124" s="143"/>
      <c r="DM124" s="20">
        <f t="shared" si="65"/>
        <v>0</v>
      </c>
      <c r="DN124" s="20">
        <f t="shared" si="65"/>
        <v>0</v>
      </c>
      <c r="DO124" s="106">
        <f t="shared" si="65"/>
        <v>0</v>
      </c>
      <c r="DP124" s="20">
        <f t="shared" si="59"/>
        <v>0</v>
      </c>
      <c r="DR124" s="31">
        <f t="shared" si="84"/>
        <v>115</v>
      </c>
      <c r="DS124" s="26">
        <f t="shared" si="85"/>
        <v>115.5</v>
      </c>
      <c r="DT124" s="101">
        <f t="shared" si="66"/>
        <v>0</v>
      </c>
      <c r="DU124" s="101">
        <f t="shared" si="67"/>
        <v>0</v>
      </c>
      <c r="DV124" s="101">
        <f t="shared" si="68"/>
        <v>0</v>
      </c>
      <c r="DW124" s="102">
        <f t="shared" si="86"/>
        <v>32.83</v>
      </c>
      <c r="DX124" s="144"/>
      <c r="DY124" s="101">
        <f t="shared" si="87"/>
        <v>0</v>
      </c>
      <c r="DZ124" s="101">
        <f t="shared" si="87"/>
        <v>0</v>
      </c>
      <c r="EB124" s="84">
        <f>MODEL_DATA!X121</f>
        <v>115</v>
      </c>
      <c r="EC124" s="84">
        <f>MODEL_DATA!Y121</f>
        <v>0</v>
      </c>
      <c r="ED124" s="84">
        <f>MODEL_DATA!Z121</f>
        <v>0</v>
      </c>
      <c r="EE124" s="84">
        <f>MODEL_DATA!AA121</f>
        <v>0</v>
      </c>
      <c r="EF124" s="84">
        <f>MODEL_DATA!AB121</f>
        <v>0</v>
      </c>
      <c r="EG124" s="84">
        <f>MODEL_DATA!AC121</f>
        <v>0</v>
      </c>
      <c r="EH124" s="84">
        <f>MODEL_DATA!AD121</f>
        <v>0</v>
      </c>
      <c r="EI124" s="84">
        <f>MODEL_DATA!AE121</f>
        <v>0</v>
      </c>
      <c r="EJ124" s="84">
        <f>MODEL_DATA!AF121</f>
        <v>0</v>
      </c>
      <c r="EK124" s="84">
        <f>MODEL_DATA!AG121</f>
        <v>0</v>
      </c>
      <c r="EL124" s="84">
        <f>MODEL_DATA!AH121</f>
        <v>0</v>
      </c>
      <c r="EM124" s="84">
        <f>MODEL_DATA!AI121</f>
        <v>2.5499999999999998</v>
      </c>
      <c r="EN124" s="84">
        <f>MODEL_DATA!AJ121</f>
        <v>2.54</v>
      </c>
      <c r="EO124" s="84">
        <f>MODEL_DATA!AK121</f>
        <v>0</v>
      </c>
      <c r="EP124" s="84">
        <f>MODEL_DATA!AL121</f>
        <v>0</v>
      </c>
      <c r="EQ124" s="84">
        <f>MODEL_DATA!AM121</f>
        <v>30.28</v>
      </c>
      <c r="ER124" s="84">
        <f>MODEL_DATA!AN121</f>
        <v>28.91</v>
      </c>
      <c r="ES124" s="84">
        <f>MODEL_DATA!AO121</f>
        <v>0</v>
      </c>
      <c r="ET124" s="84">
        <f>MODEL_DATA!AP121</f>
        <v>0</v>
      </c>
      <c r="EU124" s="84">
        <f>MODEL_DATA!AQ121</f>
        <v>0</v>
      </c>
      <c r="EV124" s="84">
        <f>MODEL_DATA!AR121</f>
        <v>0</v>
      </c>
    </row>
    <row r="125" spans="32:152" x14ac:dyDescent="0.25">
      <c r="AF125" s="32">
        <f t="shared" si="60"/>
        <v>230</v>
      </c>
      <c r="AG125" s="61">
        <f t="shared" si="69"/>
        <v>0</v>
      </c>
      <c r="AH125" s="63">
        <f>INDEX(Obs_Dist!$D$11:$T$211,  MATCH($AF125, Obs_Dist!$B$11:$B$211, 0), MATCH(AH$4, Obs_Dist!$D$3:$T$3, 0) )</f>
        <v>0</v>
      </c>
      <c r="AI125" s="61">
        <f t="shared" si="70"/>
        <v>0</v>
      </c>
      <c r="AJ125" s="63">
        <f>INDEX(Obs_Dist!$D$11:$T$211,  MATCH($AF125, Obs_Dist!$B$11:$B$211, 0), MATCH(AJ$4, Obs_Dist!$D$3:$T$3, 0) )</f>
        <v>0</v>
      </c>
      <c r="AK125" s="61">
        <f t="shared" si="71"/>
        <v>0</v>
      </c>
      <c r="AL125" s="63">
        <f>INDEX(Obs_Dist!$D$11:$T$211,  MATCH($AF125, Obs_Dist!$B$11:$B$211, 0), MATCH(AL$4, Obs_Dist!$D$3:$T$3, 0) )</f>
        <v>0</v>
      </c>
      <c r="AM125" s="61">
        <f t="shared" si="72"/>
        <v>0</v>
      </c>
      <c r="AN125" s="63">
        <f>INDEX(Obs_Dist!$D$11:$T$211,  MATCH($AF125, Obs_Dist!$B$11:$B$211, 0), MATCH(AN$4, Obs_Dist!$D$3:$T$3, 0) )</f>
        <v>0</v>
      </c>
      <c r="AO125" s="61">
        <f t="shared" si="73"/>
        <v>0</v>
      </c>
      <c r="AP125" s="63">
        <f>INDEX(Obs_Dist!$D$11:$T$211,  MATCH($AF125, Obs_Dist!$B$11:$B$211, 0), MATCH(AP$4, Obs_Dist!$D$3:$T$3, 0) )</f>
        <v>0</v>
      </c>
      <c r="AQ125" s="61">
        <f t="shared" si="74"/>
        <v>0</v>
      </c>
      <c r="AR125" s="63">
        <f>INDEX(Obs_Dist!$D$11:$T$211,  MATCH($AF125, Obs_Dist!$B$11:$B$211, 0), MATCH(AR$4, Obs_Dist!$D$3:$T$3, 0) )</f>
        <v>0</v>
      </c>
      <c r="AS125" s="61">
        <f t="shared" si="75"/>
        <v>0</v>
      </c>
      <c r="AT125" s="63">
        <f>INDEX(Obs_Dist!$D$11:$T$211,  MATCH($AF125, Obs_Dist!$B$11:$B$211, 0), MATCH(AT$4, Obs_Dist!$D$3:$T$3, 0) )</f>
        <v>0</v>
      </c>
      <c r="AU125" s="61">
        <f t="shared" si="76"/>
        <v>0</v>
      </c>
      <c r="AV125" s="63">
        <f>INDEX(Obs_Dist!$D$11:$T$211,  MATCH($AF125, Obs_Dist!$B$11:$B$211, 0), MATCH(AV$4, Obs_Dist!$D$3:$T$3, 0) )</f>
        <v>0</v>
      </c>
      <c r="AW125" s="61">
        <f t="shared" si="77"/>
        <v>0</v>
      </c>
      <c r="AX125" s="63">
        <f>INDEX(Obs_Dist!$D$11:$T$211,  MATCH($AF125, Obs_Dist!$B$11:$B$211, 0), MATCH(AX$4, Obs_Dist!$D$3:$T$3, 0) )</f>
        <v>0</v>
      </c>
      <c r="AY125" s="61">
        <f t="shared" si="78"/>
        <v>0</v>
      </c>
      <c r="AZ125" s="63">
        <f>INDEX(Obs_Dist!$D$11:$T$211,  MATCH($AF125, Obs_Dist!$B$11:$B$211, 0), MATCH(AZ$4, Obs_Dist!$D$3:$T$3, 0) )</f>
        <v>0</v>
      </c>
      <c r="BA125" s="61">
        <f t="shared" si="79"/>
        <v>0</v>
      </c>
      <c r="BB125" s="63">
        <f>INDEX(Obs_Dist!$D$11:$T$211,  MATCH($AF125, Obs_Dist!$B$11:$B$211, 0), MATCH(BB$4, Obs_Dist!$D$3:$T$3, 0) )</f>
        <v>0</v>
      </c>
      <c r="BC125" s="61">
        <f t="shared" si="80"/>
        <v>0</v>
      </c>
      <c r="BD125" s="63">
        <f>INDEX(Obs_Dist!$D$11:$T$211,  MATCH($AF125, Obs_Dist!$B$11:$B$211, 0), MATCH(BD$4, Obs_Dist!$D$3:$T$3, 0) )</f>
        <v>0</v>
      </c>
      <c r="BF125" s="31">
        <f t="shared" si="81"/>
        <v>232</v>
      </c>
      <c r="BG125" s="31">
        <f t="shared" si="82"/>
        <v>233</v>
      </c>
      <c r="BH125" s="57">
        <f t="shared" si="56"/>
        <v>0</v>
      </c>
      <c r="BI125" s="57">
        <f t="shared" si="56"/>
        <v>0</v>
      </c>
      <c r="BJ125" s="57">
        <f t="shared" si="56"/>
        <v>0</v>
      </c>
      <c r="BK125" s="58">
        <f t="shared" si="56"/>
        <v>0</v>
      </c>
      <c r="BL125" s="57">
        <f t="shared" si="56"/>
        <v>0</v>
      </c>
      <c r="BM125" s="57">
        <f t="shared" si="56"/>
        <v>0</v>
      </c>
      <c r="BN125" s="57">
        <f t="shared" si="94"/>
        <v>0</v>
      </c>
      <c r="BQ125" s="57">
        <f t="shared" si="95"/>
        <v>0</v>
      </c>
      <c r="BR125" s="57">
        <f t="shared" si="95"/>
        <v>0</v>
      </c>
      <c r="BS125" s="57">
        <f t="shared" si="95"/>
        <v>0</v>
      </c>
      <c r="BT125" s="57">
        <f t="shared" si="95"/>
        <v>0</v>
      </c>
      <c r="BU125" s="57">
        <f t="shared" si="95"/>
        <v>0</v>
      </c>
      <c r="BV125" s="57">
        <f t="shared" si="95"/>
        <v>0</v>
      </c>
      <c r="BW125" s="57">
        <f t="shared" si="95"/>
        <v>0</v>
      </c>
      <c r="BX125" s="58">
        <f t="shared" si="95"/>
        <v>0</v>
      </c>
      <c r="BY125" s="57">
        <f t="shared" si="95"/>
        <v>0</v>
      </c>
      <c r="BZ125" s="57">
        <f t="shared" si="95"/>
        <v>0</v>
      </c>
      <c r="CA125" s="58">
        <f t="shared" si="95"/>
        <v>0</v>
      </c>
      <c r="CB125" s="57">
        <f t="shared" si="95"/>
        <v>0</v>
      </c>
      <c r="CC125" s="57">
        <f t="shared" si="95"/>
        <v>0</v>
      </c>
      <c r="CD125" s="57">
        <f t="shared" si="95"/>
        <v>0</v>
      </c>
      <c r="CE125" s="57">
        <f t="shared" si="95"/>
        <v>0</v>
      </c>
      <c r="CF125" s="57">
        <f t="shared" si="93"/>
        <v>0</v>
      </c>
      <c r="CG125" s="57">
        <f t="shared" si="93"/>
        <v>0</v>
      </c>
      <c r="CH125" s="57">
        <f t="shared" si="93"/>
        <v>0</v>
      </c>
      <c r="CI125" s="58">
        <f t="shared" si="93"/>
        <v>0</v>
      </c>
      <c r="CJ125" s="57">
        <f t="shared" si="93"/>
        <v>0</v>
      </c>
      <c r="CL125" s="30">
        <f>Obs_Dist!B127</f>
        <v>232</v>
      </c>
      <c r="CM125" s="26">
        <f t="shared" si="91"/>
        <v>233</v>
      </c>
      <c r="CN125" s="20">
        <f t="shared" si="62"/>
        <v>0</v>
      </c>
      <c r="CO125" s="20">
        <f t="shared" si="62"/>
        <v>0</v>
      </c>
      <c r="CP125" s="20">
        <f t="shared" si="62"/>
        <v>0</v>
      </c>
      <c r="CQ125" s="106">
        <f t="shared" si="58"/>
        <v>0</v>
      </c>
      <c r="CR125" s="143"/>
      <c r="CS125" s="20">
        <f t="shared" si="63"/>
        <v>0</v>
      </c>
      <c r="CT125" s="20">
        <f t="shared" si="63"/>
        <v>0</v>
      </c>
      <c r="CW125" s="20">
        <f t="shared" si="89"/>
        <v>0</v>
      </c>
      <c r="CX125" s="20">
        <f t="shared" si="89"/>
        <v>0</v>
      </c>
      <c r="CY125" s="20">
        <f t="shared" si="89"/>
        <v>0</v>
      </c>
      <c r="CZ125" s="20">
        <f t="shared" si="89"/>
        <v>0</v>
      </c>
      <c r="DA125" s="20">
        <f t="shared" si="89"/>
        <v>0</v>
      </c>
      <c r="DB125" s="20">
        <f t="shared" si="89"/>
        <v>0</v>
      </c>
      <c r="DC125" s="20">
        <f t="shared" si="89"/>
        <v>0</v>
      </c>
      <c r="DD125" s="106">
        <f t="shared" si="89"/>
        <v>0</v>
      </c>
      <c r="DE125" s="20">
        <f t="shared" si="90"/>
        <v>0</v>
      </c>
      <c r="DF125" s="20">
        <f t="shared" si="90"/>
        <v>0</v>
      </c>
      <c r="DG125" s="106">
        <f t="shared" si="90"/>
        <v>0</v>
      </c>
      <c r="DH125" s="143"/>
      <c r="DI125" s="20">
        <f t="shared" si="64"/>
        <v>0</v>
      </c>
      <c r="DJ125" s="20">
        <f t="shared" si="64"/>
        <v>0</v>
      </c>
      <c r="DK125" s="20">
        <f t="shared" si="64"/>
        <v>0</v>
      </c>
      <c r="DL125" s="143"/>
      <c r="DM125" s="20">
        <f t="shared" si="65"/>
        <v>0</v>
      </c>
      <c r="DN125" s="20">
        <f t="shared" si="65"/>
        <v>0</v>
      </c>
      <c r="DO125" s="106">
        <f t="shared" si="65"/>
        <v>0</v>
      </c>
      <c r="DP125" s="20">
        <f t="shared" si="59"/>
        <v>0</v>
      </c>
      <c r="DR125" s="31">
        <f t="shared" si="84"/>
        <v>116</v>
      </c>
      <c r="DS125" s="26">
        <f t="shared" si="85"/>
        <v>116.5</v>
      </c>
      <c r="DT125" s="101">
        <f t="shared" si="66"/>
        <v>0</v>
      </c>
      <c r="DU125" s="101">
        <f t="shared" si="67"/>
        <v>0</v>
      </c>
      <c r="DV125" s="101">
        <f t="shared" si="68"/>
        <v>0</v>
      </c>
      <c r="DW125" s="102">
        <f t="shared" si="86"/>
        <v>28.43</v>
      </c>
      <c r="DX125" s="144"/>
      <c r="DY125" s="101">
        <f t="shared" si="87"/>
        <v>0</v>
      </c>
      <c r="DZ125" s="101">
        <f t="shared" si="87"/>
        <v>0</v>
      </c>
      <c r="EB125" s="84">
        <f>MODEL_DATA!X122</f>
        <v>116</v>
      </c>
      <c r="EC125" s="84">
        <f>MODEL_DATA!Y122</f>
        <v>0</v>
      </c>
      <c r="ED125" s="84">
        <f>MODEL_DATA!Z122</f>
        <v>0</v>
      </c>
      <c r="EE125" s="84">
        <f>MODEL_DATA!AA122</f>
        <v>0</v>
      </c>
      <c r="EF125" s="84">
        <f>MODEL_DATA!AB122</f>
        <v>0</v>
      </c>
      <c r="EG125" s="84">
        <f>MODEL_DATA!AC122</f>
        <v>0</v>
      </c>
      <c r="EH125" s="84">
        <f>MODEL_DATA!AD122</f>
        <v>0</v>
      </c>
      <c r="EI125" s="84">
        <f>MODEL_DATA!AE122</f>
        <v>0</v>
      </c>
      <c r="EJ125" s="84">
        <f>MODEL_DATA!AF122</f>
        <v>0</v>
      </c>
      <c r="EK125" s="84">
        <f>MODEL_DATA!AG122</f>
        <v>0</v>
      </c>
      <c r="EL125" s="84">
        <f>MODEL_DATA!AH122</f>
        <v>0</v>
      </c>
      <c r="EM125" s="84">
        <f>MODEL_DATA!AI122</f>
        <v>0.41</v>
      </c>
      <c r="EN125" s="84">
        <f>MODEL_DATA!AJ122</f>
        <v>1.1200000000000001</v>
      </c>
      <c r="EO125" s="84">
        <f>MODEL_DATA!AK122</f>
        <v>0</v>
      </c>
      <c r="EP125" s="84">
        <f>MODEL_DATA!AL122</f>
        <v>0</v>
      </c>
      <c r="EQ125" s="84">
        <f>MODEL_DATA!AM122</f>
        <v>28.02</v>
      </c>
      <c r="ER125" s="84">
        <f>MODEL_DATA!AN122</f>
        <v>30.45</v>
      </c>
      <c r="ES125" s="84">
        <f>MODEL_DATA!AO122</f>
        <v>0</v>
      </c>
      <c r="ET125" s="84">
        <f>MODEL_DATA!AP122</f>
        <v>0</v>
      </c>
      <c r="EU125" s="84">
        <f>MODEL_DATA!AQ122</f>
        <v>0</v>
      </c>
      <c r="EV125" s="84">
        <f>MODEL_DATA!AR122</f>
        <v>0</v>
      </c>
    </row>
    <row r="126" spans="32:152" x14ac:dyDescent="0.25">
      <c r="AF126" s="32">
        <f t="shared" si="60"/>
        <v>232</v>
      </c>
      <c r="AG126" s="61">
        <f t="shared" si="69"/>
        <v>0</v>
      </c>
      <c r="AH126" s="63">
        <f>INDEX(Obs_Dist!$D$11:$T$211,  MATCH($AF126, Obs_Dist!$B$11:$B$211, 0), MATCH(AH$4, Obs_Dist!$D$3:$T$3, 0) )</f>
        <v>0</v>
      </c>
      <c r="AI126" s="61">
        <f t="shared" si="70"/>
        <v>0</v>
      </c>
      <c r="AJ126" s="63">
        <f>INDEX(Obs_Dist!$D$11:$T$211,  MATCH($AF126, Obs_Dist!$B$11:$B$211, 0), MATCH(AJ$4, Obs_Dist!$D$3:$T$3, 0) )</f>
        <v>0</v>
      </c>
      <c r="AK126" s="61">
        <f t="shared" si="71"/>
        <v>0</v>
      </c>
      <c r="AL126" s="63">
        <f>INDEX(Obs_Dist!$D$11:$T$211,  MATCH($AF126, Obs_Dist!$B$11:$B$211, 0), MATCH(AL$4, Obs_Dist!$D$3:$T$3, 0) )</f>
        <v>0</v>
      </c>
      <c r="AM126" s="61">
        <f t="shared" si="72"/>
        <v>0</v>
      </c>
      <c r="AN126" s="63">
        <f>INDEX(Obs_Dist!$D$11:$T$211,  MATCH($AF126, Obs_Dist!$B$11:$B$211, 0), MATCH(AN$4, Obs_Dist!$D$3:$T$3, 0) )</f>
        <v>0</v>
      </c>
      <c r="AO126" s="61">
        <f t="shared" si="73"/>
        <v>0</v>
      </c>
      <c r="AP126" s="63">
        <f>INDEX(Obs_Dist!$D$11:$T$211,  MATCH($AF126, Obs_Dist!$B$11:$B$211, 0), MATCH(AP$4, Obs_Dist!$D$3:$T$3, 0) )</f>
        <v>0</v>
      </c>
      <c r="AQ126" s="61">
        <f t="shared" si="74"/>
        <v>0</v>
      </c>
      <c r="AR126" s="63">
        <f>INDEX(Obs_Dist!$D$11:$T$211,  MATCH($AF126, Obs_Dist!$B$11:$B$211, 0), MATCH(AR$4, Obs_Dist!$D$3:$T$3, 0) )</f>
        <v>0</v>
      </c>
      <c r="AS126" s="61">
        <f t="shared" si="75"/>
        <v>0</v>
      </c>
      <c r="AT126" s="63">
        <f>INDEX(Obs_Dist!$D$11:$T$211,  MATCH($AF126, Obs_Dist!$B$11:$B$211, 0), MATCH(AT$4, Obs_Dist!$D$3:$T$3, 0) )</f>
        <v>0</v>
      </c>
      <c r="AU126" s="61">
        <f t="shared" si="76"/>
        <v>0</v>
      </c>
      <c r="AV126" s="63">
        <f>INDEX(Obs_Dist!$D$11:$T$211,  MATCH($AF126, Obs_Dist!$B$11:$B$211, 0), MATCH(AV$4, Obs_Dist!$D$3:$T$3, 0) )</f>
        <v>0</v>
      </c>
      <c r="AW126" s="61">
        <f t="shared" si="77"/>
        <v>0</v>
      </c>
      <c r="AX126" s="63">
        <f>INDEX(Obs_Dist!$D$11:$T$211,  MATCH($AF126, Obs_Dist!$B$11:$B$211, 0), MATCH(AX$4, Obs_Dist!$D$3:$T$3, 0) )</f>
        <v>0</v>
      </c>
      <c r="AY126" s="61">
        <f t="shared" si="78"/>
        <v>0</v>
      </c>
      <c r="AZ126" s="63">
        <f>INDEX(Obs_Dist!$D$11:$T$211,  MATCH($AF126, Obs_Dist!$B$11:$B$211, 0), MATCH(AZ$4, Obs_Dist!$D$3:$T$3, 0) )</f>
        <v>0</v>
      </c>
      <c r="BA126" s="61">
        <f t="shared" si="79"/>
        <v>0</v>
      </c>
      <c r="BB126" s="63">
        <f>INDEX(Obs_Dist!$D$11:$T$211,  MATCH($AF126, Obs_Dist!$B$11:$B$211, 0), MATCH(BB$4, Obs_Dist!$D$3:$T$3, 0) )</f>
        <v>0</v>
      </c>
      <c r="BC126" s="61">
        <f t="shared" si="80"/>
        <v>0</v>
      </c>
      <c r="BD126" s="63">
        <f>INDEX(Obs_Dist!$D$11:$T$211,  MATCH($AF126, Obs_Dist!$B$11:$B$211, 0), MATCH(BD$4, Obs_Dist!$D$3:$T$3, 0) )</f>
        <v>0</v>
      </c>
      <c r="BF126" s="31">
        <f t="shared" si="81"/>
        <v>234</v>
      </c>
      <c r="BG126" s="31">
        <f t="shared" si="82"/>
        <v>235</v>
      </c>
      <c r="BH126" s="57">
        <f t="shared" ref="BH126:BM168" si="96">IFERROR(CN126 / CN$6,  0)</f>
        <v>0</v>
      </c>
      <c r="BI126" s="57">
        <f t="shared" si="96"/>
        <v>0</v>
      </c>
      <c r="BJ126" s="57">
        <f t="shared" si="96"/>
        <v>0</v>
      </c>
      <c r="BK126" s="58">
        <f t="shared" si="96"/>
        <v>0</v>
      </c>
      <c r="BL126" s="57">
        <f t="shared" si="96"/>
        <v>0</v>
      </c>
      <c r="BM126" s="57">
        <f t="shared" si="96"/>
        <v>0</v>
      </c>
      <c r="BN126" s="57">
        <f t="shared" si="94"/>
        <v>0</v>
      </c>
      <c r="BQ126" s="57">
        <f t="shared" si="95"/>
        <v>0</v>
      </c>
      <c r="BR126" s="57">
        <f t="shared" si="95"/>
        <v>0</v>
      </c>
      <c r="BS126" s="57">
        <f t="shared" si="95"/>
        <v>0</v>
      </c>
      <c r="BT126" s="57">
        <f t="shared" si="95"/>
        <v>0</v>
      </c>
      <c r="BU126" s="57">
        <f t="shared" si="95"/>
        <v>0</v>
      </c>
      <c r="BV126" s="57">
        <f t="shared" si="95"/>
        <v>0</v>
      </c>
      <c r="BW126" s="57">
        <f t="shared" si="95"/>
        <v>0</v>
      </c>
      <c r="BX126" s="58">
        <f t="shared" si="95"/>
        <v>0</v>
      </c>
      <c r="BY126" s="57">
        <f t="shared" si="95"/>
        <v>0</v>
      </c>
      <c r="BZ126" s="57">
        <f t="shared" si="95"/>
        <v>0</v>
      </c>
      <c r="CA126" s="58">
        <f t="shared" si="95"/>
        <v>0</v>
      </c>
      <c r="CB126" s="57">
        <f t="shared" si="95"/>
        <v>0</v>
      </c>
      <c r="CC126" s="57">
        <f t="shared" si="95"/>
        <v>0</v>
      </c>
      <c r="CD126" s="57">
        <f t="shared" si="95"/>
        <v>0</v>
      </c>
      <c r="CE126" s="57">
        <f t="shared" si="95"/>
        <v>0</v>
      </c>
      <c r="CF126" s="57">
        <f t="shared" si="93"/>
        <v>0</v>
      </c>
      <c r="CG126" s="57">
        <f t="shared" si="93"/>
        <v>0</v>
      </c>
      <c r="CH126" s="57">
        <f t="shared" si="93"/>
        <v>0</v>
      </c>
      <c r="CI126" s="58">
        <f t="shared" si="93"/>
        <v>0</v>
      </c>
      <c r="CJ126" s="57">
        <f t="shared" si="93"/>
        <v>0</v>
      </c>
      <c r="CL126" s="30">
        <f>Obs_Dist!B128</f>
        <v>234</v>
      </c>
      <c r="CM126" s="26">
        <f t="shared" si="91"/>
        <v>235</v>
      </c>
      <c r="CN126" s="20">
        <f t="shared" si="62"/>
        <v>0</v>
      </c>
      <c r="CO126" s="20">
        <f t="shared" si="62"/>
        <v>0</v>
      </c>
      <c r="CP126" s="20">
        <f t="shared" si="62"/>
        <v>0</v>
      </c>
      <c r="CQ126" s="106">
        <f t="shared" si="58"/>
        <v>0</v>
      </c>
      <c r="CR126" s="143"/>
      <c r="CS126" s="20">
        <f t="shared" si="63"/>
        <v>0</v>
      </c>
      <c r="CT126" s="20">
        <f t="shared" si="63"/>
        <v>0</v>
      </c>
      <c r="CW126" s="20">
        <f t="shared" si="89"/>
        <v>0</v>
      </c>
      <c r="CX126" s="20">
        <f t="shared" si="89"/>
        <v>0</v>
      </c>
      <c r="CY126" s="20">
        <f t="shared" si="89"/>
        <v>0</v>
      </c>
      <c r="CZ126" s="20">
        <f t="shared" si="89"/>
        <v>0</v>
      </c>
      <c r="DA126" s="20">
        <f t="shared" si="89"/>
        <v>0</v>
      </c>
      <c r="DB126" s="20">
        <f t="shared" si="89"/>
        <v>0</v>
      </c>
      <c r="DC126" s="20">
        <f t="shared" si="89"/>
        <v>0</v>
      </c>
      <c r="DD126" s="106">
        <f t="shared" si="89"/>
        <v>0</v>
      </c>
      <c r="DE126" s="20">
        <f t="shared" si="90"/>
        <v>0</v>
      </c>
      <c r="DF126" s="20">
        <f t="shared" si="90"/>
        <v>0</v>
      </c>
      <c r="DG126" s="106">
        <f t="shared" si="90"/>
        <v>0</v>
      </c>
      <c r="DH126" s="143"/>
      <c r="DI126" s="20">
        <f t="shared" si="64"/>
        <v>0</v>
      </c>
      <c r="DJ126" s="20">
        <f t="shared" si="64"/>
        <v>0</v>
      </c>
      <c r="DK126" s="20">
        <f t="shared" si="64"/>
        <v>0</v>
      </c>
      <c r="DL126" s="143"/>
      <c r="DM126" s="20">
        <f t="shared" si="65"/>
        <v>0</v>
      </c>
      <c r="DN126" s="20">
        <f t="shared" si="65"/>
        <v>0</v>
      </c>
      <c r="DO126" s="106">
        <f t="shared" si="65"/>
        <v>0</v>
      </c>
      <c r="DP126" s="20">
        <f t="shared" si="59"/>
        <v>0</v>
      </c>
      <c r="DR126" s="31">
        <f t="shared" si="84"/>
        <v>117</v>
      </c>
      <c r="DS126" s="26">
        <f t="shared" si="85"/>
        <v>117.5</v>
      </c>
      <c r="DT126" s="101">
        <f t="shared" si="66"/>
        <v>0</v>
      </c>
      <c r="DU126" s="101">
        <f t="shared" si="67"/>
        <v>0</v>
      </c>
      <c r="DV126" s="101">
        <f t="shared" si="68"/>
        <v>0</v>
      </c>
      <c r="DW126" s="102">
        <f t="shared" si="86"/>
        <v>19.45</v>
      </c>
      <c r="DX126" s="144"/>
      <c r="DY126" s="101">
        <f t="shared" si="87"/>
        <v>0</v>
      </c>
      <c r="DZ126" s="101">
        <f t="shared" si="87"/>
        <v>0</v>
      </c>
      <c r="EB126" s="84">
        <f>MODEL_DATA!X123</f>
        <v>117</v>
      </c>
      <c r="EC126" s="84">
        <f>MODEL_DATA!Y123</f>
        <v>0</v>
      </c>
      <c r="ED126" s="84">
        <f>MODEL_DATA!Z123</f>
        <v>0</v>
      </c>
      <c r="EE126" s="84">
        <f>MODEL_DATA!AA123</f>
        <v>0</v>
      </c>
      <c r="EF126" s="84">
        <f>MODEL_DATA!AB123</f>
        <v>0</v>
      </c>
      <c r="EG126" s="84">
        <f>MODEL_DATA!AC123</f>
        <v>0</v>
      </c>
      <c r="EH126" s="84">
        <f>MODEL_DATA!AD123</f>
        <v>0</v>
      </c>
      <c r="EI126" s="84">
        <f>MODEL_DATA!AE123</f>
        <v>0</v>
      </c>
      <c r="EJ126" s="84">
        <f>MODEL_DATA!AF123</f>
        <v>0</v>
      </c>
      <c r="EK126" s="84">
        <f>MODEL_DATA!AG123</f>
        <v>0</v>
      </c>
      <c r="EL126" s="84">
        <f>MODEL_DATA!AH123</f>
        <v>0</v>
      </c>
      <c r="EM126" s="84">
        <f>MODEL_DATA!AI123</f>
        <v>0.16</v>
      </c>
      <c r="EN126" s="84">
        <f>MODEL_DATA!AJ123</f>
        <v>0.15</v>
      </c>
      <c r="EO126" s="84">
        <f>MODEL_DATA!AK123</f>
        <v>0</v>
      </c>
      <c r="EP126" s="84">
        <f>MODEL_DATA!AL123</f>
        <v>0</v>
      </c>
      <c r="EQ126" s="84">
        <f>MODEL_DATA!AM123</f>
        <v>19.29</v>
      </c>
      <c r="ER126" s="84">
        <f>MODEL_DATA!AN123</f>
        <v>23</v>
      </c>
      <c r="ES126" s="84">
        <f>MODEL_DATA!AO123</f>
        <v>0</v>
      </c>
      <c r="ET126" s="84">
        <f>MODEL_DATA!AP123</f>
        <v>0</v>
      </c>
      <c r="EU126" s="84">
        <f>MODEL_DATA!AQ123</f>
        <v>0</v>
      </c>
      <c r="EV126" s="84">
        <f>MODEL_DATA!AR123</f>
        <v>0</v>
      </c>
    </row>
    <row r="127" spans="32:152" x14ac:dyDescent="0.25">
      <c r="AF127" s="32">
        <f t="shared" si="60"/>
        <v>234</v>
      </c>
      <c r="AG127" s="61">
        <f t="shared" si="69"/>
        <v>0</v>
      </c>
      <c r="AH127" s="63">
        <f>INDEX(Obs_Dist!$D$11:$T$211,  MATCH($AF127, Obs_Dist!$B$11:$B$211, 0), MATCH(AH$4, Obs_Dist!$D$3:$T$3, 0) )</f>
        <v>0</v>
      </c>
      <c r="AI127" s="61">
        <f t="shared" si="70"/>
        <v>0</v>
      </c>
      <c r="AJ127" s="63">
        <f>INDEX(Obs_Dist!$D$11:$T$211,  MATCH($AF127, Obs_Dist!$B$11:$B$211, 0), MATCH(AJ$4, Obs_Dist!$D$3:$T$3, 0) )</f>
        <v>0</v>
      </c>
      <c r="AK127" s="61">
        <f t="shared" si="71"/>
        <v>0</v>
      </c>
      <c r="AL127" s="63">
        <f>INDEX(Obs_Dist!$D$11:$T$211,  MATCH($AF127, Obs_Dist!$B$11:$B$211, 0), MATCH(AL$4, Obs_Dist!$D$3:$T$3, 0) )</f>
        <v>0</v>
      </c>
      <c r="AM127" s="61">
        <f t="shared" si="72"/>
        <v>0</v>
      </c>
      <c r="AN127" s="63">
        <f>INDEX(Obs_Dist!$D$11:$T$211,  MATCH($AF127, Obs_Dist!$B$11:$B$211, 0), MATCH(AN$4, Obs_Dist!$D$3:$T$3, 0) )</f>
        <v>0</v>
      </c>
      <c r="AO127" s="61">
        <f t="shared" si="73"/>
        <v>0</v>
      </c>
      <c r="AP127" s="63">
        <f>INDEX(Obs_Dist!$D$11:$T$211,  MATCH($AF127, Obs_Dist!$B$11:$B$211, 0), MATCH(AP$4, Obs_Dist!$D$3:$T$3, 0) )</f>
        <v>0</v>
      </c>
      <c r="AQ127" s="61">
        <f t="shared" si="74"/>
        <v>0</v>
      </c>
      <c r="AR127" s="63">
        <f>INDEX(Obs_Dist!$D$11:$T$211,  MATCH($AF127, Obs_Dist!$B$11:$B$211, 0), MATCH(AR$4, Obs_Dist!$D$3:$T$3, 0) )</f>
        <v>0</v>
      </c>
      <c r="AS127" s="61">
        <f t="shared" si="75"/>
        <v>0</v>
      </c>
      <c r="AT127" s="63">
        <f>INDEX(Obs_Dist!$D$11:$T$211,  MATCH($AF127, Obs_Dist!$B$11:$B$211, 0), MATCH(AT$4, Obs_Dist!$D$3:$T$3, 0) )</f>
        <v>0</v>
      </c>
      <c r="AU127" s="61">
        <f t="shared" si="76"/>
        <v>0</v>
      </c>
      <c r="AV127" s="63">
        <f>INDEX(Obs_Dist!$D$11:$T$211,  MATCH($AF127, Obs_Dist!$B$11:$B$211, 0), MATCH(AV$4, Obs_Dist!$D$3:$T$3, 0) )</f>
        <v>0</v>
      </c>
      <c r="AW127" s="61">
        <f t="shared" si="77"/>
        <v>0</v>
      </c>
      <c r="AX127" s="63">
        <f>INDEX(Obs_Dist!$D$11:$T$211,  MATCH($AF127, Obs_Dist!$B$11:$B$211, 0), MATCH(AX$4, Obs_Dist!$D$3:$T$3, 0) )</f>
        <v>0</v>
      </c>
      <c r="AY127" s="61">
        <f t="shared" si="78"/>
        <v>0</v>
      </c>
      <c r="AZ127" s="63">
        <f>INDEX(Obs_Dist!$D$11:$T$211,  MATCH($AF127, Obs_Dist!$B$11:$B$211, 0), MATCH(AZ$4, Obs_Dist!$D$3:$T$3, 0) )</f>
        <v>0</v>
      </c>
      <c r="BA127" s="61">
        <f t="shared" si="79"/>
        <v>0</v>
      </c>
      <c r="BB127" s="63">
        <f>INDEX(Obs_Dist!$D$11:$T$211,  MATCH($AF127, Obs_Dist!$B$11:$B$211, 0), MATCH(BB$4, Obs_Dist!$D$3:$T$3, 0) )</f>
        <v>0</v>
      </c>
      <c r="BC127" s="61">
        <f t="shared" si="80"/>
        <v>0</v>
      </c>
      <c r="BD127" s="63">
        <f>INDEX(Obs_Dist!$D$11:$T$211,  MATCH($AF127, Obs_Dist!$B$11:$B$211, 0), MATCH(BD$4, Obs_Dist!$D$3:$T$3, 0) )</f>
        <v>0</v>
      </c>
      <c r="BF127" s="31">
        <f t="shared" si="81"/>
        <v>236</v>
      </c>
      <c r="BG127" s="31">
        <f t="shared" si="82"/>
        <v>237</v>
      </c>
      <c r="BH127" s="57">
        <f t="shared" si="96"/>
        <v>0</v>
      </c>
      <c r="BI127" s="57">
        <f t="shared" si="96"/>
        <v>0</v>
      </c>
      <c r="BJ127" s="57">
        <f t="shared" si="96"/>
        <v>0</v>
      </c>
      <c r="BK127" s="58">
        <f t="shared" si="96"/>
        <v>0</v>
      </c>
      <c r="BL127" s="57">
        <f t="shared" si="96"/>
        <v>0</v>
      </c>
      <c r="BM127" s="57">
        <f t="shared" si="96"/>
        <v>0</v>
      </c>
      <c r="BN127" s="57">
        <f t="shared" si="94"/>
        <v>0</v>
      </c>
      <c r="BQ127" s="57">
        <f t="shared" si="95"/>
        <v>0</v>
      </c>
      <c r="BR127" s="57">
        <f t="shared" si="95"/>
        <v>0</v>
      </c>
      <c r="BS127" s="57">
        <f t="shared" si="95"/>
        <v>0</v>
      </c>
      <c r="BT127" s="57">
        <f t="shared" si="95"/>
        <v>0</v>
      </c>
      <c r="BU127" s="57">
        <f t="shared" si="95"/>
        <v>0</v>
      </c>
      <c r="BV127" s="57">
        <f t="shared" si="95"/>
        <v>0</v>
      </c>
      <c r="BW127" s="57">
        <f t="shared" si="95"/>
        <v>0</v>
      </c>
      <c r="BX127" s="58">
        <f t="shared" si="95"/>
        <v>0</v>
      </c>
      <c r="BY127" s="57">
        <f t="shared" si="95"/>
        <v>0</v>
      </c>
      <c r="BZ127" s="57">
        <f t="shared" si="95"/>
        <v>0</v>
      </c>
      <c r="CA127" s="58">
        <f t="shared" si="95"/>
        <v>0</v>
      </c>
      <c r="CB127" s="57">
        <f t="shared" si="95"/>
        <v>0</v>
      </c>
      <c r="CC127" s="57">
        <f t="shared" si="95"/>
        <v>0</v>
      </c>
      <c r="CD127" s="57">
        <f t="shared" si="95"/>
        <v>0</v>
      </c>
      <c r="CE127" s="57">
        <f t="shared" si="95"/>
        <v>0</v>
      </c>
      <c r="CF127" s="57">
        <f t="shared" si="93"/>
        <v>0</v>
      </c>
      <c r="CG127" s="57">
        <f t="shared" si="93"/>
        <v>0</v>
      </c>
      <c r="CH127" s="57">
        <f t="shared" si="93"/>
        <v>0</v>
      </c>
      <c r="CI127" s="58">
        <f t="shared" si="93"/>
        <v>0</v>
      </c>
      <c r="CJ127" s="57">
        <f t="shared" si="93"/>
        <v>0</v>
      </c>
      <c r="CL127" s="30">
        <f>Obs_Dist!B129</f>
        <v>236</v>
      </c>
      <c r="CM127" s="26">
        <f t="shared" si="91"/>
        <v>237</v>
      </c>
      <c r="CN127" s="20">
        <f t="shared" si="62"/>
        <v>0</v>
      </c>
      <c r="CO127" s="20">
        <f t="shared" si="62"/>
        <v>0</v>
      </c>
      <c r="CP127" s="20">
        <f t="shared" si="62"/>
        <v>0</v>
      </c>
      <c r="CQ127" s="106">
        <f t="shared" si="58"/>
        <v>0</v>
      </c>
      <c r="CR127" s="143"/>
      <c r="CS127" s="20">
        <f t="shared" si="63"/>
        <v>0</v>
      </c>
      <c r="CT127" s="20">
        <f t="shared" si="63"/>
        <v>0</v>
      </c>
      <c r="CW127" s="20">
        <f t="shared" si="89"/>
        <v>0</v>
      </c>
      <c r="CX127" s="20">
        <f t="shared" si="89"/>
        <v>0</v>
      </c>
      <c r="CY127" s="20">
        <f t="shared" si="89"/>
        <v>0</v>
      </c>
      <c r="CZ127" s="20">
        <f t="shared" si="89"/>
        <v>0</v>
      </c>
      <c r="DA127" s="20">
        <f t="shared" si="89"/>
        <v>0</v>
      </c>
      <c r="DB127" s="20">
        <f t="shared" si="89"/>
        <v>0</v>
      </c>
      <c r="DC127" s="20">
        <f t="shared" si="89"/>
        <v>0</v>
      </c>
      <c r="DD127" s="106">
        <f t="shared" si="89"/>
        <v>0</v>
      </c>
      <c r="DE127" s="20">
        <f t="shared" si="90"/>
        <v>0</v>
      </c>
      <c r="DF127" s="20">
        <f t="shared" si="90"/>
        <v>0</v>
      </c>
      <c r="DG127" s="106">
        <f t="shared" si="90"/>
        <v>0</v>
      </c>
      <c r="DH127" s="143"/>
      <c r="DI127" s="20">
        <f t="shared" si="64"/>
        <v>0</v>
      </c>
      <c r="DJ127" s="20">
        <f t="shared" si="64"/>
        <v>0</v>
      </c>
      <c r="DK127" s="20">
        <f t="shared" si="64"/>
        <v>0</v>
      </c>
      <c r="DL127" s="143"/>
      <c r="DM127" s="20">
        <f t="shared" si="65"/>
        <v>0</v>
      </c>
      <c r="DN127" s="20">
        <f t="shared" si="65"/>
        <v>0</v>
      </c>
      <c r="DO127" s="106">
        <f t="shared" si="65"/>
        <v>0</v>
      </c>
      <c r="DP127" s="20">
        <f t="shared" si="59"/>
        <v>0</v>
      </c>
      <c r="DR127" s="31">
        <f t="shared" si="84"/>
        <v>118</v>
      </c>
      <c r="DS127" s="26">
        <f t="shared" si="85"/>
        <v>118.5</v>
      </c>
      <c r="DT127" s="101">
        <f t="shared" si="66"/>
        <v>0</v>
      </c>
      <c r="DU127" s="101">
        <f t="shared" si="67"/>
        <v>0</v>
      </c>
      <c r="DV127" s="101">
        <f t="shared" si="68"/>
        <v>0</v>
      </c>
      <c r="DW127" s="102">
        <f t="shared" si="86"/>
        <v>23.189999999999998</v>
      </c>
      <c r="DX127" s="144"/>
      <c r="DY127" s="101">
        <f t="shared" si="87"/>
        <v>0</v>
      </c>
      <c r="DZ127" s="101">
        <f t="shared" si="87"/>
        <v>0</v>
      </c>
      <c r="EB127" s="84">
        <f>MODEL_DATA!X124</f>
        <v>118</v>
      </c>
      <c r="EC127" s="84">
        <f>MODEL_DATA!Y124</f>
        <v>0</v>
      </c>
      <c r="ED127" s="84">
        <f>MODEL_DATA!Z124</f>
        <v>0</v>
      </c>
      <c r="EE127" s="84">
        <f>MODEL_DATA!AA124</f>
        <v>0</v>
      </c>
      <c r="EF127" s="84">
        <f>MODEL_DATA!AB124</f>
        <v>0</v>
      </c>
      <c r="EG127" s="84">
        <f>MODEL_DATA!AC124</f>
        <v>0</v>
      </c>
      <c r="EH127" s="84">
        <f>MODEL_DATA!AD124</f>
        <v>0</v>
      </c>
      <c r="EI127" s="84">
        <f>MODEL_DATA!AE124</f>
        <v>0</v>
      </c>
      <c r="EJ127" s="84">
        <f>MODEL_DATA!AF124</f>
        <v>0</v>
      </c>
      <c r="EK127" s="84">
        <f>MODEL_DATA!AG124</f>
        <v>0</v>
      </c>
      <c r="EL127" s="84">
        <f>MODEL_DATA!AH124</f>
        <v>0</v>
      </c>
      <c r="EM127" s="84">
        <f>MODEL_DATA!AI124</f>
        <v>0.08</v>
      </c>
      <c r="EN127" s="84">
        <f>MODEL_DATA!AJ124</f>
        <v>0.08</v>
      </c>
      <c r="EO127" s="84">
        <f>MODEL_DATA!AK124</f>
        <v>0</v>
      </c>
      <c r="EP127" s="84">
        <f>MODEL_DATA!AL124</f>
        <v>0</v>
      </c>
      <c r="EQ127" s="84">
        <f>MODEL_DATA!AM124</f>
        <v>23.11</v>
      </c>
      <c r="ER127" s="84">
        <f>MODEL_DATA!AN124</f>
        <v>15.48</v>
      </c>
      <c r="ES127" s="84">
        <f>MODEL_DATA!AO124</f>
        <v>0</v>
      </c>
      <c r="ET127" s="84">
        <f>MODEL_DATA!AP124</f>
        <v>0</v>
      </c>
      <c r="EU127" s="84">
        <f>MODEL_DATA!AQ124</f>
        <v>0</v>
      </c>
      <c r="EV127" s="84">
        <f>MODEL_DATA!AR124</f>
        <v>0</v>
      </c>
    </row>
    <row r="128" spans="32:152" x14ac:dyDescent="0.25">
      <c r="AF128" s="32">
        <f t="shared" si="60"/>
        <v>236</v>
      </c>
      <c r="AG128" s="61">
        <f t="shared" si="69"/>
        <v>0</v>
      </c>
      <c r="AH128" s="63">
        <f>INDEX(Obs_Dist!$D$11:$T$211,  MATCH($AF128, Obs_Dist!$B$11:$B$211, 0), MATCH(AH$4, Obs_Dist!$D$3:$T$3, 0) )</f>
        <v>0</v>
      </c>
      <c r="AI128" s="61">
        <f t="shared" si="70"/>
        <v>0</v>
      </c>
      <c r="AJ128" s="63">
        <f>INDEX(Obs_Dist!$D$11:$T$211,  MATCH($AF128, Obs_Dist!$B$11:$B$211, 0), MATCH(AJ$4, Obs_Dist!$D$3:$T$3, 0) )</f>
        <v>0</v>
      </c>
      <c r="AK128" s="61">
        <f t="shared" si="71"/>
        <v>0</v>
      </c>
      <c r="AL128" s="63">
        <f>INDEX(Obs_Dist!$D$11:$T$211,  MATCH($AF128, Obs_Dist!$B$11:$B$211, 0), MATCH(AL$4, Obs_Dist!$D$3:$T$3, 0) )</f>
        <v>0</v>
      </c>
      <c r="AM128" s="61">
        <f t="shared" si="72"/>
        <v>0</v>
      </c>
      <c r="AN128" s="63">
        <f>INDEX(Obs_Dist!$D$11:$T$211,  MATCH($AF128, Obs_Dist!$B$11:$B$211, 0), MATCH(AN$4, Obs_Dist!$D$3:$T$3, 0) )</f>
        <v>0</v>
      </c>
      <c r="AO128" s="61">
        <f t="shared" si="73"/>
        <v>0</v>
      </c>
      <c r="AP128" s="63">
        <f>INDEX(Obs_Dist!$D$11:$T$211,  MATCH($AF128, Obs_Dist!$B$11:$B$211, 0), MATCH(AP$4, Obs_Dist!$D$3:$T$3, 0) )</f>
        <v>0</v>
      </c>
      <c r="AQ128" s="61">
        <f t="shared" si="74"/>
        <v>0</v>
      </c>
      <c r="AR128" s="63">
        <f>INDEX(Obs_Dist!$D$11:$T$211,  MATCH($AF128, Obs_Dist!$B$11:$B$211, 0), MATCH(AR$4, Obs_Dist!$D$3:$T$3, 0) )</f>
        <v>0</v>
      </c>
      <c r="AS128" s="61">
        <f t="shared" si="75"/>
        <v>0</v>
      </c>
      <c r="AT128" s="63">
        <f>INDEX(Obs_Dist!$D$11:$T$211,  MATCH($AF128, Obs_Dist!$B$11:$B$211, 0), MATCH(AT$4, Obs_Dist!$D$3:$T$3, 0) )</f>
        <v>0</v>
      </c>
      <c r="AU128" s="61">
        <f t="shared" si="76"/>
        <v>0</v>
      </c>
      <c r="AV128" s="63">
        <f>INDEX(Obs_Dist!$D$11:$T$211,  MATCH($AF128, Obs_Dist!$B$11:$B$211, 0), MATCH(AV$4, Obs_Dist!$D$3:$T$3, 0) )</f>
        <v>0</v>
      </c>
      <c r="AW128" s="61">
        <f t="shared" si="77"/>
        <v>0</v>
      </c>
      <c r="AX128" s="63">
        <f>INDEX(Obs_Dist!$D$11:$T$211,  MATCH($AF128, Obs_Dist!$B$11:$B$211, 0), MATCH(AX$4, Obs_Dist!$D$3:$T$3, 0) )</f>
        <v>0</v>
      </c>
      <c r="AY128" s="61">
        <f t="shared" si="78"/>
        <v>0</v>
      </c>
      <c r="AZ128" s="63">
        <f>INDEX(Obs_Dist!$D$11:$T$211,  MATCH($AF128, Obs_Dist!$B$11:$B$211, 0), MATCH(AZ$4, Obs_Dist!$D$3:$T$3, 0) )</f>
        <v>0</v>
      </c>
      <c r="BA128" s="61">
        <f t="shared" si="79"/>
        <v>0</v>
      </c>
      <c r="BB128" s="63">
        <f>INDEX(Obs_Dist!$D$11:$T$211,  MATCH($AF128, Obs_Dist!$B$11:$B$211, 0), MATCH(BB$4, Obs_Dist!$D$3:$T$3, 0) )</f>
        <v>0</v>
      </c>
      <c r="BC128" s="61">
        <f t="shared" si="80"/>
        <v>0</v>
      </c>
      <c r="BD128" s="63">
        <f>INDEX(Obs_Dist!$D$11:$T$211,  MATCH($AF128, Obs_Dist!$B$11:$B$211, 0), MATCH(BD$4, Obs_Dist!$D$3:$T$3, 0) )</f>
        <v>0</v>
      </c>
      <c r="BF128" s="31">
        <f t="shared" si="81"/>
        <v>238</v>
      </c>
      <c r="BG128" s="31">
        <f t="shared" si="82"/>
        <v>239</v>
      </c>
      <c r="BH128" s="57">
        <f t="shared" si="96"/>
        <v>0</v>
      </c>
      <c r="BI128" s="57">
        <f t="shared" si="96"/>
        <v>0</v>
      </c>
      <c r="BJ128" s="57">
        <f t="shared" si="96"/>
        <v>0</v>
      </c>
      <c r="BK128" s="58">
        <f t="shared" si="96"/>
        <v>0</v>
      </c>
      <c r="BL128" s="57">
        <f t="shared" si="96"/>
        <v>0</v>
      </c>
      <c r="BM128" s="57">
        <f t="shared" si="96"/>
        <v>0</v>
      </c>
      <c r="BN128" s="57">
        <f t="shared" si="94"/>
        <v>0</v>
      </c>
      <c r="BQ128" s="57">
        <f t="shared" si="95"/>
        <v>0</v>
      </c>
      <c r="BR128" s="57">
        <f t="shared" si="95"/>
        <v>0</v>
      </c>
      <c r="BS128" s="57">
        <f t="shared" si="95"/>
        <v>0</v>
      </c>
      <c r="BT128" s="57">
        <f t="shared" si="95"/>
        <v>0</v>
      </c>
      <c r="BU128" s="57">
        <f t="shared" si="95"/>
        <v>0</v>
      </c>
      <c r="BV128" s="57">
        <f t="shared" si="95"/>
        <v>0</v>
      </c>
      <c r="BW128" s="57">
        <f t="shared" si="95"/>
        <v>0</v>
      </c>
      <c r="BX128" s="58">
        <f t="shared" si="95"/>
        <v>0</v>
      </c>
      <c r="BY128" s="57">
        <f t="shared" si="95"/>
        <v>0</v>
      </c>
      <c r="BZ128" s="57">
        <f t="shared" si="95"/>
        <v>0</v>
      </c>
      <c r="CA128" s="58">
        <f t="shared" si="95"/>
        <v>0</v>
      </c>
      <c r="CB128" s="57">
        <f t="shared" si="95"/>
        <v>0</v>
      </c>
      <c r="CC128" s="57">
        <f t="shared" si="95"/>
        <v>0</v>
      </c>
      <c r="CD128" s="57">
        <f t="shared" si="95"/>
        <v>0</v>
      </c>
      <c r="CE128" s="57">
        <f t="shared" si="95"/>
        <v>0</v>
      </c>
      <c r="CF128" s="57">
        <f t="shared" si="93"/>
        <v>0</v>
      </c>
      <c r="CG128" s="57">
        <f t="shared" si="93"/>
        <v>0</v>
      </c>
      <c r="CH128" s="57">
        <f t="shared" si="93"/>
        <v>0</v>
      </c>
      <c r="CI128" s="58">
        <f t="shared" si="93"/>
        <v>0</v>
      </c>
      <c r="CJ128" s="57">
        <f t="shared" si="93"/>
        <v>0</v>
      </c>
      <c r="CL128" s="30">
        <f>Obs_Dist!B130</f>
        <v>238</v>
      </c>
      <c r="CM128" s="26">
        <f t="shared" si="91"/>
        <v>239</v>
      </c>
      <c r="CN128" s="20">
        <f t="shared" si="62"/>
        <v>0</v>
      </c>
      <c r="CO128" s="20">
        <f t="shared" si="62"/>
        <v>0</v>
      </c>
      <c r="CP128" s="20">
        <f t="shared" si="62"/>
        <v>0</v>
      </c>
      <c r="CQ128" s="106">
        <f t="shared" si="58"/>
        <v>0</v>
      </c>
      <c r="CR128" s="143"/>
      <c r="CS128" s="20">
        <f t="shared" si="63"/>
        <v>0</v>
      </c>
      <c r="CT128" s="20">
        <f t="shared" si="63"/>
        <v>0</v>
      </c>
      <c r="CW128" s="20">
        <f t="shared" si="89"/>
        <v>0</v>
      </c>
      <c r="CX128" s="20">
        <f t="shared" si="89"/>
        <v>0</v>
      </c>
      <c r="CY128" s="20">
        <f t="shared" si="89"/>
        <v>0</v>
      </c>
      <c r="CZ128" s="20">
        <f t="shared" si="89"/>
        <v>0</v>
      </c>
      <c r="DA128" s="20">
        <f t="shared" si="89"/>
        <v>0</v>
      </c>
      <c r="DB128" s="20">
        <f t="shared" si="89"/>
        <v>0</v>
      </c>
      <c r="DC128" s="20">
        <f t="shared" si="89"/>
        <v>0</v>
      </c>
      <c r="DD128" s="106">
        <f t="shared" si="89"/>
        <v>0</v>
      </c>
      <c r="DE128" s="20">
        <f t="shared" si="90"/>
        <v>0</v>
      </c>
      <c r="DF128" s="20">
        <f t="shared" si="90"/>
        <v>0</v>
      </c>
      <c r="DG128" s="106">
        <f t="shared" si="90"/>
        <v>0</v>
      </c>
      <c r="DH128" s="143"/>
      <c r="DI128" s="20">
        <f t="shared" si="64"/>
        <v>0</v>
      </c>
      <c r="DJ128" s="20">
        <f t="shared" si="64"/>
        <v>0</v>
      </c>
      <c r="DK128" s="20">
        <f t="shared" si="64"/>
        <v>0</v>
      </c>
      <c r="DL128" s="143"/>
      <c r="DM128" s="20">
        <f t="shared" si="65"/>
        <v>0</v>
      </c>
      <c r="DN128" s="20">
        <f t="shared" si="65"/>
        <v>0</v>
      </c>
      <c r="DO128" s="106">
        <f t="shared" si="65"/>
        <v>0</v>
      </c>
      <c r="DP128" s="20">
        <f t="shared" si="59"/>
        <v>0</v>
      </c>
      <c r="DR128" s="31">
        <f t="shared" si="84"/>
        <v>119</v>
      </c>
      <c r="DS128" s="26">
        <f t="shared" si="85"/>
        <v>119.5</v>
      </c>
      <c r="DT128" s="101">
        <f t="shared" si="66"/>
        <v>0</v>
      </c>
      <c r="DU128" s="101">
        <f t="shared" si="67"/>
        <v>0</v>
      </c>
      <c r="DV128" s="101">
        <f t="shared" si="68"/>
        <v>0</v>
      </c>
      <c r="DW128" s="102">
        <f t="shared" si="86"/>
        <v>25.790000000000003</v>
      </c>
      <c r="DX128" s="144"/>
      <c r="DY128" s="101">
        <f t="shared" si="87"/>
        <v>0</v>
      </c>
      <c r="DZ128" s="101">
        <f t="shared" si="87"/>
        <v>0</v>
      </c>
      <c r="EB128" s="84">
        <f>MODEL_DATA!X125</f>
        <v>119</v>
      </c>
      <c r="EC128" s="84">
        <f>MODEL_DATA!Y125</f>
        <v>0</v>
      </c>
      <c r="ED128" s="84">
        <f>MODEL_DATA!Z125</f>
        <v>0</v>
      </c>
      <c r="EE128" s="84">
        <f>MODEL_DATA!AA125</f>
        <v>0</v>
      </c>
      <c r="EF128" s="84">
        <f>MODEL_DATA!AB125</f>
        <v>0</v>
      </c>
      <c r="EG128" s="84">
        <f>MODEL_DATA!AC125</f>
        <v>0</v>
      </c>
      <c r="EH128" s="84">
        <f>MODEL_DATA!AD125</f>
        <v>0</v>
      </c>
      <c r="EI128" s="84">
        <f>MODEL_DATA!AE125</f>
        <v>0</v>
      </c>
      <c r="EJ128" s="84">
        <f>MODEL_DATA!AF125</f>
        <v>0</v>
      </c>
      <c r="EK128" s="84">
        <f>MODEL_DATA!AG125</f>
        <v>0</v>
      </c>
      <c r="EL128" s="84">
        <f>MODEL_DATA!AH125</f>
        <v>0</v>
      </c>
      <c r="EM128" s="84">
        <f>MODEL_DATA!AI125</f>
        <v>0.1</v>
      </c>
      <c r="EN128" s="84">
        <f>MODEL_DATA!AJ125</f>
        <v>0.05</v>
      </c>
      <c r="EO128" s="84">
        <f>MODEL_DATA!AK125</f>
        <v>0</v>
      </c>
      <c r="EP128" s="84">
        <f>MODEL_DATA!AL125</f>
        <v>0</v>
      </c>
      <c r="EQ128" s="84">
        <f>MODEL_DATA!AM125</f>
        <v>25.69</v>
      </c>
      <c r="ER128" s="84">
        <f>MODEL_DATA!AN125</f>
        <v>21.31</v>
      </c>
      <c r="ES128" s="84">
        <f>MODEL_DATA!AO125</f>
        <v>0</v>
      </c>
      <c r="ET128" s="84">
        <f>MODEL_DATA!AP125</f>
        <v>0</v>
      </c>
      <c r="EU128" s="84">
        <f>MODEL_DATA!AQ125</f>
        <v>0</v>
      </c>
      <c r="EV128" s="84">
        <f>MODEL_DATA!AR125</f>
        <v>0</v>
      </c>
    </row>
    <row r="129" spans="32:152" x14ac:dyDescent="0.25">
      <c r="AF129" s="32">
        <f t="shared" si="60"/>
        <v>238</v>
      </c>
      <c r="AG129" s="61">
        <f t="shared" si="69"/>
        <v>0</v>
      </c>
      <c r="AH129" s="63">
        <f>INDEX(Obs_Dist!$D$11:$T$211,  MATCH($AF129, Obs_Dist!$B$11:$B$211, 0), MATCH(AH$4, Obs_Dist!$D$3:$T$3, 0) )</f>
        <v>0</v>
      </c>
      <c r="AI129" s="61">
        <f t="shared" si="70"/>
        <v>0</v>
      </c>
      <c r="AJ129" s="63">
        <f>INDEX(Obs_Dist!$D$11:$T$211,  MATCH($AF129, Obs_Dist!$B$11:$B$211, 0), MATCH(AJ$4, Obs_Dist!$D$3:$T$3, 0) )</f>
        <v>0</v>
      </c>
      <c r="AK129" s="61">
        <f t="shared" si="71"/>
        <v>0</v>
      </c>
      <c r="AL129" s="63">
        <f>INDEX(Obs_Dist!$D$11:$T$211,  MATCH($AF129, Obs_Dist!$B$11:$B$211, 0), MATCH(AL$4, Obs_Dist!$D$3:$T$3, 0) )</f>
        <v>0</v>
      </c>
      <c r="AM129" s="61">
        <f t="shared" si="72"/>
        <v>0</v>
      </c>
      <c r="AN129" s="63">
        <f>INDEX(Obs_Dist!$D$11:$T$211,  MATCH($AF129, Obs_Dist!$B$11:$B$211, 0), MATCH(AN$4, Obs_Dist!$D$3:$T$3, 0) )</f>
        <v>0</v>
      </c>
      <c r="AO129" s="61">
        <f t="shared" si="73"/>
        <v>0</v>
      </c>
      <c r="AP129" s="63">
        <f>INDEX(Obs_Dist!$D$11:$T$211,  MATCH($AF129, Obs_Dist!$B$11:$B$211, 0), MATCH(AP$4, Obs_Dist!$D$3:$T$3, 0) )</f>
        <v>0</v>
      </c>
      <c r="AQ129" s="61">
        <f t="shared" si="74"/>
        <v>0</v>
      </c>
      <c r="AR129" s="63">
        <f>INDEX(Obs_Dist!$D$11:$T$211,  MATCH($AF129, Obs_Dist!$B$11:$B$211, 0), MATCH(AR$4, Obs_Dist!$D$3:$T$3, 0) )</f>
        <v>0</v>
      </c>
      <c r="AS129" s="61">
        <f t="shared" si="75"/>
        <v>0</v>
      </c>
      <c r="AT129" s="63">
        <f>INDEX(Obs_Dist!$D$11:$T$211,  MATCH($AF129, Obs_Dist!$B$11:$B$211, 0), MATCH(AT$4, Obs_Dist!$D$3:$T$3, 0) )</f>
        <v>0</v>
      </c>
      <c r="AU129" s="61">
        <f t="shared" si="76"/>
        <v>0</v>
      </c>
      <c r="AV129" s="63">
        <f>INDEX(Obs_Dist!$D$11:$T$211,  MATCH($AF129, Obs_Dist!$B$11:$B$211, 0), MATCH(AV$4, Obs_Dist!$D$3:$T$3, 0) )</f>
        <v>0</v>
      </c>
      <c r="AW129" s="61">
        <f t="shared" si="77"/>
        <v>0</v>
      </c>
      <c r="AX129" s="63">
        <f>INDEX(Obs_Dist!$D$11:$T$211,  MATCH($AF129, Obs_Dist!$B$11:$B$211, 0), MATCH(AX$4, Obs_Dist!$D$3:$T$3, 0) )</f>
        <v>0</v>
      </c>
      <c r="AY129" s="61">
        <f t="shared" si="78"/>
        <v>0</v>
      </c>
      <c r="AZ129" s="63">
        <f>INDEX(Obs_Dist!$D$11:$T$211,  MATCH($AF129, Obs_Dist!$B$11:$B$211, 0), MATCH(AZ$4, Obs_Dist!$D$3:$T$3, 0) )</f>
        <v>0</v>
      </c>
      <c r="BA129" s="61">
        <f t="shared" si="79"/>
        <v>0</v>
      </c>
      <c r="BB129" s="63">
        <f>INDEX(Obs_Dist!$D$11:$T$211,  MATCH($AF129, Obs_Dist!$B$11:$B$211, 0), MATCH(BB$4, Obs_Dist!$D$3:$T$3, 0) )</f>
        <v>0</v>
      </c>
      <c r="BC129" s="61">
        <f t="shared" si="80"/>
        <v>0</v>
      </c>
      <c r="BD129" s="63">
        <f>INDEX(Obs_Dist!$D$11:$T$211,  MATCH($AF129, Obs_Dist!$B$11:$B$211, 0), MATCH(BD$4, Obs_Dist!$D$3:$T$3, 0) )</f>
        <v>0</v>
      </c>
      <c r="BF129" s="31">
        <f t="shared" si="81"/>
        <v>240</v>
      </c>
      <c r="BG129" s="31">
        <f t="shared" si="82"/>
        <v>241</v>
      </c>
      <c r="BH129" s="57">
        <f t="shared" si="96"/>
        <v>0</v>
      </c>
      <c r="BI129" s="57">
        <f t="shared" si="96"/>
        <v>0</v>
      </c>
      <c r="BJ129" s="57">
        <f t="shared" si="96"/>
        <v>0</v>
      </c>
      <c r="BK129" s="58">
        <f t="shared" si="96"/>
        <v>0</v>
      </c>
      <c r="BL129" s="57">
        <f t="shared" si="96"/>
        <v>0</v>
      </c>
      <c r="BM129" s="57">
        <f t="shared" si="96"/>
        <v>0</v>
      </c>
      <c r="BN129" s="57">
        <f t="shared" si="94"/>
        <v>0</v>
      </c>
      <c r="BQ129" s="57">
        <f t="shared" si="95"/>
        <v>0</v>
      </c>
      <c r="BR129" s="57">
        <f t="shared" si="95"/>
        <v>0</v>
      </c>
      <c r="BS129" s="57">
        <f t="shared" si="95"/>
        <v>0</v>
      </c>
      <c r="BT129" s="57">
        <f t="shared" si="95"/>
        <v>0</v>
      </c>
      <c r="BU129" s="57">
        <f t="shared" si="95"/>
        <v>0</v>
      </c>
      <c r="BV129" s="57">
        <f t="shared" si="95"/>
        <v>0</v>
      </c>
      <c r="BW129" s="57">
        <f t="shared" si="95"/>
        <v>0</v>
      </c>
      <c r="BX129" s="58">
        <f t="shared" si="95"/>
        <v>0</v>
      </c>
      <c r="BY129" s="57">
        <f t="shared" si="95"/>
        <v>0</v>
      </c>
      <c r="BZ129" s="57">
        <f t="shared" si="95"/>
        <v>0</v>
      </c>
      <c r="CA129" s="58">
        <f t="shared" si="95"/>
        <v>0</v>
      </c>
      <c r="CB129" s="57">
        <f t="shared" si="95"/>
        <v>0</v>
      </c>
      <c r="CC129" s="57">
        <f t="shared" si="95"/>
        <v>0</v>
      </c>
      <c r="CD129" s="57">
        <f t="shared" si="95"/>
        <v>0</v>
      </c>
      <c r="CE129" s="57">
        <f t="shared" si="95"/>
        <v>0</v>
      </c>
      <c r="CF129" s="57">
        <f t="shared" si="93"/>
        <v>0</v>
      </c>
      <c r="CG129" s="57">
        <f t="shared" si="93"/>
        <v>0</v>
      </c>
      <c r="CH129" s="57">
        <f t="shared" si="93"/>
        <v>0</v>
      </c>
      <c r="CI129" s="58">
        <f t="shared" si="93"/>
        <v>0</v>
      </c>
      <c r="CJ129" s="57">
        <f t="shared" si="93"/>
        <v>0</v>
      </c>
      <c r="CL129" s="30">
        <f>Obs_Dist!B131</f>
        <v>240</v>
      </c>
      <c r="CM129" s="26">
        <f t="shared" si="91"/>
        <v>241</v>
      </c>
      <c r="CN129" s="20">
        <f t="shared" si="62"/>
        <v>0</v>
      </c>
      <c r="CO129" s="20">
        <f t="shared" si="62"/>
        <v>0</v>
      </c>
      <c r="CP129" s="20">
        <f t="shared" si="62"/>
        <v>0</v>
      </c>
      <c r="CQ129" s="106">
        <f t="shared" si="58"/>
        <v>0</v>
      </c>
      <c r="CR129" s="143"/>
      <c r="CS129" s="20">
        <f t="shared" si="63"/>
        <v>0</v>
      </c>
      <c r="CT129" s="20">
        <f t="shared" si="63"/>
        <v>0</v>
      </c>
      <c r="CW129" s="20">
        <f t="shared" si="89"/>
        <v>0</v>
      </c>
      <c r="CX129" s="20">
        <f t="shared" si="89"/>
        <v>0</v>
      </c>
      <c r="CY129" s="20">
        <f t="shared" si="89"/>
        <v>0</v>
      </c>
      <c r="CZ129" s="20">
        <f t="shared" si="89"/>
        <v>0</v>
      </c>
      <c r="DA129" s="20">
        <f t="shared" si="89"/>
        <v>0</v>
      </c>
      <c r="DB129" s="20">
        <f t="shared" si="89"/>
        <v>0</v>
      </c>
      <c r="DC129" s="20">
        <f t="shared" si="89"/>
        <v>0</v>
      </c>
      <c r="DD129" s="106">
        <f t="shared" si="89"/>
        <v>0</v>
      </c>
      <c r="DE129" s="20">
        <f t="shared" si="90"/>
        <v>0</v>
      </c>
      <c r="DF129" s="20">
        <f t="shared" si="90"/>
        <v>0</v>
      </c>
      <c r="DG129" s="106">
        <f t="shared" si="90"/>
        <v>0</v>
      </c>
      <c r="DH129" s="143"/>
      <c r="DI129" s="20">
        <f t="shared" si="64"/>
        <v>0</v>
      </c>
      <c r="DJ129" s="20">
        <f t="shared" si="64"/>
        <v>0</v>
      </c>
      <c r="DK129" s="20">
        <f t="shared" si="64"/>
        <v>0</v>
      </c>
      <c r="DL129" s="143"/>
      <c r="DM129" s="20">
        <f t="shared" si="65"/>
        <v>0</v>
      </c>
      <c r="DN129" s="20">
        <f t="shared" si="65"/>
        <v>0</v>
      </c>
      <c r="DO129" s="106">
        <f t="shared" si="65"/>
        <v>0</v>
      </c>
      <c r="DP129" s="20">
        <f t="shared" si="59"/>
        <v>0</v>
      </c>
      <c r="DR129" s="31">
        <f t="shared" si="84"/>
        <v>120</v>
      </c>
      <c r="DS129" s="26">
        <f t="shared" si="85"/>
        <v>120.5</v>
      </c>
      <c r="DT129" s="101">
        <f t="shared" si="66"/>
        <v>0</v>
      </c>
      <c r="DU129" s="101">
        <f t="shared" si="67"/>
        <v>0</v>
      </c>
      <c r="DV129" s="101">
        <f t="shared" si="68"/>
        <v>0</v>
      </c>
      <c r="DW129" s="102">
        <f t="shared" si="86"/>
        <v>22.22</v>
      </c>
      <c r="DX129" s="144"/>
      <c r="DY129" s="101">
        <f t="shared" si="87"/>
        <v>0</v>
      </c>
      <c r="DZ129" s="101">
        <f t="shared" si="87"/>
        <v>0</v>
      </c>
      <c r="EB129" s="84">
        <f>MODEL_DATA!X126</f>
        <v>120</v>
      </c>
      <c r="EC129" s="84">
        <f>MODEL_DATA!Y126</f>
        <v>0</v>
      </c>
      <c r="ED129" s="84">
        <f>MODEL_DATA!Z126</f>
        <v>0</v>
      </c>
      <c r="EE129" s="84">
        <f>MODEL_DATA!AA126</f>
        <v>0</v>
      </c>
      <c r="EF129" s="84">
        <f>MODEL_DATA!AB126</f>
        <v>0</v>
      </c>
      <c r="EG129" s="84">
        <f>MODEL_DATA!AC126</f>
        <v>0</v>
      </c>
      <c r="EH129" s="84">
        <f>MODEL_DATA!AD126</f>
        <v>0</v>
      </c>
      <c r="EI129" s="84">
        <f>MODEL_DATA!AE126</f>
        <v>0</v>
      </c>
      <c r="EJ129" s="84">
        <f>MODEL_DATA!AF126</f>
        <v>0</v>
      </c>
      <c r="EK129" s="84">
        <f>MODEL_DATA!AG126</f>
        <v>0</v>
      </c>
      <c r="EL129" s="84">
        <f>MODEL_DATA!AH126</f>
        <v>0</v>
      </c>
      <c r="EM129" s="84">
        <f>MODEL_DATA!AI126</f>
        <v>0</v>
      </c>
      <c r="EN129" s="84">
        <f>MODEL_DATA!AJ126</f>
        <v>0.12</v>
      </c>
      <c r="EO129" s="84">
        <f>MODEL_DATA!AK126</f>
        <v>0</v>
      </c>
      <c r="EP129" s="84">
        <f>MODEL_DATA!AL126</f>
        <v>0</v>
      </c>
      <c r="EQ129" s="84">
        <f>MODEL_DATA!AM126</f>
        <v>22.22</v>
      </c>
      <c r="ER129" s="84">
        <f>MODEL_DATA!AN126</f>
        <v>24.58</v>
      </c>
      <c r="ES129" s="84">
        <f>MODEL_DATA!AO126</f>
        <v>0</v>
      </c>
      <c r="ET129" s="84">
        <f>MODEL_DATA!AP126</f>
        <v>0</v>
      </c>
      <c r="EU129" s="84">
        <f>MODEL_DATA!AQ126</f>
        <v>0</v>
      </c>
      <c r="EV129" s="84">
        <f>MODEL_DATA!AR126</f>
        <v>0</v>
      </c>
    </row>
    <row r="130" spans="32:152" x14ac:dyDescent="0.25">
      <c r="AF130" s="32">
        <f t="shared" si="60"/>
        <v>240</v>
      </c>
      <c r="AG130" s="61">
        <f t="shared" si="69"/>
        <v>0</v>
      </c>
      <c r="AH130" s="63">
        <f>INDEX(Obs_Dist!$D$11:$T$211,  MATCH($AF130, Obs_Dist!$B$11:$B$211, 0), MATCH(AH$4, Obs_Dist!$D$3:$T$3, 0) )</f>
        <v>0</v>
      </c>
      <c r="AI130" s="61">
        <f t="shared" si="70"/>
        <v>0</v>
      </c>
      <c r="AJ130" s="63">
        <f>INDEX(Obs_Dist!$D$11:$T$211,  MATCH($AF130, Obs_Dist!$B$11:$B$211, 0), MATCH(AJ$4, Obs_Dist!$D$3:$T$3, 0) )</f>
        <v>0</v>
      </c>
      <c r="AK130" s="61">
        <f t="shared" si="71"/>
        <v>0</v>
      </c>
      <c r="AL130" s="63">
        <f>INDEX(Obs_Dist!$D$11:$T$211,  MATCH($AF130, Obs_Dist!$B$11:$B$211, 0), MATCH(AL$4, Obs_Dist!$D$3:$T$3, 0) )</f>
        <v>0</v>
      </c>
      <c r="AM130" s="61">
        <f t="shared" si="72"/>
        <v>0</v>
      </c>
      <c r="AN130" s="63">
        <f>INDEX(Obs_Dist!$D$11:$T$211,  MATCH($AF130, Obs_Dist!$B$11:$B$211, 0), MATCH(AN$4, Obs_Dist!$D$3:$T$3, 0) )</f>
        <v>0</v>
      </c>
      <c r="AO130" s="61">
        <f t="shared" si="73"/>
        <v>0</v>
      </c>
      <c r="AP130" s="63">
        <f>INDEX(Obs_Dist!$D$11:$T$211,  MATCH($AF130, Obs_Dist!$B$11:$B$211, 0), MATCH(AP$4, Obs_Dist!$D$3:$T$3, 0) )</f>
        <v>0</v>
      </c>
      <c r="AQ130" s="61">
        <f t="shared" si="74"/>
        <v>0</v>
      </c>
      <c r="AR130" s="63">
        <f>INDEX(Obs_Dist!$D$11:$T$211,  MATCH($AF130, Obs_Dist!$B$11:$B$211, 0), MATCH(AR$4, Obs_Dist!$D$3:$T$3, 0) )</f>
        <v>0</v>
      </c>
      <c r="AS130" s="61">
        <f t="shared" si="75"/>
        <v>0</v>
      </c>
      <c r="AT130" s="63">
        <f>INDEX(Obs_Dist!$D$11:$T$211,  MATCH($AF130, Obs_Dist!$B$11:$B$211, 0), MATCH(AT$4, Obs_Dist!$D$3:$T$3, 0) )</f>
        <v>0</v>
      </c>
      <c r="AU130" s="61">
        <f t="shared" si="76"/>
        <v>0</v>
      </c>
      <c r="AV130" s="63">
        <f>INDEX(Obs_Dist!$D$11:$T$211,  MATCH($AF130, Obs_Dist!$B$11:$B$211, 0), MATCH(AV$4, Obs_Dist!$D$3:$T$3, 0) )</f>
        <v>0</v>
      </c>
      <c r="AW130" s="61">
        <f t="shared" si="77"/>
        <v>0</v>
      </c>
      <c r="AX130" s="63">
        <f>INDEX(Obs_Dist!$D$11:$T$211,  MATCH($AF130, Obs_Dist!$B$11:$B$211, 0), MATCH(AX$4, Obs_Dist!$D$3:$T$3, 0) )</f>
        <v>0</v>
      </c>
      <c r="AY130" s="61">
        <f t="shared" si="78"/>
        <v>0</v>
      </c>
      <c r="AZ130" s="63">
        <f>INDEX(Obs_Dist!$D$11:$T$211,  MATCH($AF130, Obs_Dist!$B$11:$B$211, 0), MATCH(AZ$4, Obs_Dist!$D$3:$T$3, 0) )</f>
        <v>0</v>
      </c>
      <c r="BA130" s="61">
        <f t="shared" si="79"/>
        <v>0</v>
      </c>
      <c r="BB130" s="63">
        <f>INDEX(Obs_Dist!$D$11:$T$211,  MATCH($AF130, Obs_Dist!$B$11:$B$211, 0), MATCH(BB$4, Obs_Dist!$D$3:$T$3, 0) )</f>
        <v>0</v>
      </c>
      <c r="BC130" s="61">
        <f t="shared" si="80"/>
        <v>0</v>
      </c>
      <c r="BD130" s="63">
        <f>INDEX(Obs_Dist!$D$11:$T$211,  MATCH($AF130, Obs_Dist!$B$11:$B$211, 0), MATCH(BD$4, Obs_Dist!$D$3:$T$3, 0) )</f>
        <v>0</v>
      </c>
      <c r="BF130" s="31">
        <f t="shared" si="81"/>
        <v>242</v>
      </c>
      <c r="BG130" s="31">
        <f t="shared" si="82"/>
        <v>243</v>
      </c>
      <c r="BH130" s="57">
        <f t="shared" si="96"/>
        <v>0</v>
      </c>
      <c r="BI130" s="57">
        <f t="shared" si="96"/>
        <v>0</v>
      </c>
      <c r="BJ130" s="57">
        <f t="shared" si="96"/>
        <v>0</v>
      </c>
      <c r="BK130" s="58">
        <f t="shared" si="96"/>
        <v>0</v>
      </c>
      <c r="BL130" s="57">
        <f t="shared" si="96"/>
        <v>0</v>
      </c>
      <c r="BM130" s="57">
        <f t="shared" si="96"/>
        <v>0</v>
      </c>
      <c r="BN130" s="57">
        <f t="shared" si="94"/>
        <v>0</v>
      </c>
      <c r="BQ130" s="57">
        <f t="shared" si="95"/>
        <v>0</v>
      </c>
      <c r="BR130" s="57">
        <f t="shared" si="95"/>
        <v>0</v>
      </c>
      <c r="BS130" s="57">
        <f t="shared" si="95"/>
        <v>0</v>
      </c>
      <c r="BT130" s="57">
        <f t="shared" si="95"/>
        <v>0</v>
      </c>
      <c r="BU130" s="57">
        <f t="shared" si="95"/>
        <v>0</v>
      </c>
      <c r="BV130" s="57">
        <f t="shared" si="95"/>
        <v>0</v>
      </c>
      <c r="BW130" s="57">
        <f t="shared" si="95"/>
        <v>0</v>
      </c>
      <c r="BX130" s="58">
        <f t="shared" si="95"/>
        <v>0</v>
      </c>
      <c r="BY130" s="57">
        <f t="shared" si="95"/>
        <v>0</v>
      </c>
      <c r="BZ130" s="57">
        <f t="shared" si="95"/>
        <v>0</v>
      </c>
      <c r="CA130" s="58">
        <f t="shared" si="95"/>
        <v>0</v>
      </c>
      <c r="CB130" s="57">
        <f t="shared" si="95"/>
        <v>0</v>
      </c>
      <c r="CC130" s="57">
        <f t="shared" si="95"/>
        <v>0</v>
      </c>
      <c r="CD130" s="57">
        <f t="shared" si="95"/>
        <v>0</v>
      </c>
      <c r="CE130" s="57">
        <f t="shared" si="95"/>
        <v>0</v>
      </c>
      <c r="CF130" s="57">
        <f t="shared" si="93"/>
        <v>0</v>
      </c>
      <c r="CG130" s="57">
        <f t="shared" si="93"/>
        <v>0</v>
      </c>
      <c r="CH130" s="57">
        <f t="shared" si="93"/>
        <v>0</v>
      </c>
      <c r="CI130" s="58">
        <f t="shared" si="93"/>
        <v>0</v>
      </c>
      <c r="CJ130" s="57">
        <f t="shared" si="93"/>
        <v>0</v>
      </c>
      <c r="CL130" s="30">
        <f>Obs_Dist!B132</f>
        <v>242</v>
      </c>
      <c r="CM130" s="26">
        <f t="shared" si="91"/>
        <v>243</v>
      </c>
      <c r="CN130" s="20">
        <f t="shared" si="62"/>
        <v>0</v>
      </c>
      <c r="CO130" s="20">
        <f t="shared" si="62"/>
        <v>0</v>
      </c>
      <c r="CP130" s="20">
        <f t="shared" si="62"/>
        <v>0</v>
      </c>
      <c r="CQ130" s="106">
        <f t="shared" si="58"/>
        <v>0</v>
      </c>
      <c r="CR130" s="143"/>
      <c r="CS130" s="20">
        <f t="shared" si="63"/>
        <v>0</v>
      </c>
      <c r="CT130" s="20">
        <f t="shared" si="63"/>
        <v>0</v>
      </c>
      <c r="CW130" s="20">
        <f t="shared" si="89"/>
        <v>0</v>
      </c>
      <c r="CX130" s="20">
        <f t="shared" si="89"/>
        <v>0</v>
      </c>
      <c r="CY130" s="20">
        <f t="shared" si="89"/>
        <v>0</v>
      </c>
      <c r="CZ130" s="20">
        <f t="shared" si="89"/>
        <v>0</v>
      </c>
      <c r="DA130" s="20">
        <f t="shared" si="89"/>
        <v>0</v>
      </c>
      <c r="DB130" s="20">
        <f t="shared" si="89"/>
        <v>0</v>
      </c>
      <c r="DC130" s="20">
        <f t="shared" si="89"/>
        <v>0</v>
      </c>
      <c r="DD130" s="106">
        <f t="shared" si="89"/>
        <v>0</v>
      </c>
      <c r="DE130" s="20">
        <f t="shared" si="90"/>
        <v>0</v>
      </c>
      <c r="DF130" s="20">
        <f t="shared" si="90"/>
        <v>0</v>
      </c>
      <c r="DG130" s="106">
        <f t="shared" si="90"/>
        <v>0</v>
      </c>
      <c r="DH130" s="143"/>
      <c r="DI130" s="20">
        <f t="shared" si="64"/>
        <v>0</v>
      </c>
      <c r="DJ130" s="20">
        <f t="shared" si="64"/>
        <v>0</v>
      </c>
      <c r="DK130" s="20">
        <f t="shared" si="64"/>
        <v>0</v>
      </c>
      <c r="DL130" s="143"/>
      <c r="DM130" s="20">
        <f t="shared" si="65"/>
        <v>0</v>
      </c>
      <c r="DN130" s="20">
        <f t="shared" si="65"/>
        <v>0</v>
      </c>
      <c r="DO130" s="106">
        <f t="shared" si="65"/>
        <v>0</v>
      </c>
      <c r="DP130" s="20">
        <f t="shared" si="59"/>
        <v>0</v>
      </c>
      <c r="DR130" s="31">
        <f t="shared" si="84"/>
        <v>121</v>
      </c>
      <c r="DS130" s="26">
        <f t="shared" si="85"/>
        <v>121.5</v>
      </c>
      <c r="DT130" s="101">
        <f t="shared" si="66"/>
        <v>0</v>
      </c>
      <c r="DU130" s="101">
        <f t="shared" si="67"/>
        <v>0</v>
      </c>
      <c r="DV130" s="101">
        <f t="shared" si="68"/>
        <v>0</v>
      </c>
      <c r="DW130" s="102">
        <f t="shared" si="86"/>
        <v>24.27</v>
      </c>
      <c r="DX130" s="144"/>
      <c r="DY130" s="101">
        <f t="shared" si="87"/>
        <v>0</v>
      </c>
      <c r="DZ130" s="101">
        <f t="shared" si="87"/>
        <v>0</v>
      </c>
      <c r="EB130" s="84">
        <f>MODEL_DATA!X127</f>
        <v>121</v>
      </c>
      <c r="EC130" s="84">
        <f>MODEL_DATA!Y127</f>
        <v>0</v>
      </c>
      <c r="ED130" s="84">
        <f>MODEL_DATA!Z127</f>
        <v>0</v>
      </c>
      <c r="EE130" s="84">
        <f>MODEL_DATA!AA127</f>
        <v>0</v>
      </c>
      <c r="EF130" s="84">
        <f>MODEL_DATA!AB127</f>
        <v>0</v>
      </c>
      <c r="EG130" s="84">
        <f>MODEL_DATA!AC127</f>
        <v>0</v>
      </c>
      <c r="EH130" s="84">
        <f>MODEL_DATA!AD127</f>
        <v>0</v>
      </c>
      <c r="EI130" s="84">
        <f>MODEL_DATA!AE127</f>
        <v>0</v>
      </c>
      <c r="EJ130" s="84">
        <f>MODEL_DATA!AF127</f>
        <v>0</v>
      </c>
      <c r="EK130" s="84">
        <f>MODEL_DATA!AG127</f>
        <v>0</v>
      </c>
      <c r="EL130" s="84">
        <f>MODEL_DATA!AH127</f>
        <v>0</v>
      </c>
      <c r="EM130" s="84">
        <f>MODEL_DATA!AI127</f>
        <v>0</v>
      </c>
      <c r="EN130" s="84">
        <f>MODEL_DATA!AJ127</f>
        <v>0.01</v>
      </c>
      <c r="EO130" s="84">
        <f>MODEL_DATA!AK127</f>
        <v>0</v>
      </c>
      <c r="EP130" s="84">
        <f>MODEL_DATA!AL127</f>
        <v>0</v>
      </c>
      <c r="EQ130" s="84">
        <f>MODEL_DATA!AM127</f>
        <v>24.27</v>
      </c>
      <c r="ER130" s="84">
        <f>MODEL_DATA!AN127</f>
        <v>27.53</v>
      </c>
      <c r="ES130" s="84">
        <f>MODEL_DATA!AO127</f>
        <v>0</v>
      </c>
      <c r="ET130" s="84">
        <f>MODEL_DATA!AP127</f>
        <v>0</v>
      </c>
      <c r="EU130" s="84">
        <f>MODEL_DATA!AQ127</f>
        <v>0</v>
      </c>
      <c r="EV130" s="84">
        <f>MODEL_DATA!AR127</f>
        <v>0</v>
      </c>
    </row>
    <row r="131" spans="32:152" x14ac:dyDescent="0.25">
      <c r="AF131" s="32">
        <f t="shared" si="60"/>
        <v>242</v>
      </c>
      <c r="AG131" s="61">
        <f t="shared" si="69"/>
        <v>0</v>
      </c>
      <c r="AH131" s="63">
        <f>INDEX(Obs_Dist!$D$11:$T$211,  MATCH($AF131, Obs_Dist!$B$11:$B$211, 0), MATCH(AH$4, Obs_Dist!$D$3:$T$3, 0) )</f>
        <v>0</v>
      </c>
      <c r="AI131" s="61">
        <f t="shared" si="70"/>
        <v>0</v>
      </c>
      <c r="AJ131" s="63">
        <f>INDEX(Obs_Dist!$D$11:$T$211,  MATCH($AF131, Obs_Dist!$B$11:$B$211, 0), MATCH(AJ$4, Obs_Dist!$D$3:$T$3, 0) )</f>
        <v>0</v>
      </c>
      <c r="AK131" s="61">
        <f t="shared" si="71"/>
        <v>0</v>
      </c>
      <c r="AL131" s="63">
        <f>INDEX(Obs_Dist!$D$11:$T$211,  MATCH($AF131, Obs_Dist!$B$11:$B$211, 0), MATCH(AL$4, Obs_Dist!$D$3:$T$3, 0) )</f>
        <v>0</v>
      </c>
      <c r="AM131" s="61">
        <f t="shared" si="72"/>
        <v>0</v>
      </c>
      <c r="AN131" s="63">
        <f>INDEX(Obs_Dist!$D$11:$T$211,  MATCH($AF131, Obs_Dist!$B$11:$B$211, 0), MATCH(AN$4, Obs_Dist!$D$3:$T$3, 0) )</f>
        <v>0</v>
      </c>
      <c r="AO131" s="61">
        <f t="shared" si="73"/>
        <v>0</v>
      </c>
      <c r="AP131" s="63">
        <f>INDEX(Obs_Dist!$D$11:$T$211,  MATCH($AF131, Obs_Dist!$B$11:$B$211, 0), MATCH(AP$4, Obs_Dist!$D$3:$T$3, 0) )</f>
        <v>0</v>
      </c>
      <c r="AQ131" s="61">
        <f t="shared" si="74"/>
        <v>0</v>
      </c>
      <c r="AR131" s="63">
        <f>INDEX(Obs_Dist!$D$11:$T$211,  MATCH($AF131, Obs_Dist!$B$11:$B$211, 0), MATCH(AR$4, Obs_Dist!$D$3:$T$3, 0) )</f>
        <v>0</v>
      </c>
      <c r="AS131" s="61">
        <f t="shared" si="75"/>
        <v>0</v>
      </c>
      <c r="AT131" s="63">
        <f>INDEX(Obs_Dist!$D$11:$T$211,  MATCH($AF131, Obs_Dist!$B$11:$B$211, 0), MATCH(AT$4, Obs_Dist!$D$3:$T$3, 0) )</f>
        <v>0</v>
      </c>
      <c r="AU131" s="61">
        <f t="shared" si="76"/>
        <v>0</v>
      </c>
      <c r="AV131" s="63">
        <f>INDEX(Obs_Dist!$D$11:$T$211,  MATCH($AF131, Obs_Dist!$B$11:$B$211, 0), MATCH(AV$4, Obs_Dist!$D$3:$T$3, 0) )</f>
        <v>0</v>
      </c>
      <c r="AW131" s="61">
        <f t="shared" si="77"/>
        <v>0</v>
      </c>
      <c r="AX131" s="63">
        <f>INDEX(Obs_Dist!$D$11:$T$211,  MATCH($AF131, Obs_Dist!$B$11:$B$211, 0), MATCH(AX$4, Obs_Dist!$D$3:$T$3, 0) )</f>
        <v>0</v>
      </c>
      <c r="AY131" s="61">
        <f t="shared" si="78"/>
        <v>0</v>
      </c>
      <c r="AZ131" s="63">
        <f>INDEX(Obs_Dist!$D$11:$T$211,  MATCH($AF131, Obs_Dist!$B$11:$B$211, 0), MATCH(AZ$4, Obs_Dist!$D$3:$T$3, 0) )</f>
        <v>0</v>
      </c>
      <c r="BA131" s="61">
        <f t="shared" si="79"/>
        <v>0</v>
      </c>
      <c r="BB131" s="63">
        <f>INDEX(Obs_Dist!$D$11:$T$211,  MATCH($AF131, Obs_Dist!$B$11:$B$211, 0), MATCH(BB$4, Obs_Dist!$D$3:$T$3, 0) )</f>
        <v>0</v>
      </c>
      <c r="BC131" s="61">
        <f t="shared" si="80"/>
        <v>0</v>
      </c>
      <c r="BD131" s="63">
        <f>INDEX(Obs_Dist!$D$11:$T$211,  MATCH($AF131, Obs_Dist!$B$11:$B$211, 0), MATCH(BD$4, Obs_Dist!$D$3:$T$3, 0) )</f>
        <v>0</v>
      </c>
      <c r="BF131" s="31">
        <f t="shared" si="81"/>
        <v>244</v>
      </c>
      <c r="BG131" s="31">
        <f t="shared" si="82"/>
        <v>245</v>
      </c>
      <c r="BH131" s="57">
        <f t="shared" si="96"/>
        <v>0</v>
      </c>
      <c r="BI131" s="57">
        <f t="shared" si="96"/>
        <v>0</v>
      </c>
      <c r="BJ131" s="57">
        <f t="shared" si="96"/>
        <v>0</v>
      </c>
      <c r="BK131" s="58">
        <f t="shared" si="96"/>
        <v>0</v>
      </c>
      <c r="BL131" s="57">
        <f t="shared" si="96"/>
        <v>0</v>
      </c>
      <c r="BM131" s="57">
        <f t="shared" si="96"/>
        <v>0</v>
      </c>
      <c r="BN131" s="57">
        <f t="shared" si="94"/>
        <v>0</v>
      </c>
      <c r="BQ131" s="57">
        <f t="shared" si="95"/>
        <v>0</v>
      </c>
      <c r="BR131" s="57">
        <f t="shared" si="95"/>
        <v>0</v>
      </c>
      <c r="BS131" s="57">
        <f t="shared" si="95"/>
        <v>0</v>
      </c>
      <c r="BT131" s="57">
        <f t="shared" si="95"/>
        <v>0</v>
      </c>
      <c r="BU131" s="57">
        <f t="shared" si="95"/>
        <v>0</v>
      </c>
      <c r="BV131" s="57">
        <f t="shared" si="95"/>
        <v>0</v>
      </c>
      <c r="BW131" s="57">
        <f t="shared" si="95"/>
        <v>0</v>
      </c>
      <c r="BX131" s="58">
        <f t="shared" si="95"/>
        <v>0</v>
      </c>
      <c r="BY131" s="57">
        <f t="shared" si="95"/>
        <v>0</v>
      </c>
      <c r="BZ131" s="57">
        <f t="shared" si="95"/>
        <v>0</v>
      </c>
      <c r="CA131" s="58">
        <f t="shared" si="95"/>
        <v>0</v>
      </c>
      <c r="CB131" s="57">
        <f t="shared" si="95"/>
        <v>0</v>
      </c>
      <c r="CC131" s="57">
        <f t="shared" si="95"/>
        <v>0</v>
      </c>
      <c r="CD131" s="57">
        <f t="shared" si="95"/>
        <v>0</v>
      </c>
      <c r="CE131" s="57">
        <f t="shared" si="95"/>
        <v>0</v>
      </c>
      <c r="CF131" s="57">
        <f t="shared" si="93"/>
        <v>0</v>
      </c>
      <c r="CG131" s="57">
        <f t="shared" si="93"/>
        <v>0</v>
      </c>
      <c r="CH131" s="57">
        <f t="shared" si="93"/>
        <v>0</v>
      </c>
      <c r="CI131" s="58">
        <f t="shared" si="93"/>
        <v>0</v>
      </c>
      <c r="CJ131" s="57">
        <f t="shared" si="93"/>
        <v>0</v>
      </c>
      <c r="CL131" s="30">
        <f>Obs_Dist!B133</f>
        <v>244</v>
      </c>
      <c r="CM131" s="26">
        <f t="shared" si="91"/>
        <v>245</v>
      </c>
      <c r="CN131" s="20">
        <f t="shared" si="62"/>
        <v>0</v>
      </c>
      <c r="CO131" s="20">
        <f t="shared" si="62"/>
        <v>0</v>
      </c>
      <c r="CP131" s="20">
        <f t="shared" si="62"/>
        <v>0</v>
      </c>
      <c r="CQ131" s="106">
        <f t="shared" si="58"/>
        <v>0</v>
      </c>
      <c r="CR131" s="143"/>
      <c r="CS131" s="20">
        <f t="shared" si="63"/>
        <v>0</v>
      </c>
      <c r="CT131" s="20">
        <f t="shared" si="63"/>
        <v>0</v>
      </c>
      <c r="CW131" s="20">
        <f t="shared" si="89"/>
        <v>0</v>
      </c>
      <c r="CX131" s="20">
        <f t="shared" ref="CX131:DG166" si="97">SUMIFS(ED:ED,$DR:$DR,"&gt;="&amp;$CL131,$DR:$DR,"&lt;"&amp;$CL132)</f>
        <v>0</v>
      </c>
      <c r="CY131" s="20">
        <f t="shared" si="97"/>
        <v>0</v>
      </c>
      <c r="CZ131" s="20">
        <f t="shared" si="97"/>
        <v>0</v>
      </c>
      <c r="DA131" s="20">
        <f t="shared" si="97"/>
        <v>0</v>
      </c>
      <c r="DB131" s="20">
        <f t="shared" si="97"/>
        <v>0</v>
      </c>
      <c r="DC131" s="20">
        <f t="shared" si="97"/>
        <v>0</v>
      </c>
      <c r="DD131" s="106">
        <f t="shared" si="97"/>
        <v>0</v>
      </c>
      <c r="DE131" s="20">
        <f t="shared" si="90"/>
        <v>0</v>
      </c>
      <c r="DF131" s="20">
        <f t="shared" si="90"/>
        <v>0</v>
      </c>
      <c r="DG131" s="106">
        <f t="shared" si="90"/>
        <v>0</v>
      </c>
      <c r="DH131" s="143"/>
      <c r="DI131" s="20">
        <f t="shared" si="64"/>
        <v>0</v>
      </c>
      <c r="DJ131" s="20">
        <f t="shared" si="64"/>
        <v>0</v>
      </c>
      <c r="DK131" s="20">
        <f t="shared" si="64"/>
        <v>0</v>
      </c>
      <c r="DL131" s="143"/>
      <c r="DM131" s="20">
        <f t="shared" si="65"/>
        <v>0</v>
      </c>
      <c r="DN131" s="20">
        <f t="shared" si="65"/>
        <v>0</v>
      </c>
      <c r="DO131" s="106">
        <f t="shared" si="65"/>
        <v>0</v>
      </c>
      <c r="DP131" s="20">
        <f t="shared" si="59"/>
        <v>0</v>
      </c>
      <c r="DR131" s="31">
        <f t="shared" si="84"/>
        <v>122</v>
      </c>
      <c r="DS131" s="26">
        <f t="shared" si="85"/>
        <v>122.5</v>
      </c>
      <c r="DT131" s="101">
        <f t="shared" si="66"/>
        <v>0</v>
      </c>
      <c r="DU131" s="101">
        <f t="shared" si="67"/>
        <v>0</v>
      </c>
      <c r="DV131" s="101">
        <f t="shared" si="68"/>
        <v>0</v>
      </c>
      <c r="DW131" s="102">
        <f t="shared" si="86"/>
        <v>65.84</v>
      </c>
      <c r="DX131" s="144"/>
      <c r="DY131" s="101">
        <f t="shared" si="87"/>
        <v>0</v>
      </c>
      <c r="DZ131" s="101">
        <f t="shared" si="87"/>
        <v>0</v>
      </c>
      <c r="EB131" s="84">
        <f>MODEL_DATA!X128</f>
        <v>122</v>
      </c>
      <c r="EC131" s="84">
        <f>MODEL_DATA!Y128</f>
        <v>0</v>
      </c>
      <c r="ED131" s="84">
        <f>MODEL_DATA!Z128</f>
        <v>0</v>
      </c>
      <c r="EE131" s="84">
        <f>MODEL_DATA!AA128</f>
        <v>0</v>
      </c>
      <c r="EF131" s="84">
        <f>MODEL_DATA!AB128</f>
        <v>0</v>
      </c>
      <c r="EG131" s="84">
        <f>MODEL_DATA!AC128</f>
        <v>0</v>
      </c>
      <c r="EH131" s="84">
        <f>MODEL_DATA!AD128</f>
        <v>0</v>
      </c>
      <c r="EI131" s="84">
        <f>MODEL_DATA!AE128</f>
        <v>0</v>
      </c>
      <c r="EJ131" s="84">
        <f>MODEL_DATA!AF128</f>
        <v>0</v>
      </c>
      <c r="EK131" s="84">
        <f>MODEL_DATA!AG128</f>
        <v>0</v>
      </c>
      <c r="EL131" s="84">
        <f>MODEL_DATA!AH128</f>
        <v>0</v>
      </c>
      <c r="EM131" s="84">
        <f>MODEL_DATA!AI128</f>
        <v>0</v>
      </c>
      <c r="EN131" s="84">
        <f>MODEL_DATA!AJ128</f>
        <v>0</v>
      </c>
      <c r="EO131" s="84">
        <f>MODEL_DATA!AK128</f>
        <v>0</v>
      </c>
      <c r="EP131" s="84">
        <f>MODEL_DATA!AL128</f>
        <v>0</v>
      </c>
      <c r="EQ131" s="84">
        <f>MODEL_DATA!AM128</f>
        <v>65.84</v>
      </c>
      <c r="ER131" s="84">
        <f>MODEL_DATA!AN128</f>
        <v>48.93</v>
      </c>
      <c r="ES131" s="84">
        <f>MODEL_DATA!AO128</f>
        <v>0</v>
      </c>
      <c r="ET131" s="84">
        <f>MODEL_DATA!AP128</f>
        <v>0</v>
      </c>
      <c r="EU131" s="84">
        <f>MODEL_DATA!AQ128</f>
        <v>0</v>
      </c>
      <c r="EV131" s="84">
        <f>MODEL_DATA!AR128</f>
        <v>0</v>
      </c>
    </row>
    <row r="132" spans="32:152" x14ac:dyDescent="0.25">
      <c r="AF132" s="32">
        <f t="shared" si="60"/>
        <v>244</v>
      </c>
      <c r="AG132" s="61">
        <f t="shared" si="69"/>
        <v>0</v>
      </c>
      <c r="AH132" s="63">
        <f>INDEX(Obs_Dist!$D$11:$T$211,  MATCH($AF132, Obs_Dist!$B$11:$B$211, 0), MATCH(AH$4, Obs_Dist!$D$3:$T$3, 0) )</f>
        <v>0</v>
      </c>
      <c r="AI132" s="61">
        <f t="shared" si="70"/>
        <v>0</v>
      </c>
      <c r="AJ132" s="63">
        <f>INDEX(Obs_Dist!$D$11:$T$211,  MATCH($AF132, Obs_Dist!$B$11:$B$211, 0), MATCH(AJ$4, Obs_Dist!$D$3:$T$3, 0) )</f>
        <v>0</v>
      </c>
      <c r="AK132" s="61">
        <f t="shared" si="71"/>
        <v>0</v>
      </c>
      <c r="AL132" s="63">
        <f>INDEX(Obs_Dist!$D$11:$T$211,  MATCH($AF132, Obs_Dist!$B$11:$B$211, 0), MATCH(AL$4, Obs_Dist!$D$3:$T$3, 0) )</f>
        <v>0</v>
      </c>
      <c r="AM132" s="61">
        <f t="shared" si="72"/>
        <v>0</v>
      </c>
      <c r="AN132" s="63">
        <f>INDEX(Obs_Dist!$D$11:$T$211,  MATCH($AF132, Obs_Dist!$B$11:$B$211, 0), MATCH(AN$4, Obs_Dist!$D$3:$T$3, 0) )</f>
        <v>0</v>
      </c>
      <c r="AO132" s="61">
        <f t="shared" si="73"/>
        <v>0</v>
      </c>
      <c r="AP132" s="63">
        <f>INDEX(Obs_Dist!$D$11:$T$211,  MATCH($AF132, Obs_Dist!$B$11:$B$211, 0), MATCH(AP$4, Obs_Dist!$D$3:$T$3, 0) )</f>
        <v>0</v>
      </c>
      <c r="AQ132" s="61">
        <f t="shared" si="74"/>
        <v>0</v>
      </c>
      <c r="AR132" s="63">
        <f>INDEX(Obs_Dist!$D$11:$T$211,  MATCH($AF132, Obs_Dist!$B$11:$B$211, 0), MATCH(AR$4, Obs_Dist!$D$3:$T$3, 0) )</f>
        <v>0</v>
      </c>
      <c r="AS132" s="61">
        <f t="shared" si="75"/>
        <v>0</v>
      </c>
      <c r="AT132" s="63">
        <f>INDEX(Obs_Dist!$D$11:$T$211,  MATCH($AF132, Obs_Dist!$B$11:$B$211, 0), MATCH(AT$4, Obs_Dist!$D$3:$T$3, 0) )</f>
        <v>0</v>
      </c>
      <c r="AU132" s="61">
        <f t="shared" si="76"/>
        <v>0</v>
      </c>
      <c r="AV132" s="63">
        <f>INDEX(Obs_Dist!$D$11:$T$211,  MATCH($AF132, Obs_Dist!$B$11:$B$211, 0), MATCH(AV$4, Obs_Dist!$D$3:$T$3, 0) )</f>
        <v>0</v>
      </c>
      <c r="AW132" s="61">
        <f t="shared" si="77"/>
        <v>0</v>
      </c>
      <c r="AX132" s="63">
        <f>INDEX(Obs_Dist!$D$11:$T$211,  MATCH($AF132, Obs_Dist!$B$11:$B$211, 0), MATCH(AX$4, Obs_Dist!$D$3:$T$3, 0) )</f>
        <v>0</v>
      </c>
      <c r="AY132" s="61">
        <f t="shared" si="78"/>
        <v>0</v>
      </c>
      <c r="AZ132" s="63">
        <f>INDEX(Obs_Dist!$D$11:$T$211,  MATCH($AF132, Obs_Dist!$B$11:$B$211, 0), MATCH(AZ$4, Obs_Dist!$D$3:$T$3, 0) )</f>
        <v>0</v>
      </c>
      <c r="BA132" s="61">
        <f t="shared" si="79"/>
        <v>0</v>
      </c>
      <c r="BB132" s="63">
        <f>INDEX(Obs_Dist!$D$11:$T$211,  MATCH($AF132, Obs_Dist!$B$11:$B$211, 0), MATCH(BB$4, Obs_Dist!$D$3:$T$3, 0) )</f>
        <v>0</v>
      </c>
      <c r="BC132" s="61">
        <f t="shared" si="80"/>
        <v>0</v>
      </c>
      <c r="BD132" s="63">
        <f>INDEX(Obs_Dist!$D$11:$T$211,  MATCH($AF132, Obs_Dist!$B$11:$B$211, 0), MATCH(BD$4, Obs_Dist!$D$3:$T$3, 0) )</f>
        <v>0</v>
      </c>
      <c r="BF132" s="31">
        <f t="shared" si="81"/>
        <v>246</v>
      </c>
      <c r="BG132" s="31">
        <f t="shared" si="82"/>
        <v>247</v>
      </c>
      <c r="BH132" s="57">
        <f t="shared" si="96"/>
        <v>0</v>
      </c>
      <c r="BI132" s="57">
        <f t="shared" si="96"/>
        <v>0</v>
      </c>
      <c r="BJ132" s="57">
        <f t="shared" si="96"/>
        <v>0</v>
      </c>
      <c r="BK132" s="58">
        <f t="shared" si="96"/>
        <v>0</v>
      </c>
      <c r="BL132" s="57">
        <f t="shared" si="96"/>
        <v>0</v>
      </c>
      <c r="BM132" s="57">
        <f t="shared" si="96"/>
        <v>0</v>
      </c>
      <c r="BN132" s="57">
        <f t="shared" si="94"/>
        <v>0</v>
      </c>
      <c r="BQ132" s="57">
        <f t="shared" si="95"/>
        <v>0</v>
      </c>
      <c r="BR132" s="57">
        <f t="shared" si="95"/>
        <v>0</v>
      </c>
      <c r="BS132" s="57">
        <f t="shared" si="95"/>
        <v>0</v>
      </c>
      <c r="BT132" s="57">
        <f t="shared" si="95"/>
        <v>0</v>
      </c>
      <c r="BU132" s="57">
        <f t="shared" si="95"/>
        <v>0</v>
      </c>
      <c r="BV132" s="57">
        <f t="shared" si="95"/>
        <v>0</v>
      </c>
      <c r="BW132" s="57">
        <f t="shared" si="95"/>
        <v>0</v>
      </c>
      <c r="BX132" s="58">
        <f t="shared" si="95"/>
        <v>0</v>
      </c>
      <c r="BY132" s="57">
        <f t="shared" si="95"/>
        <v>0</v>
      </c>
      <c r="BZ132" s="57">
        <f t="shared" si="95"/>
        <v>0</v>
      </c>
      <c r="CA132" s="58">
        <f t="shared" si="95"/>
        <v>0</v>
      </c>
      <c r="CB132" s="57">
        <f t="shared" si="95"/>
        <v>0</v>
      </c>
      <c r="CC132" s="57">
        <f t="shared" si="95"/>
        <v>0</v>
      </c>
      <c r="CD132" s="57">
        <f t="shared" si="95"/>
        <v>0</v>
      </c>
      <c r="CE132" s="57">
        <f t="shared" si="95"/>
        <v>0</v>
      </c>
      <c r="CF132" s="57">
        <f t="shared" si="93"/>
        <v>0</v>
      </c>
      <c r="CG132" s="57">
        <f t="shared" si="93"/>
        <v>0</v>
      </c>
      <c r="CH132" s="57">
        <f t="shared" si="93"/>
        <v>0</v>
      </c>
      <c r="CI132" s="58">
        <f t="shared" si="93"/>
        <v>0</v>
      </c>
      <c r="CJ132" s="57">
        <f t="shared" si="93"/>
        <v>0</v>
      </c>
      <c r="CL132" s="30">
        <f>Obs_Dist!B134</f>
        <v>246</v>
      </c>
      <c r="CM132" s="26">
        <f t="shared" si="91"/>
        <v>247</v>
      </c>
      <c r="CN132" s="20">
        <f t="shared" si="62"/>
        <v>0</v>
      </c>
      <c r="CO132" s="20">
        <f t="shared" si="62"/>
        <v>0</v>
      </c>
      <c r="CP132" s="20">
        <f t="shared" si="62"/>
        <v>0</v>
      </c>
      <c r="CQ132" s="106">
        <f t="shared" si="58"/>
        <v>0</v>
      </c>
      <c r="CR132" s="143"/>
      <c r="CS132" s="20">
        <f t="shared" si="63"/>
        <v>0</v>
      </c>
      <c r="CT132" s="20">
        <f t="shared" si="63"/>
        <v>0</v>
      </c>
      <c r="CW132" s="20">
        <f t="shared" ref="CW132:DG186" si="98">SUMIFS(EC:EC,$DR:$DR,"&gt;="&amp;$CL132,$DR:$DR,"&lt;"&amp;$CL133)</f>
        <v>0</v>
      </c>
      <c r="CX132" s="20">
        <f t="shared" si="97"/>
        <v>0</v>
      </c>
      <c r="CY132" s="20">
        <f t="shared" si="97"/>
        <v>0</v>
      </c>
      <c r="CZ132" s="20">
        <f t="shared" si="97"/>
        <v>0</v>
      </c>
      <c r="DA132" s="20">
        <f t="shared" si="97"/>
        <v>0</v>
      </c>
      <c r="DB132" s="20">
        <f t="shared" si="97"/>
        <v>0</v>
      </c>
      <c r="DC132" s="20">
        <f t="shared" si="97"/>
        <v>0</v>
      </c>
      <c r="DD132" s="106">
        <f t="shared" si="97"/>
        <v>0</v>
      </c>
      <c r="DE132" s="20">
        <f t="shared" si="90"/>
        <v>0</v>
      </c>
      <c r="DF132" s="20">
        <f t="shared" si="90"/>
        <v>0</v>
      </c>
      <c r="DG132" s="106">
        <f t="shared" si="90"/>
        <v>0</v>
      </c>
      <c r="DH132" s="143"/>
      <c r="DI132" s="20">
        <f t="shared" si="64"/>
        <v>0</v>
      </c>
      <c r="DJ132" s="20">
        <f t="shared" si="64"/>
        <v>0</v>
      </c>
      <c r="DK132" s="20">
        <f t="shared" si="64"/>
        <v>0</v>
      </c>
      <c r="DL132" s="143"/>
      <c r="DM132" s="20">
        <f t="shared" si="65"/>
        <v>0</v>
      </c>
      <c r="DN132" s="20">
        <f t="shared" si="65"/>
        <v>0</v>
      </c>
      <c r="DO132" s="106">
        <f t="shared" si="65"/>
        <v>0</v>
      </c>
      <c r="DP132" s="20">
        <f t="shared" si="59"/>
        <v>0</v>
      </c>
      <c r="DR132" s="31">
        <f t="shared" si="84"/>
        <v>123</v>
      </c>
      <c r="DS132" s="26">
        <f t="shared" si="85"/>
        <v>123.5</v>
      </c>
      <c r="DT132" s="101">
        <f t="shared" si="66"/>
        <v>0</v>
      </c>
      <c r="DU132" s="101">
        <f t="shared" si="67"/>
        <v>0</v>
      </c>
      <c r="DV132" s="101">
        <f t="shared" si="68"/>
        <v>0</v>
      </c>
      <c r="DW132" s="102">
        <f t="shared" si="86"/>
        <v>67.98</v>
      </c>
      <c r="DX132" s="144"/>
      <c r="DY132" s="101">
        <f t="shared" si="87"/>
        <v>0</v>
      </c>
      <c r="DZ132" s="101">
        <f t="shared" si="87"/>
        <v>0</v>
      </c>
      <c r="EB132" s="84">
        <f>MODEL_DATA!X129</f>
        <v>123</v>
      </c>
      <c r="EC132" s="84">
        <f>MODEL_DATA!Y129</f>
        <v>0</v>
      </c>
      <c r="ED132" s="84">
        <f>MODEL_DATA!Z129</f>
        <v>0</v>
      </c>
      <c r="EE132" s="84">
        <f>MODEL_DATA!AA129</f>
        <v>0</v>
      </c>
      <c r="EF132" s="84">
        <f>MODEL_DATA!AB129</f>
        <v>0</v>
      </c>
      <c r="EG132" s="84">
        <f>MODEL_DATA!AC129</f>
        <v>0</v>
      </c>
      <c r="EH132" s="84">
        <f>MODEL_DATA!AD129</f>
        <v>0</v>
      </c>
      <c r="EI132" s="84">
        <f>MODEL_DATA!AE129</f>
        <v>0</v>
      </c>
      <c r="EJ132" s="84">
        <f>MODEL_DATA!AF129</f>
        <v>0</v>
      </c>
      <c r="EK132" s="84">
        <f>MODEL_DATA!AG129</f>
        <v>0</v>
      </c>
      <c r="EL132" s="84">
        <f>MODEL_DATA!AH129</f>
        <v>0</v>
      </c>
      <c r="EM132" s="84">
        <f>MODEL_DATA!AI129</f>
        <v>0</v>
      </c>
      <c r="EN132" s="84">
        <f>MODEL_DATA!AJ129</f>
        <v>0</v>
      </c>
      <c r="EO132" s="84">
        <f>MODEL_DATA!AK129</f>
        <v>0</v>
      </c>
      <c r="EP132" s="84">
        <f>MODEL_DATA!AL129</f>
        <v>0</v>
      </c>
      <c r="EQ132" s="84">
        <f>MODEL_DATA!AM129</f>
        <v>67.98</v>
      </c>
      <c r="ER132" s="84">
        <f>MODEL_DATA!AN129</f>
        <v>68.510000000000005</v>
      </c>
      <c r="ES132" s="84">
        <f>MODEL_DATA!AO129</f>
        <v>0</v>
      </c>
      <c r="ET132" s="84">
        <f>MODEL_DATA!AP129</f>
        <v>0</v>
      </c>
      <c r="EU132" s="84">
        <f>MODEL_DATA!AQ129</f>
        <v>0</v>
      </c>
      <c r="EV132" s="84">
        <f>MODEL_DATA!AR129</f>
        <v>0</v>
      </c>
    </row>
    <row r="133" spans="32:152" x14ac:dyDescent="0.25">
      <c r="AF133" s="32">
        <f t="shared" si="60"/>
        <v>246</v>
      </c>
      <c r="AG133" s="61">
        <f t="shared" si="69"/>
        <v>0</v>
      </c>
      <c r="AH133" s="63">
        <f>INDEX(Obs_Dist!$D$11:$T$211,  MATCH($AF133, Obs_Dist!$B$11:$B$211, 0), MATCH(AH$4, Obs_Dist!$D$3:$T$3, 0) )</f>
        <v>0</v>
      </c>
      <c r="AI133" s="61">
        <f t="shared" si="70"/>
        <v>0</v>
      </c>
      <c r="AJ133" s="63">
        <f>INDEX(Obs_Dist!$D$11:$T$211,  MATCH($AF133, Obs_Dist!$B$11:$B$211, 0), MATCH(AJ$4, Obs_Dist!$D$3:$T$3, 0) )</f>
        <v>0</v>
      </c>
      <c r="AK133" s="61">
        <f t="shared" si="71"/>
        <v>0</v>
      </c>
      <c r="AL133" s="63">
        <f>INDEX(Obs_Dist!$D$11:$T$211,  MATCH($AF133, Obs_Dist!$B$11:$B$211, 0), MATCH(AL$4, Obs_Dist!$D$3:$T$3, 0) )</f>
        <v>0</v>
      </c>
      <c r="AM133" s="61">
        <f t="shared" si="72"/>
        <v>0</v>
      </c>
      <c r="AN133" s="63">
        <f>INDEX(Obs_Dist!$D$11:$T$211,  MATCH($AF133, Obs_Dist!$B$11:$B$211, 0), MATCH(AN$4, Obs_Dist!$D$3:$T$3, 0) )</f>
        <v>0</v>
      </c>
      <c r="AO133" s="61">
        <f t="shared" si="73"/>
        <v>0</v>
      </c>
      <c r="AP133" s="63">
        <f>INDEX(Obs_Dist!$D$11:$T$211,  MATCH($AF133, Obs_Dist!$B$11:$B$211, 0), MATCH(AP$4, Obs_Dist!$D$3:$T$3, 0) )</f>
        <v>0</v>
      </c>
      <c r="AQ133" s="61">
        <f t="shared" si="74"/>
        <v>0</v>
      </c>
      <c r="AR133" s="63">
        <f>INDEX(Obs_Dist!$D$11:$T$211,  MATCH($AF133, Obs_Dist!$B$11:$B$211, 0), MATCH(AR$4, Obs_Dist!$D$3:$T$3, 0) )</f>
        <v>0</v>
      </c>
      <c r="AS133" s="61">
        <f t="shared" si="75"/>
        <v>0</v>
      </c>
      <c r="AT133" s="63">
        <f>INDEX(Obs_Dist!$D$11:$T$211,  MATCH($AF133, Obs_Dist!$B$11:$B$211, 0), MATCH(AT$4, Obs_Dist!$D$3:$T$3, 0) )</f>
        <v>0</v>
      </c>
      <c r="AU133" s="61">
        <f t="shared" si="76"/>
        <v>0</v>
      </c>
      <c r="AV133" s="63">
        <f>INDEX(Obs_Dist!$D$11:$T$211,  MATCH($AF133, Obs_Dist!$B$11:$B$211, 0), MATCH(AV$4, Obs_Dist!$D$3:$T$3, 0) )</f>
        <v>0</v>
      </c>
      <c r="AW133" s="61">
        <f t="shared" si="77"/>
        <v>0</v>
      </c>
      <c r="AX133" s="63">
        <f>INDEX(Obs_Dist!$D$11:$T$211,  MATCH($AF133, Obs_Dist!$B$11:$B$211, 0), MATCH(AX$4, Obs_Dist!$D$3:$T$3, 0) )</f>
        <v>0</v>
      </c>
      <c r="AY133" s="61">
        <f t="shared" si="78"/>
        <v>0</v>
      </c>
      <c r="AZ133" s="63">
        <f>INDEX(Obs_Dist!$D$11:$T$211,  MATCH($AF133, Obs_Dist!$B$11:$B$211, 0), MATCH(AZ$4, Obs_Dist!$D$3:$T$3, 0) )</f>
        <v>0</v>
      </c>
      <c r="BA133" s="61">
        <f t="shared" si="79"/>
        <v>0</v>
      </c>
      <c r="BB133" s="63">
        <f>INDEX(Obs_Dist!$D$11:$T$211,  MATCH($AF133, Obs_Dist!$B$11:$B$211, 0), MATCH(BB$4, Obs_Dist!$D$3:$T$3, 0) )</f>
        <v>0</v>
      </c>
      <c r="BC133" s="61">
        <f t="shared" si="80"/>
        <v>0</v>
      </c>
      <c r="BD133" s="63">
        <f>INDEX(Obs_Dist!$D$11:$T$211,  MATCH($AF133, Obs_Dist!$B$11:$B$211, 0), MATCH(BD$4, Obs_Dist!$D$3:$T$3, 0) )</f>
        <v>0</v>
      </c>
      <c r="BF133" s="31">
        <f t="shared" si="81"/>
        <v>248</v>
      </c>
      <c r="BG133" s="31">
        <f t="shared" si="82"/>
        <v>249</v>
      </c>
      <c r="BH133" s="57">
        <f t="shared" si="96"/>
        <v>0</v>
      </c>
      <c r="BI133" s="57">
        <f t="shared" si="96"/>
        <v>0</v>
      </c>
      <c r="BJ133" s="57">
        <f t="shared" si="96"/>
        <v>0</v>
      </c>
      <c r="BK133" s="58">
        <f t="shared" si="96"/>
        <v>0</v>
      </c>
      <c r="BL133" s="57">
        <f t="shared" si="96"/>
        <v>0</v>
      </c>
      <c r="BM133" s="57">
        <f t="shared" si="96"/>
        <v>0</v>
      </c>
      <c r="BN133" s="57">
        <f t="shared" si="94"/>
        <v>0</v>
      </c>
      <c r="BQ133" s="57">
        <f t="shared" si="95"/>
        <v>0</v>
      </c>
      <c r="BR133" s="57">
        <f t="shared" si="95"/>
        <v>0</v>
      </c>
      <c r="BS133" s="57">
        <f t="shared" si="95"/>
        <v>0</v>
      </c>
      <c r="BT133" s="57">
        <f t="shared" si="95"/>
        <v>0</v>
      </c>
      <c r="BU133" s="57">
        <f t="shared" si="95"/>
        <v>0</v>
      </c>
      <c r="BV133" s="57">
        <f t="shared" si="95"/>
        <v>0</v>
      </c>
      <c r="BW133" s="57">
        <f t="shared" si="95"/>
        <v>0</v>
      </c>
      <c r="BX133" s="58">
        <f t="shared" si="95"/>
        <v>0</v>
      </c>
      <c r="BY133" s="57">
        <f t="shared" si="95"/>
        <v>0</v>
      </c>
      <c r="BZ133" s="57">
        <f t="shared" si="95"/>
        <v>0</v>
      </c>
      <c r="CA133" s="58">
        <f t="shared" si="95"/>
        <v>0</v>
      </c>
      <c r="CB133" s="57">
        <f t="shared" si="95"/>
        <v>0</v>
      </c>
      <c r="CC133" s="57">
        <f t="shared" si="95"/>
        <v>0</v>
      </c>
      <c r="CD133" s="57">
        <f t="shared" si="95"/>
        <v>0</v>
      </c>
      <c r="CE133" s="57">
        <f t="shared" si="95"/>
        <v>0</v>
      </c>
      <c r="CF133" s="57">
        <f t="shared" si="93"/>
        <v>0</v>
      </c>
      <c r="CG133" s="57">
        <f t="shared" si="93"/>
        <v>0</v>
      </c>
      <c r="CH133" s="57">
        <f t="shared" si="93"/>
        <v>0</v>
      </c>
      <c r="CI133" s="58">
        <f t="shared" si="93"/>
        <v>0</v>
      </c>
      <c r="CJ133" s="57">
        <f t="shared" si="93"/>
        <v>0</v>
      </c>
      <c r="CL133" s="30">
        <f>Obs_Dist!B135</f>
        <v>248</v>
      </c>
      <c r="CM133" s="26">
        <f t="shared" si="91"/>
        <v>249</v>
      </c>
      <c r="CN133" s="20">
        <f t="shared" si="62"/>
        <v>0</v>
      </c>
      <c r="CO133" s="20">
        <f t="shared" si="62"/>
        <v>0</v>
      </c>
      <c r="CP133" s="20">
        <f t="shared" si="62"/>
        <v>0</v>
      </c>
      <c r="CQ133" s="106">
        <f t="shared" si="58"/>
        <v>0</v>
      </c>
      <c r="CR133" s="143"/>
      <c r="CS133" s="20">
        <f t="shared" si="63"/>
        <v>0</v>
      </c>
      <c r="CT133" s="20">
        <f t="shared" si="63"/>
        <v>0</v>
      </c>
      <c r="CW133" s="20">
        <f t="shared" si="98"/>
        <v>0</v>
      </c>
      <c r="CX133" s="20">
        <f t="shared" si="97"/>
        <v>0</v>
      </c>
      <c r="CY133" s="20">
        <f t="shared" si="97"/>
        <v>0</v>
      </c>
      <c r="CZ133" s="20">
        <f t="shared" si="97"/>
        <v>0</v>
      </c>
      <c r="DA133" s="20">
        <f t="shared" si="97"/>
        <v>0</v>
      </c>
      <c r="DB133" s="20">
        <f t="shared" si="97"/>
        <v>0</v>
      </c>
      <c r="DC133" s="20">
        <f t="shared" si="97"/>
        <v>0</v>
      </c>
      <c r="DD133" s="106">
        <f t="shared" si="97"/>
        <v>0</v>
      </c>
      <c r="DE133" s="20">
        <f t="shared" si="90"/>
        <v>0</v>
      </c>
      <c r="DF133" s="20">
        <f t="shared" si="90"/>
        <v>0</v>
      </c>
      <c r="DG133" s="106">
        <f t="shared" si="90"/>
        <v>0</v>
      </c>
      <c r="DH133" s="143"/>
      <c r="DI133" s="20">
        <f t="shared" si="64"/>
        <v>0</v>
      </c>
      <c r="DJ133" s="20">
        <f t="shared" si="64"/>
        <v>0</v>
      </c>
      <c r="DK133" s="20">
        <f t="shared" si="64"/>
        <v>0</v>
      </c>
      <c r="DL133" s="143"/>
      <c r="DM133" s="20">
        <f t="shared" si="65"/>
        <v>0</v>
      </c>
      <c r="DN133" s="20">
        <f t="shared" si="65"/>
        <v>0</v>
      </c>
      <c r="DO133" s="106">
        <f t="shared" si="65"/>
        <v>0</v>
      </c>
      <c r="DP133" s="20">
        <f t="shared" si="59"/>
        <v>0</v>
      </c>
      <c r="DR133" s="31">
        <f t="shared" si="84"/>
        <v>124</v>
      </c>
      <c r="DS133" s="26">
        <f t="shared" si="85"/>
        <v>124.5</v>
      </c>
      <c r="DT133" s="101">
        <f t="shared" si="66"/>
        <v>0</v>
      </c>
      <c r="DU133" s="101">
        <f t="shared" si="67"/>
        <v>0</v>
      </c>
      <c r="DV133" s="101">
        <f t="shared" si="68"/>
        <v>0</v>
      </c>
      <c r="DW133" s="102">
        <f t="shared" si="86"/>
        <v>43.85</v>
      </c>
      <c r="DX133" s="144"/>
      <c r="DY133" s="101">
        <f t="shared" si="87"/>
        <v>0</v>
      </c>
      <c r="DZ133" s="101">
        <f t="shared" si="87"/>
        <v>0</v>
      </c>
      <c r="EB133" s="84">
        <f>MODEL_DATA!X130</f>
        <v>124</v>
      </c>
      <c r="EC133" s="84">
        <f>MODEL_DATA!Y130</f>
        <v>0</v>
      </c>
      <c r="ED133" s="84">
        <f>MODEL_DATA!Z130</f>
        <v>0</v>
      </c>
      <c r="EE133" s="84">
        <f>MODEL_DATA!AA130</f>
        <v>0</v>
      </c>
      <c r="EF133" s="84">
        <f>MODEL_DATA!AB130</f>
        <v>0</v>
      </c>
      <c r="EG133" s="84">
        <f>MODEL_DATA!AC130</f>
        <v>0</v>
      </c>
      <c r="EH133" s="84">
        <f>MODEL_DATA!AD130</f>
        <v>0</v>
      </c>
      <c r="EI133" s="84">
        <f>MODEL_DATA!AE130</f>
        <v>0</v>
      </c>
      <c r="EJ133" s="84">
        <f>MODEL_DATA!AF130</f>
        <v>0</v>
      </c>
      <c r="EK133" s="84">
        <f>MODEL_DATA!AG130</f>
        <v>0</v>
      </c>
      <c r="EL133" s="84">
        <f>MODEL_DATA!AH130</f>
        <v>0</v>
      </c>
      <c r="EM133" s="84">
        <f>MODEL_DATA!AI130</f>
        <v>0</v>
      </c>
      <c r="EN133" s="84">
        <f>MODEL_DATA!AJ130</f>
        <v>0</v>
      </c>
      <c r="EO133" s="84">
        <f>MODEL_DATA!AK130</f>
        <v>0</v>
      </c>
      <c r="EP133" s="84">
        <f>MODEL_DATA!AL130</f>
        <v>0</v>
      </c>
      <c r="EQ133" s="84">
        <f>MODEL_DATA!AM130</f>
        <v>43.85</v>
      </c>
      <c r="ER133" s="84">
        <f>MODEL_DATA!AN130</f>
        <v>55.49</v>
      </c>
      <c r="ES133" s="84">
        <f>MODEL_DATA!AO130</f>
        <v>0</v>
      </c>
      <c r="ET133" s="84">
        <f>MODEL_DATA!AP130</f>
        <v>0</v>
      </c>
      <c r="EU133" s="84">
        <f>MODEL_DATA!AQ130</f>
        <v>0</v>
      </c>
      <c r="EV133" s="84">
        <f>MODEL_DATA!AR130</f>
        <v>0</v>
      </c>
    </row>
    <row r="134" spans="32:152" x14ac:dyDescent="0.25">
      <c r="AF134" s="32">
        <f t="shared" si="60"/>
        <v>248</v>
      </c>
      <c r="AG134" s="61">
        <f t="shared" si="69"/>
        <v>0</v>
      </c>
      <c r="AH134" s="63">
        <f>INDEX(Obs_Dist!$D$11:$T$211,  MATCH($AF134, Obs_Dist!$B$11:$B$211, 0), MATCH(AH$4, Obs_Dist!$D$3:$T$3, 0) )</f>
        <v>0</v>
      </c>
      <c r="AI134" s="61">
        <f t="shared" si="70"/>
        <v>0</v>
      </c>
      <c r="AJ134" s="63">
        <f>INDEX(Obs_Dist!$D$11:$T$211,  MATCH($AF134, Obs_Dist!$B$11:$B$211, 0), MATCH(AJ$4, Obs_Dist!$D$3:$T$3, 0) )</f>
        <v>0</v>
      </c>
      <c r="AK134" s="61">
        <f t="shared" si="71"/>
        <v>0</v>
      </c>
      <c r="AL134" s="63">
        <f>INDEX(Obs_Dist!$D$11:$T$211,  MATCH($AF134, Obs_Dist!$B$11:$B$211, 0), MATCH(AL$4, Obs_Dist!$D$3:$T$3, 0) )</f>
        <v>0</v>
      </c>
      <c r="AM134" s="61">
        <f t="shared" si="72"/>
        <v>0</v>
      </c>
      <c r="AN134" s="63">
        <f>INDEX(Obs_Dist!$D$11:$T$211,  MATCH($AF134, Obs_Dist!$B$11:$B$211, 0), MATCH(AN$4, Obs_Dist!$D$3:$T$3, 0) )</f>
        <v>0</v>
      </c>
      <c r="AO134" s="61">
        <f t="shared" si="73"/>
        <v>0</v>
      </c>
      <c r="AP134" s="63">
        <f>INDEX(Obs_Dist!$D$11:$T$211,  MATCH($AF134, Obs_Dist!$B$11:$B$211, 0), MATCH(AP$4, Obs_Dist!$D$3:$T$3, 0) )</f>
        <v>0</v>
      </c>
      <c r="AQ134" s="61">
        <f t="shared" si="74"/>
        <v>0</v>
      </c>
      <c r="AR134" s="63">
        <f>INDEX(Obs_Dist!$D$11:$T$211,  MATCH($AF134, Obs_Dist!$B$11:$B$211, 0), MATCH(AR$4, Obs_Dist!$D$3:$T$3, 0) )</f>
        <v>0</v>
      </c>
      <c r="AS134" s="61">
        <f t="shared" si="75"/>
        <v>0</v>
      </c>
      <c r="AT134" s="63">
        <f>INDEX(Obs_Dist!$D$11:$T$211,  MATCH($AF134, Obs_Dist!$B$11:$B$211, 0), MATCH(AT$4, Obs_Dist!$D$3:$T$3, 0) )</f>
        <v>0</v>
      </c>
      <c r="AU134" s="61">
        <f t="shared" si="76"/>
        <v>0</v>
      </c>
      <c r="AV134" s="63">
        <f>INDEX(Obs_Dist!$D$11:$T$211,  MATCH($AF134, Obs_Dist!$B$11:$B$211, 0), MATCH(AV$4, Obs_Dist!$D$3:$T$3, 0) )</f>
        <v>0</v>
      </c>
      <c r="AW134" s="61">
        <f t="shared" si="77"/>
        <v>0</v>
      </c>
      <c r="AX134" s="63">
        <f>INDEX(Obs_Dist!$D$11:$T$211,  MATCH($AF134, Obs_Dist!$B$11:$B$211, 0), MATCH(AX$4, Obs_Dist!$D$3:$T$3, 0) )</f>
        <v>0</v>
      </c>
      <c r="AY134" s="61">
        <f t="shared" si="78"/>
        <v>0</v>
      </c>
      <c r="AZ134" s="63">
        <f>INDEX(Obs_Dist!$D$11:$T$211,  MATCH($AF134, Obs_Dist!$B$11:$B$211, 0), MATCH(AZ$4, Obs_Dist!$D$3:$T$3, 0) )</f>
        <v>0</v>
      </c>
      <c r="BA134" s="61">
        <f t="shared" si="79"/>
        <v>0</v>
      </c>
      <c r="BB134" s="63">
        <f>INDEX(Obs_Dist!$D$11:$T$211,  MATCH($AF134, Obs_Dist!$B$11:$B$211, 0), MATCH(BB$4, Obs_Dist!$D$3:$T$3, 0) )</f>
        <v>0</v>
      </c>
      <c r="BC134" s="61">
        <f t="shared" si="80"/>
        <v>0</v>
      </c>
      <c r="BD134" s="63">
        <f>INDEX(Obs_Dist!$D$11:$T$211,  MATCH($AF134, Obs_Dist!$B$11:$B$211, 0), MATCH(BD$4, Obs_Dist!$D$3:$T$3, 0) )</f>
        <v>0</v>
      </c>
      <c r="BF134" s="31">
        <f t="shared" si="81"/>
        <v>250</v>
      </c>
      <c r="BG134" s="31">
        <f t="shared" si="82"/>
        <v>251</v>
      </c>
      <c r="BH134" s="57">
        <f t="shared" si="96"/>
        <v>0</v>
      </c>
      <c r="BI134" s="57">
        <f t="shared" si="96"/>
        <v>0</v>
      </c>
      <c r="BJ134" s="57">
        <f t="shared" si="96"/>
        <v>0</v>
      </c>
      <c r="BK134" s="58">
        <f t="shared" si="96"/>
        <v>0</v>
      </c>
      <c r="BL134" s="57">
        <f t="shared" si="96"/>
        <v>0</v>
      </c>
      <c r="BM134" s="57">
        <f t="shared" si="96"/>
        <v>0</v>
      </c>
      <c r="BN134" s="57">
        <f t="shared" si="94"/>
        <v>0</v>
      </c>
      <c r="BQ134" s="57">
        <f t="shared" si="95"/>
        <v>0</v>
      </c>
      <c r="BR134" s="57">
        <f t="shared" si="95"/>
        <v>0</v>
      </c>
      <c r="BS134" s="57">
        <f t="shared" si="95"/>
        <v>0</v>
      </c>
      <c r="BT134" s="57">
        <f t="shared" si="95"/>
        <v>0</v>
      </c>
      <c r="BU134" s="57">
        <f t="shared" si="95"/>
        <v>0</v>
      </c>
      <c r="BV134" s="57">
        <f t="shared" si="95"/>
        <v>0</v>
      </c>
      <c r="BW134" s="57">
        <f t="shared" si="95"/>
        <v>0</v>
      </c>
      <c r="BX134" s="58">
        <f t="shared" si="95"/>
        <v>0</v>
      </c>
      <c r="BY134" s="57">
        <f t="shared" si="95"/>
        <v>0</v>
      </c>
      <c r="BZ134" s="57">
        <f t="shared" si="95"/>
        <v>0</v>
      </c>
      <c r="CA134" s="58">
        <f t="shared" si="95"/>
        <v>0</v>
      </c>
      <c r="CB134" s="57">
        <f t="shared" si="95"/>
        <v>0</v>
      </c>
      <c r="CC134" s="57">
        <f t="shared" si="95"/>
        <v>0</v>
      </c>
      <c r="CD134" s="57">
        <f t="shared" si="95"/>
        <v>0</v>
      </c>
      <c r="CE134" s="57">
        <f t="shared" si="95"/>
        <v>0</v>
      </c>
      <c r="CF134" s="57">
        <f t="shared" si="93"/>
        <v>0</v>
      </c>
      <c r="CG134" s="57">
        <f t="shared" si="93"/>
        <v>0</v>
      </c>
      <c r="CH134" s="57">
        <f t="shared" si="93"/>
        <v>0</v>
      </c>
      <c r="CI134" s="58">
        <f t="shared" si="93"/>
        <v>0</v>
      </c>
      <c r="CJ134" s="57">
        <f t="shared" si="93"/>
        <v>0</v>
      </c>
      <c r="CL134" s="30">
        <f>Obs_Dist!B136</f>
        <v>250</v>
      </c>
      <c r="CM134" s="26">
        <f t="shared" si="91"/>
        <v>251</v>
      </c>
      <c r="CN134" s="20">
        <f t="shared" si="62"/>
        <v>0</v>
      </c>
      <c r="CO134" s="20">
        <f t="shared" si="62"/>
        <v>0</v>
      </c>
      <c r="CP134" s="20">
        <f t="shared" si="62"/>
        <v>0</v>
      </c>
      <c r="CQ134" s="106">
        <f t="shared" si="58"/>
        <v>0</v>
      </c>
      <c r="CR134" s="143"/>
      <c r="CS134" s="20">
        <f t="shared" si="63"/>
        <v>0</v>
      </c>
      <c r="CT134" s="20">
        <f t="shared" si="63"/>
        <v>0</v>
      </c>
      <c r="CW134" s="20">
        <f t="shared" si="98"/>
        <v>0</v>
      </c>
      <c r="CX134" s="20">
        <f t="shared" si="97"/>
        <v>0</v>
      </c>
      <c r="CY134" s="20">
        <f t="shared" si="97"/>
        <v>0</v>
      </c>
      <c r="CZ134" s="20">
        <f t="shared" si="97"/>
        <v>0</v>
      </c>
      <c r="DA134" s="20">
        <f t="shared" si="97"/>
        <v>0</v>
      </c>
      <c r="DB134" s="20">
        <f t="shared" si="97"/>
        <v>0</v>
      </c>
      <c r="DC134" s="20">
        <f t="shared" si="97"/>
        <v>0</v>
      </c>
      <c r="DD134" s="106">
        <f t="shared" si="97"/>
        <v>0</v>
      </c>
      <c r="DE134" s="20">
        <f t="shared" si="90"/>
        <v>0</v>
      </c>
      <c r="DF134" s="20">
        <f t="shared" si="90"/>
        <v>0</v>
      </c>
      <c r="DG134" s="106">
        <f t="shared" si="90"/>
        <v>0</v>
      </c>
      <c r="DH134" s="143"/>
      <c r="DI134" s="20">
        <f t="shared" si="64"/>
        <v>0</v>
      </c>
      <c r="DJ134" s="20">
        <f t="shared" si="64"/>
        <v>0</v>
      </c>
      <c r="DK134" s="20">
        <f t="shared" si="64"/>
        <v>0</v>
      </c>
      <c r="DL134" s="143"/>
      <c r="DM134" s="20">
        <f t="shared" si="65"/>
        <v>0</v>
      </c>
      <c r="DN134" s="20">
        <f t="shared" si="65"/>
        <v>0</v>
      </c>
      <c r="DO134" s="106">
        <f t="shared" si="65"/>
        <v>0</v>
      </c>
      <c r="DP134" s="20">
        <f t="shared" si="59"/>
        <v>0</v>
      </c>
      <c r="DR134" s="31">
        <f t="shared" si="84"/>
        <v>125</v>
      </c>
      <c r="DS134" s="26">
        <f t="shared" si="85"/>
        <v>125.5</v>
      </c>
      <c r="DT134" s="101">
        <f t="shared" si="66"/>
        <v>0</v>
      </c>
      <c r="DU134" s="101">
        <f t="shared" si="67"/>
        <v>0</v>
      </c>
      <c r="DV134" s="101">
        <f t="shared" si="68"/>
        <v>0</v>
      </c>
      <c r="DW134" s="102">
        <f t="shared" si="86"/>
        <v>34.6</v>
      </c>
      <c r="DX134" s="144"/>
      <c r="DY134" s="101">
        <f t="shared" si="87"/>
        <v>0</v>
      </c>
      <c r="DZ134" s="101">
        <f t="shared" si="87"/>
        <v>0</v>
      </c>
      <c r="EB134" s="84">
        <f>MODEL_DATA!X131</f>
        <v>125</v>
      </c>
      <c r="EC134" s="84">
        <f>MODEL_DATA!Y131</f>
        <v>0</v>
      </c>
      <c r="ED134" s="84">
        <f>MODEL_DATA!Z131</f>
        <v>0</v>
      </c>
      <c r="EE134" s="84">
        <f>MODEL_DATA!AA131</f>
        <v>0</v>
      </c>
      <c r="EF134" s="84">
        <f>MODEL_DATA!AB131</f>
        <v>0</v>
      </c>
      <c r="EG134" s="84">
        <f>MODEL_DATA!AC131</f>
        <v>0</v>
      </c>
      <c r="EH134" s="84">
        <f>MODEL_DATA!AD131</f>
        <v>0</v>
      </c>
      <c r="EI134" s="84">
        <f>MODEL_DATA!AE131</f>
        <v>0</v>
      </c>
      <c r="EJ134" s="84">
        <f>MODEL_DATA!AF131</f>
        <v>0</v>
      </c>
      <c r="EK134" s="84">
        <f>MODEL_DATA!AG131</f>
        <v>0</v>
      </c>
      <c r="EL134" s="84">
        <f>MODEL_DATA!AH131</f>
        <v>0</v>
      </c>
      <c r="EM134" s="84">
        <f>MODEL_DATA!AI131</f>
        <v>0</v>
      </c>
      <c r="EN134" s="84">
        <f>MODEL_DATA!AJ131</f>
        <v>0</v>
      </c>
      <c r="EO134" s="84">
        <f>MODEL_DATA!AK131</f>
        <v>0</v>
      </c>
      <c r="EP134" s="84">
        <f>MODEL_DATA!AL131</f>
        <v>0</v>
      </c>
      <c r="EQ134" s="84">
        <f>MODEL_DATA!AM131</f>
        <v>34.6</v>
      </c>
      <c r="ER134" s="84">
        <f>MODEL_DATA!AN131</f>
        <v>39.909999999999997</v>
      </c>
      <c r="ES134" s="84">
        <f>MODEL_DATA!AO131</f>
        <v>0</v>
      </c>
      <c r="ET134" s="84">
        <f>MODEL_DATA!AP131</f>
        <v>0</v>
      </c>
      <c r="EU134" s="84">
        <f>MODEL_DATA!AQ131</f>
        <v>0</v>
      </c>
      <c r="EV134" s="84">
        <f>MODEL_DATA!AR131</f>
        <v>0</v>
      </c>
    </row>
    <row r="135" spans="32:152" x14ac:dyDescent="0.25">
      <c r="AF135" s="32">
        <f t="shared" si="60"/>
        <v>250</v>
      </c>
      <c r="AG135" s="61">
        <f t="shared" si="69"/>
        <v>0</v>
      </c>
      <c r="AH135" s="63">
        <f>INDEX(Obs_Dist!$D$11:$T$211,  MATCH($AF135, Obs_Dist!$B$11:$B$211, 0), MATCH(AH$4, Obs_Dist!$D$3:$T$3, 0) )</f>
        <v>0</v>
      </c>
      <c r="AI135" s="61">
        <f t="shared" si="70"/>
        <v>0</v>
      </c>
      <c r="AJ135" s="63">
        <f>INDEX(Obs_Dist!$D$11:$T$211,  MATCH($AF135, Obs_Dist!$B$11:$B$211, 0), MATCH(AJ$4, Obs_Dist!$D$3:$T$3, 0) )</f>
        <v>0</v>
      </c>
      <c r="AK135" s="61">
        <f t="shared" si="71"/>
        <v>0</v>
      </c>
      <c r="AL135" s="63">
        <f>INDEX(Obs_Dist!$D$11:$T$211,  MATCH($AF135, Obs_Dist!$B$11:$B$211, 0), MATCH(AL$4, Obs_Dist!$D$3:$T$3, 0) )</f>
        <v>0</v>
      </c>
      <c r="AM135" s="61">
        <f t="shared" si="72"/>
        <v>0</v>
      </c>
      <c r="AN135" s="63">
        <f>INDEX(Obs_Dist!$D$11:$T$211,  MATCH($AF135, Obs_Dist!$B$11:$B$211, 0), MATCH(AN$4, Obs_Dist!$D$3:$T$3, 0) )</f>
        <v>0</v>
      </c>
      <c r="AO135" s="61">
        <f t="shared" si="73"/>
        <v>0</v>
      </c>
      <c r="AP135" s="63">
        <f>INDEX(Obs_Dist!$D$11:$T$211,  MATCH($AF135, Obs_Dist!$B$11:$B$211, 0), MATCH(AP$4, Obs_Dist!$D$3:$T$3, 0) )</f>
        <v>0</v>
      </c>
      <c r="AQ135" s="61">
        <f t="shared" si="74"/>
        <v>0</v>
      </c>
      <c r="AR135" s="63">
        <f>INDEX(Obs_Dist!$D$11:$T$211,  MATCH($AF135, Obs_Dist!$B$11:$B$211, 0), MATCH(AR$4, Obs_Dist!$D$3:$T$3, 0) )</f>
        <v>0</v>
      </c>
      <c r="AS135" s="61">
        <f t="shared" si="75"/>
        <v>0</v>
      </c>
      <c r="AT135" s="63">
        <f>INDEX(Obs_Dist!$D$11:$T$211,  MATCH($AF135, Obs_Dist!$B$11:$B$211, 0), MATCH(AT$4, Obs_Dist!$D$3:$T$3, 0) )</f>
        <v>0</v>
      </c>
      <c r="AU135" s="61">
        <f t="shared" si="76"/>
        <v>0</v>
      </c>
      <c r="AV135" s="63">
        <f>INDEX(Obs_Dist!$D$11:$T$211,  MATCH($AF135, Obs_Dist!$B$11:$B$211, 0), MATCH(AV$4, Obs_Dist!$D$3:$T$3, 0) )</f>
        <v>0</v>
      </c>
      <c r="AW135" s="61">
        <f t="shared" si="77"/>
        <v>0</v>
      </c>
      <c r="AX135" s="63">
        <f>INDEX(Obs_Dist!$D$11:$T$211,  MATCH($AF135, Obs_Dist!$B$11:$B$211, 0), MATCH(AX$4, Obs_Dist!$D$3:$T$3, 0) )</f>
        <v>0</v>
      </c>
      <c r="AY135" s="61">
        <f t="shared" si="78"/>
        <v>0</v>
      </c>
      <c r="AZ135" s="63">
        <f>INDEX(Obs_Dist!$D$11:$T$211,  MATCH($AF135, Obs_Dist!$B$11:$B$211, 0), MATCH(AZ$4, Obs_Dist!$D$3:$T$3, 0) )</f>
        <v>0</v>
      </c>
      <c r="BA135" s="61">
        <f t="shared" si="79"/>
        <v>0</v>
      </c>
      <c r="BB135" s="63">
        <f>INDEX(Obs_Dist!$D$11:$T$211,  MATCH($AF135, Obs_Dist!$B$11:$B$211, 0), MATCH(BB$4, Obs_Dist!$D$3:$T$3, 0) )</f>
        <v>0</v>
      </c>
      <c r="BC135" s="61">
        <f t="shared" si="80"/>
        <v>0</v>
      </c>
      <c r="BD135" s="63">
        <f>INDEX(Obs_Dist!$D$11:$T$211,  MATCH($AF135, Obs_Dist!$B$11:$B$211, 0), MATCH(BD$4, Obs_Dist!$D$3:$T$3, 0) )</f>
        <v>0</v>
      </c>
      <c r="BF135" s="31">
        <f t="shared" si="81"/>
        <v>252</v>
      </c>
      <c r="BG135" s="31">
        <f t="shared" si="82"/>
        <v>253</v>
      </c>
      <c r="BH135" s="57">
        <f t="shared" si="96"/>
        <v>0</v>
      </c>
      <c r="BI135" s="57">
        <f t="shared" si="96"/>
        <v>0</v>
      </c>
      <c r="BJ135" s="57">
        <f t="shared" si="96"/>
        <v>0</v>
      </c>
      <c r="BK135" s="58">
        <f t="shared" si="96"/>
        <v>0</v>
      </c>
      <c r="BL135" s="57">
        <f t="shared" si="96"/>
        <v>0</v>
      </c>
      <c r="BM135" s="57">
        <f t="shared" si="96"/>
        <v>0</v>
      </c>
      <c r="BN135" s="57">
        <f t="shared" si="94"/>
        <v>0</v>
      </c>
      <c r="BQ135" s="57">
        <f t="shared" si="95"/>
        <v>0</v>
      </c>
      <c r="BR135" s="57">
        <f t="shared" si="95"/>
        <v>0</v>
      </c>
      <c r="BS135" s="57">
        <f t="shared" si="95"/>
        <v>0</v>
      </c>
      <c r="BT135" s="57">
        <f t="shared" si="95"/>
        <v>0</v>
      </c>
      <c r="BU135" s="57">
        <f t="shared" si="95"/>
        <v>0</v>
      </c>
      <c r="BV135" s="57">
        <f t="shared" si="95"/>
        <v>0</v>
      </c>
      <c r="BW135" s="57">
        <f t="shared" si="95"/>
        <v>0</v>
      </c>
      <c r="BX135" s="58">
        <f t="shared" si="95"/>
        <v>0</v>
      </c>
      <c r="BY135" s="57">
        <f t="shared" si="95"/>
        <v>0</v>
      </c>
      <c r="BZ135" s="57">
        <f t="shared" si="95"/>
        <v>0</v>
      </c>
      <c r="CA135" s="58">
        <f t="shared" si="95"/>
        <v>0</v>
      </c>
      <c r="CB135" s="57">
        <f t="shared" si="95"/>
        <v>0</v>
      </c>
      <c r="CC135" s="57">
        <f t="shared" si="95"/>
        <v>0</v>
      </c>
      <c r="CD135" s="57">
        <f t="shared" si="95"/>
        <v>0</v>
      </c>
      <c r="CE135" s="57">
        <f t="shared" si="95"/>
        <v>0</v>
      </c>
      <c r="CF135" s="57">
        <f t="shared" si="93"/>
        <v>0</v>
      </c>
      <c r="CG135" s="57">
        <f t="shared" si="93"/>
        <v>0</v>
      </c>
      <c r="CH135" s="57">
        <f t="shared" si="93"/>
        <v>0</v>
      </c>
      <c r="CI135" s="58">
        <f t="shared" si="93"/>
        <v>0</v>
      </c>
      <c r="CJ135" s="57">
        <f t="shared" si="93"/>
        <v>0</v>
      </c>
      <c r="CL135" s="30">
        <f>Obs_Dist!B137</f>
        <v>252</v>
      </c>
      <c r="CM135" s="26">
        <f t="shared" si="91"/>
        <v>253</v>
      </c>
      <c r="CN135" s="20">
        <f t="shared" si="62"/>
        <v>0</v>
      </c>
      <c r="CO135" s="20">
        <f t="shared" si="62"/>
        <v>0</v>
      </c>
      <c r="CP135" s="20">
        <f t="shared" si="62"/>
        <v>0</v>
      </c>
      <c r="CQ135" s="106">
        <f t="shared" si="58"/>
        <v>0</v>
      </c>
      <c r="CR135" s="143"/>
      <c r="CS135" s="20">
        <f t="shared" si="63"/>
        <v>0</v>
      </c>
      <c r="CT135" s="20">
        <f t="shared" si="63"/>
        <v>0</v>
      </c>
      <c r="CW135" s="20">
        <f t="shared" si="98"/>
        <v>0</v>
      </c>
      <c r="CX135" s="20">
        <f t="shared" si="97"/>
        <v>0</v>
      </c>
      <c r="CY135" s="20">
        <f t="shared" si="97"/>
        <v>0</v>
      </c>
      <c r="CZ135" s="20">
        <f t="shared" si="97"/>
        <v>0</v>
      </c>
      <c r="DA135" s="20">
        <f t="shared" si="97"/>
        <v>0</v>
      </c>
      <c r="DB135" s="20">
        <f t="shared" si="97"/>
        <v>0</v>
      </c>
      <c r="DC135" s="20">
        <f t="shared" si="97"/>
        <v>0</v>
      </c>
      <c r="DD135" s="106">
        <f t="shared" si="97"/>
        <v>0</v>
      </c>
      <c r="DE135" s="20">
        <f t="shared" si="90"/>
        <v>0</v>
      </c>
      <c r="DF135" s="20">
        <f t="shared" si="90"/>
        <v>0</v>
      </c>
      <c r="DG135" s="106">
        <f t="shared" si="90"/>
        <v>0</v>
      </c>
      <c r="DH135" s="143"/>
      <c r="DI135" s="20">
        <f t="shared" si="64"/>
        <v>0</v>
      </c>
      <c r="DJ135" s="20">
        <f t="shared" si="64"/>
        <v>0</v>
      </c>
      <c r="DK135" s="20">
        <f t="shared" si="64"/>
        <v>0</v>
      </c>
      <c r="DL135" s="143"/>
      <c r="DM135" s="20">
        <f t="shared" si="65"/>
        <v>0</v>
      </c>
      <c r="DN135" s="20">
        <f t="shared" si="65"/>
        <v>0</v>
      </c>
      <c r="DO135" s="106">
        <f t="shared" si="65"/>
        <v>0</v>
      </c>
      <c r="DP135" s="20">
        <f t="shared" si="59"/>
        <v>0</v>
      </c>
      <c r="DR135" s="31">
        <f t="shared" si="84"/>
        <v>126</v>
      </c>
      <c r="DS135" s="26">
        <f t="shared" si="85"/>
        <v>126.5</v>
      </c>
      <c r="DT135" s="101">
        <f t="shared" si="66"/>
        <v>0</v>
      </c>
      <c r="DU135" s="101">
        <f t="shared" si="67"/>
        <v>0</v>
      </c>
      <c r="DV135" s="101">
        <f t="shared" si="68"/>
        <v>0</v>
      </c>
      <c r="DW135" s="102">
        <f t="shared" si="86"/>
        <v>19.73</v>
      </c>
      <c r="DX135" s="144"/>
      <c r="DY135" s="101">
        <f t="shared" si="87"/>
        <v>0</v>
      </c>
      <c r="DZ135" s="101">
        <f t="shared" si="87"/>
        <v>0</v>
      </c>
      <c r="EB135" s="84">
        <f>MODEL_DATA!X132</f>
        <v>126</v>
      </c>
      <c r="EC135" s="84">
        <f>MODEL_DATA!Y132</f>
        <v>0</v>
      </c>
      <c r="ED135" s="84">
        <f>MODEL_DATA!Z132</f>
        <v>0</v>
      </c>
      <c r="EE135" s="84">
        <f>MODEL_DATA!AA132</f>
        <v>0</v>
      </c>
      <c r="EF135" s="84">
        <f>MODEL_DATA!AB132</f>
        <v>0</v>
      </c>
      <c r="EG135" s="84">
        <f>MODEL_DATA!AC132</f>
        <v>0</v>
      </c>
      <c r="EH135" s="84">
        <f>MODEL_DATA!AD132</f>
        <v>0</v>
      </c>
      <c r="EI135" s="84">
        <f>MODEL_DATA!AE132</f>
        <v>0</v>
      </c>
      <c r="EJ135" s="84">
        <f>MODEL_DATA!AF132</f>
        <v>0</v>
      </c>
      <c r="EK135" s="84">
        <f>MODEL_DATA!AG132</f>
        <v>0</v>
      </c>
      <c r="EL135" s="84">
        <f>MODEL_DATA!AH132</f>
        <v>0</v>
      </c>
      <c r="EM135" s="84">
        <f>MODEL_DATA!AI132</f>
        <v>0</v>
      </c>
      <c r="EN135" s="84">
        <f>MODEL_DATA!AJ132</f>
        <v>0</v>
      </c>
      <c r="EO135" s="84">
        <f>MODEL_DATA!AK132</f>
        <v>0</v>
      </c>
      <c r="EP135" s="84">
        <f>MODEL_DATA!AL132</f>
        <v>0</v>
      </c>
      <c r="EQ135" s="84">
        <f>MODEL_DATA!AM132</f>
        <v>19.73</v>
      </c>
      <c r="ER135" s="84">
        <f>MODEL_DATA!AN132</f>
        <v>15.62</v>
      </c>
      <c r="ES135" s="84">
        <f>MODEL_DATA!AO132</f>
        <v>0</v>
      </c>
      <c r="ET135" s="84">
        <f>MODEL_DATA!AP132</f>
        <v>0</v>
      </c>
      <c r="EU135" s="84">
        <f>MODEL_DATA!AQ132</f>
        <v>0</v>
      </c>
      <c r="EV135" s="84">
        <f>MODEL_DATA!AR132</f>
        <v>0</v>
      </c>
    </row>
    <row r="136" spans="32:152" x14ac:dyDescent="0.25">
      <c r="AF136" s="32">
        <f t="shared" si="60"/>
        <v>252</v>
      </c>
      <c r="AG136" s="61">
        <f t="shared" si="69"/>
        <v>0</v>
      </c>
      <c r="AH136" s="63">
        <f>INDEX(Obs_Dist!$D$11:$T$211,  MATCH($AF136, Obs_Dist!$B$11:$B$211, 0), MATCH(AH$4, Obs_Dist!$D$3:$T$3, 0) )</f>
        <v>0</v>
      </c>
      <c r="AI136" s="61">
        <f t="shared" si="70"/>
        <v>0</v>
      </c>
      <c r="AJ136" s="63">
        <f>INDEX(Obs_Dist!$D$11:$T$211,  MATCH($AF136, Obs_Dist!$B$11:$B$211, 0), MATCH(AJ$4, Obs_Dist!$D$3:$T$3, 0) )</f>
        <v>0</v>
      </c>
      <c r="AK136" s="61">
        <f t="shared" si="71"/>
        <v>0</v>
      </c>
      <c r="AL136" s="63">
        <f>INDEX(Obs_Dist!$D$11:$T$211,  MATCH($AF136, Obs_Dist!$B$11:$B$211, 0), MATCH(AL$4, Obs_Dist!$D$3:$T$3, 0) )</f>
        <v>0</v>
      </c>
      <c r="AM136" s="61">
        <f t="shared" si="72"/>
        <v>0</v>
      </c>
      <c r="AN136" s="63">
        <f>INDEX(Obs_Dist!$D$11:$T$211,  MATCH($AF136, Obs_Dist!$B$11:$B$211, 0), MATCH(AN$4, Obs_Dist!$D$3:$T$3, 0) )</f>
        <v>0</v>
      </c>
      <c r="AO136" s="61">
        <f t="shared" si="73"/>
        <v>0</v>
      </c>
      <c r="AP136" s="63">
        <f>INDEX(Obs_Dist!$D$11:$T$211,  MATCH($AF136, Obs_Dist!$B$11:$B$211, 0), MATCH(AP$4, Obs_Dist!$D$3:$T$3, 0) )</f>
        <v>0</v>
      </c>
      <c r="AQ136" s="61">
        <f t="shared" si="74"/>
        <v>0</v>
      </c>
      <c r="AR136" s="63">
        <f>INDEX(Obs_Dist!$D$11:$T$211,  MATCH($AF136, Obs_Dist!$B$11:$B$211, 0), MATCH(AR$4, Obs_Dist!$D$3:$T$3, 0) )</f>
        <v>0</v>
      </c>
      <c r="AS136" s="61">
        <f t="shared" si="75"/>
        <v>0</v>
      </c>
      <c r="AT136" s="63">
        <f>INDEX(Obs_Dist!$D$11:$T$211,  MATCH($AF136, Obs_Dist!$B$11:$B$211, 0), MATCH(AT$4, Obs_Dist!$D$3:$T$3, 0) )</f>
        <v>0</v>
      </c>
      <c r="AU136" s="61">
        <f t="shared" si="76"/>
        <v>0</v>
      </c>
      <c r="AV136" s="63">
        <f>INDEX(Obs_Dist!$D$11:$T$211,  MATCH($AF136, Obs_Dist!$B$11:$B$211, 0), MATCH(AV$4, Obs_Dist!$D$3:$T$3, 0) )</f>
        <v>0</v>
      </c>
      <c r="AW136" s="61">
        <f t="shared" si="77"/>
        <v>0</v>
      </c>
      <c r="AX136" s="63">
        <f>INDEX(Obs_Dist!$D$11:$T$211,  MATCH($AF136, Obs_Dist!$B$11:$B$211, 0), MATCH(AX$4, Obs_Dist!$D$3:$T$3, 0) )</f>
        <v>0</v>
      </c>
      <c r="AY136" s="61">
        <f t="shared" si="78"/>
        <v>0</v>
      </c>
      <c r="AZ136" s="63">
        <f>INDEX(Obs_Dist!$D$11:$T$211,  MATCH($AF136, Obs_Dist!$B$11:$B$211, 0), MATCH(AZ$4, Obs_Dist!$D$3:$T$3, 0) )</f>
        <v>0</v>
      </c>
      <c r="BA136" s="61">
        <f t="shared" si="79"/>
        <v>0</v>
      </c>
      <c r="BB136" s="63">
        <f>INDEX(Obs_Dist!$D$11:$T$211,  MATCH($AF136, Obs_Dist!$B$11:$B$211, 0), MATCH(BB$4, Obs_Dist!$D$3:$T$3, 0) )</f>
        <v>0</v>
      </c>
      <c r="BC136" s="61">
        <f t="shared" si="80"/>
        <v>0</v>
      </c>
      <c r="BD136" s="63">
        <f>INDEX(Obs_Dist!$D$11:$T$211,  MATCH($AF136, Obs_Dist!$B$11:$B$211, 0), MATCH(BD$4, Obs_Dist!$D$3:$T$3, 0) )</f>
        <v>0</v>
      </c>
      <c r="BF136" s="31">
        <f t="shared" si="81"/>
        <v>254</v>
      </c>
      <c r="BG136" s="31">
        <f t="shared" si="82"/>
        <v>255</v>
      </c>
      <c r="BH136" s="57">
        <f t="shared" si="96"/>
        <v>0</v>
      </c>
      <c r="BI136" s="57">
        <f t="shared" si="96"/>
        <v>0</v>
      </c>
      <c r="BJ136" s="57">
        <f t="shared" si="96"/>
        <v>0</v>
      </c>
      <c r="BK136" s="58">
        <f t="shared" si="96"/>
        <v>0</v>
      </c>
      <c r="BL136" s="57">
        <f t="shared" si="96"/>
        <v>0</v>
      </c>
      <c r="BM136" s="57">
        <f t="shared" si="96"/>
        <v>0</v>
      </c>
      <c r="BN136" s="57">
        <f t="shared" si="94"/>
        <v>0</v>
      </c>
      <c r="BQ136" s="57">
        <f t="shared" si="95"/>
        <v>0</v>
      </c>
      <c r="BR136" s="57">
        <f t="shared" si="95"/>
        <v>0</v>
      </c>
      <c r="BS136" s="57">
        <f t="shared" si="95"/>
        <v>0</v>
      </c>
      <c r="BT136" s="57">
        <f t="shared" si="95"/>
        <v>0</v>
      </c>
      <c r="BU136" s="57">
        <f t="shared" si="95"/>
        <v>0</v>
      </c>
      <c r="BV136" s="57">
        <f t="shared" si="95"/>
        <v>0</v>
      </c>
      <c r="BW136" s="57">
        <f t="shared" si="95"/>
        <v>0</v>
      </c>
      <c r="BX136" s="58">
        <f t="shared" si="95"/>
        <v>0</v>
      </c>
      <c r="BY136" s="57">
        <f t="shared" si="95"/>
        <v>0</v>
      </c>
      <c r="BZ136" s="57">
        <f t="shared" si="95"/>
        <v>0</v>
      </c>
      <c r="CA136" s="58">
        <f t="shared" si="95"/>
        <v>0</v>
      </c>
      <c r="CB136" s="57">
        <f t="shared" si="95"/>
        <v>0</v>
      </c>
      <c r="CC136" s="57">
        <f t="shared" si="95"/>
        <v>0</v>
      </c>
      <c r="CD136" s="57">
        <f t="shared" si="95"/>
        <v>0</v>
      </c>
      <c r="CE136" s="57">
        <f t="shared" si="95"/>
        <v>0</v>
      </c>
      <c r="CF136" s="57">
        <f t="shared" si="93"/>
        <v>0</v>
      </c>
      <c r="CG136" s="57">
        <f t="shared" si="93"/>
        <v>0</v>
      </c>
      <c r="CH136" s="57">
        <f t="shared" si="93"/>
        <v>0</v>
      </c>
      <c r="CI136" s="58">
        <f t="shared" si="93"/>
        <v>0</v>
      </c>
      <c r="CJ136" s="57">
        <f t="shared" si="93"/>
        <v>0</v>
      </c>
      <c r="CL136" s="30">
        <f>Obs_Dist!B138</f>
        <v>254</v>
      </c>
      <c r="CM136" s="26">
        <f t="shared" si="91"/>
        <v>255</v>
      </c>
      <c r="CN136" s="20">
        <f t="shared" si="62"/>
        <v>0</v>
      </c>
      <c r="CO136" s="20">
        <f t="shared" si="62"/>
        <v>0</v>
      </c>
      <c r="CP136" s="20">
        <f t="shared" si="62"/>
        <v>0</v>
      </c>
      <c r="CQ136" s="106">
        <f t="shared" si="62"/>
        <v>0</v>
      </c>
      <c r="CR136" s="143"/>
      <c r="CS136" s="20">
        <f t="shared" si="63"/>
        <v>0</v>
      </c>
      <c r="CT136" s="20">
        <f t="shared" si="63"/>
        <v>0</v>
      </c>
      <c r="CW136" s="20">
        <f t="shared" si="98"/>
        <v>0</v>
      </c>
      <c r="CX136" s="20">
        <f t="shared" si="97"/>
        <v>0</v>
      </c>
      <c r="CY136" s="20">
        <f t="shared" si="97"/>
        <v>0</v>
      </c>
      <c r="CZ136" s="20">
        <f t="shared" si="97"/>
        <v>0</v>
      </c>
      <c r="DA136" s="20">
        <f t="shared" si="97"/>
        <v>0</v>
      </c>
      <c r="DB136" s="20">
        <f t="shared" si="97"/>
        <v>0</v>
      </c>
      <c r="DC136" s="20">
        <f t="shared" si="97"/>
        <v>0</v>
      </c>
      <c r="DD136" s="106">
        <f t="shared" si="97"/>
        <v>0</v>
      </c>
      <c r="DE136" s="20">
        <f t="shared" si="90"/>
        <v>0</v>
      </c>
      <c r="DF136" s="20">
        <f t="shared" si="90"/>
        <v>0</v>
      </c>
      <c r="DG136" s="106">
        <f t="shared" si="90"/>
        <v>0</v>
      </c>
      <c r="DH136" s="143"/>
      <c r="DI136" s="20">
        <f t="shared" si="64"/>
        <v>0</v>
      </c>
      <c r="DJ136" s="20">
        <f t="shared" si="64"/>
        <v>0</v>
      </c>
      <c r="DK136" s="20">
        <f t="shared" si="64"/>
        <v>0</v>
      </c>
      <c r="DL136" s="143"/>
      <c r="DM136" s="20">
        <f t="shared" si="65"/>
        <v>0</v>
      </c>
      <c r="DN136" s="20">
        <f t="shared" si="65"/>
        <v>0</v>
      </c>
      <c r="DO136" s="106">
        <f t="shared" si="65"/>
        <v>0</v>
      </c>
      <c r="DP136" s="20">
        <f t="shared" si="65"/>
        <v>0</v>
      </c>
      <c r="DR136" s="31">
        <f t="shared" si="84"/>
        <v>127</v>
      </c>
      <c r="DS136" s="26">
        <f t="shared" si="85"/>
        <v>127.5</v>
      </c>
      <c r="DT136" s="101">
        <f t="shared" si="66"/>
        <v>0</v>
      </c>
      <c r="DU136" s="101">
        <f t="shared" si="67"/>
        <v>0</v>
      </c>
      <c r="DV136" s="101">
        <f t="shared" si="68"/>
        <v>0</v>
      </c>
      <c r="DW136" s="102">
        <f t="shared" si="86"/>
        <v>14.92</v>
      </c>
      <c r="DX136" s="144"/>
      <c r="DY136" s="101">
        <f t="shared" si="87"/>
        <v>0</v>
      </c>
      <c r="DZ136" s="101">
        <f t="shared" si="87"/>
        <v>0</v>
      </c>
      <c r="EB136" s="84">
        <f>MODEL_DATA!X133</f>
        <v>127</v>
      </c>
      <c r="EC136" s="84">
        <f>MODEL_DATA!Y133</f>
        <v>0</v>
      </c>
      <c r="ED136" s="84">
        <f>MODEL_DATA!Z133</f>
        <v>0</v>
      </c>
      <c r="EE136" s="84">
        <f>MODEL_DATA!AA133</f>
        <v>0</v>
      </c>
      <c r="EF136" s="84">
        <f>MODEL_DATA!AB133</f>
        <v>0</v>
      </c>
      <c r="EG136" s="84">
        <f>MODEL_DATA!AC133</f>
        <v>0</v>
      </c>
      <c r="EH136" s="84">
        <f>MODEL_DATA!AD133</f>
        <v>0</v>
      </c>
      <c r="EI136" s="84">
        <f>MODEL_DATA!AE133</f>
        <v>0</v>
      </c>
      <c r="EJ136" s="84">
        <f>MODEL_DATA!AF133</f>
        <v>0</v>
      </c>
      <c r="EK136" s="84">
        <f>MODEL_DATA!AG133</f>
        <v>0</v>
      </c>
      <c r="EL136" s="84">
        <f>MODEL_DATA!AH133</f>
        <v>0</v>
      </c>
      <c r="EM136" s="84">
        <f>MODEL_DATA!AI133</f>
        <v>0</v>
      </c>
      <c r="EN136" s="84">
        <f>MODEL_DATA!AJ133</f>
        <v>0</v>
      </c>
      <c r="EO136" s="84">
        <f>MODEL_DATA!AK133</f>
        <v>0</v>
      </c>
      <c r="EP136" s="84">
        <f>MODEL_DATA!AL133</f>
        <v>0</v>
      </c>
      <c r="EQ136" s="84">
        <f>MODEL_DATA!AM133</f>
        <v>14.92</v>
      </c>
      <c r="ER136" s="84">
        <f>MODEL_DATA!AN133</f>
        <v>20.329999999999998</v>
      </c>
      <c r="ES136" s="84">
        <f>MODEL_DATA!AO133</f>
        <v>0</v>
      </c>
      <c r="ET136" s="84">
        <f>MODEL_DATA!AP133</f>
        <v>0</v>
      </c>
      <c r="EU136" s="84">
        <f>MODEL_DATA!AQ133</f>
        <v>0</v>
      </c>
      <c r="EV136" s="84">
        <f>MODEL_DATA!AR133</f>
        <v>0</v>
      </c>
    </row>
    <row r="137" spans="32:152" x14ac:dyDescent="0.25">
      <c r="AF137" s="32">
        <f t="shared" ref="AF137:AF200" si="99">$CL136</f>
        <v>254</v>
      </c>
      <c r="AG137" s="61">
        <f t="shared" si="69"/>
        <v>0</v>
      </c>
      <c r="AH137" s="63">
        <f>INDEX(Obs_Dist!$D$11:$T$211,  MATCH($AF137, Obs_Dist!$B$11:$B$211, 0), MATCH(AH$4, Obs_Dist!$D$3:$T$3, 0) )</f>
        <v>0</v>
      </c>
      <c r="AI137" s="61">
        <f t="shared" si="70"/>
        <v>0</v>
      </c>
      <c r="AJ137" s="63">
        <f>INDEX(Obs_Dist!$D$11:$T$211,  MATCH($AF137, Obs_Dist!$B$11:$B$211, 0), MATCH(AJ$4, Obs_Dist!$D$3:$T$3, 0) )</f>
        <v>0</v>
      </c>
      <c r="AK137" s="61">
        <f t="shared" si="71"/>
        <v>0</v>
      </c>
      <c r="AL137" s="63">
        <f>INDEX(Obs_Dist!$D$11:$T$211,  MATCH($AF137, Obs_Dist!$B$11:$B$211, 0), MATCH(AL$4, Obs_Dist!$D$3:$T$3, 0) )</f>
        <v>0</v>
      </c>
      <c r="AM137" s="61">
        <f t="shared" si="72"/>
        <v>0</v>
      </c>
      <c r="AN137" s="63">
        <f>INDEX(Obs_Dist!$D$11:$T$211,  MATCH($AF137, Obs_Dist!$B$11:$B$211, 0), MATCH(AN$4, Obs_Dist!$D$3:$T$3, 0) )</f>
        <v>0</v>
      </c>
      <c r="AO137" s="61">
        <f t="shared" si="73"/>
        <v>0</v>
      </c>
      <c r="AP137" s="63">
        <f>INDEX(Obs_Dist!$D$11:$T$211,  MATCH($AF137, Obs_Dist!$B$11:$B$211, 0), MATCH(AP$4, Obs_Dist!$D$3:$T$3, 0) )</f>
        <v>0</v>
      </c>
      <c r="AQ137" s="61">
        <f t="shared" si="74"/>
        <v>0</v>
      </c>
      <c r="AR137" s="63">
        <f>INDEX(Obs_Dist!$D$11:$T$211,  MATCH($AF137, Obs_Dist!$B$11:$B$211, 0), MATCH(AR$4, Obs_Dist!$D$3:$T$3, 0) )</f>
        <v>0</v>
      </c>
      <c r="AS137" s="61">
        <f t="shared" si="75"/>
        <v>0</v>
      </c>
      <c r="AT137" s="63">
        <f>INDEX(Obs_Dist!$D$11:$T$211,  MATCH($AF137, Obs_Dist!$B$11:$B$211, 0), MATCH(AT$4, Obs_Dist!$D$3:$T$3, 0) )</f>
        <v>0</v>
      </c>
      <c r="AU137" s="61">
        <f t="shared" si="76"/>
        <v>0</v>
      </c>
      <c r="AV137" s="63">
        <f>INDEX(Obs_Dist!$D$11:$T$211,  MATCH($AF137, Obs_Dist!$B$11:$B$211, 0), MATCH(AV$4, Obs_Dist!$D$3:$T$3, 0) )</f>
        <v>0</v>
      </c>
      <c r="AW137" s="61">
        <f t="shared" si="77"/>
        <v>0</v>
      </c>
      <c r="AX137" s="63">
        <f>INDEX(Obs_Dist!$D$11:$T$211,  MATCH($AF137, Obs_Dist!$B$11:$B$211, 0), MATCH(AX$4, Obs_Dist!$D$3:$T$3, 0) )</f>
        <v>0</v>
      </c>
      <c r="AY137" s="61">
        <f t="shared" si="78"/>
        <v>0</v>
      </c>
      <c r="AZ137" s="63">
        <f>INDEX(Obs_Dist!$D$11:$T$211,  MATCH($AF137, Obs_Dist!$B$11:$B$211, 0), MATCH(AZ$4, Obs_Dist!$D$3:$T$3, 0) )</f>
        <v>0</v>
      </c>
      <c r="BA137" s="61">
        <f t="shared" si="79"/>
        <v>0</v>
      </c>
      <c r="BB137" s="63">
        <f>INDEX(Obs_Dist!$D$11:$T$211,  MATCH($AF137, Obs_Dist!$B$11:$B$211, 0), MATCH(BB$4, Obs_Dist!$D$3:$T$3, 0) )</f>
        <v>0</v>
      </c>
      <c r="BC137" s="61">
        <f t="shared" si="80"/>
        <v>0</v>
      </c>
      <c r="BD137" s="63">
        <f>INDEX(Obs_Dist!$D$11:$T$211,  MATCH($AF137, Obs_Dist!$B$11:$B$211, 0), MATCH(BD$4, Obs_Dist!$D$3:$T$3, 0) )</f>
        <v>0</v>
      </c>
      <c r="BF137" s="31">
        <f t="shared" si="81"/>
        <v>256</v>
      </c>
      <c r="BG137" s="31">
        <f t="shared" si="82"/>
        <v>257</v>
      </c>
      <c r="BH137" s="57">
        <f t="shared" si="96"/>
        <v>0</v>
      </c>
      <c r="BI137" s="57">
        <f t="shared" si="96"/>
        <v>0</v>
      </c>
      <c r="BJ137" s="57">
        <f t="shared" si="96"/>
        <v>0</v>
      </c>
      <c r="BK137" s="58">
        <f t="shared" si="96"/>
        <v>0</v>
      </c>
      <c r="BL137" s="57">
        <f t="shared" si="96"/>
        <v>0</v>
      </c>
      <c r="BM137" s="57">
        <f t="shared" si="96"/>
        <v>0</v>
      </c>
      <c r="BN137" s="57">
        <f t="shared" si="94"/>
        <v>0</v>
      </c>
      <c r="BQ137" s="57">
        <f t="shared" si="95"/>
        <v>0</v>
      </c>
      <c r="BR137" s="57">
        <f t="shared" si="95"/>
        <v>0</v>
      </c>
      <c r="BS137" s="57">
        <f t="shared" si="95"/>
        <v>0</v>
      </c>
      <c r="BT137" s="57">
        <f t="shared" si="95"/>
        <v>0</v>
      </c>
      <c r="BU137" s="57">
        <f t="shared" si="95"/>
        <v>0</v>
      </c>
      <c r="BV137" s="57">
        <f t="shared" si="95"/>
        <v>0</v>
      </c>
      <c r="BW137" s="57">
        <f t="shared" si="95"/>
        <v>0</v>
      </c>
      <c r="BX137" s="58">
        <f t="shared" si="95"/>
        <v>0</v>
      </c>
      <c r="BY137" s="57">
        <f t="shared" si="95"/>
        <v>0</v>
      </c>
      <c r="BZ137" s="57">
        <f t="shared" si="95"/>
        <v>0</v>
      </c>
      <c r="CA137" s="58">
        <f t="shared" si="95"/>
        <v>0</v>
      </c>
      <c r="CB137" s="57">
        <f t="shared" si="95"/>
        <v>0</v>
      </c>
      <c r="CC137" s="57">
        <f t="shared" si="95"/>
        <v>0</v>
      </c>
      <c r="CD137" s="57">
        <f t="shared" si="95"/>
        <v>0</v>
      </c>
      <c r="CE137" s="57">
        <f t="shared" si="95"/>
        <v>0</v>
      </c>
      <c r="CF137" s="57">
        <f t="shared" si="93"/>
        <v>0</v>
      </c>
      <c r="CG137" s="57">
        <f t="shared" si="93"/>
        <v>0</v>
      </c>
      <c r="CH137" s="57">
        <f t="shared" si="93"/>
        <v>0</v>
      </c>
      <c r="CI137" s="58">
        <f t="shared" si="93"/>
        <v>0</v>
      </c>
      <c r="CJ137" s="57">
        <f t="shared" si="93"/>
        <v>0</v>
      </c>
      <c r="CL137" s="30">
        <f>Obs_Dist!B139</f>
        <v>256</v>
      </c>
      <c r="CM137" s="26">
        <f t="shared" si="91"/>
        <v>257</v>
      </c>
      <c r="CN137" s="20">
        <f t="shared" ref="CN137:CQ200" si="100">SUMIFS(DT:DT,$DR:$DR,"&gt;="&amp;$CL137,$DR:$DR,"&lt;"&amp;$CL138)</f>
        <v>0</v>
      </c>
      <c r="CO137" s="20">
        <f t="shared" si="100"/>
        <v>0</v>
      </c>
      <c r="CP137" s="20">
        <f t="shared" si="100"/>
        <v>0</v>
      </c>
      <c r="CQ137" s="106">
        <f t="shared" si="100"/>
        <v>0</v>
      </c>
      <c r="CR137" s="143"/>
      <c r="CS137" s="20">
        <f t="shared" ref="CS137:CT200" si="101">SUMIFS(DY:DY,$DR:$DR,"&gt;="&amp;$CL137,$DR:$DR,"&lt;"&amp;$CL138)</f>
        <v>0</v>
      </c>
      <c r="CT137" s="20">
        <f t="shared" si="101"/>
        <v>0</v>
      </c>
      <c r="CW137" s="20">
        <f t="shared" si="98"/>
        <v>0</v>
      </c>
      <c r="CX137" s="20">
        <f t="shared" si="97"/>
        <v>0</v>
      </c>
      <c r="CY137" s="20">
        <f t="shared" si="97"/>
        <v>0</v>
      </c>
      <c r="CZ137" s="20">
        <f t="shared" si="97"/>
        <v>0</v>
      </c>
      <c r="DA137" s="20">
        <f t="shared" si="97"/>
        <v>0</v>
      </c>
      <c r="DB137" s="20">
        <f t="shared" si="97"/>
        <v>0</v>
      </c>
      <c r="DC137" s="20">
        <f t="shared" si="97"/>
        <v>0</v>
      </c>
      <c r="DD137" s="106">
        <f t="shared" si="97"/>
        <v>0</v>
      </c>
      <c r="DE137" s="20">
        <f t="shared" si="90"/>
        <v>0</v>
      </c>
      <c r="DF137" s="20">
        <f t="shared" si="90"/>
        <v>0</v>
      </c>
      <c r="DG137" s="106">
        <f t="shared" si="90"/>
        <v>0</v>
      </c>
      <c r="DH137" s="143"/>
      <c r="DI137" s="20">
        <f t="shared" ref="DI137:DK200" si="102">SUMIFS(EO:EO,$DR:$DR,"&gt;="&amp;$CL137,$DR:$DR,"&lt;"&amp;$CL138)</f>
        <v>0</v>
      </c>
      <c r="DJ137" s="20">
        <f t="shared" si="102"/>
        <v>0</v>
      </c>
      <c r="DK137" s="20">
        <f t="shared" si="102"/>
        <v>0</v>
      </c>
      <c r="DL137" s="143"/>
      <c r="DM137" s="20">
        <f t="shared" ref="DM137:DP200" si="103">SUMIFS(ES:ES,$DR:$DR,"&gt;="&amp;$CL137,$DR:$DR,"&lt;"&amp;$CL138)</f>
        <v>0</v>
      </c>
      <c r="DN137" s="20">
        <f t="shared" si="103"/>
        <v>0</v>
      </c>
      <c r="DO137" s="106">
        <f t="shared" si="103"/>
        <v>0</v>
      </c>
      <c r="DP137" s="20">
        <f t="shared" si="103"/>
        <v>0</v>
      </c>
      <c r="DR137" s="31">
        <f t="shared" si="84"/>
        <v>128</v>
      </c>
      <c r="DS137" s="26">
        <f t="shared" si="85"/>
        <v>128.5</v>
      </c>
      <c r="DT137" s="101">
        <f t="shared" ref="DT137:DT200" si="104">SUM(EC137:EI137)</f>
        <v>0</v>
      </c>
      <c r="DU137" s="101">
        <f t="shared" ref="DU137:DU200" si="105">ED137 + EE137</f>
        <v>0</v>
      </c>
      <c r="DV137" s="101">
        <f t="shared" ref="DV137:DV200" si="106">EH137 + EI137</f>
        <v>0</v>
      </c>
      <c r="DW137" s="102">
        <f t="shared" si="86"/>
        <v>13.18</v>
      </c>
      <c r="DX137" s="144"/>
      <c r="DY137" s="101">
        <f t="shared" si="87"/>
        <v>0</v>
      </c>
      <c r="DZ137" s="101">
        <f t="shared" si="87"/>
        <v>0</v>
      </c>
      <c r="EB137" s="84">
        <f>MODEL_DATA!X134</f>
        <v>128</v>
      </c>
      <c r="EC137" s="84">
        <f>MODEL_DATA!Y134</f>
        <v>0</v>
      </c>
      <c r="ED137" s="84">
        <f>MODEL_DATA!Z134</f>
        <v>0</v>
      </c>
      <c r="EE137" s="84">
        <f>MODEL_DATA!AA134</f>
        <v>0</v>
      </c>
      <c r="EF137" s="84">
        <f>MODEL_DATA!AB134</f>
        <v>0</v>
      </c>
      <c r="EG137" s="84">
        <f>MODEL_DATA!AC134</f>
        <v>0</v>
      </c>
      <c r="EH137" s="84">
        <f>MODEL_DATA!AD134</f>
        <v>0</v>
      </c>
      <c r="EI137" s="84">
        <f>MODEL_DATA!AE134</f>
        <v>0</v>
      </c>
      <c r="EJ137" s="84">
        <f>MODEL_DATA!AF134</f>
        <v>0</v>
      </c>
      <c r="EK137" s="84">
        <f>MODEL_DATA!AG134</f>
        <v>0</v>
      </c>
      <c r="EL137" s="84">
        <f>MODEL_DATA!AH134</f>
        <v>0</v>
      </c>
      <c r="EM137" s="84">
        <f>MODEL_DATA!AI134</f>
        <v>0</v>
      </c>
      <c r="EN137" s="84">
        <f>MODEL_DATA!AJ134</f>
        <v>0</v>
      </c>
      <c r="EO137" s="84">
        <f>MODEL_DATA!AK134</f>
        <v>0</v>
      </c>
      <c r="EP137" s="84">
        <f>MODEL_DATA!AL134</f>
        <v>0</v>
      </c>
      <c r="EQ137" s="84">
        <f>MODEL_DATA!AM134</f>
        <v>13.18</v>
      </c>
      <c r="ER137" s="84">
        <f>MODEL_DATA!AN134</f>
        <v>17.7</v>
      </c>
      <c r="ES137" s="84">
        <f>MODEL_DATA!AO134</f>
        <v>0</v>
      </c>
      <c r="ET137" s="84">
        <f>MODEL_DATA!AP134</f>
        <v>0</v>
      </c>
      <c r="EU137" s="84">
        <f>MODEL_DATA!AQ134</f>
        <v>0</v>
      </c>
      <c r="EV137" s="84">
        <f>MODEL_DATA!AR134</f>
        <v>0</v>
      </c>
    </row>
    <row r="138" spans="32:152" x14ac:dyDescent="0.25">
      <c r="AF138" s="32">
        <f t="shared" si="99"/>
        <v>256</v>
      </c>
      <c r="AG138" s="61">
        <f t="shared" ref="AG138:AG201" si="107">INDEX($BH$9:$CJ$209,  MATCH($AF138, $BF$9:$BF$209, 0), MATCH(AG$4, $BH$3:$CJ$3, 0) )</f>
        <v>0</v>
      </c>
      <c r="AH138" s="63">
        <f>INDEX(Obs_Dist!$D$11:$T$211,  MATCH($AF138, Obs_Dist!$B$11:$B$211, 0), MATCH(AH$4, Obs_Dist!$D$3:$T$3, 0) )</f>
        <v>0</v>
      </c>
      <c r="AI138" s="61">
        <f t="shared" ref="AI138:AI201" si="108">INDEX($BH$9:$CJ$209,  MATCH($AF138, $BF$9:$BF$209, 0), MATCH(AI$4, $BH$3:$CJ$3, 0) )</f>
        <v>0</v>
      </c>
      <c r="AJ138" s="63">
        <f>INDEX(Obs_Dist!$D$11:$T$211,  MATCH($AF138, Obs_Dist!$B$11:$B$211, 0), MATCH(AJ$4, Obs_Dist!$D$3:$T$3, 0) )</f>
        <v>0</v>
      </c>
      <c r="AK138" s="61">
        <f t="shared" ref="AK138:AK201" si="109">INDEX($BH$9:$CJ$209,  MATCH($AF138, $BF$9:$BF$209, 0), MATCH(AK$4, $BH$3:$CJ$3, 0) )</f>
        <v>0</v>
      </c>
      <c r="AL138" s="63">
        <f>INDEX(Obs_Dist!$D$11:$T$211,  MATCH($AF138, Obs_Dist!$B$11:$B$211, 0), MATCH(AL$4, Obs_Dist!$D$3:$T$3, 0) )</f>
        <v>0</v>
      </c>
      <c r="AM138" s="61">
        <f t="shared" ref="AM138:AM201" si="110">INDEX($BH$9:$CJ$209,  MATCH($AF138, $BF$9:$BF$209, 0), MATCH(AM$4, $BH$3:$CJ$3, 0) )</f>
        <v>0</v>
      </c>
      <c r="AN138" s="63">
        <f>INDEX(Obs_Dist!$D$11:$T$211,  MATCH($AF138, Obs_Dist!$B$11:$B$211, 0), MATCH(AN$4, Obs_Dist!$D$3:$T$3, 0) )</f>
        <v>0</v>
      </c>
      <c r="AO138" s="61">
        <f t="shared" ref="AO138:AO201" si="111">INDEX($BH$9:$CJ$209,  MATCH($AF138, $BF$9:$BF$209, 0), MATCH(AO$4, $BH$3:$CJ$3, 0) )</f>
        <v>0</v>
      </c>
      <c r="AP138" s="63">
        <f>INDEX(Obs_Dist!$D$11:$T$211,  MATCH($AF138, Obs_Dist!$B$11:$B$211, 0), MATCH(AP$4, Obs_Dist!$D$3:$T$3, 0) )</f>
        <v>0</v>
      </c>
      <c r="AQ138" s="61">
        <f t="shared" ref="AQ138:AQ201" si="112">INDEX($BH$9:$CJ$209,  MATCH($AF138, $BF$9:$BF$209, 0), MATCH(AQ$4, $BH$3:$CJ$3, 0) )</f>
        <v>0</v>
      </c>
      <c r="AR138" s="63">
        <f>INDEX(Obs_Dist!$D$11:$T$211,  MATCH($AF138, Obs_Dist!$B$11:$B$211, 0), MATCH(AR$4, Obs_Dist!$D$3:$T$3, 0) )</f>
        <v>0</v>
      </c>
      <c r="AS138" s="61">
        <f t="shared" ref="AS138:AS201" si="113">INDEX($BH$9:$CJ$209,  MATCH($AF138, $BF$9:$BF$209, 0), MATCH(AS$4, $BH$3:$CJ$3, 0) )</f>
        <v>0</v>
      </c>
      <c r="AT138" s="63">
        <f>INDEX(Obs_Dist!$D$11:$T$211,  MATCH($AF138, Obs_Dist!$B$11:$B$211, 0), MATCH(AT$4, Obs_Dist!$D$3:$T$3, 0) )</f>
        <v>0</v>
      </c>
      <c r="AU138" s="61">
        <f t="shared" ref="AU138:AU201" si="114">INDEX($BH$9:$CJ$209,  MATCH($AF138, $BF$9:$BF$209, 0), MATCH(AU$4, $BH$3:$CJ$3, 0) )</f>
        <v>0</v>
      </c>
      <c r="AV138" s="63">
        <f>INDEX(Obs_Dist!$D$11:$T$211,  MATCH($AF138, Obs_Dist!$B$11:$B$211, 0), MATCH(AV$4, Obs_Dist!$D$3:$T$3, 0) )</f>
        <v>0</v>
      </c>
      <c r="AW138" s="61">
        <f t="shared" ref="AW138:AW201" si="115">INDEX($BH$9:$CJ$209,  MATCH($AF138, $BF$9:$BF$209, 0), MATCH(AW$4, $BH$3:$CJ$3, 0) )</f>
        <v>0</v>
      </c>
      <c r="AX138" s="63">
        <f>INDEX(Obs_Dist!$D$11:$T$211,  MATCH($AF138, Obs_Dist!$B$11:$B$211, 0), MATCH(AX$4, Obs_Dist!$D$3:$T$3, 0) )</f>
        <v>0</v>
      </c>
      <c r="AY138" s="61">
        <f t="shared" ref="AY138:AY201" si="116">INDEX($BH$9:$CJ$209,  MATCH($AF138, $BF$9:$BF$209, 0), MATCH(AY$4, $BH$3:$CJ$3, 0) )</f>
        <v>0</v>
      </c>
      <c r="AZ138" s="63">
        <f>INDEX(Obs_Dist!$D$11:$T$211,  MATCH($AF138, Obs_Dist!$B$11:$B$211, 0), MATCH(AZ$4, Obs_Dist!$D$3:$T$3, 0) )</f>
        <v>0</v>
      </c>
      <c r="BA138" s="61">
        <f t="shared" ref="BA138:BA201" si="117">INDEX($BH$9:$CJ$209,  MATCH($AF138, $BF$9:$BF$209, 0), MATCH(BA$4, $BH$3:$CJ$3, 0) )</f>
        <v>0</v>
      </c>
      <c r="BB138" s="63">
        <f>INDEX(Obs_Dist!$D$11:$T$211,  MATCH($AF138, Obs_Dist!$B$11:$B$211, 0), MATCH(BB$4, Obs_Dist!$D$3:$T$3, 0) )</f>
        <v>0</v>
      </c>
      <c r="BC138" s="61">
        <f t="shared" ref="BC138:BC201" si="118">INDEX($BH$9:$CJ$209,  MATCH($AF138, $BF$9:$BF$209, 0), MATCH(BC$4, $BH$3:$CJ$3, 0) )</f>
        <v>0</v>
      </c>
      <c r="BD138" s="63">
        <f>INDEX(Obs_Dist!$D$11:$T$211,  MATCH($AF138, Obs_Dist!$B$11:$B$211, 0), MATCH(BD$4, Obs_Dist!$D$3:$T$3, 0) )</f>
        <v>0</v>
      </c>
      <c r="BF138" s="31">
        <f t="shared" ref="BF138:BF201" si="119">$CL138</f>
        <v>258</v>
      </c>
      <c r="BG138" s="31">
        <f t="shared" ref="BG138:BG201" si="120">$CM138</f>
        <v>259</v>
      </c>
      <c r="BH138" s="57">
        <f t="shared" si="96"/>
        <v>0</v>
      </c>
      <c r="BI138" s="57">
        <f t="shared" si="96"/>
        <v>0</v>
      </c>
      <c r="BJ138" s="57">
        <f t="shared" si="96"/>
        <v>0</v>
      </c>
      <c r="BK138" s="58">
        <f t="shared" si="96"/>
        <v>0</v>
      </c>
      <c r="BL138" s="57">
        <f t="shared" si="96"/>
        <v>0</v>
      </c>
      <c r="BM138" s="57">
        <f t="shared" si="96"/>
        <v>0</v>
      </c>
      <c r="BN138" s="57">
        <f t="shared" si="94"/>
        <v>0</v>
      </c>
      <c r="BQ138" s="57">
        <f t="shared" si="95"/>
        <v>0</v>
      </c>
      <c r="BR138" s="57">
        <f t="shared" si="95"/>
        <v>0</v>
      </c>
      <c r="BS138" s="57">
        <f t="shared" si="95"/>
        <v>0</v>
      </c>
      <c r="BT138" s="57">
        <f t="shared" si="95"/>
        <v>0</v>
      </c>
      <c r="BU138" s="57">
        <f t="shared" si="95"/>
        <v>0</v>
      </c>
      <c r="BV138" s="57">
        <f t="shared" si="95"/>
        <v>0</v>
      </c>
      <c r="BW138" s="57">
        <f t="shared" si="95"/>
        <v>0</v>
      </c>
      <c r="BX138" s="58">
        <f t="shared" si="95"/>
        <v>0</v>
      </c>
      <c r="BY138" s="57">
        <f t="shared" si="95"/>
        <v>0</v>
      </c>
      <c r="BZ138" s="57">
        <f t="shared" si="95"/>
        <v>0</v>
      </c>
      <c r="CA138" s="58">
        <f t="shared" si="95"/>
        <v>0</v>
      </c>
      <c r="CB138" s="57">
        <f t="shared" si="95"/>
        <v>0</v>
      </c>
      <c r="CC138" s="57">
        <f t="shared" si="95"/>
        <v>0</v>
      </c>
      <c r="CD138" s="57">
        <f t="shared" si="95"/>
        <v>0</v>
      </c>
      <c r="CE138" s="57">
        <f t="shared" si="95"/>
        <v>0</v>
      </c>
      <c r="CF138" s="57">
        <f t="shared" si="93"/>
        <v>0</v>
      </c>
      <c r="CG138" s="57">
        <f t="shared" si="93"/>
        <v>0</v>
      </c>
      <c r="CH138" s="57">
        <f t="shared" si="93"/>
        <v>0</v>
      </c>
      <c r="CI138" s="58">
        <f t="shared" si="93"/>
        <v>0</v>
      </c>
      <c r="CJ138" s="57">
        <f t="shared" si="93"/>
        <v>0</v>
      </c>
      <c r="CL138" s="30">
        <f>Obs_Dist!B140</f>
        <v>258</v>
      </c>
      <c r="CM138" s="26">
        <f t="shared" si="91"/>
        <v>259</v>
      </c>
      <c r="CN138" s="20">
        <f t="shared" si="100"/>
        <v>0</v>
      </c>
      <c r="CO138" s="20">
        <f t="shared" si="100"/>
        <v>0</v>
      </c>
      <c r="CP138" s="20">
        <f t="shared" si="100"/>
        <v>0</v>
      </c>
      <c r="CQ138" s="106">
        <f t="shared" si="100"/>
        <v>0</v>
      </c>
      <c r="CR138" s="143"/>
      <c r="CS138" s="20">
        <f t="shared" si="101"/>
        <v>0</v>
      </c>
      <c r="CT138" s="20">
        <f t="shared" si="101"/>
        <v>0</v>
      </c>
      <c r="CW138" s="20">
        <f t="shared" si="98"/>
        <v>0</v>
      </c>
      <c r="CX138" s="20">
        <f t="shared" si="97"/>
        <v>0</v>
      </c>
      <c r="CY138" s="20">
        <f t="shared" si="97"/>
        <v>0</v>
      </c>
      <c r="CZ138" s="20">
        <f t="shared" si="97"/>
        <v>0</v>
      </c>
      <c r="DA138" s="20">
        <f t="shared" si="97"/>
        <v>0</v>
      </c>
      <c r="DB138" s="20">
        <f t="shared" si="97"/>
        <v>0</v>
      </c>
      <c r="DC138" s="20">
        <f t="shared" si="97"/>
        <v>0</v>
      </c>
      <c r="DD138" s="106">
        <f t="shared" si="97"/>
        <v>0</v>
      </c>
      <c r="DE138" s="20">
        <f t="shared" si="90"/>
        <v>0</v>
      </c>
      <c r="DF138" s="20">
        <f t="shared" si="90"/>
        <v>0</v>
      </c>
      <c r="DG138" s="106">
        <f t="shared" si="90"/>
        <v>0</v>
      </c>
      <c r="DH138" s="143"/>
      <c r="DI138" s="20">
        <f t="shared" si="102"/>
        <v>0</v>
      </c>
      <c r="DJ138" s="20">
        <f t="shared" si="102"/>
        <v>0</v>
      </c>
      <c r="DK138" s="20">
        <f t="shared" si="102"/>
        <v>0</v>
      </c>
      <c r="DL138" s="143"/>
      <c r="DM138" s="20">
        <f t="shared" si="103"/>
        <v>0</v>
      </c>
      <c r="DN138" s="20">
        <f t="shared" si="103"/>
        <v>0</v>
      </c>
      <c r="DO138" s="106">
        <f t="shared" si="103"/>
        <v>0</v>
      </c>
      <c r="DP138" s="20">
        <f t="shared" si="103"/>
        <v>0</v>
      </c>
      <c r="DR138" s="31">
        <f t="shared" ref="DR138:DR201" si="121">$EB138</f>
        <v>129</v>
      </c>
      <c r="DS138" s="26">
        <f t="shared" ref="DS138:DS201" si="122">AVERAGE(DR138:DR139)</f>
        <v>129.5</v>
      </c>
      <c r="DT138" s="101">
        <f t="shared" si="104"/>
        <v>0</v>
      </c>
      <c r="DU138" s="101">
        <f t="shared" si="105"/>
        <v>0</v>
      </c>
      <c r="DV138" s="101">
        <f t="shared" si="106"/>
        <v>0</v>
      </c>
      <c r="DW138" s="102">
        <f t="shared" ref="DW138:DW201" si="123">EM138 + EQ138</f>
        <v>10.62</v>
      </c>
      <c r="DX138" s="144"/>
      <c r="DY138" s="101">
        <f t="shared" ref="DY138:DZ201" si="124">EO138 + ES138</f>
        <v>0</v>
      </c>
      <c r="DZ138" s="101">
        <f t="shared" si="124"/>
        <v>0</v>
      </c>
      <c r="EB138" s="84">
        <f>MODEL_DATA!X135</f>
        <v>129</v>
      </c>
      <c r="EC138" s="84">
        <f>MODEL_DATA!Y135</f>
        <v>0</v>
      </c>
      <c r="ED138" s="84">
        <f>MODEL_DATA!Z135</f>
        <v>0</v>
      </c>
      <c r="EE138" s="84">
        <f>MODEL_DATA!AA135</f>
        <v>0</v>
      </c>
      <c r="EF138" s="84">
        <f>MODEL_DATA!AB135</f>
        <v>0</v>
      </c>
      <c r="EG138" s="84">
        <f>MODEL_DATA!AC135</f>
        <v>0</v>
      </c>
      <c r="EH138" s="84">
        <f>MODEL_DATA!AD135</f>
        <v>0</v>
      </c>
      <c r="EI138" s="84">
        <f>MODEL_DATA!AE135</f>
        <v>0</v>
      </c>
      <c r="EJ138" s="84">
        <f>MODEL_DATA!AF135</f>
        <v>0</v>
      </c>
      <c r="EK138" s="84">
        <f>MODEL_DATA!AG135</f>
        <v>0</v>
      </c>
      <c r="EL138" s="84">
        <f>MODEL_DATA!AH135</f>
        <v>0</v>
      </c>
      <c r="EM138" s="84">
        <f>MODEL_DATA!AI135</f>
        <v>0</v>
      </c>
      <c r="EN138" s="84">
        <f>MODEL_DATA!AJ135</f>
        <v>0</v>
      </c>
      <c r="EO138" s="84">
        <f>MODEL_DATA!AK135</f>
        <v>0</v>
      </c>
      <c r="EP138" s="84">
        <f>MODEL_DATA!AL135</f>
        <v>0</v>
      </c>
      <c r="EQ138" s="84">
        <f>MODEL_DATA!AM135</f>
        <v>10.62</v>
      </c>
      <c r="ER138" s="84">
        <f>MODEL_DATA!AN135</f>
        <v>14.43</v>
      </c>
      <c r="ES138" s="84">
        <f>MODEL_DATA!AO135</f>
        <v>0</v>
      </c>
      <c r="ET138" s="84">
        <f>MODEL_DATA!AP135</f>
        <v>0</v>
      </c>
      <c r="EU138" s="84">
        <f>MODEL_DATA!AQ135</f>
        <v>0</v>
      </c>
      <c r="EV138" s="84">
        <f>MODEL_DATA!AR135</f>
        <v>0</v>
      </c>
    </row>
    <row r="139" spans="32:152" x14ac:dyDescent="0.25">
      <c r="AF139" s="32">
        <f t="shared" si="99"/>
        <v>258</v>
      </c>
      <c r="AG139" s="61">
        <f t="shared" si="107"/>
        <v>0</v>
      </c>
      <c r="AH139" s="63">
        <f>INDEX(Obs_Dist!$D$11:$T$211,  MATCH($AF139, Obs_Dist!$B$11:$B$211, 0), MATCH(AH$4, Obs_Dist!$D$3:$T$3, 0) )</f>
        <v>0</v>
      </c>
      <c r="AI139" s="61">
        <f t="shared" si="108"/>
        <v>0</v>
      </c>
      <c r="AJ139" s="63">
        <f>INDEX(Obs_Dist!$D$11:$T$211,  MATCH($AF139, Obs_Dist!$B$11:$B$211, 0), MATCH(AJ$4, Obs_Dist!$D$3:$T$3, 0) )</f>
        <v>0</v>
      </c>
      <c r="AK139" s="61">
        <f t="shared" si="109"/>
        <v>0</v>
      </c>
      <c r="AL139" s="63">
        <f>INDEX(Obs_Dist!$D$11:$T$211,  MATCH($AF139, Obs_Dist!$B$11:$B$211, 0), MATCH(AL$4, Obs_Dist!$D$3:$T$3, 0) )</f>
        <v>0</v>
      </c>
      <c r="AM139" s="61">
        <f t="shared" si="110"/>
        <v>0</v>
      </c>
      <c r="AN139" s="63">
        <f>INDEX(Obs_Dist!$D$11:$T$211,  MATCH($AF139, Obs_Dist!$B$11:$B$211, 0), MATCH(AN$4, Obs_Dist!$D$3:$T$3, 0) )</f>
        <v>0</v>
      </c>
      <c r="AO139" s="61">
        <f t="shared" si="111"/>
        <v>0</v>
      </c>
      <c r="AP139" s="63">
        <f>INDEX(Obs_Dist!$D$11:$T$211,  MATCH($AF139, Obs_Dist!$B$11:$B$211, 0), MATCH(AP$4, Obs_Dist!$D$3:$T$3, 0) )</f>
        <v>0</v>
      </c>
      <c r="AQ139" s="61">
        <f t="shared" si="112"/>
        <v>0</v>
      </c>
      <c r="AR139" s="63">
        <f>INDEX(Obs_Dist!$D$11:$T$211,  MATCH($AF139, Obs_Dist!$B$11:$B$211, 0), MATCH(AR$4, Obs_Dist!$D$3:$T$3, 0) )</f>
        <v>0</v>
      </c>
      <c r="AS139" s="61">
        <f t="shared" si="113"/>
        <v>0</v>
      </c>
      <c r="AT139" s="63">
        <f>INDEX(Obs_Dist!$D$11:$T$211,  MATCH($AF139, Obs_Dist!$B$11:$B$211, 0), MATCH(AT$4, Obs_Dist!$D$3:$T$3, 0) )</f>
        <v>0</v>
      </c>
      <c r="AU139" s="61">
        <f t="shared" si="114"/>
        <v>0</v>
      </c>
      <c r="AV139" s="63">
        <f>INDEX(Obs_Dist!$D$11:$T$211,  MATCH($AF139, Obs_Dist!$B$11:$B$211, 0), MATCH(AV$4, Obs_Dist!$D$3:$T$3, 0) )</f>
        <v>0</v>
      </c>
      <c r="AW139" s="61">
        <f t="shared" si="115"/>
        <v>0</v>
      </c>
      <c r="AX139" s="63">
        <f>INDEX(Obs_Dist!$D$11:$T$211,  MATCH($AF139, Obs_Dist!$B$11:$B$211, 0), MATCH(AX$4, Obs_Dist!$D$3:$T$3, 0) )</f>
        <v>0</v>
      </c>
      <c r="AY139" s="61">
        <f t="shared" si="116"/>
        <v>0</v>
      </c>
      <c r="AZ139" s="63">
        <f>INDEX(Obs_Dist!$D$11:$T$211,  MATCH($AF139, Obs_Dist!$B$11:$B$211, 0), MATCH(AZ$4, Obs_Dist!$D$3:$T$3, 0) )</f>
        <v>0</v>
      </c>
      <c r="BA139" s="61">
        <f t="shared" si="117"/>
        <v>0</v>
      </c>
      <c r="BB139" s="63">
        <f>INDEX(Obs_Dist!$D$11:$T$211,  MATCH($AF139, Obs_Dist!$B$11:$B$211, 0), MATCH(BB$4, Obs_Dist!$D$3:$T$3, 0) )</f>
        <v>0</v>
      </c>
      <c r="BC139" s="61">
        <f t="shared" si="118"/>
        <v>0</v>
      </c>
      <c r="BD139" s="63">
        <f>INDEX(Obs_Dist!$D$11:$T$211,  MATCH($AF139, Obs_Dist!$B$11:$B$211, 0), MATCH(BD$4, Obs_Dist!$D$3:$T$3, 0) )</f>
        <v>0</v>
      </c>
      <c r="BF139" s="31">
        <f t="shared" si="119"/>
        <v>260</v>
      </c>
      <c r="BG139" s="31">
        <f t="shared" si="120"/>
        <v>261</v>
      </c>
      <c r="BH139" s="57">
        <f t="shared" si="96"/>
        <v>0</v>
      </c>
      <c r="BI139" s="57">
        <f t="shared" si="96"/>
        <v>0</v>
      </c>
      <c r="BJ139" s="57">
        <f t="shared" si="96"/>
        <v>0</v>
      </c>
      <c r="BK139" s="58">
        <f t="shared" si="96"/>
        <v>0</v>
      </c>
      <c r="BL139" s="57">
        <f t="shared" si="96"/>
        <v>0</v>
      </c>
      <c r="BM139" s="57">
        <f t="shared" si="96"/>
        <v>0</v>
      </c>
      <c r="BN139" s="57">
        <f t="shared" si="94"/>
        <v>0</v>
      </c>
      <c r="BQ139" s="57">
        <f t="shared" si="95"/>
        <v>0</v>
      </c>
      <c r="BR139" s="57">
        <f t="shared" si="95"/>
        <v>0</v>
      </c>
      <c r="BS139" s="57">
        <f t="shared" si="95"/>
        <v>0</v>
      </c>
      <c r="BT139" s="57">
        <f t="shared" si="95"/>
        <v>0</v>
      </c>
      <c r="BU139" s="57">
        <f t="shared" si="95"/>
        <v>0</v>
      </c>
      <c r="BV139" s="57">
        <f t="shared" si="95"/>
        <v>0</v>
      </c>
      <c r="BW139" s="57">
        <f t="shared" si="95"/>
        <v>0</v>
      </c>
      <c r="BX139" s="58">
        <f t="shared" si="95"/>
        <v>0</v>
      </c>
      <c r="BY139" s="57">
        <f t="shared" si="95"/>
        <v>0</v>
      </c>
      <c r="BZ139" s="57">
        <f t="shared" si="95"/>
        <v>0</v>
      </c>
      <c r="CA139" s="58">
        <f t="shared" si="95"/>
        <v>0</v>
      </c>
      <c r="CB139" s="57">
        <f t="shared" si="95"/>
        <v>0</v>
      </c>
      <c r="CC139" s="57">
        <f t="shared" si="95"/>
        <v>0</v>
      </c>
      <c r="CD139" s="57">
        <f t="shared" si="95"/>
        <v>0</v>
      </c>
      <c r="CE139" s="57">
        <f t="shared" si="95"/>
        <v>0</v>
      </c>
      <c r="CF139" s="57">
        <f t="shared" si="93"/>
        <v>0</v>
      </c>
      <c r="CG139" s="57">
        <f t="shared" si="93"/>
        <v>0</v>
      </c>
      <c r="CH139" s="57">
        <f t="shared" si="93"/>
        <v>0</v>
      </c>
      <c r="CI139" s="58">
        <f t="shared" si="93"/>
        <v>0</v>
      </c>
      <c r="CJ139" s="57">
        <f t="shared" si="93"/>
        <v>0</v>
      </c>
      <c r="CL139" s="30">
        <f>Obs_Dist!B141</f>
        <v>260</v>
      </c>
      <c r="CM139" s="26">
        <f t="shared" si="91"/>
        <v>261</v>
      </c>
      <c r="CN139" s="20">
        <f t="shared" si="100"/>
        <v>0</v>
      </c>
      <c r="CO139" s="20">
        <f t="shared" si="100"/>
        <v>0</v>
      </c>
      <c r="CP139" s="20">
        <f t="shared" si="100"/>
        <v>0</v>
      </c>
      <c r="CQ139" s="106">
        <f t="shared" si="100"/>
        <v>0</v>
      </c>
      <c r="CR139" s="143"/>
      <c r="CS139" s="20">
        <f t="shared" si="101"/>
        <v>0</v>
      </c>
      <c r="CT139" s="20">
        <f t="shared" si="101"/>
        <v>0</v>
      </c>
      <c r="CW139" s="20">
        <f t="shared" si="98"/>
        <v>0</v>
      </c>
      <c r="CX139" s="20">
        <f t="shared" si="97"/>
        <v>0</v>
      </c>
      <c r="CY139" s="20">
        <f t="shared" si="97"/>
        <v>0</v>
      </c>
      <c r="CZ139" s="20">
        <f t="shared" si="97"/>
        <v>0</v>
      </c>
      <c r="DA139" s="20">
        <f t="shared" si="97"/>
        <v>0</v>
      </c>
      <c r="DB139" s="20">
        <f t="shared" si="97"/>
        <v>0</v>
      </c>
      <c r="DC139" s="20">
        <f t="shared" si="97"/>
        <v>0</v>
      </c>
      <c r="DD139" s="106">
        <f t="shared" si="97"/>
        <v>0</v>
      </c>
      <c r="DE139" s="20">
        <f t="shared" si="90"/>
        <v>0</v>
      </c>
      <c r="DF139" s="20">
        <f t="shared" si="90"/>
        <v>0</v>
      </c>
      <c r="DG139" s="106">
        <f t="shared" si="90"/>
        <v>0</v>
      </c>
      <c r="DH139" s="143"/>
      <c r="DI139" s="20">
        <f t="shared" si="102"/>
        <v>0</v>
      </c>
      <c r="DJ139" s="20">
        <f t="shared" si="102"/>
        <v>0</v>
      </c>
      <c r="DK139" s="20">
        <f t="shared" si="102"/>
        <v>0</v>
      </c>
      <c r="DL139" s="143"/>
      <c r="DM139" s="20">
        <f t="shared" si="103"/>
        <v>0</v>
      </c>
      <c r="DN139" s="20">
        <f t="shared" si="103"/>
        <v>0</v>
      </c>
      <c r="DO139" s="106">
        <f t="shared" si="103"/>
        <v>0</v>
      </c>
      <c r="DP139" s="20">
        <f t="shared" si="103"/>
        <v>0</v>
      </c>
      <c r="DR139" s="31">
        <f t="shared" si="121"/>
        <v>130</v>
      </c>
      <c r="DS139" s="26">
        <f t="shared" si="122"/>
        <v>130.5</v>
      </c>
      <c r="DT139" s="101">
        <f t="shared" si="104"/>
        <v>0</v>
      </c>
      <c r="DU139" s="101">
        <f t="shared" si="105"/>
        <v>0</v>
      </c>
      <c r="DV139" s="101">
        <f t="shared" si="106"/>
        <v>0</v>
      </c>
      <c r="DW139" s="102">
        <f t="shared" si="123"/>
        <v>9.0399999999999991</v>
      </c>
      <c r="DX139" s="144"/>
      <c r="DY139" s="101">
        <f t="shared" si="124"/>
        <v>0</v>
      </c>
      <c r="DZ139" s="101">
        <f t="shared" si="124"/>
        <v>0</v>
      </c>
      <c r="EB139" s="84">
        <f>MODEL_DATA!X136</f>
        <v>130</v>
      </c>
      <c r="EC139" s="84">
        <f>MODEL_DATA!Y136</f>
        <v>0</v>
      </c>
      <c r="ED139" s="84">
        <f>MODEL_DATA!Z136</f>
        <v>0</v>
      </c>
      <c r="EE139" s="84">
        <f>MODEL_DATA!AA136</f>
        <v>0</v>
      </c>
      <c r="EF139" s="84">
        <f>MODEL_DATA!AB136</f>
        <v>0</v>
      </c>
      <c r="EG139" s="84">
        <f>MODEL_DATA!AC136</f>
        <v>0</v>
      </c>
      <c r="EH139" s="84">
        <f>MODEL_DATA!AD136</f>
        <v>0</v>
      </c>
      <c r="EI139" s="84">
        <f>MODEL_DATA!AE136</f>
        <v>0</v>
      </c>
      <c r="EJ139" s="84">
        <f>MODEL_DATA!AF136</f>
        <v>0</v>
      </c>
      <c r="EK139" s="84">
        <f>MODEL_DATA!AG136</f>
        <v>0</v>
      </c>
      <c r="EL139" s="84">
        <f>MODEL_DATA!AH136</f>
        <v>0</v>
      </c>
      <c r="EM139" s="84">
        <f>MODEL_DATA!AI136</f>
        <v>0</v>
      </c>
      <c r="EN139" s="84">
        <f>MODEL_DATA!AJ136</f>
        <v>0</v>
      </c>
      <c r="EO139" s="84">
        <f>MODEL_DATA!AK136</f>
        <v>0</v>
      </c>
      <c r="EP139" s="84">
        <f>MODEL_DATA!AL136</f>
        <v>0</v>
      </c>
      <c r="EQ139" s="84">
        <f>MODEL_DATA!AM136</f>
        <v>9.0399999999999991</v>
      </c>
      <c r="ER139" s="84">
        <f>MODEL_DATA!AN136</f>
        <v>8.2100000000000009</v>
      </c>
      <c r="ES139" s="84">
        <f>MODEL_DATA!AO136</f>
        <v>0</v>
      </c>
      <c r="ET139" s="84">
        <f>MODEL_DATA!AP136</f>
        <v>0</v>
      </c>
      <c r="EU139" s="84">
        <f>MODEL_DATA!AQ136</f>
        <v>0</v>
      </c>
      <c r="EV139" s="84">
        <f>MODEL_DATA!AR136</f>
        <v>0</v>
      </c>
    </row>
    <row r="140" spans="32:152" x14ac:dyDescent="0.25">
      <c r="AF140" s="32">
        <f t="shared" si="99"/>
        <v>260</v>
      </c>
      <c r="AG140" s="61">
        <f t="shared" si="107"/>
        <v>0</v>
      </c>
      <c r="AH140" s="63">
        <f>INDEX(Obs_Dist!$D$11:$T$211,  MATCH($AF140, Obs_Dist!$B$11:$B$211, 0), MATCH(AH$4, Obs_Dist!$D$3:$T$3, 0) )</f>
        <v>0</v>
      </c>
      <c r="AI140" s="61">
        <f t="shared" si="108"/>
        <v>0</v>
      </c>
      <c r="AJ140" s="63">
        <f>INDEX(Obs_Dist!$D$11:$T$211,  MATCH($AF140, Obs_Dist!$B$11:$B$211, 0), MATCH(AJ$4, Obs_Dist!$D$3:$T$3, 0) )</f>
        <v>0</v>
      </c>
      <c r="AK140" s="61">
        <f t="shared" si="109"/>
        <v>0</v>
      </c>
      <c r="AL140" s="63">
        <f>INDEX(Obs_Dist!$D$11:$T$211,  MATCH($AF140, Obs_Dist!$B$11:$B$211, 0), MATCH(AL$4, Obs_Dist!$D$3:$T$3, 0) )</f>
        <v>0</v>
      </c>
      <c r="AM140" s="61">
        <f t="shared" si="110"/>
        <v>0</v>
      </c>
      <c r="AN140" s="63">
        <f>INDEX(Obs_Dist!$D$11:$T$211,  MATCH($AF140, Obs_Dist!$B$11:$B$211, 0), MATCH(AN$4, Obs_Dist!$D$3:$T$3, 0) )</f>
        <v>0</v>
      </c>
      <c r="AO140" s="61">
        <f t="shared" si="111"/>
        <v>0</v>
      </c>
      <c r="AP140" s="63">
        <f>INDEX(Obs_Dist!$D$11:$T$211,  MATCH($AF140, Obs_Dist!$B$11:$B$211, 0), MATCH(AP$4, Obs_Dist!$D$3:$T$3, 0) )</f>
        <v>0</v>
      </c>
      <c r="AQ140" s="61">
        <f t="shared" si="112"/>
        <v>0</v>
      </c>
      <c r="AR140" s="63">
        <f>INDEX(Obs_Dist!$D$11:$T$211,  MATCH($AF140, Obs_Dist!$B$11:$B$211, 0), MATCH(AR$4, Obs_Dist!$D$3:$T$3, 0) )</f>
        <v>0</v>
      </c>
      <c r="AS140" s="61">
        <f t="shared" si="113"/>
        <v>0</v>
      </c>
      <c r="AT140" s="63">
        <f>INDEX(Obs_Dist!$D$11:$T$211,  MATCH($AF140, Obs_Dist!$B$11:$B$211, 0), MATCH(AT$4, Obs_Dist!$D$3:$T$3, 0) )</f>
        <v>0</v>
      </c>
      <c r="AU140" s="61">
        <f t="shared" si="114"/>
        <v>0</v>
      </c>
      <c r="AV140" s="63">
        <f>INDEX(Obs_Dist!$D$11:$T$211,  MATCH($AF140, Obs_Dist!$B$11:$B$211, 0), MATCH(AV$4, Obs_Dist!$D$3:$T$3, 0) )</f>
        <v>0</v>
      </c>
      <c r="AW140" s="61">
        <f t="shared" si="115"/>
        <v>0</v>
      </c>
      <c r="AX140" s="63">
        <f>INDEX(Obs_Dist!$D$11:$T$211,  MATCH($AF140, Obs_Dist!$B$11:$B$211, 0), MATCH(AX$4, Obs_Dist!$D$3:$T$3, 0) )</f>
        <v>0</v>
      </c>
      <c r="AY140" s="61">
        <f t="shared" si="116"/>
        <v>0</v>
      </c>
      <c r="AZ140" s="63">
        <f>INDEX(Obs_Dist!$D$11:$T$211,  MATCH($AF140, Obs_Dist!$B$11:$B$211, 0), MATCH(AZ$4, Obs_Dist!$D$3:$T$3, 0) )</f>
        <v>0</v>
      </c>
      <c r="BA140" s="61">
        <f t="shared" si="117"/>
        <v>0</v>
      </c>
      <c r="BB140" s="63">
        <f>INDEX(Obs_Dist!$D$11:$T$211,  MATCH($AF140, Obs_Dist!$B$11:$B$211, 0), MATCH(BB$4, Obs_Dist!$D$3:$T$3, 0) )</f>
        <v>0</v>
      </c>
      <c r="BC140" s="61">
        <f t="shared" si="118"/>
        <v>0</v>
      </c>
      <c r="BD140" s="63">
        <f>INDEX(Obs_Dist!$D$11:$T$211,  MATCH($AF140, Obs_Dist!$B$11:$B$211, 0), MATCH(BD$4, Obs_Dist!$D$3:$T$3, 0) )</f>
        <v>0</v>
      </c>
      <c r="BF140" s="31">
        <f t="shared" si="119"/>
        <v>262</v>
      </c>
      <c r="BG140" s="31">
        <f t="shared" si="120"/>
        <v>263</v>
      </c>
      <c r="BH140" s="57">
        <f t="shared" si="96"/>
        <v>0</v>
      </c>
      <c r="BI140" s="57">
        <f t="shared" si="96"/>
        <v>0</v>
      </c>
      <c r="BJ140" s="57">
        <f t="shared" si="96"/>
        <v>0</v>
      </c>
      <c r="BK140" s="58">
        <f t="shared" si="96"/>
        <v>0</v>
      </c>
      <c r="BL140" s="57">
        <f t="shared" si="96"/>
        <v>0</v>
      </c>
      <c r="BM140" s="57">
        <f t="shared" si="96"/>
        <v>0</v>
      </c>
      <c r="BN140" s="57">
        <f t="shared" si="94"/>
        <v>0</v>
      </c>
      <c r="BQ140" s="57">
        <f t="shared" si="95"/>
        <v>0</v>
      </c>
      <c r="BR140" s="57">
        <f t="shared" si="95"/>
        <v>0</v>
      </c>
      <c r="BS140" s="57">
        <f t="shared" si="95"/>
        <v>0</v>
      </c>
      <c r="BT140" s="57">
        <f t="shared" si="95"/>
        <v>0</v>
      </c>
      <c r="BU140" s="57">
        <f t="shared" si="95"/>
        <v>0</v>
      </c>
      <c r="BV140" s="57">
        <f t="shared" si="95"/>
        <v>0</v>
      </c>
      <c r="BW140" s="57">
        <f t="shared" si="95"/>
        <v>0</v>
      </c>
      <c r="BX140" s="58">
        <f t="shared" si="95"/>
        <v>0</v>
      </c>
      <c r="BY140" s="57">
        <f t="shared" si="95"/>
        <v>0</v>
      </c>
      <c r="BZ140" s="57">
        <f t="shared" si="95"/>
        <v>0</v>
      </c>
      <c r="CA140" s="58">
        <f t="shared" si="95"/>
        <v>0</v>
      </c>
      <c r="CB140" s="57">
        <f t="shared" si="95"/>
        <v>0</v>
      </c>
      <c r="CC140" s="57">
        <f t="shared" si="95"/>
        <v>0</v>
      </c>
      <c r="CD140" s="57">
        <f t="shared" si="95"/>
        <v>0</v>
      </c>
      <c r="CE140" s="57">
        <f t="shared" si="95"/>
        <v>0</v>
      </c>
      <c r="CF140" s="57">
        <f t="shared" si="93"/>
        <v>0</v>
      </c>
      <c r="CG140" s="57">
        <f t="shared" si="93"/>
        <v>0</v>
      </c>
      <c r="CH140" s="57">
        <f t="shared" si="93"/>
        <v>0</v>
      </c>
      <c r="CI140" s="58">
        <f t="shared" si="93"/>
        <v>0</v>
      </c>
      <c r="CJ140" s="57">
        <f t="shared" si="93"/>
        <v>0</v>
      </c>
      <c r="CL140" s="30">
        <f>Obs_Dist!B142</f>
        <v>262</v>
      </c>
      <c r="CM140" s="26">
        <f t="shared" si="91"/>
        <v>263</v>
      </c>
      <c r="CN140" s="20">
        <f t="shared" si="100"/>
        <v>0</v>
      </c>
      <c r="CO140" s="20">
        <f t="shared" si="100"/>
        <v>0</v>
      </c>
      <c r="CP140" s="20">
        <f t="shared" si="100"/>
        <v>0</v>
      </c>
      <c r="CQ140" s="106">
        <f t="shared" si="100"/>
        <v>0</v>
      </c>
      <c r="CR140" s="143"/>
      <c r="CS140" s="20">
        <f t="shared" si="101"/>
        <v>0</v>
      </c>
      <c r="CT140" s="20">
        <f t="shared" si="101"/>
        <v>0</v>
      </c>
      <c r="CW140" s="20">
        <f t="shared" si="98"/>
        <v>0</v>
      </c>
      <c r="CX140" s="20">
        <f t="shared" si="97"/>
        <v>0</v>
      </c>
      <c r="CY140" s="20">
        <f t="shared" si="97"/>
        <v>0</v>
      </c>
      <c r="CZ140" s="20">
        <f t="shared" si="97"/>
        <v>0</v>
      </c>
      <c r="DA140" s="20">
        <f t="shared" si="97"/>
        <v>0</v>
      </c>
      <c r="DB140" s="20">
        <f t="shared" si="97"/>
        <v>0</v>
      </c>
      <c r="DC140" s="20">
        <f t="shared" si="97"/>
        <v>0</v>
      </c>
      <c r="DD140" s="106">
        <f t="shared" si="97"/>
        <v>0</v>
      </c>
      <c r="DE140" s="20">
        <f t="shared" si="90"/>
        <v>0</v>
      </c>
      <c r="DF140" s="20">
        <f t="shared" si="90"/>
        <v>0</v>
      </c>
      <c r="DG140" s="106">
        <f t="shared" si="90"/>
        <v>0</v>
      </c>
      <c r="DH140" s="143"/>
      <c r="DI140" s="20">
        <f t="shared" si="102"/>
        <v>0</v>
      </c>
      <c r="DJ140" s="20">
        <f t="shared" si="102"/>
        <v>0</v>
      </c>
      <c r="DK140" s="20">
        <f t="shared" si="102"/>
        <v>0</v>
      </c>
      <c r="DL140" s="143"/>
      <c r="DM140" s="20">
        <f t="shared" si="103"/>
        <v>0</v>
      </c>
      <c r="DN140" s="20">
        <f t="shared" si="103"/>
        <v>0</v>
      </c>
      <c r="DO140" s="106">
        <f t="shared" si="103"/>
        <v>0</v>
      </c>
      <c r="DP140" s="20">
        <f t="shared" si="103"/>
        <v>0</v>
      </c>
      <c r="DR140" s="31">
        <f t="shared" si="121"/>
        <v>131</v>
      </c>
      <c r="DS140" s="26">
        <f t="shared" si="122"/>
        <v>131.5</v>
      </c>
      <c r="DT140" s="101">
        <f t="shared" si="104"/>
        <v>0</v>
      </c>
      <c r="DU140" s="101">
        <f t="shared" si="105"/>
        <v>0</v>
      </c>
      <c r="DV140" s="101">
        <f t="shared" si="106"/>
        <v>0</v>
      </c>
      <c r="DW140" s="102">
        <f t="shared" si="123"/>
        <v>6.23</v>
      </c>
      <c r="DX140" s="144"/>
      <c r="DY140" s="101">
        <f t="shared" si="124"/>
        <v>0</v>
      </c>
      <c r="DZ140" s="101">
        <f t="shared" si="124"/>
        <v>0</v>
      </c>
      <c r="EB140" s="84">
        <f>MODEL_DATA!X137</f>
        <v>131</v>
      </c>
      <c r="EC140" s="84">
        <f>MODEL_DATA!Y137</f>
        <v>0</v>
      </c>
      <c r="ED140" s="84">
        <f>MODEL_DATA!Z137</f>
        <v>0</v>
      </c>
      <c r="EE140" s="84">
        <f>MODEL_DATA!AA137</f>
        <v>0</v>
      </c>
      <c r="EF140" s="84">
        <f>MODEL_DATA!AB137</f>
        <v>0</v>
      </c>
      <c r="EG140" s="84">
        <f>MODEL_DATA!AC137</f>
        <v>0</v>
      </c>
      <c r="EH140" s="84">
        <f>MODEL_DATA!AD137</f>
        <v>0</v>
      </c>
      <c r="EI140" s="84">
        <f>MODEL_DATA!AE137</f>
        <v>0</v>
      </c>
      <c r="EJ140" s="84">
        <f>MODEL_DATA!AF137</f>
        <v>0</v>
      </c>
      <c r="EK140" s="84">
        <f>MODEL_DATA!AG137</f>
        <v>0</v>
      </c>
      <c r="EL140" s="84">
        <f>MODEL_DATA!AH137</f>
        <v>0</v>
      </c>
      <c r="EM140" s="84">
        <f>MODEL_DATA!AI137</f>
        <v>0</v>
      </c>
      <c r="EN140" s="84">
        <f>MODEL_DATA!AJ137</f>
        <v>0</v>
      </c>
      <c r="EO140" s="84">
        <f>MODEL_DATA!AK137</f>
        <v>0</v>
      </c>
      <c r="EP140" s="84">
        <f>MODEL_DATA!AL137</f>
        <v>0</v>
      </c>
      <c r="EQ140" s="84">
        <f>MODEL_DATA!AM137</f>
        <v>6.23</v>
      </c>
      <c r="ER140" s="84">
        <f>MODEL_DATA!AN137</f>
        <v>8.68</v>
      </c>
      <c r="ES140" s="84">
        <f>MODEL_DATA!AO137</f>
        <v>0</v>
      </c>
      <c r="ET140" s="84">
        <f>MODEL_DATA!AP137</f>
        <v>0</v>
      </c>
      <c r="EU140" s="84">
        <f>MODEL_DATA!AQ137</f>
        <v>0</v>
      </c>
      <c r="EV140" s="84">
        <f>MODEL_DATA!AR137</f>
        <v>0</v>
      </c>
    </row>
    <row r="141" spans="32:152" x14ac:dyDescent="0.25">
      <c r="AF141" s="32">
        <f t="shared" si="99"/>
        <v>262</v>
      </c>
      <c r="AG141" s="61">
        <f t="shared" si="107"/>
        <v>0</v>
      </c>
      <c r="AH141" s="63">
        <f>INDEX(Obs_Dist!$D$11:$T$211,  MATCH($AF141, Obs_Dist!$B$11:$B$211, 0), MATCH(AH$4, Obs_Dist!$D$3:$T$3, 0) )</f>
        <v>0</v>
      </c>
      <c r="AI141" s="61">
        <f t="shared" si="108"/>
        <v>0</v>
      </c>
      <c r="AJ141" s="63">
        <f>INDEX(Obs_Dist!$D$11:$T$211,  MATCH($AF141, Obs_Dist!$B$11:$B$211, 0), MATCH(AJ$4, Obs_Dist!$D$3:$T$3, 0) )</f>
        <v>0</v>
      </c>
      <c r="AK141" s="61">
        <f t="shared" si="109"/>
        <v>0</v>
      </c>
      <c r="AL141" s="63">
        <f>INDEX(Obs_Dist!$D$11:$T$211,  MATCH($AF141, Obs_Dist!$B$11:$B$211, 0), MATCH(AL$4, Obs_Dist!$D$3:$T$3, 0) )</f>
        <v>0</v>
      </c>
      <c r="AM141" s="61">
        <f t="shared" si="110"/>
        <v>0</v>
      </c>
      <c r="AN141" s="63">
        <f>INDEX(Obs_Dist!$D$11:$T$211,  MATCH($AF141, Obs_Dist!$B$11:$B$211, 0), MATCH(AN$4, Obs_Dist!$D$3:$T$3, 0) )</f>
        <v>0</v>
      </c>
      <c r="AO141" s="61">
        <f t="shared" si="111"/>
        <v>0</v>
      </c>
      <c r="AP141" s="63">
        <f>INDEX(Obs_Dist!$D$11:$T$211,  MATCH($AF141, Obs_Dist!$B$11:$B$211, 0), MATCH(AP$4, Obs_Dist!$D$3:$T$3, 0) )</f>
        <v>0</v>
      </c>
      <c r="AQ141" s="61">
        <f t="shared" si="112"/>
        <v>0</v>
      </c>
      <c r="AR141" s="63">
        <f>INDEX(Obs_Dist!$D$11:$T$211,  MATCH($AF141, Obs_Dist!$B$11:$B$211, 0), MATCH(AR$4, Obs_Dist!$D$3:$T$3, 0) )</f>
        <v>0</v>
      </c>
      <c r="AS141" s="61">
        <f t="shared" si="113"/>
        <v>0</v>
      </c>
      <c r="AT141" s="63">
        <f>INDEX(Obs_Dist!$D$11:$T$211,  MATCH($AF141, Obs_Dist!$B$11:$B$211, 0), MATCH(AT$4, Obs_Dist!$D$3:$T$3, 0) )</f>
        <v>0</v>
      </c>
      <c r="AU141" s="61">
        <f t="shared" si="114"/>
        <v>0</v>
      </c>
      <c r="AV141" s="63">
        <f>INDEX(Obs_Dist!$D$11:$T$211,  MATCH($AF141, Obs_Dist!$B$11:$B$211, 0), MATCH(AV$4, Obs_Dist!$D$3:$T$3, 0) )</f>
        <v>0</v>
      </c>
      <c r="AW141" s="61">
        <f t="shared" si="115"/>
        <v>0</v>
      </c>
      <c r="AX141" s="63">
        <f>INDEX(Obs_Dist!$D$11:$T$211,  MATCH($AF141, Obs_Dist!$B$11:$B$211, 0), MATCH(AX$4, Obs_Dist!$D$3:$T$3, 0) )</f>
        <v>0</v>
      </c>
      <c r="AY141" s="61">
        <f t="shared" si="116"/>
        <v>0</v>
      </c>
      <c r="AZ141" s="63">
        <f>INDEX(Obs_Dist!$D$11:$T$211,  MATCH($AF141, Obs_Dist!$B$11:$B$211, 0), MATCH(AZ$4, Obs_Dist!$D$3:$T$3, 0) )</f>
        <v>0</v>
      </c>
      <c r="BA141" s="61">
        <f t="shared" si="117"/>
        <v>0</v>
      </c>
      <c r="BB141" s="63">
        <f>INDEX(Obs_Dist!$D$11:$T$211,  MATCH($AF141, Obs_Dist!$B$11:$B$211, 0), MATCH(BB$4, Obs_Dist!$D$3:$T$3, 0) )</f>
        <v>0</v>
      </c>
      <c r="BC141" s="61">
        <f t="shared" si="118"/>
        <v>0</v>
      </c>
      <c r="BD141" s="63">
        <f>INDEX(Obs_Dist!$D$11:$T$211,  MATCH($AF141, Obs_Dist!$B$11:$B$211, 0), MATCH(BD$4, Obs_Dist!$D$3:$T$3, 0) )</f>
        <v>0</v>
      </c>
      <c r="BF141" s="31">
        <f t="shared" si="119"/>
        <v>264</v>
      </c>
      <c r="BG141" s="31">
        <f t="shared" si="120"/>
        <v>265</v>
      </c>
      <c r="BH141" s="57">
        <f t="shared" si="96"/>
        <v>0</v>
      </c>
      <c r="BI141" s="57">
        <f t="shared" si="96"/>
        <v>0</v>
      </c>
      <c r="BJ141" s="57">
        <f t="shared" si="96"/>
        <v>0</v>
      </c>
      <c r="BK141" s="58">
        <f t="shared" si="96"/>
        <v>0</v>
      </c>
      <c r="BL141" s="57">
        <f t="shared" si="96"/>
        <v>0</v>
      </c>
      <c r="BM141" s="57">
        <f t="shared" si="96"/>
        <v>0</v>
      </c>
      <c r="BN141" s="57">
        <f t="shared" si="94"/>
        <v>0</v>
      </c>
      <c r="BQ141" s="57">
        <f t="shared" ref="BQ141:CE157" si="125">IFERROR(CW141 / CW$6,  0)</f>
        <v>0</v>
      </c>
      <c r="BR141" s="57">
        <f t="shared" si="125"/>
        <v>0</v>
      </c>
      <c r="BS141" s="57">
        <f t="shared" si="125"/>
        <v>0</v>
      </c>
      <c r="BT141" s="57">
        <f t="shared" si="125"/>
        <v>0</v>
      </c>
      <c r="BU141" s="57">
        <f t="shared" si="125"/>
        <v>0</v>
      </c>
      <c r="BV141" s="57">
        <f t="shared" si="125"/>
        <v>0</v>
      </c>
      <c r="BW141" s="57">
        <f t="shared" si="125"/>
        <v>0</v>
      </c>
      <c r="BX141" s="58">
        <f t="shared" si="125"/>
        <v>0</v>
      </c>
      <c r="BY141" s="57">
        <f t="shared" si="125"/>
        <v>0</v>
      </c>
      <c r="BZ141" s="57">
        <f t="shared" si="125"/>
        <v>0</v>
      </c>
      <c r="CA141" s="58">
        <f t="shared" si="125"/>
        <v>0</v>
      </c>
      <c r="CB141" s="57">
        <f t="shared" si="125"/>
        <v>0</v>
      </c>
      <c r="CC141" s="57">
        <f t="shared" si="125"/>
        <v>0</v>
      </c>
      <c r="CD141" s="57">
        <f t="shared" si="125"/>
        <v>0</v>
      </c>
      <c r="CE141" s="57">
        <f t="shared" si="125"/>
        <v>0</v>
      </c>
      <c r="CF141" s="57">
        <f t="shared" si="93"/>
        <v>0</v>
      </c>
      <c r="CG141" s="57">
        <f t="shared" si="93"/>
        <v>0</v>
      </c>
      <c r="CH141" s="57">
        <f t="shared" si="93"/>
        <v>0</v>
      </c>
      <c r="CI141" s="58">
        <f t="shared" si="93"/>
        <v>0</v>
      </c>
      <c r="CJ141" s="57">
        <f t="shared" si="93"/>
        <v>0</v>
      </c>
      <c r="CL141" s="30">
        <f>Obs_Dist!B143</f>
        <v>264</v>
      </c>
      <c r="CM141" s="26">
        <f t="shared" si="91"/>
        <v>265</v>
      </c>
      <c r="CN141" s="20">
        <f t="shared" si="100"/>
        <v>0</v>
      </c>
      <c r="CO141" s="20">
        <f t="shared" si="100"/>
        <v>0</v>
      </c>
      <c r="CP141" s="20">
        <f t="shared" si="100"/>
        <v>0</v>
      </c>
      <c r="CQ141" s="106">
        <f t="shared" si="100"/>
        <v>0</v>
      </c>
      <c r="CR141" s="143"/>
      <c r="CS141" s="20">
        <f t="shared" si="101"/>
        <v>0</v>
      </c>
      <c r="CT141" s="20">
        <f t="shared" si="101"/>
        <v>0</v>
      </c>
      <c r="CW141" s="20">
        <f t="shared" si="98"/>
        <v>0</v>
      </c>
      <c r="CX141" s="20">
        <f t="shared" si="97"/>
        <v>0</v>
      </c>
      <c r="CY141" s="20">
        <f t="shared" si="97"/>
        <v>0</v>
      </c>
      <c r="CZ141" s="20">
        <f t="shared" si="97"/>
        <v>0</v>
      </c>
      <c r="DA141" s="20">
        <f t="shared" si="97"/>
        <v>0</v>
      </c>
      <c r="DB141" s="20">
        <f t="shared" si="97"/>
        <v>0</v>
      </c>
      <c r="DC141" s="20">
        <f t="shared" si="97"/>
        <v>0</v>
      </c>
      <c r="DD141" s="106">
        <f t="shared" si="97"/>
        <v>0</v>
      </c>
      <c r="DE141" s="20">
        <f t="shared" si="90"/>
        <v>0</v>
      </c>
      <c r="DF141" s="20">
        <f t="shared" si="90"/>
        <v>0</v>
      </c>
      <c r="DG141" s="106">
        <f t="shared" si="90"/>
        <v>0</v>
      </c>
      <c r="DH141" s="143"/>
      <c r="DI141" s="20">
        <f t="shared" si="102"/>
        <v>0</v>
      </c>
      <c r="DJ141" s="20">
        <f t="shared" si="102"/>
        <v>0</v>
      </c>
      <c r="DK141" s="20">
        <f t="shared" si="102"/>
        <v>0</v>
      </c>
      <c r="DL141" s="143"/>
      <c r="DM141" s="20">
        <f t="shared" si="103"/>
        <v>0</v>
      </c>
      <c r="DN141" s="20">
        <f t="shared" si="103"/>
        <v>0</v>
      </c>
      <c r="DO141" s="106">
        <f t="shared" si="103"/>
        <v>0</v>
      </c>
      <c r="DP141" s="20">
        <f t="shared" si="103"/>
        <v>0</v>
      </c>
      <c r="DR141" s="31">
        <f t="shared" si="121"/>
        <v>132</v>
      </c>
      <c r="DS141" s="26">
        <f t="shared" si="122"/>
        <v>132.5</v>
      </c>
      <c r="DT141" s="101">
        <f t="shared" si="104"/>
        <v>0</v>
      </c>
      <c r="DU141" s="101">
        <f t="shared" si="105"/>
        <v>0</v>
      </c>
      <c r="DV141" s="101">
        <f t="shared" si="106"/>
        <v>0</v>
      </c>
      <c r="DW141" s="102">
        <f t="shared" si="123"/>
        <v>6.3</v>
      </c>
      <c r="DX141" s="144"/>
      <c r="DY141" s="101">
        <f t="shared" si="124"/>
        <v>0</v>
      </c>
      <c r="DZ141" s="101">
        <f t="shared" si="124"/>
        <v>0</v>
      </c>
      <c r="EB141" s="84">
        <f>MODEL_DATA!X138</f>
        <v>132</v>
      </c>
      <c r="EC141" s="84">
        <f>MODEL_DATA!Y138</f>
        <v>0</v>
      </c>
      <c r="ED141" s="84">
        <f>MODEL_DATA!Z138</f>
        <v>0</v>
      </c>
      <c r="EE141" s="84">
        <f>MODEL_DATA!AA138</f>
        <v>0</v>
      </c>
      <c r="EF141" s="84">
        <f>MODEL_DATA!AB138</f>
        <v>0</v>
      </c>
      <c r="EG141" s="84">
        <f>MODEL_DATA!AC138</f>
        <v>0</v>
      </c>
      <c r="EH141" s="84">
        <f>MODEL_DATA!AD138</f>
        <v>0</v>
      </c>
      <c r="EI141" s="84">
        <f>MODEL_DATA!AE138</f>
        <v>0</v>
      </c>
      <c r="EJ141" s="84">
        <f>MODEL_DATA!AF138</f>
        <v>0</v>
      </c>
      <c r="EK141" s="84">
        <f>MODEL_DATA!AG138</f>
        <v>0</v>
      </c>
      <c r="EL141" s="84">
        <f>MODEL_DATA!AH138</f>
        <v>0</v>
      </c>
      <c r="EM141" s="84">
        <f>MODEL_DATA!AI138</f>
        <v>0</v>
      </c>
      <c r="EN141" s="84">
        <f>MODEL_DATA!AJ138</f>
        <v>0</v>
      </c>
      <c r="EO141" s="84">
        <f>MODEL_DATA!AK138</f>
        <v>0</v>
      </c>
      <c r="EP141" s="84">
        <f>MODEL_DATA!AL138</f>
        <v>0</v>
      </c>
      <c r="EQ141" s="84">
        <f>MODEL_DATA!AM138</f>
        <v>6.3</v>
      </c>
      <c r="ER141" s="84">
        <f>MODEL_DATA!AN138</f>
        <v>7.79</v>
      </c>
      <c r="ES141" s="84">
        <f>MODEL_DATA!AO138</f>
        <v>0</v>
      </c>
      <c r="ET141" s="84">
        <f>MODEL_DATA!AP138</f>
        <v>0</v>
      </c>
      <c r="EU141" s="84">
        <f>MODEL_DATA!AQ138</f>
        <v>0</v>
      </c>
      <c r="EV141" s="84">
        <f>MODEL_DATA!AR138</f>
        <v>0</v>
      </c>
    </row>
    <row r="142" spans="32:152" x14ac:dyDescent="0.25">
      <c r="AF142" s="32">
        <f t="shared" si="99"/>
        <v>264</v>
      </c>
      <c r="AG142" s="61">
        <f t="shared" si="107"/>
        <v>0</v>
      </c>
      <c r="AH142" s="63">
        <f>INDEX(Obs_Dist!$D$11:$T$211,  MATCH($AF142, Obs_Dist!$B$11:$B$211, 0), MATCH(AH$4, Obs_Dist!$D$3:$T$3, 0) )</f>
        <v>0</v>
      </c>
      <c r="AI142" s="61">
        <f t="shared" si="108"/>
        <v>0</v>
      </c>
      <c r="AJ142" s="63">
        <f>INDEX(Obs_Dist!$D$11:$T$211,  MATCH($AF142, Obs_Dist!$B$11:$B$211, 0), MATCH(AJ$4, Obs_Dist!$D$3:$T$3, 0) )</f>
        <v>0</v>
      </c>
      <c r="AK142" s="61">
        <f t="shared" si="109"/>
        <v>0</v>
      </c>
      <c r="AL142" s="63">
        <f>INDEX(Obs_Dist!$D$11:$T$211,  MATCH($AF142, Obs_Dist!$B$11:$B$211, 0), MATCH(AL$4, Obs_Dist!$D$3:$T$3, 0) )</f>
        <v>0</v>
      </c>
      <c r="AM142" s="61">
        <f t="shared" si="110"/>
        <v>0</v>
      </c>
      <c r="AN142" s="63">
        <f>INDEX(Obs_Dist!$D$11:$T$211,  MATCH($AF142, Obs_Dist!$B$11:$B$211, 0), MATCH(AN$4, Obs_Dist!$D$3:$T$3, 0) )</f>
        <v>0</v>
      </c>
      <c r="AO142" s="61">
        <f t="shared" si="111"/>
        <v>0</v>
      </c>
      <c r="AP142" s="63">
        <f>INDEX(Obs_Dist!$D$11:$T$211,  MATCH($AF142, Obs_Dist!$B$11:$B$211, 0), MATCH(AP$4, Obs_Dist!$D$3:$T$3, 0) )</f>
        <v>0</v>
      </c>
      <c r="AQ142" s="61">
        <f t="shared" si="112"/>
        <v>0</v>
      </c>
      <c r="AR142" s="63">
        <f>INDEX(Obs_Dist!$D$11:$T$211,  MATCH($AF142, Obs_Dist!$B$11:$B$211, 0), MATCH(AR$4, Obs_Dist!$D$3:$T$3, 0) )</f>
        <v>0</v>
      </c>
      <c r="AS142" s="61">
        <f t="shared" si="113"/>
        <v>0</v>
      </c>
      <c r="AT142" s="63">
        <f>INDEX(Obs_Dist!$D$11:$T$211,  MATCH($AF142, Obs_Dist!$B$11:$B$211, 0), MATCH(AT$4, Obs_Dist!$D$3:$T$3, 0) )</f>
        <v>0</v>
      </c>
      <c r="AU142" s="61">
        <f t="shared" si="114"/>
        <v>0</v>
      </c>
      <c r="AV142" s="63">
        <f>INDEX(Obs_Dist!$D$11:$T$211,  MATCH($AF142, Obs_Dist!$B$11:$B$211, 0), MATCH(AV$4, Obs_Dist!$D$3:$T$3, 0) )</f>
        <v>0</v>
      </c>
      <c r="AW142" s="61">
        <f t="shared" si="115"/>
        <v>0</v>
      </c>
      <c r="AX142" s="63">
        <f>INDEX(Obs_Dist!$D$11:$T$211,  MATCH($AF142, Obs_Dist!$B$11:$B$211, 0), MATCH(AX$4, Obs_Dist!$D$3:$T$3, 0) )</f>
        <v>0</v>
      </c>
      <c r="AY142" s="61">
        <f t="shared" si="116"/>
        <v>0</v>
      </c>
      <c r="AZ142" s="63">
        <f>INDEX(Obs_Dist!$D$11:$T$211,  MATCH($AF142, Obs_Dist!$B$11:$B$211, 0), MATCH(AZ$4, Obs_Dist!$D$3:$T$3, 0) )</f>
        <v>0</v>
      </c>
      <c r="BA142" s="61">
        <f t="shared" si="117"/>
        <v>0</v>
      </c>
      <c r="BB142" s="63">
        <f>INDEX(Obs_Dist!$D$11:$T$211,  MATCH($AF142, Obs_Dist!$B$11:$B$211, 0), MATCH(BB$4, Obs_Dist!$D$3:$T$3, 0) )</f>
        <v>0</v>
      </c>
      <c r="BC142" s="61">
        <f t="shared" si="118"/>
        <v>0</v>
      </c>
      <c r="BD142" s="63">
        <f>INDEX(Obs_Dist!$D$11:$T$211,  MATCH($AF142, Obs_Dist!$B$11:$B$211, 0), MATCH(BD$4, Obs_Dist!$D$3:$T$3, 0) )</f>
        <v>0</v>
      </c>
      <c r="BF142" s="31">
        <f t="shared" si="119"/>
        <v>266</v>
      </c>
      <c r="BG142" s="31">
        <f t="shared" si="120"/>
        <v>267</v>
      </c>
      <c r="BH142" s="57">
        <f t="shared" si="96"/>
        <v>0</v>
      </c>
      <c r="BI142" s="57">
        <f t="shared" si="96"/>
        <v>0</v>
      </c>
      <c r="BJ142" s="57">
        <f t="shared" si="96"/>
        <v>0</v>
      </c>
      <c r="BK142" s="58">
        <f t="shared" si="96"/>
        <v>0</v>
      </c>
      <c r="BL142" s="57">
        <f t="shared" si="96"/>
        <v>0</v>
      </c>
      <c r="BM142" s="57">
        <f t="shared" si="96"/>
        <v>0</v>
      </c>
      <c r="BN142" s="57">
        <f t="shared" si="94"/>
        <v>0</v>
      </c>
      <c r="BQ142" s="57">
        <f t="shared" si="125"/>
        <v>0</v>
      </c>
      <c r="BR142" s="57">
        <f t="shared" si="125"/>
        <v>0</v>
      </c>
      <c r="BS142" s="57">
        <f t="shared" si="125"/>
        <v>0</v>
      </c>
      <c r="BT142" s="57">
        <f t="shared" si="125"/>
        <v>0</v>
      </c>
      <c r="BU142" s="57">
        <f t="shared" si="125"/>
        <v>0</v>
      </c>
      <c r="BV142" s="57">
        <f t="shared" si="125"/>
        <v>0</v>
      </c>
      <c r="BW142" s="57">
        <f t="shared" si="125"/>
        <v>0</v>
      </c>
      <c r="BX142" s="58">
        <f t="shared" si="125"/>
        <v>0</v>
      </c>
      <c r="BY142" s="57">
        <f t="shared" si="125"/>
        <v>0</v>
      </c>
      <c r="BZ142" s="57">
        <f t="shared" si="125"/>
        <v>0</v>
      </c>
      <c r="CA142" s="58">
        <f t="shared" si="125"/>
        <v>0</v>
      </c>
      <c r="CB142" s="57">
        <f t="shared" si="125"/>
        <v>0</v>
      </c>
      <c r="CC142" s="57">
        <f t="shared" si="125"/>
        <v>0</v>
      </c>
      <c r="CD142" s="57">
        <f t="shared" si="125"/>
        <v>0</v>
      </c>
      <c r="CE142" s="57">
        <f t="shared" si="125"/>
        <v>0</v>
      </c>
      <c r="CF142" s="57">
        <f t="shared" si="93"/>
        <v>0</v>
      </c>
      <c r="CG142" s="57">
        <f t="shared" si="93"/>
        <v>0</v>
      </c>
      <c r="CH142" s="57">
        <f t="shared" si="93"/>
        <v>0</v>
      </c>
      <c r="CI142" s="58">
        <f t="shared" si="93"/>
        <v>0</v>
      </c>
      <c r="CJ142" s="57">
        <f t="shared" si="93"/>
        <v>0</v>
      </c>
      <c r="CL142" s="30">
        <f>Obs_Dist!B144</f>
        <v>266</v>
      </c>
      <c r="CM142" s="26">
        <f t="shared" si="91"/>
        <v>267</v>
      </c>
      <c r="CN142" s="20">
        <f t="shared" si="100"/>
        <v>0</v>
      </c>
      <c r="CO142" s="20">
        <f t="shared" si="100"/>
        <v>0</v>
      </c>
      <c r="CP142" s="20">
        <f t="shared" si="100"/>
        <v>0</v>
      </c>
      <c r="CQ142" s="106">
        <f t="shared" si="100"/>
        <v>0</v>
      </c>
      <c r="CR142" s="143"/>
      <c r="CS142" s="20">
        <f t="shared" si="101"/>
        <v>0</v>
      </c>
      <c r="CT142" s="20">
        <f t="shared" si="101"/>
        <v>0</v>
      </c>
      <c r="CW142" s="20">
        <f t="shared" si="98"/>
        <v>0</v>
      </c>
      <c r="CX142" s="20">
        <f t="shared" si="97"/>
        <v>0</v>
      </c>
      <c r="CY142" s="20">
        <f t="shared" si="97"/>
        <v>0</v>
      </c>
      <c r="CZ142" s="20">
        <f t="shared" si="97"/>
        <v>0</v>
      </c>
      <c r="DA142" s="20">
        <f t="shared" si="97"/>
        <v>0</v>
      </c>
      <c r="DB142" s="20">
        <f t="shared" si="97"/>
        <v>0</v>
      </c>
      <c r="DC142" s="20">
        <f t="shared" si="97"/>
        <v>0</v>
      </c>
      <c r="DD142" s="106">
        <f t="shared" si="97"/>
        <v>0</v>
      </c>
      <c r="DE142" s="20">
        <f t="shared" si="90"/>
        <v>0</v>
      </c>
      <c r="DF142" s="20">
        <f t="shared" si="90"/>
        <v>0</v>
      </c>
      <c r="DG142" s="106">
        <f t="shared" si="90"/>
        <v>0</v>
      </c>
      <c r="DH142" s="143"/>
      <c r="DI142" s="20">
        <f t="shared" si="102"/>
        <v>0</v>
      </c>
      <c r="DJ142" s="20">
        <f t="shared" si="102"/>
        <v>0</v>
      </c>
      <c r="DK142" s="20">
        <f t="shared" si="102"/>
        <v>0</v>
      </c>
      <c r="DL142" s="143"/>
      <c r="DM142" s="20">
        <f t="shared" si="103"/>
        <v>0</v>
      </c>
      <c r="DN142" s="20">
        <f t="shared" si="103"/>
        <v>0</v>
      </c>
      <c r="DO142" s="106">
        <f t="shared" si="103"/>
        <v>0</v>
      </c>
      <c r="DP142" s="20">
        <f t="shared" si="103"/>
        <v>0</v>
      </c>
      <c r="DR142" s="31">
        <f t="shared" si="121"/>
        <v>133</v>
      </c>
      <c r="DS142" s="26">
        <f t="shared" si="122"/>
        <v>133.5</v>
      </c>
      <c r="DT142" s="101">
        <f t="shared" si="104"/>
        <v>0</v>
      </c>
      <c r="DU142" s="101">
        <f t="shared" si="105"/>
        <v>0</v>
      </c>
      <c r="DV142" s="101">
        <f t="shared" si="106"/>
        <v>0</v>
      </c>
      <c r="DW142" s="102">
        <f t="shared" si="123"/>
        <v>12.26</v>
      </c>
      <c r="DX142" s="144"/>
      <c r="DY142" s="101">
        <f t="shared" si="124"/>
        <v>0</v>
      </c>
      <c r="DZ142" s="101">
        <f t="shared" si="124"/>
        <v>0</v>
      </c>
      <c r="EB142" s="84">
        <f>MODEL_DATA!X139</f>
        <v>133</v>
      </c>
      <c r="EC142" s="84">
        <f>MODEL_DATA!Y139</f>
        <v>0</v>
      </c>
      <c r="ED142" s="84">
        <f>MODEL_DATA!Z139</f>
        <v>0</v>
      </c>
      <c r="EE142" s="84">
        <f>MODEL_DATA!AA139</f>
        <v>0</v>
      </c>
      <c r="EF142" s="84">
        <f>MODEL_DATA!AB139</f>
        <v>0</v>
      </c>
      <c r="EG142" s="84">
        <f>MODEL_DATA!AC139</f>
        <v>0</v>
      </c>
      <c r="EH142" s="84">
        <f>MODEL_DATA!AD139</f>
        <v>0</v>
      </c>
      <c r="EI142" s="84">
        <f>MODEL_DATA!AE139</f>
        <v>0</v>
      </c>
      <c r="EJ142" s="84">
        <f>MODEL_DATA!AF139</f>
        <v>0</v>
      </c>
      <c r="EK142" s="84">
        <f>MODEL_DATA!AG139</f>
        <v>0</v>
      </c>
      <c r="EL142" s="84">
        <f>MODEL_DATA!AH139</f>
        <v>0</v>
      </c>
      <c r="EM142" s="84">
        <f>MODEL_DATA!AI139</f>
        <v>0</v>
      </c>
      <c r="EN142" s="84">
        <f>MODEL_DATA!AJ139</f>
        <v>0</v>
      </c>
      <c r="EO142" s="84">
        <f>MODEL_DATA!AK139</f>
        <v>0</v>
      </c>
      <c r="EP142" s="84">
        <f>MODEL_DATA!AL139</f>
        <v>0</v>
      </c>
      <c r="EQ142" s="84">
        <f>MODEL_DATA!AM139</f>
        <v>12.26</v>
      </c>
      <c r="ER142" s="84">
        <f>MODEL_DATA!AN139</f>
        <v>6.13</v>
      </c>
      <c r="ES142" s="84">
        <f>MODEL_DATA!AO139</f>
        <v>0</v>
      </c>
      <c r="ET142" s="84">
        <f>MODEL_DATA!AP139</f>
        <v>0</v>
      </c>
      <c r="EU142" s="84">
        <f>MODEL_DATA!AQ139</f>
        <v>0</v>
      </c>
      <c r="EV142" s="84">
        <f>MODEL_DATA!AR139</f>
        <v>0</v>
      </c>
    </row>
    <row r="143" spans="32:152" x14ac:dyDescent="0.25">
      <c r="AF143" s="32">
        <f t="shared" si="99"/>
        <v>266</v>
      </c>
      <c r="AG143" s="61">
        <f t="shared" si="107"/>
        <v>0</v>
      </c>
      <c r="AH143" s="63">
        <f>INDEX(Obs_Dist!$D$11:$T$211,  MATCH($AF143, Obs_Dist!$B$11:$B$211, 0), MATCH(AH$4, Obs_Dist!$D$3:$T$3, 0) )</f>
        <v>0</v>
      </c>
      <c r="AI143" s="61">
        <f t="shared" si="108"/>
        <v>0</v>
      </c>
      <c r="AJ143" s="63">
        <f>INDEX(Obs_Dist!$D$11:$T$211,  MATCH($AF143, Obs_Dist!$B$11:$B$211, 0), MATCH(AJ$4, Obs_Dist!$D$3:$T$3, 0) )</f>
        <v>0</v>
      </c>
      <c r="AK143" s="61">
        <f t="shared" si="109"/>
        <v>0</v>
      </c>
      <c r="AL143" s="63">
        <f>INDEX(Obs_Dist!$D$11:$T$211,  MATCH($AF143, Obs_Dist!$B$11:$B$211, 0), MATCH(AL$4, Obs_Dist!$D$3:$T$3, 0) )</f>
        <v>0</v>
      </c>
      <c r="AM143" s="61">
        <f t="shared" si="110"/>
        <v>0</v>
      </c>
      <c r="AN143" s="63">
        <f>INDEX(Obs_Dist!$D$11:$T$211,  MATCH($AF143, Obs_Dist!$B$11:$B$211, 0), MATCH(AN$4, Obs_Dist!$D$3:$T$3, 0) )</f>
        <v>0</v>
      </c>
      <c r="AO143" s="61">
        <f t="shared" si="111"/>
        <v>0</v>
      </c>
      <c r="AP143" s="63">
        <f>INDEX(Obs_Dist!$D$11:$T$211,  MATCH($AF143, Obs_Dist!$B$11:$B$211, 0), MATCH(AP$4, Obs_Dist!$D$3:$T$3, 0) )</f>
        <v>0</v>
      </c>
      <c r="AQ143" s="61">
        <f t="shared" si="112"/>
        <v>0</v>
      </c>
      <c r="AR143" s="63">
        <f>INDEX(Obs_Dist!$D$11:$T$211,  MATCH($AF143, Obs_Dist!$B$11:$B$211, 0), MATCH(AR$4, Obs_Dist!$D$3:$T$3, 0) )</f>
        <v>0</v>
      </c>
      <c r="AS143" s="61">
        <f t="shared" si="113"/>
        <v>0</v>
      </c>
      <c r="AT143" s="63">
        <f>INDEX(Obs_Dist!$D$11:$T$211,  MATCH($AF143, Obs_Dist!$B$11:$B$211, 0), MATCH(AT$4, Obs_Dist!$D$3:$T$3, 0) )</f>
        <v>0</v>
      </c>
      <c r="AU143" s="61">
        <f t="shared" si="114"/>
        <v>0</v>
      </c>
      <c r="AV143" s="63">
        <f>INDEX(Obs_Dist!$D$11:$T$211,  MATCH($AF143, Obs_Dist!$B$11:$B$211, 0), MATCH(AV$4, Obs_Dist!$D$3:$T$3, 0) )</f>
        <v>0</v>
      </c>
      <c r="AW143" s="61">
        <f t="shared" si="115"/>
        <v>0</v>
      </c>
      <c r="AX143" s="63">
        <f>INDEX(Obs_Dist!$D$11:$T$211,  MATCH($AF143, Obs_Dist!$B$11:$B$211, 0), MATCH(AX$4, Obs_Dist!$D$3:$T$3, 0) )</f>
        <v>0</v>
      </c>
      <c r="AY143" s="61">
        <f t="shared" si="116"/>
        <v>0</v>
      </c>
      <c r="AZ143" s="63">
        <f>INDEX(Obs_Dist!$D$11:$T$211,  MATCH($AF143, Obs_Dist!$B$11:$B$211, 0), MATCH(AZ$4, Obs_Dist!$D$3:$T$3, 0) )</f>
        <v>0</v>
      </c>
      <c r="BA143" s="61">
        <f t="shared" si="117"/>
        <v>0</v>
      </c>
      <c r="BB143" s="63">
        <f>INDEX(Obs_Dist!$D$11:$T$211,  MATCH($AF143, Obs_Dist!$B$11:$B$211, 0), MATCH(BB$4, Obs_Dist!$D$3:$T$3, 0) )</f>
        <v>0</v>
      </c>
      <c r="BC143" s="61">
        <f t="shared" si="118"/>
        <v>0</v>
      </c>
      <c r="BD143" s="63">
        <f>INDEX(Obs_Dist!$D$11:$T$211,  MATCH($AF143, Obs_Dist!$B$11:$B$211, 0), MATCH(BD$4, Obs_Dist!$D$3:$T$3, 0) )</f>
        <v>0</v>
      </c>
      <c r="BF143" s="31">
        <f t="shared" si="119"/>
        <v>268</v>
      </c>
      <c r="BG143" s="31">
        <f t="shared" si="120"/>
        <v>269</v>
      </c>
      <c r="BH143" s="57">
        <f t="shared" si="96"/>
        <v>0</v>
      </c>
      <c r="BI143" s="57">
        <f t="shared" si="96"/>
        <v>0</v>
      </c>
      <c r="BJ143" s="57">
        <f t="shared" si="96"/>
        <v>0</v>
      </c>
      <c r="BK143" s="58">
        <f t="shared" si="96"/>
        <v>0</v>
      </c>
      <c r="BL143" s="57">
        <f t="shared" si="96"/>
        <v>0</v>
      </c>
      <c r="BM143" s="57">
        <f t="shared" si="96"/>
        <v>0</v>
      </c>
      <c r="BN143" s="57">
        <f t="shared" si="94"/>
        <v>0</v>
      </c>
      <c r="BQ143" s="57">
        <f t="shared" si="125"/>
        <v>0</v>
      </c>
      <c r="BR143" s="57">
        <f t="shared" si="125"/>
        <v>0</v>
      </c>
      <c r="BS143" s="57">
        <f t="shared" si="125"/>
        <v>0</v>
      </c>
      <c r="BT143" s="57">
        <f t="shared" si="125"/>
        <v>0</v>
      </c>
      <c r="BU143" s="57">
        <f t="shared" si="125"/>
        <v>0</v>
      </c>
      <c r="BV143" s="57">
        <f t="shared" si="125"/>
        <v>0</v>
      </c>
      <c r="BW143" s="57">
        <f t="shared" si="125"/>
        <v>0</v>
      </c>
      <c r="BX143" s="58">
        <f t="shared" si="125"/>
        <v>0</v>
      </c>
      <c r="BY143" s="57">
        <f t="shared" si="125"/>
        <v>0</v>
      </c>
      <c r="BZ143" s="57">
        <f t="shared" si="125"/>
        <v>0</v>
      </c>
      <c r="CA143" s="58">
        <f t="shared" si="125"/>
        <v>0</v>
      </c>
      <c r="CB143" s="57">
        <f t="shared" si="125"/>
        <v>0</v>
      </c>
      <c r="CC143" s="57">
        <f t="shared" si="125"/>
        <v>0</v>
      </c>
      <c r="CD143" s="57">
        <f t="shared" si="125"/>
        <v>0</v>
      </c>
      <c r="CE143" s="57">
        <f t="shared" si="125"/>
        <v>0</v>
      </c>
      <c r="CF143" s="57">
        <f t="shared" si="93"/>
        <v>0</v>
      </c>
      <c r="CG143" s="57">
        <f t="shared" si="93"/>
        <v>0</v>
      </c>
      <c r="CH143" s="57">
        <f t="shared" si="93"/>
        <v>0</v>
      </c>
      <c r="CI143" s="58">
        <f t="shared" si="93"/>
        <v>0</v>
      </c>
      <c r="CJ143" s="57">
        <f t="shared" si="93"/>
        <v>0</v>
      </c>
      <c r="CL143" s="30">
        <f>Obs_Dist!B145</f>
        <v>268</v>
      </c>
      <c r="CM143" s="26">
        <f t="shared" si="91"/>
        <v>269</v>
      </c>
      <c r="CN143" s="20">
        <f t="shared" si="100"/>
        <v>0</v>
      </c>
      <c r="CO143" s="20">
        <f t="shared" si="100"/>
        <v>0</v>
      </c>
      <c r="CP143" s="20">
        <f t="shared" si="100"/>
        <v>0</v>
      </c>
      <c r="CQ143" s="106">
        <f t="shared" si="100"/>
        <v>0</v>
      </c>
      <c r="CR143" s="143"/>
      <c r="CS143" s="20">
        <f t="shared" si="101"/>
        <v>0</v>
      </c>
      <c r="CT143" s="20">
        <f t="shared" si="101"/>
        <v>0</v>
      </c>
      <c r="CW143" s="20">
        <f t="shared" si="98"/>
        <v>0</v>
      </c>
      <c r="CX143" s="20">
        <f t="shared" si="97"/>
        <v>0</v>
      </c>
      <c r="CY143" s="20">
        <f t="shared" si="97"/>
        <v>0</v>
      </c>
      <c r="CZ143" s="20">
        <f t="shared" si="97"/>
        <v>0</v>
      </c>
      <c r="DA143" s="20">
        <f t="shared" si="97"/>
        <v>0</v>
      </c>
      <c r="DB143" s="20">
        <f t="shared" si="97"/>
        <v>0</v>
      </c>
      <c r="DC143" s="20">
        <f t="shared" si="97"/>
        <v>0</v>
      </c>
      <c r="DD143" s="106">
        <f t="shared" si="97"/>
        <v>0</v>
      </c>
      <c r="DE143" s="20">
        <f t="shared" si="90"/>
        <v>0</v>
      </c>
      <c r="DF143" s="20">
        <f t="shared" si="90"/>
        <v>0</v>
      </c>
      <c r="DG143" s="106">
        <f t="shared" si="90"/>
        <v>0</v>
      </c>
      <c r="DH143" s="143"/>
      <c r="DI143" s="20">
        <f t="shared" si="102"/>
        <v>0</v>
      </c>
      <c r="DJ143" s="20">
        <f t="shared" si="102"/>
        <v>0</v>
      </c>
      <c r="DK143" s="20">
        <f t="shared" si="102"/>
        <v>0</v>
      </c>
      <c r="DL143" s="143"/>
      <c r="DM143" s="20">
        <f t="shared" si="103"/>
        <v>0</v>
      </c>
      <c r="DN143" s="20">
        <f t="shared" si="103"/>
        <v>0</v>
      </c>
      <c r="DO143" s="106">
        <f t="shared" si="103"/>
        <v>0</v>
      </c>
      <c r="DP143" s="20">
        <f t="shared" si="103"/>
        <v>0</v>
      </c>
      <c r="DR143" s="31">
        <f t="shared" si="121"/>
        <v>134</v>
      </c>
      <c r="DS143" s="26">
        <f t="shared" si="122"/>
        <v>134.5</v>
      </c>
      <c r="DT143" s="101">
        <f t="shared" si="104"/>
        <v>0</v>
      </c>
      <c r="DU143" s="101">
        <f t="shared" si="105"/>
        <v>0</v>
      </c>
      <c r="DV143" s="101">
        <f t="shared" si="106"/>
        <v>0</v>
      </c>
      <c r="DW143" s="102">
        <f t="shared" si="123"/>
        <v>6.07</v>
      </c>
      <c r="DX143" s="144"/>
      <c r="DY143" s="101">
        <f t="shared" si="124"/>
        <v>0</v>
      </c>
      <c r="DZ143" s="101">
        <f t="shared" si="124"/>
        <v>0</v>
      </c>
      <c r="EB143" s="84">
        <f>MODEL_DATA!X140</f>
        <v>134</v>
      </c>
      <c r="EC143" s="84">
        <f>MODEL_DATA!Y140</f>
        <v>0</v>
      </c>
      <c r="ED143" s="84">
        <f>MODEL_DATA!Z140</f>
        <v>0</v>
      </c>
      <c r="EE143" s="84">
        <f>MODEL_DATA!AA140</f>
        <v>0</v>
      </c>
      <c r="EF143" s="84">
        <f>MODEL_DATA!AB140</f>
        <v>0</v>
      </c>
      <c r="EG143" s="84">
        <f>MODEL_DATA!AC140</f>
        <v>0</v>
      </c>
      <c r="EH143" s="84">
        <f>MODEL_DATA!AD140</f>
        <v>0</v>
      </c>
      <c r="EI143" s="84">
        <f>MODEL_DATA!AE140</f>
        <v>0</v>
      </c>
      <c r="EJ143" s="84">
        <f>MODEL_DATA!AF140</f>
        <v>0</v>
      </c>
      <c r="EK143" s="84">
        <f>MODEL_DATA!AG140</f>
        <v>0</v>
      </c>
      <c r="EL143" s="84">
        <f>MODEL_DATA!AH140</f>
        <v>0</v>
      </c>
      <c r="EM143" s="84">
        <f>MODEL_DATA!AI140</f>
        <v>0</v>
      </c>
      <c r="EN143" s="84">
        <f>MODEL_DATA!AJ140</f>
        <v>0</v>
      </c>
      <c r="EO143" s="84">
        <f>MODEL_DATA!AK140</f>
        <v>0</v>
      </c>
      <c r="EP143" s="84">
        <f>MODEL_DATA!AL140</f>
        <v>0</v>
      </c>
      <c r="EQ143" s="84">
        <f>MODEL_DATA!AM140</f>
        <v>6.07</v>
      </c>
      <c r="ER143" s="84">
        <f>MODEL_DATA!AN140</f>
        <v>10.35</v>
      </c>
      <c r="ES143" s="84">
        <f>MODEL_DATA!AO140</f>
        <v>0</v>
      </c>
      <c r="ET143" s="84">
        <f>MODEL_DATA!AP140</f>
        <v>0</v>
      </c>
      <c r="EU143" s="84">
        <f>MODEL_DATA!AQ140</f>
        <v>0</v>
      </c>
      <c r="EV143" s="84">
        <f>MODEL_DATA!AR140</f>
        <v>0</v>
      </c>
    </row>
    <row r="144" spans="32:152" x14ac:dyDescent="0.25">
      <c r="AF144" s="32">
        <f t="shared" si="99"/>
        <v>268</v>
      </c>
      <c r="AG144" s="61">
        <f t="shared" si="107"/>
        <v>0</v>
      </c>
      <c r="AH144" s="63">
        <f>INDEX(Obs_Dist!$D$11:$T$211,  MATCH($AF144, Obs_Dist!$B$11:$B$211, 0), MATCH(AH$4, Obs_Dist!$D$3:$T$3, 0) )</f>
        <v>0</v>
      </c>
      <c r="AI144" s="61">
        <f t="shared" si="108"/>
        <v>0</v>
      </c>
      <c r="AJ144" s="63">
        <f>INDEX(Obs_Dist!$D$11:$T$211,  MATCH($AF144, Obs_Dist!$B$11:$B$211, 0), MATCH(AJ$4, Obs_Dist!$D$3:$T$3, 0) )</f>
        <v>0</v>
      </c>
      <c r="AK144" s="61">
        <f t="shared" si="109"/>
        <v>0</v>
      </c>
      <c r="AL144" s="63">
        <f>INDEX(Obs_Dist!$D$11:$T$211,  MATCH($AF144, Obs_Dist!$B$11:$B$211, 0), MATCH(AL$4, Obs_Dist!$D$3:$T$3, 0) )</f>
        <v>0</v>
      </c>
      <c r="AM144" s="61">
        <f t="shared" si="110"/>
        <v>0</v>
      </c>
      <c r="AN144" s="63">
        <f>INDEX(Obs_Dist!$D$11:$T$211,  MATCH($AF144, Obs_Dist!$B$11:$B$211, 0), MATCH(AN$4, Obs_Dist!$D$3:$T$3, 0) )</f>
        <v>0</v>
      </c>
      <c r="AO144" s="61">
        <f t="shared" si="111"/>
        <v>0</v>
      </c>
      <c r="AP144" s="63">
        <f>INDEX(Obs_Dist!$D$11:$T$211,  MATCH($AF144, Obs_Dist!$B$11:$B$211, 0), MATCH(AP$4, Obs_Dist!$D$3:$T$3, 0) )</f>
        <v>0</v>
      </c>
      <c r="AQ144" s="61">
        <f t="shared" si="112"/>
        <v>0</v>
      </c>
      <c r="AR144" s="63">
        <f>INDEX(Obs_Dist!$D$11:$T$211,  MATCH($AF144, Obs_Dist!$B$11:$B$211, 0), MATCH(AR$4, Obs_Dist!$D$3:$T$3, 0) )</f>
        <v>0</v>
      </c>
      <c r="AS144" s="61">
        <f t="shared" si="113"/>
        <v>0</v>
      </c>
      <c r="AT144" s="63">
        <f>INDEX(Obs_Dist!$D$11:$T$211,  MATCH($AF144, Obs_Dist!$B$11:$B$211, 0), MATCH(AT$4, Obs_Dist!$D$3:$T$3, 0) )</f>
        <v>0</v>
      </c>
      <c r="AU144" s="61">
        <f t="shared" si="114"/>
        <v>0</v>
      </c>
      <c r="AV144" s="63">
        <f>INDEX(Obs_Dist!$D$11:$T$211,  MATCH($AF144, Obs_Dist!$B$11:$B$211, 0), MATCH(AV$4, Obs_Dist!$D$3:$T$3, 0) )</f>
        <v>0</v>
      </c>
      <c r="AW144" s="61">
        <f t="shared" si="115"/>
        <v>0</v>
      </c>
      <c r="AX144" s="63">
        <f>INDEX(Obs_Dist!$D$11:$T$211,  MATCH($AF144, Obs_Dist!$B$11:$B$211, 0), MATCH(AX$4, Obs_Dist!$D$3:$T$3, 0) )</f>
        <v>0</v>
      </c>
      <c r="AY144" s="61">
        <f t="shared" si="116"/>
        <v>0</v>
      </c>
      <c r="AZ144" s="63">
        <f>INDEX(Obs_Dist!$D$11:$T$211,  MATCH($AF144, Obs_Dist!$B$11:$B$211, 0), MATCH(AZ$4, Obs_Dist!$D$3:$T$3, 0) )</f>
        <v>0</v>
      </c>
      <c r="BA144" s="61">
        <f t="shared" si="117"/>
        <v>0</v>
      </c>
      <c r="BB144" s="63">
        <f>INDEX(Obs_Dist!$D$11:$T$211,  MATCH($AF144, Obs_Dist!$B$11:$B$211, 0), MATCH(BB$4, Obs_Dist!$D$3:$T$3, 0) )</f>
        <v>0</v>
      </c>
      <c r="BC144" s="61">
        <f t="shared" si="118"/>
        <v>0</v>
      </c>
      <c r="BD144" s="63">
        <f>INDEX(Obs_Dist!$D$11:$T$211,  MATCH($AF144, Obs_Dist!$B$11:$B$211, 0), MATCH(BD$4, Obs_Dist!$D$3:$T$3, 0) )</f>
        <v>0</v>
      </c>
      <c r="BF144" s="31">
        <f t="shared" si="119"/>
        <v>270</v>
      </c>
      <c r="BG144" s="31">
        <f t="shared" si="120"/>
        <v>271</v>
      </c>
      <c r="BH144" s="57">
        <f t="shared" si="96"/>
        <v>0</v>
      </c>
      <c r="BI144" s="57">
        <f t="shared" si="96"/>
        <v>0</v>
      </c>
      <c r="BJ144" s="57">
        <f t="shared" si="96"/>
        <v>0</v>
      </c>
      <c r="BK144" s="58">
        <f t="shared" si="96"/>
        <v>0</v>
      </c>
      <c r="BL144" s="57">
        <f t="shared" si="96"/>
        <v>0</v>
      </c>
      <c r="BM144" s="57">
        <f t="shared" si="96"/>
        <v>0</v>
      </c>
      <c r="BN144" s="57">
        <f t="shared" si="94"/>
        <v>0</v>
      </c>
      <c r="BQ144" s="57">
        <f t="shared" si="125"/>
        <v>0</v>
      </c>
      <c r="BR144" s="57">
        <f t="shared" si="125"/>
        <v>0</v>
      </c>
      <c r="BS144" s="57">
        <f t="shared" si="125"/>
        <v>0</v>
      </c>
      <c r="BT144" s="57">
        <f t="shared" si="125"/>
        <v>0</v>
      </c>
      <c r="BU144" s="57">
        <f t="shared" si="125"/>
        <v>0</v>
      </c>
      <c r="BV144" s="57">
        <f t="shared" si="125"/>
        <v>0</v>
      </c>
      <c r="BW144" s="57">
        <f t="shared" si="125"/>
        <v>0</v>
      </c>
      <c r="BX144" s="58">
        <f t="shared" si="125"/>
        <v>0</v>
      </c>
      <c r="BY144" s="57">
        <f t="shared" si="125"/>
        <v>0</v>
      </c>
      <c r="BZ144" s="57">
        <f t="shared" si="125"/>
        <v>0</v>
      </c>
      <c r="CA144" s="58">
        <f t="shared" si="125"/>
        <v>0</v>
      </c>
      <c r="CB144" s="57">
        <f t="shared" si="125"/>
        <v>0</v>
      </c>
      <c r="CC144" s="57">
        <f t="shared" si="125"/>
        <v>0</v>
      </c>
      <c r="CD144" s="57">
        <f t="shared" si="125"/>
        <v>0</v>
      </c>
      <c r="CE144" s="57">
        <f t="shared" si="125"/>
        <v>0</v>
      </c>
      <c r="CF144" s="57">
        <f t="shared" si="93"/>
        <v>0</v>
      </c>
      <c r="CG144" s="57">
        <f t="shared" si="93"/>
        <v>0</v>
      </c>
      <c r="CH144" s="57">
        <f t="shared" si="93"/>
        <v>0</v>
      </c>
      <c r="CI144" s="58">
        <f t="shared" si="93"/>
        <v>0</v>
      </c>
      <c r="CJ144" s="57">
        <f t="shared" si="93"/>
        <v>0</v>
      </c>
      <c r="CL144" s="30">
        <f>Obs_Dist!B146</f>
        <v>270</v>
      </c>
      <c r="CM144" s="26">
        <f t="shared" si="91"/>
        <v>271</v>
      </c>
      <c r="CN144" s="20">
        <f t="shared" si="100"/>
        <v>0</v>
      </c>
      <c r="CO144" s="20">
        <f t="shared" si="100"/>
        <v>0</v>
      </c>
      <c r="CP144" s="20">
        <f t="shared" si="100"/>
        <v>0</v>
      </c>
      <c r="CQ144" s="106">
        <f t="shared" si="100"/>
        <v>0</v>
      </c>
      <c r="CR144" s="143"/>
      <c r="CS144" s="20">
        <f t="shared" si="101"/>
        <v>0</v>
      </c>
      <c r="CT144" s="20">
        <f t="shared" si="101"/>
        <v>0</v>
      </c>
      <c r="CW144" s="20">
        <f t="shared" si="98"/>
        <v>0</v>
      </c>
      <c r="CX144" s="20">
        <f t="shared" si="97"/>
        <v>0</v>
      </c>
      <c r="CY144" s="20">
        <f t="shared" si="97"/>
        <v>0</v>
      </c>
      <c r="CZ144" s="20">
        <f t="shared" si="97"/>
        <v>0</v>
      </c>
      <c r="DA144" s="20">
        <f t="shared" si="97"/>
        <v>0</v>
      </c>
      <c r="DB144" s="20">
        <f t="shared" si="97"/>
        <v>0</v>
      </c>
      <c r="DC144" s="20">
        <f t="shared" si="97"/>
        <v>0</v>
      </c>
      <c r="DD144" s="106">
        <f t="shared" si="97"/>
        <v>0</v>
      </c>
      <c r="DE144" s="20">
        <f t="shared" si="90"/>
        <v>0</v>
      </c>
      <c r="DF144" s="20">
        <f t="shared" si="90"/>
        <v>0</v>
      </c>
      <c r="DG144" s="106">
        <f t="shared" si="90"/>
        <v>0</v>
      </c>
      <c r="DH144" s="143"/>
      <c r="DI144" s="20">
        <f t="shared" si="102"/>
        <v>0</v>
      </c>
      <c r="DJ144" s="20">
        <f t="shared" si="102"/>
        <v>0</v>
      </c>
      <c r="DK144" s="20">
        <f t="shared" si="102"/>
        <v>0</v>
      </c>
      <c r="DL144" s="143"/>
      <c r="DM144" s="20">
        <f t="shared" si="103"/>
        <v>0</v>
      </c>
      <c r="DN144" s="20">
        <f t="shared" si="103"/>
        <v>0</v>
      </c>
      <c r="DO144" s="106">
        <f t="shared" si="103"/>
        <v>0</v>
      </c>
      <c r="DP144" s="20">
        <f t="shared" si="103"/>
        <v>0</v>
      </c>
      <c r="DR144" s="31">
        <f t="shared" si="121"/>
        <v>135</v>
      </c>
      <c r="DS144" s="26">
        <f t="shared" si="122"/>
        <v>135.5</v>
      </c>
      <c r="DT144" s="101">
        <f t="shared" si="104"/>
        <v>0</v>
      </c>
      <c r="DU144" s="101">
        <f t="shared" si="105"/>
        <v>0</v>
      </c>
      <c r="DV144" s="101">
        <f t="shared" si="106"/>
        <v>0</v>
      </c>
      <c r="DW144" s="102">
        <f t="shared" si="123"/>
        <v>6.75</v>
      </c>
      <c r="DX144" s="144"/>
      <c r="DY144" s="101">
        <f t="shared" si="124"/>
        <v>0</v>
      </c>
      <c r="DZ144" s="101">
        <f t="shared" si="124"/>
        <v>0</v>
      </c>
      <c r="EB144" s="84">
        <f>MODEL_DATA!X141</f>
        <v>135</v>
      </c>
      <c r="EC144" s="84">
        <f>MODEL_DATA!Y141</f>
        <v>0</v>
      </c>
      <c r="ED144" s="84">
        <f>MODEL_DATA!Z141</f>
        <v>0</v>
      </c>
      <c r="EE144" s="84">
        <f>MODEL_DATA!AA141</f>
        <v>0</v>
      </c>
      <c r="EF144" s="84">
        <f>MODEL_DATA!AB141</f>
        <v>0</v>
      </c>
      <c r="EG144" s="84">
        <f>MODEL_DATA!AC141</f>
        <v>0</v>
      </c>
      <c r="EH144" s="84">
        <f>MODEL_DATA!AD141</f>
        <v>0</v>
      </c>
      <c r="EI144" s="84">
        <f>MODEL_DATA!AE141</f>
        <v>0</v>
      </c>
      <c r="EJ144" s="84">
        <f>MODEL_DATA!AF141</f>
        <v>0</v>
      </c>
      <c r="EK144" s="84">
        <f>MODEL_DATA!AG141</f>
        <v>0</v>
      </c>
      <c r="EL144" s="84">
        <f>MODEL_DATA!AH141</f>
        <v>0</v>
      </c>
      <c r="EM144" s="84">
        <f>MODEL_DATA!AI141</f>
        <v>0</v>
      </c>
      <c r="EN144" s="84">
        <f>MODEL_DATA!AJ141</f>
        <v>0</v>
      </c>
      <c r="EO144" s="84">
        <f>MODEL_DATA!AK141</f>
        <v>0</v>
      </c>
      <c r="EP144" s="84">
        <f>MODEL_DATA!AL141</f>
        <v>0</v>
      </c>
      <c r="EQ144" s="84">
        <f>MODEL_DATA!AM141</f>
        <v>6.75</v>
      </c>
      <c r="ER144" s="84">
        <f>MODEL_DATA!AN141</f>
        <v>8.25</v>
      </c>
      <c r="ES144" s="84">
        <f>MODEL_DATA!AO141</f>
        <v>0</v>
      </c>
      <c r="ET144" s="84">
        <f>MODEL_DATA!AP141</f>
        <v>0</v>
      </c>
      <c r="EU144" s="84">
        <f>MODEL_DATA!AQ141</f>
        <v>0</v>
      </c>
      <c r="EV144" s="84">
        <f>MODEL_DATA!AR141</f>
        <v>0</v>
      </c>
    </row>
    <row r="145" spans="32:152" x14ac:dyDescent="0.25">
      <c r="AF145" s="32">
        <f t="shared" si="99"/>
        <v>270</v>
      </c>
      <c r="AG145" s="61">
        <f t="shared" si="107"/>
        <v>0</v>
      </c>
      <c r="AH145" s="63">
        <f>INDEX(Obs_Dist!$D$11:$T$211,  MATCH($AF145, Obs_Dist!$B$11:$B$211, 0), MATCH(AH$4, Obs_Dist!$D$3:$T$3, 0) )</f>
        <v>0</v>
      </c>
      <c r="AI145" s="61">
        <f t="shared" si="108"/>
        <v>0</v>
      </c>
      <c r="AJ145" s="63">
        <f>INDEX(Obs_Dist!$D$11:$T$211,  MATCH($AF145, Obs_Dist!$B$11:$B$211, 0), MATCH(AJ$4, Obs_Dist!$D$3:$T$3, 0) )</f>
        <v>0</v>
      </c>
      <c r="AK145" s="61">
        <f t="shared" si="109"/>
        <v>0</v>
      </c>
      <c r="AL145" s="63">
        <f>INDEX(Obs_Dist!$D$11:$T$211,  MATCH($AF145, Obs_Dist!$B$11:$B$211, 0), MATCH(AL$4, Obs_Dist!$D$3:$T$3, 0) )</f>
        <v>0</v>
      </c>
      <c r="AM145" s="61">
        <f t="shared" si="110"/>
        <v>0</v>
      </c>
      <c r="AN145" s="63">
        <f>INDEX(Obs_Dist!$D$11:$T$211,  MATCH($AF145, Obs_Dist!$B$11:$B$211, 0), MATCH(AN$4, Obs_Dist!$D$3:$T$3, 0) )</f>
        <v>0</v>
      </c>
      <c r="AO145" s="61">
        <f t="shared" si="111"/>
        <v>0</v>
      </c>
      <c r="AP145" s="63">
        <f>INDEX(Obs_Dist!$D$11:$T$211,  MATCH($AF145, Obs_Dist!$B$11:$B$211, 0), MATCH(AP$4, Obs_Dist!$D$3:$T$3, 0) )</f>
        <v>0</v>
      </c>
      <c r="AQ145" s="61">
        <f t="shared" si="112"/>
        <v>0</v>
      </c>
      <c r="AR145" s="63">
        <f>INDEX(Obs_Dist!$D$11:$T$211,  MATCH($AF145, Obs_Dist!$B$11:$B$211, 0), MATCH(AR$4, Obs_Dist!$D$3:$T$3, 0) )</f>
        <v>0</v>
      </c>
      <c r="AS145" s="61">
        <f t="shared" si="113"/>
        <v>0</v>
      </c>
      <c r="AT145" s="63">
        <f>INDEX(Obs_Dist!$D$11:$T$211,  MATCH($AF145, Obs_Dist!$B$11:$B$211, 0), MATCH(AT$4, Obs_Dist!$D$3:$T$3, 0) )</f>
        <v>0</v>
      </c>
      <c r="AU145" s="61">
        <f t="shared" si="114"/>
        <v>0</v>
      </c>
      <c r="AV145" s="63">
        <f>INDEX(Obs_Dist!$D$11:$T$211,  MATCH($AF145, Obs_Dist!$B$11:$B$211, 0), MATCH(AV$4, Obs_Dist!$D$3:$T$3, 0) )</f>
        <v>0</v>
      </c>
      <c r="AW145" s="61">
        <f t="shared" si="115"/>
        <v>0</v>
      </c>
      <c r="AX145" s="63">
        <f>INDEX(Obs_Dist!$D$11:$T$211,  MATCH($AF145, Obs_Dist!$B$11:$B$211, 0), MATCH(AX$4, Obs_Dist!$D$3:$T$3, 0) )</f>
        <v>0</v>
      </c>
      <c r="AY145" s="61">
        <f t="shared" si="116"/>
        <v>0</v>
      </c>
      <c r="AZ145" s="63">
        <f>INDEX(Obs_Dist!$D$11:$T$211,  MATCH($AF145, Obs_Dist!$B$11:$B$211, 0), MATCH(AZ$4, Obs_Dist!$D$3:$T$3, 0) )</f>
        <v>0</v>
      </c>
      <c r="BA145" s="61">
        <f t="shared" si="117"/>
        <v>0</v>
      </c>
      <c r="BB145" s="63">
        <f>INDEX(Obs_Dist!$D$11:$T$211,  MATCH($AF145, Obs_Dist!$B$11:$B$211, 0), MATCH(BB$4, Obs_Dist!$D$3:$T$3, 0) )</f>
        <v>0</v>
      </c>
      <c r="BC145" s="61">
        <f t="shared" si="118"/>
        <v>0</v>
      </c>
      <c r="BD145" s="63">
        <f>INDEX(Obs_Dist!$D$11:$T$211,  MATCH($AF145, Obs_Dist!$B$11:$B$211, 0), MATCH(BD$4, Obs_Dist!$D$3:$T$3, 0) )</f>
        <v>0</v>
      </c>
      <c r="BF145" s="31">
        <f t="shared" si="119"/>
        <v>272</v>
      </c>
      <c r="BG145" s="31">
        <f t="shared" si="120"/>
        <v>273</v>
      </c>
      <c r="BH145" s="57">
        <f t="shared" si="96"/>
        <v>0</v>
      </c>
      <c r="BI145" s="57">
        <f t="shared" si="96"/>
        <v>0</v>
      </c>
      <c r="BJ145" s="57">
        <f t="shared" si="96"/>
        <v>0</v>
      </c>
      <c r="BK145" s="58">
        <f t="shared" si="96"/>
        <v>0</v>
      </c>
      <c r="BL145" s="57">
        <f t="shared" si="96"/>
        <v>0</v>
      </c>
      <c r="BM145" s="57">
        <f t="shared" si="96"/>
        <v>0</v>
      </c>
      <c r="BN145" s="57">
        <f t="shared" si="94"/>
        <v>0</v>
      </c>
      <c r="BQ145" s="57">
        <f t="shared" si="125"/>
        <v>0</v>
      </c>
      <c r="BR145" s="57">
        <f t="shared" si="125"/>
        <v>0</v>
      </c>
      <c r="BS145" s="57">
        <f t="shared" si="125"/>
        <v>0</v>
      </c>
      <c r="BT145" s="57">
        <f t="shared" si="125"/>
        <v>0</v>
      </c>
      <c r="BU145" s="57">
        <f t="shared" si="125"/>
        <v>0</v>
      </c>
      <c r="BV145" s="57">
        <f t="shared" si="125"/>
        <v>0</v>
      </c>
      <c r="BW145" s="57">
        <f t="shared" si="125"/>
        <v>0</v>
      </c>
      <c r="BX145" s="58">
        <f t="shared" si="125"/>
        <v>0</v>
      </c>
      <c r="BY145" s="57">
        <f t="shared" si="125"/>
        <v>0</v>
      </c>
      <c r="BZ145" s="57">
        <f t="shared" si="125"/>
        <v>0</v>
      </c>
      <c r="CA145" s="58">
        <f t="shared" si="125"/>
        <v>0</v>
      </c>
      <c r="CB145" s="57">
        <f t="shared" si="125"/>
        <v>0</v>
      </c>
      <c r="CC145" s="57">
        <f t="shared" si="125"/>
        <v>0</v>
      </c>
      <c r="CD145" s="57">
        <f t="shared" si="125"/>
        <v>0</v>
      </c>
      <c r="CE145" s="57">
        <f t="shared" si="125"/>
        <v>0</v>
      </c>
      <c r="CF145" s="57">
        <f t="shared" si="93"/>
        <v>0</v>
      </c>
      <c r="CG145" s="57">
        <f t="shared" si="93"/>
        <v>0</v>
      </c>
      <c r="CH145" s="57">
        <f t="shared" si="93"/>
        <v>0</v>
      </c>
      <c r="CI145" s="58">
        <f t="shared" si="93"/>
        <v>0</v>
      </c>
      <c r="CJ145" s="57">
        <f t="shared" si="93"/>
        <v>0</v>
      </c>
      <c r="CL145" s="30">
        <f>Obs_Dist!B147</f>
        <v>272</v>
      </c>
      <c r="CM145" s="26">
        <f t="shared" si="91"/>
        <v>273</v>
      </c>
      <c r="CN145" s="20">
        <f t="shared" si="100"/>
        <v>0</v>
      </c>
      <c r="CO145" s="20">
        <f t="shared" si="100"/>
        <v>0</v>
      </c>
      <c r="CP145" s="20">
        <f t="shared" si="100"/>
        <v>0</v>
      </c>
      <c r="CQ145" s="106">
        <f t="shared" si="100"/>
        <v>0</v>
      </c>
      <c r="CR145" s="143"/>
      <c r="CS145" s="20">
        <f t="shared" si="101"/>
        <v>0</v>
      </c>
      <c r="CT145" s="20">
        <f t="shared" si="101"/>
        <v>0</v>
      </c>
      <c r="CW145" s="20">
        <f t="shared" si="98"/>
        <v>0</v>
      </c>
      <c r="CX145" s="20">
        <f t="shared" si="97"/>
        <v>0</v>
      </c>
      <c r="CY145" s="20">
        <f t="shared" si="97"/>
        <v>0</v>
      </c>
      <c r="CZ145" s="20">
        <f t="shared" si="97"/>
        <v>0</v>
      </c>
      <c r="DA145" s="20">
        <f t="shared" si="97"/>
        <v>0</v>
      </c>
      <c r="DB145" s="20">
        <f t="shared" si="97"/>
        <v>0</v>
      </c>
      <c r="DC145" s="20">
        <f t="shared" si="97"/>
        <v>0</v>
      </c>
      <c r="DD145" s="106">
        <f t="shared" si="97"/>
        <v>0</v>
      </c>
      <c r="DE145" s="20">
        <f t="shared" si="90"/>
        <v>0</v>
      </c>
      <c r="DF145" s="20">
        <f t="shared" si="90"/>
        <v>0</v>
      </c>
      <c r="DG145" s="106">
        <f t="shared" si="90"/>
        <v>0</v>
      </c>
      <c r="DH145" s="143"/>
      <c r="DI145" s="20">
        <f t="shared" si="102"/>
        <v>0</v>
      </c>
      <c r="DJ145" s="20">
        <f t="shared" si="102"/>
        <v>0</v>
      </c>
      <c r="DK145" s="20">
        <f t="shared" si="102"/>
        <v>0</v>
      </c>
      <c r="DL145" s="143"/>
      <c r="DM145" s="20">
        <f t="shared" si="103"/>
        <v>0</v>
      </c>
      <c r="DN145" s="20">
        <f t="shared" si="103"/>
        <v>0</v>
      </c>
      <c r="DO145" s="106">
        <f t="shared" si="103"/>
        <v>0</v>
      </c>
      <c r="DP145" s="20">
        <f t="shared" si="103"/>
        <v>0</v>
      </c>
      <c r="DR145" s="31">
        <f t="shared" si="121"/>
        <v>136</v>
      </c>
      <c r="DS145" s="26">
        <f t="shared" si="122"/>
        <v>136.5</v>
      </c>
      <c r="DT145" s="101">
        <f t="shared" si="104"/>
        <v>0</v>
      </c>
      <c r="DU145" s="101">
        <f t="shared" si="105"/>
        <v>0</v>
      </c>
      <c r="DV145" s="101">
        <f t="shared" si="106"/>
        <v>0</v>
      </c>
      <c r="DW145" s="102">
        <f t="shared" si="123"/>
        <v>19.3</v>
      </c>
      <c r="DX145" s="144"/>
      <c r="DY145" s="101">
        <f t="shared" si="124"/>
        <v>0</v>
      </c>
      <c r="DZ145" s="101">
        <f t="shared" si="124"/>
        <v>0</v>
      </c>
      <c r="EB145" s="84">
        <f>MODEL_DATA!X142</f>
        <v>136</v>
      </c>
      <c r="EC145" s="84">
        <f>MODEL_DATA!Y142</f>
        <v>0</v>
      </c>
      <c r="ED145" s="84">
        <f>MODEL_DATA!Z142</f>
        <v>0</v>
      </c>
      <c r="EE145" s="84">
        <f>MODEL_DATA!AA142</f>
        <v>0</v>
      </c>
      <c r="EF145" s="84">
        <f>MODEL_DATA!AB142</f>
        <v>0</v>
      </c>
      <c r="EG145" s="84">
        <f>MODEL_DATA!AC142</f>
        <v>0</v>
      </c>
      <c r="EH145" s="84">
        <f>MODEL_DATA!AD142</f>
        <v>0</v>
      </c>
      <c r="EI145" s="84">
        <f>MODEL_DATA!AE142</f>
        <v>0</v>
      </c>
      <c r="EJ145" s="84">
        <f>MODEL_DATA!AF142</f>
        <v>0</v>
      </c>
      <c r="EK145" s="84">
        <f>MODEL_DATA!AG142</f>
        <v>0</v>
      </c>
      <c r="EL145" s="84">
        <f>MODEL_DATA!AH142</f>
        <v>0</v>
      </c>
      <c r="EM145" s="84">
        <f>MODEL_DATA!AI142</f>
        <v>0</v>
      </c>
      <c r="EN145" s="84">
        <f>MODEL_DATA!AJ142</f>
        <v>0</v>
      </c>
      <c r="EO145" s="84">
        <f>MODEL_DATA!AK142</f>
        <v>0</v>
      </c>
      <c r="EP145" s="84">
        <f>MODEL_DATA!AL142</f>
        <v>0</v>
      </c>
      <c r="EQ145" s="84">
        <f>MODEL_DATA!AM142</f>
        <v>19.3</v>
      </c>
      <c r="ER145" s="84">
        <f>MODEL_DATA!AN142</f>
        <v>15.47</v>
      </c>
      <c r="ES145" s="84">
        <f>MODEL_DATA!AO142</f>
        <v>0</v>
      </c>
      <c r="ET145" s="84">
        <f>MODEL_DATA!AP142</f>
        <v>0</v>
      </c>
      <c r="EU145" s="84">
        <f>MODEL_DATA!AQ142</f>
        <v>0</v>
      </c>
      <c r="EV145" s="84">
        <f>MODEL_DATA!AR142</f>
        <v>0</v>
      </c>
    </row>
    <row r="146" spans="32:152" x14ac:dyDescent="0.25">
      <c r="AF146" s="32">
        <f t="shared" si="99"/>
        <v>272</v>
      </c>
      <c r="AG146" s="61">
        <f t="shared" si="107"/>
        <v>0</v>
      </c>
      <c r="AH146" s="63">
        <f>INDEX(Obs_Dist!$D$11:$T$211,  MATCH($AF146, Obs_Dist!$B$11:$B$211, 0), MATCH(AH$4, Obs_Dist!$D$3:$T$3, 0) )</f>
        <v>0</v>
      </c>
      <c r="AI146" s="61">
        <f t="shared" si="108"/>
        <v>0</v>
      </c>
      <c r="AJ146" s="63">
        <f>INDEX(Obs_Dist!$D$11:$T$211,  MATCH($AF146, Obs_Dist!$B$11:$B$211, 0), MATCH(AJ$4, Obs_Dist!$D$3:$T$3, 0) )</f>
        <v>0</v>
      </c>
      <c r="AK146" s="61">
        <f t="shared" si="109"/>
        <v>0</v>
      </c>
      <c r="AL146" s="63">
        <f>INDEX(Obs_Dist!$D$11:$T$211,  MATCH($AF146, Obs_Dist!$B$11:$B$211, 0), MATCH(AL$4, Obs_Dist!$D$3:$T$3, 0) )</f>
        <v>0</v>
      </c>
      <c r="AM146" s="61">
        <f t="shared" si="110"/>
        <v>0</v>
      </c>
      <c r="AN146" s="63">
        <f>INDEX(Obs_Dist!$D$11:$T$211,  MATCH($AF146, Obs_Dist!$B$11:$B$211, 0), MATCH(AN$4, Obs_Dist!$D$3:$T$3, 0) )</f>
        <v>0</v>
      </c>
      <c r="AO146" s="61">
        <f t="shared" si="111"/>
        <v>0</v>
      </c>
      <c r="AP146" s="63">
        <f>INDEX(Obs_Dist!$D$11:$T$211,  MATCH($AF146, Obs_Dist!$B$11:$B$211, 0), MATCH(AP$4, Obs_Dist!$D$3:$T$3, 0) )</f>
        <v>0</v>
      </c>
      <c r="AQ146" s="61">
        <f t="shared" si="112"/>
        <v>0</v>
      </c>
      <c r="AR146" s="63">
        <f>INDEX(Obs_Dist!$D$11:$T$211,  MATCH($AF146, Obs_Dist!$B$11:$B$211, 0), MATCH(AR$4, Obs_Dist!$D$3:$T$3, 0) )</f>
        <v>0</v>
      </c>
      <c r="AS146" s="61">
        <f t="shared" si="113"/>
        <v>0</v>
      </c>
      <c r="AT146" s="63">
        <f>INDEX(Obs_Dist!$D$11:$T$211,  MATCH($AF146, Obs_Dist!$B$11:$B$211, 0), MATCH(AT$4, Obs_Dist!$D$3:$T$3, 0) )</f>
        <v>0</v>
      </c>
      <c r="AU146" s="61">
        <f t="shared" si="114"/>
        <v>0</v>
      </c>
      <c r="AV146" s="63">
        <f>INDEX(Obs_Dist!$D$11:$T$211,  MATCH($AF146, Obs_Dist!$B$11:$B$211, 0), MATCH(AV$4, Obs_Dist!$D$3:$T$3, 0) )</f>
        <v>0</v>
      </c>
      <c r="AW146" s="61">
        <f t="shared" si="115"/>
        <v>0</v>
      </c>
      <c r="AX146" s="63">
        <f>INDEX(Obs_Dist!$D$11:$T$211,  MATCH($AF146, Obs_Dist!$B$11:$B$211, 0), MATCH(AX$4, Obs_Dist!$D$3:$T$3, 0) )</f>
        <v>0</v>
      </c>
      <c r="AY146" s="61">
        <f t="shared" si="116"/>
        <v>0</v>
      </c>
      <c r="AZ146" s="63">
        <f>INDEX(Obs_Dist!$D$11:$T$211,  MATCH($AF146, Obs_Dist!$B$11:$B$211, 0), MATCH(AZ$4, Obs_Dist!$D$3:$T$3, 0) )</f>
        <v>0</v>
      </c>
      <c r="BA146" s="61">
        <f t="shared" si="117"/>
        <v>0</v>
      </c>
      <c r="BB146" s="63">
        <f>INDEX(Obs_Dist!$D$11:$T$211,  MATCH($AF146, Obs_Dist!$B$11:$B$211, 0), MATCH(BB$4, Obs_Dist!$D$3:$T$3, 0) )</f>
        <v>0</v>
      </c>
      <c r="BC146" s="61">
        <f t="shared" si="118"/>
        <v>0</v>
      </c>
      <c r="BD146" s="63">
        <f>INDEX(Obs_Dist!$D$11:$T$211,  MATCH($AF146, Obs_Dist!$B$11:$B$211, 0), MATCH(BD$4, Obs_Dist!$D$3:$T$3, 0) )</f>
        <v>0</v>
      </c>
      <c r="BF146" s="31">
        <f t="shared" si="119"/>
        <v>274</v>
      </c>
      <c r="BG146" s="31">
        <f t="shared" si="120"/>
        <v>275</v>
      </c>
      <c r="BH146" s="57">
        <f t="shared" si="96"/>
        <v>0</v>
      </c>
      <c r="BI146" s="57">
        <f t="shared" si="96"/>
        <v>0</v>
      </c>
      <c r="BJ146" s="57">
        <f t="shared" si="96"/>
        <v>0</v>
      </c>
      <c r="BK146" s="58">
        <f t="shared" si="96"/>
        <v>0</v>
      </c>
      <c r="BL146" s="57">
        <f t="shared" si="96"/>
        <v>0</v>
      </c>
      <c r="BM146" s="57">
        <f t="shared" si="96"/>
        <v>0</v>
      </c>
      <c r="BN146" s="57">
        <f t="shared" si="94"/>
        <v>0</v>
      </c>
      <c r="BQ146" s="57">
        <f t="shared" si="125"/>
        <v>0</v>
      </c>
      <c r="BR146" s="57">
        <f t="shared" si="125"/>
        <v>0</v>
      </c>
      <c r="BS146" s="57">
        <f t="shared" si="125"/>
        <v>0</v>
      </c>
      <c r="BT146" s="57">
        <f t="shared" si="125"/>
        <v>0</v>
      </c>
      <c r="BU146" s="57">
        <f t="shared" si="125"/>
        <v>0</v>
      </c>
      <c r="BV146" s="57">
        <f t="shared" si="125"/>
        <v>0</v>
      </c>
      <c r="BW146" s="57">
        <f t="shared" si="125"/>
        <v>0</v>
      </c>
      <c r="BX146" s="58">
        <f t="shared" si="125"/>
        <v>0</v>
      </c>
      <c r="BY146" s="57">
        <f t="shared" si="125"/>
        <v>0</v>
      </c>
      <c r="BZ146" s="57">
        <f t="shared" si="125"/>
        <v>0</v>
      </c>
      <c r="CA146" s="58">
        <f t="shared" si="125"/>
        <v>0</v>
      </c>
      <c r="CB146" s="57">
        <f t="shared" si="125"/>
        <v>0</v>
      </c>
      <c r="CC146" s="57">
        <f t="shared" si="125"/>
        <v>0</v>
      </c>
      <c r="CD146" s="57">
        <f t="shared" si="125"/>
        <v>0</v>
      </c>
      <c r="CE146" s="57">
        <f t="shared" si="125"/>
        <v>0</v>
      </c>
      <c r="CF146" s="57">
        <f t="shared" si="93"/>
        <v>0</v>
      </c>
      <c r="CG146" s="57">
        <f t="shared" si="93"/>
        <v>0</v>
      </c>
      <c r="CH146" s="57">
        <f t="shared" si="93"/>
        <v>0</v>
      </c>
      <c r="CI146" s="58">
        <f t="shared" si="93"/>
        <v>0</v>
      </c>
      <c r="CJ146" s="57">
        <f t="shared" si="93"/>
        <v>0</v>
      </c>
      <c r="CL146" s="30">
        <f>Obs_Dist!B148</f>
        <v>274</v>
      </c>
      <c r="CM146" s="26">
        <f t="shared" si="91"/>
        <v>275</v>
      </c>
      <c r="CN146" s="20">
        <f t="shared" si="100"/>
        <v>0</v>
      </c>
      <c r="CO146" s="20">
        <f t="shared" si="100"/>
        <v>0</v>
      </c>
      <c r="CP146" s="20">
        <f t="shared" si="100"/>
        <v>0</v>
      </c>
      <c r="CQ146" s="106">
        <f t="shared" si="100"/>
        <v>0</v>
      </c>
      <c r="CR146" s="143"/>
      <c r="CS146" s="20">
        <f t="shared" si="101"/>
        <v>0</v>
      </c>
      <c r="CT146" s="20">
        <f t="shared" si="101"/>
        <v>0</v>
      </c>
      <c r="CW146" s="20">
        <f t="shared" si="98"/>
        <v>0</v>
      </c>
      <c r="CX146" s="20">
        <f t="shared" si="97"/>
        <v>0</v>
      </c>
      <c r="CY146" s="20">
        <f t="shared" si="97"/>
        <v>0</v>
      </c>
      <c r="CZ146" s="20">
        <f t="shared" si="97"/>
        <v>0</v>
      </c>
      <c r="DA146" s="20">
        <f t="shared" si="97"/>
        <v>0</v>
      </c>
      <c r="DB146" s="20">
        <f t="shared" si="97"/>
        <v>0</v>
      </c>
      <c r="DC146" s="20">
        <f t="shared" si="97"/>
        <v>0</v>
      </c>
      <c r="DD146" s="106">
        <f t="shared" si="97"/>
        <v>0</v>
      </c>
      <c r="DE146" s="20">
        <f t="shared" si="90"/>
        <v>0</v>
      </c>
      <c r="DF146" s="20">
        <f t="shared" si="90"/>
        <v>0</v>
      </c>
      <c r="DG146" s="106">
        <f t="shared" si="90"/>
        <v>0</v>
      </c>
      <c r="DH146" s="143"/>
      <c r="DI146" s="20">
        <f t="shared" si="102"/>
        <v>0</v>
      </c>
      <c r="DJ146" s="20">
        <f t="shared" si="102"/>
        <v>0</v>
      </c>
      <c r="DK146" s="20">
        <f t="shared" si="102"/>
        <v>0</v>
      </c>
      <c r="DL146" s="143"/>
      <c r="DM146" s="20">
        <f t="shared" si="103"/>
        <v>0</v>
      </c>
      <c r="DN146" s="20">
        <f t="shared" si="103"/>
        <v>0</v>
      </c>
      <c r="DO146" s="106">
        <f t="shared" si="103"/>
        <v>0</v>
      </c>
      <c r="DP146" s="20">
        <f t="shared" si="103"/>
        <v>0</v>
      </c>
      <c r="DR146" s="31">
        <f t="shared" si="121"/>
        <v>137</v>
      </c>
      <c r="DS146" s="26">
        <f t="shared" si="122"/>
        <v>137.5</v>
      </c>
      <c r="DT146" s="101">
        <f t="shared" si="104"/>
        <v>0</v>
      </c>
      <c r="DU146" s="101">
        <f t="shared" si="105"/>
        <v>0</v>
      </c>
      <c r="DV146" s="101">
        <f t="shared" si="106"/>
        <v>0</v>
      </c>
      <c r="DW146" s="102">
        <f t="shared" si="123"/>
        <v>18.149999999999999</v>
      </c>
      <c r="DX146" s="144"/>
      <c r="DY146" s="101">
        <f t="shared" si="124"/>
        <v>0</v>
      </c>
      <c r="DZ146" s="101">
        <f t="shared" si="124"/>
        <v>0</v>
      </c>
      <c r="EB146" s="84">
        <f>MODEL_DATA!X143</f>
        <v>137</v>
      </c>
      <c r="EC146" s="84">
        <f>MODEL_DATA!Y143</f>
        <v>0</v>
      </c>
      <c r="ED146" s="84">
        <f>MODEL_DATA!Z143</f>
        <v>0</v>
      </c>
      <c r="EE146" s="84">
        <f>MODEL_DATA!AA143</f>
        <v>0</v>
      </c>
      <c r="EF146" s="84">
        <f>MODEL_DATA!AB143</f>
        <v>0</v>
      </c>
      <c r="EG146" s="84">
        <f>MODEL_DATA!AC143</f>
        <v>0</v>
      </c>
      <c r="EH146" s="84">
        <f>MODEL_DATA!AD143</f>
        <v>0</v>
      </c>
      <c r="EI146" s="84">
        <f>MODEL_DATA!AE143</f>
        <v>0</v>
      </c>
      <c r="EJ146" s="84">
        <f>MODEL_DATA!AF143</f>
        <v>0</v>
      </c>
      <c r="EK146" s="84">
        <f>MODEL_DATA!AG143</f>
        <v>0</v>
      </c>
      <c r="EL146" s="84">
        <f>MODEL_DATA!AH143</f>
        <v>0</v>
      </c>
      <c r="EM146" s="84">
        <f>MODEL_DATA!AI143</f>
        <v>0</v>
      </c>
      <c r="EN146" s="84">
        <f>MODEL_DATA!AJ143</f>
        <v>0</v>
      </c>
      <c r="EO146" s="84">
        <f>MODEL_DATA!AK143</f>
        <v>0</v>
      </c>
      <c r="EP146" s="84">
        <f>MODEL_DATA!AL143</f>
        <v>0</v>
      </c>
      <c r="EQ146" s="84">
        <f>MODEL_DATA!AM143</f>
        <v>18.149999999999999</v>
      </c>
      <c r="ER146" s="84">
        <f>MODEL_DATA!AN143</f>
        <v>23.19</v>
      </c>
      <c r="ES146" s="84">
        <f>MODEL_DATA!AO143</f>
        <v>0</v>
      </c>
      <c r="ET146" s="84">
        <f>MODEL_DATA!AP143</f>
        <v>0</v>
      </c>
      <c r="EU146" s="84">
        <f>MODEL_DATA!AQ143</f>
        <v>0</v>
      </c>
      <c r="EV146" s="84">
        <f>MODEL_DATA!AR143</f>
        <v>0</v>
      </c>
    </row>
    <row r="147" spans="32:152" x14ac:dyDescent="0.25">
      <c r="AF147" s="32">
        <f t="shared" si="99"/>
        <v>274</v>
      </c>
      <c r="AG147" s="61">
        <f t="shared" si="107"/>
        <v>0</v>
      </c>
      <c r="AH147" s="63">
        <f>INDEX(Obs_Dist!$D$11:$T$211,  MATCH($AF147, Obs_Dist!$B$11:$B$211, 0), MATCH(AH$4, Obs_Dist!$D$3:$T$3, 0) )</f>
        <v>0</v>
      </c>
      <c r="AI147" s="61">
        <f t="shared" si="108"/>
        <v>0</v>
      </c>
      <c r="AJ147" s="63">
        <f>INDEX(Obs_Dist!$D$11:$T$211,  MATCH($AF147, Obs_Dist!$B$11:$B$211, 0), MATCH(AJ$4, Obs_Dist!$D$3:$T$3, 0) )</f>
        <v>0</v>
      </c>
      <c r="AK147" s="61">
        <f t="shared" si="109"/>
        <v>0</v>
      </c>
      <c r="AL147" s="63">
        <f>INDEX(Obs_Dist!$D$11:$T$211,  MATCH($AF147, Obs_Dist!$B$11:$B$211, 0), MATCH(AL$4, Obs_Dist!$D$3:$T$3, 0) )</f>
        <v>0</v>
      </c>
      <c r="AM147" s="61">
        <f t="shared" si="110"/>
        <v>0</v>
      </c>
      <c r="AN147" s="63">
        <f>INDEX(Obs_Dist!$D$11:$T$211,  MATCH($AF147, Obs_Dist!$B$11:$B$211, 0), MATCH(AN$4, Obs_Dist!$D$3:$T$3, 0) )</f>
        <v>0</v>
      </c>
      <c r="AO147" s="61">
        <f t="shared" si="111"/>
        <v>0</v>
      </c>
      <c r="AP147" s="63">
        <f>INDEX(Obs_Dist!$D$11:$T$211,  MATCH($AF147, Obs_Dist!$B$11:$B$211, 0), MATCH(AP$4, Obs_Dist!$D$3:$T$3, 0) )</f>
        <v>0</v>
      </c>
      <c r="AQ147" s="61">
        <f t="shared" si="112"/>
        <v>0</v>
      </c>
      <c r="AR147" s="63">
        <f>INDEX(Obs_Dist!$D$11:$T$211,  MATCH($AF147, Obs_Dist!$B$11:$B$211, 0), MATCH(AR$4, Obs_Dist!$D$3:$T$3, 0) )</f>
        <v>0</v>
      </c>
      <c r="AS147" s="61">
        <f t="shared" si="113"/>
        <v>0</v>
      </c>
      <c r="AT147" s="63">
        <f>INDEX(Obs_Dist!$D$11:$T$211,  MATCH($AF147, Obs_Dist!$B$11:$B$211, 0), MATCH(AT$4, Obs_Dist!$D$3:$T$3, 0) )</f>
        <v>0</v>
      </c>
      <c r="AU147" s="61">
        <f t="shared" si="114"/>
        <v>0</v>
      </c>
      <c r="AV147" s="63">
        <f>INDEX(Obs_Dist!$D$11:$T$211,  MATCH($AF147, Obs_Dist!$B$11:$B$211, 0), MATCH(AV$4, Obs_Dist!$D$3:$T$3, 0) )</f>
        <v>0</v>
      </c>
      <c r="AW147" s="61">
        <f t="shared" si="115"/>
        <v>0</v>
      </c>
      <c r="AX147" s="63">
        <f>INDEX(Obs_Dist!$D$11:$T$211,  MATCH($AF147, Obs_Dist!$B$11:$B$211, 0), MATCH(AX$4, Obs_Dist!$D$3:$T$3, 0) )</f>
        <v>0</v>
      </c>
      <c r="AY147" s="61">
        <f t="shared" si="116"/>
        <v>0</v>
      </c>
      <c r="AZ147" s="63">
        <f>INDEX(Obs_Dist!$D$11:$T$211,  MATCH($AF147, Obs_Dist!$B$11:$B$211, 0), MATCH(AZ$4, Obs_Dist!$D$3:$T$3, 0) )</f>
        <v>0</v>
      </c>
      <c r="BA147" s="61">
        <f t="shared" si="117"/>
        <v>0</v>
      </c>
      <c r="BB147" s="63">
        <f>INDEX(Obs_Dist!$D$11:$T$211,  MATCH($AF147, Obs_Dist!$B$11:$B$211, 0), MATCH(BB$4, Obs_Dist!$D$3:$T$3, 0) )</f>
        <v>0</v>
      </c>
      <c r="BC147" s="61">
        <f t="shared" si="118"/>
        <v>0</v>
      </c>
      <c r="BD147" s="63">
        <f>INDEX(Obs_Dist!$D$11:$T$211,  MATCH($AF147, Obs_Dist!$B$11:$B$211, 0), MATCH(BD$4, Obs_Dist!$D$3:$T$3, 0) )</f>
        <v>0</v>
      </c>
      <c r="BF147" s="31">
        <f t="shared" si="119"/>
        <v>276</v>
      </c>
      <c r="BG147" s="31">
        <f t="shared" si="120"/>
        <v>277</v>
      </c>
      <c r="BH147" s="57">
        <f t="shared" si="96"/>
        <v>0</v>
      </c>
      <c r="BI147" s="57">
        <f t="shared" si="96"/>
        <v>0</v>
      </c>
      <c r="BJ147" s="57">
        <f t="shared" si="96"/>
        <v>0</v>
      </c>
      <c r="BK147" s="58">
        <f t="shared" si="96"/>
        <v>0</v>
      </c>
      <c r="BL147" s="57">
        <f t="shared" si="96"/>
        <v>0</v>
      </c>
      <c r="BM147" s="57">
        <f t="shared" si="96"/>
        <v>0</v>
      </c>
      <c r="BN147" s="57">
        <f t="shared" si="94"/>
        <v>0</v>
      </c>
      <c r="BQ147" s="57">
        <f t="shared" si="125"/>
        <v>0</v>
      </c>
      <c r="BR147" s="57">
        <f t="shared" si="125"/>
        <v>0</v>
      </c>
      <c r="BS147" s="57">
        <f t="shared" si="125"/>
        <v>0</v>
      </c>
      <c r="BT147" s="57">
        <f t="shared" si="125"/>
        <v>0</v>
      </c>
      <c r="BU147" s="57">
        <f t="shared" si="125"/>
        <v>0</v>
      </c>
      <c r="BV147" s="57">
        <f t="shared" si="125"/>
        <v>0</v>
      </c>
      <c r="BW147" s="57">
        <f t="shared" si="125"/>
        <v>0</v>
      </c>
      <c r="BX147" s="58">
        <f t="shared" si="125"/>
        <v>0</v>
      </c>
      <c r="BY147" s="57">
        <f t="shared" si="125"/>
        <v>0</v>
      </c>
      <c r="BZ147" s="57">
        <f t="shared" si="125"/>
        <v>0</v>
      </c>
      <c r="CA147" s="58">
        <f t="shared" si="125"/>
        <v>0</v>
      </c>
      <c r="CB147" s="57">
        <f t="shared" si="125"/>
        <v>0</v>
      </c>
      <c r="CC147" s="57">
        <f t="shared" si="125"/>
        <v>0</v>
      </c>
      <c r="CD147" s="57">
        <f t="shared" si="125"/>
        <v>0</v>
      </c>
      <c r="CE147" s="57">
        <f t="shared" si="125"/>
        <v>0</v>
      </c>
      <c r="CF147" s="57">
        <f t="shared" si="93"/>
        <v>0</v>
      </c>
      <c r="CG147" s="57">
        <f t="shared" si="93"/>
        <v>0</v>
      </c>
      <c r="CH147" s="57">
        <f t="shared" si="93"/>
        <v>0</v>
      </c>
      <c r="CI147" s="58">
        <f t="shared" si="93"/>
        <v>0</v>
      </c>
      <c r="CJ147" s="57">
        <f t="shared" si="93"/>
        <v>0</v>
      </c>
      <c r="CL147" s="30">
        <f>Obs_Dist!B149</f>
        <v>276</v>
      </c>
      <c r="CM147" s="26">
        <f t="shared" si="91"/>
        <v>277</v>
      </c>
      <c r="CN147" s="20">
        <f t="shared" si="100"/>
        <v>0</v>
      </c>
      <c r="CO147" s="20">
        <f t="shared" si="100"/>
        <v>0</v>
      </c>
      <c r="CP147" s="20">
        <f t="shared" si="100"/>
        <v>0</v>
      </c>
      <c r="CQ147" s="106">
        <f t="shared" si="100"/>
        <v>0</v>
      </c>
      <c r="CR147" s="143"/>
      <c r="CS147" s="20">
        <f t="shared" si="101"/>
        <v>0</v>
      </c>
      <c r="CT147" s="20">
        <f t="shared" si="101"/>
        <v>0</v>
      </c>
      <c r="CW147" s="20">
        <f t="shared" si="98"/>
        <v>0</v>
      </c>
      <c r="CX147" s="20">
        <f t="shared" si="97"/>
        <v>0</v>
      </c>
      <c r="CY147" s="20">
        <f t="shared" si="97"/>
        <v>0</v>
      </c>
      <c r="CZ147" s="20">
        <f t="shared" si="97"/>
        <v>0</v>
      </c>
      <c r="DA147" s="20">
        <f t="shared" si="97"/>
        <v>0</v>
      </c>
      <c r="DB147" s="20">
        <f t="shared" si="97"/>
        <v>0</v>
      </c>
      <c r="DC147" s="20">
        <f t="shared" si="97"/>
        <v>0</v>
      </c>
      <c r="DD147" s="106">
        <f t="shared" si="97"/>
        <v>0</v>
      </c>
      <c r="DE147" s="20">
        <f t="shared" si="90"/>
        <v>0</v>
      </c>
      <c r="DF147" s="20">
        <f t="shared" si="90"/>
        <v>0</v>
      </c>
      <c r="DG147" s="106">
        <f t="shared" si="90"/>
        <v>0</v>
      </c>
      <c r="DH147" s="143"/>
      <c r="DI147" s="20">
        <f t="shared" si="102"/>
        <v>0</v>
      </c>
      <c r="DJ147" s="20">
        <f t="shared" si="102"/>
        <v>0</v>
      </c>
      <c r="DK147" s="20">
        <f t="shared" si="102"/>
        <v>0</v>
      </c>
      <c r="DL147" s="143"/>
      <c r="DM147" s="20">
        <f t="shared" si="103"/>
        <v>0</v>
      </c>
      <c r="DN147" s="20">
        <f t="shared" si="103"/>
        <v>0</v>
      </c>
      <c r="DO147" s="106">
        <f t="shared" si="103"/>
        <v>0</v>
      </c>
      <c r="DP147" s="20">
        <f t="shared" si="103"/>
        <v>0</v>
      </c>
      <c r="DR147" s="31">
        <f t="shared" si="121"/>
        <v>138</v>
      </c>
      <c r="DS147" s="26">
        <f t="shared" si="122"/>
        <v>138.5</v>
      </c>
      <c r="DT147" s="101">
        <f t="shared" si="104"/>
        <v>0</v>
      </c>
      <c r="DU147" s="101">
        <f t="shared" si="105"/>
        <v>0</v>
      </c>
      <c r="DV147" s="101">
        <f t="shared" si="106"/>
        <v>0</v>
      </c>
      <c r="DW147" s="102">
        <f t="shared" si="123"/>
        <v>12.93</v>
      </c>
      <c r="DX147" s="144"/>
      <c r="DY147" s="101">
        <f t="shared" si="124"/>
        <v>0</v>
      </c>
      <c r="DZ147" s="101">
        <f t="shared" si="124"/>
        <v>0</v>
      </c>
      <c r="EB147" s="84">
        <f>MODEL_DATA!X144</f>
        <v>138</v>
      </c>
      <c r="EC147" s="84">
        <f>MODEL_DATA!Y144</f>
        <v>0</v>
      </c>
      <c r="ED147" s="84">
        <f>MODEL_DATA!Z144</f>
        <v>0</v>
      </c>
      <c r="EE147" s="84">
        <f>MODEL_DATA!AA144</f>
        <v>0</v>
      </c>
      <c r="EF147" s="84">
        <f>MODEL_DATA!AB144</f>
        <v>0</v>
      </c>
      <c r="EG147" s="84">
        <f>MODEL_DATA!AC144</f>
        <v>0</v>
      </c>
      <c r="EH147" s="84">
        <f>MODEL_DATA!AD144</f>
        <v>0</v>
      </c>
      <c r="EI147" s="84">
        <f>MODEL_DATA!AE144</f>
        <v>0</v>
      </c>
      <c r="EJ147" s="84">
        <f>MODEL_DATA!AF144</f>
        <v>0</v>
      </c>
      <c r="EK147" s="84">
        <f>MODEL_DATA!AG144</f>
        <v>0</v>
      </c>
      <c r="EL147" s="84">
        <f>MODEL_DATA!AH144</f>
        <v>0</v>
      </c>
      <c r="EM147" s="84">
        <f>MODEL_DATA!AI144</f>
        <v>0</v>
      </c>
      <c r="EN147" s="84">
        <f>MODEL_DATA!AJ144</f>
        <v>0</v>
      </c>
      <c r="EO147" s="84">
        <f>MODEL_DATA!AK144</f>
        <v>0</v>
      </c>
      <c r="EP147" s="84">
        <f>MODEL_DATA!AL144</f>
        <v>0</v>
      </c>
      <c r="EQ147" s="84">
        <f>MODEL_DATA!AM144</f>
        <v>12.93</v>
      </c>
      <c r="ER147" s="84">
        <f>MODEL_DATA!AN144</f>
        <v>10.92</v>
      </c>
      <c r="ES147" s="84">
        <f>MODEL_DATA!AO144</f>
        <v>0</v>
      </c>
      <c r="ET147" s="84">
        <f>MODEL_DATA!AP144</f>
        <v>0</v>
      </c>
      <c r="EU147" s="84">
        <f>MODEL_DATA!AQ144</f>
        <v>0</v>
      </c>
      <c r="EV147" s="84">
        <f>MODEL_DATA!AR144</f>
        <v>0</v>
      </c>
    </row>
    <row r="148" spans="32:152" x14ac:dyDescent="0.25">
      <c r="AF148" s="32">
        <f t="shared" si="99"/>
        <v>276</v>
      </c>
      <c r="AG148" s="61">
        <f t="shared" si="107"/>
        <v>0</v>
      </c>
      <c r="AH148" s="63">
        <f>INDEX(Obs_Dist!$D$11:$T$211,  MATCH($AF148, Obs_Dist!$B$11:$B$211, 0), MATCH(AH$4, Obs_Dist!$D$3:$T$3, 0) )</f>
        <v>0</v>
      </c>
      <c r="AI148" s="61">
        <f t="shared" si="108"/>
        <v>0</v>
      </c>
      <c r="AJ148" s="63">
        <f>INDEX(Obs_Dist!$D$11:$T$211,  MATCH($AF148, Obs_Dist!$B$11:$B$211, 0), MATCH(AJ$4, Obs_Dist!$D$3:$T$3, 0) )</f>
        <v>0</v>
      </c>
      <c r="AK148" s="61">
        <f t="shared" si="109"/>
        <v>0</v>
      </c>
      <c r="AL148" s="63">
        <f>INDEX(Obs_Dist!$D$11:$T$211,  MATCH($AF148, Obs_Dist!$B$11:$B$211, 0), MATCH(AL$4, Obs_Dist!$D$3:$T$3, 0) )</f>
        <v>0</v>
      </c>
      <c r="AM148" s="61">
        <f t="shared" si="110"/>
        <v>0</v>
      </c>
      <c r="AN148" s="63">
        <f>INDEX(Obs_Dist!$D$11:$T$211,  MATCH($AF148, Obs_Dist!$B$11:$B$211, 0), MATCH(AN$4, Obs_Dist!$D$3:$T$3, 0) )</f>
        <v>0</v>
      </c>
      <c r="AO148" s="61">
        <f t="shared" si="111"/>
        <v>0</v>
      </c>
      <c r="AP148" s="63">
        <f>INDEX(Obs_Dist!$D$11:$T$211,  MATCH($AF148, Obs_Dist!$B$11:$B$211, 0), MATCH(AP$4, Obs_Dist!$D$3:$T$3, 0) )</f>
        <v>0</v>
      </c>
      <c r="AQ148" s="61">
        <f t="shared" si="112"/>
        <v>0</v>
      </c>
      <c r="AR148" s="63">
        <f>INDEX(Obs_Dist!$D$11:$T$211,  MATCH($AF148, Obs_Dist!$B$11:$B$211, 0), MATCH(AR$4, Obs_Dist!$D$3:$T$3, 0) )</f>
        <v>0</v>
      </c>
      <c r="AS148" s="61">
        <f t="shared" si="113"/>
        <v>0</v>
      </c>
      <c r="AT148" s="63">
        <f>INDEX(Obs_Dist!$D$11:$T$211,  MATCH($AF148, Obs_Dist!$B$11:$B$211, 0), MATCH(AT$4, Obs_Dist!$D$3:$T$3, 0) )</f>
        <v>0</v>
      </c>
      <c r="AU148" s="61">
        <f t="shared" si="114"/>
        <v>0</v>
      </c>
      <c r="AV148" s="63">
        <f>INDEX(Obs_Dist!$D$11:$T$211,  MATCH($AF148, Obs_Dist!$B$11:$B$211, 0), MATCH(AV$4, Obs_Dist!$D$3:$T$3, 0) )</f>
        <v>0</v>
      </c>
      <c r="AW148" s="61">
        <f t="shared" si="115"/>
        <v>0</v>
      </c>
      <c r="AX148" s="63">
        <f>INDEX(Obs_Dist!$D$11:$T$211,  MATCH($AF148, Obs_Dist!$B$11:$B$211, 0), MATCH(AX$4, Obs_Dist!$D$3:$T$3, 0) )</f>
        <v>0</v>
      </c>
      <c r="AY148" s="61">
        <f t="shared" si="116"/>
        <v>0</v>
      </c>
      <c r="AZ148" s="63">
        <f>INDEX(Obs_Dist!$D$11:$T$211,  MATCH($AF148, Obs_Dist!$B$11:$B$211, 0), MATCH(AZ$4, Obs_Dist!$D$3:$T$3, 0) )</f>
        <v>0</v>
      </c>
      <c r="BA148" s="61">
        <f t="shared" si="117"/>
        <v>0</v>
      </c>
      <c r="BB148" s="63">
        <f>INDEX(Obs_Dist!$D$11:$T$211,  MATCH($AF148, Obs_Dist!$B$11:$B$211, 0), MATCH(BB$4, Obs_Dist!$D$3:$T$3, 0) )</f>
        <v>0</v>
      </c>
      <c r="BC148" s="61">
        <f t="shared" si="118"/>
        <v>0</v>
      </c>
      <c r="BD148" s="63">
        <f>INDEX(Obs_Dist!$D$11:$T$211,  MATCH($AF148, Obs_Dist!$B$11:$B$211, 0), MATCH(BD$4, Obs_Dist!$D$3:$T$3, 0) )</f>
        <v>0</v>
      </c>
      <c r="BF148" s="31">
        <f t="shared" si="119"/>
        <v>278</v>
      </c>
      <c r="BG148" s="31">
        <f t="shared" si="120"/>
        <v>279</v>
      </c>
      <c r="BH148" s="57">
        <f t="shared" si="96"/>
        <v>0</v>
      </c>
      <c r="BI148" s="57">
        <f t="shared" si="96"/>
        <v>0</v>
      </c>
      <c r="BJ148" s="57">
        <f t="shared" si="96"/>
        <v>0</v>
      </c>
      <c r="BK148" s="58">
        <f t="shared" si="96"/>
        <v>0</v>
      </c>
      <c r="BL148" s="57">
        <f t="shared" si="96"/>
        <v>0</v>
      </c>
      <c r="BM148" s="57">
        <f t="shared" si="96"/>
        <v>0</v>
      </c>
      <c r="BN148" s="57">
        <f t="shared" si="94"/>
        <v>0</v>
      </c>
      <c r="BQ148" s="57">
        <f t="shared" si="125"/>
        <v>0</v>
      </c>
      <c r="BR148" s="57">
        <f t="shared" si="125"/>
        <v>0</v>
      </c>
      <c r="BS148" s="57">
        <f t="shared" si="125"/>
        <v>0</v>
      </c>
      <c r="BT148" s="57">
        <f t="shared" si="125"/>
        <v>0</v>
      </c>
      <c r="BU148" s="57">
        <f t="shared" si="125"/>
        <v>0</v>
      </c>
      <c r="BV148" s="57">
        <f t="shared" si="125"/>
        <v>0</v>
      </c>
      <c r="BW148" s="57">
        <f t="shared" si="125"/>
        <v>0</v>
      </c>
      <c r="BX148" s="58">
        <f t="shared" si="125"/>
        <v>0</v>
      </c>
      <c r="BY148" s="57">
        <f t="shared" si="125"/>
        <v>0</v>
      </c>
      <c r="BZ148" s="57">
        <f t="shared" si="125"/>
        <v>0</v>
      </c>
      <c r="CA148" s="58">
        <f t="shared" si="125"/>
        <v>0</v>
      </c>
      <c r="CB148" s="57">
        <f t="shared" si="125"/>
        <v>0</v>
      </c>
      <c r="CC148" s="57">
        <f t="shared" si="125"/>
        <v>0</v>
      </c>
      <c r="CD148" s="57">
        <f t="shared" si="125"/>
        <v>0</v>
      </c>
      <c r="CE148" s="57">
        <f t="shared" si="125"/>
        <v>0</v>
      </c>
      <c r="CF148" s="57">
        <f t="shared" si="93"/>
        <v>0</v>
      </c>
      <c r="CG148" s="57">
        <f t="shared" si="93"/>
        <v>0</v>
      </c>
      <c r="CH148" s="57">
        <f t="shared" si="93"/>
        <v>0</v>
      </c>
      <c r="CI148" s="58">
        <f t="shared" si="93"/>
        <v>0</v>
      </c>
      <c r="CJ148" s="57">
        <f t="shared" si="93"/>
        <v>0</v>
      </c>
      <c r="CL148" s="30">
        <f>Obs_Dist!B150</f>
        <v>278</v>
      </c>
      <c r="CM148" s="26">
        <f t="shared" si="91"/>
        <v>279</v>
      </c>
      <c r="CN148" s="20">
        <f t="shared" si="100"/>
        <v>0</v>
      </c>
      <c r="CO148" s="20">
        <f t="shared" si="100"/>
        <v>0</v>
      </c>
      <c r="CP148" s="20">
        <f t="shared" si="100"/>
        <v>0</v>
      </c>
      <c r="CQ148" s="106">
        <f t="shared" si="100"/>
        <v>0</v>
      </c>
      <c r="CR148" s="143"/>
      <c r="CS148" s="20">
        <f t="shared" si="101"/>
        <v>0</v>
      </c>
      <c r="CT148" s="20">
        <f t="shared" si="101"/>
        <v>0</v>
      </c>
      <c r="CW148" s="20">
        <f t="shared" si="98"/>
        <v>0</v>
      </c>
      <c r="CX148" s="20">
        <f t="shared" si="97"/>
        <v>0</v>
      </c>
      <c r="CY148" s="20">
        <f t="shared" si="97"/>
        <v>0</v>
      </c>
      <c r="CZ148" s="20">
        <f t="shared" si="97"/>
        <v>0</v>
      </c>
      <c r="DA148" s="20">
        <f t="shared" si="97"/>
        <v>0</v>
      </c>
      <c r="DB148" s="20">
        <f t="shared" si="97"/>
        <v>0</v>
      </c>
      <c r="DC148" s="20">
        <f t="shared" si="97"/>
        <v>0</v>
      </c>
      <c r="DD148" s="106">
        <f t="shared" si="97"/>
        <v>0</v>
      </c>
      <c r="DE148" s="20">
        <f t="shared" si="90"/>
        <v>0</v>
      </c>
      <c r="DF148" s="20">
        <f t="shared" si="90"/>
        <v>0</v>
      </c>
      <c r="DG148" s="106">
        <f t="shared" si="90"/>
        <v>0</v>
      </c>
      <c r="DH148" s="143"/>
      <c r="DI148" s="20">
        <f t="shared" si="102"/>
        <v>0</v>
      </c>
      <c r="DJ148" s="20">
        <f t="shared" si="102"/>
        <v>0</v>
      </c>
      <c r="DK148" s="20">
        <f t="shared" si="102"/>
        <v>0</v>
      </c>
      <c r="DL148" s="143"/>
      <c r="DM148" s="20">
        <f t="shared" si="103"/>
        <v>0</v>
      </c>
      <c r="DN148" s="20">
        <f t="shared" si="103"/>
        <v>0</v>
      </c>
      <c r="DO148" s="106">
        <f t="shared" si="103"/>
        <v>0</v>
      </c>
      <c r="DP148" s="20">
        <f t="shared" si="103"/>
        <v>0</v>
      </c>
      <c r="DR148" s="31">
        <f t="shared" si="121"/>
        <v>139</v>
      </c>
      <c r="DS148" s="26">
        <f t="shared" si="122"/>
        <v>139.5</v>
      </c>
      <c r="DT148" s="101">
        <f t="shared" si="104"/>
        <v>0</v>
      </c>
      <c r="DU148" s="101">
        <f t="shared" si="105"/>
        <v>0</v>
      </c>
      <c r="DV148" s="101">
        <f t="shared" si="106"/>
        <v>0</v>
      </c>
      <c r="DW148" s="102">
        <f t="shared" si="123"/>
        <v>7.21</v>
      </c>
      <c r="DX148" s="144"/>
      <c r="DY148" s="101">
        <f t="shared" si="124"/>
        <v>0</v>
      </c>
      <c r="DZ148" s="101">
        <f t="shared" si="124"/>
        <v>0</v>
      </c>
      <c r="EB148" s="84">
        <f>MODEL_DATA!X145</f>
        <v>139</v>
      </c>
      <c r="EC148" s="84">
        <f>MODEL_DATA!Y145</f>
        <v>0</v>
      </c>
      <c r="ED148" s="84">
        <f>MODEL_DATA!Z145</f>
        <v>0</v>
      </c>
      <c r="EE148" s="84">
        <f>MODEL_DATA!AA145</f>
        <v>0</v>
      </c>
      <c r="EF148" s="84">
        <f>MODEL_DATA!AB145</f>
        <v>0</v>
      </c>
      <c r="EG148" s="84">
        <f>MODEL_DATA!AC145</f>
        <v>0</v>
      </c>
      <c r="EH148" s="84">
        <f>MODEL_DATA!AD145</f>
        <v>0</v>
      </c>
      <c r="EI148" s="84">
        <f>MODEL_DATA!AE145</f>
        <v>0</v>
      </c>
      <c r="EJ148" s="84">
        <f>MODEL_DATA!AF145</f>
        <v>0</v>
      </c>
      <c r="EK148" s="84">
        <f>MODEL_DATA!AG145</f>
        <v>0</v>
      </c>
      <c r="EL148" s="84">
        <f>MODEL_DATA!AH145</f>
        <v>0</v>
      </c>
      <c r="EM148" s="84">
        <f>MODEL_DATA!AI145</f>
        <v>0</v>
      </c>
      <c r="EN148" s="84">
        <f>MODEL_DATA!AJ145</f>
        <v>0</v>
      </c>
      <c r="EO148" s="84">
        <f>MODEL_DATA!AK145</f>
        <v>0</v>
      </c>
      <c r="EP148" s="84">
        <f>MODEL_DATA!AL145</f>
        <v>0</v>
      </c>
      <c r="EQ148" s="84">
        <f>MODEL_DATA!AM145</f>
        <v>7.21</v>
      </c>
      <c r="ER148" s="84">
        <f>MODEL_DATA!AN145</f>
        <v>9.07</v>
      </c>
      <c r="ES148" s="84">
        <f>MODEL_DATA!AO145</f>
        <v>0</v>
      </c>
      <c r="ET148" s="84">
        <f>MODEL_DATA!AP145</f>
        <v>0</v>
      </c>
      <c r="EU148" s="84">
        <f>MODEL_DATA!AQ145</f>
        <v>0</v>
      </c>
      <c r="EV148" s="84">
        <f>MODEL_DATA!AR145</f>
        <v>0</v>
      </c>
    </row>
    <row r="149" spans="32:152" x14ac:dyDescent="0.25">
      <c r="AF149" s="32">
        <f t="shared" si="99"/>
        <v>278</v>
      </c>
      <c r="AG149" s="61">
        <f t="shared" si="107"/>
        <v>0</v>
      </c>
      <c r="AH149" s="63">
        <f>INDEX(Obs_Dist!$D$11:$T$211,  MATCH($AF149, Obs_Dist!$B$11:$B$211, 0), MATCH(AH$4, Obs_Dist!$D$3:$T$3, 0) )</f>
        <v>0</v>
      </c>
      <c r="AI149" s="61">
        <f t="shared" si="108"/>
        <v>0</v>
      </c>
      <c r="AJ149" s="63">
        <f>INDEX(Obs_Dist!$D$11:$T$211,  MATCH($AF149, Obs_Dist!$B$11:$B$211, 0), MATCH(AJ$4, Obs_Dist!$D$3:$T$3, 0) )</f>
        <v>0</v>
      </c>
      <c r="AK149" s="61">
        <f t="shared" si="109"/>
        <v>0</v>
      </c>
      <c r="AL149" s="63">
        <f>INDEX(Obs_Dist!$D$11:$T$211,  MATCH($AF149, Obs_Dist!$B$11:$B$211, 0), MATCH(AL$4, Obs_Dist!$D$3:$T$3, 0) )</f>
        <v>0</v>
      </c>
      <c r="AM149" s="61">
        <f t="shared" si="110"/>
        <v>0</v>
      </c>
      <c r="AN149" s="63">
        <f>INDEX(Obs_Dist!$D$11:$T$211,  MATCH($AF149, Obs_Dist!$B$11:$B$211, 0), MATCH(AN$4, Obs_Dist!$D$3:$T$3, 0) )</f>
        <v>0</v>
      </c>
      <c r="AO149" s="61">
        <f t="shared" si="111"/>
        <v>0</v>
      </c>
      <c r="AP149" s="63">
        <f>INDEX(Obs_Dist!$D$11:$T$211,  MATCH($AF149, Obs_Dist!$B$11:$B$211, 0), MATCH(AP$4, Obs_Dist!$D$3:$T$3, 0) )</f>
        <v>0</v>
      </c>
      <c r="AQ149" s="61">
        <f t="shared" si="112"/>
        <v>0</v>
      </c>
      <c r="AR149" s="63">
        <f>INDEX(Obs_Dist!$D$11:$T$211,  MATCH($AF149, Obs_Dist!$B$11:$B$211, 0), MATCH(AR$4, Obs_Dist!$D$3:$T$3, 0) )</f>
        <v>0</v>
      </c>
      <c r="AS149" s="61">
        <f t="shared" si="113"/>
        <v>0</v>
      </c>
      <c r="AT149" s="63">
        <f>INDEX(Obs_Dist!$D$11:$T$211,  MATCH($AF149, Obs_Dist!$B$11:$B$211, 0), MATCH(AT$4, Obs_Dist!$D$3:$T$3, 0) )</f>
        <v>0</v>
      </c>
      <c r="AU149" s="61">
        <f t="shared" si="114"/>
        <v>0</v>
      </c>
      <c r="AV149" s="63">
        <f>INDEX(Obs_Dist!$D$11:$T$211,  MATCH($AF149, Obs_Dist!$B$11:$B$211, 0), MATCH(AV$4, Obs_Dist!$D$3:$T$3, 0) )</f>
        <v>0</v>
      </c>
      <c r="AW149" s="61">
        <f t="shared" si="115"/>
        <v>0</v>
      </c>
      <c r="AX149" s="63">
        <f>INDEX(Obs_Dist!$D$11:$T$211,  MATCH($AF149, Obs_Dist!$B$11:$B$211, 0), MATCH(AX$4, Obs_Dist!$D$3:$T$3, 0) )</f>
        <v>0</v>
      </c>
      <c r="AY149" s="61">
        <f t="shared" si="116"/>
        <v>0</v>
      </c>
      <c r="AZ149" s="63">
        <f>INDEX(Obs_Dist!$D$11:$T$211,  MATCH($AF149, Obs_Dist!$B$11:$B$211, 0), MATCH(AZ$4, Obs_Dist!$D$3:$T$3, 0) )</f>
        <v>0</v>
      </c>
      <c r="BA149" s="61">
        <f t="shared" si="117"/>
        <v>0</v>
      </c>
      <c r="BB149" s="63">
        <f>INDEX(Obs_Dist!$D$11:$T$211,  MATCH($AF149, Obs_Dist!$B$11:$B$211, 0), MATCH(BB$4, Obs_Dist!$D$3:$T$3, 0) )</f>
        <v>0</v>
      </c>
      <c r="BC149" s="61">
        <f t="shared" si="118"/>
        <v>0</v>
      </c>
      <c r="BD149" s="63">
        <f>INDEX(Obs_Dist!$D$11:$T$211,  MATCH($AF149, Obs_Dist!$B$11:$B$211, 0), MATCH(BD$4, Obs_Dist!$D$3:$T$3, 0) )</f>
        <v>0</v>
      </c>
      <c r="BF149" s="31">
        <f t="shared" si="119"/>
        <v>280</v>
      </c>
      <c r="BG149" s="31">
        <f t="shared" si="120"/>
        <v>281</v>
      </c>
      <c r="BH149" s="57">
        <f t="shared" si="96"/>
        <v>0</v>
      </c>
      <c r="BI149" s="57">
        <f t="shared" si="96"/>
        <v>0</v>
      </c>
      <c r="BJ149" s="57">
        <f t="shared" si="96"/>
        <v>0</v>
      </c>
      <c r="BK149" s="58">
        <f t="shared" si="96"/>
        <v>0</v>
      </c>
      <c r="BL149" s="57">
        <f t="shared" si="96"/>
        <v>0</v>
      </c>
      <c r="BM149" s="57">
        <f t="shared" si="96"/>
        <v>0</v>
      </c>
      <c r="BN149" s="57">
        <f t="shared" si="94"/>
        <v>0</v>
      </c>
      <c r="BQ149" s="57">
        <f t="shared" si="125"/>
        <v>0</v>
      </c>
      <c r="BR149" s="57">
        <f t="shared" si="125"/>
        <v>0</v>
      </c>
      <c r="BS149" s="57">
        <f t="shared" si="125"/>
        <v>0</v>
      </c>
      <c r="BT149" s="57">
        <f t="shared" si="125"/>
        <v>0</v>
      </c>
      <c r="BU149" s="57">
        <f t="shared" si="125"/>
        <v>0</v>
      </c>
      <c r="BV149" s="57">
        <f t="shared" si="125"/>
        <v>0</v>
      </c>
      <c r="BW149" s="57">
        <f t="shared" si="125"/>
        <v>0</v>
      </c>
      <c r="BX149" s="58">
        <f t="shared" si="125"/>
        <v>0</v>
      </c>
      <c r="BY149" s="57">
        <f t="shared" si="125"/>
        <v>0</v>
      </c>
      <c r="BZ149" s="57">
        <f t="shared" si="125"/>
        <v>0</v>
      </c>
      <c r="CA149" s="58">
        <f t="shared" si="125"/>
        <v>0</v>
      </c>
      <c r="CB149" s="57">
        <f t="shared" si="125"/>
        <v>0</v>
      </c>
      <c r="CC149" s="57">
        <f t="shared" si="125"/>
        <v>0</v>
      </c>
      <c r="CD149" s="57">
        <f t="shared" si="125"/>
        <v>0</v>
      </c>
      <c r="CE149" s="57">
        <f t="shared" si="125"/>
        <v>0</v>
      </c>
      <c r="CF149" s="57">
        <f t="shared" si="93"/>
        <v>0</v>
      </c>
      <c r="CG149" s="57">
        <f t="shared" si="93"/>
        <v>0</v>
      </c>
      <c r="CH149" s="57">
        <f t="shared" si="93"/>
        <v>0</v>
      </c>
      <c r="CI149" s="58">
        <f t="shared" si="93"/>
        <v>0</v>
      </c>
      <c r="CJ149" s="57">
        <f t="shared" si="93"/>
        <v>0</v>
      </c>
      <c r="CL149" s="30">
        <f>Obs_Dist!B151</f>
        <v>280</v>
      </c>
      <c r="CM149" s="26">
        <f t="shared" si="91"/>
        <v>281</v>
      </c>
      <c r="CN149" s="20">
        <f t="shared" si="100"/>
        <v>0</v>
      </c>
      <c r="CO149" s="20">
        <f t="shared" si="100"/>
        <v>0</v>
      </c>
      <c r="CP149" s="20">
        <f t="shared" si="100"/>
        <v>0</v>
      </c>
      <c r="CQ149" s="106">
        <f t="shared" si="100"/>
        <v>0</v>
      </c>
      <c r="CR149" s="143"/>
      <c r="CS149" s="20">
        <f t="shared" si="101"/>
        <v>0</v>
      </c>
      <c r="CT149" s="20">
        <f t="shared" si="101"/>
        <v>0</v>
      </c>
      <c r="CW149" s="20">
        <f t="shared" si="98"/>
        <v>0</v>
      </c>
      <c r="CX149" s="20">
        <f t="shared" si="97"/>
        <v>0</v>
      </c>
      <c r="CY149" s="20">
        <f t="shared" si="97"/>
        <v>0</v>
      </c>
      <c r="CZ149" s="20">
        <f t="shared" si="97"/>
        <v>0</v>
      </c>
      <c r="DA149" s="20">
        <f t="shared" si="97"/>
        <v>0</v>
      </c>
      <c r="DB149" s="20">
        <f t="shared" si="97"/>
        <v>0</v>
      </c>
      <c r="DC149" s="20">
        <f t="shared" si="97"/>
        <v>0</v>
      </c>
      <c r="DD149" s="106">
        <f t="shared" si="97"/>
        <v>0</v>
      </c>
      <c r="DE149" s="20">
        <f t="shared" si="90"/>
        <v>0</v>
      </c>
      <c r="DF149" s="20">
        <f t="shared" si="90"/>
        <v>0</v>
      </c>
      <c r="DG149" s="106">
        <f t="shared" si="90"/>
        <v>0</v>
      </c>
      <c r="DH149" s="143"/>
      <c r="DI149" s="20">
        <f t="shared" si="102"/>
        <v>0</v>
      </c>
      <c r="DJ149" s="20">
        <f t="shared" si="102"/>
        <v>0</v>
      </c>
      <c r="DK149" s="20">
        <f t="shared" si="102"/>
        <v>0</v>
      </c>
      <c r="DL149" s="143"/>
      <c r="DM149" s="20">
        <f t="shared" si="103"/>
        <v>0</v>
      </c>
      <c r="DN149" s="20">
        <f t="shared" si="103"/>
        <v>0</v>
      </c>
      <c r="DO149" s="106">
        <f t="shared" si="103"/>
        <v>0</v>
      </c>
      <c r="DP149" s="20">
        <f t="shared" si="103"/>
        <v>0</v>
      </c>
      <c r="DR149" s="31">
        <f t="shared" si="121"/>
        <v>140</v>
      </c>
      <c r="DS149" s="26">
        <f t="shared" si="122"/>
        <v>140.5</v>
      </c>
      <c r="DT149" s="101">
        <f t="shared" si="104"/>
        <v>0</v>
      </c>
      <c r="DU149" s="101">
        <f t="shared" si="105"/>
        <v>0</v>
      </c>
      <c r="DV149" s="101">
        <f t="shared" si="106"/>
        <v>0</v>
      </c>
      <c r="DW149" s="102">
        <f t="shared" si="123"/>
        <v>2.9</v>
      </c>
      <c r="DX149" s="144"/>
      <c r="DY149" s="101">
        <f t="shared" si="124"/>
        <v>0</v>
      </c>
      <c r="DZ149" s="101">
        <f t="shared" si="124"/>
        <v>0</v>
      </c>
      <c r="EB149" s="84">
        <f>MODEL_DATA!X146</f>
        <v>140</v>
      </c>
      <c r="EC149" s="84">
        <f>MODEL_DATA!Y146</f>
        <v>0</v>
      </c>
      <c r="ED149" s="84">
        <f>MODEL_DATA!Z146</f>
        <v>0</v>
      </c>
      <c r="EE149" s="84">
        <f>MODEL_DATA!AA146</f>
        <v>0</v>
      </c>
      <c r="EF149" s="84">
        <f>MODEL_DATA!AB146</f>
        <v>0</v>
      </c>
      <c r="EG149" s="84">
        <f>MODEL_DATA!AC146</f>
        <v>0</v>
      </c>
      <c r="EH149" s="84">
        <f>MODEL_DATA!AD146</f>
        <v>0</v>
      </c>
      <c r="EI149" s="84">
        <f>MODEL_DATA!AE146</f>
        <v>0</v>
      </c>
      <c r="EJ149" s="84">
        <f>MODEL_DATA!AF146</f>
        <v>0</v>
      </c>
      <c r="EK149" s="84">
        <f>MODEL_DATA!AG146</f>
        <v>0</v>
      </c>
      <c r="EL149" s="84">
        <f>MODEL_DATA!AH146</f>
        <v>0</v>
      </c>
      <c r="EM149" s="84">
        <f>MODEL_DATA!AI146</f>
        <v>0</v>
      </c>
      <c r="EN149" s="84">
        <f>MODEL_DATA!AJ146</f>
        <v>0</v>
      </c>
      <c r="EO149" s="84">
        <f>MODEL_DATA!AK146</f>
        <v>0</v>
      </c>
      <c r="EP149" s="84">
        <f>MODEL_DATA!AL146</f>
        <v>0</v>
      </c>
      <c r="EQ149" s="84">
        <f>MODEL_DATA!AM146</f>
        <v>2.9</v>
      </c>
      <c r="ER149" s="84">
        <f>MODEL_DATA!AN146</f>
        <v>2.82</v>
      </c>
      <c r="ES149" s="84">
        <f>MODEL_DATA!AO146</f>
        <v>0</v>
      </c>
      <c r="ET149" s="84">
        <f>MODEL_DATA!AP146</f>
        <v>0</v>
      </c>
      <c r="EU149" s="84">
        <f>MODEL_DATA!AQ146</f>
        <v>0</v>
      </c>
      <c r="EV149" s="84">
        <f>MODEL_DATA!AR146</f>
        <v>0</v>
      </c>
    </row>
    <row r="150" spans="32:152" x14ac:dyDescent="0.25">
      <c r="AF150" s="32">
        <f t="shared" si="99"/>
        <v>280</v>
      </c>
      <c r="AG150" s="61">
        <f t="shared" si="107"/>
        <v>0</v>
      </c>
      <c r="AH150" s="63">
        <f>INDEX(Obs_Dist!$D$11:$T$211,  MATCH($AF150, Obs_Dist!$B$11:$B$211, 0), MATCH(AH$4, Obs_Dist!$D$3:$T$3, 0) )</f>
        <v>0</v>
      </c>
      <c r="AI150" s="61">
        <f t="shared" si="108"/>
        <v>0</v>
      </c>
      <c r="AJ150" s="63">
        <f>INDEX(Obs_Dist!$D$11:$T$211,  MATCH($AF150, Obs_Dist!$B$11:$B$211, 0), MATCH(AJ$4, Obs_Dist!$D$3:$T$3, 0) )</f>
        <v>0</v>
      </c>
      <c r="AK150" s="61">
        <f t="shared" si="109"/>
        <v>0</v>
      </c>
      <c r="AL150" s="63">
        <f>INDEX(Obs_Dist!$D$11:$T$211,  MATCH($AF150, Obs_Dist!$B$11:$B$211, 0), MATCH(AL$4, Obs_Dist!$D$3:$T$3, 0) )</f>
        <v>0</v>
      </c>
      <c r="AM150" s="61">
        <f t="shared" si="110"/>
        <v>0</v>
      </c>
      <c r="AN150" s="63">
        <f>INDEX(Obs_Dist!$D$11:$T$211,  MATCH($AF150, Obs_Dist!$B$11:$B$211, 0), MATCH(AN$4, Obs_Dist!$D$3:$T$3, 0) )</f>
        <v>0</v>
      </c>
      <c r="AO150" s="61">
        <f t="shared" si="111"/>
        <v>0</v>
      </c>
      <c r="AP150" s="63">
        <f>INDEX(Obs_Dist!$D$11:$T$211,  MATCH($AF150, Obs_Dist!$B$11:$B$211, 0), MATCH(AP$4, Obs_Dist!$D$3:$T$3, 0) )</f>
        <v>0</v>
      </c>
      <c r="AQ150" s="61">
        <f t="shared" si="112"/>
        <v>0</v>
      </c>
      <c r="AR150" s="63">
        <f>INDEX(Obs_Dist!$D$11:$T$211,  MATCH($AF150, Obs_Dist!$B$11:$B$211, 0), MATCH(AR$4, Obs_Dist!$D$3:$T$3, 0) )</f>
        <v>0</v>
      </c>
      <c r="AS150" s="61">
        <f t="shared" si="113"/>
        <v>0</v>
      </c>
      <c r="AT150" s="63">
        <f>INDEX(Obs_Dist!$D$11:$T$211,  MATCH($AF150, Obs_Dist!$B$11:$B$211, 0), MATCH(AT$4, Obs_Dist!$D$3:$T$3, 0) )</f>
        <v>0</v>
      </c>
      <c r="AU150" s="61">
        <f t="shared" si="114"/>
        <v>0</v>
      </c>
      <c r="AV150" s="63">
        <f>INDEX(Obs_Dist!$D$11:$T$211,  MATCH($AF150, Obs_Dist!$B$11:$B$211, 0), MATCH(AV$4, Obs_Dist!$D$3:$T$3, 0) )</f>
        <v>0</v>
      </c>
      <c r="AW150" s="61">
        <f t="shared" si="115"/>
        <v>0</v>
      </c>
      <c r="AX150" s="63">
        <f>INDEX(Obs_Dist!$D$11:$T$211,  MATCH($AF150, Obs_Dist!$B$11:$B$211, 0), MATCH(AX$4, Obs_Dist!$D$3:$T$3, 0) )</f>
        <v>0</v>
      </c>
      <c r="AY150" s="61">
        <f t="shared" si="116"/>
        <v>0</v>
      </c>
      <c r="AZ150" s="63">
        <f>INDEX(Obs_Dist!$D$11:$T$211,  MATCH($AF150, Obs_Dist!$B$11:$B$211, 0), MATCH(AZ$4, Obs_Dist!$D$3:$T$3, 0) )</f>
        <v>0</v>
      </c>
      <c r="BA150" s="61">
        <f t="shared" si="117"/>
        <v>0</v>
      </c>
      <c r="BB150" s="63">
        <f>INDEX(Obs_Dist!$D$11:$T$211,  MATCH($AF150, Obs_Dist!$B$11:$B$211, 0), MATCH(BB$4, Obs_Dist!$D$3:$T$3, 0) )</f>
        <v>0</v>
      </c>
      <c r="BC150" s="61">
        <f t="shared" si="118"/>
        <v>0</v>
      </c>
      <c r="BD150" s="63">
        <f>INDEX(Obs_Dist!$D$11:$T$211,  MATCH($AF150, Obs_Dist!$B$11:$B$211, 0), MATCH(BD$4, Obs_Dist!$D$3:$T$3, 0) )</f>
        <v>0</v>
      </c>
      <c r="BF150" s="31">
        <f t="shared" si="119"/>
        <v>282</v>
      </c>
      <c r="BG150" s="31">
        <f t="shared" si="120"/>
        <v>283</v>
      </c>
      <c r="BH150" s="57">
        <f t="shared" si="96"/>
        <v>0</v>
      </c>
      <c r="BI150" s="57">
        <f t="shared" si="96"/>
        <v>0</v>
      </c>
      <c r="BJ150" s="57">
        <f t="shared" si="96"/>
        <v>0</v>
      </c>
      <c r="BK150" s="58">
        <f t="shared" si="96"/>
        <v>0</v>
      </c>
      <c r="BL150" s="57">
        <f t="shared" si="96"/>
        <v>0</v>
      </c>
      <c r="BM150" s="57">
        <f t="shared" si="96"/>
        <v>0</v>
      </c>
      <c r="BN150" s="57">
        <f t="shared" si="94"/>
        <v>0</v>
      </c>
      <c r="BQ150" s="57">
        <f t="shared" si="125"/>
        <v>0</v>
      </c>
      <c r="BR150" s="57">
        <f t="shared" si="125"/>
        <v>0</v>
      </c>
      <c r="BS150" s="57">
        <f t="shared" si="125"/>
        <v>0</v>
      </c>
      <c r="BT150" s="57">
        <f t="shared" si="125"/>
        <v>0</v>
      </c>
      <c r="BU150" s="57">
        <f t="shared" si="125"/>
        <v>0</v>
      </c>
      <c r="BV150" s="57">
        <f t="shared" si="125"/>
        <v>0</v>
      </c>
      <c r="BW150" s="57">
        <f t="shared" si="125"/>
        <v>0</v>
      </c>
      <c r="BX150" s="58">
        <f t="shared" si="125"/>
        <v>0</v>
      </c>
      <c r="BY150" s="57">
        <f t="shared" si="125"/>
        <v>0</v>
      </c>
      <c r="BZ150" s="57">
        <f t="shared" si="125"/>
        <v>0</v>
      </c>
      <c r="CA150" s="58">
        <f t="shared" si="125"/>
        <v>0</v>
      </c>
      <c r="CB150" s="57">
        <f t="shared" si="125"/>
        <v>0</v>
      </c>
      <c r="CC150" s="57">
        <f t="shared" si="125"/>
        <v>0</v>
      </c>
      <c r="CD150" s="57">
        <f t="shared" si="125"/>
        <v>0</v>
      </c>
      <c r="CE150" s="57">
        <f t="shared" si="125"/>
        <v>0</v>
      </c>
      <c r="CF150" s="57">
        <f t="shared" si="93"/>
        <v>0</v>
      </c>
      <c r="CG150" s="57">
        <f t="shared" si="93"/>
        <v>0</v>
      </c>
      <c r="CH150" s="57">
        <f t="shared" si="93"/>
        <v>0</v>
      </c>
      <c r="CI150" s="58">
        <f t="shared" si="93"/>
        <v>0</v>
      </c>
      <c r="CJ150" s="57">
        <f t="shared" si="93"/>
        <v>0</v>
      </c>
      <c r="CL150" s="30">
        <f>Obs_Dist!B152</f>
        <v>282</v>
      </c>
      <c r="CM150" s="26">
        <f t="shared" si="91"/>
        <v>283</v>
      </c>
      <c r="CN150" s="20">
        <f t="shared" si="100"/>
        <v>0</v>
      </c>
      <c r="CO150" s="20">
        <f t="shared" si="100"/>
        <v>0</v>
      </c>
      <c r="CP150" s="20">
        <f t="shared" si="100"/>
        <v>0</v>
      </c>
      <c r="CQ150" s="106">
        <f t="shared" si="100"/>
        <v>0</v>
      </c>
      <c r="CR150" s="143"/>
      <c r="CS150" s="20">
        <f t="shared" si="101"/>
        <v>0</v>
      </c>
      <c r="CT150" s="20">
        <f t="shared" si="101"/>
        <v>0</v>
      </c>
      <c r="CW150" s="20">
        <f t="shared" si="98"/>
        <v>0</v>
      </c>
      <c r="CX150" s="20">
        <f t="shared" si="97"/>
        <v>0</v>
      </c>
      <c r="CY150" s="20">
        <f t="shared" si="97"/>
        <v>0</v>
      </c>
      <c r="CZ150" s="20">
        <f t="shared" si="97"/>
        <v>0</v>
      </c>
      <c r="DA150" s="20">
        <f t="shared" si="97"/>
        <v>0</v>
      </c>
      <c r="DB150" s="20">
        <f t="shared" si="97"/>
        <v>0</v>
      </c>
      <c r="DC150" s="20">
        <f t="shared" si="97"/>
        <v>0</v>
      </c>
      <c r="DD150" s="106">
        <f t="shared" si="97"/>
        <v>0</v>
      </c>
      <c r="DE150" s="20">
        <f t="shared" si="90"/>
        <v>0</v>
      </c>
      <c r="DF150" s="20">
        <f t="shared" si="90"/>
        <v>0</v>
      </c>
      <c r="DG150" s="106">
        <f t="shared" si="90"/>
        <v>0</v>
      </c>
      <c r="DH150" s="143"/>
      <c r="DI150" s="20">
        <f t="shared" si="102"/>
        <v>0</v>
      </c>
      <c r="DJ150" s="20">
        <f t="shared" si="102"/>
        <v>0</v>
      </c>
      <c r="DK150" s="20">
        <f t="shared" si="102"/>
        <v>0</v>
      </c>
      <c r="DL150" s="143"/>
      <c r="DM150" s="20">
        <f t="shared" si="103"/>
        <v>0</v>
      </c>
      <c r="DN150" s="20">
        <f t="shared" si="103"/>
        <v>0</v>
      </c>
      <c r="DO150" s="106">
        <f t="shared" si="103"/>
        <v>0</v>
      </c>
      <c r="DP150" s="20">
        <f t="shared" si="103"/>
        <v>0</v>
      </c>
      <c r="DR150" s="31">
        <f t="shared" si="121"/>
        <v>141</v>
      </c>
      <c r="DS150" s="26">
        <f t="shared" si="122"/>
        <v>141.5</v>
      </c>
      <c r="DT150" s="101">
        <f t="shared" si="104"/>
        <v>0</v>
      </c>
      <c r="DU150" s="101">
        <f t="shared" si="105"/>
        <v>0</v>
      </c>
      <c r="DV150" s="101">
        <f t="shared" si="106"/>
        <v>0</v>
      </c>
      <c r="DW150" s="102">
        <f t="shared" si="123"/>
        <v>2.37</v>
      </c>
      <c r="DX150" s="144"/>
      <c r="DY150" s="101">
        <f t="shared" si="124"/>
        <v>0</v>
      </c>
      <c r="DZ150" s="101">
        <f t="shared" si="124"/>
        <v>0</v>
      </c>
      <c r="EB150" s="84">
        <f>MODEL_DATA!X147</f>
        <v>141</v>
      </c>
      <c r="EC150" s="84">
        <f>MODEL_DATA!Y147</f>
        <v>0</v>
      </c>
      <c r="ED150" s="84">
        <f>MODEL_DATA!Z147</f>
        <v>0</v>
      </c>
      <c r="EE150" s="84">
        <f>MODEL_DATA!AA147</f>
        <v>0</v>
      </c>
      <c r="EF150" s="84">
        <f>MODEL_DATA!AB147</f>
        <v>0</v>
      </c>
      <c r="EG150" s="84">
        <f>MODEL_DATA!AC147</f>
        <v>0</v>
      </c>
      <c r="EH150" s="84">
        <f>MODEL_DATA!AD147</f>
        <v>0</v>
      </c>
      <c r="EI150" s="84">
        <f>MODEL_DATA!AE147</f>
        <v>0</v>
      </c>
      <c r="EJ150" s="84">
        <f>MODEL_DATA!AF147</f>
        <v>0</v>
      </c>
      <c r="EK150" s="84">
        <f>MODEL_DATA!AG147</f>
        <v>0</v>
      </c>
      <c r="EL150" s="84">
        <f>MODEL_DATA!AH147</f>
        <v>0</v>
      </c>
      <c r="EM150" s="84">
        <f>MODEL_DATA!AI147</f>
        <v>0</v>
      </c>
      <c r="EN150" s="84">
        <f>MODEL_DATA!AJ147</f>
        <v>0</v>
      </c>
      <c r="EO150" s="84">
        <f>MODEL_DATA!AK147</f>
        <v>0</v>
      </c>
      <c r="EP150" s="84">
        <f>MODEL_DATA!AL147</f>
        <v>0</v>
      </c>
      <c r="EQ150" s="84">
        <f>MODEL_DATA!AM147</f>
        <v>2.37</v>
      </c>
      <c r="ER150" s="84">
        <f>MODEL_DATA!AN147</f>
        <v>3.27</v>
      </c>
      <c r="ES150" s="84">
        <f>MODEL_DATA!AO147</f>
        <v>0</v>
      </c>
      <c r="ET150" s="84">
        <f>MODEL_DATA!AP147</f>
        <v>0</v>
      </c>
      <c r="EU150" s="84">
        <f>MODEL_DATA!AQ147</f>
        <v>0</v>
      </c>
      <c r="EV150" s="84">
        <f>MODEL_DATA!AR147</f>
        <v>0</v>
      </c>
    </row>
    <row r="151" spans="32:152" x14ac:dyDescent="0.25">
      <c r="AF151" s="32">
        <f t="shared" si="99"/>
        <v>282</v>
      </c>
      <c r="AG151" s="61">
        <f t="shared" si="107"/>
        <v>0</v>
      </c>
      <c r="AH151" s="63">
        <f>INDEX(Obs_Dist!$D$11:$T$211,  MATCH($AF151, Obs_Dist!$B$11:$B$211, 0), MATCH(AH$4, Obs_Dist!$D$3:$T$3, 0) )</f>
        <v>0</v>
      </c>
      <c r="AI151" s="61">
        <f t="shared" si="108"/>
        <v>0</v>
      </c>
      <c r="AJ151" s="63">
        <f>INDEX(Obs_Dist!$D$11:$T$211,  MATCH($AF151, Obs_Dist!$B$11:$B$211, 0), MATCH(AJ$4, Obs_Dist!$D$3:$T$3, 0) )</f>
        <v>0</v>
      </c>
      <c r="AK151" s="61">
        <f t="shared" si="109"/>
        <v>0</v>
      </c>
      <c r="AL151" s="63">
        <f>INDEX(Obs_Dist!$D$11:$T$211,  MATCH($AF151, Obs_Dist!$B$11:$B$211, 0), MATCH(AL$4, Obs_Dist!$D$3:$T$3, 0) )</f>
        <v>0</v>
      </c>
      <c r="AM151" s="61">
        <f t="shared" si="110"/>
        <v>0</v>
      </c>
      <c r="AN151" s="63">
        <f>INDEX(Obs_Dist!$D$11:$T$211,  MATCH($AF151, Obs_Dist!$B$11:$B$211, 0), MATCH(AN$4, Obs_Dist!$D$3:$T$3, 0) )</f>
        <v>0</v>
      </c>
      <c r="AO151" s="61">
        <f t="shared" si="111"/>
        <v>0</v>
      </c>
      <c r="AP151" s="63">
        <f>INDEX(Obs_Dist!$D$11:$T$211,  MATCH($AF151, Obs_Dist!$B$11:$B$211, 0), MATCH(AP$4, Obs_Dist!$D$3:$T$3, 0) )</f>
        <v>0</v>
      </c>
      <c r="AQ151" s="61">
        <f t="shared" si="112"/>
        <v>0</v>
      </c>
      <c r="AR151" s="63">
        <f>INDEX(Obs_Dist!$D$11:$T$211,  MATCH($AF151, Obs_Dist!$B$11:$B$211, 0), MATCH(AR$4, Obs_Dist!$D$3:$T$3, 0) )</f>
        <v>0</v>
      </c>
      <c r="AS151" s="61">
        <f t="shared" si="113"/>
        <v>0</v>
      </c>
      <c r="AT151" s="63">
        <f>INDEX(Obs_Dist!$D$11:$T$211,  MATCH($AF151, Obs_Dist!$B$11:$B$211, 0), MATCH(AT$4, Obs_Dist!$D$3:$T$3, 0) )</f>
        <v>0</v>
      </c>
      <c r="AU151" s="61">
        <f t="shared" si="114"/>
        <v>0</v>
      </c>
      <c r="AV151" s="63">
        <f>INDEX(Obs_Dist!$D$11:$T$211,  MATCH($AF151, Obs_Dist!$B$11:$B$211, 0), MATCH(AV$4, Obs_Dist!$D$3:$T$3, 0) )</f>
        <v>0</v>
      </c>
      <c r="AW151" s="61">
        <f t="shared" si="115"/>
        <v>0</v>
      </c>
      <c r="AX151" s="63">
        <f>INDEX(Obs_Dist!$D$11:$T$211,  MATCH($AF151, Obs_Dist!$B$11:$B$211, 0), MATCH(AX$4, Obs_Dist!$D$3:$T$3, 0) )</f>
        <v>0</v>
      </c>
      <c r="AY151" s="61">
        <f t="shared" si="116"/>
        <v>0</v>
      </c>
      <c r="AZ151" s="63">
        <f>INDEX(Obs_Dist!$D$11:$T$211,  MATCH($AF151, Obs_Dist!$B$11:$B$211, 0), MATCH(AZ$4, Obs_Dist!$D$3:$T$3, 0) )</f>
        <v>0</v>
      </c>
      <c r="BA151" s="61">
        <f t="shared" si="117"/>
        <v>0</v>
      </c>
      <c r="BB151" s="63">
        <f>INDEX(Obs_Dist!$D$11:$T$211,  MATCH($AF151, Obs_Dist!$B$11:$B$211, 0), MATCH(BB$4, Obs_Dist!$D$3:$T$3, 0) )</f>
        <v>0</v>
      </c>
      <c r="BC151" s="61">
        <f t="shared" si="118"/>
        <v>0</v>
      </c>
      <c r="BD151" s="63">
        <f>INDEX(Obs_Dist!$D$11:$T$211,  MATCH($AF151, Obs_Dist!$B$11:$B$211, 0), MATCH(BD$4, Obs_Dist!$D$3:$T$3, 0) )</f>
        <v>0</v>
      </c>
      <c r="BF151" s="31">
        <f t="shared" si="119"/>
        <v>284</v>
      </c>
      <c r="BG151" s="31">
        <f t="shared" si="120"/>
        <v>285</v>
      </c>
      <c r="BH151" s="57">
        <f t="shared" si="96"/>
        <v>0</v>
      </c>
      <c r="BI151" s="57">
        <f t="shared" si="96"/>
        <v>0</v>
      </c>
      <c r="BJ151" s="57">
        <f t="shared" si="96"/>
        <v>0</v>
      </c>
      <c r="BK151" s="58">
        <f t="shared" si="96"/>
        <v>0</v>
      </c>
      <c r="BL151" s="57">
        <f t="shared" si="96"/>
        <v>0</v>
      </c>
      <c r="BM151" s="57">
        <f t="shared" si="96"/>
        <v>0</v>
      </c>
      <c r="BN151" s="57">
        <f t="shared" si="94"/>
        <v>0</v>
      </c>
      <c r="BQ151" s="57">
        <f t="shared" si="125"/>
        <v>0</v>
      </c>
      <c r="BR151" s="57">
        <f t="shared" si="125"/>
        <v>0</v>
      </c>
      <c r="BS151" s="57">
        <f t="shared" si="125"/>
        <v>0</v>
      </c>
      <c r="BT151" s="57">
        <f t="shared" si="125"/>
        <v>0</v>
      </c>
      <c r="BU151" s="57">
        <f t="shared" si="125"/>
        <v>0</v>
      </c>
      <c r="BV151" s="57">
        <f t="shared" si="125"/>
        <v>0</v>
      </c>
      <c r="BW151" s="57">
        <f t="shared" si="125"/>
        <v>0</v>
      </c>
      <c r="BX151" s="58">
        <f t="shared" si="125"/>
        <v>0</v>
      </c>
      <c r="BY151" s="57">
        <f t="shared" si="125"/>
        <v>0</v>
      </c>
      <c r="BZ151" s="57">
        <f t="shared" si="125"/>
        <v>0</v>
      </c>
      <c r="CA151" s="58">
        <f t="shared" si="125"/>
        <v>0</v>
      </c>
      <c r="CB151" s="57">
        <f t="shared" si="125"/>
        <v>0</v>
      </c>
      <c r="CC151" s="57">
        <f t="shared" si="125"/>
        <v>0</v>
      </c>
      <c r="CD151" s="57">
        <f t="shared" si="125"/>
        <v>0</v>
      </c>
      <c r="CE151" s="57">
        <f t="shared" si="125"/>
        <v>0</v>
      </c>
      <c r="CF151" s="57">
        <f t="shared" si="93"/>
        <v>0</v>
      </c>
      <c r="CG151" s="57">
        <f t="shared" si="93"/>
        <v>0</v>
      </c>
      <c r="CH151" s="57">
        <f t="shared" si="93"/>
        <v>0</v>
      </c>
      <c r="CI151" s="58">
        <f t="shared" si="93"/>
        <v>0</v>
      </c>
      <c r="CJ151" s="57">
        <f t="shared" si="93"/>
        <v>0</v>
      </c>
      <c r="CL151" s="30">
        <f>Obs_Dist!B153</f>
        <v>284</v>
      </c>
      <c r="CM151" s="26">
        <f t="shared" si="91"/>
        <v>285</v>
      </c>
      <c r="CN151" s="20">
        <f t="shared" si="100"/>
        <v>0</v>
      </c>
      <c r="CO151" s="20">
        <f t="shared" si="100"/>
        <v>0</v>
      </c>
      <c r="CP151" s="20">
        <f t="shared" si="100"/>
        <v>0</v>
      </c>
      <c r="CQ151" s="106">
        <f t="shared" si="100"/>
        <v>0</v>
      </c>
      <c r="CR151" s="143"/>
      <c r="CS151" s="20">
        <f t="shared" si="101"/>
        <v>0</v>
      </c>
      <c r="CT151" s="20">
        <f t="shared" si="101"/>
        <v>0</v>
      </c>
      <c r="CW151" s="20">
        <f t="shared" si="98"/>
        <v>0</v>
      </c>
      <c r="CX151" s="20">
        <f t="shared" si="97"/>
        <v>0</v>
      </c>
      <c r="CY151" s="20">
        <f t="shared" si="97"/>
        <v>0</v>
      </c>
      <c r="CZ151" s="20">
        <f t="shared" si="97"/>
        <v>0</v>
      </c>
      <c r="DA151" s="20">
        <f t="shared" si="97"/>
        <v>0</v>
      </c>
      <c r="DB151" s="20">
        <f t="shared" si="97"/>
        <v>0</v>
      </c>
      <c r="DC151" s="20">
        <f t="shared" si="97"/>
        <v>0</v>
      </c>
      <c r="DD151" s="106">
        <f t="shared" si="97"/>
        <v>0</v>
      </c>
      <c r="DE151" s="20">
        <f t="shared" si="90"/>
        <v>0</v>
      </c>
      <c r="DF151" s="20">
        <f t="shared" si="90"/>
        <v>0</v>
      </c>
      <c r="DG151" s="106">
        <f t="shared" si="90"/>
        <v>0</v>
      </c>
      <c r="DH151" s="143"/>
      <c r="DI151" s="20">
        <f t="shared" si="102"/>
        <v>0</v>
      </c>
      <c r="DJ151" s="20">
        <f t="shared" si="102"/>
        <v>0</v>
      </c>
      <c r="DK151" s="20">
        <f t="shared" si="102"/>
        <v>0</v>
      </c>
      <c r="DL151" s="143"/>
      <c r="DM151" s="20">
        <f t="shared" si="103"/>
        <v>0</v>
      </c>
      <c r="DN151" s="20">
        <f t="shared" si="103"/>
        <v>0</v>
      </c>
      <c r="DO151" s="106">
        <f t="shared" si="103"/>
        <v>0</v>
      </c>
      <c r="DP151" s="20">
        <f t="shared" si="103"/>
        <v>0</v>
      </c>
      <c r="DR151" s="31">
        <f t="shared" si="121"/>
        <v>142</v>
      </c>
      <c r="DS151" s="26">
        <f t="shared" si="122"/>
        <v>142.5</v>
      </c>
      <c r="DT151" s="101">
        <f t="shared" si="104"/>
        <v>0</v>
      </c>
      <c r="DU151" s="101">
        <f t="shared" si="105"/>
        <v>0</v>
      </c>
      <c r="DV151" s="101">
        <f t="shared" si="106"/>
        <v>0</v>
      </c>
      <c r="DW151" s="102">
        <f t="shared" si="123"/>
        <v>2.79</v>
      </c>
      <c r="DX151" s="144"/>
      <c r="DY151" s="101">
        <f t="shared" si="124"/>
        <v>0</v>
      </c>
      <c r="DZ151" s="101">
        <f t="shared" si="124"/>
        <v>0</v>
      </c>
      <c r="EB151" s="84">
        <f>MODEL_DATA!X148</f>
        <v>142</v>
      </c>
      <c r="EC151" s="84">
        <f>MODEL_DATA!Y148</f>
        <v>0</v>
      </c>
      <c r="ED151" s="84">
        <f>MODEL_DATA!Z148</f>
        <v>0</v>
      </c>
      <c r="EE151" s="84">
        <f>MODEL_DATA!AA148</f>
        <v>0</v>
      </c>
      <c r="EF151" s="84">
        <f>MODEL_DATA!AB148</f>
        <v>0</v>
      </c>
      <c r="EG151" s="84">
        <f>MODEL_DATA!AC148</f>
        <v>0</v>
      </c>
      <c r="EH151" s="84">
        <f>MODEL_DATA!AD148</f>
        <v>0</v>
      </c>
      <c r="EI151" s="84">
        <f>MODEL_DATA!AE148</f>
        <v>0</v>
      </c>
      <c r="EJ151" s="84">
        <f>MODEL_DATA!AF148</f>
        <v>0</v>
      </c>
      <c r="EK151" s="84">
        <f>MODEL_DATA!AG148</f>
        <v>0</v>
      </c>
      <c r="EL151" s="84">
        <f>MODEL_DATA!AH148</f>
        <v>0</v>
      </c>
      <c r="EM151" s="84">
        <f>MODEL_DATA!AI148</f>
        <v>0</v>
      </c>
      <c r="EN151" s="84">
        <f>MODEL_DATA!AJ148</f>
        <v>0</v>
      </c>
      <c r="EO151" s="84">
        <f>MODEL_DATA!AK148</f>
        <v>0</v>
      </c>
      <c r="EP151" s="84">
        <f>MODEL_DATA!AL148</f>
        <v>0</v>
      </c>
      <c r="EQ151" s="84">
        <f>MODEL_DATA!AM148</f>
        <v>2.79</v>
      </c>
      <c r="ER151" s="84">
        <f>MODEL_DATA!AN148</f>
        <v>3.82</v>
      </c>
      <c r="ES151" s="84">
        <f>MODEL_DATA!AO148</f>
        <v>0</v>
      </c>
      <c r="ET151" s="84">
        <f>MODEL_DATA!AP148</f>
        <v>0</v>
      </c>
      <c r="EU151" s="84">
        <f>MODEL_DATA!AQ148</f>
        <v>0</v>
      </c>
      <c r="EV151" s="84">
        <f>MODEL_DATA!AR148</f>
        <v>0</v>
      </c>
    </row>
    <row r="152" spans="32:152" x14ac:dyDescent="0.25">
      <c r="AF152" s="32">
        <f t="shared" si="99"/>
        <v>284</v>
      </c>
      <c r="AG152" s="61">
        <f t="shared" si="107"/>
        <v>0</v>
      </c>
      <c r="AH152" s="63">
        <f>INDEX(Obs_Dist!$D$11:$T$211,  MATCH($AF152, Obs_Dist!$B$11:$B$211, 0), MATCH(AH$4, Obs_Dist!$D$3:$T$3, 0) )</f>
        <v>0</v>
      </c>
      <c r="AI152" s="61">
        <f t="shared" si="108"/>
        <v>0</v>
      </c>
      <c r="AJ152" s="63">
        <f>INDEX(Obs_Dist!$D$11:$T$211,  MATCH($AF152, Obs_Dist!$B$11:$B$211, 0), MATCH(AJ$4, Obs_Dist!$D$3:$T$3, 0) )</f>
        <v>0</v>
      </c>
      <c r="AK152" s="61">
        <f t="shared" si="109"/>
        <v>0</v>
      </c>
      <c r="AL152" s="63">
        <f>INDEX(Obs_Dist!$D$11:$T$211,  MATCH($AF152, Obs_Dist!$B$11:$B$211, 0), MATCH(AL$4, Obs_Dist!$D$3:$T$3, 0) )</f>
        <v>0</v>
      </c>
      <c r="AM152" s="61">
        <f t="shared" si="110"/>
        <v>0</v>
      </c>
      <c r="AN152" s="63">
        <f>INDEX(Obs_Dist!$D$11:$T$211,  MATCH($AF152, Obs_Dist!$B$11:$B$211, 0), MATCH(AN$4, Obs_Dist!$D$3:$T$3, 0) )</f>
        <v>0</v>
      </c>
      <c r="AO152" s="61">
        <f t="shared" si="111"/>
        <v>0</v>
      </c>
      <c r="AP152" s="63">
        <f>INDEX(Obs_Dist!$D$11:$T$211,  MATCH($AF152, Obs_Dist!$B$11:$B$211, 0), MATCH(AP$4, Obs_Dist!$D$3:$T$3, 0) )</f>
        <v>0</v>
      </c>
      <c r="AQ152" s="61">
        <f t="shared" si="112"/>
        <v>0</v>
      </c>
      <c r="AR152" s="63">
        <f>INDEX(Obs_Dist!$D$11:$T$211,  MATCH($AF152, Obs_Dist!$B$11:$B$211, 0), MATCH(AR$4, Obs_Dist!$D$3:$T$3, 0) )</f>
        <v>0</v>
      </c>
      <c r="AS152" s="61">
        <f t="shared" si="113"/>
        <v>0</v>
      </c>
      <c r="AT152" s="63">
        <f>INDEX(Obs_Dist!$D$11:$T$211,  MATCH($AF152, Obs_Dist!$B$11:$B$211, 0), MATCH(AT$4, Obs_Dist!$D$3:$T$3, 0) )</f>
        <v>0</v>
      </c>
      <c r="AU152" s="61">
        <f t="shared" si="114"/>
        <v>0</v>
      </c>
      <c r="AV152" s="63">
        <f>INDEX(Obs_Dist!$D$11:$T$211,  MATCH($AF152, Obs_Dist!$B$11:$B$211, 0), MATCH(AV$4, Obs_Dist!$D$3:$T$3, 0) )</f>
        <v>0</v>
      </c>
      <c r="AW152" s="61">
        <f t="shared" si="115"/>
        <v>0</v>
      </c>
      <c r="AX152" s="63">
        <f>INDEX(Obs_Dist!$D$11:$T$211,  MATCH($AF152, Obs_Dist!$B$11:$B$211, 0), MATCH(AX$4, Obs_Dist!$D$3:$T$3, 0) )</f>
        <v>0</v>
      </c>
      <c r="AY152" s="61">
        <f t="shared" si="116"/>
        <v>0</v>
      </c>
      <c r="AZ152" s="63">
        <f>INDEX(Obs_Dist!$D$11:$T$211,  MATCH($AF152, Obs_Dist!$B$11:$B$211, 0), MATCH(AZ$4, Obs_Dist!$D$3:$T$3, 0) )</f>
        <v>0</v>
      </c>
      <c r="BA152" s="61">
        <f t="shared" si="117"/>
        <v>0</v>
      </c>
      <c r="BB152" s="63">
        <f>INDEX(Obs_Dist!$D$11:$T$211,  MATCH($AF152, Obs_Dist!$B$11:$B$211, 0), MATCH(BB$4, Obs_Dist!$D$3:$T$3, 0) )</f>
        <v>0</v>
      </c>
      <c r="BC152" s="61">
        <f t="shared" si="118"/>
        <v>0</v>
      </c>
      <c r="BD152" s="63">
        <f>INDEX(Obs_Dist!$D$11:$T$211,  MATCH($AF152, Obs_Dist!$B$11:$B$211, 0), MATCH(BD$4, Obs_Dist!$D$3:$T$3, 0) )</f>
        <v>0</v>
      </c>
      <c r="BF152" s="31">
        <f t="shared" si="119"/>
        <v>286</v>
      </c>
      <c r="BG152" s="31">
        <f t="shared" si="120"/>
        <v>287</v>
      </c>
      <c r="BH152" s="57">
        <f t="shared" si="96"/>
        <v>0</v>
      </c>
      <c r="BI152" s="57">
        <f t="shared" si="96"/>
        <v>0</v>
      </c>
      <c r="BJ152" s="57">
        <f t="shared" si="96"/>
        <v>0</v>
      </c>
      <c r="BK152" s="58">
        <f t="shared" si="96"/>
        <v>0</v>
      </c>
      <c r="BL152" s="57">
        <f t="shared" si="96"/>
        <v>0</v>
      </c>
      <c r="BM152" s="57">
        <f t="shared" si="96"/>
        <v>0</v>
      </c>
      <c r="BN152" s="57">
        <f t="shared" si="94"/>
        <v>0</v>
      </c>
      <c r="BQ152" s="57">
        <f t="shared" si="125"/>
        <v>0</v>
      </c>
      <c r="BR152" s="57">
        <f t="shared" si="125"/>
        <v>0</v>
      </c>
      <c r="BS152" s="57">
        <f t="shared" si="125"/>
        <v>0</v>
      </c>
      <c r="BT152" s="57">
        <f t="shared" si="125"/>
        <v>0</v>
      </c>
      <c r="BU152" s="57">
        <f t="shared" si="125"/>
        <v>0</v>
      </c>
      <c r="BV152" s="57">
        <f t="shared" si="125"/>
        <v>0</v>
      </c>
      <c r="BW152" s="57">
        <f t="shared" si="125"/>
        <v>0</v>
      </c>
      <c r="BX152" s="58">
        <f t="shared" si="125"/>
        <v>0</v>
      </c>
      <c r="BY152" s="57">
        <f t="shared" si="125"/>
        <v>0</v>
      </c>
      <c r="BZ152" s="57">
        <f t="shared" si="125"/>
        <v>0</v>
      </c>
      <c r="CA152" s="58">
        <f t="shared" si="125"/>
        <v>0</v>
      </c>
      <c r="CB152" s="57">
        <f t="shared" si="125"/>
        <v>0</v>
      </c>
      <c r="CC152" s="57">
        <f t="shared" si="125"/>
        <v>0</v>
      </c>
      <c r="CD152" s="57">
        <f t="shared" si="125"/>
        <v>0</v>
      </c>
      <c r="CE152" s="57">
        <f t="shared" si="125"/>
        <v>0</v>
      </c>
      <c r="CF152" s="57">
        <f t="shared" si="93"/>
        <v>0</v>
      </c>
      <c r="CG152" s="57">
        <f t="shared" si="93"/>
        <v>0</v>
      </c>
      <c r="CH152" s="57">
        <f t="shared" si="93"/>
        <v>0</v>
      </c>
      <c r="CI152" s="58">
        <f t="shared" si="93"/>
        <v>0</v>
      </c>
      <c r="CJ152" s="57">
        <f t="shared" si="93"/>
        <v>0</v>
      </c>
      <c r="CL152" s="30">
        <f>Obs_Dist!B154</f>
        <v>286</v>
      </c>
      <c r="CM152" s="26">
        <f t="shared" si="91"/>
        <v>287</v>
      </c>
      <c r="CN152" s="20">
        <f t="shared" si="100"/>
        <v>0</v>
      </c>
      <c r="CO152" s="20">
        <f t="shared" si="100"/>
        <v>0</v>
      </c>
      <c r="CP152" s="20">
        <f t="shared" si="100"/>
        <v>0</v>
      </c>
      <c r="CQ152" s="106">
        <f t="shared" si="100"/>
        <v>0</v>
      </c>
      <c r="CR152" s="143"/>
      <c r="CS152" s="20">
        <f t="shared" si="101"/>
        <v>0</v>
      </c>
      <c r="CT152" s="20">
        <f t="shared" si="101"/>
        <v>0</v>
      </c>
      <c r="CW152" s="20">
        <f t="shared" si="98"/>
        <v>0</v>
      </c>
      <c r="CX152" s="20">
        <f t="shared" si="97"/>
        <v>0</v>
      </c>
      <c r="CY152" s="20">
        <f t="shared" si="97"/>
        <v>0</v>
      </c>
      <c r="CZ152" s="20">
        <f t="shared" si="97"/>
        <v>0</v>
      </c>
      <c r="DA152" s="20">
        <f t="shared" si="97"/>
        <v>0</v>
      </c>
      <c r="DB152" s="20">
        <f t="shared" si="97"/>
        <v>0</v>
      </c>
      <c r="DC152" s="20">
        <f t="shared" si="97"/>
        <v>0</v>
      </c>
      <c r="DD152" s="106">
        <f t="shared" si="97"/>
        <v>0</v>
      </c>
      <c r="DE152" s="20">
        <f t="shared" si="90"/>
        <v>0</v>
      </c>
      <c r="DF152" s="20">
        <f t="shared" si="90"/>
        <v>0</v>
      </c>
      <c r="DG152" s="106">
        <f t="shared" si="90"/>
        <v>0</v>
      </c>
      <c r="DH152" s="143"/>
      <c r="DI152" s="20">
        <f t="shared" si="102"/>
        <v>0</v>
      </c>
      <c r="DJ152" s="20">
        <f t="shared" si="102"/>
        <v>0</v>
      </c>
      <c r="DK152" s="20">
        <f t="shared" si="102"/>
        <v>0</v>
      </c>
      <c r="DL152" s="143"/>
      <c r="DM152" s="20">
        <f t="shared" si="103"/>
        <v>0</v>
      </c>
      <c r="DN152" s="20">
        <f t="shared" si="103"/>
        <v>0</v>
      </c>
      <c r="DO152" s="106">
        <f t="shared" si="103"/>
        <v>0</v>
      </c>
      <c r="DP152" s="20">
        <f t="shared" si="103"/>
        <v>0</v>
      </c>
      <c r="DR152" s="31">
        <f t="shared" si="121"/>
        <v>143</v>
      </c>
      <c r="DS152" s="26">
        <f t="shared" si="122"/>
        <v>143.5</v>
      </c>
      <c r="DT152" s="101">
        <f t="shared" si="104"/>
        <v>0</v>
      </c>
      <c r="DU152" s="101">
        <f t="shared" si="105"/>
        <v>0</v>
      </c>
      <c r="DV152" s="101">
        <f t="shared" si="106"/>
        <v>0</v>
      </c>
      <c r="DW152" s="102">
        <f t="shared" si="123"/>
        <v>1.7</v>
      </c>
      <c r="DX152" s="144"/>
      <c r="DY152" s="101">
        <f t="shared" si="124"/>
        <v>0</v>
      </c>
      <c r="DZ152" s="101">
        <f t="shared" si="124"/>
        <v>0</v>
      </c>
      <c r="EB152" s="84">
        <f>MODEL_DATA!X149</f>
        <v>143</v>
      </c>
      <c r="EC152" s="84">
        <f>MODEL_DATA!Y149</f>
        <v>0</v>
      </c>
      <c r="ED152" s="84">
        <f>MODEL_DATA!Z149</f>
        <v>0</v>
      </c>
      <c r="EE152" s="84">
        <f>MODEL_DATA!AA149</f>
        <v>0</v>
      </c>
      <c r="EF152" s="84">
        <f>MODEL_DATA!AB149</f>
        <v>0</v>
      </c>
      <c r="EG152" s="84">
        <f>MODEL_DATA!AC149</f>
        <v>0</v>
      </c>
      <c r="EH152" s="84">
        <f>MODEL_DATA!AD149</f>
        <v>0</v>
      </c>
      <c r="EI152" s="84">
        <f>MODEL_DATA!AE149</f>
        <v>0</v>
      </c>
      <c r="EJ152" s="84">
        <f>MODEL_DATA!AF149</f>
        <v>0</v>
      </c>
      <c r="EK152" s="84">
        <f>MODEL_DATA!AG149</f>
        <v>0</v>
      </c>
      <c r="EL152" s="84">
        <f>MODEL_DATA!AH149</f>
        <v>0</v>
      </c>
      <c r="EM152" s="84">
        <f>MODEL_DATA!AI149</f>
        <v>0</v>
      </c>
      <c r="EN152" s="84">
        <f>MODEL_DATA!AJ149</f>
        <v>0</v>
      </c>
      <c r="EO152" s="84">
        <f>MODEL_DATA!AK149</f>
        <v>0</v>
      </c>
      <c r="EP152" s="84">
        <f>MODEL_DATA!AL149</f>
        <v>0</v>
      </c>
      <c r="EQ152" s="84">
        <f>MODEL_DATA!AM149</f>
        <v>1.7</v>
      </c>
      <c r="ER152" s="84">
        <f>MODEL_DATA!AN149</f>
        <v>1.99</v>
      </c>
      <c r="ES152" s="84">
        <f>MODEL_DATA!AO149</f>
        <v>0</v>
      </c>
      <c r="ET152" s="84">
        <f>MODEL_DATA!AP149</f>
        <v>0</v>
      </c>
      <c r="EU152" s="84">
        <f>MODEL_DATA!AQ149</f>
        <v>0</v>
      </c>
      <c r="EV152" s="84">
        <f>MODEL_DATA!AR149</f>
        <v>0</v>
      </c>
    </row>
    <row r="153" spans="32:152" x14ac:dyDescent="0.25">
      <c r="AF153" s="32">
        <f t="shared" si="99"/>
        <v>286</v>
      </c>
      <c r="AG153" s="61">
        <f t="shared" si="107"/>
        <v>0</v>
      </c>
      <c r="AH153" s="63">
        <f>INDEX(Obs_Dist!$D$11:$T$211,  MATCH($AF153, Obs_Dist!$B$11:$B$211, 0), MATCH(AH$4, Obs_Dist!$D$3:$T$3, 0) )</f>
        <v>0</v>
      </c>
      <c r="AI153" s="61">
        <f t="shared" si="108"/>
        <v>0</v>
      </c>
      <c r="AJ153" s="63">
        <f>INDEX(Obs_Dist!$D$11:$T$211,  MATCH($AF153, Obs_Dist!$B$11:$B$211, 0), MATCH(AJ$4, Obs_Dist!$D$3:$T$3, 0) )</f>
        <v>0</v>
      </c>
      <c r="AK153" s="61">
        <f t="shared" si="109"/>
        <v>0</v>
      </c>
      <c r="AL153" s="63">
        <f>INDEX(Obs_Dist!$D$11:$T$211,  MATCH($AF153, Obs_Dist!$B$11:$B$211, 0), MATCH(AL$4, Obs_Dist!$D$3:$T$3, 0) )</f>
        <v>0</v>
      </c>
      <c r="AM153" s="61">
        <f t="shared" si="110"/>
        <v>0</v>
      </c>
      <c r="AN153" s="63">
        <f>INDEX(Obs_Dist!$D$11:$T$211,  MATCH($AF153, Obs_Dist!$B$11:$B$211, 0), MATCH(AN$4, Obs_Dist!$D$3:$T$3, 0) )</f>
        <v>0</v>
      </c>
      <c r="AO153" s="61">
        <f t="shared" si="111"/>
        <v>0</v>
      </c>
      <c r="AP153" s="63">
        <f>INDEX(Obs_Dist!$D$11:$T$211,  MATCH($AF153, Obs_Dist!$B$11:$B$211, 0), MATCH(AP$4, Obs_Dist!$D$3:$T$3, 0) )</f>
        <v>0</v>
      </c>
      <c r="AQ153" s="61">
        <f t="shared" si="112"/>
        <v>0</v>
      </c>
      <c r="AR153" s="63">
        <f>INDEX(Obs_Dist!$D$11:$T$211,  MATCH($AF153, Obs_Dist!$B$11:$B$211, 0), MATCH(AR$4, Obs_Dist!$D$3:$T$3, 0) )</f>
        <v>0</v>
      </c>
      <c r="AS153" s="61">
        <f t="shared" si="113"/>
        <v>0</v>
      </c>
      <c r="AT153" s="63">
        <f>INDEX(Obs_Dist!$D$11:$T$211,  MATCH($AF153, Obs_Dist!$B$11:$B$211, 0), MATCH(AT$4, Obs_Dist!$D$3:$T$3, 0) )</f>
        <v>0</v>
      </c>
      <c r="AU153" s="61">
        <f t="shared" si="114"/>
        <v>0</v>
      </c>
      <c r="AV153" s="63">
        <f>INDEX(Obs_Dist!$D$11:$T$211,  MATCH($AF153, Obs_Dist!$B$11:$B$211, 0), MATCH(AV$4, Obs_Dist!$D$3:$T$3, 0) )</f>
        <v>0</v>
      </c>
      <c r="AW153" s="61">
        <f t="shared" si="115"/>
        <v>0</v>
      </c>
      <c r="AX153" s="63">
        <f>INDEX(Obs_Dist!$D$11:$T$211,  MATCH($AF153, Obs_Dist!$B$11:$B$211, 0), MATCH(AX$4, Obs_Dist!$D$3:$T$3, 0) )</f>
        <v>0</v>
      </c>
      <c r="AY153" s="61">
        <f t="shared" si="116"/>
        <v>0</v>
      </c>
      <c r="AZ153" s="63">
        <f>INDEX(Obs_Dist!$D$11:$T$211,  MATCH($AF153, Obs_Dist!$B$11:$B$211, 0), MATCH(AZ$4, Obs_Dist!$D$3:$T$3, 0) )</f>
        <v>0</v>
      </c>
      <c r="BA153" s="61">
        <f t="shared" si="117"/>
        <v>0</v>
      </c>
      <c r="BB153" s="63">
        <f>INDEX(Obs_Dist!$D$11:$T$211,  MATCH($AF153, Obs_Dist!$B$11:$B$211, 0), MATCH(BB$4, Obs_Dist!$D$3:$T$3, 0) )</f>
        <v>0</v>
      </c>
      <c r="BC153" s="61">
        <f t="shared" si="118"/>
        <v>0</v>
      </c>
      <c r="BD153" s="63">
        <f>INDEX(Obs_Dist!$D$11:$T$211,  MATCH($AF153, Obs_Dist!$B$11:$B$211, 0), MATCH(BD$4, Obs_Dist!$D$3:$T$3, 0) )</f>
        <v>0</v>
      </c>
      <c r="BF153" s="31">
        <f t="shared" si="119"/>
        <v>288</v>
      </c>
      <c r="BG153" s="31">
        <f t="shared" si="120"/>
        <v>289</v>
      </c>
      <c r="BH153" s="57">
        <f t="shared" si="96"/>
        <v>0</v>
      </c>
      <c r="BI153" s="57">
        <f t="shared" si="96"/>
        <v>0</v>
      </c>
      <c r="BJ153" s="57">
        <f t="shared" si="96"/>
        <v>0</v>
      </c>
      <c r="BK153" s="58">
        <f t="shared" si="96"/>
        <v>0</v>
      </c>
      <c r="BL153" s="57">
        <f t="shared" si="96"/>
        <v>0</v>
      </c>
      <c r="BM153" s="57">
        <f t="shared" si="96"/>
        <v>0</v>
      </c>
      <c r="BN153" s="57">
        <f t="shared" si="94"/>
        <v>0</v>
      </c>
      <c r="BQ153" s="57">
        <f t="shared" si="125"/>
        <v>0</v>
      </c>
      <c r="BR153" s="57">
        <f t="shared" si="125"/>
        <v>0</v>
      </c>
      <c r="BS153" s="57">
        <f t="shared" si="125"/>
        <v>0</v>
      </c>
      <c r="BT153" s="57">
        <f t="shared" si="125"/>
        <v>0</v>
      </c>
      <c r="BU153" s="57">
        <f t="shared" si="125"/>
        <v>0</v>
      </c>
      <c r="BV153" s="57">
        <f t="shared" si="125"/>
        <v>0</v>
      </c>
      <c r="BW153" s="57">
        <f t="shared" si="125"/>
        <v>0</v>
      </c>
      <c r="BX153" s="58">
        <f t="shared" si="125"/>
        <v>0</v>
      </c>
      <c r="BY153" s="57">
        <f t="shared" si="125"/>
        <v>0</v>
      </c>
      <c r="BZ153" s="57">
        <f t="shared" si="125"/>
        <v>0</v>
      </c>
      <c r="CA153" s="58">
        <f t="shared" si="125"/>
        <v>0</v>
      </c>
      <c r="CB153" s="57">
        <f t="shared" si="125"/>
        <v>0</v>
      </c>
      <c r="CC153" s="57">
        <f t="shared" si="125"/>
        <v>0</v>
      </c>
      <c r="CD153" s="57">
        <f t="shared" si="125"/>
        <v>0</v>
      </c>
      <c r="CE153" s="57">
        <f t="shared" si="125"/>
        <v>0</v>
      </c>
      <c r="CF153" s="57">
        <f t="shared" si="93"/>
        <v>0</v>
      </c>
      <c r="CG153" s="57">
        <f t="shared" si="93"/>
        <v>0</v>
      </c>
      <c r="CH153" s="57">
        <f t="shared" si="93"/>
        <v>0</v>
      </c>
      <c r="CI153" s="58">
        <f t="shared" si="93"/>
        <v>0</v>
      </c>
      <c r="CJ153" s="57">
        <f t="shared" si="93"/>
        <v>0</v>
      </c>
      <c r="CL153" s="30">
        <f>Obs_Dist!B155</f>
        <v>288</v>
      </c>
      <c r="CM153" s="26">
        <f t="shared" si="91"/>
        <v>289</v>
      </c>
      <c r="CN153" s="20">
        <f t="shared" si="100"/>
        <v>0</v>
      </c>
      <c r="CO153" s="20">
        <f t="shared" si="100"/>
        <v>0</v>
      </c>
      <c r="CP153" s="20">
        <f t="shared" si="100"/>
        <v>0</v>
      </c>
      <c r="CQ153" s="106">
        <f t="shared" si="100"/>
        <v>0</v>
      </c>
      <c r="CR153" s="143"/>
      <c r="CS153" s="20">
        <f t="shared" si="101"/>
        <v>0</v>
      </c>
      <c r="CT153" s="20">
        <f t="shared" si="101"/>
        <v>0</v>
      </c>
      <c r="CW153" s="20">
        <f t="shared" si="98"/>
        <v>0</v>
      </c>
      <c r="CX153" s="20">
        <f t="shared" si="97"/>
        <v>0</v>
      </c>
      <c r="CY153" s="20">
        <f t="shared" si="97"/>
        <v>0</v>
      </c>
      <c r="CZ153" s="20">
        <f t="shared" si="97"/>
        <v>0</v>
      </c>
      <c r="DA153" s="20">
        <f t="shared" si="97"/>
        <v>0</v>
      </c>
      <c r="DB153" s="20">
        <f t="shared" si="97"/>
        <v>0</v>
      </c>
      <c r="DC153" s="20">
        <f t="shared" si="97"/>
        <v>0</v>
      </c>
      <c r="DD153" s="106">
        <f t="shared" si="97"/>
        <v>0</v>
      </c>
      <c r="DE153" s="20">
        <f t="shared" si="90"/>
        <v>0</v>
      </c>
      <c r="DF153" s="20">
        <f t="shared" si="90"/>
        <v>0</v>
      </c>
      <c r="DG153" s="106">
        <f t="shared" si="90"/>
        <v>0</v>
      </c>
      <c r="DH153" s="143"/>
      <c r="DI153" s="20">
        <f t="shared" si="102"/>
        <v>0</v>
      </c>
      <c r="DJ153" s="20">
        <f t="shared" si="102"/>
        <v>0</v>
      </c>
      <c r="DK153" s="20">
        <f t="shared" si="102"/>
        <v>0</v>
      </c>
      <c r="DL153" s="143"/>
      <c r="DM153" s="20">
        <f t="shared" si="103"/>
        <v>0</v>
      </c>
      <c r="DN153" s="20">
        <f t="shared" si="103"/>
        <v>0</v>
      </c>
      <c r="DO153" s="106">
        <f t="shared" si="103"/>
        <v>0</v>
      </c>
      <c r="DP153" s="20">
        <f t="shared" si="103"/>
        <v>0</v>
      </c>
      <c r="DR153" s="31">
        <f t="shared" si="121"/>
        <v>144</v>
      </c>
      <c r="DS153" s="26">
        <f t="shared" si="122"/>
        <v>144.5</v>
      </c>
      <c r="DT153" s="101">
        <f t="shared" si="104"/>
        <v>0</v>
      </c>
      <c r="DU153" s="101">
        <f t="shared" si="105"/>
        <v>0</v>
      </c>
      <c r="DV153" s="101">
        <f t="shared" si="106"/>
        <v>0</v>
      </c>
      <c r="DW153" s="102">
        <f t="shared" si="123"/>
        <v>1.38</v>
      </c>
      <c r="DX153" s="144"/>
      <c r="DY153" s="101">
        <f t="shared" si="124"/>
        <v>0</v>
      </c>
      <c r="DZ153" s="101">
        <f t="shared" si="124"/>
        <v>0</v>
      </c>
      <c r="EB153" s="84">
        <f>MODEL_DATA!X150</f>
        <v>144</v>
      </c>
      <c r="EC153" s="84">
        <f>MODEL_DATA!Y150</f>
        <v>0</v>
      </c>
      <c r="ED153" s="84">
        <f>MODEL_DATA!Z150</f>
        <v>0</v>
      </c>
      <c r="EE153" s="84">
        <f>MODEL_DATA!AA150</f>
        <v>0</v>
      </c>
      <c r="EF153" s="84">
        <f>MODEL_DATA!AB150</f>
        <v>0</v>
      </c>
      <c r="EG153" s="84">
        <f>MODEL_DATA!AC150</f>
        <v>0</v>
      </c>
      <c r="EH153" s="84">
        <f>MODEL_DATA!AD150</f>
        <v>0</v>
      </c>
      <c r="EI153" s="84">
        <f>MODEL_DATA!AE150</f>
        <v>0</v>
      </c>
      <c r="EJ153" s="84">
        <f>MODEL_DATA!AF150</f>
        <v>0</v>
      </c>
      <c r="EK153" s="84">
        <f>MODEL_DATA!AG150</f>
        <v>0</v>
      </c>
      <c r="EL153" s="84">
        <f>MODEL_DATA!AH150</f>
        <v>0</v>
      </c>
      <c r="EM153" s="84">
        <f>MODEL_DATA!AI150</f>
        <v>0</v>
      </c>
      <c r="EN153" s="84">
        <f>MODEL_DATA!AJ150</f>
        <v>0</v>
      </c>
      <c r="EO153" s="84">
        <f>MODEL_DATA!AK150</f>
        <v>0</v>
      </c>
      <c r="EP153" s="84">
        <f>MODEL_DATA!AL150</f>
        <v>0</v>
      </c>
      <c r="EQ153" s="84">
        <f>MODEL_DATA!AM150</f>
        <v>1.38</v>
      </c>
      <c r="ER153" s="84">
        <f>MODEL_DATA!AN150</f>
        <v>1.71</v>
      </c>
      <c r="ES153" s="84">
        <f>MODEL_DATA!AO150</f>
        <v>0</v>
      </c>
      <c r="ET153" s="84">
        <f>MODEL_DATA!AP150</f>
        <v>0</v>
      </c>
      <c r="EU153" s="84">
        <f>MODEL_DATA!AQ150</f>
        <v>0</v>
      </c>
      <c r="EV153" s="84">
        <f>MODEL_DATA!AR150</f>
        <v>0</v>
      </c>
    </row>
    <row r="154" spans="32:152" x14ac:dyDescent="0.25">
      <c r="AF154" s="32">
        <f t="shared" si="99"/>
        <v>288</v>
      </c>
      <c r="AG154" s="61">
        <f t="shared" si="107"/>
        <v>0</v>
      </c>
      <c r="AH154" s="63">
        <f>INDEX(Obs_Dist!$D$11:$T$211,  MATCH($AF154, Obs_Dist!$B$11:$B$211, 0), MATCH(AH$4, Obs_Dist!$D$3:$T$3, 0) )</f>
        <v>0</v>
      </c>
      <c r="AI154" s="61">
        <f t="shared" si="108"/>
        <v>0</v>
      </c>
      <c r="AJ154" s="63">
        <f>INDEX(Obs_Dist!$D$11:$T$211,  MATCH($AF154, Obs_Dist!$B$11:$B$211, 0), MATCH(AJ$4, Obs_Dist!$D$3:$T$3, 0) )</f>
        <v>0</v>
      </c>
      <c r="AK154" s="61">
        <f t="shared" si="109"/>
        <v>0</v>
      </c>
      <c r="AL154" s="63">
        <f>INDEX(Obs_Dist!$D$11:$T$211,  MATCH($AF154, Obs_Dist!$B$11:$B$211, 0), MATCH(AL$4, Obs_Dist!$D$3:$T$3, 0) )</f>
        <v>0</v>
      </c>
      <c r="AM154" s="61">
        <f t="shared" si="110"/>
        <v>0</v>
      </c>
      <c r="AN154" s="63">
        <f>INDEX(Obs_Dist!$D$11:$T$211,  MATCH($AF154, Obs_Dist!$B$11:$B$211, 0), MATCH(AN$4, Obs_Dist!$D$3:$T$3, 0) )</f>
        <v>0</v>
      </c>
      <c r="AO154" s="61">
        <f t="shared" si="111"/>
        <v>0</v>
      </c>
      <c r="AP154" s="63">
        <f>INDEX(Obs_Dist!$D$11:$T$211,  MATCH($AF154, Obs_Dist!$B$11:$B$211, 0), MATCH(AP$4, Obs_Dist!$D$3:$T$3, 0) )</f>
        <v>0</v>
      </c>
      <c r="AQ154" s="61">
        <f t="shared" si="112"/>
        <v>0</v>
      </c>
      <c r="AR154" s="63">
        <f>INDEX(Obs_Dist!$D$11:$T$211,  MATCH($AF154, Obs_Dist!$B$11:$B$211, 0), MATCH(AR$4, Obs_Dist!$D$3:$T$3, 0) )</f>
        <v>0</v>
      </c>
      <c r="AS154" s="61">
        <f t="shared" si="113"/>
        <v>0</v>
      </c>
      <c r="AT154" s="63">
        <f>INDEX(Obs_Dist!$D$11:$T$211,  MATCH($AF154, Obs_Dist!$B$11:$B$211, 0), MATCH(AT$4, Obs_Dist!$D$3:$T$3, 0) )</f>
        <v>0</v>
      </c>
      <c r="AU154" s="61">
        <f t="shared" si="114"/>
        <v>0</v>
      </c>
      <c r="AV154" s="63">
        <f>INDEX(Obs_Dist!$D$11:$T$211,  MATCH($AF154, Obs_Dist!$B$11:$B$211, 0), MATCH(AV$4, Obs_Dist!$D$3:$T$3, 0) )</f>
        <v>0</v>
      </c>
      <c r="AW154" s="61">
        <f t="shared" si="115"/>
        <v>0</v>
      </c>
      <c r="AX154" s="63">
        <f>INDEX(Obs_Dist!$D$11:$T$211,  MATCH($AF154, Obs_Dist!$B$11:$B$211, 0), MATCH(AX$4, Obs_Dist!$D$3:$T$3, 0) )</f>
        <v>0</v>
      </c>
      <c r="AY154" s="61">
        <f t="shared" si="116"/>
        <v>0</v>
      </c>
      <c r="AZ154" s="63">
        <f>INDEX(Obs_Dist!$D$11:$T$211,  MATCH($AF154, Obs_Dist!$B$11:$B$211, 0), MATCH(AZ$4, Obs_Dist!$D$3:$T$3, 0) )</f>
        <v>0</v>
      </c>
      <c r="BA154" s="61">
        <f t="shared" si="117"/>
        <v>0</v>
      </c>
      <c r="BB154" s="63">
        <f>INDEX(Obs_Dist!$D$11:$T$211,  MATCH($AF154, Obs_Dist!$B$11:$B$211, 0), MATCH(BB$4, Obs_Dist!$D$3:$T$3, 0) )</f>
        <v>0</v>
      </c>
      <c r="BC154" s="61">
        <f t="shared" si="118"/>
        <v>0</v>
      </c>
      <c r="BD154" s="63">
        <f>INDEX(Obs_Dist!$D$11:$T$211,  MATCH($AF154, Obs_Dist!$B$11:$B$211, 0), MATCH(BD$4, Obs_Dist!$D$3:$T$3, 0) )</f>
        <v>0</v>
      </c>
      <c r="BF154" s="31">
        <f t="shared" si="119"/>
        <v>290</v>
      </c>
      <c r="BG154" s="31">
        <f t="shared" si="120"/>
        <v>291</v>
      </c>
      <c r="BH154" s="57">
        <f t="shared" si="96"/>
        <v>0</v>
      </c>
      <c r="BI154" s="57">
        <f t="shared" si="96"/>
        <v>0</v>
      </c>
      <c r="BJ154" s="57">
        <f t="shared" si="96"/>
        <v>0</v>
      </c>
      <c r="BK154" s="58">
        <f t="shared" si="96"/>
        <v>0</v>
      </c>
      <c r="BL154" s="57">
        <f t="shared" si="96"/>
        <v>0</v>
      </c>
      <c r="BM154" s="57">
        <f t="shared" si="96"/>
        <v>0</v>
      </c>
      <c r="BN154" s="57">
        <f t="shared" si="94"/>
        <v>0</v>
      </c>
      <c r="BQ154" s="57">
        <f t="shared" si="125"/>
        <v>0</v>
      </c>
      <c r="BR154" s="57">
        <f t="shared" si="125"/>
        <v>0</v>
      </c>
      <c r="BS154" s="57">
        <f t="shared" si="125"/>
        <v>0</v>
      </c>
      <c r="BT154" s="57">
        <f t="shared" si="125"/>
        <v>0</v>
      </c>
      <c r="BU154" s="57">
        <f t="shared" si="125"/>
        <v>0</v>
      </c>
      <c r="BV154" s="57">
        <f t="shared" si="125"/>
        <v>0</v>
      </c>
      <c r="BW154" s="57">
        <f t="shared" si="125"/>
        <v>0</v>
      </c>
      <c r="BX154" s="58">
        <f t="shared" si="125"/>
        <v>0</v>
      </c>
      <c r="BY154" s="57">
        <f t="shared" si="125"/>
        <v>0</v>
      </c>
      <c r="BZ154" s="57">
        <f t="shared" si="125"/>
        <v>0</v>
      </c>
      <c r="CA154" s="58">
        <f t="shared" si="125"/>
        <v>0</v>
      </c>
      <c r="CB154" s="57">
        <f t="shared" si="125"/>
        <v>0</v>
      </c>
      <c r="CC154" s="57">
        <f t="shared" si="125"/>
        <v>0</v>
      </c>
      <c r="CD154" s="57">
        <f t="shared" si="125"/>
        <v>0</v>
      </c>
      <c r="CE154" s="57">
        <f t="shared" si="125"/>
        <v>0</v>
      </c>
      <c r="CF154" s="57">
        <f t="shared" si="93"/>
        <v>0</v>
      </c>
      <c r="CG154" s="57">
        <f t="shared" si="93"/>
        <v>0</v>
      </c>
      <c r="CH154" s="57">
        <f t="shared" si="93"/>
        <v>0</v>
      </c>
      <c r="CI154" s="58">
        <f t="shared" si="93"/>
        <v>0</v>
      </c>
      <c r="CJ154" s="57">
        <f t="shared" si="93"/>
        <v>0</v>
      </c>
      <c r="CL154" s="30">
        <f>Obs_Dist!B156</f>
        <v>290</v>
      </c>
      <c r="CM154" s="26">
        <f t="shared" si="91"/>
        <v>291</v>
      </c>
      <c r="CN154" s="20">
        <f t="shared" si="100"/>
        <v>0</v>
      </c>
      <c r="CO154" s="20">
        <f t="shared" si="100"/>
        <v>0</v>
      </c>
      <c r="CP154" s="20">
        <f t="shared" si="100"/>
        <v>0</v>
      </c>
      <c r="CQ154" s="106">
        <f t="shared" si="100"/>
        <v>0</v>
      </c>
      <c r="CR154" s="143"/>
      <c r="CS154" s="20">
        <f t="shared" si="101"/>
        <v>0</v>
      </c>
      <c r="CT154" s="20">
        <f t="shared" si="101"/>
        <v>0</v>
      </c>
      <c r="CW154" s="20">
        <f t="shared" si="98"/>
        <v>0</v>
      </c>
      <c r="CX154" s="20">
        <f t="shared" si="97"/>
        <v>0</v>
      </c>
      <c r="CY154" s="20">
        <f t="shared" si="97"/>
        <v>0</v>
      </c>
      <c r="CZ154" s="20">
        <f t="shared" si="97"/>
        <v>0</v>
      </c>
      <c r="DA154" s="20">
        <f t="shared" si="97"/>
        <v>0</v>
      </c>
      <c r="DB154" s="20">
        <f t="shared" si="97"/>
        <v>0</v>
      </c>
      <c r="DC154" s="20">
        <f t="shared" si="97"/>
        <v>0</v>
      </c>
      <c r="DD154" s="106">
        <f t="shared" si="97"/>
        <v>0</v>
      </c>
      <c r="DE154" s="20">
        <f t="shared" si="90"/>
        <v>0</v>
      </c>
      <c r="DF154" s="20">
        <f t="shared" si="90"/>
        <v>0</v>
      </c>
      <c r="DG154" s="106">
        <f t="shared" si="90"/>
        <v>0</v>
      </c>
      <c r="DH154" s="143"/>
      <c r="DI154" s="20">
        <f t="shared" si="102"/>
        <v>0</v>
      </c>
      <c r="DJ154" s="20">
        <f t="shared" si="102"/>
        <v>0</v>
      </c>
      <c r="DK154" s="20">
        <f t="shared" si="102"/>
        <v>0</v>
      </c>
      <c r="DL154" s="143"/>
      <c r="DM154" s="20">
        <f t="shared" si="103"/>
        <v>0</v>
      </c>
      <c r="DN154" s="20">
        <f t="shared" si="103"/>
        <v>0</v>
      </c>
      <c r="DO154" s="106">
        <f t="shared" si="103"/>
        <v>0</v>
      </c>
      <c r="DP154" s="20">
        <f t="shared" si="103"/>
        <v>0</v>
      </c>
      <c r="DR154" s="31">
        <f t="shared" si="121"/>
        <v>145</v>
      </c>
      <c r="DS154" s="26">
        <f t="shared" si="122"/>
        <v>145.5</v>
      </c>
      <c r="DT154" s="101">
        <f t="shared" si="104"/>
        <v>0</v>
      </c>
      <c r="DU154" s="101">
        <f t="shared" si="105"/>
        <v>0</v>
      </c>
      <c r="DV154" s="101">
        <f t="shared" si="106"/>
        <v>0</v>
      </c>
      <c r="DW154" s="102">
        <f t="shared" si="123"/>
        <v>0.49</v>
      </c>
      <c r="DX154" s="144"/>
      <c r="DY154" s="101">
        <f t="shared" si="124"/>
        <v>0</v>
      </c>
      <c r="DZ154" s="101">
        <f t="shared" si="124"/>
        <v>0</v>
      </c>
      <c r="EB154" s="84">
        <f>MODEL_DATA!X151</f>
        <v>145</v>
      </c>
      <c r="EC154" s="84">
        <f>MODEL_DATA!Y151</f>
        <v>0</v>
      </c>
      <c r="ED154" s="84">
        <f>MODEL_DATA!Z151</f>
        <v>0</v>
      </c>
      <c r="EE154" s="84">
        <f>MODEL_DATA!AA151</f>
        <v>0</v>
      </c>
      <c r="EF154" s="84">
        <f>MODEL_DATA!AB151</f>
        <v>0</v>
      </c>
      <c r="EG154" s="84">
        <f>MODEL_DATA!AC151</f>
        <v>0</v>
      </c>
      <c r="EH154" s="84">
        <f>MODEL_DATA!AD151</f>
        <v>0</v>
      </c>
      <c r="EI154" s="84">
        <f>MODEL_DATA!AE151</f>
        <v>0</v>
      </c>
      <c r="EJ154" s="84">
        <f>MODEL_DATA!AF151</f>
        <v>0</v>
      </c>
      <c r="EK154" s="84">
        <f>MODEL_DATA!AG151</f>
        <v>0</v>
      </c>
      <c r="EL154" s="84">
        <f>MODEL_DATA!AH151</f>
        <v>0</v>
      </c>
      <c r="EM154" s="84">
        <f>MODEL_DATA!AI151</f>
        <v>0</v>
      </c>
      <c r="EN154" s="84">
        <f>MODEL_DATA!AJ151</f>
        <v>0</v>
      </c>
      <c r="EO154" s="84">
        <f>MODEL_DATA!AK151</f>
        <v>0</v>
      </c>
      <c r="EP154" s="84">
        <f>MODEL_DATA!AL151</f>
        <v>0</v>
      </c>
      <c r="EQ154" s="84">
        <f>MODEL_DATA!AM151</f>
        <v>0.49</v>
      </c>
      <c r="ER154" s="84">
        <f>MODEL_DATA!AN151</f>
        <v>0.88</v>
      </c>
      <c r="ES154" s="84">
        <f>MODEL_DATA!AO151</f>
        <v>0</v>
      </c>
      <c r="ET154" s="84">
        <f>MODEL_DATA!AP151</f>
        <v>0</v>
      </c>
      <c r="EU154" s="84">
        <f>MODEL_DATA!AQ151</f>
        <v>0</v>
      </c>
      <c r="EV154" s="84">
        <f>MODEL_DATA!AR151</f>
        <v>0</v>
      </c>
    </row>
    <row r="155" spans="32:152" x14ac:dyDescent="0.25">
      <c r="AF155" s="32">
        <f t="shared" si="99"/>
        <v>290</v>
      </c>
      <c r="AG155" s="61">
        <f t="shared" si="107"/>
        <v>0</v>
      </c>
      <c r="AH155" s="63">
        <f>INDEX(Obs_Dist!$D$11:$T$211,  MATCH($AF155, Obs_Dist!$B$11:$B$211, 0), MATCH(AH$4, Obs_Dist!$D$3:$T$3, 0) )</f>
        <v>0</v>
      </c>
      <c r="AI155" s="61">
        <f t="shared" si="108"/>
        <v>0</v>
      </c>
      <c r="AJ155" s="63">
        <f>INDEX(Obs_Dist!$D$11:$T$211,  MATCH($AF155, Obs_Dist!$B$11:$B$211, 0), MATCH(AJ$4, Obs_Dist!$D$3:$T$3, 0) )</f>
        <v>0</v>
      </c>
      <c r="AK155" s="61">
        <f t="shared" si="109"/>
        <v>0</v>
      </c>
      <c r="AL155" s="63">
        <f>INDEX(Obs_Dist!$D$11:$T$211,  MATCH($AF155, Obs_Dist!$B$11:$B$211, 0), MATCH(AL$4, Obs_Dist!$D$3:$T$3, 0) )</f>
        <v>0</v>
      </c>
      <c r="AM155" s="61">
        <f t="shared" si="110"/>
        <v>0</v>
      </c>
      <c r="AN155" s="63">
        <f>INDEX(Obs_Dist!$D$11:$T$211,  MATCH($AF155, Obs_Dist!$B$11:$B$211, 0), MATCH(AN$4, Obs_Dist!$D$3:$T$3, 0) )</f>
        <v>0</v>
      </c>
      <c r="AO155" s="61">
        <f t="shared" si="111"/>
        <v>0</v>
      </c>
      <c r="AP155" s="63">
        <f>INDEX(Obs_Dist!$D$11:$T$211,  MATCH($AF155, Obs_Dist!$B$11:$B$211, 0), MATCH(AP$4, Obs_Dist!$D$3:$T$3, 0) )</f>
        <v>0</v>
      </c>
      <c r="AQ155" s="61">
        <f t="shared" si="112"/>
        <v>0</v>
      </c>
      <c r="AR155" s="63">
        <f>INDEX(Obs_Dist!$D$11:$T$211,  MATCH($AF155, Obs_Dist!$B$11:$B$211, 0), MATCH(AR$4, Obs_Dist!$D$3:$T$3, 0) )</f>
        <v>0</v>
      </c>
      <c r="AS155" s="61">
        <f t="shared" si="113"/>
        <v>0</v>
      </c>
      <c r="AT155" s="63">
        <f>INDEX(Obs_Dist!$D$11:$T$211,  MATCH($AF155, Obs_Dist!$B$11:$B$211, 0), MATCH(AT$4, Obs_Dist!$D$3:$T$3, 0) )</f>
        <v>0</v>
      </c>
      <c r="AU155" s="61">
        <f t="shared" si="114"/>
        <v>0</v>
      </c>
      <c r="AV155" s="63">
        <f>INDEX(Obs_Dist!$D$11:$T$211,  MATCH($AF155, Obs_Dist!$B$11:$B$211, 0), MATCH(AV$4, Obs_Dist!$D$3:$T$3, 0) )</f>
        <v>0</v>
      </c>
      <c r="AW155" s="61">
        <f t="shared" si="115"/>
        <v>0</v>
      </c>
      <c r="AX155" s="63">
        <f>INDEX(Obs_Dist!$D$11:$T$211,  MATCH($AF155, Obs_Dist!$B$11:$B$211, 0), MATCH(AX$4, Obs_Dist!$D$3:$T$3, 0) )</f>
        <v>0</v>
      </c>
      <c r="AY155" s="61">
        <f t="shared" si="116"/>
        <v>0</v>
      </c>
      <c r="AZ155" s="63">
        <f>INDEX(Obs_Dist!$D$11:$T$211,  MATCH($AF155, Obs_Dist!$B$11:$B$211, 0), MATCH(AZ$4, Obs_Dist!$D$3:$T$3, 0) )</f>
        <v>0</v>
      </c>
      <c r="BA155" s="61">
        <f t="shared" si="117"/>
        <v>0</v>
      </c>
      <c r="BB155" s="63">
        <f>INDEX(Obs_Dist!$D$11:$T$211,  MATCH($AF155, Obs_Dist!$B$11:$B$211, 0), MATCH(BB$4, Obs_Dist!$D$3:$T$3, 0) )</f>
        <v>0</v>
      </c>
      <c r="BC155" s="61">
        <f t="shared" si="118"/>
        <v>0</v>
      </c>
      <c r="BD155" s="63">
        <f>INDEX(Obs_Dist!$D$11:$T$211,  MATCH($AF155, Obs_Dist!$B$11:$B$211, 0), MATCH(BD$4, Obs_Dist!$D$3:$T$3, 0) )</f>
        <v>0</v>
      </c>
      <c r="BF155" s="31">
        <f t="shared" si="119"/>
        <v>292</v>
      </c>
      <c r="BG155" s="31">
        <f t="shared" si="120"/>
        <v>293</v>
      </c>
      <c r="BH155" s="57">
        <f t="shared" si="96"/>
        <v>0</v>
      </c>
      <c r="BI155" s="57">
        <f t="shared" si="96"/>
        <v>0</v>
      </c>
      <c r="BJ155" s="57">
        <f t="shared" si="96"/>
        <v>0</v>
      </c>
      <c r="BK155" s="58">
        <f t="shared" si="96"/>
        <v>0</v>
      </c>
      <c r="BL155" s="57">
        <f t="shared" si="96"/>
        <v>0</v>
      </c>
      <c r="BM155" s="57">
        <f t="shared" si="96"/>
        <v>0</v>
      </c>
      <c r="BN155" s="57">
        <f t="shared" si="94"/>
        <v>0</v>
      </c>
      <c r="BQ155" s="57">
        <f t="shared" si="125"/>
        <v>0</v>
      </c>
      <c r="BR155" s="57">
        <f t="shared" si="125"/>
        <v>0</v>
      </c>
      <c r="BS155" s="57">
        <f t="shared" si="125"/>
        <v>0</v>
      </c>
      <c r="BT155" s="57">
        <f t="shared" si="125"/>
        <v>0</v>
      </c>
      <c r="BU155" s="57">
        <f t="shared" si="125"/>
        <v>0</v>
      </c>
      <c r="BV155" s="57">
        <f t="shared" si="125"/>
        <v>0</v>
      </c>
      <c r="BW155" s="57">
        <f t="shared" si="125"/>
        <v>0</v>
      </c>
      <c r="BX155" s="58">
        <f t="shared" si="125"/>
        <v>0</v>
      </c>
      <c r="BY155" s="57">
        <f t="shared" si="125"/>
        <v>0</v>
      </c>
      <c r="BZ155" s="57">
        <f t="shared" si="125"/>
        <v>0</v>
      </c>
      <c r="CA155" s="58">
        <f t="shared" si="125"/>
        <v>0</v>
      </c>
      <c r="CB155" s="57">
        <f t="shared" si="125"/>
        <v>0</v>
      </c>
      <c r="CC155" s="57">
        <f t="shared" si="125"/>
        <v>0</v>
      </c>
      <c r="CD155" s="57">
        <f t="shared" si="125"/>
        <v>0</v>
      </c>
      <c r="CE155" s="57">
        <f t="shared" si="125"/>
        <v>0</v>
      </c>
      <c r="CF155" s="57">
        <f t="shared" si="93"/>
        <v>0</v>
      </c>
      <c r="CG155" s="57">
        <f t="shared" si="93"/>
        <v>0</v>
      </c>
      <c r="CH155" s="57">
        <f t="shared" si="93"/>
        <v>0</v>
      </c>
      <c r="CI155" s="58">
        <f t="shared" si="93"/>
        <v>0</v>
      </c>
      <c r="CJ155" s="57">
        <f t="shared" si="93"/>
        <v>0</v>
      </c>
      <c r="CL155" s="30">
        <f>Obs_Dist!B157</f>
        <v>292</v>
      </c>
      <c r="CM155" s="26">
        <f t="shared" si="91"/>
        <v>293</v>
      </c>
      <c r="CN155" s="20">
        <f t="shared" si="100"/>
        <v>0</v>
      </c>
      <c r="CO155" s="20">
        <f t="shared" si="100"/>
        <v>0</v>
      </c>
      <c r="CP155" s="20">
        <f t="shared" si="100"/>
        <v>0</v>
      </c>
      <c r="CQ155" s="106">
        <f t="shared" si="100"/>
        <v>0</v>
      </c>
      <c r="CR155" s="143"/>
      <c r="CS155" s="20">
        <f t="shared" si="101"/>
        <v>0</v>
      </c>
      <c r="CT155" s="20">
        <f t="shared" si="101"/>
        <v>0</v>
      </c>
      <c r="CW155" s="20">
        <f t="shared" si="98"/>
        <v>0</v>
      </c>
      <c r="CX155" s="20">
        <f t="shared" si="97"/>
        <v>0</v>
      </c>
      <c r="CY155" s="20">
        <f t="shared" si="97"/>
        <v>0</v>
      </c>
      <c r="CZ155" s="20">
        <f t="shared" si="97"/>
        <v>0</v>
      </c>
      <c r="DA155" s="20">
        <f t="shared" si="97"/>
        <v>0</v>
      </c>
      <c r="DB155" s="20">
        <f t="shared" si="97"/>
        <v>0</v>
      </c>
      <c r="DC155" s="20">
        <f t="shared" si="97"/>
        <v>0</v>
      </c>
      <c r="DD155" s="106">
        <f t="shared" si="97"/>
        <v>0</v>
      </c>
      <c r="DE155" s="20">
        <f t="shared" si="90"/>
        <v>0</v>
      </c>
      <c r="DF155" s="20">
        <f t="shared" si="90"/>
        <v>0</v>
      </c>
      <c r="DG155" s="106">
        <f t="shared" si="90"/>
        <v>0</v>
      </c>
      <c r="DH155" s="143"/>
      <c r="DI155" s="20">
        <f t="shared" si="102"/>
        <v>0</v>
      </c>
      <c r="DJ155" s="20">
        <f t="shared" si="102"/>
        <v>0</v>
      </c>
      <c r="DK155" s="20">
        <f t="shared" si="102"/>
        <v>0</v>
      </c>
      <c r="DL155" s="143"/>
      <c r="DM155" s="20">
        <f t="shared" si="103"/>
        <v>0</v>
      </c>
      <c r="DN155" s="20">
        <f t="shared" si="103"/>
        <v>0</v>
      </c>
      <c r="DO155" s="106">
        <f t="shared" si="103"/>
        <v>0</v>
      </c>
      <c r="DP155" s="20">
        <f t="shared" si="103"/>
        <v>0</v>
      </c>
      <c r="DR155" s="31">
        <f t="shared" si="121"/>
        <v>146</v>
      </c>
      <c r="DS155" s="26">
        <f t="shared" si="122"/>
        <v>146.5</v>
      </c>
      <c r="DT155" s="101">
        <f t="shared" si="104"/>
        <v>0</v>
      </c>
      <c r="DU155" s="101">
        <f t="shared" si="105"/>
        <v>0</v>
      </c>
      <c r="DV155" s="101">
        <f t="shared" si="106"/>
        <v>0</v>
      </c>
      <c r="DW155" s="102">
        <f t="shared" si="123"/>
        <v>0.79</v>
      </c>
      <c r="DX155" s="144"/>
      <c r="DY155" s="101">
        <f t="shared" si="124"/>
        <v>0</v>
      </c>
      <c r="DZ155" s="101">
        <f t="shared" si="124"/>
        <v>0</v>
      </c>
      <c r="EB155" s="84">
        <f>MODEL_DATA!X152</f>
        <v>146</v>
      </c>
      <c r="EC155" s="84">
        <f>MODEL_DATA!Y152</f>
        <v>0</v>
      </c>
      <c r="ED155" s="84">
        <f>MODEL_DATA!Z152</f>
        <v>0</v>
      </c>
      <c r="EE155" s="84">
        <f>MODEL_DATA!AA152</f>
        <v>0</v>
      </c>
      <c r="EF155" s="84">
        <f>MODEL_DATA!AB152</f>
        <v>0</v>
      </c>
      <c r="EG155" s="84">
        <f>MODEL_DATA!AC152</f>
        <v>0</v>
      </c>
      <c r="EH155" s="84">
        <f>MODEL_DATA!AD152</f>
        <v>0</v>
      </c>
      <c r="EI155" s="84">
        <f>MODEL_DATA!AE152</f>
        <v>0</v>
      </c>
      <c r="EJ155" s="84">
        <f>MODEL_DATA!AF152</f>
        <v>0</v>
      </c>
      <c r="EK155" s="84">
        <f>MODEL_DATA!AG152</f>
        <v>0</v>
      </c>
      <c r="EL155" s="84">
        <f>MODEL_DATA!AH152</f>
        <v>0</v>
      </c>
      <c r="EM155" s="84">
        <f>MODEL_DATA!AI152</f>
        <v>0</v>
      </c>
      <c r="EN155" s="84">
        <f>MODEL_DATA!AJ152</f>
        <v>0</v>
      </c>
      <c r="EO155" s="84">
        <f>MODEL_DATA!AK152</f>
        <v>0</v>
      </c>
      <c r="EP155" s="84">
        <f>MODEL_DATA!AL152</f>
        <v>0</v>
      </c>
      <c r="EQ155" s="84">
        <f>MODEL_DATA!AM152</f>
        <v>0.79</v>
      </c>
      <c r="ER155" s="84">
        <f>MODEL_DATA!AN152</f>
        <v>0.56999999999999995</v>
      </c>
      <c r="ES155" s="84">
        <f>MODEL_DATA!AO152</f>
        <v>0</v>
      </c>
      <c r="ET155" s="84">
        <f>MODEL_DATA!AP152</f>
        <v>0</v>
      </c>
      <c r="EU155" s="84">
        <f>MODEL_DATA!AQ152</f>
        <v>0</v>
      </c>
      <c r="EV155" s="84">
        <f>MODEL_DATA!AR152</f>
        <v>0</v>
      </c>
    </row>
    <row r="156" spans="32:152" x14ac:dyDescent="0.25">
      <c r="AF156" s="32">
        <f t="shared" si="99"/>
        <v>292</v>
      </c>
      <c r="AG156" s="61">
        <f t="shared" si="107"/>
        <v>0</v>
      </c>
      <c r="AH156" s="63">
        <f>INDEX(Obs_Dist!$D$11:$T$211,  MATCH($AF156, Obs_Dist!$B$11:$B$211, 0), MATCH(AH$4, Obs_Dist!$D$3:$T$3, 0) )</f>
        <v>0</v>
      </c>
      <c r="AI156" s="61">
        <f t="shared" si="108"/>
        <v>0</v>
      </c>
      <c r="AJ156" s="63">
        <f>INDEX(Obs_Dist!$D$11:$T$211,  MATCH($AF156, Obs_Dist!$B$11:$B$211, 0), MATCH(AJ$4, Obs_Dist!$D$3:$T$3, 0) )</f>
        <v>0</v>
      </c>
      <c r="AK156" s="61">
        <f t="shared" si="109"/>
        <v>0</v>
      </c>
      <c r="AL156" s="63">
        <f>INDEX(Obs_Dist!$D$11:$T$211,  MATCH($AF156, Obs_Dist!$B$11:$B$211, 0), MATCH(AL$4, Obs_Dist!$D$3:$T$3, 0) )</f>
        <v>0</v>
      </c>
      <c r="AM156" s="61">
        <f t="shared" si="110"/>
        <v>0</v>
      </c>
      <c r="AN156" s="63">
        <f>INDEX(Obs_Dist!$D$11:$T$211,  MATCH($AF156, Obs_Dist!$B$11:$B$211, 0), MATCH(AN$4, Obs_Dist!$D$3:$T$3, 0) )</f>
        <v>0</v>
      </c>
      <c r="AO156" s="61">
        <f t="shared" si="111"/>
        <v>0</v>
      </c>
      <c r="AP156" s="63">
        <f>INDEX(Obs_Dist!$D$11:$T$211,  MATCH($AF156, Obs_Dist!$B$11:$B$211, 0), MATCH(AP$4, Obs_Dist!$D$3:$T$3, 0) )</f>
        <v>0</v>
      </c>
      <c r="AQ156" s="61">
        <f t="shared" si="112"/>
        <v>0</v>
      </c>
      <c r="AR156" s="63">
        <f>INDEX(Obs_Dist!$D$11:$T$211,  MATCH($AF156, Obs_Dist!$B$11:$B$211, 0), MATCH(AR$4, Obs_Dist!$D$3:$T$3, 0) )</f>
        <v>0</v>
      </c>
      <c r="AS156" s="61">
        <f t="shared" si="113"/>
        <v>0</v>
      </c>
      <c r="AT156" s="63">
        <f>INDEX(Obs_Dist!$D$11:$T$211,  MATCH($AF156, Obs_Dist!$B$11:$B$211, 0), MATCH(AT$4, Obs_Dist!$D$3:$T$3, 0) )</f>
        <v>0</v>
      </c>
      <c r="AU156" s="61">
        <f t="shared" si="114"/>
        <v>0</v>
      </c>
      <c r="AV156" s="63">
        <f>INDEX(Obs_Dist!$D$11:$T$211,  MATCH($AF156, Obs_Dist!$B$11:$B$211, 0), MATCH(AV$4, Obs_Dist!$D$3:$T$3, 0) )</f>
        <v>0</v>
      </c>
      <c r="AW156" s="61">
        <f t="shared" si="115"/>
        <v>0</v>
      </c>
      <c r="AX156" s="63">
        <f>INDEX(Obs_Dist!$D$11:$T$211,  MATCH($AF156, Obs_Dist!$B$11:$B$211, 0), MATCH(AX$4, Obs_Dist!$D$3:$T$3, 0) )</f>
        <v>0</v>
      </c>
      <c r="AY156" s="61">
        <f t="shared" si="116"/>
        <v>0</v>
      </c>
      <c r="AZ156" s="63">
        <f>INDEX(Obs_Dist!$D$11:$T$211,  MATCH($AF156, Obs_Dist!$B$11:$B$211, 0), MATCH(AZ$4, Obs_Dist!$D$3:$T$3, 0) )</f>
        <v>0</v>
      </c>
      <c r="BA156" s="61">
        <f t="shared" si="117"/>
        <v>0</v>
      </c>
      <c r="BB156" s="63">
        <f>INDEX(Obs_Dist!$D$11:$T$211,  MATCH($AF156, Obs_Dist!$B$11:$B$211, 0), MATCH(BB$4, Obs_Dist!$D$3:$T$3, 0) )</f>
        <v>0</v>
      </c>
      <c r="BC156" s="61">
        <f t="shared" si="118"/>
        <v>0</v>
      </c>
      <c r="BD156" s="63">
        <f>INDEX(Obs_Dist!$D$11:$T$211,  MATCH($AF156, Obs_Dist!$B$11:$B$211, 0), MATCH(BD$4, Obs_Dist!$D$3:$T$3, 0) )</f>
        <v>0</v>
      </c>
      <c r="BF156" s="31">
        <f t="shared" si="119"/>
        <v>294</v>
      </c>
      <c r="BG156" s="31">
        <f t="shared" si="120"/>
        <v>295</v>
      </c>
      <c r="BH156" s="57">
        <f t="shared" si="96"/>
        <v>0</v>
      </c>
      <c r="BI156" s="57">
        <f t="shared" si="96"/>
        <v>0</v>
      </c>
      <c r="BJ156" s="57">
        <f t="shared" si="96"/>
        <v>0</v>
      </c>
      <c r="BK156" s="58">
        <f t="shared" si="96"/>
        <v>0</v>
      </c>
      <c r="BL156" s="57">
        <f t="shared" si="96"/>
        <v>0</v>
      </c>
      <c r="BM156" s="57">
        <f t="shared" si="96"/>
        <v>0</v>
      </c>
      <c r="BN156" s="57">
        <f t="shared" si="94"/>
        <v>0</v>
      </c>
      <c r="BQ156" s="57">
        <f t="shared" si="125"/>
        <v>0</v>
      </c>
      <c r="BR156" s="57">
        <f t="shared" si="125"/>
        <v>0</v>
      </c>
      <c r="BS156" s="57">
        <f t="shared" si="125"/>
        <v>0</v>
      </c>
      <c r="BT156" s="57">
        <f t="shared" si="125"/>
        <v>0</v>
      </c>
      <c r="BU156" s="57">
        <f t="shared" si="125"/>
        <v>0</v>
      </c>
      <c r="BV156" s="57">
        <f t="shared" si="125"/>
        <v>0</v>
      </c>
      <c r="BW156" s="57">
        <f t="shared" si="125"/>
        <v>0</v>
      </c>
      <c r="BX156" s="58">
        <f t="shared" si="125"/>
        <v>0</v>
      </c>
      <c r="BY156" s="57">
        <f t="shared" si="125"/>
        <v>0</v>
      </c>
      <c r="BZ156" s="57">
        <f t="shared" si="125"/>
        <v>0</v>
      </c>
      <c r="CA156" s="58">
        <f t="shared" si="125"/>
        <v>0</v>
      </c>
      <c r="CB156" s="57">
        <f t="shared" si="125"/>
        <v>0</v>
      </c>
      <c r="CC156" s="57">
        <f t="shared" si="125"/>
        <v>0</v>
      </c>
      <c r="CD156" s="57">
        <f t="shared" si="125"/>
        <v>0</v>
      </c>
      <c r="CE156" s="57">
        <f t="shared" si="125"/>
        <v>0</v>
      </c>
      <c r="CF156" s="57">
        <f t="shared" si="93"/>
        <v>0</v>
      </c>
      <c r="CG156" s="57">
        <f t="shared" si="93"/>
        <v>0</v>
      </c>
      <c r="CH156" s="57">
        <f t="shared" si="93"/>
        <v>0</v>
      </c>
      <c r="CI156" s="58">
        <f t="shared" si="93"/>
        <v>0</v>
      </c>
      <c r="CJ156" s="57">
        <f t="shared" si="93"/>
        <v>0</v>
      </c>
      <c r="CL156" s="30">
        <f>Obs_Dist!B158</f>
        <v>294</v>
      </c>
      <c r="CM156" s="26">
        <f t="shared" si="91"/>
        <v>295</v>
      </c>
      <c r="CN156" s="20">
        <f t="shared" si="100"/>
        <v>0</v>
      </c>
      <c r="CO156" s="20">
        <f t="shared" si="100"/>
        <v>0</v>
      </c>
      <c r="CP156" s="20">
        <f t="shared" si="100"/>
        <v>0</v>
      </c>
      <c r="CQ156" s="106">
        <f t="shared" si="100"/>
        <v>0</v>
      </c>
      <c r="CR156" s="143"/>
      <c r="CS156" s="20">
        <f t="shared" si="101"/>
        <v>0</v>
      </c>
      <c r="CT156" s="20">
        <f t="shared" si="101"/>
        <v>0</v>
      </c>
      <c r="CW156" s="20">
        <f t="shared" si="98"/>
        <v>0</v>
      </c>
      <c r="CX156" s="20">
        <f t="shared" si="97"/>
        <v>0</v>
      </c>
      <c r="CY156" s="20">
        <f t="shared" si="97"/>
        <v>0</v>
      </c>
      <c r="CZ156" s="20">
        <f t="shared" si="97"/>
        <v>0</v>
      </c>
      <c r="DA156" s="20">
        <f t="shared" si="97"/>
        <v>0</v>
      </c>
      <c r="DB156" s="20">
        <f t="shared" si="97"/>
        <v>0</v>
      </c>
      <c r="DC156" s="20">
        <f t="shared" si="97"/>
        <v>0</v>
      </c>
      <c r="DD156" s="106">
        <f t="shared" si="97"/>
        <v>0</v>
      </c>
      <c r="DE156" s="20">
        <f t="shared" si="90"/>
        <v>0</v>
      </c>
      <c r="DF156" s="20">
        <f t="shared" si="90"/>
        <v>0</v>
      </c>
      <c r="DG156" s="106">
        <f t="shared" si="90"/>
        <v>0</v>
      </c>
      <c r="DH156" s="143"/>
      <c r="DI156" s="20">
        <f t="shared" si="102"/>
        <v>0</v>
      </c>
      <c r="DJ156" s="20">
        <f t="shared" si="102"/>
        <v>0</v>
      </c>
      <c r="DK156" s="20">
        <f t="shared" si="102"/>
        <v>0</v>
      </c>
      <c r="DL156" s="143"/>
      <c r="DM156" s="20">
        <f t="shared" si="103"/>
        <v>0</v>
      </c>
      <c r="DN156" s="20">
        <f t="shared" si="103"/>
        <v>0</v>
      </c>
      <c r="DO156" s="106">
        <f t="shared" si="103"/>
        <v>0</v>
      </c>
      <c r="DP156" s="20">
        <f t="shared" si="103"/>
        <v>0</v>
      </c>
      <c r="DR156" s="31">
        <f t="shared" si="121"/>
        <v>147</v>
      </c>
      <c r="DS156" s="26">
        <f t="shared" si="122"/>
        <v>147.5</v>
      </c>
      <c r="DT156" s="101">
        <f t="shared" si="104"/>
        <v>0</v>
      </c>
      <c r="DU156" s="101">
        <f t="shared" si="105"/>
        <v>0</v>
      </c>
      <c r="DV156" s="101">
        <f t="shared" si="106"/>
        <v>0</v>
      </c>
      <c r="DW156" s="102">
        <f t="shared" si="123"/>
        <v>0.52</v>
      </c>
      <c r="DX156" s="144"/>
      <c r="DY156" s="101">
        <f t="shared" si="124"/>
        <v>0</v>
      </c>
      <c r="DZ156" s="101">
        <f t="shared" si="124"/>
        <v>0</v>
      </c>
      <c r="EB156" s="84">
        <f>MODEL_DATA!X153</f>
        <v>147</v>
      </c>
      <c r="EC156" s="84">
        <f>MODEL_DATA!Y153</f>
        <v>0</v>
      </c>
      <c r="ED156" s="84">
        <f>MODEL_DATA!Z153</f>
        <v>0</v>
      </c>
      <c r="EE156" s="84">
        <f>MODEL_DATA!AA153</f>
        <v>0</v>
      </c>
      <c r="EF156" s="84">
        <f>MODEL_DATA!AB153</f>
        <v>0</v>
      </c>
      <c r="EG156" s="84">
        <f>MODEL_DATA!AC153</f>
        <v>0</v>
      </c>
      <c r="EH156" s="84">
        <f>MODEL_DATA!AD153</f>
        <v>0</v>
      </c>
      <c r="EI156" s="84">
        <f>MODEL_DATA!AE153</f>
        <v>0</v>
      </c>
      <c r="EJ156" s="84">
        <f>MODEL_DATA!AF153</f>
        <v>0</v>
      </c>
      <c r="EK156" s="84">
        <f>MODEL_DATA!AG153</f>
        <v>0</v>
      </c>
      <c r="EL156" s="84">
        <f>MODEL_DATA!AH153</f>
        <v>0</v>
      </c>
      <c r="EM156" s="84">
        <f>MODEL_DATA!AI153</f>
        <v>0</v>
      </c>
      <c r="EN156" s="84">
        <f>MODEL_DATA!AJ153</f>
        <v>0</v>
      </c>
      <c r="EO156" s="84">
        <f>MODEL_DATA!AK153</f>
        <v>0</v>
      </c>
      <c r="EP156" s="84">
        <f>MODEL_DATA!AL153</f>
        <v>0</v>
      </c>
      <c r="EQ156" s="84">
        <f>MODEL_DATA!AM153</f>
        <v>0.52</v>
      </c>
      <c r="ER156" s="84">
        <f>MODEL_DATA!AN153</f>
        <v>0.79</v>
      </c>
      <c r="ES156" s="84">
        <f>MODEL_DATA!AO153</f>
        <v>0</v>
      </c>
      <c r="ET156" s="84">
        <f>MODEL_DATA!AP153</f>
        <v>0</v>
      </c>
      <c r="EU156" s="84">
        <f>MODEL_DATA!AQ153</f>
        <v>0</v>
      </c>
      <c r="EV156" s="84">
        <f>MODEL_DATA!AR153</f>
        <v>0</v>
      </c>
    </row>
    <row r="157" spans="32:152" x14ac:dyDescent="0.25">
      <c r="AF157" s="32">
        <f t="shared" si="99"/>
        <v>294</v>
      </c>
      <c r="AG157" s="61">
        <f t="shared" si="107"/>
        <v>0</v>
      </c>
      <c r="AH157" s="63">
        <f>INDEX(Obs_Dist!$D$11:$T$211,  MATCH($AF157, Obs_Dist!$B$11:$B$211, 0), MATCH(AH$4, Obs_Dist!$D$3:$T$3, 0) )</f>
        <v>0</v>
      </c>
      <c r="AI157" s="61">
        <f t="shared" si="108"/>
        <v>0</v>
      </c>
      <c r="AJ157" s="63">
        <f>INDEX(Obs_Dist!$D$11:$T$211,  MATCH($AF157, Obs_Dist!$B$11:$B$211, 0), MATCH(AJ$4, Obs_Dist!$D$3:$T$3, 0) )</f>
        <v>0</v>
      </c>
      <c r="AK157" s="61">
        <f t="shared" si="109"/>
        <v>0</v>
      </c>
      <c r="AL157" s="63">
        <f>INDEX(Obs_Dist!$D$11:$T$211,  MATCH($AF157, Obs_Dist!$B$11:$B$211, 0), MATCH(AL$4, Obs_Dist!$D$3:$T$3, 0) )</f>
        <v>0</v>
      </c>
      <c r="AM157" s="61">
        <f t="shared" si="110"/>
        <v>0</v>
      </c>
      <c r="AN157" s="63">
        <f>INDEX(Obs_Dist!$D$11:$T$211,  MATCH($AF157, Obs_Dist!$B$11:$B$211, 0), MATCH(AN$4, Obs_Dist!$D$3:$T$3, 0) )</f>
        <v>0</v>
      </c>
      <c r="AO157" s="61">
        <f t="shared" si="111"/>
        <v>0</v>
      </c>
      <c r="AP157" s="63">
        <f>INDEX(Obs_Dist!$D$11:$T$211,  MATCH($AF157, Obs_Dist!$B$11:$B$211, 0), MATCH(AP$4, Obs_Dist!$D$3:$T$3, 0) )</f>
        <v>0</v>
      </c>
      <c r="AQ157" s="61">
        <f t="shared" si="112"/>
        <v>0</v>
      </c>
      <c r="AR157" s="63">
        <f>INDEX(Obs_Dist!$D$11:$T$211,  MATCH($AF157, Obs_Dist!$B$11:$B$211, 0), MATCH(AR$4, Obs_Dist!$D$3:$T$3, 0) )</f>
        <v>0</v>
      </c>
      <c r="AS157" s="61">
        <f t="shared" si="113"/>
        <v>0</v>
      </c>
      <c r="AT157" s="63">
        <f>INDEX(Obs_Dist!$D$11:$T$211,  MATCH($AF157, Obs_Dist!$B$11:$B$211, 0), MATCH(AT$4, Obs_Dist!$D$3:$T$3, 0) )</f>
        <v>0</v>
      </c>
      <c r="AU157" s="61">
        <f t="shared" si="114"/>
        <v>0</v>
      </c>
      <c r="AV157" s="63">
        <f>INDEX(Obs_Dist!$D$11:$T$211,  MATCH($AF157, Obs_Dist!$B$11:$B$211, 0), MATCH(AV$4, Obs_Dist!$D$3:$T$3, 0) )</f>
        <v>0</v>
      </c>
      <c r="AW157" s="61">
        <f t="shared" si="115"/>
        <v>0</v>
      </c>
      <c r="AX157" s="63">
        <f>INDEX(Obs_Dist!$D$11:$T$211,  MATCH($AF157, Obs_Dist!$B$11:$B$211, 0), MATCH(AX$4, Obs_Dist!$D$3:$T$3, 0) )</f>
        <v>0</v>
      </c>
      <c r="AY157" s="61">
        <f t="shared" si="116"/>
        <v>0</v>
      </c>
      <c r="AZ157" s="63">
        <f>INDEX(Obs_Dist!$D$11:$T$211,  MATCH($AF157, Obs_Dist!$B$11:$B$211, 0), MATCH(AZ$4, Obs_Dist!$D$3:$T$3, 0) )</f>
        <v>0</v>
      </c>
      <c r="BA157" s="61">
        <f t="shared" si="117"/>
        <v>0</v>
      </c>
      <c r="BB157" s="63">
        <f>INDEX(Obs_Dist!$D$11:$T$211,  MATCH($AF157, Obs_Dist!$B$11:$B$211, 0), MATCH(BB$4, Obs_Dist!$D$3:$T$3, 0) )</f>
        <v>0</v>
      </c>
      <c r="BC157" s="61">
        <f t="shared" si="118"/>
        <v>0</v>
      </c>
      <c r="BD157" s="63">
        <f>INDEX(Obs_Dist!$D$11:$T$211,  MATCH($AF157, Obs_Dist!$B$11:$B$211, 0), MATCH(BD$4, Obs_Dist!$D$3:$T$3, 0) )</f>
        <v>0</v>
      </c>
      <c r="BF157" s="31">
        <f t="shared" si="119"/>
        <v>296</v>
      </c>
      <c r="BG157" s="31">
        <f t="shared" si="120"/>
        <v>297</v>
      </c>
      <c r="BH157" s="57">
        <f t="shared" si="96"/>
        <v>0</v>
      </c>
      <c r="BI157" s="57">
        <f t="shared" si="96"/>
        <v>0</v>
      </c>
      <c r="BJ157" s="57">
        <f t="shared" si="96"/>
        <v>0</v>
      </c>
      <c r="BK157" s="58">
        <f t="shared" si="96"/>
        <v>0</v>
      </c>
      <c r="BL157" s="57">
        <f t="shared" si="96"/>
        <v>0</v>
      </c>
      <c r="BM157" s="57">
        <f t="shared" si="96"/>
        <v>0</v>
      </c>
      <c r="BN157" s="57">
        <f t="shared" si="94"/>
        <v>0</v>
      </c>
      <c r="BQ157" s="57">
        <f t="shared" si="125"/>
        <v>0</v>
      </c>
      <c r="BR157" s="57">
        <f t="shared" si="125"/>
        <v>0</v>
      </c>
      <c r="BS157" s="57">
        <f t="shared" si="125"/>
        <v>0</v>
      </c>
      <c r="BT157" s="57">
        <f t="shared" si="125"/>
        <v>0</v>
      </c>
      <c r="BU157" s="57">
        <f t="shared" si="125"/>
        <v>0</v>
      </c>
      <c r="BV157" s="57">
        <f t="shared" si="125"/>
        <v>0</v>
      </c>
      <c r="BW157" s="57">
        <f t="shared" si="125"/>
        <v>0</v>
      </c>
      <c r="BX157" s="58">
        <f t="shared" si="125"/>
        <v>0</v>
      </c>
      <c r="BY157" s="57">
        <f t="shared" si="125"/>
        <v>0</v>
      </c>
      <c r="BZ157" s="57">
        <f t="shared" si="125"/>
        <v>0</v>
      </c>
      <c r="CA157" s="58">
        <f t="shared" si="125"/>
        <v>0</v>
      </c>
      <c r="CB157" s="57">
        <f t="shared" si="125"/>
        <v>0</v>
      </c>
      <c r="CC157" s="57">
        <f t="shared" si="125"/>
        <v>0</v>
      </c>
      <c r="CD157" s="57">
        <f t="shared" si="125"/>
        <v>0</v>
      </c>
      <c r="CE157" s="57">
        <f t="shared" si="125"/>
        <v>0</v>
      </c>
      <c r="CF157" s="57">
        <f t="shared" si="93"/>
        <v>0</v>
      </c>
      <c r="CG157" s="57">
        <f t="shared" si="93"/>
        <v>0</v>
      </c>
      <c r="CH157" s="57">
        <f t="shared" si="93"/>
        <v>0</v>
      </c>
      <c r="CI157" s="58">
        <f t="shared" si="93"/>
        <v>0</v>
      </c>
      <c r="CJ157" s="57">
        <f t="shared" si="93"/>
        <v>0</v>
      </c>
      <c r="CL157" s="30">
        <f>Obs_Dist!B159</f>
        <v>296</v>
      </c>
      <c r="CM157" s="26">
        <f t="shared" si="91"/>
        <v>297</v>
      </c>
      <c r="CN157" s="20">
        <f t="shared" si="100"/>
        <v>0</v>
      </c>
      <c r="CO157" s="20">
        <f t="shared" si="100"/>
        <v>0</v>
      </c>
      <c r="CP157" s="20">
        <f t="shared" si="100"/>
        <v>0</v>
      </c>
      <c r="CQ157" s="106">
        <f t="shared" si="100"/>
        <v>0</v>
      </c>
      <c r="CR157" s="143"/>
      <c r="CS157" s="20">
        <f t="shared" si="101"/>
        <v>0</v>
      </c>
      <c r="CT157" s="20">
        <f t="shared" si="101"/>
        <v>0</v>
      </c>
      <c r="CW157" s="20">
        <f t="shared" si="98"/>
        <v>0</v>
      </c>
      <c r="CX157" s="20">
        <f t="shared" si="97"/>
        <v>0</v>
      </c>
      <c r="CY157" s="20">
        <f t="shared" si="97"/>
        <v>0</v>
      </c>
      <c r="CZ157" s="20">
        <f t="shared" si="97"/>
        <v>0</v>
      </c>
      <c r="DA157" s="20">
        <f t="shared" si="97"/>
        <v>0</v>
      </c>
      <c r="DB157" s="20">
        <f t="shared" si="97"/>
        <v>0</v>
      </c>
      <c r="DC157" s="20">
        <f t="shared" si="97"/>
        <v>0</v>
      </c>
      <c r="DD157" s="106">
        <f t="shared" si="97"/>
        <v>0</v>
      </c>
      <c r="DE157" s="20">
        <f t="shared" si="90"/>
        <v>0</v>
      </c>
      <c r="DF157" s="20">
        <f t="shared" si="90"/>
        <v>0</v>
      </c>
      <c r="DG157" s="106">
        <f t="shared" si="90"/>
        <v>0</v>
      </c>
      <c r="DH157" s="143"/>
      <c r="DI157" s="20">
        <f t="shared" si="102"/>
        <v>0</v>
      </c>
      <c r="DJ157" s="20">
        <f t="shared" si="102"/>
        <v>0</v>
      </c>
      <c r="DK157" s="20">
        <f t="shared" si="102"/>
        <v>0</v>
      </c>
      <c r="DL157" s="143"/>
      <c r="DM157" s="20">
        <f t="shared" si="103"/>
        <v>0</v>
      </c>
      <c r="DN157" s="20">
        <f t="shared" si="103"/>
        <v>0</v>
      </c>
      <c r="DO157" s="106">
        <f t="shared" si="103"/>
        <v>0</v>
      </c>
      <c r="DP157" s="20">
        <f t="shared" si="103"/>
        <v>0</v>
      </c>
      <c r="DR157" s="31">
        <f t="shared" si="121"/>
        <v>148</v>
      </c>
      <c r="DS157" s="26">
        <f t="shared" si="122"/>
        <v>148.5</v>
      </c>
      <c r="DT157" s="101">
        <f t="shared" si="104"/>
        <v>0</v>
      </c>
      <c r="DU157" s="101">
        <f t="shared" si="105"/>
        <v>0</v>
      </c>
      <c r="DV157" s="101">
        <f t="shared" si="106"/>
        <v>0</v>
      </c>
      <c r="DW157" s="102">
        <f t="shared" si="123"/>
        <v>0.28000000000000003</v>
      </c>
      <c r="DX157" s="144"/>
      <c r="DY157" s="101">
        <f t="shared" si="124"/>
        <v>0</v>
      </c>
      <c r="DZ157" s="101">
        <f t="shared" si="124"/>
        <v>0</v>
      </c>
      <c r="EB157" s="84">
        <f>MODEL_DATA!X154</f>
        <v>148</v>
      </c>
      <c r="EC157" s="84">
        <f>MODEL_DATA!Y154</f>
        <v>0</v>
      </c>
      <c r="ED157" s="84">
        <f>MODEL_DATA!Z154</f>
        <v>0</v>
      </c>
      <c r="EE157" s="84">
        <f>MODEL_DATA!AA154</f>
        <v>0</v>
      </c>
      <c r="EF157" s="84">
        <f>MODEL_DATA!AB154</f>
        <v>0</v>
      </c>
      <c r="EG157" s="84">
        <f>MODEL_DATA!AC154</f>
        <v>0</v>
      </c>
      <c r="EH157" s="84">
        <f>MODEL_DATA!AD154</f>
        <v>0</v>
      </c>
      <c r="EI157" s="84">
        <f>MODEL_DATA!AE154</f>
        <v>0</v>
      </c>
      <c r="EJ157" s="84">
        <f>MODEL_DATA!AF154</f>
        <v>0</v>
      </c>
      <c r="EK157" s="84">
        <f>MODEL_DATA!AG154</f>
        <v>0</v>
      </c>
      <c r="EL157" s="84">
        <f>MODEL_DATA!AH154</f>
        <v>0</v>
      </c>
      <c r="EM157" s="84">
        <f>MODEL_DATA!AI154</f>
        <v>0</v>
      </c>
      <c r="EN157" s="84">
        <f>MODEL_DATA!AJ154</f>
        <v>0</v>
      </c>
      <c r="EO157" s="84">
        <f>MODEL_DATA!AK154</f>
        <v>0</v>
      </c>
      <c r="EP157" s="84">
        <f>MODEL_DATA!AL154</f>
        <v>0</v>
      </c>
      <c r="EQ157" s="84">
        <f>MODEL_DATA!AM154</f>
        <v>0.28000000000000003</v>
      </c>
      <c r="ER157" s="84">
        <f>MODEL_DATA!AN154</f>
        <v>0.48</v>
      </c>
      <c r="ES157" s="84">
        <f>MODEL_DATA!AO154</f>
        <v>0</v>
      </c>
      <c r="ET157" s="84">
        <f>MODEL_DATA!AP154</f>
        <v>0</v>
      </c>
      <c r="EU157" s="84">
        <f>MODEL_DATA!AQ154</f>
        <v>0</v>
      </c>
      <c r="EV157" s="84">
        <f>MODEL_DATA!AR154</f>
        <v>0</v>
      </c>
    </row>
    <row r="158" spans="32:152" x14ac:dyDescent="0.25">
      <c r="AF158" s="32">
        <f t="shared" si="99"/>
        <v>296</v>
      </c>
      <c r="AG158" s="61">
        <f t="shared" si="107"/>
        <v>0</v>
      </c>
      <c r="AH158" s="63">
        <f>INDEX(Obs_Dist!$D$11:$T$211,  MATCH($AF158, Obs_Dist!$B$11:$B$211, 0), MATCH(AH$4, Obs_Dist!$D$3:$T$3, 0) )</f>
        <v>0</v>
      </c>
      <c r="AI158" s="61">
        <f t="shared" si="108"/>
        <v>0</v>
      </c>
      <c r="AJ158" s="63">
        <f>INDEX(Obs_Dist!$D$11:$T$211,  MATCH($AF158, Obs_Dist!$B$11:$B$211, 0), MATCH(AJ$4, Obs_Dist!$D$3:$T$3, 0) )</f>
        <v>0</v>
      </c>
      <c r="AK158" s="61">
        <f t="shared" si="109"/>
        <v>0</v>
      </c>
      <c r="AL158" s="63">
        <f>INDEX(Obs_Dist!$D$11:$T$211,  MATCH($AF158, Obs_Dist!$B$11:$B$211, 0), MATCH(AL$4, Obs_Dist!$D$3:$T$3, 0) )</f>
        <v>0</v>
      </c>
      <c r="AM158" s="61">
        <f t="shared" si="110"/>
        <v>0</v>
      </c>
      <c r="AN158" s="63">
        <f>INDEX(Obs_Dist!$D$11:$T$211,  MATCH($AF158, Obs_Dist!$B$11:$B$211, 0), MATCH(AN$4, Obs_Dist!$D$3:$T$3, 0) )</f>
        <v>0</v>
      </c>
      <c r="AO158" s="61">
        <f t="shared" si="111"/>
        <v>0</v>
      </c>
      <c r="AP158" s="63">
        <f>INDEX(Obs_Dist!$D$11:$T$211,  MATCH($AF158, Obs_Dist!$B$11:$B$211, 0), MATCH(AP$4, Obs_Dist!$D$3:$T$3, 0) )</f>
        <v>0</v>
      </c>
      <c r="AQ158" s="61">
        <f t="shared" si="112"/>
        <v>0</v>
      </c>
      <c r="AR158" s="63">
        <f>INDEX(Obs_Dist!$D$11:$T$211,  MATCH($AF158, Obs_Dist!$B$11:$B$211, 0), MATCH(AR$4, Obs_Dist!$D$3:$T$3, 0) )</f>
        <v>0</v>
      </c>
      <c r="AS158" s="61">
        <f t="shared" si="113"/>
        <v>0</v>
      </c>
      <c r="AT158" s="63">
        <f>INDEX(Obs_Dist!$D$11:$T$211,  MATCH($AF158, Obs_Dist!$B$11:$B$211, 0), MATCH(AT$4, Obs_Dist!$D$3:$T$3, 0) )</f>
        <v>0</v>
      </c>
      <c r="AU158" s="61">
        <f t="shared" si="114"/>
        <v>0</v>
      </c>
      <c r="AV158" s="63">
        <f>INDEX(Obs_Dist!$D$11:$T$211,  MATCH($AF158, Obs_Dist!$B$11:$B$211, 0), MATCH(AV$4, Obs_Dist!$D$3:$T$3, 0) )</f>
        <v>0</v>
      </c>
      <c r="AW158" s="61">
        <f t="shared" si="115"/>
        <v>0</v>
      </c>
      <c r="AX158" s="63">
        <f>INDEX(Obs_Dist!$D$11:$T$211,  MATCH($AF158, Obs_Dist!$B$11:$B$211, 0), MATCH(AX$4, Obs_Dist!$D$3:$T$3, 0) )</f>
        <v>0</v>
      </c>
      <c r="AY158" s="61">
        <f t="shared" si="116"/>
        <v>0</v>
      </c>
      <c r="AZ158" s="63">
        <f>INDEX(Obs_Dist!$D$11:$T$211,  MATCH($AF158, Obs_Dist!$B$11:$B$211, 0), MATCH(AZ$4, Obs_Dist!$D$3:$T$3, 0) )</f>
        <v>0</v>
      </c>
      <c r="BA158" s="61">
        <f t="shared" si="117"/>
        <v>0</v>
      </c>
      <c r="BB158" s="63">
        <f>INDEX(Obs_Dist!$D$11:$T$211,  MATCH($AF158, Obs_Dist!$B$11:$B$211, 0), MATCH(BB$4, Obs_Dist!$D$3:$T$3, 0) )</f>
        <v>0</v>
      </c>
      <c r="BC158" s="61">
        <f t="shared" si="118"/>
        <v>0</v>
      </c>
      <c r="BD158" s="63">
        <f>INDEX(Obs_Dist!$D$11:$T$211,  MATCH($AF158, Obs_Dist!$B$11:$B$211, 0), MATCH(BD$4, Obs_Dist!$D$3:$T$3, 0) )</f>
        <v>0</v>
      </c>
      <c r="BF158" s="31">
        <f t="shared" si="119"/>
        <v>298</v>
      </c>
      <c r="BG158" s="31">
        <f t="shared" si="120"/>
        <v>299</v>
      </c>
      <c r="BH158" s="57">
        <f t="shared" si="96"/>
        <v>0</v>
      </c>
      <c r="BI158" s="57">
        <f t="shared" si="96"/>
        <v>0</v>
      </c>
      <c r="BJ158" s="57">
        <f t="shared" si="96"/>
        <v>0</v>
      </c>
      <c r="BK158" s="58">
        <f t="shared" si="96"/>
        <v>0</v>
      </c>
      <c r="BL158" s="57">
        <f t="shared" si="96"/>
        <v>0</v>
      </c>
      <c r="BM158" s="57">
        <f t="shared" si="96"/>
        <v>0</v>
      </c>
      <c r="BN158" s="57">
        <f t="shared" si="94"/>
        <v>0</v>
      </c>
      <c r="BQ158" s="57">
        <f t="shared" ref="BQ158:CE174" si="126">IFERROR(CW158 / CW$6,  0)</f>
        <v>0</v>
      </c>
      <c r="BR158" s="57">
        <f t="shared" si="126"/>
        <v>0</v>
      </c>
      <c r="BS158" s="57">
        <f t="shared" si="126"/>
        <v>0</v>
      </c>
      <c r="BT158" s="57">
        <f t="shared" si="126"/>
        <v>0</v>
      </c>
      <c r="BU158" s="57">
        <f t="shared" si="126"/>
        <v>0</v>
      </c>
      <c r="BV158" s="57">
        <f t="shared" si="126"/>
        <v>0</v>
      </c>
      <c r="BW158" s="57">
        <f t="shared" si="126"/>
        <v>0</v>
      </c>
      <c r="BX158" s="58">
        <f t="shared" si="126"/>
        <v>0</v>
      </c>
      <c r="BY158" s="57">
        <f t="shared" si="126"/>
        <v>0</v>
      </c>
      <c r="BZ158" s="57">
        <f t="shared" si="126"/>
        <v>0</v>
      </c>
      <c r="CA158" s="58">
        <f t="shared" si="126"/>
        <v>0</v>
      </c>
      <c r="CB158" s="57">
        <f t="shared" si="126"/>
        <v>0</v>
      </c>
      <c r="CC158" s="57">
        <f t="shared" si="126"/>
        <v>0</v>
      </c>
      <c r="CD158" s="57">
        <f t="shared" si="126"/>
        <v>0</v>
      </c>
      <c r="CE158" s="57">
        <f t="shared" si="126"/>
        <v>0</v>
      </c>
      <c r="CF158" s="57">
        <f t="shared" si="93"/>
        <v>0</v>
      </c>
      <c r="CG158" s="57">
        <f t="shared" si="93"/>
        <v>0</v>
      </c>
      <c r="CH158" s="57">
        <f t="shared" si="93"/>
        <v>0</v>
      </c>
      <c r="CI158" s="58">
        <f t="shared" si="93"/>
        <v>0</v>
      </c>
      <c r="CJ158" s="57">
        <f t="shared" si="93"/>
        <v>0</v>
      </c>
      <c r="CL158" s="30">
        <f>Obs_Dist!B160</f>
        <v>298</v>
      </c>
      <c r="CM158" s="26">
        <f t="shared" si="91"/>
        <v>299</v>
      </c>
      <c r="CN158" s="20">
        <f t="shared" si="100"/>
        <v>0</v>
      </c>
      <c r="CO158" s="20">
        <f t="shared" si="100"/>
        <v>0</v>
      </c>
      <c r="CP158" s="20">
        <f t="shared" si="100"/>
        <v>0</v>
      </c>
      <c r="CQ158" s="106">
        <f t="shared" si="100"/>
        <v>0</v>
      </c>
      <c r="CR158" s="143"/>
      <c r="CS158" s="20">
        <f t="shared" si="101"/>
        <v>0</v>
      </c>
      <c r="CT158" s="20">
        <f t="shared" si="101"/>
        <v>0</v>
      </c>
      <c r="CW158" s="20">
        <f t="shared" si="98"/>
        <v>0</v>
      </c>
      <c r="CX158" s="20">
        <f t="shared" si="97"/>
        <v>0</v>
      </c>
      <c r="CY158" s="20">
        <f t="shared" si="97"/>
        <v>0</v>
      </c>
      <c r="CZ158" s="20">
        <f t="shared" si="97"/>
        <v>0</v>
      </c>
      <c r="DA158" s="20">
        <f t="shared" si="97"/>
        <v>0</v>
      </c>
      <c r="DB158" s="20">
        <f t="shared" si="97"/>
        <v>0</v>
      </c>
      <c r="DC158" s="20">
        <f t="shared" si="97"/>
        <v>0</v>
      </c>
      <c r="DD158" s="106">
        <f t="shared" si="97"/>
        <v>0</v>
      </c>
      <c r="DE158" s="20">
        <f t="shared" si="90"/>
        <v>0</v>
      </c>
      <c r="DF158" s="20">
        <f t="shared" si="90"/>
        <v>0</v>
      </c>
      <c r="DG158" s="106">
        <f t="shared" si="90"/>
        <v>0</v>
      </c>
      <c r="DH158" s="143"/>
      <c r="DI158" s="20">
        <f t="shared" si="102"/>
        <v>0</v>
      </c>
      <c r="DJ158" s="20">
        <f t="shared" si="102"/>
        <v>0</v>
      </c>
      <c r="DK158" s="20">
        <f t="shared" si="102"/>
        <v>0</v>
      </c>
      <c r="DL158" s="143"/>
      <c r="DM158" s="20">
        <f t="shared" si="103"/>
        <v>0</v>
      </c>
      <c r="DN158" s="20">
        <f t="shared" si="103"/>
        <v>0</v>
      </c>
      <c r="DO158" s="106">
        <f t="shared" si="103"/>
        <v>0</v>
      </c>
      <c r="DP158" s="20">
        <f t="shared" si="103"/>
        <v>0</v>
      </c>
      <c r="DR158" s="31">
        <f t="shared" si="121"/>
        <v>149</v>
      </c>
      <c r="DS158" s="26">
        <f t="shared" si="122"/>
        <v>149.5</v>
      </c>
      <c r="DT158" s="101">
        <f t="shared" si="104"/>
        <v>0</v>
      </c>
      <c r="DU158" s="101">
        <f t="shared" si="105"/>
        <v>0</v>
      </c>
      <c r="DV158" s="101">
        <f t="shared" si="106"/>
        <v>0</v>
      </c>
      <c r="DW158" s="102">
        <f t="shared" si="123"/>
        <v>0.36</v>
      </c>
      <c r="DX158" s="144"/>
      <c r="DY158" s="101">
        <f t="shared" si="124"/>
        <v>0</v>
      </c>
      <c r="DZ158" s="101">
        <f t="shared" si="124"/>
        <v>0</v>
      </c>
      <c r="EB158" s="84">
        <f>MODEL_DATA!X155</f>
        <v>149</v>
      </c>
      <c r="EC158" s="84">
        <f>MODEL_DATA!Y155</f>
        <v>0</v>
      </c>
      <c r="ED158" s="84">
        <f>MODEL_DATA!Z155</f>
        <v>0</v>
      </c>
      <c r="EE158" s="84">
        <f>MODEL_DATA!AA155</f>
        <v>0</v>
      </c>
      <c r="EF158" s="84">
        <f>MODEL_DATA!AB155</f>
        <v>0</v>
      </c>
      <c r="EG158" s="84">
        <f>MODEL_DATA!AC155</f>
        <v>0</v>
      </c>
      <c r="EH158" s="84">
        <f>MODEL_DATA!AD155</f>
        <v>0</v>
      </c>
      <c r="EI158" s="84">
        <f>MODEL_DATA!AE155</f>
        <v>0</v>
      </c>
      <c r="EJ158" s="84">
        <f>MODEL_DATA!AF155</f>
        <v>0</v>
      </c>
      <c r="EK158" s="84">
        <f>MODEL_DATA!AG155</f>
        <v>0</v>
      </c>
      <c r="EL158" s="84">
        <f>MODEL_DATA!AH155</f>
        <v>0</v>
      </c>
      <c r="EM158" s="84">
        <f>MODEL_DATA!AI155</f>
        <v>0</v>
      </c>
      <c r="EN158" s="84">
        <f>MODEL_DATA!AJ155</f>
        <v>0</v>
      </c>
      <c r="EO158" s="84">
        <f>MODEL_DATA!AK155</f>
        <v>0</v>
      </c>
      <c r="EP158" s="84">
        <f>MODEL_DATA!AL155</f>
        <v>0</v>
      </c>
      <c r="EQ158" s="84">
        <f>MODEL_DATA!AM155</f>
        <v>0.36</v>
      </c>
      <c r="ER158" s="84">
        <f>MODEL_DATA!AN155</f>
        <v>0.1</v>
      </c>
      <c r="ES158" s="84">
        <f>MODEL_DATA!AO155</f>
        <v>0</v>
      </c>
      <c r="ET158" s="84">
        <f>MODEL_DATA!AP155</f>
        <v>0</v>
      </c>
      <c r="EU158" s="84">
        <f>MODEL_DATA!AQ155</f>
        <v>0</v>
      </c>
      <c r="EV158" s="84">
        <f>MODEL_DATA!AR155</f>
        <v>0</v>
      </c>
    </row>
    <row r="159" spans="32:152" x14ac:dyDescent="0.25">
      <c r="AF159" s="32">
        <f t="shared" si="99"/>
        <v>298</v>
      </c>
      <c r="AG159" s="61">
        <f t="shared" si="107"/>
        <v>0</v>
      </c>
      <c r="AH159" s="63">
        <f>INDEX(Obs_Dist!$D$11:$T$211,  MATCH($AF159, Obs_Dist!$B$11:$B$211, 0), MATCH(AH$4, Obs_Dist!$D$3:$T$3, 0) )</f>
        <v>0</v>
      </c>
      <c r="AI159" s="61">
        <f t="shared" si="108"/>
        <v>0</v>
      </c>
      <c r="AJ159" s="63">
        <f>INDEX(Obs_Dist!$D$11:$T$211,  MATCH($AF159, Obs_Dist!$B$11:$B$211, 0), MATCH(AJ$4, Obs_Dist!$D$3:$T$3, 0) )</f>
        <v>0</v>
      </c>
      <c r="AK159" s="61">
        <f t="shared" si="109"/>
        <v>0</v>
      </c>
      <c r="AL159" s="63">
        <f>INDEX(Obs_Dist!$D$11:$T$211,  MATCH($AF159, Obs_Dist!$B$11:$B$211, 0), MATCH(AL$4, Obs_Dist!$D$3:$T$3, 0) )</f>
        <v>0</v>
      </c>
      <c r="AM159" s="61">
        <f t="shared" si="110"/>
        <v>0</v>
      </c>
      <c r="AN159" s="63">
        <f>INDEX(Obs_Dist!$D$11:$T$211,  MATCH($AF159, Obs_Dist!$B$11:$B$211, 0), MATCH(AN$4, Obs_Dist!$D$3:$T$3, 0) )</f>
        <v>0</v>
      </c>
      <c r="AO159" s="61">
        <f t="shared" si="111"/>
        <v>0</v>
      </c>
      <c r="AP159" s="63">
        <f>INDEX(Obs_Dist!$D$11:$T$211,  MATCH($AF159, Obs_Dist!$B$11:$B$211, 0), MATCH(AP$4, Obs_Dist!$D$3:$T$3, 0) )</f>
        <v>0</v>
      </c>
      <c r="AQ159" s="61">
        <f t="shared" si="112"/>
        <v>0</v>
      </c>
      <c r="AR159" s="63">
        <f>INDEX(Obs_Dist!$D$11:$T$211,  MATCH($AF159, Obs_Dist!$B$11:$B$211, 0), MATCH(AR$4, Obs_Dist!$D$3:$T$3, 0) )</f>
        <v>0</v>
      </c>
      <c r="AS159" s="61">
        <f t="shared" si="113"/>
        <v>0</v>
      </c>
      <c r="AT159" s="63">
        <f>INDEX(Obs_Dist!$D$11:$T$211,  MATCH($AF159, Obs_Dist!$B$11:$B$211, 0), MATCH(AT$4, Obs_Dist!$D$3:$T$3, 0) )</f>
        <v>0</v>
      </c>
      <c r="AU159" s="61">
        <f t="shared" si="114"/>
        <v>0</v>
      </c>
      <c r="AV159" s="63">
        <f>INDEX(Obs_Dist!$D$11:$T$211,  MATCH($AF159, Obs_Dist!$B$11:$B$211, 0), MATCH(AV$4, Obs_Dist!$D$3:$T$3, 0) )</f>
        <v>0</v>
      </c>
      <c r="AW159" s="61">
        <f t="shared" si="115"/>
        <v>0</v>
      </c>
      <c r="AX159" s="63">
        <f>INDEX(Obs_Dist!$D$11:$T$211,  MATCH($AF159, Obs_Dist!$B$11:$B$211, 0), MATCH(AX$4, Obs_Dist!$D$3:$T$3, 0) )</f>
        <v>0</v>
      </c>
      <c r="AY159" s="61">
        <f t="shared" si="116"/>
        <v>0</v>
      </c>
      <c r="AZ159" s="63">
        <f>INDEX(Obs_Dist!$D$11:$T$211,  MATCH($AF159, Obs_Dist!$B$11:$B$211, 0), MATCH(AZ$4, Obs_Dist!$D$3:$T$3, 0) )</f>
        <v>0</v>
      </c>
      <c r="BA159" s="61">
        <f t="shared" si="117"/>
        <v>0</v>
      </c>
      <c r="BB159" s="63">
        <f>INDEX(Obs_Dist!$D$11:$T$211,  MATCH($AF159, Obs_Dist!$B$11:$B$211, 0), MATCH(BB$4, Obs_Dist!$D$3:$T$3, 0) )</f>
        <v>0</v>
      </c>
      <c r="BC159" s="61">
        <f t="shared" si="118"/>
        <v>0</v>
      </c>
      <c r="BD159" s="63">
        <f>INDEX(Obs_Dist!$D$11:$T$211,  MATCH($AF159, Obs_Dist!$B$11:$B$211, 0), MATCH(BD$4, Obs_Dist!$D$3:$T$3, 0) )</f>
        <v>0</v>
      </c>
      <c r="BF159" s="31">
        <f t="shared" si="119"/>
        <v>300</v>
      </c>
      <c r="BG159" s="31">
        <f t="shared" si="120"/>
        <v>301</v>
      </c>
      <c r="BH159" s="57">
        <f t="shared" si="96"/>
        <v>0</v>
      </c>
      <c r="BI159" s="57">
        <f t="shared" si="96"/>
        <v>0</v>
      </c>
      <c r="BJ159" s="57">
        <f t="shared" si="96"/>
        <v>0</v>
      </c>
      <c r="BK159" s="58">
        <f t="shared" si="96"/>
        <v>0</v>
      </c>
      <c r="BL159" s="57">
        <f t="shared" si="96"/>
        <v>0</v>
      </c>
      <c r="BM159" s="57">
        <f t="shared" si="96"/>
        <v>0</v>
      </c>
      <c r="BN159" s="57">
        <f t="shared" si="94"/>
        <v>0</v>
      </c>
      <c r="BQ159" s="57">
        <f t="shared" si="126"/>
        <v>0</v>
      </c>
      <c r="BR159" s="57">
        <f t="shared" si="126"/>
        <v>0</v>
      </c>
      <c r="BS159" s="57">
        <f t="shared" si="126"/>
        <v>0</v>
      </c>
      <c r="BT159" s="57">
        <f t="shared" si="126"/>
        <v>0</v>
      </c>
      <c r="BU159" s="57">
        <f t="shared" si="126"/>
        <v>0</v>
      </c>
      <c r="BV159" s="57">
        <f t="shared" si="126"/>
        <v>0</v>
      </c>
      <c r="BW159" s="57">
        <f t="shared" si="126"/>
        <v>0</v>
      </c>
      <c r="BX159" s="58">
        <f t="shared" si="126"/>
        <v>0</v>
      </c>
      <c r="BY159" s="57">
        <f t="shared" si="126"/>
        <v>0</v>
      </c>
      <c r="BZ159" s="57">
        <f t="shared" si="126"/>
        <v>0</v>
      </c>
      <c r="CA159" s="58">
        <f t="shared" si="126"/>
        <v>0</v>
      </c>
      <c r="CB159" s="57">
        <f t="shared" si="126"/>
        <v>0</v>
      </c>
      <c r="CC159" s="57">
        <f t="shared" si="126"/>
        <v>0</v>
      </c>
      <c r="CD159" s="57">
        <f t="shared" si="126"/>
        <v>0</v>
      </c>
      <c r="CE159" s="57">
        <f t="shared" si="126"/>
        <v>0</v>
      </c>
      <c r="CF159" s="57">
        <f t="shared" si="93"/>
        <v>0</v>
      </c>
      <c r="CG159" s="57">
        <f t="shared" si="93"/>
        <v>0</v>
      </c>
      <c r="CH159" s="57">
        <f t="shared" si="93"/>
        <v>0</v>
      </c>
      <c r="CI159" s="58">
        <f t="shared" si="93"/>
        <v>0</v>
      </c>
      <c r="CJ159" s="57">
        <f t="shared" si="93"/>
        <v>0</v>
      </c>
      <c r="CL159" s="30">
        <f>Obs_Dist!B161</f>
        <v>300</v>
      </c>
      <c r="CM159" s="26">
        <f t="shared" si="91"/>
        <v>301</v>
      </c>
      <c r="CN159" s="20">
        <f t="shared" si="100"/>
        <v>0</v>
      </c>
      <c r="CO159" s="20">
        <f t="shared" si="100"/>
        <v>0</v>
      </c>
      <c r="CP159" s="20">
        <f t="shared" si="100"/>
        <v>0</v>
      </c>
      <c r="CQ159" s="106">
        <f t="shared" si="100"/>
        <v>0</v>
      </c>
      <c r="CR159" s="143"/>
      <c r="CS159" s="20">
        <f t="shared" si="101"/>
        <v>0</v>
      </c>
      <c r="CT159" s="20">
        <f t="shared" si="101"/>
        <v>0</v>
      </c>
      <c r="CW159" s="20">
        <f t="shared" si="98"/>
        <v>0</v>
      </c>
      <c r="CX159" s="20">
        <f t="shared" si="97"/>
        <v>0</v>
      </c>
      <c r="CY159" s="20">
        <f t="shared" si="97"/>
        <v>0</v>
      </c>
      <c r="CZ159" s="20">
        <f t="shared" si="97"/>
        <v>0</v>
      </c>
      <c r="DA159" s="20">
        <f t="shared" si="97"/>
        <v>0</v>
      </c>
      <c r="DB159" s="20">
        <f t="shared" si="97"/>
        <v>0</v>
      </c>
      <c r="DC159" s="20">
        <f t="shared" si="97"/>
        <v>0</v>
      </c>
      <c r="DD159" s="106">
        <f t="shared" si="97"/>
        <v>0</v>
      </c>
      <c r="DE159" s="20">
        <f t="shared" si="90"/>
        <v>0</v>
      </c>
      <c r="DF159" s="20">
        <f t="shared" si="90"/>
        <v>0</v>
      </c>
      <c r="DG159" s="106">
        <f t="shared" si="90"/>
        <v>0</v>
      </c>
      <c r="DH159" s="143"/>
      <c r="DI159" s="20">
        <f t="shared" si="102"/>
        <v>0</v>
      </c>
      <c r="DJ159" s="20">
        <f t="shared" si="102"/>
        <v>0</v>
      </c>
      <c r="DK159" s="20">
        <f t="shared" si="102"/>
        <v>0</v>
      </c>
      <c r="DL159" s="143"/>
      <c r="DM159" s="20">
        <f t="shared" si="103"/>
        <v>0</v>
      </c>
      <c r="DN159" s="20">
        <f t="shared" si="103"/>
        <v>0</v>
      </c>
      <c r="DO159" s="106">
        <f t="shared" si="103"/>
        <v>0</v>
      </c>
      <c r="DP159" s="20">
        <f t="shared" si="103"/>
        <v>0</v>
      </c>
      <c r="DR159" s="31">
        <f t="shared" si="121"/>
        <v>150</v>
      </c>
      <c r="DS159" s="26">
        <f t="shared" si="122"/>
        <v>150.5</v>
      </c>
      <c r="DT159" s="101">
        <f t="shared" si="104"/>
        <v>0</v>
      </c>
      <c r="DU159" s="101">
        <f t="shared" si="105"/>
        <v>0</v>
      </c>
      <c r="DV159" s="101">
        <f t="shared" si="106"/>
        <v>0</v>
      </c>
      <c r="DW159" s="102">
        <f t="shared" si="123"/>
        <v>0.7</v>
      </c>
      <c r="DX159" s="144"/>
      <c r="DY159" s="101">
        <f t="shared" si="124"/>
        <v>0</v>
      </c>
      <c r="DZ159" s="101">
        <f t="shared" si="124"/>
        <v>0</v>
      </c>
      <c r="EB159" s="84">
        <f>MODEL_DATA!X156</f>
        <v>150</v>
      </c>
      <c r="EC159" s="84">
        <f>MODEL_DATA!Y156</f>
        <v>0</v>
      </c>
      <c r="ED159" s="84">
        <f>MODEL_DATA!Z156</f>
        <v>0</v>
      </c>
      <c r="EE159" s="84">
        <f>MODEL_DATA!AA156</f>
        <v>0</v>
      </c>
      <c r="EF159" s="84">
        <f>MODEL_DATA!AB156</f>
        <v>0</v>
      </c>
      <c r="EG159" s="84">
        <f>MODEL_DATA!AC156</f>
        <v>0</v>
      </c>
      <c r="EH159" s="84">
        <f>MODEL_DATA!AD156</f>
        <v>0</v>
      </c>
      <c r="EI159" s="84">
        <f>MODEL_DATA!AE156</f>
        <v>0</v>
      </c>
      <c r="EJ159" s="84">
        <f>MODEL_DATA!AF156</f>
        <v>0</v>
      </c>
      <c r="EK159" s="84">
        <f>MODEL_DATA!AG156</f>
        <v>0</v>
      </c>
      <c r="EL159" s="84">
        <f>MODEL_DATA!AH156</f>
        <v>0</v>
      </c>
      <c r="EM159" s="84">
        <f>MODEL_DATA!AI156</f>
        <v>0</v>
      </c>
      <c r="EN159" s="84">
        <f>MODEL_DATA!AJ156</f>
        <v>0</v>
      </c>
      <c r="EO159" s="84">
        <f>MODEL_DATA!AK156</f>
        <v>0</v>
      </c>
      <c r="EP159" s="84">
        <f>MODEL_DATA!AL156</f>
        <v>0</v>
      </c>
      <c r="EQ159" s="84">
        <f>MODEL_DATA!AM156</f>
        <v>0.7</v>
      </c>
      <c r="ER159" s="84">
        <f>MODEL_DATA!AN156</f>
        <v>0.18</v>
      </c>
      <c r="ES159" s="84">
        <f>MODEL_DATA!AO156</f>
        <v>0</v>
      </c>
      <c r="ET159" s="84">
        <f>MODEL_DATA!AP156</f>
        <v>0</v>
      </c>
      <c r="EU159" s="84">
        <f>MODEL_DATA!AQ156</f>
        <v>0</v>
      </c>
      <c r="EV159" s="84">
        <f>MODEL_DATA!AR156</f>
        <v>0</v>
      </c>
    </row>
    <row r="160" spans="32:152" x14ac:dyDescent="0.25">
      <c r="AF160" s="32">
        <f t="shared" si="99"/>
        <v>300</v>
      </c>
      <c r="AG160" s="61">
        <f t="shared" si="107"/>
        <v>0</v>
      </c>
      <c r="AH160" s="63">
        <f>INDEX(Obs_Dist!$D$11:$T$211,  MATCH($AF160, Obs_Dist!$B$11:$B$211, 0), MATCH(AH$4, Obs_Dist!$D$3:$T$3, 0) )</f>
        <v>0</v>
      </c>
      <c r="AI160" s="61">
        <f t="shared" si="108"/>
        <v>0</v>
      </c>
      <c r="AJ160" s="63">
        <f>INDEX(Obs_Dist!$D$11:$T$211,  MATCH($AF160, Obs_Dist!$B$11:$B$211, 0), MATCH(AJ$4, Obs_Dist!$D$3:$T$3, 0) )</f>
        <v>0</v>
      </c>
      <c r="AK160" s="61">
        <f t="shared" si="109"/>
        <v>0</v>
      </c>
      <c r="AL160" s="63">
        <f>INDEX(Obs_Dist!$D$11:$T$211,  MATCH($AF160, Obs_Dist!$B$11:$B$211, 0), MATCH(AL$4, Obs_Dist!$D$3:$T$3, 0) )</f>
        <v>0</v>
      </c>
      <c r="AM160" s="61">
        <f t="shared" si="110"/>
        <v>0</v>
      </c>
      <c r="AN160" s="63">
        <f>INDEX(Obs_Dist!$D$11:$T$211,  MATCH($AF160, Obs_Dist!$B$11:$B$211, 0), MATCH(AN$4, Obs_Dist!$D$3:$T$3, 0) )</f>
        <v>0</v>
      </c>
      <c r="AO160" s="61">
        <f t="shared" si="111"/>
        <v>0</v>
      </c>
      <c r="AP160" s="63">
        <f>INDEX(Obs_Dist!$D$11:$T$211,  MATCH($AF160, Obs_Dist!$B$11:$B$211, 0), MATCH(AP$4, Obs_Dist!$D$3:$T$3, 0) )</f>
        <v>0</v>
      </c>
      <c r="AQ160" s="61">
        <f t="shared" si="112"/>
        <v>0</v>
      </c>
      <c r="AR160" s="63">
        <f>INDEX(Obs_Dist!$D$11:$T$211,  MATCH($AF160, Obs_Dist!$B$11:$B$211, 0), MATCH(AR$4, Obs_Dist!$D$3:$T$3, 0) )</f>
        <v>0</v>
      </c>
      <c r="AS160" s="61">
        <f t="shared" si="113"/>
        <v>0</v>
      </c>
      <c r="AT160" s="63">
        <f>INDEX(Obs_Dist!$D$11:$T$211,  MATCH($AF160, Obs_Dist!$B$11:$B$211, 0), MATCH(AT$4, Obs_Dist!$D$3:$T$3, 0) )</f>
        <v>0</v>
      </c>
      <c r="AU160" s="61">
        <f t="shared" si="114"/>
        <v>0</v>
      </c>
      <c r="AV160" s="63">
        <f>INDEX(Obs_Dist!$D$11:$T$211,  MATCH($AF160, Obs_Dist!$B$11:$B$211, 0), MATCH(AV$4, Obs_Dist!$D$3:$T$3, 0) )</f>
        <v>0</v>
      </c>
      <c r="AW160" s="61">
        <f t="shared" si="115"/>
        <v>0</v>
      </c>
      <c r="AX160" s="63">
        <f>INDEX(Obs_Dist!$D$11:$T$211,  MATCH($AF160, Obs_Dist!$B$11:$B$211, 0), MATCH(AX$4, Obs_Dist!$D$3:$T$3, 0) )</f>
        <v>0</v>
      </c>
      <c r="AY160" s="61">
        <f t="shared" si="116"/>
        <v>0</v>
      </c>
      <c r="AZ160" s="63">
        <f>INDEX(Obs_Dist!$D$11:$T$211,  MATCH($AF160, Obs_Dist!$B$11:$B$211, 0), MATCH(AZ$4, Obs_Dist!$D$3:$T$3, 0) )</f>
        <v>0</v>
      </c>
      <c r="BA160" s="61">
        <f t="shared" si="117"/>
        <v>0</v>
      </c>
      <c r="BB160" s="63">
        <f>INDEX(Obs_Dist!$D$11:$T$211,  MATCH($AF160, Obs_Dist!$B$11:$B$211, 0), MATCH(BB$4, Obs_Dist!$D$3:$T$3, 0) )</f>
        <v>0</v>
      </c>
      <c r="BC160" s="61">
        <f t="shared" si="118"/>
        <v>0</v>
      </c>
      <c r="BD160" s="63">
        <f>INDEX(Obs_Dist!$D$11:$T$211,  MATCH($AF160, Obs_Dist!$B$11:$B$211, 0), MATCH(BD$4, Obs_Dist!$D$3:$T$3, 0) )</f>
        <v>0</v>
      </c>
      <c r="BF160" s="31">
        <f t="shared" si="119"/>
        <v>302</v>
      </c>
      <c r="BG160" s="31">
        <f t="shared" si="120"/>
        <v>303</v>
      </c>
      <c r="BH160" s="57">
        <f t="shared" si="96"/>
        <v>0</v>
      </c>
      <c r="BI160" s="57">
        <f t="shared" si="96"/>
        <v>0</v>
      </c>
      <c r="BJ160" s="57">
        <f t="shared" si="96"/>
        <v>0</v>
      </c>
      <c r="BK160" s="58">
        <f t="shared" si="96"/>
        <v>0</v>
      </c>
      <c r="BL160" s="57">
        <f t="shared" si="96"/>
        <v>0</v>
      </c>
      <c r="BM160" s="57">
        <f t="shared" si="96"/>
        <v>0</v>
      </c>
      <c r="BN160" s="57">
        <f t="shared" si="94"/>
        <v>0</v>
      </c>
      <c r="BQ160" s="57">
        <f t="shared" si="126"/>
        <v>0</v>
      </c>
      <c r="BR160" s="57">
        <f t="shared" si="126"/>
        <v>0</v>
      </c>
      <c r="BS160" s="57">
        <f t="shared" si="126"/>
        <v>0</v>
      </c>
      <c r="BT160" s="57">
        <f t="shared" si="126"/>
        <v>0</v>
      </c>
      <c r="BU160" s="57">
        <f t="shared" si="126"/>
        <v>0</v>
      </c>
      <c r="BV160" s="57">
        <f t="shared" si="126"/>
        <v>0</v>
      </c>
      <c r="BW160" s="57">
        <f t="shared" si="126"/>
        <v>0</v>
      </c>
      <c r="BX160" s="58">
        <f t="shared" si="126"/>
        <v>0</v>
      </c>
      <c r="BY160" s="57">
        <f t="shared" si="126"/>
        <v>0</v>
      </c>
      <c r="BZ160" s="57">
        <f t="shared" si="126"/>
        <v>0</v>
      </c>
      <c r="CA160" s="58">
        <f t="shared" si="126"/>
        <v>0</v>
      </c>
      <c r="CB160" s="57">
        <f t="shared" si="126"/>
        <v>0</v>
      </c>
      <c r="CC160" s="57">
        <f t="shared" si="126"/>
        <v>0</v>
      </c>
      <c r="CD160" s="57">
        <f t="shared" si="126"/>
        <v>0</v>
      </c>
      <c r="CE160" s="57">
        <f t="shared" si="126"/>
        <v>0</v>
      </c>
      <c r="CF160" s="57">
        <f t="shared" si="93"/>
        <v>0</v>
      </c>
      <c r="CG160" s="57">
        <f t="shared" si="93"/>
        <v>0</v>
      </c>
      <c r="CH160" s="57">
        <f t="shared" si="93"/>
        <v>0</v>
      </c>
      <c r="CI160" s="58">
        <f t="shared" si="93"/>
        <v>0</v>
      </c>
      <c r="CJ160" s="57">
        <f t="shared" si="93"/>
        <v>0</v>
      </c>
      <c r="CL160" s="30">
        <f>Obs_Dist!B162</f>
        <v>302</v>
      </c>
      <c r="CM160" s="26">
        <f t="shared" si="91"/>
        <v>303</v>
      </c>
      <c r="CN160" s="20">
        <f t="shared" si="100"/>
        <v>0</v>
      </c>
      <c r="CO160" s="20">
        <f t="shared" si="100"/>
        <v>0</v>
      </c>
      <c r="CP160" s="20">
        <f t="shared" si="100"/>
        <v>0</v>
      </c>
      <c r="CQ160" s="106">
        <f t="shared" si="100"/>
        <v>0</v>
      </c>
      <c r="CR160" s="143"/>
      <c r="CS160" s="20">
        <f t="shared" si="101"/>
        <v>0</v>
      </c>
      <c r="CT160" s="20">
        <f t="shared" si="101"/>
        <v>0</v>
      </c>
      <c r="CW160" s="20">
        <f t="shared" si="98"/>
        <v>0</v>
      </c>
      <c r="CX160" s="20">
        <f t="shared" si="97"/>
        <v>0</v>
      </c>
      <c r="CY160" s="20">
        <f t="shared" si="97"/>
        <v>0</v>
      </c>
      <c r="CZ160" s="20">
        <f t="shared" si="97"/>
        <v>0</v>
      </c>
      <c r="DA160" s="20">
        <f t="shared" si="97"/>
        <v>0</v>
      </c>
      <c r="DB160" s="20">
        <f t="shared" si="97"/>
        <v>0</v>
      </c>
      <c r="DC160" s="20">
        <f t="shared" si="97"/>
        <v>0</v>
      </c>
      <c r="DD160" s="106">
        <f t="shared" si="97"/>
        <v>0</v>
      </c>
      <c r="DE160" s="20">
        <f t="shared" si="90"/>
        <v>0</v>
      </c>
      <c r="DF160" s="20">
        <f t="shared" si="90"/>
        <v>0</v>
      </c>
      <c r="DG160" s="106">
        <f t="shared" si="90"/>
        <v>0</v>
      </c>
      <c r="DH160" s="143"/>
      <c r="DI160" s="20">
        <f t="shared" si="102"/>
        <v>0</v>
      </c>
      <c r="DJ160" s="20">
        <f t="shared" si="102"/>
        <v>0</v>
      </c>
      <c r="DK160" s="20">
        <f t="shared" si="102"/>
        <v>0</v>
      </c>
      <c r="DL160" s="143"/>
      <c r="DM160" s="20">
        <f t="shared" si="103"/>
        <v>0</v>
      </c>
      <c r="DN160" s="20">
        <f t="shared" si="103"/>
        <v>0</v>
      </c>
      <c r="DO160" s="106">
        <f t="shared" si="103"/>
        <v>0</v>
      </c>
      <c r="DP160" s="20">
        <f t="shared" si="103"/>
        <v>0</v>
      </c>
      <c r="DR160" s="31">
        <f t="shared" si="121"/>
        <v>151</v>
      </c>
      <c r="DS160" s="26">
        <f t="shared" si="122"/>
        <v>151.5</v>
      </c>
      <c r="DT160" s="101">
        <f t="shared" si="104"/>
        <v>0</v>
      </c>
      <c r="DU160" s="101">
        <f t="shared" si="105"/>
        <v>0</v>
      </c>
      <c r="DV160" s="101">
        <f t="shared" si="106"/>
        <v>0</v>
      </c>
      <c r="DW160" s="102">
        <f t="shared" si="123"/>
        <v>1.56</v>
      </c>
      <c r="DX160" s="144"/>
      <c r="DY160" s="101">
        <f t="shared" si="124"/>
        <v>0</v>
      </c>
      <c r="DZ160" s="101">
        <f t="shared" si="124"/>
        <v>0</v>
      </c>
      <c r="EB160" s="84">
        <f>MODEL_DATA!X157</f>
        <v>151</v>
      </c>
      <c r="EC160" s="84">
        <f>MODEL_DATA!Y157</f>
        <v>0</v>
      </c>
      <c r="ED160" s="84">
        <f>MODEL_DATA!Z157</f>
        <v>0</v>
      </c>
      <c r="EE160" s="84">
        <f>MODEL_DATA!AA157</f>
        <v>0</v>
      </c>
      <c r="EF160" s="84">
        <f>MODEL_DATA!AB157</f>
        <v>0</v>
      </c>
      <c r="EG160" s="84">
        <f>MODEL_DATA!AC157</f>
        <v>0</v>
      </c>
      <c r="EH160" s="84">
        <f>MODEL_DATA!AD157</f>
        <v>0</v>
      </c>
      <c r="EI160" s="84">
        <f>MODEL_DATA!AE157</f>
        <v>0</v>
      </c>
      <c r="EJ160" s="84">
        <f>MODEL_DATA!AF157</f>
        <v>0</v>
      </c>
      <c r="EK160" s="84">
        <f>MODEL_DATA!AG157</f>
        <v>0</v>
      </c>
      <c r="EL160" s="84">
        <f>MODEL_DATA!AH157</f>
        <v>0</v>
      </c>
      <c r="EM160" s="84">
        <f>MODEL_DATA!AI157</f>
        <v>0</v>
      </c>
      <c r="EN160" s="84">
        <f>MODEL_DATA!AJ157</f>
        <v>0</v>
      </c>
      <c r="EO160" s="84">
        <f>MODEL_DATA!AK157</f>
        <v>0</v>
      </c>
      <c r="EP160" s="84">
        <f>MODEL_DATA!AL157</f>
        <v>0</v>
      </c>
      <c r="EQ160" s="84">
        <f>MODEL_DATA!AM157</f>
        <v>1.56</v>
      </c>
      <c r="ER160" s="84">
        <f>MODEL_DATA!AN157</f>
        <v>0.95</v>
      </c>
      <c r="ES160" s="84">
        <f>MODEL_DATA!AO157</f>
        <v>0</v>
      </c>
      <c r="ET160" s="84">
        <f>MODEL_DATA!AP157</f>
        <v>0</v>
      </c>
      <c r="EU160" s="84">
        <f>MODEL_DATA!AQ157</f>
        <v>0</v>
      </c>
      <c r="EV160" s="84">
        <f>MODEL_DATA!AR157</f>
        <v>0</v>
      </c>
    </row>
    <row r="161" spans="32:152" x14ac:dyDescent="0.25">
      <c r="AF161" s="32">
        <f t="shared" si="99"/>
        <v>302</v>
      </c>
      <c r="AG161" s="61">
        <f t="shared" si="107"/>
        <v>0</v>
      </c>
      <c r="AH161" s="63">
        <f>INDEX(Obs_Dist!$D$11:$T$211,  MATCH($AF161, Obs_Dist!$B$11:$B$211, 0), MATCH(AH$4, Obs_Dist!$D$3:$T$3, 0) )</f>
        <v>0</v>
      </c>
      <c r="AI161" s="61">
        <f t="shared" si="108"/>
        <v>0</v>
      </c>
      <c r="AJ161" s="63">
        <f>INDEX(Obs_Dist!$D$11:$T$211,  MATCH($AF161, Obs_Dist!$B$11:$B$211, 0), MATCH(AJ$4, Obs_Dist!$D$3:$T$3, 0) )</f>
        <v>0</v>
      </c>
      <c r="AK161" s="61">
        <f t="shared" si="109"/>
        <v>0</v>
      </c>
      <c r="AL161" s="63">
        <f>INDEX(Obs_Dist!$D$11:$T$211,  MATCH($AF161, Obs_Dist!$B$11:$B$211, 0), MATCH(AL$4, Obs_Dist!$D$3:$T$3, 0) )</f>
        <v>0</v>
      </c>
      <c r="AM161" s="61">
        <f t="shared" si="110"/>
        <v>0</v>
      </c>
      <c r="AN161" s="63">
        <f>INDEX(Obs_Dist!$D$11:$T$211,  MATCH($AF161, Obs_Dist!$B$11:$B$211, 0), MATCH(AN$4, Obs_Dist!$D$3:$T$3, 0) )</f>
        <v>0</v>
      </c>
      <c r="AO161" s="61">
        <f t="shared" si="111"/>
        <v>0</v>
      </c>
      <c r="AP161" s="63">
        <f>INDEX(Obs_Dist!$D$11:$T$211,  MATCH($AF161, Obs_Dist!$B$11:$B$211, 0), MATCH(AP$4, Obs_Dist!$D$3:$T$3, 0) )</f>
        <v>0</v>
      </c>
      <c r="AQ161" s="61">
        <f t="shared" si="112"/>
        <v>0</v>
      </c>
      <c r="AR161" s="63">
        <f>INDEX(Obs_Dist!$D$11:$T$211,  MATCH($AF161, Obs_Dist!$B$11:$B$211, 0), MATCH(AR$4, Obs_Dist!$D$3:$T$3, 0) )</f>
        <v>0</v>
      </c>
      <c r="AS161" s="61">
        <f t="shared" si="113"/>
        <v>0</v>
      </c>
      <c r="AT161" s="63">
        <f>INDEX(Obs_Dist!$D$11:$T$211,  MATCH($AF161, Obs_Dist!$B$11:$B$211, 0), MATCH(AT$4, Obs_Dist!$D$3:$T$3, 0) )</f>
        <v>0</v>
      </c>
      <c r="AU161" s="61">
        <f t="shared" si="114"/>
        <v>0</v>
      </c>
      <c r="AV161" s="63">
        <f>INDEX(Obs_Dist!$D$11:$T$211,  MATCH($AF161, Obs_Dist!$B$11:$B$211, 0), MATCH(AV$4, Obs_Dist!$D$3:$T$3, 0) )</f>
        <v>0</v>
      </c>
      <c r="AW161" s="61">
        <f t="shared" si="115"/>
        <v>0</v>
      </c>
      <c r="AX161" s="63">
        <f>INDEX(Obs_Dist!$D$11:$T$211,  MATCH($AF161, Obs_Dist!$B$11:$B$211, 0), MATCH(AX$4, Obs_Dist!$D$3:$T$3, 0) )</f>
        <v>0</v>
      </c>
      <c r="AY161" s="61">
        <f t="shared" si="116"/>
        <v>0</v>
      </c>
      <c r="AZ161" s="63">
        <f>INDEX(Obs_Dist!$D$11:$T$211,  MATCH($AF161, Obs_Dist!$B$11:$B$211, 0), MATCH(AZ$4, Obs_Dist!$D$3:$T$3, 0) )</f>
        <v>0</v>
      </c>
      <c r="BA161" s="61">
        <f t="shared" si="117"/>
        <v>0</v>
      </c>
      <c r="BB161" s="63">
        <f>INDEX(Obs_Dist!$D$11:$T$211,  MATCH($AF161, Obs_Dist!$B$11:$B$211, 0), MATCH(BB$4, Obs_Dist!$D$3:$T$3, 0) )</f>
        <v>0</v>
      </c>
      <c r="BC161" s="61">
        <f t="shared" si="118"/>
        <v>0</v>
      </c>
      <c r="BD161" s="63">
        <f>INDEX(Obs_Dist!$D$11:$T$211,  MATCH($AF161, Obs_Dist!$B$11:$B$211, 0), MATCH(BD$4, Obs_Dist!$D$3:$T$3, 0) )</f>
        <v>0</v>
      </c>
      <c r="BF161" s="31">
        <f t="shared" si="119"/>
        <v>304</v>
      </c>
      <c r="BG161" s="31">
        <f t="shared" si="120"/>
        <v>305</v>
      </c>
      <c r="BH161" s="57">
        <f t="shared" si="96"/>
        <v>0</v>
      </c>
      <c r="BI161" s="57">
        <f t="shared" si="96"/>
        <v>0</v>
      </c>
      <c r="BJ161" s="57">
        <f t="shared" si="96"/>
        <v>0</v>
      </c>
      <c r="BK161" s="58">
        <f t="shared" si="96"/>
        <v>0</v>
      </c>
      <c r="BL161" s="57">
        <f t="shared" si="96"/>
        <v>0</v>
      </c>
      <c r="BM161" s="57">
        <f t="shared" si="96"/>
        <v>0</v>
      </c>
      <c r="BN161" s="57">
        <f t="shared" si="94"/>
        <v>0</v>
      </c>
      <c r="BQ161" s="57">
        <f t="shared" si="126"/>
        <v>0</v>
      </c>
      <c r="BR161" s="57">
        <f t="shared" si="126"/>
        <v>0</v>
      </c>
      <c r="BS161" s="57">
        <f t="shared" si="126"/>
        <v>0</v>
      </c>
      <c r="BT161" s="57">
        <f t="shared" si="126"/>
        <v>0</v>
      </c>
      <c r="BU161" s="57">
        <f t="shared" si="126"/>
        <v>0</v>
      </c>
      <c r="BV161" s="57">
        <f t="shared" si="126"/>
        <v>0</v>
      </c>
      <c r="BW161" s="57">
        <f t="shared" si="126"/>
        <v>0</v>
      </c>
      <c r="BX161" s="58">
        <f t="shared" si="126"/>
        <v>0</v>
      </c>
      <c r="BY161" s="57">
        <f t="shared" si="126"/>
        <v>0</v>
      </c>
      <c r="BZ161" s="57">
        <f t="shared" si="126"/>
        <v>0</v>
      </c>
      <c r="CA161" s="58">
        <f t="shared" si="126"/>
        <v>0</v>
      </c>
      <c r="CB161" s="57">
        <f t="shared" si="126"/>
        <v>0</v>
      </c>
      <c r="CC161" s="57">
        <f t="shared" si="126"/>
        <v>0</v>
      </c>
      <c r="CD161" s="57">
        <f t="shared" si="126"/>
        <v>0</v>
      </c>
      <c r="CE161" s="57">
        <f t="shared" si="126"/>
        <v>0</v>
      </c>
      <c r="CF161" s="57">
        <f t="shared" si="93"/>
        <v>0</v>
      </c>
      <c r="CG161" s="57">
        <f t="shared" si="93"/>
        <v>0</v>
      </c>
      <c r="CH161" s="57">
        <f t="shared" si="93"/>
        <v>0</v>
      </c>
      <c r="CI161" s="58">
        <f t="shared" si="93"/>
        <v>0</v>
      </c>
      <c r="CJ161" s="57">
        <f t="shared" si="93"/>
        <v>0</v>
      </c>
      <c r="CL161" s="30">
        <f>Obs_Dist!B163</f>
        <v>304</v>
      </c>
      <c r="CM161" s="26">
        <f t="shared" si="91"/>
        <v>305</v>
      </c>
      <c r="CN161" s="20">
        <f t="shared" si="100"/>
        <v>0</v>
      </c>
      <c r="CO161" s="20">
        <f t="shared" si="100"/>
        <v>0</v>
      </c>
      <c r="CP161" s="20">
        <f t="shared" si="100"/>
        <v>0</v>
      </c>
      <c r="CQ161" s="106">
        <f t="shared" si="100"/>
        <v>0</v>
      </c>
      <c r="CR161" s="143"/>
      <c r="CS161" s="20">
        <f t="shared" si="101"/>
        <v>0</v>
      </c>
      <c r="CT161" s="20">
        <f t="shared" si="101"/>
        <v>0</v>
      </c>
      <c r="CW161" s="20">
        <f t="shared" si="98"/>
        <v>0</v>
      </c>
      <c r="CX161" s="20">
        <f t="shared" si="97"/>
        <v>0</v>
      </c>
      <c r="CY161" s="20">
        <f t="shared" si="97"/>
        <v>0</v>
      </c>
      <c r="CZ161" s="20">
        <f t="shared" si="97"/>
        <v>0</v>
      </c>
      <c r="DA161" s="20">
        <f t="shared" si="97"/>
        <v>0</v>
      </c>
      <c r="DB161" s="20">
        <f t="shared" si="97"/>
        <v>0</v>
      </c>
      <c r="DC161" s="20">
        <f t="shared" si="97"/>
        <v>0</v>
      </c>
      <c r="DD161" s="106">
        <f t="shared" si="97"/>
        <v>0</v>
      </c>
      <c r="DE161" s="20">
        <f t="shared" si="90"/>
        <v>0</v>
      </c>
      <c r="DF161" s="20">
        <f t="shared" si="90"/>
        <v>0</v>
      </c>
      <c r="DG161" s="106">
        <f t="shared" si="90"/>
        <v>0</v>
      </c>
      <c r="DH161" s="143"/>
      <c r="DI161" s="20">
        <f t="shared" si="102"/>
        <v>0</v>
      </c>
      <c r="DJ161" s="20">
        <f t="shared" si="102"/>
        <v>0</v>
      </c>
      <c r="DK161" s="20">
        <f t="shared" si="102"/>
        <v>0</v>
      </c>
      <c r="DL161" s="143"/>
      <c r="DM161" s="20">
        <f t="shared" si="103"/>
        <v>0</v>
      </c>
      <c r="DN161" s="20">
        <f t="shared" si="103"/>
        <v>0</v>
      </c>
      <c r="DO161" s="106">
        <f t="shared" si="103"/>
        <v>0</v>
      </c>
      <c r="DP161" s="20">
        <f t="shared" si="103"/>
        <v>0</v>
      </c>
      <c r="DR161" s="31">
        <f t="shared" si="121"/>
        <v>152</v>
      </c>
      <c r="DS161" s="26">
        <f t="shared" si="122"/>
        <v>152.5</v>
      </c>
      <c r="DT161" s="101">
        <f t="shared" si="104"/>
        <v>0</v>
      </c>
      <c r="DU161" s="101">
        <f t="shared" si="105"/>
        <v>0</v>
      </c>
      <c r="DV161" s="101">
        <f t="shared" si="106"/>
        <v>0</v>
      </c>
      <c r="DW161" s="102">
        <f t="shared" si="123"/>
        <v>0.73</v>
      </c>
      <c r="DX161" s="144"/>
      <c r="DY161" s="101">
        <f t="shared" si="124"/>
        <v>0</v>
      </c>
      <c r="DZ161" s="101">
        <f t="shared" si="124"/>
        <v>0</v>
      </c>
      <c r="EB161" s="84">
        <f>MODEL_DATA!X158</f>
        <v>152</v>
      </c>
      <c r="EC161" s="84">
        <f>MODEL_DATA!Y158</f>
        <v>0</v>
      </c>
      <c r="ED161" s="84">
        <f>MODEL_DATA!Z158</f>
        <v>0</v>
      </c>
      <c r="EE161" s="84">
        <f>MODEL_DATA!AA158</f>
        <v>0</v>
      </c>
      <c r="EF161" s="84">
        <f>MODEL_DATA!AB158</f>
        <v>0</v>
      </c>
      <c r="EG161" s="84">
        <f>MODEL_DATA!AC158</f>
        <v>0</v>
      </c>
      <c r="EH161" s="84">
        <f>MODEL_DATA!AD158</f>
        <v>0</v>
      </c>
      <c r="EI161" s="84">
        <f>MODEL_DATA!AE158</f>
        <v>0</v>
      </c>
      <c r="EJ161" s="84">
        <f>MODEL_DATA!AF158</f>
        <v>0</v>
      </c>
      <c r="EK161" s="84">
        <f>MODEL_DATA!AG158</f>
        <v>0</v>
      </c>
      <c r="EL161" s="84">
        <f>MODEL_DATA!AH158</f>
        <v>0</v>
      </c>
      <c r="EM161" s="84">
        <f>MODEL_DATA!AI158</f>
        <v>0</v>
      </c>
      <c r="EN161" s="84">
        <f>MODEL_DATA!AJ158</f>
        <v>0</v>
      </c>
      <c r="EO161" s="84">
        <f>MODEL_DATA!AK158</f>
        <v>0</v>
      </c>
      <c r="EP161" s="84">
        <f>MODEL_DATA!AL158</f>
        <v>0</v>
      </c>
      <c r="EQ161" s="84">
        <f>MODEL_DATA!AM158</f>
        <v>0.73</v>
      </c>
      <c r="ER161" s="84">
        <f>MODEL_DATA!AN158</f>
        <v>1.57</v>
      </c>
      <c r="ES161" s="84">
        <f>MODEL_DATA!AO158</f>
        <v>0</v>
      </c>
      <c r="ET161" s="84">
        <f>MODEL_DATA!AP158</f>
        <v>0</v>
      </c>
      <c r="EU161" s="84">
        <f>MODEL_DATA!AQ158</f>
        <v>0</v>
      </c>
      <c r="EV161" s="84">
        <f>MODEL_DATA!AR158</f>
        <v>0</v>
      </c>
    </row>
    <row r="162" spans="32:152" x14ac:dyDescent="0.25">
      <c r="AF162" s="32">
        <f t="shared" si="99"/>
        <v>304</v>
      </c>
      <c r="AG162" s="61">
        <f t="shared" si="107"/>
        <v>0</v>
      </c>
      <c r="AH162" s="63">
        <f>INDEX(Obs_Dist!$D$11:$T$211,  MATCH($AF162, Obs_Dist!$B$11:$B$211, 0), MATCH(AH$4, Obs_Dist!$D$3:$T$3, 0) )</f>
        <v>0</v>
      </c>
      <c r="AI162" s="61">
        <f t="shared" si="108"/>
        <v>0</v>
      </c>
      <c r="AJ162" s="63">
        <f>INDEX(Obs_Dist!$D$11:$T$211,  MATCH($AF162, Obs_Dist!$B$11:$B$211, 0), MATCH(AJ$4, Obs_Dist!$D$3:$T$3, 0) )</f>
        <v>0</v>
      </c>
      <c r="AK162" s="61">
        <f t="shared" si="109"/>
        <v>0</v>
      </c>
      <c r="AL162" s="63">
        <f>INDEX(Obs_Dist!$D$11:$T$211,  MATCH($AF162, Obs_Dist!$B$11:$B$211, 0), MATCH(AL$4, Obs_Dist!$D$3:$T$3, 0) )</f>
        <v>0</v>
      </c>
      <c r="AM162" s="61">
        <f t="shared" si="110"/>
        <v>0</v>
      </c>
      <c r="AN162" s="63">
        <f>INDEX(Obs_Dist!$D$11:$T$211,  MATCH($AF162, Obs_Dist!$B$11:$B$211, 0), MATCH(AN$4, Obs_Dist!$D$3:$T$3, 0) )</f>
        <v>0</v>
      </c>
      <c r="AO162" s="61">
        <f t="shared" si="111"/>
        <v>0</v>
      </c>
      <c r="AP162" s="63">
        <f>INDEX(Obs_Dist!$D$11:$T$211,  MATCH($AF162, Obs_Dist!$B$11:$B$211, 0), MATCH(AP$4, Obs_Dist!$D$3:$T$3, 0) )</f>
        <v>0</v>
      </c>
      <c r="AQ162" s="61">
        <f t="shared" si="112"/>
        <v>0</v>
      </c>
      <c r="AR162" s="63">
        <f>INDEX(Obs_Dist!$D$11:$T$211,  MATCH($AF162, Obs_Dist!$B$11:$B$211, 0), MATCH(AR$4, Obs_Dist!$D$3:$T$3, 0) )</f>
        <v>0</v>
      </c>
      <c r="AS162" s="61">
        <f t="shared" si="113"/>
        <v>0</v>
      </c>
      <c r="AT162" s="63">
        <f>INDEX(Obs_Dist!$D$11:$T$211,  MATCH($AF162, Obs_Dist!$B$11:$B$211, 0), MATCH(AT$4, Obs_Dist!$D$3:$T$3, 0) )</f>
        <v>0</v>
      </c>
      <c r="AU162" s="61">
        <f t="shared" si="114"/>
        <v>0</v>
      </c>
      <c r="AV162" s="63">
        <f>INDEX(Obs_Dist!$D$11:$T$211,  MATCH($AF162, Obs_Dist!$B$11:$B$211, 0), MATCH(AV$4, Obs_Dist!$D$3:$T$3, 0) )</f>
        <v>0</v>
      </c>
      <c r="AW162" s="61">
        <f t="shared" si="115"/>
        <v>0</v>
      </c>
      <c r="AX162" s="63">
        <f>INDEX(Obs_Dist!$D$11:$T$211,  MATCH($AF162, Obs_Dist!$B$11:$B$211, 0), MATCH(AX$4, Obs_Dist!$D$3:$T$3, 0) )</f>
        <v>0</v>
      </c>
      <c r="AY162" s="61">
        <f t="shared" si="116"/>
        <v>0</v>
      </c>
      <c r="AZ162" s="63">
        <f>INDEX(Obs_Dist!$D$11:$T$211,  MATCH($AF162, Obs_Dist!$B$11:$B$211, 0), MATCH(AZ$4, Obs_Dist!$D$3:$T$3, 0) )</f>
        <v>0</v>
      </c>
      <c r="BA162" s="61">
        <f t="shared" si="117"/>
        <v>0</v>
      </c>
      <c r="BB162" s="63">
        <f>INDEX(Obs_Dist!$D$11:$T$211,  MATCH($AF162, Obs_Dist!$B$11:$B$211, 0), MATCH(BB$4, Obs_Dist!$D$3:$T$3, 0) )</f>
        <v>0</v>
      </c>
      <c r="BC162" s="61">
        <f t="shared" si="118"/>
        <v>0</v>
      </c>
      <c r="BD162" s="63">
        <f>INDEX(Obs_Dist!$D$11:$T$211,  MATCH($AF162, Obs_Dist!$B$11:$B$211, 0), MATCH(BD$4, Obs_Dist!$D$3:$T$3, 0) )</f>
        <v>0</v>
      </c>
      <c r="BF162" s="31">
        <f t="shared" si="119"/>
        <v>306</v>
      </c>
      <c r="BG162" s="31">
        <f t="shared" si="120"/>
        <v>307</v>
      </c>
      <c r="BH162" s="57">
        <f t="shared" si="96"/>
        <v>0</v>
      </c>
      <c r="BI162" s="57">
        <f t="shared" si="96"/>
        <v>0</v>
      </c>
      <c r="BJ162" s="57">
        <f t="shared" si="96"/>
        <v>0</v>
      </c>
      <c r="BK162" s="58">
        <f t="shared" si="96"/>
        <v>0</v>
      </c>
      <c r="BL162" s="57">
        <f t="shared" si="96"/>
        <v>0</v>
      </c>
      <c r="BM162" s="57">
        <f t="shared" si="96"/>
        <v>0</v>
      </c>
      <c r="BN162" s="57">
        <f t="shared" si="94"/>
        <v>0</v>
      </c>
      <c r="BQ162" s="57">
        <f t="shared" si="126"/>
        <v>0</v>
      </c>
      <c r="BR162" s="57">
        <f t="shared" si="126"/>
        <v>0</v>
      </c>
      <c r="BS162" s="57">
        <f t="shared" si="126"/>
        <v>0</v>
      </c>
      <c r="BT162" s="57">
        <f t="shared" si="126"/>
        <v>0</v>
      </c>
      <c r="BU162" s="57">
        <f t="shared" si="126"/>
        <v>0</v>
      </c>
      <c r="BV162" s="57">
        <f t="shared" si="126"/>
        <v>0</v>
      </c>
      <c r="BW162" s="57">
        <f t="shared" si="126"/>
        <v>0</v>
      </c>
      <c r="BX162" s="58">
        <f t="shared" si="126"/>
        <v>0</v>
      </c>
      <c r="BY162" s="57">
        <f t="shared" si="126"/>
        <v>0</v>
      </c>
      <c r="BZ162" s="57">
        <f t="shared" si="126"/>
        <v>0</v>
      </c>
      <c r="CA162" s="58">
        <f t="shared" si="126"/>
        <v>0</v>
      </c>
      <c r="CB162" s="57">
        <f t="shared" si="126"/>
        <v>0</v>
      </c>
      <c r="CC162" s="57">
        <f t="shared" si="126"/>
        <v>0</v>
      </c>
      <c r="CD162" s="57">
        <f t="shared" si="126"/>
        <v>0</v>
      </c>
      <c r="CE162" s="57">
        <f t="shared" si="126"/>
        <v>0</v>
      </c>
      <c r="CF162" s="57">
        <f t="shared" si="93"/>
        <v>0</v>
      </c>
      <c r="CG162" s="57">
        <f t="shared" si="93"/>
        <v>0</v>
      </c>
      <c r="CH162" s="57">
        <f t="shared" si="93"/>
        <v>0</v>
      </c>
      <c r="CI162" s="58">
        <f t="shared" si="93"/>
        <v>0</v>
      </c>
      <c r="CJ162" s="57">
        <f t="shared" si="93"/>
        <v>0</v>
      </c>
      <c r="CL162" s="30">
        <f>Obs_Dist!B164</f>
        <v>306</v>
      </c>
      <c r="CM162" s="26">
        <f t="shared" si="91"/>
        <v>307</v>
      </c>
      <c r="CN162" s="20">
        <f t="shared" si="100"/>
        <v>0</v>
      </c>
      <c r="CO162" s="20">
        <f t="shared" si="100"/>
        <v>0</v>
      </c>
      <c r="CP162" s="20">
        <f t="shared" si="100"/>
        <v>0</v>
      </c>
      <c r="CQ162" s="106">
        <f t="shared" si="100"/>
        <v>0</v>
      </c>
      <c r="CR162" s="143"/>
      <c r="CS162" s="20">
        <f t="shared" si="101"/>
        <v>0</v>
      </c>
      <c r="CT162" s="20">
        <f t="shared" si="101"/>
        <v>0</v>
      </c>
      <c r="CW162" s="20">
        <f t="shared" si="98"/>
        <v>0</v>
      </c>
      <c r="CX162" s="20">
        <f t="shared" si="97"/>
        <v>0</v>
      </c>
      <c r="CY162" s="20">
        <f t="shared" si="97"/>
        <v>0</v>
      </c>
      <c r="CZ162" s="20">
        <f t="shared" si="97"/>
        <v>0</v>
      </c>
      <c r="DA162" s="20">
        <f t="shared" si="97"/>
        <v>0</v>
      </c>
      <c r="DB162" s="20">
        <f t="shared" si="97"/>
        <v>0</v>
      </c>
      <c r="DC162" s="20">
        <f t="shared" si="97"/>
        <v>0</v>
      </c>
      <c r="DD162" s="106">
        <f t="shared" si="97"/>
        <v>0</v>
      </c>
      <c r="DE162" s="20">
        <f t="shared" si="90"/>
        <v>0</v>
      </c>
      <c r="DF162" s="20">
        <f t="shared" si="90"/>
        <v>0</v>
      </c>
      <c r="DG162" s="106">
        <f t="shared" si="90"/>
        <v>0</v>
      </c>
      <c r="DH162" s="143"/>
      <c r="DI162" s="20">
        <f t="shared" si="102"/>
        <v>0</v>
      </c>
      <c r="DJ162" s="20">
        <f t="shared" si="102"/>
        <v>0</v>
      </c>
      <c r="DK162" s="20">
        <f t="shared" si="102"/>
        <v>0</v>
      </c>
      <c r="DL162" s="143"/>
      <c r="DM162" s="20">
        <f t="shared" si="103"/>
        <v>0</v>
      </c>
      <c r="DN162" s="20">
        <f t="shared" si="103"/>
        <v>0</v>
      </c>
      <c r="DO162" s="106">
        <f t="shared" si="103"/>
        <v>0</v>
      </c>
      <c r="DP162" s="20">
        <f t="shared" si="103"/>
        <v>0</v>
      </c>
      <c r="DR162" s="31">
        <f t="shared" si="121"/>
        <v>153</v>
      </c>
      <c r="DS162" s="26">
        <f t="shared" si="122"/>
        <v>153.5</v>
      </c>
      <c r="DT162" s="101">
        <f t="shared" si="104"/>
        <v>0</v>
      </c>
      <c r="DU162" s="101">
        <f t="shared" si="105"/>
        <v>0</v>
      </c>
      <c r="DV162" s="101">
        <f t="shared" si="106"/>
        <v>0</v>
      </c>
      <c r="DW162" s="102">
        <f t="shared" si="123"/>
        <v>3.37</v>
      </c>
      <c r="DX162" s="144"/>
      <c r="DY162" s="101">
        <f t="shared" si="124"/>
        <v>0</v>
      </c>
      <c r="DZ162" s="101">
        <f t="shared" si="124"/>
        <v>0</v>
      </c>
      <c r="EB162" s="84">
        <f>MODEL_DATA!X159</f>
        <v>153</v>
      </c>
      <c r="EC162" s="84">
        <f>MODEL_DATA!Y159</f>
        <v>0</v>
      </c>
      <c r="ED162" s="84">
        <f>MODEL_DATA!Z159</f>
        <v>0</v>
      </c>
      <c r="EE162" s="84">
        <f>MODEL_DATA!AA159</f>
        <v>0</v>
      </c>
      <c r="EF162" s="84">
        <f>MODEL_DATA!AB159</f>
        <v>0</v>
      </c>
      <c r="EG162" s="84">
        <f>MODEL_DATA!AC159</f>
        <v>0</v>
      </c>
      <c r="EH162" s="84">
        <f>MODEL_DATA!AD159</f>
        <v>0</v>
      </c>
      <c r="EI162" s="84">
        <f>MODEL_DATA!AE159</f>
        <v>0</v>
      </c>
      <c r="EJ162" s="84">
        <f>MODEL_DATA!AF159</f>
        <v>0</v>
      </c>
      <c r="EK162" s="84">
        <f>MODEL_DATA!AG159</f>
        <v>0</v>
      </c>
      <c r="EL162" s="84">
        <f>MODEL_DATA!AH159</f>
        <v>0</v>
      </c>
      <c r="EM162" s="84">
        <f>MODEL_DATA!AI159</f>
        <v>0</v>
      </c>
      <c r="EN162" s="84">
        <f>MODEL_DATA!AJ159</f>
        <v>0</v>
      </c>
      <c r="EO162" s="84">
        <f>MODEL_DATA!AK159</f>
        <v>0</v>
      </c>
      <c r="EP162" s="84">
        <f>MODEL_DATA!AL159</f>
        <v>0</v>
      </c>
      <c r="EQ162" s="84">
        <f>MODEL_DATA!AM159</f>
        <v>3.37</v>
      </c>
      <c r="ER162" s="84">
        <f>MODEL_DATA!AN159</f>
        <v>1.1200000000000001</v>
      </c>
      <c r="ES162" s="84">
        <f>MODEL_DATA!AO159</f>
        <v>0</v>
      </c>
      <c r="ET162" s="84">
        <f>MODEL_DATA!AP159</f>
        <v>0</v>
      </c>
      <c r="EU162" s="84">
        <f>MODEL_DATA!AQ159</f>
        <v>0</v>
      </c>
      <c r="EV162" s="84">
        <f>MODEL_DATA!AR159</f>
        <v>0</v>
      </c>
    </row>
    <row r="163" spans="32:152" x14ac:dyDescent="0.25">
      <c r="AF163" s="32">
        <f t="shared" si="99"/>
        <v>306</v>
      </c>
      <c r="AG163" s="61">
        <f t="shared" si="107"/>
        <v>0</v>
      </c>
      <c r="AH163" s="63">
        <f>INDEX(Obs_Dist!$D$11:$T$211,  MATCH($AF163, Obs_Dist!$B$11:$B$211, 0), MATCH(AH$4, Obs_Dist!$D$3:$T$3, 0) )</f>
        <v>0</v>
      </c>
      <c r="AI163" s="61">
        <f t="shared" si="108"/>
        <v>0</v>
      </c>
      <c r="AJ163" s="63">
        <f>INDEX(Obs_Dist!$D$11:$T$211,  MATCH($AF163, Obs_Dist!$B$11:$B$211, 0), MATCH(AJ$4, Obs_Dist!$D$3:$T$3, 0) )</f>
        <v>0</v>
      </c>
      <c r="AK163" s="61">
        <f t="shared" si="109"/>
        <v>0</v>
      </c>
      <c r="AL163" s="63">
        <f>INDEX(Obs_Dist!$D$11:$T$211,  MATCH($AF163, Obs_Dist!$B$11:$B$211, 0), MATCH(AL$4, Obs_Dist!$D$3:$T$3, 0) )</f>
        <v>0</v>
      </c>
      <c r="AM163" s="61">
        <f t="shared" si="110"/>
        <v>0</v>
      </c>
      <c r="AN163" s="63">
        <f>INDEX(Obs_Dist!$D$11:$T$211,  MATCH($AF163, Obs_Dist!$B$11:$B$211, 0), MATCH(AN$4, Obs_Dist!$D$3:$T$3, 0) )</f>
        <v>0</v>
      </c>
      <c r="AO163" s="61">
        <f t="shared" si="111"/>
        <v>0</v>
      </c>
      <c r="AP163" s="63">
        <f>INDEX(Obs_Dist!$D$11:$T$211,  MATCH($AF163, Obs_Dist!$B$11:$B$211, 0), MATCH(AP$4, Obs_Dist!$D$3:$T$3, 0) )</f>
        <v>0</v>
      </c>
      <c r="AQ163" s="61">
        <f t="shared" si="112"/>
        <v>0</v>
      </c>
      <c r="AR163" s="63">
        <f>INDEX(Obs_Dist!$D$11:$T$211,  MATCH($AF163, Obs_Dist!$B$11:$B$211, 0), MATCH(AR$4, Obs_Dist!$D$3:$T$3, 0) )</f>
        <v>0</v>
      </c>
      <c r="AS163" s="61">
        <f t="shared" si="113"/>
        <v>0</v>
      </c>
      <c r="AT163" s="63">
        <f>INDEX(Obs_Dist!$D$11:$T$211,  MATCH($AF163, Obs_Dist!$B$11:$B$211, 0), MATCH(AT$4, Obs_Dist!$D$3:$T$3, 0) )</f>
        <v>0</v>
      </c>
      <c r="AU163" s="61">
        <f t="shared" si="114"/>
        <v>0</v>
      </c>
      <c r="AV163" s="63">
        <f>INDEX(Obs_Dist!$D$11:$T$211,  MATCH($AF163, Obs_Dist!$B$11:$B$211, 0), MATCH(AV$4, Obs_Dist!$D$3:$T$3, 0) )</f>
        <v>0</v>
      </c>
      <c r="AW163" s="61">
        <f t="shared" si="115"/>
        <v>0</v>
      </c>
      <c r="AX163" s="63">
        <f>INDEX(Obs_Dist!$D$11:$T$211,  MATCH($AF163, Obs_Dist!$B$11:$B$211, 0), MATCH(AX$4, Obs_Dist!$D$3:$T$3, 0) )</f>
        <v>0</v>
      </c>
      <c r="AY163" s="61">
        <f t="shared" si="116"/>
        <v>0</v>
      </c>
      <c r="AZ163" s="63">
        <f>INDEX(Obs_Dist!$D$11:$T$211,  MATCH($AF163, Obs_Dist!$B$11:$B$211, 0), MATCH(AZ$4, Obs_Dist!$D$3:$T$3, 0) )</f>
        <v>0</v>
      </c>
      <c r="BA163" s="61">
        <f t="shared" si="117"/>
        <v>0</v>
      </c>
      <c r="BB163" s="63">
        <f>INDEX(Obs_Dist!$D$11:$T$211,  MATCH($AF163, Obs_Dist!$B$11:$B$211, 0), MATCH(BB$4, Obs_Dist!$D$3:$T$3, 0) )</f>
        <v>0</v>
      </c>
      <c r="BC163" s="61">
        <f t="shared" si="118"/>
        <v>0</v>
      </c>
      <c r="BD163" s="63">
        <f>INDEX(Obs_Dist!$D$11:$T$211,  MATCH($AF163, Obs_Dist!$B$11:$B$211, 0), MATCH(BD$4, Obs_Dist!$D$3:$T$3, 0) )</f>
        <v>0</v>
      </c>
      <c r="BF163" s="31">
        <f t="shared" si="119"/>
        <v>308</v>
      </c>
      <c r="BG163" s="31">
        <f t="shared" si="120"/>
        <v>309</v>
      </c>
      <c r="BH163" s="57">
        <f t="shared" si="96"/>
        <v>0</v>
      </c>
      <c r="BI163" s="57">
        <f t="shared" si="96"/>
        <v>0</v>
      </c>
      <c r="BJ163" s="57">
        <f t="shared" si="96"/>
        <v>0</v>
      </c>
      <c r="BK163" s="58">
        <f t="shared" si="96"/>
        <v>0</v>
      </c>
      <c r="BL163" s="57">
        <f t="shared" si="96"/>
        <v>0</v>
      </c>
      <c r="BM163" s="57">
        <f t="shared" si="96"/>
        <v>0</v>
      </c>
      <c r="BN163" s="57">
        <f t="shared" si="94"/>
        <v>0</v>
      </c>
      <c r="BQ163" s="57">
        <f t="shared" si="126"/>
        <v>0</v>
      </c>
      <c r="BR163" s="57">
        <f t="shared" si="126"/>
        <v>0</v>
      </c>
      <c r="BS163" s="57">
        <f t="shared" si="126"/>
        <v>0</v>
      </c>
      <c r="BT163" s="57">
        <f t="shared" si="126"/>
        <v>0</v>
      </c>
      <c r="BU163" s="57">
        <f t="shared" si="126"/>
        <v>0</v>
      </c>
      <c r="BV163" s="57">
        <f t="shared" si="126"/>
        <v>0</v>
      </c>
      <c r="BW163" s="57">
        <f t="shared" si="126"/>
        <v>0</v>
      </c>
      <c r="BX163" s="58">
        <f t="shared" si="126"/>
        <v>0</v>
      </c>
      <c r="BY163" s="57">
        <f t="shared" si="126"/>
        <v>0</v>
      </c>
      <c r="BZ163" s="57">
        <f t="shared" si="126"/>
        <v>0</v>
      </c>
      <c r="CA163" s="58">
        <f t="shared" si="126"/>
        <v>0</v>
      </c>
      <c r="CB163" s="57">
        <f t="shared" si="126"/>
        <v>0</v>
      </c>
      <c r="CC163" s="57">
        <f t="shared" si="126"/>
        <v>0</v>
      </c>
      <c r="CD163" s="57">
        <f t="shared" si="126"/>
        <v>0</v>
      </c>
      <c r="CE163" s="57">
        <f t="shared" si="126"/>
        <v>0</v>
      </c>
      <c r="CF163" s="57">
        <f t="shared" si="93"/>
        <v>0</v>
      </c>
      <c r="CG163" s="57">
        <f t="shared" si="93"/>
        <v>0</v>
      </c>
      <c r="CH163" s="57">
        <f t="shared" si="93"/>
        <v>0</v>
      </c>
      <c r="CI163" s="58">
        <f t="shared" si="93"/>
        <v>0</v>
      </c>
      <c r="CJ163" s="57">
        <f t="shared" si="93"/>
        <v>0</v>
      </c>
      <c r="CL163" s="30">
        <f>Obs_Dist!B165</f>
        <v>308</v>
      </c>
      <c r="CM163" s="26">
        <f t="shared" si="91"/>
        <v>309</v>
      </c>
      <c r="CN163" s="20">
        <f t="shared" si="100"/>
        <v>0</v>
      </c>
      <c r="CO163" s="20">
        <f t="shared" si="100"/>
        <v>0</v>
      </c>
      <c r="CP163" s="20">
        <f t="shared" si="100"/>
        <v>0</v>
      </c>
      <c r="CQ163" s="106">
        <f t="shared" si="100"/>
        <v>0</v>
      </c>
      <c r="CR163" s="143"/>
      <c r="CS163" s="20">
        <f t="shared" si="101"/>
        <v>0</v>
      </c>
      <c r="CT163" s="20">
        <f t="shared" si="101"/>
        <v>0</v>
      </c>
      <c r="CW163" s="20">
        <f t="shared" si="98"/>
        <v>0</v>
      </c>
      <c r="CX163" s="20">
        <f t="shared" si="97"/>
        <v>0</v>
      </c>
      <c r="CY163" s="20">
        <f t="shared" si="97"/>
        <v>0</v>
      </c>
      <c r="CZ163" s="20">
        <f t="shared" si="97"/>
        <v>0</v>
      </c>
      <c r="DA163" s="20">
        <f t="shared" si="97"/>
        <v>0</v>
      </c>
      <c r="DB163" s="20">
        <f t="shared" si="97"/>
        <v>0</v>
      </c>
      <c r="DC163" s="20">
        <f t="shared" si="97"/>
        <v>0</v>
      </c>
      <c r="DD163" s="106">
        <f t="shared" si="97"/>
        <v>0</v>
      </c>
      <c r="DE163" s="20">
        <f t="shared" si="90"/>
        <v>0</v>
      </c>
      <c r="DF163" s="20">
        <f t="shared" si="90"/>
        <v>0</v>
      </c>
      <c r="DG163" s="106">
        <f t="shared" si="90"/>
        <v>0</v>
      </c>
      <c r="DH163" s="143"/>
      <c r="DI163" s="20">
        <f t="shared" si="102"/>
        <v>0</v>
      </c>
      <c r="DJ163" s="20">
        <f t="shared" si="102"/>
        <v>0</v>
      </c>
      <c r="DK163" s="20">
        <f t="shared" si="102"/>
        <v>0</v>
      </c>
      <c r="DL163" s="143"/>
      <c r="DM163" s="20">
        <f t="shared" si="103"/>
        <v>0</v>
      </c>
      <c r="DN163" s="20">
        <f t="shared" si="103"/>
        <v>0</v>
      </c>
      <c r="DO163" s="106">
        <f t="shared" si="103"/>
        <v>0</v>
      </c>
      <c r="DP163" s="20">
        <f t="shared" si="103"/>
        <v>0</v>
      </c>
      <c r="DR163" s="31">
        <f t="shared" si="121"/>
        <v>154</v>
      </c>
      <c r="DS163" s="26">
        <f t="shared" si="122"/>
        <v>154.5</v>
      </c>
      <c r="DT163" s="101">
        <f t="shared" si="104"/>
        <v>0</v>
      </c>
      <c r="DU163" s="101">
        <f t="shared" si="105"/>
        <v>0</v>
      </c>
      <c r="DV163" s="101">
        <f t="shared" si="106"/>
        <v>0</v>
      </c>
      <c r="DW163" s="102">
        <f t="shared" si="123"/>
        <v>6</v>
      </c>
      <c r="DX163" s="144"/>
      <c r="DY163" s="101">
        <f t="shared" si="124"/>
        <v>0</v>
      </c>
      <c r="DZ163" s="101">
        <f t="shared" si="124"/>
        <v>0</v>
      </c>
      <c r="EB163" s="84">
        <f>MODEL_DATA!X160</f>
        <v>154</v>
      </c>
      <c r="EC163" s="84">
        <f>MODEL_DATA!Y160</f>
        <v>0</v>
      </c>
      <c r="ED163" s="84">
        <f>MODEL_DATA!Z160</f>
        <v>0</v>
      </c>
      <c r="EE163" s="84">
        <f>MODEL_DATA!AA160</f>
        <v>0</v>
      </c>
      <c r="EF163" s="84">
        <f>MODEL_DATA!AB160</f>
        <v>0</v>
      </c>
      <c r="EG163" s="84">
        <f>MODEL_DATA!AC160</f>
        <v>0</v>
      </c>
      <c r="EH163" s="84">
        <f>MODEL_DATA!AD160</f>
        <v>0</v>
      </c>
      <c r="EI163" s="84">
        <f>MODEL_DATA!AE160</f>
        <v>0</v>
      </c>
      <c r="EJ163" s="84">
        <f>MODEL_DATA!AF160</f>
        <v>0</v>
      </c>
      <c r="EK163" s="84">
        <f>MODEL_DATA!AG160</f>
        <v>0</v>
      </c>
      <c r="EL163" s="84">
        <f>MODEL_DATA!AH160</f>
        <v>0</v>
      </c>
      <c r="EM163" s="84">
        <f>MODEL_DATA!AI160</f>
        <v>0</v>
      </c>
      <c r="EN163" s="84">
        <f>MODEL_DATA!AJ160</f>
        <v>0</v>
      </c>
      <c r="EO163" s="84">
        <f>MODEL_DATA!AK160</f>
        <v>0</v>
      </c>
      <c r="EP163" s="84">
        <f>MODEL_DATA!AL160</f>
        <v>0</v>
      </c>
      <c r="EQ163" s="84">
        <f>MODEL_DATA!AM160</f>
        <v>6</v>
      </c>
      <c r="ER163" s="84">
        <f>MODEL_DATA!AN160</f>
        <v>4.97</v>
      </c>
      <c r="ES163" s="84">
        <f>MODEL_DATA!AO160</f>
        <v>0</v>
      </c>
      <c r="ET163" s="84">
        <f>MODEL_DATA!AP160</f>
        <v>0</v>
      </c>
      <c r="EU163" s="84">
        <f>MODEL_DATA!AQ160</f>
        <v>0</v>
      </c>
      <c r="EV163" s="84">
        <f>MODEL_DATA!AR160</f>
        <v>0</v>
      </c>
    </row>
    <row r="164" spans="32:152" x14ac:dyDescent="0.25">
      <c r="AF164" s="32">
        <f t="shared" si="99"/>
        <v>308</v>
      </c>
      <c r="AG164" s="61">
        <f t="shared" si="107"/>
        <v>0</v>
      </c>
      <c r="AH164" s="63">
        <f>INDEX(Obs_Dist!$D$11:$T$211,  MATCH($AF164, Obs_Dist!$B$11:$B$211, 0), MATCH(AH$4, Obs_Dist!$D$3:$T$3, 0) )</f>
        <v>0</v>
      </c>
      <c r="AI164" s="61">
        <f t="shared" si="108"/>
        <v>0</v>
      </c>
      <c r="AJ164" s="63">
        <f>INDEX(Obs_Dist!$D$11:$T$211,  MATCH($AF164, Obs_Dist!$B$11:$B$211, 0), MATCH(AJ$4, Obs_Dist!$D$3:$T$3, 0) )</f>
        <v>0</v>
      </c>
      <c r="AK164" s="61">
        <f t="shared" si="109"/>
        <v>0</v>
      </c>
      <c r="AL164" s="63">
        <f>INDEX(Obs_Dist!$D$11:$T$211,  MATCH($AF164, Obs_Dist!$B$11:$B$211, 0), MATCH(AL$4, Obs_Dist!$D$3:$T$3, 0) )</f>
        <v>0</v>
      </c>
      <c r="AM164" s="61">
        <f t="shared" si="110"/>
        <v>0</v>
      </c>
      <c r="AN164" s="63">
        <f>INDEX(Obs_Dist!$D$11:$T$211,  MATCH($AF164, Obs_Dist!$B$11:$B$211, 0), MATCH(AN$4, Obs_Dist!$D$3:$T$3, 0) )</f>
        <v>0</v>
      </c>
      <c r="AO164" s="61">
        <f t="shared" si="111"/>
        <v>0</v>
      </c>
      <c r="AP164" s="63">
        <f>INDEX(Obs_Dist!$D$11:$T$211,  MATCH($AF164, Obs_Dist!$B$11:$B$211, 0), MATCH(AP$4, Obs_Dist!$D$3:$T$3, 0) )</f>
        <v>0</v>
      </c>
      <c r="AQ164" s="61">
        <f t="shared" si="112"/>
        <v>0</v>
      </c>
      <c r="AR164" s="63">
        <f>INDEX(Obs_Dist!$D$11:$T$211,  MATCH($AF164, Obs_Dist!$B$11:$B$211, 0), MATCH(AR$4, Obs_Dist!$D$3:$T$3, 0) )</f>
        <v>0</v>
      </c>
      <c r="AS164" s="61">
        <f t="shared" si="113"/>
        <v>0</v>
      </c>
      <c r="AT164" s="63">
        <f>INDEX(Obs_Dist!$D$11:$T$211,  MATCH($AF164, Obs_Dist!$B$11:$B$211, 0), MATCH(AT$4, Obs_Dist!$D$3:$T$3, 0) )</f>
        <v>0</v>
      </c>
      <c r="AU164" s="61">
        <f t="shared" si="114"/>
        <v>0</v>
      </c>
      <c r="AV164" s="63">
        <f>INDEX(Obs_Dist!$D$11:$T$211,  MATCH($AF164, Obs_Dist!$B$11:$B$211, 0), MATCH(AV$4, Obs_Dist!$D$3:$T$3, 0) )</f>
        <v>0</v>
      </c>
      <c r="AW164" s="61">
        <f t="shared" si="115"/>
        <v>0</v>
      </c>
      <c r="AX164" s="63">
        <f>INDEX(Obs_Dist!$D$11:$T$211,  MATCH($AF164, Obs_Dist!$B$11:$B$211, 0), MATCH(AX$4, Obs_Dist!$D$3:$T$3, 0) )</f>
        <v>0</v>
      </c>
      <c r="AY164" s="61">
        <f t="shared" si="116"/>
        <v>0</v>
      </c>
      <c r="AZ164" s="63">
        <f>INDEX(Obs_Dist!$D$11:$T$211,  MATCH($AF164, Obs_Dist!$B$11:$B$211, 0), MATCH(AZ$4, Obs_Dist!$D$3:$T$3, 0) )</f>
        <v>0</v>
      </c>
      <c r="BA164" s="61">
        <f t="shared" si="117"/>
        <v>0</v>
      </c>
      <c r="BB164" s="63">
        <f>INDEX(Obs_Dist!$D$11:$T$211,  MATCH($AF164, Obs_Dist!$B$11:$B$211, 0), MATCH(BB$4, Obs_Dist!$D$3:$T$3, 0) )</f>
        <v>0</v>
      </c>
      <c r="BC164" s="61">
        <f t="shared" si="118"/>
        <v>0</v>
      </c>
      <c r="BD164" s="63">
        <f>INDEX(Obs_Dist!$D$11:$T$211,  MATCH($AF164, Obs_Dist!$B$11:$B$211, 0), MATCH(BD$4, Obs_Dist!$D$3:$T$3, 0) )</f>
        <v>0</v>
      </c>
      <c r="BF164" s="31">
        <f t="shared" si="119"/>
        <v>310</v>
      </c>
      <c r="BG164" s="31">
        <f t="shared" si="120"/>
        <v>311</v>
      </c>
      <c r="BH164" s="57">
        <f t="shared" si="96"/>
        <v>0</v>
      </c>
      <c r="BI164" s="57">
        <f t="shared" si="96"/>
        <v>0</v>
      </c>
      <c r="BJ164" s="57">
        <f t="shared" si="96"/>
        <v>0</v>
      </c>
      <c r="BK164" s="58">
        <f t="shared" si="96"/>
        <v>0</v>
      </c>
      <c r="BL164" s="57">
        <f t="shared" si="96"/>
        <v>0</v>
      </c>
      <c r="BM164" s="57">
        <f t="shared" si="96"/>
        <v>0</v>
      </c>
      <c r="BN164" s="57">
        <f t="shared" si="94"/>
        <v>0</v>
      </c>
      <c r="BQ164" s="57">
        <f t="shared" si="126"/>
        <v>0</v>
      </c>
      <c r="BR164" s="57">
        <f t="shared" si="126"/>
        <v>0</v>
      </c>
      <c r="BS164" s="57">
        <f t="shared" si="126"/>
        <v>0</v>
      </c>
      <c r="BT164" s="57">
        <f t="shared" si="126"/>
        <v>0</v>
      </c>
      <c r="BU164" s="57">
        <f t="shared" si="126"/>
        <v>0</v>
      </c>
      <c r="BV164" s="57">
        <f t="shared" si="126"/>
        <v>0</v>
      </c>
      <c r="BW164" s="57">
        <f t="shared" si="126"/>
        <v>0</v>
      </c>
      <c r="BX164" s="58">
        <f t="shared" si="126"/>
        <v>0</v>
      </c>
      <c r="BY164" s="57">
        <f t="shared" si="126"/>
        <v>0</v>
      </c>
      <c r="BZ164" s="57">
        <f t="shared" si="126"/>
        <v>0</v>
      </c>
      <c r="CA164" s="58">
        <f t="shared" si="126"/>
        <v>0</v>
      </c>
      <c r="CB164" s="57">
        <f t="shared" si="126"/>
        <v>0</v>
      </c>
      <c r="CC164" s="57">
        <f t="shared" si="126"/>
        <v>0</v>
      </c>
      <c r="CD164" s="57">
        <f t="shared" si="126"/>
        <v>0</v>
      </c>
      <c r="CE164" s="57">
        <f t="shared" si="126"/>
        <v>0</v>
      </c>
      <c r="CF164" s="57">
        <f t="shared" si="93"/>
        <v>0</v>
      </c>
      <c r="CG164" s="57">
        <f t="shared" si="93"/>
        <v>0</v>
      </c>
      <c r="CH164" s="57">
        <f t="shared" si="93"/>
        <v>0</v>
      </c>
      <c r="CI164" s="58">
        <f t="shared" si="93"/>
        <v>0</v>
      </c>
      <c r="CJ164" s="57">
        <f t="shared" si="93"/>
        <v>0</v>
      </c>
      <c r="CL164" s="30">
        <f>Obs_Dist!B166</f>
        <v>310</v>
      </c>
      <c r="CM164" s="26">
        <f t="shared" si="91"/>
        <v>311</v>
      </c>
      <c r="CN164" s="20">
        <f t="shared" si="100"/>
        <v>0</v>
      </c>
      <c r="CO164" s="20">
        <f t="shared" si="100"/>
        <v>0</v>
      </c>
      <c r="CP164" s="20">
        <f t="shared" si="100"/>
        <v>0</v>
      </c>
      <c r="CQ164" s="106">
        <f t="shared" si="100"/>
        <v>0</v>
      </c>
      <c r="CR164" s="143"/>
      <c r="CS164" s="20">
        <f t="shared" si="101"/>
        <v>0</v>
      </c>
      <c r="CT164" s="20">
        <f t="shared" si="101"/>
        <v>0</v>
      </c>
      <c r="CW164" s="20">
        <f t="shared" si="98"/>
        <v>0</v>
      </c>
      <c r="CX164" s="20">
        <f t="shared" si="97"/>
        <v>0</v>
      </c>
      <c r="CY164" s="20">
        <f t="shared" si="97"/>
        <v>0</v>
      </c>
      <c r="CZ164" s="20">
        <f t="shared" si="97"/>
        <v>0</v>
      </c>
      <c r="DA164" s="20">
        <f t="shared" si="97"/>
        <v>0</v>
      </c>
      <c r="DB164" s="20">
        <f t="shared" si="97"/>
        <v>0</v>
      </c>
      <c r="DC164" s="20">
        <f t="shared" si="97"/>
        <v>0</v>
      </c>
      <c r="DD164" s="106">
        <f t="shared" si="97"/>
        <v>0</v>
      </c>
      <c r="DE164" s="20">
        <f t="shared" si="90"/>
        <v>0</v>
      </c>
      <c r="DF164" s="20">
        <f t="shared" si="90"/>
        <v>0</v>
      </c>
      <c r="DG164" s="106">
        <f t="shared" si="90"/>
        <v>0</v>
      </c>
      <c r="DH164" s="143"/>
      <c r="DI164" s="20">
        <f t="shared" si="102"/>
        <v>0</v>
      </c>
      <c r="DJ164" s="20">
        <f t="shared" si="102"/>
        <v>0</v>
      </c>
      <c r="DK164" s="20">
        <f t="shared" si="102"/>
        <v>0</v>
      </c>
      <c r="DL164" s="143"/>
      <c r="DM164" s="20">
        <f t="shared" si="103"/>
        <v>0</v>
      </c>
      <c r="DN164" s="20">
        <f t="shared" si="103"/>
        <v>0</v>
      </c>
      <c r="DO164" s="106">
        <f t="shared" si="103"/>
        <v>0</v>
      </c>
      <c r="DP164" s="20">
        <f t="shared" si="103"/>
        <v>0</v>
      </c>
      <c r="DR164" s="31">
        <f t="shared" si="121"/>
        <v>155</v>
      </c>
      <c r="DS164" s="26">
        <f t="shared" si="122"/>
        <v>155.5</v>
      </c>
      <c r="DT164" s="101">
        <f t="shared" si="104"/>
        <v>0</v>
      </c>
      <c r="DU164" s="101">
        <f t="shared" si="105"/>
        <v>0</v>
      </c>
      <c r="DV164" s="101">
        <f t="shared" si="106"/>
        <v>0</v>
      </c>
      <c r="DW164" s="102">
        <f t="shared" si="123"/>
        <v>2.69</v>
      </c>
      <c r="DX164" s="144"/>
      <c r="DY164" s="101">
        <f t="shared" si="124"/>
        <v>0</v>
      </c>
      <c r="DZ164" s="101">
        <f t="shared" si="124"/>
        <v>0</v>
      </c>
      <c r="EB164" s="84">
        <f>MODEL_DATA!X161</f>
        <v>155</v>
      </c>
      <c r="EC164" s="84">
        <f>MODEL_DATA!Y161</f>
        <v>0</v>
      </c>
      <c r="ED164" s="84">
        <f>MODEL_DATA!Z161</f>
        <v>0</v>
      </c>
      <c r="EE164" s="84">
        <f>MODEL_DATA!AA161</f>
        <v>0</v>
      </c>
      <c r="EF164" s="84">
        <f>MODEL_DATA!AB161</f>
        <v>0</v>
      </c>
      <c r="EG164" s="84">
        <f>MODEL_DATA!AC161</f>
        <v>0</v>
      </c>
      <c r="EH164" s="84">
        <f>MODEL_DATA!AD161</f>
        <v>0</v>
      </c>
      <c r="EI164" s="84">
        <f>MODEL_DATA!AE161</f>
        <v>0</v>
      </c>
      <c r="EJ164" s="84">
        <f>MODEL_DATA!AF161</f>
        <v>0</v>
      </c>
      <c r="EK164" s="84">
        <f>MODEL_DATA!AG161</f>
        <v>0</v>
      </c>
      <c r="EL164" s="84">
        <f>MODEL_DATA!AH161</f>
        <v>0</v>
      </c>
      <c r="EM164" s="84">
        <f>MODEL_DATA!AI161</f>
        <v>0</v>
      </c>
      <c r="EN164" s="84">
        <f>MODEL_DATA!AJ161</f>
        <v>0</v>
      </c>
      <c r="EO164" s="84">
        <f>MODEL_DATA!AK161</f>
        <v>0</v>
      </c>
      <c r="EP164" s="84">
        <f>MODEL_DATA!AL161</f>
        <v>0</v>
      </c>
      <c r="EQ164" s="84">
        <f>MODEL_DATA!AM161</f>
        <v>2.69</v>
      </c>
      <c r="ER164" s="84">
        <f>MODEL_DATA!AN161</f>
        <v>4.67</v>
      </c>
      <c r="ES164" s="84">
        <f>MODEL_DATA!AO161</f>
        <v>0</v>
      </c>
      <c r="ET164" s="84">
        <f>MODEL_DATA!AP161</f>
        <v>0</v>
      </c>
      <c r="EU164" s="84">
        <f>MODEL_DATA!AQ161</f>
        <v>0</v>
      </c>
      <c r="EV164" s="84">
        <f>MODEL_DATA!AR161</f>
        <v>0</v>
      </c>
    </row>
    <row r="165" spans="32:152" x14ac:dyDescent="0.25">
      <c r="AF165" s="32">
        <f t="shared" si="99"/>
        <v>310</v>
      </c>
      <c r="AG165" s="61">
        <f t="shared" si="107"/>
        <v>0</v>
      </c>
      <c r="AH165" s="63">
        <f>INDEX(Obs_Dist!$D$11:$T$211,  MATCH($AF165, Obs_Dist!$B$11:$B$211, 0), MATCH(AH$4, Obs_Dist!$D$3:$T$3, 0) )</f>
        <v>0</v>
      </c>
      <c r="AI165" s="61">
        <f t="shared" si="108"/>
        <v>0</v>
      </c>
      <c r="AJ165" s="63">
        <f>INDEX(Obs_Dist!$D$11:$T$211,  MATCH($AF165, Obs_Dist!$B$11:$B$211, 0), MATCH(AJ$4, Obs_Dist!$D$3:$T$3, 0) )</f>
        <v>0</v>
      </c>
      <c r="AK165" s="61">
        <f t="shared" si="109"/>
        <v>0</v>
      </c>
      <c r="AL165" s="63">
        <f>INDEX(Obs_Dist!$D$11:$T$211,  MATCH($AF165, Obs_Dist!$B$11:$B$211, 0), MATCH(AL$4, Obs_Dist!$D$3:$T$3, 0) )</f>
        <v>0</v>
      </c>
      <c r="AM165" s="61">
        <f t="shared" si="110"/>
        <v>0</v>
      </c>
      <c r="AN165" s="63">
        <f>INDEX(Obs_Dist!$D$11:$T$211,  MATCH($AF165, Obs_Dist!$B$11:$B$211, 0), MATCH(AN$4, Obs_Dist!$D$3:$T$3, 0) )</f>
        <v>0</v>
      </c>
      <c r="AO165" s="61">
        <f t="shared" si="111"/>
        <v>0</v>
      </c>
      <c r="AP165" s="63">
        <f>INDEX(Obs_Dist!$D$11:$T$211,  MATCH($AF165, Obs_Dist!$B$11:$B$211, 0), MATCH(AP$4, Obs_Dist!$D$3:$T$3, 0) )</f>
        <v>0</v>
      </c>
      <c r="AQ165" s="61">
        <f t="shared" si="112"/>
        <v>0</v>
      </c>
      <c r="AR165" s="63">
        <f>INDEX(Obs_Dist!$D$11:$T$211,  MATCH($AF165, Obs_Dist!$B$11:$B$211, 0), MATCH(AR$4, Obs_Dist!$D$3:$T$3, 0) )</f>
        <v>0</v>
      </c>
      <c r="AS165" s="61">
        <f t="shared" si="113"/>
        <v>0</v>
      </c>
      <c r="AT165" s="63">
        <f>INDEX(Obs_Dist!$D$11:$T$211,  MATCH($AF165, Obs_Dist!$B$11:$B$211, 0), MATCH(AT$4, Obs_Dist!$D$3:$T$3, 0) )</f>
        <v>0</v>
      </c>
      <c r="AU165" s="61">
        <f t="shared" si="114"/>
        <v>0</v>
      </c>
      <c r="AV165" s="63">
        <f>INDEX(Obs_Dist!$D$11:$T$211,  MATCH($AF165, Obs_Dist!$B$11:$B$211, 0), MATCH(AV$4, Obs_Dist!$D$3:$T$3, 0) )</f>
        <v>0</v>
      </c>
      <c r="AW165" s="61">
        <f t="shared" si="115"/>
        <v>0</v>
      </c>
      <c r="AX165" s="63">
        <f>INDEX(Obs_Dist!$D$11:$T$211,  MATCH($AF165, Obs_Dist!$B$11:$B$211, 0), MATCH(AX$4, Obs_Dist!$D$3:$T$3, 0) )</f>
        <v>0</v>
      </c>
      <c r="AY165" s="61">
        <f t="shared" si="116"/>
        <v>0</v>
      </c>
      <c r="AZ165" s="63">
        <f>INDEX(Obs_Dist!$D$11:$T$211,  MATCH($AF165, Obs_Dist!$B$11:$B$211, 0), MATCH(AZ$4, Obs_Dist!$D$3:$T$3, 0) )</f>
        <v>0</v>
      </c>
      <c r="BA165" s="61">
        <f t="shared" si="117"/>
        <v>0</v>
      </c>
      <c r="BB165" s="63">
        <f>INDEX(Obs_Dist!$D$11:$T$211,  MATCH($AF165, Obs_Dist!$B$11:$B$211, 0), MATCH(BB$4, Obs_Dist!$D$3:$T$3, 0) )</f>
        <v>0</v>
      </c>
      <c r="BC165" s="61">
        <f t="shared" si="118"/>
        <v>0</v>
      </c>
      <c r="BD165" s="63">
        <f>INDEX(Obs_Dist!$D$11:$T$211,  MATCH($AF165, Obs_Dist!$B$11:$B$211, 0), MATCH(BD$4, Obs_Dist!$D$3:$T$3, 0) )</f>
        <v>0</v>
      </c>
      <c r="BF165" s="31">
        <f t="shared" si="119"/>
        <v>312</v>
      </c>
      <c r="BG165" s="31">
        <f t="shared" si="120"/>
        <v>313</v>
      </c>
      <c r="BH165" s="57">
        <f t="shared" si="96"/>
        <v>0</v>
      </c>
      <c r="BI165" s="57">
        <f t="shared" si="96"/>
        <v>0</v>
      </c>
      <c r="BJ165" s="57">
        <f t="shared" si="96"/>
        <v>0</v>
      </c>
      <c r="BK165" s="58">
        <f t="shared" si="96"/>
        <v>0</v>
      </c>
      <c r="BL165" s="57">
        <f t="shared" si="96"/>
        <v>0</v>
      </c>
      <c r="BM165" s="57">
        <f t="shared" si="96"/>
        <v>0</v>
      </c>
      <c r="BN165" s="57">
        <f t="shared" si="94"/>
        <v>0</v>
      </c>
      <c r="BQ165" s="57">
        <f t="shared" si="126"/>
        <v>0</v>
      </c>
      <c r="BR165" s="57">
        <f t="shared" si="126"/>
        <v>0</v>
      </c>
      <c r="BS165" s="57">
        <f t="shared" si="126"/>
        <v>0</v>
      </c>
      <c r="BT165" s="57">
        <f t="shared" si="126"/>
        <v>0</v>
      </c>
      <c r="BU165" s="57">
        <f t="shared" si="126"/>
        <v>0</v>
      </c>
      <c r="BV165" s="57">
        <f t="shared" si="126"/>
        <v>0</v>
      </c>
      <c r="BW165" s="57">
        <f t="shared" si="126"/>
        <v>0</v>
      </c>
      <c r="BX165" s="58">
        <f t="shared" si="126"/>
        <v>0</v>
      </c>
      <c r="BY165" s="57">
        <f t="shared" si="126"/>
        <v>0</v>
      </c>
      <c r="BZ165" s="57">
        <f t="shared" si="126"/>
        <v>0</v>
      </c>
      <c r="CA165" s="58">
        <f t="shared" si="126"/>
        <v>0</v>
      </c>
      <c r="CB165" s="57">
        <f t="shared" si="126"/>
        <v>0</v>
      </c>
      <c r="CC165" s="57">
        <f t="shared" si="126"/>
        <v>0</v>
      </c>
      <c r="CD165" s="57">
        <f t="shared" si="126"/>
        <v>0</v>
      </c>
      <c r="CE165" s="57">
        <f t="shared" si="126"/>
        <v>0</v>
      </c>
      <c r="CF165" s="57">
        <f t="shared" si="93"/>
        <v>0</v>
      </c>
      <c r="CG165" s="57">
        <f t="shared" si="93"/>
        <v>0</v>
      </c>
      <c r="CH165" s="57">
        <f t="shared" si="93"/>
        <v>0</v>
      </c>
      <c r="CI165" s="58">
        <f t="shared" si="93"/>
        <v>0</v>
      </c>
      <c r="CJ165" s="57">
        <f t="shared" si="93"/>
        <v>0</v>
      </c>
      <c r="CL165" s="30">
        <f>Obs_Dist!B167</f>
        <v>312</v>
      </c>
      <c r="CM165" s="26">
        <f t="shared" si="91"/>
        <v>313</v>
      </c>
      <c r="CN165" s="20">
        <f t="shared" si="100"/>
        <v>0</v>
      </c>
      <c r="CO165" s="20">
        <f t="shared" si="100"/>
        <v>0</v>
      </c>
      <c r="CP165" s="20">
        <f t="shared" si="100"/>
        <v>0</v>
      </c>
      <c r="CQ165" s="106">
        <f t="shared" si="100"/>
        <v>0</v>
      </c>
      <c r="CR165" s="143"/>
      <c r="CS165" s="20">
        <f t="shared" si="101"/>
        <v>0</v>
      </c>
      <c r="CT165" s="20">
        <f t="shared" si="101"/>
        <v>0</v>
      </c>
      <c r="CW165" s="20">
        <f t="shared" si="98"/>
        <v>0</v>
      </c>
      <c r="CX165" s="20">
        <f t="shared" si="97"/>
        <v>0</v>
      </c>
      <c r="CY165" s="20">
        <f t="shared" si="97"/>
        <v>0</v>
      </c>
      <c r="CZ165" s="20">
        <f t="shared" si="97"/>
        <v>0</v>
      </c>
      <c r="DA165" s="20">
        <f t="shared" si="97"/>
        <v>0</v>
      </c>
      <c r="DB165" s="20">
        <f t="shared" si="97"/>
        <v>0</v>
      </c>
      <c r="DC165" s="20">
        <f t="shared" si="97"/>
        <v>0</v>
      </c>
      <c r="DD165" s="106">
        <f t="shared" si="97"/>
        <v>0</v>
      </c>
      <c r="DE165" s="20">
        <f t="shared" si="90"/>
        <v>0</v>
      </c>
      <c r="DF165" s="20">
        <f t="shared" si="90"/>
        <v>0</v>
      </c>
      <c r="DG165" s="106">
        <f t="shared" si="90"/>
        <v>0</v>
      </c>
      <c r="DH165" s="143"/>
      <c r="DI165" s="20">
        <f t="shared" si="102"/>
        <v>0</v>
      </c>
      <c r="DJ165" s="20">
        <f t="shared" si="102"/>
        <v>0</v>
      </c>
      <c r="DK165" s="20">
        <f t="shared" si="102"/>
        <v>0</v>
      </c>
      <c r="DL165" s="143"/>
      <c r="DM165" s="20">
        <f t="shared" si="103"/>
        <v>0</v>
      </c>
      <c r="DN165" s="20">
        <f t="shared" si="103"/>
        <v>0</v>
      </c>
      <c r="DO165" s="106">
        <f t="shared" si="103"/>
        <v>0</v>
      </c>
      <c r="DP165" s="20">
        <f t="shared" si="103"/>
        <v>0</v>
      </c>
      <c r="DR165" s="31">
        <f t="shared" si="121"/>
        <v>156</v>
      </c>
      <c r="DS165" s="26">
        <f t="shared" si="122"/>
        <v>156.5</v>
      </c>
      <c r="DT165" s="101">
        <f t="shared" si="104"/>
        <v>0</v>
      </c>
      <c r="DU165" s="101">
        <f t="shared" si="105"/>
        <v>0</v>
      </c>
      <c r="DV165" s="101">
        <f t="shared" si="106"/>
        <v>0</v>
      </c>
      <c r="DW165" s="102">
        <f t="shared" si="123"/>
        <v>2.08</v>
      </c>
      <c r="DX165" s="144"/>
      <c r="DY165" s="101">
        <f t="shared" si="124"/>
        <v>0</v>
      </c>
      <c r="DZ165" s="101">
        <f t="shared" si="124"/>
        <v>0</v>
      </c>
      <c r="EB165" s="84">
        <f>MODEL_DATA!X162</f>
        <v>156</v>
      </c>
      <c r="EC165" s="84">
        <f>MODEL_DATA!Y162</f>
        <v>0</v>
      </c>
      <c r="ED165" s="84">
        <f>MODEL_DATA!Z162</f>
        <v>0</v>
      </c>
      <c r="EE165" s="84">
        <f>MODEL_DATA!AA162</f>
        <v>0</v>
      </c>
      <c r="EF165" s="84">
        <f>MODEL_DATA!AB162</f>
        <v>0</v>
      </c>
      <c r="EG165" s="84">
        <f>MODEL_DATA!AC162</f>
        <v>0</v>
      </c>
      <c r="EH165" s="84">
        <f>MODEL_DATA!AD162</f>
        <v>0</v>
      </c>
      <c r="EI165" s="84">
        <f>MODEL_DATA!AE162</f>
        <v>0</v>
      </c>
      <c r="EJ165" s="84">
        <f>MODEL_DATA!AF162</f>
        <v>0</v>
      </c>
      <c r="EK165" s="84">
        <f>MODEL_DATA!AG162</f>
        <v>0</v>
      </c>
      <c r="EL165" s="84">
        <f>MODEL_DATA!AH162</f>
        <v>0</v>
      </c>
      <c r="EM165" s="84">
        <f>MODEL_DATA!AI162</f>
        <v>0</v>
      </c>
      <c r="EN165" s="84">
        <f>MODEL_DATA!AJ162</f>
        <v>0</v>
      </c>
      <c r="EO165" s="84">
        <f>MODEL_DATA!AK162</f>
        <v>0</v>
      </c>
      <c r="EP165" s="84">
        <f>MODEL_DATA!AL162</f>
        <v>0</v>
      </c>
      <c r="EQ165" s="84">
        <f>MODEL_DATA!AM162</f>
        <v>2.08</v>
      </c>
      <c r="ER165" s="84">
        <f>MODEL_DATA!AN162</f>
        <v>3.4</v>
      </c>
      <c r="ES165" s="84">
        <f>MODEL_DATA!AO162</f>
        <v>0</v>
      </c>
      <c r="ET165" s="84">
        <f>MODEL_DATA!AP162</f>
        <v>0</v>
      </c>
      <c r="EU165" s="84">
        <f>MODEL_DATA!AQ162</f>
        <v>0</v>
      </c>
      <c r="EV165" s="84">
        <f>MODEL_DATA!AR162</f>
        <v>0</v>
      </c>
    </row>
    <row r="166" spans="32:152" x14ac:dyDescent="0.25">
      <c r="AF166" s="32">
        <f t="shared" si="99"/>
        <v>312</v>
      </c>
      <c r="AG166" s="61">
        <f t="shared" si="107"/>
        <v>0</v>
      </c>
      <c r="AH166" s="63">
        <f>INDEX(Obs_Dist!$D$11:$T$211,  MATCH($AF166, Obs_Dist!$B$11:$B$211, 0), MATCH(AH$4, Obs_Dist!$D$3:$T$3, 0) )</f>
        <v>0</v>
      </c>
      <c r="AI166" s="61">
        <f t="shared" si="108"/>
        <v>0</v>
      </c>
      <c r="AJ166" s="63">
        <f>INDEX(Obs_Dist!$D$11:$T$211,  MATCH($AF166, Obs_Dist!$B$11:$B$211, 0), MATCH(AJ$4, Obs_Dist!$D$3:$T$3, 0) )</f>
        <v>0</v>
      </c>
      <c r="AK166" s="61">
        <f t="shared" si="109"/>
        <v>0</v>
      </c>
      <c r="AL166" s="63">
        <f>INDEX(Obs_Dist!$D$11:$T$211,  MATCH($AF166, Obs_Dist!$B$11:$B$211, 0), MATCH(AL$4, Obs_Dist!$D$3:$T$3, 0) )</f>
        <v>0</v>
      </c>
      <c r="AM166" s="61">
        <f t="shared" si="110"/>
        <v>0</v>
      </c>
      <c r="AN166" s="63">
        <f>INDEX(Obs_Dist!$D$11:$T$211,  MATCH($AF166, Obs_Dist!$B$11:$B$211, 0), MATCH(AN$4, Obs_Dist!$D$3:$T$3, 0) )</f>
        <v>0</v>
      </c>
      <c r="AO166" s="61">
        <f t="shared" si="111"/>
        <v>0</v>
      </c>
      <c r="AP166" s="63">
        <f>INDEX(Obs_Dist!$D$11:$T$211,  MATCH($AF166, Obs_Dist!$B$11:$B$211, 0), MATCH(AP$4, Obs_Dist!$D$3:$T$3, 0) )</f>
        <v>0</v>
      </c>
      <c r="AQ166" s="61">
        <f t="shared" si="112"/>
        <v>0</v>
      </c>
      <c r="AR166" s="63">
        <f>INDEX(Obs_Dist!$D$11:$T$211,  MATCH($AF166, Obs_Dist!$B$11:$B$211, 0), MATCH(AR$4, Obs_Dist!$D$3:$T$3, 0) )</f>
        <v>0</v>
      </c>
      <c r="AS166" s="61">
        <f t="shared" si="113"/>
        <v>0</v>
      </c>
      <c r="AT166" s="63">
        <f>INDEX(Obs_Dist!$D$11:$T$211,  MATCH($AF166, Obs_Dist!$B$11:$B$211, 0), MATCH(AT$4, Obs_Dist!$D$3:$T$3, 0) )</f>
        <v>0</v>
      </c>
      <c r="AU166" s="61">
        <f t="shared" si="114"/>
        <v>0</v>
      </c>
      <c r="AV166" s="63">
        <f>INDEX(Obs_Dist!$D$11:$T$211,  MATCH($AF166, Obs_Dist!$B$11:$B$211, 0), MATCH(AV$4, Obs_Dist!$D$3:$T$3, 0) )</f>
        <v>0</v>
      </c>
      <c r="AW166" s="61">
        <f t="shared" si="115"/>
        <v>0</v>
      </c>
      <c r="AX166" s="63">
        <f>INDEX(Obs_Dist!$D$11:$T$211,  MATCH($AF166, Obs_Dist!$B$11:$B$211, 0), MATCH(AX$4, Obs_Dist!$D$3:$T$3, 0) )</f>
        <v>0</v>
      </c>
      <c r="AY166" s="61">
        <f t="shared" si="116"/>
        <v>0</v>
      </c>
      <c r="AZ166" s="63">
        <f>INDEX(Obs_Dist!$D$11:$T$211,  MATCH($AF166, Obs_Dist!$B$11:$B$211, 0), MATCH(AZ$4, Obs_Dist!$D$3:$T$3, 0) )</f>
        <v>0</v>
      </c>
      <c r="BA166" s="61">
        <f t="shared" si="117"/>
        <v>0</v>
      </c>
      <c r="BB166" s="63">
        <f>INDEX(Obs_Dist!$D$11:$T$211,  MATCH($AF166, Obs_Dist!$B$11:$B$211, 0), MATCH(BB$4, Obs_Dist!$D$3:$T$3, 0) )</f>
        <v>0</v>
      </c>
      <c r="BC166" s="61">
        <f t="shared" si="118"/>
        <v>0</v>
      </c>
      <c r="BD166" s="63">
        <f>INDEX(Obs_Dist!$D$11:$T$211,  MATCH($AF166, Obs_Dist!$B$11:$B$211, 0), MATCH(BD$4, Obs_Dist!$D$3:$T$3, 0) )</f>
        <v>0</v>
      </c>
      <c r="BF166" s="31">
        <f t="shared" si="119"/>
        <v>314</v>
      </c>
      <c r="BG166" s="31">
        <f t="shared" si="120"/>
        <v>315</v>
      </c>
      <c r="BH166" s="57">
        <f t="shared" si="96"/>
        <v>0</v>
      </c>
      <c r="BI166" s="57">
        <f t="shared" si="96"/>
        <v>0</v>
      </c>
      <c r="BJ166" s="57">
        <f t="shared" si="96"/>
        <v>0</v>
      </c>
      <c r="BK166" s="58">
        <f t="shared" si="96"/>
        <v>0</v>
      </c>
      <c r="BL166" s="57">
        <f t="shared" si="96"/>
        <v>0</v>
      </c>
      <c r="BM166" s="57">
        <f t="shared" si="96"/>
        <v>0</v>
      </c>
      <c r="BN166" s="57">
        <f t="shared" si="94"/>
        <v>0</v>
      </c>
      <c r="BQ166" s="57">
        <f t="shared" si="126"/>
        <v>0</v>
      </c>
      <c r="BR166" s="57">
        <f t="shared" si="126"/>
        <v>0</v>
      </c>
      <c r="BS166" s="57">
        <f t="shared" si="126"/>
        <v>0</v>
      </c>
      <c r="BT166" s="57">
        <f t="shared" si="126"/>
        <v>0</v>
      </c>
      <c r="BU166" s="57">
        <f t="shared" si="126"/>
        <v>0</v>
      </c>
      <c r="BV166" s="57">
        <f t="shared" si="126"/>
        <v>0</v>
      </c>
      <c r="BW166" s="57">
        <f t="shared" si="126"/>
        <v>0</v>
      </c>
      <c r="BX166" s="58">
        <f t="shared" si="126"/>
        <v>0</v>
      </c>
      <c r="BY166" s="57">
        <f t="shared" si="126"/>
        <v>0</v>
      </c>
      <c r="BZ166" s="57">
        <f t="shared" si="126"/>
        <v>0</v>
      </c>
      <c r="CA166" s="58">
        <f t="shared" si="126"/>
        <v>0</v>
      </c>
      <c r="CB166" s="57">
        <f t="shared" si="126"/>
        <v>0</v>
      </c>
      <c r="CC166" s="57">
        <f t="shared" si="126"/>
        <v>0</v>
      </c>
      <c r="CD166" s="57">
        <f t="shared" si="126"/>
        <v>0</v>
      </c>
      <c r="CE166" s="57">
        <f t="shared" si="126"/>
        <v>0</v>
      </c>
      <c r="CF166" s="57">
        <f t="shared" si="93"/>
        <v>0</v>
      </c>
      <c r="CG166" s="57">
        <f t="shared" si="93"/>
        <v>0</v>
      </c>
      <c r="CH166" s="57">
        <f t="shared" si="93"/>
        <v>0</v>
      </c>
      <c r="CI166" s="58">
        <f t="shared" si="93"/>
        <v>0</v>
      </c>
      <c r="CJ166" s="57">
        <f t="shared" si="93"/>
        <v>0</v>
      </c>
      <c r="CL166" s="30">
        <f>Obs_Dist!B168</f>
        <v>314</v>
      </c>
      <c r="CM166" s="26">
        <f t="shared" si="91"/>
        <v>315</v>
      </c>
      <c r="CN166" s="20">
        <f t="shared" si="100"/>
        <v>0</v>
      </c>
      <c r="CO166" s="20">
        <f t="shared" si="100"/>
        <v>0</v>
      </c>
      <c r="CP166" s="20">
        <f t="shared" si="100"/>
        <v>0</v>
      </c>
      <c r="CQ166" s="106">
        <f t="shared" si="100"/>
        <v>0</v>
      </c>
      <c r="CR166" s="143"/>
      <c r="CS166" s="20">
        <f t="shared" si="101"/>
        <v>0</v>
      </c>
      <c r="CT166" s="20">
        <f t="shared" si="101"/>
        <v>0</v>
      </c>
      <c r="CW166" s="20">
        <f t="shared" si="98"/>
        <v>0</v>
      </c>
      <c r="CX166" s="20">
        <f t="shared" si="97"/>
        <v>0</v>
      </c>
      <c r="CY166" s="20">
        <f t="shared" si="97"/>
        <v>0</v>
      </c>
      <c r="CZ166" s="20">
        <f t="shared" si="97"/>
        <v>0</v>
      </c>
      <c r="DA166" s="20">
        <f t="shared" si="97"/>
        <v>0</v>
      </c>
      <c r="DB166" s="20">
        <f t="shared" si="97"/>
        <v>0</v>
      </c>
      <c r="DC166" s="20">
        <f t="shared" si="97"/>
        <v>0</v>
      </c>
      <c r="DD166" s="106">
        <f t="shared" si="97"/>
        <v>0</v>
      </c>
      <c r="DE166" s="20">
        <f t="shared" si="97"/>
        <v>0</v>
      </c>
      <c r="DF166" s="20">
        <f t="shared" si="97"/>
        <v>0</v>
      </c>
      <c r="DG166" s="106">
        <f t="shared" si="97"/>
        <v>0</v>
      </c>
      <c r="DH166" s="143"/>
      <c r="DI166" s="20">
        <f t="shared" si="102"/>
        <v>0</v>
      </c>
      <c r="DJ166" s="20">
        <f t="shared" si="102"/>
        <v>0</v>
      </c>
      <c r="DK166" s="20">
        <f t="shared" si="102"/>
        <v>0</v>
      </c>
      <c r="DL166" s="143"/>
      <c r="DM166" s="20">
        <f t="shared" si="103"/>
        <v>0</v>
      </c>
      <c r="DN166" s="20">
        <f t="shared" si="103"/>
        <v>0</v>
      </c>
      <c r="DO166" s="106">
        <f t="shared" si="103"/>
        <v>0</v>
      </c>
      <c r="DP166" s="20">
        <f t="shared" si="103"/>
        <v>0</v>
      </c>
      <c r="DR166" s="31">
        <f t="shared" si="121"/>
        <v>157</v>
      </c>
      <c r="DS166" s="26">
        <f t="shared" si="122"/>
        <v>157.5</v>
      </c>
      <c r="DT166" s="101">
        <f t="shared" si="104"/>
        <v>0</v>
      </c>
      <c r="DU166" s="101">
        <f t="shared" si="105"/>
        <v>0</v>
      </c>
      <c r="DV166" s="101">
        <f t="shared" si="106"/>
        <v>0</v>
      </c>
      <c r="DW166" s="102">
        <f t="shared" si="123"/>
        <v>1.1200000000000001</v>
      </c>
      <c r="DX166" s="144"/>
      <c r="DY166" s="101">
        <f t="shared" si="124"/>
        <v>0</v>
      </c>
      <c r="DZ166" s="101">
        <f t="shared" si="124"/>
        <v>0</v>
      </c>
      <c r="EB166" s="84">
        <f>MODEL_DATA!X163</f>
        <v>157</v>
      </c>
      <c r="EC166" s="84">
        <f>MODEL_DATA!Y163</f>
        <v>0</v>
      </c>
      <c r="ED166" s="84">
        <f>MODEL_DATA!Z163</f>
        <v>0</v>
      </c>
      <c r="EE166" s="84">
        <f>MODEL_DATA!AA163</f>
        <v>0</v>
      </c>
      <c r="EF166" s="84">
        <f>MODEL_DATA!AB163</f>
        <v>0</v>
      </c>
      <c r="EG166" s="84">
        <f>MODEL_DATA!AC163</f>
        <v>0</v>
      </c>
      <c r="EH166" s="84">
        <f>MODEL_DATA!AD163</f>
        <v>0</v>
      </c>
      <c r="EI166" s="84">
        <f>MODEL_DATA!AE163</f>
        <v>0</v>
      </c>
      <c r="EJ166" s="84">
        <f>MODEL_DATA!AF163</f>
        <v>0</v>
      </c>
      <c r="EK166" s="84">
        <f>MODEL_DATA!AG163</f>
        <v>0</v>
      </c>
      <c r="EL166" s="84">
        <f>MODEL_DATA!AH163</f>
        <v>0</v>
      </c>
      <c r="EM166" s="84">
        <f>MODEL_DATA!AI163</f>
        <v>0</v>
      </c>
      <c r="EN166" s="84">
        <f>MODEL_DATA!AJ163</f>
        <v>0</v>
      </c>
      <c r="EO166" s="84">
        <f>MODEL_DATA!AK163</f>
        <v>0</v>
      </c>
      <c r="EP166" s="84">
        <f>MODEL_DATA!AL163</f>
        <v>0</v>
      </c>
      <c r="EQ166" s="84">
        <f>MODEL_DATA!AM163</f>
        <v>1.1200000000000001</v>
      </c>
      <c r="ER166" s="84">
        <f>MODEL_DATA!AN163</f>
        <v>0.84</v>
      </c>
      <c r="ES166" s="84">
        <f>MODEL_DATA!AO163</f>
        <v>0</v>
      </c>
      <c r="ET166" s="84">
        <f>MODEL_DATA!AP163</f>
        <v>0</v>
      </c>
      <c r="EU166" s="84">
        <f>MODEL_DATA!AQ163</f>
        <v>0</v>
      </c>
      <c r="EV166" s="84">
        <f>MODEL_DATA!AR163</f>
        <v>0</v>
      </c>
    </row>
    <row r="167" spans="32:152" x14ac:dyDescent="0.25">
      <c r="AF167" s="32">
        <f t="shared" si="99"/>
        <v>314</v>
      </c>
      <c r="AG167" s="61">
        <f t="shared" si="107"/>
        <v>0</v>
      </c>
      <c r="AH167" s="63">
        <f>INDEX(Obs_Dist!$D$11:$T$211,  MATCH($AF167, Obs_Dist!$B$11:$B$211, 0), MATCH(AH$4, Obs_Dist!$D$3:$T$3, 0) )</f>
        <v>0</v>
      </c>
      <c r="AI167" s="61">
        <f t="shared" si="108"/>
        <v>0</v>
      </c>
      <c r="AJ167" s="63">
        <f>INDEX(Obs_Dist!$D$11:$T$211,  MATCH($AF167, Obs_Dist!$B$11:$B$211, 0), MATCH(AJ$4, Obs_Dist!$D$3:$T$3, 0) )</f>
        <v>0</v>
      </c>
      <c r="AK167" s="61">
        <f t="shared" si="109"/>
        <v>0</v>
      </c>
      <c r="AL167" s="63">
        <f>INDEX(Obs_Dist!$D$11:$T$211,  MATCH($AF167, Obs_Dist!$B$11:$B$211, 0), MATCH(AL$4, Obs_Dist!$D$3:$T$3, 0) )</f>
        <v>0</v>
      </c>
      <c r="AM167" s="61">
        <f t="shared" si="110"/>
        <v>0</v>
      </c>
      <c r="AN167" s="63">
        <f>INDEX(Obs_Dist!$D$11:$T$211,  MATCH($AF167, Obs_Dist!$B$11:$B$211, 0), MATCH(AN$4, Obs_Dist!$D$3:$T$3, 0) )</f>
        <v>0</v>
      </c>
      <c r="AO167" s="61">
        <f t="shared" si="111"/>
        <v>0</v>
      </c>
      <c r="AP167" s="63">
        <f>INDEX(Obs_Dist!$D$11:$T$211,  MATCH($AF167, Obs_Dist!$B$11:$B$211, 0), MATCH(AP$4, Obs_Dist!$D$3:$T$3, 0) )</f>
        <v>0</v>
      </c>
      <c r="AQ167" s="61">
        <f t="shared" si="112"/>
        <v>0</v>
      </c>
      <c r="AR167" s="63">
        <f>INDEX(Obs_Dist!$D$11:$T$211,  MATCH($AF167, Obs_Dist!$B$11:$B$211, 0), MATCH(AR$4, Obs_Dist!$D$3:$T$3, 0) )</f>
        <v>0</v>
      </c>
      <c r="AS167" s="61">
        <f t="shared" si="113"/>
        <v>0</v>
      </c>
      <c r="AT167" s="63">
        <f>INDEX(Obs_Dist!$D$11:$T$211,  MATCH($AF167, Obs_Dist!$B$11:$B$211, 0), MATCH(AT$4, Obs_Dist!$D$3:$T$3, 0) )</f>
        <v>0</v>
      </c>
      <c r="AU167" s="61">
        <f t="shared" si="114"/>
        <v>0</v>
      </c>
      <c r="AV167" s="63">
        <f>INDEX(Obs_Dist!$D$11:$T$211,  MATCH($AF167, Obs_Dist!$B$11:$B$211, 0), MATCH(AV$4, Obs_Dist!$D$3:$T$3, 0) )</f>
        <v>0</v>
      </c>
      <c r="AW167" s="61">
        <f t="shared" si="115"/>
        <v>0</v>
      </c>
      <c r="AX167" s="63">
        <f>INDEX(Obs_Dist!$D$11:$T$211,  MATCH($AF167, Obs_Dist!$B$11:$B$211, 0), MATCH(AX$4, Obs_Dist!$D$3:$T$3, 0) )</f>
        <v>0</v>
      </c>
      <c r="AY167" s="61">
        <f t="shared" si="116"/>
        <v>0</v>
      </c>
      <c r="AZ167" s="63">
        <f>INDEX(Obs_Dist!$D$11:$T$211,  MATCH($AF167, Obs_Dist!$B$11:$B$211, 0), MATCH(AZ$4, Obs_Dist!$D$3:$T$3, 0) )</f>
        <v>0</v>
      </c>
      <c r="BA167" s="61">
        <f t="shared" si="117"/>
        <v>0</v>
      </c>
      <c r="BB167" s="63">
        <f>INDEX(Obs_Dist!$D$11:$T$211,  MATCH($AF167, Obs_Dist!$B$11:$B$211, 0), MATCH(BB$4, Obs_Dist!$D$3:$T$3, 0) )</f>
        <v>0</v>
      </c>
      <c r="BC167" s="61">
        <f t="shared" si="118"/>
        <v>0</v>
      </c>
      <c r="BD167" s="63">
        <f>INDEX(Obs_Dist!$D$11:$T$211,  MATCH($AF167, Obs_Dist!$B$11:$B$211, 0), MATCH(BD$4, Obs_Dist!$D$3:$T$3, 0) )</f>
        <v>0</v>
      </c>
      <c r="BF167" s="31">
        <f t="shared" si="119"/>
        <v>316</v>
      </c>
      <c r="BG167" s="31">
        <f t="shared" si="120"/>
        <v>317</v>
      </c>
      <c r="BH167" s="57">
        <f t="shared" si="96"/>
        <v>0</v>
      </c>
      <c r="BI167" s="57">
        <f t="shared" si="96"/>
        <v>0</v>
      </c>
      <c r="BJ167" s="57">
        <f t="shared" si="96"/>
        <v>0</v>
      </c>
      <c r="BK167" s="58">
        <f t="shared" si="96"/>
        <v>0</v>
      </c>
      <c r="BL167" s="57">
        <f t="shared" si="96"/>
        <v>0</v>
      </c>
      <c r="BM167" s="57">
        <f t="shared" si="96"/>
        <v>0</v>
      </c>
      <c r="BN167" s="57">
        <f t="shared" si="94"/>
        <v>0</v>
      </c>
      <c r="BQ167" s="57">
        <f t="shared" si="126"/>
        <v>0</v>
      </c>
      <c r="BR167" s="57">
        <f t="shared" si="126"/>
        <v>0</v>
      </c>
      <c r="BS167" s="57">
        <f t="shared" si="126"/>
        <v>0</v>
      </c>
      <c r="BT167" s="57">
        <f t="shared" si="126"/>
        <v>0</v>
      </c>
      <c r="BU167" s="57">
        <f t="shared" si="126"/>
        <v>0</v>
      </c>
      <c r="BV167" s="57">
        <f t="shared" si="126"/>
        <v>0</v>
      </c>
      <c r="BW167" s="57">
        <f t="shared" si="126"/>
        <v>0</v>
      </c>
      <c r="BX167" s="58">
        <f t="shared" si="126"/>
        <v>0</v>
      </c>
      <c r="BY167" s="57">
        <f t="shared" si="126"/>
        <v>0</v>
      </c>
      <c r="BZ167" s="57">
        <f t="shared" si="126"/>
        <v>0</v>
      </c>
      <c r="CA167" s="58">
        <f t="shared" si="126"/>
        <v>0</v>
      </c>
      <c r="CB167" s="57">
        <f t="shared" si="126"/>
        <v>0</v>
      </c>
      <c r="CC167" s="57">
        <f t="shared" si="126"/>
        <v>0</v>
      </c>
      <c r="CD167" s="57">
        <f t="shared" si="126"/>
        <v>0</v>
      </c>
      <c r="CE167" s="57">
        <f t="shared" si="126"/>
        <v>0</v>
      </c>
      <c r="CF167" s="57">
        <f t="shared" si="93"/>
        <v>0</v>
      </c>
      <c r="CG167" s="57">
        <f t="shared" si="93"/>
        <v>0</v>
      </c>
      <c r="CH167" s="57">
        <f t="shared" si="93"/>
        <v>0</v>
      </c>
      <c r="CI167" s="58">
        <f t="shared" si="93"/>
        <v>0</v>
      </c>
      <c r="CJ167" s="57">
        <f t="shared" si="93"/>
        <v>0</v>
      </c>
      <c r="CL167" s="30">
        <f>Obs_Dist!B169</f>
        <v>316</v>
      </c>
      <c r="CM167" s="26">
        <f t="shared" si="91"/>
        <v>317</v>
      </c>
      <c r="CN167" s="20">
        <f t="shared" si="100"/>
        <v>0</v>
      </c>
      <c r="CO167" s="20">
        <f t="shared" si="100"/>
        <v>0</v>
      </c>
      <c r="CP167" s="20">
        <f t="shared" si="100"/>
        <v>0</v>
      </c>
      <c r="CQ167" s="106">
        <f t="shared" si="100"/>
        <v>0</v>
      </c>
      <c r="CR167" s="143"/>
      <c r="CS167" s="20">
        <f t="shared" si="101"/>
        <v>0</v>
      </c>
      <c r="CT167" s="20">
        <f t="shared" si="101"/>
        <v>0</v>
      </c>
      <c r="CW167" s="20">
        <f t="shared" si="98"/>
        <v>0</v>
      </c>
      <c r="CX167" s="20">
        <f t="shared" si="98"/>
        <v>0</v>
      </c>
      <c r="CY167" s="20">
        <f t="shared" si="98"/>
        <v>0</v>
      </c>
      <c r="CZ167" s="20">
        <f t="shared" si="98"/>
        <v>0</v>
      </c>
      <c r="DA167" s="20">
        <f t="shared" si="98"/>
        <v>0</v>
      </c>
      <c r="DB167" s="20">
        <f t="shared" si="98"/>
        <v>0</v>
      </c>
      <c r="DC167" s="20">
        <f t="shared" si="98"/>
        <v>0</v>
      </c>
      <c r="DD167" s="106">
        <f t="shared" si="98"/>
        <v>0</v>
      </c>
      <c r="DE167" s="20">
        <f t="shared" si="98"/>
        <v>0</v>
      </c>
      <c r="DF167" s="20">
        <f t="shared" si="98"/>
        <v>0</v>
      </c>
      <c r="DG167" s="106">
        <f t="shared" si="98"/>
        <v>0</v>
      </c>
      <c r="DH167" s="143"/>
      <c r="DI167" s="20">
        <f t="shared" si="102"/>
        <v>0</v>
      </c>
      <c r="DJ167" s="20">
        <f t="shared" si="102"/>
        <v>0</v>
      </c>
      <c r="DK167" s="20">
        <f t="shared" si="102"/>
        <v>0</v>
      </c>
      <c r="DL167" s="143"/>
      <c r="DM167" s="20">
        <f t="shared" si="103"/>
        <v>0</v>
      </c>
      <c r="DN167" s="20">
        <f t="shared" si="103"/>
        <v>0</v>
      </c>
      <c r="DO167" s="106">
        <f t="shared" si="103"/>
        <v>0</v>
      </c>
      <c r="DP167" s="20">
        <f t="shared" si="103"/>
        <v>0</v>
      </c>
      <c r="DR167" s="31">
        <f t="shared" si="121"/>
        <v>158</v>
      </c>
      <c r="DS167" s="26">
        <f t="shared" si="122"/>
        <v>158.5</v>
      </c>
      <c r="DT167" s="101">
        <f t="shared" si="104"/>
        <v>0</v>
      </c>
      <c r="DU167" s="101">
        <f t="shared" si="105"/>
        <v>0</v>
      </c>
      <c r="DV167" s="101">
        <f t="shared" si="106"/>
        <v>0</v>
      </c>
      <c r="DW167" s="102">
        <f t="shared" si="123"/>
        <v>1.1499999999999999</v>
      </c>
      <c r="DX167" s="144"/>
      <c r="DY167" s="101">
        <f t="shared" si="124"/>
        <v>0</v>
      </c>
      <c r="DZ167" s="101">
        <f t="shared" si="124"/>
        <v>0</v>
      </c>
      <c r="EB167" s="84">
        <f>MODEL_DATA!X164</f>
        <v>158</v>
      </c>
      <c r="EC167" s="84">
        <f>MODEL_DATA!Y164</f>
        <v>0</v>
      </c>
      <c r="ED167" s="84">
        <f>MODEL_DATA!Z164</f>
        <v>0</v>
      </c>
      <c r="EE167" s="84">
        <f>MODEL_DATA!AA164</f>
        <v>0</v>
      </c>
      <c r="EF167" s="84">
        <f>MODEL_DATA!AB164</f>
        <v>0</v>
      </c>
      <c r="EG167" s="84">
        <f>MODEL_DATA!AC164</f>
        <v>0</v>
      </c>
      <c r="EH167" s="84">
        <f>MODEL_DATA!AD164</f>
        <v>0</v>
      </c>
      <c r="EI167" s="84">
        <f>MODEL_DATA!AE164</f>
        <v>0</v>
      </c>
      <c r="EJ167" s="84">
        <f>MODEL_DATA!AF164</f>
        <v>0</v>
      </c>
      <c r="EK167" s="84">
        <f>MODEL_DATA!AG164</f>
        <v>0</v>
      </c>
      <c r="EL167" s="84">
        <f>MODEL_DATA!AH164</f>
        <v>0</v>
      </c>
      <c r="EM167" s="84">
        <f>MODEL_DATA!AI164</f>
        <v>0</v>
      </c>
      <c r="EN167" s="84">
        <f>MODEL_DATA!AJ164</f>
        <v>0</v>
      </c>
      <c r="EO167" s="84">
        <f>MODEL_DATA!AK164</f>
        <v>0</v>
      </c>
      <c r="EP167" s="84">
        <f>MODEL_DATA!AL164</f>
        <v>0</v>
      </c>
      <c r="EQ167" s="84">
        <f>MODEL_DATA!AM164</f>
        <v>1.1499999999999999</v>
      </c>
      <c r="ER167" s="84">
        <f>MODEL_DATA!AN164</f>
        <v>1.1499999999999999</v>
      </c>
      <c r="ES167" s="84">
        <f>MODEL_DATA!AO164</f>
        <v>0</v>
      </c>
      <c r="ET167" s="84">
        <f>MODEL_DATA!AP164</f>
        <v>0</v>
      </c>
      <c r="EU167" s="84">
        <f>MODEL_DATA!AQ164</f>
        <v>0</v>
      </c>
      <c r="EV167" s="84">
        <f>MODEL_DATA!AR164</f>
        <v>0</v>
      </c>
    </row>
    <row r="168" spans="32:152" x14ac:dyDescent="0.25">
      <c r="AF168" s="32">
        <f t="shared" si="99"/>
        <v>316</v>
      </c>
      <c r="AG168" s="61">
        <f t="shared" si="107"/>
        <v>0</v>
      </c>
      <c r="AH168" s="63">
        <f>INDEX(Obs_Dist!$D$11:$T$211,  MATCH($AF168, Obs_Dist!$B$11:$B$211, 0), MATCH(AH$4, Obs_Dist!$D$3:$T$3, 0) )</f>
        <v>0</v>
      </c>
      <c r="AI168" s="61">
        <f t="shared" si="108"/>
        <v>0</v>
      </c>
      <c r="AJ168" s="63">
        <f>INDEX(Obs_Dist!$D$11:$T$211,  MATCH($AF168, Obs_Dist!$B$11:$B$211, 0), MATCH(AJ$4, Obs_Dist!$D$3:$T$3, 0) )</f>
        <v>0</v>
      </c>
      <c r="AK168" s="61">
        <f t="shared" si="109"/>
        <v>0</v>
      </c>
      <c r="AL168" s="63">
        <f>INDEX(Obs_Dist!$D$11:$T$211,  MATCH($AF168, Obs_Dist!$B$11:$B$211, 0), MATCH(AL$4, Obs_Dist!$D$3:$T$3, 0) )</f>
        <v>0</v>
      </c>
      <c r="AM168" s="61">
        <f t="shared" si="110"/>
        <v>0</v>
      </c>
      <c r="AN168" s="63">
        <f>INDEX(Obs_Dist!$D$11:$T$211,  MATCH($AF168, Obs_Dist!$B$11:$B$211, 0), MATCH(AN$4, Obs_Dist!$D$3:$T$3, 0) )</f>
        <v>0</v>
      </c>
      <c r="AO168" s="61">
        <f t="shared" si="111"/>
        <v>0</v>
      </c>
      <c r="AP168" s="63">
        <f>INDEX(Obs_Dist!$D$11:$T$211,  MATCH($AF168, Obs_Dist!$B$11:$B$211, 0), MATCH(AP$4, Obs_Dist!$D$3:$T$3, 0) )</f>
        <v>0</v>
      </c>
      <c r="AQ168" s="61">
        <f t="shared" si="112"/>
        <v>0</v>
      </c>
      <c r="AR168" s="63">
        <f>INDEX(Obs_Dist!$D$11:$T$211,  MATCH($AF168, Obs_Dist!$B$11:$B$211, 0), MATCH(AR$4, Obs_Dist!$D$3:$T$3, 0) )</f>
        <v>0</v>
      </c>
      <c r="AS168" s="61">
        <f t="shared" si="113"/>
        <v>0</v>
      </c>
      <c r="AT168" s="63">
        <f>INDEX(Obs_Dist!$D$11:$T$211,  MATCH($AF168, Obs_Dist!$B$11:$B$211, 0), MATCH(AT$4, Obs_Dist!$D$3:$T$3, 0) )</f>
        <v>0</v>
      </c>
      <c r="AU168" s="61">
        <f t="shared" si="114"/>
        <v>0</v>
      </c>
      <c r="AV168" s="63">
        <f>INDEX(Obs_Dist!$D$11:$T$211,  MATCH($AF168, Obs_Dist!$B$11:$B$211, 0), MATCH(AV$4, Obs_Dist!$D$3:$T$3, 0) )</f>
        <v>0</v>
      </c>
      <c r="AW168" s="61">
        <f t="shared" si="115"/>
        <v>0</v>
      </c>
      <c r="AX168" s="63">
        <f>INDEX(Obs_Dist!$D$11:$T$211,  MATCH($AF168, Obs_Dist!$B$11:$B$211, 0), MATCH(AX$4, Obs_Dist!$D$3:$T$3, 0) )</f>
        <v>0</v>
      </c>
      <c r="AY168" s="61">
        <f t="shared" si="116"/>
        <v>0</v>
      </c>
      <c r="AZ168" s="63">
        <f>INDEX(Obs_Dist!$D$11:$T$211,  MATCH($AF168, Obs_Dist!$B$11:$B$211, 0), MATCH(AZ$4, Obs_Dist!$D$3:$T$3, 0) )</f>
        <v>0</v>
      </c>
      <c r="BA168" s="61">
        <f t="shared" si="117"/>
        <v>0</v>
      </c>
      <c r="BB168" s="63">
        <f>INDEX(Obs_Dist!$D$11:$T$211,  MATCH($AF168, Obs_Dist!$B$11:$B$211, 0), MATCH(BB$4, Obs_Dist!$D$3:$T$3, 0) )</f>
        <v>0</v>
      </c>
      <c r="BC168" s="61">
        <f t="shared" si="118"/>
        <v>0</v>
      </c>
      <c r="BD168" s="63">
        <f>INDEX(Obs_Dist!$D$11:$T$211,  MATCH($AF168, Obs_Dist!$B$11:$B$211, 0), MATCH(BD$4, Obs_Dist!$D$3:$T$3, 0) )</f>
        <v>0</v>
      </c>
      <c r="BF168" s="31">
        <f t="shared" si="119"/>
        <v>318</v>
      </c>
      <c r="BG168" s="31">
        <f t="shared" si="120"/>
        <v>319</v>
      </c>
      <c r="BH168" s="57">
        <f t="shared" si="96"/>
        <v>0</v>
      </c>
      <c r="BI168" s="57">
        <f t="shared" si="96"/>
        <v>0</v>
      </c>
      <c r="BJ168" s="57">
        <f t="shared" si="96"/>
        <v>0</v>
      </c>
      <c r="BK168" s="58">
        <f t="shared" ref="BK168:BN209" si="127">IFERROR(CQ168 / CQ$6,  0)</f>
        <v>0</v>
      </c>
      <c r="BL168" s="57">
        <f t="shared" si="127"/>
        <v>0</v>
      </c>
      <c r="BM168" s="57">
        <f t="shared" si="127"/>
        <v>0</v>
      </c>
      <c r="BN168" s="57">
        <f t="shared" si="94"/>
        <v>0</v>
      </c>
      <c r="BQ168" s="57">
        <f t="shared" si="126"/>
        <v>0</v>
      </c>
      <c r="BR168" s="57">
        <f t="shared" si="126"/>
        <v>0</v>
      </c>
      <c r="BS168" s="57">
        <f t="shared" si="126"/>
        <v>0</v>
      </c>
      <c r="BT168" s="57">
        <f t="shared" si="126"/>
        <v>0</v>
      </c>
      <c r="BU168" s="57">
        <f t="shared" si="126"/>
        <v>0</v>
      </c>
      <c r="BV168" s="57">
        <f t="shared" si="126"/>
        <v>0</v>
      </c>
      <c r="BW168" s="57">
        <f t="shared" si="126"/>
        <v>0</v>
      </c>
      <c r="BX168" s="58">
        <f t="shared" si="126"/>
        <v>0</v>
      </c>
      <c r="BY168" s="57">
        <f t="shared" si="126"/>
        <v>0</v>
      </c>
      <c r="BZ168" s="57">
        <f t="shared" si="126"/>
        <v>0</v>
      </c>
      <c r="CA168" s="58">
        <f t="shared" si="126"/>
        <v>0</v>
      </c>
      <c r="CB168" s="57">
        <f t="shared" si="126"/>
        <v>0</v>
      </c>
      <c r="CC168" s="57">
        <f t="shared" si="126"/>
        <v>0</v>
      </c>
      <c r="CD168" s="57">
        <f t="shared" si="126"/>
        <v>0</v>
      </c>
      <c r="CE168" s="57">
        <f t="shared" si="126"/>
        <v>0</v>
      </c>
      <c r="CF168" s="57">
        <f t="shared" si="93"/>
        <v>0</v>
      </c>
      <c r="CG168" s="57">
        <f t="shared" si="93"/>
        <v>0</v>
      </c>
      <c r="CH168" s="57">
        <f t="shared" si="93"/>
        <v>0</v>
      </c>
      <c r="CI168" s="58">
        <f t="shared" si="93"/>
        <v>0</v>
      </c>
      <c r="CJ168" s="57">
        <f t="shared" si="93"/>
        <v>0</v>
      </c>
      <c r="CL168" s="30">
        <f>Obs_Dist!B170</f>
        <v>318</v>
      </c>
      <c r="CM168" s="26">
        <f t="shared" si="91"/>
        <v>319</v>
      </c>
      <c r="CN168" s="20">
        <f t="shared" si="100"/>
        <v>0</v>
      </c>
      <c r="CO168" s="20">
        <f t="shared" si="100"/>
        <v>0</v>
      </c>
      <c r="CP168" s="20">
        <f t="shared" si="100"/>
        <v>0</v>
      </c>
      <c r="CQ168" s="106">
        <f t="shared" si="100"/>
        <v>0</v>
      </c>
      <c r="CR168" s="143"/>
      <c r="CS168" s="20">
        <f t="shared" si="101"/>
        <v>0</v>
      </c>
      <c r="CT168" s="20">
        <f t="shared" si="101"/>
        <v>0</v>
      </c>
      <c r="CW168" s="20">
        <f t="shared" si="98"/>
        <v>0</v>
      </c>
      <c r="CX168" s="20">
        <f t="shared" si="98"/>
        <v>0</v>
      </c>
      <c r="CY168" s="20">
        <f t="shared" si="98"/>
        <v>0</v>
      </c>
      <c r="CZ168" s="20">
        <f t="shared" si="98"/>
        <v>0</v>
      </c>
      <c r="DA168" s="20">
        <f t="shared" si="98"/>
        <v>0</v>
      </c>
      <c r="DB168" s="20">
        <f t="shared" si="98"/>
        <v>0</v>
      </c>
      <c r="DC168" s="20">
        <f t="shared" si="98"/>
        <v>0</v>
      </c>
      <c r="DD168" s="106">
        <f t="shared" si="98"/>
        <v>0</v>
      </c>
      <c r="DE168" s="20">
        <f t="shared" si="98"/>
        <v>0</v>
      </c>
      <c r="DF168" s="20">
        <f t="shared" si="98"/>
        <v>0</v>
      </c>
      <c r="DG168" s="106">
        <f t="shared" si="98"/>
        <v>0</v>
      </c>
      <c r="DH168" s="143"/>
      <c r="DI168" s="20">
        <f t="shared" si="102"/>
        <v>0</v>
      </c>
      <c r="DJ168" s="20">
        <f t="shared" si="102"/>
        <v>0</v>
      </c>
      <c r="DK168" s="20">
        <f t="shared" si="102"/>
        <v>0</v>
      </c>
      <c r="DL168" s="143"/>
      <c r="DM168" s="20">
        <f t="shared" si="103"/>
        <v>0</v>
      </c>
      <c r="DN168" s="20">
        <f t="shared" si="103"/>
        <v>0</v>
      </c>
      <c r="DO168" s="106">
        <f t="shared" si="103"/>
        <v>0</v>
      </c>
      <c r="DP168" s="20">
        <f t="shared" si="103"/>
        <v>0</v>
      </c>
      <c r="DR168" s="31">
        <f t="shared" si="121"/>
        <v>159</v>
      </c>
      <c r="DS168" s="26">
        <f t="shared" si="122"/>
        <v>159.5</v>
      </c>
      <c r="DT168" s="101">
        <f t="shared" si="104"/>
        <v>0</v>
      </c>
      <c r="DU168" s="101">
        <f t="shared" si="105"/>
        <v>0</v>
      </c>
      <c r="DV168" s="101">
        <f t="shared" si="106"/>
        <v>0</v>
      </c>
      <c r="DW168" s="102">
        <f t="shared" si="123"/>
        <v>0.73</v>
      </c>
      <c r="DX168" s="144"/>
      <c r="DY168" s="101">
        <f t="shared" si="124"/>
        <v>0</v>
      </c>
      <c r="DZ168" s="101">
        <f t="shared" si="124"/>
        <v>0</v>
      </c>
      <c r="EB168" s="84">
        <f>MODEL_DATA!X165</f>
        <v>159</v>
      </c>
      <c r="EC168" s="84">
        <f>MODEL_DATA!Y165</f>
        <v>0</v>
      </c>
      <c r="ED168" s="84">
        <f>MODEL_DATA!Z165</f>
        <v>0</v>
      </c>
      <c r="EE168" s="84">
        <f>MODEL_DATA!AA165</f>
        <v>0</v>
      </c>
      <c r="EF168" s="84">
        <f>MODEL_DATA!AB165</f>
        <v>0</v>
      </c>
      <c r="EG168" s="84">
        <f>MODEL_DATA!AC165</f>
        <v>0</v>
      </c>
      <c r="EH168" s="84">
        <f>MODEL_DATA!AD165</f>
        <v>0</v>
      </c>
      <c r="EI168" s="84">
        <f>MODEL_DATA!AE165</f>
        <v>0</v>
      </c>
      <c r="EJ168" s="84">
        <f>MODEL_DATA!AF165</f>
        <v>0</v>
      </c>
      <c r="EK168" s="84">
        <f>MODEL_DATA!AG165</f>
        <v>0</v>
      </c>
      <c r="EL168" s="84">
        <f>MODEL_DATA!AH165</f>
        <v>0</v>
      </c>
      <c r="EM168" s="84">
        <f>MODEL_DATA!AI165</f>
        <v>0</v>
      </c>
      <c r="EN168" s="84">
        <f>MODEL_DATA!AJ165</f>
        <v>0</v>
      </c>
      <c r="EO168" s="84">
        <f>MODEL_DATA!AK165</f>
        <v>0</v>
      </c>
      <c r="EP168" s="84">
        <f>MODEL_DATA!AL165</f>
        <v>0</v>
      </c>
      <c r="EQ168" s="84">
        <f>MODEL_DATA!AM165</f>
        <v>0.73</v>
      </c>
      <c r="ER168" s="84">
        <f>MODEL_DATA!AN165</f>
        <v>1.34</v>
      </c>
      <c r="ES168" s="84">
        <f>MODEL_DATA!AO165</f>
        <v>0</v>
      </c>
      <c r="ET168" s="84">
        <f>MODEL_DATA!AP165</f>
        <v>0</v>
      </c>
      <c r="EU168" s="84">
        <f>MODEL_DATA!AQ165</f>
        <v>0</v>
      </c>
      <c r="EV168" s="84">
        <f>MODEL_DATA!AR165</f>
        <v>0</v>
      </c>
    </row>
    <row r="169" spans="32:152" x14ac:dyDescent="0.25">
      <c r="AF169" s="32">
        <f t="shared" si="99"/>
        <v>318</v>
      </c>
      <c r="AG169" s="61">
        <f t="shared" si="107"/>
        <v>0</v>
      </c>
      <c r="AH169" s="63">
        <f>INDEX(Obs_Dist!$D$11:$T$211,  MATCH($AF169, Obs_Dist!$B$11:$B$211, 0), MATCH(AH$4, Obs_Dist!$D$3:$T$3, 0) )</f>
        <v>0</v>
      </c>
      <c r="AI169" s="61">
        <f t="shared" si="108"/>
        <v>0</v>
      </c>
      <c r="AJ169" s="63">
        <f>INDEX(Obs_Dist!$D$11:$T$211,  MATCH($AF169, Obs_Dist!$B$11:$B$211, 0), MATCH(AJ$4, Obs_Dist!$D$3:$T$3, 0) )</f>
        <v>0</v>
      </c>
      <c r="AK169" s="61">
        <f t="shared" si="109"/>
        <v>0</v>
      </c>
      <c r="AL169" s="63">
        <f>INDEX(Obs_Dist!$D$11:$T$211,  MATCH($AF169, Obs_Dist!$B$11:$B$211, 0), MATCH(AL$4, Obs_Dist!$D$3:$T$3, 0) )</f>
        <v>0</v>
      </c>
      <c r="AM169" s="61">
        <f t="shared" si="110"/>
        <v>0</v>
      </c>
      <c r="AN169" s="63">
        <f>INDEX(Obs_Dist!$D$11:$T$211,  MATCH($AF169, Obs_Dist!$B$11:$B$211, 0), MATCH(AN$4, Obs_Dist!$D$3:$T$3, 0) )</f>
        <v>0</v>
      </c>
      <c r="AO169" s="61">
        <f t="shared" si="111"/>
        <v>0</v>
      </c>
      <c r="AP169" s="63">
        <f>INDEX(Obs_Dist!$D$11:$T$211,  MATCH($AF169, Obs_Dist!$B$11:$B$211, 0), MATCH(AP$4, Obs_Dist!$D$3:$T$3, 0) )</f>
        <v>0</v>
      </c>
      <c r="AQ169" s="61">
        <f t="shared" si="112"/>
        <v>0</v>
      </c>
      <c r="AR169" s="63">
        <f>INDEX(Obs_Dist!$D$11:$T$211,  MATCH($AF169, Obs_Dist!$B$11:$B$211, 0), MATCH(AR$4, Obs_Dist!$D$3:$T$3, 0) )</f>
        <v>0</v>
      </c>
      <c r="AS169" s="61">
        <f t="shared" si="113"/>
        <v>0</v>
      </c>
      <c r="AT169" s="63">
        <f>INDEX(Obs_Dist!$D$11:$T$211,  MATCH($AF169, Obs_Dist!$B$11:$B$211, 0), MATCH(AT$4, Obs_Dist!$D$3:$T$3, 0) )</f>
        <v>0</v>
      </c>
      <c r="AU169" s="61">
        <f t="shared" si="114"/>
        <v>0</v>
      </c>
      <c r="AV169" s="63">
        <f>INDEX(Obs_Dist!$D$11:$T$211,  MATCH($AF169, Obs_Dist!$B$11:$B$211, 0), MATCH(AV$4, Obs_Dist!$D$3:$T$3, 0) )</f>
        <v>0</v>
      </c>
      <c r="AW169" s="61">
        <f t="shared" si="115"/>
        <v>0</v>
      </c>
      <c r="AX169" s="63">
        <f>INDEX(Obs_Dist!$D$11:$T$211,  MATCH($AF169, Obs_Dist!$B$11:$B$211, 0), MATCH(AX$4, Obs_Dist!$D$3:$T$3, 0) )</f>
        <v>0</v>
      </c>
      <c r="AY169" s="61">
        <f t="shared" si="116"/>
        <v>0</v>
      </c>
      <c r="AZ169" s="63">
        <f>INDEX(Obs_Dist!$D$11:$T$211,  MATCH($AF169, Obs_Dist!$B$11:$B$211, 0), MATCH(AZ$4, Obs_Dist!$D$3:$T$3, 0) )</f>
        <v>0</v>
      </c>
      <c r="BA169" s="61">
        <f t="shared" si="117"/>
        <v>0</v>
      </c>
      <c r="BB169" s="63">
        <f>INDEX(Obs_Dist!$D$11:$T$211,  MATCH($AF169, Obs_Dist!$B$11:$B$211, 0), MATCH(BB$4, Obs_Dist!$D$3:$T$3, 0) )</f>
        <v>0</v>
      </c>
      <c r="BC169" s="61">
        <f t="shared" si="118"/>
        <v>0</v>
      </c>
      <c r="BD169" s="63">
        <f>INDEX(Obs_Dist!$D$11:$T$211,  MATCH($AF169, Obs_Dist!$B$11:$B$211, 0), MATCH(BD$4, Obs_Dist!$D$3:$T$3, 0) )</f>
        <v>0</v>
      </c>
      <c r="BF169" s="31">
        <f t="shared" si="119"/>
        <v>320</v>
      </c>
      <c r="BG169" s="31">
        <f t="shared" si="120"/>
        <v>321</v>
      </c>
      <c r="BH169" s="57">
        <f t="shared" ref="BH169:BJ209" si="128">IFERROR(CN169 / CN$6,  0)</f>
        <v>0</v>
      </c>
      <c r="BI169" s="57">
        <f t="shared" si="128"/>
        <v>0</v>
      </c>
      <c r="BJ169" s="57">
        <f t="shared" si="128"/>
        <v>0</v>
      </c>
      <c r="BK169" s="58">
        <f t="shared" si="127"/>
        <v>0</v>
      </c>
      <c r="BL169" s="57">
        <f t="shared" si="127"/>
        <v>0</v>
      </c>
      <c r="BM169" s="57">
        <f t="shared" si="127"/>
        <v>0</v>
      </c>
      <c r="BN169" s="57">
        <f t="shared" si="94"/>
        <v>0</v>
      </c>
      <c r="BQ169" s="57">
        <f t="shared" si="126"/>
        <v>0</v>
      </c>
      <c r="BR169" s="57">
        <f t="shared" si="126"/>
        <v>0</v>
      </c>
      <c r="BS169" s="57">
        <f t="shared" si="126"/>
        <v>0</v>
      </c>
      <c r="BT169" s="57">
        <f t="shared" si="126"/>
        <v>0</v>
      </c>
      <c r="BU169" s="57">
        <f t="shared" si="126"/>
        <v>0</v>
      </c>
      <c r="BV169" s="57">
        <f t="shared" si="126"/>
        <v>0</v>
      </c>
      <c r="BW169" s="57">
        <f t="shared" si="126"/>
        <v>0</v>
      </c>
      <c r="BX169" s="58">
        <f t="shared" si="126"/>
        <v>0</v>
      </c>
      <c r="BY169" s="57">
        <f t="shared" si="126"/>
        <v>0</v>
      </c>
      <c r="BZ169" s="57">
        <f t="shared" si="126"/>
        <v>0</v>
      </c>
      <c r="CA169" s="58">
        <f t="shared" si="126"/>
        <v>0</v>
      </c>
      <c r="CB169" s="57">
        <f t="shared" si="126"/>
        <v>0</v>
      </c>
      <c r="CC169" s="57">
        <f t="shared" si="126"/>
        <v>0</v>
      </c>
      <c r="CD169" s="57">
        <f t="shared" si="126"/>
        <v>0</v>
      </c>
      <c r="CE169" s="57">
        <f t="shared" si="126"/>
        <v>0</v>
      </c>
      <c r="CF169" s="57">
        <f t="shared" si="93"/>
        <v>0</v>
      </c>
      <c r="CG169" s="57">
        <f t="shared" si="93"/>
        <v>0</v>
      </c>
      <c r="CH169" s="57">
        <f t="shared" si="93"/>
        <v>0</v>
      </c>
      <c r="CI169" s="58">
        <f t="shared" si="93"/>
        <v>0</v>
      </c>
      <c r="CJ169" s="57">
        <f t="shared" si="93"/>
        <v>0</v>
      </c>
      <c r="CL169" s="30">
        <f>Obs_Dist!B171</f>
        <v>320</v>
      </c>
      <c r="CM169" s="26">
        <f t="shared" si="91"/>
        <v>321</v>
      </c>
      <c r="CN169" s="20">
        <f t="shared" si="100"/>
        <v>0</v>
      </c>
      <c r="CO169" s="20">
        <f t="shared" si="100"/>
        <v>0</v>
      </c>
      <c r="CP169" s="20">
        <f t="shared" si="100"/>
        <v>0</v>
      </c>
      <c r="CQ169" s="106">
        <f t="shared" si="100"/>
        <v>0</v>
      </c>
      <c r="CR169" s="143"/>
      <c r="CS169" s="20">
        <f t="shared" si="101"/>
        <v>0</v>
      </c>
      <c r="CT169" s="20">
        <f t="shared" si="101"/>
        <v>0</v>
      </c>
      <c r="CW169" s="20">
        <f t="shared" si="98"/>
        <v>0</v>
      </c>
      <c r="CX169" s="20">
        <f t="shared" si="98"/>
        <v>0</v>
      </c>
      <c r="CY169" s="20">
        <f t="shared" si="98"/>
        <v>0</v>
      </c>
      <c r="CZ169" s="20">
        <f t="shared" si="98"/>
        <v>0</v>
      </c>
      <c r="DA169" s="20">
        <f t="shared" si="98"/>
        <v>0</v>
      </c>
      <c r="DB169" s="20">
        <f t="shared" si="98"/>
        <v>0</v>
      </c>
      <c r="DC169" s="20">
        <f t="shared" si="98"/>
        <v>0</v>
      </c>
      <c r="DD169" s="106">
        <f t="shared" si="98"/>
        <v>0</v>
      </c>
      <c r="DE169" s="20">
        <f t="shared" si="98"/>
        <v>0</v>
      </c>
      <c r="DF169" s="20">
        <f t="shared" si="98"/>
        <v>0</v>
      </c>
      <c r="DG169" s="106">
        <f t="shared" si="98"/>
        <v>0</v>
      </c>
      <c r="DH169" s="143"/>
      <c r="DI169" s="20">
        <f t="shared" si="102"/>
        <v>0</v>
      </c>
      <c r="DJ169" s="20">
        <f t="shared" si="102"/>
        <v>0</v>
      </c>
      <c r="DK169" s="20">
        <f t="shared" si="102"/>
        <v>0</v>
      </c>
      <c r="DL169" s="143"/>
      <c r="DM169" s="20">
        <f t="shared" si="103"/>
        <v>0</v>
      </c>
      <c r="DN169" s="20">
        <f t="shared" si="103"/>
        <v>0</v>
      </c>
      <c r="DO169" s="106">
        <f t="shared" si="103"/>
        <v>0</v>
      </c>
      <c r="DP169" s="20">
        <f t="shared" si="103"/>
        <v>0</v>
      </c>
      <c r="DR169" s="31">
        <f t="shared" si="121"/>
        <v>160</v>
      </c>
      <c r="DS169" s="26">
        <f t="shared" si="122"/>
        <v>160.5</v>
      </c>
      <c r="DT169" s="101">
        <f t="shared" si="104"/>
        <v>0</v>
      </c>
      <c r="DU169" s="101">
        <f t="shared" si="105"/>
        <v>0</v>
      </c>
      <c r="DV169" s="101">
        <f t="shared" si="106"/>
        <v>0</v>
      </c>
      <c r="DW169" s="102">
        <f t="shared" si="123"/>
        <v>0.44</v>
      </c>
      <c r="DX169" s="144"/>
      <c r="DY169" s="101">
        <f t="shared" si="124"/>
        <v>0</v>
      </c>
      <c r="DZ169" s="101">
        <f t="shared" si="124"/>
        <v>0</v>
      </c>
      <c r="EB169" s="84">
        <f>MODEL_DATA!X166</f>
        <v>160</v>
      </c>
      <c r="EC169" s="84">
        <f>MODEL_DATA!Y166</f>
        <v>0</v>
      </c>
      <c r="ED169" s="84">
        <f>MODEL_DATA!Z166</f>
        <v>0</v>
      </c>
      <c r="EE169" s="84">
        <f>MODEL_DATA!AA166</f>
        <v>0</v>
      </c>
      <c r="EF169" s="84">
        <f>MODEL_DATA!AB166</f>
        <v>0</v>
      </c>
      <c r="EG169" s="84">
        <f>MODEL_DATA!AC166</f>
        <v>0</v>
      </c>
      <c r="EH169" s="84">
        <f>MODEL_DATA!AD166</f>
        <v>0</v>
      </c>
      <c r="EI169" s="84">
        <f>MODEL_DATA!AE166</f>
        <v>0</v>
      </c>
      <c r="EJ169" s="84">
        <f>MODEL_DATA!AF166</f>
        <v>0</v>
      </c>
      <c r="EK169" s="84">
        <f>MODEL_DATA!AG166</f>
        <v>0</v>
      </c>
      <c r="EL169" s="84">
        <f>MODEL_DATA!AH166</f>
        <v>0</v>
      </c>
      <c r="EM169" s="84">
        <f>MODEL_DATA!AI166</f>
        <v>0</v>
      </c>
      <c r="EN169" s="84">
        <f>MODEL_DATA!AJ166</f>
        <v>0</v>
      </c>
      <c r="EO169" s="84">
        <f>MODEL_DATA!AK166</f>
        <v>0</v>
      </c>
      <c r="EP169" s="84">
        <f>MODEL_DATA!AL166</f>
        <v>0</v>
      </c>
      <c r="EQ169" s="84">
        <f>MODEL_DATA!AM166</f>
        <v>0.44</v>
      </c>
      <c r="ER169" s="84">
        <f>MODEL_DATA!AN166</f>
        <v>0.51</v>
      </c>
      <c r="ES169" s="84">
        <f>MODEL_DATA!AO166</f>
        <v>0</v>
      </c>
      <c r="ET169" s="84">
        <f>MODEL_DATA!AP166</f>
        <v>0</v>
      </c>
      <c r="EU169" s="84">
        <f>MODEL_DATA!AQ166</f>
        <v>0</v>
      </c>
      <c r="EV169" s="84">
        <f>MODEL_DATA!AR166</f>
        <v>0</v>
      </c>
    </row>
    <row r="170" spans="32:152" x14ac:dyDescent="0.25">
      <c r="AF170" s="32">
        <f t="shared" si="99"/>
        <v>320</v>
      </c>
      <c r="AG170" s="61">
        <f t="shared" si="107"/>
        <v>0</v>
      </c>
      <c r="AH170" s="63">
        <f>INDEX(Obs_Dist!$D$11:$T$211,  MATCH($AF170, Obs_Dist!$B$11:$B$211, 0), MATCH(AH$4, Obs_Dist!$D$3:$T$3, 0) )</f>
        <v>0</v>
      </c>
      <c r="AI170" s="61">
        <f t="shared" si="108"/>
        <v>0</v>
      </c>
      <c r="AJ170" s="63">
        <f>INDEX(Obs_Dist!$D$11:$T$211,  MATCH($AF170, Obs_Dist!$B$11:$B$211, 0), MATCH(AJ$4, Obs_Dist!$D$3:$T$3, 0) )</f>
        <v>0</v>
      </c>
      <c r="AK170" s="61">
        <f t="shared" si="109"/>
        <v>0</v>
      </c>
      <c r="AL170" s="63">
        <f>INDEX(Obs_Dist!$D$11:$T$211,  MATCH($AF170, Obs_Dist!$B$11:$B$211, 0), MATCH(AL$4, Obs_Dist!$D$3:$T$3, 0) )</f>
        <v>0</v>
      </c>
      <c r="AM170" s="61">
        <f t="shared" si="110"/>
        <v>0</v>
      </c>
      <c r="AN170" s="63">
        <f>INDEX(Obs_Dist!$D$11:$T$211,  MATCH($AF170, Obs_Dist!$B$11:$B$211, 0), MATCH(AN$4, Obs_Dist!$D$3:$T$3, 0) )</f>
        <v>0</v>
      </c>
      <c r="AO170" s="61">
        <f t="shared" si="111"/>
        <v>0</v>
      </c>
      <c r="AP170" s="63">
        <f>INDEX(Obs_Dist!$D$11:$T$211,  MATCH($AF170, Obs_Dist!$B$11:$B$211, 0), MATCH(AP$4, Obs_Dist!$D$3:$T$3, 0) )</f>
        <v>0</v>
      </c>
      <c r="AQ170" s="61">
        <f t="shared" si="112"/>
        <v>0</v>
      </c>
      <c r="AR170" s="63">
        <f>INDEX(Obs_Dist!$D$11:$T$211,  MATCH($AF170, Obs_Dist!$B$11:$B$211, 0), MATCH(AR$4, Obs_Dist!$D$3:$T$3, 0) )</f>
        <v>0</v>
      </c>
      <c r="AS170" s="61">
        <f t="shared" si="113"/>
        <v>0</v>
      </c>
      <c r="AT170" s="63">
        <f>INDEX(Obs_Dist!$D$11:$T$211,  MATCH($AF170, Obs_Dist!$B$11:$B$211, 0), MATCH(AT$4, Obs_Dist!$D$3:$T$3, 0) )</f>
        <v>0</v>
      </c>
      <c r="AU170" s="61">
        <f t="shared" si="114"/>
        <v>0</v>
      </c>
      <c r="AV170" s="63">
        <f>INDEX(Obs_Dist!$D$11:$T$211,  MATCH($AF170, Obs_Dist!$B$11:$B$211, 0), MATCH(AV$4, Obs_Dist!$D$3:$T$3, 0) )</f>
        <v>0</v>
      </c>
      <c r="AW170" s="61">
        <f t="shared" si="115"/>
        <v>0</v>
      </c>
      <c r="AX170" s="63">
        <f>INDEX(Obs_Dist!$D$11:$T$211,  MATCH($AF170, Obs_Dist!$B$11:$B$211, 0), MATCH(AX$4, Obs_Dist!$D$3:$T$3, 0) )</f>
        <v>0</v>
      </c>
      <c r="AY170" s="61">
        <f t="shared" si="116"/>
        <v>0</v>
      </c>
      <c r="AZ170" s="63">
        <f>INDEX(Obs_Dist!$D$11:$T$211,  MATCH($AF170, Obs_Dist!$B$11:$B$211, 0), MATCH(AZ$4, Obs_Dist!$D$3:$T$3, 0) )</f>
        <v>0</v>
      </c>
      <c r="BA170" s="61">
        <f t="shared" si="117"/>
        <v>0</v>
      </c>
      <c r="BB170" s="63">
        <f>INDEX(Obs_Dist!$D$11:$T$211,  MATCH($AF170, Obs_Dist!$B$11:$B$211, 0), MATCH(BB$4, Obs_Dist!$D$3:$T$3, 0) )</f>
        <v>0</v>
      </c>
      <c r="BC170" s="61">
        <f t="shared" si="118"/>
        <v>0</v>
      </c>
      <c r="BD170" s="63">
        <f>INDEX(Obs_Dist!$D$11:$T$211,  MATCH($AF170, Obs_Dist!$B$11:$B$211, 0), MATCH(BD$4, Obs_Dist!$D$3:$T$3, 0) )</f>
        <v>0</v>
      </c>
      <c r="BF170" s="31">
        <f t="shared" si="119"/>
        <v>322</v>
      </c>
      <c r="BG170" s="31">
        <f t="shared" si="120"/>
        <v>323</v>
      </c>
      <c r="BH170" s="57">
        <f t="shared" si="128"/>
        <v>0</v>
      </c>
      <c r="BI170" s="57">
        <f t="shared" si="128"/>
        <v>0</v>
      </c>
      <c r="BJ170" s="57">
        <f t="shared" si="128"/>
        <v>0</v>
      </c>
      <c r="BK170" s="58">
        <f t="shared" si="127"/>
        <v>0</v>
      </c>
      <c r="BL170" s="57">
        <f t="shared" si="127"/>
        <v>0</v>
      </c>
      <c r="BM170" s="57">
        <f t="shared" si="127"/>
        <v>0</v>
      </c>
      <c r="BN170" s="57">
        <f t="shared" si="94"/>
        <v>0</v>
      </c>
      <c r="BQ170" s="57">
        <f t="shared" si="126"/>
        <v>0</v>
      </c>
      <c r="BR170" s="57">
        <f t="shared" si="126"/>
        <v>0</v>
      </c>
      <c r="BS170" s="57">
        <f t="shared" si="126"/>
        <v>0</v>
      </c>
      <c r="BT170" s="57">
        <f t="shared" si="126"/>
        <v>0</v>
      </c>
      <c r="BU170" s="57">
        <f t="shared" si="126"/>
        <v>0</v>
      </c>
      <c r="BV170" s="57">
        <f t="shared" si="126"/>
        <v>0</v>
      </c>
      <c r="BW170" s="57">
        <f t="shared" si="126"/>
        <v>0</v>
      </c>
      <c r="BX170" s="58">
        <f t="shared" si="126"/>
        <v>0</v>
      </c>
      <c r="BY170" s="57">
        <f t="shared" si="126"/>
        <v>0</v>
      </c>
      <c r="BZ170" s="57">
        <f t="shared" si="126"/>
        <v>0</v>
      </c>
      <c r="CA170" s="58">
        <f t="shared" si="126"/>
        <v>0</v>
      </c>
      <c r="CB170" s="57">
        <f t="shared" si="126"/>
        <v>0</v>
      </c>
      <c r="CC170" s="57">
        <f t="shared" si="126"/>
        <v>0</v>
      </c>
      <c r="CD170" s="57">
        <f t="shared" si="126"/>
        <v>0</v>
      </c>
      <c r="CE170" s="57">
        <f t="shared" si="126"/>
        <v>0</v>
      </c>
      <c r="CF170" s="57">
        <f t="shared" si="93"/>
        <v>0</v>
      </c>
      <c r="CG170" s="57">
        <f t="shared" si="93"/>
        <v>0</v>
      </c>
      <c r="CH170" s="57">
        <f t="shared" si="93"/>
        <v>0</v>
      </c>
      <c r="CI170" s="58">
        <f t="shared" si="93"/>
        <v>0</v>
      </c>
      <c r="CJ170" s="57">
        <f t="shared" si="93"/>
        <v>0</v>
      </c>
      <c r="CL170" s="30">
        <f>Obs_Dist!B172</f>
        <v>322</v>
      </c>
      <c r="CM170" s="26">
        <f t="shared" ref="CM170:CM209" si="129">AVERAGE(CL170:CL171)</f>
        <v>323</v>
      </c>
      <c r="CN170" s="20">
        <f t="shared" si="100"/>
        <v>0</v>
      </c>
      <c r="CO170" s="20">
        <f t="shared" si="100"/>
        <v>0</v>
      </c>
      <c r="CP170" s="20">
        <f t="shared" si="100"/>
        <v>0</v>
      </c>
      <c r="CQ170" s="106">
        <f t="shared" si="100"/>
        <v>0</v>
      </c>
      <c r="CR170" s="143"/>
      <c r="CS170" s="20">
        <f t="shared" si="101"/>
        <v>0</v>
      </c>
      <c r="CT170" s="20">
        <f t="shared" si="101"/>
        <v>0</v>
      </c>
      <c r="CW170" s="20">
        <f t="shared" si="98"/>
        <v>0</v>
      </c>
      <c r="CX170" s="20">
        <f t="shared" si="98"/>
        <v>0</v>
      </c>
      <c r="CY170" s="20">
        <f t="shared" si="98"/>
        <v>0</v>
      </c>
      <c r="CZ170" s="20">
        <f t="shared" si="98"/>
        <v>0</v>
      </c>
      <c r="DA170" s="20">
        <f t="shared" si="98"/>
        <v>0</v>
      </c>
      <c r="DB170" s="20">
        <f t="shared" si="98"/>
        <v>0</v>
      </c>
      <c r="DC170" s="20">
        <f t="shared" si="98"/>
        <v>0</v>
      </c>
      <c r="DD170" s="106">
        <f t="shared" si="98"/>
        <v>0</v>
      </c>
      <c r="DE170" s="20">
        <f t="shared" si="98"/>
        <v>0</v>
      </c>
      <c r="DF170" s="20">
        <f t="shared" si="98"/>
        <v>0</v>
      </c>
      <c r="DG170" s="106">
        <f t="shared" si="98"/>
        <v>0</v>
      </c>
      <c r="DH170" s="143"/>
      <c r="DI170" s="20">
        <f t="shared" si="102"/>
        <v>0</v>
      </c>
      <c r="DJ170" s="20">
        <f t="shared" si="102"/>
        <v>0</v>
      </c>
      <c r="DK170" s="20">
        <f t="shared" si="102"/>
        <v>0</v>
      </c>
      <c r="DL170" s="143"/>
      <c r="DM170" s="20">
        <f t="shared" si="103"/>
        <v>0</v>
      </c>
      <c r="DN170" s="20">
        <f t="shared" si="103"/>
        <v>0</v>
      </c>
      <c r="DO170" s="106">
        <f t="shared" si="103"/>
        <v>0</v>
      </c>
      <c r="DP170" s="20">
        <f t="shared" si="103"/>
        <v>0</v>
      </c>
      <c r="DR170" s="31">
        <f t="shared" si="121"/>
        <v>161</v>
      </c>
      <c r="DS170" s="26">
        <f t="shared" si="122"/>
        <v>161.5</v>
      </c>
      <c r="DT170" s="101">
        <f t="shared" si="104"/>
        <v>0</v>
      </c>
      <c r="DU170" s="101">
        <f t="shared" si="105"/>
        <v>0</v>
      </c>
      <c r="DV170" s="101">
        <f t="shared" si="106"/>
        <v>0</v>
      </c>
      <c r="DW170" s="102">
        <f t="shared" si="123"/>
        <v>0.09</v>
      </c>
      <c r="DX170" s="144"/>
      <c r="DY170" s="101">
        <f t="shared" si="124"/>
        <v>0</v>
      </c>
      <c r="DZ170" s="101">
        <f t="shared" si="124"/>
        <v>0</v>
      </c>
      <c r="EB170" s="84">
        <f>MODEL_DATA!X167</f>
        <v>161</v>
      </c>
      <c r="EC170" s="84">
        <f>MODEL_DATA!Y167</f>
        <v>0</v>
      </c>
      <c r="ED170" s="84">
        <f>MODEL_DATA!Z167</f>
        <v>0</v>
      </c>
      <c r="EE170" s="84">
        <f>MODEL_DATA!AA167</f>
        <v>0</v>
      </c>
      <c r="EF170" s="84">
        <f>MODEL_DATA!AB167</f>
        <v>0</v>
      </c>
      <c r="EG170" s="84">
        <f>MODEL_DATA!AC167</f>
        <v>0</v>
      </c>
      <c r="EH170" s="84">
        <f>MODEL_DATA!AD167</f>
        <v>0</v>
      </c>
      <c r="EI170" s="84">
        <f>MODEL_DATA!AE167</f>
        <v>0</v>
      </c>
      <c r="EJ170" s="84">
        <f>MODEL_DATA!AF167</f>
        <v>0</v>
      </c>
      <c r="EK170" s="84">
        <f>MODEL_DATA!AG167</f>
        <v>0</v>
      </c>
      <c r="EL170" s="84">
        <f>MODEL_DATA!AH167</f>
        <v>0</v>
      </c>
      <c r="EM170" s="84">
        <f>MODEL_DATA!AI167</f>
        <v>0</v>
      </c>
      <c r="EN170" s="84">
        <f>MODEL_DATA!AJ167</f>
        <v>0</v>
      </c>
      <c r="EO170" s="84">
        <f>MODEL_DATA!AK167</f>
        <v>0</v>
      </c>
      <c r="EP170" s="84">
        <f>MODEL_DATA!AL167</f>
        <v>0</v>
      </c>
      <c r="EQ170" s="84">
        <f>MODEL_DATA!AM167</f>
        <v>0.09</v>
      </c>
      <c r="ER170" s="84">
        <f>MODEL_DATA!AN167</f>
        <v>0.26</v>
      </c>
      <c r="ES170" s="84">
        <f>MODEL_DATA!AO167</f>
        <v>0</v>
      </c>
      <c r="ET170" s="84">
        <f>MODEL_DATA!AP167</f>
        <v>0</v>
      </c>
      <c r="EU170" s="84">
        <f>MODEL_DATA!AQ167</f>
        <v>0</v>
      </c>
      <c r="EV170" s="84">
        <f>MODEL_DATA!AR167</f>
        <v>0</v>
      </c>
    </row>
    <row r="171" spans="32:152" x14ac:dyDescent="0.25">
      <c r="AF171" s="32">
        <f t="shared" si="99"/>
        <v>322</v>
      </c>
      <c r="AG171" s="61">
        <f t="shared" si="107"/>
        <v>0</v>
      </c>
      <c r="AH171" s="63">
        <f>INDEX(Obs_Dist!$D$11:$T$211,  MATCH($AF171, Obs_Dist!$B$11:$B$211, 0), MATCH(AH$4, Obs_Dist!$D$3:$T$3, 0) )</f>
        <v>0</v>
      </c>
      <c r="AI171" s="61">
        <f t="shared" si="108"/>
        <v>0</v>
      </c>
      <c r="AJ171" s="63">
        <f>INDEX(Obs_Dist!$D$11:$T$211,  MATCH($AF171, Obs_Dist!$B$11:$B$211, 0), MATCH(AJ$4, Obs_Dist!$D$3:$T$3, 0) )</f>
        <v>0</v>
      </c>
      <c r="AK171" s="61">
        <f t="shared" si="109"/>
        <v>0</v>
      </c>
      <c r="AL171" s="63">
        <f>INDEX(Obs_Dist!$D$11:$T$211,  MATCH($AF171, Obs_Dist!$B$11:$B$211, 0), MATCH(AL$4, Obs_Dist!$D$3:$T$3, 0) )</f>
        <v>0</v>
      </c>
      <c r="AM171" s="61">
        <f t="shared" si="110"/>
        <v>0</v>
      </c>
      <c r="AN171" s="63">
        <f>INDEX(Obs_Dist!$D$11:$T$211,  MATCH($AF171, Obs_Dist!$B$11:$B$211, 0), MATCH(AN$4, Obs_Dist!$D$3:$T$3, 0) )</f>
        <v>0</v>
      </c>
      <c r="AO171" s="61">
        <f t="shared" si="111"/>
        <v>0</v>
      </c>
      <c r="AP171" s="63">
        <f>INDEX(Obs_Dist!$D$11:$T$211,  MATCH($AF171, Obs_Dist!$B$11:$B$211, 0), MATCH(AP$4, Obs_Dist!$D$3:$T$3, 0) )</f>
        <v>0</v>
      </c>
      <c r="AQ171" s="61">
        <f t="shared" si="112"/>
        <v>0</v>
      </c>
      <c r="AR171" s="63">
        <f>INDEX(Obs_Dist!$D$11:$T$211,  MATCH($AF171, Obs_Dist!$B$11:$B$211, 0), MATCH(AR$4, Obs_Dist!$D$3:$T$3, 0) )</f>
        <v>0</v>
      </c>
      <c r="AS171" s="61">
        <f t="shared" si="113"/>
        <v>0</v>
      </c>
      <c r="AT171" s="63">
        <f>INDEX(Obs_Dist!$D$11:$T$211,  MATCH($AF171, Obs_Dist!$B$11:$B$211, 0), MATCH(AT$4, Obs_Dist!$D$3:$T$3, 0) )</f>
        <v>0</v>
      </c>
      <c r="AU171" s="61">
        <f t="shared" si="114"/>
        <v>0</v>
      </c>
      <c r="AV171" s="63">
        <f>INDEX(Obs_Dist!$D$11:$T$211,  MATCH($AF171, Obs_Dist!$B$11:$B$211, 0), MATCH(AV$4, Obs_Dist!$D$3:$T$3, 0) )</f>
        <v>0</v>
      </c>
      <c r="AW171" s="61">
        <f t="shared" si="115"/>
        <v>0</v>
      </c>
      <c r="AX171" s="63">
        <f>INDEX(Obs_Dist!$D$11:$T$211,  MATCH($AF171, Obs_Dist!$B$11:$B$211, 0), MATCH(AX$4, Obs_Dist!$D$3:$T$3, 0) )</f>
        <v>0</v>
      </c>
      <c r="AY171" s="61">
        <f t="shared" si="116"/>
        <v>0</v>
      </c>
      <c r="AZ171" s="63">
        <f>INDEX(Obs_Dist!$D$11:$T$211,  MATCH($AF171, Obs_Dist!$B$11:$B$211, 0), MATCH(AZ$4, Obs_Dist!$D$3:$T$3, 0) )</f>
        <v>0</v>
      </c>
      <c r="BA171" s="61">
        <f t="shared" si="117"/>
        <v>0</v>
      </c>
      <c r="BB171" s="63">
        <f>INDEX(Obs_Dist!$D$11:$T$211,  MATCH($AF171, Obs_Dist!$B$11:$B$211, 0), MATCH(BB$4, Obs_Dist!$D$3:$T$3, 0) )</f>
        <v>0</v>
      </c>
      <c r="BC171" s="61">
        <f t="shared" si="118"/>
        <v>0</v>
      </c>
      <c r="BD171" s="63">
        <f>INDEX(Obs_Dist!$D$11:$T$211,  MATCH($AF171, Obs_Dist!$B$11:$B$211, 0), MATCH(BD$4, Obs_Dist!$D$3:$T$3, 0) )</f>
        <v>0</v>
      </c>
      <c r="BF171" s="31">
        <f t="shared" si="119"/>
        <v>324</v>
      </c>
      <c r="BG171" s="31">
        <f t="shared" si="120"/>
        <v>325</v>
      </c>
      <c r="BH171" s="57">
        <f t="shared" si="128"/>
        <v>0</v>
      </c>
      <c r="BI171" s="57">
        <f t="shared" si="128"/>
        <v>0</v>
      </c>
      <c r="BJ171" s="57">
        <f t="shared" si="128"/>
        <v>0</v>
      </c>
      <c r="BK171" s="58">
        <f t="shared" si="127"/>
        <v>0</v>
      </c>
      <c r="BL171" s="57">
        <f t="shared" si="127"/>
        <v>0</v>
      </c>
      <c r="BM171" s="57">
        <f t="shared" si="127"/>
        <v>0</v>
      </c>
      <c r="BN171" s="57">
        <f t="shared" si="94"/>
        <v>0</v>
      </c>
      <c r="BQ171" s="57">
        <f t="shared" si="126"/>
        <v>0</v>
      </c>
      <c r="BR171" s="57">
        <f t="shared" si="126"/>
        <v>0</v>
      </c>
      <c r="BS171" s="57">
        <f t="shared" si="126"/>
        <v>0</v>
      </c>
      <c r="BT171" s="57">
        <f t="shared" si="126"/>
        <v>0</v>
      </c>
      <c r="BU171" s="57">
        <f t="shared" si="126"/>
        <v>0</v>
      </c>
      <c r="BV171" s="57">
        <f t="shared" si="126"/>
        <v>0</v>
      </c>
      <c r="BW171" s="57">
        <f t="shared" si="126"/>
        <v>0</v>
      </c>
      <c r="BX171" s="58">
        <f t="shared" si="126"/>
        <v>0</v>
      </c>
      <c r="BY171" s="57">
        <f t="shared" si="126"/>
        <v>0</v>
      </c>
      <c r="BZ171" s="57">
        <f t="shared" si="126"/>
        <v>0</v>
      </c>
      <c r="CA171" s="58">
        <f t="shared" si="126"/>
        <v>0</v>
      </c>
      <c r="CB171" s="57">
        <f t="shared" si="126"/>
        <v>0</v>
      </c>
      <c r="CC171" s="57">
        <f t="shared" si="126"/>
        <v>0</v>
      </c>
      <c r="CD171" s="57">
        <f t="shared" si="126"/>
        <v>0</v>
      </c>
      <c r="CE171" s="57">
        <f t="shared" si="126"/>
        <v>0</v>
      </c>
      <c r="CF171" s="57">
        <f t="shared" si="93"/>
        <v>0</v>
      </c>
      <c r="CG171" s="57">
        <f t="shared" si="93"/>
        <v>0</v>
      </c>
      <c r="CH171" s="57">
        <f t="shared" si="93"/>
        <v>0</v>
      </c>
      <c r="CI171" s="58">
        <f t="shared" si="93"/>
        <v>0</v>
      </c>
      <c r="CJ171" s="57">
        <f t="shared" si="93"/>
        <v>0</v>
      </c>
      <c r="CL171" s="30">
        <f>Obs_Dist!B173</f>
        <v>324</v>
      </c>
      <c r="CM171" s="26">
        <f t="shared" si="129"/>
        <v>325</v>
      </c>
      <c r="CN171" s="20">
        <f t="shared" si="100"/>
        <v>0</v>
      </c>
      <c r="CO171" s="20">
        <f t="shared" si="100"/>
        <v>0</v>
      </c>
      <c r="CP171" s="20">
        <f t="shared" si="100"/>
        <v>0</v>
      </c>
      <c r="CQ171" s="106">
        <f t="shared" si="100"/>
        <v>0</v>
      </c>
      <c r="CR171" s="143"/>
      <c r="CS171" s="20">
        <f t="shared" si="101"/>
        <v>0</v>
      </c>
      <c r="CT171" s="20">
        <f t="shared" si="101"/>
        <v>0</v>
      </c>
      <c r="CW171" s="20">
        <f t="shared" si="98"/>
        <v>0</v>
      </c>
      <c r="CX171" s="20">
        <f t="shared" si="98"/>
        <v>0</v>
      </c>
      <c r="CY171" s="20">
        <f t="shared" si="98"/>
        <v>0</v>
      </c>
      <c r="CZ171" s="20">
        <f t="shared" si="98"/>
        <v>0</v>
      </c>
      <c r="DA171" s="20">
        <f t="shared" si="98"/>
        <v>0</v>
      </c>
      <c r="DB171" s="20">
        <f t="shared" si="98"/>
        <v>0</v>
      </c>
      <c r="DC171" s="20">
        <f t="shared" si="98"/>
        <v>0</v>
      </c>
      <c r="DD171" s="106">
        <f t="shared" si="98"/>
        <v>0</v>
      </c>
      <c r="DE171" s="20">
        <f t="shared" si="98"/>
        <v>0</v>
      </c>
      <c r="DF171" s="20">
        <f t="shared" si="98"/>
        <v>0</v>
      </c>
      <c r="DG171" s="106">
        <f t="shared" si="98"/>
        <v>0</v>
      </c>
      <c r="DH171" s="143"/>
      <c r="DI171" s="20">
        <f t="shared" si="102"/>
        <v>0</v>
      </c>
      <c r="DJ171" s="20">
        <f t="shared" si="102"/>
        <v>0</v>
      </c>
      <c r="DK171" s="20">
        <f t="shared" si="102"/>
        <v>0</v>
      </c>
      <c r="DL171" s="143"/>
      <c r="DM171" s="20">
        <f t="shared" si="103"/>
        <v>0</v>
      </c>
      <c r="DN171" s="20">
        <f t="shared" si="103"/>
        <v>0</v>
      </c>
      <c r="DO171" s="106">
        <f t="shared" si="103"/>
        <v>0</v>
      </c>
      <c r="DP171" s="20">
        <f t="shared" si="103"/>
        <v>0</v>
      </c>
      <c r="DR171" s="31">
        <f t="shared" si="121"/>
        <v>162</v>
      </c>
      <c r="DS171" s="26">
        <f t="shared" si="122"/>
        <v>162.5</v>
      </c>
      <c r="DT171" s="101">
        <f t="shared" si="104"/>
        <v>0</v>
      </c>
      <c r="DU171" s="101">
        <f t="shared" si="105"/>
        <v>0</v>
      </c>
      <c r="DV171" s="101">
        <f t="shared" si="106"/>
        <v>0</v>
      </c>
      <c r="DW171" s="102">
        <f t="shared" si="123"/>
        <v>0.04</v>
      </c>
      <c r="DX171" s="144"/>
      <c r="DY171" s="101">
        <f t="shared" si="124"/>
        <v>0</v>
      </c>
      <c r="DZ171" s="101">
        <f t="shared" si="124"/>
        <v>0</v>
      </c>
      <c r="EB171" s="84">
        <f>MODEL_DATA!X168</f>
        <v>162</v>
      </c>
      <c r="EC171" s="84">
        <f>MODEL_DATA!Y168</f>
        <v>0</v>
      </c>
      <c r="ED171" s="84">
        <f>MODEL_DATA!Z168</f>
        <v>0</v>
      </c>
      <c r="EE171" s="84">
        <f>MODEL_DATA!AA168</f>
        <v>0</v>
      </c>
      <c r="EF171" s="84">
        <f>MODEL_DATA!AB168</f>
        <v>0</v>
      </c>
      <c r="EG171" s="84">
        <f>MODEL_DATA!AC168</f>
        <v>0</v>
      </c>
      <c r="EH171" s="84">
        <f>MODEL_DATA!AD168</f>
        <v>0</v>
      </c>
      <c r="EI171" s="84">
        <f>MODEL_DATA!AE168</f>
        <v>0</v>
      </c>
      <c r="EJ171" s="84">
        <f>MODEL_DATA!AF168</f>
        <v>0</v>
      </c>
      <c r="EK171" s="84">
        <f>MODEL_DATA!AG168</f>
        <v>0</v>
      </c>
      <c r="EL171" s="84">
        <f>MODEL_DATA!AH168</f>
        <v>0</v>
      </c>
      <c r="EM171" s="84">
        <f>MODEL_DATA!AI168</f>
        <v>0</v>
      </c>
      <c r="EN171" s="84">
        <f>MODEL_DATA!AJ168</f>
        <v>0</v>
      </c>
      <c r="EO171" s="84">
        <f>MODEL_DATA!AK168</f>
        <v>0</v>
      </c>
      <c r="EP171" s="84">
        <f>MODEL_DATA!AL168</f>
        <v>0</v>
      </c>
      <c r="EQ171" s="84">
        <f>MODEL_DATA!AM168</f>
        <v>0.04</v>
      </c>
      <c r="ER171" s="84">
        <f>MODEL_DATA!AN168</f>
        <v>0.05</v>
      </c>
      <c r="ES171" s="84">
        <f>MODEL_DATA!AO168</f>
        <v>0</v>
      </c>
      <c r="ET171" s="84">
        <f>MODEL_DATA!AP168</f>
        <v>0</v>
      </c>
      <c r="EU171" s="84">
        <f>MODEL_DATA!AQ168</f>
        <v>0</v>
      </c>
      <c r="EV171" s="84">
        <f>MODEL_DATA!AR168</f>
        <v>0</v>
      </c>
    </row>
    <row r="172" spans="32:152" x14ac:dyDescent="0.25">
      <c r="AF172" s="32">
        <f t="shared" si="99"/>
        <v>324</v>
      </c>
      <c r="AG172" s="61">
        <f t="shared" si="107"/>
        <v>0</v>
      </c>
      <c r="AH172" s="63">
        <f>INDEX(Obs_Dist!$D$11:$T$211,  MATCH($AF172, Obs_Dist!$B$11:$B$211, 0), MATCH(AH$4, Obs_Dist!$D$3:$T$3, 0) )</f>
        <v>0</v>
      </c>
      <c r="AI172" s="61">
        <f t="shared" si="108"/>
        <v>0</v>
      </c>
      <c r="AJ172" s="63">
        <f>INDEX(Obs_Dist!$D$11:$T$211,  MATCH($AF172, Obs_Dist!$B$11:$B$211, 0), MATCH(AJ$4, Obs_Dist!$D$3:$T$3, 0) )</f>
        <v>0</v>
      </c>
      <c r="AK172" s="61">
        <f t="shared" si="109"/>
        <v>0</v>
      </c>
      <c r="AL172" s="63">
        <f>INDEX(Obs_Dist!$D$11:$T$211,  MATCH($AF172, Obs_Dist!$B$11:$B$211, 0), MATCH(AL$4, Obs_Dist!$D$3:$T$3, 0) )</f>
        <v>0</v>
      </c>
      <c r="AM172" s="61">
        <f t="shared" si="110"/>
        <v>0</v>
      </c>
      <c r="AN172" s="63">
        <f>INDEX(Obs_Dist!$D$11:$T$211,  MATCH($AF172, Obs_Dist!$B$11:$B$211, 0), MATCH(AN$4, Obs_Dist!$D$3:$T$3, 0) )</f>
        <v>0</v>
      </c>
      <c r="AO172" s="61">
        <f t="shared" si="111"/>
        <v>0</v>
      </c>
      <c r="AP172" s="63">
        <f>INDEX(Obs_Dist!$D$11:$T$211,  MATCH($AF172, Obs_Dist!$B$11:$B$211, 0), MATCH(AP$4, Obs_Dist!$D$3:$T$3, 0) )</f>
        <v>0</v>
      </c>
      <c r="AQ172" s="61">
        <f t="shared" si="112"/>
        <v>0</v>
      </c>
      <c r="AR172" s="63">
        <f>INDEX(Obs_Dist!$D$11:$T$211,  MATCH($AF172, Obs_Dist!$B$11:$B$211, 0), MATCH(AR$4, Obs_Dist!$D$3:$T$3, 0) )</f>
        <v>0</v>
      </c>
      <c r="AS172" s="61">
        <f t="shared" si="113"/>
        <v>0</v>
      </c>
      <c r="AT172" s="63">
        <f>INDEX(Obs_Dist!$D$11:$T$211,  MATCH($AF172, Obs_Dist!$B$11:$B$211, 0), MATCH(AT$4, Obs_Dist!$D$3:$T$3, 0) )</f>
        <v>0</v>
      </c>
      <c r="AU172" s="61">
        <f t="shared" si="114"/>
        <v>0</v>
      </c>
      <c r="AV172" s="63">
        <f>INDEX(Obs_Dist!$D$11:$T$211,  MATCH($AF172, Obs_Dist!$B$11:$B$211, 0), MATCH(AV$4, Obs_Dist!$D$3:$T$3, 0) )</f>
        <v>0</v>
      </c>
      <c r="AW172" s="61">
        <f t="shared" si="115"/>
        <v>0</v>
      </c>
      <c r="AX172" s="63">
        <f>INDEX(Obs_Dist!$D$11:$T$211,  MATCH($AF172, Obs_Dist!$B$11:$B$211, 0), MATCH(AX$4, Obs_Dist!$D$3:$T$3, 0) )</f>
        <v>0</v>
      </c>
      <c r="AY172" s="61">
        <f t="shared" si="116"/>
        <v>0</v>
      </c>
      <c r="AZ172" s="63">
        <f>INDEX(Obs_Dist!$D$11:$T$211,  MATCH($AF172, Obs_Dist!$B$11:$B$211, 0), MATCH(AZ$4, Obs_Dist!$D$3:$T$3, 0) )</f>
        <v>0</v>
      </c>
      <c r="BA172" s="61">
        <f t="shared" si="117"/>
        <v>0</v>
      </c>
      <c r="BB172" s="63">
        <f>INDEX(Obs_Dist!$D$11:$T$211,  MATCH($AF172, Obs_Dist!$B$11:$B$211, 0), MATCH(BB$4, Obs_Dist!$D$3:$T$3, 0) )</f>
        <v>0</v>
      </c>
      <c r="BC172" s="61">
        <f t="shared" si="118"/>
        <v>0</v>
      </c>
      <c r="BD172" s="63">
        <f>INDEX(Obs_Dist!$D$11:$T$211,  MATCH($AF172, Obs_Dist!$B$11:$B$211, 0), MATCH(BD$4, Obs_Dist!$D$3:$T$3, 0) )</f>
        <v>0</v>
      </c>
      <c r="BF172" s="31">
        <f t="shared" si="119"/>
        <v>326</v>
      </c>
      <c r="BG172" s="31">
        <f t="shared" si="120"/>
        <v>327</v>
      </c>
      <c r="BH172" s="57">
        <f t="shared" si="128"/>
        <v>0</v>
      </c>
      <c r="BI172" s="57">
        <f t="shared" si="128"/>
        <v>0</v>
      </c>
      <c r="BJ172" s="57">
        <f t="shared" si="128"/>
        <v>0</v>
      </c>
      <c r="BK172" s="58">
        <f t="shared" si="127"/>
        <v>0</v>
      </c>
      <c r="BL172" s="57">
        <f t="shared" si="127"/>
        <v>0</v>
      </c>
      <c r="BM172" s="57">
        <f t="shared" si="127"/>
        <v>0</v>
      </c>
      <c r="BN172" s="57">
        <f t="shared" si="94"/>
        <v>0</v>
      </c>
      <c r="BQ172" s="57">
        <f t="shared" si="126"/>
        <v>0</v>
      </c>
      <c r="BR172" s="57">
        <f t="shared" si="126"/>
        <v>0</v>
      </c>
      <c r="BS172" s="57">
        <f t="shared" si="126"/>
        <v>0</v>
      </c>
      <c r="BT172" s="57">
        <f t="shared" si="126"/>
        <v>0</v>
      </c>
      <c r="BU172" s="57">
        <f t="shared" si="126"/>
        <v>0</v>
      </c>
      <c r="BV172" s="57">
        <f t="shared" si="126"/>
        <v>0</v>
      </c>
      <c r="BW172" s="57">
        <f t="shared" si="126"/>
        <v>0</v>
      </c>
      <c r="BX172" s="58">
        <f t="shared" si="126"/>
        <v>0</v>
      </c>
      <c r="BY172" s="57">
        <f t="shared" si="126"/>
        <v>0</v>
      </c>
      <c r="BZ172" s="57">
        <f t="shared" si="126"/>
        <v>0</v>
      </c>
      <c r="CA172" s="58">
        <f t="shared" si="126"/>
        <v>0</v>
      </c>
      <c r="CB172" s="57">
        <f t="shared" si="126"/>
        <v>0</v>
      </c>
      <c r="CC172" s="57">
        <f t="shared" si="126"/>
        <v>0</v>
      </c>
      <c r="CD172" s="57">
        <f t="shared" si="126"/>
        <v>0</v>
      </c>
      <c r="CE172" s="57">
        <f t="shared" si="126"/>
        <v>0</v>
      </c>
      <c r="CF172" s="57">
        <f t="shared" si="93"/>
        <v>0</v>
      </c>
      <c r="CG172" s="57">
        <f t="shared" si="93"/>
        <v>0</v>
      </c>
      <c r="CH172" s="57">
        <f t="shared" si="93"/>
        <v>0</v>
      </c>
      <c r="CI172" s="58">
        <f t="shared" si="93"/>
        <v>0</v>
      </c>
      <c r="CJ172" s="57">
        <f t="shared" si="93"/>
        <v>0</v>
      </c>
      <c r="CL172" s="30">
        <f>Obs_Dist!B174</f>
        <v>326</v>
      </c>
      <c r="CM172" s="26">
        <f t="shared" si="129"/>
        <v>327</v>
      </c>
      <c r="CN172" s="20">
        <f t="shared" si="100"/>
        <v>0</v>
      </c>
      <c r="CO172" s="20">
        <f t="shared" si="100"/>
        <v>0</v>
      </c>
      <c r="CP172" s="20">
        <f t="shared" si="100"/>
        <v>0</v>
      </c>
      <c r="CQ172" s="106">
        <f t="shared" si="100"/>
        <v>0</v>
      </c>
      <c r="CR172" s="143"/>
      <c r="CS172" s="20">
        <f t="shared" si="101"/>
        <v>0</v>
      </c>
      <c r="CT172" s="20">
        <f t="shared" si="101"/>
        <v>0</v>
      </c>
      <c r="CW172" s="20">
        <f t="shared" si="98"/>
        <v>0</v>
      </c>
      <c r="CX172" s="20">
        <f t="shared" si="98"/>
        <v>0</v>
      </c>
      <c r="CY172" s="20">
        <f t="shared" si="98"/>
        <v>0</v>
      </c>
      <c r="CZ172" s="20">
        <f t="shared" si="98"/>
        <v>0</v>
      </c>
      <c r="DA172" s="20">
        <f t="shared" si="98"/>
        <v>0</v>
      </c>
      <c r="DB172" s="20">
        <f t="shared" si="98"/>
        <v>0</v>
      </c>
      <c r="DC172" s="20">
        <f t="shared" si="98"/>
        <v>0</v>
      </c>
      <c r="DD172" s="106">
        <f t="shared" si="98"/>
        <v>0</v>
      </c>
      <c r="DE172" s="20">
        <f t="shared" si="98"/>
        <v>0</v>
      </c>
      <c r="DF172" s="20">
        <f t="shared" si="98"/>
        <v>0</v>
      </c>
      <c r="DG172" s="106">
        <f t="shared" si="98"/>
        <v>0</v>
      </c>
      <c r="DH172" s="143"/>
      <c r="DI172" s="20">
        <f t="shared" si="102"/>
        <v>0</v>
      </c>
      <c r="DJ172" s="20">
        <f t="shared" si="102"/>
        <v>0</v>
      </c>
      <c r="DK172" s="20">
        <f t="shared" si="102"/>
        <v>0</v>
      </c>
      <c r="DL172" s="143"/>
      <c r="DM172" s="20">
        <f t="shared" si="103"/>
        <v>0</v>
      </c>
      <c r="DN172" s="20">
        <f t="shared" si="103"/>
        <v>0</v>
      </c>
      <c r="DO172" s="106">
        <f t="shared" si="103"/>
        <v>0</v>
      </c>
      <c r="DP172" s="20">
        <f t="shared" si="103"/>
        <v>0</v>
      </c>
      <c r="DR172" s="31">
        <f t="shared" si="121"/>
        <v>163</v>
      </c>
      <c r="DS172" s="26">
        <f t="shared" si="122"/>
        <v>163.5</v>
      </c>
      <c r="DT172" s="101">
        <f t="shared" si="104"/>
        <v>0</v>
      </c>
      <c r="DU172" s="101">
        <f t="shared" si="105"/>
        <v>0</v>
      </c>
      <c r="DV172" s="101">
        <f t="shared" si="106"/>
        <v>0</v>
      </c>
      <c r="DW172" s="102">
        <f t="shared" si="123"/>
        <v>0.04</v>
      </c>
      <c r="DX172" s="144"/>
      <c r="DY172" s="101">
        <f t="shared" si="124"/>
        <v>0</v>
      </c>
      <c r="DZ172" s="101">
        <f t="shared" si="124"/>
        <v>0</v>
      </c>
      <c r="EB172" s="84">
        <f>MODEL_DATA!X169</f>
        <v>163</v>
      </c>
      <c r="EC172" s="84">
        <f>MODEL_DATA!Y169</f>
        <v>0</v>
      </c>
      <c r="ED172" s="84">
        <f>MODEL_DATA!Z169</f>
        <v>0</v>
      </c>
      <c r="EE172" s="84">
        <f>MODEL_DATA!AA169</f>
        <v>0</v>
      </c>
      <c r="EF172" s="84">
        <f>MODEL_DATA!AB169</f>
        <v>0</v>
      </c>
      <c r="EG172" s="84">
        <f>MODEL_DATA!AC169</f>
        <v>0</v>
      </c>
      <c r="EH172" s="84">
        <f>MODEL_DATA!AD169</f>
        <v>0</v>
      </c>
      <c r="EI172" s="84">
        <f>MODEL_DATA!AE169</f>
        <v>0</v>
      </c>
      <c r="EJ172" s="84">
        <f>MODEL_DATA!AF169</f>
        <v>0</v>
      </c>
      <c r="EK172" s="84">
        <f>MODEL_DATA!AG169</f>
        <v>0</v>
      </c>
      <c r="EL172" s="84">
        <f>MODEL_DATA!AH169</f>
        <v>0</v>
      </c>
      <c r="EM172" s="84">
        <f>MODEL_DATA!AI169</f>
        <v>0</v>
      </c>
      <c r="EN172" s="84">
        <f>MODEL_DATA!AJ169</f>
        <v>0</v>
      </c>
      <c r="EO172" s="84">
        <f>MODEL_DATA!AK169</f>
        <v>0</v>
      </c>
      <c r="EP172" s="84">
        <f>MODEL_DATA!AL169</f>
        <v>0</v>
      </c>
      <c r="EQ172" s="84">
        <f>MODEL_DATA!AM169</f>
        <v>0.04</v>
      </c>
      <c r="ER172" s="84">
        <f>MODEL_DATA!AN169</f>
        <v>0.06</v>
      </c>
      <c r="ES172" s="84">
        <f>MODEL_DATA!AO169</f>
        <v>0</v>
      </c>
      <c r="ET172" s="84">
        <f>MODEL_DATA!AP169</f>
        <v>0</v>
      </c>
      <c r="EU172" s="84">
        <f>MODEL_DATA!AQ169</f>
        <v>0</v>
      </c>
      <c r="EV172" s="84">
        <f>MODEL_DATA!AR169</f>
        <v>0</v>
      </c>
    </row>
    <row r="173" spans="32:152" x14ac:dyDescent="0.25">
      <c r="AF173" s="32">
        <f t="shared" si="99"/>
        <v>326</v>
      </c>
      <c r="AG173" s="61">
        <f t="shared" si="107"/>
        <v>0</v>
      </c>
      <c r="AH173" s="63">
        <f>INDEX(Obs_Dist!$D$11:$T$211,  MATCH($AF173, Obs_Dist!$B$11:$B$211, 0), MATCH(AH$4, Obs_Dist!$D$3:$T$3, 0) )</f>
        <v>0</v>
      </c>
      <c r="AI173" s="61">
        <f t="shared" si="108"/>
        <v>0</v>
      </c>
      <c r="AJ173" s="63">
        <f>INDEX(Obs_Dist!$D$11:$T$211,  MATCH($AF173, Obs_Dist!$B$11:$B$211, 0), MATCH(AJ$4, Obs_Dist!$D$3:$T$3, 0) )</f>
        <v>0</v>
      </c>
      <c r="AK173" s="61">
        <f t="shared" si="109"/>
        <v>0</v>
      </c>
      <c r="AL173" s="63">
        <f>INDEX(Obs_Dist!$D$11:$T$211,  MATCH($AF173, Obs_Dist!$B$11:$B$211, 0), MATCH(AL$4, Obs_Dist!$D$3:$T$3, 0) )</f>
        <v>0</v>
      </c>
      <c r="AM173" s="61">
        <f t="shared" si="110"/>
        <v>0</v>
      </c>
      <c r="AN173" s="63">
        <f>INDEX(Obs_Dist!$D$11:$T$211,  MATCH($AF173, Obs_Dist!$B$11:$B$211, 0), MATCH(AN$4, Obs_Dist!$D$3:$T$3, 0) )</f>
        <v>0</v>
      </c>
      <c r="AO173" s="61">
        <f t="shared" si="111"/>
        <v>0</v>
      </c>
      <c r="AP173" s="63">
        <f>INDEX(Obs_Dist!$D$11:$T$211,  MATCH($AF173, Obs_Dist!$B$11:$B$211, 0), MATCH(AP$4, Obs_Dist!$D$3:$T$3, 0) )</f>
        <v>0</v>
      </c>
      <c r="AQ173" s="61">
        <f t="shared" si="112"/>
        <v>0</v>
      </c>
      <c r="AR173" s="63">
        <f>INDEX(Obs_Dist!$D$11:$T$211,  MATCH($AF173, Obs_Dist!$B$11:$B$211, 0), MATCH(AR$4, Obs_Dist!$D$3:$T$3, 0) )</f>
        <v>0</v>
      </c>
      <c r="AS173" s="61">
        <f t="shared" si="113"/>
        <v>0</v>
      </c>
      <c r="AT173" s="63">
        <f>INDEX(Obs_Dist!$D$11:$T$211,  MATCH($AF173, Obs_Dist!$B$11:$B$211, 0), MATCH(AT$4, Obs_Dist!$D$3:$T$3, 0) )</f>
        <v>0</v>
      </c>
      <c r="AU173" s="61">
        <f t="shared" si="114"/>
        <v>0</v>
      </c>
      <c r="AV173" s="63">
        <f>INDEX(Obs_Dist!$D$11:$T$211,  MATCH($AF173, Obs_Dist!$B$11:$B$211, 0), MATCH(AV$4, Obs_Dist!$D$3:$T$3, 0) )</f>
        <v>0</v>
      </c>
      <c r="AW173" s="61">
        <f t="shared" si="115"/>
        <v>0</v>
      </c>
      <c r="AX173" s="63">
        <f>INDEX(Obs_Dist!$D$11:$T$211,  MATCH($AF173, Obs_Dist!$B$11:$B$211, 0), MATCH(AX$4, Obs_Dist!$D$3:$T$3, 0) )</f>
        <v>0</v>
      </c>
      <c r="AY173" s="61">
        <f t="shared" si="116"/>
        <v>0</v>
      </c>
      <c r="AZ173" s="63">
        <f>INDEX(Obs_Dist!$D$11:$T$211,  MATCH($AF173, Obs_Dist!$B$11:$B$211, 0), MATCH(AZ$4, Obs_Dist!$D$3:$T$3, 0) )</f>
        <v>0</v>
      </c>
      <c r="BA173" s="61">
        <f t="shared" si="117"/>
        <v>0</v>
      </c>
      <c r="BB173" s="63">
        <f>INDEX(Obs_Dist!$D$11:$T$211,  MATCH($AF173, Obs_Dist!$B$11:$B$211, 0), MATCH(BB$4, Obs_Dist!$D$3:$T$3, 0) )</f>
        <v>0</v>
      </c>
      <c r="BC173" s="61">
        <f t="shared" si="118"/>
        <v>0</v>
      </c>
      <c r="BD173" s="63">
        <f>INDEX(Obs_Dist!$D$11:$T$211,  MATCH($AF173, Obs_Dist!$B$11:$B$211, 0), MATCH(BD$4, Obs_Dist!$D$3:$T$3, 0) )</f>
        <v>0</v>
      </c>
      <c r="BF173" s="31">
        <f t="shared" si="119"/>
        <v>328</v>
      </c>
      <c r="BG173" s="31">
        <f t="shared" si="120"/>
        <v>329</v>
      </c>
      <c r="BH173" s="57">
        <f t="shared" si="128"/>
        <v>0</v>
      </c>
      <c r="BI173" s="57">
        <f t="shared" si="128"/>
        <v>0</v>
      </c>
      <c r="BJ173" s="57">
        <f t="shared" si="128"/>
        <v>0</v>
      </c>
      <c r="BK173" s="58">
        <f t="shared" si="127"/>
        <v>0</v>
      </c>
      <c r="BL173" s="57">
        <f t="shared" si="127"/>
        <v>0</v>
      </c>
      <c r="BM173" s="57">
        <f t="shared" si="127"/>
        <v>0</v>
      </c>
      <c r="BN173" s="57">
        <f t="shared" si="94"/>
        <v>0</v>
      </c>
      <c r="BQ173" s="57">
        <f t="shared" si="126"/>
        <v>0</v>
      </c>
      <c r="BR173" s="57">
        <f t="shared" si="126"/>
        <v>0</v>
      </c>
      <c r="BS173" s="57">
        <f t="shared" si="126"/>
        <v>0</v>
      </c>
      <c r="BT173" s="57">
        <f t="shared" si="126"/>
        <v>0</v>
      </c>
      <c r="BU173" s="57">
        <f t="shared" si="126"/>
        <v>0</v>
      </c>
      <c r="BV173" s="57">
        <f t="shared" si="126"/>
        <v>0</v>
      </c>
      <c r="BW173" s="57">
        <f t="shared" si="126"/>
        <v>0</v>
      </c>
      <c r="BX173" s="58">
        <f t="shared" si="126"/>
        <v>0</v>
      </c>
      <c r="BY173" s="57">
        <f t="shared" si="126"/>
        <v>0</v>
      </c>
      <c r="BZ173" s="57">
        <f t="shared" si="126"/>
        <v>0</v>
      </c>
      <c r="CA173" s="58">
        <f t="shared" si="126"/>
        <v>0</v>
      </c>
      <c r="CB173" s="57">
        <f t="shared" si="126"/>
        <v>0</v>
      </c>
      <c r="CC173" s="57">
        <f t="shared" si="126"/>
        <v>0</v>
      </c>
      <c r="CD173" s="57">
        <f t="shared" si="126"/>
        <v>0</v>
      </c>
      <c r="CE173" s="57">
        <f t="shared" si="126"/>
        <v>0</v>
      </c>
      <c r="CF173" s="57">
        <f t="shared" si="93"/>
        <v>0</v>
      </c>
      <c r="CG173" s="57">
        <f t="shared" si="93"/>
        <v>0</v>
      </c>
      <c r="CH173" s="57">
        <f t="shared" si="93"/>
        <v>0</v>
      </c>
      <c r="CI173" s="58">
        <f t="shared" si="93"/>
        <v>0</v>
      </c>
      <c r="CJ173" s="57">
        <f t="shared" si="93"/>
        <v>0</v>
      </c>
      <c r="CL173" s="30">
        <f>Obs_Dist!B175</f>
        <v>328</v>
      </c>
      <c r="CM173" s="26">
        <f t="shared" si="129"/>
        <v>329</v>
      </c>
      <c r="CN173" s="20">
        <f t="shared" si="100"/>
        <v>0</v>
      </c>
      <c r="CO173" s="20">
        <f t="shared" si="100"/>
        <v>0</v>
      </c>
      <c r="CP173" s="20">
        <f t="shared" si="100"/>
        <v>0</v>
      </c>
      <c r="CQ173" s="106">
        <f t="shared" si="100"/>
        <v>0</v>
      </c>
      <c r="CR173" s="143"/>
      <c r="CS173" s="20">
        <f t="shared" si="101"/>
        <v>0</v>
      </c>
      <c r="CT173" s="20">
        <f t="shared" si="101"/>
        <v>0</v>
      </c>
      <c r="CW173" s="20">
        <f t="shared" si="98"/>
        <v>0</v>
      </c>
      <c r="CX173" s="20">
        <f t="shared" si="98"/>
        <v>0</v>
      </c>
      <c r="CY173" s="20">
        <f t="shared" si="98"/>
        <v>0</v>
      </c>
      <c r="CZ173" s="20">
        <f t="shared" si="98"/>
        <v>0</v>
      </c>
      <c r="DA173" s="20">
        <f t="shared" si="98"/>
        <v>0</v>
      </c>
      <c r="DB173" s="20">
        <f t="shared" si="98"/>
        <v>0</v>
      </c>
      <c r="DC173" s="20">
        <f t="shared" si="98"/>
        <v>0</v>
      </c>
      <c r="DD173" s="106">
        <f t="shared" si="98"/>
        <v>0</v>
      </c>
      <c r="DE173" s="20">
        <f t="shared" si="98"/>
        <v>0</v>
      </c>
      <c r="DF173" s="20">
        <f t="shared" si="98"/>
        <v>0</v>
      </c>
      <c r="DG173" s="106">
        <f t="shared" si="98"/>
        <v>0</v>
      </c>
      <c r="DH173" s="143"/>
      <c r="DI173" s="20">
        <f t="shared" si="102"/>
        <v>0</v>
      </c>
      <c r="DJ173" s="20">
        <f t="shared" si="102"/>
        <v>0</v>
      </c>
      <c r="DK173" s="20">
        <f t="shared" si="102"/>
        <v>0</v>
      </c>
      <c r="DL173" s="143"/>
      <c r="DM173" s="20">
        <f t="shared" si="103"/>
        <v>0</v>
      </c>
      <c r="DN173" s="20">
        <f t="shared" si="103"/>
        <v>0</v>
      </c>
      <c r="DO173" s="106">
        <f t="shared" si="103"/>
        <v>0</v>
      </c>
      <c r="DP173" s="20">
        <f t="shared" si="103"/>
        <v>0</v>
      </c>
      <c r="DR173" s="31">
        <f t="shared" si="121"/>
        <v>164</v>
      </c>
      <c r="DS173" s="26">
        <f t="shared" si="122"/>
        <v>164.5</v>
      </c>
      <c r="DT173" s="101">
        <f t="shared" si="104"/>
        <v>0</v>
      </c>
      <c r="DU173" s="101">
        <f t="shared" si="105"/>
        <v>0</v>
      </c>
      <c r="DV173" s="101">
        <f t="shared" si="106"/>
        <v>0</v>
      </c>
      <c r="DW173" s="102">
        <f t="shared" si="123"/>
        <v>0</v>
      </c>
      <c r="DX173" s="144"/>
      <c r="DY173" s="101">
        <f t="shared" si="124"/>
        <v>0</v>
      </c>
      <c r="DZ173" s="101">
        <f t="shared" si="124"/>
        <v>0</v>
      </c>
      <c r="EB173" s="84">
        <f>MODEL_DATA!X170</f>
        <v>164</v>
      </c>
      <c r="EC173" s="84">
        <f>MODEL_DATA!Y170</f>
        <v>0</v>
      </c>
      <c r="ED173" s="84">
        <f>MODEL_DATA!Z170</f>
        <v>0</v>
      </c>
      <c r="EE173" s="84">
        <f>MODEL_DATA!AA170</f>
        <v>0</v>
      </c>
      <c r="EF173" s="84">
        <f>MODEL_DATA!AB170</f>
        <v>0</v>
      </c>
      <c r="EG173" s="84">
        <f>MODEL_DATA!AC170</f>
        <v>0</v>
      </c>
      <c r="EH173" s="84">
        <f>MODEL_DATA!AD170</f>
        <v>0</v>
      </c>
      <c r="EI173" s="84">
        <f>MODEL_DATA!AE170</f>
        <v>0</v>
      </c>
      <c r="EJ173" s="84">
        <f>MODEL_DATA!AF170</f>
        <v>0</v>
      </c>
      <c r="EK173" s="84">
        <f>MODEL_DATA!AG170</f>
        <v>0</v>
      </c>
      <c r="EL173" s="84">
        <f>MODEL_DATA!AH170</f>
        <v>0</v>
      </c>
      <c r="EM173" s="84">
        <f>MODEL_DATA!AI170</f>
        <v>0</v>
      </c>
      <c r="EN173" s="84">
        <f>MODEL_DATA!AJ170</f>
        <v>0</v>
      </c>
      <c r="EO173" s="84">
        <f>MODEL_DATA!AK170</f>
        <v>0</v>
      </c>
      <c r="EP173" s="84">
        <f>MODEL_DATA!AL170</f>
        <v>0</v>
      </c>
      <c r="EQ173" s="84">
        <f>MODEL_DATA!AM170</f>
        <v>0</v>
      </c>
      <c r="ER173" s="84">
        <f>MODEL_DATA!AN170</f>
        <v>0.03</v>
      </c>
      <c r="ES173" s="84">
        <f>MODEL_DATA!AO170</f>
        <v>0</v>
      </c>
      <c r="ET173" s="84">
        <f>MODEL_DATA!AP170</f>
        <v>0</v>
      </c>
      <c r="EU173" s="84">
        <f>MODEL_DATA!AQ170</f>
        <v>0</v>
      </c>
      <c r="EV173" s="84">
        <f>MODEL_DATA!AR170</f>
        <v>0</v>
      </c>
    </row>
    <row r="174" spans="32:152" x14ac:dyDescent="0.25">
      <c r="AF174" s="32">
        <f t="shared" si="99"/>
        <v>328</v>
      </c>
      <c r="AG174" s="61">
        <f t="shared" si="107"/>
        <v>0</v>
      </c>
      <c r="AH174" s="63">
        <f>INDEX(Obs_Dist!$D$11:$T$211,  MATCH($AF174, Obs_Dist!$B$11:$B$211, 0), MATCH(AH$4, Obs_Dist!$D$3:$T$3, 0) )</f>
        <v>0</v>
      </c>
      <c r="AI174" s="61">
        <f t="shared" si="108"/>
        <v>0</v>
      </c>
      <c r="AJ174" s="63">
        <f>INDEX(Obs_Dist!$D$11:$T$211,  MATCH($AF174, Obs_Dist!$B$11:$B$211, 0), MATCH(AJ$4, Obs_Dist!$D$3:$T$3, 0) )</f>
        <v>0</v>
      </c>
      <c r="AK174" s="61">
        <f t="shared" si="109"/>
        <v>0</v>
      </c>
      <c r="AL174" s="63">
        <f>INDEX(Obs_Dist!$D$11:$T$211,  MATCH($AF174, Obs_Dist!$B$11:$B$211, 0), MATCH(AL$4, Obs_Dist!$D$3:$T$3, 0) )</f>
        <v>0</v>
      </c>
      <c r="AM174" s="61">
        <f t="shared" si="110"/>
        <v>0</v>
      </c>
      <c r="AN174" s="63">
        <f>INDEX(Obs_Dist!$D$11:$T$211,  MATCH($AF174, Obs_Dist!$B$11:$B$211, 0), MATCH(AN$4, Obs_Dist!$D$3:$T$3, 0) )</f>
        <v>0</v>
      </c>
      <c r="AO174" s="61">
        <f t="shared" si="111"/>
        <v>0</v>
      </c>
      <c r="AP174" s="63">
        <f>INDEX(Obs_Dist!$D$11:$T$211,  MATCH($AF174, Obs_Dist!$B$11:$B$211, 0), MATCH(AP$4, Obs_Dist!$D$3:$T$3, 0) )</f>
        <v>0</v>
      </c>
      <c r="AQ174" s="61">
        <f t="shared" si="112"/>
        <v>0</v>
      </c>
      <c r="AR174" s="63">
        <f>INDEX(Obs_Dist!$D$11:$T$211,  MATCH($AF174, Obs_Dist!$B$11:$B$211, 0), MATCH(AR$4, Obs_Dist!$D$3:$T$3, 0) )</f>
        <v>0</v>
      </c>
      <c r="AS174" s="61">
        <f t="shared" si="113"/>
        <v>0</v>
      </c>
      <c r="AT174" s="63">
        <f>INDEX(Obs_Dist!$D$11:$T$211,  MATCH($AF174, Obs_Dist!$B$11:$B$211, 0), MATCH(AT$4, Obs_Dist!$D$3:$T$3, 0) )</f>
        <v>0</v>
      </c>
      <c r="AU174" s="61">
        <f t="shared" si="114"/>
        <v>0</v>
      </c>
      <c r="AV174" s="63">
        <f>INDEX(Obs_Dist!$D$11:$T$211,  MATCH($AF174, Obs_Dist!$B$11:$B$211, 0), MATCH(AV$4, Obs_Dist!$D$3:$T$3, 0) )</f>
        <v>0</v>
      </c>
      <c r="AW174" s="61">
        <f t="shared" si="115"/>
        <v>0</v>
      </c>
      <c r="AX174" s="63">
        <f>INDEX(Obs_Dist!$D$11:$T$211,  MATCH($AF174, Obs_Dist!$B$11:$B$211, 0), MATCH(AX$4, Obs_Dist!$D$3:$T$3, 0) )</f>
        <v>0</v>
      </c>
      <c r="AY174" s="61">
        <f t="shared" si="116"/>
        <v>0</v>
      </c>
      <c r="AZ174" s="63">
        <f>INDEX(Obs_Dist!$D$11:$T$211,  MATCH($AF174, Obs_Dist!$B$11:$B$211, 0), MATCH(AZ$4, Obs_Dist!$D$3:$T$3, 0) )</f>
        <v>0</v>
      </c>
      <c r="BA174" s="61">
        <f t="shared" si="117"/>
        <v>0</v>
      </c>
      <c r="BB174" s="63">
        <f>INDEX(Obs_Dist!$D$11:$T$211,  MATCH($AF174, Obs_Dist!$B$11:$B$211, 0), MATCH(BB$4, Obs_Dist!$D$3:$T$3, 0) )</f>
        <v>0</v>
      </c>
      <c r="BC174" s="61">
        <f t="shared" si="118"/>
        <v>0</v>
      </c>
      <c r="BD174" s="63">
        <f>INDEX(Obs_Dist!$D$11:$T$211,  MATCH($AF174, Obs_Dist!$B$11:$B$211, 0), MATCH(BD$4, Obs_Dist!$D$3:$T$3, 0) )</f>
        <v>0</v>
      </c>
      <c r="BF174" s="31">
        <f t="shared" si="119"/>
        <v>330</v>
      </c>
      <c r="BG174" s="31">
        <f t="shared" si="120"/>
        <v>331</v>
      </c>
      <c r="BH174" s="57">
        <f t="shared" si="128"/>
        <v>0</v>
      </c>
      <c r="BI174" s="57">
        <f t="shared" si="128"/>
        <v>0</v>
      </c>
      <c r="BJ174" s="57">
        <f t="shared" si="128"/>
        <v>0</v>
      </c>
      <c r="BK174" s="58">
        <f t="shared" si="127"/>
        <v>0</v>
      </c>
      <c r="BL174" s="57">
        <f t="shared" si="127"/>
        <v>0</v>
      </c>
      <c r="BM174" s="57">
        <f t="shared" si="127"/>
        <v>0</v>
      </c>
      <c r="BN174" s="57">
        <f t="shared" si="94"/>
        <v>0</v>
      </c>
      <c r="BQ174" s="57">
        <f t="shared" si="126"/>
        <v>0</v>
      </c>
      <c r="BR174" s="57">
        <f t="shared" si="126"/>
        <v>0</v>
      </c>
      <c r="BS174" s="57">
        <f t="shared" si="126"/>
        <v>0</v>
      </c>
      <c r="BT174" s="57">
        <f t="shared" si="126"/>
        <v>0</v>
      </c>
      <c r="BU174" s="57">
        <f t="shared" si="126"/>
        <v>0</v>
      </c>
      <c r="BV174" s="57">
        <f t="shared" si="126"/>
        <v>0</v>
      </c>
      <c r="BW174" s="57">
        <f t="shared" si="126"/>
        <v>0</v>
      </c>
      <c r="BX174" s="58">
        <f t="shared" si="126"/>
        <v>0</v>
      </c>
      <c r="BY174" s="57">
        <f t="shared" si="126"/>
        <v>0</v>
      </c>
      <c r="BZ174" s="57">
        <f t="shared" si="126"/>
        <v>0</v>
      </c>
      <c r="CA174" s="58">
        <f t="shared" si="126"/>
        <v>0</v>
      </c>
      <c r="CB174" s="57">
        <f t="shared" si="126"/>
        <v>0</v>
      </c>
      <c r="CC174" s="57">
        <f t="shared" si="126"/>
        <v>0</v>
      </c>
      <c r="CD174" s="57">
        <f t="shared" si="126"/>
        <v>0</v>
      </c>
      <c r="CE174" s="57">
        <f t="shared" si="126"/>
        <v>0</v>
      </c>
      <c r="CF174" s="57">
        <f t="shared" ref="CF174:CJ209" si="130">IFERROR(DL174 / DL$6,  0)</f>
        <v>0</v>
      </c>
      <c r="CG174" s="57">
        <f t="shared" si="130"/>
        <v>0</v>
      </c>
      <c r="CH174" s="57">
        <f t="shared" si="130"/>
        <v>0</v>
      </c>
      <c r="CI174" s="58">
        <f t="shared" si="130"/>
        <v>0</v>
      </c>
      <c r="CJ174" s="57">
        <f t="shared" si="130"/>
        <v>0</v>
      </c>
      <c r="CL174" s="30">
        <f>Obs_Dist!B176</f>
        <v>330</v>
      </c>
      <c r="CM174" s="26">
        <f t="shared" si="129"/>
        <v>331</v>
      </c>
      <c r="CN174" s="20">
        <f t="shared" si="100"/>
        <v>0</v>
      </c>
      <c r="CO174" s="20">
        <f t="shared" si="100"/>
        <v>0</v>
      </c>
      <c r="CP174" s="20">
        <f t="shared" si="100"/>
        <v>0</v>
      </c>
      <c r="CQ174" s="106">
        <f t="shared" si="100"/>
        <v>0</v>
      </c>
      <c r="CR174" s="143"/>
      <c r="CS174" s="20">
        <f t="shared" si="101"/>
        <v>0</v>
      </c>
      <c r="CT174" s="20">
        <f t="shared" si="101"/>
        <v>0</v>
      </c>
      <c r="CW174" s="20">
        <f t="shared" si="98"/>
        <v>0</v>
      </c>
      <c r="CX174" s="20">
        <f t="shared" si="98"/>
        <v>0</v>
      </c>
      <c r="CY174" s="20">
        <f t="shared" si="98"/>
        <v>0</v>
      </c>
      <c r="CZ174" s="20">
        <f t="shared" si="98"/>
        <v>0</v>
      </c>
      <c r="DA174" s="20">
        <f t="shared" si="98"/>
        <v>0</v>
      </c>
      <c r="DB174" s="20">
        <f t="shared" si="98"/>
        <v>0</v>
      </c>
      <c r="DC174" s="20">
        <f t="shared" si="98"/>
        <v>0</v>
      </c>
      <c r="DD174" s="106">
        <f t="shared" si="98"/>
        <v>0</v>
      </c>
      <c r="DE174" s="20">
        <f t="shared" si="98"/>
        <v>0</v>
      </c>
      <c r="DF174" s="20">
        <f t="shared" si="98"/>
        <v>0</v>
      </c>
      <c r="DG174" s="106">
        <f t="shared" si="98"/>
        <v>0</v>
      </c>
      <c r="DH174" s="143"/>
      <c r="DI174" s="20">
        <f t="shared" si="102"/>
        <v>0</v>
      </c>
      <c r="DJ174" s="20">
        <f t="shared" si="102"/>
        <v>0</v>
      </c>
      <c r="DK174" s="20">
        <f t="shared" si="102"/>
        <v>0</v>
      </c>
      <c r="DL174" s="143"/>
      <c r="DM174" s="20">
        <f t="shared" si="103"/>
        <v>0</v>
      </c>
      <c r="DN174" s="20">
        <f t="shared" si="103"/>
        <v>0</v>
      </c>
      <c r="DO174" s="106">
        <f t="shared" si="103"/>
        <v>0</v>
      </c>
      <c r="DP174" s="20">
        <f t="shared" si="103"/>
        <v>0</v>
      </c>
      <c r="DR174" s="31">
        <f t="shared" si="121"/>
        <v>165</v>
      </c>
      <c r="DS174" s="26">
        <f t="shared" si="122"/>
        <v>165.5</v>
      </c>
      <c r="DT174" s="101">
        <f t="shared" si="104"/>
        <v>0</v>
      </c>
      <c r="DU174" s="101">
        <f t="shared" si="105"/>
        <v>0</v>
      </c>
      <c r="DV174" s="101">
        <f t="shared" si="106"/>
        <v>0</v>
      </c>
      <c r="DW174" s="102">
        <f t="shared" si="123"/>
        <v>0</v>
      </c>
      <c r="DX174" s="144"/>
      <c r="DY174" s="101">
        <f t="shared" si="124"/>
        <v>0</v>
      </c>
      <c r="DZ174" s="101">
        <f t="shared" si="124"/>
        <v>0</v>
      </c>
      <c r="EB174" s="84">
        <f>MODEL_DATA!X171</f>
        <v>165</v>
      </c>
      <c r="EC174" s="84">
        <f>MODEL_DATA!Y171</f>
        <v>0</v>
      </c>
      <c r="ED174" s="84">
        <f>MODEL_DATA!Z171</f>
        <v>0</v>
      </c>
      <c r="EE174" s="84">
        <f>MODEL_DATA!AA171</f>
        <v>0</v>
      </c>
      <c r="EF174" s="84">
        <f>MODEL_DATA!AB171</f>
        <v>0</v>
      </c>
      <c r="EG174" s="84">
        <f>MODEL_DATA!AC171</f>
        <v>0</v>
      </c>
      <c r="EH174" s="84">
        <f>MODEL_DATA!AD171</f>
        <v>0</v>
      </c>
      <c r="EI174" s="84">
        <f>MODEL_DATA!AE171</f>
        <v>0</v>
      </c>
      <c r="EJ174" s="84">
        <f>MODEL_DATA!AF171</f>
        <v>0</v>
      </c>
      <c r="EK174" s="84">
        <f>MODEL_DATA!AG171</f>
        <v>0</v>
      </c>
      <c r="EL174" s="84">
        <f>MODEL_DATA!AH171</f>
        <v>0</v>
      </c>
      <c r="EM174" s="84">
        <f>MODEL_DATA!AI171</f>
        <v>0</v>
      </c>
      <c r="EN174" s="84">
        <f>MODEL_DATA!AJ171</f>
        <v>0</v>
      </c>
      <c r="EO174" s="84">
        <f>MODEL_DATA!AK171</f>
        <v>0</v>
      </c>
      <c r="EP174" s="84">
        <f>MODEL_DATA!AL171</f>
        <v>0</v>
      </c>
      <c r="EQ174" s="84">
        <f>MODEL_DATA!AM171</f>
        <v>0</v>
      </c>
      <c r="ER174" s="84">
        <f>MODEL_DATA!AN171</f>
        <v>0</v>
      </c>
      <c r="ES174" s="84">
        <f>MODEL_DATA!AO171</f>
        <v>0</v>
      </c>
      <c r="ET174" s="84">
        <f>MODEL_DATA!AP171</f>
        <v>0</v>
      </c>
      <c r="EU174" s="84">
        <f>MODEL_DATA!AQ171</f>
        <v>0</v>
      </c>
      <c r="EV174" s="84">
        <f>MODEL_DATA!AR171</f>
        <v>0</v>
      </c>
    </row>
    <row r="175" spans="32:152" x14ac:dyDescent="0.25">
      <c r="AF175" s="32">
        <f t="shared" si="99"/>
        <v>330</v>
      </c>
      <c r="AG175" s="61">
        <f t="shared" si="107"/>
        <v>0</v>
      </c>
      <c r="AH175" s="63">
        <f>INDEX(Obs_Dist!$D$11:$T$211,  MATCH($AF175, Obs_Dist!$B$11:$B$211, 0), MATCH(AH$4, Obs_Dist!$D$3:$T$3, 0) )</f>
        <v>0</v>
      </c>
      <c r="AI175" s="61">
        <f t="shared" si="108"/>
        <v>0</v>
      </c>
      <c r="AJ175" s="63">
        <f>INDEX(Obs_Dist!$D$11:$T$211,  MATCH($AF175, Obs_Dist!$B$11:$B$211, 0), MATCH(AJ$4, Obs_Dist!$D$3:$T$3, 0) )</f>
        <v>0</v>
      </c>
      <c r="AK175" s="61">
        <f t="shared" si="109"/>
        <v>0</v>
      </c>
      <c r="AL175" s="63">
        <f>INDEX(Obs_Dist!$D$11:$T$211,  MATCH($AF175, Obs_Dist!$B$11:$B$211, 0), MATCH(AL$4, Obs_Dist!$D$3:$T$3, 0) )</f>
        <v>0</v>
      </c>
      <c r="AM175" s="61">
        <f t="shared" si="110"/>
        <v>0</v>
      </c>
      <c r="AN175" s="63">
        <f>INDEX(Obs_Dist!$D$11:$T$211,  MATCH($AF175, Obs_Dist!$B$11:$B$211, 0), MATCH(AN$4, Obs_Dist!$D$3:$T$3, 0) )</f>
        <v>0</v>
      </c>
      <c r="AO175" s="61">
        <f t="shared" si="111"/>
        <v>0</v>
      </c>
      <c r="AP175" s="63">
        <f>INDEX(Obs_Dist!$D$11:$T$211,  MATCH($AF175, Obs_Dist!$B$11:$B$211, 0), MATCH(AP$4, Obs_Dist!$D$3:$T$3, 0) )</f>
        <v>0</v>
      </c>
      <c r="AQ175" s="61">
        <f t="shared" si="112"/>
        <v>0</v>
      </c>
      <c r="AR175" s="63">
        <f>INDEX(Obs_Dist!$D$11:$T$211,  MATCH($AF175, Obs_Dist!$B$11:$B$211, 0), MATCH(AR$4, Obs_Dist!$D$3:$T$3, 0) )</f>
        <v>0</v>
      </c>
      <c r="AS175" s="61">
        <f t="shared" si="113"/>
        <v>0</v>
      </c>
      <c r="AT175" s="63">
        <f>INDEX(Obs_Dist!$D$11:$T$211,  MATCH($AF175, Obs_Dist!$B$11:$B$211, 0), MATCH(AT$4, Obs_Dist!$D$3:$T$3, 0) )</f>
        <v>0</v>
      </c>
      <c r="AU175" s="61">
        <f t="shared" si="114"/>
        <v>0</v>
      </c>
      <c r="AV175" s="63">
        <f>INDEX(Obs_Dist!$D$11:$T$211,  MATCH($AF175, Obs_Dist!$B$11:$B$211, 0), MATCH(AV$4, Obs_Dist!$D$3:$T$3, 0) )</f>
        <v>0</v>
      </c>
      <c r="AW175" s="61">
        <f t="shared" si="115"/>
        <v>0</v>
      </c>
      <c r="AX175" s="63">
        <f>INDEX(Obs_Dist!$D$11:$T$211,  MATCH($AF175, Obs_Dist!$B$11:$B$211, 0), MATCH(AX$4, Obs_Dist!$D$3:$T$3, 0) )</f>
        <v>0</v>
      </c>
      <c r="AY175" s="61">
        <f t="shared" si="116"/>
        <v>0</v>
      </c>
      <c r="AZ175" s="63">
        <f>INDEX(Obs_Dist!$D$11:$T$211,  MATCH($AF175, Obs_Dist!$B$11:$B$211, 0), MATCH(AZ$4, Obs_Dist!$D$3:$T$3, 0) )</f>
        <v>0</v>
      </c>
      <c r="BA175" s="61">
        <f t="shared" si="117"/>
        <v>0</v>
      </c>
      <c r="BB175" s="63">
        <f>INDEX(Obs_Dist!$D$11:$T$211,  MATCH($AF175, Obs_Dist!$B$11:$B$211, 0), MATCH(BB$4, Obs_Dist!$D$3:$T$3, 0) )</f>
        <v>0</v>
      </c>
      <c r="BC175" s="61">
        <f t="shared" si="118"/>
        <v>0</v>
      </c>
      <c r="BD175" s="63">
        <f>INDEX(Obs_Dist!$D$11:$T$211,  MATCH($AF175, Obs_Dist!$B$11:$B$211, 0), MATCH(BD$4, Obs_Dist!$D$3:$T$3, 0) )</f>
        <v>0</v>
      </c>
      <c r="BF175" s="31">
        <f t="shared" si="119"/>
        <v>332</v>
      </c>
      <c r="BG175" s="31">
        <f t="shared" si="120"/>
        <v>333</v>
      </c>
      <c r="BH175" s="57">
        <f t="shared" si="128"/>
        <v>0</v>
      </c>
      <c r="BI175" s="57">
        <f t="shared" si="128"/>
        <v>0</v>
      </c>
      <c r="BJ175" s="57">
        <f t="shared" si="128"/>
        <v>0</v>
      </c>
      <c r="BK175" s="58">
        <f t="shared" si="127"/>
        <v>0</v>
      </c>
      <c r="BL175" s="57">
        <f t="shared" si="127"/>
        <v>0</v>
      </c>
      <c r="BM175" s="57">
        <f t="shared" si="127"/>
        <v>0</v>
      </c>
      <c r="BN175" s="57">
        <f t="shared" si="94"/>
        <v>0</v>
      </c>
      <c r="BQ175" s="57">
        <f t="shared" ref="BQ175:CE191" si="131">IFERROR(CW175 / CW$6,  0)</f>
        <v>0</v>
      </c>
      <c r="BR175" s="57">
        <f t="shared" si="131"/>
        <v>0</v>
      </c>
      <c r="BS175" s="57">
        <f t="shared" si="131"/>
        <v>0</v>
      </c>
      <c r="BT175" s="57">
        <f t="shared" si="131"/>
        <v>0</v>
      </c>
      <c r="BU175" s="57">
        <f t="shared" si="131"/>
        <v>0</v>
      </c>
      <c r="BV175" s="57">
        <f t="shared" si="131"/>
        <v>0</v>
      </c>
      <c r="BW175" s="57">
        <f t="shared" si="131"/>
        <v>0</v>
      </c>
      <c r="BX175" s="58">
        <f t="shared" si="131"/>
        <v>0</v>
      </c>
      <c r="BY175" s="57">
        <f t="shared" si="131"/>
        <v>0</v>
      </c>
      <c r="BZ175" s="57">
        <f t="shared" si="131"/>
        <v>0</v>
      </c>
      <c r="CA175" s="58">
        <f t="shared" si="131"/>
        <v>0</v>
      </c>
      <c r="CB175" s="57">
        <f t="shared" si="131"/>
        <v>0</v>
      </c>
      <c r="CC175" s="57">
        <f t="shared" si="131"/>
        <v>0</v>
      </c>
      <c r="CD175" s="57">
        <f t="shared" si="131"/>
        <v>0</v>
      </c>
      <c r="CE175" s="57">
        <f t="shared" si="131"/>
        <v>0</v>
      </c>
      <c r="CF175" s="57">
        <f t="shared" si="130"/>
        <v>0</v>
      </c>
      <c r="CG175" s="57">
        <f t="shared" si="130"/>
        <v>0</v>
      </c>
      <c r="CH175" s="57">
        <f t="shared" si="130"/>
        <v>0</v>
      </c>
      <c r="CI175" s="58">
        <f t="shared" si="130"/>
        <v>0</v>
      </c>
      <c r="CJ175" s="57">
        <f t="shared" si="130"/>
        <v>0</v>
      </c>
      <c r="CL175" s="30">
        <f>Obs_Dist!B177</f>
        <v>332</v>
      </c>
      <c r="CM175" s="26">
        <f t="shared" si="129"/>
        <v>333</v>
      </c>
      <c r="CN175" s="20">
        <f t="shared" si="100"/>
        <v>0</v>
      </c>
      <c r="CO175" s="20">
        <f t="shared" si="100"/>
        <v>0</v>
      </c>
      <c r="CP175" s="20">
        <f t="shared" si="100"/>
        <v>0</v>
      </c>
      <c r="CQ175" s="106">
        <f t="shared" si="100"/>
        <v>0</v>
      </c>
      <c r="CR175" s="143"/>
      <c r="CS175" s="20">
        <f t="shared" si="101"/>
        <v>0</v>
      </c>
      <c r="CT175" s="20">
        <f t="shared" si="101"/>
        <v>0</v>
      </c>
      <c r="CW175" s="20">
        <f t="shared" si="98"/>
        <v>0</v>
      </c>
      <c r="CX175" s="20">
        <f t="shared" si="98"/>
        <v>0</v>
      </c>
      <c r="CY175" s="20">
        <f t="shared" si="98"/>
        <v>0</v>
      </c>
      <c r="CZ175" s="20">
        <f t="shared" si="98"/>
        <v>0</v>
      </c>
      <c r="DA175" s="20">
        <f t="shared" si="98"/>
        <v>0</v>
      </c>
      <c r="DB175" s="20">
        <f t="shared" si="98"/>
        <v>0</v>
      </c>
      <c r="DC175" s="20">
        <f t="shared" si="98"/>
        <v>0</v>
      </c>
      <c r="DD175" s="106">
        <f t="shared" si="98"/>
        <v>0</v>
      </c>
      <c r="DE175" s="20">
        <f t="shared" si="98"/>
        <v>0</v>
      </c>
      <c r="DF175" s="20">
        <f t="shared" si="98"/>
        <v>0</v>
      </c>
      <c r="DG175" s="106">
        <f t="shared" si="98"/>
        <v>0</v>
      </c>
      <c r="DH175" s="143"/>
      <c r="DI175" s="20">
        <f t="shared" si="102"/>
        <v>0</v>
      </c>
      <c r="DJ175" s="20">
        <f t="shared" si="102"/>
        <v>0</v>
      </c>
      <c r="DK175" s="20">
        <f t="shared" si="102"/>
        <v>0</v>
      </c>
      <c r="DL175" s="143"/>
      <c r="DM175" s="20">
        <f t="shared" si="103"/>
        <v>0</v>
      </c>
      <c r="DN175" s="20">
        <f t="shared" si="103"/>
        <v>0</v>
      </c>
      <c r="DO175" s="106">
        <f t="shared" si="103"/>
        <v>0</v>
      </c>
      <c r="DP175" s="20">
        <f t="shared" si="103"/>
        <v>0</v>
      </c>
      <c r="DR175" s="31">
        <f t="shared" si="121"/>
        <v>166</v>
      </c>
      <c r="DS175" s="26">
        <f t="shared" si="122"/>
        <v>166.5</v>
      </c>
      <c r="DT175" s="101">
        <f t="shared" si="104"/>
        <v>0</v>
      </c>
      <c r="DU175" s="101">
        <f t="shared" si="105"/>
        <v>0</v>
      </c>
      <c r="DV175" s="101">
        <f t="shared" si="106"/>
        <v>0</v>
      </c>
      <c r="DW175" s="102">
        <f t="shared" si="123"/>
        <v>0</v>
      </c>
      <c r="DX175" s="144"/>
      <c r="DY175" s="101">
        <f t="shared" si="124"/>
        <v>0</v>
      </c>
      <c r="DZ175" s="101">
        <f t="shared" si="124"/>
        <v>0</v>
      </c>
      <c r="EB175" s="84">
        <f>MODEL_DATA!X172</f>
        <v>166</v>
      </c>
      <c r="EC175" s="84">
        <f>MODEL_DATA!Y172</f>
        <v>0</v>
      </c>
      <c r="ED175" s="84">
        <f>MODEL_DATA!Z172</f>
        <v>0</v>
      </c>
      <c r="EE175" s="84">
        <f>MODEL_DATA!AA172</f>
        <v>0</v>
      </c>
      <c r="EF175" s="84">
        <f>MODEL_DATA!AB172</f>
        <v>0</v>
      </c>
      <c r="EG175" s="84">
        <f>MODEL_DATA!AC172</f>
        <v>0</v>
      </c>
      <c r="EH175" s="84">
        <f>MODEL_DATA!AD172</f>
        <v>0</v>
      </c>
      <c r="EI175" s="84">
        <f>MODEL_DATA!AE172</f>
        <v>0</v>
      </c>
      <c r="EJ175" s="84">
        <f>MODEL_DATA!AF172</f>
        <v>0</v>
      </c>
      <c r="EK175" s="84">
        <f>MODEL_DATA!AG172</f>
        <v>0</v>
      </c>
      <c r="EL175" s="84">
        <f>MODEL_DATA!AH172</f>
        <v>0</v>
      </c>
      <c r="EM175" s="84">
        <f>MODEL_DATA!AI172</f>
        <v>0</v>
      </c>
      <c r="EN175" s="84">
        <f>MODEL_DATA!AJ172</f>
        <v>0</v>
      </c>
      <c r="EO175" s="84">
        <f>MODEL_DATA!AK172</f>
        <v>0</v>
      </c>
      <c r="EP175" s="84">
        <f>MODEL_DATA!AL172</f>
        <v>0</v>
      </c>
      <c r="EQ175" s="84">
        <f>MODEL_DATA!AM172</f>
        <v>0</v>
      </c>
      <c r="ER175" s="84">
        <f>MODEL_DATA!AN172</f>
        <v>0</v>
      </c>
      <c r="ES175" s="84">
        <f>MODEL_DATA!AO172</f>
        <v>0</v>
      </c>
      <c r="ET175" s="84">
        <f>MODEL_DATA!AP172</f>
        <v>0</v>
      </c>
      <c r="EU175" s="84">
        <f>MODEL_DATA!AQ172</f>
        <v>0</v>
      </c>
      <c r="EV175" s="84">
        <f>MODEL_DATA!AR172</f>
        <v>0</v>
      </c>
    </row>
    <row r="176" spans="32:152" x14ac:dyDescent="0.25">
      <c r="AF176" s="32">
        <f t="shared" si="99"/>
        <v>332</v>
      </c>
      <c r="AG176" s="61">
        <f t="shared" si="107"/>
        <v>0</v>
      </c>
      <c r="AH176" s="63">
        <f>INDEX(Obs_Dist!$D$11:$T$211,  MATCH($AF176, Obs_Dist!$B$11:$B$211, 0), MATCH(AH$4, Obs_Dist!$D$3:$T$3, 0) )</f>
        <v>0</v>
      </c>
      <c r="AI176" s="61">
        <f t="shared" si="108"/>
        <v>0</v>
      </c>
      <c r="AJ176" s="63">
        <f>INDEX(Obs_Dist!$D$11:$T$211,  MATCH($AF176, Obs_Dist!$B$11:$B$211, 0), MATCH(AJ$4, Obs_Dist!$D$3:$T$3, 0) )</f>
        <v>0</v>
      </c>
      <c r="AK176" s="61">
        <f t="shared" si="109"/>
        <v>0</v>
      </c>
      <c r="AL176" s="63">
        <f>INDEX(Obs_Dist!$D$11:$T$211,  MATCH($AF176, Obs_Dist!$B$11:$B$211, 0), MATCH(AL$4, Obs_Dist!$D$3:$T$3, 0) )</f>
        <v>0</v>
      </c>
      <c r="AM176" s="61">
        <f t="shared" si="110"/>
        <v>0</v>
      </c>
      <c r="AN176" s="63">
        <f>INDEX(Obs_Dist!$D$11:$T$211,  MATCH($AF176, Obs_Dist!$B$11:$B$211, 0), MATCH(AN$4, Obs_Dist!$D$3:$T$3, 0) )</f>
        <v>0</v>
      </c>
      <c r="AO176" s="61">
        <f t="shared" si="111"/>
        <v>0</v>
      </c>
      <c r="AP176" s="63">
        <f>INDEX(Obs_Dist!$D$11:$T$211,  MATCH($AF176, Obs_Dist!$B$11:$B$211, 0), MATCH(AP$4, Obs_Dist!$D$3:$T$3, 0) )</f>
        <v>0</v>
      </c>
      <c r="AQ176" s="61">
        <f t="shared" si="112"/>
        <v>0</v>
      </c>
      <c r="AR176" s="63">
        <f>INDEX(Obs_Dist!$D$11:$T$211,  MATCH($AF176, Obs_Dist!$B$11:$B$211, 0), MATCH(AR$4, Obs_Dist!$D$3:$T$3, 0) )</f>
        <v>0</v>
      </c>
      <c r="AS176" s="61">
        <f t="shared" si="113"/>
        <v>0</v>
      </c>
      <c r="AT176" s="63">
        <f>INDEX(Obs_Dist!$D$11:$T$211,  MATCH($AF176, Obs_Dist!$B$11:$B$211, 0), MATCH(AT$4, Obs_Dist!$D$3:$T$3, 0) )</f>
        <v>0</v>
      </c>
      <c r="AU176" s="61">
        <f t="shared" si="114"/>
        <v>0</v>
      </c>
      <c r="AV176" s="63">
        <f>INDEX(Obs_Dist!$D$11:$T$211,  MATCH($AF176, Obs_Dist!$B$11:$B$211, 0), MATCH(AV$4, Obs_Dist!$D$3:$T$3, 0) )</f>
        <v>0</v>
      </c>
      <c r="AW176" s="61">
        <f t="shared" si="115"/>
        <v>0</v>
      </c>
      <c r="AX176" s="63">
        <f>INDEX(Obs_Dist!$D$11:$T$211,  MATCH($AF176, Obs_Dist!$B$11:$B$211, 0), MATCH(AX$4, Obs_Dist!$D$3:$T$3, 0) )</f>
        <v>0</v>
      </c>
      <c r="AY176" s="61">
        <f t="shared" si="116"/>
        <v>0</v>
      </c>
      <c r="AZ176" s="63">
        <f>INDEX(Obs_Dist!$D$11:$T$211,  MATCH($AF176, Obs_Dist!$B$11:$B$211, 0), MATCH(AZ$4, Obs_Dist!$D$3:$T$3, 0) )</f>
        <v>0</v>
      </c>
      <c r="BA176" s="61">
        <f t="shared" si="117"/>
        <v>0</v>
      </c>
      <c r="BB176" s="63">
        <f>INDEX(Obs_Dist!$D$11:$T$211,  MATCH($AF176, Obs_Dist!$B$11:$B$211, 0), MATCH(BB$4, Obs_Dist!$D$3:$T$3, 0) )</f>
        <v>0</v>
      </c>
      <c r="BC176" s="61">
        <f t="shared" si="118"/>
        <v>0</v>
      </c>
      <c r="BD176" s="63">
        <f>INDEX(Obs_Dist!$D$11:$T$211,  MATCH($AF176, Obs_Dist!$B$11:$B$211, 0), MATCH(BD$4, Obs_Dist!$D$3:$T$3, 0) )</f>
        <v>0</v>
      </c>
      <c r="BF176" s="31">
        <f t="shared" si="119"/>
        <v>334</v>
      </c>
      <c r="BG176" s="31">
        <f t="shared" si="120"/>
        <v>335</v>
      </c>
      <c r="BH176" s="57">
        <f t="shared" si="128"/>
        <v>0</v>
      </c>
      <c r="BI176" s="57">
        <f t="shared" si="128"/>
        <v>0</v>
      </c>
      <c r="BJ176" s="57">
        <f t="shared" si="128"/>
        <v>0</v>
      </c>
      <c r="BK176" s="58">
        <f t="shared" si="127"/>
        <v>0</v>
      </c>
      <c r="BL176" s="57">
        <f t="shared" si="127"/>
        <v>0</v>
      </c>
      <c r="BM176" s="57">
        <f t="shared" si="127"/>
        <v>0</v>
      </c>
      <c r="BN176" s="57">
        <f t="shared" si="94"/>
        <v>0</v>
      </c>
      <c r="BQ176" s="57">
        <f t="shared" si="131"/>
        <v>0</v>
      </c>
      <c r="BR176" s="57">
        <f t="shared" si="131"/>
        <v>0</v>
      </c>
      <c r="BS176" s="57">
        <f t="shared" si="131"/>
        <v>0</v>
      </c>
      <c r="BT176" s="57">
        <f t="shared" si="131"/>
        <v>0</v>
      </c>
      <c r="BU176" s="57">
        <f t="shared" si="131"/>
        <v>0</v>
      </c>
      <c r="BV176" s="57">
        <f t="shared" si="131"/>
        <v>0</v>
      </c>
      <c r="BW176" s="57">
        <f t="shared" si="131"/>
        <v>0</v>
      </c>
      <c r="BX176" s="58">
        <f t="shared" si="131"/>
        <v>0</v>
      </c>
      <c r="BY176" s="57">
        <f t="shared" si="131"/>
        <v>0</v>
      </c>
      <c r="BZ176" s="57">
        <f t="shared" si="131"/>
        <v>0</v>
      </c>
      <c r="CA176" s="58">
        <f t="shared" si="131"/>
        <v>0</v>
      </c>
      <c r="CB176" s="57">
        <f t="shared" si="131"/>
        <v>0</v>
      </c>
      <c r="CC176" s="57">
        <f t="shared" si="131"/>
        <v>0</v>
      </c>
      <c r="CD176" s="57">
        <f t="shared" si="131"/>
        <v>0</v>
      </c>
      <c r="CE176" s="57">
        <f t="shared" si="131"/>
        <v>0</v>
      </c>
      <c r="CF176" s="57">
        <f t="shared" si="130"/>
        <v>0</v>
      </c>
      <c r="CG176" s="57">
        <f t="shared" si="130"/>
        <v>0</v>
      </c>
      <c r="CH176" s="57">
        <f t="shared" si="130"/>
        <v>0</v>
      </c>
      <c r="CI176" s="58">
        <f t="shared" si="130"/>
        <v>0</v>
      </c>
      <c r="CJ176" s="57">
        <f t="shared" si="130"/>
        <v>0</v>
      </c>
      <c r="CL176" s="30">
        <f>Obs_Dist!B178</f>
        <v>334</v>
      </c>
      <c r="CM176" s="26">
        <f t="shared" si="129"/>
        <v>335</v>
      </c>
      <c r="CN176" s="20">
        <f t="shared" si="100"/>
        <v>0</v>
      </c>
      <c r="CO176" s="20">
        <f t="shared" si="100"/>
        <v>0</v>
      </c>
      <c r="CP176" s="20">
        <f t="shared" si="100"/>
        <v>0</v>
      </c>
      <c r="CQ176" s="106">
        <f t="shared" si="100"/>
        <v>0</v>
      </c>
      <c r="CR176" s="143"/>
      <c r="CS176" s="20">
        <f t="shared" si="101"/>
        <v>0</v>
      </c>
      <c r="CT176" s="20">
        <f t="shared" si="101"/>
        <v>0</v>
      </c>
      <c r="CW176" s="20">
        <f t="shared" si="98"/>
        <v>0</v>
      </c>
      <c r="CX176" s="20">
        <f t="shared" si="98"/>
        <v>0</v>
      </c>
      <c r="CY176" s="20">
        <f t="shared" si="98"/>
        <v>0</v>
      </c>
      <c r="CZ176" s="20">
        <f t="shared" si="98"/>
        <v>0</v>
      </c>
      <c r="DA176" s="20">
        <f t="shared" si="98"/>
        <v>0</v>
      </c>
      <c r="DB176" s="20">
        <f t="shared" si="98"/>
        <v>0</v>
      </c>
      <c r="DC176" s="20">
        <f t="shared" si="98"/>
        <v>0</v>
      </c>
      <c r="DD176" s="106">
        <f t="shared" si="98"/>
        <v>0</v>
      </c>
      <c r="DE176" s="20">
        <f t="shared" si="98"/>
        <v>0</v>
      </c>
      <c r="DF176" s="20">
        <f t="shared" si="98"/>
        <v>0</v>
      </c>
      <c r="DG176" s="106">
        <f t="shared" si="98"/>
        <v>0</v>
      </c>
      <c r="DH176" s="143"/>
      <c r="DI176" s="20">
        <f t="shared" si="102"/>
        <v>0</v>
      </c>
      <c r="DJ176" s="20">
        <f t="shared" si="102"/>
        <v>0</v>
      </c>
      <c r="DK176" s="20">
        <f t="shared" si="102"/>
        <v>0</v>
      </c>
      <c r="DL176" s="143"/>
      <c r="DM176" s="20">
        <f t="shared" si="103"/>
        <v>0</v>
      </c>
      <c r="DN176" s="20">
        <f t="shared" si="103"/>
        <v>0</v>
      </c>
      <c r="DO176" s="106">
        <f t="shared" si="103"/>
        <v>0</v>
      </c>
      <c r="DP176" s="20">
        <f t="shared" si="103"/>
        <v>0</v>
      </c>
      <c r="DR176" s="31">
        <f t="shared" si="121"/>
        <v>167</v>
      </c>
      <c r="DS176" s="26">
        <f t="shared" si="122"/>
        <v>167.5</v>
      </c>
      <c r="DT176" s="101">
        <f t="shared" si="104"/>
        <v>0</v>
      </c>
      <c r="DU176" s="101">
        <f t="shared" si="105"/>
        <v>0</v>
      </c>
      <c r="DV176" s="101">
        <f t="shared" si="106"/>
        <v>0</v>
      </c>
      <c r="DW176" s="102">
        <f t="shared" si="123"/>
        <v>0</v>
      </c>
      <c r="DX176" s="144"/>
      <c r="DY176" s="101">
        <f t="shared" si="124"/>
        <v>0</v>
      </c>
      <c r="DZ176" s="101">
        <f t="shared" si="124"/>
        <v>0</v>
      </c>
      <c r="EB176" s="84">
        <f>MODEL_DATA!X173</f>
        <v>167</v>
      </c>
      <c r="EC176" s="84">
        <f>MODEL_DATA!Y173</f>
        <v>0</v>
      </c>
      <c r="ED176" s="84">
        <f>MODEL_DATA!Z173</f>
        <v>0</v>
      </c>
      <c r="EE176" s="84">
        <f>MODEL_DATA!AA173</f>
        <v>0</v>
      </c>
      <c r="EF176" s="84">
        <f>MODEL_DATA!AB173</f>
        <v>0</v>
      </c>
      <c r="EG176" s="84">
        <f>MODEL_DATA!AC173</f>
        <v>0</v>
      </c>
      <c r="EH176" s="84">
        <f>MODEL_DATA!AD173</f>
        <v>0</v>
      </c>
      <c r="EI176" s="84">
        <f>MODEL_DATA!AE173</f>
        <v>0</v>
      </c>
      <c r="EJ176" s="84">
        <f>MODEL_DATA!AF173</f>
        <v>0</v>
      </c>
      <c r="EK176" s="84">
        <f>MODEL_DATA!AG173</f>
        <v>0</v>
      </c>
      <c r="EL176" s="84">
        <f>MODEL_DATA!AH173</f>
        <v>0</v>
      </c>
      <c r="EM176" s="84">
        <f>MODEL_DATA!AI173</f>
        <v>0</v>
      </c>
      <c r="EN176" s="84">
        <f>MODEL_DATA!AJ173</f>
        <v>0</v>
      </c>
      <c r="EO176" s="84">
        <f>MODEL_DATA!AK173</f>
        <v>0</v>
      </c>
      <c r="EP176" s="84">
        <f>MODEL_DATA!AL173</f>
        <v>0</v>
      </c>
      <c r="EQ176" s="84">
        <f>MODEL_DATA!AM173</f>
        <v>0</v>
      </c>
      <c r="ER176" s="84">
        <f>MODEL_DATA!AN173</f>
        <v>0</v>
      </c>
      <c r="ES176" s="84">
        <f>MODEL_DATA!AO173</f>
        <v>0</v>
      </c>
      <c r="ET176" s="84">
        <f>MODEL_DATA!AP173</f>
        <v>0</v>
      </c>
      <c r="EU176" s="84">
        <f>MODEL_DATA!AQ173</f>
        <v>0</v>
      </c>
      <c r="EV176" s="84">
        <f>MODEL_DATA!AR173</f>
        <v>0</v>
      </c>
    </row>
    <row r="177" spans="32:152" x14ac:dyDescent="0.25">
      <c r="AF177" s="32">
        <f t="shared" si="99"/>
        <v>334</v>
      </c>
      <c r="AG177" s="61">
        <f t="shared" si="107"/>
        <v>0</v>
      </c>
      <c r="AH177" s="63">
        <f>INDEX(Obs_Dist!$D$11:$T$211,  MATCH($AF177, Obs_Dist!$B$11:$B$211, 0), MATCH(AH$4, Obs_Dist!$D$3:$T$3, 0) )</f>
        <v>0</v>
      </c>
      <c r="AI177" s="61">
        <f t="shared" si="108"/>
        <v>0</v>
      </c>
      <c r="AJ177" s="63">
        <f>INDEX(Obs_Dist!$D$11:$T$211,  MATCH($AF177, Obs_Dist!$B$11:$B$211, 0), MATCH(AJ$4, Obs_Dist!$D$3:$T$3, 0) )</f>
        <v>0</v>
      </c>
      <c r="AK177" s="61">
        <f t="shared" si="109"/>
        <v>0</v>
      </c>
      <c r="AL177" s="63">
        <f>INDEX(Obs_Dist!$D$11:$T$211,  MATCH($AF177, Obs_Dist!$B$11:$B$211, 0), MATCH(AL$4, Obs_Dist!$D$3:$T$3, 0) )</f>
        <v>0</v>
      </c>
      <c r="AM177" s="61">
        <f t="shared" si="110"/>
        <v>0</v>
      </c>
      <c r="AN177" s="63">
        <f>INDEX(Obs_Dist!$D$11:$T$211,  MATCH($AF177, Obs_Dist!$B$11:$B$211, 0), MATCH(AN$4, Obs_Dist!$D$3:$T$3, 0) )</f>
        <v>0</v>
      </c>
      <c r="AO177" s="61">
        <f t="shared" si="111"/>
        <v>0</v>
      </c>
      <c r="AP177" s="63">
        <f>INDEX(Obs_Dist!$D$11:$T$211,  MATCH($AF177, Obs_Dist!$B$11:$B$211, 0), MATCH(AP$4, Obs_Dist!$D$3:$T$3, 0) )</f>
        <v>0</v>
      </c>
      <c r="AQ177" s="61">
        <f t="shared" si="112"/>
        <v>0</v>
      </c>
      <c r="AR177" s="63">
        <f>INDEX(Obs_Dist!$D$11:$T$211,  MATCH($AF177, Obs_Dist!$B$11:$B$211, 0), MATCH(AR$4, Obs_Dist!$D$3:$T$3, 0) )</f>
        <v>0</v>
      </c>
      <c r="AS177" s="61">
        <f t="shared" si="113"/>
        <v>0</v>
      </c>
      <c r="AT177" s="63">
        <f>INDEX(Obs_Dist!$D$11:$T$211,  MATCH($AF177, Obs_Dist!$B$11:$B$211, 0), MATCH(AT$4, Obs_Dist!$D$3:$T$3, 0) )</f>
        <v>0</v>
      </c>
      <c r="AU177" s="61">
        <f t="shared" si="114"/>
        <v>0</v>
      </c>
      <c r="AV177" s="63">
        <f>INDEX(Obs_Dist!$D$11:$T$211,  MATCH($AF177, Obs_Dist!$B$11:$B$211, 0), MATCH(AV$4, Obs_Dist!$D$3:$T$3, 0) )</f>
        <v>0</v>
      </c>
      <c r="AW177" s="61">
        <f t="shared" si="115"/>
        <v>0</v>
      </c>
      <c r="AX177" s="63">
        <f>INDEX(Obs_Dist!$D$11:$T$211,  MATCH($AF177, Obs_Dist!$B$11:$B$211, 0), MATCH(AX$4, Obs_Dist!$D$3:$T$3, 0) )</f>
        <v>0</v>
      </c>
      <c r="AY177" s="61">
        <f t="shared" si="116"/>
        <v>0</v>
      </c>
      <c r="AZ177" s="63">
        <f>INDEX(Obs_Dist!$D$11:$T$211,  MATCH($AF177, Obs_Dist!$B$11:$B$211, 0), MATCH(AZ$4, Obs_Dist!$D$3:$T$3, 0) )</f>
        <v>0</v>
      </c>
      <c r="BA177" s="61">
        <f t="shared" si="117"/>
        <v>0</v>
      </c>
      <c r="BB177" s="63">
        <f>INDEX(Obs_Dist!$D$11:$T$211,  MATCH($AF177, Obs_Dist!$B$11:$B$211, 0), MATCH(BB$4, Obs_Dist!$D$3:$T$3, 0) )</f>
        <v>0</v>
      </c>
      <c r="BC177" s="61">
        <f t="shared" si="118"/>
        <v>0</v>
      </c>
      <c r="BD177" s="63">
        <f>INDEX(Obs_Dist!$D$11:$T$211,  MATCH($AF177, Obs_Dist!$B$11:$B$211, 0), MATCH(BD$4, Obs_Dist!$D$3:$T$3, 0) )</f>
        <v>0</v>
      </c>
      <c r="BF177" s="31">
        <f t="shared" si="119"/>
        <v>336</v>
      </c>
      <c r="BG177" s="31">
        <f t="shared" si="120"/>
        <v>337</v>
      </c>
      <c r="BH177" s="57">
        <f t="shared" si="128"/>
        <v>0</v>
      </c>
      <c r="BI177" s="57">
        <f t="shared" si="128"/>
        <v>0</v>
      </c>
      <c r="BJ177" s="57">
        <f t="shared" si="128"/>
        <v>0</v>
      </c>
      <c r="BK177" s="58">
        <f t="shared" si="127"/>
        <v>0</v>
      </c>
      <c r="BL177" s="57">
        <f t="shared" si="127"/>
        <v>0</v>
      </c>
      <c r="BM177" s="57">
        <f t="shared" si="127"/>
        <v>0</v>
      </c>
      <c r="BN177" s="57">
        <f t="shared" si="94"/>
        <v>0</v>
      </c>
      <c r="BQ177" s="57">
        <f t="shared" si="131"/>
        <v>0</v>
      </c>
      <c r="BR177" s="57">
        <f t="shared" si="131"/>
        <v>0</v>
      </c>
      <c r="BS177" s="57">
        <f t="shared" si="131"/>
        <v>0</v>
      </c>
      <c r="BT177" s="57">
        <f t="shared" si="131"/>
        <v>0</v>
      </c>
      <c r="BU177" s="57">
        <f t="shared" si="131"/>
        <v>0</v>
      </c>
      <c r="BV177" s="57">
        <f t="shared" si="131"/>
        <v>0</v>
      </c>
      <c r="BW177" s="57">
        <f t="shared" si="131"/>
        <v>0</v>
      </c>
      <c r="BX177" s="58">
        <f t="shared" si="131"/>
        <v>0</v>
      </c>
      <c r="BY177" s="57">
        <f t="shared" si="131"/>
        <v>0</v>
      </c>
      <c r="BZ177" s="57">
        <f t="shared" si="131"/>
        <v>0</v>
      </c>
      <c r="CA177" s="58">
        <f t="shared" si="131"/>
        <v>0</v>
      </c>
      <c r="CB177" s="57">
        <f t="shared" si="131"/>
        <v>0</v>
      </c>
      <c r="CC177" s="57">
        <f t="shared" si="131"/>
        <v>0</v>
      </c>
      <c r="CD177" s="57">
        <f t="shared" si="131"/>
        <v>0</v>
      </c>
      <c r="CE177" s="57">
        <f t="shared" si="131"/>
        <v>0</v>
      </c>
      <c r="CF177" s="57">
        <f t="shared" si="130"/>
        <v>0</v>
      </c>
      <c r="CG177" s="57">
        <f t="shared" si="130"/>
        <v>0</v>
      </c>
      <c r="CH177" s="57">
        <f t="shared" si="130"/>
        <v>0</v>
      </c>
      <c r="CI177" s="58">
        <f t="shared" si="130"/>
        <v>0</v>
      </c>
      <c r="CJ177" s="57">
        <f t="shared" si="130"/>
        <v>0</v>
      </c>
      <c r="CL177" s="30">
        <f>Obs_Dist!B179</f>
        <v>336</v>
      </c>
      <c r="CM177" s="26">
        <f t="shared" si="129"/>
        <v>337</v>
      </c>
      <c r="CN177" s="20">
        <f t="shared" si="100"/>
        <v>0</v>
      </c>
      <c r="CO177" s="20">
        <f t="shared" si="100"/>
        <v>0</v>
      </c>
      <c r="CP177" s="20">
        <f t="shared" si="100"/>
        <v>0</v>
      </c>
      <c r="CQ177" s="106">
        <f t="shared" si="100"/>
        <v>0</v>
      </c>
      <c r="CR177" s="143"/>
      <c r="CS177" s="20">
        <f t="shared" si="101"/>
        <v>0</v>
      </c>
      <c r="CT177" s="20">
        <f t="shared" si="101"/>
        <v>0</v>
      </c>
      <c r="CW177" s="20">
        <f t="shared" si="98"/>
        <v>0</v>
      </c>
      <c r="CX177" s="20">
        <f t="shared" si="98"/>
        <v>0</v>
      </c>
      <c r="CY177" s="20">
        <f t="shared" si="98"/>
        <v>0</v>
      </c>
      <c r="CZ177" s="20">
        <f t="shared" si="98"/>
        <v>0</v>
      </c>
      <c r="DA177" s="20">
        <f t="shared" si="98"/>
        <v>0</v>
      </c>
      <c r="DB177" s="20">
        <f t="shared" si="98"/>
        <v>0</v>
      </c>
      <c r="DC177" s="20">
        <f t="shared" si="98"/>
        <v>0</v>
      </c>
      <c r="DD177" s="106">
        <f t="shared" si="98"/>
        <v>0</v>
      </c>
      <c r="DE177" s="20">
        <f t="shared" si="98"/>
        <v>0</v>
      </c>
      <c r="DF177" s="20">
        <f t="shared" si="98"/>
        <v>0</v>
      </c>
      <c r="DG177" s="106">
        <f t="shared" si="98"/>
        <v>0</v>
      </c>
      <c r="DH177" s="143"/>
      <c r="DI177" s="20">
        <f t="shared" si="102"/>
        <v>0</v>
      </c>
      <c r="DJ177" s="20">
        <f t="shared" si="102"/>
        <v>0</v>
      </c>
      <c r="DK177" s="20">
        <f t="shared" si="102"/>
        <v>0</v>
      </c>
      <c r="DL177" s="143"/>
      <c r="DM177" s="20">
        <f t="shared" si="103"/>
        <v>0</v>
      </c>
      <c r="DN177" s="20">
        <f t="shared" si="103"/>
        <v>0</v>
      </c>
      <c r="DO177" s="106">
        <f t="shared" si="103"/>
        <v>0</v>
      </c>
      <c r="DP177" s="20">
        <f t="shared" si="103"/>
        <v>0</v>
      </c>
      <c r="DR177" s="31">
        <f t="shared" si="121"/>
        <v>168</v>
      </c>
      <c r="DS177" s="26">
        <f t="shared" si="122"/>
        <v>168.5</v>
      </c>
      <c r="DT177" s="101">
        <f t="shared" si="104"/>
        <v>0</v>
      </c>
      <c r="DU177" s="101">
        <f t="shared" si="105"/>
        <v>0</v>
      </c>
      <c r="DV177" s="101">
        <f t="shared" si="106"/>
        <v>0</v>
      </c>
      <c r="DW177" s="102">
        <f t="shared" si="123"/>
        <v>0</v>
      </c>
      <c r="DX177" s="144"/>
      <c r="DY177" s="101">
        <f t="shared" si="124"/>
        <v>0</v>
      </c>
      <c r="DZ177" s="101">
        <f t="shared" si="124"/>
        <v>0</v>
      </c>
      <c r="EB177" s="84">
        <f>MODEL_DATA!X174</f>
        <v>168</v>
      </c>
      <c r="EC177" s="84">
        <f>MODEL_DATA!Y174</f>
        <v>0</v>
      </c>
      <c r="ED177" s="84">
        <f>MODEL_DATA!Z174</f>
        <v>0</v>
      </c>
      <c r="EE177" s="84">
        <f>MODEL_DATA!AA174</f>
        <v>0</v>
      </c>
      <c r="EF177" s="84">
        <f>MODEL_DATA!AB174</f>
        <v>0</v>
      </c>
      <c r="EG177" s="84">
        <f>MODEL_DATA!AC174</f>
        <v>0</v>
      </c>
      <c r="EH177" s="84">
        <f>MODEL_DATA!AD174</f>
        <v>0</v>
      </c>
      <c r="EI177" s="84">
        <f>MODEL_DATA!AE174</f>
        <v>0</v>
      </c>
      <c r="EJ177" s="84">
        <f>MODEL_DATA!AF174</f>
        <v>0</v>
      </c>
      <c r="EK177" s="84">
        <f>MODEL_DATA!AG174</f>
        <v>0</v>
      </c>
      <c r="EL177" s="84">
        <f>MODEL_DATA!AH174</f>
        <v>0</v>
      </c>
      <c r="EM177" s="84">
        <f>MODEL_DATA!AI174</f>
        <v>0</v>
      </c>
      <c r="EN177" s="84">
        <f>MODEL_DATA!AJ174</f>
        <v>0</v>
      </c>
      <c r="EO177" s="84">
        <f>MODEL_DATA!AK174</f>
        <v>0</v>
      </c>
      <c r="EP177" s="84">
        <f>MODEL_DATA!AL174</f>
        <v>0</v>
      </c>
      <c r="EQ177" s="84">
        <f>MODEL_DATA!AM174</f>
        <v>0</v>
      </c>
      <c r="ER177" s="84">
        <f>MODEL_DATA!AN174</f>
        <v>0</v>
      </c>
      <c r="ES177" s="84">
        <f>MODEL_DATA!AO174</f>
        <v>0</v>
      </c>
      <c r="ET177" s="84">
        <f>MODEL_DATA!AP174</f>
        <v>0</v>
      </c>
      <c r="EU177" s="84">
        <f>MODEL_DATA!AQ174</f>
        <v>0</v>
      </c>
      <c r="EV177" s="84">
        <f>MODEL_DATA!AR174</f>
        <v>0</v>
      </c>
    </row>
    <row r="178" spans="32:152" x14ac:dyDescent="0.25">
      <c r="AF178" s="32">
        <f t="shared" si="99"/>
        <v>336</v>
      </c>
      <c r="AG178" s="61">
        <f t="shared" si="107"/>
        <v>0</v>
      </c>
      <c r="AH178" s="63">
        <f>INDEX(Obs_Dist!$D$11:$T$211,  MATCH($AF178, Obs_Dist!$B$11:$B$211, 0), MATCH(AH$4, Obs_Dist!$D$3:$T$3, 0) )</f>
        <v>0</v>
      </c>
      <c r="AI178" s="61">
        <f t="shared" si="108"/>
        <v>0</v>
      </c>
      <c r="AJ178" s="63">
        <f>INDEX(Obs_Dist!$D$11:$T$211,  MATCH($AF178, Obs_Dist!$B$11:$B$211, 0), MATCH(AJ$4, Obs_Dist!$D$3:$T$3, 0) )</f>
        <v>0</v>
      </c>
      <c r="AK178" s="61">
        <f t="shared" si="109"/>
        <v>0</v>
      </c>
      <c r="AL178" s="63">
        <f>INDEX(Obs_Dist!$D$11:$T$211,  MATCH($AF178, Obs_Dist!$B$11:$B$211, 0), MATCH(AL$4, Obs_Dist!$D$3:$T$3, 0) )</f>
        <v>0</v>
      </c>
      <c r="AM178" s="61">
        <f t="shared" si="110"/>
        <v>0</v>
      </c>
      <c r="AN178" s="63">
        <f>INDEX(Obs_Dist!$D$11:$T$211,  MATCH($AF178, Obs_Dist!$B$11:$B$211, 0), MATCH(AN$4, Obs_Dist!$D$3:$T$3, 0) )</f>
        <v>0</v>
      </c>
      <c r="AO178" s="61">
        <f t="shared" si="111"/>
        <v>0</v>
      </c>
      <c r="AP178" s="63">
        <f>INDEX(Obs_Dist!$D$11:$T$211,  MATCH($AF178, Obs_Dist!$B$11:$B$211, 0), MATCH(AP$4, Obs_Dist!$D$3:$T$3, 0) )</f>
        <v>0</v>
      </c>
      <c r="AQ178" s="61">
        <f t="shared" si="112"/>
        <v>0</v>
      </c>
      <c r="AR178" s="63">
        <f>INDEX(Obs_Dist!$D$11:$T$211,  MATCH($AF178, Obs_Dist!$B$11:$B$211, 0), MATCH(AR$4, Obs_Dist!$D$3:$T$3, 0) )</f>
        <v>0</v>
      </c>
      <c r="AS178" s="61">
        <f t="shared" si="113"/>
        <v>0</v>
      </c>
      <c r="AT178" s="63">
        <f>INDEX(Obs_Dist!$D$11:$T$211,  MATCH($AF178, Obs_Dist!$B$11:$B$211, 0), MATCH(AT$4, Obs_Dist!$D$3:$T$3, 0) )</f>
        <v>0</v>
      </c>
      <c r="AU178" s="61">
        <f t="shared" si="114"/>
        <v>0</v>
      </c>
      <c r="AV178" s="63">
        <f>INDEX(Obs_Dist!$D$11:$T$211,  MATCH($AF178, Obs_Dist!$B$11:$B$211, 0), MATCH(AV$4, Obs_Dist!$D$3:$T$3, 0) )</f>
        <v>0</v>
      </c>
      <c r="AW178" s="61">
        <f t="shared" si="115"/>
        <v>0</v>
      </c>
      <c r="AX178" s="63">
        <f>INDEX(Obs_Dist!$D$11:$T$211,  MATCH($AF178, Obs_Dist!$B$11:$B$211, 0), MATCH(AX$4, Obs_Dist!$D$3:$T$3, 0) )</f>
        <v>0</v>
      </c>
      <c r="AY178" s="61">
        <f t="shared" si="116"/>
        <v>0</v>
      </c>
      <c r="AZ178" s="63">
        <f>INDEX(Obs_Dist!$D$11:$T$211,  MATCH($AF178, Obs_Dist!$B$11:$B$211, 0), MATCH(AZ$4, Obs_Dist!$D$3:$T$3, 0) )</f>
        <v>0</v>
      </c>
      <c r="BA178" s="61">
        <f t="shared" si="117"/>
        <v>0</v>
      </c>
      <c r="BB178" s="63">
        <f>INDEX(Obs_Dist!$D$11:$T$211,  MATCH($AF178, Obs_Dist!$B$11:$B$211, 0), MATCH(BB$4, Obs_Dist!$D$3:$T$3, 0) )</f>
        <v>0</v>
      </c>
      <c r="BC178" s="61">
        <f t="shared" si="118"/>
        <v>0</v>
      </c>
      <c r="BD178" s="63">
        <f>INDEX(Obs_Dist!$D$11:$T$211,  MATCH($AF178, Obs_Dist!$B$11:$B$211, 0), MATCH(BD$4, Obs_Dist!$D$3:$T$3, 0) )</f>
        <v>0</v>
      </c>
      <c r="BF178" s="31">
        <f t="shared" si="119"/>
        <v>338</v>
      </c>
      <c r="BG178" s="31">
        <f t="shared" si="120"/>
        <v>339</v>
      </c>
      <c r="BH178" s="57">
        <f t="shared" si="128"/>
        <v>0</v>
      </c>
      <c r="BI178" s="57">
        <f t="shared" si="128"/>
        <v>0</v>
      </c>
      <c r="BJ178" s="57">
        <f t="shared" si="128"/>
        <v>0</v>
      </c>
      <c r="BK178" s="58">
        <f t="shared" si="127"/>
        <v>0</v>
      </c>
      <c r="BL178" s="57">
        <f t="shared" si="127"/>
        <v>0</v>
      </c>
      <c r="BM178" s="57">
        <f t="shared" si="127"/>
        <v>0</v>
      </c>
      <c r="BN178" s="57">
        <f t="shared" si="94"/>
        <v>0</v>
      </c>
      <c r="BQ178" s="57">
        <f t="shared" si="131"/>
        <v>0</v>
      </c>
      <c r="BR178" s="57">
        <f t="shared" si="131"/>
        <v>0</v>
      </c>
      <c r="BS178" s="57">
        <f t="shared" si="131"/>
        <v>0</v>
      </c>
      <c r="BT178" s="57">
        <f t="shared" si="131"/>
        <v>0</v>
      </c>
      <c r="BU178" s="57">
        <f t="shared" si="131"/>
        <v>0</v>
      </c>
      <c r="BV178" s="57">
        <f t="shared" si="131"/>
        <v>0</v>
      </c>
      <c r="BW178" s="57">
        <f t="shared" si="131"/>
        <v>0</v>
      </c>
      <c r="BX178" s="58">
        <f t="shared" si="131"/>
        <v>0</v>
      </c>
      <c r="BY178" s="57">
        <f t="shared" si="131"/>
        <v>0</v>
      </c>
      <c r="BZ178" s="57">
        <f t="shared" si="131"/>
        <v>0</v>
      </c>
      <c r="CA178" s="58">
        <f t="shared" si="131"/>
        <v>0</v>
      </c>
      <c r="CB178" s="57">
        <f t="shared" si="131"/>
        <v>0</v>
      </c>
      <c r="CC178" s="57">
        <f t="shared" si="131"/>
        <v>0</v>
      </c>
      <c r="CD178" s="57">
        <f t="shared" si="131"/>
        <v>0</v>
      </c>
      <c r="CE178" s="57">
        <f t="shared" si="131"/>
        <v>0</v>
      </c>
      <c r="CF178" s="57">
        <f t="shared" si="130"/>
        <v>0</v>
      </c>
      <c r="CG178" s="57">
        <f t="shared" si="130"/>
        <v>0</v>
      </c>
      <c r="CH178" s="57">
        <f t="shared" si="130"/>
        <v>0</v>
      </c>
      <c r="CI178" s="58">
        <f t="shared" si="130"/>
        <v>0</v>
      </c>
      <c r="CJ178" s="57">
        <f t="shared" si="130"/>
        <v>0</v>
      </c>
      <c r="CL178" s="30">
        <f>Obs_Dist!B180</f>
        <v>338</v>
      </c>
      <c r="CM178" s="26">
        <f t="shared" si="129"/>
        <v>339</v>
      </c>
      <c r="CN178" s="20">
        <f t="shared" si="100"/>
        <v>0</v>
      </c>
      <c r="CO178" s="20">
        <f t="shared" si="100"/>
        <v>0</v>
      </c>
      <c r="CP178" s="20">
        <f t="shared" si="100"/>
        <v>0</v>
      </c>
      <c r="CQ178" s="106">
        <f t="shared" si="100"/>
        <v>0</v>
      </c>
      <c r="CR178" s="143"/>
      <c r="CS178" s="20">
        <f t="shared" si="101"/>
        <v>0</v>
      </c>
      <c r="CT178" s="20">
        <f t="shared" si="101"/>
        <v>0</v>
      </c>
      <c r="CW178" s="20">
        <f t="shared" si="98"/>
        <v>0</v>
      </c>
      <c r="CX178" s="20">
        <f t="shared" si="98"/>
        <v>0</v>
      </c>
      <c r="CY178" s="20">
        <f t="shared" si="98"/>
        <v>0</v>
      </c>
      <c r="CZ178" s="20">
        <f t="shared" si="98"/>
        <v>0</v>
      </c>
      <c r="DA178" s="20">
        <f t="shared" si="98"/>
        <v>0</v>
      </c>
      <c r="DB178" s="20">
        <f t="shared" si="98"/>
        <v>0</v>
      </c>
      <c r="DC178" s="20">
        <f t="shared" si="98"/>
        <v>0</v>
      </c>
      <c r="DD178" s="106">
        <f t="shared" si="98"/>
        <v>0</v>
      </c>
      <c r="DE178" s="20">
        <f t="shared" si="98"/>
        <v>0</v>
      </c>
      <c r="DF178" s="20">
        <f t="shared" si="98"/>
        <v>0</v>
      </c>
      <c r="DG178" s="106">
        <f t="shared" si="98"/>
        <v>0</v>
      </c>
      <c r="DH178" s="143"/>
      <c r="DI178" s="20">
        <f t="shared" si="102"/>
        <v>0</v>
      </c>
      <c r="DJ178" s="20">
        <f t="shared" si="102"/>
        <v>0</v>
      </c>
      <c r="DK178" s="20">
        <f t="shared" si="102"/>
        <v>0</v>
      </c>
      <c r="DL178" s="143"/>
      <c r="DM178" s="20">
        <f t="shared" si="103"/>
        <v>0</v>
      </c>
      <c r="DN178" s="20">
        <f t="shared" si="103"/>
        <v>0</v>
      </c>
      <c r="DO178" s="106">
        <f t="shared" si="103"/>
        <v>0</v>
      </c>
      <c r="DP178" s="20">
        <f t="shared" si="103"/>
        <v>0</v>
      </c>
      <c r="DR178" s="31">
        <f t="shared" si="121"/>
        <v>169</v>
      </c>
      <c r="DS178" s="26">
        <f t="shared" si="122"/>
        <v>169.5</v>
      </c>
      <c r="DT178" s="101">
        <f t="shared" si="104"/>
        <v>0</v>
      </c>
      <c r="DU178" s="101">
        <f t="shared" si="105"/>
        <v>0</v>
      </c>
      <c r="DV178" s="101">
        <f t="shared" si="106"/>
        <v>0</v>
      </c>
      <c r="DW178" s="102">
        <f t="shared" si="123"/>
        <v>0</v>
      </c>
      <c r="DX178" s="144"/>
      <c r="DY178" s="101">
        <f t="shared" si="124"/>
        <v>0</v>
      </c>
      <c r="DZ178" s="101">
        <f t="shared" si="124"/>
        <v>0</v>
      </c>
      <c r="EB178" s="84">
        <f>MODEL_DATA!X175</f>
        <v>169</v>
      </c>
      <c r="EC178" s="84">
        <f>MODEL_DATA!Y175</f>
        <v>0</v>
      </c>
      <c r="ED178" s="84">
        <f>MODEL_DATA!Z175</f>
        <v>0</v>
      </c>
      <c r="EE178" s="84">
        <f>MODEL_DATA!AA175</f>
        <v>0</v>
      </c>
      <c r="EF178" s="84">
        <f>MODEL_DATA!AB175</f>
        <v>0</v>
      </c>
      <c r="EG178" s="84">
        <f>MODEL_DATA!AC175</f>
        <v>0</v>
      </c>
      <c r="EH178" s="84">
        <f>MODEL_DATA!AD175</f>
        <v>0</v>
      </c>
      <c r="EI178" s="84">
        <f>MODEL_DATA!AE175</f>
        <v>0</v>
      </c>
      <c r="EJ178" s="84">
        <f>MODEL_DATA!AF175</f>
        <v>0</v>
      </c>
      <c r="EK178" s="84">
        <f>MODEL_DATA!AG175</f>
        <v>0</v>
      </c>
      <c r="EL178" s="84">
        <f>MODEL_DATA!AH175</f>
        <v>0</v>
      </c>
      <c r="EM178" s="84">
        <f>MODEL_DATA!AI175</f>
        <v>0</v>
      </c>
      <c r="EN178" s="84">
        <f>MODEL_DATA!AJ175</f>
        <v>0</v>
      </c>
      <c r="EO178" s="84">
        <f>MODEL_DATA!AK175</f>
        <v>0</v>
      </c>
      <c r="EP178" s="84">
        <f>MODEL_DATA!AL175</f>
        <v>0</v>
      </c>
      <c r="EQ178" s="84">
        <f>MODEL_DATA!AM175</f>
        <v>0</v>
      </c>
      <c r="ER178" s="84">
        <f>MODEL_DATA!AN175</f>
        <v>0</v>
      </c>
      <c r="ES178" s="84">
        <f>MODEL_DATA!AO175</f>
        <v>0</v>
      </c>
      <c r="ET178" s="84">
        <f>MODEL_DATA!AP175</f>
        <v>0</v>
      </c>
      <c r="EU178" s="84">
        <f>MODEL_DATA!AQ175</f>
        <v>0</v>
      </c>
      <c r="EV178" s="84">
        <f>MODEL_DATA!AR175</f>
        <v>0</v>
      </c>
    </row>
    <row r="179" spans="32:152" x14ac:dyDescent="0.25">
      <c r="AF179" s="32">
        <f t="shared" si="99"/>
        <v>338</v>
      </c>
      <c r="AG179" s="61">
        <f t="shared" si="107"/>
        <v>0</v>
      </c>
      <c r="AH179" s="63">
        <f>INDEX(Obs_Dist!$D$11:$T$211,  MATCH($AF179, Obs_Dist!$B$11:$B$211, 0), MATCH(AH$4, Obs_Dist!$D$3:$T$3, 0) )</f>
        <v>0</v>
      </c>
      <c r="AI179" s="61">
        <f t="shared" si="108"/>
        <v>0</v>
      </c>
      <c r="AJ179" s="63">
        <f>INDEX(Obs_Dist!$D$11:$T$211,  MATCH($AF179, Obs_Dist!$B$11:$B$211, 0), MATCH(AJ$4, Obs_Dist!$D$3:$T$3, 0) )</f>
        <v>0</v>
      </c>
      <c r="AK179" s="61">
        <f t="shared" si="109"/>
        <v>0</v>
      </c>
      <c r="AL179" s="63">
        <f>INDEX(Obs_Dist!$D$11:$T$211,  MATCH($AF179, Obs_Dist!$B$11:$B$211, 0), MATCH(AL$4, Obs_Dist!$D$3:$T$3, 0) )</f>
        <v>0</v>
      </c>
      <c r="AM179" s="61">
        <f t="shared" si="110"/>
        <v>0</v>
      </c>
      <c r="AN179" s="63">
        <f>INDEX(Obs_Dist!$D$11:$T$211,  MATCH($AF179, Obs_Dist!$B$11:$B$211, 0), MATCH(AN$4, Obs_Dist!$D$3:$T$3, 0) )</f>
        <v>0</v>
      </c>
      <c r="AO179" s="61">
        <f t="shared" si="111"/>
        <v>0</v>
      </c>
      <c r="AP179" s="63">
        <f>INDEX(Obs_Dist!$D$11:$T$211,  MATCH($AF179, Obs_Dist!$B$11:$B$211, 0), MATCH(AP$4, Obs_Dist!$D$3:$T$3, 0) )</f>
        <v>0</v>
      </c>
      <c r="AQ179" s="61">
        <f t="shared" si="112"/>
        <v>0</v>
      </c>
      <c r="AR179" s="63">
        <f>INDEX(Obs_Dist!$D$11:$T$211,  MATCH($AF179, Obs_Dist!$B$11:$B$211, 0), MATCH(AR$4, Obs_Dist!$D$3:$T$3, 0) )</f>
        <v>0</v>
      </c>
      <c r="AS179" s="61">
        <f t="shared" si="113"/>
        <v>0</v>
      </c>
      <c r="AT179" s="63">
        <f>INDEX(Obs_Dist!$D$11:$T$211,  MATCH($AF179, Obs_Dist!$B$11:$B$211, 0), MATCH(AT$4, Obs_Dist!$D$3:$T$3, 0) )</f>
        <v>0</v>
      </c>
      <c r="AU179" s="61">
        <f t="shared" si="114"/>
        <v>0</v>
      </c>
      <c r="AV179" s="63">
        <f>INDEX(Obs_Dist!$D$11:$T$211,  MATCH($AF179, Obs_Dist!$B$11:$B$211, 0), MATCH(AV$4, Obs_Dist!$D$3:$T$3, 0) )</f>
        <v>0</v>
      </c>
      <c r="AW179" s="61">
        <f t="shared" si="115"/>
        <v>0</v>
      </c>
      <c r="AX179" s="63">
        <f>INDEX(Obs_Dist!$D$11:$T$211,  MATCH($AF179, Obs_Dist!$B$11:$B$211, 0), MATCH(AX$4, Obs_Dist!$D$3:$T$3, 0) )</f>
        <v>0</v>
      </c>
      <c r="AY179" s="61">
        <f t="shared" si="116"/>
        <v>0</v>
      </c>
      <c r="AZ179" s="63">
        <f>INDEX(Obs_Dist!$D$11:$T$211,  MATCH($AF179, Obs_Dist!$B$11:$B$211, 0), MATCH(AZ$4, Obs_Dist!$D$3:$T$3, 0) )</f>
        <v>0</v>
      </c>
      <c r="BA179" s="61">
        <f t="shared" si="117"/>
        <v>0</v>
      </c>
      <c r="BB179" s="63">
        <f>INDEX(Obs_Dist!$D$11:$T$211,  MATCH($AF179, Obs_Dist!$B$11:$B$211, 0), MATCH(BB$4, Obs_Dist!$D$3:$T$3, 0) )</f>
        <v>0</v>
      </c>
      <c r="BC179" s="61">
        <f t="shared" si="118"/>
        <v>0</v>
      </c>
      <c r="BD179" s="63">
        <f>INDEX(Obs_Dist!$D$11:$T$211,  MATCH($AF179, Obs_Dist!$B$11:$B$211, 0), MATCH(BD$4, Obs_Dist!$D$3:$T$3, 0) )</f>
        <v>0</v>
      </c>
      <c r="BF179" s="31">
        <f t="shared" si="119"/>
        <v>340</v>
      </c>
      <c r="BG179" s="31">
        <f t="shared" si="120"/>
        <v>341</v>
      </c>
      <c r="BH179" s="57">
        <f t="shared" si="128"/>
        <v>0</v>
      </c>
      <c r="BI179" s="57">
        <f t="shared" si="128"/>
        <v>0</v>
      </c>
      <c r="BJ179" s="57">
        <f t="shared" si="128"/>
        <v>0</v>
      </c>
      <c r="BK179" s="58">
        <f t="shared" si="127"/>
        <v>0</v>
      </c>
      <c r="BL179" s="57">
        <f t="shared" si="127"/>
        <v>0</v>
      </c>
      <c r="BM179" s="57">
        <f t="shared" si="127"/>
        <v>0</v>
      </c>
      <c r="BN179" s="57">
        <f t="shared" si="94"/>
        <v>0</v>
      </c>
      <c r="BQ179" s="57">
        <f t="shared" si="131"/>
        <v>0</v>
      </c>
      <c r="BR179" s="57">
        <f t="shared" si="131"/>
        <v>0</v>
      </c>
      <c r="BS179" s="57">
        <f t="shared" si="131"/>
        <v>0</v>
      </c>
      <c r="BT179" s="57">
        <f t="shared" si="131"/>
        <v>0</v>
      </c>
      <c r="BU179" s="57">
        <f t="shared" si="131"/>
        <v>0</v>
      </c>
      <c r="BV179" s="57">
        <f t="shared" si="131"/>
        <v>0</v>
      </c>
      <c r="BW179" s="57">
        <f t="shared" si="131"/>
        <v>0</v>
      </c>
      <c r="BX179" s="58">
        <f t="shared" si="131"/>
        <v>0</v>
      </c>
      <c r="BY179" s="57">
        <f t="shared" si="131"/>
        <v>0</v>
      </c>
      <c r="BZ179" s="57">
        <f t="shared" si="131"/>
        <v>0</v>
      </c>
      <c r="CA179" s="58">
        <f t="shared" si="131"/>
        <v>0</v>
      </c>
      <c r="CB179" s="57">
        <f t="shared" si="131"/>
        <v>0</v>
      </c>
      <c r="CC179" s="57">
        <f t="shared" si="131"/>
        <v>0</v>
      </c>
      <c r="CD179" s="57">
        <f t="shared" si="131"/>
        <v>0</v>
      </c>
      <c r="CE179" s="57">
        <f t="shared" si="131"/>
        <v>0</v>
      </c>
      <c r="CF179" s="57">
        <f t="shared" si="130"/>
        <v>0</v>
      </c>
      <c r="CG179" s="57">
        <f t="shared" si="130"/>
        <v>0</v>
      </c>
      <c r="CH179" s="57">
        <f t="shared" si="130"/>
        <v>0</v>
      </c>
      <c r="CI179" s="58">
        <f t="shared" si="130"/>
        <v>0</v>
      </c>
      <c r="CJ179" s="57">
        <f t="shared" si="130"/>
        <v>0</v>
      </c>
      <c r="CL179" s="30">
        <f>Obs_Dist!B181</f>
        <v>340</v>
      </c>
      <c r="CM179" s="26">
        <f t="shared" si="129"/>
        <v>341</v>
      </c>
      <c r="CN179" s="20">
        <f t="shared" si="100"/>
        <v>0</v>
      </c>
      <c r="CO179" s="20">
        <f t="shared" si="100"/>
        <v>0</v>
      </c>
      <c r="CP179" s="20">
        <f t="shared" si="100"/>
        <v>0</v>
      </c>
      <c r="CQ179" s="106">
        <f t="shared" si="100"/>
        <v>0</v>
      </c>
      <c r="CR179" s="143"/>
      <c r="CS179" s="20">
        <f t="shared" si="101"/>
        <v>0</v>
      </c>
      <c r="CT179" s="20">
        <f t="shared" si="101"/>
        <v>0</v>
      </c>
      <c r="CW179" s="20">
        <f t="shared" si="98"/>
        <v>0</v>
      </c>
      <c r="CX179" s="20">
        <f t="shared" si="98"/>
        <v>0</v>
      </c>
      <c r="CY179" s="20">
        <f t="shared" si="98"/>
        <v>0</v>
      </c>
      <c r="CZ179" s="20">
        <f t="shared" si="98"/>
        <v>0</v>
      </c>
      <c r="DA179" s="20">
        <f t="shared" si="98"/>
        <v>0</v>
      </c>
      <c r="DB179" s="20">
        <f t="shared" si="98"/>
        <v>0</v>
      </c>
      <c r="DC179" s="20">
        <f t="shared" si="98"/>
        <v>0</v>
      </c>
      <c r="DD179" s="106">
        <f t="shared" si="98"/>
        <v>0</v>
      </c>
      <c r="DE179" s="20">
        <f t="shared" si="98"/>
        <v>0</v>
      </c>
      <c r="DF179" s="20">
        <f t="shared" si="98"/>
        <v>0</v>
      </c>
      <c r="DG179" s="106">
        <f t="shared" si="98"/>
        <v>0</v>
      </c>
      <c r="DH179" s="143"/>
      <c r="DI179" s="20">
        <f t="shared" si="102"/>
        <v>0</v>
      </c>
      <c r="DJ179" s="20">
        <f t="shared" si="102"/>
        <v>0</v>
      </c>
      <c r="DK179" s="20">
        <f t="shared" si="102"/>
        <v>0</v>
      </c>
      <c r="DL179" s="143"/>
      <c r="DM179" s="20">
        <f t="shared" si="103"/>
        <v>0</v>
      </c>
      <c r="DN179" s="20">
        <f t="shared" si="103"/>
        <v>0</v>
      </c>
      <c r="DO179" s="106">
        <f t="shared" si="103"/>
        <v>0</v>
      </c>
      <c r="DP179" s="20">
        <f t="shared" si="103"/>
        <v>0</v>
      </c>
      <c r="DR179" s="31">
        <f t="shared" si="121"/>
        <v>170</v>
      </c>
      <c r="DS179" s="26">
        <f t="shared" si="122"/>
        <v>170.5</v>
      </c>
      <c r="DT179" s="101">
        <f t="shared" si="104"/>
        <v>0</v>
      </c>
      <c r="DU179" s="101">
        <f t="shared" si="105"/>
        <v>0</v>
      </c>
      <c r="DV179" s="101">
        <f t="shared" si="106"/>
        <v>0</v>
      </c>
      <c r="DW179" s="102">
        <f t="shared" si="123"/>
        <v>0</v>
      </c>
      <c r="DX179" s="144"/>
      <c r="DY179" s="101">
        <f t="shared" si="124"/>
        <v>0</v>
      </c>
      <c r="DZ179" s="101">
        <f t="shared" si="124"/>
        <v>0</v>
      </c>
      <c r="EB179" s="84">
        <f>MODEL_DATA!X176</f>
        <v>170</v>
      </c>
      <c r="EC179" s="84">
        <f>MODEL_DATA!Y176</f>
        <v>0</v>
      </c>
      <c r="ED179" s="84">
        <f>MODEL_DATA!Z176</f>
        <v>0</v>
      </c>
      <c r="EE179" s="84">
        <f>MODEL_DATA!AA176</f>
        <v>0</v>
      </c>
      <c r="EF179" s="84">
        <f>MODEL_DATA!AB176</f>
        <v>0</v>
      </c>
      <c r="EG179" s="84">
        <f>MODEL_DATA!AC176</f>
        <v>0</v>
      </c>
      <c r="EH179" s="84">
        <f>MODEL_DATA!AD176</f>
        <v>0</v>
      </c>
      <c r="EI179" s="84">
        <f>MODEL_DATA!AE176</f>
        <v>0</v>
      </c>
      <c r="EJ179" s="84">
        <f>MODEL_DATA!AF176</f>
        <v>0</v>
      </c>
      <c r="EK179" s="84">
        <f>MODEL_DATA!AG176</f>
        <v>0</v>
      </c>
      <c r="EL179" s="84">
        <f>MODEL_DATA!AH176</f>
        <v>0</v>
      </c>
      <c r="EM179" s="84">
        <f>MODEL_DATA!AI176</f>
        <v>0</v>
      </c>
      <c r="EN179" s="84">
        <f>MODEL_DATA!AJ176</f>
        <v>0</v>
      </c>
      <c r="EO179" s="84">
        <f>MODEL_DATA!AK176</f>
        <v>0</v>
      </c>
      <c r="EP179" s="84">
        <f>MODEL_DATA!AL176</f>
        <v>0</v>
      </c>
      <c r="EQ179" s="84">
        <f>MODEL_DATA!AM176</f>
        <v>0</v>
      </c>
      <c r="ER179" s="84">
        <f>MODEL_DATA!AN176</f>
        <v>0</v>
      </c>
      <c r="ES179" s="84">
        <f>MODEL_DATA!AO176</f>
        <v>0</v>
      </c>
      <c r="ET179" s="84">
        <f>MODEL_DATA!AP176</f>
        <v>0</v>
      </c>
      <c r="EU179" s="84">
        <f>MODEL_DATA!AQ176</f>
        <v>0</v>
      </c>
      <c r="EV179" s="84">
        <f>MODEL_DATA!AR176</f>
        <v>0</v>
      </c>
    </row>
    <row r="180" spans="32:152" x14ac:dyDescent="0.25">
      <c r="AF180" s="32">
        <f t="shared" si="99"/>
        <v>340</v>
      </c>
      <c r="AG180" s="61">
        <f t="shared" si="107"/>
        <v>0</v>
      </c>
      <c r="AH180" s="63">
        <f>INDEX(Obs_Dist!$D$11:$T$211,  MATCH($AF180, Obs_Dist!$B$11:$B$211, 0), MATCH(AH$4, Obs_Dist!$D$3:$T$3, 0) )</f>
        <v>0</v>
      </c>
      <c r="AI180" s="61">
        <f t="shared" si="108"/>
        <v>0</v>
      </c>
      <c r="AJ180" s="63">
        <f>INDEX(Obs_Dist!$D$11:$T$211,  MATCH($AF180, Obs_Dist!$B$11:$B$211, 0), MATCH(AJ$4, Obs_Dist!$D$3:$T$3, 0) )</f>
        <v>0</v>
      </c>
      <c r="AK180" s="61">
        <f t="shared" si="109"/>
        <v>0</v>
      </c>
      <c r="AL180" s="63">
        <f>INDEX(Obs_Dist!$D$11:$T$211,  MATCH($AF180, Obs_Dist!$B$11:$B$211, 0), MATCH(AL$4, Obs_Dist!$D$3:$T$3, 0) )</f>
        <v>0</v>
      </c>
      <c r="AM180" s="61">
        <f t="shared" si="110"/>
        <v>0</v>
      </c>
      <c r="AN180" s="63">
        <f>INDEX(Obs_Dist!$D$11:$T$211,  MATCH($AF180, Obs_Dist!$B$11:$B$211, 0), MATCH(AN$4, Obs_Dist!$D$3:$T$3, 0) )</f>
        <v>0</v>
      </c>
      <c r="AO180" s="61">
        <f t="shared" si="111"/>
        <v>0</v>
      </c>
      <c r="AP180" s="63">
        <f>INDEX(Obs_Dist!$D$11:$T$211,  MATCH($AF180, Obs_Dist!$B$11:$B$211, 0), MATCH(AP$4, Obs_Dist!$D$3:$T$3, 0) )</f>
        <v>0</v>
      </c>
      <c r="AQ180" s="61">
        <f t="shared" si="112"/>
        <v>0</v>
      </c>
      <c r="AR180" s="63">
        <f>INDEX(Obs_Dist!$D$11:$T$211,  MATCH($AF180, Obs_Dist!$B$11:$B$211, 0), MATCH(AR$4, Obs_Dist!$D$3:$T$3, 0) )</f>
        <v>0</v>
      </c>
      <c r="AS180" s="61">
        <f t="shared" si="113"/>
        <v>0</v>
      </c>
      <c r="AT180" s="63">
        <f>INDEX(Obs_Dist!$D$11:$T$211,  MATCH($AF180, Obs_Dist!$B$11:$B$211, 0), MATCH(AT$4, Obs_Dist!$D$3:$T$3, 0) )</f>
        <v>0</v>
      </c>
      <c r="AU180" s="61">
        <f t="shared" si="114"/>
        <v>0</v>
      </c>
      <c r="AV180" s="63">
        <f>INDEX(Obs_Dist!$D$11:$T$211,  MATCH($AF180, Obs_Dist!$B$11:$B$211, 0), MATCH(AV$4, Obs_Dist!$D$3:$T$3, 0) )</f>
        <v>0</v>
      </c>
      <c r="AW180" s="61">
        <f t="shared" si="115"/>
        <v>0</v>
      </c>
      <c r="AX180" s="63">
        <f>INDEX(Obs_Dist!$D$11:$T$211,  MATCH($AF180, Obs_Dist!$B$11:$B$211, 0), MATCH(AX$4, Obs_Dist!$D$3:$T$3, 0) )</f>
        <v>0</v>
      </c>
      <c r="AY180" s="61">
        <f t="shared" si="116"/>
        <v>0</v>
      </c>
      <c r="AZ180" s="63">
        <f>INDEX(Obs_Dist!$D$11:$T$211,  MATCH($AF180, Obs_Dist!$B$11:$B$211, 0), MATCH(AZ$4, Obs_Dist!$D$3:$T$3, 0) )</f>
        <v>0</v>
      </c>
      <c r="BA180" s="61">
        <f t="shared" si="117"/>
        <v>0</v>
      </c>
      <c r="BB180" s="63">
        <f>INDEX(Obs_Dist!$D$11:$T$211,  MATCH($AF180, Obs_Dist!$B$11:$B$211, 0), MATCH(BB$4, Obs_Dist!$D$3:$T$3, 0) )</f>
        <v>0</v>
      </c>
      <c r="BC180" s="61">
        <f t="shared" si="118"/>
        <v>0</v>
      </c>
      <c r="BD180" s="63">
        <f>INDEX(Obs_Dist!$D$11:$T$211,  MATCH($AF180, Obs_Dist!$B$11:$B$211, 0), MATCH(BD$4, Obs_Dist!$D$3:$T$3, 0) )</f>
        <v>0</v>
      </c>
      <c r="BF180" s="31">
        <f t="shared" si="119"/>
        <v>342</v>
      </c>
      <c r="BG180" s="31">
        <f t="shared" si="120"/>
        <v>343</v>
      </c>
      <c r="BH180" s="57">
        <f t="shared" si="128"/>
        <v>0</v>
      </c>
      <c r="BI180" s="57">
        <f t="shared" si="128"/>
        <v>0</v>
      </c>
      <c r="BJ180" s="57">
        <f t="shared" si="128"/>
        <v>0</v>
      </c>
      <c r="BK180" s="58">
        <f t="shared" si="127"/>
        <v>0</v>
      </c>
      <c r="BL180" s="57">
        <f t="shared" si="127"/>
        <v>0</v>
      </c>
      <c r="BM180" s="57">
        <f t="shared" si="127"/>
        <v>0</v>
      </c>
      <c r="BN180" s="57">
        <f t="shared" si="94"/>
        <v>0</v>
      </c>
      <c r="BQ180" s="57">
        <f t="shared" si="131"/>
        <v>0</v>
      </c>
      <c r="BR180" s="57">
        <f t="shared" si="131"/>
        <v>0</v>
      </c>
      <c r="BS180" s="57">
        <f t="shared" si="131"/>
        <v>0</v>
      </c>
      <c r="BT180" s="57">
        <f t="shared" si="131"/>
        <v>0</v>
      </c>
      <c r="BU180" s="57">
        <f t="shared" si="131"/>
        <v>0</v>
      </c>
      <c r="BV180" s="57">
        <f t="shared" si="131"/>
        <v>0</v>
      </c>
      <c r="BW180" s="57">
        <f t="shared" si="131"/>
        <v>0</v>
      </c>
      <c r="BX180" s="58">
        <f t="shared" si="131"/>
        <v>0</v>
      </c>
      <c r="BY180" s="57">
        <f t="shared" si="131"/>
        <v>0</v>
      </c>
      <c r="BZ180" s="57">
        <f t="shared" si="131"/>
        <v>0</v>
      </c>
      <c r="CA180" s="58">
        <f t="shared" si="131"/>
        <v>0</v>
      </c>
      <c r="CB180" s="57">
        <f t="shared" si="131"/>
        <v>0</v>
      </c>
      <c r="CC180" s="57">
        <f t="shared" si="131"/>
        <v>0</v>
      </c>
      <c r="CD180" s="57">
        <f t="shared" si="131"/>
        <v>0</v>
      </c>
      <c r="CE180" s="57">
        <f t="shared" si="131"/>
        <v>0</v>
      </c>
      <c r="CF180" s="57">
        <f t="shared" si="130"/>
        <v>0</v>
      </c>
      <c r="CG180" s="57">
        <f t="shared" si="130"/>
        <v>0</v>
      </c>
      <c r="CH180" s="57">
        <f t="shared" si="130"/>
        <v>0</v>
      </c>
      <c r="CI180" s="58">
        <f t="shared" si="130"/>
        <v>0</v>
      </c>
      <c r="CJ180" s="57">
        <f t="shared" si="130"/>
        <v>0</v>
      </c>
      <c r="CL180" s="30">
        <f>Obs_Dist!B182</f>
        <v>342</v>
      </c>
      <c r="CM180" s="26">
        <f t="shared" si="129"/>
        <v>343</v>
      </c>
      <c r="CN180" s="20">
        <f t="shared" si="100"/>
        <v>0</v>
      </c>
      <c r="CO180" s="20">
        <f t="shared" si="100"/>
        <v>0</v>
      </c>
      <c r="CP180" s="20">
        <f t="shared" si="100"/>
        <v>0</v>
      </c>
      <c r="CQ180" s="106">
        <f t="shared" si="100"/>
        <v>0</v>
      </c>
      <c r="CR180" s="143"/>
      <c r="CS180" s="20">
        <f t="shared" si="101"/>
        <v>0</v>
      </c>
      <c r="CT180" s="20">
        <f t="shared" si="101"/>
        <v>0</v>
      </c>
      <c r="CW180" s="20">
        <f t="shared" si="98"/>
        <v>0</v>
      </c>
      <c r="CX180" s="20">
        <f t="shared" si="98"/>
        <v>0</v>
      </c>
      <c r="CY180" s="20">
        <f t="shared" si="98"/>
        <v>0</v>
      </c>
      <c r="CZ180" s="20">
        <f t="shared" si="98"/>
        <v>0</v>
      </c>
      <c r="DA180" s="20">
        <f t="shared" si="98"/>
        <v>0</v>
      </c>
      <c r="DB180" s="20">
        <f t="shared" si="98"/>
        <v>0</v>
      </c>
      <c r="DC180" s="20">
        <f t="shared" si="98"/>
        <v>0</v>
      </c>
      <c r="DD180" s="106">
        <f t="shared" si="98"/>
        <v>0</v>
      </c>
      <c r="DE180" s="20">
        <f t="shared" si="98"/>
        <v>0</v>
      </c>
      <c r="DF180" s="20">
        <f t="shared" si="98"/>
        <v>0</v>
      </c>
      <c r="DG180" s="106">
        <f t="shared" si="98"/>
        <v>0</v>
      </c>
      <c r="DH180" s="143"/>
      <c r="DI180" s="20">
        <f t="shared" si="102"/>
        <v>0</v>
      </c>
      <c r="DJ180" s="20">
        <f t="shared" si="102"/>
        <v>0</v>
      </c>
      <c r="DK180" s="20">
        <f t="shared" si="102"/>
        <v>0</v>
      </c>
      <c r="DL180" s="143"/>
      <c r="DM180" s="20">
        <f t="shared" si="103"/>
        <v>0</v>
      </c>
      <c r="DN180" s="20">
        <f t="shared" si="103"/>
        <v>0</v>
      </c>
      <c r="DO180" s="106">
        <f t="shared" si="103"/>
        <v>0</v>
      </c>
      <c r="DP180" s="20">
        <f t="shared" si="103"/>
        <v>0</v>
      </c>
      <c r="DR180" s="31">
        <f t="shared" si="121"/>
        <v>171</v>
      </c>
      <c r="DS180" s="26">
        <f t="shared" si="122"/>
        <v>171.5</v>
      </c>
      <c r="DT180" s="101">
        <f t="shared" si="104"/>
        <v>0</v>
      </c>
      <c r="DU180" s="101">
        <f t="shared" si="105"/>
        <v>0</v>
      </c>
      <c r="DV180" s="101">
        <f t="shared" si="106"/>
        <v>0</v>
      </c>
      <c r="DW180" s="102">
        <f t="shared" si="123"/>
        <v>0</v>
      </c>
      <c r="DX180" s="144"/>
      <c r="DY180" s="101">
        <f t="shared" si="124"/>
        <v>0</v>
      </c>
      <c r="DZ180" s="101">
        <f t="shared" si="124"/>
        <v>0</v>
      </c>
      <c r="EB180" s="84">
        <f>MODEL_DATA!X177</f>
        <v>171</v>
      </c>
      <c r="EC180" s="84">
        <f>MODEL_DATA!Y177</f>
        <v>0</v>
      </c>
      <c r="ED180" s="84">
        <f>MODEL_DATA!Z177</f>
        <v>0</v>
      </c>
      <c r="EE180" s="84">
        <f>MODEL_DATA!AA177</f>
        <v>0</v>
      </c>
      <c r="EF180" s="84">
        <f>MODEL_DATA!AB177</f>
        <v>0</v>
      </c>
      <c r="EG180" s="84">
        <f>MODEL_DATA!AC177</f>
        <v>0</v>
      </c>
      <c r="EH180" s="84">
        <f>MODEL_DATA!AD177</f>
        <v>0</v>
      </c>
      <c r="EI180" s="84">
        <f>MODEL_DATA!AE177</f>
        <v>0</v>
      </c>
      <c r="EJ180" s="84">
        <f>MODEL_DATA!AF177</f>
        <v>0</v>
      </c>
      <c r="EK180" s="84">
        <f>MODEL_DATA!AG177</f>
        <v>0</v>
      </c>
      <c r="EL180" s="84">
        <f>MODEL_DATA!AH177</f>
        <v>0</v>
      </c>
      <c r="EM180" s="84">
        <f>MODEL_DATA!AI177</f>
        <v>0</v>
      </c>
      <c r="EN180" s="84">
        <f>MODEL_DATA!AJ177</f>
        <v>0</v>
      </c>
      <c r="EO180" s="84">
        <f>MODEL_DATA!AK177</f>
        <v>0</v>
      </c>
      <c r="EP180" s="84">
        <f>MODEL_DATA!AL177</f>
        <v>0</v>
      </c>
      <c r="EQ180" s="84">
        <f>MODEL_DATA!AM177</f>
        <v>0</v>
      </c>
      <c r="ER180" s="84">
        <f>MODEL_DATA!AN177</f>
        <v>0</v>
      </c>
      <c r="ES180" s="84">
        <f>MODEL_DATA!AO177</f>
        <v>0</v>
      </c>
      <c r="ET180" s="84">
        <f>MODEL_DATA!AP177</f>
        <v>0</v>
      </c>
      <c r="EU180" s="84">
        <f>MODEL_DATA!AQ177</f>
        <v>0</v>
      </c>
      <c r="EV180" s="84">
        <f>MODEL_DATA!AR177</f>
        <v>0</v>
      </c>
    </row>
    <row r="181" spans="32:152" x14ac:dyDescent="0.25">
      <c r="AF181" s="32">
        <f t="shared" si="99"/>
        <v>342</v>
      </c>
      <c r="AG181" s="61">
        <f t="shared" si="107"/>
        <v>0</v>
      </c>
      <c r="AH181" s="63">
        <f>INDEX(Obs_Dist!$D$11:$T$211,  MATCH($AF181, Obs_Dist!$B$11:$B$211, 0), MATCH(AH$4, Obs_Dist!$D$3:$T$3, 0) )</f>
        <v>0</v>
      </c>
      <c r="AI181" s="61">
        <f t="shared" si="108"/>
        <v>0</v>
      </c>
      <c r="AJ181" s="63">
        <f>INDEX(Obs_Dist!$D$11:$T$211,  MATCH($AF181, Obs_Dist!$B$11:$B$211, 0), MATCH(AJ$4, Obs_Dist!$D$3:$T$3, 0) )</f>
        <v>0</v>
      </c>
      <c r="AK181" s="61">
        <f t="shared" si="109"/>
        <v>0</v>
      </c>
      <c r="AL181" s="63">
        <f>INDEX(Obs_Dist!$D$11:$T$211,  MATCH($AF181, Obs_Dist!$B$11:$B$211, 0), MATCH(AL$4, Obs_Dist!$D$3:$T$3, 0) )</f>
        <v>0</v>
      </c>
      <c r="AM181" s="61">
        <f t="shared" si="110"/>
        <v>0</v>
      </c>
      <c r="AN181" s="63">
        <f>INDEX(Obs_Dist!$D$11:$T$211,  MATCH($AF181, Obs_Dist!$B$11:$B$211, 0), MATCH(AN$4, Obs_Dist!$D$3:$T$3, 0) )</f>
        <v>0</v>
      </c>
      <c r="AO181" s="61">
        <f t="shared" si="111"/>
        <v>0</v>
      </c>
      <c r="AP181" s="63">
        <f>INDEX(Obs_Dist!$D$11:$T$211,  MATCH($AF181, Obs_Dist!$B$11:$B$211, 0), MATCH(AP$4, Obs_Dist!$D$3:$T$3, 0) )</f>
        <v>0</v>
      </c>
      <c r="AQ181" s="61">
        <f t="shared" si="112"/>
        <v>0</v>
      </c>
      <c r="AR181" s="63">
        <f>INDEX(Obs_Dist!$D$11:$T$211,  MATCH($AF181, Obs_Dist!$B$11:$B$211, 0), MATCH(AR$4, Obs_Dist!$D$3:$T$3, 0) )</f>
        <v>0</v>
      </c>
      <c r="AS181" s="61">
        <f t="shared" si="113"/>
        <v>0</v>
      </c>
      <c r="AT181" s="63">
        <f>INDEX(Obs_Dist!$D$11:$T$211,  MATCH($AF181, Obs_Dist!$B$11:$B$211, 0), MATCH(AT$4, Obs_Dist!$D$3:$T$3, 0) )</f>
        <v>0</v>
      </c>
      <c r="AU181" s="61">
        <f t="shared" si="114"/>
        <v>0</v>
      </c>
      <c r="AV181" s="63">
        <f>INDEX(Obs_Dist!$D$11:$T$211,  MATCH($AF181, Obs_Dist!$B$11:$B$211, 0), MATCH(AV$4, Obs_Dist!$D$3:$T$3, 0) )</f>
        <v>0</v>
      </c>
      <c r="AW181" s="61">
        <f t="shared" si="115"/>
        <v>0</v>
      </c>
      <c r="AX181" s="63">
        <f>INDEX(Obs_Dist!$D$11:$T$211,  MATCH($AF181, Obs_Dist!$B$11:$B$211, 0), MATCH(AX$4, Obs_Dist!$D$3:$T$3, 0) )</f>
        <v>0</v>
      </c>
      <c r="AY181" s="61">
        <f t="shared" si="116"/>
        <v>0</v>
      </c>
      <c r="AZ181" s="63">
        <f>INDEX(Obs_Dist!$D$11:$T$211,  MATCH($AF181, Obs_Dist!$B$11:$B$211, 0), MATCH(AZ$4, Obs_Dist!$D$3:$T$3, 0) )</f>
        <v>0</v>
      </c>
      <c r="BA181" s="61">
        <f t="shared" si="117"/>
        <v>0</v>
      </c>
      <c r="BB181" s="63">
        <f>INDEX(Obs_Dist!$D$11:$T$211,  MATCH($AF181, Obs_Dist!$B$11:$B$211, 0), MATCH(BB$4, Obs_Dist!$D$3:$T$3, 0) )</f>
        <v>0</v>
      </c>
      <c r="BC181" s="61">
        <f t="shared" si="118"/>
        <v>0</v>
      </c>
      <c r="BD181" s="63">
        <f>INDEX(Obs_Dist!$D$11:$T$211,  MATCH($AF181, Obs_Dist!$B$11:$B$211, 0), MATCH(BD$4, Obs_Dist!$D$3:$T$3, 0) )</f>
        <v>0</v>
      </c>
      <c r="BF181" s="31">
        <f t="shared" si="119"/>
        <v>344</v>
      </c>
      <c r="BG181" s="31">
        <f t="shared" si="120"/>
        <v>345</v>
      </c>
      <c r="BH181" s="57">
        <f t="shared" si="128"/>
        <v>0</v>
      </c>
      <c r="BI181" s="57">
        <f t="shared" si="128"/>
        <v>0</v>
      </c>
      <c r="BJ181" s="57">
        <f t="shared" si="128"/>
        <v>0</v>
      </c>
      <c r="BK181" s="58">
        <f t="shared" si="127"/>
        <v>0</v>
      </c>
      <c r="BL181" s="57">
        <f t="shared" si="127"/>
        <v>0</v>
      </c>
      <c r="BM181" s="57">
        <f t="shared" si="127"/>
        <v>0</v>
      </c>
      <c r="BN181" s="57">
        <f t="shared" si="94"/>
        <v>0</v>
      </c>
      <c r="BQ181" s="57">
        <f t="shared" si="131"/>
        <v>0</v>
      </c>
      <c r="BR181" s="57">
        <f t="shared" si="131"/>
        <v>0</v>
      </c>
      <c r="BS181" s="57">
        <f t="shared" si="131"/>
        <v>0</v>
      </c>
      <c r="BT181" s="57">
        <f t="shared" si="131"/>
        <v>0</v>
      </c>
      <c r="BU181" s="57">
        <f t="shared" si="131"/>
        <v>0</v>
      </c>
      <c r="BV181" s="57">
        <f t="shared" si="131"/>
        <v>0</v>
      </c>
      <c r="BW181" s="57">
        <f t="shared" si="131"/>
        <v>0</v>
      </c>
      <c r="BX181" s="58">
        <f t="shared" si="131"/>
        <v>0</v>
      </c>
      <c r="BY181" s="57">
        <f t="shared" si="131"/>
        <v>0</v>
      </c>
      <c r="BZ181" s="57">
        <f t="shared" si="131"/>
        <v>0</v>
      </c>
      <c r="CA181" s="58">
        <f t="shared" si="131"/>
        <v>0</v>
      </c>
      <c r="CB181" s="57">
        <f t="shared" si="131"/>
        <v>0</v>
      </c>
      <c r="CC181" s="57">
        <f t="shared" si="131"/>
        <v>0</v>
      </c>
      <c r="CD181" s="57">
        <f t="shared" si="131"/>
        <v>0</v>
      </c>
      <c r="CE181" s="57">
        <f t="shared" si="131"/>
        <v>0</v>
      </c>
      <c r="CF181" s="57">
        <f t="shared" si="130"/>
        <v>0</v>
      </c>
      <c r="CG181" s="57">
        <f t="shared" si="130"/>
        <v>0</v>
      </c>
      <c r="CH181" s="57">
        <f t="shared" si="130"/>
        <v>0</v>
      </c>
      <c r="CI181" s="58">
        <f t="shared" si="130"/>
        <v>0</v>
      </c>
      <c r="CJ181" s="57">
        <f t="shared" si="130"/>
        <v>0</v>
      </c>
      <c r="CL181" s="30">
        <f>Obs_Dist!B183</f>
        <v>344</v>
      </c>
      <c r="CM181" s="26">
        <f t="shared" si="129"/>
        <v>345</v>
      </c>
      <c r="CN181" s="20">
        <f t="shared" si="100"/>
        <v>0</v>
      </c>
      <c r="CO181" s="20">
        <f t="shared" si="100"/>
        <v>0</v>
      </c>
      <c r="CP181" s="20">
        <f t="shared" si="100"/>
        <v>0</v>
      </c>
      <c r="CQ181" s="106">
        <f t="shared" si="100"/>
        <v>0</v>
      </c>
      <c r="CR181" s="143"/>
      <c r="CS181" s="20">
        <f t="shared" si="101"/>
        <v>0</v>
      </c>
      <c r="CT181" s="20">
        <f t="shared" si="101"/>
        <v>0</v>
      </c>
      <c r="CW181" s="20">
        <f t="shared" si="98"/>
        <v>0</v>
      </c>
      <c r="CX181" s="20">
        <f t="shared" si="98"/>
        <v>0</v>
      </c>
      <c r="CY181" s="20">
        <f t="shared" si="98"/>
        <v>0</v>
      </c>
      <c r="CZ181" s="20">
        <f t="shared" si="98"/>
        <v>0</v>
      </c>
      <c r="DA181" s="20">
        <f t="shared" si="98"/>
        <v>0</v>
      </c>
      <c r="DB181" s="20">
        <f t="shared" si="98"/>
        <v>0</v>
      </c>
      <c r="DC181" s="20">
        <f t="shared" si="98"/>
        <v>0</v>
      </c>
      <c r="DD181" s="106">
        <f t="shared" si="98"/>
        <v>0</v>
      </c>
      <c r="DE181" s="20">
        <f t="shared" si="98"/>
        <v>0</v>
      </c>
      <c r="DF181" s="20">
        <f t="shared" si="98"/>
        <v>0</v>
      </c>
      <c r="DG181" s="106">
        <f t="shared" si="98"/>
        <v>0</v>
      </c>
      <c r="DH181" s="143"/>
      <c r="DI181" s="20">
        <f t="shared" si="102"/>
        <v>0</v>
      </c>
      <c r="DJ181" s="20">
        <f t="shared" si="102"/>
        <v>0</v>
      </c>
      <c r="DK181" s="20">
        <f t="shared" si="102"/>
        <v>0</v>
      </c>
      <c r="DL181" s="143"/>
      <c r="DM181" s="20">
        <f t="shared" si="103"/>
        <v>0</v>
      </c>
      <c r="DN181" s="20">
        <f t="shared" si="103"/>
        <v>0</v>
      </c>
      <c r="DO181" s="106">
        <f t="shared" si="103"/>
        <v>0</v>
      </c>
      <c r="DP181" s="20">
        <f t="shared" si="103"/>
        <v>0</v>
      </c>
      <c r="DR181" s="31">
        <f t="shared" si="121"/>
        <v>172</v>
      </c>
      <c r="DS181" s="26">
        <f t="shared" si="122"/>
        <v>172.5</v>
      </c>
      <c r="DT181" s="101">
        <f t="shared" si="104"/>
        <v>0</v>
      </c>
      <c r="DU181" s="101">
        <f t="shared" si="105"/>
        <v>0</v>
      </c>
      <c r="DV181" s="101">
        <f t="shared" si="106"/>
        <v>0</v>
      </c>
      <c r="DW181" s="102">
        <f t="shared" si="123"/>
        <v>0</v>
      </c>
      <c r="DX181" s="144"/>
      <c r="DY181" s="101">
        <f t="shared" si="124"/>
        <v>0</v>
      </c>
      <c r="DZ181" s="101">
        <f t="shared" si="124"/>
        <v>0</v>
      </c>
      <c r="EB181" s="84">
        <f>MODEL_DATA!X178</f>
        <v>172</v>
      </c>
      <c r="EC181" s="84">
        <f>MODEL_DATA!Y178</f>
        <v>0</v>
      </c>
      <c r="ED181" s="84">
        <f>MODEL_DATA!Z178</f>
        <v>0</v>
      </c>
      <c r="EE181" s="84">
        <f>MODEL_DATA!AA178</f>
        <v>0</v>
      </c>
      <c r="EF181" s="84">
        <f>MODEL_DATA!AB178</f>
        <v>0</v>
      </c>
      <c r="EG181" s="84">
        <f>MODEL_DATA!AC178</f>
        <v>0</v>
      </c>
      <c r="EH181" s="84">
        <f>MODEL_DATA!AD178</f>
        <v>0</v>
      </c>
      <c r="EI181" s="84">
        <f>MODEL_DATA!AE178</f>
        <v>0</v>
      </c>
      <c r="EJ181" s="84">
        <f>MODEL_DATA!AF178</f>
        <v>0</v>
      </c>
      <c r="EK181" s="84">
        <f>MODEL_DATA!AG178</f>
        <v>0</v>
      </c>
      <c r="EL181" s="84">
        <f>MODEL_DATA!AH178</f>
        <v>0</v>
      </c>
      <c r="EM181" s="84">
        <f>MODEL_DATA!AI178</f>
        <v>0</v>
      </c>
      <c r="EN181" s="84">
        <f>MODEL_DATA!AJ178</f>
        <v>0</v>
      </c>
      <c r="EO181" s="84">
        <f>MODEL_DATA!AK178</f>
        <v>0</v>
      </c>
      <c r="EP181" s="84">
        <f>MODEL_DATA!AL178</f>
        <v>0</v>
      </c>
      <c r="EQ181" s="84">
        <f>MODEL_DATA!AM178</f>
        <v>0</v>
      </c>
      <c r="ER181" s="84">
        <f>MODEL_DATA!AN178</f>
        <v>0</v>
      </c>
      <c r="ES181" s="84">
        <f>MODEL_DATA!AO178</f>
        <v>0</v>
      </c>
      <c r="ET181" s="84">
        <f>MODEL_DATA!AP178</f>
        <v>0</v>
      </c>
      <c r="EU181" s="84">
        <f>MODEL_DATA!AQ178</f>
        <v>0</v>
      </c>
      <c r="EV181" s="84">
        <f>MODEL_DATA!AR178</f>
        <v>0</v>
      </c>
    </row>
    <row r="182" spans="32:152" x14ac:dyDescent="0.25">
      <c r="AF182" s="32">
        <f t="shared" si="99"/>
        <v>344</v>
      </c>
      <c r="AG182" s="61">
        <f t="shared" si="107"/>
        <v>0</v>
      </c>
      <c r="AH182" s="63">
        <f>INDEX(Obs_Dist!$D$11:$T$211,  MATCH($AF182, Obs_Dist!$B$11:$B$211, 0), MATCH(AH$4, Obs_Dist!$D$3:$T$3, 0) )</f>
        <v>0</v>
      </c>
      <c r="AI182" s="61">
        <f t="shared" si="108"/>
        <v>0</v>
      </c>
      <c r="AJ182" s="63">
        <f>INDEX(Obs_Dist!$D$11:$T$211,  MATCH($AF182, Obs_Dist!$B$11:$B$211, 0), MATCH(AJ$4, Obs_Dist!$D$3:$T$3, 0) )</f>
        <v>0</v>
      </c>
      <c r="AK182" s="61">
        <f t="shared" si="109"/>
        <v>0</v>
      </c>
      <c r="AL182" s="63">
        <f>INDEX(Obs_Dist!$D$11:$T$211,  MATCH($AF182, Obs_Dist!$B$11:$B$211, 0), MATCH(AL$4, Obs_Dist!$D$3:$T$3, 0) )</f>
        <v>0</v>
      </c>
      <c r="AM182" s="61">
        <f t="shared" si="110"/>
        <v>0</v>
      </c>
      <c r="AN182" s="63">
        <f>INDEX(Obs_Dist!$D$11:$T$211,  MATCH($AF182, Obs_Dist!$B$11:$B$211, 0), MATCH(AN$4, Obs_Dist!$D$3:$T$3, 0) )</f>
        <v>0</v>
      </c>
      <c r="AO182" s="61">
        <f t="shared" si="111"/>
        <v>0</v>
      </c>
      <c r="AP182" s="63">
        <f>INDEX(Obs_Dist!$D$11:$T$211,  MATCH($AF182, Obs_Dist!$B$11:$B$211, 0), MATCH(AP$4, Obs_Dist!$D$3:$T$3, 0) )</f>
        <v>0</v>
      </c>
      <c r="AQ182" s="61">
        <f t="shared" si="112"/>
        <v>0</v>
      </c>
      <c r="AR182" s="63">
        <f>INDEX(Obs_Dist!$D$11:$T$211,  MATCH($AF182, Obs_Dist!$B$11:$B$211, 0), MATCH(AR$4, Obs_Dist!$D$3:$T$3, 0) )</f>
        <v>0</v>
      </c>
      <c r="AS182" s="61">
        <f t="shared" si="113"/>
        <v>0</v>
      </c>
      <c r="AT182" s="63">
        <f>INDEX(Obs_Dist!$D$11:$T$211,  MATCH($AF182, Obs_Dist!$B$11:$B$211, 0), MATCH(AT$4, Obs_Dist!$D$3:$T$3, 0) )</f>
        <v>0</v>
      </c>
      <c r="AU182" s="61">
        <f t="shared" si="114"/>
        <v>0</v>
      </c>
      <c r="AV182" s="63">
        <f>INDEX(Obs_Dist!$D$11:$T$211,  MATCH($AF182, Obs_Dist!$B$11:$B$211, 0), MATCH(AV$4, Obs_Dist!$D$3:$T$3, 0) )</f>
        <v>0</v>
      </c>
      <c r="AW182" s="61">
        <f t="shared" si="115"/>
        <v>0</v>
      </c>
      <c r="AX182" s="63">
        <f>INDEX(Obs_Dist!$D$11:$T$211,  MATCH($AF182, Obs_Dist!$B$11:$B$211, 0), MATCH(AX$4, Obs_Dist!$D$3:$T$3, 0) )</f>
        <v>0</v>
      </c>
      <c r="AY182" s="61">
        <f t="shared" si="116"/>
        <v>0</v>
      </c>
      <c r="AZ182" s="63">
        <f>INDEX(Obs_Dist!$D$11:$T$211,  MATCH($AF182, Obs_Dist!$B$11:$B$211, 0), MATCH(AZ$4, Obs_Dist!$D$3:$T$3, 0) )</f>
        <v>0</v>
      </c>
      <c r="BA182" s="61">
        <f t="shared" si="117"/>
        <v>0</v>
      </c>
      <c r="BB182" s="63">
        <f>INDEX(Obs_Dist!$D$11:$T$211,  MATCH($AF182, Obs_Dist!$B$11:$B$211, 0), MATCH(BB$4, Obs_Dist!$D$3:$T$3, 0) )</f>
        <v>0</v>
      </c>
      <c r="BC182" s="61">
        <f t="shared" si="118"/>
        <v>0</v>
      </c>
      <c r="BD182" s="63">
        <f>INDEX(Obs_Dist!$D$11:$T$211,  MATCH($AF182, Obs_Dist!$B$11:$B$211, 0), MATCH(BD$4, Obs_Dist!$D$3:$T$3, 0) )</f>
        <v>0</v>
      </c>
      <c r="BF182" s="31">
        <f t="shared" si="119"/>
        <v>346</v>
      </c>
      <c r="BG182" s="31">
        <f t="shared" si="120"/>
        <v>347</v>
      </c>
      <c r="BH182" s="57">
        <f t="shared" si="128"/>
        <v>0</v>
      </c>
      <c r="BI182" s="57">
        <f t="shared" si="128"/>
        <v>0</v>
      </c>
      <c r="BJ182" s="57">
        <f t="shared" si="128"/>
        <v>0</v>
      </c>
      <c r="BK182" s="58">
        <f t="shared" si="127"/>
        <v>0</v>
      </c>
      <c r="BL182" s="57">
        <f t="shared" si="127"/>
        <v>0</v>
      </c>
      <c r="BM182" s="57">
        <f t="shared" si="127"/>
        <v>0</v>
      </c>
      <c r="BN182" s="57">
        <f t="shared" si="94"/>
        <v>0</v>
      </c>
      <c r="BQ182" s="57">
        <f t="shared" si="131"/>
        <v>0</v>
      </c>
      <c r="BR182" s="57">
        <f t="shared" si="131"/>
        <v>0</v>
      </c>
      <c r="BS182" s="57">
        <f t="shared" si="131"/>
        <v>0</v>
      </c>
      <c r="BT182" s="57">
        <f t="shared" si="131"/>
        <v>0</v>
      </c>
      <c r="BU182" s="57">
        <f t="shared" si="131"/>
        <v>0</v>
      </c>
      <c r="BV182" s="57">
        <f t="shared" si="131"/>
        <v>0</v>
      </c>
      <c r="BW182" s="57">
        <f t="shared" si="131"/>
        <v>0</v>
      </c>
      <c r="BX182" s="58">
        <f t="shared" si="131"/>
        <v>0</v>
      </c>
      <c r="BY182" s="57">
        <f t="shared" si="131"/>
        <v>0</v>
      </c>
      <c r="BZ182" s="57">
        <f t="shared" si="131"/>
        <v>0</v>
      </c>
      <c r="CA182" s="58">
        <f t="shared" si="131"/>
        <v>0</v>
      </c>
      <c r="CB182" s="57">
        <f t="shared" si="131"/>
        <v>0</v>
      </c>
      <c r="CC182" s="57">
        <f t="shared" si="131"/>
        <v>0</v>
      </c>
      <c r="CD182" s="57">
        <f t="shared" si="131"/>
        <v>0</v>
      </c>
      <c r="CE182" s="57">
        <f t="shared" si="131"/>
        <v>0</v>
      </c>
      <c r="CF182" s="57">
        <f t="shared" si="130"/>
        <v>0</v>
      </c>
      <c r="CG182" s="57">
        <f t="shared" si="130"/>
        <v>0</v>
      </c>
      <c r="CH182" s="57">
        <f t="shared" si="130"/>
        <v>0</v>
      </c>
      <c r="CI182" s="58">
        <f t="shared" si="130"/>
        <v>0</v>
      </c>
      <c r="CJ182" s="57">
        <f t="shared" si="130"/>
        <v>0</v>
      </c>
      <c r="CL182" s="30">
        <f>Obs_Dist!B184</f>
        <v>346</v>
      </c>
      <c r="CM182" s="26">
        <f t="shared" si="129"/>
        <v>347</v>
      </c>
      <c r="CN182" s="20">
        <f t="shared" si="100"/>
        <v>0</v>
      </c>
      <c r="CO182" s="20">
        <f t="shared" si="100"/>
        <v>0</v>
      </c>
      <c r="CP182" s="20">
        <f t="shared" si="100"/>
        <v>0</v>
      </c>
      <c r="CQ182" s="106">
        <f t="shared" si="100"/>
        <v>0</v>
      </c>
      <c r="CR182" s="143"/>
      <c r="CS182" s="20">
        <f t="shared" si="101"/>
        <v>0</v>
      </c>
      <c r="CT182" s="20">
        <f t="shared" si="101"/>
        <v>0</v>
      </c>
      <c r="CW182" s="20">
        <f t="shared" si="98"/>
        <v>0</v>
      </c>
      <c r="CX182" s="20">
        <f t="shared" si="98"/>
        <v>0</v>
      </c>
      <c r="CY182" s="20">
        <f t="shared" si="98"/>
        <v>0</v>
      </c>
      <c r="CZ182" s="20">
        <f t="shared" si="98"/>
        <v>0</v>
      </c>
      <c r="DA182" s="20">
        <f t="shared" si="98"/>
        <v>0</v>
      </c>
      <c r="DB182" s="20">
        <f t="shared" si="98"/>
        <v>0</v>
      </c>
      <c r="DC182" s="20">
        <f t="shared" si="98"/>
        <v>0</v>
      </c>
      <c r="DD182" s="106">
        <f t="shared" si="98"/>
        <v>0</v>
      </c>
      <c r="DE182" s="20">
        <f t="shared" si="98"/>
        <v>0</v>
      </c>
      <c r="DF182" s="20">
        <f t="shared" si="98"/>
        <v>0</v>
      </c>
      <c r="DG182" s="106">
        <f t="shared" si="98"/>
        <v>0</v>
      </c>
      <c r="DH182" s="143"/>
      <c r="DI182" s="20">
        <f t="shared" si="102"/>
        <v>0</v>
      </c>
      <c r="DJ182" s="20">
        <f t="shared" si="102"/>
        <v>0</v>
      </c>
      <c r="DK182" s="20">
        <f t="shared" si="102"/>
        <v>0</v>
      </c>
      <c r="DL182" s="143"/>
      <c r="DM182" s="20">
        <f t="shared" si="103"/>
        <v>0</v>
      </c>
      <c r="DN182" s="20">
        <f t="shared" si="103"/>
        <v>0</v>
      </c>
      <c r="DO182" s="106">
        <f t="shared" si="103"/>
        <v>0</v>
      </c>
      <c r="DP182" s="20">
        <f t="shared" si="103"/>
        <v>0</v>
      </c>
      <c r="DR182" s="31">
        <f t="shared" si="121"/>
        <v>173</v>
      </c>
      <c r="DS182" s="26">
        <f t="shared" si="122"/>
        <v>173.5</v>
      </c>
      <c r="DT182" s="101">
        <f t="shared" si="104"/>
        <v>0</v>
      </c>
      <c r="DU182" s="101">
        <f t="shared" si="105"/>
        <v>0</v>
      </c>
      <c r="DV182" s="101">
        <f t="shared" si="106"/>
        <v>0</v>
      </c>
      <c r="DW182" s="102">
        <f t="shared" si="123"/>
        <v>0</v>
      </c>
      <c r="DX182" s="144"/>
      <c r="DY182" s="101">
        <f t="shared" si="124"/>
        <v>0</v>
      </c>
      <c r="DZ182" s="101">
        <f t="shared" si="124"/>
        <v>0</v>
      </c>
      <c r="EB182" s="84">
        <f>MODEL_DATA!X179</f>
        <v>173</v>
      </c>
      <c r="EC182" s="84">
        <f>MODEL_DATA!Y179</f>
        <v>0</v>
      </c>
      <c r="ED182" s="84">
        <f>MODEL_DATA!Z179</f>
        <v>0</v>
      </c>
      <c r="EE182" s="84">
        <f>MODEL_DATA!AA179</f>
        <v>0</v>
      </c>
      <c r="EF182" s="84">
        <f>MODEL_DATA!AB179</f>
        <v>0</v>
      </c>
      <c r="EG182" s="84">
        <f>MODEL_DATA!AC179</f>
        <v>0</v>
      </c>
      <c r="EH182" s="84">
        <f>MODEL_DATA!AD179</f>
        <v>0</v>
      </c>
      <c r="EI182" s="84">
        <f>MODEL_DATA!AE179</f>
        <v>0</v>
      </c>
      <c r="EJ182" s="84">
        <f>MODEL_DATA!AF179</f>
        <v>0</v>
      </c>
      <c r="EK182" s="84">
        <f>MODEL_DATA!AG179</f>
        <v>0</v>
      </c>
      <c r="EL182" s="84">
        <f>MODEL_DATA!AH179</f>
        <v>0</v>
      </c>
      <c r="EM182" s="84">
        <f>MODEL_DATA!AI179</f>
        <v>0</v>
      </c>
      <c r="EN182" s="84">
        <f>MODEL_DATA!AJ179</f>
        <v>0</v>
      </c>
      <c r="EO182" s="84">
        <f>MODEL_DATA!AK179</f>
        <v>0</v>
      </c>
      <c r="EP182" s="84">
        <f>MODEL_DATA!AL179</f>
        <v>0</v>
      </c>
      <c r="EQ182" s="84">
        <f>MODEL_DATA!AM179</f>
        <v>0</v>
      </c>
      <c r="ER182" s="84">
        <f>MODEL_DATA!AN179</f>
        <v>0</v>
      </c>
      <c r="ES182" s="84">
        <f>MODEL_DATA!AO179</f>
        <v>0</v>
      </c>
      <c r="ET182" s="84">
        <f>MODEL_DATA!AP179</f>
        <v>0</v>
      </c>
      <c r="EU182" s="84">
        <f>MODEL_DATA!AQ179</f>
        <v>0</v>
      </c>
      <c r="EV182" s="84">
        <f>MODEL_DATA!AR179</f>
        <v>0</v>
      </c>
    </row>
    <row r="183" spans="32:152" x14ac:dyDescent="0.25">
      <c r="AF183" s="32">
        <f t="shared" si="99"/>
        <v>346</v>
      </c>
      <c r="AG183" s="61">
        <f t="shared" si="107"/>
        <v>0</v>
      </c>
      <c r="AH183" s="63">
        <f>INDEX(Obs_Dist!$D$11:$T$211,  MATCH($AF183, Obs_Dist!$B$11:$B$211, 0), MATCH(AH$4, Obs_Dist!$D$3:$T$3, 0) )</f>
        <v>0</v>
      </c>
      <c r="AI183" s="61">
        <f t="shared" si="108"/>
        <v>0</v>
      </c>
      <c r="AJ183" s="63">
        <f>INDEX(Obs_Dist!$D$11:$T$211,  MATCH($AF183, Obs_Dist!$B$11:$B$211, 0), MATCH(AJ$4, Obs_Dist!$D$3:$T$3, 0) )</f>
        <v>0</v>
      </c>
      <c r="AK183" s="61">
        <f t="shared" si="109"/>
        <v>0</v>
      </c>
      <c r="AL183" s="63">
        <f>INDEX(Obs_Dist!$D$11:$T$211,  MATCH($AF183, Obs_Dist!$B$11:$B$211, 0), MATCH(AL$4, Obs_Dist!$D$3:$T$3, 0) )</f>
        <v>0</v>
      </c>
      <c r="AM183" s="61">
        <f t="shared" si="110"/>
        <v>0</v>
      </c>
      <c r="AN183" s="63">
        <f>INDEX(Obs_Dist!$D$11:$T$211,  MATCH($AF183, Obs_Dist!$B$11:$B$211, 0), MATCH(AN$4, Obs_Dist!$D$3:$T$3, 0) )</f>
        <v>0</v>
      </c>
      <c r="AO183" s="61">
        <f t="shared" si="111"/>
        <v>0</v>
      </c>
      <c r="AP183" s="63">
        <f>INDEX(Obs_Dist!$D$11:$T$211,  MATCH($AF183, Obs_Dist!$B$11:$B$211, 0), MATCH(AP$4, Obs_Dist!$D$3:$T$3, 0) )</f>
        <v>0</v>
      </c>
      <c r="AQ183" s="61">
        <f t="shared" si="112"/>
        <v>0</v>
      </c>
      <c r="AR183" s="63">
        <f>INDEX(Obs_Dist!$D$11:$T$211,  MATCH($AF183, Obs_Dist!$B$11:$B$211, 0), MATCH(AR$4, Obs_Dist!$D$3:$T$3, 0) )</f>
        <v>0</v>
      </c>
      <c r="AS183" s="61">
        <f t="shared" si="113"/>
        <v>0</v>
      </c>
      <c r="AT183" s="63">
        <f>INDEX(Obs_Dist!$D$11:$T$211,  MATCH($AF183, Obs_Dist!$B$11:$B$211, 0), MATCH(AT$4, Obs_Dist!$D$3:$T$3, 0) )</f>
        <v>0</v>
      </c>
      <c r="AU183" s="61">
        <f t="shared" si="114"/>
        <v>0</v>
      </c>
      <c r="AV183" s="63">
        <f>INDEX(Obs_Dist!$D$11:$T$211,  MATCH($AF183, Obs_Dist!$B$11:$B$211, 0), MATCH(AV$4, Obs_Dist!$D$3:$T$3, 0) )</f>
        <v>0</v>
      </c>
      <c r="AW183" s="61">
        <f t="shared" si="115"/>
        <v>0</v>
      </c>
      <c r="AX183" s="63">
        <f>INDEX(Obs_Dist!$D$11:$T$211,  MATCH($AF183, Obs_Dist!$B$11:$B$211, 0), MATCH(AX$4, Obs_Dist!$D$3:$T$3, 0) )</f>
        <v>0</v>
      </c>
      <c r="AY183" s="61">
        <f t="shared" si="116"/>
        <v>0</v>
      </c>
      <c r="AZ183" s="63">
        <f>INDEX(Obs_Dist!$D$11:$T$211,  MATCH($AF183, Obs_Dist!$B$11:$B$211, 0), MATCH(AZ$4, Obs_Dist!$D$3:$T$3, 0) )</f>
        <v>0</v>
      </c>
      <c r="BA183" s="61">
        <f t="shared" si="117"/>
        <v>0</v>
      </c>
      <c r="BB183" s="63">
        <f>INDEX(Obs_Dist!$D$11:$T$211,  MATCH($AF183, Obs_Dist!$B$11:$B$211, 0), MATCH(BB$4, Obs_Dist!$D$3:$T$3, 0) )</f>
        <v>0</v>
      </c>
      <c r="BC183" s="61">
        <f t="shared" si="118"/>
        <v>0</v>
      </c>
      <c r="BD183" s="63">
        <f>INDEX(Obs_Dist!$D$11:$T$211,  MATCH($AF183, Obs_Dist!$B$11:$B$211, 0), MATCH(BD$4, Obs_Dist!$D$3:$T$3, 0) )</f>
        <v>0</v>
      </c>
      <c r="BF183" s="31">
        <f t="shared" si="119"/>
        <v>348</v>
      </c>
      <c r="BG183" s="31">
        <f t="shared" si="120"/>
        <v>349</v>
      </c>
      <c r="BH183" s="57">
        <f t="shared" si="128"/>
        <v>0</v>
      </c>
      <c r="BI183" s="57">
        <f t="shared" si="128"/>
        <v>0</v>
      </c>
      <c r="BJ183" s="57">
        <f t="shared" si="128"/>
        <v>0</v>
      </c>
      <c r="BK183" s="58">
        <f t="shared" si="127"/>
        <v>0</v>
      </c>
      <c r="BL183" s="57">
        <f t="shared" si="127"/>
        <v>0</v>
      </c>
      <c r="BM183" s="57">
        <f t="shared" si="127"/>
        <v>0</v>
      </c>
      <c r="BN183" s="57">
        <f t="shared" si="94"/>
        <v>0</v>
      </c>
      <c r="BQ183" s="57">
        <f t="shared" si="131"/>
        <v>0</v>
      </c>
      <c r="BR183" s="57">
        <f t="shared" si="131"/>
        <v>0</v>
      </c>
      <c r="BS183" s="57">
        <f t="shared" si="131"/>
        <v>0</v>
      </c>
      <c r="BT183" s="57">
        <f t="shared" si="131"/>
        <v>0</v>
      </c>
      <c r="BU183" s="57">
        <f t="shared" si="131"/>
        <v>0</v>
      </c>
      <c r="BV183" s="57">
        <f t="shared" si="131"/>
        <v>0</v>
      </c>
      <c r="BW183" s="57">
        <f t="shared" si="131"/>
        <v>0</v>
      </c>
      <c r="BX183" s="58">
        <f t="shared" si="131"/>
        <v>0</v>
      </c>
      <c r="BY183" s="57">
        <f t="shared" si="131"/>
        <v>0</v>
      </c>
      <c r="BZ183" s="57">
        <f t="shared" si="131"/>
        <v>0</v>
      </c>
      <c r="CA183" s="58">
        <f t="shared" si="131"/>
        <v>0</v>
      </c>
      <c r="CB183" s="57">
        <f t="shared" si="131"/>
        <v>0</v>
      </c>
      <c r="CC183" s="57">
        <f t="shared" si="131"/>
        <v>0</v>
      </c>
      <c r="CD183" s="57">
        <f t="shared" si="131"/>
        <v>0</v>
      </c>
      <c r="CE183" s="57">
        <f t="shared" si="131"/>
        <v>0</v>
      </c>
      <c r="CF183" s="57">
        <f t="shared" si="130"/>
        <v>0</v>
      </c>
      <c r="CG183" s="57">
        <f t="shared" si="130"/>
        <v>0</v>
      </c>
      <c r="CH183" s="57">
        <f t="shared" si="130"/>
        <v>0</v>
      </c>
      <c r="CI183" s="58">
        <f t="shared" si="130"/>
        <v>0</v>
      </c>
      <c r="CJ183" s="57">
        <f t="shared" si="130"/>
        <v>0</v>
      </c>
      <c r="CL183" s="30">
        <f>Obs_Dist!B185</f>
        <v>348</v>
      </c>
      <c r="CM183" s="26">
        <f t="shared" si="129"/>
        <v>349</v>
      </c>
      <c r="CN183" s="20">
        <f t="shared" si="100"/>
        <v>0</v>
      </c>
      <c r="CO183" s="20">
        <f t="shared" si="100"/>
        <v>0</v>
      </c>
      <c r="CP183" s="20">
        <f t="shared" si="100"/>
        <v>0</v>
      </c>
      <c r="CQ183" s="106">
        <f t="shared" si="100"/>
        <v>0</v>
      </c>
      <c r="CR183" s="143"/>
      <c r="CS183" s="20">
        <f t="shared" si="101"/>
        <v>0</v>
      </c>
      <c r="CT183" s="20">
        <f t="shared" si="101"/>
        <v>0</v>
      </c>
      <c r="CW183" s="20">
        <f t="shared" si="98"/>
        <v>0</v>
      </c>
      <c r="CX183" s="20">
        <f t="shared" si="98"/>
        <v>0</v>
      </c>
      <c r="CY183" s="20">
        <f t="shared" si="98"/>
        <v>0</v>
      </c>
      <c r="CZ183" s="20">
        <f t="shared" si="98"/>
        <v>0</v>
      </c>
      <c r="DA183" s="20">
        <f t="shared" si="98"/>
        <v>0</v>
      </c>
      <c r="DB183" s="20">
        <f t="shared" si="98"/>
        <v>0</v>
      </c>
      <c r="DC183" s="20">
        <f t="shared" si="98"/>
        <v>0</v>
      </c>
      <c r="DD183" s="106">
        <f t="shared" si="98"/>
        <v>0</v>
      </c>
      <c r="DE183" s="20">
        <f t="shared" si="98"/>
        <v>0</v>
      </c>
      <c r="DF183" s="20">
        <f t="shared" si="98"/>
        <v>0</v>
      </c>
      <c r="DG183" s="106">
        <f t="shared" si="98"/>
        <v>0</v>
      </c>
      <c r="DH183" s="143"/>
      <c r="DI183" s="20">
        <f t="shared" si="102"/>
        <v>0</v>
      </c>
      <c r="DJ183" s="20">
        <f t="shared" si="102"/>
        <v>0</v>
      </c>
      <c r="DK183" s="20">
        <f t="shared" si="102"/>
        <v>0</v>
      </c>
      <c r="DL183" s="143"/>
      <c r="DM183" s="20">
        <f t="shared" si="103"/>
        <v>0</v>
      </c>
      <c r="DN183" s="20">
        <f t="shared" si="103"/>
        <v>0</v>
      </c>
      <c r="DO183" s="106">
        <f t="shared" si="103"/>
        <v>0</v>
      </c>
      <c r="DP183" s="20">
        <f t="shared" si="103"/>
        <v>0</v>
      </c>
      <c r="DR183" s="31">
        <f t="shared" si="121"/>
        <v>174</v>
      </c>
      <c r="DS183" s="26">
        <f t="shared" si="122"/>
        <v>174.5</v>
      </c>
      <c r="DT183" s="101">
        <f t="shared" si="104"/>
        <v>0</v>
      </c>
      <c r="DU183" s="101">
        <f t="shared" si="105"/>
        <v>0</v>
      </c>
      <c r="DV183" s="101">
        <f t="shared" si="106"/>
        <v>0</v>
      </c>
      <c r="DW183" s="102">
        <f t="shared" si="123"/>
        <v>0</v>
      </c>
      <c r="DX183" s="144"/>
      <c r="DY183" s="101">
        <f t="shared" si="124"/>
        <v>0</v>
      </c>
      <c r="DZ183" s="101">
        <f t="shared" si="124"/>
        <v>0</v>
      </c>
      <c r="EB183" s="84">
        <f>MODEL_DATA!X180</f>
        <v>174</v>
      </c>
      <c r="EC183" s="84">
        <f>MODEL_DATA!Y180</f>
        <v>0</v>
      </c>
      <c r="ED183" s="84">
        <f>MODEL_DATA!Z180</f>
        <v>0</v>
      </c>
      <c r="EE183" s="84">
        <f>MODEL_DATA!AA180</f>
        <v>0</v>
      </c>
      <c r="EF183" s="84">
        <f>MODEL_DATA!AB180</f>
        <v>0</v>
      </c>
      <c r="EG183" s="84">
        <f>MODEL_DATA!AC180</f>
        <v>0</v>
      </c>
      <c r="EH183" s="84">
        <f>MODEL_DATA!AD180</f>
        <v>0</v>
      </c>
      <c r="EI183" s="84">
        <f>MODEL_DATA!AE180</f>
        <v>0</v>
      </c>
      <c r="EJ183" s="84">
        <f>MODEL_DATA!AF180</f>
        <v>0</v>
      </c>
      <c r="EK183" s="84">
        <f>MODEL_DATA!AG180</f>
        <v>0</v>
      </c>
      <c r="EL183" s="84">
        <f>MODEL_DATA!AH180</f>
        <v>0</v>
      </c>
      <c r="EM183" s="84">
        <f>MODEL_DATA!AI180</f>
        <v>0</v>
      </c>
      <c r="EN183" s="84">
        <f>MODEL_DATA!AJ180</f>
        <v>0</v>
      </c>
      <c r="EO183" s="84">
        <f>MODEL_DATA!AK180</f>
        <v>0</v>
      </c>
      <c r="EP183" s="84">
        <f>MODEL_DATA!AL180</f>
        <v>0</v>
      </c>
      <c r="EQ183" s="84">
        <f>MODEL_DATA!AM180</f>
        <v>0</v>
      </c>
      <c r="ER183" s="84">
        <f>MODEL_DATA!AN180</f>
        <v>0</v>
      </c>
      <c r="ES183" s="84">
        <f>MODEL_DATA!AO180</f>
        <v>0</v>
      </c>
      <c r="ET183" s="84">
        <f>MODEL_DATA!AP180</f>
        <v>0</v>
      </c>
      <c r="EU183" s="84">
        <f>MODEL_DATA!AQ180</f>
        <v>0</v>
      </c>
      <c r="EV183" s="84">
        <f>MODEL_DATA!AR180</f>
        <v>0</v>
      </c>
    </row>
    <row r="184" spans="32:152" x14ac:dyDescent="0.25">
      <c r="AF184" s="32">
        <f t="shared" si="99"/>
        <v>348</v>
      </c>
      <c r="AG184" s="61">
        <f t="shared" si="107"/>
        <v>0</v>
      </c>
      <c r="AH184" s="63">
        <f>INDEX(Obs_Dist!$D$11:$T$211,  MATCH($AF184, Obs_Dist!$B$11:$B$211, 0), MATCH(AH$4, Obs_Dist!$D$3:$T$3, 0) )</f>
        <v>0</v>
      </c>
      <c r="AI184" s="61">
        <f t="shared" si="108"/>
        <v>0</v>
      </c>
      <c r="AJ184" s="63">
        <f>INDEX(Obs_Dist!$D$11:$T$211,  MATCH($AF184, Obs_Dist!$B$11:$B$211, 0), MATCH(AJ$4, Obs_Dist!$D$3:$T$3, 0) )</f>
        <v>0</v>
      </c>
      <c r="AK184" s="61">
        <f t="shared" si="109"/>
        <v>0</v>
      </c>
      <c r="AL184" s="63">
        <f>INDEX(Obs_Dist!$D$11:$T$211,  MATCH($AF184, Obs_Dist!$B$11:$B$211, 0), MATCH(AL$4, Obs_Dist!$D$3:$T$3, 0) )</f>
        <v>0</v>
      </c>
      <c r="AM184" s="61">
        <f t="shared" si="110"/>
        <v>0</v>
      </c>
      <c r="AN184" s="63">
        <f>INDEX(Obs_Dist!$D$11:$T$211,  MATCH($AF184, Obs_Dist!$B$11:$B$211, 0), MATCH(AN$4, Obs_Dist!$D$3:$T$3, 0) )</f>
        <v>0</v>
      </c>
      <c r="AO184" s="61">
        <f t="shared" si="111"/>
        <v>0</v>
      </c>
      <c r="AP184" s="63">
        <f>INDEX(Obs_Dist!$D$11:$T$211,  MATCH($AF184, Obs_Dist!$B$11:$B$211, 0), MATCH(AP$4, Obs_Dist!$D$3:$T$3, 0) )</f>
        <v>0</v>
      </c>
      <c r="AQ184" s="61">
        <f t="shared" si="112"/>
        <v>0</v>
      </c>
      <c r="AR184" s="63">
        <f>INDEX(Obs_Dist!$D$11:$T$211,  MATCH($AF184, Obs_Dist!$B$11:$B$211, 0), MATCH(AR$4, Obs_Dist!$D$3:$T$3, 0) )</f>
        <v>0</v>
      </c>
      <c r="AS184" s="61">
        <f t="shared" si="113"/>
        <v>0</v>
      </c>
      <c r="AT184" s="63">
        <f>INDEX(Obs_Dist!$D$11:$T$211,  MATCH($AF184, Obs_Dist!$B$11:$B$211, 0), MATCH(AT$4, Obs_Dist!$D$3:$T$3, 0) )</f>
        <v>0</v>
      </c>
      <c r="AU184" s="61">
        <f t="shared" si="114"/>
        <v>0</v>
      </c>
      <c r="AV184" s="63">
        <f>INDEX(Obs_Dist!$D$11:$T$211,  MATCH($AF184, Obs_Dist!$B$11:$B$211, 0), MATCH(AV$4, Obs_Dist!$D$3:$T$3, 0) )</f>
        <v>0</v>
      </c>
      <c r="AW184" s="61">
        <f t="shared" si="115"/>
        <v>0</v>
      </c>
      <c r="AX184" s="63">
        <f>INDEX(Obs_Dist!$D$11:$T$211,  MATCH($AF184, Obs_Dist!$B$11:$B$211, 0), MATCH(AX$4, Obs_Dist!$D$3:$T$3, 0) )</f>
        <v>0</v>
      </c>
      <c r="AY184" s="61">
        <f t="shared" si="116"/>
        <v>0</v>
      </c>
      <c r="AZ184" s="63">
        <f>INDEX(Obs_Dist!$D$11:$T$211,  MATCH($AF184, Obs_Dist!$B$11:$B$211, 0), MATCH(AZ$4, Obs_Dist!$D$3:$T$3, 0) )</f>
        <v>0</v>
      </c>
      <c r="BA184" s="61">
        <f t="shared" si="117"/>
        <v>0</v>
      </c>
      <c r="BB184" s="63">
        <f>INDEX(Obs_Dist!$D$11:$T$211,  MATCH($AF184, Obs_Dist!$B$11:$B$211, 0), MATCH(BB$4, Obs_Dist!$D$3:$T$3, 0) )</f>
        <v>0</v>
      </c>
      <c r="BC184" s="61">
        <f t="shared" si="118"/>
        <v>0</v>
      </c>
      <c r="BD184" s="63">
        <f>INDEX(Obs_Dist!$D$11:$T$211,  MATCH($AF184, Obs_Dist!$B$11:$B$211, 0), MATCH(BD$4, Obs_Dist!$D$3:$T$3, 0) )</f>
        <v>0</v>
      </c>
      <c r="BF184" s="31">
        <f t="shared" si="119"/>
        <v>350</v>
      </c>
      <c r="BG184" s="31">
        <f t="shared" si="120"/>
        <v>351</v>
      </c>
      <c r="BH184" s="57">
        <f t="shared" si="128"/>
        <v>0</v>
      </c>
      <c r="BI184" s="57">
        <f t="shared" si="128"/>
        <v>0</v>
      </c>
      <c r="BJ184" s="57">
        <f t="shared" si="128"/>
        <v>0</v>
      </c>
      <c r="BK184" s="58">
        <f t="shared" si="127"/>
        <v>0</v>
      </c>
      <c r="BL184" s="57">
        <f t="shared" si="127"/>
        <v>0</v>
      </c>
      <c r="BM184" s="57">
        <f t="shared" si="127"/>
        <v>0</v>
      </c>
      <c r="BN184" s="57">
        <f t="shared" si="94"/>
        <v>0</v>
      </c>
      <c r="BQ184" s="57">
        <f t="shared" si="131"/>
        <v>0</v>
      </c>
      <c r="BR184" s="57">
        <f t="shared" si="131"/>
        <v>0</v>
      </c>
      <c r="BS184" s="57">
        <f t="shared" si="131"/>
        <v>0</v>
      </c>
      <c r="BT184" s="57">
        <f t="shared" si="131"/>
        <v>0</v>
      </c>
      <c r="BU184" s="57">
        <f t="shared" si="131"/>
        <v>0</v>
      </c>
      <c r="BV184" s="57">
        <f t="shared" si="131"/>
        <v>0</v>
      </c>
      <c r="BW184" s="57">
        <f t="shared" si="131"/>
        <v>0</v>
      </c>
      <c r="BX184" s="58">
        <f t="shared" si="131"/>
        <v>0</v>
      </c>
      <c r="BY184" s="57">
        <f t="shared" si="131"/>
        <v>0</v>
      </c>
      <c r="BZ184" s="57">
        <f t="shared" si="131"/>
        <v>0</v>
      </c>
      <c r="CA184" s="58">
        <f t="shared" si="131"/>
        <v>0</v>
      </c>
      <c r="CB184" s="57">
        <f t="shared" si="131"/>
        <v>0</v>
      </c>
      <c r="CC184" s="57">
        <f t="shared" si="131"/>
        <v>0</v>
      </c>
      <c r="CD184" s="57">
        <f t="shared" si="131"/>
        <v>0</v>
      </c>
      <c r="CE184" s="57">
        <f t="shared" si="131"/>
        <v>0</v>
      </c>
      <c r="CF184" s="57">
        <f t="shared" si="130"/>
        <v>0</v>
      </c>
      <c r="CG184" s="57">
        <f t="shared" si="130"/>
        <v>0</v>
      </c>
      <c r="CH184" s="57">
        <f t="shared" si="130"/>
        <v>0</v>
      </c>
      <c r="CI184" s="58">
        <f t="shared" si="130"/>
        <v>0</v>
      </c>
      <c r="CJ184" s="57">
        <f t="shared" si="130"/>
        <v>0</v>
      </c>
      <c r="CL184" s="30">
        <f>Obs_Dist!B186</f>
        <v>350</v>
      </c>
      <c r="CM184" s="26">
        <f t="shared" si="129"/>
        <v>351</v>
      </c>
      <c r="CN184" s="20">
        <f t="shared" si="100"/>
        <v>0</v>
      </c>
      <c r="CO184" s="20">
        <f t="shared" si="100"/>
        <v>0</v>
      </c>
      <c r="CP184" s="20">
        <f t="shared" si="100"/>
        <v>0</v>
      </c>
      <c r="CQ184" s="106">
        <f t="shared" si="100"/>
        <v>0</v>
      </c>
      <c r="CR184" s="143"/>
      <c r="CS184" s="20">
        <f t="shared" si="101"/>
        <v>0</v>
      </c>
      <c r="CT184" s="20">
        <f t="shared" si="101"/>
        <v>0</v>
      </c>
      <c r="CW184" s="20">
        <f t="shared" si="98"/>
        <v>0</v>
      </c>
      <c r="CX184" s="20">
        <f t="shared" si="98"/>
        <v>0</v>
      </c>
      <c r="CY184" s="20">
        <f t="shared" si="98"/>
        <v>0</v>
      </c>
      <c r="CZ184" s="20">
        <f t="shared" si="98"/>
        <v>0</v>
      </c>
      <c r="DA184" s="20">
        <f t="shared" si="98"/>
        <v>0</v>
      </c>
      <c r="DB184" s="20">
        <f t="shared" si="98"/>
        <v>0</v>
      </c>
      <c r="DC184" s="20">
        <f t="shared" si="98"/>
        <v>0</v>
      </c>
      <c r="DD184" s="106">
        <f t="shared" si="98"/>
        <v>0</v>
      </c>
      <c r="DE184" s="20">
        <f t="shared" si="98"/>
        <v>0</v>
      </c>
      <c r="DF184" s="20">
        <f t="shared" si="98"/>
        <v>0</v>
      </c>
      <c r="DG184" s="106">
        <f t="shared" si="98"/>
        <v>0</v>
      </c>
      <c r="DH184" s="143"/>
      <c r="DI184" s="20">
        <f t="shared" si="102"/>
        <v>0</v>
      </c>
      <c r="DJ184" s="20">
        <f t="shared" si="102"/>
        <v>0</v>
      </c>
      <c r="DK184" s="20">
        <f t="shared" si="102"/>
        <v>0</v>
      </c>
      <c r="DL184" s="143"/>
      <c r="DM184" s="20">
        <f t="shared" si="103"/>
        <v>0</v>
      </c>
      <c r="DN184" s="20">
        <f t="shared" si="103"/>
        <v>0</v>
      </c>
      <c r="DO184" s="106">
        <f t="shared" si="103"/>
        <v>0</v>
      </c>
      <c r="DP184" s="20">
        <f t="shared" si="103"/>
        <v>0</v>
      </c>
      <c r="DR184" s="31">
        <f t="shared" si="121"/>
        <v>175</v>
      </c>
      <c r="DS184" s="26">
        <f t="shared" si="122"/>
        <v>175.5</v>
      </c>
      <c r="DT184" s="101">
        <f t="shared" si="104"/>
        <v>0</v>
      </c>
      <c r="DU184" s="101">
        <f t="shared" si="105"/>
        <v>0</v>
      </c>
      <c r="DV184" s="101">
        <f t="shared" si="106"/>
        <v>0</v>
      </c>
      <c r="DW184" s="102">
        <f t="shared" si="123"/>
        <v>0</v>
      </c>
      <c r="DX184" s="144"/>
      <c r="DY184" s="101">
        <f t="shared" si="124"/>
        <v>0</v>
      </c>
      <c r="DZ184" s="101">
        <f t="shared" si="124"/>
        <v>0</v>
      </c>
      <c r="EB184" s="84">
        <f>MODEL_DATA!X181</f>
        <v>175</v>
      </c>
      <c r="EC184" s="84">
        <f>MODEL_DATA!Y181</f>
        <v>0</v>
      </c>
      <c r="ED184" s="84">
        <f>MODEL_DATA!Z181</f>
        <v>0</v>
      </c>
      <c r="EE184" s="84">
        <f>MODEL_DATA!AA181</f>
        <v>0</v>
      </c>
      <c r="EF184" s="84">
        <f>MODEL_DATA!AB181</f>
        <v>0</v>
      </c>
      <c r="EG184" s="84">
        <f>MODEL_DATA!AC181</f>
        <v>0</v>
      </c>
      <c r="EH184" s="84">
        <f>MODEL_DATA!AD181</f>
        <v>0</v>
      </c>
      <c r="EI184" s="84">
        <f>MODEL_DATA!AE181</f>
        <v>0</v>
      </c>
      <c r="EJ184" s="84">
        <f>MODEL_DATA!AF181</f>
        <v>0</v>
      </c>
      <c r="EK184" s="84">
        <f>MODEL_DATA!AG181</f>
        <v>0</v>
      </c>
      <c r="EL184" s="84">
        <f>MODEL_DATA!AH181</f>
        <v>0</v>
      </c>
      <c r="EM184" s="84">
        <f>MODEL_DATA!AI181</f>
        <v>0</v>
      </c>
      <c r="EN184" s="84">
        <f>MODEL_DATA!AJ181</f>
        <v>0</v>
      </c>
      <c r="EO184" s="84">
        <f>MODEL_DATA!AK181</f>
        <v>0</v>
      </c>
      <c r="EP184" s="84">
        <f>MODEL_DATA!AL181</f>
        <v>0</v>
      </c>
      <c r="EQ184" s="84">
        <f>MODEL_DATA!AM181</f>
        <v>0</v>
      </c>
      <c r="ER184" s="84">
        <f>MODEL_DATA!AN181</f>
        <v>0</v>
      </c>
      <c r="ES184" s="84">
        <f>MODEL_DATA!AO181</f>
        <v>0</v>
      </c>
      <c r="ET184" s="84">
        <f>MODEL_DATA!AP181</f>
        <v>0</v>
      </c>
      <c r="EU184" s="84">
        <f>MODEL_DATA!AQ181</f>
        <v>0</v>
      </c>
      <c r="EV184" s="84">
        <f>MODEL_DATA!AR181</f>
        <v>0</v>
      </c>
    </row>
    <row r="185" spans="32:152" x14ac:dyDescent="0.25">
      <c r="AF185" s="32">
        <f t="shared" si="99"/>
        <v>350</v>
      </c>
      <c r="AG185" s="61">
        <f t="shared" si="107"/>
        <v>0</v>
      </c>
      <c r="AH185" s="63">
        <f>INDEX(Obs_Dist!$D$11:$T$211,  MATCH($AF185, Obs_Dist!$B$11:$B$211, 0), MATCH(AH$4, Obs_Dist!$D$3:$T$3, 0) )</f>
        <v>0</v>
      </c>
      <c r="AI185" s="61">
        <f t="shared" si="108"/>
        <v>0</v>
      </c>
      <c r="AJ185" s="63">
        <f>INDEX(Obs_Dist!$D$11:$T$211,  MATCH($AF185, Obs_Dist!$B$11:$B$211, 0), MATCH(AJ$4, Obs_Dist!$D$3:$T$3, 0) )</f>
        <v>0</v>
      </c>
      <c r="AK185" s="61">
        <f t="shared" si="109"/>
        <v>0</v>
      </c>
      <c r="AL185" s="63">
        <f>INDEX(Obs_Dist!$D$11:$T$211,  MATCH($AF185, Obs_Dist!$B$11:$B$211, 0), MATCH(AL$4, Obs_Dist!$D$3:$T$3, 0) )</f>
        <v>0</v>
      </c>
      <c r="AM185" s="61">
        <f t="shared" si="110"/>
        <v>0</v>
      </c>
      <c r="AN185" s="63">
        <f>INDEX(Obs_Dist!$D$11:$T$211,  MATCH($AF185, Obs_Dist!$B$11:$B$211, 0), MATCH(AN$4, Obs_Dist!$D$3:$T$3, 0) )</f>
        <v>0</v>
      </c>
      <c r="AO185" s="61">
        <f t="shared" si="111"/>
        <v>0</v>
      </c>
      <c r="AP185" s="63">
        <f>INDEX(Obs_Dist!$D$11:$T$211,  MATCH($AF185, Obs_Dist!$B$11:$B$211, 0), MATCH(AP$4, Obs_Dist!$D$3:$T$3, 0) )</f>
        <v>0</v>
      </c>
      <c r="AQ185" s="61">
        <f t="shared" si="112"/>
        <v>0</v>
      </c>
      <c r="AR185" s="63">
        <f>INDEX(Obs_Dist!$D$11:$T$211,  MATCH($AF185, Obs_Dist!$B$11:$B$211, 0), MATCH(AR$4, Obs_Dist!$D$3:$T$3, 0) )</f>
        <v>0</v>
      </c>
      <c r="AS185" s="61">
        <f t="shared" si="113"/>
        <v>0</v>
      </c>
      <c r="AT185" s="63">
        <f>INDEX(Obs_Dist!$D$11:$T$211,  MATCH($AF185, Obs_Dist!$B$11:$B$211, 0), MATCH(AT$4, Obs_Dist!$D$3:$T$3, 0) )</f>
        <v>0</v>
      </c>
      <c r="AU185" s="61">
        <f t="shared" si="114"/>
        <v>0</v>
      </c>
      <c r="AV185" s="63">
        <f>INDEX(Obs_Dist!$D$11:$T$211,  MATCH($AF185, Obs_Dist!$B$11:$B$211, 0), MATCH(AV$4, Obs_Dist!$D$3:$T$3, 0) )</f>
        <v>0</v>
      </c>
      <c r="AW185" s="61">
        <f t="shared" si="115"/>
        <v>0</v>
      </c>
      <c r="AX185" s="63">
        <f>INDEX(Obs_Dist!$D$11:$T$211,  MATCH($AF185, Obs_Dist!$B$11:$B$211, 0), MATCH(AX$4, Obs_Dist!$D$3:$T$3, 0) )</f>
        <v>0</v>
      </c>
      <c r="AY185" s="61">
        <f t="shared" si="116"/>
        <v>0</v>
      </c>
      <c r="AZ185" s="63">
        <f>INDEX(Obs_Dist!$D$11:$T$211,  MATCH($AF185, Obs_Dist!$B$11:$B$211, 0), MATCH(AZ$4, Obs_Dist!$D$3:$T$3, 0) )</f>
        <v>0</v>
      </c>
      <c r="BA185" s="61">
        <f t="shared" si="117"/>
        <v>0</v>
      </c>
      <c r="BB185" s="63">
        <f>INDEX(Obs_Dist!$D$11:$T$211,  MATCH($AF185, Obs_Dist!$B$11:$B$211, 0), MATCH(BB$4, Obs_Dist!$D$3:$T$3, 0) )</f>
        <v>0</v>
      </c>
      <c r="BC185" s="61">
        <f t="shared" si="118"/>
        <v>0</v>
      </c>
      <c r="BD185" s="63">
        <f>INDEX(Obs_Dist!$D$11:$T$211,  MATCH($AF185, Obs_Dist!$B$11:$B$211, 0), MATCH(BD$4, Obs_Dist!$D$3:$T$3, 0) )</f>
        <v>0</v>
      </c>
      <c r="BF185" s="31">
        <f t="shared" si="119"/>
        <v>352</v>
      </c>
      <c r="BG185" s="31">
        <f t="shared" si="120"/>
        <v>353</v>
      </c>
      <c r="BH185" s="57">
        <f t="shared" si="128"/>
        <v>0</v>
      </c>
      <c r="BI185" s="57">
        <f t="shared" si="128"/>
        <v>0</v>
      </c>
      <c r="BJ185" s="57">
        <f t="shared" si="128"/>
        <v>0</v>
      </c>
      <c r="BK185" s="58">
        <f t="shared" si="127"/>
        <v>0</v>
      </c>
      <c r="BL185" s="57">
        <f t="shared" si="127"/>
        <v>0</v>
      </c>
      <c r="BM185" s="57">
        <f t="shared" si="127"/>
        <v>0</v>
      </c>
      <c r="BN185" s="57">
        <f t="shared" si="94"/>
        <v>0</v>
      </c>
      <c r="BQ185" s="57">
        <f t="shared" si="131"/>
        <v>0</v>
      </c>
      <c r="BR185" s="57">
        <f t="shared" si="131"/>
        <v>0</v>
      </c>
      <c r="BS185" s="57">
        <f t="shared" si="131"/>
        <v>0</v>
      </c>
      <c r="BT185" s="57">
        <f t="shared" si="131"/>
        <v>0</v>
      </c>
      <c r="BU185" s="57">
        <f t="shared" si="131"/>
        <v>0</v>
      </c>
      <c r="BV185" s="57">
        <f t="shared" si="131"/>
        <v>0</v>
      </c>
      <c r="BW185" s="57">
        <f t="shared" si="131"/>
        <v>0</v>
      </c>
      <c r="BX185" s="58">
        <f t="shared" si="131"/>
        <v>0</v>
      </c>
      <c r="BY185" s="57">
        <f t="shared" si="131"/>
        <v>0</v>
      </c>
      <c r="BZ185" s="57">
        <f t="shared" si="131"/>
        <v>0</v>
      </c>
      <c r="CA185" s="58">
        <f t="shared" si="131"/>
        <v>0</v>
      </c>
      <c r="CB185" s="57">
        <f t="shared" si="131"/>
        <v>0</v>
      </c>
      <c r="CC185" s="57">
        <f t="shared" si="131"/>
        <v>0</v>
      </c>
      <c r="CD185" s="57">
        <f t="shared" si="131"/>
        <v>0</v>
      </c>
      <c r="CE185" s="57">
        <f t="shared" si="131"/>
        <v>0</v>
      </c>
      <c r="CF185" s="57">
        <f t="shared" si="130"/>
        <v>0</v>
      </c>
      <c r="CG185" s="57">
        <f t="shared" si="130"/>
        <v>0</v>
      </c>
      <c r="CH185" s="57">
        <f t="shared" si="130"/>
        <v>0</v>
      </c>
      <c r="CI185" s="58">
        <f t="shared" si="130"/>
        <v>0</v>
      </c>
      <c r="CJ185" s="57">
        <f t="shared" si="130"/>
        <v>0</v>
      </c>
      <c r="CL185" s="30">
        <f>Obs_Dist!B187</f>
        <v>352</v>
      </c>
      <c r="CM185" s="26">
        <f t="shared" si="129"/>
        <v>353</v>
      </c>
      <c r="CN185" s="20">
        <f t="shared" si="100"/>
        <v>0</v>
      </c>
      <c r="CO185" s="20">
        <f t="shared" si="100"/>
        <v>0</v>
      </c>
      <c r="CP185" s="20">
        <f t="shared" si="100"/>
        <v>0</v>
      </c>
      <c r="CQ185" s="106">
        <f t="shared" si="100"/>
        <v>0</v>
      </c>
      <c r="CR185" s="143"/>
      <c r="CS185" s="20">
        <f t="shared" si="101"/>
        <v>0</v>
      </c>
      <c r="CT185" s="20">
        <f t="shared" si="101"/>
        <v>0</v>
      </c>
      <c r="CW185" s="20">
        <f t="shared" si="98"/>
        <v>0</v>
      </c>
      <c r="CX185" s="20">
        <f t="shared" si="98"/>
        <v>0</v>
      </c>
      <c r="CY185" s="20">
        <f t="shared" si="98"/>
        <v>0</v>
      </c>
      <c r="CZ185" s="20">
        <f t="shared" si="98"/>
        <v>0</v>
      </c>
      <c r="DA185" s="20">
        <f t="shared" si="98"/>
        <v>0</v>
      </c>
      <c r="DB185" s="20">
        <f t="shared" si="98"/>
        <v>0</v>
      </c>
      <c r="DC185" s="20">
        <f t="shared" si="98"/>
        <v>0</v>
      </c>
      <c r="DD185" s="106">
        <f t="shared" si="98"/>
        <v>0</v>
      </c>
      <c r="DE185" s="20">
        <f t="shared" si="98"/>
        <v>0</v>
      </c>
      <c r="DF185" s="20">
        <f t="shared" si="98"/>
        <v>0</v>
      </c>
      <c r="DG185" s="106">
        <f t="shared" si="98"/>
        <v>0</v>
      </c>
      <c r="DH185" s="143"/>
      <c r="DI185" s="20">
        <f t="shared" si="102"/>
        <v>0</v>
      </c>
      <c r="DJ185" s="20">
        <f t="shared" si="102"/>
        <v>0</v>
      </c>
      <c r="DK185" s="20">
        <f t="shared" si="102"/>
        <v>0</v>
      </c>
      <c r="DL185" s="143"/>
      <c r="DM185" s="20">
        <f t="shared" si="103"/>
        <v>0</v>
      </c>
      <c r="DN185" s="20">
        <f t="shared" si="103"/>
        <v>0</v>
      </c>
      <c r="DO185" s="106">
        <f t="shared" si="103"/>
        <v>0</v>
      </c>
      <c r="DP185" s="20">
        <f t="shared" si="103"/>
        <v>0</v>
      </c>
      <c r="DR185" s="31">
        <f t="shared" si="121"/>
        <v>176</v>
      </c>
      <c r="DS185" s="26">
        <f t="shared" si="122"/>
        <v>176.5</v>
      </c>
      <c r="DT185" s="101">
        <f t="shared" si="104"/>
        <v>0</v>
      </c>
      <c r="DU185" s="101">
        <f t="shared" si="105"/>
        <v>0</v>
      </c>
      <c r="DV185" s="101">
        <f t="shared" si="106"/>
        <v>0</v>
      </c>
      <c r="DW185" s="102">
        <f t="shared" si="123"/>
        <v>0</v>
      </c>
      <c r="DX185" s="144"/>
      <c r="DY185" s="101">
        <f t="shared" si="124"/>
        <v>0</v>
      </c>
      <c r="DZ185" s="101">
        <f t="shared" si="124"/>
        <v>0</v>
      </c>
      <c r="EB185" s="84">
        <f>MODEL_DATA!X182</f>
        <v>176</v>
      </c>
      <c r="EC185" s="84">
        <f>MODEL_DATA!Y182</f>
        <v>0</v>
      </c>
      <c r="ED185" s="84">
        <f>MODEL_DATA!Z182</f>
        <v>0</v>
      </c>
      <c r="EE185" s="84">
        <f>MODEL_DATA!AA182</f>
        <v>0</v>
      </c>
      <c r="EF185" s="84">
        <f>MODEL_DATA!AB182</f>
        <v>0</v>
      </c>
      <c r="EG185" s="84">
        <f>MODEL_DATA!AC182</f>
        <v>0</v>
      </c>
      <c r="EH185" s="84">
        <f>MODEL_DATA!AD182</f>
        <v>0</v>
      </c>
      <c r="EI185" s="84">
        <f>MODEL_DATA!AE182</f>
        <v>0</v>
      </c>
      <c r="EJ185" s="84">
        <f>MODEL_DATA!AF182</f>
        <v>0</v>
      </c>
      <c r="EK185" s="84">
        <f>MODEL_DATA!AG182</f>
        <v>0</v>
      </c>
      <c r="EL185" s="84">
        <f>MODEL_DATA!AH182</f>
        <v>0</v>
      </c>
      <c r="EM185" s="84">
        <f>MODEL_DATA!AI182</f>
        <v>0</v>
      </c>
      <c r="EN185" s="84">
        <f>MODEL_DATA!AJ182</f>
        <v>0</v>
      </c>
      <c r="EO185" s="84">
        <f>MODEL_DATA!AK182</f>
        <v>0</v>
      </c>
      <c r="EP185" s="84">
        <f>MODEL_DATA!AL182</f>
        <v>0</v>
      </c>
      <c r="EQ185" s="84">
        <f>MODEL_DATA!AM182</f>
        <v>0</v>
      </c>
      <c r="ER185" s="84">
        <f>MODEL_DATA!AN182</f>
        <v>0</v>
      </c>
      <c r="ES185" s="84">
        <f>MODEL_DATA!AO182</f>
        <v>0</v>
      </c>
      <c r="ET185" s="84">
        <f>MODEL_DATA!AP182</f>
        <v>0</v>
      </c>
      <c r="EU185" s="84">
        <f>MODEL_DATA!AQ182</f>
        <v>0</v>
      </c>
      <c r="EV185" s="84">
        <f>MODEL_DATA!AR182</f>
        <v>0</v>
      </c>
    </row>
    <row r="186" spans="32:152" x14ac:dyDescent="0.25">
      <c r="AF186" s="32">
        <f t="shared" si="99"/>
        <v>352</v>
      </c>
      <c r="AG186" s="61">
        <f t="shared" si="107"/>
        <v>0</v>
      </c>
      <c r="AH186" s="63">
        <f>INDEX(Obs_Dist!$D$11:$T$211,  MATCH($AF186, Obs_Dist!$B$11:$B$211, 0), MATCH(AH$4, Obs_Dist!$D$3:$T$3, 0) )</f>
        <v>0</v>
      </c>
      <c r="AI186" s="61">
        <f t="shared" si="108"/>
        <v>0</v>
      </c>
      <c r="AJ186" s="63">
        <f>INDEX(Obs_Dist!$D$11:$T$211,  MATCH($AF186, Obs_Dist!$B$11:$B$211, 0), MATCH(AJ$4, Obs_Dist!$D$3:$T$3, 0) )</f>
        <v>0</v>
      </c>
      <c r="AK186" s="61">
        <f t="shared" si="109"/>
        <v>0</v>
      </c>
      <c r="AL186" s="63">
        <f>INDEX(Obs_Dist!$D$11:$T$211,  MATCH($AF186, Obs_Dist!$B$11:$B$211, 0), MATCH(AL$4, Obs_Dist!$D$3:$T$3, 0) )</f>
        <v>0</v>
      </c>
      <c r="AM186" s="61">
        <f t="shared" si="110"/>
        <v>0</v>
      </c>
      <c r="AN186" s="63">
        <f>INDEX(Obs_Dist!$D$11:$T$211,  MATCH($AF186, Obs_Dist!$B$11:$B$211, 0), MATCH(AN$4, Obs_Dist!$D$3:$T$3, 0) )</f>
        <v>0</v>
      </c>
      <c r="AO186" s="61">
        <f t="shared" si="111"/>
        <v>0</v>
      </c>
      <c r="AP186" s="63">
        <f>INDEX(Obs_Dist!$D$11:$T$211,  MATCH($AF186, Obs_Dist!$B$11:$B$211, 0), MATCH(AP$4, Obs_Dist!$D$3:$T$3, 0) )</f>
        <v>0</v>
      </c>
      <c r="AQ186" s="61">
        <f t="shared" si="112"/>
        <v>0</v>
      </c>
      <c r="AR186" s="63">
        <f>INDEX(Obs_Dist!$D$11:$T$211,  MATCH($AF186, Obs_Dist!$B$11:$B$211, 0), MATCH(AR$4, Obs_Dist!$D$3:$T$3, 0) )</f>
        <v>0</v>
      </c>
      <c r="AS186" s="61">
        <f t="shared" si="113"/>
        <v>0</v>
      </c>
      <c r="AT186" s="63">
        <f>INDEX(Obs_Dist!$D$11:$T$211,  MATCH($AF186, Obs_Dist!$B$11:$B$211, 0), MATCH(AT$4, Obs_Dist!$D$3:$T$3, 0) )</f>
        <v>0</v>
      </c>
      <c r="AU186" s="61">
        <f t="shared" si="114"/>
        <v>0</v>
      </c>
      <c r="AV186" s="63">
        <f>INDEX(Obs_Dist!$D$11:$T$211,  MATCH($AF186, Obs_Dist!$B$11:$B$211, 0), MATCH(AV$4, Obs_Dist!$D$3:$T$3, 0) )</f>
        <v>0</v>
      </c>
      <c r="AW186" s="61">
        <f t="shared" si="115"/>
        <v>0</v>
      </c>
      <c r="AX186" s="63">
        <f>INDEX(Obs_Dist!$D$11:$T$211,  MATCH($AF186, Obs_Dist!$B$11:$B$211, 0), MATCH(AX$4, Obs_Dist!$D$3:$T$3, 0) )</f>
        <v>0</v>
      </c>
      <c r="AY186" s="61">
        <f t="shared" si="116"/>
        <v>0</v>
      </c>
      <c r="AZ186" s="63">
        <f>INDEX(Obs_Dist!$D$11:$T$211,  MATCH($AF186, Obs_Dist!$B$11:$B$211, 0), MATCH(AZ$4, Obs_Dist!$D$3:$T$3, 0) )</f>
        <v>0</v>
      </c>
      <c r="BA186" s="61">
        <f t="shared" si="117"/>
        <v>0</v>
      </c>
      <c r="BB186" s="63">
        <f>INDEX(Obs_Dist!$D$11:$T$211,  MATCH($AF186, Obs_Dist!$B$11:$B$211, 0), MATCH(BB$4, Obs_Dist!$D$3:$T$3, 0) )</f>
        <v>0</v>
      </c>
      <c r="BC186" s="61">
        <f t="shared" si="118"/>
        <v>0</v>
      </c>
      <c r="BD186" s="63">
        <f>INDEX(Obs_Dist!$D$11:$T$211,  MATCH($AF186, Obs_Dist!$B$11:$B$211, 0), MATCH(BD$4, Obs_Dist!$D$3:$T$3, 0) )</f>
        <v>0</v>
      </c>
      <c r="BF186" s="31">
        <f t="shared" si="119"/>
        <v>354</v>
      </c>
      <c r="BG186" s="31">
        <f t="shared" si="120"/>
        <v>355</v>
      </c>
      <c r="BH186" s="57">
        <f t="shared" si="128"/>
        <v>0</v>
      </c>
      <c r="BI186" s="57">
        <f t="shared" si="128"/>
        <v>0</v>
      </c>
      <c r="BJ186" s="57">
        <f t="shared" si="128"/>
        <v>0</v>
      </c>
      <c r="BK186" s="58">
        <f t="shared" si="127"/>
        <v>0</v>
      </c>
      <c r="BL186" s="57">
        <f t="shared" si="127"/>
        <v>0</v>
      </c>
      <c r="BM186" s="57">
        <f t="shared" si="127"/>
        <v>0</v>
      </c>
      <c r="BN186" s="57">
        <f t="shared" si="94"/>
        <v>0</v>
      </c>
      <c r="BQ186" s="57">
        <f t="shared" si="131"/>
        <v>0</v>
      </c>
      <c r="BR186" s="57">
        <f t="shared" si="131"/>
        <v>0</v>
      </c>
      <c r="BS186" s="57">
        <f t="shared" si="131"/>
        <v>0</v>
      </c>
      <c r="BT186" s="57">
        <f t="shared" si="131"/>
        <v>0</v>
      </c>
      <c r="BU186" s="57">
        <f t="shared" si="131"/>
        <v>0</v>
      </c>
      <c r="BV186" s="57">
        <f t="shared" si="131"/>
        <v>0</v>
      </c>
      <c r="BW186" s="57">
        <f t="shared" si="131"/>
        <v>0</v>
      </c>
      <c r="BX186" s="58">
        <f t="shared" si="131"/>
        <v>0</v>
      </c>
      <c r="BY186" s="57">
        <f t="shared" si="131"/>
        <v>0</v>
      </c>
      <c r="BZ186" s="57">
        <f t="shared" si="131"/>
        <v>0</v>
      </c>
      <c r="CA186" s="58">
        <f t="shared" si="131"/>
        <v>0</v>
      </c>
      <c r="CB186" s="57">
        <f t="shared" si="131"/>
        <v>0</v>
      </c>
      <c r="CC186" s="57">
        <f t="shared" si="131"/>
        <v>0</v>
      </c>
      <c r="CD186" s="57">
        <f t="shared" si="131"/>
        <v>0</v>
      </c>
      <c r="CE186" s="57">
        <f t="shared" si="131"/>
        <v>0</v>
      </c>
      <c r="CF186" s="57">
        <f t="shared" si="130"/>
        <v>0</v>
      </c>
      <c r="CG186" s="57">
        <f t="shared" si="130"/>
        <v>0</v>
      </c>
      <c r="CH186" s="57">
        <f t="shared" si="130"/>
        <v>0</v>
      </c>
      <c r="CI186" s="58">
        <f t="shared" si="130"/>
        <v>0</v>
      </c>
      <c r="CJ186" s="57">
        <f t="shared" si="130"/>
        <v>0</v>
      </c>
      <c r="CL186" s="30">
        <f>Obs_Dist!B188</f>
        <v>354</v>
      </c>
      <c r="CM186" s="26">
        <f t="shared" si="129"/>
        <v>355</v>
      </c>
      <c r="CN186" s="20">
        <f t="shared" si="100"/>
        <v>0</v>
      </c>
      <c r="CO186" s="20">
        <f t="shared" si="100"/>
        <v>0</v>
      </c>
      <c r="CP186" s="20">
        <f t="shared" si="100"/>
        <v>0</v>
      </c>
      <c r="CQ186" s="106">
        <f t="shared" si="100"/>
        <v>0</v>
      </c>
      <c r="CR186" s="143"/>
      <c r="CS186" s="20">
        <f t="shared" si="101"/>
        <v>0</v>
      </c>
      <c r="CT186" s="20">
        <f t="shared" si="101"/>
        <v>0</v>
      </c>
      <c r="CW186" s="20">
        <f t="shared" si="98"/>
        <v>0</v>
      </c>
      <c r="CX186" s="20">
        <f t="shared" si="98"/>
        <v>0</v>
      </c>
      <c r="CY186" s="20">
        <f t="shared" si="98"/>
        <v>0</v>
      </c>
      <c r="CZ186" s="20">
        <f t="shared" si="98"/>
        <v>0</v>
      </c>
      <c r="DA186" s="20">
        <f t="shared" si="98"/>
        <v>0</v>
      </c>
      <c r="DB186" s="20">
        <f t="shared" si="98"/>
        <v>0</v>
      </c>
      <c r="DC186" s="20">
        <f t="shared" si="98"/>
        <v>0</v>
      </c>
      <c r="DD186" s="106">
        <f t="shared" si="98"/>
        <v>0</v>
      </c>
      <c r="DE186" s="20">
        <f t="shared" si="98"/>
        <v>0</v>
      </c>
      <c r="DF186" s="20">
        <f t="shared" si="98"/>
        <v>0</v>
      </c>
      <c r="DG186" s="106">
        <f t="shared" si="98"/>
        <v>0</v>
      </c>
      <c r="DH186" s="143"/>
      <c r="DI186" s="20">
        <f t="shared" si="102"/>
        <v>0</v>
      </c>
      <c r="DJ186" s="20">
        <f t="shared" si="102"/>
        <v>0</v>
      </c>
      <c r="DK186" s="20">
        <f t="shared" si="102"/>
        <v>0</v>
      </c>
      <c r="DL186" s="143"/>
      <c r="DM186" s="20">
        <f t="shared" si="103"/>
        <v>0</v>
      </c>
      <c r="DN186" s="20">
        <f t="shared" si="103"/>
        <v>0</v>
      </c>
      <c r="DO186" s="106">
        <f t="shared" si="103"/>
        <v>0</v>
      </c>
      <c r="DP186" s="20">
        <f t="shared" si="103"/>
        <v>0</v>
      </c>
      <c r="DR186" s="31">
        <f t="shared" si="121"/>
        <v>177</v>
      </c>
      <c r="DS186" s="26">
        <f t="shared" si="122"/>
        <v>177.5</v>
      </c>
      <c r="DT186" s="101">
        <f t="shared" si="104"/>
        <v>0</v>
      </c>
      <c r="DU186" s="101">
        <f t="shared" si="105"/>
        <v>0</v>
      </c>
      <c r="DV186" s="101">
        <f t="shared" si="106"/>
        <v>0</v>
      </c>
      <c r="DW186" s="102">
        <f t="shared" si="123"/>
        <v>0</v>
      </c>
      <c r="DX186" s="144"/>
      <c r="DY186" s="101">
        <f t="shared" si="124"/>
        <v>0</v>
      </c>
      <c r="DZ186" s="101">
        <f t="shared" si="124"/>
        <v>0</v>
      </c>
      <c r="EB186" s="84">
        <f>MODEL_DATA!X183</f>
        <v>177</v>
      </c>
      <c r="EC186" s="84">
        <f>MODEL_DATA!Y183</f>
        <v>0</v>
      </c>
      <c r="ED186" s="84">
        <f>MODEL_DATA!Z183</f>
        <v>0</v>
      </c>
      <c r="EE186" s="84">
        <f>MODEL_DATA!AA183</f>
        <v>0</v>
      </c>
      <c r="EF186" s="84">
        <f>MODEL_DATA!AB183</f>
        <v>0</v>
      </c>
      <c r="EG186" s="84">
        <f>MODEL_DATA!AC183</f>
        <v>0</v>
      </c>
      <c r="EH186" s="84">
        <f>MODEL_DATA!AD183</f>
        <v>0</v>
      </c>
      <c r="EI186" s="84">
        <f>MODEL_DATA!AE183</f>
        <v>0</v>
      </c>
      <c r="EJ186" s="84">
        <f>MODEL_DATA!AF183</f>
        <v>0</v>
      </c>
      <c r="EK186" s="84">
        <f>MODEL_DATA!AG183</f>
        <v>0</v>
      </c>
      <c r="EL186" s="84">
        <f>MODEL_DATA!AH183</f>
        <v>0</v>
      </c>
      <c r="EM186" s="84">
        <f>MODEL_DATA!AI183</f>
        <v>0</v>
      </c>
      <c r="EN186" s="84">
        <f>MODEL_DATA!AJ183</f>
        <v>0</v>
      </c>
      <c r="EO186" s="84">
        <f>MODEL_DATA!AK183</f>
        <v>0</v>
      </c>
      <c r="EP186" s="84">
        <f>MODEL_DATA!AL183</f>
        <v>0</v>
      </c>
      <c r="EQ186" s="84">
        <f>MODEL_DATA!AM183</f>
        <v>0</v>
      </c>
      <c r="ER186" s="84">
        <f>MODEL_DATA!AN183</f>
        <v>0</v>
      </c>
      <c r="ES186" s="84">
        <f>MODEL_DATA!AO183</f>
        <v>0</v>
      </c>
      <c r="ET186" s="84">
        <f>MODEL_DATA!AP183</f>
        <v>0</v>
      </c>
      <c r="EU186" s="84">
        <f>MODEL_DATA!AQ183</f>
        <v>0</v>
      </c>
      <c r="EV186" s="84">
        <f>MODEL_DATA!AR183</f>
        <v>0</v>
      </c>
    </row>
    <row r="187" spans="32:152" x14ac:dyDescent="0.25">
      <c r="AF187" s="32">
        <f t="shared" si="99"/>
        <v>354</v>
      </c>
      <c r="AG187" s="61">
        <f t="shared" si="107"/>
        <v>0</v>
      </c>
      <c r="AH187" s="63">
        <f>INDEX(Obs_Dist!$D$11:$T$211,  MATCH($AF187, Obs_Dist!$B$11:$B$211, 0), MATCH(AH$4, Obs_Dist!$D$3:$T$3, 0) )</f>
        <v>0</v>
      </c>
      <c r="AI187" s="61">
        <f t="shared" si="108"/>
        <v>0</v>
      </c>
      <c r="AJ187" s="63">
        <f>INDEX(Obs_Dist!$D$11:$T$211,  MATCH($AF187, Obs_Dist!$B$11:$B$211, 0), MATCH(AJ$4, Obs_Dist!$D$3:$T$3, 0) )</f>
        <v>0</v>
      </c>
      <c r="AK187" s="61">
        <f t="shared" si="109"/>
        <v>0</v>
      </c>
      <c r="AL187" s="63">
        <f>INDEX(Obs_Dist!$D$11:$T$211,  MATCH($AF187, Obs_Dist!$B$11:$B$211, 0), MATCH(AL$4, Obs_Dist!$D$3:$T$3, 0) )</f>
        <v>0</v>
      </c>
      <c r="AM187" s="61">
        <f t="shared" si="110"/>
        <v>0</v>
      </c>
      <c r="AN187" s="63">
        <f>INDEX(Obs_Dist!$D$11:$T$211,  MATCH($AF187, Obs_Dist!$B$11:$B$211, 0), MATCH(AN$4, Obs_Dist!$D$3:$T$3, 0) )</f>
        <v>0</v>
      </c>
      <c r="AO187" s="61">
        <f t="shared" si="111"/>
        <v>0</v>
      </c>
      <c r="AP187" s="63">
        <f>INDEX(Obs_Dist!$D$11:$T$211,  MATCH($AF187, Obs_Dist!$B$11:$B$211, 0), MATCH(AP$4, Obs_Dist!$D$3:$T$3, 0) )</f>
        <v>0</v>
      </c>
      <c r="AQ187" s="61">
        <f t="shared" si="112"/>
        <v>0</v>
      </c>
      <c r="AR187" s="63">
        <f>INDEX(Obs_Dist!$D$11:$T$211,  MATCH($AF187, Obs_Dist!$B$11:$B$211, 0), MATCH(AR$4, Obs_Dist!$D$3:$T$3, 0) )</f>
        <v>0</v>
      </c>
      <c r="AS187" s="61">
        <f t="shared" si="113"/>
        <v>0</v>
      </c>
      <c r="AT187" s="63">
        <f>INDEX(Obs_Dist!$D$11:$T$211,  MATCH($AF187, Obs_Dist!$B$11:$B$211, 0), MATCH(AT$4, Obs_Dist!$D$3:$T$3, 0) )</f>
        <v>0</v>
      </c>
      <c r="AU187" s="61">
        <f t="shared" si="114"/>
        <v>0</v>
      </c>
      <c r="AV187" s="63">
        <f>INDEX(Obs_Dist!$D$11:$T$211,  MATCH($AF187, Obs_Dist!$B$11:$B$211, 0), MATCH(AV$4, Obs_Dist!$D$3:$T$3, 0) )</f>
        <v>0</v>
      </c>
      <c r="AW187" s="61">
        <f t="shared" si="115"/>
        <v>0</v>
      </c>
      <c r="AX187" s="63">
        <f>INDEX(Obs_Dist!$D$11:$T$211,  MATCH($AF187, Obs_Dist!$B$11:$B$211, 0), MATCH(AX$4, Obs_Dist!$D$3:$T$3, 0) )</f>
        <v>0</v>
      </c>
      <c r="AY187" s="61">
        <f t="shared" si="116"/>
        <v>0</v>
      </c>
      <c r="AZ187" s="63">
        <f>INDEX(Obs_Dist!$D$11:$T$211,  MATCH($AF187, Obs_Dist!$B$11:$B$211, 0), MATCH(AZ$4, Obs_Dist!$D$3:$T$3, 0) )</f>
        <v>0</v>
      </c>
      <c r="BA187" s="61">
        <f t="shared" si="117"/>
        <v>0</v>
      </c>
      <c r="BB187" s="63">
        <f>INDEX(Obs_Dist!$D$11:$T$211,  MATCH($AF187, Obs_Dist!$B$11:$B$211, 0), MATCH(BB$4, Obs_Dist!$D$3:$T$3, 0) )</f>
        <v>0</v>
      </c>
      <c r="BC187" s="61">
        <f t="shared" si="118"/>
        <v>0</v>
      </c>
      <c r="BD187" s="63">
        <f>INDEX(Obs_Dist!$D$11:$T$211,  MATCH($AF187, Obs_Dist!$B$11:$B$211, 0), MATCH(BD$4, Obs_Dist!$D$3:$T$3, 0) )</f>
        <v>0</v>
      </c>
      <c r="BF187" s="31">
        <f t="shared" si="119"/>
        <v>356</v>
      </c>
      <c r="BG187" s="31">
        <f t="shared" si="120"/>
        <v>357</v>
      </c>
      <c r="BH187" s="57">
        <f t="shared" si="128"/>
        <v>0</v>
      </c>
      <c r="BI187" s="57">
        <f t="shared" si="128"/>
        <v>0</v>
      </c>
      <c r="BJ187" s="57">
        <f t="shared" si="128"/>
        <v>0</v>
      </c>
      <c r="BK187" s="58">
        <f t="shared" si="127"/>
        <v>0</v>
      </c>
      <c r="BL187" s="57">
        <f t="shared" si="127"/>
        <v>0</v>
      </c>
      <c r="BM187" s="57">
        <f t="shared" si="127"/>
        <v>0</v>
      </c>
      <c r="BN187" s="57">
        <f t="shared" si="94"/>
        <v>0</v>
      </c>
      <c r="BQ187" s="57">
        <f t="shared" si="131"/>
        <v>0</v>
      </c>
      <c r="BR187" s="57">
        <f t="shared" si="131"/>
        <v>0</v>
      </c>
      <c r="BS187" s="57">
        <f t="shared" si="131"/>
        <v>0</v>
      </c>
      <c r="BT187" s="57">
        <f t="shared" si="131"/>
        <v>0</v>
      </c>
      <c r="BU187" s="57">
        <f t="shared" si="131"/>
        <v>0</v>
      </c>
      <c r="BV187" s="57">
        <f t="shared" si="131"/>
        <v>0</v>
      </c>
      <c r="BW187" s="57">
        <f t="shared" si="131"/>
        <v>0</v>
      </c>
      <c r="BX187" s="58">
        <f t="shared" si="131"/>
        <v>0</v>
      </c>
      <c r="BY187" s="57">
        <f t="shared" si="131"/>
        <v>0</v>
      </c>
      <c r="BZ187" s="57">
        <f t="shared" si="131"/>
        <v>0</v>
      </c>
      <c r="CA187" s="58">
        <f t="shared" si="131"/>
        <v>0</v>
      </c>
      <c r="CB187" s="57">
        <f t="shared" si="131"/>
        <v>0</v>
      </c>
      <c r="CC187" s="57">
        <f t="shared" si="131"/>
        <v>0</v>
      </c>
      <c r="CD187" s="57">
        <f t="shared" si="131"/>
        <v>0</v>
      </c>
      <c r="CE187" s="57">
        <f t="shared" si="131"/>
        <v>0</v>
      </c>
      <c r="CF187" s="57">
        <f t="shared" si="130"/>
        <v>0</v>
      </c>
      <c r="CG187" s="57">
        <f t="shared" si="130"/>
        <v>0</v>
      </c>
      <c r="CH187" s="57">
        <f t="shared" si="130"/>
        <v>0</v>
      </c>
      <c r="CI187" s="58">
        <f t="shared" si="130"/>
        <v>0</v>
      </c>
      <c r="CJ187" s="57">
        <f t="shared" si="130"/>
        <v>0</v>
      </c>
      <c r="CL187" s="30">
        <f>Obs_Dist!B189</f>
        <v>356</v>
      </c>
      <c r="CM187" s="26">
        <f t="shared" si="129"/>
        <v>357</v>
      </c>
      <c r="CN187" s="20">
        <f t="shared" si="100"/>
        <v>0</v>
      </c>
      <c r="CO187" s="20">
        <f t="shared" si="100"/>
        <v>0</v>
      </c>
      <c r="CP187" s="20">
        <f t="shared" si="100"/>
        <v>0</v>
      </c>
      <c r="CQ187" s="106">
        <f t="shared" si="100"/>
        <v>0</v>
      </c>
      <c r="CR187" s="143"/>
      <c r="CS187" s="20">
        <f t="shared" si="101"/>
        <v>0</v>
      </c>
      <c r="CT187" s="20">
        <f t="shared" si="101"/>
        <v>0</v>
      </c>
      <c r="CW187" s="20">
        <f t="shared" ref="CW187:DG209" si="132">SUMIFS(EC:EC,$DR:$DR,"&gt;="&amp;$CL187,$DR:$DR,"&lt;"&amp;$CL188)</f>
        <v>0</v>
      </c>
      <c r="CX187" s="20">
        <f t="shared" si="132"/>
        <v>0</v>
      </c>
      <c r="CY187" s="20">
        <f t="shared" si="132"/>
        <v>0</v>
      </c>
      <c r="CZ187" s="20">
        <f t="shared" si="132"/>
        <v>0</v>
      </c>
      <c r="DA187" s="20">
        <f t="shared" si="132"/>
        <v>0</v>
      </c>
      <c r="DB187" s="20">
        <f t="shared" si="132"/>
        <v>0</v>
      </c>
      <c r="DC187" s="20">
        <f t="shared" si="132"/>
        <v>0</v>
      </c>
      <c r="DD187" s="106">
        <f t="shared" si="132"/>
        <v>0</v>
      </c>
      <c r="DE187" s="20">
        <f t="shared" si="132"/>
        <v>0</v>
      </c>
      <c r="DF187" s="20">
        <f t="shared" si="132"/>
        <v>0</v>
      </c>
      <c r="DG187" s="106">
        <f t="shared" si="132"/>
        <v>0</v>
      </c>
      <c r="DH187" s="143"/>
      <c r="DI187" s="20">
        <f t="shared" si="102"/>
        <v>0</v>
      </c>
      <c r="DJ187" s="20">
        <f t="shared" si="102"/>
        <v>0</v>
      </c>
      <c r="DK187" s="20">
        <f t="shared" si="102"/>
        <v>0</v>
      </c>
      <c r="DL187" s="143"/>
      <c r="DM187" s="20">
        <f t="shared" si="103"/>
        <v>0</v>
      </c>
      <c r="DN187" s="20">
        <f t="shared" si="103"/>
        <v>0</v>
      </c>
      <c r="DO187" s="106">
        <f t="shared" si="103"/>
        <v>0</v>
      </c>
      <c r="DP187" s="20">
        <f t="shared" si="103"/>
        <v>0</v>
      </c>
      <c r="DR187" s="31">
        <f t="shared" si="121"/>
        <v>178</v>
      </c>
      <c r="DS187" s="26">
        <f t="shared" si="122"/>
        <v>178.5</v>
      </c>
      <c r="DT187" s="101">
        <f t="shared" si="104"/>
        <v>0</v>
      </c>
      <c r="DU187" s="101">
        <f t="shared" si="105"/>
        <v>0</v>
      </c>
      <c r="DV187" s="101">
        <f t="shared" si="106"/>
        <v>0</v>
      </c>
      <c r="DW187" s="102">
        <f t="shared" si="123"/>
        <v>0</v>
      </c>
      <c r="DX187" s="144"/>
      <c r="DY187" s="101">
        <f t="shared" si="124"/>
        <v>0</v>
      </c>
      <c r="DZ187" s="101">
        <f t="shared" si="124"/>
        <v>0</v>
      </c>
      <c r="EB187" s="84">
        <f>MODEL_DATA!X184</f>
        <v>178</v>
      </c>
      <c r="EC187" s="84">
        <f>MODEL_DATA!Y184</f>
        <v>0</v>
      </c>
      <c r="ED187" s="84">
        <f>MODEL_DATA!Z184</f>
        <v>0</v>
      </c>
      <c r="EE187" s="84">
        <f>MODEL_DATA!AA184</f>
        <v>0</v>
      </c>
      <c r="EF187" s="84">
        <f>MODEL_DATA!AB184</f>
        <v>0</v>
      </c>
      <c r="EG187" s="84">
        <f>MODEL_DATA!AC184</f>
        <v>0</v>
      </c>
      <c r="EH187" s="84">
        <f>MODEL_DATA!AD184</f>
        <v>0</v>
      </c>
      <c r="EI187" s="84">
        <f>MODEL_DATA!AE184</f>
        <v>0</v>
      </c>
      <c r="EJ187" s="84">
        <f>MODEL_DATA!AF184</f>
        <v>0</v>
      </c>
      <c r="EK187" s="84">
        <f>MODEL_DATA!AG184</f>
        <v>0</v>
      </c>
      <c r="EL187" s="84">
        <f>MODEL_DATA!AH184</f>
        <v>0</v>
      </c>
      <c r="EM187" s="84">
        <f>MODEL_DATA!AI184</f>
        <v>0</v>
      </c>
      <c r="EN187" s="84">
        <f>MODEL_DATA!AJ184</f>
        <v>0</v>
      </c>
      <c r="EO187" s="84">
        <f>MODEL_DATA!AK184</f>
        <v>0</v>
      </c>
      <c r="EP187" s="84">
        <f>MODEL_DATA!AL184</f>
        <v>0</v>
      </c>
      <c r="EQ187" s="84">
        <f>MODEL_DATA!AM184</f>
        <v>0</v>
      </c>
      <c r="ER187" s="84">
        <f>MODEL_DATA!AN184</f>
        <v>0</v>
      </c>
      <c r="ES187" s="84">
        <f>MODEL_DATA!AO184</f>
        <v>0</v>
      </c>
      <c r="ET187" s="84">
        <f>MODEL_DATA!AP184</f>
        <v>0</v>
      </c>
      <c r="EU187" s="84">
        <f>MODEL_DATA!AQ184</f>
        <v>0</v>
      </c>
      <c r="EV187" s="84">
        <f>MODEL_DATA!AR184</f>
        <v>0</v>
      </c>
    </row>
    <row r="188" spans="32:152" x14ac:dyDescent="0.25">
      <c r="AF188" s="32">
        <f t="shared" si="99"/>
        <v>356</v>
      </c>
      <c r="AG188" s="61">
        <f t="shared" si="107"/>
        <v>0</v>
      </c>
      <c r="AH188" s="63">
        <f>INDEX(Obs_Dist!$D$11:$T$211,  MATCH($AF188, Obs_Dist!$B$11:$B$211, 0), MATCH(AH$4, Obs_Dist!$D$3:$T$3, 0) )</f>
        <v>0</v>
      </c>
      <c r="AI188" s="61">
        <f t="shared" si="108"/>
        <v>0</v>
      </c>
      <c r="AJ188" s="63">
        <f>INDEX(Obs_Dist!$D$11:$T$211,  MATCH($AF188, Obs_Dist!$B$11:$B$211, 0), MATCH(AJ$4, Obs_Dist!$D$3:$T$3, 0) )</f>
        <v>0</v>
      </c>
      <c r="AK188" s="61">
        <f t="shared" si="109"/>
        <v>0</v>
      </c>
      <c r="AL188" s="63">
        <f>INDEX(Obs_Dist!$D$11:$T$211,  MATCH($AF188, Obs_Dist!$B$11:$B$211, 0), MATCH(AL$4, Obs_Dist!$D$3:$T$3, 0) )</f>
        <v>0</v>
      </c>
      <c r="AM188" s="61">
        <f t="shared" si="110"/>
        <v>0</v>
      </c>
      <c r="AN188" s="63">
        <f>INDEX(Obs_Dist!$D$11:$T$211,  MATCH($AF188, Obs_Dist!$B$11:$B$211, 0), MATCH(AN$4, Obs_Dist!$D$3:$T$3, 0) )</f>
        <v>0</v>
      </c>
      <c r="AO188" s="61">
        <f t="shared" si="111"/>
        <v>0</v>
      </c>
      <c r="AP188" s="63">
        <f>INDEX(Obs_Dist!$D$11:$T$211,  MATCH($AF188, Obs_Dist!$B$11:$B$211, 0), MATCH(AP$4, Obs_Dist!$D$3:$T$3, 0) )</f>
        <v>0</v>
      </c>
      <c r="AQ188" s="61">
        <f t="shared" si="112"/>
        <v>0</v>
      </c>
      <c r="AR188" s="63">
        <f>INDEX(Obs_Dist!$D$11:$T$211,  MATCH($AF188, Obs_Dist!$B$11:$B$211, 0), MATCH(AR$4, Obs_Dist!$D$3:$T$3, 0) )</f>
        <v>0</v>
      </c>
      <c r="AS188" s="61">
        <f t="shared" si="113"/>
        <v>0</v>
      </c>
      <c r="AT188" s="63">
        <f>INDEX(Obs_Dist!$D$11:$T$211,  MATCH($AF188, Obs_Dist!$B$11:$B$211, 0), MATCH(AT$4, Obs_Dist!$D$3:$T$3, 0) )</f>
        <v>0</v>
      </c>
      <c r="AU188" s="61">
        <f t="shared" si="114"/>
        <v>0</v>
      </c>
      <c r="AV188" s="63">
        <f>INDEX(Obs_Dist!$D$11:$T$211,  MATCH($AF188, Obs_Dist!$B$11:$B$211, 0), MATCH(AV$4, Obs_Dist!$D$3:$T$3, 0) )</f>
        <v>0</v>
      </c>
      <c r="AW188" s="61">
        <f t="shared" si="115"/>
        <v>0</v>
      </c>
      <c r="AX188" s="63">
        <f>INDEX(Obs_Dist!$D$11:$T$211,  MATCH($AF188, Obs_Dist!$B$11:$B$211, 0), MATCH(AX$4, Obs_Dist!$D$3:$T$3, 0) )</f>
        <v>0</v>
      </c>
      <c r="AY188" s="61">
        <f t="shared" si="116"/>
        <v>0</v>
      </c>
      <c r="AZ188" s="63">
        <f>INDEX(Obs_Dist!$D$11:$T$211,  MATCH($AF188, Obs_Dist!$B$11:$B$211, 0), MATCH(AZ$4, Obs_Dist!$D$3:$T$3, 0) )</f>
        <v>0</v>
      </c>
      <c r="BA188" s="61">
        <f t="shared" si="117"/>
        <v>0</v>
      </c>
      <c r="BB188" s="63">
        <f>INDEX(Obs_Dist!$D$11:$T$211,  MATCH($AF188, Obs_Dist!$B$11:$B$211, 0), MATCH(BB$4, Obs_Dist!$D$3:$T$3, 0) )</f>
        <v>0</v>
      </c>
      <c r="BC188" s="61">
        <f t="shared" si="118"/>
        <v>0</v>
      </c>
      <c r="BD188" s="63">
        <f>INDEX(Obs_Dist!$D$11:$T$211,  MATCH($AF188, Obs_Dist!$B$11:$B$211, 0), MATCH(BD$4, Obs_Dist!$D$3:$T$3, 0) )</f>
        <v>0</v>
      </c>
      <c r="BF188" s="31">
        <f t="shared" si="119"/>
        <v>358</v>
      </c>
      <c r="BG188" s="31">
        <f t="shared" si="120"/>
        <v>359</v>
      </c>
      <c r="BH188" s="57">
        <f t="shared" si="128"/>
        <v>0</v>
      </c>
      <c r="BI188" s="57">
        <f t="shared" si="128"/>
        <v>0</v>
      </c>
      <c r="BJ188" s="57">
        <f t="shared" si="128"/>
        <v>0</v>
      </c>
      <c r="BK188" s="58">
        <f t="shared" si="127"/>
        <v>0</v>
      </c>
      <c r="BL188" s="57">
        <f t="shared" si="127"/>
        <v>0</v>
      </c>
      <c r="BM188" s="57">
        <f t="shared" si="127"/>
        <v>0</v>
      </c>
      <c r="BN188" s="57">
        <f t="shared" si="127"/>
        <v>0</v>
      </c>
      <c r="BQ188" s="57">
        <f t="shared" si="131"/>
        <v>0</v>
      </c>
      <c r="BR188" s="57">
        <f t="shared" si="131"/>
        <v>0</v>
      </c>
      <c r="BS188" s="57">
        <f t="shared" si="131"/>
        <v>0</v>
      </c>
      <c r="BT188" s="57">
        <f t="shared" si="131"/>
        <v>0</v>
      </c>
      <c r="BU188" s="57">
        <f t="shared" si="131"/>
        <v>0</v>
      </c>
      <c r="BV188" s="57">
        <f t="shared" si="131"/>
        <v>0</v>
      </c>
      <c r="BW188" s="57">
        <f t="shared" si="131"/>
        <v>0</v>
      </c>
      <c r="BX188" s="58">
        <f t="shared" si="131"/>
        <v>0</v>
      </c>
      <c r="BY188" s="57">
        <f t="shared" si="131"/>
        <v>0</v>
      </c>
      <c r="BZ188" s="57">
        <f t="shared" si="131"/>
        <v>0</v>
      </c>
      <c r="CA188" s="58">
        <f t="shared" si="131"/>
        <v>0</v>
      </c>
      <c r="CB188" s="57">
        <f t="shared" si="131"/>
        <v>0</v>
      </c>
      <c r="CC188" s="57">
        <f t="shared" si="131"/>
        <v>0</v>
      </c>
      <c r="CD188" s="57">
        <f t="shared" si="131"/>
        <v>0</v>
      </c>
      <c r="CE188" s="57">
        <f t="shared" si="131"/>
        <v>0</v>
      </c>
      <c r="CF188" s="57">
        <f t="shared" si="130"/>
        <v>0</v>
      </c>
      <c r="CG188" s="57">
        <f t="shared" si="130"/>
        <v>0</v>
      </c>
      <c r="CH188" s="57">
        <f t="shared" si="130"/>
        <v>0</v>
      </c>
      <c r="CI188" s="58">
        <f t="shared" si="130"/>
        <v>0</v>
      </c>
      <c r="CJ188" s="57">
        <f t="shared" si="130"/>
        <v>0</v>
      </c>
      <c r="CL188" s="30">
        <f>Obs_Dist!B190</f>
        <v>358</v>
      </c>
      <c r="CM188" s="26">
        <f t="shared" si="129"/>
        <v>359</v>
      </c>
      <c r="CN188" s="20">
        <f t="shared" si="100"/>
        <v>0</v>
      </c>
      <c r="CO188" s="20">
        <f t="shared" si="100"/>
        <v>0</v>
      </c>
      <c r="CP188" s="20">
        <f t="shared" si="100"/>
        <v>0</v>
      </c>
      <c r="CQ188" s="106">
        <f t="shared" si="100"/>
        <v>0</v>
      </c>
      <c r="CR188" s="143"/>
      <c r="CS188" s="20">
        <f t="shared" si="101"/>
        <v>0</v>
      </c>
      <c r="CT188" s="20">
        <f t="shared" si="101"/>
        <v>0</v>
      </c>
      <c r="CW188" s="20">
        <f t="shared" si="132"/>
        <v>0</v>
      </c>
      <c r="CX188" s="20">
        <f t="shared" si="132"/>
        <v>0</v>
      </c>
      <c r="CY188" s="20">
        <f t="shared" si="132"/>
        <v>0</v>
      </c>
      <c r="CZ188" s="20">
        <f t="shared" si="132"/>
        <v>0</v>
      </c>
      <c r="DA188" s="20">
        <f t="shared" si="132"/>
        <v>0</v>
      </c>
      <c r="DB188" s="20">
        <f t="shared" si="132"/>
        <v>0</v>
      </c>
      <c r="DC188" s="20">
        <f t="shared" si="132"/>
        <v>0</v>
      </c>
      <c r="DD188" s="106">
        <f t="shared" si="132"/>
        <v>0</v>
      </c>
      <c r="DE188" s="20">
        <f t="shared" si="132"/>
        <v>0</v>
      </c>
      <c r="DF188" s="20">
        <f t="shared" si="132"/>
        <v>0</v>
      </c>
      <c r="DG188" s="106">
        <f t="shared" si="132"/>
        <v>0</v>
      </c>
      <c r="DH188" s="143"/>
      <c r="DI188" s="20">
        <f t="shared" si="102"/>
        <v>0</v>
      </c>
      <c r="DJ188" s="20">
        <f t="shared" si="102"/>
        <v>0</v>
      </c>
      <c r="DK188" s="20">
        <f t="shared" si="102"/>
        <v>0</v>
      </c>
      <c r="DL188" s="143"/>
      <c r="DM188" s="20">
        <f t="shared" si="103"/>
        <v>0</v>
      </c>
      <c r="DN188" s="20">
        <f t="shared" si="103"/>
        <v>0</v>
      </c>
      <c r="DO188" s="106">
        <f t="shared" si="103"/>
        <v>0</v>
      </c>
      <c r="DP188" s="20">
        <f t="shared" si="103"/>
        <v>0</v>
      </c>
      <c r="DR188" s="31">
        <f t="shared" si="121"/>
        <v>179</v>
      </c>
      <c r="DS188" s="26">
        <f t="shared" si="122"/>
        <v>179.5</v>
      </c>
      <c r="DT188" s="101">
        <f t="shared" si="104"/>
        <v>0</v>
      </c>
      <c r="DU188" s="101">
        <f t="shared" si="105"/>
        <v>0</v>
      </c>
      <c r="DV188" s="101">
        <f t="shared" si="106"/>
        <v>0</v>
      </c>
      <c r="DW188" s="102">
        <f t="shared" si="123"/>
        <v>0</v>
      </c>
      <c r="DX188" s="144"/>
      <c r="DY188" s="101">
        <f t="shared" si="124"/>
        <v>0</v>
      </c>
      <c r="DZ188" s="101">
        <f t="shared" si="124"/>
        <v>0</v>
      </c>
      <c r="EB188" s="84">
        <f>MODEL_DATA!X185</f>
        <v>179</v>
      </c>
      <c r="EC188" s="84">
        <f>MODEL_DATA!Y185</f>
        <v>0</v>
      </c>
      <c r="ED188" s="84">
        <f>MODEL_DATA!Z185</f>
        <v>0</v>
      </c>
      <c r="EE188" s="84">
        <f>MODEL_DATA!AA185</f>
        <v>0</v>
      </c>
      <c r="EF188" s="84">
        <f>MODEL_DATA!AB185</f>
        <v>0</v>
      </c>
      <c r="EG188" s="84">
        <f>MODEL_DATA!AC185</f>
        <v>0</v>
      </c>
      <c r="EH188" s="84">
        <f>MODEL_DATA!AD185</f>
        <v>0</v>
      </c>
      <c r="EI188" s="84">
        <f>MODEL_DATA!AE185</f>
        <v>0</v>
      </c>
      <c r="EJ188" s="84">
        <f>MODEL_DATA!AF185</f>
        <v>0</v>
      </c>
      <c r="EK188" s="84">
        <f>MODEL_DATA!AG185</f>
        <v>0</v>
      </c>
      <c r="EL188" s="84">
        <f>MODEL_DATA!AH185</f>
        <v>0</v>
      </c>
      <c r="EM188" s="84">
        <f>MODEL_DATA!AI185</f>
        <v>0</v>
      </c>
      <c r="EN188" s="84">
        <f>MODEL_DATA!AJ185</f>
        <v>0</v>
      </c>
      <c r="EO188" s="84">
        <f>MODEL_DATA!AK185</f>
        <v>0</v>
      </c>
      <c r="EP188" s="84">
        <f>MODEL_DATA!AL185</f>
        <v>0</v>
      </c>
      <c r="EQ188" s="84">
        <f>MODEL_DATA!AM185</f>
        <v>0</v>
      </c>
      <c r="ER188" s="84">
        <f>MODEL_DATA!AN185</f>
        <v>0</v>
      </c>
      <c r="ES188" s="84">
        <f>MODEL_DATA!AO185</f>
        <v>0</v>
      </c>
      <c r="ET188" s="84">
        <f>MODEL_DATA!AP185</f>
        <v>0</v>
      </c>
      <c r="EU188" s="84">
        <f>MODEL_DATA!AQ185</f>
        <v>0</v>
      </c>
      <c r="EV188" s="84">
        <f>MODEL_DATA!AR185</f>
        <v>0</v>
      </c>
    </row>
    <row r="189" spans="32:152" x14ac:dyDescent="0.25">
      <c r="AF189" s="32">
        <f t="shared" si="99"/>
        <v>358</v>
      </c>
      <c r="AG189" s="61">
        <f t="shared" si="107"/>
        <v>0</v>
      </c>
      <c r="AH189" s="63">
        <f>INDEX(Obs_Dist!$D$11:$T$211,  MATCH($AF189, Obs_Dist!$B$11:$B$211, 0), MATCH(AH$4, Obs_Dist!$D$3:$T$3, 0) )</f>
        <v>0</v>
      </c>
      <c r="AI189" s="61">
        <f t="shared" si="108"/>
        <v>0</v>
      </c>
      <c r="AJ189" s="63">
        <f>INDEX(Obs_Dist!$D$11:$T$211,  MATCH($AF189, Obs_Dist!$B$11:$B$211, 0), MATCH(AJ$4, Obs_Dist!$D$3:$T$3, 0) )</f>
        <v>0</v>
      </c>
      <c r="AK189" s="61">
        <f t="shared" si="109"/>
        <v>0</v>
      </c>
      <c r="AL189" s="63">
        <f>INDEX(Obs_Dist!$D$11:$T$211,  MATCH($AF189, Obs_Dist!$B$11:$B$211, 0), MATCH(AL$4, Obs_Dist!$D$3:$T$3, 0) )</f>
        <v>0</v>
      </c>
      <c r="AM189" s="61">
        <f t="shared" si="110"/>
        <v>0</v>
      </c>
      <c r="AN189" s="63">
        <f>INDEX(Obs_Dist!$D$11:$T$211,  MATCH($AF189, Obs_Dist!$B$11:$B$211, 0), MATCH(AN$4, Obs_Dist!$D$3:$T$3, 0) )</f>
        <v>0</v>
      </c>
      <c r="AO189" s="61">
        <f t="shared" si="111"/>
        <v>0</v>
      </c>
      <c r="AP189" s="63">
        <f>INDEX(Obs_Dist!$D$11:$T$211,  MATCH($AF189, Obs_Dist!$B$11:$B$211, 0), MATCH(AP$4, Obs_Dist!$D$3:$T$3, 0) )</f>
        <v>0</v>
      </c>
      <c r="AQ189" s="61">
        <f t="shared" si="112"/>
        <v>0</v>
      </c>
      <c r="AR189" s="63">
        <f>INDEX(Obs_Dist!$D$11:$T$211,  MATCH($AF189, Obs_Dist!$B$11:$B$211, 0), MATCH(AR$4, Obs_Dist!$D$3:$T$3, 0) )</f>
        <v>0</v>
      </c>
      <c r="AS189" s="61">
        <f t="shared" si="113"/>
        <v>0</v>
      </c>
      <c r="AT189" s="63">
        <f>INDEX(Obs_Dist!$D$11:$T$211,  MATCH($AF189, Obs_Dist!$B$11:$B$211, 0), MATCH(AT$4, Obs_Dist!$D$3:$T$3, 0) )</f>
        <v>0</v>
      </c>
      <c r="AU189" s="61">
        <f t="shared" si="114"/>
        <v>0</v>
      </c>
      <c r="AV189" s="63">
        <f>INDEX(Obs_Dist!$D$11:$T$211,  MATCH($AF189, Obs_Dist!$B$11:$B$211, 0), MATCH(AV$4, Obs_Dist!$D$3:$T$3, 0) )</f>
        <v>0</v>
      </c>
      <c r="AW189" s="61">
        <f t="shared" si="115"/>
        <v>0</v>
      </c>
      <c r="AX189" s="63">
        <f>INDEX(Obs_Dist!$D$11:$T$211,  MATCH($AF189, Obs_Dist!$B$11:$B$211, 0), MATCH(AX$4, Obs_Dist!$D$3:$T$3, 0) )</f>
        <v>0</v>
      </c>
      <c r="AY189" s="61">
        <f t="shared" si="116"/>
        <v>0</v>
      </c>
      <c r="AZ189" s="63">
        <f>INDEX(Obs_Dist!$D$11:$T$211,  MATCH($AF189, Obs_Dist!$B$11:$B$211, 0), MATCH(AZ$4, Obs_Dist!$D$3:$T$3, 0) )</f>
        <v>0</v>
      </c>
      <c r="BA189" s="61">
        <f t="shared" si="117"/>
        <v>0</v>
      </c>
      <c r="BB189" s="63">
        <f>INDEX(Obs_Dist!$D$11:$T$211,  MATCH($AF189, Obs_Dist!$B$11:$B$211, 0), MATCH(BB$4, Obs_Dist!$D$3:$T$3, 0) )</f>
        <v>0</v>
      </c>
      <c r="BC189" s="61">
        <f t="shared" si="118"/>
        <v>0</v>
      </c>
      <c r="BD189" s="63">
        <f>INDEX(Obs_Dist!$D$11:$T$211,  MATCH($AF189, Obs_Dist!$B$11:$B$211, 0), MATCH(BD$4, Obs_Dist!$D$3:$T$3, 0) )</f>
        <v>0</v>
      </c>
      <c r="BF189" s="31">
        <f t="shared" si="119"/>
        <v>360</v>
      </c>
      <c r="BG189" s="31">
        <f t="shared" si="120"/>
        <v>361</v>
      </c>
      <c r="BH189" s="57">
        <f t="shared" si="128"/>
        <v>0</v>
      </c>
      <c r="BI189" s="57">
        <f t="shared" si="128"/>
        <v>0</v>
      </c>
      <c r="BJ189" s="57">
        <f t="shared" si="128"/>
        <v>0</v>
      </c>
      <c r="BK189" s="58">
        <f t="shared" si="127"/>
        <v>0</v>
      </c>
      <c r="BL189" s="57">
        <f t="shared" si="127"/>
        <v>0</v>
      </c>
      <c r="BM189" s="57">
        <f t="shared" si="127"/>
        <v>0</v>
      </c>
      <c r="BN189" s="57">
        <f t="shared" si="127"/>
        <v>0</v>
      </c>
      <c r="BQ189" s="57">
        <f t="shared" si="131"/>
        <v>0</v>
      </c>
      <c r="BR189" s="57">
        <f t="shared" si="131"/>
        <v>0</v>
      </c>
      <c r="BS189" s="57">
        <f t="shared" si="131"/>
        <v>0</v>
      </c>
      <c r="BT189" s="57">
        <f t="shared" si="131"/>
        <v>0</v>
      </c>
      <c r="BU189" s="57">
        <f t="shared" si="131"/>
        <v>0</v>
      </c>
      <c r="BV189" s="57">
        <f t="shared" si="131"/>
        <v>0</v>
      </c>
      <c r="BW189" s="57">
        <f t="shared" si="131"/>
        <v>0</v>
      </c>
      <c r="BX189" s="58">
        <f t="shared" si="131"/>
        <v>0</v>
      </c>
      <c r="BY189" s="57">
        <f t="shared" si="131"/>
        <v>0</v>
      </c>
      <c r="BZ189" s="57">
        <f t="shared" si="131"/>
        <v>0</v>
      </c>
      <c r="CA189" s="58">
        <f t="shared" si="131"/>
        <v>0</v>
      </c>
      <c r="CB189" s="57">
        <f t="shared" si="131"/>
        <v>0</v>
      </c>
      <c r="CC189" s="57">
        <f t="shared" si="131"/>
        <v>0</v>
      </c>
      <c r="CD189" s="57">
        <f t="shared" si="131"/>
        <v>0</v>
      </c>
      <c r="CE189" s="57">
        <f t="shared" si="131"/>
        <v>0</v>
      </c>
      <c r="CF189" s="57">
        <f t="shared" si="130"/>
        <v>0</v>
      </c>
      <c r="CG189" s="57">
        <f t="shared" si="130"/>
        <v>0</v>
      </c>
      <c r="CH189" s="57">
        <f t="shared" si="130"/>
        <v>0</v>
      </c>
      <c r="CI189" s="58">
        <f t="shared" si="130"/>
        <v>0</v>
      </c>
      <c r="CJ189" s="57">
        <f t="shared" si="130"/>
        <v>0</v>
      </c>
      <c r="CL189" s="30">
        <f>Obs_Dist!B191</f>
        <v>360</v>
      </c>
      <c r="CM189" s="26">
        <f t="shared" si="129"/>
        <v>361</v>
      </c>
      <c r="CN189" s="20">
        <f t="shared" si="100"/>
        <v>0</v>
      </c>
      <c r="CO189" s="20">
        <f t="shared" si="100"/>
        <v>0</v>
      </c>
      <c r="CP189" s="20">
        <f t="shared" si="100"/>
        <v>0</v>
      </c>
      <c r="CQ189" s="106">
        <f t="shared" si="100"/>
        <v>0</v>
      </c>
      <c r="CR189" s="143"/>
      <c r="CS189" s="20">
        <f t="shared" si="101"/>
        <v>0</v>
      </c>
      <c r="CT189" s="20">
        <f t="shared" si="101"/>
        <v>0</v>
      </c>
      <c r="CW189" s="20">
        <f t="shared" si="132"/>
        <v>0</v>
      </c>
      <c r="CX189" s="20">
        <f t="shared" si="132"/>
        <v>0</v>
      </c>
      <c r="CY189" s="20">
        <f t="shared" si="132"/>
        <v>0</v>
      </c>
      <c r="CZ189" s="20">
        <f t="shared" si="132"/>
        <v>0</v>
      </c>
      <c r="DA189" s="20">
        <f t="shared" si="132"/>
        <v>0</v>
      </c>
      <c r="DB189" s="20">
        <f t="shared" si="132"/>
        <v>0</v>
      </c>
      <c r="DC189" s="20">
        <f t="shared" si="132"/>
        <v>0</v>
      </c>
      <c r="DD189" s="106">
        <f t="shared" si="132"/>
        <v>0</v>
      </c>
      <c r="DE189" s="20">
        <f t="shared" si="132"/>
        <v>0</v>
      </c>
      <c r="DF189" s="20">
        <f t="shared" si="132"/>
        <v>0</v>
      </c>
      <c r="DG189" s="106">
        <f t="shared" si="132"/>
        <v>0</v>
      </c>
      <c r="DH189" s="143"/>
      <c r="DI189" s="20">
        <f t="shared" si="102"/>
        <v>0</v>
      </c>
      <c r="DJ189" s="20">
        <f t="shared" si="102"/>
        <v>0</v>
      </c>
      <c r="DK189" s="20">
        <f t="shared" si="102"/>
        <v>0</v>
      </c>
      <c r="DL189" s="143"/>
      <c r="DM189" s="20">
        <f t="shared" si="103"/>
        <v>0</v>
      </c>
      <c r="DN189" s="20">
        <f t="shared" si="103"/>
        <v>0</v>
      </c>
      <c r="DO189" s="106">
        <f t="shared" si="103"/>
        <v>0</v>
      </c>
      <c r="DP189" s="20">
        <f t="shared" si="103"/>
        <v>0</v>
      </c>
      <c r="DR189" s="31">
        <f t="shared" si="121"/>
        <v>180</v>
      </c>
      <c r="DS189" s="26">
        <f t="shared" si="122"/>
        <v>180.5</v>
      </c>
      <c r="DT189" s="101">
        <f t="shared" si="104"/>
        <v>0</v>
      </c>
      <c r="DU189" s="101">
        <f t="shared" si="105"/>
        <v>0</v>
      </c>
      <c r="DV189" s="101">
        <f t="shared" si="106"/>
        <v>0</v>
      </c>
      <c r="DW189" s="102">
        <f t="shared" si="123"/>
        <v>0</v>
      </c>
      <c r="DX189" s="144"/>
      <c r="DY189" s="101">
        <f t="shared" si="124"/>
        <v>0</v>
      </c>
      <c r="DZ189" s="101">
        <f t="shared" si="124"/>
        <v>0</v>
      </c>
      <c r="EB189" s="84">
        <f>MODEL_DATA!X186</f>
        <v>180</v>
      </c>
      <c r="EC189" s="84">
        <f>MODEL_DATA!Y186</f>
        <v>0</v>
      </c>
      <c r="ED189" s="84">
        <f>MODEL_DATA!Z186</f>
        <v>0</v>
      </c>
      <c r="EE189" s="84">
        <f>MODEL_DATA!AA186</f>
        <v>0</v>
      </c>
      <c r="EF189" s="84">
        <f>MODEL_DATA!AB186</f>
        <v>0</v>
      </c>
      <c r="EG189" s="84">
        <f>MODEL_DATA!AC186</f>
        <v>0</v>
      </c>
      <c r="EH189" s="84">
        <f>MODEL_DATA!AD186</f>
        <v>0</v>
      </c>
      <c r="EI189" s="84">
        <f>MODEL_DATA!AE186</f>
        <v>0</v>
      </c>
      <c r="EJ189" s="84">
        <f>MODEL_DATA!AF186</f>
        <v>0</v>
      </c>
      <c r="EK189" s="84">
        <f>MODEL_DATA!AG186</f>
        <v>0</v>
      </c>
      <c r="EL189" s="84">
        <f>MODEL_DATA!AH186</f>
        <v>0</v>
      </c>
      <c r="EM189" s="84">
        <f>MODEL_DATA!AI186</f>
        <v>0</v>
      </c>
      <c r="EN189" s="84">
        <f>MODEL_DATA!AJ186</f>
        <v>0</v>
      </c>
      <c r="EO189" s="84">
        <f>MODEL_DATA!AK186</f>
        <v>0</v>
      </c>
      <c r="EP189" s="84">
        <f>MODEL_DATA!AL186</f>
        <v>0</v>
      </c>
      <c r="EQ189" s="84">
        <f>MODEL_DATA!AM186</f>
        <v>0</v>
      </c>
      <c r="ER189" s="84">
        <f>MODEL_DATA!AN186</f>
        <v>0</v>
      </c>
      <c r="ES189" s="84">
        <f>MODEL_DATA!AO186</f>
        <v>0</v>
      </c>
      <c r="ET189" s="84">
        <f>MODEL_DATA!AP186</f>
        <v>0</v>
      </c>
      <c r="EU189" s="84">
        <f>MODEL_DATA!AQ186</f>
        <v>0</v>
      </c>
      <c r="EV189" s="84">
        <f>MODEL_DATA!AR186</f>
        <v>0</v>
      </c>
    </row>
    <row r="190" spans="32:152" x14ac:dyDescent="0.25">
      <c r="AF190" s="32">
        <f t="shared" si="99"/>
        <v>360</v>
      </c>
      <c r="AG190" s="61">
        <f t="shared" si="107"/>
        <v>0</v>
      </c>
      <c r="AH190" s="63">
        <f>INDEX(Obs_Dist!$D$11:$T$211,  MATCH($AF190, Obs_Dist!$B$11:$B$211, 0), MATCH(AH$4, Obs_Dist!$D$3:$T$3, 0) )</f>
        <v>0</v>
      </c>
      <c r="AI190" s="61">
        <f t="shared" si="108"/>
        <v>0</v>
      </c>
      <c r="AJ190" s="63">
        <f>INDEX(Obs_Dist!$D$11:$T$211,  MATCH($AF190, Obs_Dist!$B$11:$B$211, 0), MATCH(AJ$4, Obs_Dist!$D$3:$T$3, 0) )</f>
        <v>0</v>
      </c>
      <c r="AK190" s="61">
        <f t="shared" si="109"/>
        <v>0</v>
      </c>
      <c r="AL190" s="63">
        <f>INDEX(Obs_Dist!$D$11:$T$211,  MATCH($AF190, Obs_Dist!$B$11:$B$211, 0), MATCH(AL$4, Obs_Dist!$D$3:$T$3, 0) )</f>
        <v>0</v>
      </c>
      <c r="AM190" s="61">
        <f t="shared" si="110"/>
        <v>0</v>
      </c>
      <c r="AN190" s="63">
        <f>INDEX(Obs_Dist!$D$11:$T$211,  MATCH($AF190, Obs_Dist!$B$11:$B$211, 0), MATCH(AN$4, Obs_Dist!$D$3:$T$3, 0) )</f>
        <v>0</v>
      </c>
      <c r="AO190" s="61">
        <f t="shared" si="111"/>
        <v>0</v>
      </c>
      <c r="AP190" s="63">
        <f>INDEX(Obs_Dist!$D$11:$T$211,  MATCH($AF190, Obs_Dist!$B$11:$B$211, 0), MATCH(AP$4, Obs_Dist!$D$3:$T$3, 0) )</f>
        <v>0</v>
      </c>
      <c r="AQ190" s="61">
        <f t="shared" si="112"/>
        <v>0</v>
      </c>
      <c r="AR190" s="63">
        <f>INDEX(Obs_Dist!$D$11:$T$211,  MATCH($AF190, Obs_Dist!$B$11:$B$211, 0), MATCH(AR$4, Obs_Dist!$D$3:$T$3, 0) )</f>
        <v>0</v>
      </c>
      <c r="AS190" s="61">
        <f t="shared" si="113"/>
        <v>0</v>
      </c>
      <c r="AT190" s="63">
        <f>INDEX(Obs_Dist!$D$11:$T$211,  MATCH($AF190, Obs_Dist!$B$11:$B$211, 0), MATCH(AT$4, Obs_Dist!$D$3:$T$3, 0) )</f>
        <v>0</v>
      </c>
      <c r="AU190" s="61">
        <f t="shared" si="114"/>
        <v>0</v>
      </c>
      <c r="AV190" s="63">
        <f>INDEX(Obs_Dist!$D$11:$T$211,  MATCH($AF190, Obs_Dist!$B$11:$B$211, 0), MATCH(AV$4, Obs_Dist!$D$3:$T$3, 0) )</f>
        <v>0</v>
      </c>
      <c r="AW190" s="61">
        <f t="shared" si="115"/>
        <v>0</v>
      </c>
      <c r="AX190" s="63">
        <f>INDEX(Obs_Dist!$D$11:$T$211,  MATCH($AF190, Obs_Dist!$B$11:$B$211, 0), MATCH(AX$4, Obs_Dist!$D$3:$T$3, 0) )</f>
        <v>0</v>
      </c>
      <c r="AY190" s="61">
        <f t="shared" si="116"/>
        <v>0</v>
      </c>
      <c r="AZ190" s="63">
        <f>INDEX(Obs_Dist!$D$11:$T$211,  MATCH($AF190, Obs_Dist!$B$11:$B$211, 0), MATCH(AZ$4, Obs_Dist!$D$3:$T$3, 0) )</f>
        <v>0</v>
      </c>
      <c r="BA190" s="61">
        <f t="shared" si="117"/>
        <v>0</v>
      </c>
      <c r="BB190" s="63">
        <f>INDEX(Obs_Dist!$D$11:$T$211,  MATCH($AF190, Obs_Dist!$B$11:$B$211, 0), MATCH(BB$4, Obs_Dist!$D$3:$T$3, 0) )</f>
        <v>0</v>
      </c>
      <c r="BC190" s="61">
        <f t="shared" si="118"/>
        <v>0</v>
      </c>
      <c r="BD190" s="63">
        <f>INDEX(Obs_Dist!$D$11:$T$211,  MATCH($AF190, Obs_Dist!$B$11:$B$211, 0), MATCH(BD$4, Obs_Dist!$D$3:$T$3, 0) )</f>
        <v>0</v>
      </c>
      <c r="BF190" s="31">
        <f t="shared" si="119"/>
        <v>362</v>
      </c>
      <c r="BG190" s="31">
        <f t="shared" si="120"/>
        <v>363</v>
      </c>
      <c r="BH190" s="57">
        <f t="shared" si="128"/>
        <v>0</v>
      </c>
      <c r="BI190" s="57">
        <f t="shared" si="128"/>
        <v>0</v>
      </c>
      <c r="BJ190" s="57">
        <f t="shared" si="128"/>
        <v>0</v>
      </c>
      <c r="BK190" s="58">
        <f t="shared" si="127"/>
        <v>0</v>
      </c>
      <c r="BL190" s="57">
        <f t="shared" si="127"/>
        <v>0</v>
      </c>
      <c r="BM190" s="57">
        <f t="shared" si="127"/>
        <v>0</v>
      </c>
      <c r="BN190" s="57">
        <f t="shared" si="127"/>
        <v>0</v>
      </c>
      <c r="BQ190" s="57">
        <f t="shared" si="131"/>
        <v>0</v>
      </c>
      <c r="BR190" s="57">
        <f t="shared" si="131"/>
        <v>0</v>
      </c>
      <c r="BS190" s="57">
        <f t="shared" si="131"/>
        <v>0</v>
      </c>
      <c r="BT190" s="57">
        <f t="shared" si="131"/>
        <v>0</v>
      </c>
      <c r="BU190" s="57">
        <f t="shared" si="131"/>
        <v>0</v>
      </c>
      <c r="BV190" s="57">
        <f t="shared" si="131"/>
        <v>0</v>
      </c>
      <c r="BW190" s="57">
        <f t="shared" si="131"/>
        <v>0</v>
      </c>
      <c r="BX190" s="58">
        <f t="shared" si="131"/>
        <v>0</v>
      </c>
      <c r="BY190" s="57">
        <f t="shared" si="131"/>
        <v>0</v>
      </c>
      <c r="BZ190" s="57">
        <f t="shared" si="131"/>
        <v>0</v>
      </c>
      <c r="CA190" s="58">
        <f t="shared" si="131"/>
        <v>0</v>
      </c>
      <c r="CB190" s="57">
        <f t="shared" si="131"/>
        <v>0</v>
      </c>
      <c r="CC190" s="57">
        <f t="shared" si="131"/>
        <v>0</v>
      </c>
      <c r="CD190" s="57">
        <f t="shared" si="131"/>
        <v>0</v>
      </c>
      <c r="CE190" s="57">
        <f t="shared" si="131"/>
        <v>0</v>
      </c>
      <c r="CF190" s="57">
        <f t="shared" si="130"/>
        <v>0</v>
      </c>
      <c r="CG190" s="57">
        <f t="shared" si="130"/>
        <v>0</v>
      </c>
      <c r="CH190" s="57">
        <f t="shared" si="130"/>
        <v>0</v>
      </c>
      <c r="CI190" s="58">
        <f t="shared" si="130"/>
        <v>0</v>
      </c>
      <c r="CJ190" s="57">
        <f t="shared" si="130"/>
        <v>0</v>
      </c>
      <c r="CL190" s="30">
        <f>Obs_Dist!B192</f>
        <v>362</v>
      </c>
      <c r="CM190" s="26">
        <f t="shared" si="129"/>
        <v>363</v>
      </c>
      <c r="CN190" s="20">
        <f t="shared" si="100"/>
        <v>0</v>
      </c>
      <c r="CO190" s="20">
        <f t="shared" si="100"/>
        <v>0</v>
      </c>
      <c r="CP190" s="20">
        <f t="shared" si="100"/>
        <v>0</v>
      </c>
      <c r="CQ190" s="106">
        <f t="shared" si="100"/>
        <v>0</v>
      </c>
      <c r="CR190" s="143"/>
      <c r="CS190" s="20">
        <f t="shared" si="101"/>
        <v>0</v>
      </c>
      <c r="CT190" s="20">
        <f t="shared" si="101"/>
        <v>0</v>
      </c>
      <c r="CW190" s="20">
        <f t="shared" si="132"/>
        <v>0</v>
      </c>
      <c r="CX190" s="20">
        <f t="shared" si="132"/>
        <v>0</v>
      </c>
      <c r="CY190" s="20">
        <f t="shared" si="132"/>
        <v>0</v>
      </c>
      <c r="CZ190" s="20">
        <f t="shared" si="132"/>
        <v>0</v>
      </c>
      <c r="DA190" s="20">
        <f t="shared" si="132"/>
        <v>0</v>
      </c>
      <c r="DB190" s="20">
        <f t="shared" si="132"/>
        <v>0</v>
      </c>
      <c r="DC190" s="20">
        <f t="shared" si="132"/>
        <v>0</v>
      </c>
      <c r="DD190" s="106">
        <f t="shared" si="132"/>
        <v>0</v>
      </c>
      <c r="DE190" s="20">
        <f t="shared" si="132"/>
        <v>0</v>
      </c>
      <c r="DF190" s="20">
        <f t="shared" si="132"/>
        <v>0</v>
      </c>
      <c r="DG190" s="106">
        <f t="shared" si="132"/>
        <v>0</v>
      </c>
      <c r="DH190" s="143"/>
      <c r="DI190" s="20">
        <f t="shared" si="102"/>
        <v>0</v>
      </c>
      <c r="DJ190" s="20">
        <f t="shared" si="102"/>
        <v>0</v>
      </c>
      <c r="DK190" s="20">
        <f t="shared" si="102"/>
        <v>0</v>
      </c>
      <c r="DL190" s="143"/>
      <c r="DM190" s="20">
        <f t="shared" si="103"/>
        <v>0</v>
      </c>
      <c r="DN190" s="20">
        <f t="shared" si="103"/>
        <v>0</v>
      </c>
      <c r="DO190" s="106">
        <f t="shared" si="103"/>
        <v>0</v>
      </c>
      <c r="DP190" s="20">
        <f t="shared" si="103"/>
        <v>0</v>
      </c>
      <c r="DR190" s="31">
        <f t="shared" si="121"/>
        <v>181</v>
      </c>
      <c r="DS190" s="26">
        <f t="shared" si="122"/>
        <v>181.5</v>
      </c>
      <c r="DT190" s="101">
        <f t="shared" si="104"/>
        <v>0</v>
      </c>
      <c r="DU190" s="101">
        <f t="shared" si="105"/>
        <v>0</v>
      </c>
      <c r="DV190" s="101">
        <f t="shared" si="106"/>
        <v>0</v>
      </c>
      <c r="DW190" s="102">
        <f t="shared" si="123"/>
        <v>0</v>
      </c>
      <c r="DX190" s="144"/>
      <c r="DY190" s="101">
        <f t="shared" si="124"/>
        <v>0</v>
      </c>
      <c r="DZ190" s="101">
        <f t="shared" si="124"/>
        <v>0</v>
      </c>
      <c r="EB190" s="84">
        <f>MODEL_DATA!X187</f>
        <v>181</v>
      </c>
      <c r="EC190" s="84">
        <f>MODEL_DATA!Y187</f>
        <v>0</v>
      </c>
      <c r="ED190" s="84">
        <f>MODEL_DATA!Z187</f>
        <v>0</v>
      </c>
      <c r="EE190" s="84">
        <f>MODEL_DATA!AA187</f>
        <v>0</v>
      </c>
      <c r="EF190" s="84">
        <f>MODEL_DATA!AB187</f>
        <v>0</v>
      </c>
      <c r="EG190" s="84">
        <f>MODEL_DATA!AC187</f>
        <v>0</v>
      </c>
      <c r="EH190" s="84">
        <f>MODEL_DATA!AD187</f>
        <v>0</v>
      </c>
      <c r="EI190" s="84">
        <f>MODEL_DATA!AE187</f>
        <v>0</v>
      </c>
      <c r="EJ190" s="84">
        <f>MODEL_DATA!AF187</f>
        <v>0</v>
      </c>
      <c r="EK190" s="84">
        <f>MODEL_DATA!AG187</f>
        <v>0</v>
      </c>
      <c r="EL190" s="84">
        <f>MODEL_DATA!AH187</f>
        <v>0</v>
      </c>
      <c r="EM190" s="84">
        <f>MODEL_DATA!AI187</f>
        <v>0</v>
      </c>
      <c r="EN190" s="84">
        <f>MODEL_DATA!AJ187</f>
        <v>0</v>
      </c>
      <c r="EO190" s="84">
        <f>MODEL_DATA!AK187</f>
        <v>0</v>
      </c>
      <c r="EP190" s="84">
        <f>MODEL_DATA!AL187</f>
        <v>0</v>
      </c>
      <c r="EQ190" s="84">
        <f>MODEL_DATA!AM187</f>
        <v>0</v>
      </c>
      <c r="ER190" s="84">
        <f>MODEL_DATA!AN187</f>
        <v>0</v>
      </c>
      <c r="ES190" s="84">
        <f>MODEL_DATA!AO187</f>
        <v>0</v>
      </c>
      <c r="ET190" s="84">
        <f>MODEL_DATA!AP187</f>
        <v>0</v>
      </c>
      <c r="EU190" s="84">
        <f>MODEL_DATA!AQ187</f>
        <v>0</v>
      </c>
      <c r="EV190" s="84">
        <f>MODEL_DATA!AR187</f>
        <v>0</v>
      </c>
    </row>
    <row r="191" spans="32:152" x14ac:dyDescent="0.25">
      <c r="AF191" s="32">
        <f t="shared" si="99"/>
        <v>362</v>
      </c>
      <c r="AG191" s="61">
        <f t="shared" si="107"/>
        <v>0</v>
      </c>
      <c r="AH191" s="63">
        <f>INDEX(Obs_Dist!$D$11:$T$211,  MATCH($AF191, Obs_Dist!$B$11:$B$211, 0), MATCH(AH$4, Obs_Dist!$D$3:$T$3, 0) )</f>
        <v>0</v>
      </c>
      <c r="AI191" s="61">
        <f t="shared" si="108"/>
        <v>0</v>
      </c>
      <c r="AJ191" s="63">
        <f>INDEX(Obs_Dist!$D$11:$T$211,  MATCH($AF191, Obs_Dist!$B$11:$B$211, 0), MATCH(AJ$4, Obs_Dist!$D$3:$T$3, 0) )</f>
        <v>0</v>
      </c>
      <c r="AK191" s="61">
        <f t="shared" si="109"/>
        <v>0</v>
      </c>
      <c r="AL191" s="63">
        <f>INDEX(Obs_Dist!$D$11:$T$211,  MATCH($AF191, Obs_Dist!$B$11:$B$211, 0), MATCH(AL$4, Obs_Dist!$D$3:$T$3, 0) )</f>
        <v>0</v>
      </c>
      <c r="AM191" s="61">
        <f t="shared" si="110"/>
        <v>0</v>
      </c>
      <c r="AN191" s="63">
        <f>INDEX(Obs_Dist!$D$11:$T$211,  MATCH($AF191, Obs_Dist!$B$11:$B$211, 0), MATCH(AN$4, Obs_Dist!$D$3:$T$3, 0) )</f>
        <v>0</v>
      </c>
      <c r="AO191" s="61">
        <f t="shared" si="111"/>
        <v>0</v>
      </c>
      <c r="AP191" s="63">
        <f>INDEX(Obs_Dist!$D$11:$T$211,  MATCH($AF191, Obs_Dist!$B$11:$B$211, 0), MATCH(AP$4, Obs_Dist!$D$3:$T$3, 0) )</f>
        <v>0</v>
      </c>
      <c r="AQ191" s="61">
        <f t="shared" si="112"/>
        <v>0</v>
      </c>
      <c r="AR191" s="63">
        <f>INDEX(Obs_Dist!$D$11:$T$211,  MATCH($AF191, Obs_Dist!$B$11:$B$211, 0), MATCH(AR$4, Obs_Dist!$D$3:$T$3, 0) )</f>
        <v>0</v>
      </c>
      <c r="AS191" s="61">
        <f t="shared" si="113"/>
        <v>0</v>
      </c>
      <c r="AT191" s="63">
        <f>INDEX(Obs_Dist!$D$11:$T$211,  MATCH($AF191, Obs_Dist!$B$11:$B$211, 0), MATCH(AT$4, Obs_Dist!$D$3:$T$3, 0) )</f>
        <v>0</v>
      </c>
      <c r="AU191" s="61">
        <f t="shared" si="114"/>
        <v>0</v>
      </c>
      <c r="AV191" s="63">
        <f>INDEX(Obs_Dist!$D$11:$T$211,  MATCH($AF191, Obs_Dist!$B$11:$B$211, 0), MATCH(AV$4, Obs_Dist!$D$3:$T$3, 0) )</f>
        <v>0</v>
      </c>
      <c r="AW191" s="61">
        <f t="shared" si="115"/>
        <v>0</v>
      </c>
      <c r="AX191" s="63">
        <f>INDEX(Obs_Dist!$D$11:$T$211,  MATCH($AF191, Obs_Dist!$B$11:$B$211, 0), MATCH(AX$4, Obs_Dist!$D$3:$T$3, 0) )</f>
        <v>0</v>
      </c>
      <c r="AY191" s="61">
        <f t="shared" si="116"/>
        <v>0</v>
      </c>
      <c r="AZ191" s="63">
        <f>INDEX(Obs_Dist!$D$11:$T$211,  MATCH($AF191, Obs_Dist!$B$11:$B$211, 0), MATCH(AZ$4, Obs_Dist!$D$3:$T$3, 0) )</f>
        <v>0</v>
      </c>
      <c r="BA191" s="61">
        <f t="shared" si="117"/>
        <v>0</v>
      </c>
      <c r="BB191" s="63">
        <f>INDEX(Obs_Dist!$D$11:$T$211,  MATCH($AF191, Obs_Dist!$B$11:$B$211, 0), MATCH(BB$4, Obs_Dist!$D$3:$T$3, 0) )</f>
        <v>0</v>
      </c>
      <c r="BC191" s="61">
        <f t="shared" si="118"/>
        <v>0</v>
      </c>
      <c r="BD191" s="63">
        <f>INDEX(Obs_Dist!$D$11:$T$211,  MATCH($AF191, Obs_Dist!$B$11:$B$211, 0), MATCH(BD$4, Obs_Dist!$D$3:$T$3, 0) )</f>
        <v>0</v>
      </c>
      <c r="BF191" s="31">
        <f t="shared" si="119"/>
        <v>364</v>
      </c>
      <c r="BG191" s="31">
        <f t="shared" si="120"/>
        <v>365</v>
      </c>
      <c r="BH191" s="57">
        <f t="shared" si="128"/>
        <v>0</v>
      </c>
      <c r="BI191" s="57">
        <f t="shared" si="128"/>
        <v>0</v>
      </c>
      <c r="BJ191" s="57">
        <f t="shared" si="128"/>
        <v>0</v>
      </c>
      <c r="BK191" s="58">
        <f t="shared" si="127"/>
        <v>0</v>
      </c>
      <c r="BL191" s="57">
        <f t="shared" si="127"/>
        <v>0</v>
      </c>
      <c r="BM191" s="57">
        <f t="shared" si="127"/>
        <v>0</v>
      </c>
      <c r="BN191" s="57">
        <f t="shared" si="127"/>
        <v>0</v>
      </c>
      <c r="BQ191" s="57">
        <f t="shared" si="131"/>
        <v>0</v>
      </c>
      <c r="BR191" s="57">
        <f t="shared" si="131"/>
        <v>0</v>
      </c>
      <c r="BS191" s="57">
        <f t="shared" si="131"/>
        <v>0</v>
      </c>
      <c r="BT191" s="57">
        <f t="shared" si="131"/>
        <v>0</v>
      </c>
      <c r="BU191" s="57">
        <f t="shared" si="131"/>
        <v>0</v>
      </c>
      <c r="BV191" s="57">
        <f t="shared" si="131"/>
        <v>0</v>
      </c>
      <c r="BW191" s="57">
        <f t="shared" si="131"/>
        <v>0</v>
      </c>
      <c r="BX191" s="58">
        <f t="shared" si="131"/>
        <v>0</v>
      </c>
      <c r="BY191" s="57">
        <f t="shared" si="131"/>
        <v>0</v>
      </c>
      <c r="BZ191" s="57">
        <f t="shared" si="131"/>
        <v>0</v>
      </c>
      <c r="CA191" s="58">
        <f t="shared" si="131"/>
        <v>0</v>
      </c>
      <c r="CB191" s="57">
        <f t="shared" si="131"/>
        <v>0</v>
      </c>
      <c r="CC191" s="57">
        <f t="shared" si="131"/>
        <v>0</v>
      </c>
      <c r="CD191" s="57">
        <f t="shared" si="131"/>
        <v>0</v>
      </c>
      <c r="CE191" s="57">
        <f t="shared" si="131"/>
        <v>0</v>
      </c>
      <c r="CF191" s="57">
        <f t="shared" si="130"/>
        <v>0</v>
      </c>
      <c r="CG191" s="57">
        <f t="shared" si="130"/>
        <v>0</v>
      </c>
      <c r="CH191" s="57">
        <f t="shared" si="130"/>
        <v>0</v>
      </c>
      <c r="CI191" s="58">
        <f t="shared" si="130"/>
        <v>0</v>
      </c>
      <c r="CJ191" s="57">
        <f t="shared" si="130"/>
        <v>0</v>
      </c>
      <c r="CL191" s="30">
        <f>Obs_Dist!B193</f>
        <v>364</v>
      </c>
      <c r="CM191" s="26">
        <f t="shared" si="129"/>
        <v>365</v>
      </c>
      <c r="CN191" s="20">
        <f t="shared" si="100"/>
        <v>0</v>
      </c>
      <c r="CO191" s="20">
        <f t="shared" si="100"/>
        <v>0</v>
      </c>
      <c r="CP191" s="20">
        <f t="shared" si="100"/>
        <v>0</v>
      </c>
      <c r="CQ191" s="106">
        <f t="shared" si="100"/>
        <v>0</v>
      </c>
      <c r="CR191" s="143"/>
      <c r="CS191" s="20">
        <f t="shared" si="101"/>
        <v>0</v>
      </c>
      <c r="CT191" s="20">
        <f t="shared" si="101"/>
        <v>0</v>
      </c>
      <c r="CW191" s="20">
        <f t="shared" si="132"/>
        <v>0</v>
      </c>
      <c r="CX191" s="20">
        <f t="shared" si="132"/>
        <v>0</v>
      </c>
      <c r="CY191" s="20">
        <f t="shared" si="132"/>
        <v>0</v>
      </c>
      <c r="CZ191" s="20">
        <f t="shared" si="132"/>
        <v>0</v>
      </c>
      <c r="DA191" s="20">
        <f t="shared" si="132"/>
        <v>0</v>
      </c>
      <c r="DB191" s="20">
        <f t="shared" si="132"/>
        <v>0</v>
      </c>
      <c r="DC191" s="20">
        <f t="shared" si="132"/>
        <v>0</v>
      </c>
      <c r="DD191" s="106">
        <f t="shared" si="132"/>
        <v>0</v>
      </c>
      <c r="DE191" s="20">
        <f t="shared" si="132"/>
        <v>0</v>
      </c>
      <c r="DF191" s="20">
        <f t="shared" si="132"/>
        <v>0</v>
      </c>
      <c r="DG191" s="106">
        <f t="shared" si="132"/>
        <v>0</v>
      </c>
      <c r="DH191" s="143"/>
      <c r="DI191" s="20">
        <f t="shared" si="102"/>
        <v>0</v>
      </c>
      <c r="DJ191" s="20">
        <f t="shared" si="102"/>
        <v>0</v>
      </c>
      <c r="DK191" s="20">
        <f t="shared" si="102"/>
        <v>0</v>
      </c>
      <c r="DL191" s="143"/>
      <c r="DM191" s="20">
        <f t="shared" si="103"/>
        <v>0</v>
      </c>
      <c r="DN191" s="20">
        <f t="shared" si="103"/>
        <v>0</v>
      </c>
      <c r="DO191" s="106">
        <f t="shared" si="103"/>
        <v>0</v>
      </c>
      <c r="DP191" s="20">
        <f t="shared" si="103"/>
        <v>0</v>
      </c>
      <c r="DR191" s="31">
        <f t="shared" si="121"/>
        <v>182</v>
      </c>
      <c r="DS191" s="26">
        <f t="shared" si="122"/>
        <v>182.5</v>
      </c>
      <c r="DT191" s="101">
        <f t="shared" si="104"/>
        <v>0</v>
      </c>
      <c r="DU191" s="101">
        <f t="shared" si="105"/>
        <v>0</v>
      </c>
      <c r="DV191" s="101">
        <f t="shared" si="106"/>
        <v>0</v>
      </c>
      <c r="DW191" s="102">
        <f t="shared" si="123"/>
        <v>0</v>
      </c>
      <c r="DX191" s="144"/>
      <c r="DY191" s="101">
        <f t="shared" si="124"/>
        <v>0</v>
      </c>
      <c r="DZ191" s="101">
        <f t="shared" si="124"/>
        <v>0</v>
      </c>
      <c r="EB191" s="84">
        <f>MODEL_DATA!X188</f>
        <v>182</v>
      </c>
      <c r="EC191" s="84">
        <f>MODEL_DATA!Y188</f>
        <v>0</v>
      </c>
      <c r="ED191" s="84">
        <f>MODEL_DATA!Z188</f>
        <v>0</v>
      </c>
      <c r="EE191" s="84">
        <f>MODEL_DATA!AA188</f>
        <v>0</v>
      </c>
      <c r="EF191" s="84">
        <f>MODEL_DATA!AB188</f>
        <v>0</v>
      </c>
      <c r="EG191" s="84">
        <f>MODEL_DATA!AC188</f>
        <v>0</v>
      </c>
      <c r="EH191" s="84">
        <f>MODEL_DATA!AD188</f>
        <v>0</v>
      </c>
      <c r="EI191" s="84">
        <f>MODEL_DATA!AE188</f>
        <v>0</v>
      </c>
      <c r="EJ191" s="84">
        <f>MODEL_DATA!AF188</f>
        <v>0</v>
      </c>
      <c r="EK191" s="84">
        <f>MODEL_DATA!AG188</f>
        <v>0</v>
      </c>
      <c r="EL191" s="84">
        <f>MODEL_DATA!AH188</f>
        <v>0</v>
      </c>
      <c r="EM191" s="84">
        <f>MODEL_DATA!AI188</f>
        <v>0</v>
      </c>
      <c r="EN191" s="84">
        <f>MODEL_DATA!AJ188</f>
        <v>0</v>
      </c>
      <c r="EO191" s="84">
        <f>MODEL_DATA!AK188</f>
        <v>0</v>
      </c>
      <c r="EP191" s="84">
        <f>MODEL_DATA!AL188</f>
        <v>0</v>
      </c>
      <c r="EQ191" s="84">
        <f>MODEL_DATA!AM188</f>
        <v>0</v>
      </c>
      <c r="ER191" s="84">
        <f>MODEL_DATA!AN188</f>
        <v>0</v>
      </c>
      <c r="ES191" s="84">
        <f>MODEL_DATA!AO188</f>
        <v>0</v>
      </c>
      <c r="ET191" s="84">
        <f>MODEL_DATA!AP188</f>
        <v>0</v>
      </c>
      <c r="EU191" s="84">
        <f>MODEL_DATA!AQ188</f>
        <v>0</v>
      </c>
      <c r="EV191" s="84">
        <f>MODEL_DATA!AR188</f>
        <v>0</v>
      </c>
    </row>
    <row r="192" spans="32:152" x14ac:dyDescent="0.25">
      <c r="AF192" s="32">
        <f t="shared" si="99"/>
        <v>364</v>
      </c>
      <c r="AG192" s="61">
        <f t="shared" si="107"/>
        <v>0</v>
      </c>
      <c r="AH192" s="63">
        <f>INDEX(Obs_Dist!$D$11:$T$211,  MATCH($AF192, Obs_Dist!$B$11:$B$211, 0), MATCH(AH$4, Obs_Dist!$D$3:$T$3, 0) )</f>
        <v>0</v>
      </c>
      <c r="AI192" s="61">
        <f t="shared" si="108"/>
        <v>0</v>
      </c>
      <c r="AJ192" s="63">
        <f>INDEX(Obs_Dist!$D$11:$T$211,  MATCH($AF192, Obs_Dist!$B$11:$B$211, 0), MATCH(AJ$4, Obs_Dist!$D$3:$T$3, 0) )</f>
        <v>0</v>
      </c>
      <c r="AK192" s="61">
        <f t="shared" si="109"/>
        <v>0</v>
      </c>
      <c r="AL192" s="63">
        <f>INDEX(Obs_Dist!$D$11:$T$211,  MATCH($AF192, Obs_Dist!$B$11:$B$211, 0), MATCH(AL$4, Obs_Dist!$D$3:$T$3, 0) )</f>
        <v>0</v>
      </c>
      <c r="AM192" s="61">
        <f t="shared" si="110"/>
        <v>0</v>
      </c>
      <c r="AN192" s="63">
        <f>INDEX(Obs_Dist!$D$11:$T$211,  MATCH($AF192, Obs_Dist!$B$11:$B$211, 0), MATCH(AN$4, Obs_Dist!$D$3:$T$3, 0) )</f>
        <v>0</v>
      </c>
      <c r="AO192" s="61">
        <f t="shared" si="111"/>
        <v>0</v>
      </c>
      <c r="AP192" s="63">
        <f>INDEX(Obs_Dist!$D$11:$T$211,  MATCH($AF192, Obs_Dist!$B$11:$B$211, 0), MATCH(AP$4, Obs_Dist!$D$3:$T$3, 0) )</f>
        <v>0</v>
      </c>
      <c r="AQ192" s="61">
        <f t="shared" si="112"/>
        <v>0</v>
      </c>
      <c r="AR192" s="63">
        <f>INDEX(Obs_Dist!$D$11:$T$211,  MATCH($AF192, Obs_Dist!$B$11:$B$211, 0), MATCH(AR$4, Obs_Dist!$D$3:$T$3, 0) )</f>
        <v>0</v>
      </c>
      <c r="AS192" s="61">
        <f t="shared" si="113"/>
        <v>0</v>
      </c>
      <c r="AT192" s="63">
        <f>INDEX(Obs_Dist!$D$11:$T$211,  MATCH($AF192, Obs_Dist!$B$11:$B$211, 0), MATCH(AT$4, Obs_Dist!$D$3:$T$3, 0) )</f>
        <v>0</v>
      </c>
      <c r="AU192" s="61">
        <f t="shared" si="114"/>
        <v>0</v>
      </c>
      <c r="AV192" s="63">
        <f>INDEX(Obs_Dist!$D$11:$T$211,  MATCH($AF192, Obs_Dist!$B$11:$B$211, 0), MATCH(AV$4, Obs_Dist!$D$3:$T$3, 0) )</f>
        <v>0</v>
      </c>
      <c r="AW192" s="61">
        <f t="shared" si="115"/>
        <v>0</v>
      </c>
      <c r="AX192" s="63">
        <f>INDEX(Obs_Dist!$D$11:$T$211,  MATCH($AF192, Obs_Dist!$B$11:$B$211, 0), MATCH(AX$4, Obs_Dist!$D$3:$T$3, 0) )</f>
        <v>0</v>
      </c>
      <c r="AY192" s="61">
        <f t="shared" si="116"/>
        <v>0</v>
      </c>
      <c r="AZ192" s="63">
        <f>INDEX(Obs_Dist!$D$11:$T$211,  MATCH($AF192, Obs_Dist!$B$11:$B$211, 0), MATCH(AZ$4, Obs_Dist!$D$3:$T$3, 0) )</f>
        <v>0</v>
      </c>
      <c r="BA192" s="61">
        <f t="shared" si="117"/>
        <v>0</v>
      </c>
      <c r="BB192" s="63">
        <f>INDEX(Obs_Dist!$D$11:$T$211,  MATCH($AF192, Obs_Dist!$B$11:$B$211, 0), MATCH(BB$4, Obs_Dist!$D$3:$T$3, 0) )</f>
        <v>0</v>
      </c>
      <c r="BC192" s="61">
        <f t="shared" si="118"/>
        <v>0</v>
      </c>
      <c r="BD192" s="63">
        <f>INDEX(Obs_Dist!$D$11:$T$211,  MATCH($AF192, Obs_Dist!$B$11:$B$211, 0), MATCH(BD$4, Obs_Dist!$D$3:$T$3, 0) )</f>
        <v>0</v>
      </c>
      <c r="BF192" s="31">
        <f t="shared" si="119"/>
        <v>366</v>
      </c>
      <c r="BG192" s="31">
        <f t="shared" si="120"/>
        <v>367</v>
      </c>
      <c r="BH192" s="57">
        <f t="shared" si="128"/>
        <v>0</v>
      </c>
      <c r="BI192" s="57">
        <f t="shared" si="128"/>
        <v>0</v>
      </c>
      <c r="BJ192" s="57">
        <f t="shared" si="128"/>
        <v>0</v>
      </c>
      <c r="BK192" s="58">
        <f t="shared" si="127"/>
        <v>0</v>
      </c>
      <c r="BL192" s="57">
        <f t="shared" si="127"/>
        <v>0</v>
      </c>
      <c r="BM192" s="57">
        <f t="shared" si="127"/>
        <v>0</v>
      </c>
      <c r="BN192" s="57">
        <f t="shared" si="127"/>
        <v>0</v>
      </c>
      <c r="BQ192" s="57">
        <f t="shared" ref="BQ192:CE208" si="133">IFERROR(CW192 / CW$6,  0)</f>
        <v>0</v>
      </c>
      <c r="BR192" s="57">
        <f t="shared" si="133"/>
        <v>0</v>
      </c>
      <c r="BS192" s="57">
        <f t="shared" si="133"/>
        <v>0</v>
      </c>
      <c r="BT192" s="57">
        <f t="shared" si="133"/>
        <v>0</v>
      </c>
      <c r="BU192" s="57">
        <f t="shared" si="133"/>
        <v>0</v>
      </c>
      <c r="BV192" s="57">
        <f t="shared" si="133"/>
        <v>0</v>
      </c>
      <c r="BW192" s="57">
        <f t="shared" si="133"/>
        <v>0</v>
      </c>
      <c r="BX192" s="58">
        <f t="shared" si="133"/>
        <v>0</v>
      </c>
      <c r="BY192" s="57">
        <f t="shared" si="133"/>
        <v>0</v>
      </c>
      <c r="BZ192" s="57">
        <f t="shared" si="133"/>
        <v>0</v>
      </c>
      <c r="CA192" s="58">
        <f t="shared" si="133"/>
        <v>0</v>
      </c>
      <c r="CB192" s="57">
        <f t="shared" si="133"/>
        <v>0</v>
      </c>
      <c r="CC192" s="57">
        <f t="shared" si="133"/>
        <v>0</v>
      </c>
      <c r="CD192" s="57">
        <f t="shared" si="133"/>
        <v>0</v>
      </c>
      <c r="CE192" s="57">
        <f t="shared" si="133"/>
        <v>0</v>
      </c>
      <c r="CF192" s="57">
        <f t="shared" si="130"/>
        <v>0</v>
      </c>
      <c r="CG192" s="57">
        <f t="shared" si="130"/>
        <v>0</v>
      </c>
      <c r="CH192" s="57">
        <f t="shared" si="130"/>
        <v>0</v>
      </c>
      <c r="CI192" s="58">
        <f t="shared" si="130"/>
        <v>0</v>
      </c>
      <c r="CJ192" s="57">
        <f t="shared" si="130"/>
        <v>0</v>
      </c>
      <c r="CL192" s="30">
        <f>Obs_Dist!B194</f>
        <v>366</v>
      </c>
      <c r="CM192" s="26">
        <f t="shared" si="129"/>
        <v>367</v>
      </c>
      <c r="CN192" s="20">
        <f t="shared" si="100"/>
        <v>0</v>
      </c>
      <c r="CO192" s="20">
        <f t="shared" si="100"/>
        <v>0</v>
      </c>
      <c r="CP192" s="20">
        <f t="shared" si="100"/>
        <v>0</v>
      </c>
      <c r="CQ192" s="106">
        <f t="shared" si="100"/>
        <v>0</v>
      </c>
      <c r="CR192" s="143"/>
      <c r="CS192" s="20">
        <f t="shared" si="101"/>
        <v>0</v>
      </c>
      <c r="CT192" s="20">
        <f t="shared" si="101"/>
        <v>0</v>
      </c>
      <c r="CW192" s="20">
        <f t="shared" si="132"/>
        <v>0</v>
      </c>
      <c r="CX192" s="20">
        <f t="shared" si="132"/>
        <v>0</v>
      </c>
      <c r="CY192" s="20">
        <f t="shared" si="132"/>
        <v>0</v>
      </c>
      <c r="CZ192" s="20">
        <f t="shared" si="132"/>
        <v>0</v>
      </c>
      <c r="DA192" s="20">
        <f t="shared" si="132"/>
        <v>0</v>
      </c>
      <c r="DB192" s="20">
        <f t="shared" si="132"/>
        <v>0</v>
      </c>
      <c r="DC192" s="20">
        <f t="shared" si="132"/>
        <v>0</v>
      </c>
      <c r="DD192" s="106">
        <f t="shared" si="132"/>
        <v>0</v>
      </c>
      <c r="DE192" s="20">
        <f t="shared" si="132"/>
        <v>0</v>
      </c>
      <c r="DF192" s="20">
        <f t="shared" si="132"/>
        <v>0</v>
      </c>
      <c r="DG192" s="106">
        <f t="shared" si="132"/>
        <v>0</v>
      </c>
      <c r="DH192" s="143"/>
      <c r="DI192" s="20">
        <f t="shared" si="102"/>
        <v>0</v>
      </c>
      <c r="DJ192" s="20">
        <f t="shared" si="102"/>
        <v>0</v>
      </c>
      <c r="DK192" s="20">
        <f t="shared" si="102"/>
        <v>0</v>
      </c>
      <c r="DL192" s="143"/>
      <c r="DM192" s="20">
        <f t="shared" si="103"/>
        <v>0</v>
      </c>
      <c r="DN192" s="20">
        <f t="shared" si="103"/>
        <v>0</v>
      </c>
      <c r="DO192" s="106">
        <f t="shared" si="103"/>
        <v>0</v>
      </c>
      <c r="DP192" s="20">
        <f t="shared" si="103"/>
        <v>0</v>
      </c>
      <c r="DR192" s="31">
        <f t="shared" si="121"/>
        <v>183</v>
      </c>
      <c r="DS192" s="26">
        <f t="shared" si="122"/>
        <v>183.5</v>
      </c>
      <c r="DT192" s="101">
        <f t="shared" si="104"/>
        <v>0</v>
      </c>
      <c r="DU192" s="101">
        <f t="shared" si="105"/>
        <v>0</v>
      </c>
      <c r="DV192" s="101">
        <f t="shared" si="106"/>
        <v>0</v>
      </c>
      <c r="DW192" s="102">
        <f t="shared" si="123"/>
        <v>0</v>
      </c>
      <c r="DX192" s="144"/>
      <c r="DY192" s="101">
        <f t="shared" si="124"/>
        <v>0</v>
      </c>
      <c r="DZ192" s="101">
        <f t="shared" si="124"/>
        <v>0</v>
      </c>
      <c r="EB192" s="84">
        <f>MODEL_DATA!X189</f>
        <v>183</v>
      </c>
      <c r="EC192" s="84">
        <f>MODEL_DATA!Y189</f>
        <v>0</v>
      </c>
      <c r="ED192" s="84">
        <f>MODEL_DATA!Z189</f>
        <v>0</v>
      </c>
      <c r="EE192" s="84">
        <f>MODEL_DATA!AA189</f>
        <v>0</v>
      </c>
      <c r="EF192" s="84">
        <f>MODEL_DATA!AB189</f>
        <v>0</v>
      </c>
      <c r="EG192" s="84">
        <f>MODEL_DATA!AC189</f>
        <v>0</v>
      </c>
      <c r="EH192" s="84">
        <f>MODEL_DATA!AD189</f>
        <v>0</v>
      </c>
      <c r="EI192" s="84">
        <f>MODEL_DATA!AE189</f>
        <v>0</v>
      </c>
      <c r="EJ192" s="84">
        <f>MODEL_DATA!AF189</f>
        <v>0</v>
      </c>
      <c r="EK192" s="84">
        <f>MODEL_DATA!AG189</f>
        <v>0</v>
      </c>
      <c r="EL192" s="84">
        <f>MODEL_DATA!AH189</f>
        <v>0</v>
      </c>
      <c r="EM192" s="84">
        <f>MODEL_DATA!AI189</f>
        <v>0</v>
      </c>
      <c r="EN192" s="84">
        <f>MODEL_DATA!AJ189</f>
        <v>0</v>
      </c>
      <c r="EO192" s="84">
        <f>MODEL_DATA!AK189</f>
        <v>0</v>
      </c>
      <c r="EP192" s="84">
        <f>MODEL_DATA!AL189</f>
        <v>0</v>
      </c>
      <c r="EQ192" s="84">
        <f>MODEL_DATA!AM189</f>
        <v>0</v>
      </c>
      <c r="ER192" s="84">
        <f>MODEL_DATA!AN189</f>
        <v>0</v>
      </c>
      <c r="ES192" s="84">
        <f>MODEL_DATA!AO189</f>
        <v>0</v>
      </c>
      <c r="ET192" s="84">
        <f>MODEL_DATA!AP189</f>
        <v>0</v>
      </c>
      <c r="EU192" s="84">
        <f>MODEL_DATA!AQ189</f>
        <v>0</v>
      </c>
      <c r="EV192" s="84">
        <f>MODEL_DATA!AR189</f>
        <v>0</v>
      </c>
    </row>
    <row r="193" spans="32:152" x14ac:dyDescent="0.25">
      <c r="AF193" s="32">
        <f t="shared" si="99"/>
        <v>366</v>
      </c>
      <c r="AG193" s="61">
        <f t="shared" si="107"/>
        <v>0</v>
      </c>
      <c r="AH193" s="63">
        <f>INDEX(Obs_Dist!$D$11:$T$211,  MATCH($AF193, Obs_Dist!$B$11:$B$211, 0), MATCH(AH$4, Obs_Dist!$D$3:$T$3, 0) )</f>
        <v>0</v>
      </c>
      <c r="AI193" s="61">
        <f t="shared" si="108"/>
        <v>0</v>
      </c>
      <c r="AJ193" s="63">
        <f>INDEX(Obs_Dist!$D$11:$T$211,  MATCH($AF193, Obs_Dist!$B$11:$B$211, 0), MATCH(AJ$4, Obs_Dist!$D$3:$T$3, 0) )</f>
        <v>0</v>
      </c>
      <c r="AK193" s="61">
        <f t="shared" si="109"/>
        <v>0</v>
      </c>
      <c r="AL193" s="63">
        <f>INDEX(Obs_Dist!$D$11:$T$211,  MATCH($AF193, Obs_Dist!$B$11:$B$211, 0), MATCH(AL$4, Obs_Dist!$D$3:$T$3, 0) )</f>
        <v>0</v>
      </c>
      <c r="AM193" s="61">
        <f t="shared" si="110"/>
        <v>0</v>
      </c>
      <c r="AN193" s="63">
        <f>INDEX(Obs_Dist!$D$11:$T$211,  MATCH($AF193, Obs_Dist!$B$11:$B$211, 0), MATCH(AN$4, Obs_Dist!$D$3:$T$3, 0) )</f>
        <v>0</v>
      </c>
      <c r="AO193" s="61">
        <f t="shared" si="111"/>
        <v>0</v>
      </c>
      <c r="AP193" s="63">
        <f>INDEX(Obs_Dist!$D$11:$T$211,  MATCH($AF193, Obs_Dist!$B$11:$B$211, 0), MATCH(AP$4, Obs_Dist!$D$3:$T$3, 0) )</f>
        <v>0</v>
      </c>
      <c r="AQ193" s="61">
        <f t="shared" si="112"/>
        <v>0</v>
      </c>
      <c r="AR193" s="63">
        <f>INDEX(Obs_Dist!$D$11:$T$211,  MATCH($AF193, Obs_Dist!$B$11:$B$211, 0), MATCH(AR$4, Obs_Dist!$D$3:$T$3, 0) )</f>
        <v>0</v>
      </c>
      <c r="AS193" s="61">
        <f t="shared" si="113"/>
        <v>0</v>
      </c>
      <c r="AT193" s="63">
        <f>INDEX(Obs_Dist!$D$11:$T$211,  MATCH($AF193, Obs_Dist!$B$11:$B$211, 0), MATCH(AT$4, Obs_Dist!$D$3:$T$3, 0) )</f>
        <v>0</v>
      </c>
      <c r="AU193" s="61">
        <f t="shared" si="114"/>
        <v>0</v>
      </c>
      <c r="AV193" s="63">
        <f>INDEX(Obs_Dist!$D$11:$T$211,  MATCH($AF193, Obs_Dist!$B$11:$B$211, 0), MATCH(AV$4, Obs_Dist!$D$3:$T$3, 0) )</f>
        <v>0</v>
      </c>
      <c r="AW193" s="61">
        <f t="shared" si="115"/>
        <v>0</v>
      </c>
      <c r="AX193" s="63">
        <f>INDEX(Obs_Dist!$D$11:$T$211,  MATCH($AF193, Obs_Dist!$B$11:$B$211, 0), MATCH(AX$4, Obs_Dist!$D$3:$T$3, 0) )</f>
        <v>0</v>
      </c>
      <c r="AY193" s="61">
        <f t="shared" si="116"/>
        <v>0</v>
      </c>
      <c r="AZ193" s="63">
        <f>INDEX(Obs_Dist!$D$11:$T$211,  MATCH($AF193, Obs_Dist!$B$11:$B$211, 0), MATCH(AZ$4, Obs_Dist!$D$3:$T$3, 0) )</f>
        <v>0</v>
      </c>
      <c r="BA193" s="61">
        <f t="shared" si="117"/>
        <v>0</v>
      </c>
      <c r="BB193" s="63">
        <f>INDEX(Obs_Dist!$D$11:$T$211,  MATCH($AF193, Obs_Dist!$B$11:$B$211, 0), MATCH(BB$4, Obs_Dist!$D$3:$T$3, 0) )</f>
        <v>0</v>
      </c>
      <c r="BC193" s="61">
        <f t="shared" si="118"/>
        <v>0</v>
      </c>
      <c r="BD193" s="63">
        <f>INDEX(Obs_Dist!$D$11:$T$211,  MATCH($AF193, Obs_Dist!$B$11:$B$211, 0), MATCH(BD$4, Obs_Dist!$D$3:$T$3, 0) )</f>
        <v>0</v>
      </c>
      <c r="BF193" s="31">
        <f t="shared" si="119"/>
        <v>368</v>
      </c>
      <c r="BG193" s="31">
        <f t="shared" si="120"/>
        <v>369</v>
      </c>
      <c r="BH193" s="57">
        <f t="shared" si="128"/>
        <v>0</v>
      </c>
      <c r="BI193" s="57">
        <f t="shared" si="128"/>
        <v>0</v>
      </c>
      <c r="BJ193" s="57">
        <f t="shared" si="128"/>
        <v>0</v>
      </c>
      <c r="BK193" s="58">
        <f t="shared" si="127"/>
        <v>0</v>
      </c>
      <c r="BL193" s="57">
        <f t="shared" si="127"/>
        <v>0</v>
      </c>
      <c r="BM193" s="57">
        <f t="shared" si="127"/>
        <v>0</v>
      </c>
      <c r="BN193" s="57">
        <f t="shared" si="127"/>
        <v>0</v>
      </c>
      <c r="BQ193" s="57">
        <f t="shared" si="133"/>
        <v>0</v>
      </c>
      <c r="BR193" s="57">
        <f t="shared" si="133"/>
        <v>0</v>
      </c>
      <c r="BS193" s="57">
        <f t="shared" si="133"/>
        <v>0</v>
      </c>
      <c r="BT193" s="57">
        <f t="shared" si="133"/>
        <v>0</v>
      </c>
      <c r="BU193" s="57">
        <f t="shared" si="133"/>
        <v>0</v>
      </c>
      <c r="BV193" s="57">
        <f t="shared" si="133"/>
        <v>0</v>
      </c>
      <c r="BW193" s="57">
        <f t="shared" si="133"/>
        <v>0</v>
      </c>
      <c r="BX193" s="58">
        <f t="shared" si="133"/>
        <v>0</v>
      </c>
      <c r="BY193" s="57">
        <f t="shared" si="133"/>
        <v>0</v>
      </c>
      <c r="BZ193" s="57">
        <f t="shared" si="133"/>
        <v>0</v>
      </c>
      <c r="CA193" s="58">
        <f t="shared" si="133"/>
        <v>0</v>
      </c>
      <c r="CB193" s="57">
        <f t="shared" si="133"/>
        <v>0</v>
      </c>
      <c r="CC193" s="57">
        <f t="shared" si="133"/>
        <v>0</v>
      </c>
      <c r="CD193" s="57">
        <f t="shared" si="133"/>
        <v>0</v>
      </c>
      <c r="CE193" s="57">
        <f t="shared" si="133"/>
        <v>0</v>
      </c>
      <c r="CF193" s="57">
        <f t="shared" si="130"/>
        <v>0</v>
      </c>
      <c r="CG193" s="57">
        <f t="shared" si="130"/>
        <v>0</v>
      </c>
      <c r="CH193" s="57">
        <f t="shared" si="130"/>
        <v>0</v>
      </c>
      <c r="CI193" s="58">
        <f t="shared" si="130"/>
        <v>0</v>
      </c>
      <c r="CJ193" s="57">
        <f t="shared" si="130"/>
        <v>0</v>
      </c>
      <c r="CL193" s="30">
        <f>Obs_Dist!B195</f>
        <v>368</v>
      </c>
      <c r="CM193" s="26">
        <f t="shared" si="129"/>
        <v>369</v>
      </c>
      <c r="CN193" s="20">
        <f t="shared" si="100"/>
        <v>0</v>
      </c>
      <c r="CO193" s="20">
        <f t="shared" si="100"/>
        <v>0</v>
      </c>
      <c r="CP193" s="20">
        <f t="shared" si="100"/>
        <v>0</v>
      </c>
      <c r="CQ193" s="106">
        <f t="shared" si="100"/>
        <v>0</v>
      </c>
      <c r="CR193" s="143"/>
      <c r="CS193" s="20">
        <f t="shared" si="101"/>
        <v>0</v>
      </c>
      <c r="CT193" s="20">
        <f t="shared" si="101"/>
        <v>0</v>
      </c>
      <c r="CW193" s="20">
        <f t="shared" si="132"/>
        <v>0</v>
      </c>
      <c r="CX193" s="20">
        <f t="shared" si="132"/>
        <v>0</v>
      </c>
      <c r="CY193" s="20">
        <f t="shared" si="132"/>
        <v>0</v>
      </c>
      <c r="CZ193" s="20">
        <f t="shared" si="132"/>
        <v>0</v>
      </c>
      <c r="DA193" s="20">
        <f t="shared" si="132"/>
        <v>0</v>
      </c>
      <c r="DB193" s="20">
        <f t="shared" si="132"/>
        <v>0</v>
      </c>
      <c r="DC193" s="20">
        <f t="shared" si="132"/>
        <v>0</v>
      </c>
      <c r="DD193" s="106">
        <f t="shared" si="132"/>
        <v>0</v>
      </c>
      <c r="DE193" s="20">
        <f t="shared" si="132"/>
        <v>0</v>
      </c>
      <c r="DF193" s="20">
        <f t="shared" si="132"/>
        <v>0</v>
      </c>
      <c r="DG193" s="106">
        <f t="shared" si="132"/>
        <v>0</v>
      </c>
      <c r="DH193" s="143"/>
      <c r="DI193" s="20">
        <f t="shared" si="102"/>
        <v>0</v>
      </c>
      <c r="DJ193" s="20">
        <f t="shared" si="102"/>
        <v>0</v>
      </c>
      <c r="DK193" s="20">
        <f t="shared" si="102"/>
        <v>0</v>
      </c>
      <c r="DL193" s="143"/>
      <c r="DM193" s="20">
        <f t="shared" si="103"/>
        <v>0</v>
      </c>
      <c r="DN193" s="20">
        <f t="shared" si="103"/>
        <v>0</v>
      </c>
      <c r="DO193" s="106">
        <f t="shared" si="103"/>
        <v>0</v>
      </c>
      <c r="DP193" s="20">
        <f t="shared" si="103"/>
        <v>0</v>
      </c>
      <c r="DR193" s="31">
        <f t="shared" si="121"/>
        <v>184</v>
      </c>
      <c r="DS193" s="26">
        <f t="shared" si="122"/>
        <v>184.5</v>
      </c>
      <c r="DT193" s="101">
        <f t="shared" si="104"/>
        <v>0</v>
      </c>
      <c r="DU193" s="101">
        <f t="shared" si="105"/>
        <v>0</v>
      </c>
      <c r="DV193" s="101">
        <f t="shared" si="106"/>
        <v>0</v>
      </c>
      <c r="DW193" s="102">
        <f t="shared" si="123"/>
        <v>0</v>
      </c>
      <c r="DX193" s="144"/>
      <c r="DY193" s="101">
        <f t="shared" si="124"/>
        <v>0</v>
      </c>
      <c r="DZ193" s="101">
        <f t="shared" si="124"/>
        <v>0</v>
      </c>
      <c r="EB193" s="84">
        <f>MODEL_DATA!X190</f>
        <v>184</v>
      </c>
      <c r="EC193" s="84">
        <f>MODEL_DATA!Y190</f>
        <v>0</v>
      </c>
      <c r="ED193" s="84">
        <f>MODEL_DATA!Z190</f>
        <v>0</v>
      </c>
      <c r="EE193" s="84">
        <f>MODEL_DATA!AA190</f>
        <v>0</v>
      </c>
      <c r="EF193" s="84">
        <f>MODEL_DATA!AB190</f>
        <v>0</v>
      </c>
      <c r="EG193" s="84">
        <f>MODEL_DATA!AC190</f>
        <v>0</v>
      </c>
      <c r="EH193" s="84">
        <f>MODEL_DATA!AD190</f>
        <v>0</v>
      </c>
      <c r="EI193" s="84">
        <f>MODEL_DATA!AE190</f>
        <v>0</v>
      </c>
      <c r="EJ193" s="84">
        <f>MODEL_DATA!AF190</f>
        <v>0</v>
      </c>
      <c r="EK193" s="84">
        <f>MODEL_DATA!AG190</f>
        <v>0</v>
      </c>
      <c r="EL193" s="84">
        <f>MODEL_DATA!AH190</f>
        <v>0</v>
      </c>
      <c r="EM193" s="84">
        <f>MODEL_DATA!AI190</f>
        <v>0</v>
      </c>
      <c r="EN193" s="84">
        <f>MODEL_DATA!AJ190</f>
        <v>0</v>
      </c>
      <c r="EO193" s="84">
        <f>MODEL_DATA!AK190</f>
        <v>0</v>
      </c>
      <c r="EP193" s="84">
        <f>MODEL_DATA!AL190</f>
        <v>0</v>
      </c>
      <c r="EQ193" s="84">
        <f>MODEL_DATA!AM190</f>
        <v>0</v>
      </c>
      <c r="ER193" s="84">
        <f>MODEL_DATA!AN190</f>
        <v>0</v>
      </c>
      <c r="ES193" s="84">
        <f>MODEL_DATA!AO190</f>
        <v>0</v>
      </c>
      <c r="ET193" s="84">
        <f>MODEL_DATA!AP190</f>
        <v>0</v>
      </c>
      <c r="EU193" s="84">
        <f>MODEL_DATA!AQ190</f>
        <v>0</v>
      </c>
      <c r="EV193" s="84">
        <f>MODEL_DATA!AR190</f>
        <v>0</v>
      </c>
    </row>
    <row r="194" spans="32:152" x14ac:dyDescent="0.25">
      <c r="AF194" s="32">
        <f t="shared" si="99"/>
        <v>368</v>
      </c>
      <c r="AG194" s="61">
        <f t="shared" si="107"/>
        <v>0</v>
      </c>
      <c r="AH194" s="63">
        <f>INDEX(Obs_Dist!$D$11:$T$211,  MATCH($AF194, Obs_Dist!$B$11:$B$211, 0), MATCH(AH$4, Obs_Dist!$D$3:$T$3, 0) )</f>
        <v>0</v>
      </c>
      <c r="AI194" s="61">
        <f t="shared" si="108"/>
        <v>0</v>
      </c>
      <c r="AJ194" s="63">
        <f>INDEX(Obs_Dist!$D$11:$T$211,  MATCH($AF194, Obs_Dist!$B$11:$B$211, 0), MATCH(AJ$4, Obs_Dist!$D$3:$T$3, 0) )</f>
        <v>0</v>
      </c>
      <c r="AK194" s="61">
        <f t="shared" si="109"/>
        <v>0</v>
      </c>
      <c r="AL194" s="63">
        <f>INDEX(Obs_Dist!$D$11:$T$211,  MATCH($AF194, Obs_Dist!$B$11:$B$211, 0), MATCH(AL$4, Obs_Dist!$D$3:$T$3, 0) )</f>
        <v>0</v>
      </c>
      <c r="AM194" s="61">
        <f t="shared" si="110"/>
        <v>0</v>
      </c>
      <c r="AN194" s="63">
        <f>INDEX(Obs_Dist!$D$11:$T$211,  MATCH($AF194, Obs_Dist!$B$11:$B$211, 0), MATCH(AN$4, Obs_Dist!$D$3:$T$3, 0) )</f>
        <v>0</v>
      </c>
      <c r="AO194" s="61">
        <f t="shared" si="111"/>
        <v>0</v>
      </c>
      <c r="AP194" s="63">
        <f>INDEX(Obs_Dist!$D$11:$T$211,  MATCH($AF194, Obs_Dist!$B$11:$B$211, 0), MATCH(AP$4, Obs_Dist!$D$3:$T$3, 0) )</f>
        <v>0</v>
      </c>
      <c r="AQ194" s="61">
        <f t="shared" si="112"/>
        <v>0</v>
      </c>
      <c r="AR194" s="63">
        <f>INDEX(Obs_Dist!$D$11:$T$211,  MATCH($AF194, Obs_Dist!$B$11:$B$211, 0), MATCH(AR$4, Obs_Dist!$D$3:$T$3, 0) )</f>
        <v>0</v>
      </c>
      <c r="AS194" s="61">
        <f t="shared" si="113"/>
        <v>0</v>
      </c>
      <c r="AT194" s="63">
        <f>INDEX(Obs_Dist!$D$11:$T$211,  MATCH($AF194, Obs_Dist!$B$11:$B$211, 0), MATCH(AT$4, Obs_Dist!$D$3:$T$3, 0) )</f>
        <v>0</v>
      </c>
      <c r="AU194" s="61">
        <f t="shared" si="114"/>
        <v>0</v>
      </c>
      <c r="AV194" s="63">
        <f>INDEX(Obs_Dist!$D$11:$T$211,  MATCH($AF194, Obs_Dist!$B$11:$B$211, 0), MATCH(AV$4, Obs_Dist!$D$3:$T$3, 0) )</f>
        <v>0</v>
      </c>
      <c r="AW194" s="61">
        <f t="shared" si="115"/>
        <v>0</v>
      </c>
      <c r="AX194" s="63">
        <f>INDEX(Obs_Dist!$D$11:$T$211,  MATCH($AF194, Obs_Dist!$B$11:$B$211, 0), MATCH(AX$4, Obs_Dist!$D$3:$T$3, 0) )</f>
        <v>0</v>
      </c>
      <c r="AY194" s="61">
        <f t="shared" si="116"/>
        <v>0</v>
      </c>
      <c r="AZ194" s="63">
        <f>INDEX(Obs_Dist!$D$11:$T$211,  MATCH($AF194, Obs_Dist!$B$11:$B$211, 0), MATCH(AZ$4, Obs_Dist!$D$3:$T$3, 0) )</f>
        <v>0</v>
      </c>
      <c r="BA194" s="61">
        <f t="shared" si="117"/>
        <v>0</v>
      </c>
      <c r="BB194" s="63">
        <f>INDEX(Obs_Dist!$D$11:$T$211,  MATCH($AF194, Obs_Dist!$B$11:$B$211, 0), MATCH(BB$4, Obs_Dist!$D$3:$T$3, 0) )</f>
        <v>0</v>
      </c>
      <c r="BC194" s="61">
        <f t="shared" si="118"/>
        <v>0</v>
      </c>
      <c r="BD194" s="63">
        <f>INDEX(Obs_Dist!$D$11:$T$211,  MATCH($AF194, Obs_Dist!$B$11:$B$211, 0), MATCH(BD$4, Obs_Dist!$D$3:$T$3, 0) )</f>
        <v>0</v>
      </c>
      <c r="BF194" s="31">
        <f t="shared" si="119"/>
        <v>370</v>
      </c>
      <c r="BG194" s="31">
        <f t="shared" si="120"/>
        <v>371</v>
      </c>
      <c r="BH194" s="57">
        <f t="shared" si="128"/>
        <v>0</v>
      </c>
      <c r="BI194" s="57">
        <f t="shared" si="128"/>
        <v>0</v>
      </c>
      <c r="BJ194" s="57">
        <f t="shared" si="128"/>
        <v>0</v>
      </c>
      <c r="BK194" s="58">
        <f t="shared" si="127"/>
        <v>0</v>
      </c>
      <c r="BL194" s="57">
        <f t="shared" si="127"/>
        <v>0</v>
      </c>
      <c r="BM194" s="57">
        <f t="shared" si="127"/>
        <v>0</v>
      </c>
      <c r="BN194" s="57">
        <f t="shared" si="127"/>
        <v>0</v>
      </c>
      <c r="BQ194" s="57">
        <f t="shared" si="133"/>
        <v>0</v>
      </c>
      <c r="BR194" s="57">
        <f t="shared" si="133"/>
        <v>0</v>
      </c>
      <c r="BS194" s="57">
        <f t="shared" si="133"/>
        <v>0</v>
      </c>
      <c r="BT194" s="57">
        <f t="shared" si="133"/>
        <v>0</v>
      </c>
      <c r="BU194" s="57">
        <f t="shared" si="133"/>
        <v>0</v>
      </c>
      <c r="BV194" s="57">
        <f t="shared" si="133"/>
        <v>0</v>
      </c>
      <c r="BW194" s="57">
        <f t="shared" si="133"/>
        <v>0</v>
      </c>
      <c r="BX194" s="58">
        <f t="shared" si="133"/>
        <v>0</v>
      </c>
      <c r="BY194" s="57">
        <f t="shared" si="133"/>
        <v>0</v>
      </c>
      <c r="BZ194" s="57">
        <f t="shared" si="133"/>
        <v>0</v>
      </c>
      <c r="CA194" s="58">
        <f t="shared" si="133"/>
        <v>0</v>
      </c>
      <c r="CB194" s="57">
        <f t="shared" si="133"/>
        <v>0</v>
      </c>
      <c r="CC194" s="57">
        <f t="shared" si="133"/>
        <v>0</v>
      </c>
      <c r="CD194" s="57">
        <f t="shared" si="133"/>
        <v>0</v>
      </c>
      <c r="CE194" s="57">
        <f t="shared" si="133"/>
        <v>0</v>
      </c>
      <c r="CF194" s="57">
        <f t="shared" si="130"/>
        <v>0</v>
      </c>
      <c r="CG194" s="57">
        <f t="shared" si="130"/>
        <v>0</v>
      </c>
      <c r="CH194" s="57">
        <f t="shared" si="130"/>
        <v>0</v>
      </c>
      <c r="CI194" s="58">
        <f t="shared" si="130"/>
        <v>0</v>
      </c>
      <c r="CJ194" s="57">
        <f t="shared" si="130"/>
        <v>0</v>
      </c>
      <c r="CL194" s="30">
        <f>Obs_Dist!B196</f>
        <v>370</v>
      </c>
      <c r="CM194" s="26">
        <f t="shared" si="129"/>
        <v>371</v>
      </c>
      <c r="CN194" s="20">
        <f t="shared" si="100"/>
        <v>0</v>
      </c>
      <c r="CO194" s="20">
        <f t="shared" si="100"/>
        <v>0</v>
      </c>
      <c r="CP194" s="20">
        <f t="shared" si="100"/>
        <v>0</v>
      </c>
      <c r="CQ194" s="106">
        <f t="shared" si="100"/>
        <v>0</v>
      </c>
      <c r="CR194" s="143"/>
      <c r="CS194" s="20">
        <f t="shared" si="101"/>
        <v>0</v>
      </c>
      <c r="CT194" s="20">
        <f t="shared" si="101"/>
        <v>0</v>
      </c>
      <c r="CW194" s="20">
        <f t="shared" si="132"/>
        <v>0</v>
      </c>
      <c r="CX194" s="20">
        <f t="shared" si="132"/>
        <v>0</v>
      </c>
      <c r="CY194" s="20">
        <f t="shared" si="132"/>
        <v>0</v>
      </c>
      <c r="CZ194" s="20">
        <f t="shared" si="132"/>
        <v>0</v>
      </c>
      <c r="DA194" s="20">
        <f t="shared" si="132"/>
        <v>0</v>
      </c>
      <c r="DB194" s="20">
        <f t="shared" si="132"/>
        <v>0</v>
      </c>
      <c r="DC194" s="20">
        <f t="shared" si="132"/>
        <v>0</v>
      </c>
      <c r="DD194" s="106">
        <f t="shared" si="132"/>
        <v>0</v>
      </c>
      <c r="DE194" s="20">
        <f t="shared" si="132"/>
        <v>0</v>
      </c>
      <c r="DF194" s="20">
        <f t="shared" si="132"/>
        <v>0</v>
      </c>
      <c r="DG194" s="106">
        <f t="shared" si="132"/>
        <v>0</v>
      </c>
      <c r="DH194" s="143"/>
      <c r="DI194" s="20">
        <f t="shared" si="102"/>
        <v>0</v>
      </c>
      <c r="DJ194" s="20">
        <f t="shared" si="102"/>
        <v>0</v>
      </c>
      <c r="DK194" s="20">
        <f t="shared" si="102"/>
        <v>0</v>
      </c>
      <c r="DL194" s="143"/>
      <c r="DM194" s="20">
        <f t="shared" si="103"/>
        <v>0</v>
      </c>
      <c r="DN194" s="20">
        <f t="shared" si="103"/>
        <v>0</v>
      </c>
      <c r="DO194" s="106">
        <f t="shared" si="103"/>
        <v>0</v>
      </c>
      <c r="DP194" s="20">
        <f t="shared" si="103"/>
        <v>0</v>
      </c>
      <c r="DR194" s="31">
        <f t="shared" si="121"/>
        <v>185</v>
      </c>
      <c r="DS194" s="26">
        <f t="shared" si="122"/>
        <v>185.5</v>
      </c>
      <c r="DT194" s="101">
        <f t="shared" si="104"/>
        <v>0</v>
      </c>
      <c r="DU194" s="101">
        <f t="shared" si="105"/>
        <v>0</v>
      </c>
      <c r="DV194" s="101">
        <f t="shared" si="106"/>
        <v>0</v>
      </c>
      <c r="DW194" s="102">
        <f t="shared" si="123"/>
        <v>0</v>
      </c>
      <c r="DX194" s="144"/>
      <c r="DY194" s="101">
        <f t="shared" si="124"/>
        <v>0</v>
      </c>
      <c r="DZ194" s="101">
        <f t="shared" si="124"/>
        <v>0</v>
      </c>
      <c r="EB194" s="84">
        <f>MODEL_DATA!X191</f>
        <v>185</v>
      </c>
      <c r="EC194" s="84">
        <f>MODEL_DATA!Y191</f>
        <v>0</v>
      </c>
      <c r="ED194" s="84">
        <f>MODEL_DATA!Z191</f>
        <v>0</v>
      </c>
      <c r="EE194" s="84">
        <f>MODEL_DATA!AA191</f>
        <v>0</v>
      </c>
      <c r="EF194" s="84">
        <f>MODEL_DATA!AB191</f>
        <v>0</v>
      </c>
      <c r="EG194" s="84">
        <f>MODEL_DATA!AC191</f>
        <v>0</v>
      </c>
      <c r="EH194" s="84">
        <f>MODEL_DATA!AD191</f>
        <v>0</v>
      </c>
      <c r="EI194" s="84">
        <f>MODEL_DATA!AE191</f>
        <v>0</v>
      </c>
      <c r="EJ194" s="84">
        <f>MODEL_DATA!AF191</f>
        <v>0</v>
      </c>
      <c r="EK194" s="84">
        <f>MODEL_DATA!AG191</f>
        <v>0</v>
      </c>
      <c r="EL194" s="84">
        <f>MODEL_DATA!AH191</f>
        <v>0</v>
      </c>
      <c r="EM194" s="84">
        <f>MODEL_DATA!AI191</f>
        <v>0</v>
      </c>
      <c r="EN194" s="84">
        <f>MODEL_DATA!AJ191</f>
        <v>0</v>
      </c>
      <c r="EO194" s="84">
        <f>MODEL_DATA!AK191</f>
        <v>0</v>
      </c>
      <c r="EP194" s="84">
        <f>MODEL_DATA!AL191</f>
        <v>0</v>
      </c>
      <c r="EQ194" s="84">
        <f>MODEL_DATA!AM191</f>
        <v>0</v>
      </c>
      <c r="ER194" s="84">
        <f>MODEL_DATA!AN191</f>
        <v>0</v>
      </c>
      <c r="ES194" s="84">
        <f>MODEL_DATA!AO191</f>
        <v>0</v>
      </c>
      <c r="ET194" s="84">
        <f>MODEL_DATA!AP191</f>
        <v>0</v>
      </c>
      <c r="EU194" s="84">
        <f>MODEL_DATA!AQ191</f>
        <v>0</v>
      </c>
      <c r="EV194" s="84">
        <f>MODEL_DATA!AR191</f>
        <v>0</v>
      </c>
    </row>
    <row r="195" spans="32:152" x14ac:dyDescent="0.25">
      <c r="AF195" s="32">
        <f t="shared" si="99"/>
        <v>370</v>
      </c>
      <c r="AG195" s="61">
        <f t="shared" si="107"/>
        <v>0</v>
      </c>
      <c r="AH195" s="63">
        <f>INDEX(Obs_Dist!$D$11:$T$211,  MATCH($AF195, Obs_Dist!$B$11:$B$211, 0), MATCH(AH$4, Obs_Dist!$D$3:$T$3, 0) )</f>
        <v>0</v>
      </c>
      <c r="AI195" s="61">
        <f t="shared" si="108"/>
        <v>0</v>
      </c>
      <c r="AJ195" s="63">
        <f>INDEX(Obs_Dist!$D$11:$T$211,  MATCH($AF195, Obs_Dist!$B$11:$B$211, 0), MATCH(AJ$4, Obs_Dist!$D$3:$T$3, 0) )</f>
        <v>0</v>
      </c>
      <c r="AK195" s="61">
        <f t="shared" si="109"/>
        <v>0</v>
      </c>
      <c r="AL195" s="63">
        <f>INDEX(Obs_Dist!$D$11:$T$211,  MATCH($AF195, Obs_Dist!$B$11:$B$211, 0), MATCH(AL$4, Obs_Dist!$D$3:$T$3, 0) )</f>
        <v>0</v>
      </c>
      <c r="AM195" s="61">
        <f t="shared" si="110"/>
        <v>0</v>
      </c>
      <c r="AN195" s="63">
        <f>INDEX(Obs_Dist!$D$11:$T$211,  MATCH($AF195, Obs_Dist!$B$11:$B$211, 0), MATCH(AN$4, Obs_Dist!$D$3:$T$3, 0) )</f>
        <v>0</v>
      </c>
      <c r="AO195" s="61">
        <f t="shared" si="111"/>
        <v>0</v>
      </c>
      <c r="AP195" s="63">
        <f>INDEX(Obs_Dist!$D$11:$T$211,  MATCH($AF195, Obs_Dist!$B$11:$B$211, 0), MATCH(AP$4, Obs_Dist!$D$3:$T$3, 0) )</f>
        <v>0</v>
      </c>
      <c r="AQ195" s="61">
        <f t="shared" si="112"/>
        <v>0</v>
      </c>
      <c r="AR195" s="63">
        <f>INDEX(Obs_Dist!$D$11:$T$211,  MATCH($AF195, Obs_Dist!$B$11:$B$211, 0), MATCH(AR$4, Obs_Dist!$D$3:$T$3, 0) )</f>
        <v>0</v>
      </c>
      <c r="AS195" s="61">
        <f t="shared" si="113"/>
        <v>0</v>
      </c>
      <c r="AT195" s="63">
        <f>INDEX(Obs_Dist!$D$11:$T$211,  MATCH($AF195, Obs_Dist!$B$11:$B$211, 0), MATCH(AT$4, Obs_Dist!$D$3:$T$3, 0) )</f>
        <v>0</v>
      </c>
      <c r="AU195" s="61">
        <f t="shared" si="114"/>
        <v>0</v>
      </c>
      <c r="AV195" s="63">
        <f>INDEX(Obs_Dist!$D$11:$T$211,  MATCH($AF195, Obs_Dist!$B$11:$B$211, 0), MATCH(AV$4, Obs_Dist!$D$3:$T$3, 0) )</f>
        <v>0</v>
      </c>
      <c r="AW195" s="61">
        <f t="shared" si="115"/>
        <v>0</v>
      </c>
      <c r="AX195" s="63">
        <f>INDEX(Obs_Dist!$D$11:$T$211,  MATCH($AF195, Obs_Dist!$B$11:$B$211, 0), MATCH(AX$4, Obs_Dist!$D$3:$T$3, 0) )</f>
        <v>0</v>
      </c>
      <c r="AY195" s="61">
        <f t="shared" si="116"/>
        <v>0</v>
      </c>
      <c r="AZ195" s="63">
        <f>INDEX(Obs_Dist!$D$11:$T$211,  MATCH($AF195, Obs_Dist!$B$11:$B$211, 0), MATCH(AZ$4, Obs_Dist!$D$3:$T$3, 0) )</f>
        <v>0</v>
      </c>
      <c r="BA195" s="61">
        <f t="shared" si="117"/>
        <v>0</v>
      </c>
      <c r="BB195" s="63">
        <f>INDEX(Obs_Dist!$D$11:$T$211,  MATCH($AF195, Obs_Dist!$B$11:$B$211, 0), MATCH(BB$4, Obs_Dist!$D$3:$T$3, 0) )</f>
        <v>0</v>
      </c>
      <c r="BC195" s="61">
        <f t="shared" si="118"/>
        <v>0</v>
      </c>
      <c r="BD195" s="63">
        <f>INDEX(Obs_Dist!$D$11:$T$211,  MATCH($AF195, Obs_Dist!$B$11:$B$211, 0), MATCH(BD$4, Obs_Dist!$D$3:$T$3, 0) )</f>
        <v>0</v>
      </c>
      <c r="BF195" s="31">
        <f t="shared" si="119"/>
        <v>372</v>
      </c>
      <c r="BG195" s="31">
        <f t="shared" si="120"/>
        <v>373</v>
      </c>
      <c r="BH195" s="57">
        <f t="shared" si="128"/>
        <v>0</v>
      </c>
      <c r="BI195" s="57">
        <f t="shared" si="128"/>
        <v>0</v>
      </c>
      <c r="BJ195" s="57">
        <f t="shared" si="128"/>
        <v>0</v>
      </c>
      <c r="BK195" s="58">
        <f t="shared" si="127"/>
        <v>0</v>
      </c>
      <c r="BL195" s="57">
        <f t="shared" si="127"/>
        <v>0</v>
      </c>
      <c r="BM195" s="57">
        <f t="shared" si="127"/>
        <v>0</v>
      </c>
      <c r="BN195" s="57">
        <f t="shared" si="127"/>
        <v>0</v>
      </c>
      <c r="BQ195" s="57">
        <f t="shared" si="133"/>
        <v>0</v>
      </c>
      <c r="BR195" s="57">
        <f t="shared" si="133"/>
        <v>0</v>
      </c>
      <c r="BS195" s="57">
        <f t="shared" si="133"/>
        <v>0</v>
      </c>
      <c r="BT195" s="57">
        <f t="shared" si="133"/>
        <v>0</v>
      </c>
      <c r="BU195" s="57">
        <f t="shared" si="133"/>
        <v>0</v>
      </c>
      <c r="BV195" s="57">
        <f t="shared" si="133"/>
        <v>0</v>
      </c>
      <c r="BW195" s="57">
        <f t="shared" si="133"/>
        <v>0</v>
      </c>
      <c r="BX195" s="58">
        <f t="shared" si="133"/>
        <v>0</v>
      </c>
      <c r="BY195" s="57">
        <f t="shared" si="133"/>
        <v>0</v>
      </c>
      <c r="BZ195" s="57">
        <f t="shared" si="133"/>
        <v>0</v>
      </c>
      <c r="CA195" s="58">
        <f t="shared" si="133"/>
        <v>0</v>
      </c>
      <c r="CB195" s="57">
        <f t="shared" si="133"/>
        <v>0</v>
      </c>
      <c r="CC195" s="57">
        <f t="shared" si="133"/>
        <v>0</v>
      </c>
      <c r="CD195" s="57">
        <f t="shared" si="133"/>
        <v>0</v>
      </c>
      <c r="CE195" s="57">
        <f t="shared" si="133"/>
        <v>0</v>
      </c>
      <c r="CF195" s="57">
        <f t="shared" si="130"/>
        <v>0</v>
      </c>
      <c r="CG195" s="57">
        <f t="shared" si="130"/>
        <v>0</v>
      </c>
      <c r="CH195" s="57">
        <f t="shared" si="130"/>
        <v>0</v>
      </c>
      <c r="CI195" s="58">
        <f t="shared" si="130"/>
        <v>0</v>
      </c>
      <c r="CJ195" s="57">
        <f t="shared" si="130"/>
        <v>0</v>
      </c>
      <c r="CL195" s="30">
        <f>Obs_Dist!B197</f>
        <v>372</v>
      </c>
      <c r="CM195" s="26">
        <f t="shared" si="129"/>
        <v>373</v>
      </c>
      <c r="CN195" s="20">
        <f t="shared" si="100"/>
        <v>0</v>
      </c>
      <c r="CO195" s="20">
        <f t="shared" si="100"/>
        <v>0</v>
      </c>
      <c r="CP195" s="20">
        <f t="shared" si="100"/>
        <v>0</v>
      </c>
      <c r="CQ195" s="106">
        <f t="shared" si="100"/>
        <v>0</v>
      </c>
      <c r="CR195" s="143"/>
      <c r="CS195" s="20">
        <f t="shared" si="101"/>
        <v>0</v>
      </c>
      <c r="CT195" s="20">
        <f t="shared" si="101"/>
        <v>0</v>
      </c>
      <c r="CW195" s="20">
        <f t="shared" si="132"/>
        <v>0</v>
      </c>
      <c r="CX195" s="20">
        <f t="shared" si="132"/>
        <v>0</v>
      </c>
      <c r="CY195" s="20">
        <f t="shared" si="132"/>
        <v>0</v>
      </c>
      <c r="CZ195" s="20">
        <f t="shared" si="132"/>
        <v>0</v>
      </c>
      <c r="DA195" s="20">
        <f t="shared" si="132"/>
        <v>0</v>
      </c>
      <c r="DB195" s="20">
        <f t="shared" si="132"/>
        <v>0</v>
      </c>
      <c r="DC195" s="20">
        <f t="shared" si="132"/>
        <v>0</v>
      </c>
      <c r="DD195" s="106">
        <f t="shared" si="132"/>
        <v>0</v>
      </c>
      <c r="DE195" s="20">
        <f t="shared" si="132"/>
        <v>0</v>
      </c>
      <c r="DF195" s="20">
        <f t="shared" si="132"/>
        <v>0</v>
      </c>
      <c r="DG195" s="106">
        <f t="shared" si="132"/>
        <v>0</v>
      </c>
      <c r="DH195" s="143"/>
      <c r="DI195" s="20">
        <f t="shared" si="102"/>
        <v>0</v>
      </c>
      <c r="DJ195" s="20">
        <f t="shared" si="102"/>
        <v>0</v>
      </c>
      <c r="DK195" s="20">
        <f t="shared" si="102"/>
        <v>0</v>
      </c>
      <c r="DL195" s="143"/>
      <c r="DM195" s="20">
        <f t="shared" si="103"/>
        <v>0</v>
      </c>
      <c r="DN195" s="20">
        <f t="shared" si="103"/>
        <v>0</v>
      </c>
      <c r="DO195" s="106">
        <f t="shared" si="103"/>
        <v>0</v>
      </c>
      <c r="DP195" s="20">
        <f t="shared" si="103"/>
        <v>0</v>
      </c>
      <c r="DR195" s="31">
        <f t="shared" si="121"/>
        <v>186</v>
      </c>
      <c r="DS195" s="26">
        <f t="shared" si="122"/>
        <v>186.5</v>
      </c>
      <c r="DT195" s="101">
        <f t="shared" si="104"/>
        <v>0</v>
      </c>
      <c r="DU195" s="101">
        <f t="shared" si="105"/>
        <v>0</v>
      </c>
      <c r="DV195" s="101">
        <f t="shared" si="106"/>
        <v>0</v>
      </c>
      <c r="DW195" s="102">
        <f t="shared" si="123"/>
        <v>0</v>
      </c>
      <c r="DX195" s="144"/>
      <c r="DY195" s="101">
        <f t="shared" si="124"/>
        <v>0</v>
      </c>
      <c r="DZ195" s="101">
        <f t="shared" si="124"/>
        <v>0</v>
      </c>
      <c r="EB195" s="84">
        <f>MODEL_DATA!X192</f>
        <v>186</v>
      </c>
      <c r="EC195" s="84">
        <f>MODEL_DATA!Y192</f>
        <v>0</v>
      </c>
      <c r="ED195" s="84">
        <f>MODEL_DATA!Z192</f>
        <v>0</v>
      </c>
      <c r="EE195" s="84">
        <f>MODEL_DATA!AA192</f>
        <v>0</v>
      </c>
      <c r="EF195" s="84">
        <f>MODEL_DATA!AB192</f>
        <v>0</v>
      </c>
      <c r="EG195" s="84">
        <f>MODEL_DATA!AC192</f>
        <v>0</v>
      </c>
      <c r="EH195" s="84">
        <f>MODEL_DATA!AD192</f>
        <v>0</v>
      </c>
      <c r="EI195" s="84">
        <f>MODEL_DATA!AE192</f>
        <v>0</v>
      </c>
      <c r="EJ195" s="84">
        <f>MODEL_DATA!AF192</f>
        <v>0</v>
      </c>
      <c r="EK195" s="84">
        <f>MODEL_DATA!AG192</f>
        <v>0</v>
      </c>
      <c r="EL195" s="84">
        <f>MODEL_DATA!AH192</f>
        <v>0</v>
      </c>
      <c r="EM195" s="84">
        <f>MODEL_DATA!AI192</f>
        <v>0</v>
      </c>
      <c r="EN195" s="84">
        <f>MODEL_DATA!AJ192</f>
        <v>0</v>
      </c>
      <c r="EO195" s="84">
        <f>MODEL_DATA!AK192</f>
        <v>0</v>
      </c>
      <c r="EP195" s="84">
        <f>MODEL_DATA!AL192</f>
        <v>0</v>
      </c>
      <c r="EQ195" s="84">
        <f>MODEL_DATA!AM192</f>
        <v>0</v>
      </c>
      <c r="ER195" s="84">
        <f>MODEL_DATA!AN192</f>
        <v>0</v>
      </c>
      <c r="ES195" s="84">
        <f>MODEL_DATA!AO192</f>
        <v>0</v>
      </c>
      <c r="ET195" s="84">
        <f>MODEL_DATA!AP192</f>
        <v>0</v>
      </c>
      <c r="EU195" s="84">
        <f>MODEL_DATA!AQ192</f>
        <v>0</v>
      </c>
      <c r="EV195" s="84">
        <f>MODEL_DATA!AR192</f>
        <v>0</v>
      </c>
    </row>
    <row r="196" spans="32:152" x14ac:dyDescent="0.25">
      <c r="AF196" s="32">
        <f t="shared" si="99"/>
        <v>372</v>
      </c>
      <c r="AG196" s="61">
        <f t="shared" si="107"/>
        <v>0</v>
      </c>
      <c r="AH196" s="63">
        <f>INDEX(Obs_Dist!$D$11:$T$211,  MATCH($AF196, Obs_Dist!$B$11:$B$211, 0), MATCH(AH$4, Obs_Dist!$D$3:$T$3, 0) )</f>
        <v>0</v>
      </c>
      <c r="AI196" s="61">
        <f t="shared" si="108"/>
        <v>0</v>
      </c>
      <c r="AJ196" s="63">
        <f>INDEX(Obs_Dist!$D$11:$T$211,  MATCH($AF196, Obs_Dist!$B$11:$B$211, 0), MATCH(AJ$4, Obs_Dist!$D$3:$T$3, 0) )</f>
        <v>0</v>
      </c>
      <c r="AK196" s="61">
        <f t="shared" si="109"/>
        <v>0</v>
      </c>
      <c r="AL196" s="63">
        <f>INDEX(Obs_Dist!$D$11:$T$211,  MATCH($AF196, Obs_Dist!$B$11:$B$211, 0), MATCH(AL$4, Obs_Dist!$D$3:$T$3, 0) )</f>
        <v>0</v>
      </c>
      <c r="AM196" s="61">
        <f t="shared" si="110"/>
        <v>0</v>
      </c>
      <c r="AN196" s="63">
        <f>INDEX(Obs_Dist!$D$11:$T$211,  MATCH($AF196, Obs_Dist!$B$11:$B$211, 0), MATCH(AN$4, Obs_Dist!$D$3:$T$3, 0) )</f>
        <v>0</v>
      </c>
      <c r="AO196" s="61">
        <f t="shared" si="111"/>
        <v>0</v>
      </c>
      <c r="AP196" s="63">
        <f>INDEX(Obs_Dist!$D$11:$T$211,  MATCH($AF196, Obs_Dist!$B$11:$B$211, 0), MATCH(AP$4, Obs_Dist!$D$3:$T$3, 0) )</f>
        <v>0</v>
      </c>
      <c r="AQ196" s="61">
        <f t="shared" si="112"/>
        <v>0</v>
      </c>
      <c r="AR196" s="63">
        <f>INDEX(Obs_Dist!$D$11:$T$211,  MATCH($AF196, Obs_Dist!$B$11:$B$211, 0), MATCH(AR$4, Obs_Dist!$D$3:$T$3, 0) )</f>
        <v>0</v>
      </c>
      <c r="AS196" s="61">
        <f t="shared" si="113"/>
        <v>0</v>
      </c>
      <c r="AT196" s="63">
        <f>INDEX(Obs_Dist!$D$11:$T$211,  MATCH($AF196, Obs_Dist!$B$11:$B$211, 0), MATCH(AT$4, Obs_Dist!$D$3:$T$3, 0) )</f>
        <v>0</v>
      </c>
      <c r="AU196" s="61">
        <f t="shared" si="114"/>
        <v>0</v>
      </c>
      <c r="AV196" s="63">
        <f>INDEX(Obs_Dist!$D$11:$T$211,  MATCH($AF196, Obs_Dist!$B$11:$B$211, 0), MATCH(AV$4, Obs_Dist!$D$3:$T$3, 0) )</f>
        <v>0</v>
      </c>
      <c r="AW196" s="61">
        <f t="shared" si="115"/>
        <v>0</v>
      </c>
      <c r="AX196" s="63">
        <f>INDEX(Obs_Dist!$D$11:$T$211,  MATCH($AF196, Obs_Dist!$B$11:$B$211, 0), MATCH(AX$4, Obs_Dist!$D$3:$T$3, 0) )</f>
        <v>0</v>
      </c>
      <c r="AY196" s="61">
        <f t="shared" si="116"/>
        <v>0</v>
      </c>
      <c r="AZ196" s="63">
        <f>INDEX(Obs_Dist!$D$11:$T$211,  MATCH($AF196, Obs_Dist!$B$11:$B$211, 0), MATCH(AZ$4, Obs_Dist!$D$3:$T$3, 0) )</f>
        <v>0</v>
      </c>
      <c r="BA196" s="61">
        <f t="shared" si="117"/>
        <v>0</v>
      </c>
      <c r="BB196" s="63">
        <f>INDEX(Obs_Dist!$D$11:$T$211,  MATCH($AF196, Obs_Dist!$B$11:$B$211, 0), MATCH(BB$4, Obs_Dist!$D$3:$T$3, 0) )</f>
        <v>0</v>
      </c>
      <c r="BC196" s="61">
        <f t="shared" si="118"/>
        <v>0</v>
      </c>
      <c r="BD196" s="63">
        <f>INDEX(Obs_Dist!$D$11:$T$211,  MATCH($AF196, Obs_Dist!$B$11:$B$211, 0), MATCH(BD$4, Obs_Dist!$D$3:$T$3, 0) )</f>
        <v>0</v>
      </c>
      <c r="BF196" s="31">
        <f t="shared" si="119"/>
        <v>374</v>
      </c>
      <c r="BG196" s="31">
        <f t="shared" si="120"/>
        <v>375</v>
      </c>
      <c r="BH196" s="57">
        <f t="shared" si="128"/>
        <v>0</v>
      </c>
      <c r="BI196" s="57">
        <f t="shared" si="128"/>
        <v>0</v>
      </c>
      <c r="BJ196" s="57">
        <f t="shared" si="128"/>
        <v>0</v>
      </c>
      <c r="BK196" s="58">
        <f t="shared" si="127"/>
        <v>0</v>
      </c>
      <c r="BL196" s="57">
        <f t="shared" si="127"/>
        <v>0</v>
      </c>
      <c r="BM196" s="57">
        <f t="shared" si="127"/>
        <v>0</v>
      </c>
      <c r="BN196" s="57">
        <f t="shared" si="127"/>
        <v>0</v>
      </c>
      <c r="BQ196" s="57">
        <f t="shared" si="133"/>
        <v>0</v>
      </c>
      <c r="BR196" s="57">
        <f t="shared" si="133"/>
        <v>0</v>
      </c>
      <c r="BS196" s="57">
        <f t="shared" si="133"/>
        <v>0</v>
      </c>
      <c r="BT196" s="57">
        <f t="shared" si="133"/>
        <v>0</v>
      </c>
      <c r="BU196" s="57">
        <f t="shared" si="133"/>
        <v>0</v>
      </c>
      <c r="BV196" s="57">
        <f t="shared" si="133"/>
        <v>0</v>
      </c>
      <c r="BW196" s="57">
        <f t="shared" si="133"/>
        <v>0</v>
      </c>
      <c r="BX196" s="58">
        <f t="shared" si="133"/>
        <v>0</v>
      </c>
      <c r="BY196" s="57">
        <f t="shared" si="133"/>
        <v>0</v>
      </c>
      <c r="BZ196" s="57">
        <f t="shared" si="133"/>
        <v>0</v>
      </c>
      <c r="CA196" s="58">
        <f t="shared" si="133"/>
        <v>0</v>
      </c>
      <c r="CB196" s="57">
        <f t="shared" si="133"/>
        <v>0</v>
      </c>
      <c r="CC196" s="57">
        <f t="shared" si="133"/>
        <v>0</v>
      </c>
      <c r="CD196" s="57">
        <f t="shared" si="133"/>
        <v>0</v>
      </c>
      <c r="CE196" s="57">
        <f t="shared" si="133"/>
        <v>0</v>
      </c>
      <c r="CF196" s="57">
        <f t="shared" si="130"/>
        <v>0</v>
      </c>
      <c r="CG196" s="57">
        <f t="shared" si="130"/>
        <v>0</v>
      </c>
      <c r="CH196" s="57">
        <f t="shared" si="130"/>
        <v>0</v>
      </c>
      <c r="CI196" s="58">
        <f t="shared" si="130"/>
        <v>0</v>
      </c>
      <c r="CJ196" s="57">
        <f t="shared" si="130"/>
        <v>0</v>
      </c>
      <c r="CL196" s="30">
        <f>Obs_Dist!B198</f>
        <v>374</v>
      </c>
      <c r="CM196" s="26">
        <f t="shared" si="129"/>
        <v>375</v>
      </c>
      <c r="CN196" s="20">
        <f t="shared" si="100"/>
        <v>0</v>
      </c>
      <c r="CO196" s="20">
        <f t="shared" si="100"/>
        <v>0</v>
      </c>
      <c r="CP196" s="20">
        <f t="shared" si="100"/>
        <v>0</v>
      </c>
      <c r="CQ196" s="106">
        <f t="shared" si="100"/>
        <v>0</v>
      </c>
      <c r="CR196" s="143"/>
      <c r="CS196" s="20">
        <f t="shared" si="101"/>
        <v>0</v>
      </c>
      <c r="CT196" s="20">
        <f t="shared" si="101"/>
        <v>0</v>
      </c>
      <c r="CW196" s="20">
        <f t="shared" si="132"/>
        <v>0</v>
      </c>
      <c r="CX196" s="20">
        <f t="shared" si="132"/>
        <v>0</v>
      </c>
      <c r="CY196" s="20">
        <f t="shared" si="132"/>
        <v>0</v>
      </c>
      <c r="CZ196" s="20">
        <f t="shared" si="132"/>
        <v>0</v>
      </c>
      <c r="DA196" s="20">
        <f t="shared" si="132"/>
        <v>0</v>
      </c>
      <c r="DB196" s="20">
        <f t="shared" si="132"/>
        <v>0</v>
      </c>
      <c r="DC196" s="20">
        <f t="shared" si="132"/>
        <v>0</v>
      </c>
      <c r="DD196" s="106">
        <f t="shared" si="132"/>
        <v>0</v>
      </c>
      <c r="DE196" s="20">
        <f t="shared" si="132"/>
        <v>0</v>
      </c>
      <c r="DF196" s="20">
        <f t="shared" si="132"/>
        <v>0</v>
      </c>
      <c r="DG196" s="106">
        <f t="shared" si="132"/>
        <v>0</v>
      </c>
      <c r="DH196" s="143"/>
      <c r="DI196" s="20">
        <f t="shared" si="102"/>
        <v>0</v>
      </c>
      <c r="DJ196" s="20">
        <f t="shared" si="102"/>
        <v>0</v>
      </c>
      <c r="DK196" s="20">
        <f t="shared" si="102"/>
        <v>0</v>
      </c>
      <c r="DL196" s="143"/>
      <c r="DM196" s="20">
        <f t="shared" si="103"/>
        <v>0</v>
      </c>
      <c r="DN196" s="20">
        <f t="shared" si="103"/>
        <v>0</v>
      </c>
      <c r="DO196" s="106">
        <f t="shared" si="103"/>
        <v>0</v>
      </c>
      <c r="DP196" s="20">
        <f t="shared" si="103"/>
        <v>0</v>
      </c>
      <c r="DR196" s="31">
        <f t="shared" si="121"/>
        <v>187</v>
      </c>
      <c r="DS196" s="26">
        <f t="shared" si="122"/>
        <v>187.5</v>
      </c>
      <c r="DT196" s="101">
        <f t="shared" si="104"/>
        <v>0</v>
      </c>
      <c r="DU196" s="101">
        <f t="shared" si="105"/>
        <v>0</v>
      </c>
      <c r="DV196" s="101">
        <f t="shared" si="106"/>
        <v>0</v>
      </c>
      <c r="DW196" s="102">
        <f t="shared" si="123"/>
        <v>0</v>
      </c>
      <c r="DX196" s="144"/>
      <c r="DY196" s="101">
        <f t="shared" si="124"/>
        <v>0</v>
      </c>
      <c r="DZ196" s="101">
        <f t="shared" si="124"/>
        <v>0</v>
      </c>
      <c r="EB196" s="84">
        <f>MODEL_DATA!X193</f>
        <v>187</v>
      </c>
      <c r="EC196" s="84">
        <f>MODEL_DATA!Y193</f>
        <v>0</v>
      </c>
      <c r="ED196" s="84">
        <f>MODEL_DATA!Z193</f>
        <v>0</v>
      </c>
      <c r="EE196" s="84">
        <f>MODEL_DATA!AA193</f>
        <v>0</v>
      </c>
      <c r="EF196" s="84">
        <f>MODEL_DATA!AB193</f>
        <v>0</v>
      </c>
      <c r="EG196" s="84">
        <f>MODEL_DATA!AC193</f>
        <v>0</v>
      </c>
      <c r="EH196" s="84">
        <f>MODEL_DATA!AD193</f>
        <v>0</v>
      </c>
      <c r="EI196" s="84">
        <f>MODEL_DATA!AE193</f>
        <v>0</v>
      </c>
      <c r="EJ196" s="84">
        <f>MODEL_DATA!AF193</f>
        <v>0</v>
      </c>
      <c r="EK196" s="84">
        <f>MODEL_DATA!AG193</f>
        <v>0</v>
      </c>
      <c r="EL196" s="84">
        <f>MODEL_DATA!AH193</f>
        <v>0</v>
      </c>
      <c r="EM196" s="84">
        <f>MODEL_DATA!AI193</f>
        <v>0</v>
      </c>
      <c r="EN196" s="84">
        <f>MODEL_DATA!AJ193</f>
        <v>0</v>
      </c>
      <c r="EO196" s="84">
        <f>MODEL_DATA!AK193</f>
        <v>0</v>
      </c>
      <c r="EP196" s="84">
        <f>MODEL_DATA!AL193</f>
        <v>0</v>
      </c>
      <c r="EQ196" s="84">
        <f>MODEL_DATA!AM193</f>
        <v>0</v>
      </c>
      <c r="ER196" s="84">
        <f>MODEL_DATA!AN193</f>
        <v>0</v>
      </c>
      <c r="ES196" s="84">
        <f>MODEL_DATA!AO193</f>
        <v>0</v>
      </c>
      <c r="ET196" s="84">
        <f>MODEL_DATA!AP193</f>
        <v>0</v>
      </c>
      <c r="EU196" s="84">
        <f>MODEL_DATA!AQ193</f>
        <v>0</v>
      </c>
      <c r="EV196" s="84">
        <f>MODEL_DATA!AR193</f>
        <v>0</v>
      </c>
    </row>
    <row r="197" spans="32:152" x14ac:dyDescent="0.25">
      <c r="AF197" s="32">
        <f t="shared" si="99"/>
        <v>374</v>
      </c>
      <c r="AG197" s="61">
        <f t="shared" si="107"/>
        <v>0</v>
      </c>
      <c r="AH197" s="63">
        <f>INDEX(Obs_Dist!$D$11:$T$211,  MATCH($AF197, Obs_Dist!$B$11:$B$211, 0), MATCH(AH$4, Obs_Dist!$D$3:$T$3, 0) )</f>
        <v>0</v>
      </c>
      <c r="AI197" s="61">
        <f t="shared" si="108"/>
        <v>0</v>
      </c>
      <c r="AJ197" s="63">
        <f>INDEX(Obs_Dist!$D$11:$T$211,  MATCH($AF197, Obs_Dist!$B$11:$B$211, 0), MATCH(AJ$4, Obs_Dist!$D$3:$T$3, 0) )</f>
        <v>0</v>
      </c>
      <c r="AK197" s="61">
        <f t="shared" si="109"/>
        <v>0</v>
      </c>
      <c r="AL197" s="63">
        <f>INDEX(Obs_Dist!$D$11:$T$211,  MATCH($AF197, Obs_Dist!$B$11:$B$211, 0), MATCH(AL$4, Obs_Dist!$D$3:$T$3, 0) )</f>
        <v>0</v>
      </c>
      <c r="AM197" s="61">
        <f t="shared" si="110"/>
        <v>0</v>
      </c>
      <c r="AN197" s="63">
        <f>INDEX(Obs_Dist!$D$11:$T$211,  MATCH($AF197, Obs_Dist!$B$11:$B$211, 0), MATCH(AN$4, Obs_Dist!$D$3:$T$3, 0) )</f>
        <v>0</v>
      </c>
      <c r="AO197" s="61">
        <f t="shared" si="111"/>
        <v>0</v>
      </c>
      <c r="AP197" s="63">
        <f>INDEX(Obs_Dist!$D$11:$T$211,  MATCH($AF197, Obs_Dist!$B$11:$B$211, 0), MATCH(AP$4, Obs_Dist!$D$3:$T$3, 0) )</f>
        <v>0</v>
      </c>
      <c r="AQ197" s="61">
        <f t="shared" si="112"/>
        <v>0</v>
      </c>
      <c r="AR197" s="63">
        <f>INDEX(Obs_Dist!$D$11:$T$211,  MATCH($AF197, Obs_Dist!$B$11:$B$211, 0), MATCH(AR$4, Obs_Dist!$D$3:$T$3, 0) )</f>
        <v>0</v>
      </c>
      <c r="AS197" s="61">
        <f t="shared" si="113"/>
        <v>0</v>
      </c>
      <c r="AT197" s="63">
        <f>INDEX(Obs_Dist!$D$11:$T$211,  MATCH($AF197, Obs_Dist!$B$11:$B$211, 0), MATCH(AT$4, Obs_Dist!$D$3:$T$3, 0) )</f>
        <v>0</v>
      </c>
      <c r="AU197" s="61">
        <f t="shared" si="114"/>
        <v>0</v>
      </c>
      <c r="AV197" s="63">
        <f>INDEX(Obs_Dist!$D$11:$T$211,  MATCH($AF197, Obs_Dist!$B$11:$B$211, 0), MATCH(AV$4, Obs_Dist!$D$3:$T$3, 0) )</f>
        <v>0</v>
      </c>
      <c r="AW197" s="61">
        <f t="shared" si="115"/>
        <v>0</v>
      </c>
      <c r="AX197" s="63">
        <f>INDEX(Obs_Dist!$D$11:$T$211,  MATCH($AF197, Obs_Dist!$B$11:$B$211, 0), MATCH(AX$4, Obs_Dist!$D$3:$T$3, 0) )</f>
        <v>0</v>
      </c>
      <c r="AY197" s="61">
        <f t="shared" si="116"/>
        <v>0</v>
      </c>
      <c r="AZ197" s="63">
        <f>INDEX(Obs_Dist!$D$11:$T$211,  MATCH($AF197, Obs_Dist!$B$11:$B$211, 0), MATCH(AZ$4, Obs_Dist!$D$3:$T$3, 0) )</f>
        <v>0</v>
      </c>
      <c r="BA197" s="61">
        <f t="shared" si="117"/>
        <v>0</v>
      </c>
      <c r="BB197" s="63">
        <f>INDEX(Obs_Dist!$D$11:$T$211,  MATCH($AF197, Obs_Dist!$B$11:$B$211, 0), MATCH(BB$4, Obs_Dist!$D$3:$T$3, 0) )</f>
        <v>0</v>
      </c>
      <c r="BC197" s="61">
        <f t="shared" si="118"/>
        <v>0</v>
      </c>
      <c r="BD197" s="63">
        <f>INDEX(Obs_Dist!$D$11:$T$211,  MATCH($AF197, Obs_Dist!$B$11:$B$211, 0), MATCH(BD$4, Obs_Dist!$D$3:$T$3, 0) )</f>
        <v>0</v>
      </c>
      <c r="BF197" s="31">
        <f t="shared" si="119"/>
        <v>376</v>
      </c>
      <c r="BG197" s="31">
        <f t="shared" si="120"/>
        <v>377</v>
      </c>
      <c r="BH197" s="57">
        <f t="shared" si="128"/>
        <v>0</v>
      </c>
      <c r="BI197" s="57">
        <f t="shared" si="128"/>
        <v>0</v>
      </c>
      <c r="BJ197" s="57">
        <f t="shared" si="128"/>
        <v>0</v>
      </c>
      <c r="BK197" s="58">
        <f t="shared" si="127"/>
        <v>0</v>
      </c>
      <c r="BL197" s="57">
        <f t="shared" si="127"/>
        <v>0</v>
      </c>
      <c r="BM197" s="57">
        <f t="shared" si="127"/>
        <v>0</v>
      </c>
      <c r="BN197" s="57">
        <f t="shared" si="127"/>
        <v>0</v>
      </c>
      <c r="BQ197" s="57">
        <f t="shared" si="133"/>
        <v>0</v>
      </c>
      <c r="BR197" s="57">
        <f t="shared" si="133"/>
        <v>0</v>
      </c>
      <c r="BS197" s="57">
        <f t="shared" si="133"/>
        <v>0</v>
      </c>
      <c r="BT197" s="57">
        <f t="shared" si="133"/>
        <v>0</v>
      </c>
      <c r="BU197" s="57">
        <f t="shared" si="133"/>
        <v>0</v>
      </c>
      <c r="BV197" s="57">
        <f t="shared" si="133"/>
        <v>0</v>
      </c>
      <c r="BW197" s="57">
        <f t="shared" si="133"/>
        <v>0</v>
      </c>
      <c r="BX197" s="58">
        <f t="shared" si="133"/>
        <v>0</v>
      </c>
      <c r="BY197" s="57">
        <f t="shared" si="133"/>
        <v>0</v>
      </c>
      <c r="BZ197" s="57">
        <f t="shared" si="133"/>
        <v>0</v>
      </c>
      <c r="CA197" s="58">
        <f t="shared" si="133"/>
        <v>0</v>
      </c>
      <c r="CB197" s="57">
        <f t="shared" si="133"/>
        <v>0</v>
      </c>
      <c r="CC197" s="57">
        <f t="shared" si="133"/>
        <v>0</v>
      </c>
      <c r="CD197" s="57">
        <f t="shared" si="133"/>
        <v>0</v>
      </c>
      <c r="CE197" s="57">
        <f t="shared" si="133"/>
        <v>0</v>
      </c>
      <c r="CF197" s="57">
        <f t="shared" si="130"/>
        <v>0</v>
      </c>
      <c r="CG197" s="57">
        <f t="shared" si="130"/>
        <v>0</v>
      </c>
      <c r="CH197" s="57">
        <f t="shared" si="130"/>
        <v>0</v>
      </c>
      <c r="CI197" s="58">
        <f t="shared" si="130"/>
        <v>0</v>
      </c>
      <c r="CJ197" s="57">
        <f t="shared" si="130"/>
        <v>0</v>
      </c>
      <c r="CL197" s="30">
        <f>Obs_Dist!B199</f>
        <v>376</v>
      </c>
      <c r="CM197" s="26">
        <f t="shared" si="129"/>
        <v>377</v>
      </c>
      <c r="CN197" s="20">
        <f t="shared" si="100"/>
        <v>0</v>
      </c>
      <c r="CO197" s="20">
        <f t="shared" si="100"/>
        <v>0</v>
      </c>
      <c r="CP197" s="20">
        <f t="shared" si="100"/>
        <v>0</v>
      </c>
      <c r="CQ197" s="106">
        <f t="shared" si="100"/>
        <v>0</v>
      </c>
      <c r="CR197" s="143"/>
      <c r="CS197" s="20">
        <f t="shared" si="101"/>
        <v>0</v>
      </c>
      <c r="CT197" s="20">
        <f t="shared" si="101"/>
        <v>0</v>
      </c>
      <c r="CW197" s="20">
        <f t="shared" si="132"/>
        <v>0</v>
      </c>
      <c r="CX197" s="20">
        <f t="shared" si="132"/>
        <v>0</v>
      </c>
      <c r="CY197" s="20">
        <f t="shared" si="132"/>
        <v>0</v>
      </c>
      <c r="CZ197" s="20">
        <f t="shared" si="132"/>
        <v>0</v>
      </c>
      <c r="DA197" s="20">
        <f t="shared" si="132"/>
        <v>0</v>
      </c>
      <c r="DB197" s="20">
        <f t="shared" si="132"/>
        <v>0</v>
      </c>
      <c r="DC197" s="20">
        <f t="shared" si="132"/>
        <v>0</v>
      </c>
      <c r="DD197" s="106">
        <f t="shared" si="132"/>
        <v>0</v>
      </c>
      <c r="DE197" s="20">
        <f t="shared" si="132"/>
        <v>0</v>
      </c>
      <c r="DF197" s="20">
        <f t="shared" si="132"/>
        <v>0</v>
      </c>
      <c r="DG197" s="106">
        <f t="shared" si="132"/>
        <v>0</v>
      </c>
      <c r="DH197" s="143"/>
      <c r="DI197" s="20">
        <f t="shared" si="102"/>
        <v>0</v>
      </c>
      <c r="DJ197" s="20">
        <f t="shared" si="102"/>
        <v>0</v>
      </c>
      <c r="DK197" s="20">
        <f t="shared" si="102"/>
        <v>0</v>
      </c>
      <c r="DL197" s="143"/>
      <c r="DM197" s="20">
        <f t="shared" si="103"/>
        <v>0</v>
      </c>
      <c r="DN197" s="20">
        <f t="shared" si="103"/>
        <v>0</v>
      </c>
      <c r="DO197" s="106">
        <f t="shared" si="103"/>
        <v>0</v>
      </c>
      <c r="DP197" s="20">
        <f t="shared" si="103"/>
        <v>0</v>
      </c>
      <c r="DR197" s="31">
        <f t="shared" si="121"/>
        <v>188</v>
      </c>
      <c r="DS197" s="26">
        <f t="shared" si="122"/>
        <v>188.5</v>
      </c>
      <c r="DT197" s="101">
        <f t="shared" si="104"/>
        <v>0</v>
      </c>
      <c r="DU197" s="101">
        <f t="shared" si="105"/>
        <v>0</v>
      </c>
      <c r="DV197" s="101">
        <f t="shared" si="106"/>
        <v>0</v>
      </c>
      <c r="DW197" s="102">
        <f t="shared" si="123"/>
        <v>0</v>
      </c>
      <c r="DX197" s="144"/>
      <c r="DY197" s="101">
        <f t="shared" si="124"/>
        <v>0</v>
      </c>
      <c r="DZ197" s="101">
        <f t="shared" si="124"/>
        <v>0</v>
      </c>
      <c r="EB197" s="84">
        <f>MODEL_DATA!X194</f>
        <v>188</v>
      </c>
      <c r="EC197" s="84">
        <f>MODEL_DATA!Y194</f>
        <v>0</v>
      </c>
      <c r="ED197" s="84">
        <f>MODEL_DATA!Z194</f>
        <v>0</v>
      </c>
      <c r="EE197" s="84">
        <f>MODEL_DATA!AA194</f>
        <v>0</v>
      </c>
      <c r="EF197" s="84">
        <f>MODEL_DATA!AB194</f>
        <v>0</v>
      </c>
      <c r="EG197" s="84">
        <f>MODEL_DATA!AC194</f>
        <v>0</v>
      </c>
      <c r="EH197" s="84">
        <f>MODEL_DATA!AD194</f>
        <v>0</v>
      </c>
      <c r="EI197" s="84">
        <f>MODEL_DATA!AE194</f>
        <v>0</v>
      </c>
      <c r="EJ197" s="84">
        <f>MODEL_DATA!AF194</f>
        <v>0</v>
      </c>
      <c r="EK197" s="84">
        <f>MODEL_DATA!AG194</f>
        <v>0</v>
      </c>
      <c r="EL197" s="84">
        <f>MODEL_DATA!AH194</f>
        <v>0</v>
      </c>
      <c r="EM197" s="84">
        <f>MODEL_DATA!AI194</f>
        <v>0</v>
      </c>
      <c r="EN197" s="84">
        <f>MODEL_DATA!AJ194</f>
        <v>0</v>
      </c>
      <c r="EO197" s="84">
        <f>MODEL_DATA!AK194</f>
        <v>0</v>
      </c>
      <c r="EP197" s="84">
        <f>MODEL_DATA!AL194</f>
        <v>0</v>
      </c>
      <c r="EQ197" s="84">
        <f>MODEL_DATA!AM194</f>
        <v>0</v>
      </c>
      <c r="ER197" s="84">
        <f>MODEL_DATA!AN194</f>
        <v>0</v>
      </c>
      <c r="ES197" s="84">
        <f>MODEL_DATA!AO194</f>
        <v>0</v>
      </c>
      <c r="ET197" s="84">
        <f>MODEL_DATA!AP194</f>
        <v>0</v>
      </c>
      <c r="EU197" s="84">
        <f>MODEL_DATA!AQ194</f>
        <v>0</v>
      </c>
      <c r="EV197" s="84">
        <f>MODEL_DATA!AR194</f>
        <v>0</v>
      </c>
    </row>
    <row r="198" spans="32:152" x14ac:dyDescent="0.25">
      <c r="AF198" s="32">
        <f t="shared" si="99"/>
        <v>376</v>
      </c>
      <c r="AG198" s="61">
        <f t="shared" si="107"/>
        <v>0</v>
      </c>
      <c r="AH198" s="63">
        <f>INDEX(Obs_Dist!$D$11:$T$211,  MATCH($AF198, Obs_Dist!$B$11:$B$211, 0), MATCH(AH$4, Obs_Dist!$D$3:$T$3, 0) )</f>
        <v>0</v>
      </c>
      <c r="AI198" s="61">
        <f t="shared" si="108"/>
        <v>0</v>
      </c>
      <c r="AJ198" s="63">
        <f>INDEX(Obs_Dist!$D$11:$T$211,  MATCH($AF198, Obs_Dist!$B$11:$B$211, 0), MATCH(AJ$4, Obs_Dist!$D$3:$T$3, 0) )</f>
        <v>0</v>
      </c>
      <c r="AK198" s="61">
        <f t="shared" si="109"/>
        <v>0</v>
      </c>
      <c r="AL198" s="63">
        <f>INDEX(Obs_Dist!$D$11:$T$211,  MATCH($AF198, Obs_Dist!$B$11:$B$211, 0), MATCH(AL$4, Obs_Dist!$D$3:$T$3, 0) )</f>
        <v>0</v>
      </c>
      <c r="AM198" s="61">
        <f t="shared" si="110"/>
        <v>0</v>
      </c>
      <c r="AN198" s="63">
        <f>INDEX(Obs_Dist!$D$11:$T$211,  MATCH($AF198, Obs_Dist!$B$11:$B$211, 0), MATCH(AN$4, Obs_Dist!$D$3:$T$3, 0) )</f>
        <v>0</v>
      </c>
      <c r="AO198" s="61">
        <f t="shared" si="111"/>
        <v>0</v>
      </c>
      <c r="AP198" s="63">
        <f>INDEX(Obs_Dist!$D$11:$T$211,  MATCH($AF198, Obs_Dist!$B$11:$B$211, 0), MATCH(AP$4, Obs_Dist!$D$3:$T$3, 0) )</f>
        <v>0</v>
      </c>
      <c r="AQ198" s="61">
        <f t="shared" si="112"/>
        <v>0</v>
      </c>
      <c r="AR198" s="63">
        <f>INDEX(Obs_Dist!$D$11:$T$211,  MATCH($AF198, Obs_Dist!$B$11:$B$211, 0), MATCH(AR$4, Obs_Dist!$D$3:$T$3, 0) )</f>
        <v>0</v>
      </c>
      <c r="AS198" s="61">
        <f t="shared" si="113"/>
        <v>0</v>
      </c>
      <c r="AT198" s="63">
        <f>INDEX(Obs_Dist!$D$11:$T$211,  MATCH($AF198, Obs_Dist!$B$11:$B$211, 0), MATCH(AT$4, Obs_Dist!$D$3:$T$3, 0) )</f>
        <v>0</v>
      </c>
      <c r="AU198" s="61">
        <f t="shared" si="114"/>
        <v>0</v>
      </c>
      <c r="AV198" s="63">
        <f>INDEX(Obs_Dist!$D$11:$T$211,  MATCH($AF198, Obs_Dist!$B$11:$B$211, 0), MATCH(AV$4, Obs_Dist!$D$3:$T$3, 0) )</f>
        <v>0</v>
      </c>
      <c r="AW198" s="61">
        <f t="shared" si="115"/>
        <v>0</v>
      </c>
      <c r="AX198" s="63">
        <f>INDEX(Obs_Dist!$D$11:$T$211,  MATCH($AF198, Obs_Dist!$B$11:$B$211, 0), MATCH(AX$4, Obs_Dist!$D$3:$T$3, 0) )</f>
        <v>0</v>
      </c>
      <c r="AY198" s="61">
        <f t="shared" si="116"/>
        <v>0</v>
      </c>
      <c r="AZ198" s="63">
        <f>INDEX(Obs_Dist!$D$11:$T$211,  MATCH($AF198, Obs_Dist!$B$11:$B$211, 0), MATCH(AZ$4, Obs_Dist!$D$3:$T$3, 0) )</f>
        <v>0</v>
      </c>
      <c r="BA198" s="61">
        <f t="shared" si="117"/>
        <v>0</v>
      </c>
      <c r="BB198" s="63">
        <f>INDEX(Obs_Dist!$D$11:$T$211,  MATCH($AF198, Obs_Dist!$B$11:$B$211, 0), MATCH(BB$4, Obs_Dist!$D$3:$T$3, 0) )</f>
        <v>0</v>
      </c>
      <c r="BC198" s="61">
        <f t="shared" si="118"/>
        <v>0</v>
      </c>
      <c r="BD198" s="63">
        <f>INDEX(Obs_Dist!$D$11:$T$211,  MATCH($AF198, Obs_Dist!$B$11:$B$211, 0), MATCH(BD$4, Obs_Dist!$D$3:$T$3, 0) )</f>
        <v>0</v>
      </c>
      <c r="BF198" s="31">
        <f t="shared" si="119"/>
        <v>378</v>
      </c>
      <c r="BG198" s="31">
        <f t="shared" si="120"/>
        <v>379</v>
      </c>
      <c r="BH198" s="57">
        <f t="shared" si="128"/>
        <v>0</v>
      </c>
      <c r="BI198" s="57">
        <f t="shared" si="128"/>
        <v>0</v>
      </c>
      <c r="BJ198" s="57">
        <f t="shared" si="128"/>
        <v>0</v>
      </c>
      <c r="BK198" s="58">
        <f t="shared" si="127"/>
        <v>0</v>
      </c>
      <c r="BL198" s="57">
        <f t="shared" si="127"/>
        <v>0</v>
      </c>
      <c r="BM198" s="57">
        <f t="shared" si="127"/>
        <v>0</v>
      </c>
      <c r="BN198" s="57">
        <f t="shared" si="127"/>
        <v>0</v>
      </c>
      <c r="BQ198" s="57">
        <f t="shared" si="133"/>
        <v>0</v>
      </c>
      <c r="BR198" s="57">
        <f t="shared" si="133"/>
        <v>0</v>
      </c>
      <c r="BS198" s="57">
        <f t="shared" si="133"/>
        <v>0</v>
      </c>
      <c r="BT198" s="57">
        <f t="shared" si="133"/>
        <v>0</v>
      </c>
      <c r="BU198" s="57">
        <f t="shared" si="133"/>
        <v>0</v>
      </c>
      <c r="BV198" s="57">
        <f t="shared" si="133"/>
        <v>0</v>
      </c>
      <c r="BW198" s="57">
        <f t="shared" si="133"/>
        <v>0</v>
      </c>
      <c r="BX198" s="58">
        <f t="shared" si="133"/>
        <v>0</v>
      </c>
      <c r="BY198" s="57">
        <f t="shared" si="133"/>
        <v>0</v>
      </c>
      <c r="BZ198" s="57">
        <f t="shared" si="133"/>
        <v>0</v>
      </c>
      <c r="CA198" s="58">
        <f t="shared" si="133"/>
        <v>0</v>
      </c>
      <c r="CB198" s="57">
        <f t="shared" si="133"/>
        <v>0</v>
      </c>
      <c r="CC198" s="57">
        <f t="shared" si="133"/>
        <v>0</v>
      </c>
      <c r="CD198" s="57">
        <f t="shared" si="133"/>
        <v>0</v>
      </c>
      <c r="CE198" s="57">
        <f t="shared" si="133"/>
        <v>0</v>
      </c>
      <c r="CF198" s="57">
        <f t="shared" si="130"/>
        <v>0</v>
      </c>
      <c r="CG198" s="57">
        <f t="shared" si="130"/>
        <v>0</v>
      </c>
      <c r="CH198" s="57">
        <f t="shared" si="130"/>
        <v>0</v>
      </c>
      <c r="CI198" s="58">
        <f t="shared" si="130"/>
        <v>0</v>
      </c>
      <c r="CJ198" s="57">
        <f t="shared" si="130"/>
        <v>0</v>
      </c>
      <c r="CL198" s="30">
        <f>Obs_Dist!B200</f>
        <v>378</v>
      </c>
      <c r="CM198" s="26">
        <f t="shared" si="129"/>
        <v>379</v>
      </c>
      <c r="CN198" s="20">
        <f t="shared" si="100"/>
        <v>0</v>
      </c>
      <c r="CO198" s="20">
        <f t="shared" si="100"/>
        <v>0</v>
      </c>
      <c r="CP198" s="20">
        <f t="shared" si="100"/>
        <v>0</v>
      </c>
      <c r="CQ198" s="106">
        <f t="shared" si="100"/>
        <v>0</v>
      </c>
      <c r="CR198" s="143"/>
      <c r="CS198" s="20">
        <f t="shared" si="101"/>
        <v>0</v>
      </c>
      <c r="CT198" s="20">
        <f t="shared" si="101"/>
        <v>0</v>
      </c>
      <c r="CW198" s="20">
        <f t="shared" si="132"/>
        <v>0</v>
      </c>
      <c r="CX198" s="20">
        <f t="shared" si="132"/>
        <v>0</v>
      </c>
      <c r="CY198" s="20">
        <f t="shared" si="132"/>
        <v>0</v>
      </c>
      <c r="CZ198" s="20">
        <f t="shared" si="132"/>
        <v>0</v>
      </c>
      <c r="DA198" s="20">
        <f t="shared" si="132"/>
        <v>0</v>
      </c>
      <c r="DB198" s="20">
        <f t="shared" si="132"/>
        <v>0</v>
      </c>
      <c r="DC198" s="20">
        <f t="shared" si="132"/>
        <v>0</v>
      </c>
      <c r="DD198" s="106">
        <f t="shared" si="132"/>
        <v>0</v>
      </c>
      <c r="DE198" s="20">
        <f t="shared" si="132"/>
        <v>0</v>
      </c>
      <c r="DF198" s="20">
        <f t="shared" si="132"/>
        <v>0</v>
      </c>
      <c r="DG198" s="106">
        <f t="shared" si="132"/>
        <v>0</v>
      </c>
      <c r="DH198" s="143"/>
      <c r="DI198" s="20">
        <f t="shared" si="102"/>
        <v>0</v>
      </c>
      <c r="DJ198" s="20">
        <f t="shared" si="102"/>
        <v>0</v>
      </c>
      <c r="DK198" s="20">
        <f t="shared" si="102"/>
        <v>0</v>
      </c>
      <c r="DL198" s="143"/>
      <c r="DM198" s="20">
        <f t="shared" si="103"/>
        <v>0</v>
      </c>
      <c r="DN198" s="20">
        <f t="shared" si="103"/>
        <v>0</v>
      </c>
      <c r="DO198" s="106">
        <f t="shared" si="103"/>
        <v>0</v>
      </c>
      <c r="DP198" s="20">
        <f t="shared" si="103"/>
        <v>0</v>
      </c>
      <c r="DR198" s="31">
        <f t="shared" si="121"/>
        <v>189</v>
      </c>
      <c r="DS198" s="26">
        <f t="shared" si="122"/>
        <v>189.5</v>
      </c>
      <c r="DT198" s="101">
        <f t="shared" si="104"/>
        <v>0</v>
      </c>
      <c r="DU198" s="101">
        <f t="shared" si="105"/>
        <v>0</v>
      </c>
      <c r="DV198" s="101">
        <f t="shared" si="106"/>
        <v>0</v>
      </c>
      <c r="DW198" s="102">
        <f t="shared" si="123"/>
        <v>0</v>
      </c>
      <c r="DX198" s="144"/>
      <c r="DY198" s="101">
        <f t="shared" si="124"/>
        <v>0</v>
      </c>
      <c r="DZ198" s="101">
        <f t="shared" si="124"/>
        <v>0</v>
      </c>
      <c r="EB198" s="84">
        <f>MODEL_DATA!X195</f>
        <v>189</v>
      </c>
      <c r="EC198" s="84">
        <f>MODEL_DATA!Y195</f>
        <v>0</v>
      </c>
      <c r="ED198" s="84">
        <f>MODEL_DATA!Z195</f>
        <v>0</v>
      </c>
      <c r="EE198" s="84">
        <f>MODEL_DATA!AA195</f>
        <v>0</v>
      </c>
      <c r="EF198" s="84">
        <f>MODEL_DATA!AB195</f>
        <v>0</v>
      </c>
      <c r="EG198" s="84">
        <f>MODEL_DATA!AC195</f>
        <v>0</v>
      </c>
      <c r="EH198" s="84">
        <f>MODEL_DATA!AD195</f>
        <v>0</v>
      </c>
      <c r="EI198" s="84">
        <f>MODEL_DATA!AE195</f>
        <v>0</v>
      </c>
      <c r="EJ198" s="84">
        <f>MODEL_DATA!AF195</f>
        <v>0</v>
      </c>
      <c r="EK198" s="84">
        <f>MODEL_DATA!AG195</f>
        <v>0</v>
      </c>
      <c r="EL198" s="84">
        <f>MODEL_DATA!AH195</f>
        <v>0</v>
      </c>
      <c r="EM198" s="84">
        <f>MODEL_DATA!AI195</f>
        <v>0</v>
      </c>
      <c r="EN198" s="84">
        <f>MODEL_DATA!AJ195</f>
        <v>0</v>
      </c>
      <c r="EO198" s="84">
        <f>MODEL_DATA!AK195</f>
        <v>0</v>
      </c>
      <c r="EP198" s="84">
        <f>MODEL_DATA!AL195</f>
        <v>0</v>
      </c>
      <c r="EQ198" s="84">
        <f>MODEL_DATA!AM195</f>
        <v>0</v>
      </c>
      <c r="ER198" s="84">
        <f>MODEL_DATA!AN195</f>
        <v>0</v>
      </c>
      <c r="ES198" s="84">
        <f>MODEL_DATA!AO195</f>
        <v>0</v>
      </c>
      <c r="ET198" s="84">
        <f>MODEL_DATA!AP195</f>
        <v>0</v>
      </c>
      <c r="EU198" s="84">
        <f>MODEL_DATA!AQ195</f>
        <v>0</v>
      </c>
      <c r="EV198" s="84">
        <f>MODEL_DATA!AR195</f>
        <v>0</v>
      </c>
    </row>
    <row r="199" spans="32:152" x14ac:dyDescent="0.25">
      <c r="AF199" s="32">
        <f t="shared" si="99"/>
        <v>378</v>
      </c>
      <c r="AG199" s="61">
        <f t="shared" si="107"/>
        <v>0</v>
      </c>
      <c r="AH199" s="63">
        <f>INDEX(Obs_Dist!$D$11:$T$211,  MATCH($AF199, Obs_Dist!$B$11:$B$211, 0), MATCH(AH$4, Obs_Dist!$D$3:$T$3, 0) )</f>
        <v>0</v>
      </c>
      <c r="AI199" s="61">
        <f t="shared" si="108"/>
        <v>0</v>
      </c>
      <c r="AJ199" s="63">
        <f>INDEX(Obs_Dist!$D$11:$T$211,  MATCH($AF199, Obs_Dist!$B$11:$B$211, 0), MATCH(AJ$4, Obs_Dist!$D$3:$T$3, 0) )</f>
        <v>0</v>
      </c>
      <c r="AK199" s="61">
        <f t="shared" si="109"/>
        <v>0</v>
      </c>
      <c r="AL199" s="63">
        <f>INDEX(Obs_Dist!$D$11:$T$211,  MATCH($AF199, Obs_Dist!$B$11:$B$211, 0), MATCH(AL$4, Obs_Dist!$D$3:$T$3, 0) )</f>
        <v>0</v>
      </c>
      <c r="AM199" s="61">
        <f t="shared" si="110"/>
        <v>0</v>
      </c>
      <c r="AN199" s="63">
        <f>INDEX(Obs_Dist!$D$11:$T$211,  MATCH($AF199, Obs_Dist!$B$11:$B$211, 0), MATCH(AN$4, Obs_Dist!$D$3:$T$3, 0) )</f>
        <v>0</v>
      </c>
      <c r="AO199" s="61">
        <f t="shared" si="111"/>
        <v>0</v>
      </c>
      <c r="AP199" s="63">
        <f>INDEX(Obs_Dist!$D$11:$T$211,  MATCH($AF199, Obs_Dist!$B$11:$B$211, 0), MATCH(AP$4, Obs_Dist!$D$3:$T$3, 0) )</f>
        <v>0</v>
      </c>
      <c r="AQ199" s="61">
        <f t="shared" si="112"/>
        <v>0</v>
      </c>
      <c r="AR199" s="63">
        <f>INDEX(Obs_Dist!$D$11:$T$211,  MATCH($AF199, Obs_Dist!$B$11:$B$211, 0), MATCH(AR$4, Obs_Dist!$D$3:$T$3, 0) )</f>
        <v>0</v>
      </c>
      <c r="AS199" s="61">
        <f t="shared" si="113"/>
        <v>0</v>
      </c>
      <c r="AT199" s="63">
        <f>INDEX(Obs_Dist!$D$11:$T$211,  MATCH($AF199, Obs_Dist!$B$11:$B$211, 0), MATCH(AT$4, Obs_Dist!$D$3:$T$3, 0) )</f>
        <v>0</v>
      </c>
      <c r="AU199" s="61">
        <f t="shared" si="114"/>
        <v>0</v>
      </c>
      <c r="AV199" s="63">
        <f>INDEX(Obs_Dist!$D$11:$T$211,  MATCH($AF199, Obs_Dist!$B$11:$B$211, 0), MATCH(AV$4, Obs_Dist!$D$3:$T$3, 0) )</f>
        <v>0</v>
      </c>
      <c r="AW199" s="61">
        <f t="shared" si="115"/>
        <v>0</v>
      </c>
      <c r="AX199" s="63">
        <f>INDEX(Obs_Dist!$D$11:$T$211,  MATCH($AF199, Obs_Dist!$B$11:$B$211, 0), MATCH(AX$4, Obs_Dist!$D$3:$T$3, 0) )</f>
        <v>0</v>
      </c>
      <c r="AY199" s="61">
        <f t="shared" si="116"/>
        <v>0</v>
      </c>
      <c r="AZ199" s="63">
        <f>INDEX(Obs_Dist!$D$11:$T$211,  MATCH($AF199, Obs_Dist!$B$11:$B$211, 0), MATCH(AZ$4, Obs_Dist!$D$3:$T$3, 0) )</f>
        <v>0</v>
      </c>
      <c r="BA199" s="61">
        <f t="shared" si="117"/>
        <v>0</v>
      </c>
      <c r="BB199" s="63">
        <f>INDEX(Obs_Dist!$D$11:$T$211,  MATCH($AF199, Obs_Dist!$B$11:$B$211, 0), MATCH(BB$4, Obs_Dist!$D$3:$T$3, 0) )</f>
        <v>0</v>
      </c>
      <c r="BC199" s="61">
        <f t="shared" si="118"/>
        <v>0</v>
      </c>
      <c r="BD199" s="63">
        <f>INDEX(Obs_Dist!$D$11:$T$211,  MATCH($AF199, Obs_Dist!$B$11:$B$211, 0), MATCH(BD$4, Obs_Dist!$D$3:$T$3, 0) )</f>
        <v>0</v>
      </c>
      <c r="BF199" s="31">
        <f t="shared" si="119"/>
        <v>380</v>
      </c>
      <c r="BG199" s="31">
        <f t="shared" si="120"/>
        <v>381</v>
      </c>
      <c r="BH199" s="57">
        <f t="shared" si="128"/>
        <v>0</v>
      </c>
      <c r="BI199" s="57">
        <f t="shared" si="128"/>
        <v>0</v>
      </c>
      <c r="BJ199" s="57">
        <f t="shared" si="128"/>
        <v>0</v>
      </c>
      <c r="BK199" s="58">
        <f t="shared" si="127"/>
        <v>0</v>
      </c>
      <c r="BL199" s="57">
        <f t="shared" si="127"/>
        <v>0</v>
      </c>
      <c r="BM199" s="57">
        <f t="shared" si="127"/>
        <v>0</v>
      </c>
      <c r="BN199" s="57">
        <f t="shared" si="127"/>
        <v>0</v>
      </c>
      <c r="BQ199" s="57">
        <f t="shared" si="133"/>
        <v>0</v>
      </c>
      <c r="BR199" s="57">
        <f t="shared" si="133"/>
        <v>0</v>
      </c>
      <c r="BS199" s="57">
        <f t="shared" si="133"/>
        <v>0</v>
      </c>
      <c r="BT199" s="57">
        <f t="shared" si="133"/>
        <v>0</v>
      </c>
      <c r="BU199" s="57">
        <f t="shared" si="133"/>
        <v>0</v>
      </c>
      <c r="BV199" s="57">
        <f t="shared" si="133"/>
        <v>0</v>
      </c>
      <c r="BW199" s="57">
        <f t="shared" si="133"/>
        <v>0</v>
      </c>
      <c r="BX199" s="58">
        <f t="shared" si="133"/>
        <v>0</v>
      </c>
      <c r="BY199" s="57">
        <f t="shared" si="133"/>
        <v>0</v>
      </c>
      <c r="BZ199" s="57">
        <f t="shared" si="133"/>
        <v>0</v>
      </c>
      <c r="CA199" s="58">
        <f t="shared" si="133"/>
        <v>0</v>
      </c>
      <c r="CB199" s="57">
        <f t="shared" si="133"/>
        <v>0</v>
      </c>
      <c r="CC199" s="57">
        <f t="shared" si="133"/>
        <v>0</v>
      </c>
      <c r="CD199" s="57">
        <f t="shared" si="133"/>
        <v>0</v>
      </c>
      <c r="CE199" s="57">
        <f t="shared" si="133"/>
        <v>0</v>
      </c>
      <c r="CF199" s="57">
        <f t="shared" si="130"/>
        <v>0</v>
      </c>
      <c r="CG199" s="57">
        <f t="shared" si="130"/>
        <v>0</v>
      </c>
      <c r="CH199" s="57">
        <f t="shared" si="130"/>
        <v>0</v>
      </c>
      <c r="CI199" s="58">
        <f t="shared" si="130"/>
        <v>0</v>
      </c>
      <c r="CJ199" s="57">
        <f t="shared" si="130"/>
        <v>0</v>
      </c>
      <c r="CL199" s="30">
        <f>Obs_Dist!B201</f>
        <v>380</v>
      </c>
      <c r="CM199" s="26">
        <f t="shared" si="129"/>
        <v>381</v>
      </c>
      <c r="CN199" s="20">
        <f t="shared" si="100"/>
        <v>0</v>
      </c>
      <c r="CO199" s="20">
        <f t="shared" si="100"/>
        <v>0</v>
      </c>
      <c r="CP199" s="20">
        <f t="shared" si="100"/>
        <v>0</v>
      </c>
      <c r="CQ199" s="106">
        <f t="shared" si="100"/>
        <v>0</v>
      </c>
      <c r="CR199" s="143"/>
      <c r="CS199" s="20">
        <f t="shared" si="101"/>
        <v>0</v>
      </c>
      <c r="CT199" s="20">
        <f t="shared" si="101"/>
        <v>0</v>
      </c>
      <c r="CW199" s="20">
        <f t="shared" si="132"/>
        <v>0</v>
      </c>
      <c r="CX199" s="20">
        <f t="shared" si="132"/>
        <v>0</v>
      </c>
      <c r="CY199" s="20">
        <f t="shared" si="132"/>
        <v>0</v>
      </c>
      <c r="CZ199" s="20">
        <f t="shared" si="132"/>
        <v>0</v>
      </c>
      <c r="DA199" s="20">
        <f t="shared" si="132"/>
        <v>0</v>
      </c>
      <c r="DB199" s="20">
        <f t="shared" si="132"/>
        <v>0</v>
      </c>
      <c r="DC199" s="20">
        <f t="shared" si="132"/>
        <v>0</v>
      </c>
      <c r="DD199" s="106">
        <f t="shared" si="132"/>
        <v>0</v>
      </c>
      <c r="DE199" s="20">
        <f t="shared" si="132"/>
        <v>0</v>
      </c>
      <c r="DF199" s="20">
        <f t="shared" si="132"/>
        <v>0</v>
      </c>
      <c r="DG199" s="106">
        <f t="shared" si="132"/>
        <v>0</v>
      </c>
      <c r="DH199" s="143"/>
      <c r="DI199" s="20">
        <f t="shared" si="102"/>
        <v>0</v>
      </c>
      <c r="DJ199" s="20">
        <f t="shared" si="102"/>
        <v>0</v>
      </c>
      <c r="DK199" s="20">
        <f t="shared" si="102"/>
        <v>0</v>
      </c>
      <c r="DL199" s="143"/>
      <c r="DM199" s="20">
        <f t="shared" si="103"/>
        <v>0</v>
      </c>
      <c r="DN199" s="20">
        <f t="shared" si="103"/>
        <v>0</v>
      </c>
      <c r="DO199" s="106">
        <f t="shared" si="103"/>
        <v>0</v>
      </c>
      <c r="DP199" s="20">
        <f t="shared" si="103"/>
        <v>0</v>
      </c>
      <c r="DR199" s="31">
        <f t="shared" si="121"/>
        <v>190</v>
      </c>
      <c r="DS199" s="26">
        <f t="shared" si="122"/>
        <v>190.5</v>
      </c>
      <c r="DT199" s="101">
        <f t="shared" si="104"/>
        <v>0</v>
      </c>
      <c r="DU199" s="101">
        <f t="shared" si="105"/>
        <v>0</v>
      </c>
      <c r="DV199" s="101">
        <f t="shared" si="106"/>
        <v>0</v>
      </c>
      <c r="DW199" s="102">
        <f t="shared" si="123"/>
        <v>0</v>
      </c>
      <c r="DX199" s="144"/>
      <c r="DY199" s="101">
        <f t="shared" si="124"/>
        <v>0</v>
      </c>
      <c r="DZ199" s="101">
        <f t="shared" si="124"/>
        <v>0</v>
      </c>
      <c r="EB199" s="84">
        <f>MODEL_DATA!X196</f>
        <v>190</v>
      </c>
      <c r="EC199" s="84">
        <f>MODEL_DATA!Y196</f>
        <v>0</v>
      </c>
      <c r="ED199" s="84">
        <f>MODEL_DATA!Z196</f>
        <v>0</v>
      </c>
      <c r="EE199" s="84">
        <f>MODEL_DATA!AA196</f>
        <v>0</v>
      </c>
      <c r="EF199" s="84">
        <f>MODEL_DATA!AB196</f>
        <v>0</v>
      </c>
      <c r="EG199" s="84">
        <f>MODEL_DATA!AC196</f>
        <v>0</v>
      </c>
      <c r="EH199" s="84">
        <f>MODEL_DATA!AD196</f>
        <v>0</v>
      </c>
      <c r="EI199" s="84">
        <f>MODEL_DATA!AE196</f>
        <v>0</v>
      </c>
      <c r="EJ199" s="84">
        <f>MODEL_DATA!AF196</f>
        <v>0</v>
      </c>
      <c r="EK199" s="84">
        <f>MODEL_DATA!AG196</f>
        <v>0</v>
      </c>
      <c r="EL199" s="84">
        <f>MODEL_DATA!AH196</f>
        <v>0</v>
      </c>
      <c r="EM199" s="84">
        <f>MODEL_DATA!AI196</f>
        <v>0</v>
      </c>
      <c r="EN199" s="84">
        <f>MODEL_DATA!AJ196</f>
        <v>0</v>
      </c>
      <c r="EO199" s="84">
        <f>MODEL_DATA!AK196</f>
        <v>0</v>
      </c>
      <c r="EP199" s="84">
        <f>MODEL_DATA!AL196</f>
        <v>0</v>
      </c>
      <c r="EQ199" s="84">
        <f>MODEL_DATA!AM196</f>
        <v>0</v>
      </c>
      <c r="ER199" s="84">
        <f>MODEL_DATA!AN196</f>
        <v>0</v>
      </c>
      <c r="ES199" s="84">
        <f>MODEL_DATA!AO196</f>
        <v>0</v>
      </c>
      <c r="ET199" s="84">
        <f>MODEL_DATA!AP196</f>
        <v>0</v>
      </c>
      <c r="EU199" s="84">
        <f>MODEL_DATA!AQ196</f>
        <v>0</v>
      </c>
      <c r="EV199" s="84">
        <f>MODEL_DATA!AR196</f>
        <v>0</v>
      </c>
    </row>
    <row r="200" spans="32:152" x14ac:dyDescent="0.25">
      <c r="AF200" s="32">
        <f t="shared" si="99"/>
        <v>380</v>
      </c>
      <c r="AG200" s="61">
        <f t="shared" si="107"/>
        <v>0</v>
      </c>
      <c r="AH200" s="63">
        <f>INDEX(Obs_Dist!$D$11:$T$211,  MATCH($AF200, Obs_Dist!$B$11:$B$211, 0), MATCH(AH$4, Obs_Dist!$D$3:$T$3, 0) )</f>
        <v>0</v>
      </c>
      <c r="AI200" s="61">
        <f t="shared" si="108"/>
        <v>0</v>
      </c>
      <c r="AJ200" s="63">
        <f>INDEX(Obs_Dist!$D$11:$T$211,  MATCH($AF200, Obs_Dist!$B$11:$B$211, 0), MATCH(AJ$4, Obs_Dist!$D$3:$T$3, 0) )</f>
        <v>0</v>
      </c>
      <c r="AK200" s="61">
        <f t="shared" si="109"/>
        <v>0</v>
      </c>
      <c r="AL200" s="63">
        <f>INDEX(Obs_Dist!$D$11:$T$211,  MATCH($AF200, Obs_Dist!$B$11:$B$211, 0), MATCH(AL$4, Obs_Dist!$D$3:$T$3, 0) )</f>
        <v>0</v>
      </c>
      <c r="AM200" s="61">
        <f t="shared" si="110"/>
        <v>0</v>
      </c>
      <c r="AN200" s="63">
        <f>INDEX(Obs_Dist!$D$11:$T$211,  MATCH($AF200, Obs_Dist!$B$11:$B$211, 0), MATCH(AN$4, Obs_Dist!$D$3:$T$3, 0) )</f>
        <v>0</v>
      </c>
      <c r="AO200" s="61">
        <f t="shared" si="111"/>
        <v>0</v>
      </c>
      <c r="AP200" s="63">
        <f>INDEX(Obs_Dist!$D$11:$T$211,  MATCH($AF200, Obs_Dist!$B$11:$B$211, 0), MATCH(AP$4, Obs_Dist!$D$3:$T$3, 0) )</f>
        <v>0</v>
      </c>
      <c r="AQ200" s="61">
        <f t="shared" si="112"/>
        <v>0</v>
      </c>
      <c r="AR200" s="63">
        <f>INDEX(Obs_Dist!$D$11:$T$211,  MATCH($AF200, Obs_Dist!$B$11:$B$211, 0), MATCH(AR$4, Obs_Dist!$D$3:$T$3, 0) )</f>
        <v>0</v>
      </c>
      <c r="AS200" s="61">
        <f t="shared" si="113"/>
        <v>0</v>
      </c>
      <c r="AT200" s="63">
        <f>INDEX(Obs_Dist!$D$11:$T$211,  MATCH($AF200, Obs_Dist!$B$11:$B$211, 0), MATCH(AT$4, Obs_Dist!$D$3:$T$3, 0) )</f>
        <v>0</v>
      </c>
      <c r="AU200" s="61">
        <f t="shared" si="114"/>
        <v>0</v>
      </c>
      <c r="AV200" s="63">
        <f>INDEX(Obs_Dist!$D$11:$T$211,  MATCH($AF200, Obs_Dist!$B$11:$B$211, 0), MATCH(AV$4, Obs_Dist!$D$3:$T$3, 0) )</f>
        <v>0</v>
      </c>
      <c r="AW200" s="61">
        <f t="shared" si="115"/>
        <v>0</v>
      </c>
      <c r="AX200" s="63">
        <f>INDEX(Obs_Dist!$D$11:$T$211,  MATCH($AF200, Obs_Dist!$B$11:$B$211, 0), MATCH(AX$4, Obs_Dist!$D$3:$T$3, 0) )</f>
        <v>0</v>
      </c>
      <c r="AY200" s="61">
        <f t="shared" si="116"/>
        <v>0</v>
      </c>
      <c r="AZ200" s="63">
        <f>INDEX(Obs_Dist!$D$11:$T$211,  MATCH($AF200, Obs_Dist!$B$11:$B$211, 0), MATCH(AZ$4, Obs_Dist!$D$3:$T$3, 0) )</f>
        <v>0</v>
      </c>
      <c r="BA200" s="61">
        <f t="shared" si="117"/>
        <v>0</v>
      </c>
      <c r="BB200" s="63">
        <f>INDEX(Obs_Dist!$D$11:$T$211,  MATCH($AF200, Obs_Dist!$B$11:$B$211, 0), MATCH(BB$4, Obs_Dist!$D$3:$T$3, 0) )</f>
        <v>0</v>
      </c>
      <c r="BC200" s="61">
        <f t="shared" si="118"/>
        <v>0</v>
      </c>
      <c r="BD200" s="63">
        <f>INDEX(Obs_Dist!$D$11:$T$211,  MATCH($AF200, Obs_Dist!$B$11:$B$211, 0), MATCH(BD$4, Obs_Dist!$D$3:$T$3, 0) )</f>
        <v>0</v>
      </c>
      <c r="BF200" s="31">
        <f t="shared" si="119"/>
        <v>382</v>
      </c>
      <c r="BG200" s="31">
        <f t="shared" si="120"/>
        <v>383</v>
      </c>
      <c r="BH200" s="57">
        <f t="shared" si="128"/>
        <v>0</v>
      </c>
      <c r="BI200" s="57">
        <f t="shared" si="128"/>
        <v>0</v>
      </c>
      <c r="BJ200" s="57">
        <f t="shared" si="128"/>
        <v>0</v>
      </c>
      <c r="BK200" s="58">
        <f t="shared" si="127"/>
        <v>0</v>
      </c>
      <c r="BL200" s="57">
        <f t="shared" si="127"/>
        <v>0</v>
      </c>
      <c r="BM200" s="57">
        <f t="shared" si="127"/>
        <v>0</v>
      </c>
      <c r="BN200" s="57">
        <f t="shared" si="127"/>
        <v>0</v>
      </c>
      <c r="BQ200" s="57">
        <f t="shared" si="133"/>
        <v>0</v>
      </c>
      <c r="BR200" s="57">
        <f t="shared" si="133"/>
        <v>0</v>
      </c>
      <c r="BS200" s="57">
        <f t="shared" si="133"/>
        <v>0</v>
      </c>
      <c r="BT200" s="57">
        <f t="shared" si="133"/>
        <v>0</v>
      </c>
      <c r="BU200" s="57">
        <f t="shared" si="133"/>
        <v>0</v>
      </c>
      <c r="BV200" s="57">
        <f t="shared" si="133"/>
        <v>0</v>
      </c>
      <c r="BW200" s="57">
        <f t="shared" si="133"/>
        <v>0</v>
      </c>
      <c r="BX200" s="58">
        <f t="shared" si="133"/>
        <v>0</v>
      </c>
      <c r="BY200" s="57">
        <f t="shared" si="133"/>
        <v>0</v>
      </c>
      <c r="BZ200" s="57">
        <f t="shared" si="133"/>
        <v>0</v>
      </c>
      <c r="CA200" s="58">
        <f t="shared" si="133"/>
        <v>0</v>
      </c>
      <c r="CB200" s="57">
        <f t="shared" si="133"/>
        <v>0</v>
      </c>
      <c r="CC200" s="57">
        <f t="shared" si="133"/>
        <v>0</v>
      </c>
      <c r="CD200" s="57">
        <f t="shared" si="133"/>
        <v>0</v>
      </c>
      <c r="CE200" s="57">
        <f t="shared" si="133"/>
        <v>0</v>
      </c>
      <c r="CF200" s="57">
        <f t="shared" si="130"/>
        <v>0</v>
      </c>
      <c r="CG200" s="57">
        <f t="shared" si="130"/>
        <v>0</v>
      </c>
      <c r="CH200" s="57">
        <f t="shared" si="130"/>
        <v>0</v>
      </c>
      <c r="CI200" s="58">
        <f t="shared" si="130"/>
        <v>0</v>
      </c>
      <c r="CJ200" s="57">
        <f t="shared" si="130"/>
        <v>0</v>
      </c>
      <c r="CL200" s="30">
        <f>Obs_Dist!B202</f>
        <v>382</v>
      </c>
      <c r="CM200" s="26">
        <f t="shared" si="129"/>
        <v>383</v>
      </c>
      <c r="CN200" s="20">
        <f t="shared" si="100"/>
        <v>0</v>
      </c>
      <c r="CO200" s="20">
        <f t="shared" si="100"/>
        <v>0</v>
      </c>
      <c r="CP200" s="20">
        <f t="shared" si="100"/>
        <v>0</v>
      </c>
      <c r="CQ200" s="106">
        <f t="shared" ref="CQ200:CQ209" si="134">SUMIFS(DW:DW,$DR:$DR,"&gt;="&amp;$CL200,$DR:$DR,"&lt;"&amp;$CL201)</f>
        <v>0</v>
      </c>
      <c r="CR200" s="143"/>
      <c r="CS200" s="20">
        <f t="shared" si="101"/>
        <v>0</v>
      </c>
      <c r="CT200" s="20">
        <f t="shared" si="101"/>
        <v>0</v>
      </c>
      <c r="CW200" s="20">
        <f t="shared" si="132"/>
        <v>0</v>
      </c>
      <c r="CX200" s="20">
        <f t="shared" si="132"/>
        <v>0</v>
      </c>
      <c r="CY200" s="20">
        <f t="shared" si="132"/>
        <v>0</v>
      </c>
      <c r="CZ200" s="20">
        <f t="shared" si="132"/>
        <v>0</v>
      </c>
      <c r="DA200" s="20">
        <f t="shared" si="132"/>
        <v>0</v>
      </c>
      <c r="DB200" s="20">
        <f t="shared" si="132"/>
        <v>0</v>
      </c>
      <c r="DC200" s="20">
        <f t="shared" si="132"/>
        <v>0</v>
      </c>
      <c r="DD200" s="106">
        <f t="shared" si="132"/>
        <v>0</v>
      </c>
      <c r="DE200" s="20">
        <f t="shared" si="132"/>
        <v>0</v>
      </c>
      <c r="DF200" s="20">
        <f t="shared" si="132"/>
        <v>0</v>
      </c>
      <c r="DG200" s="106">
        <f t="shared" si="132"/>
        <v>0</v>
      </c>
      <c r="DH200" s="143"/>
      <c r="DI200" s="20">
        <f t="shared" si="102"/>
        <v>0</v>
      </c>
      <c r="DJ200" s="20">
        <f t="shared" si="102"/>
        <v>0</v>
      </c>
      <c r="DK200" s="20">
        <f t="shared" si="102"/>
        <v>0</v>
      </c>
      <c r="DL200" s="143"/>
      <c r="DM200" s="20">
        <f t="shared" si="103"/>
        <v>0</v>
      </c>
      <c r="DN200" s="20">
        <f t="shared" si="103"/>
        <v>0</v>
      </c>
      <c r="DO200" s="106">
        <f t="shared" si="103"/>
        <v>0</v>
      </c>
      <c r="DP200" s="20">
        <f t="shared" ref="DP200:DP209" si="135">SUMIFS(EV:EV,$DR:$DR,"&gt;="&amp;$CL200,$DR:$DR,"&lt;"&amp;$CL201)</f>
        <v>0</v>
      </c>
      <c r="DR200" s="31">
        <f t="shared" si="121"/>
        <v>191</v>
      </c>
      <c r="DS200" s="26">
        <f t="shared" si="122"/>
        <v>191.5</v>
      </c>
      <c r="DT200" s="101">
        <f t="shared" si="104"/>
        <v>0</v>
      </c>
      <c r="DU200" s="101">
        <f t="shared" si="105"/>
        <v>0</v>
      </c>
      <c r="DV200" s="101">
        <f t="shared" si="106"/>
        <v>0</v>
      </c>
      <c r="DW200" s="102">
        <f t="shared" si="123"/>
        <v>0</v>
      </c>
      <c r="DX200" s="144"/>
      <c r="DY200" s="101">
        <f t="shared" si="124"/>
        <v>0</v>
      </c>
      <c r="DZ200" s="101">
        <f t="shared" si="124"/>
        <v>0</v>
      </c>
      <c r="EB200" s="84">
        <f>MODEL_DATA!X197</f>
        <v>191</v>
      </c>
      <c r="EC200" s="84">
        <f>MODEL_DATA!Y197</f>
        <v>0</v>
      </c>
      <c r="ED200" s="84">
        <f>MODEL_DATA!Z197</f>
        <v>0</v>
      </c>
      <c r="EE200" s="84">
        <f>MODEL_DATA!AA197</f>
        <v>0</v>
      </c>
      <c r="EF200" s="84">
        <f>MODEL_DATA!AB197</f>
        <v>0</v>
      </c>
      <c r="EG200" s="84">
        <f>MODEL_DATA!AC197</f>
        <v>0</v>
      </c>
      <c r="EH200" s="84">
        <f>MODEL_DATA!AD197</f>
        <v>0</v>
      </c>
      <c r="EI200" s="84">
        <f>MODEL_DATA!AE197</f>
        <v>0</v>
      </c>
      <c r="EJ200" s="84">
        <f>MODEL_DATA!AF197</f>
        <v>0</v>
      </c>
      <c r="EK200" s="84">
        <f>MODEL_DATA!AG197</f>
        <v>0</v>
      </c>
      <c r="EL200" s="84">
        <f>MODEL_DATA!AH197</f>
        <v>0</v>
      </c>
      <c r="EM200" s="84">
        <f>MODEL_DATA!AI197</f>
        <v>0</v>
      </c>
      <c r="EN200" s="84">
        <f>MODEL_DATA!AJ197</f>
        <v>0</v>
      </c>
      <c r="EO200" s="84">
        <f>MODEL_DATA!AK197</f>
        <v>0</v>
      </c>
      <c r="EP200" s="84">
        <f>MODEL_DATA!AL197</f>
        <v>0</v>
      </c>
      <c r="EQ200" s="84">
        <f>MODEL_DATA!AM197</f>
        <v>0</v>
      </c>
      <c r="ER200" s="84">
        <f>MODEL_DATA!AN197</f>
        <v>0</v>
      </c>
      <c r="ES200" s="84">
        <f>MODEL_DATA!AO197</f>
        <v>0</v>
      </c>
      <c r="ET200" s="84">
        <f>MODEL_DATA!AP197</f>
        <v>0</v>
      </c>
      <c r="EU200" s="84">
        <f>MODEL_DATA!AQ197</f>
        <v>0</v>
      </c>
      <c r="EV200" s="84">
        <f>MODEL_DATA!AR197</f>
        <v>0</v>
      </c>
    </row>
    <row r="201" spans="32:152" x14ac:dyDescent="0.25">
      <c r="AF201" s="32">
        <f t="shared" ref="AF201:AF210" si="136">$CL200</f>
        <v>382</v>
      </c>
      <c r="AG201" s="61">
        <f t="shared" si="107"/>
        <v>0</v>
      </c>
      <c r="AH201" s="63">
        <f>INDEX(Obs_Dist!$D$11:$T$211,  MATCH($AF201, Obs_Dist!$B$11:$B$211, 0), MATCH(AH$4, Obs_Dist!$D$3:$T$3, 0) )</f>
        <v>0</v>
      </c>
      <c r="AI201" s="61">
        <f t="shared" si="108"/>
        <v>0</v>
      </c>
      <c r="AJ201" s="63">
        <f>INDEX(Obs_Dist!$D$11:$T$211,  MATCH($AF201, Obs_Dist!$B$11:$B$211, 0), MATCH(AJ$4, Obs_Dist!$D$3:$T$3, 0) )</f>
        <v>0</v>
      </c>
      <c r="AK201" s="61">
        <f t="shared" si="109"/>
        <v>0</v>
      </c>
      <c r="AL201" s="63">
        <f>INDEX(Obs_Dist!$D$11:$T$211,  MATCH($AF201, Obs_Dist!$B$11:$B$211, 0), MATCH(AL$4, Obs_Dist!$D$3:$T$3, 0) )</f>
        <v>0</v>
      </c>
      <c r="AM201" s="61">
        <f t="shared" si="110"/>
        <v>0</v>
      </c>
      <c r="AN201" s="63">
        <f>INDEX(Obs_Dist!$D$11:$T$211,  MATCH($AF201, Obs_Dist!$B$11:$B$211, 0), MATCH(AN$4, Obs_Dist!$D$3:$T$3, 0) )</f>
        <v>0</v>
      </c>
      <c r="AO201" s="61">
        <f t="shared" si="111"/>
        <v>0</v>
      </c>
      <c r="AP201" s="63">
        <f>INDEX(Obs_Dist!$D$11:$T$211,  MATCH($AF201, Obs_Dist!$B$11:$B$211, 0), MATCH(AP$4, Obs_Dist!$D$3:$T$3, 0) )</f>
        <v>0</v>
      </c>
      <c r="AQ201" s="61">
        <f t="shared" si="112"/>
        <v>0</v>
      </c>
      <c r="AR201" s="63">
        <f>INDEX(Obs_Dist!$D$11:$T$211,  MATCH($AF201, Obs_Dist!$B$11:$B$211, 0), MATCH(AR$4, Obs_Dist!$D$3:$T$3, 0) )</f>
        <v>0</v>
      </c>
      <c r="AS201" s="61">
        <f t="shared" si="113"/>
        <v>0</v>
      </c>
      <c r="AT201" s="63">
        <f>INDEX(Obs_Dist!$D$11:$T$211,  MATCH($AF201, Obs_Dist!$B$11:$B$211, 0), MATCH(AT$4, Obs_Dist!$D$3:$T$3, 0) )</f>
        <v>0</v>
      </c>
      <c r="AU201" s="61">
        <f t="shared" si="114"/>
        <v>0</v>
      </c>
      <c r="AV201" s="63">
        <f>INDEX(Obs_Dist!$D$11:$T$211,  MATCH($AF201, Obs_Dist!$B$11:$B$211, 0), MATCH(AV$4, Obs_Dist!$D$3:$T$3, 0) )</f>
        <v>0</v>
      </c>
      <c r="AW201" s="61">
        <f t="shared" si="115"/>
        <v>0</v>
      </c>
      <c r="AX201" s="63">
        <f>INDEX(Obs_Dist!$D$11:$T$211,  MATCH($AF201, Obs_Dist!$B$11:$B$211, 0), MATCH(AX$4, Obs_Dist!$D$3:$T$3, 0) )</f>
        <v>0</v>
      </c>
      <c r="AY201" s="61">
        <f t="shared" si="116"/>
        <v>0</v>
      </c>
      <c r="AZ201" s="63">
        <f>INDEX(Obs_Dist!$D$11:$T$211,  MATCH($AF201, Obs_Dist!$B$11:$B$211, 0), MATCH(AZ$4, Obs_Dist!$D$3:$T$3, 0) )</f>
        <v>0</v>
      </c>
      <c r="BA201" s="61">
        <f t="shared" si="117"/>
        <v>0</v>
      </c>
      <c r="BB201" s="63">
        <f>INDEX(Obs_Dist!$D$11:$T$211,  MATCH($AF201, Obs_Dist!$B$11:$B$211, 0), MATCH(BB$4, Obs_Dist!$D$3:$T$3, 0) )</f>
        <v>0</v>
      </c>
      <c r="BC201" s="61">
        <f t="shared" si="118"/>
        <v>0</v>
      </c>
      <c r="BD201" s="63">
        <f>INDEX(Obs_Dist!$D$11:$T$211,  MATCH($AF201, Obs_Dist!$B$11:$B$211, 0), MATCH(BD$4, Obs_Dist!$D$3:$T$3, 0) )</f>
        <v>0</v>
      </c>
      <c r="BF201" s="31">
        <f t="shared" si="119"/>
        <v>384</v>
      </c>
      <c r="BG201" s="31">
        <f t="shared" si="120"/>
        <v>385</v>
      </c>
      <c r="BH201" s="57">
        <f t="shared" si="128"/>
        <v>0</v>
      </c>
      <c r="BI201" s="57">
        <f t="shared" si="128"/>
        <v>0</v>
      </c>
      <c r="BJ201" s="57">
        <f t="shared" si="128"/>
        <v>0</v>
      </c>
      <c r="BK201" s="58">
        <f t="shared" si="127"/>
        <v>0</v>
      </c>
      <c r="BL201" s="57">
        <f t="shared" si="127"/>
        <v>0</v>
      </c>
      <c r="BM201" s="57">
        <f t="shared" si="127"/>
        <v>0</v>
      </c>
      <c r="BN201" s="57">
        <f t="shared" si="127"/>
        <v>0</v>
      </c>
      <c r="BQ201" s="57">
        <f t="shared" si="133"/>
        <v>0</v>
      </c>
      <c r="BR201" s="57">
        <f t="shared" si="133"/>
        <v>0</v>
      </c>
      <c r="BS201" s="57">
        <f t="shared" si="133"/>
        <v>0</v>
      </c>
      <c r="BT201" s="57">
        <f t="shared" si="133"/>
        <v>0</v>
      </c>
      <c r="BU201" s="57">
        <f t="shared" si="133"/>
        <v>0</v>
      </c>
      <c r="BV201" s="57">
        <f t="shared" si="133"/>
        <v>0</v>
      </c>
      <c r="BW201" s="57">
        <f t="shared" si="133"/>
        <v>0</v>
      </c>
      <c r="BX201" s="58">
        <f t="shared" si="133"/>
        <v>0</v>
      </c>
      <c r="BY201" s="57">
        <f t="shared" si="133"/>
        <v>0</v>
      </c>
      <c r="BZ201" s="57">
        <f t="shared" si="133"/>
        <v>0</v>
      </c>
      <c r="CA201" s="58">
        <f t="shared" si="133"/>
        <v>0</v>
      </c>
      <c r="CB201" s="57">
        <f t="shared" si="133"/>
        <v>0</v>
      </c>
      <c r="CC201" s="57">
        <f t="shared" si="133"/>
        <v>0</v>
      </c>
      <c r="CD201" s="57">
        <f t="shared" si="133"/>
        <v>0</v>
      </c>
      <c r="CE201" s="57">
        <f t="shared" si="133"/>
        <v>0</v>
      </c>
      <c r="CF201" s="57">
        <f t="shared" si="130"/>
        <v>0</v>
      </c>
      <c r="CG201" s="57">
        <f t="shared" si="130"/>
        <v>0</v>
      </c>
      <c r="CH201" s="57">
        <f t="shared" si="130"/>
        <v>0</v>
      </c>
      <c r="CI201" s="58">
        <f t="shared" si="130"/>
        <v>0</v>
      </c>
      <c r="CJ201" s="57">
        <f t="shared" si="130"/>
        <v>0</v>
      </c>
      <c r="CL201" s="30">
        <f>Obs_Dist!B203</f>
        <v>384</v>
      </c>
      <c r="CM201" s="26">
        <f t="shared" si="129"/>
        <v>385</v>
      </c>
      <c r="CN201" s="20">
        <f t="shared" ref="CN201:CP209" si="137">SUMIFS(DT:DT,$DR:$DR,"&gt;="&amp;$CL201,$DR:$DR,"&lt;"&amp;$CL202)</f>
        <v>0</v>
      </c>
      <c r="CO201" s="20">
        <f t="shared" si="137"/>
        <v>0</v>
      </c>
      <c r="CP201" s="20">
        <f t="shared" si="137"/>
        <v>0</v>
      </c>
      <c r="CQ201" s="106">
        <f t="shared" si="134"/>
        <v>0</v>
      </c>
      <c r="CR201" s="143"/>
      <c r="CS201" s="20">
        <f t="shared" ref="CS201:CT209" si="138">SUMIFS(DY:DY,$DR:$DR,"&gt;="&amp;$CL201,$DR:$DR,"&lt;"&amp;$CL202)</f>
        <v>0</v>
      </c>
      <c r="CT201" s="20">
        <f t="shared" si="138"/>
        <v>0</v>
      </c>
      <c r="CW201" s="20">
        <f t="shared" si="132"/>
        <v>0</v>
      </c>
      <c r="CX201" s="20">
        <f t="shared" si="132"/>
        <v>0</v>
      </c>
      <c r="CY201" s="20">
        <f t="shared" si="132"/>
        <v>0</v>
      </c>
      <c r="CZ201" s="20">
        <f t="shared" si="132"/>
        <v>0</v>
      </c>
      <c r="DA201" s="20">
        <f t="shared" si="132"/>
        <v>0</v>
      </c>
      <c r="DB201" s="20">
        <f t="shared" si="132"/>
        <v>0</v>
      </c>
      <c r="DC201" s="20">
        <f t="shared" si="132"/>
        <v>0</v>
      </c>
      <c r="DD201" s="106">
        <f t="shared" si="132"/>
        <v>0</v>
      </c>
      <c r="DE201" s="20">
        <f t="shared" si="132"/>
        <v>0</v>
      </c>
      <c r="DF201" s="20">
        <f t="shared" si="132"/>
        <v>0</v>
      </c>
      <c r="DG201" s="106">
        <f t="shared" si="132"/>
        <v>0</v>
      </c>
      <c r="DH201" s="143"/>
      <c r="DI201" s="20">
        <f t="shared" ref="DI201:DK209" si="139">SUMIFS(EO:EO,$DR:$DR,"&gt;="&amp;$CL201,$DR:$DR,"&lt;"&amp;$CL202)</f>
        <v>0</v>
      </c>
      <c r="DJ201" s="20">
        <f t="shared" si="139"/>
        <v>0</v>
      </c>
      <c r="DK201" s="20">
        <f t="shared" si="139"/>
        <v>0</v>
      </c>
      <c r="DL201" s="143"/>
      <c r="DM201" s="20">
        <f t="shared" ref="DM201:DO209" si="140">SUMIFS(ES:ES,$DR:$DR,"&gt;="&amp;$CL201,$DR:$DR,"&lt;"&amp;$CL202)</f>
        <v>0</v>
      </c>
      <c r="DN201" s="20">
        <f t="shared" si="140"/>
        <v>0</v>
      </c>
      <c r="DO201" s="106">
        <f t="shared" si="140"/>
        <v>0</v>
      </c>
      <c r="DP201" s="20">
        <f t="shared" si="135"/>
        <v>0</v>
      </c>
      <c r="DR201" s="31">
        <f t="shared" si="121"/>
        <v>192</v>
      </c>
      <c r="DS201" s="26">
        <f t="shared" si="122"/>
        <v>192.5</v>
      </c>
      <c r="DT201" s="101">
        <f t="shared" ref="DT201:DT264" si="141">SUM(EC201:EI201)</f>
        <v>0</v>
      </c>
      <c r="DU201" s="101">
        <f t="shared" ref="DU201:DU264" si="142">ED201 + EE201</f>
        <v>0</v>
      </c>
      <c r="DV201" s="101">
        <f t="shared" ref="DV201:DV264" si="143">EH201 + EI201</f>
        <v>0</v>
      </c>
      <c r="DW201" s="102">
        <f t="shared" si="123"/>
        <v>0</v>
      </c>
      <c r="DX201" s="144"/>
      <c r="DY201" s="101">
        <f t="shared" si="124"/>
        <v>0</v>
      </c>
      <c r="DZ201" s="101">
        <f t="shared" si="124"/>
        <v>0</v>
      </c>
      <c r="EB201" s="84">
        <f>MODEL_DATA!X198</f>
        <v>192</v>
      </c>
      <c r="EC201" s="84">
        <f>MODEL_DATA!Y198</f>
        <v>0</v>
      </c>
      <c r="ED201" s="84">
        <f>MODEL_DATA!Z198</f>
        <v>0</v>
      </c>
      <c r="EE201" s="84">
        <f>MODEL_DATA!AA198</f>
        <v>0</v>
      </c>
      <c r="EF201" s="84">
        <f>MODEL_DATA!AB198</f>
        <v>0</v>
      </c>
      <c r="EG201" s="84">
        <f>MODEL_DATA!AC198</f>
        <v>0</v>
      </c>
      <c r="EH201" s="84">
        <f>MODEL_DATA!AD198</f>
        <v>0</v>
      </c>
      <c r="EI201" s="84">
        <f>MODEL_DATA!AE198</f>
        <v>0</v>
      </c>
      <c r="EJ201" s="84">
        <f>MODEL_DATA!AF198</f>
        <v>0</v>
      </c>
      <c r="EK201" s="84">
        <f>MODEL_DATA!AG198</f>
        <v>0</v>
      </c>
      <c r="EL201" s="84">
        <f>MODEL_DATA!AH198</f>
        <v>0</v>
      </c>
      <c r="EM201" s="84">
        <f>MODEL_DATA!AI198</f>
        <v>0</v>
      </c>
      <c r="EN201" s="84">
        <f>MODEL_DATA!AJ198</f>
        <v>0</v>
      </c>
      <c r="EO201" s="84">
        <f>MODEL_DATA!AK198</f>
        <v>0</v>
      </c>
      <c r="EP201" s="84">
        <f>MODEL_DATA!AL198</f>
        <v>0</v>
      </c>
      <c r="EQ201" s="84">
        <f>MODEL_DATA!AM198</f>
        <v>0</v>
      </c>
      <c r="ER201" s="84">
        <f>MODEL_DATA!AN198</f>
        <v>0</v>
      </c>
      <c r="ES201" s="84">
        <f>MODEL_DATA!AO198</f>
        <v>0</v>
      </c>
      <c r="ET201" s="84">
        <f>MODEL_DATA!AP198</f>
        <v>0</v>
      </c>
      <c r="EU201" s="84">
        <f>MODEL_DATA!AQ198</f>
        <v>0</v>
      </c>
      <c r="EV201" s="84">
        <f>MODEL_DATA!AR198</f>
        <v>0</v>
      </c>
    </row>
    <row r="202" spans="32:152" x14ac:dyDescent="0.25">
      <c r="AF202" s="32">
        <f t="shared" si="136"/>
        <v>384</v>
      </c>
      <c r="AG202" s="61">
        <f t="shared" ref="AG202:AG210" si="144">INDEX($BH$9:$CJ$209,  MATCH($AF202, $BF$9:$BF$209, 0), MATCH(AG$4, $BH$3:$CJ$3, 0) )</f>
        <v>0</v>
      </c>
      <c r="AH202" s="63">
        <f>INDEX(Obs_Dist!$D$11:$T$211,  MATCH($AF202, Obs_Dist!$B$11:$B$211, 0), MATCH(AH$4, Obs_Dist!$D$3:$T$3, 0) )</f>
        <v>0</v>
      </c>
      <c r="AI202" s="61">
        <f t="shared" ref="AI202:AI210" si="145">INDEX($BH$9:$CJ$209,  MATCH($AF202, $BF$9:$BF$209, 0), MATCH(AI$4, $BH$3:$CJ$3, 0) )</f>
        <v>0</v>
      </c>
      <c r="AJ202" s="63">
        <f>INDEX(Obs_Dist!$D$11:$T$211,  MATCH($AF202, Obs_Dist!$B$11:$B$211, 0), MATCH(AJ$4, Obs_Dist!$D$3:$T$3, 0) )</f>
        <v>0</v>
      </c>
      <c r="AK202" s="61">
        <f t="shared" ref="AK202:AK210" si="146">INDEX($BH$9:$CJ$209,  MATCH($AF202, $BF$9:$BF$209, 0), MATCH(AK$4, $BH$3:$CJ$3, 0) )</f>
        <v>0</v>
      </c>
      <c r="AL202" s="63">
        <f>INDEX(Obs_Dist!$D$11:$T$211,  MATCH($AF202, Obs_Dist!$B$11:$B$211, 0), MATCH(AL$4, Obs_Dist!$D$3:$T$3, 0) )</f>
        <v>0</v>
      </c>
      <c r="AM202" s="61">
        <f t="shared" ref="AM202:AM210" si="147">INDEX($BH$9:$CJ$209,  MATCH($AF202, $BF$9:$BF$209, 0), MATCH(AM$4, $BH$3:$CJ$3, 0) )</f>
        <v>0</v>
      </c>
      <c r="AN202" s="63">
        <f>INDEX(Obs_Dist!$D$11:$T$211,  MATCH($AF202, Obs_Dist!$B$11:$B$211, 0), MATCH(AN$4, Obs_Dist!$D$3:$T$3, 0) )</f>
        <v>0</v>
      </c>
      <c r="AO202" s="61">
        <f t="shared" ref="AO202:AO210" si="148">INDEX($BH$9:$CJ$209,  MATCH($AF202, $BF$9:$BF$209, 0), MATCH(AO$4, $BH$3:$CJ$3, 0) )</f>
        <v>0</v>
      </c>
      <c r="AP202" s="63">
        <f>INDEX(Obs_Dist!$D$11:$T$211,  MATCH($AF202, Obs_Dist!$B$11:$B$211, 0), MATCH(AP$4, Obs_Dist!$D$3:$T$3, 0) )</f>
        <v>0</v>
      </c>
      <c r="AQ202" s="61">
        <f t="shared" ref="AQ202:AQ210" si="149">INDEX($BH$9:$CJ$209,  MATCH($AF202, $BF$9:$BF$209, 0), MATCH(AQ$4, $BH$3:$CJ$3, 0) )</f>
        <v>0</v>
      </c>
      <c r="AR202" s="63">
        <f>INDEX(Obs_Dist!$D$11:$T$211,  MATCH($AF202, Obs_Dist!$B$11:$B$211, 0), MATCH(AR$4, Obs_Dist!$D$3:$T$3, 0) )</f>
        <v>0</v>
      </c>
      <c r="AS202" s="61">
        <f t="shared" ref="AS202:AS210" si="150">INDEX($BH$9:$CJ$209,  MATCH($AF202, $BF$9:$BF$209, 0), MATCH(AS$4, $BH$3:$CJ$3, 0) )</f>
        <v>0</v>
      </c>
      <c r="AT202" s="63">
        <f>INDEX(Obs_Dist!$D$11:$T$211,  MATCH($AF202, Obs_Dist!$B$11:$B$211, 0), MATCH(AT$4, Obs_Dist!$D$3:$T$3, 0) )</f>
        <v>0</v>
      </c>
      <c r="AU202" s="61">
        <f t="shared" ref="AU202:AU210" si="151">INDEX($BH$9:$CJ$209,  MATCH($AF202, $BF$9:$BF$209, 0), MATCH(AU$4, $BH$3:$CJ$3, 0) )</f>
        <v>0</v>
      </c>
      <c r="AV202" s="63">
        <f>INDEX(Obs_Dist!$D$11:$T$211,  MATCH($AF202, Obs_Dist!$B$11:$B$211, 0), MATCH(AV$4, Obs_Dist!$D$3:$T$3, 0) )</f>
        <v>0</v>
      </c>
      <c r="AW202" s="61">
        <f t="shared" ref="AW202:AW210" si="152">INDEX($BH$9:$CJ$209,  MATCH($AF202, $BF$9:$BF$209, 0), MATCH(AW$4, $BH$3:$CJ$3, 0) )</f>
        <v>0</v>
      </c>
      <c r="AX202" s="63">
        <f>INDEX(Obs_Dist!$D$11:$T$211,  MATCH($AF202, Obs_Dist!$B$11:$B$211, 0), MATCH(AX$4, Obs_Dist!$D$3:$T$3, 0) )</f>
        <v>0</v>
      </c>
      <c r="AY202" s="61">
        <f t="shared" ref="AY202:AY210" si="153">INDEX($BH$9:$CJ$209,  MATCH($AF202, $BF$9:$BF$209, 0), MATCH(AY$4, $BH$3:$CJ$3, 0) )</f>
        <v>0</v>
      </c>
      <c r="AZ202" s="63">
        <f>INDEX(Obs_Dist!$D$11:$T$211,  MATCH($AF202, Obs_Dist!$B$11:$B$211, 0), MATCH(AZ$4, Obs_Dist!$D$3:$T$3, 0) )</f>
        <v>0</v>
      </c>
      <c r="BA202" s="61">
        <f t="shared" ref="BA202:BA210" si="154">INDEX($BH$9:$CJ$209,  MATCH($AF202, $BF$9:$BF$209, 0), MATCH(BA$4, $BH$3:$CJ$3, 0) )</f>
        <v>0</v>
      </c>
      <c r="BB202" s="63">
        <f>INDEX(Obs_Dist!$D$11:$T$211,  MATCH($AF202, Obs_Dist!$B$11:$B$211, 0), MATCH(BB$4, Obs_Dist!$D$3:$T$3, 0) )</f>
        <v>0</v>
      </c>
      <c r="BC202" s="61">
        <f t="shared" ref="BC202:BC210" si="155">INDEX($BH$9:$CJ$209,  MATCH($AF202, $BF$9:$BF$209, 0), MATCH(BC$4, $BH$3:$CJ$3, 0) )</f>
        <v>0</v>
      </c>
      <c r="BD202" s="63">
        <f>INDEX(Obs_Dist!$D$11:$T$211,  MATCH($AF202, Obs_Dist!$B$11:$B$211, 0), MATCH(BD$4, Obs_Dist!$D$3:$T$3, 0) )</f>
        <v>0</v>
      </c>
      <c r="BF202" s="31">
        <f t="shared" ref="BF202:BF209" si="156">$CL202</f>
        <v>386</v>
      </c>
      <c r="BG202" s="31">
        <f t="shared" ref="BG202:BG209" si="157">$CM202</f>
        <v>387</v>
      </c>
      <c r="BH202" s="57">
        <f t="shared" si="128"/>
        <v>0</v>
      </c>
      <c r="BI202" s="57">
        <f t="shared" si="128"/>
        <v>0</v>
      </c>
      <c r="BJ202" s="57">
        <f t="shared" si="128"/>
        <v>0</v>
      </c>
      <c r="BK202" s="58">
        <f t="shared" si="127"/>
        <v>0</v>
      </c>
      <c r="BL202" s="57">
        <f t="shared" si="127"/>
        <v>0</v>
      </c>
      <c r="BM202" s="57">
        <f t="shared" si="127"/>
        <v>0</v>
      </c>
      <c r="BN202" s="57">
        <f t="shared" si="127"/>
        <v>0</v>
      </c>
      <c r="BQ202" s="57">
        <f t="shared" si="133"/>
        <v>0</v>
      </c>
      <c r="BR202" s="57">
        <f t="shared" si="133"/>
        <v>0</v>
      </c>
      <c r="BS202" s="57">
        <f t="shared" si="133"/>
        <v>0</v>
      </c>
      <c r="BT202" s="57">
        <f t="shared" si="133"/>
        <v>0</v>
      </c>
      <c r="BU202" s="57">
        <f t="shared" si="133"/>
        <v>0</v>
      </c>
      <c r="BV202" s="57">
        <f t="shared" si="133"/>
        <v>0</v>
      </c>
      <c r="BW202" s="57">
        <f t="shared" si="133"/>
        <v>0</v>
      </c>
      <c r="BX202" s="58">
        <f t="shared" si="133"/>
        <v>0</v>
      </c>
      <c r="BY202" s="57">
        <f t="shared" si="133"/>
        <v>0</v>
      </c>
      <c r="BZ202" s="57">
        <f t="shared" si="133"/>
        <v>0</v>
      </c>
      <c r="CA202" s="58">
        <f t="shared" si="133"/>
        <v>0</v>
      </c>
      <c r="CB202" s="57">
        <f t="shared" si="133"/>
        <v>0</v>
      </c>
      <c r="CC202" s="57">
        <f t="shared" si="133"/>
        <v>0</v>
      </c>
      <c r="CD202" s="57">
        <f t="shared" si="133"/>
        <v>0</v>
      </c>
      <c r="CE202" s="57">
        <f t="shared" si="133"/>
        <v>0</v>
      </c>
      <c r="CF202" s="57">
        <f t="shared" si="130"/>
        <v>0</v>
      </c>
      <c r="CG202" s="57">
        <f t="shared" si="130"/>
        <v>0</v>
      </c>
      <c r="CH202" s="57">
        <f t="shared" si="130"/>
        <v>0</v>
      </c>
      <c r="CI202" s="58">
        <f t="shared" si="130"/>
        <v>0</v>
      </c>
      <c r="CJ202" s="57">
        <f t="shared" si="130"/>
        <v>0</v>
      </c>
      <c r="CL202" s="30">
        <f>Obs_Dist!B204</f>
        <v>386</v>
      </c>
      <c r="CM202" s="26">
        <f t="shared" si="129"/>
        <v>387</v>
      </c>
      <c r="CN202" s="20">
        <f t="shared" si="137"/>
        <v>0</v>
      </c>
      <c r="CO202" s="20">
        <f t="shared" si="137"/>
        <v>0</v>
      </c>
      <c r="CP202" s="20">
        <f t="shared" si="137"/>
        <v>0</v>
      </c>
      <c r="CQ202" s="106">
        <f t="shared" si="134"/>
        <v>0</v>
      </c>
      <c r="CR202" s="143"/>
      <c r="CS202" s="20">
        <f t="shared" si="138"/>
        <v>0</v>
      </c>
      <c r="CT202" s="20">
        <f t="shared" si="138"/>
        <v>0</v>
      </c>
      <c r="CW202" s="20">
        <f t="shared" si="132"/>
        <v>0</v>
      </c>
      <c r="CX202" s="20">
        <f t="shared" si="132"/>
        <v>0</v>
      </c>
      <c r="CY202" s="20">
        <f t="shared" si="132"/>
        <v>0</v>
      </c>
      <c r="CZ202" s="20">
        <f t="shared" si="132"/>
        <v>0</v>
      </c>
      <c r="DA202" s="20">
        <f t="shared" si="132"/>
        <v>0</v>
      </c>
      <c r="DB202" s="20">
        <f t="shared" si="132"/>
        <v>0</v>
      </c>
      <c r="DC202" s="20">
        <f t="shared" si="132"/>
        <v>0</v>
      </c>
      <c r="DD202" s="106">
        <f t="shared" si="132"/>
        <v>0</v>
      </c>
      <c r="DE202" s="20">
        <f t="shared" si="132"/>
        <v>0</v>
      </c>
      <c r="DF202" s="20">
        <f t="shared" si="132"/>
        <v>0</v>
      </c>
      <c r="DG202" s="106">
        <f t="shared" si="132"/>
        <v>0</v>
      </c>
      <c r="DH202" s="143"/>
      <c r="DI202" s="20">
        <f t="shared" si="139"/>
        <v>0</v>
      </c>
      <c r="DJ202" s="20">
        <f t="shared" si="139"/>
        <v>0</v>
      </c>
      <c r="DK202" s="20">
        <f t="shared" si="139"/>
        <v>0</v>
      </c>
      <c r="DL202" s="143"/>
      <c r="DM202" s="20">
        <f t="shared" si="140"/>
        <v>0</v>
      </c>
      <c r="DN202" s="20">
        <f t="shared" si="140"/>
        <v>0</v>
      </c>
      <c r="DO202" s="106">
        <f t="shared" si="140"/>
        <v>0</v>
      </c>
      <c r="DP202" s="20">
        <f t="shared" si="135"/>
        <v>0</v>
      </c>
      <c r="DR202" s="31">
        <f t="shared" ref="DR202:DR265" si="158">$EB202</f>
        <v>193</v>
      </c>
      <c r="DS202" s="26">
        <f t="shared" ref="DS202:DS204" si="159">AVERAGE(DR202:DR203)</f>
        <v>193.5</v>
      </c>
      <c r="DT202" s="101">
        <f t="shared" si="141"/>
        <v>0</v>
      </c>
      <c r="DU202" s="101">
        <f t="shared" si="142"/>
        <v>0</v>
      </c>
      <c r="DV202" s="101">
        <f t="shared" si="143"/>
        <v>0</v>
      </c>
      <c r="DW202" s="102">
        <f t="shared" ref="DW202:DW265" si="160">EM202 + EQ202</f>
        <v>0</v>
      </c>
      <c r="DX202" s="144"/>
      <c r="DY202" s="101">
        <f t="shared" ref="DY202:DZ265" si="161">EO202 + ES202</f>
        <v>0</v>
      </c>
      <c r="DZ202" s="101">
        <f t="shared" si="161"/>
        <v>0</v>
      </c>
      <c r="EB202" s="84">
        <f>MODEL_DATA!X199</f>
        <v>193</v>
      </c>
      <c r="EC202" s="84">
        <f>MODEL_DATA!Y199</f>
        <v>0</v>
      </c>
      <c r="ED202" s="84">
        <f>MODEL_DATA!Z199</f>
        <v>0</v>
      </c>
      <c r="EE202" s="84">
        <f>MODEL_DATA!AA199</f>
        <v>0</v>
      </c>
      <c r="EF202" s="84">
        <f>MODEL_DATA!AB199</f>
        <v>0</v>
      </c>
      <c r="EG202" s="84">
        <f>MODEL_DATA!AC199</f>
        <v>0</v>
      </c>
      <c r="EH202" s="84">
        <f>MODEL_DATA!AD199</f>
        <v>0</v>
      </c>
      <c r="EI202" s="84">
        <f>MODEL_DATA!AE199</f>
        <v>0</v>
      </c>
      <c r="EJ202" s="84">
        <f>MODEL_DATA!AF199</f>
        <v>0</v>
      </c>
      <c r="EK202" s="84">
        <f>MODEL_DATA!AG199</f>
        <v>0</v>
      </c>
      <c r="EL202" s="84">
        <f>MODEL_DATA!AH199</f>
        <v>0</v>
      </c>
      <c r="EM202" s="84">
        <f>MODEL_DATA!AI199</f>
        <v>0</v>
      </c>
      <c r="EN202" s="84">
        <f>MODEL_DATA!AJ199</f>
        <v>0</v>
      </c>
      <c r="EO202" s="84">
        <f>MODEL_DATA!AK199</f>
        <v>0</v>
      </c>
      <c r="EP202" s="84">
        <f>MODEL_DATA!AL199</f>
        <v>0</v>
      </c>
      <c r="EQ202" s="84">
        <f>MODEL_DATA!AM199</f>
        <v>0</v>
      </c>
      <c r="ER202" s="84">
        <f>MODEL_DATA!AN199</f>
        <v>0</v>
      </c>
      <c r="ES202" s="84">
        <f>MODEL_DATA!AO199</f>
        <v>0</v>
      </c>
      <c r="ET202" s="84">
        <f>MODEL_DATA!AP199</f>
        <v>0</v>
      </c>
      <c r="EU202" s="84">
        <f>MODEL_DATA!AQ199</f>
        <v>0</v>
      </c>
      <c r="EV202" s="84">
        <f>MODEL_DATA!AR199</f>
        <v>0</v>
      </c>
    </row>
    <row r="203" spans="32:152" x14ac:dyDescent="0.25">
      <c r="AF203" s="32">
        <f t="shared" si="136"/>
        <v>386</v>
      </c>
      <c r="AG203" s="61">
        <f t="shared" si="144"/>
        <v>0</v>
      </c>
      <c r="AH203" s="63">
        <f>INDEX(Obs_Dist!$D$11:$T$211,  MATCH($AF203, Obs_Dist!$B$11:$B$211, 0), MATCH(AH$4, Obs_Dist!$D$3:$T$3, 0) )</f>
        <v>0</v>
      </c>
      <c r="AI203" s="61">
        <f t="shared" si="145"/>
        <v>0</v>
      </c>
      <c r="AJ203" s="63">
        <f>INDEX(Obs_Dist!$D$11:$T$211,  MATCH($AF203, Obs_Dist!$B$11:$B$211, 0), MATCH(AJ$4, Obs_Dist!$D$3:$T$3, 0) )</f>
        <v>0</v>
      </c>
      <c r="AK203" s="61">
        <f t="shared" si="146"/>
        <v>0</v>
      </c>
      <c r="AL203" s="63">
        <f>INDEX(Obs_Dist!$D$11:$T$211,  MATCH($AF203, Obs_Dist!$B$11:$B$211, 0), MATCH(AL$4, Obs_Dist!$D$3:$T$3, 0) )</f>
        <v>0</v>
      </c>
      <c r="AM203" s="61">
        <f t="shared" si="147"/>
        <v>0</v>
      </c>
      <c r="AN203" s="63">
        <f>INDEX(Obs_Dist!$D$11:$T$211,  MATCH($AF203, Obs_Dist!$B$11:$B$211, 0), MATCH(AN$4, Obs_Dist!$D$3:$T$3, 0) )</f>
        <v>0</v>
      </c>
      <c r="AO203" s="61">
        <f t="shared" si="148"/>
        <v>0</v>
      </c>
      <c r="AP203" s="63">
        <f>INDEX(Obs_Dist!$D$11:$T$211,  MATCH($AF203, Obs_Dist!$B$11:$B$211, 0), MATCH(AP$4, Obs_Dist!$D$3:$T$3, 0) )</f>
        <v>0</v>
      </c>
      <c r="AQ203" s="61">
        <f t="shared" si="149"/>
        <v>0</v>
      </c>
      <c r="AR203" s="63">
        <f>INDEX(Obs_Dist!$D$11:$T$211,  MATCH($AF203, Obs_Dist!$B$11:$B$211, 0), MATCH(AR$4, Obs_Dist!$D$3:$T$3, 0) )</f>
        <v>0</v>
      </c>
      <c r="AS203" s="61">
        <f t="shared" si="150"/>
        <v>0</v>
      </c>
      <c r="AT203" s="63">
        <f>INDEX(Obs_Dist!$D$11:$T$211,  MATCH($AF203, Obs_Dist!$B$11:$B$211, 0), MATCH(AT$4, Obs_Dist!$D$3:$T$3, 0) )</f>
        <v>0</v>
      </c>
      <c r="AU203" s="61">
        <f t="shared" si="151"/>
        <v>0</v>
      </c>
      <c r="AV203" s="63">
        <f>INDEX(Obs_Dist!$D$11:$T$211,  MATCH($AF203, Obs_Dist!$B$11:$B$211, 0), MATCH(AV$4, Obs_Dist!$D$3:$T$3, 0) )</f>
        <v>0</v>
      </c>
      <c r="AW203" s="61">
        <f t="shared" si="152"/>
        <v>0</v>
      </c>
      <c r="AX203" s="63">
        <f>INDEX(Obs_Dist!$D$11:$T$211,  MATCH($AF203, Obs_Dist!$B$11:$B$211, 0), MATCH(AX$4, Obs_Dist!$D$3:$T$3, 0) )</f>
        <v>0</v>
      </c>
      <c r="AY203" s="61">
        <f t="shared" si="153"/>
        <v>0</v>
      </c>
      <c r="AZ203" s="63">
        <f>INDEX(Obs_Dist!$D$11:$T$211,  MATCH($AF203, Obs_Dist!$B$11:$B$211, 0), MATCH(AZ$4, Obs_Dist!$D$3:$T$3, 0) )</f>
        <v>0</v>
      </c>
      <c r="BA203" s="61">
        <f t="shared" si="154"/>
        <v>0</v>
      </c>
      <c r="BB203" s="63">
        <f>INDEX(Obs_Dist!$D$11:$T$211,  MATCH($AF203, Obs_Dist!$B$11:$B$211, 0), MATCH(BB$4, Obs_Dist!$D$3:$T$3, 0) )</f>
        <v>0</v>
      </c>
      <c r="BC203" s="61">
        <f t="shared" si="155"/>
        <v>0</v>
      </c>
      <c r="BD203" s="63">
        <f>INDEX(Obs_Dist!$D$11:$T$211,  MATCH($AF203, Obs_Dist!$B$11:$B$211, 0), MATCH(BD$4, Obs_Dist!$D$3:$T$3, 0) )</f>
        <v>0</v>
      </c>
      <c r="BF203" s="31">
        <f t="shared" si="156"/>
        <v>388</v>
      </c>
      <c r="BG203" s="31">
        <f t="shared" si="157"/>
        <v>389</v>
      </c>
      <c r="BH203" s="57">
        <f t="shared" si="128"/>
        <v>0</v>
      </c>
      <c r="BI203" s="57">
        <f t="shared" si="128"/>
        <v>0</v>
      </c>
      <c r="BJ203" s="57">
        <f t="shared" si="128"/>
        <v>0</v>
      </c>
      <c r="BK203" s="58">
        <f t="shared" si="127"/>
        <v>0</v>
      </c>
      <c r="BL203" s="57">
        <f t="shared" si="127"/>
        <v>0</v>
      </c>
      <c r="BM203" s="57">
        <f t="shared" si="127"/>
        <v>0</v>
      </c>
      <c r="BN203" s="57">
        <f t="shared" si="127"/>
        <v>0</v>
      </c>
      <c r="BQ203" s="57">
        <f t="shared" si="133"/>
        <v>0</v>
      </c>
      <c r="BR203" s="57">
        <f t="shared" si="133"/>
        <v>0</v>
      </c>
      <c r="BS203" s="57">
        <f t="shared" si="133"/>
        <v>0</v>
      </c>
      <c r="BT203" s="57">
        <f t="shared" si="133"/>
        <v>0</v>
      </c>
      <c r="BU203" s="57">
        <f t="shared" si="133"/>
        <v>0</v>
      </c>
      <c r="BV203" s="57">
        <f t="shared" si="133"/>
        <v>0</v>
      </c>
      <c r="BW203" s="57">
        <f t="shared" si="133"/>
        <v>0</v>
      </c>
      <c r="BX203" s="58">
        <f t="shared" si="133"/>
        <v>0</v>
      </c>
      <c r="BY203" s="57">
        <f t="shared" si="133"/>
        <v>0</v>
      </c>
      <c r="BZ203" s="57">
        <f t="shared" si="133"/>
        <v>0</v>
      </c>
      <c r="CA203" s="58">
        <f t="shared" si="133"/>
        <v>0</v>
      </c>
      <c r="CB203" s="57">
        <f t="shared" si="133"/>
        <v>0</v>
      </c>
      <c r="CC203" s="57">
        <f t="shared" si="133"/>
        <v>0</v>
      </c>
      <c r="CD203" s="57">
        <f t="shared" si="133"/>
        <v>0</v>
      </c>
      <c r="CE203" s="57">
        <f t="shared" si="133"/>
        <v>0</v>
      </c>
      <c r="CF203" s="57">
        <f t="shared" si="130"/>
        <v>0</v>
      </c>
      <c r="CG203" s="57">
        <f t="shared" si="130"/>
        <v>0</v>
      </c>
      <c r="CH203" s="57">
        <f t="shared" si="130"/>
        <v>0</v>
      </c>
      <c r="CI203" s="58">
        <f t="shared" si="130"/>
        <v>0</v>
      </c>
      <c r="CJ203" s="57">
        <f t="shared" si="130"/>
        <v>0</v>
      </c>
      <c r="CL203" s="30">
        <f>Obs_Dist!B205</f>
        <v>388</v>
      </c>
      <c r="CM203" s="26">
        <f t="shared" si="129"/>
        <v>389</v>
      </c>
      <c r="CN203" s="20">
        <f t="shared" si="137"/>
        <v>0</v>
      </c>
      <c r="CO203" s="20">
        <f t="shared" si="137"/>
        <v>0</v>
      </c>
      <c r="CP203" s="20">
        <f t="shared" si="137"/>
        <v>0</v>
      </c>
      <c r="CQ203" s="106">
        <f t="shared" si="134"/>
        <v>0</v>
      </c>
      <c r="CR203" s="143"/>
      <c r="CS203" s="20">
        <f t="shared" si="138"/>
        <v>0</v>
      </c>
      <c r="CT203" s="20">
        <f t="shared" si="138"/>
        <v>0</v>
      </c>
      <c r="CW203" s="20">
        <f t="shared" si="132"/>
        <v>0</v>
      </c>
      <c r="CX203" s="20">
        <f t="shared" si="132"/>
        <v>0</v>
      </c>
      <c r="CY203" s="20">
        <f t="shared" si="132"/>
        <v>0</v>
      </c>
      <c r="CZ203" s="20">
        <f t="shared" si="132"/>
        <v>0</v>
      </c>
      <c r="DA203" s="20">
        <f t="shared" si="132"/>
        <v>0</v>
      </c>
      <c r="DB203" s="20">
        <f t="shared" si="132"/>
        <v>0</v>
      </c>
      <c r="DC203" s="20">
        <f t="shared" si="132"/>
        <v>0</v>
      </c>
      <c r="DD203" s="106">
        <f t="shared" si="132"/>
        <v>0</v>
      </c>
      <c r="DE203" s="20">
        <f t="shared" si="132"/>
        <v>0</v>
      </c>
      <c r="DF203" s="20">
        <f t="shared" si="132"/>
        <v>0</v>
      </c>
      <c r="DG203" s="106">
        <f t="shared" si="132"/>
        <v>0</v>
      </c>
      <c r="DH203" s="143"/>
      <c r="DI203" s="20">
        <f t="shared" si="139"/>
        <v>0</v>
      </c>
      <c r="DJ203" s="20">
        <f t="shared" si="139"/>
        <v>0</v>
      </c>
      <c r="DK203" s="20">
        <f t="shared" si="139"/>
        <v>0</v>
      </c>
      <c r="DL203" s="143"/>
      <c r="DM203" s="20">
        <f t="shared" si="140"/>
        <v>0</v>
      </c>
      <c r="DN203" s="20">
        <f t="shared" si="140"/>
        <v>0</v>
      </c>
      <c r="DO203" s="106">
        <f t="shared" si="140"/>
        <v>0</v>
      </c>
      <c r="DP203" s="20">
        <f t="shared" si="135"/>
        <v>0</v>
      </c>
      <c r="DR203" s="31">
        <f t="shared" si="158"/>
        <v>194</v>
      </c>
      <c r="DS203" s="26">
        <f t="shared" si="159"/>
        <v>194.5</v>
      </c>
      <c r="DT203" s="101">
        <f t="shared" si="141"/>
        <v>0</v>
      </c>
      <c r="DU203" s="101">
        <f t="shared" si="142"/>
        <v>0</v>
      </c>
      <c r="DV203" s="101">
        <f t="shared" si="143"/>
        <v>0</v>
      </c>
      <c r="DW203" s="102">
        <f t="shared" si="160"/>
        <v>0</v>
      </c>
      <c r="DX203" s="144"/>
      <c r="DY203" s="101">
        <f t="shared" si="161"/>
        <v>0</v>
      </c>
      <c r="DZ203" s="101">
        <f t="shared" si="161"/>
        <v>0</v>
      </c>
      <c r="EB203" s="84">
        <f>MODEL_DATA!X200</f>
        <v>194</v>
      </c>
      <c r="EC203" s="84">
        <f>MODEL_DATA!Y200</f>
        <v>0</v>
      </c>
      <c r="ED203" s="84">
        <f>MODEL_DATA!Z200</f>
        <v>0</v>
      </c>
      <c r="EE203" s="84">
        <f>MODEL_DATA!AA200</f>
        <v>0</v>
      </c>
      <c r="EF203" s="84">
        <f>MODEL_DATA!AB200</f>
        <v>0</v>
      </c>
      <c r="EG203" s="84">
        <f>MODEL_DATA!AC200</f>
        <v>0</v>
      </c>
      <c r="EH203" s="84">
        <f>MODEL_DATA!AD200</f>
        <v>0</v>
      </c>
      <c r="EI203" s="84">
        <f>MODEL_DATA!AE200</f>
        <v>0</v>
      </c>
      <c r="EJ203" s="84">
        <f>MODEL_DATA!AF200</f>
        <v>0</v>
      </c>
      <c r="EK203" s="84">
        <f>MODEL_DATA!AG200</f>
        <v>0</v>
      </c>
      <c r="EL203" s="84">
        <f>MODEL_DATA!AH200</f>
        <v>0</v>
      </c>
      <c r="EM203" s="84">
        <f>MODEL_DATA!AI200</f>
        <v>0</v>
      </c>
      <c r="EN203" s="84">
        <f>MODEL_DATA!AJ200</f>
        <v>0</v>
      </c>
      <c r="EO203" s="84">
        <f>MODEL_DATA!AK200</f>
        <v>0</v>
      </c>
      <c r="EP203" s="84">
        <f>MODEL_DATA!AL200</f>
        <v>0</v>
      </c>
      <c r="EQ203" s="84">
        <f>MODEL_DATA!AM200</f>
        <v>0</v>
      </c>
      <c r="ER203" s="84">
        <f>MODEL_DATA!AN200</f>
        <v>0</v>
      </c>
      <c r="ES203" s="84">
        <f>MODEL_DATA!AO200</f>
        <v>0</v>
      </c>
      <c r="ET203" s="84">
        <f>MODEL_DATA!AP200</f>
        <v>0</v>
      </c>
      <c r="EU203" s="84">
        <f>MODEL_DATA!AQ200</f>
        <v>0</v>
      </c>
      <c r="EV203" s="84">
        <f>MODEL_DATA!AR200</f>
        <v>0</v>
      </c>
    </row>
    <row r="204" spans="32:152" x14ac:dyDescent="0.25">
      <c r="AF204" s="32">
        <f t="shared" si="136"/>
        <v>388</v>
      </c>
      <c r="AG204" s="61">
        <f t="shared" si="144"/>
        <v>0</v>
      </c>
      <c r="AH204" s="63">
        <f>INDEX(Obs_Dist!$D$11:$T$211,  MATCH($AF204, Obs_Dist!$B$11:$B$211, 0), MATCH(AH$4, Obs_Dist!$D$3:$T$3, 0) )</f>
        <v>0</v>
      </c>
      <c r="AI204" s="61">
        <f t="shared" si="145"/>
        <v>0</v>
      </c>
      <c r="AJ204" s="63">
        <f>INDEX(Obs_Dist!$D$11:$T$211,  MATCH($AF204, Obs_Dist!$B$11:$B$211, 0), MATCH(AJ$4, Obs_Dist!$D$3:$T$3, 0) )</f>
        <v>0</v>
      </c>
      <c r="AK204" s="61">
        <f t="shared" si="146"/>
        <v>0</v>
      </c>
      <c r="AL204" s="63">
        <f>INDEX(Obs_Dist!$D$11:$T$211,  MATCH($AF204, Obs_Dist!$B$11:$B$211, 0), MATCH(AL$4, Obs_Dist!$D$3:$T$3, 0) )</f>
        <v>0</v>
      </c>
      <c r="AM204" s="61">
        <f t="shared" si="147"/>
        <v>0</v>
      </c>
      <c r="AN204" s="63">
        <f>INDEX(Obs_Dist!$D$11:$T$211,  MATCH($AF204, Obs_Dist!$B$11:$B$211, 0), MATCH(AN$4, Obs_Dist!$D$3:$T$3, 0) )</f>
        <v>0</v>
      </c>
      <c r="AO204" s="61">
        <f t="shared" si="148"/>
        <v>0</v>
      </c>
      <c r="AP204" s="63">
        <f>INDEX(Obs_Dist!$D$11:$T$211,  MATCH($AF204, Obs_Dist!$B$11:$B$211, 0), MATCH(AP$4, Obs_Dist!$D$3:$T$3, 0) )</f>
        <v>0</v>
      </c>
      <c r="AQ204" s="61">
        <f t="shared" si="149"/>
        <v>0</v>
      </c>
      <c r="AR204" s="63">
        <f>INDEX(Obs_Dist!$D$11:$T$211,  MATCH($AF204, Obs_Dist!$B$11:$B$211, 0), MATCH(AR$4, Obs_Dist!$D$3:$T$3, 0) )</f>
        <v>0</v>
      </c>
      <c r="AS204" s="61">
        <f t="shared" si="150"/>
        <v>0</v>
      </c>
      <c r="AT204" s="63">
        <f>INDEX(Obs_Dist!$D$11:$T$211,  MATCH($AF204, Obs_Dist!$B$11:$B$211, 0), MATCH(AT$4, Obs_Dist!$D$3:$T$3, 0) )</f>
        <v>0</v>
      </c>
      <c r="AU204" s="61">
        <f t="shared" si="151"/>
        <v>0</v>
      </c>
      <c r="AV204" s="63">
        <f>INDEX(Obs_Dist!$D$11:$T$211,  MATCH($AF204, Obs_Dist!$B$11:$B$211, 0), MATCH(AV$4, Obs_Dist!$D$3:$T$3, 0) )</f>
        <v>0</v>
      </c>
      <c r="AW204" s="61">
        <f t="shared" si="152"/>
        <v>0</v>
      </c>
      <c r="AX204" s="63">
        <f>INDEX(Obs_Dist!$D$11:$T$211,  MATCH($AF204, Obs_Dist!$B$11:$B$211, 0), MATCH(AX$4, Obs_Dist!$D$3:$T$3, 0) )</f>
        <v>0</v>
      </c>
      <c r="AY204" s="61">
        <f t="shared" si="153"/>
        <v>0</v>
      </c>
      <c r="AZ204" s="63">
        <f>INDEX(Obs_Dist!$D$11:$T$211,  MATCH($AF204, Obs_Dist!$B$11:$B$211, 0), MATCH(AZ$4, Obs_Dist!$D$3:$T$3, 0) )</f>
        <v>0</v>
      </c>
      <c r="BA204" s="61">
        <f t="shared" si="154"/>
        <v>0</v>
      </c>
      <c r="BB204" s="63">
        <f>INDEX(Obs_Dist!$D$11:$T$211,  MATCH($AF204, Obs_Dist!$B$11:$B$211, 0), MATCH(BB$4, Obs_Dist!$D$3:$T$3, 0) )</f>
        <v>0</v>
      </c>
      <c r="BC204" s="61">
        <f t="shared" si="155"/>
        <v>0</v>
      </c>
      <c r="BD204" s="63">
        <f>INDEX(Obs_Dist!$D$11:$T$211,  MATCH($AF204, Obs_Dist!$B$11:$B$211, 0), MATCH(BD$4, Obs_Dist!$D$3:$T$3, 0) )</f>
        <v>0</v>
      </c>
      <c r="BF204" s="31">
        <f t="shared" si="156"/>
        <v>390</v>
      </c>
      <c r="BG204" s="31">
        <f t="shared" si="157"/>
        <v>391</v>
      </c>
      <c r="BH204" s="57">
        <f t="shared" si="128"/>
        <v>0</v>
      </c>
      <c r="BI204" s="57">
        <f t="shared" si="128"/>
        <v>0</v>
      </c>
      <c r="BJ204" s="57">
        <f t="shared" si="128"/>
        <v>0</v>
      </c>
      <c r="BK204" s="58">
        <f t="shared" si="127"/>
        <v>0</v>
      </c>
      <c r="BL204" s="57">
        <f t="shared" si="127"/>
        <v>0</v>
      </c>
      <c r="BM204" s="57">
        <f t="shared" si="127"/>
        <v>0</v>
      </c>
      <c r="BN204" s="57">
        <f t="shared" si="127"/>
        <v>0</v>
      </c>
      <c r="BQ204" s="57">
        <f t="shared" si="133"/>
        <v>0</v>
      </c>
      <c r="BR204" s="57">
        <f t="shared" si="133"/>
        <v>0</v>
      </c>
      <c r="BS204" s="57">
        <f t="shared" si="133"/>
        <v>0</v>
      </c>
      <c r="BT204" s="57">
        <f t="shared" si="133"/>
        <v>0</v>
      </c>
      <c r="BU204" s="57">
        <f t="shared" si="133"/>
        <v>0</v>
      </c>
      <c r="BV204" s="57">
        <f t="shared" si="133"/>
        <v>0</v>
      </c>
      <c r="BW204" s="57">
        <f t="shared" si="133"/>
        <v>0</v>
      </c>
      <c r="BX204" s="58">
        <f t="shared" si="133"/>
        <v>0</v>
      </c>
      <c r="BY204" s="57">
        <f t="shared" si="133"/>
        <v>0</v>
      </c>
      <c r="BZ204" s="57">
        <f t="shared" si="133"/>
        <v>0</v>
      </c>
      <c r="CA204" s="58">
        <f t="shared" si="133"/>
        <v>0</v>
      </c>
      <c r="CB204" s="57">
        <f t="shared" si="133"/>
        <v>0</v>
      </c>
      <c r="CC204" s="57">
        <f t="shared" si="133"/>
        <v>0</v>
      </c>
      <c r="CD204" s="57">
        <f t="shared" si="133"/>
        <v>0</v>
      </c>
      <c r="CE204" s="57">
        <f t="shared" si="133"/>
        <v>0</v>
      </c>
      <c r="CF204" s="57">
        <f t="shared" si="130"/>
        <v>0</v>
      </c>
      <c r="CG204" s="57">
        <f t="shared" si="130"/>
        <v>0</v>
      </c>
      <c r="CH204" s="57">
        <f t="shared" si="130"/>
        <v>0</v>
      </c>
      <c r="CI204" s="58">
        <f t="shared" si="130"/>
        <v>0</v>
      </c>
      <c r="CJ204" s="57">
        <f t="shared" si="130"/>
        <v>0</v>
      </c>
      <c r="CL204" s="30">
        <f>Obs_Dist!B206</f>
        <v>390</v>
      </c>
      <c r="CM204" s="26">
        <f t="shared" si="129"/>
        <v>391</v>
      </c>
      <c r="CN204" s="20">
        <f t="shared" si="137"/>
        <v>0</v>
      </c>
      <c r="CO204" s="20">
        <f t="shared" si="137"/>
        <v>0</v>
      </c>
      <c r="CP204" s="20">
        <f t="shared" si="137"/>
        <v>0</v>
      </c>
      <c r="CQ204" s="106">
        <f t="shared" si="134"/>
        <v>0</v>
      </c>
      <c r="CR204" s="143"/>
      <c r="CS204" s="20">
        <f t="shared" si="138"/>
        <v>0</v>
      </c>
      <c r="CT204" s="20">
        <f t="shared" si="138"/>
        <v>0</v>
      </c>
      <c r="CW204" s="20">
        <f t="shared" si="132"/>
        <v>0</v>
      </c>
      <c r="CX204" s="20">
        <f t="shared" si="132"/>
        <v>0</v>
      </c>
      <c r="CY204" s="20">
        <f t="shared" si="132"/>
        <v>0</v>
      </c>
      <c r="CZ204" s="20">
        <f t="shared" si="132"/>
        <v>0</v>
      </c>
      <c r="DA204" s="20">
        <f t="shared" si="132"/>
        <v>0</v>
      </c>
      <c r="DB204" s="20">
        <f t="shared" si="132"/>
        <v>0</v>
      </c>
      <c r="DC204" s="20">
        <f t="shared" si="132"/>
        <v>0</v>
      </c>
      <c r="DD204" s="106">
        <f t="shared" si="132"/>
        <v>0</v>
      </c>
      <c r="DE204" s="20">
        <f t="shared" si="132"/>
        <v>0</v>
      </c>
      <c r="DF204" s="20">
        <f t="shared" si="132"/>
        <v>0</v>
      </c>
      <c r="DG204" s="106">
        <f t="shared" si="132"/>
        <v>0</v>
      </c>
      <c r="DH204" s="143"/>
      <c r="DI204" s="20">
        <f t="shared" si="139"/>
        <v>0</v>
      </c>
      <c r="DJ204" s="20">
        <f t="shared" si="139"/>
        <v>0</v>
      </c>
      <c r="DK204" s="20">
        <f t="shared" si="139"/>
        <v>0</v>
      </c>
      <c r="DL204" s="143"/>
      <c r="DM204" s="20">
        <f t="shared" si="140"/>
        <v>0</v>
      </c>
      <c r="DN204" s="20">
        <f t="shared" si="140"/>
        <v>0</v>
      </c>
      <c r="DO204" s="106">
        <f t="shared" si="140"/>
        <v>0</v>
      </c>
      <c r="DP204" s="20">
        <f t="shared" si="135"/>
        <v>0</v>
      </c>
      <c r="DR204" s="31">
        <f t="shared" si="158"/>
        <v>195</v>
      </c>
      <c r="DS204" s="26">
        <f t="shared" si="159"/>
        <v>195.5</v>
      </c>
      <c r="DT204" s="101">
        <f t="shared" si="141"/>
        <v>0</v>
      </c>
      <c r="DU204" s="101">
        <f t="shared" si="142"/>
        <v>0</v>
      </c>
      <c r="DV204" s="101">
        <f t="shared" si="143"/>
        <v>0</v>
      </c>
      <c r="DW204" s="102">
        <f t="shared" si="160"/>
        <v>0</v>
      </c>
      <c r="DX204" s="144"/>
      <c r="DY204" s="101">
        <f t="shared" si="161"/>
        <v>0</v>
      </c>
      <c r="DZ204" s="101">
        <f t="shared" si="161"/>
        <v>0</v>
      </c>
      <c r="EB204" s="84">
        <f>MODEL_DATA!X201</f>
        <v>195</v>
      </c>
      <c r="EC204" s="84">
        <f>MODEL_DATA!Y201</f>
        <v>0</v>
      </c>
      <c r="ED204" s="84">
        <f>MODEL_DATA!Z201</f>
        <v>0</v>
      </c>
      <c r="EE204" s="84">
        <f>MODEL_DATA!AA201</f>
        <v>0</v>
      </c>
      <c r="EF204" s="84">
        <f>MODEL_DATA!AB201</f>
        <v>0</v>
      </c>
      <c r="EG204" s="84">
        <f>MODEL_DATA!AC201</f>
        <v>0</v>
      </c>
      <c r="EH204" s="84">
        <f>MODEL_DATA!AD201</f>
        <v>0</v>
      </c>
      <c r="EI204" s="84">
        <f>MODEL_DATA!AE201</f>
        <v>0</v>
      </c>
      <c r="EJ204" s="84">
        <f>MODEL_DATA!AF201</f>
        <v>0</v>
      </c>
      <c r="EK204" s="84">
        <f>MODEL_DATA!AG201</f>
        <v>0</v>
      </c>
      <c r="EL204" s="84">
        <f>MODEL_DATA!AH201</f>
        <v>0</v>
      </c>
      <c r="EM204" s="84">
        <f>MODEL_DATA!AI201</f>
        <v>0</v>
      </c>
      <c r="EN204" s="84">
        <f>MODEL_DATA!AJ201</f>
        <v>0</v>
      </c>
      <c r="EO204" s="84">
        <f>MODEL_DATA!AK201</f>
        <v>0</v>
      </c>
      <c r="EP204" s="84">
        <f>MODEL_DATA!AL201</f>
        <v>0</v>
      </c>
      <c r="EQ204" s="84">
        <f>MODEL_DATA!AM201</f>
        <v>0</v>
      </c>
      <c r="ER204" s="84">
        <f>MODEL_DATA!AN201</f>
        <v>0</v>
      </c>
      <c r="ES204" s="84">
        <f>MODEL_DATA!AO201</f>
        <v>0</v>
      </c>
      <c r="ET204" s="84">
        <f>MODEL_DATA!AP201</f>
        <v>0</v>
      </c>
      <c r="EU204" s="84">
        <f>MODEL_DATA!AQ201</f>
        <v>0</v>
      </c>
      <c r="EV204" s="84">
        <f>MODEL_DATA!AR201</f>
        <v>0</v>
      </c>
    </row>
    <row r="205" spans="32:152" x14ac:dyDescent="0.25">
      <c r="AF205" s="32">
        <f t="shared" si="136"/>
        <v>390</v>
      </c>
      <c r="AG205" s="61">
        <f t="shared" si="144"/>
        <v>0</v>
      </c>
      <c r="AH205" s="63">
        <f>INDEX(Obs_Dist!$D$11:$T$211,  MATCH($AF205, Obs_Dist!$B$11:$B$211, 0), MATCH(AH$4, Obs_Dist!$D$3:$T$3, 0) )</f>
        <v>0</v>
      </c>
      <c r="AI205" s="61">
        <f t="shared" si="145"/>
        <v>0</v>
      </c>
      <c r="AJ205" s="63">
        <f>INDEX(Obs_Dist!$D$11:$T$211,  MATCH($AF205, Obs_Dist!$B$11:$B$211, 0), MATCH(AJ$4, Obs_Dist!$D$3:$T$3, 0) )</f>
        <v>0</v>
      </c>
      <c r="AK205" s="61">
        <f t="shared" si="146"/>
        <v>0</v>
      </c>
      <c r="AL205" s="63">
        <f>INDEX(Obs_Dist!$D$11:$T$211,  MATCH($AF205, Obs_Dist!$B$11:$B$211, 0), MATCH(AL$4, Obs_Dist!$D$3:$T$3, 0) )</f>
        <v>0</v>
      </c>
      <c r="AM205" s="61">
        <f t="shared" si="147"/>
        <v>0</v>
      </c>
      <c r="AN205" s="63">
        <f>INDEX(Obs_Dist!$D$11:$T$211,  MATCH($AF205, Obs_Dist!$B$11:$B$211, 0), MATCH(AN$4, Obs_Dist!$D$3:$T$3, 0) )</f>
        <v>0</v>
      </c>
      <c r="AO205" s="61">
        <f t="shared" si="148"/>
        <v>0</v>
      </c>
      <c r="AP205" s="63">
        <f>INDEX(Obs_Dist!$D$11:$T$211,  MATCH($AF205, Obs_Dist!$B$11:$B$211, 0), MATCH(AP$4, Obs_Dist!$D$3:$T$3, 0) )</f>
        <v>0</v>
      </c>
      <c r="AQ205" s="61">
        <f t="shared" si="149"/>
        <v>0</v>
      </c>
      <c r="AR205" s="63">
        <f>INDEX(Obs_Dist!$D$11:$T$211,  MATCH($AF205, Obs_Dist!$B$11:$B$211, 0), MATCH(AR$4, Obs_Dist!$D$3:$T$3, 0) )</f>
        <v>0</v>
      </c>
      <c r="AS205" s="61">
        <f t="shared" si="150"/>
        <v>0</v>
      </c>
      <c r="AT205" s="63">
        <f>INDEX(Obs_Dist!$D$11:$T$211,  MATCH($AF205, Obs_Dist!$B$11:$B$211, 0), MATCH(AT$4, Obs_Dist!$D$3:$T$3, 0) )</f>
        <v>0</v>
      </c>
      <c r="AU205" s="61">
        <f t="shared" si="151"/>
        <v>0</v>
      </c>
      <c r="AV205" s="63">
        <f>INDEX(Obs_Dist!$D$11:$T$211,  MATCH($AF205, Obs_Dist!$B$11:$B$211, 0), MATCH(AV$4, Obs_Dist!$D$3:$T$3, 0) )</f>
        <v>0</v>
      </c>
      <c r="AW205" s="61">
        <f t="shared" si="152"/>
        <v>0</v>
      </c>
      <c r="AX205" s="63">
        <f>INDEX(Obs_Dist!$D$11:$T$211,  MATCH($AF205, Obs_Dist!$B$11:$B$211, 0), MATCH(AX$4, Obs_Dist!$D$3:$T$3, 0) )</f>
        <v>0</v>
      </c>
      <c r="AY205" s="61">
        <f t="shared" si="153"/>
        <v>0</v>
      </c>
      <c r="AZ205" s="63">
        <f>INDEX(Obs_Dist!$D$11:$T$211,  MATCH($AF205, Obs_Dist!$B$11:$B$211, 0), MATCH(AZ$4, Obs_Dist!$D$3:$T$3, 0) )</f>
        <v>0</v>
      </c>
      <c r="BA205" s="61">
        <f t="shared" si="154"/>
        <v>0</v>
      </c>
      <c r="BB205" s="63">
        <f>INDEX(Obs_Dist!$D$11:$T$211,  MATCH($AF205, Obs_Dist!$B$11:$B$211, 0), MATCH(BB$4, Obs_Dist!$D$3:$T$3, 0) )</f>
        <v>0</v>
      </c>
      <c r="BC205" s="61">
        <f t="shared" si="155"/>
        <v>0</v>
      </c>
      <c r="BD205" s="63">
        <f>INDEX(Obs_Dist!$D$11:$T$211,  MATCH($AF205, Obs_Dist!$B$11:$B$211, 0), MATCH(BD$4, Obs_Dist!$D$3:$T$3, 0) )</f>
        <v>0</v>
      </c>
      <c r="BF205" s="31">
        <f t="shared" si="156"/>
        <v>392</v>
      </c>
      <c r="BG205" s="31">
        <f t="shared" si="157"/>
        <v>393</v>
      </c>
      <c r="BH205" s="57">
        <f t="shared" si="128"/>
        <v>0</v>
      </c>
      <c r="BI205" s="57">
        <f t="shared" si="128"/>
        <v>0</v>
      </c>
      <c r="BJ205" s="57">
        <f t="shared" si="128"/>
        <v>0</v>
      </c>
      <c r="BK205" s="58">
        <f t="shared" si="127"/>
        <v>0</v>
      </c>
      <c r="BL205" s="57">
        <f t="shared" si="127"/>
        <v>0</v>
      </c>
      <c r="BM205" s="57">
        <f t="shared" si="127"/>
        <v>0</v>
      </c>
      <c r="BN205" s="57">
        <f t="shared" si="127"/>
        <v>0</v>
      </c>
      <c r="BQ205" s="57">
        <f t="shared" si="133"/>
        <v>0</v>
      </c>
      <c r="BR205" s="57">
        <f t="shared" si="133"/>
        <v>0</v>
      </c>
      <c r="BS205" s="57">
        <f t="shared" si="133"/>
        <v>0</v>
      </c>
      <c r="BT205" s="57">
        <f t="shared" si="133"/>
        <v>0</v>
      </c>
      <c r="BU205" s="57">
        <f t="shared" si="133"/>
        <v>0</v>
      </c>
      <c r="BV205" s="57">
        <f t="shared" si="133"/>
        <v>0</v>
      </c>
      <c r="BW205" s="57">
        <f t="shared" si="133"/>
        <v>0</v>
      </c>
      <c r="BX205" s="58">
        <f t="shared" si="133"/>
        <v>0</v>
      </c>
      <c r="BY205" s="57">
        <f t="shared" si="133"/>
        <v>0</v>
      </c>
      <c r="BZ205" s="57">
        <f t="shared" si="133"/>
        <v>0</v>
      </c>
      <c r="CA205" s="58">
        <f t="shared" si="133"/>
        <v>0</v>
      </c>
      <c r="CB205" s="57">
        <f t="shared" si="133"/>
        <v>0</v>
      </c>
      <c r="CC205" s="57">
        <f t="shared" si="133"/>
        <v>0</v>
      </c>
      <c r="CD205" s="57">
        <f t="shared" si="133"/>
        <v>0</v>
      </c>
      <c r="CE205" s="57">
        <f t="shared" si="133"/>
        <v>0</v>
      </c>
      <c r="CF205" s="57">
        <f t="shared" si="130"/>
        <v>0</v>
      </c>
      <c r="CG205" s="57">
        <f t="shared" si="130"/>
        <v>0</v>
      </c>
      <c r="CH205" s="57">
        <f t="shared" si="130"/>
        <v>0</v>
      </c>
      <c r="CI205" s="58">
        <f t="shared" si="130"/>
        <v>0</v>
      </c>
      <c r="CJ205" s="57">
        <f t="shared" si="130"/>
        <v>0</v>
      </c>
      <c r="CL205" s="30">
        <f>Obs_Dist!B207</f>
        <v>392</v>
      </c>
      <c r="CM205" s="26">
        <f t="shared" si="129"/>
        <v>393</v>
      </c>
      <c r="CN205" s="20">
        <f t="shared" si="137"/>
        <v>0</v>
      </c>
      <c r="CO205" s="20">
        <f t="shared" si="137"/>
        <v>0</v>
      </c>
      <c r="CP205" s="20">
        <f t="shared" si="137"/>
        <v>0</v>
      </c>
      <c r="CQ205" s="106">
        <f t="shared" si="134"/>
        <v>0</v>
      </c>
      <c r="CR205" s="143"/>
      <c r="CS205" s="20">
        <f t="shared" si="138"/>
        <v>0</v>
      </c>
      <c r="CT205" s="20">
        <f t="shared" si="138"/>
        <v>0</v>
      </c>
      <c r="CW205" s="20">
        <f t="shared" si="132"/>
        <v>0</v>
      </c>
      <c r="CX205" s="20">
        <f t="shared" si="132"/>
        <v>0</v>
      </c>
      <c r="CY205" s="20">
        <f t="shared" si="132"/>
        <v>0</v>
      </c>
      <c r="CZ205" s="20">
        <f t="shared" si="132"/>
        <v>0</v>
      </c>
      <c r="DA205" s="20">
        <f t="shared" si="132"/>
        <v>0</v>
      </c>
      <c r="DB205" s="20">
        <f t="shared" si="132"/>
        <v>0</v>
      </c>
      <c r="DC205" s="20">
        <f t="shared" si="132"/>
        <v>0</v>
      </c>
      <c r="DD205" s="106">
        <f t="shared" si="132"/>
        <v>0</v>
      </c>
      <c r="DE205" s="20">
        <f t="shared" si="132"/>
        <v>0</v>
      </c>
      <c r="DF205" s="20">
        <f t="shared" si="132"/>
        <v>0</v>
      </c>
      <c r="DG205" s="106">
        <f t="shared" si="132"/>
        <v>0</v>
      </c>
      <c r="DH205" s="143"/>
      <c r="DI205" s="20">
        <f t="shared" si="139"/>
        <v>0</v>
      </c>
      <c r="DJ205" s="20">
        <f t="shared" si="139"/>
        <v>0</v>
      </c>
      <c r="DK205" s="20">
        <f t="shared" si="139"/>
        <v>0</v>
      </c>
      <c r="DL205" s="143"/>
      <c r="DM205" s="20">
        <f t="shared" si="140"/>
        <v>0</v>
      </c>
      <c r="DN205" s="20">
        <f t="shared" si="140"/>
        <v>0</v>
      </c>
      <c r="DO205" s="106">
        <f t="shared" si="140"/>
        <v>0</v>
      </c>
      <c r="DP205" s="20">
        <f t="shared" si="135"/>
        <v>0</v>
      </c>
      <c r="DR205" s="31">
        <f t="shared" si="158"/>
        <v>196</v>
      </c>
      <c r="DS205" s="26">
        <f>AVERAGE(DR205:DR206)</f>
        <v>196.5</v>
      </c>
      <c r="DT205" s="101">
        <f t="shared" si="141"/>
        <v>0</v>
      </c>
      <c r="DU205" s="101">
        <f t="shared" si="142"/>
        <v>0</v>
      </c>
      <c r="DV205" s="101">
        <f t="shared" si="143"/>
        <v>0</v>
      </c>
      <c r="DW205" s="102">
        <f t="shared" si="160"/>
        <v>0</v>
      </c>
      <c r="DX205" s="144"/>
      <c r="DY205" s="101">
        <f t="shared" si="161"/>
        <v>0</v>
      </c>
      <c r="DZ205" s="101">
        <f t="shared" si="161"/>
        <v>0</v>
      </c>
      <c r="EB205" s="84">
        <f>MODEL_DATA!X202</f>
        <v>196</v>
      </c>
      <c r="EC205" s="84">
        <f>MODEL_DATA!Y202</f>
        <v>0</v>
      </c>
      <c r="ED205" s="84">
        <f>MODEL_DATA!Z202</f>
        <v>0</v>
      </c>
      <c r="EE205" s="84">
        <f>MODEL_DATA!AA202</f>
        <v>0</v>
      </c>
      <c r="EF205" s="84">
        <f>MODEL_DATA!AB202</f>
        <v>0</v>
      </c>
      <c r="EG205" s="84">
        <f>MODEL_DATA!AC202</f>
        <v>0</v>
      </c>
      <c r="EH205" s="84">
        <f>MODEL_DATA!AD202</f>
        <v>0</v>
      </c>
      <c r="EI205" s="84">
        <f>MODEL_DATA!AE202</f>
        <v>0</v>
      </c>
      <c r="EJ205" s="84">
        <f>MODEL_DATA!AF202</f>
        <v>0</v>
      </c>
      <c r="EK205" s="84">
        <f>MODEL_DATA!AG202</f>
        <v>0</v>
      </c>
      <c r="EL205" s="84">
        <f>MODEL_DATA!AH202</f>
        <v>0</v>
      </c>
      <c r="EM205" s="84">
        <f>MODEL_DATA!AI202</f>
        <v>0</v>
      </c>
      <c r="EN205" s="84">
        <f>MODEL_DATA!AJ202</f>
        <v>0</v>
      </c>
      <c r="EO205" s="84">
        <f>MODEL_DATA!AK202</f>
        <v>0</v>
      </c>
      <c r="EP205" s="84">
        <f>MODEL_DATA!AL202</f>
        <v>0</v>
      </c>
      <c r="EQ205" s="84">
        <f>MODEL_DATA!AM202</f>
        <v>0</v>
      </c>
      <c r="ER205" s="84">
        <f>MODEL_DATA!AN202</f>
        <v>0</v>
      </c>
      <c r="ES205" s="84">
        <f>MODEL_DATA!AO202</f>
        <v>0</v>
      </c>
      <c r="ET205" s="84">
        <f>MODEL_DATA!AP202</f>
        <v>0</v>
      </c>
      <c r="EU205" s="84">
        <f>MODEL_DATA!AQ202</f>
        <v>0</v>
      </c>
      <c r="EV205" s="84">
        <f>MODEL_DATA!AR202</f>
        <v>0</v>
      </c>
    </row>
    <row r="206" spans="32:152" x14ac:dyDescent="0.25">
      <c r="AF206" s="32">
        <f t="shared" si="136"/>
        <v>392</v>
      </c>
      <c r="AG206" s="61">
        <f t="shared" si="144"/>
        <v>0</v>
      </c>
      <c r="AH206" s="63">
        <f>INDEX(Obs_Dist!$D$11:$T$211,  MATCH($AF206, Obs_Dist!$B$11:$B$211, 0), MATCH(AH$4, Obs_Dist!$D$3:$T$3, 0) )</f>
        <v>0</v>
      </c>
      <c r="AI206" s="61">
        <f t="shared" si="145"/>
        <v>0</v>
      </c>
      <c r="AJ206" s="63">
        <f>INDEX(Obs_Dist!$D$11:$T$211,  MATCH($AF206, Obs_Dist!$B$11:$B$211, 0), MATCH(AJ$4, Obs_Dist!$D$3:$T$3, 0) )</f>
        <v>0</v>
      </c>
      <c r="AK206" s="61">
        <f t="shared" si="146"/>
        <v>0</v>
      </c>
      <c r="AL206" s="63">
        <f>INDEX(Obs_Dist!$D$11:$T$211,  MATCH($AF206, Obs_Dist!$B$11:$B$211, 0), MATCH(AL$4, Obs_Dist!$D$3:$T$3, 0) )</f>
        <v>0</v>
      </c>
      <c r="AM206" s="61">
        <f t="shared" si="147"/>
        <v>0</v>
      </c>
      <c r="AN206" s="63">
        <f>INDEX(Obs_Dist!$D$11:$T$211,  MATCH($AF206, Obs_Dist!$B$11:$B$211, 0), MATCH(AN$4, Obs_Dist!$D$3:$T$3, 0) )</f>
        <v>0</v>
      </c>
      <c r="AO206" s="61">
        <f t="shared" si="148"/>
        <v>0</v>
      </c>
      <c r="AP206" s="63">
        <f>INDEX(Obs_Dist!$D$11:$T$211,  MATCH($AF206, Obs_Dist!$B$11:$B$211, 0), MATCH(AP$4, Obs_Dist!$D$3:$T$3, 0) )</f>
        <v>0</v>
      </c>
      <c r="AQ206" s="61">
        <f t="shared" si="149"/>
        <v>0</v>
      </c>
      <c r="AR206" s="63">
        <f>INDEX(Obs_Dist!$D$11:$T$211,  MATCH($AF206, Obs_Dist!$B$11:$B$211, 0), MATCH(AR$4, Obs_Dist!$D$3:$T$3, 0) )</f>
        <v>0</v>
      </c>
      <c r="AS206" s="61">
        <f t="shared" si="150"/>
        <v>0</v>
      </c>
      <c r="AT206" s="63">
        <f>INDEX(Obs_Dist!$D$11:$T$211,  MATCH($AF206, Obs_Dist!$B$11:$B$211, 0), MATCH(AT$4, Obs_Dist!$D$3:$T$3, 0) )</f>
        <v>0</v>
      </c>
      <c r="AU206" s="61">
        <f t="shared" si="151"/>
        <v>0</v>
      </c>
      <c r="AV206" s="63">
        <f>INDEX(Obs_Dist!$D$11:$T$211,  MATCH($AF206, Obs_Dist!$B$11:$B$211, 0), MATCH(AV$4, Obs_Dist!$D$3:$T$3, 0) )</f>
        <v>0</v>
      </c>
      <c r="AW206" s="61">
        <f t="shared" si="152"/>
        <v>0</v>
      </c>
      <c r="AX206" s="63">
        <f>INDEX(Obs_Dist!$D$11:$T$211,  MATCH($AF206, Obs_Dist!$B$11:$B$211, 0), MATCH(AX$4, Obs_Dist!$D$3:$T$3, 0) )</f>
        <v>0</v>
      </c>
      <c r="AY206" s="61">
        <f t="shared" si="153"/>
        <v>0</v>
      </c>
      <c r="AZ206" s="63">
        <f>INDEX(Obs_Dist!$D$11:$T$211,  MATCH($AF206, Obs_Dist!$B$11:$B$211, 0), MATCH(AZ$4, Obs_Dist!$D$3:$T$3, 0) )</f>
        <v>0</v>
      </c>
      <c r="BA206" s="61">
        <f t="shared" si="154"/>
        <v>0</v>
      </c>
      <c r="BB206" s="63">
        <f>INDEX(Obs_Dist!$D$11:$T$211,  MATCH($AF206, Obs_Dist!$B$11:$B$211, 0), MATCH(BB$4, Obs_Dist!$D$3:$T$3, 0) )</f>
        <v>0</v>
      </c>
      <c r="BC206" s="61">
        <f t="shared" si="155"/>
        <v>0</v>
      </c>
      <c r="BD206" s="63">
        <f>INDEX(Obs_Dist!$D$11:$T$211,  MATCH($AF206, Obs_Dist!$B$11:$B$211, 0), MATCH(BD$4, Obs_Dist!$D$3:$T$3, 0) )</f>
        <v>0</v>
      </c>
      <c r="BF206" s="31">
        <f t="shared" si="156"/>
        <v>394</v>
      </c>
      <c r="BG206" s="31">
        <f t="shared" si="157"/>
        <v>395</v>
      </c>
      <c r="BH206" s="57">
        <f t="shared" si="128"/>
        <v>0</v>
      </c>
      <c r="BI206" s="57">
        <f t="shared" si="128"/>
        <v>0</v>
      </c>
      <c r="BJ206" s="57">
        <f t="shared" si="128"/>
        <v>0</v>
      </c>
      <c r="BK206" s="58">
        <f t="shared" si="127"/>
        <v>0</v>
      </c>
      <c r="BL206" s="57">
        <f t="shared" si="127"/>
        <v>0</v>
      </c>
      <c r="BM206" s="57">
        <f t="shared" si="127"/>
        <v>0</v>
      </c>
      <c r="BN206" s="57">
        <f t="shared" si="127"/>
        <v>0</v>
      </c>
      <c r="BQ206" s="57">
        <f t="shared" si="133"/>
        <v>0</v>
      </c>
      <c r="BR206" s="57">
        <f t="shared" si="133"/>
        <v>0</v>
      </c>
      <c r="BS206" s="57">
        <f t="shared" si="133"/>
        <v>0</v>
      </c>
      <c r="BT206" s="57">
        <f t="shared" si="133"/>
        <v>0</v>
      </c>
      <c r="BU206" s="57">
        <f t="shared" si="133"/>
        <v>0</v>
      </c>
      <c r="BV206" s="57">
        <f t="shared" si="133"/>
        <v>0</v>
      </c>
      <c r="BW206" s="57">
        <f t="shared" si="133"/>
        <v>0</v>
      </c>
      <c r="BX206" s="58">
        <f t="shared" si="133"/>
        <v>0</v>
      </c>
      <c r="BY206" s="57">
        <f t="shared" si="133"/>
        <v>0</v>
      </c>
      <c r="BZ206" s="57">
        <f t="shared" si="133"/>
        <v>0</v>
      </c>
      <c r="CA206" s="58">
        <f t="shared" si="133"/>
        <v>0</v>
      </c>
      <c r="CB206" s="57">
        <f t="shared" si="133"/>
        <v>0</v>
      </c>
      <c r="CC206" s="57">
        <f t="shared" si="133"/>
        <v>0</v>
      </c>
      <c r="CD206" s="57">
        <f t="shared" si="133"/>
        <v>0</v>
      </c>
      <c r="CE206" s="57">
        <f t="shared" si="133"/>
        <v>0</v>
      </c>
      <c r="CF206" s="57">
        <f t="shared" si="130"/>
        <v>0</v>
      </c>
      <c r="CG206" s="57">
        <f t="shared" si="130"/>
        <v>0</v>
      </c>
      <c r="CH206" s="57">
        <f t="shared" si="130"/>
        <v>0</v>
      </c>
      <c r="CI206" s="58">
        <f t="shared" si="130"/>
        <v>0</v>
      </c>
      <c r="CJ206" s="57">
        <f t="shared" si="130"/>
        <v>0</v>
      </c>
      <c r="CL206" s="30">
        <f>Obs_Dist!B208</f>
        <v>394</v>
      </c>
      <c r="CM206" s="26">
        <f t="shared" si="129"/>
        <v>395</v>
      </c>
      <c r="CN206" s="20">
        <f t="shared" si="137"/>
        <v>0</v>
      </c>
      <c r="CO206" s="20">
        <f t="shared" si="137"/>
        <v>0</v>
      </c>
      <c r="CP206" s="20">
        <f t="shared" si="137"/>
        <v>0</v>
      </c>
      <c r="CQ206" s="106">
        <f t="shared" si="134"/>
        <v>0</v>
      </c>
      <c r="CR206" s="143"/>
      <c r="CS206" s="20">
        <f t="shared" si="138"/>
        <v>0</v>
      </c>
      <c r="CT206" s="20">
        <f t="shared" si="138"/>
        <v>0</v>
      </c>
      <c r="CW206" s="20">
        <f t="shared" si="132"/>
        <v>0</v>
      </c>
      <c r="CX206" s="20">
        <f t="shared" si="132"/>
        <v>0</v>
      </c>
      <c r="CY206" s="20">
        <f t="shared" si="132"/>
        <v>0</v>
      </c>
      <c r="CZ206" s="20">
        <f t="shared" si="132"/>
        <v>0</v>
      </c>
      <c r="DA206" s="20">
        <f t="shared" si="132"/>
        <v>0</v>
      </c>
      <c r="DB206" s="20">
        <f t="shared" si="132"/>
        <v>0</v>
      </c>
      <c r="DC206" s="20">
        <f t="shared" si="132"/>
        <v>0</v>
      </c>
      <c r="DD206" s="106">
        <f t="shared" si="132"/>
        <v>0</v>
      </c>
      <c r="DE206" s="20">
        <f t="shared" si="132"/>
        <v>0</v>
      </c>
      <c r="DF206" s="20">
        <f t="shared" si="132"/>
        <v>0</v>
      </c>
      <c r="DG206" s="106">
        <f t="shared" si="132"/>
        <v>0</v>
      </c>
      <c r="DH206" s="143"/>
      <c r="DI206" s="20">
        <f t="shared" si="139"/>
        <v>0</v>
      </c>
      <c r="DJ206" s="20">
        <f t="shared" si="139"/>
        <v>0</v>
      </c>
      <c r="DK206" s="20">
        <f t="shared" si="139"/>
        <v>0</v>
      </c>
      <c r="DL206" s="143"/>
      <c r="DM206" s="20">
        <f t="shared" si="140"/>
        <v>0</v>
      </c>
      <c r="DN206" s="20">
        <f t="shared" si="140"/>
        <v>0</v>
      </c>
      <c r="DO206" s="106">
        <f t="shared" si="140"/>
        <v>0</v>
      </c>
      <c r="DP206" s="20">
        <f t="shared" si="135"/>
        <v>0</v>
      </c>
      <c r="DR206" s="31">
        <f t="shared" si="158"/>
        <v>197</v>
      </c>
      <c r="DS206" s="26">
        <f t="shared" ref="DS206:DS269" si="162">AVERAGE(DR206:DR207)</f>
        <v>197.5</v>
      </c>
      <c r="DT206" s="101">
        <f t="shared" si="141"/>
        <v>0</v>
      </c>
      <c r="DU206" s="101">
        <f t="shared" si="142"/>
        <v>0</v>
      </c>
      <c r="DV206" s="101">
        <f t="shared" si="143"/>
        <v>0</v>
      </c>
      <c r="DW206" s="102">
        <f t="shared" si="160"/>
        <v>0</v>
      </c>
      <c r="DX206" s="144"/>
      <c r="DY206" s="101">
        <f t="shared" si="161"/>
        <v>0</v>
      </c>
      <c r="DZ206" s="101">
        <f t="shared" si="161"/>
        <v>0</v>
      </c>
      <c r="EB206" s="84">
        <f>MODEL_DATA!X203</f>
        <v>197</v>
      </c>
      <c r="EC206" s="84">
        <f>MODEL_DATA!Y203</f>
        <v>0</v>
      </c>
      <c r="ED206" s="84">
        <f>MODEL_DATA!Z203</f>
        <v>0</v>
      </c>
      <c r="EE206" s="84">
        <f>MODEL_DATA!AA203</f>
        <v>0</v>
      </c>
      <c r="EF206" s="84">
        <f>MODEL_DATA!AB203</f>
        <v>0</v>
      </c>
      <c r="EG206" s="84">
        <f>MODEL_DATA!AC203</f>
        <v>0</v>
      </c>
      <c r="EH206" s="84">
        <f>MODEL_DATA!AD203</f>
        <v>0</v>
      </c>
      <c r="EI206" s="84">
        <f>MODEL_DATA!AE203</f>
        <v>0</v>
      </c>
      <c r="EJ206" s="84">
        <f>MODEL_DATA!AF203</f>
        <v>0</v>
      </c>
      <c r="EK206" s="84">
        <f>MODEL_DATA!AG203</f>
        <v>0</v>
      </c>
      <c r="EL206" s="84">
        <f>MODEL_DATA!AH203</f>
        <v>0</v>
      </c>
      <c r="EM206" s="84">
        <f>MODEL_DATA!AI203</f>
        <v>0</v>
      </c>
      <c r="EN206" s="84">
        <f>MODEL_DATA!AJ203</f>
        <v>0</v>
      </c>
      <c r="EO206" s="84">
        <f>MODEL_DATA!AK203</f>
        <v>0</v>
      </c>
      <c r="EP206" s="84">
        <f>MODEL_DATA!AL203</f>
        <v>0</v>
      </c>
      <c r="EQ206" s="84">
        <f>MODEL_DATA!AM203</f>
        <v>0</v>
      </c>
      <c r="ER206" s="84">
        <f>MODEL_DATA!AN203</f>
        <v>0</v>
      </c>
      <c r="ES206" s="84">
        <f>MODEL_DATA!AO203</f>
        <v>0</v>
      </c>
      <c r="ET206" s="84">
        <f>MODEL_DATA!AP203</f>
        <v>0</v>
      </c>
      <c r="EU206" s="84">
        <f>MODEL_DATA!AQ203</f>
        <v>0</v>
      </c>
      <c r="EV206" s="84">
        <f>MODEL_DATA!AR203</f>
        <v>0</v>
      </c>
    </row>
    <row r="207" spans="32:152" x14ac:dyDescent="0.25">
      <c r="AF207" s="32">
        <f t="shared" si="136"/>
        <v>394</v>
      </c>
      <c r="AG207" s="61">
        <f t="shared" si="144"/>
        <v>0</v>
      </c>
      <c r="AH207" s="63">
        <f>INDEX(Obs_Dist!$D$11:$T$211,  MATCH($AF207, Obs_Dist!$B$11:$B$211, 0), MATCH(AH$4, Obs_Dist!$D$3:$T$3, 0) )</f>
        <v>0</v>
      </c>
      <c r="AI207" s="61">
        <f t="shared" si="145"/>
        <v>0</v>
      </c>
      <c r="AJ207" s="63">
        <f>INDEX(Obs_Dist!$D$11:$T$211,  MATCH($AF207, Obs_Dist!$B$11:$B$211, 0), MATCH(AJ$4, Obs_Dist!$D$3:$T$3, 0) )</f>
        <v>0</v>
      </c>
      <c r="AK207" s="61">
        <f t="shared" si="146"/>
        <v>0</v>
      </c>
      <c r="AL207" s="63">
        <f>INDEX(Obs_Dist!$D$11:$T$211,  MATCH($AF207, Obs_Dist!$B$11:$B$211, 0), MATCH(AL$4, Obs_Dist!$D$3:$T$3, 0) )</f>
        <v>0</v>
      </c>
      <c r="AM207" s="61">
        <f t="shared" si="147"/>
        <v>0</v>
      </c>
      <c r="AN207" s="63">
        <f>INDEX(Obs_Dist!$D$11:$T$211,  MATCH($AF207, Obs_Dist!$B$11:$B$211, 0), MATCH(AN$4, Obs_Dist!$D$3:$T$3, 0) )</f>
        <v>0</v>
      </c>
      <c r="AO207" s="61">
        <f t="shared" si="148"/>
        <v>0</v>
      </c>
      <c r="AP207" s="63">
        <f>INDEX(Obs_Dist!$D$11:$T$211,  MATCH($AF207, Obs_Dist!$B$11:$B$211, 0), MATCH(AP$4, Obs_Dist!$D$3:$T$3, 0) )</f>
        <v>0</v>
      </c>
      <c r="AQ207" s="61">
        <f t="shared" si="149"/>
        <v>0</v>
      </c>
      <c r="AR207" s="63">
        <f>INDEX(Obs_Dist!$D$11:$T$211,  MATCH($AF207, Obs_Dist!$B$11:$B$211, 0), MATCH(AR$4, Obs_Dist!$D$3:$T$3, 0) )</f>
        <v>0</v>
      </c>
      <c r="AS207" s="61">
        <f t="shared" si="150"/>
        <v>0</v>
      </c>
      <c r="AT207" s="63">
        <f>INDEX(Obs_Dist!$D$11:$T$211,  MATCH($AF207, Obs_Dist!$B$11:$B$211, 0), MATCH(AT$4, Obs_Dist!$D$3:$T$3, 0) )</f>
        <v>0</v>
      </c>
      <c r="AU207" s="61">
        <f t="shared" si="151"/>
        <v>0</v>
      </c>
      <c r="AV207" s="63">
        <f>INDEX(Obs_Dist!$D$11:$T$211,  MATCH($AF207, Obs_Dist!$B$11:$B$211, 0), MATCH(AV$4, Obs_Dist!$D$3:$T$3, 0) )</f>
        <v>0</v>
      </c>
      <c r="AW207" s="61">
        <f t="shared" si="152"/>
        <v>0</v>
      </c>
      <c r="AX207" s="63">
        <f>INDEX(Obs_Dist!$D$11:$T$211,  MATCH($AF207, Obs_Dist!$B$11:$B$211, 0), MATCH(AX$4, Obs_Dist!$D$3:$T$3, 0) )</f>
        <v>0</v>
      </c>
      <c r="AY207" s="61">
        <f t="shared" si="153"/>
        <v>0</v>
      </c>
      <c r="AZ207" s="63">
        <f>INDEX(Obs_Dist!$D$11:$T$211,  MATCH($AF207, Obs_Dist!$B$11:$B$211, 0), MATCH(AZ$4, Obs_Dist!$D$3:$T$3, 0) )</f>
        <v>0</v>
      </c>
      <c r="BA207" s="61">
        <f t="shared" si="154"/>
        <v>0</v>
      </c>
      <c r="BB207" s="63">
        <f>INDEX(Obs_Dist!$D$11:$T$211,  MATCH($AF207, Obs_Dist!$B$11:$B$211, 0), MATCH(BB$4, Obs_Dist!$D$3:$T$3, 0) )</f>
        <v>0</v>
      </c>
      <c r="BC207" s="61">
        <f t="shared" si="155"/>
        <v>0</v>
      </c>
      <c r="BD207" s="63">
        <f>INDEX(Obs_Dist!$D$11:$T$211,  MATCH($AF207, Obs_Dist!$B$11:$B$211, 0), MATCH(BD$4, Obs_Dist!$D$3:$T$3, 0) )</f>
        <v>0</v>
      </c>
      <c r="BF207" s="31">
        <f t="shared" si="156"/>
        <v>396</v>
      </c>
      <c r="BG207" s="31">
        <f t="shared" si="157"/>
        <v>397</v>
      </c>
      <c r="BH207" s="57">
        <f t="shared" si="128"/>
        <v>0</v>
      </c>
      <c r="BI207" s="57">
        <f t="shared" si="128"/>
        <v>0</v>
      </c>
      <c r="BJ207" s="57">
        <f t="shared" si="128"/>
        <v>0</v>
      </c>
      <c r="BK207" s="58">
        <f t="shared" si="127"/>
        <v>0</v>
      </c>
      <c r="BL207" s="57">
        <f t="shared" si="127"/>
        <v>0</v>
      </c>
      <c r="BM207" s="57">
        <f t="shared" si="127"/>
        <v>0</v>
      </c>
      <c r="BN207" s="57">
        <f t="shared" si="127"/>
        <v>0</v>
      </c>
      <c r="BQ207" s="57">
        <f t="shared" si="133"/>
        <v>0</v>
      </c>
      <c r="BR207" s="57">
        <f t="shared" si="133"/>
        <v>0</v>
      </c>
      <c r="BS207" s="57">
        <f t="shared" si="133"/>
        <v>0</v>
      </c>
      <c r="BT207" s="57">
        <f t="shared" si="133"/>
        <v>0</v>
      </c>
      <c r="BU207" s="57">
        <f t="shared" si="133"/>
        <v>0</v>
      </c>
      <c r="BV207" s="57">
        <f t="shared" si="133"/>
        <v>0</v>
      </c>
      <c r="BW207" s="57">
        <f t="shared" si="133"/>
        <v>0</v>
      </c>
      <c r="BX207" s="58">
        <f t="shared" si="133"/>
        <v>0</v>
      </c>
      <c r="BY207" s="57">
        <f t="shared" si="133"/>
        <v>0</v>
      </c>
      <c r="BZ207" s="57">
        <f t="shared" si="133"/>
        <v>0</v>
      </c>
      <c r="CA207" s="58">
        <f t="shared" si="133"/>
        <v>0</v>
      </c>
      <c r="CB207" s="57">
        <f t="shared" si="133"/>
        <v>0</v>
      </c>
      <c r="CC207" s="57">
        <f t="shared" si="133"/>
        <v>0</v>
      </c>
      <c r="CD207" s="57">
        <f t="shared" si="133"/>
        <v>0</v>
      </c>
      <c r="CE207" s="57">
        <f t="shared" si="133"/>
        <v>0</v>
      </c>
      <c r="CF207" s="57">
        <f t="shared" si="130"/>
        <v>0</v>
      </c>
      <c r="CG207" s="57">
        <f t="shared" si="130"/>
        <v>0</v>
      </c>
      <c r="CH207" s="57">
        <f t="shared" si="130"/>
        <v>0</v>
      </c>
      <c r="CI207" s="58">
        <f t="shared" si="130"/>
        <v>0</v>
      </c>
      <c r="CJ207" s="57">
        <f t="shared" si="130"/>
        <v>0</v>
      </c>
      <c r="CL207" s="30">
        <f>Obs_Dist!B209</f>
        <v>396</v>
      </c>
      <c r="CM207" s="26">
        <f t="shared" si="129"/>
        <v>397</v>
      </c>
      <c r="CN207" s="20">
        <f t="shared" si="137"/>
        <v>0</v>
      </c>
      <c r="CO207" s="20">
        <f t="shared" si="137"/>
        <v>0</v>
      </c>
      <c r="CP207" s="20">
        <f t="shared" si="137"/>
        <v>0</v>
      </c>
      <c r="CQ207" s="106">
        <f t="shared" si="134"/>
        <v>0</v>
      </c>
      <c r="CR207" s="143"/>
      <c r="CS207" s="20">
        <f t="shared" si="138"/>
        <v>0</v>
      </c>
      <c r="CT207" s="20">
        <f t="shared" si="138"/>
        <v>0</v>
      </c>
      <c r="CW207" s="20">
        <f t="shared" si="132"/>
        <v>0</v>
      </c>
      <c r="CX207" s="20">
        <f t="shared" si="132"/>
        <v>0</v>
      </c>
      <c r="CY207" s="20">
        <f t="shared" si="132"/>
        <v>0</v>
      </c>
      <c r="CZ207" s="20">
        <f t="shared" si="132"/>
        <v>0</v>
      </c>
      <c r="DA207" s="20">
        <f t="shared" si="132"/>
        <v>0</v>
      </c>
      <c r="DB207" s="20">
        <f t="shared" si="132"/>
        <v>0</v>
      </c>
      <c r="DC207" s="20">
        <f t="shared" si="132"/>
        <v>0</v>
      </c>
      <c r="DD207" s="106">
        <f t="shared" si="132"/>
        <v>0</v>
      </c>
      <c r="DE207" s="20">
        <f t="shared" si="132"/>
        <v>0</v>
      </c>
      <c r="DF207" s="20">
        <f t="shared" si="132"/>
        <v>0</v>
      </c>
      <c r="DG207" s="106">
        <f t="shared" si="132"/>
        <v>0</v>
      </c>
      <c r="DH207" s="143"/>
      <c r="DI207" s="20">
        <f t="shared" si="139"/>
        <v>0</v>
      </c>
      <c r="DJ207" s="20">
        <f t="shared" si="139"/>
        <v>0</v>
      </c>
      <c r="DK207" s="20">
        <f t="shared" si="139"/>
        <v>0</v>
      </c>
      <c r="DL207" s="143"/>
      <c r="DM207" s="20">
        <f t="shared" si="140"/>
        <v>0</v>
      </c>
      <c r="DN207" s="20">
        <f t="shared" si="140"/>
        <v>0</v>
      </c>
      <c r="DO207" s="106">
        <f t="shared" si="140"/>
        <v>0</v>
      </c>
      <c r="DP207" s="20">
        <f t="shared" si="135"/>
        <v>0</v>
      </c>
      <c r="DR207" s="31">
        <f t="shared" si="158"/>
        <v>198</v>
      </c>
      <c r="DS207" s="26">
        <f t="shared" si="162"/>
        <v>198.5</v>
      </c>
      <c r="DT207" s="101">
        <f t="shared" si="141"/>
        <v>0</v>
      </c>
      <c r="DU207" s="101">
        <f t="shared" si="142"/>
        <v>0</v>
      </c>
      <c r="DV207" s="101">
        <f t="shared" si="143"/>
        <v>0</v>
      </c>
      <c r="DW207" s="102">
        <f t="shared" si="160"/>
        <v>0</v>
      </c>
      <c r="DX207" s="144"/>
      <c r="DY207" s="101">
        <f t="shared" si="161"/>
        <v>0</v>
      </c>
      <c r="DZ207" s="101">
        <f t="shared" si="161"/>
        <v>0</v>
      </c>
      <c r="EB207" s="84">
        <f>MODEL_DATA!X204</f>
        <v>198</v>
      </c>
      <c r="EC207" s="84">
        <f>MODEL_DATA!Y204</f>
        <v>0</v>
      </c>
      <c r="ED207" s="84">
        <f>MODEL_DATA!Z204</f>
        <v>0</v>
      </c>
      <c r="EE207" s="84">
        <f>MODEL_DATA!AA204</f>
        <v>0</v>
      </c>
      <c r="EF207" s="84">
        <f>MODEL_DATA!AB204</f>
        <v>0</v>
      </c>
      <c r="EG207" s="84">
        <f>MODEL_DATA!AC204</f>
        <v>0</v>
      </c>
      <c r="EH207" s="84">
        <f>MODEL_DATA!AD204</f>
        <v>0</v>
      </c>
      <c r="EI207" s="84">
        <f>MODEL_DATA!AE204</f>
        <v>0</v>
      </c>
      <c r="EJ207" s="84">
        <f>MODEL_DATA!AF204</f>
        <v>0</v>
      </c>
      <c r="EK207" s="84">
        <f>MODEL_DATA!AG204</f>
        <v>0</v>
      </c>
      <c r="EL207" s="84">
        <f>MODEL_DATA!AH204</f>
        <v>0</v>
      </c>
      <c r="EM207" s="84">
        <f>MODEL_DATA!AI204</f>
        <v>0</v>
      </c>
      <c r="EN207" s="84">
        <f>MODEL_DATA!AJ204</f>
        <v>0</v>
      </c>
      <c r="EO207" s="84">
        <f>MODEL_DATA!AK204</f>
        <v>0</v>
      </c>
      <c r="EP207" s="84">
        <f>MODEL_DATA!AL204</f>
        <v>0</v>
      </c>
      <c r="EQ207" s="84">
        <f>MODEL_DATA!AM204</f>
        <v>0</v>
      </c>
      <c r="ER207" s="84">
        <f>MODEL_DATA!AN204</f>
        <v>0</v>
      </c>
      <c r="ES207" s="84">
        <f>MODEL_DATA!AO204</f>
        <v>0</v>
      </c>
      <c r="ET207" s="84">
        <f>MODEL_DATA!AP204</f>
        <v>0</v>
      </c>
      <c r="EU207" s="84">
        <f>MODEL_DATA!AQ204</f>
        <v>0</v>
      </c>
      <c r="EV207" s="84">
        <f>MODEL_DATA!AR204</f>
        <v>0</v>
      </c>
    </row>
    <row r="208" spans="32:152" x14ac:dyDescent="0.25">
      <c r="AF208" s="32">
        <f t="shared" si="136"/>
        <v>396</v>
      </c>
      <c r="AG208" s="61">
        <f t="shared" si="144"/>
        <v>0</v>
      </c>
      <c r="AH208" s="63">
        <f>INDEX(Obs_Dist!$D$11:$T$211,  MATCH($AF208, Obs_Dist!$B$11:$B$211, 0), MATCH(AH$4, Obs_Dist!$D$3:$T$3, 0) )</f>
        <v>0</v>
      </c>
      <c r="AI208" s="61">
        <f t="shared" si="145"/>
        <v>0</v>
      </c>
      <c r="AJ208" s="63">
        <f>INDEX(Obs_Dist!$D$11:$T$211,  MATCH($AF208, Obs_Dist!$B$11:$B$211, 0), MATCH(AJ$4, Obs_Dist!$D$3:$T$3, 0) )</f>
        <v>0</v>
      </c>
      <c r="AK208" s="61">
        <f t="shared" si="146"/>
        <v>0</v>
      </c>
      <c r="AL208" s="63">
        <f>INDEX(Obs_Dist!$D$11:$T$211,  MATCH($AF208, Obs_Dist!$B$11:$B$211, 0), MATCH(AL$4, Obs_Dist!$D$3:$T$3, 0) )</f>
        <v>0</v>
      </c>
      <c r="AM208" s="61">
        <f t="shared" si="147"/>
        <v>0</v>
      </c>
      <c r="AN208" s="63">
        <f>INDEX(Obs_Dist!$D$11:$T$211,  MATCH($AF208, Obs_Dist!$B$11:$B$211, 0), MATCH(AN$4, Obs_Dist!$D$3:$T$3, 0) )</f>
        <v>0</v>
      </c>
      <c r="AO208" s="61">
        <f t="shared" si="148"/>
        <v>0</v>
      </c>
      <c r="AP208" s="63">
        <f>INDEX(Obs_Dist!$D$11:$T$211,  MATCH($AF208, Obs_Dist!$B$11:$B$211, 0), MATCH(AP$4, Obs_Dist!$D$3:$T$3, 0) )</f>
        <v>0</v>
      </c>
      <c r="AQ208" s="61">
        <f t="shared" si="149"/>
        <v>0</v>
      </c>
      <c r="AR208" s="63">
        <f>INDEX(Obs_Dist!$D$11:$T$211,  MATCH($AF208, Obs_Dist!$B$11:$B$211, 0), MATCH(AR$4, Obs_Dist!$D$3:$T$3, 0) )</f>
        <v>0</v>
      </c>
      <c r="AS208" s="61">
        <f t="shared" si="150"/>
        <v>0</v>
      </c>
      <c r="AT208" s="63">
        <f>INDEX(Obs_Dist!$D$11:$T$211,  MATCH($AF208, Obs_Dist!$B$11:$B$211, 0), MATCH(AT$4, Obs_Dist!$D$3:$T$3, 0) )</f>
        <v>0</v>
      </c>
      <c r="AU208" s="61">
        <f t="shared" si="151"/>
        <v>0</v>
      </c>
      <c r="AV208" s="63">
        <f>INDEX(Obs_Dist!$D$11:$T$211,  MATCH($AF208, Obs_Dist!$B$11:$B$211, 0), MATCH(AV$4, Obs_Dist!$D$3:$T$3, 0) )</f>
        <v>0</v>
      </c>
      <c r="AW208" s="61">
        <f t="shared" si="152"/>
        <v>0</v>
      </c>
      <c r="AX208" s="63">
        <f>INDEX(Obs_Dist!$D$11:$T$211,  MATCH($AF208, Obs_Dist!$B$11:$B$211, 0), MATCH(AX$4, Obs_Dist!$D$3:$T$3, 0) )</f>
        <v>0</v>
      </c>
      <c r="AY208" s="61">
        <f t="shared" si="153"/>
        <v>0</v>
      </c>
      <c r="AZ208" s="63">
        <f>INDEX(Obs_Dist!$D$11:$T$211,  MATCH($AF208, Obs_Dist!$B$11:$B$211, 0), MATCH(AZ$4, Obs_Dist!$D$3:$T$3, 0) )</f>
        <v>0</v>
      </c>
      <c r="BA208" s="61">
        <f t="shared" si="154"/>
        <v>0</v>
      </c>
      <c r="BB208" s="63">
        <f>INDEX(Obs_Dist!$D$11:$T$211,  MATCH($AF208, Obs_Dist!$B$11:$B$211, 0), MATCH(BB$4, Obs_Dist!$D$3:$T$3, 0) )</f>
        <v>0</v>
      </c>
      <c r="BC208" s="61">
        <f t="shared" si="155"/>
        <v>0</v>
      </c>
      <c r="BD208" s="63">
        <f>INDEX(Obs_Dist!$D$11:$T$211,  MATCH($AF208, Obs_Dist!$B$11:$B$211, 0), MATCH(BD$4, Obs_Dist!$D$3:$T$3, 0) )</f>
        <v>0</v>
      </c>
      <c r="BF208" s="31">
        <f t="shared" si="156"/>
        <v>398</v>
      </c>
      <c r="BG208" s="31">
        <f t="shared" si="157"/>
        <v>399</v>
      </c>
      <c r="BH208" s="57">
        <f t="shared" si="128"/>
        <v>0</v>
      </c>
      <c r="BI208" s="57">
        <f t="shared" si="128"/>
        <v>0</v>
      </c>
      <c r="BJ208" s="57">
        <f t="shared" si="128"/>
        <v>0</v>
      </c>
      <c r="BK208" s="58">
        <f t="shared" si="127"/>
        <v>0</v>
      </c>
      <c r="BL208" s="57">
        <f t="shared" si="127"/>
        <v>0</v>
      </c>
      <c r="BM208" s="57">
        <f t="shared" si="127"/>
        <v>0</v>
      </c>
      <c r="BN208" s="57">
        <f t="shared" si="127"/>
        <v>0</v>
      </c>
      <c r="BQ208" s="57">
        <f t="shared" si="133"/>
        <v>0</v>
      </c>
      <c r="BR208" s="57">
        <f t="shared" si="133"/>
        <v>0</v>
      </c>
      <c r="BS208" s="57">
        <f t="shared" si="133"/>
        <v>0</v>
      </c>
      <c r="BT208" s="57">
        <f t="shared" si="133"/>
        <v>0</v>
      </c>
      <c r="BU208" s="57">
        <f t="shared" si="133"/>
        <v>0</v>
      </c>
      <c r="BV208" s="57">
        <f t="shared" si="133"/>
        <v>0</v>
      </c>
      <c r="BW208" s="57">
        <f t="shared" si="133"/>
        <v>0</v>
      </c>
      <c r="BX208" s="58">
        <f t="shared" si="133"/>
        <v>0</v>
      </c>
      <c r="BY208" s="57">
        <f t="shared" si="133"/>
        <v>0</v>
      </c>
      <c r="BZ208" s="57">
        <f t="shared" si="133"/>
        <v>0</v>
      </c>
      <c r="CA208" s="58">
        <f t="shared" si="133"/>
        <v>0</v>
      </c>
      <c r="CB208" s="57">
        <f t="shared" si="133"/>
        <v>0</v>
      </c>
      <c r="CC208" s="57">
        <f t="shared" si="133"/>
        <v>0</v>
      </c>
      <c r="CD208" s="57">
        <f t="shared" si="133"/>
        <v>0</v>
      </c>
      <c r="CE208" s="57">
        <f t="shared" si="133"/>
        <v>0</v>
      </c>
      <c r="CF208" s="57">
        <f t="shared" si="130"/>
        <v>0</v>
      </c>
      <c r="CG208" s="57">
        <f t="shared" si="130"/>
        <v>0</v>
      </c>
      <c r="CH208" s="57">
        <f t="shared" si="130"/>
        <v>0</v>
      </c>
      <c r="CI208" s="58">
        <f t="shared" si="130"/>
        <v>0</v>
      </c>
      <c r="CJ208" s="57">
        <f t="shared" si="130"/>
        <v>0</v>
      </c>
      <c r="CL208" s="30">
        <f>Obs_Dist!B210</f>
        <v>398</v>
      </c>
      <c r="CM208" s="26">
        <f t="shared" si="129"/>
        <v>399</v>
      </c>
      <c r="CN208" s="20">
        <f t="shared" si="137"/>
        <v>0</v>
      </c>
      <c r="CO208" s="20">
        <f t="shared" si="137"/>
        <v>0</v>
      </c>
      <c r="CP208" s="20">
        <f t="shared" si="137"/>
        <v>0</v>
      </c>
      <c r="CQ208" s="106">
        <f t="shared" si="134"/>
        <v>0</v>
      </c>
      <c r="CR208" s="143"/>
      <c r="CS208" s="20">
        <f t="shared" si="138"/>
        <v>0</v>
      </c>
      <c r="CT208" s="20">
        <f t="shared" si="138"/>
        <v>0</v>
      </c>
      <c r="CW208" s="20">
        <f t="shared" si="132"/>
        <v>0</v>
      </c>
      <c r="CX208" s="20">
        <f t="shared" si="132"/>
        <v>0</v>
      </c>
      <c r="CY208" s="20">
        <f t="shared" si="132"/>
        <v>0</v>
      </c>
      <c r="CZ208" s="20">
        <f t="shared" si="132"/>
        <v>0</v>
      </c>
      <c r="DA208" s="20">
        <f t="shared" si="132"/>
        <v>0</v>
      </c>
      <c r="DB208" s="20">
        <f t="shared" si="132"/>
        <v>0</v>
      </c>
      <c r="DC208" s="20">
        <f t="shared" si="132"/>
        <v>0</v>
      </c>
      <c r="DD208" s="106">
        <f t="shared" si="132"/>
        <v>0</v>
      </c>
      <c r="DE208" s="20">
        <f t="shared" si="132"/>
        <v>0</v>
      </c>
      <c r="DF208" s="20">
        <f t="shared" si="132"/>
        <v>0</v>
      </c>
      <c r="DG208" s="106">
        <f t="shared" si="132"/>
        <v>0</v>
      </c>
      <c r="DH208" s="143"/>
      <c r="DI208" s="20">
        <f t="shared" si="139"/>
        <v>0</v>
      </c>
      <c r="DJ208" s="20">
        <f t="shared" si="139"/>
        <v>0</v>
      </c>
      <c r="DK208" s="20">
        <f t="shared" si="139"/>
        <v>0</v>
      </c>
      <c r="DL208" s="143"/>
      <c r="DM208" s="20">
        <f t="shared" si="140"/>
        <v>0</v>
      </c>
      <c r="DN208" s="20">
        <f t="shared" si="140"/>
        <v>0</v>
      </c>
      <c r="DO208" s="106">
        <f t="shared" si="140"/>
        <v>0</v>
      </c>
      <c r="DP208" s="20">
        <f t="shared" si="135"/>
        <v>0</v>
      </c>
      <c r="DR208" s="31">
        <f t="shared" si="158"/>
        <v>199</v>
      </c>
      <c r="DS208" s="26">
        <f t="shared" si="162"/>
        <v>199.5</v>
      </c>
      <c r="DT208" s="101">
        <f t="shared" si="141"/>
        <v>0</v>
      </c>
      <c r="DU208" s="101">
        <f t="shared" si="142"/>
        <v>0</v>
      </c>
      <c r="DV208" s="101">
        <f t="shared" si="143"/>
        <v>0</v>
      </c>
      <c r="DW208" s="102">
        <f t="shared" si="160"/>
        <v>0</v>
      </c>
      <c r="DX208" s="144"/>
      <c r="DY208" s="101">
        <f t="shared" si="161"/>
        <v>0</v>
      </c>
      <c r="DZ208" s="101">
        <f t="shared" si="161"/>
        <v>0</v>
      </c>
      <c r="EB208" s="84">
        <f>MODEL_DATA!X205</f>
        <v>199</v>
      </c>
      <c r="EC208" s="84">
        <f>MODEL_DATA!Y205</f>
        <v>0</v>
      </c>
      <c r="ED208" s="84">
        <f>MODEL_DATA!Z205</f>
        <v>0</v>
      </c>
      <c r="EE208" s="84">
        <f>MODEL_DATA!AA205</f>
        <v>0</v>
      </c>
      <c r="EF208" s="84">
        <f>MODEL_DATA!AB205</f>
        <v>0</v>
      </c>
      <c r="EG208" s="84">
        <f>MODEL_DATA!AC205</f>
        <v>0</v>
      </c>
      <c r="EH208" s="84">
        <f>MODEL_DATA!AD205</f>
        <v>0</v>
      </c>
      <c r="EI208" s="84">
        <f>MODEL_DATA!AE205</f>
        <v>0</v>
      </c>
      <c r="EJ208" s="84">
        <f>MODEL_DATA!AF205</f>
        <v>0</v>
      </c>
      <c r="EK208" s="84">
        <f>MODEL_DATA!AG205</f>
        <v>0</v>
      </c>
      <c r="EL208" s="84">
        <f>MODEL_DATA!AH205</f>
        <v>0</v>
      </c>
      <c r="EM208" s="84">
        <f>MODEL_DATA!AI205</f>
        <v>0</v>
      </c>
      <c r="EN208" s="84">
        <f>MODEL_DATA!AJ205</f>
        <v>0</v>
      </c>
      <c r="EO208" s="84">
        <f>MODEL_DATA!AK205</f>
        <v>0</v>
      </c>
      <c r="EP208" s="84">
        <f>MODEL_DATA!AL205</f>
        <v>0</v>
      </c>
      <c r="EQ208" s="84">
        <f>MODEL_DATA!AM205</f>
        <v>0</v>
      </c>
      <c r="ER208" s="84">
        <f>MODEL_DATA!AN205</f>
        <v>0</v>
      </c>
      <c r="ES208" s="84">
        <f>MODEL_DATA!AO205</f>
        <v>0</v>
      </c>
      <c r="ET208" s="84">
        <f>MODEL_DATA!AP205</f>
        <v>0</v>
      </c>
      <c r="EU208" s="84">
        <f>MODEL_DATA!AQ205</f>
        <v>0</v>
      </c>
      <c r="EV208" s="84">
        <f>MODEL_DATA!AR205</f>
        <v>0</v>
      </c>
    </row>
    <row r="209" spans="32:152" x14ac:dyDescent="0.25">
      <c r="AF209" s="32">
        <f t="shared" si="136"/>
        <v>398</v>
      </c>
      <c r="AG209" s="61">
        <f t="shared" si="144"/>
        <v>0</v>
      </c>
      <c r="AH209" s="63">
        <f>INDEX(Obs_Dist!$D$11:$T$211,  MATCH($AF209, Obs_Dist!$B$11:$B$211, 0), MATCH(AH$4, Obs_Dist!$D$3:$T$3, 0) )</f>
        <v>0</v>
      </c>
      <c r="AI209" s="61">
        <f t="shared" si="145"/>
        <v>0</v>
      </c>
      <c r="AJ209" s="63">
        <f>INDEX(Obs_Dist!$D$11:$T$211,  MATCH($AF209, Obs_Dist!$B$11:$B$211, 0), MATCH(AJ$4, Obs_Dist!$D$3:$T$3, 0) )</f>
        <v>0</v>
      </c>
      <c r="AK209" s="61">
        <f t="shared" si="146"/>
        <v>0</v>
      </c>
      <c r="AL209" s="63">
        <f>INDEX(Obs_Dist!$D$11:$T$211,  MATCH($AF209, Obs_Dist!$B$11:$B$211, 0), MATCH(AL$4, Obs_Dist!$D$3:$T$3, 0) )</f>
        <v>0</v>
      </c>
      <c r="AM209" s="61">
        <f t="shared" si="147"/>
        <v>0</v>
      </c>
      <c r="AN209" s="63">
        <f>INDEX(Obs_Dist!$D$11:$T$211,  MATCH($AF209, Obs_Dist!$B$11:$B$211, 0), MATCH(AN$4, Obs_Dist!$D$3:$T$3, 0) )</f>
        <v>0</v>
      </c>
      <c r="AO209" s="61">
        <f t="shared" si="148"/>
        <v>0</v>
      </c>
      <c r="AP209" s="63">
        <f>INDEX(Obs_Dist!$D$11:$T$211,  MATCH($AF209, Obs_Dist!$B$11:$B$211, 0), MATCH(AP$4, Obs_Dist!$D$3:$T$3, 0) )</f>
        <v>0</v>
      </c>
      <c r="AQ209" s="61">
        <f t="shared" si="149"/>
        <v>0</v>
      </c>
      <c r="AR209" s="63">
        <f>INDEX(Obs_Dist!$D$11:$T$211,  MATCH($AF209, Obs_Dist!$B$11:$B$211, 0), MATCH(AR$4, Obs_Dist!$D$3:$T$3, 0) )</f>
        <v>0</v>
      </c>
      <c r="AS209" s="61">
        <f t="shared" si="150"/>
        <v>0</v>
      </c>
      <c r="AT209" s="63">
        <f>INDEX(Obs_Dist!$D$11:$T$211,  MATCH($AF209, Obs_Dist!$B$11:$B$211, 0), MATCH(AT$4, Obs_Dist!$D$3:$T$3, 0) )</f>
        <v>0</v>
      </c>
      <c r="AU209" s="61">
        <f t="shared" si="151"/>
        <v>0</v>
      </c>
      <c r="AV209" s="63">
        <f>INDEX(Obs_Dist!$D$11:$T$211,  MATCH($AF209, Obs_Dist!$B$11:$B$211, 0), MATCH(AV$4, Obs_Dist!$D$3:$T$3, 0) )</f>
        <v>0</v>
      </c>
      <c r="AW209" s="61">
        <f t="shared" si="152"/>
        <v>0</v>
      </c>
      <c r="AX209" s="63">
        <f>INDEX(Obs_Dist!$D$11:$T$211,  MATCH($AF209, Obs_Dist!$B$11:$B$211, 0), MATCH(AX$4, Obs_Dist!$D$3:$T$3, 0) )</f>
        <v>0</v>
      </c>
      <c r="AY209" s="61">
        <f t="shared" si="153"/>
        <v>0</v>
      </c>
      <c r="AZ209" s="63">
        <f>INDEX(Obs_Dist!$D$11:$T$211,  MATCH($AF209, Obs_Dist!$B$11:$B$211, 0), MATCH(AZ$4, Obs_Dist!$D$3:$T$3, 0) )</f>
        <v>0</v>
      </c>
      <c r="BA209" s="61">
        <f t="shared" si="154"/>
        <v>0</v>
      </c>
      <c r="BB209" s="63">
        <f>INDEX(Obs_Dist!$D$11:$T$211,  MATCH($AF209, Obs_Dist!$B$11:$B$211, 0), MATCH(BB$4, Obs_Dist!$D$3:$T$3, 0) )</f>
        <v>0</v>
      </c>
      <c r="BC209" s="61">
        <f t="shared" si="155"/>
        <v>0</v>
      </c>
      <c r="BD209" s="63">
        <f>INDEX(Obs_Dist!$D$11:$T$211,  MATCH($AF209, Obs_Dist!$B$11:$B$211, 0), MATCH(BD$4, Obs_Dist!$D$3:$T$3, 0) )</f>
        <v>0</v>
      </c>
      <c r="BF209" s="31">
        <f t="shared" si="156"/>
        <v>400</v>
      </c>
      <c r="BG209" s="31">
        <f t="shared" si="157"/>
        <v>401</v>
      </c>
      <c r="BH209" s="57">
        <f t="shared" si="128"/>
        <v>0</v>
      </c>
      <c r="BI209" s="57">
        <f t="shared" si="128"/>
        <v>0</v>
      </c>
      <c r="BJ209" s="57">
        <f t="shared" si="128"/>
        <v>0</v>
      </c>
      <c r="BK209" s="58">
        <f t="shared" si="127"/>
        <v>0</v>
      </c>
      <c r="BL209" s="57">
        <f t="shared" si="127"/>
        <v>0</v>
      </c>
      <c r="BM209" s="57">
        <f t="shared" si="127"/>
        <v>0</v>
      </c>
      <c r="BN209" s="57">
        <f t="shared" si="127"/>
        <v>0</v>
      </c>
      <c r="BQ209" s="57">
        <f t="shared" ref="BQ209:CE209" si="163">IFERROR(CW209 / CW$6,  0)</f>
        <v>0</v>
      </c>
      <c r="BR209" s="57">
        <f t="shared" si="163"/>
        <v>0</v>
      </c>
      <c r="BS209" s="57">
        <f t="shared" si="163"/>
        <v>0</v>
      </c>
      <c r="BT209" s="57">
        <f t="shared" si="163"/>
        <v>0</v>
      </c>
      <c r="BU209" s="57">
        <f t="shared" si="163"/>
        <v>0</v>
      </c>
      <c r="BV209" s="57">
        <f t="shared" si="163"/>
        <v>0</v>
      </c>
      <c r="BW209" s="57">
        <f t="shared" si="163"/>
        <v>0</v>
      </c>
      <c r="BX209" s="58">
        <f t="shared" si="163"/>
        <v>0</v>
      </c>
      <c r="BY209" s="57">
        <f t="shared" si="163"/>
        <v>0</v>
      </c>
      <c r="BZ209" s="57">
        <f t="shared" si="163"/>
        <v>0</v>
      </c>
      <c r="CA209" s="58">
        <f t="shared" si="163"/>
        <v>0</v>
      </c>
      <c r="CB209" s="57">
        <f t="shared" si="163"/>
        <v>0</v>
      </c>
      <c r="CC209" s="57">
        <f t="shared" si="163"/>
        <v>0</v>
      </c>
      <c r="CD209" s="57">
        <f t="shared" si="163"/>
        <v>0</v>
      </c>
      <c r="CE209" s="57">
        <f t="shared" si="163"/>
        <v>0</v>
      </c>
      <c r="CF209" s="57">
        <f t="shared" si="130"/>
        <v>0</v>
      </c>
      <c r="CG209" s="57">
        <f t="shared" si="130"/>
        <v>0</v>
      </c>
      <c r="CH209" s="57">
        <f t="shared" si="130"/>
        <v>0</v>
      </c>
      <c r="CI209" s="58">
        <f t="shared" si="130"/>
        <v>0</v>
      </c>
      <c r="CJ209" s="57">
        <f t="shared" si="130"/>
        <v>0</v>
      </c>
      <c r="CL209" s="30">
        <f>Obs_Dist!B211</f>
        <v>400</v>
      </c>
      <c r="CM209" s="26">
        <f t="shared" si="129"/>
        <v>401</v>
      </c>
      <c r="CN209" s="20">
        <f t="shared" si="137"/>
        <v>0</v>
      </c>
      <c r="CO209" s="20">
        <f t="shared" si="137"/>
        <v>0</v>
      </c>
      <c r="CP209" s="20">
        <f t="shared" si="137"/>
        <v>0</v>
      </c>
      <c r="CQ209" s="106">
        <f t="shared" si="134"/>
        <v>0</v>
      </c>
      <c r="CR209" s="143"/>
      <c r="CS209" s="20">
        <f t="shared" si="138"/>
        <v>0</v>
      </c>
      <c r="CT209" s="20">
        <f t="shared" si="138"/>
        <v>0</v>
      </c>
      <c r="CW209" s="20">
        <f t="shared" si="132"/>
        <v>0</v>
      </c>
      <c r="CX209" s="20">
        <f t="shared" si="132"/>
        <v>0</v>
      </c>
      <c r="CY209" s="20">
        <f t="shared" si="132"/>
        <v>0</v>
      </c>
      <c r="CZ209" s="20">
        <f t="shared" si="132"/>
        <v>0</v>
      </c>
      <c r="DA209" s="20">
        <f t="shared" si="132"/>
        <v>0</v>
      </c>
      <c r="DB209" s="20">
        <f t="shared" si="132"/>
        <v>0</v>
      </c>
      <c r="DC209" s="20">
        <f t="shared" si="132"/>
        <v>0</v>
      </c>
      <c r="DD209" s="106">
        <f t="shared" si="132"/>
        <v>0</v>
      </c>
      <c r="DE209" s="20">
        <f t="shared" si="132"/>
        <v>0</v>
      </c>
      <c r="DF209" s="20">
        <f t="shared" si="132"/>
        <v>0</v>
      </c>
      <c r="DG209" s="106">
        <f t="shared" si="132"/>
        <v>0</v>
      </c>
      <c r="DH209" s="143"/>
      <c r="DI209" s="20">
        <f t="shared" si="139"/>
        <v>0</v>
      </c>
      <c r="DJ209" s="20">
        <f t="shared" si="139"/>
        <v>0</v>
      </c>
      <c r="DK209" s="20">
        <f t="shared" si="139"/>
        <v>0</v>
      </c>
      <c r="DL209" s="143"/>
      <c r="DM209" s="20">
        <f t="shared" si="140"/>
        <v>0</v>
      </c>
      <c r="DN209" s="20">
        <f t="shared" si="140"/>
        <v>0</v>
      </c>
      <c r="DO209" s="106">
        <f t="shared" si="140"/>
        <v>0</v>
      </c>
      <c r="DP209" s="20">
        <f t="shared" si="135"/>
        <v>0</v>
      </c>
      <c r="DR209" s="31">
        <f t="shared" si="158"/>
        <v>200</v>
      </c>
      <c r="DS209" s="26">
        <f t="shared" si="162"/>
        <v>100</v>
      </c>
      <c r="DT209" s="101">
        <f t="shared" si="141"/>
        <v>60</v>
      </c>
      <c r="DU209" s="101">
        <f t="shared" si="142"/>
        <v>60</v>
      </c>
      <c r="DV209" s="101">
        <f t="shared" si="143"/>
        <v>0</v>
      </c>
      <c r="DW209" s="102">
        <f t="shared" si="160"/>
        <v>0</v>
      </c>
      <c r="DX209" s="144"/>
      <c r="DY209" s="101">
        <f t="shared" si="161"/>
        <v>0</v>
      </c>
      <c r="DZ209" s="101">
        <f t="shared" si="161"/>
        <v>0</v>
      </c>
      <c r="EB209" s="84">
        <f>MODEL_DATA!X206</f>
        <v>200</v>
      </c>
      <c r="EC209" s="84">
        <f>MODEL_DATA!Y206</f>
        <v>0</v>
      </c>
      <c r="ED209" s="84">
        <f>MODEL_DATA!Z206</f>
        <v>0</v>
      </c>
      <c r="EE209" s="84">
        <f>MODEL_DATA!AA206</f>
        <v>60</v>
      </c>
      <c r="EF209" s="84">
        <f>MODEL_DATA!AB206</f>
        <v>0</v>
      </c>
      <c r="EG209" s="84">
        <f>MODEL_DATA!AC206</f>
        <v>0</v>
      </c>
      <c r="EH209" s="84">
        <f>MODEL_DATA!AD206</f>
        <v>0</v>
      </c>
      <c r="EI209" s="84">
        <f>MODEL_DATA!AE206</f>
        <v>0</v>
      </c>
      <c r="EJ209" s="84">
        <f>MODEL_DATA!AF206</f>
        <v>0</v>
      </c>
      <c r="EK209" s="84">
        <f>MODEL_DATA!AG206</f>
        <v>0</v>
      </c>
      <c r="EL209" s="84">
        <f>MODEL_DATA!AH206</f>
        <v>0</v>
      </c>
      <c r="EM209" s="84">
        <f>MODEL_DATA!AI206</f>
        <v>0</v>
      </c>
      <c r="EN209" s="84">
        <f>MODEL_DATA!AJ206</f>
        <v>0</v>
      </c>
      <c r="EO209" s="84">
        <f>MODEL_DATA!AK206</f>
        <v>0</v>
      </c>
      <c r="EP209" s="84">
        <f>MODEL_DATA!AL206</f>
        <v>0</v>
      </c>
      <c r="EQ209" s="84">
        <f>MODEL_DATA!AM206</f>
        <v>0</v>
      </c>
      <c r="ER209" s="84">
        <f>MODEL_DATA!AN206</f>
        <v>0</v>
      </c>
      <c r="ES209" s="84">
        <f>MODEL_DATA!AO206</f>
        <v>0</v>
      </c>
      <c r="ET209" s="84">
        <f>MODEL_DATA!AP206</f>
        <v>0</v>
      </c>
      <c r="EU209" s="84">
        <f>MODEL_DATA!AQ206</f>
        <v>0</v>
      </c>
      <c r="EV209" s="84">
        <f>MODEL_DATA!AR206</f>
        <v>0</v>
      </c>
    </row>
    <row r="210" spans="32:152" x14ac:dyDescent="0.25">
      <c r="AF210" s="130">
        <f t="shared" si="136"/>
        <v>400</v>
      </c>
      <c r="AG210" s="131">
        <f t="shared" si="144"/>
        <v>0</v>
      </c>
      <c r="AH210" s="132">
        <f>INDEX(Obs_Dist!$D$11:$T$211,  MATCH($AF210, Obs_Dist!$B$11:$B$211, 0), MATCH(AH$4, Obs_Dist!$D$3:$T$3, 0) )</f>
        <v>0</v>
      </c>
      <c r="AI210" s="131">
        <f t="shared" si="145"/>
        <v>0</v>
      </c>
      <c r="AJ210" s="132">
        <f>INDEX(Obs_Dist!$D$11:$T$211,  MATCH($AF210, Obs_Dist!$B$11:$B$211, 0), MATCH(AJ$4, Obs_Dist!$D$3:$T$3, 0) )</f>
        <v>0</v>
      </c>
      <c r="AK210" s="131">
        <f t="shared" si="146"/>
        <v>0</v>
      </c>
      <c r="AL210" s="132">
        <f>INDEX(Obs_Dist!$D$11:$T$211,  MATCH($AF210, Obs_Dist!$B$11:$B$211, 0), MATCH(AL$4, Obs_Dist!$D$3:$T$3, 0) )</f>
        <v>0</v>
      </c>
      <c r="AM210" s="131">
        <f t="shared" si="147"/>
        <v>0</v>
      </c>
      <c r="AN210" s="132">
        <f>INDEX(Obs_Dist!$D$11:$T$211,  MATCH($AF210, Obs_Dist!$B$11:$B$211, 0), MATCH(AN$4, Obs_Dist!$D$3:$T$3, 0) )</f>
        <v>0</v>
      </c>
      <c r="AO210" s="131">
        <f t="shared" si="148"/>
        <v>0</v>
      </c>
      <c r="AP210" s="132">
        <f>INDEX(Obs_Dist!$D$11:$T$211,  MATCH($AF210, Obs_Dist!$B$11:$B$211, 0), MATCH(AP$4, Obs_Dist!$D$3:$T$3, 0) )</f>
        <v>0</v>
      </c>
      <c r="AQ210" s="131">
        <f t="shared" si="149"/>
        <v>0</v>
      </c>
      <c r="AR210" s="132">
        <f>INDEX(Obs_Dist!$D$11:$T$211,  MATCH($AF210, Obs_Dist!$B$11:$B$211, 0), MATCH(AR$4, Obs_Dist!$D$3:$T$3, 0) )</f>
        <v>0</v>
      </c>
      <c r="AS210" s="131">
        <f t="shared" si="150"/>
        <v>0</v>
      </c>
      <c r="AT210" s="132">
        <f>INDEX(Obs_Dist!$D$11:$T$211,  MATCH($AF210, Obs_Dist!$B$11:$B$211, 0), MATCH(AT$4, Obs_Dist!$D$3:$T$3, 0) )</f>
        <v>0</v>
      </c>
      <c r="AU210" s="131">
        <f t="shared" si="151"/>
        <v>0</v>
      </c>
      <c r="AV210" s="132">
        <f>INDEX(Obs_Dist!$D$11:$T$211,  MATCH($AF210, Obs_Dist!$B$11:$B$211, 0), MATCH(AV$4, Obs_Dist!$D$3:$T$3, 0) )</f>
        <v>0</v>
      </c>
      <c r="AW210" s="131">
        <f t="shared" si="152"/>
        <v>0</v>
      </c>
      <c r="AX210" s="132">
        <f>INDEX(Obs_Dist!$D$11:$T$211,  MATCH($AF210, Obs_Dist!$B$11:$B$211, 0), MATCH(AX$4, Obs_Dist!$D$3:$T$3, 0) )</f>
        <v>0</v>
      </c>
      <c r="AY210" s="131">
        <f t="shared" si="153"/>
        <v>0</v>
      </c>
      <c r="AZ210" s="132">
        <f>INDEX(Obs_Dist!$D$11:$T$211,  MATCH($AF210, Obs_Dist!$B$11:$B$211, 0), MATCH(AZ$4, Obs_Dist!$D$3:$T$3, 0) )</f>
        <v>0</v>
      </c>
      <c r="BA210" s="131">
        <f t="shared" si="154"/>
        <v>0</v>
      </c>
      <c r="BB210" s="132">
        <f>INDEX(Obs_Dist!$D$11:$T$211,  MATCH($AF210, Obs_Dist!$B$11:$B$211, 0), MATCH(BB$4, Obs_Dist!$D$3:$T$3, 0) )</f>
        <v>0</v>
      </c>
      <c r="BC210" s="131">
        <f t="shared" si="155"/>
        <v>0</v>
      </c>
      <c r="BD210" s="132">
        <f>INDEX(Obs_Dist!$D$11:$T$211,  MATCH($AF210, Obs_Dist!$B$11:$B$211, 0), MATCH(BD$4, Obs_Dist!$D$3:$T$3, 0) )</f>
        <v>0</v>
      </c>
      <c r="CL210" s="60">
        <f>CL209 + (CL209-CL208)</f>
        <v>402</v>
      </c>
      <c r="DR210" s="31">
        <f t="shared" si="158"/>
        <v>0</v>
      </c>
      <c r="DS210" s="26">
        <f t="shared" si="162"/>
        <v>0</v>
      </c>
      <c r="DT210" s="101">
        <f t="shared" si="141"/>
        <v>0</v>
      </c>
      <c r="DU210" s="101">
        <f t="shared" si="142"/>
        <v>0</v>
      </c>
      <c r="DV210" s="101">
        <f t="shared" si="143"/>
        <v>0</v>
      </c>
      <c r="DW210" s="102">
        <f t="shared" si="160"/>
        <v>0</v>
      </c>
      <c r="DX210" s="144"/>
      <c r="DY210" s="101">
        <f t="shared" si="161"/>
        <v>0</v>
      </c>
      <c r="DZ210" s="101">
        <f t="shared" si="161"/>
        <v>0</v>
      </c>
    </row>
    <row r="211" spans="32:152" x14ac:dyDescent="0.25">
      <c r="DR211" s="31">
        <f t="shared" si="158"/>
        <v>0</v>
      </c>
      <c r="DS211" s="26">
        <f t="shared" si="162"/>
        <v>0</v>
      </c>
      <c r="DT211" s="101">
        <f t="shared" si="141"/>
        <v>0</v>
      </c>
      <c r="DU211" s="101">
        <f t="shared" si="142"/>
        <v>0</v>
      </c>
      <c r="DV211" s="101">
        <f t="shared" si="143"/>
        <v>0</v>
      </c>
      <c r="DW211" s="102">
        <f t="shared" si="160"/>
        <v>0</v>
      </c>
      <c r="DX211" s="144"/>
      <c r="DY211" s="101">
        <f t="shared" si="161"/>
        <v>0</v>
      </c>
      <c r="DZ211" s="101">
        <f t="shared" si="161"/>
        <v>0</v>
      </c>
    </row>
    <row r="212" spans="32:152" x14ac:dyDescent="0.25">
      <c r="DR212" s="31">
        <f t="shared" si="158"/>
        <v>0</v>
      </c>
      <c r="DS212" s="26">
        <f t="shared" si="162"/>
        <v>0</v>
      </c>
      <c r="DT212" s="101">
        <f t="shared" si="141"/>
        <v>0</v>
      </c>
      <c r="DU212" s="101">
        <f t="shared" si="142"/>
        <v>0</v>
      </c>
      <c r="DV212" s="101">
        <f t="shared" si="143"/>
        <v>0</v>
      </c>
      <c r="DW212" s="102">
        <f t="shared" si="160"/>
        <v>0</v>
      </c>
      <c r="DX212" s="144"/>
      <c r="DY212" s="101">
        <f t="shared" si="161"/>
        <v>0</v>
      </c>
      <c r="DZ212" s="101">
        <f t="shared" si="161"/>
        <v>0</v>
      </c>
    </row>
    <row r="213" spans="32:152" x14ac:dyDescent="0.25">
      <c r="DR213" s="31">
        <f t="shared" si="158"/>
        <v>0</v>
      </c>
      <c r="DS213" s="26">
        <f t="shared" si="162"/>
        <v>0</v>
      </c>
      <c r="DT213" s="101">
        <f t="shared" si="141"/>
        <v>0</v>
      </c>
      <c r="DU213" s="101">
        <f t="shared" si="142"/>
        <v>0</v>
      </c>
      <c r="DV213" s="101">
        <f t="shared" si="143"/>
        <v>0</v>
      </c>
      <c r="DW213" s="102">
        <f t="shared" si="160"/>
        <v>0</v>
      </c>
      <c r="DX213" s="144"/>
      <c r="DY213" s="101">
        <f t="shared" si="161"/>
        <v>0</v>
      </c>
      <c r="DZ213" s="101">
        <f t="shared" si="161"/>
        <v>0</v>
      </c>
    </row>
    <row r="214" spans="32:152" x14ac:dyDescent="0.25">
      <c r="DR214" s="31">
        <f t="shared" si="158"/>
        <v>0</v>
      </c>
      <c r="DS214" s="26">
        <f t="shared" si="162"/>
        <v>0</v>
      </c>
      <c r="DT214" s="101">
        <f t="shared" si="141"/>
        <v>0</v>
      </c>
      <c r="DU214" s="101">
        <f t="shared" si="142"/>
        <v>0</v>
      </c>
      <c r="DV214" s="101">
        <f t="shared" si="143"/>
        <v>0</v>
      </c>
      <c r="DW214" s="102">
        <f t="shared" si="160"/>
        <v>0</v>
      </c>
      <c r="DX214" s="144"/>
      <c r="DY214" s="101">
        <f t="shared" si="161"/>
        <v>0</v>
      </c>
      <c r="DZ214" s="101">
        <f t="shared" si="161"/>
        <v>0</v>
      </c>
    </row>
    <row r="215" spans="32:152" x14ac:dyDescent="0.25">
      <c r="DR215" s="31">
        <f t="shared" si="158"/>
        <v>0</v>
      </c>
      <c r="DS215" s="26">
        <f t="shared" si="162"/>
        <v>0</v>
      </c>
      <c r="DT215" s="101">
        <f t="shared" si="141"/>
        <v>0</v>
      </c>
      <c r="DU215" s="101">
        <f t="shared" si="142"/>
        <v>0</v>
      </c>
      <c r="DV215" s="101">
        <f t="shared" si="143"/>
        <v>0</v>
      </c>
      <c r="DW215" s="102">
        <f t="shared" si="160"/>
        <v>0</v>
      </c>
      <c r="DX215" s="144"/>
      <c r="DY215" s="101">
        <f t="shared" si="161"/>
        <v>0</v>
      </c>
      <c r="DZ215" s="101">
        <f t="shared" si="161"/>
        <v>0</v>
      </c>
    </row>
    <row r="216" spans="32:152" x14ac:dyDescent="0.25">
      <c r="DR216" s="31">
        <f t="shared" si="158"/>
        <v>0</v>
      </c>
      <c r="DS216" s="26">
        <f t="shared" si="162"/>
        <v>0</v>
      </c>
      <c r="DT216" s="101">
        <f t="shared" si="141"/>
        <v>0</v>
      </c>
      <c r="DU216" s="101">
        <f t="shared" si="142"/>
        <v>0</v>
      </c>
      <c r="DV216" s="101">
        <f t="shared" si="143"/>
        <v>0</v>
      </c>
      <c r="DW216" s="102">
        <f t="shared" si="160"/>
        <v>0</v>
      </c>
      <c r="DX216" s="144"/>
      <c r="DY216" s="101">
        <f t="shared" si="161"/>
        <v>0</v>
      </c>
      <c r="DZ216" s="101">
        <f t="shared" si="161"/>
        <v>0</v>
      </c>
    </row>
    <row r="217" spans="32:152" x14ac:dyDescent="0.25">
      <c r="DR217" s="31">
        <f t="shared" si="158"/>
        <v>0</v>
      </c>
      <c r="DS217" s="26">
        <f t="shared" si="162"/>
        <v>0</v>
      </c>
      <c r="DT217" s="101">
        <f t="shared" si="141"/>
        <v>0</v>
      </c>
      <c r="DU217" s="101">
        <f t="shared" si="142"/>
        <v>0</v>
      </c>
      <c r="DV217" s="101">
        <f t="shared" si="143"/>
        <v>0</v>
      </c>
      <c r="DW217" s="102">
        <f t="shared" si="160"/>
        <v>0</v>
      </c>
      <c r="DX217" s="144"/>
      <c r="DY217" s="101">
        <f t="shared" si="161"/>
        <v>0</v>
      </c>
      <c r="DZ217" s="101">
        <f t="shared" si="161"/>
        <v>0</v>
      </c>
    </row>
    <row r="218" spans="32:152" x14ac:dyDescent="0.25">
      <c r="DR218" s="31">
        <f t="shared" si="158"/>
        <v>0</v>
      </c>
      <c r="DS218" s="26">
        <f t="shared" si="162"/>
        <v>0</v>
      </c>
      <c r="DT218" s="101">
        <f t="shared" si="141"/>
        <v>0</v>
      </c>
      <c r="DU218" s="101">
        <f t="shared" si="142"/>
        <v>0</v>
      </c>
      <c r="DV218" s="101">
        <f t="shared" si="143"/>
        <v>0</v>
      </c>
      <c r="DW218" s="102">
        <f t="shared" si="160"/>
        <v>0</v>
      </c>
      <c r="DX218" s="144"/>
      <c r="DY218" s="101">
        <f t="shared" si="161"/>
        <v>0</v>
      </c>
      <c r="DZ218" s="101">
        <f t="shared" si="161"/>
        <v>0</v>
      </c>
    </row>
    <row r="219" spans="32:152" x14ac:dyDescent="0.25">
      <c r="DR219" s="31">
        <f t="shared" si="158"/>
        <v>0</v>
      </c>
      <c r="DS219" s="26">
        <f t="shared" si="162"/>
        <v>0</v>
      </c>
      <c r="DT219" s="101">
        <f t="shared" si="141"/>
        <v>0</v>
      </c>
      <c r="DU219" s="101">
        <f t="shared" si="142"/>
        <v>0</v>
      </c>
      <c r="DV219" s="101">
        <f t="shared" si="143"/>
        <v>0</v>
      </c>
      <c r="DW219" s="102">
        <f t="shared" si="160"/>
        <v>0</v>
      </c>
      <c r="DX219" s="144"/>
      <c r="DY219" s="101">
        <f t="shared" si="161"/>
        <v>0</v>
      </c>
      <c r="DZ219" s="101">
        <f t="shared" si="161"/>
        <v>0</v>
      </c>
    </row>
    <row r="220" spans="32:152" x14ac:dyDescent="0.25">
      <c r="DR220" s="31">
        <f t="shared" si="158"/>
        <v>0</v>
      </c>
      <c r="DS220" s="26">
        <f t="shared" si="162"/>
        <v>0</v>
      </c>
      <c r="DT220" s="101">
        <f t="shared" si="141"/>
        <v>0</v>
      </c>
      <c r="DU220" s="101">
        <f t="shared" si="142"/>
        <v>0</v>
      </c>
      <c r="DV220" s="101">
        <f t="shared" si="143"/>
        <v>0</v>
      </c>
      <c r="DW220" s="102">
        <f t="shared" si="160"/>
        <v>0</v>
      </c>
      <c r="DX220" s="144"/>
      <c r="DY220" s="101">
        <f t="shared" si="161"/>
        <v>0</v>
      </c>
      <c r="DZ220" s="101">
        <f t="shared" si="161"/>
        <v>0</v>
      </c>
    </row>
    <row r="221" spans="32:152" x14ac:dyDescent="0.25">
      <c r="DR221" s="31">
        <f t="shared" si="158"/>
        <v>0</v>
      </c>
      <c r="DS221" s="26">
        <f t="shared" si="162"/>
        <v>0</v>
      </c>
      <c r="DT221" s="101">
        <f t="shared" si="141"/>
        <v>0</v>
      </c>
      <c r="DU221" s="101">
        <f t="shared" si="142"/>
        <v>0</v>
      </c>
      <c r="DV221" s="101">
        <f t="shared" si="143"/>
        <v>0</v>
      </c>
      <c r="DW221" s="102">
        <f t="shared" si="160"/>
        <v>0</v>
      </c>
      <c r="DX221" s="144"/>
      <c r="DY221" s="101">
        <f t="shared" si="161"/>
        <v>0</v>
      </c>
      <c r="DZ221" s="101">
        <f t="shared" si="161"/>
        <v>0</v>
      </c>
    </row>
    <row r="222" spans="32:152" x14ac:dyDescent="0.25">
      <c r="DR222" s="31">
        <f t="shared" si="158"/>
        <v>0</v>
      </c>
      <c r="DS222" s="26">
        <f t="shared" si="162"/>
        <v>0</v>
      </c>
      <c r="DT222" s="101">
        <f t="shared" si="141"/>
        <v>0</v>
      </c>
      <c r="DU222" s="101">
        <f t="shared" si="142"/>
        <v>0</v>
      </c>
      <c r="DV222" s="101">
        <f t="shared" si="143"/>
        <v>0</v>
      </c>
      <c r="DW222" s="102">
        <f t="shared" si="160"/>
        <v>0</v>
      </c>
      <c r="DX222" s="144"/>
      <c r="DY222" s="101">
        <f t="shared" si="161"/>
        <v>0</v>
      </c>
      <c r="DZ222" s="101">
        <f t="shared" si="161"/>
        <v>0</v>
      </c>
    </row>
    <row r="223" spans="32:152" x14ac:dyDescent="0.25">
      <c r="DR223" s="31">
        <f t="shared" si="158"/>
        <v>0</v>
      </c>
      <c r="DS223" s="26">
        <f t="shared" si="162"/>
        <v>0</v>
      </c>
      <c r="DT223" s="101">
        <f t="shared" si="141"/>
        <v>0</v>
      </c>
      <c r="DU223" s="101">
        <f t="shared" si="142"/>
        <v>0</v>
      </c>
      <c r="DV223" s="101">
        <f t="shared" si="143"/>
        <v>0</v>
      </c>
      <c r="DW223" s="102">
        <f t="shared" si="160"/>
        <v>0</v>
      </c>
      <c r="DX223" s="144"/>
      <c r="DY223" s="101">
        <f t="shared" si="161"/>
        <v>0</v>
      </c>
      <c r="DZ223" s="101">
        <f t="shared" si="161"/>
        <v>0</v>
      </c>
    </row>
    <row r="224" spans="32:152" x14ac:dyDescent="0.25">
      <c r="DR224" s="31">
        <f t="shared" si="158"/>
        <v>0</v>
      </c>
      <c r="DS224" s="26">
        <f t="shared" si="162"/>
        <v>0</v>
      </c>
      <c r="DT224" s="101">
        <f t="shared" si="141"/>
        <v>0</v>
      </c>
      <c r="DU224" s="101">
        <f t="shared" si="142"/>
        <v>0</v>
      </c>
      <c r="DV224" s="101">
        <f t="shared" si="143"/>
        <v>0</v>
      </c>
      <c r="DW224" s="102">
        <f t="shared" si="160"/>
        <v>0</v>
      </c>
      <c r="DX224" s="144"/>
      <c r="DY224" s="101">
        <f t="shared" si="161"/>
        <v>0</v>
      </c>
      <c r="DZ224" s="101">
        <f t="shared" si="161"/>
        <v>0</v>
      </c>
    </row>
    <row r="225" spans="122:130" x14ac:dyDescent="0.25">
      <c r="DR225" s="31">
        <f t="shared" si="158"/>
        <v>0</v>
      </c>
      <c r="DS225" s="26">
        <f t="shared" si="162"/>
        <v>0</v>
      </c>
      <c r="DT225" s="101">
        <f t="shared" si="141"/>
        <v>0</v>
      </c>
      <c r="DU225" s="101">
        <f t="shared" si="142"/>
        <v>0</v>
      </c>
      <c r="DV225" s="101">
        <f t="shared" si="143"/>
        <v>0</v>
      </c>
      <c r="DW225" s="102">
        <f t="shared" si="160"/>
        <v>0</v>
      </c>
      <c r="DX225" s="144"/>
      <c r="DY225" s="101">
        <f t="shared" si="161"/>
        <v>0</v>
      </c>
      <c r="DZ225" s="101">
        <f t="shared" si="161"/>
        <v>0</v>
      </c>
    </row>
    <row r="226" spans="122:130" x14ac:dyDescent="0.25">
      <c r="DR226" s="31">
        <f t="shared" si="158"/>
        <v>0</v>
      </c>
      <c r="DS226" s="26">
        <f t="shared" si="162"/>
        <v>0</v>
      </c>
      <c r="DT226" s="101">
        <f t="shared" si="141"/>
        <v>0</v>
      </c>
      <c r="DU226" s="101">
        <f t="shared" si="142"/>
        <v>0</v>
      </c>
      <c r="DV226" s="101">
        <f t="shared" si="143"/>
        <v>0</v>
      </c>
      <c r="DW226" s="102">
        <f t="shared" si="160"/>
        <v>0</v>
      </c>
      <c r="DX226" s="144"/>
      <c r="DY226" s="101">
        <f t="shared" si="161"/>
        <v>0</v>
      </c>
      <c r="DZ226" s="101">
        <f t="shared" si="161"/>
        <v>0</v>
      </c>
    </row>
    <row r="227" spans="122:130" x14ac:dyDescent="0.25">
      <c r="DR227" s="31">
        <f t="shared" si="158"/>
        <v>0</v>
      </c>
      <c r="DS227" s="26">
        <f t="shared" si="162"/>
        <v>0</v>
      </c>
      <c r="DT227" s="101">
        <f t="shared" si="141"/>
        <v>0</v>
      </c>
      <c r="DU227" s="101">
        <f t="shared" si="142"/>
        <v>0</v>
      </c>
      <c r="DV227" s="101">
        <f t="shared" si="143"/>
        <v>0</v>
      </c>
      <c r="DW227" s="102">
        <f t="shared" si="160"/>
        <v>0</v>
      </c>
      <c r="DX227" s="144"/>
      <c r="DY227" s="101">
        <f t="shared" si="161"/>
        <v>0</v>
      </c>
      <c r="DZ227" s="101">
        <f t="shared" si="161"/>
        <v>0</v>
      </c>
    </row>
    <row r="228" spans="122:130" x14ac:dyDescent="0.25">
      <c r="DR228" s="31">
        <f t="shared" si="158"/>
        <v>0</v>
      </c>
      <c r="DS228" s="26">
        <f t="shared" si="162"/>
        <v>0</v>
      </c>
      <c r="DT228" s="101">
        <f t="shared" si="141"/>
        <v>0</v>
      </c>
      <c r="DU228" s="101">
        <f t="shared" si="142"/>
        <v>0</v>
      </c>
      <c r="DV228" s="101">
        <f t="shared" si="143"/>
        <v>0</v>
      </c>
      <c r="DW228" s="102">
        <f t="shared" si="160"/>
        <v>0</v>
      </c>
      <c r="DX228" s="144"/>
      <c r="DY228" s="101">
        <f t="shared" si="161"/>
        <v>0</v>
      </c>
      <c r="DZ228" s="101">
        <f t="shared" si="161"/>
        <v>0</v>
      </c>
    </row>
    <row r="229" spans="122:130" x14ac:dyDescent="0.25">
      <c r="DR229" s="31">
        <f t="shared" si="158"/>
        <v>0</v>
      </c>
      <c r="DS229" s="26">
        <f t="shared" si="162"/>
        <v>0</v>
      </c>
      <c r="DT229" s="101">
        <f t="shared" si="141"/>
        <v>0</v>
      </c>
      <c r="DU229" s="101">
        <f t="shared" si="142"/>
        <v>0</v>
      </c>
      <c r="DV229" s="101">
        <f t="shared" si="143"/>
        <v>0</v>
      </c>
      <c r="DW229" s="102">
        <f t="shared" si="160"/>
        <v>0</v>
      </c>
      <c r="DX229" s="144"/>
      <c r="DY229" s="101">
        <f t="shared" si="161"/>
        <v>0</v>
      </c>
      <c r="DZ229" s="101">
        <f t="shared" si="161"/>
        <v>0</v>
      </c>
    </row>
    <row r="230" spans="122:130" x14ac:dyDescent="0.25">
      <c r="DR230" s="31">
        <f t="shared" si="158"/>
        <v>0</v>
      </c>
      <c r="DS230" s="26">
        <f t="shared" si="162"/>
        <v>0</v>
      </c>
      <c r="DT230" s="101">
        <f t="shared" si="141"/>
        <v>0</v>
      </c>
      <c r="DU230" s="101">
        <f t="shared" si="142"/>
        <v>0</v>
      </c>
      <c r="DV230" s="101">
        <f t="shared" si="143"/>
        <v>0</v>
      </c>
      <c r="DW230" s="102">
        <f t="shared" si="160"/>
        <v>0</v>
      </c>
      <c r="DX230" s="144"/>
      <c r="DY230" s="101">
        <f t="shared" si="161"/>
        <v>0</v>
      </c>
      <c r="DZ230" s="101">
        <f t="shared" si="161"/>
        <v>0</v>
      </c>
    </row>
    <row r="231" spans="122:130" x14ac:dyDescent="0.25">
      <c r="DR231" s="31">
        <f t="shared" si="158"/>
        <v>0</v>
      </c>
      <c r="DS231" s="26">
        <f t="shared" si="162"/>
        <v>0</v>
      </c>
      <c r="DT231" s="101">
        <f t="shared" si="141"/>
        <v>0</v>
      </c>
      <c r="DU231" s="101">
        <f t="shared" si="142"/>
        <v>0</v>
      </c>
      <c r="DV231" s="101">
        <f t="shared" si="143"/>
        <v>0</v>
      </c>
      <c r="DW231" s="102">
        <f t="shared" si="160"/>
        <v>0</v>
      </c>
      <c r="DX231" s="144"/>
      <c r="DY231" s="101">
        <f t="shared" si="161"/>
        <v>0</v>
      </c>
      <c r="DZ231" s="101">
        <f t="shared" si="161"/>
        <v>0</v>
      </c>
    </row>
    <row r="232" spans="122:130" x14ac:dyDescent="0.25">
      <c r="DR232" s="31">
        <f t="shared" si="158"/>
        <v>0</v>
      </c>
      <c r="DS232" s="26">
        <f t="shared" si="162"/>
        <v>0</v>
      </c>
      <c r="DT232" s="101">
        <f t="shared" si="141"/>
        <v>0</v>
      </c>
      <c r="DU232" s="101">
        <f t="shared" si="142"/>
        <v>0</v>
      </c>
      <c r="DV232" s="101">
        <f t="shared" si="143"/>
        <v>0</v>
      </c>
      <c r="DW232" s="102">
        <f t="shared" si="160"/>
        <v>0</v>
      </c>
      <c r="DX232" s="144"/>
      <c r="DY232" s="101">
        <f t="shared" si="161"/>
        <v>0</v>
      </c>
      <c r="DZ232" s="101">
        <f t="shared" si="161"/>
        <v>0</v>
      </c>
    </row>
    <row r="233" spans="122:130" x14ac:dyDescent="0.25">
      <c r="DR233" s="31">
        <f t="shared" si="158"/>
        <v>0</v>
      </c>
      <c r="DS233" s="26">
        <f t="shared" si="162"/>
        <v>0</v>
      </c>
      <c r="DT233" s="101">
        <f t="shared" si="141"/>
        <v>0</v>
      </c>
      <c r="DU233" s="101">
        <f t="shared" si="142"/>
        <v>0</v>
      </c>
      <c r="DV233" s="101">
        <f t="shared" si="143"/>
        <v>0</v>
      </c>
      <c r="DW233" s="102">
        <f t="shared" si="160"/>
        <v>0</v>
      </c>
      <c r="DX233" s="144"/>
      <c r="DY233" s="101">
        <f t="shared" si="161"/>
        <v>0</v>
      </c>
      <c r="DZ233" s="101">
        <f t="shared" si="161"/>
        <v>0</v>
      </c>
    </row>
    <row r="234" spans="122:130" x14ac:dyDescent="0.25">
      <c r="DR234" s="31">
        <f t="shared" si="158"/>
        <v>0</v>
      </c>
      <c r="DS234" s="26">
        <f t="shared" si="162"/>
        <v>0</v>
      </c>
      <c r="DT234" s="101">
        <f t="shared" si="141"/>
        <v>0</v>
      </c>
      <c r="DU234" s="101">
        <f t="shared" si="142"/>
        <v>0</v>
      </c>
      <c r="DV234" s="101">
        <f t="shared" si="143"/>
        <v>0</v>
      </c>
      <c r="DW234" s="102">
        <f t="shared" si="160"/>
        <v>0</v>
      </c>
      <c r="DX234" s="144"/>
      <c r="DY234" s="101">
        <f t="shared" si="161"/>
        <v>0</v>
      </c>
      <c r="DZ234" s="101">
        <f t="shared" si="161"/>
        <v>0</v>
      </c>
    </row>
    <row r="235" spans="122:130" x14ac:dyDescent="0.25">
      <c r="DR235" s="31">
        <f t="shared" si="158"/>
        <v>0</v>
      </c>
      <c r="DS235" s="26">
        <f t="shared" si="162"/>
        <v>0</v>
      </c>
      <c r="DT235" s="101">
        <f t="shared" si="141"/>
        <v>0</v>
      </c>
      <c r="DU235" s="101">
        <f t="shared" si="142"/>
        <v>0</v>
      </c>
      <c r="DV235" s="101">
        <f t="shared" si="143"/>
        <v>0</v>
      </c>
      <c r="DW235" s="102">
        <f t="shared" si="160"/>
        <v>0</v>
      </c>
      <c r="DX235" s="144"/>
      <c r="DY235" s="101">
        <f t="shared" si="161"/>
        <v>0</v>
      </c>
      <c r="DZ235" s="101">
        <f t="shared" si="161"/>
        <v>0</v>
      </c>
    </row>
    <row r="236" spans="122:130" x14ac:dyDescent="0.25">
      <c r="DR236" s="31">
        <f t="shared" si="158"/>
        <v>0</v>
      </c>
      <c r="DS236" s="26">
        <f t="shared" si="162"/>
        <v>0</v>
      </c>
      <c r="DT236" s="101">
        <f t="shared" si="141"/>
        <v>0</v>
      </c>
      <c r="DU236" s="101">
        <f t="shared" si="142"/>
        <v>0</v>
      </c>
      <c r="DV236" s="101">
        <f t="shared" si="143"/>
        <v>0</v>
      </c>
      <c r="DW236" s="102">
        <f t="shared" si="160"/>
        <v>0</v>
      </c>
      <c r="DX236" s="144"/>
      <c r="DY236" s="101">
        <f t="shared" si="161"/>
        <v>0</v>
      </c>
      <c r="DZ236" s="101">
        <f t="shared" si="161"/>
        <v>0</v>
      </c>
    </row>
    <row r="237" spans="122:130" x14ac:dyDescent="0.25">
      <c r="DR237" s="31">
        <f t="shared" si="158"/>
        <v>0</v>
      </c>
      <c r="DS237" s="26">
        <f t="shared" si="162"/>
        <v>0</v>
      </c>
      <c r="DT237" s="101">
        <f t="shared" si="141"/>
        <v>0</v>
      </c>
      <c r="DU237" s="101">
        <f t="shared" si="142"/>
        <v>0</v>
      </c>
      <c r="DV237" s="101">
        <f t="shared" si="143"/>
        <v>0</v>
      </c>
      <c r="DW237" s="102">
        <f t="shared" si="160"/>
        <v>0</v>
      </c>
      <c r="DX237" s="144"/>
      <c r="DY237" s="101">
        <f t="shared" si="161"/>
        <v>0</v>
      </c>
      <c r="DZ237" s="101">
        <f t="shared" si="161"/>
        <v>0</v>
      </c>
    </row>
    <row r="238" spans="122:130" x14ac:dyDescent="0.25">
      <c r="DR238" s="31">
        <f t="shared" si="158"/>
        <v>0</v>
      </c>
      <c r="DS238" s="26">
        <f t="shared" si="162"/>
        <v>0</v>
      </c>
      <c r="DT238" s="101">
        <f t="shared" si="141"/>
        <v>0</v>
      </c>
      <c r="DU238" s="101">
        <f t="shared" si="142"/>
        <v>0</v>
      </c>
      <c r="DV238" s="101">
        <f t="shared" si="143"/>
        <v>0</v>
      </c>
      <c r="DW238" s="102">
        <f t="shared" si="160"/>
        <v>0</v>
      </c>
      <c r="DX238" s="144"/>
      <c r="DY238" s="101">
        <f t="shared" si="161"/>
        <v>0</v>
      </c>
      <c r="DZ238" s="101">
        <f t="shared" si="161"/>
        <v>0</v>
      </c>
    </row>
    <row r="239" spans="122:130" x14ac:dyDescent="0.25">
      <c r="DR239" s="31">
        <f t="shared" si="158"/>
        <v>0</v>
      </c>
      <c r="DS239" s="26">
        <f t="shared" si="162"/>
        <v>0</v>
      </c>
      <c r="DT239" s="101">
        <f t="shared" si="141"/>
        <v>0</v>
      </c>
      <c r="DU239" s="101">
        <f t="shared" si="142"/>
        <v>0</v>
      </c>
      <c r="DV239" s="101">
        <f t="shared" si="143"/>
        <v>0</v>
      </c>
      <c r="DW239" s="102">
        <f t="shared" si="160"/>
        <v>0</v>
      </c>
      <c r="DX239" s="144"/>
      <c r="DY239" s="101">
        <f t="shared" si="161"/>
        <v>0</v>
      </c>
      <c r="DZ239" s="101">
        <f t="shared" si="161"/>
        <v>0</v>
      </c>
    </row>
    <row r="240" spans="122:130" x14ac:dyDescent="0.25">
      <c r="DR240" s="31">
        <f t="shared" si="158"/>
        <v>0</v>
      </c>
      <c r="DS240" s="26">
        <f t="shared" si="162"/>
        <v>0</v>
      </c>
      <c r="DT240" s="101">
        <f t="shared" si="141"/>
        <v>0</v>
      </c>
      <c r="DU240" s="101">
        <f t="shared" si="142"/>
        <v>0</v>
      </c>
      <c r="DV240" s="101">
        <f t="shared" si="143"/>
        <v>0</v>
      </c>
      <c r="DW240" s="102">
        <f t="shared" si="160"/>
        <v>0</v>
      </c>
      <c r="DX240" s="144"/>
      <c r="DY240" s="101">
        <f t="shared" si="161"/>
        <v>0</v>
      </c>
      <c r="DZ240" s="101">
        <f t="shared" si="161"/>
        <v>0</v>
      </c>
    </row>
    <row r="241" spans="122:130" x14ac:dyDescent="0.25">
      <c r="DR241" s="31">
        <f t="shared" si="158"/>
        <v>0</v>
      </c>
      <c r="DS241" s="26">
        <f t="shared" si="162"/>
        <v>0</v>
      </c>
      <c r="DT241" s="101">
        <f t="shared" si="141"/>
        <v>0</v>
      </c>
      <c r="DU241" s="101">
        <f t="shared" si="142"/>
        <v>0</v>
      </c>
      <c r="DV241" s="101">
        <f t="shared" si="143"/>
        <v>0</v>
      </c>
      <c r="DW241" s="102">
        <f t="shared" si="160"/>
        <v>0</v>
      </c>
      <c r="DX241" s="144"/>
      <c r="DY241" s="101">
        <f t="shared" si="161"/>
        <v>0</v>
      </c>
      <c r="DZ241" s="101">
        <f t="shared" si="161"/>
        <v>0</v>
      </c>
    </row>
    <row r="242" spans="122:130" x14ac:dyDescent="0.25">
      <c r="DR242" s="31">
        <f t="shared" si="158"/>
        <v>0</v>
      </c>
      <c r="DS242" s="26">
        <f t="shared" si="162"/>
        <v>0</v>
      </c>
      <c r="DT242" s="101">
        <f t="shared" si="141"/>
        <v>0</v>
      </c>
      <c r="DU242" s="101">
        <f t="shared" si="142"/>
        <v>0</v>
      </c>
      <c r="DV242" s="101">
        <f t="shared" si="143"/>
        <v>0</v>
      </c>
      <c r="DW242" s="102">
        <f t="shared" si="160"/>
        <v>0</v>
      </c>
      <c r="DX242" s="144"/>
      <c r="DY242" s="101">
        <f t="shared" si="161"/>
        <v>0</v>
      </c>
      <c r="DZ242" s="101">
        <f t="shared" si="161"/>
        <v>0</v>
      </c>
    </row>
    <row r="243" spans="122:130" x14ac:dyDescent="0.25">
      <c r="DR243" s="31">
        <f t="shared" si="158"/>
        <v>0</v>
      </c>
      <c r="DS243" s="26">
        <f t="shared" si="162"/>
        <v>0</v>
      </c>
      <c r="DT243" s="101">
        <f t="shared" si="141"/>
        <v>0</v>
      </c>
      <c r="DU243" s="101">
        <f t="shared" si="142"/>
        <v>0</v>
      </c>
      <c r="DV243" s="101">
        <f t="shared" si="143"/>
        <v>0</v>
      </c>
      <c r="DW243" s="102">
        <f t="shared" si="160"/>
        <v>0</v>
      </c>
      <c r="DX243" s="144"/>
      <c r="DY243" s="101">
        <f t="shared" si="161"/>
        <v>0</v>
      </c>
      <c r="DZ243" s="101">
        <f t="shared" si="161"/>
        <v>0</v>
      </c>
    </row>
    <row r="244" spans="122:130" x14ac:dyDescent="0.25">
      <c r="DR244" s="31">
        <f t="shared" si="158"/>
        <v>0</v>
      </c>
      <c r="DS244" s="26">
        <f t="shared" si="162"/>
        <v>0</v>
      </c>
      <c r="DT244" s="101">
        <f t="shared" si="141"/>
        <v>0</v>
      </c>
      <c r="DU244" s="101">
        <f t="shared" si="142"/>
        <v>0</v>
      </c>
      <c r="DV244" s="101">
        <f t="shared" si="143"/>
        <v>0</v>
      </c>
      <c r="DW244" s="102">
        <f t="shared" si="160"/>
        <v>0</v>
      </c>
      <c r="DX244" s="144"/>
      <c r="DY244" s="101">
        <f t="shared" si="161"/>
        <v>0</v>
      </c>
      <c r="DZ244" s="101">
        <f t="shared" si="161"/>
        <v>0</v>
      </c>
    </row>
    <row r="245" spans="122:130" x14ac:dyDescent="0.25">
      <c r="DR245" s="31">
        <f t="shared" si="158"/>
        <v>0</v>
      </c>
      <c r="DS245" s="26">
        <f t="shared" si="162"/>
        <v>0</v>
      </c>
      <c r="DT245" s="101">
        <f t="shared" si="141"/>
        <v>0</v>
      </c>
      <c r="DU245" s="101">
        <f t="shared" si="142"/>
        <v>0</v>
      </c>
      <c r="DV245" s="101">
        <f t="shared" si="143"/>
        <v>0</v>
      </c>
      <c r="DW245" s="102">
        <f t="shared" si="160"/>
        <v>0</v>
      </c>
      <c r="DX245" s="144"/>
      <c r="DY245" s="101">
        <f t="shared" si="161"/>
        <v>0</v>
      </c>
      <c r="DZ245" s="101">
        <f t="shared" si="161"/>
        <v>0</v>
      </c>
    </row>
    <row r="246" spans="122:130" x14ac:dyDescent="0.25">
      <c r="DR246" s="31">
        <f t="shared" si="158"/>
        <v>0</v>
      </c>
      <c r="DS246" s="26">
        <f t="shared" si="162"/>
        <v>0</v>
      </c>
      <c r="DT246" s="101">
        <f t="shared" si="141"/>
        <v>0</v>
      </c>
      <c r="DU246" s="101">
        <f t="shared" si="142"/>
        <v>0</v>
      </c>
      <c r="DV246" s="101">
        <f t="shared" si="143"/>
        <v>0</v>
      </c>
      <c r="DW246" s="102">
        <f t="shared" si="160"/>
        <v>0</v>
      </c>
      <c r="DX246" s="144"/>
      <c r="DY246" s="101">
        <f t="shared" si="161"/>
        <v>0</v>
      </c>
      <c r="DZ246" s="101">
        <f t="shared" si="161"/>
        <v>0</v>
      </c>
    </row>
    <row r="247" spans="122:130" x14ac:dyDescent="0.25">
      <c r="DR247" s="31">
        <f t="shared" si="158"/>
        <v>0</v>
      </c>
      <c r="DS247" s="26">
        <f t="shared" si="162"/>
        <v>0</v>
      </c>
      <c r="DT247" s="101">
        <f t="shared" si="141"/>
        <v>0</v>
      </c>
      <c r="DU247" s="101">
        <f t="shared" si="142"/>
        <v>0</v>
      </c>
      <c r="DV247" s="101">
        <f t="shared" si="143"/>
        <v>0</v>
      </c>
      <c r="DW247" s="102">
        <f t="shared" si="160"/>
        <v>0</v>
      </c>
      <c r="DX247" s="144"/>
      <c r="DY247" s="101">
        <f t="shared" si="161"/>
        <v>0</v>
      </c>
      <c r="DZ247" s="101">
        <f t="shared" si="161"/>
        <v>0</v>
      </c>
    </row>
    <row r="248" spans="122:130" x14ac:dyDescent="0.25">
      <c r="DR248" s="31">
        <f t="shared" si="158"/>
        <v>0</v>
      </c>
      <c r="DS248" s="26">
        <f t="shared" si="162"/>
        <v>0</v>
      </c>
      <c r="DT248" s="101">
        <f t="shared" si="141"/>
        <v>0</v>
      </c>
      <c r="DU248" s="101">
        <f t="shared" si="142"/>
        <v>0</v>
      </c>
      <c r="DV248" s="101">
        <f t="shared" si="143"/>
        <v>0</v>
      </c>
      <c r="DW248" s="102">
        <f t="shared" si="160"/>
        <v>0</v>
      </c>
      <c r="DX248" s="144"/>
      <c r="DY248" s="101">
        <f t="shared" si="161"/>
        <v>0</v>
      </c>
      <c r="DZ248" s="101">
        <f t="shared" si="161"/>
        <v>0</v>
      </c>
    </row>
    <row r="249" spans="122:130" x14ac:dyDescent="0.25">
      <c r="DR249" s="31">
        <f t="shared" si="158"/>
        <v>0</v>
      </c>
      <c r="DS249" s="26">
        <f t="shared" si="162"/>
        <v>0</v>
      </c>
      <c r="DT249" s="101">
        <f t="shared" si="141"/>
        <v>0</v>
      </c>
      <c r="DU249" s="101">
        <f t="shared" si="142"/>
        <v>0</v>
      </c>
      <c r="DV249" s="101">
        <f t="shared" si="143"/>
        <v>0</v>
      </c>
      <c r="DW249" s="102">
        <f t="shared" si="160"/>
        <v>0</v>
      </c>
      <c r="DX249" s="144"/>
      <c r="DY249" s="101">
        <f t="shared" si="161"/>
        <v>0</v>
      </c>
      <c r="DZ249" s="101">
        <f t="shared" si="161"/>
        <v>0</v>
      </c>
    </row>
    <row r="250" spans="122:130" x14ac:dyDescent="0.25">
      <c r="DR250" s="31">
        <f t="shared" si="158"/>
        <v>0</v>
      </c>
      <c r="DS250" s="26">
        <f t="shared" si="162"/>
        <v>0</v>
      </c>
      <c r="DT250" s="101">
        <f t="shared" si="141"/>
        <v>0</v>
      </c>
      <c r="DU250" s="101">
        <f t="shared" si="142"/>
        <v>0</v>
      </c>
      <c r="DV250" s="101">
        <f t="shared" si="143"/>
        <v>0</v>
      </c>
      <c r="DW250" s="102">
        <f t="shared" si="160"/>
        <v>0</v>
      </c>
      <c r="DX250" s="144"/>
      <c r="DY250" s="101">
        <f t="shared" si="161"/>
        <v>0</v>
      </c>
      <c r="DZ250" s="101">
        <f t="shared" si="161"/>
        <v>0</v>
      </c>
    </row>
    <row r="251" spans="122:130" x14ac:dyDescent="0.25">
      <c r="DR251" s="31">
        <f t="shared" si="158"/>
        <v>0</v>
      </c>
      <c r="DS251" s="26">
        <f t="shared" si="162"/>
        <v>0</v>
      </c>
      <c r="DT251" s="101">
        <f t="shared" si="141"/>
        <v>0</v>
      </c>
      <c r="DU251" s="101">
        <f t="shared" si="142"/>
        <v>0</v>
      </c>
      <c r="DV251" s="101">
        <f t="shared" si="143"/>
        <v>0</v>
      </c>
      <c r="DW251" s="102">
        <f t="shared" si="160"/>
        <v>0</v>
      </c>
      <c r="DX251" s="144"/>
      <c r="DY251" s="101">
        <f t="shared" si="161"/>
        <v>0</v>
      </c>
      <c r="DZ251" s="101">
        <f t="shared" si="161"/>
        <v>0</v>
      </c>
    </row>
    <row r="252" spans="122:130" x14ac:dyDescent="0.25">
      <c r="DR252" s="31">
        <f t="shared" si="158"/>
        <v>0</v>
      </c>
      <c r="DS252" s="26">
        <f t="shared" si="162"/>
        <v>0</v>
      </c>
      <c r="DT252" s="101">
        <f t="shared" si="141"/>
        <v>0</v>
      </c>
      <c r="DU252" s="101">
        <f t="shared" si="142"/>
        <v>0</v>
      </c>
      <c r="DV252" s="101">
        <f t="shared" si="143"/>
        <v>0</v>
      </c>
      <c r="DW252" s="102">
        <f t="shared" si="160"/>
        <v>0</v>
      </c>
      <c r="DX252" s="144"/>
      <c r="DY252" s="101">
        <f t="shared" si="161"/>
        <v>0</v>
      </c>
      <c r="DZ252" s="101">
        <f t="shared" si="161"/>
        <v>0</v>
      </c>
    </row>
    <row r="253" spans="122:130" x14ac:dyDescent="0.25">
      <c r="DR253" s="31">
        <f t="shared" si="158"/>
        <v>0</v>
      </c>
      <c r="DS253" s="26">
        <f t="shared" si="162"/>
        <v>0</v>
      </c>
      <c r="DT253" s="101">
        <f t="shared" si="141"/>
        <v>0</v>
      </c>
      <c r="DU253" s="101">
        <f t="shared" si="142"/>
        <v>0</v>
      </c>
      <c r="DV253" s="101">
        <f t="shared" si="143"/>
        <v>0</v>
      </c>
      <c r="DW253" s="102">
        <f t="shared" si="160"/>
        <v>0</v>
      </c>
      <c r="DX253" s="144"/>
      <c r="DY253" s="101">
        <f t="shared" si="161"/>
        <v>0</v>
      </c>
      <c r="DZ253" s="101">
        <f t="shared" si="161"/>
        <v>0</v>
      </c>
    </row>
    <row r="254" spans="122:130" x14ac:dyDescent="0.25">
      <c r="DR254" s="31">
        <f t="shared" si="158"/>
        <v>0</v>
      </c>
      <c r="DS254" s="26">
        <f t="shared" si="162"/>
        <v>0</v>
      </c>
      <c r="DT254" s="101">
        <f t="shared" si="141"/>
        <v>0</v>
      </c>
      <c r="DU254" s="101">
        <f t="shared" si="142"/>
        <v>0</v>
      </c>
      <c r="DV254" s="101">
        <f t="shared" si="143"/>
        <v>0</v>
      </c>
      <c r="DW254" s="102">
        <f t="shared" si="160"/>
        <v>0</v>
      </c>
      <c r="DX254" s="144"/>
      <c r="DY254" s="101">
        <f t="shared" si="161"/>
        <v>0</v>
      </c>
      <c r="DZ254" s="101">
        <f t="shared" si="161"/>
        <v>0</v>
      </c>
    </row>
    <row r="255" spans="122:130" x14ac:dyDescent="0.25">
      <c r="DR255" s="31">
        <f t="shared" si="158"/>
        <v>0</v>
      </c>
      <c r="DS255" s="26">
        <f t="shared" si="162"/>
        <v>0</v>
      </c>
      <c r="DT255" s="101">
        <f t="shared" si="141"/>
        <v>0</v>
      </c>
      <c r="DU255" s="101">
        <f t="shared" si="142"/>
        <v>0</v>
      </c>
      <c r="DV255" s="101">
        <f t="shared" si="143"/>
        <v>0</v>
      </c>
      <c r="DW255" s="102">
        <f t="shared" si="160"/>
        <v>0</v>
      </c>
      <c r="DX255" s="144"/>
      <c r="DY255" s="101">
        <f t="shared" si="161"/>
        <v>0</v>
      </c>
      <c r="DZ255" s="101">
        <f t="shared" si="161"/>
        <v>0</v>
      </c>
    </row>
    <row r="256" spans="122:130" x14ac:dyDescent="0.25">
      <c r="DR256" s="31">
        <f t="shared" si="158"/>
        <v>0</v>
      </c>
      <c r="DS256" s="26">
        <f t="shared" si="162"/>
        <v>0</v>
      </c>
      <c r="DT256" s="101">
        <f t="shared" si="141"/>
        <v>0</v>
      </c>
      <c r="DU256" s="101">
        <f t="shared" si="142"/>
        <v>0</v>
      </c>
      <c r="DV256" s="101">
        <f t="shared" si="143"/>
        <v>0</v>
      </c>
      <c r="DW256" s="102">
        <f t="shared" si="160"/>
        <v>0</v>
      </c>
      <c r="DX256" s="144"/>
      <c r="DY256" s="101">
        <f t="shared" si="161"/>
        <v>0</v>
      </c>
      <c r="DZ256" s="101">
        <f t="shared" si="161"/>
        <v>0</v>
      </c>
    </row>
    <row r="257" spans="122:130" x14ac:dyDescent="0.25">
      <c r="DR257" s="31">
        <f t="shared" si="158"/>
        <v>0</v>
      </c>
      <c r="DS257" s="26">
        <f t="shared" si="162"/>
        <v>0</v>
      </c>
      <c r="DT257" s="101">
        <f t="shared" si="141"/>
        <v>0</v>
      </c>
      <c r="DU257" s="101">
        <f t="shared" si="142"/>
        <v>0</v>
      </c>
      <c r="DV257" s="101">
        <f t="shared" si="143"/>
        <v>0</v>
      </c>
      <c r="DW257" s="102">
        <f t="shared" si="160"/>
        <v>0</v>
      </c>
      <c r="DX257" s="144"/>
      <c r="DY257" s="101">
        <f t="shared" si="161"/>
        <v>0</v>
      </c>
      <c r="DZ257" s="101">
        <f t="shared" si="161"/>
        <v>0</v>
      </c>
    </row>
    <row r="258" spans="122:130" x14ac:dyDescent="0.25">
      <c r="DR258" s="31">
        <f t="shared" si="158"/>
        <v>0</v>
      </c>
      <c r="DS258" s="26">
        <f t="shared" si="162"/>
        <v>0</v>
      </c>
      <c r="DT258" s="101">
        <f t="shared" si="141"/>
        <v>0</v>
      </c>
      <c r="DU258" s="101">
        <f t="shared" si="142"/>
        <v>0</v>
      </c>
      <c r="DV258" s="101">
        <f t="shared" si="143"/>
        <v>0</v>
      </c>
      <c r="DW258" s="102">
        <f t="shared" si="160"/>
        <v>0</v>
      </c>
      <c r="DX258" s="144"/>
      <c r="DY258" s="101">
        <f t="shared" si="161"/>
        <v>0</v>
      </c>
      <c r="DZ258" s="101">
        <f t="shared" si="161"/>
        <v>0</v>
      </c>
    </row>
    <row r="259" spans="122:130" x14ac:dyDescent="0.25">
      <c r="DR259" s="31">
        <f t="shared" si="158"/>
        <v>0</v>
      </c>
      <c r="DS259" s="26">
        <f t="shared" si="162"/>
        <v>0</v>
      </c>
      <c r="DT259" s="101">
        <f t="shared" si="141"/>
        <v>0</v>
      </c>
      <c r="DU259" s="101">
        <f t="shared" si="142"/>
        <v>0</v>
      </c>
      <c r="DV259" s="101">
        <f t="shared" si="143"/>
        <v>0</v>
      </c>
      <c r="DW259" s="102">
        <f t="shared" si="160"/>
        <v>0</v>
      </c>
      <c r="DX259" s="144"/>
      <c r="DY259" s="101">
        <f t="shared" si="161"/>
        <v>0</v>
      </c>
      <c r="DZ259" s="101">
        <f t="shared" si="161"/>
        <v>0</v>
      </c>
    </row>
    <row r="260" spans="122:130" x14ac:dyDescent="0.25">
      <c r="DR260" s="31">
        <f t="shared" si="158"/>
        <v>0</v>
      </c>
      <c r="DS260" s="26">
        <f t="shared" si="162"/>
        <v>0</v>
      </c>
      <c r="DT260" s="101">
        <f t="shared" si="141"/>
        <v>0</v>
      </c>
      <c r="DU260" s="101">
        <f t="shared" si="142"/>
        <v>0</v>
      </c>
      <c r="DV260" s="101">
        <f t="shared" si="143"/>
        <v>0</v>
      </c>
      <c r="DW260" s="102">
        <f t="shared" si="160"/>
        <v>0</v>
      </c>
      <c r="DX260" s="144"/>
      <c r="DY260" s="101">
        <f t="shared" si="161"/>
        <v>0</v>
      </c>
      <c r="DZ260" s="101">
        <f t="shared" si="161"/>
        <v>0</v>
      </c>
    </row>
    <row r="261" spans="122:130" x14ac:dyDescent="0.25">
      <c r="DR261" s="31">
        <f t="shared" si="158"/>
        <v>0</v>
      </c>
      <c r="DS261" s="26">
        <f t="shared" si="162"/>
        <v>0</v>
      </c>
      <c r="DT261" s="101">
        <f t="shared" si="141"/>
        <v>0</v>
      </c>
      <c r="DU261" s="101">
        <f t="shared" si="142"/>
        <v>0</v>
      </c>
      <c r="DV261" s="101">
        <f t="shared" si="143"/>
        <v>0</v>
      </c>
      <c r="DW261" s="102">
        <f t="shared" si="160"/>
        <v>0</v>
      </c>
      <c r="DX261" s="144"/>
      <c r="DY261" s="101">
        <f t="shared" si="161"/>
        <v>0</v>
      </c>
      <c r="DZ261" s="101">
        <f t="shared" si="161"/>
        <v>0</v>
      </c>
    </row>
    <row r="262" spans="122:130" x14ac:dyDescent="0.25">
      <c r="DR262" s="31">
        <f t="shared" si="158"/>
        <v>0</v>
      </c>
      <c r="DS262" s="26">
        <f t="shared" si="162"/>
        <v>0</v>
      </c>
      <c r="DT262" s="101">
        <f t="shared" si="141"/>
        <v>0</v>
      </c>
      <c r="DU262" s="101">
        <f t="shared" si="142"/>
        <v>0</v>
      </c>
      <c r="DV262" s="101">
        <f t="shared" si="143"/>
        <v>0</v>
      </c>
      <c r="DW262" s="102">
        <f t="shared" si="160"/>
        <v>0</v>
      </c>
      <c r="DX262" s="144"/>
      <c r="DY262" s="101">
        <f t="shared" si="161"/>
        <v>0</v>
      </c>
      <c r="DZ262" s="101">
        <f t="shared" si="161"/>
        <v>0</v>
      </c>
    </row>
    <row r="263" spans="122:130" x14ac:dyDescent="0.25">
      <c r="DR263" s="31">
        <f t="shared" si="158"/>
        <v>0</v>
      </c>
      <c r="DS263" s="26">
        <f t="shared" si="162"/>
        <v>0</v>
      </c>
      <c r="DT263" s="101">
        <f t="shared" si="141"/>
        <v>0</v>
      </c>
      <c r="DU263" s="101">
        <f t="shared" si="142"/>
        <v>0</v>
      </c>
      <c r="DV263" s="101">
        <f t="shared" si="143"/>
        <v>0</v>
      </c>
      <c r="DW263" s="102">
        <f t="shared" si="160"/>
        <v>0</v>
      </c>
      <c r="DX263" s="144"/>
      <c r="DY263" s="101">
        <f t="shared" si="161"/>
        <v>0</v>
      </c>
      <c r="DZ263" s="101">
        <f t="shared" si="161"/>
        <v>0</v>
      </c>
    </row>
    <row r="264" spans="122:130" x14ac:dyDescent="0.25">
      <c r="DR264" s="31">
        <f t="shared" si="158"/>
        <v>0</v>
      </c>
      <c r="DS264" s="26">
        <f t="shared" si="162"/>
        <v>0</v>
      </c>
      <c r="DT264" s="101">
        <f t="shared" si="141"/>
        <v>0</v>
      </c>
      <c r="DU264" s="101">
        <f t="shared" si="142"/>
        <v>0</v>
      </c>
      <c r="DV264" s="101">
        <f t="shared" si="143"/>
        <v>0</v>
      </c>
      <c r="DW264" s="102">
        <f t="shared" si="160"/>
        <v>0</v>
      </c>
      <c r="DX264" s="144"/>
      <c r="DY264" s="101">
        <f t="shared" si="161"/>
        <v>0</v>
      </c>
      <c r="DZ264" s="101">
        <f t="shared" si="161"/>
        <v>0</v>
      </c>
    </row>
    <row r="265" spans="122:130" x14ac:dyDescent="0.25">
      <c r="DR265" s="31">
        <f t="shared" si="158"/>
        <v>0</v>
      </c>
      <c r="DS265" s="26">
        <f t="shared" si="162"/>
        <v>0</v>
      </c>
      <c r="DT265" s="101">
        <f t="shared" ref="DT265:DT328" si="164">SUM(EC265:EI265)</f>
        <v>0</v>
      </c>
      <c r="DU265" s="101">
        <f t="shared" ref="DU265:DU328" si="165">ED265 + EE265</f>
        <v>0</v>
      </c>
      <c r="DV265" s="101">
        <f t="shared" ref="DV265:DV328" si="166">EH265 + EI265</f>
        <v>0</v>
      </c>
      <c r="DW265" s="102">
        <f t="shared" si="160"/>
        <v>0</v>
      </c>
      <c r="DX265" s="144"/>
      <c r="DY265" s="101">
        <f t="shared" si="161"/>
        <v>0</v>
      </c>
      <c r="DZ265" s="101">
        <f t="shared" si="161"/>
        <v>0</v>
      </c>
    </row>
    <row r="266" spans="122:130" x14ac:dyDescent="0.25">
      <c r="DR266" s="31">
        <f t="shared" ref="DR266:DR329" si="167">$EB266</f>
        <v>0</v>
      </c>
      <c r="DS266" s="26">
        <f t="shared" si="162"/>
        <v>0</v>
      </c>
      <c r="DT266" s="101">
        <f t="shared" si="164"/>
        <v>0</v>
      </c>
      <c r="DU266" s="101">
        <f t="shared" si="165"/>
        <v>0</v>
      </c>
      <c r="DV266" s="101">
        <f t="shared" si="166"/>
        <v>0</v>
      </c>
      <c r="DW266" s="102">
        <f t="shared" ref="DW266:DW329" si="168">EM266 + EQ266</f>
        <v>0</v>
      </c>
      <c r="DX266" s="144"/>
      <c r="DY266" s="101">
        <f t="shared" ref="DY266:DZ329" si="169">EO266 + ES266</f>
        <v>0</v>
      </c>
      <c r="DZ266" s="101">
        <f t="shared" si="169"/>
        <v>0</v>
      </c>
    </row>
    <row r="267" spans="122:130" x14ac:dyDescent="0.25">
      <c r="DR267" s="31">
        <f t="shared" si="167"/>
        <v>0</v>
      </c>
      <c r="DS267" s="26">
        <f t="shared" si="162"/>
        <v>0</v>
      </c>
      <c r="DT267" s="101">
        <f t="shared" si="164"/>
        <v>0</v>
      </c>
      <c r="DU267" s="101">
        <f t="shared" si="165"/>
        <v>0</v>
      </c>
      <c r="DV267" s="101">
        <f t="shared" si="166"/>
        <v>0</v>
      </c>
      <c r="DW267" s="102">
        <f t="shared" si="168"/>
        <v>0</v>
      </c>
      <c r="DX267" s="144"/>
      <c r="DY267" s="101">
        <f t="shared" si="169"/>
        <v>0</v>
      </c>
      <c r="DZ267" s="101">
        <f t="shared" si="169"/>
        <v>0</v>
      </c>
    </row>
    <row r="268" spans="122:130" x14ac:dyDescent="0.25">
      <c r="DR268" s="31">
        <f t="shared" si="167"/>
        <v>0</v>
      </c>
      <c r="DS268" s="26">
        <f t="shared" si="162"/>
        <v>0</v>
      </c>
      <c r="DT268" s="101">
        <f t="shared" si="164"/>
        <v>0</v>
      </c>
      <c r="DU268" s="101">
        <f t="shared" si="165"/>
        <v>0</v>
      </c>
      <c r="DV268" s="101">
        <f t="shared" si="166"/>
        <v>0</v>
      </c>
      <c r="DW268" s="102">
        <f t="shared" si="168"/>
        <v>0</v>
      </c>
      <c r="DX268" s="144"/>
      <c r="DY268" s="101">
        <f t="shared" si="169"/>
        <v>0</v>
      </c>
      <c r="DZ268" s="101">
        <f t="shared" si="169"/>
        <v>0</v>
      </c>
    </row>
    <row r="269" spans="122:130" x14ac:dyDescent="0.25">
      <c r="DR269" s="31">
        <f t="shared" si="167"/>
        <v>0</v>
      </c>
      <c r="DS269" s="26">
        <f t="shared" si="162"/>
        <v>0</v>
      </c>
      <c r="DT269" s="101">
        <f t="shared" si="164"/>
        <v>0</v>
      </c>
      <c r="DU269" s="101">
        <f t="shared" si="165"/>
        <v>0</v>
      </c>
      <c r="DV269" s="101">
        <f t="shared" si="166"/>
        <v>0</v>
      </c>
      <c r="DW269" s="102">
        <f t="shared" si="168"/>
        <v>0</v>
      </c>
      <c r="DX269" s="144"/>
      <c r="DY269" s="101">
        <f t="shared" si="169"/>
        <v>0</v>
      </c>
      <c r="DZ269" s="101">
        <f t="shared" si="169"/>
        <v>0</v>
      </c>
    </row>
    <row r="270" spans="122:130" x14ac:dyDescent="0.25">
      <c r="DR270" s="31">
        <f t="shared" si="167"/>
        <v>0</v>
      </c>
      <c r="DS270" s="26">
        <f t="shared" ref="DS270:DS333" si="170">AVERAGE(DR270:DR271)</f>
        <v>0</v>
      </c>
      <c r="DT270" s="101">
        <f t="shared" si="164"/>
        <v>0</v>
      </c>
      <c r="DU270" s="101">
        <f t="shared" si="165"/>
        <v>0</v>
      </c>
      <c r="DV270" s="101">
        <f t="shared" si="166"/>
        <v>0</v>
      </c>
      <c r="DW270" s="102">
        <f t="shared" si="168"/>
        <v>0</v>
      </c>
      <c r="DX270" s="144"/>
      <c r="DY270" s="101">
        <f t="shared" si="169"/>
        <v>0</v>
      </c>
      <c r="DZ270" s="101">
        <f t="shared" si="169"/>
        <v>0</v>
      </c>
    </row>
    <row r="271" spans="122:130" x14ac:dyDescent="0.25">
      <c r="DR271" s="31">
        <f t="shared" si="167"/>
        <v>0</v>
      </c>
      <c r="DS271" s="26">
        <f t="shared" si="170"/>
        <v>0</v>
      </c>
      <c r="DT271" s="101">
        <f t="shared" si="164"/>
        <v>0</v>
      </c>
      <c r="DU271" s="101">
        <f t="shared" si="165"/>
        <v>0</v>
      </c>
      <c r="DV271" s="101">
        <f t="shared" si="166"/>
        <v>0</v>
      </c>
      <c r="DW271" s="102">
        <f t="shared" si="168"/>
        <v>0</v>
      </c>
      <c r="DX271" s="144"/>
      <c r="DY271" s="101">
        <f t="shared" si="169"/>
        <v>0</v>
      </c>
      <c r="DZ271" s="101">
        <f t="shared" si="169"/>
        <v>0</v>
      </c>
    </row>
    <row r="272" spans="122:130" x14ac:dyDescent="0.25">
      <c r="DR272" s="31">
        <f t="shared" si="167"/>
        <v>0</v>
      </c>
      <c r="DS272" s="26">
        <f t="shared" si="170"/>
        <v>0</v>
      </c>
      <c r="DT272" s="101">
        <f t="shared" si="164"/>
        <v>0</v>
      </c>
      <c r="DU272" s="101">
        <f t="shared" si="165"/>
        <v>0</v>
      </c>
      <c r="DV272" s="101">
        <f t="shared" si="166"/>
        <v>0</v>
      </c>
      <c r="DW272" s="102">
        <f t="shared" si="168"/>
        <v>0</v>
      </c>
      <c r="DX272" s="144"/>
      <c r="DY272" s="101">
        <f t="shared" si="169"/>
        <v>0</v>
      </c>
      <c r="DZ272" s="101">
        <f t="shared" si="169"/>
        <v>0</v>
      </c>
    </row>
    <row r="273" spans="122:130" x14ac:dyDescent="0.25">
      <c r="DR273" s="31">
        <f t="shared" si="167"/>
        <v>0</v>
      </c>
      <c r="DS273" s="26">
        <f t="shared" si="170"/>
        <v>0</v>
      </c>
      <c r="DT273" s="101">
        <f t="shared" si="164"/>
        <v>0</v>
      </c>
      <c r="DU273" s="101">
        <f t="shared" si="165"/>
        <v>0</v>
      </c>
      <c r="DV273" s="101">
        <f t="shared" si="166"/>
        <v>0</v>
      </c>
      <c r="DW273" s="102">
        <f t="shared" si="168"/>
        <v>0</v>
      </c>
      <c r="DX273" s="144"/>
      <c r="DY273" s="101">
        <f t="shared" si="169"/>
        <v>0</v>
      </c>
      <c r="DZ273" s="101">
        <f t="shared" si="169"/>
        <v>0</v>
      </c>
    </row>
    <row r="274" spans="122:130" x14ac:dyDescent="0.25">
      <c r="DR274" s="31">
        <f t="shared" si="167"/>
        <v>0</v>
      </c>
      <c r="DS274" s="26">
        <f t="shared" si="170"/>
        <v>0</v>
      </c>
      <c r="DT274" s="101">
        <f t="shared" si="164"/>
        <v>0</v>
      </c>
      <c r="DU274" s="101">
        <f t="shared" si="165"/>
        <v>0</v>
      </c>
      <c r="DV274" s="101">
        <f t="shared" si="166"/>
        <v>0</v>
      </c>
      <c r="DW274" s="102">
        <f t="shared" si="168"/>
        <v>0</v>
      </c>
      <c r="DX274" s="144"/>
      <c r="DY274" s="101">
        <f t="shared" si="169"/>
        <v>0</v>
      </c>
      <c r="DZ274" s="101">
        <f t="shared" si="169"/>
        <v>0</v>
      </c>
    </row>
    <row r="275" spans="122:130" x14ac:dyDescent="0.25">
      <c r="DR275" s="31">
        <f t="shared" si="167"/>
        <v>0</v>
      </c>
      <c r="DS275" s="26">
        <f t="shared" si="170"/>
        <v>0</v>
      </c>
      <c r="DT275" s="101">
        <f t="shared" si="164"/>
        <v>0</v>
      </c>
      <c r="DU275" s="101">
        <f t="shared" si="165"/>
        <v>0</v>
      </c>
      <c r="DV275" s="101">
        <f t="shared" si="166"/>
        <v>0</v>
      </c>
      <c r="DW275" s="102">
        <f t="shared" si="168"/>
        <v>0</v>
      </c>
      <c r="DX275" s="144"/>
      <c r="DY275" s="101">
        <f t="shared" si="169"/>
        <v>0</v>
      </c>
      <c r="DZ275" s="101">
        <f t="shared" si="169"/>
        <v>0</v>
      </c>
    </row>
    <row r="276" spans="122:130" x14ac:dyDescent="0.25">
      <c r="DR276" s="31">
        <f t="shared" si="167"/>
        <v>0</v>
      </c>
      <c r="DS276" s="26">
        <f t="shared" si="170"/>
        <v>0</v>
      </c>
      <c r="DT276" s="101">
        <f t="shared" si="164"/>
        <v>0</v>
      </c>
      <c r="DU276" s="101">
        <f t="shared" si="165"/>
        <v>0</v>
      </c>
      <c r="DV276" s="101">
        <f t="shared" si="166"/>
        <v>0</v>
      </c>
      <c r="DW276" s="102">
        <f t="shared" si="168"/>
        <v>0</v>
      </c>
      <c r="DX276" s="144"/>
      <c r="DY276" s="101">
        <f t="shared" si="169"/>
        <v>0</v>
      </c>
      <c r="DZ276" s="101">
        <f t="shared" si="169"/>
        <v>0</v>
      </c>
    </row>
    <row r="277" spans="122:130" x14ac:dyDescent="0.25">
      <c r="DR277" s="31">
        <f t="shared" si="167"/>
        <v>0</v>
      </c>
      <c r="DS277" s="26">
        <f t="shared" si="170"/>
        <v>0</v>
      </c>
      <c r="DT277" s="101">
        <f t="shared" si="164"/>
        <v>0</v>
      </c>
      <c r="DU277" s="101">
        <f t="shared" si="165"/>
        <v>0</v>
      </c>
      <c r="DV277" s="101">
        <f t="shared" si="166"/>
        <v>0</v>
      </c>
      <c r="DW277" s="102">
        <f t="shared" si="168"/>
        <v>0</v>
      </c>
      <c r="DX277" s="144"/>
      <c r="DY277" s="101">
        <f t="shared" si="169"/>
        <v>0</v>
      </c>
      <c r="DZ277" s="101">
        <f t="shared" si="169"/>
        <v>0</v>
      </c>
    </row>
    <row r="278" spans="122:130" x14ac:dyDescent="0.25">
      <c r="DR278" s="31">
        <f t="shared" si="167"/>
        <v>0</v>
      </c>
      <c r="DS278" s="26">
        <f t="shared" si="170"/>
        <v>0</v>
      </c>
      <c r="DT278" s="101">
        <f t="shared" si="164"/>
        <v>0</v>
      </c>
      <c r="DU278" s="101">
        <f t="shared" si="165"/>
        <v>0</v>
      </c>
      <c r="DV278" s="101">
        <f t="shared" si="166"/>
        <v>0</v>
      </c>
      <c r="DW278" s="102">
        <f t="shared" si="168"/>
        <v>0</v>
      </c>
      <c r="DX278" s="144"/>
      <c r="DY278" s="101">
        <f t="shared" si="169"/>
        <v>0</v>
      </c>
      <c r="DZ278" s="101">
        <f t="shared" si="169"/>
        <v>0</v>
      </c>
    </row>
    <row r="279" spans="122:130" x14ac:dyDescent="0.25">
      <c r="DR279" s="31">
        <f t="shared" si="167"/>
        <v>0</v>
      </c>
      <c r="DS279" s="26">
        <f t="shared" si="170"/>
        <v>0</v>
      </c>
      <c r="DT279" s="101">
        <f t="shared" si="164"/>
        <v>0</v>
      </c>
      <c r="DU279" s="101">
        <f t="shared" si="165"/>
        <v>0</v>
      </c>
      <c r="DV279" s="101">
        <f t="shared" si="166"/>
        <v>0</v>
      </c>
      <c r="DW279" s="102">
        <f t="shared" si="168"/>
        <v>0</v>
      </c>
      <c r="DX279" s="144"/>
      <c r="DY279" s="101">
        <f t="shared" si="169"/>
        <v>0</v>
      </c>
      <c r="DZ279" s="101">
        <f t="shared" si="169"/>
        <v>0</v>
      </c>
    </row>
    <row r="280" spans="122:130" x14ac:dyDescent="0.25">
      <c r="DR280" s="31">
        <f t="shared" si="167"/>
        <v>0</v>
      </c>
      <c r="DS280" s="26">
        <f t="shared" si="170"/>
        <v>0</v>
      </c>
      <c r="DT280" s="101">
        <f t="shared" si="164"/>
        <v>0</v>
      </c>
      <c r="DU280" s="101">
        <f t="shared" si="165"/>
        <v>0</v>
      </c>
      <c r="DV280" s="101">
        <f t="shared" si="166"/>
        <v>0</v>
      </c>
      <c r="DW280" s="102">
        <f t="shared" si="168"/>
        <v>0</v>
      </c>
      <c r="DX280" s="144"/>
      <c r="DY280" s="101">
        <f t="shared" si="169"/>
        <v>0</v>
      </c>
      <c r="DZ280" s="101">
        <f t="shared" si="169"/>
        <v>0</v>
      </c>
    </row>
    <row r="281" spans="122:130" x14ac:dyDescent="0.25">
      <c r="DR281" s="31">
        <f t="shared" si="167"/>
        <v>0</v>
      </c>
      <c r="DS281" s="26">
        <f t="shared" si="170"/>
        <v>0</v>
      </c>
      <c r="DT281" s="101">
        <f t="shared" si="164"/>
        <v>0</v>
      </c>
      <c r="DU281" s="101">
        <f t="shared" si="165"/>
        <v>0</v>
      </c>
      <c r="DV281" s="101">
        <f t="shared" si="166"/>
        <v>0</v>
      </c>
      <c r="DW281" s="102">
        <f t="shared" si="168"/>
        <v>0</v>
      </c>
      <c r="DX281" s="144"/>
      <c r="DY281" s="101">
        <f t="shared" si="169"/>
        <v>0</v>
      </c>
      <c r="DZ281" s="101">
        <f t="shared" si="169"/>
        <v>0</v>
      </c>
    </row>
    <row r="282" spans="122:130" x14ac:dyDescent="0.25">
      <c r="DR282" s="31">
        <f t="shared" si="167"/>
        <v>0</v>
      </c>
      <c r="DS282" s="26">
        <f t="shared" si="170"/>
        <v>0</v>
      </c>
      <c r="DT282" s="101">
        <f t="shared" si="164"/>
        <v>0</v>
      </c>
      <c r="DU282" s="101">
        <f t="shared" si="165"/>
        <v>0</v>
      </c>
      <c r="DV282" s="101">
        <f t="shared" si="166"/>
        <v>0</v>
      </c>
      <c r="DW282" s="102">
        <f t="shared" si="168"/>
        <v>0</v>
      </c>
      <c r="DX282" s="144"/>
      <c r="DY282" s="101">
        <f t="shared" si="169"/>
        <v>0</v>
      </c>
      <c r="DZ282" s="101">
        <f t="shared" si="169"/>
        <v>0</v>
      </c>
    </row>
    <row r="283" spans="122:130" x14ac:dyDescent="0.25">
      <c r="DR283" s="31">
        <f t="shared" si="167"/>
        <v>0</v>
      </c>
      <c r="DS283" s="26">
        <f t="shared" si="170"/>
        <v>0</v>
      </c>
      <c r="DT283" s="101">
        <f t="shared" si="164"/>
        <v>0</v>
      </c>
      <c r="DU283" s="101">
        <f t="shared" si="165"/>
        <v>0</v>
      </c>
      <c r="DV283" s="101">
        <f t="shared" si="166"/>
        <v>0</v>
      </c>
      <c r="DW283" s="102">
        <f t="shared" si="168"/>
        <v>0</v>
      </c>
      <c r="DX283" s="144"/>
      <c r="DY283" s="101">
        <f t="shared" si="169"/>
        <v>0</v>
      </c>
      <c r="DZ283" s="101">
        <f t="shared" si="169"/>
        <v>0</v>
      </c>
    </row>
    <row r="284" spans="122:130" x14ac:dyDescent="0.25">
      <c r="DR284" s="31">
        <f t="shared" si="167"/>
        <v>0</v>
      </c>
      <c r="DS284" s="26">
        <f t="shared" si="170"/>
        <v>0</v>
      </c>
      <c r="DT284" s="101">
        <f t="shared" si="164"/>
        <v>0</v>
      </c>
      <c r="DU284" s="101">
        <f t="shared" si="165"/>
        <v>0</v>
      </c>
      <c r="DV284" s="101">
        <f t="shared" si="166"/>
        <v>0</v>
      </c>
      <c r="DW284" s="102">
        <f t="shared" si="168"/>
        <v>0</v>
      </c>
      <c r="DX284" s="144"/>
      <c r="DY284" s="101">
        <f t="shared" si="169"/>
        <v>0</v>
      </c>
      <c r="DZ284" s="101">
        <f t="shared" si="169"/>
        <v>0</v>
      </c>
    </row>
    <row r="285" spans="122:130" x14ac:dyDescent="0.25">
      <c r="DR285" s="31">
        <f t="shared" si="167"/>
        <v>0</v>
      </c>
      <c r="DS285" s="26">
        <f t="shared" si="170"/>
        <v>0</v>
      </c>
      <c r="DT285" s="101">
        <f t="shared" si="164"/>
        <v>0</v>
      </c>
      <c r="DU285" s="101">
        <f t="shared" si="165"/>
        <v>0</v>
      </c>
      <c r="DV285" s="101">
        <f t="shared" si="166"/>
        <v>0</v>
      </c>
      <c r="DW285" s="102">
        <f t="shared" si="168"/>
        <v>0</v>
      </c>
      <c r="DX285" s="144"/>
      <c r="DY285" s="101">
        <f t="shared" si="169"/>
        <v>0</v>
      </c>
      <c r="DZ285" s="101">
        <f t="shared" si="169"/>
        <v>0</v>
      </c>
    </row>
    <row r="286" spans="122:130" x14ac:dyDescent="0.25">
      <c r="DR286" s="31">
        <f t="shared" si="167"/>
        <v>0</v>
      </c>
      <c r="DS286" s="26">
        <f t="shared" si="170"/>
        <v>0</v>
      </c>
      <c r="DT286" s="101">
        <f t="shared" si="164"/>
        <v>0</v>
      </c>
      <c r="DU286" s="101">
        <f t="shared" si="165"/>
        <v>0</v>
      </c>
      <c r="DV286" s="101">
        <f t="shared" si="166"/>
        <v>0</v>
      </c>
      <c r="DW286" s="102">
        <f t="shared" si="168"/>
        <v>0</v>
      </c>
      <c r="DX286" s="144"/>
      <c r="DY286" s="101">
        <f t="shared" si="169"/>
        <v>0</v>
      </c>
      <c r="DZ286" s="101">
        <f t="shared" si="169"/>
        <v>0</v>
      </c>
    </row>
    <row r="287" spans="122:130" x14ac:dyDescent="0.25">
      <c r="DR287" s="31">
        <f t="shared" si="167"/>
        <v>0</v>
      </c>
      <c r="DS287" s="26">
        <f t="shared" si="170"/>
        <v>0</v>
      </c>
      <c r="DT287" s="101">
        <f t="shared" si="164"/>
        <v>0</v>
      </c>
      <c r="DU287" s="101">
        <f t="shared" si="165"/>
        <v>0</v>
      </c>
      <c r="DV287" s="101">
        <f t="shared" si="166"/>
        <v>0</v>
      </c>
      <c r="DW287" s="102">
        <f t="shared" si="168"/>
        <v>0</v>
      </c>
      <c r="DX287" s="144"/>
      <c r="DY287" s="101">
        <f t="shared" si="169"/>
        <v>0</v>
      </c>
      <c r="DZ287" s="101">
        <f t="shared" si="169"/>
        <v>0</v>
      </c>
    </row>
    <row r="288" spans="122:130" x14ac:dyDescent="0.25">
      <c r="DR288" s="31">
        <f t="shared" si="167"/>
        <v>0</v>
      </c>
      <c r="DS288" s="26">
        <f t="shared" si="170"/>
        <v>0</v>
      </c>
      <c r="DT288" s="101">
        <f t="shared" si="164"/>
        <v>0</v>
      </c>
      <c r="DU288" s="101">
        <f t="shared" si="165"/>
        <v>0</v>
      </c>
      <c r="DV288" s="101">
        <f t="shared" si="166"/>
        <v>0</v>
      </c>
      <c r="DW288" s="102">
        <f t="shared" si="168"/>
        <v>0</v>
      </c>
      <c r="DX288" s="144"/>
      <c r="DY288" s="101">
        <f t="shared" si="169"/>
        <v>0</v>
      </c>
      <c r="DZ288" s="101">
        <f t="shared" si="169"/>
        <v>0</v>
      </c>
    </row>
    <row r="289" spans="122:130" x14ac:dyDescent="0.25">
      <c r="DR289" s="31">
        <f t="shared" si="167"/>
        <v>0</v>
      </c>
      <c r="DS289" s="26">
        <f t="shared" si="170"/>
        <v>0</v>
      </c>
      <c r="DT289" s="101">
        <f t="shared" si="164"/>
        <v>0</v>
      </c>
      <c r="DU289" s="101">
        <f t="shared" si="165"/>
        <v>0</v>
      </c>
      <c r="DV289" s="101">
        <f t="shared" si="166"/>
        <v>0</v>
      </c>
      <c r="DW289" s="102">
        <f t="shared" si="168"/>
        <v>0</v>
      </c>
      <c r="DX289" s="144"/>
      <c r="DY289" s="101">
        <f t="shared" si="169"/>
        <v>0</v>
      </c>
      <c r="DZ289" s="101">
        <f t="shared" si="169"/>
        <v>0</v>
      </c>
    </row>
    <row r="290" spans="122:130" x14ac:dyDescent="0.25">
      <c r="DR290" s="31">
        <f t="shared" si="167"/>
        <v>0</v>
      </c>
      <c r="DS290" s="26">
        <f t="shared" si="170"/>
        <v>0</v>
      </c>
      <c r="DT290" s="101">
        <f t="shared" si="164"/>
        <v>0</v>
      </c>
      <c r="DU290" s="101">
        <f t="shared" si="165"/>
        <v>0</v>
      </c>
      <c r="DV290" s="101">
        <f t="shared" si="166"/>
        <v>0</v>
      </c>
      <c r="DW290" s="102">
        <f t="shared" si="168"/>
        <v>0</v>
      </c>
      <c r="DX290" s="144"/>
      <c r="DY290" s="101">
        <f t="shared" si="169"/>
        <v>0</v>
      </c>
      <c r="DZ290" s="101">
        <f t="shared" si="169"/>
        <v>0</v>
      </c>
    </row>
    <row r="291" spans="122:130" x14ac:dyDescent="0.25">
      <c r="DR291" s="31">
        <f t="shared" si="167"/>
        <v>0</v>
      </c>
      <c r="DS291" s="26">
        <f t="shared" si="170"/>
        <v>0</v>
      </c>
      <c r="DT291" s="101">
        <f t="shared" si="164"/>
        <v>0</v>
      </c>
      <c r="DU291" s="101">
        <f t="shared" si="165"/>
        <v>0</v>
      </c>
      <c r="DV291" s="101">
        <f t="shared" si="166"/>
        <v>0</v>
      </c>
      <c r="DW291" s="102">
        <f t="shared" si="168"/>
        <v>0</v>
      </c>
      <c r="DX291" s="144"/>
      <c r="DY291" s="101">
        <f t="shared" si="169"/>
        <v>0</v>
      </c>
      <c r="DZ291" s="101">
        <f t="shared" si="169"/>
        <v>0</v>
      </c>
    </row>
    <row r="292" spans="122:130" x14ac:dyDescent="0.25">
      <c r="DR292" s="31">
        <f t="shared" si="167"/>
        <v>0</v>
      </c>
      <c r="DS292" s="26">
        <f t="shared" si="170"/>
        <v>0</v>
      </c>
      <c r="DT292" s="101">
        <f t="shared" si="164"/>
        <v>0</v>
      </c>
      <c r="DU292" s="101">
        <f t="shared" si="165"/>
        <v>0</v>
      </c>
      <c r="DV292" s="101">
        <f t="shared" si="166"/>
        <v>0</v>
      </c>
      <c r="DW292" s="102">
        <f t="shared" si="168"/>
        <v>0</v>
      </c>
      <c r="DX292" s="144"/>
      <c r="DY292" s="101">
        <f t="shared" si="169"/>
        <v>0</v>
      </c>
      <c r="DZ292" s="101">
        <f t="shared" si="169"/>
        <v>0</v>
      </c>
    </row>
    <row r="293" spans="122:130" x14ac:dyDescent="0.25">
      <c r="DR293" s="31">
        <f t="shared" si="167"/>
        <v>0</v>
      </c>
      <c r="DS293" s="26">
        <f t="shared" si="170"/>
        <v>0</v>
      </c>
      <c r="DT293" s="101">
        <f t="shared" si="164"/>
        <v>0</v>
      </c>
      <c r="DU293" s="101">
        <f t="shared" si="165"/>
        <v>0</v>
      </c>
      <c r="DV293" s="101">
        <f t="shared" si="166"/>
        <v>0</v>
      </c>
      <c r="DW293" s="102">
        <f t="shared" si="168"/>
        <v>0</v>
      </c>
      <c r="DX293" s="144"/>
      <c r="DY293" s="101">
        <f t="shared" si="169"/>
        <v>0</v>
      </c>
      <c r="DZ293" s="101">
        <f t="shared" si="169"/>
        <v>0</v>
      </c>
    </row>
    <row r="294" spans="122:130" x14ac:dyDescent="0.25">
      <c r="DR294" s="31">
        <f t="shared" si="167"/>
        <v>0</v>
      </c>
      <c r="DS294" s="26">
        <f t="shared" si="170"/>
        <v>0</v>
      </c>
      <c r="DT294" s="101">
        <f t="shared" si="164"/>
        <v>0</v>
      </c>
      <c r="DU294" s="101">
        <f t="shared" si="165"/>
        <v>0</v>
      </c>
      <c r="DV294" s="101">
        <f t="shared" si="166"/>
        <v>0</v>
      </c>
      <c r="DW294" s="102">
        <f t="shared" si="168"/>
        <v>0</v>
      </c>
      <c r="DX294" s="144"/>
      <c r="DY294" s="101">
        <f t="shared" si="169"/>
        <v>0</v>
      </c>
      <c r="DZ294" s="101">
        <f t="shared" si="169"/>
        <v>0</v>
      </c>
    </row>
    <row r="295" spans="122:130" x14ac:dyDescent="0.25">
      <c r="DR295" s="31">
        <f t="shared" si="167"/>
        <v>0</v>
      </c>
      <c r="DS295" s="26">
        <f t="shared" si="170"/>
        <v>0</v>
      </c>
      <c r="DT295" s="101">
        <f t="shared" si="164"/>
        <v>0</v>
      </c>
      <c r="DU295" s="101">
        <f t="shared" si="165"/>
        <v>0</v>
      </c>
      <c r="DV295" s="101">
        <f t="shared" si="166"/>
        <v>0</v>
      </c>
      <c r="DW295" s="102">
        <f t="shared" si="168"/>
        <v>0</v>
      </c>
      <c r="DX295" s="144"/>
      <c r="DY295" s="101">
        <f t="shared" si="169"/>
        <v>0</v>
      </c>
      <c r="DZ295" s="101">
        <f t="shared" si="169"/>
        <v>0</v>
      </c>
    </row>
    <row r="296" spans="122:130" x14ac:dyDescent="0.25">
      <c r="DR296" s="31">
        <f t="shared" si="167"/>
        <v>0</v>
      </c>
      <c r="DS296" s="26">
        <f t="shared" si="170"/>
        <v>0</v>
      </c>
      <c r="DT296" s="101">
        <f t="shared" si="164"/>
        <v>0</v>
      </c>
      <c r="DU296" s="101">
        <f t="shared" si="165"/>
        <v>0</v>
      </c>
      <c r="DV296" s="101">
        <f t="shared" si="166"/>
        <v>0</v>
      </c>
      <c r="DW296" s="102">
        <f t="shared" si="168"/>
        <v>0</v>
      </c>
      <c r="DX296" s="144"/>
      <c r="DY296" s="101">
        <f t="shared" si="169"/>
        <v>0</v>
      </c>
      <c r="DZ296" s="101">
        <f t="shared" si="169"/>
        <v>0</v>
      </c>
    </row>
    <row r="297" spans="122:130" x14ac:dyDescent="0.25">
      <c r="DR297" s="31">
        <f t="shared" si="167"/>
        <v>0</v>
      </c>
      <c r="DS297" s="26">
        <f t="shared" si="170"/>
        <v>0</v>
      </c>
      <c r="DT297" s="101">
        <f t="shared" si="164"/>
        <v>0</v>
      </c>
      <c r="DU297" s="101">
        <f t="shared" si="165"/>
        <v>0</v>
      </c>
      <c r="DV297" s="101">
        <f t="shared" si="166"/>
        <v>0</v>
      </c>
      <c r="DW297" s="102">
        <f t="shared" si="168"/>
        <v>0</v>
      </c>
      <c r="DX297" s="144"/>
      <c r="DY297" s="101">
        <f t="shared" si="169"/>
        <v>0</v>
      </c>
      <c r="DZ297" s="101">
        <f t="shared" si="169"/>
        <v>0</v>
      </c>
    </row>
    <row r="298" spans="122:130" x14ac:dyDescent="0.25">
      <c r="DR298" s="31">
        <f t="shared" si="167"/>
        <v>0</v>
      </c>
      <c r="DS298" s="26">
        <f t="shared" si="170"/>
        <v>0</v>
      </c>
      <c r="DT298" s="101">
        <f t="shared" si="164"/>
        <v>0</v>
      </c>
      <c r="DU298" s="101">
        <f t="shared" si="165"/>
        <v>0</v>
      </c>
      <c r="DV298" s="101">
        <f t="shared" si="166"/>
        <v>0</v>
      </c>
      <c r="DW298" s="102">
        <f t="shared" si="168"/>
        <v>0</v>
      </c>
      <c r="DX298" s="144"/>
      <c r="DY298" s="101">
        <f t="shared" si="169"/>
        <v>0</v>
      </c>
      <c r="DZ298" s="101">
        <f t="shared" si="169"/>
        <v>0</v>
      </c>
    </row>
    <row r="299" spans="122:130" x14ac:dyDescent="0.25">
      <c r="DR299" s="31">
        <f t="shared" si="167"/>
        <v>0</v>
      </c>
      <c r="DS299" s="26">
        <f t="shared" si="170"/>
        <v>0</v>
      </c>
      <c r="DT299" s="101">
        <f t="shared" si="164"/>
        <v>0</v>
      </c>
      <c r="DU299" s="101">
        <f t="shared" si="165"/>
        <v>0</v>
      </c>
      <c r="DV299" s="101">
        <f t="shared" si="166"/>
        <v>0</v>
      </c>
      <c r="DW299" s="102">
        <f t="shared" si="168"/>
        <v>0</v>
      </c>
      <c r="DX299" s="144"/>
      <c r="DY299" s="101">
        <f t="shared" si="169"/>
        <v>0</v>
      </c>
      <c r="DZ299" s="101">
        <f t="shared" si="169"/>
        <v>0</v>
      </c>
    </row>
    <row r="300" spans="122:130" x14ac:dyDescent="0.25">
      <c r="DR300" s="31">
        <f t="shared" si="167"/>
        <v>0</v>
      </c>
      <c r="DS300" s="26">
        <f t="shared" si="170"/>
        <v>0</v>
      </c>
      <c r="DT300" s="101">
        <f t="shared" si="164"/>
        <v>0</v>
      </c>
      <c r="DU300" s="101">
        <f t="shared" si="165"/>
        <v>0</v>
      </c>
      <c r="DV300" s="101">
        <f t="shared" si="166"/>
        <v>0</v>
      </c>
      <c r="DW300" s="102">
        <f t="shared" si="168"/>
        <v>0</v>
      </c>
      <c r="DX300" s="144"/>
      <c r="DY300" s="101">
        <f t="shared" si="169"/>
        <v>0</v>
      </c>
      <c r="DZ300" s="101">
        <f t="shared" si="169"/>
        <v>0</v>
      </c>
    </row>
    <row r="301" spans="122:130" x14ac:dyDescent="0.25">
      <c r="DR301" s="31">
        <f t="shared" si="167"/>
        <v>0</v>
      </c>
      <c r="DS301" s="26">
        <f t="shared" si="170"/>
        <v>0</v>
      </c>
      <c r="DT301" s="101">
        <f t="shared" si="164"/>
        <v>0</v>
      </c>
      <c r="DU301" s="101">
        <f t="shared" si="165"/>
        <v>0</v>
      </c>
      <c r="DV301" s="101">
        <f t="shared" si="166"/>
        <v>0</v>
      </c>
      <c r="DW301" s="102">
        <f t="shared" si="168"/>
        <v>0</v>
      </c>
      <c r="DX301" s="144"/>
      <c r="DY301" s="101">
        <f t="shared" si="169"/>
        <v>0</v>
      </c>
      <c r="DZ301" s="101">
        <f t="shared" si="169"/>
        <v>0</v>
      </c>
    </row>
    <row r="302" spans="122:130" x14ac:dyDescent="0.25">
      <c r="DR302" s="31">
        <f t="shared" si="167"/>
        <v>0</v>
      </c>
      <c r="DS302" s="26">
        <f t="shared" si="170"/>
        <v>0</v>
      </c>
      <c r="DT302" s="101">
        <f t="shared" si="164"/>
        <v>0</v>
      </c>
      <c r="DU302" s="101">
        <f t="shared" si="165"/>
        <v>0</v>
      </c>
      <c r="DV302" s="101">
        <f t="shared" si="166"/>
        <v>0</v>
      </c>
      <c r="DW302" s="102">
        <f t="shared" si="168"/>
        <v>0</v>
      </c>
      <c r="DX302" s="144"/>
      <c r="DY302" s="101">
        <f t="shared" si="169"/>
        <v>0</v>
      </c>
      <c r="DZ302" s="101">
        <f t="shared" si="169"/>
        <v>0</v>
      </c>
    </row>
    <row r="303" spans="122:130" x14ac:dyDescent="0.25">
      <c r="DR303" s="31">
        <f t="shared" si="167"/>
        <v>0</v>
      </c>
      <c r="DS303" s="26">
        <f t="shared" si="170"/>
        <v>0</v>
      </c>
      <c r="DT303" s="101">
        <f t="shared" si="164"/>
        <v>0</v>
      </c>
      <c r="DU303" s="101">
        <f t="shared" si="165"/>
        <v>0</v>
      </c>
      <c r="DV303" s="101">
        <f t="shared" si="166"/>
        <v>0</v>
      </c>
      <c r="DW303" s="102">
        <f t="shared" si="168"/>
        <v>0</v>
      </c>
      <c r="DX303" s="144"/>
      <c r="DY303" s="101">
        <f t="shared" si="169"/>
        <v>0</v>
      </c>
      <c r="DZ303" s="101">
        <f t="shared" si="169"/>
        <v>0</v>
      </c>
    </row>
    <row r="304" spans="122:130" x14ac:dyDescent="0.25">
      <c r="DR304" s="31">
        <f t="shared" si="167"/>
        <v>0</v>
      </c>
      <c r="DS304" s="26">
        <f t="shared" si="170"/>
        <v>0</v>
      </c>
      <c r="DT304" s="101">
        <f t="shared" si="164"/>
        <v>0</v>
      </c>
      <c r="DU304" s="101">
        <f t="shared" si="165"/>
        <v>0</v>
      </c>
      <c r="DV304" s="101">
        <f t="shared" si="166"/>
        <v>0</v>
      </c>
      <c r="DW304" s="102">
        <f t="shared" si="168"/>
        <v>0</v>
      </c>
      <c r="DX304" s="144"/>
      <c r="DY304" s="101">
        <f t="shared" si="169"/>
        <v>0</v>
      </c>
      <c r="DZ304" s="101">
        <f t="shared" si="169"/>
        <v>0</v>
      </c>
    </row>
    <row r="305" spans="122:130" x14ac:dyDescent="0.25">
      <c r="DR305" s="31">
        <f t="shared" si="167"/>
        <v>0</v>
      </c>
      <c r="DS305" s="26">
        <f t="shared" si="170"/>
        <v>0</v>
      </c>
      <c r="DT305" s="101">
        <f t="shared" si="164"/>
        <v>0</v>
      </c>
      <c r="DU305" s="101">
        <f t="shared" si="165"/>
        <v>0</v>
      </c>
      <c r="DV305" s="101">
        <f t="shared" si="166"/>
        <v>0</v>
      </c>
      <c r="DW305" s="102">
        <f t="shared" si="168"/>
        <v>0</v>
      </c>
      <c r="DX305" s="144"/>
      <c r="DY305" s="101">
        <f t="shared" si="169"/>
        <v>0</v>
      </c>
      <c r="DZ305" s="101">
        <f t="shared" si="169"/>
        <v>0</v>
      </c>
    </row>
    <row r="306" spans="122:130" x14ac:dyDescent="0.25">
      <c r="DR306" s="31">
        <f t="shared" si="167"/>
        <v>0</v>
      </c>
      <c r="DS306" s="26">
        <f t="shared" si="170"/>
        <v>0</v>
      </c>
      <c r="DT306" s="101">
        <f t="shared" si="164"/>
        <v>0</v>
      </c>
      <c r="DU306" s="101">
        <f t="shared" si="165"/>
        <v>0</v>
      </c>
      <c r="DV306" s="101">
        <f t="shared" si="166"/>
        <v>0</v>
      </c>
      <c r="DW306" s="102">
        <f t="shared" si="168"/>
        <v>0</v>
      </c>
      <c r="DX306" s="144"/>
      <c r="DY306" s="101">
        <f t="shared" si="169"/>
        <v>0</v>
      </c>
      <c r="DZ306" s="101">
        <f t="shared" si="169"/>
        <v>0</v>
      </c>
    </row>
    <row r="307" spans="122:130" x14ac:dyDescent="0.25">
      <c r="DR307" s="31">
        <f t="shared" si="167"/>
        <v>0</v>
      </c>
      <c r="DS307" s="26">
        <f t="shared" si="170"/>
        <v>0</v>
      </c>
      <c r="DT307" s="101">
        <f t="shared" si="164"/>
        <v>0</v>
      </c>
      <c r="DU307" s="101">
        <f t="shared" si="165"/>
        <v>0</v>
      </c>
      <c r="DV307" s="101">
        <f t="shared" si="166"/>
        <v>0</v>
      </c>
      <c r="DW307" s="102">
        <f t="shared" si="168"/>
        <v>0</v>
      </c>
      <c r="DX307" s="144"/>
      <c r="DY307" s="101">
        <f t="shared" si="169"/>
        <v>0</v>
      </c>
      <c r="DZ307" s="101">
        <f t="shared" si="169"/>
        <v>0</v>
      </c>
    </row>
    <row r="308" spans="122:130" x14ac:dyDescent="0.25">
      <c r="DR308" s="31">
        <f t="shared" si="167"/>
        <v>0</v>
      </c>
      <c r="DS308" s="26">
        <f t="shared" si="170"/>
        <v>0</v>
      </c>
      <c r="DT308" s="101">
        <f t="shared" si="164"/>
        <v>0</v>
      </c>
      <c r="DU308" s="101">
        <f t="shared" si="165"/>
        <v>0</v>
      </c>
      <c r="DV308" s="101">
        <f t="shared" si="166"/>
        <v>0</v>
      </c>
      <c r="DW308" s="102">
        <f t="shared" si="168"/>
        <v>0</v>
      </c>
      <c r="DX308" s="144"/>
      <c r="DY308" s="101">
        <f t="shared" si="169"/>
        <v>0</v>
      </c>
      <c r="DZ308" s="101">
        <f t="shared" si="169"/>
        <v>0</v>
      </c>
    </row>
    <row r="309" spans="122:130" x14ac:dyDescent="0.25">
      <c r="DR309" s="31">
        <f t="shared" si="167"/>
        <v>0</v>
      </c>
      <c r="DS309" s="26">
        <f t="shared" si="170"/>
        <v>0</v>
      </c>
      <c r="DT309" s="101">
        <f t="shared" si="164"/>
        <v>0</v>
      </c>
      <c r="DU309" s="101">
        <f t="shared" si="165"/>
        <v>0</v>
      </c>
      <c r="DV309" s="101">
        <f t="shared" si="166"/>
        <v>0</v>
      </c>
      <c r="DW309" s="102">
        <f t="shared" si="168"/>
        <v>0</v>
      </c>
      <c r="DX309" s="144"/>
      <c r="DY309" s="101">
        <f t="shared" si="169"/>
        <v>0</v>
      </c>
      <c r="DZ309" s="101">
        <f t="shared" si="169"/>
        <v>0</v>
      </c>
    </row>
    <row r="310" spans="122:130" x14ac:dyDescent="0.25">
      <c r="DR310" s="31">
        <f t="shared" si="167"/>
        <v>0</v>
      </c>
      <c r="DS310" s="26">
        <f t="shared" si="170"/>
        <v>0</v>
      </c>
      <c r="DT310" s="101">
        <f t="shared" si="164"/>
        <v>0</v>
      </c>
      <c r="DU310" s="101">
        <f t="shared" si="165"/>
        <v>0</v>
      </c>
      <c r="DV310" s="101">
        <f t="shared" si="166"/>
        <v>0</v>
      </c>
      <c r="DW310" s="102">
        <f t="shared" si="168"/>
        <v>0</v>
      </c>
      <c r="DX310" s="144"/>
      <c r="DY310" s="101">
        <f t="shared" si="169"/>
        <v>0</v>
      </c>
      <c r="DZ310" s="101">
        <f t="shared" si="169"/>
        <v>0</v>
      </c>
    </row>
    <row r="311" spans="122:130" x14ac:dyDescent="0.25">
      <c r="DR311" s="31">
        <f t="shared" si="167"/>
        <v>0</v>
      </c>
      <c r="DS311" s="26">
        <f t="shared" si="170"/>
        <v>0</v>
      </c>
      <c r="DT311" s="101">
        <f t="shared" si="164"/>
        <v>0</v>
      </c>
      <c r="DU311" s="101">
        <f t="shared" si="165"/>
        <v>0</v>
      </c>
      <c r="DV311" s="101">
        <f t="shared" si="166"/>
        <v>0</v>
      </c>
      <c r="DW311" s="102">
        <f t="shared" si="168"/>
        <v>0</v>
      </c>
      <c r="DX311" s="144"/>
      <c r="DY311" s="101">
        <f t="shared" si="169"/>
        <v>0</v>
      </c>
      <c r="DZ311" s="101">
        <f t="shared" si="169"/>
        <v>0</v>
      </c>
    </row>
    <row r="312" spans="122:130" x14ac:dyDescent="0.25">
      <c r="DR312" s="31">
        <f t="shared" si="167"/>
        <v>0</v>
      </c>
      <c r="DS312" s="26">
        <f t="shared" si="170"/>
        <v>0</v>
      </c>
      <c r="DT312" s="101">
        <f t="shared" si="164"/>
        <v>0</v>
      </c>
      <c r="DU312" s="101">
        <f t="shared" si="165"/>
        <v>0</v>
      </c>
      <c r="DV312" s="101">
        <f t="shared" si="166"/>
        <v>0</v>
      </c>
      <c r="DW312" s="102">
        <f t="shared" si="168"/>
        <v>0</v>
      </c>
      <c r="DX312" s="144"/>
      <c r="DY312" s="101">
        <f t="shared" si="169"/>
        <v>0</v>
      </c>
      <c r="DZ312" s="101">
        <f t="shared" si="169"/>
        <v>0</v>
      </c>
    </row>
    <row r="313" spans="122:130" x14ac:dyDescent="0.25">
      <c r="DR313" s="31">
        <f t="shared" si="167"/>
        <v>0</v>
      </c>
      <c r="DS313" s="26">
        <f t="shared" si="170"/>
        <v>0</v>
      </c>
      <c r="DT313" s="101">
        <f t="shared" si="164"/>
        <v>0</v>
      </c>
      <c r="DU313" s="101">
        <f t="shared" si="165"/>
        <v>0</v>
      </c>
      <c r="DV313" s="101">
        <f t="shared" si="166"/>
        <v>0</v>
      </c>
      <c r="DW313" s="102">
        <f t="shared" si="168"/>
        <v>0</v>
      </c>
      <c r="DX313" s="144"/>
      <c r="DY313" s="101">
        <f t="shared" si="169"/>
        <v>0</v>
      </c>
      <c r="DZ313" s="101">
        <f t="shared" si="169"/>
        <v>0</v>
      </c>
    </row>
    <row r="314" spans="122:130" x14ac:dyDescent="0.25">
      <c r="DR314" s="31">
        <f t="shared" si="167"/>
        <v>0</v>
      </c>
      <c r="DS314" s="26">
        <f t="shared" si="170"/>
        <v>0</v>
      </c>
      <c r="DT314" s="101">
        <f t="shared" si="164"/>
        <v>0</v>
      </c>
      <c r="DU314" s="101">
        <f t="shared" si="165"/>
        <v>0</v>
      </c>
      <c r="DV314" s="101">
        <f t="shared" si="166"/>
        <v>0</v>
      </c>
      <c r="DW314" s="102">
        <f t="shared" si="168"/>
        <v>0</v>
      </c>
      <c r="DX314" s="144"/>
      <c r="DY314" s="101">
        <f t="shared" si="169"/>
        <v>0</v>
      </c>
      <c r="DZ314" s="101">
        <f t="shared" si="169"/>
        <v>0</v>
      </c>
    </row>
    <row r="315" spans="122:130" x14ac:dyDescent="0.25">
      <c r="DR315" s="31">
        <f t="shared" si="167"/>
        <v>0</v>
      </c>
      <c r="DS315" s="26">
        <f t="shared" si="170"/>
        <v>0</v>
      </c>
      <c r="DT315" s="101">
        <f t="shared" si="164"/>
        <v>0</v>
      </c>
      <c r="DU315" s="101">
        <f t="shared" si="165"/>
        <v>0</v>
      </c>
      <c r="DV315" s="101">
        <f t="shared" si="166"/>
        <v>0</v>
      </c>
      <c r="DW315" s="102">
        <f t="shared" si="168"/>
        <v>0</v>
      </c>
      <c r="DX315" s="144"/>
      <c r="DY315" s="101">
        <f t="shared" si="169"/>
        <v>0</v>
      </c>
      <c r="DZ315" s="101">
        <f t="shared" si="169"/>
        <v>0</v>
      </c>
    </row>
    <row r="316" spans="122:130" x14ac:dyDescent="0.25">
      <c r="DR316" s="31">
        <f t="shared" si="167"/>
        <v>0</v>
      </c>
      <c r="DS316" s="26">
        <f t="shared" si="170"/>
        <v>0</v>
      </c>
      <c r="DT316" s="101">
        <f t="shared" si="164"/>
        <v>0</v>
      </c>
      <c r="DU316" s="101">
        <f t="shared" si="165"/>
        <v>0</v>
      </c>
      <c r="DV316" s="101">
        <f t="shared" si="166"/>
        <v>0</v>
      </c>
      <c r="DW316" s="102">
        <f t="shared" si="168"/>
        <v>0</v>
      </c>
      <c r="DX316" s="144"/>
      <c r="DY316" s="101">
        <f t="shared" si="169"/>
        <v>0</v>
      </c>
      <c r="DZ316" s="101">
        <f t="shared" si="169"/>
        <v>0</v>
      </c>
    </row>
    <row r="317" spans="122:130" x14ac:dyDescent="0.25">
      <c r="DR317" s="31">
        <f t="shared" si="167"/>
        <v>0</v>
      </c>
      <c r="DS317" s="26">
        <f t="shared" si="170"/>
        <v>0</v>
      </c>
      <c r="DT317" s="101">
        <f t="shared" si="164"/>
        <v>0</v>
      </c>
      <c r="DU317" s="101">
        <f t="shared" si="165"/>
        <v>0</v>
      </c>
      <c r="DV317" s="101">
        <f t="shared" si="166"/>
        <v>0</v>
      </c>
      <c r="DW317" s="102">
        <f t="shared" si="168"/>
        <v>0</v>
      </c>
      <c r="DX317" s="144"/>
      <c r="DY317" s="101">
        <f t="shared" si="169"/>
        <v>0</v>
      </c>
      <c r="DZ317" s="101">
        <f t="shared" si="169"/>
        <v>0</v>
      </c>
    </row>
    <row r="318" spans="122:130" x14ac:dyDescent="0.25">
      <c r="DR318" s="31">
        <f t="shared" si="167"/>
        <v>0</v>
      </c>
      <c r="DS318" s="26">
        <f t="shared" si="170"/>
        <v>0</v>
      </c>
      <c r="DT318" s="101">
        <f t="shared" si="164"/>
        <v>0</v>
      </c>
      <c r="DU318" s="101">
        <f t="shared" si="165"/>
        <v>0</v>
      </c>
      <c r="DV318" s="101">
        <f t="shared" si="166"/>
        <v>0</v>
      </c>
      <c r="DW318" s="102">
        <f t="shared" si="168"/>
        <v>0</v>
      </c>
      <c r="DX318" s="144"/>
      <c r="DY318" s="101">
        <f t="shared" si="169"/>
        <v>0</v>
      </c>
      <c r="DZ318" s="101">
        <f t="shared" si="169"/>
        <v>0</v>
      </c>
    </row>
    <row r="319" spans="122:130" x14ac:dyDescent="0.25">
      <c r="DR319" s="31">
        <f t="shared" si="167"/>
        <v>0</v>
      </c>
      <c r="DS319" s="26">
        <f t="shared" si="170"/>
        <v>0</v>
      </c>
      <c r="DT319" s="101">
        <f t="shared" si="164"/>
        <v>0</v>
      </c>
      <c r="DU319" s="101">
        <f t="shared" si="165"/>
        <v>0</v>
      </c>
      <c r="DV319" s="101">
        <f t="shared" si="166"/>
        <v>0</v>
      </c>
      <c r="DW319" s="102">
        <f t="shared" si="168"/>
        <v>0</v>
      </c>
      <c r="DX319" s="144"/>
      <c r="DY319" s="101">
        <f t="shared" si="169"/>
        <v>0</v>
      </c>
      <c r="DZ319" s="101">
        <f t="shared" si="169"/>
        <v>0</v>
      </c>
    </row>
    <row r="320" spans="122:130" x14ac:dyDescent="0.25">
      <c r="DR320" s="31">
        <f t="shared" si="167"/>
        <v>0</v>
      </c>
      <c r="DS320" s="26">
        <f t="shared" si="170"/>
        <v>0</v>
      </c>
      <c r="DT320" s="101">
        <f t="shared" si="164"/>
        <v>0</v>
      </c>
      <c r="DU320" s="101">
        <f t="shared" si="165"/>
        <v>0</v>
      </c>
      <c r="DV320" s="101">
        <f t="shared" si="166"/>
        <v>0</v>
      </c>
      <c r="DW320" s="102">
        <f t="shared" si="168"/>
        <v>0</v>
      </c>
      <c r="DX320" s="144"/>
      <c r="DY320" s="101">
        <f t="shared" si="169"/>
        <v>0</v>
      </c>
      <c r="DZ320" s="101">
        <f t="shared" si="169"/>
        <v>0</v>
      </c>
    </row>
    <row r="321" spans="122:130" x14ac:dyDescent="0.25">
      <c r="DR321" s="31">
        <f t="shared" si="167"/>
        <v>0</v>
      </c>
      <c r="DS321" s="26">
        <f t="shared" si="170"/>
        <v>0</v>
      </c>
      <c r="DT321" s="101">
        <f t="shared" si="164"/>
        <v>0</v>
      </c>
      <c r="DU321" s="101">
        <f t="shared" si="165"/>
        <v>0</v>
      </c>
      <c r="DV321" s="101">
        <f t="shared" si="166"/>
        <v>0</v>
      </c>
      <c r="DW321" s="102">
        <f t="shared" si="168"/>
        <v>0</v>
      </c>
      <c r="DX321" s="144"/>
      <c r="DY321" s="101">
        <f t="shared" si="169"/>
        <v>0</v>
      </c>
      <c r="DZ321" s="101">
        <f t="shared" si="169"/>
        <v>0</v>
      </c>
    </row>
    <row r="322" spans="122:130" x14ac:dyDescent="0.25">
      <c r="DR322" s="31">
        <f t="shared" si="167"/>
        <v>0</v>
      </c>
      <c r="DS322" s="26">
        <f t="shared" si="170"/>
        <v>0</v>
      </c>
      <c r="DT322" s="101">
        <f t="shared" si="164"/>
        <v>0</v>
      </c>
      <c r="DU322" s="101">
        <f t="shared" si="165"/>
        <v>0</v>
      </c>
      <c r="DV322" s="101">
        <f t="shared" si="166"/>
        <v>0</v>
      </c>
      <c r="DW322" s="102">
        <f t="shared" si="168"/>
        <v>0</v>
      </c>
      <c r="DX322" s="144"/>
      <c r="DY322" s="101">
        <f t="shared" si="169"/>
        <v>0</v>
      </c>
      <c r="DZ322" s="101">
        <f t="shared" si="169"/>
        <v>0</v>
      </c>
    </row>
    <row r="323" spans="122:130" x14ac:dyDescent="0.25">
      <c r="DR323" s="31">
        <f t="shared" si="167"/>
        <v>0</v>
      </c>
      <c r="DS323" s="26">
        <f t="shared" si="170"/>
        <v>0</v>
      </c>
      <c r="DT323" s="101">
        <f t="shared" si="164"/>
        <v>0</v>
      </c>
      <c r="DU323" s="101">
        <f t="shared" si="165"/>
        <v>0</v>
      </c>
      <c r="DV323" s="101">
        <f t="shared" si="166"/>
        <v>0</v>
      </c>
      <c r="DW323" s="102">
        <f t="shared" si="168"/>
        <v>0</v>
      </c>
      <c r="DX323" s="144"/>
      <c r="DY323" s="101">
        <f t="shared" si="169"/>
        <v>0</v>
      </c>
      <c r="DZ323" s="101">
        <f t="shared" si="169"/>
        <v>0</v>
      </c>
    </row>
    <row r="324" spans="122:130" x14ac:dyDescent="0.25">
      <c r="DR324" s="31">
        <f t="shared" si="167"/>
        <v>0</v>
      </c>
      <c r="DS324" s="26">
        <f t="shared" si="170"/>
        <v>0</v>
      </c>
      <c r="DT324" s="101">
        <f t="shared" si="164"/>
        <v>0</v>
      </c>
      <c r="DU324" s="101">
        <f t="shared" si="165"/>
        <v>0</v>
      </c>
      <c r="DV324" s="101">
        <f t="shared" si="166"/>
        <v>0</v>
      </c>
      <c r="DW324" s="102">
        <f t="shared" si="168"/>
        <v>0</v>
      </c>
      <c r="DX324" s="144"/>
      <c r="DY324" s="101">
        <f t="shared" si="169"/>
        <v>0</v>
      </c>
      <c r="DZ324" s="101">
        <f t="shared" si="169"/>
        <v>0</v>
      </c>
    </row>
    <row r="325" spans="122:130" x14ac:dyDescent="0.25">
      <c r="DR325" s="31">
        <f t="shared" si="167"/>
        <v>0</v>
      </c>
      <c r="DS325" s="26">
        <f t="shared" si="170"/>
        <v>0</v>
      </c>
      <c r="DT325" s="101">
        <f t="shared" si="164"/>
        <v>0</v>
      </c>
      <c r="DU325" s="101">
        <f t="shared" si="165"/>
        <v>0</v>
      </c>
      <c r="DV325" s="101">
        <f t="shared" si="166"/>
        <v>0</v>
      </c>
      <c r="DW325" s="102">
        <f t="shared" si="168"/>
        <v>0</v>
      </c>
      <c r="DX325" s="144"/>
      <c r="DY325" s="101">
        <f t="shared" si="169"/>
        <v>0</v>
      </c>
      <c r="DZ325" s="101">
        <f t="shared" si="169"/>
        <v>0</v>
      </c>
    </row>
    <row r="326" spans="122:130" x14ac:dyDescent="0.25">
      <c r="DR326" s="31">
        <f t="shared" si="167"/>
        <v>0</v>
      </c>
      <c r="DS326" s="26">
        <f t="shared" si="170"/>
        <v>0</v>
      </c>
      <c r="DT326" s="101">
        <f t="shared" si="164"/>
        <v>0</v>
      </c>
      <c r="DU326" s="101">
        <f t="shared" si="165"/>
        <v>0</v>
      </c>
      <c r="DV326" s="101">
        <f t="shared" si="166"/>
        <v>0</v>
      </c>
      <c r="DW326" s="102">
        <f t="shared" si="168"/>
        <v>0</v>
      </c>
      <c r="DX326" s="144"/>
      <c r="DY326" s="101">
        <f t="shared" si="169"/>
        <v>0</v>
      </c>
      <c r="DZ326" s="101">
        <f t="shared" si="169"/>
        <v>0</v>
      </c>
    </row>
    <row r="327" spans="122:130" x14ac:dyDescent="0.25">
      <c r="DR327" s="31">
        <f t="shared" si="167"/>
        <v>0</v>
      </c>
      <c r="DS327" s="26">
        <f t="shared" si="170"/>
        <v>0</v>
      </c>
      <c r="DT327" s="101">
        <f t="shared" si="164"/>
        <v>0</v>
      </c>
      <c r="DU327" s="101">
        <f t="shared" si="165"/>
        <v>0</v>
      </c>
      <c r="DV327" s="101">
        <f t="shared" si="166"/>
        <v>0</v>
      </c>
      <c r="DW327" s="102">
        <f t="shared" si="168"/>
        <v>0</v>
      </c>
      <c r="DX327" s="144"/>
      <c r="DY327" s="101">
        <f t="shared" si="169"/>
        <v>0</v>
      </c>
      <c r="DZ327" s="101">
        <f t="shared" si="169"/>
        <v>0</v>
      </c>
    </row>
    <row r="328" spans="122:130" x14ac:dyDescent="0.25">
      <c r="DR328" s="31">
        <f t="shared" si="167"/>
        <v>0</v>
      </c>
      <c r="DS328" s="26">
        <f t="shared" si="170"/>
        <v>0</v>
      </c>
      <c r="DT328" s="101">
        <f t="shared" si="164"/>
        <v>0</v>
      </c>
      <c r="DU328" s="101">
        <f t="shared" si="165"/>
        <v>0</v>
      </c>
      <c r="DV328" s="101">
        <f t="shared" si="166"/>
        <v>0</v>
      </c>
      <c r="DW328" s="102">
        <f t="shared" si="168"/>
        <v>0</v>
      </c>
      <c r="DX328" s="144"/>
      <c r="DY328" s="101">
        <f t="shared" si="169"/>
        <v>0</v>
      </c>
      <c r="DZ328" s="101">
        <f t="shared" si="169"/>
        <v>0</v>
      </c>
    </row>
    <row r="329" spans="122:130" x14ac:dyDescent="0.25">
      <c r="DR329" s="31">
        <f t="shared" si="167"/>
        <v>0</v>
      </c>
      <c r="DS329" s="26">
        <f t="shared" si="170"/>
        <v>0</v>
      </c>
      <c r="DT329" s="101">
        <f t="shared" ref="DT329:DT392" si="171">SUM(EC329:EI329)</f>
        <v>0</v>
      </c>
      <c r="DU329" s="101">
        <f t="shared" ref="DU329:DU392" si="172">ED329 + EE329</f>
        <v>0</v>
      </c>
      <c r="DV329" s="101">
        <f t="shared" ref="DV329:DV392" si="173">EH329 + EI329</f>
        <v>0</v>
      </c>
      <c r="DW329" s="102">
        <f t="shared" si="168"/>
        <v>0</v>
      </c>
      <c r="DX329" s="144"/>
      <c r="DY329" s="101">
        <f t="shared" si="169"/>
        <v>0</v>
      </c>
      <c r="DZ329" s="101">
        <f t="shared" si="169"/>
        <v>0</v>
      </c>
    </row>
    <row r="330" spans="122:130" x14ac:dyDescent="0.25">
      <c r="DR330" s="31">
        <f t="shared" ref="DR330:DR393" si="174">$EB330</f>
        <v>0</v>
      </c>
      <c r="DS330" s="26">
        <f t="shared" si="170"/>
        <v>0</v>
      </c>
      <c r="DT330" s="101">
        <f t="shared" si="171"/>
        <v>0</v>
      </c>
      <c r="DU330" s="101">
        <f t="shared" si="172"/>
        <v>0</v>
      </c>
      <c r="DV330" s="101">
        <f t="shared" si="173"/>
        <v>0</v>
      </c>
      <c r="DW330" s="102">
        <f t="shared" ref="DW330:DW393" si="175">EM330 + EQ330</f>
        <v>0</v>
      </c>
      <c r="DX330" s="144"/>
      <c r="DY330" s="101">
        <f t="shared" ref="DY330:DZ393" si="176">EO330 + ES330</f>
        <v>0</v>
      </c>
      <c r="DZ330" s="101">
        <f t="shared" si="176"/>
        <v>0</v>
      </c>
    </row>
    <row r="331" spans="122:130" x14ac:dyDescent="0.25">
      <c r="DR331" s="31">
        <f t="shared" si="174"/>
        <v>0</v>
      </c>
      <c r="DS331" s="26">
        <f t="shared" si="170"/>
        <v>0</v>
      </c>
      <c r="DT331" s="101">
        <f t="shared" si="171"/>
        <v>0</v>
      </c>
      <c r="DU331" s="101">
        <f t="shared" si="172"/>
        <v>0</v>
      </c>
      <c r="DV331" s="101">
        <f t="shared" si="173"/>
        <v>0</v>
      </c>
      <c r="DW331" s="102">
        <f t="shared" si="175"/>
        <v>0</v>
      </c>
      <c r="DX331" s="144"/>
      <c r="DY331" s="101">
        <f t="shared" si="176"/>
        <v>0</v>
      </c>
      <c r="DZ331" s="101">
        <f t="shared" si="176"/>
        <v>0</v>
      </c>
    </row>
    <row r="332" spans="122:130" x14ac:dyDescent="0.25">
      <c r="DR332" s="31">
        <f t="shared" si="174"/>
        <v>0</v>
      </c>
      <c r="DS332" s="26">
        <f t="shared" si="170"/>
        <v>0</v>
      </c>
      <c r="DT332" s="101">
        <f t="shared" si="171"/>
        <v>0</v>
      </c>
      <c r="DU332" s="101">
        <f t="shared" si="172"/>
        <v>0</v>
      </c>
      <c r="DV332" s="101">
        <f t="shared" si="173"/>
        <v>0</v>
      </c>
      <c r="DW332" s="102">
        <f t="shared" si="175"/>
        <v>0</v>
      </c>
      <c r="DX332" s="144"/>
      <c r="DY332" s="101">
        <f t="shared" si="176"/>
        <v>0</v>
      </c>
      <c r="DZ332" s="101">
        <f t="shared" si="176"/>
        <v>0</v>
      </c>
    </row>
    <row r="333" spans="122:130" x14ac:dyDescent="0.25">
      <c r="DR333" s="31">
        <f t="shared" si="174"/>
        <v>0</v>
      </c>
      <c r="DS333" s="26">
        <f t="shared" si="170"/>
        <v>0</v>
      </c>
      <c r="DT333" s="101">
        <f t="shared" si="171"/>
        <v>0</v>
      </c>
      <c r="DU333" s="101">
        <f t="shared" si="172"/>
        <v>0</v>
      </c>
      <c r="DV333" s="101">
        <f t="shared" si="173"/>
        <v>0</v>
      </c>
      <c r="DW333" s="102">
        <f t="shared" si="175"/>
        <v>0</v>
      </c>
      <c r="DX333" s="144"/>
      <c r="DY333" s="101">
        <f t="shared" si="176"/>
        <v>0</v>
      </c>
      <c r="DZ333" s="101">
        <f t="shared" si="176"/>
        <v>0</v>
      </c>
    </row>
    <row r="334" spans="122:130" x14ac:dyDescent="0.25">
      <c r="DR334" s="31">
        <f t="shared" si="174"/>
        <v>0</v>
      </c>
      <c r="DS334" s="26">
        <f t="shared" ref="DS334:DS397" si="177">AVERAGE(DR334:DR335)</f>
        <v>0</v>
      </c>
      <c r="DT334" s="101">
        <f t="shared" si="171"/>
        <v>0</v>
      </c>
      <c r="DU334" s="101">
        <f t="shared" si="172"/>
        <v>0</v>
      </c>
      <c r="DV334" s="101">
        <f t="shared" si="173"/>
        <v>0</v>
      </c>
      <c r="DW334" s="102">
        <f t="shared" si="175"/>
        <v>0</v>
      </c>
      <c r="DX334" s="144"/>
      <c r="DY334" s="101">
        <f t="shared" si="176"/>
        <v>0</v>
      </c>
      <c r="DZ334" s="101">
        <f t="shared" si="176"/>
        <v>0</v>
      </c>
    </row>
    <row r="335" spans="122:130" x14ac:dyDescent="0.25">
      <c r="DR335" s="31">
        <f t="shared" si="174"/>
        <v>0</v>
      </c>
      <c r="DS335" s="26">
        <f t="shared" si="177"/>
        <v>0</v>
      </c>
      <c r="DT335" s="101">
        <f t="shared" si="171"/>
        <v>0</v>
      </c>
      <c r="DU335" s="101">
        <f t="shared" si="172"/>
        <v>0</v>
      </c>
      <c r="DV335" s="101">
        <f t="shared" si="173"/>
        <v>0</v>
      </c>
      <c r="DW335" s="102">
        <f t="shared" si="175"/>
        <v>0</v>
      </c>
      <c r="DX335" s="144"/>
      <c r="DY335" s="101">
        <f t="shared" si="176"/>
        <v>0</v>
      </c>
      <c r="DZ335" s="101">
        <f t="shared" si="176"/>
        <v>0</v>
      </c>
    </row>
    <row r="336" spans="122:130" x14ac:dyDescent="0.25">
      <c r="DR336" s="31">
        <f t="shared" si="174"/>
        <v>0</v>
      </c>
      <c r="DS336" s="26">
        <f t="shared" si="177"/>
        <v>0</v>
      </c>
      <c r="DT336" s="101">
        <f t="shared" si="171"/>
        <v>0</v>
      </c>
      <c r="DU336" s="101">
        <f t="shared" si="172"/>
        <v>0</v>
      </c>
      <c r="DV336" s="101">
        <f t="shared" si="173"/>
        <v>0</v>
      </c>
      <c r="DW336" s="102">
        <f t="shared" si="175"/>
        <v>0</v>
      </c>
      <c r="DX336" s="144"/>
      <c r="DY336" s="101">
        <f t="shared" si="176"/>
        <v>0</v>
      </c>
      <c r="DZ336" s="101">
        <f t="shared" si="176"/>
        <v>0</v>
      </c>
    </row>
    <row r="337" spans="122:130" x14ac:dyDescent="0.25">
      <c r="DR337" s="31">
        <f t="shared" si="174"/>
        <v>0</v>
      </c>
      <c r="DS337" s="26">
        <f t="shared" si="177"/>
        <v>0</v>
      </c>
      <c r="DT337" s="101">
        <f t="shared" si="171"/>
        <v>0</v>
      </c>
      <c r="DU337" s="101">
        <f t="shared" si="172"/>
        <v>0</v>
      </c>
      <c r="DV337" s="101">
        <f t="shared" si="173"/>
        <v>0</v>
      </c>
      <c r="DW337" s="102">
        <f t="shared" si="175"/>
        <v>0</v>
      </c>
      <c r="DX337" s="144"/>
      <c r="DY337" s="101">
        <f t="shared" si="176"/>
        <v>0</v>
      </c>
      <c r="DZ337" s="101">
        <f t="shared" si="176"/>
        <v>0</v>
      </c>
    </row>
    <row r="338" spans="122:130" x14ac:dyDescent="0.25">
      <c r="DR338" s="31">
        <f t="shared" si="174"/>
        <v>0</v>
      </c>
      <c r="DS338" s="26">
        <f t="shared" si="177"/>
        <v>0</v>
      </c>
      <c r="DT338" s="101">
        <f t="shared" si="171"/>
        <v>0</v>
      </c>
      <c r="DU338" s="101">
        <f t="shared" si="172"/>
        <v>0</v>
      </c>
      <c r="DV338" s="101">
        <f t="shared" si="173"/>
        <v>0</v>
      </c>
      <c r="DW338" s="102">
        <f t="shared" si="175"/>
        <v>0</v>
      </c>
      <c r="DX338" s="144"/>
      <c r="DY338" s="101">
        <f t="shared" si="176"/>
        <v>0</v>
      </c>
      <c r="DZ338" s="101">
        <f t="shared" si="176"/>
        <v>0</v>
      </c>
    </row>
    <row r="339" spans="122:130" x14ac:dyDescent="0.25">
      <c r="DR339" s="31">
        <f t="shared" si="174"/>
        <v>0</v>
      </c>
      <c r="DS339" s="26">
        <f t="shared" si="177"/>
        <v>0</v>
      </c>
      <c r="DT339" s="101">
        <f t="shared" si="171"/>
        <v>0</v>
      </c>
      <c r="DU339" s="101">
        <f t="shared" si="172"/>
        <v>0</v>
      </c>
      <c r="DV339" s="101">
        <f t="shared" si="173"/>
        <v>0</v>
      </c>
      <c r="DW339" s="102">
        <f t="shared" si="175"/>
        <v>0</v>
      </c>
      <c r="DX339" s="144"/>
      <c r="DY339" s="101">
        <f t="shared" si="176"/>
        <v>0</v>
      </c>
      <c r="DZ339" s="101">
        <f t="shared" si="176"/>
        <v>0</v>
      </c>
    </row>
    <row r="340" spans="122:130" x14ac:dyDescent="0.25">
      <c r="DR340" s="31">
        <f t="shared" si="174"/>
        <v>0</v>
      </c>
      <c r="DS340" s="26">
        <f t="shared" si="177"/>
        <v>0</v>
      </c>
      <c r="DT340" s="101">
        <f t="shared" si="171"/>
        <v>0</v>
      </c>
      <c r="DU340" s="101">
        <f t="shared" si="172"/>
        <v>0</v>
      </c>
      <c r="DV340" s="101">
        <f t="shared" si="173"/>
        <v>0</v>
      </c>
      <c r="DW340" s="102">
        <f t="shared" si="175"/>
        <v>0</v>
      </c>
      <c r="DX340" s="144"/>
      <c r="DY340" s="101">
        <f t="shared" si="176"/>
        <v>0</v>
      </c>
      <c r="DZ340" s="101">
        <f t="shared" si="176"/>
        <v>0</v>
      </c>
    </row>
    <row r="341" spans="122:130" x14ac:dyDescent="0.25">
      <c r="DR341" s="31">
        <f t="shared" si="174"/>
        <v>0</v>
      </c>
      <c r="DS341" s="26">
        <f t="shared" si="177"/>
        <v>0</v>
      </c>
      <c r="DT341" s="101">
        <f t="shared" si="171"/>
        <v>0</v>
      </c>
      <c r="DU341" s="101">
        <f t="shared" si="172"/>
        <v>0</v>
      </c>
      <c r="DV341" s="101">
        <f t="shared" si="173"/>
        <v>0</v>
      </c>
      <c r="DW341" s="102">
        <f t="shared" si="175"/>
        <v>0</v>
      </c>
      <c r="DX341" s="144"/>
      <c r="DY341" s="101">
        <f t="shared" si="176"/>
        <v>0</v>
      </c>
      <c r="DZ341" s="101">
        <f t="shared" si="176"/>
        <v>0</v>
      </c>
    </row>
    <row r="342" spans="122:130" x14ac:dyDescent="0.25">
      <c r="DR342" s="31">
        <f t="shared" si="174"/>
        <v>0</v>
      </c>
      <c r="DS342" s="26">
        <f t="shared" si="177"/>
        <v>0</v>
      </c>
      <c r="DT342" s="101">
        <f t="shared" si="171"/>
        <v>0</v>
      </c>
      <c r="DU342" s="101">
        <f t="shared" si="172"/>
        <v>0</v>
      </c>
      <c r="DV342" s="101">
        <f t="shared" si="173"/>
        <v>0</v>
      </c>
      <c r="DW342" s="102">
        <f t="shared" si="175"/>
        <v>0</v>
      </c>
      <c r="DX342" s="144"/>
      <c r="DY342" s="101">
        <f t="shared" si="176"/>
        <v>0</v>
      </c>
      <c r="DZ342" s="101">
        <f t="shared" si="176"/>
        <v>0</v>
      </c>
    </row>
    <row r="343" spans="122:130" x14ac:dyDescent="0.25">
      <c r="DR343" s="31">
        <f t="shared" si="174"/>
        <v>0</v>
      </c>
      <c r="DS343" s="26">
        <f t="shared" si="177"/>
        <v>0</v>
      </c>
      <c r="DT343" s="101">
        <f t="shared" si="171"/>
        <v>0</v>
      </c>
      <c r="DU343" s="101">
        <f t="shared" si="172"/>
        <v>0</v>
      </c>
      <c r="DV343" s="101">
        <f t="shared" si="173"/>
        <v>0</v>
      </c>
      <c r="DW343" s="102">
        <f t="shared" si="175"/>
        <v>0</v>
      </c>
      <c r="DX343" s="144"/>
      <c r="DY343" s="101">
        <f t="shared" si="176"/>
        <v>0</v>
      </c>
      <c r="DZ343" s="101">
        <f t="shared" si="176"/>
        <v>0</v>
      </c>
    </row>
    <row r="344" spans="122:130" x14ac:dyDescent="0.25">
      <c r="DR344" s="31">
        <f t="shared" si="174"/>
        <v>0</v>
      </c>
      <c r="DS344" s="26">
        <f t="shared" si="177"/>
        <v>0</v>
      </c>
      <c r="DT344" s="101">
        <f t="shared" si="171"/>
        <v>0</v>
      </c>
      <c r="DU344" s="101">
        <f t="shared" si="172"/>
        <v>0</v>
      </c>
      <c r="DV344" s="101">
        <f t="shared" si="173"/>
        <v>0</v>
      </c>
      <c r="DW344" s="102">
        <f t="shared" si="175"/>
        <v>0</v>
      </c>
      <c r="DX344" s="144"/>
      <c r="DY344" s="101">
        <f t="shared" si="176"/>
        <v>0</v>
      </c>
      <c r="DZ344" s="101">
        <f t="shared" si="176"/>
        <v>0</v>
      </c>
    </row>
    <row r="345" spans="122:130" x14ac:dyDescent="0.25">
      <c r="DR345" s="31">
        <f t="shared" si="174"/>
        <v>0</v>
      </c>
      <c r="DS345" s="26">
        <f t="shared" si="177"/>
        <v>0</v>
      </c>
      <c r="DT345" s="101">
        <f t="shared" si="171"/>
        <v>0</v>
      </c>
      <c r="DU345" s="101">
        <f t="shared" si="172"/>
        <v>0</v>
      </c>
      <c r="DV345" s="101">
        <f t="shared" si="173"/>
        <v>0</v>
      </c>
      <c r="DW345" s="102">
        <f t="shared" si="175"/>
        <v>0</v>
      </c>
      <c r="DX345" s="144"/>
      <c r="DY345" s="101">
        <f t="shared" si="176"/>
        <v>0</v>
      </c>
      <c r="DZ345" s="101">
        <f t="shared" si="176"/>
        <v>0</v>
      </c>
    </row>
    <row r="346" spans="122:130" x14ac:dyDescent="0.25">
      <c r="DR346" s="31">
        <f t="shared" si="174"/>
        <v>0</v>
      </c>
      <c r="DS346" s="26">
        <f t="shared" si="177"/>
        <v>0</v>
      </c>
      <c r="DT346" s="101">
        <f t="shared" si="171"/>
        <v>0</v>
      </c>
      <c r="DU346" s="101">
        <f t="shared" si="172"/>
        <v>0</v>
      </c>
      <c r="DV346" s="101">
        <f t="shared" si="173"/>
        <v>0</v>
      </c>
      <c r="DW346" s="102">
        <f t="shared" si="175"/>
        <v>0</v>
      </c>
      <c r="DX346" s="144"/>
      <c r="DY346" s="101">
        <f t="shared" si="176"/>
        <v>0</v>
      </c>
      <c r="DZ346" s="101">
        <f t="shared" si="176"/>
        <v>0</v>
      </c>
    </row>
    <row r="347" spans="122:130" x14ac:dyDescent="0.25">
      <c r="DR347" s="31">
        <f t="shared" si="174"/>
        <v>0</v>
      </c>
      <c r="DS347" s="26">
        <f t="shared" si="177"/>
        <v>0</v>
      </c>
      <c r="DT347" s="101">
        <f t="shared" si="171"/>
        <v>0</v>
      </c>
      <c r="DU347" s="101">
        <f t="shared" si="172"/>
        <v>0</v>
      </c>
      <c r="DV347" s="101">
        <f t="shared" si="173"/>
        <v>0</v>
      </c>
      <c r="DW347" s="102">
        <f t="shared" si="175"/>
        <v>0</v>
      </c>
      <c r="DX347" s="144"/>
      <c r="DY347" s="101">
        <f t="shared" si="176"/>
        <v>0</v>
      </c>
      <c r="DZ347" s="101">
        <f t="shared" si="176"/>
        <v>0</v>
      </c>
    </row>
    <row r="348" spans="122:130" x14ac:dyDescent="0.25">
      <c r="DR348" s="31">
        <f t="shared" si="174"/>
        <v>0</v>
      </c>
      <c r="DS348" s="26">
        <f t="shared" si="177"/>
        <v>0</v>
      </c>
      <c r="DT348" s="101">
        <f t="shared" si="171"/>
        <v>0</v>
      </c>
      <c r="DU348" s="101">
        <f t="shared" si="172"/>
        <v>0</v>
      </c>
      <c r="DV348" s="101">
        <f t="shared" si="173"/>
        <v>0</v>
      </c>
      <c r="DW348" s="102">
        <f t="shared" si="175"/>
        <v>0</v>
      </c>
      <c r="DX348" s="144"/>
      <c r="DY348" s="101">
        <f t="shared" si="176"/>
        <v>0</v>
      </c>
      <c r="DZ348" s="101">
        <f t="shared" si="176"/>
        <v>0</v>
      </c>
    </row>
    <row r="349" spans="122:130" x14ac:dyDescent="0.25">
      <c r="DR349" s="31">
        <f t="shared" si="174"/>
        <v>0</v>
      </c>
      <c r="DS349" s="26">
        <f t="shared" si="177"/>
        <v>0</v>
      </c>
      <c r="DT349" s="101">
        <f t="shared" si="171"/>
        <v>0</v>
      </c>
      <c r="DU349" s="101">
        <f t="shared" si="172"/>
        <v>0</v>
      </c>
      <c r="DV349" s="101">
        <f t="shared" si="173"/>
        <v>0</v>
      </c>
      <c r="DW349" s="102">
        <f t="shared" si="175"/>
        <v>0</v>
      </c>
      <c r="DX349" s="144"/>
      <c r="DY349" s="101">
        <f t="shared" si="176"/>
        <v>0</v>
      </c>
      <c r="DZ349" s="101">
        <f t="shared" si="176"/>
        <v>0</v>
      </c>
    </row>
    <row r="350" spans="122:130" x14ac:dyDescent="0.25">
      <c r="DR350" s="31">
        <f t="shared" si="174"/>
        <v>0</v>
      </c>
      <c r="DS350" s="26">
        <f t="shared" si="177"/>
        <v>0</v>
      </c>
      <c r="DT350" s="101">
        <f t="shared" si="171"/>
        <v>0</v>
      </c>
      <c r="DU350" s="101">
        <f t="shared" si="172"/>
        <v>0</v>
      </c>
      <c r="DV350" s="101">
        <f t="shared" si="173"/>
        <v>0</v>
      </c>
      <c r="DW350" s="102">
        <f t="shared" si="175"/>
        <v>0</v>
      </c>
      <c r="DX350" s="144"/>
      <c r="DY350" s="101">
        <f t="shared" si="176"/>
        <v>0</v>
      </c>
      <c r="DZ350" s="101">
        <f t="shared" si="176"/>
        <v>0</v>
      </c>
    </row>
    <row r="351" spans="122:130" x14ac:dyDescent="0.25">
      <c r="DR351" s="31">
        <f t="shared" si="174"/>
        <v>0</v>
      </c>
      <c r="DS351" s="26">
        <f t="shared" si="177"/>
        <v>0</v>
      </c>
      <c r="DT351" s="101">
        <f t="shared" si="171"/>
        <v>0</v>
      </c>
      <c r="DU351" s="101">
        <f t="shared" si="172"/>
        <v>0</v>
      </c>
      <c r="DV351" s="101">
        <f t="shared" si="173"/>
        <v>0</v>
      </c>
      <c r="DW351" s="102">
        <f t="shared" si="175"/>
        <v>0</v>
      </c>
      <c r="DX351" s="144"/>
      <c r="DY351" s="101">
        <f t="shared" si="176"/>
        <v>0</v>
      </c>
      <c r="DZ351" s="101">
        <f t="shared" si="176"/>
        <v>0</v>
      </c>
    </row>
    <row r="352" spans="122:130" x14ac:dyDescent="0.25">
      <c r="DR352" s="31">
        <f t="shared" si="174"/>
        <v>0</v>
      </c>
      <c r="DS352" s="26">
        <f t="shared" si="177"/>
        <v>0</v>
      </c>
      <c r="DT352" s="101">
        <f t="shared" si="171"/>
        <v>0</v>
      </c>
      <c r="DU352" s="101">
        <f t="shared" si="172"/>
        <v>0</v>
      </c>
      <c r="DV352" s="101">
        <f t="shared" si="173"/>
        <v>0</v>
      </c>
      <c r="DW352" s="102">
        <f t="shared" si="175"/>
        <v>0</v>
      </c>
      <c r="DX352" s="144"/>
      <c r="DY352" s="101">
        <f t="shared" si="176"/>
        <v>0</v>
      </c>
      <c r="DZ352" s="101">
        <f t="shared" si="176"/>
        <v>0</v>
      </c>
    </row>
    <row r="353" spans="122:130" x14ac:dyDescent="0.25">
      <c r="DR353" s="31">
        <f t="shared" si="174"/>
        <v>0</v>
      </c>
      <c r="DS353" s="26">
        <f t="shared" si="177"/>
        <v>0</v>
      </c>
      <c r="DT353" s="101">
        <f t="shared" si="171"/>
        <v>0</v>
      </c>
      <c r="DU353" s="101">
        <f t="shared" si="172"/>
        <v>0</v>
      </c>
      <c r="DV353" s="101">
        <f t="shared" si="173"/>
        <v>0</v>
      </c>
      <c r="DW353" s="102">
        <f t="shared" si="175"/>
        <v>0</v>
      </c>
      <c r="DX353" s="144"/>
      <c r="DY353" s="101">
        <f t="shared" si="176"/>
        <v>0</v>
      </c>
      <c r="DZ353" s="101">
        <f t="shared" si="176"/>
        <v>0</v>
      </c>
    </row>
    <row r="354" spans="122:130" x14ac:dyDescent="0.25">
      <c r="DR354" s="31">
        <f t="shared" si="174"/>
        <v>0</v>
      </c>
      <c r="DS354" s="26">
        <f t="shared" si="177"/>
        <v>0</v>
      </c>
      <c r="DT354" s="101">
        <f t="shared" si="171"/>
        <v>0</v>
      </c>
      <c r="DU354" s="101">
        <f t="shared" si="172"/>
        <v>0</v>
      </c>
      <c r="DV354" s="101">
        <f t="shared" si="173"/>
        <v>0</v>
      </c>
      <c r="DW354" s="102">
        <f t="shared" si="175"/>
        <v>0</v>
      </c>
      <c r="DX354" s="144"/>
      <c r="DY354" s="101">
        <f t="shared" si="176"/>
        <v>0</v>
      </c>
      <c r="DZ354" s="101">
        <f t="shared" si="176"/>
        <v>0</v>
      </c>
    </row>
    <row r="355" spans="122:130" x14ac:dyDescent="0.25">
      <c r="DR355" s="31">
        <f t="shared" si="174"/>
        <v>0</v>
      </c>
      <c r="DS355" s="26">
        <f t="shared" si="177"/>
        <v>0</v>
      </c>
      <c r="DT355" s="101">
        <f t="shared" si="171"/>
        <v>0</v>
      </c>
      <c r="DU355" s="101">
        <f t="shared" si="172"/>
        <v>0</v>
      </c>
      <c r="DV355" s="101">
        <f t="shared" si="173"/>
        <v>0</v>
      </c>
      <c r="DW355" s="102">
        <f t="shared" si="175"/>
        <v>0</v>
      </c>
      <c r="DX355" s="144"/>
      <c r="DY355" s="101">
        <f t="shared" si="176"/>
        <v>0</v>
      </c>
      <c r="DZ355" s="101">
        <f t="shared" si="176"/>
        <v>0</v>
      </c>
    </row>
    <row r="356" spans="122:130" x14ac:dyDescent="0.25">
      <c r="DR356" s="31">
        <f t="shared" si="174"/>
        <v>0</v>
      </c>
      <c r="DS356" s="26">
        <f t="shared" si="177"/>
        <v>0</v>
      </c>
      <c r="DT356" s="101">
        <f t="shared" si="171"/>
        <v>0</v>
      </c>
      <c r="DU356" s="101">
        <f t="shared" si="172"/>
        <v>0</v>
      </c>
      <c r="DV356" s="101">
        <f t="shared" si="173"/>
        <v>0</v>
      </c>
      <c r="DW356" s="102">
        <f t="shared" si="175"/>
        <v>0</v>
      </c>
      <c r="DX356" s="144"/>
      <c r="DY356" s="101">
        <f t="shared" si="176"/>
        <v>0</v>
      </c>
      <c r="DZ356" s="101">
        <f t="shared" si="176"/>
        <v>0</v>
      </c>
    </row>
    <row r="357" spans="122:130" x14ac:dyDescent="0.25">
      <c r="DR357" s="31">
        <f t="shared" si="174"/>
        <v>0</v>
      </c>
      <c r="DS357" s="26">
        <f t="shared" si="177"/>
        <v>0</v>
      </c>
      <c r="DT357" s="101">
        <f t="shared" si="171"/>
        <v>0</v>
      </c>
      <c r="DU357" s="101">
        <f t="shared" si="172"/>
        <v>0</v>
      </c>
      <c r="DV357" s="101">
        <f t="shared" si="173"/>
        <v>0</v>
      </c>
      <c r="DW357" s="102">
        <f t="shared" si="175"/>
        <v>0</v>
      </c>
      <c r="DX357" s="144"/>
      <c r="DY357" s="101">
        <f t="shared" si="176"/>
        <v>0</v>
      </c>
      <c r="DZ357" s="101">
        <f t="shared" si="176"/>
        <v>0</v>
      </c>
    </row>
    <row r="358" spans="122:130" x14ac:dyDescent="0.25">
      <c r="DR358" s="31">
        <f t="shared" si="174"/>
        <v>0</v>
      </c>
      <c r="DS358" s="26">
        <f t="shared" si="177"/>
        <v>0</v>
      </c>
      <c r="DT358" s="101">
        <f t="shared" si="171"/>
        <v>0</v>
      </c>
      <c r="DU358" s="101">
        <f t="shared" si="172"/>
        <v>0</v>
      </c>
      <c r="DV358" s="101">
        <f t="shared" si="173"/>
        <v>0</v>
      </c>
      <c r="DW358" s="102">
        <f t="shared" si="175"/>
        <v>0</v>
      </c>
      <c r="DX358" s="144"/>
      <c r="DY358" s="101">
        <f t="shared" si="176"/>
        <v>0</v>
      </c>
      <c r="DZ358" s="101">
        <f t="shared" si="176"/>
        <v>0</v>
      </c>
    </row>
    <row r="359" spans="122:130" x14ac:dyDescent="0.25">
      <c r="DR359" s="31">
        <f t="shared" si="174"/>
        <v>0</v>
      </c>
      <c r="DS359" s="26">
        <f t="shared" si="177"/>
        <v>0</v>
      </c>
      <c r="DT359" s="101">
        <f t="shared" si="171"/>
        <v>0</v>
      </c>
      <c r="DU359" s="101">
        <f t="shared" si="172"/>
        <v>0</v>
      </c>
      <c r="DV359" s="101">
        <f t="shared" si="173"/>
        <v>0</v>
      </c>
      <c r="DW359" s="102">
        <f t="shared" si="175"/>
        <v>0</v>
      </c>
      <c r="DX359" s="144"/>
      <c r="DY359" s="101">
        <f t="shared" si="176"/>
        <v>0</v>
      </c>
      <c r="DZ359" s="101">
        <f t="shared" si="176"/>
        <v>0</v>
      </c>
    </row>
    <row r="360" spans="122:130" x14ac:dyDescent="0.25">
      <c r="DR360" s="31">
        <f t="shared" si="174"/>
        <v>0</v>
      </c>
      <c r="DS360" s="26">
        <f t="shared" si="177"/>
        <v>0</v>
      </c>
      <c r="DT360" s="101">
        <f t="shared" si="171"/>
        <v>0</v>
      </c>
      <c r="DU360" s="101">
        <f t="shared" si="172"/>
        <v>0</v>
      </c>
      <c r="DV360" s="101">
        <f t="shared" si="173"/>
        <v>0</v>
      </c>
      <c r="DW360" s="102">
        <f t="shared" si="175"/>
        <v>0</v>
      </c>
      <c r="DX360" s="144"/>
      <c r="DY360" s="101">
        <f t="shared" si="176"/>
        <v>0</v>
      </c>
      <c r="DZ360" s="101">
        <f t="shared" si="176"/>
        <v>0</v>
      </c>
    </row>
    <row r="361" spans="122:130" x14ac:dyDescent="0.25">
      <c r="DR361" s="31">
        <f t="shared" si="174"/>
        <v>0</v>
      </c>
      <c r="DS361" s="26">
        <f t="shared" si="177"/>
        <v>0</v>
      </c>
      <c r="DT361" s="101">
        <f t="shared" si="171"/>
        <v>0</v>
      </c>
      <c r="DU361" s="101">
        <f t="shared" si="172"/>
        <v>0</v>
      </c>
      <c r="DV361" s="101">
        <f t="shared" si="173"/>
        <v>0</v>
      </c>
      <c r="DW361" s="102">
        <f t="shared" si="175"/>
        <v>0</v>
      </c>
      <c r="DX361" s="144"/>
      <c r="DY361" s="101">
        <f t="shared" si="176"/>
        <v>0</v>
      </c>
      <c r="DZ361" s="101">
        <f t="shared" si="176"/>
        <v>0</v>
      </c>
    </row>
    <row r="362" spans="122:130" x14ac:dyDescent="0.25">
      <c r="DR362" s="31">
        <f t="shared" si="174"/>
        <v>0</v>
      </c>
      <c r="DS362" s="26">
        <f t="shared" si="177"/>
        <v>0</v>
      </c>
      <c r="DT362" s="101">
        <f t="shared" si="171"/>
        <v>0</v>
      </c>
      <c r="DU362" s="101">
        <f t="shared" si="172"/>
        <v>0</v>
      </c>
      <c r="DV362" s="101">
        <f t="shared" si="173"/>
        <v>0</v>
      </c>
      <c r="DW362" s="102">
        <f t="shared" si="175"/>
        <v>0</v>
      </c>
      <c r="DX362" s="144"/>
      <c r="DY362" s="101">
        <f t="shared" si="176"/>
        <v>0</v>
      </c>
      <c r="DZ362" s="101">
        <f t="shared" si="176"/>
        <v>0</v>
      </c>
    </row>
    <row r="363" spans="122:130" x14ac:dyDescent="0.25">
      <c r="DR363" s="31">
        <f t="shared" si="174"/>
        <v>0</v>
      </c>
      <c r="DS363" s="26">
        <f t="shared" si="177"/>
        <v>0</v>
      </c>
      <c r="DT363" s="101">
        <f t="shared" si="171"/>
        <v>0</v>
      </c>
      <c r="DU363" s="101">
        <f t="shared" si="172"/>
        <v>0</v>
      </c>
      <c r="DV363" s="101">
        <f t="shared" si="173"/>
        <v>0</v>
      </c>
      <c r="DW363" s="102">
        <f t="shared" si="175"/>
        <v>0</v>
      </c>
      <c r="DX363" s="144"/>
      <c r="DY363" s="101">
        <f t="shared" si="176"/>
        <v>0</v>
      </c>
      <c r="DZ363" s="101">
        <f t="shared" si="176"/>
        <v>0</v>
      </c>
    </row>
    <row r="364" spans="122:130" x14ac:dyDescent="0.25">
      <c r="DR364" s="31">
        <f t="shared" si="174"/>
        <v>0</v>
      </c>
      <c r="DS364" s="26">
        <f t="shared" si="177"/>
        <v>0</v>
      </c>
      <c r="DT364" s="101">
        <f t="shared" si="171"/>
        <v>0</v>
      </c>
      <c r="DU364" s="101">
        <f t="shared" si="172"/>
        <v>0</v>
      </c>
      <c r="DV364" s="101">
        <f t="shared" si="173"/>
        <v>0</v>
      </c>
      <c r="DW364" s="102">
        <f t="shared" si="175"/>
        <v>0</v>
      </c>
      <c r="DX364" s="144"/>
      <c r="DY364" s="101">
        <f t="shared" si="176"/>
        <v>0</v>
      </c>
      <c r="DZ364" s="101">
        <f t="shared" si="176"/>
        <v>0</v>
      </c>
    </row>
    <row r="365" spans="122:130" x14ac:dyDescent="0.25">
      <c r="DR365" s="31">
        <f t="shared" si="174"/>
        <v>0</v>
      </c>
      <c r="DS365" s="26">
        <f t="shared" si="177"/>
        <v>0</v>
      </c>
      <c r="DT365" s="101">
        <f t="shared" si="171"/>
        <v>0</v>
      </c>
      <c r="DU365" s="101">
        <f t="shared" si="172"/>
        <v>0</v>
      </c>
      <c r="DV365" s="101">
        <f t="shared" si="173"/>
        <v>0</v>
      </c>
      <c r="DW365" s="102">
        <f t="shared" si="175"/>
        <v>0</v>
      </c>
      <c r="DX365" s="144"/>
      <c r="DY365" s="101">
        <f t="shared" si="176"/>
        <v>0</v>
      </c>
      <c r="DZ365" s="101">
        <f t="shared" si="176"/>
        <v>0</v>
      </c>
    </row>
    <row r="366" spans="122:130" x14ac:dyDescent="0.25">
      <c r="DR366" s="31">
        <f t="shared" si="174"/>
        <v>0</v>
      </c>
      <c r="DS366" s="26">
        <f t="shared" si="177"/>
        <v>0</v>
      </c>
      <c r="DT366" s="101">
        <f t="shared" si="171"/>
        <v>0</v>
      </c>
      <c r="DU366" s="101">
        <f t="shared" si="172"/>
        <v>0</v>
      </c>
      <c r="DV366" s="101">
        <f t="shared" si="173"/>
        <v>0</v>
      </c>
      <c r="DW366" s="102">
        <f t="shared" si="175"/>
        <v>0</v>
      </c>
      <c r="DX366" s="144"/>
      <c r="DY366" s="101">
        <f t="shared" si="176"/>
        <v>0</v>
      </c>
      <c r="DZ366" s="101">
        <f t="shared" si="176"/>
        <v>0</v>
      </c>
    </row>
    <row r="367" spans="122:130" x14ac:dyDescent="0.25">
      <c r="DR367" s="31">
        <f t="shared" si="174"/>
        <v>0</v>
      </c>
      <c r="DS367" s="26">
        <f t="shared" si="177"/>
        <v>0</v>
      </c>
      <c r="DT367" s="101">
        <f t="shared" si="171"/>
        <v>0</v>
      </c>
      <c r="DU367" s="101">
        <f t="shared" si="172"/>
        <v>0</v>
      </c>
      <c r="DV367" s="101">
        <f t="shared" si="173"/>
        <v>0</v>
      </c>
      <c r="DW367" s="102">
        <f t="shared" si="175"/>
        <v>0</v>
      </c>
      <c r="DX367" s="144"/>
      <c r="DY367" s="101">
        <f t="shared" si="176"/>
        <v>0</v>
      </c>
      <c r="DZ367" s="101">
        <f t="shared" si="176"/>
        <v>0</v>
      </c>
    </row>
    <row r="368" spans="122:130" x14ac:dyDescent="0.25">
      <c r="DR368" s="31">
        <f t="shared" si="174"/>
        <v>0</v>
      </c>
      <c r="DS368" s="26">
        <f t="shared" si="177"/>
        <v>0</v>
      </c>
      <c r="DT368" s="101">
        <f t="shared" si="171"/>
        <v>0</v>
      </c>
      <c r="DU368" s="101">
        <f t="shared" si="172"/>
        <v>0</v>
      </c>
      <c r="DV368" s="101">
        <f t="shared" si="173"/>
        <v>0</v>
      </c>
      <c r="DW368" s="102">
        <f t="shared" si="175"/>
        <v>0</v>
      </c>
      <c r="DX368" s="144"/>
      <c r="DY368" s="101">
        <f t="shared" si="176"/>
        <v>0</v>
      </c>
      <c r="DZ368" s="101">
        <f t="shared" si="176"/>
        <v>0</v>
      </c>
    </row>
    <row r="369" spans="122:130" x14ac:dyDescent="0.25">
      <c r="DR369" s="31">
        <f t="shared" si="174"/>
        <v>0</v>
      </c>
      <c r="DS369" s="26">
        <f t="shared" si="177"/>
        <v>0</v>
      </c>
      <c r="DT369" s="101">
        <f t="shared" si="171"/>
        <v>0</v>
      </c>
      <c r="DU369" s="101">
        <f t="shared" si="172"/>
        <v>0</v>
      </c>
      <c r="DV369" s="101">
        <f t="shared" si="173"/>
        <v>0</v>
      </c>
      <c r="DW369" s="102">
        <f t="shared" si="175"/>
        <v>0</v>
      </c>
      <c r="DX369" s="144"/>
      <c r="DY369" s="101">
        <f t="shared" si="176"/>
        <v>0</v>
      </c>
      <c r="DZ369" s="101">
        <f t="shared" si="176"/>
        <v>0</v>
      </c>
    </row>
    <row r="370" spans="122:130" x14ac:dyDescent="0.25">
      <c r="DR370" s="31">
        <f t="shared" si="174"/>
        <v>0</v>
      </c>
      <c r="DS370" s="26">
        <f t="shared" si="177"/>
        <v>0</v>
      </c>
      <c r="DT370" s="101">
        <f t="shared" si="171"/>
        <v>0</v>
      </c>
      <c r="DU370" s="101">
        <f t="shared" si="172"/>
        <v>0</v>
      </c>
      <c r="DV370" s="101">
        <f t="shared" si="173"/>
        <v>0</v>
      </c>
      <c r="DW370" s="102">
        <f t="shared" si="175"/>
        <v>0</v>
      </c>
      <c r="DX370" s="144"/>
      <c r="DY370" s="101">
        <f t="shared" si="176"/>
        <v>0</v>
      </c>
      <c r="DZ370" s="101">
        <f t="shared" si="176"/>
        <v>0</v>
      </c>
    </row>
    <row r="371" spans="122:130" x14ac:dyDescent="0.25">
      <c r="DR371" s="31">
        <f t="shared" si="174"/>
        <v>0</v>
      </c>
      <c r="DS371" s="26">
        <f t="shared" si="177"/>
        <v>0</v>
      </c>
      <c r="DT371" s="101">
        <f t="shared" si="171"/>
        <v>0</v>
      </c>
      <c r="DU371" s="101">
        <f t="shared" si="172"/>
        <v>0</v>
      </c>
      <c r="DV371" s="101">
        <f t="shared" si="173"/>
        <v>0</v>
      </c>
      <c r="DW371" s="102">
        <f t="shared" si="175"/>
        <v>0</v>
      </c>
      <c r="DX371" s="144"/>
      <c r="DY371" s="101">
        <f t="shared" si="176"/>
        <v>0</v>
      </c>
      <c r="DZ371" s="101">
        <f t="shared" si="176"/>
        <v>0</v>
      </c>
    </row>
    <row r="372" spans="122:130" x14ac:dyDescent="0.25">
      <c r="DR372" s="31">
        <f t="shared" si="174"/>
        <v>0</v>
      </c>
      <c r="DS372" s="26">
        <f t="shared" si="177"/>
        <v>0</v>
      </c>
      <c r="DT372" s="101">
        <f t="shared" si="171"/>
        <v>0</v>
      </c>
      <c r="DU372" s="101">
        <f t="shared" si="172"/>
        <v>0</v>
      </c>
      <c r="DV372" s="101">
        <f t="shared" si="173"/>
        <v>0</v>
      </c>
      <c r="DW372" s="102">
        <f t="shared" si="175"/>
        <v>0</v>
      </c>
      <c r="DX372" s="144"/>
      <c r="DY372" s="101">
        <f t="shared" si="176"/>
        <v>0</v>
      </c>
      <c r="DZ372" s="101">
        <f t="shared" si="176"/>
        <v>0</v>
      </c>
    </row>
    <row r="373" spans="122:130" x14ac:dyDescent="0.25">
      <c r="DR373" s="31">
        <f t="shared" si="174"/>
        <v>0</v>
      </c>
      <c r="DS373" s="26">
        <f t="shared" si="177"/>
        <v>0</v>
      </c>
      <c r="DT373" s="101">
        <f t="shared" si="171"/>
        <v>0</v>
      </c>
      <c r="DU373" s="101">
        <f t="shared" si="172"/>
        <v>0</v>
      </c>
      <c r="DV373" s="101">
        <f t="shared" si="173"/>
        <v>0</v>
      </c>
      <c r="DW373" s="102">
        <f t="shared" si="175"/>
        <v>0</v>
      </c>
      <c r="DX373" s="144"/>
      <c r="DY373" s="101">
        <f t="shared" si="176"/>
        <v>0</v>
      </c>
      <c r="DZ373" s="101">
        <f t="shared" si="176"/>
        <v>0</v>
      </c>
    </row>
    <row r="374" spans="122:130" x14ac:dyDescent="0.25">
      <c r="DR374" s="31">
        <f t="shared" si="174"/>
        <v>0</v>
      </c>
      <c r="DS374" s="26">
        <f t="shared" si="177"/>
        <v>0</v>
      </c>
      <c r="DT374" s="101">
        <f t="shared" si="171"/>
        <v>0</v>
      </c>
      <c r="DU374" s="101">
        <f t="shared" si="172"/>
        <v>0</v>
      </c>
      <c r="DV374" s="101">
        <f t="shared" si="173"/>
        <v>0</v>
      </c>
      <c r="DW374" s="102">
        <f t="shared" si="175"/>
        <v>0</v>
      </c>
      <c r="DX374" s="144"/>
      <c r="DY374" s="101">
        <f t="shared" si="176"/>
        <v>0</v>
      </c>
      <c r="DZ374" s="101">
        <f t="shared" si="176"/>
        <v>0</v>
      </c>
    </row>
    <row r="375" spans="122:130" x14ac:dyDescent="0.25">
      <c r="DR375" s="31">
        <f t="shared" si="174"/>
        <v>0</v>
      </c>
      <c r="DS375" s="26">
        <f t="shared" si="177"/>
        <v>0</v>
      </c>
      <c r="DT375" s="101">
        <f t="shared" si="171"/>
        <v>0</v>
      </c>
      <c r="DU375" s="101">
        <f t="shared" si="172"/>
        <v>0</v>
      </c>
      <c r="DV375" s="101">
        <f t="shared" si="173"/>
        <v>0</v>
      </c>
      <c r="DW375" s="102">
        <f t="shared" si="175"/>
        <v>0</v>
      </c>
      <c r="DX375" s="144"/>
      <c r="DY375" s="101">
        <f t="shared" si="176"/>
        <v>0</v>
      </c>
      <c r="DZ375" s="101">
        <f t="shared" si="176"/>
        <v>0</v>
      </c>
    </row>
    <row r="376" spans="122:130" x14ac:dyDescent="0.25">
      <c r="DR376" s="31">
        <f t="shared" si="174"/>
        <v>0</v>
      </c>
      <c r="DS376" s="26">
        <f t="shared" si="177"/>
        <v>0</v>
      </c>
      <c r="DT376" s="101">
        <f t="shared" si="171"/>
        <v>0</v>
      </c>
      <c r="DU376" s="101">
        <f t="shared" si="172"/>
        <v>0</v>
      </c>
      <c r="DV376" s="101">
        <f t="shared" si="173"/>
        <v>0</v>
      </c>
      <c r="DW376" s="102">
        <f t="shared" si="175"/>
        <v>0</v>
      </c>
      <c r="DX376" s="144"/>
      <c r="DY376" s="101">
        <f t="shared" si="176"/>
        <v>0</v>
      </c>
      <c r="DZ376" s="101">
        <f t="shared" si="176"/>
        <v>0</v>
      </c>
    </row>
    <row r="377" spans="122:130" x14ac:dyDescent="0.25">
      <c r="DR377" s="31">
        <f t="shared" si="174"/>
        <v>0</v>
      </c>
      <c r="DS377" s="26">
        <f t="shared" si="177"/>
        <v>0</v>
      </c>
      <c r="DT377" s="101">
        <f t="shared" si="171"/>
        <v>0</v>
      </c>
      <c r="DU377" s="101">
        <f t="shared" si="172"/>
        <v>0</v>
      </c>
      <c r="DV377" s="101">
        <f t="shared" si="173"/>
        <v>0</v>
      </c>
      <c r="DW377" s="102">
        <f t="shared" si="175"/>
        <v>0</v>
      </c>
      <c r="DX377" s="144"/>
      <c r="DY377" s="101">
        <f t="shared" si="176"/>
        <v>0</v>
      </c>
      <c r="DZ377" s="101">
        <f t="shared" si="176"/>
        <v>0</v>
      </c>
    </row>
    <row r="378" spans="122:130" x14ac:dyDescent="0.25">
      <c r="DR378" s="31">
        <f t="shared" si="174"/>
        <v>0</v>
      </c>
      <c r="DS378" s="26">
        <f t="shared" si="177"/>
        <v>0</v>
      </c>
      <c r="DT378" s="101">
        <f t="shared" si="171"/>
        <v>0</v>
      </c>
      <c r="DU378" s="101">
        <f t="shared" si="172"/>
        <v>0</v>
      </c>
      <c r="DV378" s="101">
        <f t="shared" si="173"/>
        <v>0</v>
      </c>
      <c r="DW378" s="102">
        <f t="shared" si="175"/>
        <v>0</v>
      </c>
      <c r="DX378" s="144"/>
      <c r="DY378" s="101">
        <f t="shared" si="176"/>
        <v>0</v>
      </c>
      <c r="DZ378" s="101">
        <f t="shared" si="176"/>
        <v>0</v>
      </c>
    </row>
    <row r="379" spans="122:130" x14ac:dyDescent="0.25">
      <c r="DR379" s="31">
        <f t="shared" si="174"/>
        <v>0</v>
      </c>
      <c r="DS379" s="26">
        <f t="shared" si="177"/>
        <v>0</v>
      </c>
      <c r="DT379" s="101">
        <f t="shared" si="171"/>
        <v>0</v>
      </c>
      <c r="DU379" s="101">
        <f t="shared" si="172"/>
        <v>0</v>
      </c>
      <c r="DV379" s="101">
        <f t="shared" si="173"/>
        <v>0</v>
      </c>
      <c r="DW379" s="102">
        <f t="shared" si="175"/>
        <v>0</v>
      </c>
      <c r="DX379" s="144"/>
      <c r="DY379" s="101">
        <f t="shared" si="176"/>
        <v>0</v>
      </c>
      <c r="DZ379" s="101">
        <f t="shared" si="176"/>
        <v>0</v>
      </c>
    </row>
    <row r="380" spans="122:130" x14ac:dyDescent="0.25">
      <c r="DR380" s="31">
        <f t="shared" si="174"/>
        <v>0</v>
      </c>
      <c r="DS380" s="26">
        <f t="shared" si="177"/>
        <v>0</v>
      </c>
      <c r="DT380" s="101">
        <f t="shared" si="171"/>
        <v>0</v>
      </c>
      <c r="DU380" s="101">
        <f t="shared" si="172"/>
        <v>0</v>
      </c>
      <c r="DV380" s="101">
        <f t="shared" si="173"/>
        <v>0</v>
      </c>
      <c r="DW380" s="102">
        <f t="shared" si="175"/>
        <v>0</v>
      </c>
      <c r="DX380" s="144"/>
      <c r="DY380" s="101">
        <f t="shared" si="176"/>
        <v>0</v>
      </c>
      <c r="DZ380" s="101">
        <f t="shared" si="176"/>
        <v>0</v>
      </c>
    </row>
    <row r="381" spans="122:130" x14ac:dyDescent="0.25">
      <c r="DR381" s="31">
        <f t="shared" si="174"/>
        <v>0</v>
      </c>
      <c r="DS381" s="26">
        <f t="shared" si="177"/>
        <v>0</v>
      </c>
      <c r="DT381" s="101">
        <f t="shared" si="171"/>
        <v>0</v>
      </c>
      <c r="DU381" s="101">
        <f t="shared" si="172"/>
        <v>0</v>
      </c>
      <c r="DV381" s="101">
        <f t="shared" si="173"/>
        <v>0</v>
      </c>
      <c r="DW381" s="102">
        <f t="shared" si="175"/>
        <v>0</v>
      </c>
      <c r="DX381" s="144"/>
      <c r="DY381" s="101">
        <f t="shared" si="176"/>
        <v>0</v>
      </c>
      <c r="DZ381" s="101">
        <f t="shared" si="176"/>
        <v>0</v>
      </c>
    </row>
    <row r="382" spans="122:130" x14ac:dyDescent="0.25">
      <c r="DR382" s="31">
        <f t="shared" si="174"/>
        <v>0</v>
      </c>
      <c r="DS382" s="26">
        <f t="shared" si="177"/>
        <v>0</v>
      </c>
      <c r="DT382" s="101">
        <f t="shared" si="171"/>
        <v>0</v>
      </c>
      <c r="DU382" s="101">
        <f t="shared" si="172"/>
        <v>0</v>
      </c>
      <c r="DV382" s="101">
        <f t="shared" si="173"/>
        <v>0</v>
      </c>
      <c r="DW382" s="102">
        <f t="shared" si="175"/>
        <v>0</v>
      </c>
      <c r="DX382" s="144"/>
      <c r="DY382" s="101">
        <f t="shared" si="176"/>
        <v>0</v>
      </c>
      <c r="DZ382" s="101">
        <f t="shared" si="176"/>
        <v>0</v>
      </c>
    </row>
    <row r="383" spans="122:130" x14ac:dyDescent="0.25">
      <c r="DR383" s="31">
        <f t="shared" si="174"/>
        <v>0</v>
      </c>
      <c r="DS383" s="26">
        <f t="shared" si="177"/>
        <v>0</v>
      </c>
      <c r="DT383" s="101">
        <f t="shared" si="171"/>
        <v>0</v>
      </c>
      <c r="DU383" s="101">
        <f t="shared" si="172"/>
        <v>0</v>
      </c>
      <c r="DV383" s="101">
        <f t="shared" si="173"/>
        <v>0</v>
      </c>
      <c r="DW383" s="102">
        <f t="shared" si="175"/>
        <v>0</v>
      </c>
      <c r="DX383" s="144"/>
      <c r="DY383" s="101">
        <f t="shared" si="176"/>
        <v>0</v>
      </c>
      <c r="DZ383" s="101">
        <f t="shared" si="176"/>
        <v>0</v>
      </c>
    </row>
    <row r="384" spans="122:130" x14ac:dyDescent="0.25">
      <c r="DR384" s="31">
        <f t="shared" si="174"/>
        <v>0</v>
      </c>
      <c r="DS384" s="26">
        <f t="shared" si="177"/>
        <v>0</v>
      </c>
      <c r="DT384" s="101">
        <f t="shared" si="171"/>
        <v>0</v>
      </c>
      <c r="DU384" s="101">
        <f t="shared" si="172"/>
        <v>0</v>
      </c>
      <c r="DV384" s="101">
        <f t="shared" si="173"/>
        <v>0</v>
      </c>
      <c r="DW384" s="102">
        <f t="shared" si="175"/>
        <v>0</v>
      </c>
      <c r="DX384" s="144"/>
      <c r="DY384" s="101">
        <f t="shared" si="176"/>
        <v>0</v>
      </c>
      <c r="DZ384" s="101">
        <f t="shared" si="176"/>
        <v>0</v>
      </c>
    </row>
    <row r="385" spans="122:130" x14ac:dyDescent="0.25">
      <c r="DR385" s="31">
        <f t="shared" si="174"/>
        <v>0</v>
      </c>
      <c r="DS385" s="26">
        <f t="shared" si="177"/>
        <v>0</v>
      </c>
      <c r="DT385" s="101">
        <f t="shared" si="171"/>
        <v>0</v>
      </c>
      <c r="DU385" s="101">
        <f t="shared" si="172"/>
        <v>0</v>
      </c>
      <c r="DV385" s="101">
        <f t="shared" si="173"/>
        <v>0</v>
      </c>
      <c r="DW385" s="102">
        <f t="shared" si="175"/>
        <v>0</v>
      </c>
      <c r="DX385" s="144"/>
      <c r="DY385" s="101">
        <f t="shared" si="176"/>
        <v>0</v>
      </c>
      <c r="DZ385" s="101">
        <f t="shared" si="176"/>
        <v>0</v>
      </c>
    </row>
    <row r="386" spans="122:130" x14ac:dyDescent="0.25">
      <c r="DR386" s="31">
        <f t="shared" si="174"/>
        <v>0</v>
      </c>
      <c r="DS386" s="26">
        <f t="shared" si="177"/>
        <v>0</v>
      </c>
      <c r="DT386" s="101">
        <f t="shared" si="171"/>
        <v>0</v>
      </c>
      <c r="DU386" s="101">
        <f t="shared" si="172"/>
        <v>0</v>
      </c>
      <c r="DV386" s="101">
        <f t="shared" si="173"/>
        <v>0</v>
      </c>
      <c r="DW386" s="102">
        <f t="shared" si="175"/>
        <v>0</v>
      </c>
      <c r="DX386" s="144"/>
      <c r="DY386" s="101">
        <f t="shared" si="176"/>
        <v>0</v>
      </c>
      <c r="DZ386" s="101">
        <f t="shared" si="176"/>
        <v>0</v>
      </c>
    </row>
    <row r="387" spans="122:130" x14ac:dyDescent="0.25">
      <c r="DR387" s="31">
        <f t="shared" si="174"/>
        <v>0</v>
      </c>
      <c r="DS387" s="26">
        <f t="shared" si="177"/>
        <v>0</v>
      </c>
      <c r="DT387" s="101">
        <f t="shared" si="171"/>
        <v>0</v>
      </c>
      <c r="DU387" s="101">
        <f t="shared" si="172"/>
        <v>0</v>
      </c>
      <c r="DV387" s="101">
        <f t="shared" si="173"/>
        <v>0</v>
      </c>
      <c r="DW387" s="102">
        <f t="shared" si="175"/>
        <v>0</v>
      </c>
      <c r="DX387" s="144"/>
      <c r="DY387" s="101">
        <f t="shared" si="176"/>
        <v>0</v>
      </c>
      <c r="DZ387" s="101">
        <f t="shared" si="176"/>
        <v>0</v>
      </c>
    </row>
    <row r="388" spans="122:130" x14ac:dyDescent="0.25">
      <c r="DR388" s="31">
        <f t="shared" si="174"/>
        <v>0</v>
      </c>
      <c r="DS388" s="26">
        <f t="shared" si="177"/>
        <v>0</v>
      </c>
      <c r="DT388" s="101">
        <f t="shared" si="171"/>
        <v>0</v>
      </c>
      <c r="DU388" s="101">
        <f t="shared" si="172"/>
        <v>0</v>
      </c>
      <c r="DV388" s="101">
        <f t="shared" si="173"/>
        <v>0</v>
      </c>
      <c r="DW388" s="102">
        <f t="shared" si="175"/>
        <v>0</v>
      </c>
      <c r="DX388" s="144"/>
      <c r="DY388" s="101">
        <f t="shared" si="176"/>
        <v>0</v>
      </c>
      <c r="DZ388" s="101">
        <f t="shared" si="176"/>
        <v>0</v>
      </c>
    </row>
    <row r="389" spans="122:130" x14ac:dyDescent="0.25">
      <c r="DR389" s="31">
        <f t="shared" si="174"/>
        <v>0</v>
      </c>
      <c r="DS389" s="26">
        <f t="shared" si="177"/>
        <v>0</v>
      </c>
      <c r="DT389" s="101">
        <f t="shared" si="171"/>
        <v>0</v>
      </c>
      <c r="DU389" s="101">
        <f t="shared" si="172"/>
        <v>0</v>
      </c>
      <c r="DV389" s="101">
        <f t="shared" si="173"/>
        <v>0</v>
      </c>
      <c r="DW389" s="102">
        <f t="shared" si="175"/>
        <v>0</v>
      </c>
      <c r="DX389" s="144"/>
      <c r="DY389" s="101">
        <f t="shared" si="176"/>
        <v>0</v>
      </c>
      <c r="DZ389" s="101">
        <f t="shared" si="176"/>
        <v>0</v>
      </c>
    </row>
    <row r="390" spans="122:130" x14ac:dyDescent="0.25">
      <c r="DR390" s="31">
        <f t="shared" si="174"/>
        <v>0</v>
      </c>
      <c r="DS390" s="26">
        <f t="shared" si="177"/>
        <v>0</v>
      </c>
      <c r="DT390" s="101">
        <f t="shared" si="171"/>
        <v>0</v>
      </c>
      <c r="DU390" s="101">
        <f t="shared" si="172"/>
        <v>0</v>
      </c>
      <c r="DV390" s="101">
        <f t="shared" si="173"/>
        <v>0</v>
      </c>
      <c r="DW390" s="102">
        <f t="shared" si="175"/>
        <v>0</v>
      </c>
      <c r="DX390" s="144"/>
      <c r="DY390" s="101">
        <f t="shared" si="176"/>
        <v>0</v>
      </c>
      <c r="DZ390" s="101">
        <f t="shared" si="176"/>
        <v>0</v>
      </c>
    </row>
    <row r="391" spans="122:130" x14ac:dyDescent="0.25">
      <c r="DR391" s="31">
        <f t="shared" si="174"/>
        <v>0</v>
      </c>
      <c r="DS391" s="26">
        <f t="shared" si="177"/>
        <v>0</v>
      </c>
      <c r="DT391" s="101">
        <f t="shared" si="171"/>
        <v>0</v>
      </c>
      <c r="DU391" s="101">
        <f t="shared" si="172"/>
        <v>0</v>
      </c>
      <c r="DV391" s="101">
        <f t="shared" si="173"/>
        <v>0</v>
      </c>
      <c r="DW391" s="102">
        <f t="shared" si="175"/>
        <v>0</v>
      </c>
      <c r="DX391" s="144"/>
      <c r="DY391" s="101">
        <f t="shared" si="176"/>
        <v>0</v>
      </c>
      <c r="DZ391" s="101">
        <f t="shared" si="176"/>
        <v>0</v>
      </c>
    </row>
    <row r="392" spans="122:130" x14ac:dyDescent="0.25">
      <c r="DR392" s="31">
        <f t="shared" si="174"/>
        <v>0</v>
      </c>
      <c r="DS392" s="26">
        <f t="shared" si="177"/>
        <v>0</v>
      </c>
      <c r="DT392" s="101">
        <f t="shared" si="171"/>
        <v>0</v>
      </c>
      <c r="DU392" s="101">
        <f t="shared" si="172"/>
        <v>0</v>
      </c>
      <c r="DV392" s="101">
        <f t="shared" si="173"/>
        <v>0</v>
      </c>
      <c r="DW392" s="102">
        <f t="shared" si="175"/>
        <v>0</v>
      </c>
      <c r="DX392" s="144"/>
      <c r="DY392" s="101">
        <f t="shared" si="176"/>
        <v>0</v>
      </c>
      <c r="DZ392" s="101">
        <f t="shared" si="176"/>
        <v>0</v>
      </c>
    </row>
    <row r="393" spans="122:130" x14ac:dyDescent="0.25">
      <c r="DR393" s="31">
        <f t="shared" si="174"/>
        <v>0</v>
      </c>
      <c r="DS393" s="26">
        <f t="shared" si="177"/>
        <v>0</v>
      </c>
      <c r="DT393" s="101">
        <f t="shared" ref="DT393:DT409" si="178">SUM(EC393:EI393)</f>
        <v>0</v>
      </c>
      <c r="DU393" s="101">
        <f t="shared" ref="DU393:DU409" si="179">ED393 + EE393</f>
        <v>0</v>
      </c>
      <c r="DV393" s="101">
        <f t="shared" ref="DV393:DV409" si="180">EH393 + EI393</f>
        <v>0</v>
      </c>
      <c r="DW393" s="102">
        <f t="shared" si="175"/>
        <v>0</v>
      </c>
      <c r="DX393" s="144"/>
      <c r="DY393" s="101">
        <f t="shared" si="176"/>
        <v>0</v>
      </c>
      <c r="DZ393" s="101">
        <f t="shared" si="176"/>
        <v>0</v>
      </c>
    </row>
    <row r="394" spans="122:130" x14ac:dyDescent="0.25">
      <c r="DR394" s="31">
        <f t="shared" ref="DR394:DR409" si="181">$EB394</f>
        <v>0</v>
      </c>
      <c r="DS394" s="26">
        <f t="shared" si="177"/>
        <v>0</v>
      </c>
      <c r="DT394" s="101">
        <f t="shared" si="178"/>
        <v>0</v>
      </c>
      <c r="DU394" s="101">
        <f t="shared" si="179"/>
        <v>0</v>
      </c>
      <c r="DV394" s="101">
        <f t="shared" si="180"/>
        <v>0</v>
      </c>
      <c r="DW394" s="102">
        <f t="shared" ref="DW394:DW409" si="182">EM394 + EQ394</f>
        <v>0</v>
      </c>
      <c r="DX394" s="144"/>
      <c r="DY394" s="101">
        <f t="shared" ref="DY394:DZ409" si="183">EO394 + ES394</f>
        <v>0</v>
      </c>
      <c r="DZ394" s="101">
        <f t="shared" si="183"/>
        <v>0</v>
      </c>
    </row>
    <row r="395" spans="122:130" x14ac:dyDescent="0.25">
      <c r="DR395" s="31">
        <f t="shared" si="181"/>
        <v>0</v>
      </c>
      <c r="DS395" s="26">
        <f t="shared" si="177"/>
        <v>0</v>
      </c>
      <c r="DT395" s="101">
        <f t="shared" si="178"/>
        <v>0</v>
      </c>
      <c r="DU395" s="101">
        <f t="shared" si="179"/>
        <v>0</v>
      </c>
      <c r="DV395" s="101">
        <f t="shared" si="180"/>
        <v>0</v>
      </c>
      <c r="DW395" s="102">
        <f t="shared" si="182"/>
        <v>0</v>
      </c>
      <c r="DX395" s="144"/>
      <c r="DY395" s="101">
        <f t="shared" si="183"/>
        <v>0</v>
      </c>
      <c r="DZ395" s="101">
        <f t="shared" si="183"/>
        <v>0</v>
      </c>
    </row>
    <row r="396" spans="122:130" x14ac:dyDescent="0.25">
      <c r="DR396" s="31">
        <f t="shared" si="181"/>
        <v>0</v>
      </c>
      <c r="DS396" s="26">
        <f t="shared" si="177"/>
        <v>0</v>
      </c>
      <c r="DT396" s="101">
        <f t="shared" si="178"/>
        <v>0</v>
      </c>
      <c r="DU396" s="101">
        <f t="shared" si="179"/>
        <v>0</v>
      </c>
      <c r="DV396" s="101">
        <f t="shared" si="180"/>
        <v>0</v>
      </c>
      <c r="DW396" s="102">
        <f t="shared" si="182"/>
        <v>0</v>
      </c>
      <c r="DX396" s="144"/>
      <c r="DY396" s="101">
        <f t="shared" si="183"/>
        <v>0</v>
      </c>
      <c r="DZ396" s="101">
        <f t="shared" si="183"/>
        <v>0</v>
      </c>
    </row>
    <row r="397" spans="122:130" x14ac:dyDescent="0.25">
      <c r="DR397" s="31">
        <f t="shared" si="181"/>
        <v>0</v>
      </c>
      <c r="DS397" s="26">
        <f t="shared" si="177"/>
        <v>0</v>
      </c>
      <c r="DT397" s="101">
        <f t="shared" si="178"/>
        <v>0</v>
      </c>
      <c r="DU397" s="101">
        <f t="shared" si="179"/>
        <v>0</v>
      </c>
      <c r="DV397" s="101">
        <f t="shared" si="180"/>
        <v>0</v>
      </c>
      <c r="DW397" s="102">
        <f t="shared" si="182"/>
        <v>0</v>
      </c>
      <c r="DX397" s="144"/>
      <c r="DY397" s="101">
        <f t="shared" si="183"/>
        <v>0</v>
      </c>
      <c r="DZ397" s="101">
        <f t="shared" si="183"/>
        <v>0</v>
      </c>
    </row>
    <row r="398" spans="122:130" x14ac:dyDescent="0.25">
      <c r="DR398" s="31">
        <f t="shared" si="181"/>
        <v>0</v>
      </c>
      <c r="DS398" s="26">
        <f t="shared" ref="DS398:DS409" si="184">AVERAGE(DR398:DR399)</f>
        <v>0</v>
      </c>
      <c r="DT398" s="101">
        <f t="shared" si="178"/>
        <v>0</v>
      </c>
      <c r="DU398" s="101">
        <f t="shared" si="179"/>
        <v>0</v>
      </c>
      <c r="DV398" s="101">
        <f t="shared" si="180"/>
        <v>0</v>
      </c>
      <c r="DW398" s="102">
        <f t="shared" si="182"/>
        <v>0</v>
      </c>
      <c r="DX398" s="144"/>
      <c r="DY398" s="101">
        <f t="shared" si="183"/>
        <v>0</v>
      </c>
      <c r="DZ398" s="101">
        <f t="shared" si="183"/>
        <v>0</v>
      </c>
    </row>
    <row r="399" spans="122:130" x14ac:dyDescent="0.25">
      <c r="DR399" s="31">
        <f t="shared" si="181"/>
        <v>0</v>
      </c>
      <c r="DS399" s="26">
        <f t="shared" si="184"/>
        <v>0</v>
      </c>
      <c r="DT399" s="101">
        <f t="shared" si="178"/>
        <v>0</v>
      </c>
      <c r="DU399" s="101">
        <f t="shared" si="179"/>
        <v>0</v>
      </c>
      <c r="DV399" s="101">
        <f t="shared" si="180"/>
        <v>0</v>
      </c>
      <c r="DW399" s="102">
        <f t="shared" si="182"/>
        <v>0</v>
      </c>
      <c r="DX399" s="144"/>
      <c r="DY399" s="101">
        <f t="shared" si="183"/>
        <v>0</v>
      </c>
      <c r="DZ399" s="101">
        <f t="shared" si="183"/>
        <v>0</v>
      </c>
    </row>
    <row r="400" spans="122:130" x14ac:dyDescent="0.25">
      <c r="DR400" s="31">
        <f t="shared" si="181"/>
        <v>0</v>
      </c>
      <c r="DS400" s="26">
        <f t="shared" si="184"/>
        <v>0</v>
      </c>
      <c r="DT400" s="101">
        <f t="shared" si="178"/>
        <v>0</v>
      </c>
      <c r="DU400" s="101">
        <f t="shared" si="179"/>
        <v>0</v>
      </c>
      <c r="DV400" s="101">
        <f t="shared" si="180"/>
        <v>0</v>
      </c>
      <c r="DW400" s="102">
        <f t="shared" si="182"/>
        <v>0</v>
      </c>
      <c r="DX400" s="144"/>
      <c r="DY400" s="101">
        <f t="shared" si="183"/>
        <v>0</v>
      </c>
      <c r="DZ400" s="101">
        <f t="shared" si="183"/>
        <v>0</v>
      </c>
    </row>
    <row r="401" spans="122:130" x14ac:dyDescent="0.25">
      <c r="DR401" s="31">
        <f t="shared" si="181"/>
        <v>0</v>
      </c>
      <c r="DS401" s="26">
        <f t="shared" si="184"/>
        <v>0</v>
      </c>
      <c r="DT401" s="101">
        <f t="shared" si="178"/>
        <v>0</v>
      </c>
      <c r="DU401" s="101">
        <f t="shared" si="179"/>
        <v>0</v>
      </c>
      <c r="DV401" s="101">
        <f t="shared" si="180"/>
        <v>0</v>
      </c>
      <c r="DW401" s="102">
        <f t="shared" si="182"/>
        <v>0</v>
      </c>
      <c r="DX401" s="144"/>
      <c r="DY401" s="101">
        <f t="shared" si="183"/>
        <v>0</v>
      </c>
      <c r="DZ401" s="101">
        <f t="shared" si="183"/>
        <v>0</v>
      </c>
    </row>
    <row r="402" spans="122:130" x14ac:dyDescent="0.25">
      <c r="DR402" s="31">
        <f t="shared" si="181"/>
        <v>0</v>
      </c>
      <c r="DS402" s="26">
        <f t="shared" si="184"/>
        <v>0</v>
      </c>
      <c r="DT402" s="101">
        <f t="shared" si="178"/>
        <v>0</v>
      </c>
      <c r="DU402" s="101">
        <f t="shared" si="179"/>
        <v>0</v>
      </c>
      <c r="DV402" s="101">
        <f t="shared" si="180"/>
        <v>0</v>
      </c>
      <c r="DW402" s="102">
        <f t="shared" si="182"/>
        <v>0</v>
      </c>
      <c r="DX402" s="144"/>
      <c r="DY402" s="101">
        <f t="shared" si="183"/>
        <v>0</v>
      </c>
      <c r="DZ402" s="101">
        <f t="shared" si="183"/>
        <v>0</v>
      </c>
    </row>
    <row r="403" spans="122:130" x14ac:dyDescent="0.25">
      <c r="DR403" s="31">
        <f t="shared" si="181"/>
        <v>0</v>
      </c>
      <c r="DS403" s="26">
        <f t="shared" si="184"/>
        <v>0</v>
      </c>
      <c r="DT403" s="101">
        <f t="shared" si="178"/>
        <v>0</v>
      </c>
      <c r="DU403" s="101">
        <f t="shared" si="179"/>
        <v>0</v>
      </c>
      <c r="DV403" s="101">
        <f t="shared" si="180"/>
        <v>0</v>
      </c>
      <c r="DW403" s="102">
        <f t="shared" si="182"/>
        <v>0</v>
      </c>
      <c r="DX403" s="144"/>
      <c r="DY403" s="101">
        <f t="shared" si="183"/>
        <v>0</v>
      </c>
      <c r="DZ403" s="101">
        <f t="shared" si="183"/>
        <v>0</v>
      </c>
    </row>
    <row r="404" spans="122:130" x14ac:dyDescent="0.25">
      <c r="DR404" s="31">
        <f t="shared" si="181"/>
        <v>0</v>
      </c>
      <c r="DS404" s="26">
        <f t="shared" si="184"/>
        <v>0</v>
      </c>
      <c r="DT404" s="101">
        <f t="shared" si="178"/>
        <v>0</v>
      </c>
      <c r="DU404" s="101">
        <f t="shared" si="179"/>
        <v>0</v>
      </c>
      <c r="DV404" s="101">
        <f t="shared" si="180"/>
        <v>0</v>
      </c>
      <c r="DW404" s="102">
        <f t="shared" si="182"/>
        <v>0</v>
      </c>
      <c r="DX404" s="144"/>
      <c r="DY404" s="101">
        <f t="shared" si="183"/>
        <v>0</v>
      </c>
      <c r="DZ404" s="101">
        <f t="shared" si="183"/>
        <v>0</v>
      </c>
    </row>
    <row r="405" spans="122:130" x14ac:dyDescent="0.25">
      <c r="DR405" s="31">
        <f t="shared" si="181"/>
        <v>0</v>
      </c>
      <c r="DS405" s="26">
        <f t="shared" si="184"/>
        <v>0</v>
      </c>
      <c r="DT405" s="101">
        <f t="shared" si="178"/>
        <v>0</v>
      </c>
      <c r="DU405" s="101">
        <f t="shared" si="179"/>
        <v>0</v>
      </c>
      <c r="DV405" s="101">
        <f t="shared" si="180"/>
        <v>0</v>
      </c>
      <c r="DW405" s="102">
        <f t="shared" si="182"/>
        <v>0</v>
      </c>
      <c r="DX405" s="144"/>
      <c r="DY405" s="101">
        <f t="shared" si="183"/>
        <v>0</v>
      </c>
      <c r="DZ405" s="101">
        <f t="shared" si="183"/>
        <v>0</v>
      </c>
    </row>
    <row r="406" spans="122:130" x14ac:dyDescent="0.25">
      <c r="DR406" s="31">
        <f t="shared" si="181"/>
        <v>0</v>
      </c>
      <c r="DS406" s="26">
        <f t="shared" si="184"/>
        <v>0</v>
      </c>
      <c r="DT406" s="101">
        <f t="shared" si="178"/>
        <v>0</v>
      </c>
      <c r="DU406" s="101">
        <f t="shared" si="179"/>
        <v>0</v>
      </c>
      <c r="DV406" s="101">
        <f t="shared" si="180"/>
        <v>0</v>
      </c>
      <c r="DW406" s="102">
        <f t="shared" si="182"/>
        <v>0</v>
      </c>
      <c r="DX406" s="144"/>
      <c r="DY406" s="101">
        <f t="shared" si="183"/>
        <v>0</v>
      </c>
      <c r="DZ406" s="101">
        <f t="shared" si="183"/>
        <v>0</v>
      </c>
    </row>
    <row r="407" spans="122:130" x14ac:dyDescent="0.25">
      <c r="DR407" s="31">
        <f t="shared" si="181"/>
        <v>0</v>
      </c>
      <c r="DS407" s="26">
        <f t="shared" si="184"/>
        <v>0</v>
      </c>
      <c r="DT407" s="101">
        <f t="shared" si="178"/>
        <v>0</v>
      </c>
      <c r="DU407" s="101">
        <f t="shared" si="179"/>
        <v>0</v>
      </c>
      <c r="DV407" s="101">
        <f t="shared" si="180"/>
        <v>0</v>
      </c>
      <c r="DW407" s="102">
        <f t="shared" si="182"/>
        <v>0</v>
      </c>
      <c r="DX407" s="144"/>
      <c r="DY407" s="101">
        <f t="shared" si="183"/>
        <v>0</v>
      </c>
      <c r="DZ407" s="101">
        <f t="shared" si="183"/>
        <v>0</v>
      </c>
    </row>
    <row r="408" spans="122:130" x14ac:dyDescent="0.25">
      <c r="DR408" s="31">
        <f t="shared" si="181"/>
        <v>0</v>
      </c>
      <c r="DS408" s="26">
        <f t="shared" si="184"/>
        <v>0</v>
      </c>
      <c r="DT408" s="101">
        <f t="shared" si="178"/>
        <v>0</v>
      </c>
      <c r="DU408" s="101">
        <f t="shared" si="179"/>
        <v>0</v>
      </c>
      <c r="DV408" s="101">
        <f t="shared" si="180"/>
        <v>0</v>
      </c>
      <c r="DW408" s="102">
        <f t="shared" si="182"/>
        <v>0</v>
      </c>
      <c r="DX408" s="144"/>
      <c r="DY408" s="101">
        <f t="shared" si="183"/>
        <v>0</v>
      </c>
      <c r="DZ408" s="101">
        <f t="shared" si="183"/>
        <v>0</v>
      </c>
    </row>
    <row r="409" spans="122:130" x14ac:dyDescent="0.25">
      <c r="DR409" s="31">
        <f t="shared" si="181"/>
        <v>0</v>
      </c>
      <c r="DS409" s="26">
        <f t="shared" si="184"/>
        <v>0</v>
      </c>
      <c r="DT409" s="101">
        <f t="shared" si="178"/>
        <v>0</v>
      </c>
      <c r="DU409" s="101">
        <f t="shared" si="179"/>
        <v>0</v>
      </c>
      <c r="DV409" s="101">
        <f t="shared" si="180"/>
        <v>0</v>
      </c>
      <c r="DW409" s="102">
        <f t="shared" si="182"/>
        <v>0</v>
      </c>
      <c r="DX409" s="144"/>
      <c r="DY409" s="101">
        <f t="shared" si="183"/>
        <v>0</v>
      </c>
      <c r="DZ409" s="101">
        <f t="shared" si="183"/>
        <v>0</v>
      </c>
    </row>
    <row r="410" spans="122:130" x14ac:dyDescent="0.25">
      <c r="DR410" s="60">
        <f>DR409 + (DR409-DR408)</f>
        <v>0</v>
      </c>
    </row>
  </sheetData>
  <mergeCells count="12">
    <mergeCell ref="BA8:BB8"/>
    <mergeCell ref="BC8:BD8"/>
    <mergeCell ref="AQ8:AR8"/>
    <mergeCell ref="AS8:AT8"/>
    <mergeCell ref="AU8:AV8"/>
    <mergeCell ref="AW8:AX8"/>
    <mergeCell ref="AY8:AZ8"/>
    <mergeCell ref="AG8:AH8"/>
    <mergeCell ref="AI8:AJ8"/>
    <mergeCell ref="AK8:AL8"/>
    <mergeCell ref="AM8:AN8"/>
    <mergeCell ref="AO8:AP8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7E76E-6C9E-4521-945F-C8693C01AB26}">
  <sheetPr>
    <tabColor theme="6" tint="0.39997558519241921"/>
  </sheetPr>
  <dimension ref="A1:EV511"/>
  <sheetViews>
    <sheetView zoomScale="70" zoomScaleNormal="70" workbookViewId="0">
      <pane xSplit="1" ySplit="1" topLeftCell="AK2" activePane="bottomRight" state="frozen"/>
      <selection activeCell="BD9" sqref="BD9"/>
      <selection pane="topRight" activeCell="BD9" sqref="BD9"/>
      <selection pane="bottomLeft" activeCell="BD9" sqref="BD9"/>
      <selection pane="bottomRight" activeCell="AR15" sqref="AR15"/>
    </sheetView>
  </sheetViews>
  <sheetFormatPr defaultColWidth="9.140625" defaultRowHeight="15" x14ac:dyDescent="0.25"/>
  <cols>
    <col min="1" max="1" width="4.7109375" style="4" customWidth="1"/>
    <col min="2" max="11" width="11.140625" style="4" customWidth="1"/>
    <col min="12" max="12" width="6.42578125" style="4" customWidth="1"/>
    <col min="13" max="24" width="11.140625" style="4" customWidth="1"/>
    <col min="25" max="25" width="5.85546875" style="4" customWidth="1"/>
    <col min="26" max="26" width="14.140625" style="4" customWidth="1"/>
    <col min="27" max="31" width="11.140625" style="4" customWidth="1"/>
    <col min="32" max="32" width="10.42578125" style="4" bestFit="1" customWidth="1"/>
    <col min="33" max="33" width="13.42578125" style="15" customWidth="1"/>
    <col min="34" max="34" width="13.42578125" style="4" customWidth="1"/>
    <col min="35" max="35" width="13.42578125" style="15" customWidth="1"/>
    <col min="36" max="36" width="13.42578125" style="4" customWidth="1"/>
    <col min="37" max="37" width="13.42578125" style="15" customWidth="1"/>
    <col min="38" max="38" width="13.42578125" style="4" customWidth="1"/>
    <col min="39" max="39" width="13.42578125" style="15" customWidth="1"/>
    <col min="40" max="40" width="13.42578125" style="4" customWidth="1"/>
    <col min="41" max="41" width="13.42578125" style="15" customWidth="1"/>
    <col min="42" max="42" width="13.42578125" style="4" customWidth="1"/>
    <col min="43" max="43" width="13.42578125" style="15" customWidth="1"/>
    <col min="44" max="44" width="13.42578125" style="4" customWidth="1"/>
    <col min="45" max="45" width="13.42578125" style="15" customWidth="1"/>
    <col min="46" max="46" width="13.42578125" style="4" customWidth="1"/>
    <col min="47" max="47" width="13.42578125" style="15" customWidth="1"/>
    <col min="48" max="48" width="13.42578125" style="4" customWidth="1"/>
    <col min="49" max="49" width="13.42578125" style="15" customWidth="1"/>
    <col min="50" max="50" width="13.42578125" style="4" customWidth="1"/>
    <col min="51" max="51" width="13.42578125" style="15" customWidth="1"/>
    <col min="52" max="52" width="13.42578125" style="4" customWidth="1"/>
    <col min="53" max="53" width="13.42578125" style="15" customWidth="1"/>
    <col min="54" max="54" width="13.42578125" style="4" customWidth="1"/>
    <col min="55" max="55" width="13.42578125" style="15" customWidth="1"/>
    <col min="56" max="56" width="13.42578125" style="4" customWidth="1"/>
    <col min="57" max="57" width="9.140625" style="4"/>
    <col min="58" max="58" width="9.140625" style="4" customWidth="1"/>
    <col min="59" max="59" width="11.85546875" style="4" customWidth="1"/>
    <col min="60" max="61" width="13.5703125" style="4" bestFit="1" customWidth="1"/>
    <col min="62" max="66" width="13.42578125" style="4" bestFit="1" customWidth="1"/>
    <col min="67" max="68" width="2.85546875" style="4" customWidth="1"/>
    <col min="69" max="88" width="14.140625" style="4" customWidth="1"/>
    <col min="89" max="90" width="9.140625" style="4"/>
    <col min="91" max="91" width="11.85546875" style="4" customWidth="1"/>
    <col min="92" max="93" width="13.5703125" style="4" bestFit="1" customWidth="1"/>
    <col min="94" max="98" width="13.42578125" style="4" bestFit="1" customWidth="1"/>
    <col min="99" max="100" width="2.85546875" style="4" customWidth="1"/>
    <col min="101" max="120" width="14.140625" style="4" customWidth="1"/>
    <col min="121" max="121" width="12.28515625" style="4" customWidth="1"/>
    <col min="122" max="123" width="11" style="4" customWidth="1"/>
    <col min="124" max="125" width="13.5703125" style="4" bestFit="1" customWidth="1"/>
    <col min="126" max="126" width="13.42578125" style="4" bestFit="1" customWidth="1"/>
    <col min="127" max="130" width="13.42578125" style="4" customWidth="1"/>
    <col min="131" max="131" width="2.85546875" style="4" customWidth="1"/>
    <col min="132" max="132" width="10.5703125" style="3" customWidth="1"/>
    <col min="133" max="133" width="13.5703125" style="3" bestFit="1" customWidth="1"/>
    <col min="134" max="134" width="13.140625" style="3" bestFit="1" customWidth="1"/>
    <col min="135" max="135" width="13.5703125" style="3" bestFit="1" customWidth="1"/>
    <col min="136" max="136" width="12.140625" style="3" bestFit="1" customWidth="1"/>
    <col min="137" max="137" width="12.140625" style="3" customWidth="1"/>
    <col min="138" max="138" width="13" style="3" bestFit="1" customWidth="1"/>
    <col min="139" max="139" width="13.140625" style="3" bestFit="1" customWidth="1"/>
    <col min="140" max="140" width="13.140625" style="3" customWidth="1"/>
    <col min="141" max="141" width="13" style="3" bestFit="1" customWidth="1"/>
    <col min="142" max="152" width="12" style="3" bestFit="1" customWidth="1"/>
    <col min="153" max="16384" width="9.140625" style="4"/>
  </cols>
  <sheetData>
    <row r="1" spans="1:152" s="9" customFormat="1" ht="23.25" x14ac:dyDescent="0.35">
      <c r="A1" s="43" t="s">
        <v>33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AF1" s="9" t="s">
        <v>25</v>
      </c>
      <c r="BF1" s="64" t="s">
        <v>23</v>
      </c>
      <c r="BG1" s="64"/>
      <c r="BH1" s="110"/>
      <c r="BI1" s="110"/>
      <c r="BJ1" s="110"/>
      <c r="BK1" s="110"/>
      <c r="BL1" s="110"/>
      <c r="BM1" s="110"/>
      <c r="BN1" s="110"/>
      <c r="BO1" s="110"/>
      <c r="BP1" s="110"/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64"/>
      <c r="CB1" s="64"/>
      <c r="CC1" s="64"/>
      <c r="CD1" s="64"/>
      <c r="CE1" s="64"/>
      <c r="CF1" s="64"/>
      <c r="CG1" s="64"/>
      <c r="CH1" s="64"/>
      <c r="CI1" s="64"/>
      <c r="CJ1" s="64"/>
      <c r="CL1" s="64" t="s">
        <v>24</v>
      </c>
      <c r="CM1" s="64"/>
      <c r="CN1" s="110"/>
      <c r="CO1" s="110"/>
      <c r="CP1" s="110"/>
      <c r="CQ1" s="110"/>
      <c r="CR1" s="110"/>
      <c r="CS1" s="110"/>
      <c r="CT1" s="110"/>
      <c r="CU1" s="110"/>
      <c r="CV1" s="110"/>
      <c r="CW1" s="64"/>
      <c r="CX1" s="64"/>
      <c r="CY1" s="64"/>
      <c r="CZ1" s="64"/>
      <c r="DA1" s="64"/>
      <c r="DB1" s="64"/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/>
      <c r="DP1" s="64"/>
      <c r="DR1" s="85" t="s">
        <v>28</v>
      </c>
      <c r="DS1" s="85"/>
      <c r="DT1" s="85"/>
      <c r="DU1" s="85"/>
      <c r="DV1" s="85"/>
      <c r="DW1" s="85"/>
      <c r="DX1" s="85"/>
      <c r="DY1" s="85"/>
      <c r="DZ1" s="85"/>
      <c r="EA1" s="85"/>
      <c r="EB1" s="85"/>
      <c r="EC1" s="85"/>
      <c r="ED1" s="85"/>
      <c r="EE1" s="85"/>
      <c r="EF1" s="85"/>
      <c r="EG1" s="85"/>
      <c r="EH1" s="85"/>
      <c r="EI1" s="85"/>
      <c r="EJ1" s="85"/>
      <c r="EK1" s="85"/>
      <c r="EL1" s="85"/>
      <c r="EM1" s="85"/>
      <c r="EN1" s="85"/>
      <c r="EO1" s="85"/>
      <c r="EP1" s="85"/>
      <c r="EQ1" s="85"/>
      <c r="ER1" s="85"/>
      <c r="ES1" s="85"/>
      <c r="ET1" s="85"/>
      <c r="EU1" s="85"/>
      <c r="EV1" s="85"/>
    </row>
    <row r="2" spans="1:152" x14ac:dyDescent="0.25">
      <c r="AA2" s="8"/>
      <c r="AB2" s="8"/>
      <c r="AC2" s="8"/>
      <c r="AD2" s="8"/>
      <c r="AG2" s="4"/>
      <c r="AI2" s="4"/>
      <c r="AK2" s="4"/>
      <c r="AM2" s="4"/>
      <c r="AO2" s="4"/>
      <c r="AQ2" s="4"/>
      <c r="AS2" s="4"/>
      <c r="AU2" s="4"/>
      <c r="AW2" s="4"/>
      <c r="AY2" s="4"/>
      <c r="BA2" s="4"/>
      <c r="BC2" s="4"/>
    </row>
    <row r="3" spans="1:152" x14ac:dyDescent="0.25">
      <c r="BF3" s="10"/>
      <c r="BG3" s="10" t="s">
        <v>37</v>
      </c>
      <c r="BH3" s="31">
        <f>$DT3</f>
        <v>10</v>
      </c>
      <c r="BI3" s="31">
        <f>$DU3</f>
        <v>10.01</v>
      </c>
      <c r="BJ3" s="31">
        <f>$DV3</f>
        <v>10.02</v>
      </c>
      <c r="BK3" s="111">
        <f>$DW3</f>
        <v>50</v>
      </c>
      <c r="BL3" s="31">
        <f>$DX3</f>
        <v>51</v>
      </c>
      <c r="BM3" s="31">
        <f>$DY3</f>
        <v>52</v>
      </c>
      <c r="BN3" s="31">
        <f>$DZ3</f>
        <v>53</v>
      </c>
      <c r="BQ3" s="31">
        <f>$EC3</f>
        <v>11</v>
      </c>
      <c r="BR3" s="31">
        <f>$ED3</f>
        <v>12</v>
      </c>
      <c r="BS3" s="31">
        <f>$EE3</f>
        <v>13</v>
      </c>
      <c r="BT3" s="31">
        <f>$EF3</f>
        <v>14</v>
      </c>
      <c r="BU3" s="31">
        <f>$EG3</f>
        <v>15</v>
      </c>
      <c r="BV3" s="31">
        <f>$EH3</f>
        <v>16</v>
      </c>
      <c r="BW3" s="31">
        <f>$EI3</f>
        <v>17</v>
      </c>
      <c r="BX3" s="111">
        <f>$EJ3</f>
        <v>21</v>
      </c>
      <c r="BY3" s="31">
        <f>$EK3</f>
        <v>22</v>
      </c>
      <c r="BZ3" s="31">
        <f>$EL3</f>
        <v>23</v>
      </c>
      <c r="CA3" s="111">
        <f>$EM3</f>
        <v>30</v>
      </c>
      <c r="CB3" s="31">
        <f>$EN3</f>
        <v>31</v>
      </c>
      <c r="CC3" s="31">
        <f>$EO3</f>
        <v>32</v>
      </c>
      <c r="CD3" s="31">
        <f>$EP3</f>
        <v>33</v>
      </c>
      <c r="CE3" s="31">
        <f>$EQ3</f>
        <v>40</v>
      </c>
      <c r="CF3" s="31">
        <f>$ER3</f>
        <v>41</v>
      </c>
      <c r="CG3" s="31">
        <f>$ES3</f>
        <v>42</v>
      </c>
      <c r="CH3" s="31">
        <f>$ET3</f>
        <v>43</v>
      </c>
      <c r="CI3" s="111">
        <f>$EU3</f>
        <v>11.1</v>
      </c>
      <c r="CJ3" s="31">
        <f>$EV3</f>
        <v>16.100000000000001</v>
      </c>
      <c r="CL3" s="11"/>
      <c r="CM3" s="10" t="s">
        <v>37</v>
      </c>
      <c r="CN3" s="31">
        <f>$DT3</f>
        <v>10</v>
      </c>
      <c r="CO3" s="31">
        <f>$DU3</f>
        <v>10.01</v>
      </c>
      <c r="CP3" s="31">
        <f>$DV3</f>
        <v>10.02</v>
      </c>
      <c r="CQ3" s="111">
        <f>$DW3</f>
        <v>50</v>
      </c>
      <c r="CR3" s="31">
        <f>$DX3</f>
        <v>51</v>
      </c>
      <c r="CS3" s="31">
        <f>$DY3</f>
        <v>52</v>
      </c>
      <c r="CT3" s="31">
        <f>$DZ3</f>
        <v>53</v>
      </c>
      <c r="CW3" s="31">
        <f>$EC3</f>
        <v>11</v>
      </c>
      <c r="CX3" s="31">
        <f>$ED3</f>
        <v>12</v>
      </c>
      <c r="CY3" s="31">
        <f>$EE3</f>
        <v>13</v>
      </c>
      <c r="CZ3" s="31">
        <f>$EF3</f>
        <v>14</v>
      </c>
      <c r="DA3" s="31">
        <f>$EG3</f>
        <v>15</v>
      </c>
      <c r="DB3" s="31">
        <f>$EH3</f>
        <v>16</v>
      </c>
      <c r="DC3" s="31">
        <f>$EI3</f>
        <v>17</v>
      </c>
      <c r="DD3" s="111">
        <f>$EJ3</f>
        <v>21</v>
      </c>
      <c r="DE3" s="31">
        <f>$EK3</f>
        <v>22</v>
      </c>
      <c r="DF3" s="31">
        <f>$EL3</f>
        <v>23</v>
      </c>
      <c r="DG3" s="111">
        <f>$EM3</f>
        <v>30</v>
      </c>
      <c r="DH3" s="31">
        <f>$EN3</f>
        <v>31</v>
      </c>
      <c r="DI3" s="31">
        <f>$EO3</f>
        <v>32</v>
      </c>
      <c r="DJ3" s="31">
        <f>$EP3</f>
        <v>33</v>
      </c>
      <c r="DK3" s="31">
        <f>$EQ3</f>
        <v>40</v>
      </c>
      <c r="DL3" s="31">
        <f>$ER3</f>
        <v>41</v>
      </c>
      <c r="DM3" s="31">
        <f>$ES3</f>
        <v>42</v>
      </c>
      <c r="DN3" s="31">
        <f>$ET3</f>
        <v>43</v>
      </c>
      <c r="DO3" s="111">
        <f>$EU3</f>
        <v>11.1</v>
      </c>
      <c r="DP3" s="31">
        <f>$EV3</f>
        <v>16.100000000000001</v>
      </c>
      <c r="DQ3" s="5"/>
      <c r="DR3" s="11"/>
      <c r="DS3" s="10" t="s">
        <v>37</v>
      </c>
      <c r="DT3" s="108">
        <f>VLOOKUP(DT8, Lookup!$B$3:$D$30, 3, FALSE)</f>
        <v>10</v>
      </c>
      <c r="DU3" s="108">
        <f>VLOOKUP(DU8, Lookup!$B$3:$D$30, 3, FALSE)</f>
        <v>10.01</v>
      </c>
      <c r="DV3" s="108">
        <f>VLOOKUP(DV8, Lookup!$B$3:$D$30, 3, FALSE)</f>
        <v>10.02</v>
      </c>
      <c r="DW3" s="109">
        <f>VLOOKUP(DW8, Lookup!$B$3:$D$30, 3, FALSE)</f>
        <v>50</v>
      </c>
      <c r="DX3" s="108">
        <f>VLOOKUP(DX8, Lookup!$B$3:$D$30, 3, FALSE)</f>
        <v>51</v>
      </c>
      <c r="DY3" s="108">
        <f>VLOOKUP(DY8, Lookup!$B$3:$D$30, 3, FALSE)</f>
        <v>52</v>
      </c>
      <c r="DZ3" s="108">
        <f>VLOOKUP(DZ8, Lookup!$B$3:$D$30, 3, FALSE)</f>
        <v>53</v>
      </c>
      <c r="EA3" s="25"/>
      <c r="EB3" s="25"/>
      <c r="EC3" s="108">
        <f>VLOOKUP(EC8, Lookup!$B$3:$D$30, 3, FALSE)</f>
        <v>11</v>
      </c>
      <c r="ED3" s="108">
        <f>VLOOKUP(ED8, Lookup!$B$3:$D$30, 3, FALSE)</f>
        <v>12</v>
      </c>
      <c r="EE3" s="108">
        <f>VLOOKUP(EE8, Lookup!$B$3:$D$30, 3, FALSE)</f>
        <v>13</v>
      </c>
      <c r="EF3" s="108">
        <f>VLOOKUP(EF8, Lookup!$B$3:$D$30, 3, FALSE)</f>
        <v>14</v>
      </c>
      <c r="EG3" s="108">
        <f>VLOOKUP(EG8, Lookup!$B$3:$D$30, 3, FALSE)</f>
        <v>15</v>
      </c>
      <c r="EH3" s="108">
        <f>VLOOKUP(EH8, Lookup!$B$3:$D$30, 3, FALSE)</f>
        <v>16</v>
      </c>
      <c r="EI3" s="108">
        <f>VLOOKUP(EI8, Lookup!$B$3:$D$30, 3, FALSE)</f>
        <v>17</v>
      </c>
      <c r="EJ3" s="109">
        <f>VLOOKUP(EJ8, Lookup!$B$3:$D$30, 3, FALSE)</f>
        <v>21</v>
      </c>
      <c r="EK3" s="108">
        <f>VLOOKUP(EK8, Lookup!$B$3:$D$30, 3, FALSE)</f>
        <v>22</v>
      </c>
      <c r="EL3" s="108">
        <f>VLOOKUP(EL8, Lookup!$B$3:$D$30, 3, FALSE)</f>
        <v>23</v>
      </c>
      <c r="EM3" s="108">
        <f>VLOOKUP(EM8, Lookup!$B$3:$D$30, 3, FALSE)</f>
        <v>30</v>
      </c>
      <c r="EN3" s="108">
        <f>VLOOKUP(EN8, Lookup!$B$3:$D$30, 3, FALSE)</f>
        <v>31</v>
      </c>
      <c r="EO3" s="108">
        <f>VLOOKUP(EO8, Lookup!$B$3:$D$30, 3, FALSE)</f>
        <v>32</v>
      </c>
      <c r="EP3" s="108">
        <f>VLOOKUP(EP8, Lookup!$B$3:$D$30, 3, FALSE)</f>
        <v>33</v>
      </c>
      <c r="EQ3" s="108">
        <f>VLOOKUP(EQ8, Lookup!$B$3:$D$30, 3, FALSE)</f>
        <v>40</v>
      </c>
      <c r="ER3" s="108">
        <f>VLOOKUP(ER8, Lookup!$B$3:$D$30, 3, FALSE)</f>
        <v>41</v>
      </c>
      <c r="ES3" s="108">
        <f>VLOOKUP(ES8, Lookup!$B$3:$D$30, 3, FALSE)</f>
        <v>42</v>
      </c>
      <c r="ET3" s="108">
        <f>VLOOKUP(ET8, Lookup!$B$3:$D$30, 3, FALSE)</f>
        <v>43</v>
      </c>
      <c r="EU3" s="109">
        <f>VLOOKUP(EU8, Lookup!$B$3:$D$30, 3, FALSE)</f>
        <v>11.1</v>
      </c>
      <c r="EV3" s="108">
        <f>VLOOKUP(EV8, Lookup!$B$3:$D$30, 3, FALSE)</f>
        <v>16.100000000000001</v>
      </c>
    </row>
    <row r="4" spans="1:152" x14ac:dyDescent="0.25">
      <c r="Y4" s="7" t="s">
        <v>17</v>
      </c>
      <c r="AF4" s="10" t="s">
        <v>37</v>
      </c>
      <c r="AG4" s="124">
        <f>VLOOKUP(AG8, Lookup!$B$3:$D$30, 3, FALSE)</f>
        <v>11</v>
      </c>
      <c r="AH4" s="125">
        <f>AG4</f>
        <v>11</v>
      </c>
      <c r="AI4" s="124">
        <f>VLOOKUP(AI8, Lookup!$B$3:$D$30, 3, FALSE)</f>
        <v>12</v>
      </c>
      <c r="AJ4" s="125">
        <f>AI4</f>
        <v>12</v>
      </c>
      <c r="AK4" s="124">
        <f>VLOOKUP(AK8, Lookup!$B$3:$D$30, 3, FALSE)</f>
        <v>13</v>
      </c>
      <c r="AL4" s="125">
        <f>AK4</f>
        <v>13</v>
      </c>
      <c r="AM4" s="124">
        <f>VLOOKUP(AM8, Lookup!$B$3:$D$30, 3, FALSE)</f>
        <v>14</v>
      </c>
      <c r="AN4" s="125">
        <f>AM4</f>
        <v>14</v>
      </c>
      <c r="AO4" s="124">
        <f>VLOOKUP(AO8, Lookup!$B$3:$D$30, 3, FALSE)</f>
        <v>15</v>
      </c>
      <c r="AP4" s="125">
        <f>AO4</f>
        <v>15</v>
      </c>
      <c r="AQ4" s="124">
        <f>VLOOKUP(AQ8, Lookup!$B$3:$D$30, 3, FALSE)</f>
        <v>16</v>
      </c>
      <c r="AR4" s="125">
        <f>AQ4</f>
        <v>16</v>
      </c>
      <c r="AS4" s="124">
        <f>VLOOKUP(AS8, Lookup!$B$3:$D$30, 3, FALSE)</f>
        <v>17</v>
      </c>
      <c r="AT4" s="125">
        <f>AS4</f>
        <v>17</v>
      </c>
      <c r="AU4" s="124">
        <f>VLOOKUP(AU8, Lookup!$B$3:$D$30, 3, FALSE)</f>
        <v>21</v>
      </c>
      <c r="AV4" s="125">
        <f>AU4</f>
        <v>21</v>
      </c>
      <c r="AW4" s="124">
        <f>VLOOKUP(AW8, Lookup!$B$3:$D$30, 3, FALSE)</f>
        <v>22</v>
      </c>
      <c r="AX4" s="125">
        <f>AW4</f>
        <v>22</v>
      </c>
      <c r="AY4" s="124">
        <f>VLOOKUP(AY8, Lookup!$B$3:$D$30, 3, FALSE)</f>
        <v>23</v>
      </c>
      <c r="AZ4" s="125">
        <f>AY4</f>
        <v>23</v>
      </c>
      <c r="BA4" s="124">
        <f>VLOOKUP(BA8, Lookup!$B$3:$D$30, 3, FALSE)</f>
        <v>30</v>
      </c>
      <c r="BB4" s="125">
        <f>BA4</f>
        <v>30</v>
      </c>
      <c r="BC4" s="124">
        <f>VLOOKUP(BC8, Lookup!$B$3:$D$30, 3, FALSE)</f>
        <v>40</v>
      </c>
      <c r="BD4" s="125">
        <f>BC4</f>
        <v>40</v>
      </c>
      <c r="BF4" s="10"/>
      <c r="BG4" s="114" t="s">
        <v>27</v>
      </c>
      <c r="BH4" s="117">
        <f t="shared" ref="BH4:BN4" si="0">IFERROR( SUMPRODUCT($BG$9:$BG$1048576,BH$9:BH$1048576) / SUM(BH$9:BH$1048576),  0)</f>
        <v>19.575819998355151</v>
      </c>
      <c r="BI4" s="117">
        <f t="shared" si="0"/>
        <v>16.198685786061528</v>
      </c>
      <c r="BJ4" s="117">
        <f t="shared" si="0"/>
        <v>20.201624133410068</v>
      </c>
      <c r="BK4" s="118">
        <f t="shared" si="0"/>
        <v>72.84222204498343</v>
      </c>
      <c r="BL4" s="117">
        <f t="shared" si="0"/>
        <v>0</v>
      </c>
      <c r="BM4" s="117">
        <f t="shared" si="0"/>
        <v>76.755013711948877</v>
      </c>
      <c r="BN4" s="117">
        <f t="shared" si="0"/>
        <v>83.259204545870105</v>
      </c>
      <c r="BO4" s="119"/>
      <c r="BP4" s="119"/>
      <c r="BQ4" s="117">
        <f t="shared" ref="BQ4:CJ4" si="1">IFERROR( SUMPRODUCT($BG$9:$BG$1048576,BQ$9:BQ$1048576) / SUM(BQ$9:BQ$1048576),  0)</f>
        <v>31.765614796113418</v>
      </c>
      <c r="BR4" s="117">
        <f t="shared" si="1"/>
        <v>14.923685889042607</v>
      </c>
      <c r="BS4" s="117">
        <f t="shared" si="1"/>
        <v>16.505296883625551</v>
      </c>
      <c r="BT4" s="117">
        <f t="shared" si="1"/>
        <v>8.5484346164047196</v>
      </c>
      <c r="BU4" s="117">
        <f t="shared" si="1"/>
        <v>12.190018890620305</v>
      </c>
      <c r="BV4" s="117">
        <f t="shared" si="1"/>
        <v>24.210378213080418</v>
      </c>
      <c r="BW4" s="117">
        <f t="shared" si="1"/>
        <v>18.205864352808213</v>
      </c>
      <c r="BX4" s="118">
        <f t="shared" si="1"/>
        <v>18.07992361809184</v>
      </c>
      <c r="BY4" s="117">
        <f t="shared" si="1"/>
        <v>24.21824342305775</v>
      </c>
      <c r="BZ4" s="117">
        <f t="shared" si="1"/>
        <v>33.269242898765548</v>
      </c>
      <c r="CA4" s="118">
        <f t="shared" si="1"/>
        <v>78.229360190648165</v>
      </c>
      <c r="CB4" s="117">
        <f t="shared" si="1"/>
        <v>0</v>
      </c>
      <c r="CC4" s="117">
        <f t="shared" si="1"/>
        <v>79.066218097709367</v>
      </c>
      <c r="CD4" s="117">
        <f t="shared" si="1"/>
        <v>83.420845866705335</v>
      </c>
      <c r="CE4" s="117">
        <f t="shared" si="1"/>
        <v>68.448469168469771</v>
      </c>
      <c r="CF4" s="117">
        <f t="shared" si="1"/>
        <v>0</v>
      </c>
      <c r="CG4" s="117">
        <f t="shared" si="1"/>
        <v>75.047866253729083</v>
      </c>
      <c r="CH4" s="117">
        <f t="shared" si="1"/>
        <v>83.149824348433839</v>
      </c>
      <c r="CI4" s="118">
        <f t="shared" si="1"/>
        <v>29.94573460305233</v>
      </c>
      <c r="CJ4" s="117">
        <f t="shared" si="1"/>
        <v>18.869362012909985</v>
      </c>
      <c r="CL4" s="28"/>
      <c r="CM4" s="114" t="s">
        <v>27</v>
      </c>
      <c r="CN4" s="117">
        <f t="shared" ref="CN4:CT4" si="2">IFERROR( SUMPRODUCT($CM$9:$CM$1048576,CN$9:CN$1048576) / SUM(CN$9:CN$1048576),  0)</f>
        <v>19.575819998355168</v>
      </c>
      <c r="CO4" s="117">
        <f t="shared" si="2"/>
        <v>16.198685786061528</v>
      </c>
      <c r="CP4" s="117">
        <f t="shared" si="2"/>
        <v>20.201624133410089</v>
      </c>
      <c r="CQ4" s="118">
        <f t="shared" si="2"/>
        <v>72.842222044983387</v>
      </c>
      <c r="CR4" s="117">
        <f t="shared" si="2"/>
        <v>0</v>
      </c>
      <c r="CS4" s="117">
        <f t="shared" si="2"/>
        <v>76.755013711948834</v>
      </c>
      <c r="CT4" s="117">
        <f t="shared" si="2"/>
        <v>83.259204545870105</v>
      </c>
      <c r="CU4" s="119"/>
      <c r="CV4" s="119"/>
      <c r="CW4" s="117">
        <f t="shared" ref="CW4:DP4" si="3">IFERROR( SUMPRODUCT($CM$9:$CM$1048576,CW$9:CW$1048576) / SUM(CW$9:CW$1048576),  0)</f>
        <v>31.765614796113432</v>
      </c>
      <c r="CX4" s="117">
        <f t="shared" si="3"/>
        <v>14.923685889042613</v>
      </c>
      <c r="CY4" s="117">
        <f t="shared" si="3"/>
        <v>16.505296883625562</v>
      </c>
      <c r="CZ4" s="117">
        <f t="shared" si="3"/>
        <v>8.5484346164047214</v>
      </c>
      <c r="DA4" s="117">
        <f t="shared" si="3"/>
        <v>12.190018890620291</v>
      </c>
      <c r="DB4" s="117">
        <f t="shared" si="3"/>
        <v>24.210378213080389</v>
      </c>
      <c r="DC4" s="117">
        <f t="shared" si="3"/>
        <v>18.205864352808202</v>
      </c>
      <c r="DD4" s="118">
        <f t="shared" si="3"/>
        <v>18.079923618091822</v>
      </c>
      <c r="DE4" s="117">
        <f t="shared" si="3"/>
        <v>24.218243423057761</v>
      </c>
      <c r="DF4" s="117">
        <f t="shared" si="3"/>
        <v>33.269242898765569</v>
      </c>
      <c r="DG4" s="118">
        <f t="shared" si="3"/>
        <v>78.229360190648265</v>
      </c>
      <c r="DH4" s="117">
        <f t="shared" si="3"/>
        <v>0</v>
      </c>
      <c r="DI4" s="117">
        <f t="shared" si="3"/>
        <v>79.066218097709367</v>
      </c>
      <c r="DJ4" s="117">
        <f t="shared" si="3"/>
        <v>83.420845866705278</v>
      </c>
      <c r="DK4" s="117">
        <f t="shared" si="3"/>
        <v>68.448469168469842</v>
      </c>
      <c r="DL4" s="117">
        <f t="shared" si="3"/>
        <v>0</v>
      </c>
      <c r="DM4" s="117">
        <f t="shared" si="3"/>
        <v>75.047866253729012</v>
      </c>
      <c r="DN4" s="117">
        <f t="shared" si="3"/>
        <v>83.149824348433896</v>
      </c>
      <c r="DO4" s="118">
        <f t="shared" si="3"/>
        <v>29.945734603052301</v>
      </c>
      <c r="DP4" s="117">
        <f t="shared" si="3"/>
        <v>18.869362012909985</v>
      </c>
      <c r="DQ4" s="6"/>
      <c r="DR4" s="28"/>
      <c r="DS4" s="10" t="s">
        <v>27</v>
      </c>
      <c r="DT4" s="103">
        <f t="shared" ref="DT4:DZ4" si="4">IFERROR( SUMPRODUCT($DS$9:$DS$1048576,DT$9:DT$1048576) / SUM(DT$9:DT$1048576),  0)</f>
        <v>19.601042243517778</v>
      </c>
      <c r="DU4" s="103">
        <f t="shared" si="4"/>
        <v>16.234552283428744</v>
      </c>
      <c r="DV4" s="103">
        <f t="shared" si="4"/>
        <v>20.214311210182057</v>
      </c>
      <c r="DW4" s="104">
        <f t="shared" si="4"/>
        <v>72.830063026909926</v>
      </c>
      <c r="DX4" s="103">
        <f t="shared" si="4"/>
        <v>0</v>
      </c>
      <c r="DY4" s="103">
        <f t="shared" si="4"/>
        <v>76.767856166425616</v>
      </c>
      <c r="DZ4" s="103">
        <f t="shared" si="4"/>
        <v>83.254762157240506</v>
      </c>
      <c r="EA4" s="28"/>
      <c r="EB4" s="28"/>
      <c r="EC4" s="103">
        <f t="shared" ref="EC4:EV4" si="5">IFERROR( SUMPRODUCT($DS$9:$DS$1048576,EC$9:EC$1048576) / SUM(EC$9:EC$1048576),  0)</f>
        <v>31.767832269208235</v>
      </c>
      <c r="ED4" s="103">
        <f t="shared" si="5"/>
        <v>14.93377780301226</v>
      </c>
      <c r="EE4" s="103">
        <f t="shared" si="5"/>
        <v>16.547361635065784</v>
      </c>
      <c r="EF4" s="103">
        <f t="shared" si="5"/>
        <v>8.6174189570537081</v>
      </c>
      <c r="EG4" s="103">
        <f t="shared" si="5"/>
        <v>12.22550189592074</v>
      </c>
      <c r="EH4" s="103">
        <f t="shared" si="5"/>
        <v>24.216889375387492</v>
      </c>
      <c r="EI4" s="103">
        <f t="shared" si="5"/>
        <v>18.221626111002994</v>
      </c>
      <c r="EJ4" s="104">
        <f t="shared" si="5"/>
        <v>18.08685854912472</v>
      </c>
      <c r="EK4" s="103">
        <f t="shared" si="5"/>
        <v>24.229551402391632</v>
      </c>
      <c r="EL4" s="103">
        <f t="shared" si="5"/>
        <v>33.278766107420168</v>
      </c>
      <c r="EM4" s="104">
        <f t="shared" si="5"/>
        <v>78.225502337748992</v>
      </c>
      <c r="EN4" s="103">
        <f t="shared" si="5"/>
        <v>64.756681086909069</v>
      </c>
      <c r="EO4" s="103">
        <f t="shared" si="5"/>
        <v>79.075533951759709</v>
      </c>
      <c r="EP4" s="103">
        <f t="shared" si="5"/>
        <v>83.418010002536931</v>
      </c>
      <c r="EQ4" s="103">
        <f t="shared" si="5"/>
        <v>68.429539715449806</v>
      </c>
      <c r="ER4" s="103">
        <f t="shared" si="5"/>
        <v>56.250887393640468</v>
      </c>
      <c r="ES4" s="103">
        <f t="shared" si="5"/>
        <v>75.063313595506713</v>
      </c>
      <c r="ET4" s="103">
        <f t="shared" si="5"/>
        <v>83.144294849393305</v>
      </c>
      <c r="EU4" s="104">
        <f t="shared" si="5"/>
        <v>29.947520044410673</v>
      </c>
      <c r="EV4" s="103">
        <f t="shared" si="5"/>
        <v>18.874384681180075</v>
      </c>
    </row>
    <row r="5" spans="1:152" x14ac:dyDescent="0.25">
      <c r="Z5" s="48"/>
      <c r="AF5" s="11"/>
      <c r="AG5" s="126"/>
      <c r="AH5" s="127"/>
      <c r="AI5" s="126"/>
      <c r="AJ5" s="127"/>
      <c r="AK5" s="126"/>
      <c r="AL5" s="127"/>
      <c r="AM5" s="126"/>
      <c r="AN5" s="127"/>
      <c r="AO5" s="126"/>
      <c r="AP5" s="127"/>
      <c r="AQ5" s="126"/>
      <c r="AR5" s="127"/>
      <c r="AS5" s="126"/>
      <c r="AT5" s="127"/>
      <c r="AU5" s="126"/>
      <c r="AV5" s="127"/>
      <c r="AW5" s="126"/>
      <c r="AX5" s="127"/>
      <c r="AY5" s="126"/>
      <c r="AZ5" s="127"/>
      <c r="BA5" s="126"/>
      <c r="BB5" s="127"/>
      <c r="BC5" s="126"/>
      <c r="BD5" s="127"/>
      <c r="BF5" s="114"/>
      <c r="BG5" s="114" t="s">
        <v>70</v>
      </c>
      <c r="BH5" s="113">
        <f>IFERROR( (BH4 - CN4) / $DT4,  0)</f>
        <v>-9.0625631909329011E-16</v>
      </c>
      <c r="BI5" s="113">
        <f>IFERROR( (BI4 - CO4) / $DU4,  0)</f>
        <v>0</v>
      </c>
      <c r="BJ5" s="113">
        <f>IFERROR( (BJ4 - CP4) / $DV4,  0)</f>
        <v>-1.0545143908769882E-15</v>
      </c>
      <c r="BK5" s="115">
        <f>IFERROR( (BK4 - CQ4) / $DW4,  0)</f>
        <v>5.8537041399859473E-16</v>
      </c>
      <c r="BL5" s="113">
        <f>IFERROR( (BL4 - CR4) / $DX4,  0)</f>
        <v>0</v>
      </c>
      <c r="BM5" s="113">
        <f>IFERROR( (BM4 - CS4) / $DY4,  0)</f>
        <v>5.5534394568975005E-16</v>
      </c>
      <c r="BN5" s="113">
        <f>IFERROR( (BN4 - CT4) / $DZ4,  0)</f>
        <v>0</v>
      </c>
      <c r="BO5" s="119"/>
      <c r="BP5" s="119"/>
      <c r="BQ5" s="113">
        <f>IFERROR( (BQ4 - CW4) / $EC4,  0)</f>
        <v>-4.4733473139671003E-16</v>
      </c>
      <c r="BR5" s="113">
        <f>IFERROR( (BR4 - CX4) / $ED4,  0)</f>
        <v>-3.5684677972949591E-16</v>
      </c>
      <c r="BS5" s="113">
        <f>IFERROR( (BS4 - CY4) / $EE4,  0)</f>
        <v>-6.440991181225932E-16</v>
      </c>
      <c r="BT5" s="113">
        <f>IFERROR( (BT4 - CZ4) / $EF4,  0)</f>
        <v>-2.0613560141998551E-16</v>
      </c>
      <c r="BU5" s="113">
        <f>IFERROR( (BU4 - DA4) / $EG4,  0)</f>
        <v>1.1623943815299487E-15</v>
      </c>
      <c r="BV5" s="113">
        <f>IFERROR( (BV4 - DB4) / $EH4,  0)</f>
        <v>1.1736317158590165E-15</v>
      </c>
      <c r="BW5" s="113">
        <f>IFERROR( (BW4 - DC4) / $EI4,  0)</f>
        <v>5.8491711834465001E-16</v>
      </c>
      <c r="BX5" s="115">
        <f>IFERROR( (BX4 - DD4) / $EJ4,  0)</f>
        <v>9.8212568787199035E-16</v>
      </c>
      <c r="BY5" s="113">
        <f>IFERROR( (BY4 - DE4) / $EK4,  0)</f>
        <v>-4.3988189708495663E-16</v>
      </c>
      <c r="BZ5" s="113">
        <f>IFERROR( (BZ4 - DF4) / $EL4,  0)</f>
        <v>-6.4053703205210222E-16</v>
      </c>
      <c r="CA5" s="115">
        <f>IFERROR( (CA4 - DG4) / $EM4,  0)</f>
        <v>-1.271656685270147E-15</v>
      </c>
      <c r="CB5" s="113">
        <f>IFERROR( (CB4 - DH4) / $EN4,  0)</f>
        <v>0</v>
      </c>
      <c r="CC5" s="113">
        <f>IFERROR( (CC4 - DI4) / $EO4,  0)</f>
        <v>0</v>
      </c>
      <c r="CD5" s="113">
        <f>IFERROR( (CD4 - DJ4) / $EP4,  0)</f>
        <v>6.8142861306664201E-16</v>
      </c>
      <c r="CE5" s="113">
        <f>IFERROR( (CE4 - DK4) / $EQ4,  0)</f>
        <v>-1.0383567370389254E-15</v>
      </c>
      <c r="CF5" s="113">
        <f>IFERROR( (CF4 - DL4) / $ER4,  0)</f>
        <v>0</v>
      </c>
      <c r="CG5" s="113">
        <f>IFERROR( (CG4 - DM4) / $ES4,  0)</f>
        <v>9.4659121976548767E-16</v>
      </c>
      <c r="CH5" s="113">
        <f>IFERROR( (CH4 - DN4) / $ET4,  0)</f>
        <v>-6.836719099461194E-16</v>
      </c>
      <c r="CI5" s="115">
        <f>IFERROR( (CI4 - DO4) / $EU4,  0)</f>
        <v>9.4905051864915815E-16</v>
      </c>
      <c r="CJ5" s="113">
        <f>IFERROR( (CJ4 - DP4) / $EV4,  0)</f>
        <v>0</v>
      </c>
      <c r="CL5" s="12"/>
      <c r="CM5" s="114" t="s">
        <v>70</v>
      </c>
      <c r="CN5" s="113">
        <f>IFERROR( (CN4 - DT4) / $DT4,  0)</f>
        <v>-1.2867808175328443E-3</v>
      </c>
      <c r="CO5" s="113">
        <f>IFERROR( (CO4 - DU4) / $DU4,  0)</f>
        <v>-2.2092692635464067E-3</v>
      </c>
      <c r="CP5" s="113">
        <f>IFERROR( (CP4 - DV4) / $DV4,  0)</f>
        <v>-6.2762844798676398E-4</v>
      </c>
      <c r="CQ5" s="115">
        <f>IFERROR( (CQ4 - DW4) / $DW4,  0)</f>
        <v>1.6695053619504349E-4</v>
      </c>
      <c r="CR5" s="113">
        <f>IFERROR( (CR4 - DX4) / $DX4,  0)</f>
        <v>0</v>
      </c>
      <c r="CS5" s="113">
        <f>IFERROR( (CS4 - DY4) / $DY4,  0)</f>
        <v>-1.6728947658693497E-4</v>
      </c>
      <c r="CT5" s="113">
        <f>IFERROR( (CT4 - DZ4) / $DZ4,  0)</f>
        <v>5.3358973282616427E-5</v>
      </c>
      <c r="CU5" s="119"/>
      <c r="CV5" s="119"/>
      <c r="CW5" s="113">
        <f>IFERROR( (CW4 - EC4) / $EC4,  0)</f>
        <v>-6.9802467981162794E-5</v>
      </c>
      <c r="CX5" s="113">
        <f>IFERROR( (CX4 - ED4) / $ED4,  0)</f>
        <v>-6.7577769689408217E-4</v>
      </c>
      <c r="CY5" s="113">
        <f>IFERROR( (CY4 - EE4) / $EE4,  0)</f>
        <v>-2.5420820773676589E-3</v>
      </c>
      <c r="CZ5" s="113">
        <f>IFERROR( (CZ4 - EF4) / $EF4,  0)</f>
        <v>-8.0052207038767958E-3</v>
      </c>
      <c r="DA5" s="113">
        <f>IFERROR( (DA4 - EG4) / $EG4,  0)</f>
        <v>-2.9023761643919639E-3</v>
      </c>
      <c r="DB5" s="113">
        <f>IFERROR( (DB4 - EH4) / $EH4,  0)</f>
        <v>-2.6886864808161996E-4</v>
      </c>
      <c r="DC5" s="113">
        <f>IFERROR( (DC4 - EI4) / $EI4,  0)</f>
        <v>-8.6500283228147965E-4</v>
      </c>
      <c r="DD5" s="115">
        <f>IFERROR( (DD4 - EJ4) / $EJ4,  0)</f>
        <v>-3.8342374459680335E-4</v>
      </c>
      <c r="DE5" s="113">
        <f>IFERROR( (DE4 - EK4) / $EK4,  0)</f>
        <v>-4.6670196843822325E-4</v>
      </c>
      <c r="DF5" s="113">
        <f>IFERROR( (DF4 - EL4) / $EL4,  0)</f>
        <v>-2.8616471607929335E-4</v>
      </c>
      <c r="DG5" s="115">
        <f>IFERROR( (DG4 - EM4) / $EM4,  0)</f>
        <v>4.9317074150782596E-5</v>
      </c>
      <c r="DH5" s="113">
        <f>IFERROR( (DH4 - EN4) / $EN4,  0)</f>
        <v>-1</v>
      </c>
      <c r="DI5" s="113">
        <f>IFERROR( (DI4 - EO4) / $EO4,  0)</f>
        <v>-1.1780956238658567E-4</v>
      </c>
      <c r="DJ5" s="113">
        <f>IFERROR( (DJ4 - EP4) / $EP4,  0)</f>
        <v>3.3995826180228433E-5</v>
      </c>
      <c r="DK5" s="113">
        <f>IFERROR( (DK4 - EQ4) / $EQ4,  0)</f>
        <v>2.7662692309125451E-4</v>
      </c>
      <c r="DL5" s="113">
        <f>IFERROR( (DL4 - ER4) / $ER4,  0)</f>
        <v>-1</v>
      </c>
      <c r="DM5" s="113">
        <f>IFERROR( (DM4 - ES4) / $ES4,  0)</f>
        <v>-2.0579083226917279E-4</v>
      </c>
      <c r="DN5" s="113">
        <f>IFERROR( (DN4 - ET4) / $ET4,  0)</f>
        <v>6.65048522043186E-5</v>
      </c>
      <c r="DO5" s="115">
        <f>IFERROR( (DO4 - EU4) / $EU4,  0)</f>
        <v>-5.9619005370871357E-5</v>
      </c>
      <c r="DP5" s="113">
        <f>IFERROR( (DP4 - EV4) / $EV4,  0)</f>
        <v>-2.6611030531227921E-4</v>
      </c>
      <c r="DQ5" s="6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</row>
    <row r="6" spans="1:152" x14ac:dyDescent="0.25">
      <c r="Y6" s="11"/>
      <c r="Z6" s="87" t="s">
        <v>71</v>
      </c>
      <c r="AA6" s="13" t="s">
        <v>14</v>
      </c>
      <c r="AB6" s="13" t="s">
        <v>15</v>
      </c>
      <c r="AC6" s="13" t="s">
        <v>18</v>
      </c>
      <c r="AD6" s="13" t="s">
        <v>19</v>
      </c>
      <c r="AF6" s="10" t="s">
        <v>13</v>
      </c>
      <c r="AG6" s="128">
        <f t="shared" ref="AG6:AZ6" si="6">SUM(AG10:AG1048576)</f>
        <v>1</v>
      </c>
      <c r="AH6" s="129">
        <f t="shared" si="6"/>
        <v>1.0000000000000002</v>
      </c>
      <c r="AI6" s="128">
        <f t="shared" si="6"/>
        <v>0.99999999999999978</v>
      </c>
      <c r="AJ6" s="129">
        <f t="shared" si="6"/>
        <v>1.0000000000000004</v>
      </c>
      <c r="AK6" s="128">
        <f t="shared" si="6"/>
        <v>0.99999999999999989</v>
      </c>
      <c r="AL6" s="129">
        <f t="shared" si="6"/>
        <v>1.0000000000000004</v>
      </c>
      <c r="AM6" s="128">
        <f t="shared" si="6"/>
        <v>1</v>
      </c>
      <c r="AN6" s="129">
        <f t="shared" si="6"/>
        <v>0.99999999999999967</v>
      </c>
      <c r="AO6" s="128">
        <f t="shared" si="6"/>
        <v>0.99999999999999956</v>
      </c>
      <c r="AP6" s="129">
        <f t="shared" si="6"/>
        <v>0.99999999999999989</v>
      </c>
      <c r="AQ6" s="128">
        <f t="shared" si="6"/>
        <v>0.99999999999999967</v>
      </c>
      <c r="AR6" s="129">
        <f t="shared" si="6"/>
        <v>0.99999999999999911</v>
      </c>
      <c r="AS6" s="128">
        <f t="shared" si="6"/>
        <v>0.99999999999999956</v>
      </c>
      <c r="AT6" s="129">
        <f t="shared" si="6"/>
        <v>0.99999999999999978</v>
      </c>
      <c r="AU6" s="128">
        <f t="shared" si="6"/>
        <v>0.99999999999999956</v>
      </c>
      <c r="AV6" s="129">
        <f t="shared" si="6"/>
        <v>0</v>
      </c>
      <c r="AW6" s="128">
        <f t="shared" si="6"/>
        <v>1</v>
      </c>
      <c r="AX6" s="129">
        <f t="shared" si="6"/>
        <v>1.0000000000000002</v>
      </c>
      <c r="AY6" s="128">
        <f t="shared" si="6"/>
        <v>1.0000000000000007</v>
      </c>
      <c r="AZ6" s="129">
        <f t="shared" si="6"/>
        <v>1.0000000000000009</v>
      </c>
      <c r="BA6" s="128">
        <f t="shared" ref="BA6:BD6" si="7">SUM(BA10:BA1048576)</f>
        <v>1.0000000000000002</v>
      </c>
      <c r="BB6" s="129">
        <f t="shared" si="7"/>
        <v>1</v>
      </c>
      <c r="BC6" s="128">
        <f t="shared" si="7"/>
        <v>1.0000000000000007</v>
      </c>
      <c r="BD6" s="129">
        <f t="shared" si="7"/>
        <v>1.0000000000000004</v>
      </c>
      <c r="BF6" s="10"/>
      <c r="BG6" s="10" t="s">
        <v>13</v>
      </c>
      <c r="BH6" s="120">
        <f t="shared" ref="BH6:BN6" si="8">SUM(BH$9:BH$1048576)</f>
        <v>0.99999999999999989</v>
      </c>
      <c r="BI6" s="122">
        <f t="shared" si="8"/>
        <v>0.99999999999999933</v>
      </c>
      <c r="BJ6" s="122">
        <f t="shared" si="8"/>
        <v>1.0000000000000004</v>
      </c>
      <c r="BK6" s="123">
        <f t="shared" si="8"/>
        <v>0.99999999999999922</v>
      </c>
      <c r="BL6" s="122">
        <f t="shared" si="8"/>
        <v>0</v>
      </c>
      <c r="BM6" s="122">
        <f t="shared" si="8"/>
        <v>0.99999999999999956</v>
      </c>
      <c r="BN6" s="122">
        <f t="shared" si="8"/>
        <v>1.0000000000000002</v>
      </c>
      <c r="BO6" s="119"/>
      <c r="BP6" s="119"/>
      <c r="BQ6" s="122">
        <f t="shared" ref="BQ6:CJ6" si="9">SUM(BQ$9:BQ$1048576)</f>
        <v>1</v>
      </c>
      <c r="BR6" s="122">
        <f t="shared" si="9"/>
        <v>0.99999999999999978</v>
      </c>
      <c r="BS6" s="122">
        <f t="shared" si="9"/>
        <v>0.99999999999999989</v>
      </c>
      <c r="BT6" s="122">
        <f t="shared" si="9"/>
        <v>1</v>
      </c>
      <c r="BU6" s="122">
        <f t="shared" si="9"/>
        <v>0.99999999999999956</v>
      </c>
      <c r="BV6" s="122">
        <f t="shared" si="9"/>
        <v>0.99999999999999967</v>
      </c>
      <c r="BW6" s="122">
        <f t="shared" si="9"/>
        <v>0.99999999999999956</v>
      </c>
      <c r="BX6" s="123">
        <f t="shared" si="9"/>
        <v>0.99999999999999956</v>
      </c>
      <c r="BY6" s="122">
        <f t="shared" si="9"/>
        <v>1</v>
      </c>
      <c r="BZ6" s="122">
        <f t="shared" si="9"/>
        <v>1.0000000000000007</v>
      </c>
      <c r="CA6" s="123">
        <f t="shared" si="9"/>
        <v>1.0000000000000002</v>
      </c>
      <c r="CB6" s="122">
        <f t="shared" si="9"/>
        <v>0</v>
      </c>
      <c r="CC6" s="122">
        <f t="shared" si="9"/>
        <v>1.0000000000000002</v>
      </c>
      <c r="CD6" s="122">
        <f t="shared" si="9"/>
        <v>0.99999999999999989</v>
      </c>
      <c r="CE6" s="122">
        <f t="shared" si="9"/>
        <v>1.0000000000000007</v>
      </c>
      <c r="CF6" s="122">
        <f t="shared" si="9"/>
        <v>0</v>
      </c>
      <c r="CG6" s="122">
        <f t="shared" si="9"/>
        <v>0.99999999999999967</v>
      </c>
      <c r="CH6" s="122">
        <f t="shared" si="9"/>
        <v>1.0000000000000002</v>
      </c>
      <c r="CI6" s="123">
        <f t="shared" si="9"/>
        <v>1</v>
      </c>
      <c r="CJ6" s="122">
        <f t="shared" si="9"/>
        <v>0.999999999999999</v>
      </c>
      <c r="CL6" s="12"/>
      <c r="CM6" s="10" t="s">
        <v>13</v>
      </c>
      <c r="CN6" s="112">
        <f t="shared" ref="CN6:CT6" si="10">SUM(CN$9:CN$1048576)</f>
        <v>9264540.2300000023</v>
      </c>
      <c r="CO6" s="112">
        <f t="shared" si="10"/>
        <v>4582578.0900000026</v>
      </c>
      <c r="CP6" s="112">
        <f t="shared" si="10"/>
        <v>2343066.1399999997</v>
      </c>
      <c r="CQ6" s="116">
        <f t="shared" si="10"/>
        <v>172773.82000000004</v>
      </c>
      <c r="CR6" s="112">
        <f t="shared" si="10"/>
        <v>0</v>
      </c>
      <c r="CS6" s="112">
        <f t="shared" si="10"/>
        <v>25054.790000000012</v>
      </c>
      <c r="CT6" s="112">
        <f t="shared" si="10"/>
        <v>27347.899999999994</v>
      </c>
      <c r="CU6" s="119"/>
      <c r="CV6" s="119"/>
      <c r="CW6" s="112">
        <f t="shared" ref="CW6:DP6" si="11">SUM(CW$9:CW$1048576)</f>
        <v>1664577.1299999992</v>
      </c>
      <c r="CX6" s="112">
        <f t="shared" si="11"/>
        <v>888378.56000000075</v>
      </c>
      <c r="CY6" s="112">
        <f t="shared" si="11"/>
        <v>3694199.5299999984</v>
      </c>
      <c r="CZ6" s="112">
        <f t="shared" si="11"/>
        <v>357203.81999999995</v>
      </c>
      <c r="DA6" s="112">
        <f t="shared" si="11"/>
        <v>317115.05000000005</v>
      </c>
      <c r="DB6" s="112">
        <f t="shared" si="11"/>
        <v>778780.30999999994</v>
      </c>
      <c r="DC6" s="112">
        <f t="shared" si="11"/>
        <v>1564285.8300000003</v>
      </c>
      <c r="DD6" s="116">
        <f t="shared" si="11"/>
        <v>901380.99000000034</v>
      </c>
      <c r="DE6" s="112">
        <f t="shared" si="11"/>
        <v>582093.82999999996</v>
      </c>
      <c r="DF6" s="112">
        <f t="shared" si="11"/>
        <v>282685.7099999999</v>
      </c>
      <c r="DG6" s="116">
        <f t="shared" si="11"/>
        <v>77613.119999999981</v>
      </c>
      <c r="DH6" s="112">
        <f t="shared" si="11"/>
        <v>0</v>
      </c>
      <c r="DI6" s="112">
        <f t="shared" si="11"/>
        <v>10644.220000000001</v>
      </c>
      <c r="DJ6" s="112">
        <f t="shared" si="11"/>
        <v>11037.2</v>
      </c>
      <c r="DK6" s="112">
        <f t="shared" si="11"/>
        <v>95160.699999999895</v>
      </c>
      <c r="DL6" s="112">
        <f t="shared" si="11"/>
        <v>0</v>
      </c>
      <c r="DM6" s="112">
        <f t="shared" si="11"/>
        <v>14410.570000000002</v>
      </c>
      <c r="DN6" s="112">
        <f t="shared" si="11"/>
        <v>16310.699999999997</v>
      </c>
      <c r="DO6" s="116">
        <f t="shared" si="11"/>
        <v>61895.06</v>
      </c>
      <c r="DP6" s="112">
        <f t="shared" si="11"/>
        <v>17279.660000000007</v>
      </c>
      <c r="DQ6" s="6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</row>
    <row r="7" spans="1:152" x14ac:dyDescent="0.25">
      <c r="Y7" s="30">
        <f>VLOOKUP(Z7, Lookup!$B$3:$D$30, 3, FALSE)</f>
        <v>11</v>
      </c>
      <c r="Z7" s="141" t="s">
        <v>0</v>
      </c>
      <c r="AA7" s="33">
        <f t="shared" ref="AA7:AA22" si="12">HLOOKUP($Y7, $DT$3:$EV$4, 2, FALSE)</f>
        <v>31.767832269208235</v>
      </c>
      <c r="AB7" s="21">
        <f>IFERROR(HLOOKUP($Y7, Obs_GenCost!$D$3:$T$4, 2, FALSE), 0)</f>
        <v>31.828721399999989</v>
      </c>
      <c r="AC7" s="145">
        <f t="shared" ref="AC7:AC22" si="13">IFERROR(AA7 - AB7, 0)</f>
        <v>-6.0889130791753843E-2</v>
      </c>
      <c r="AD7" s="1">
        <f t="shared" ref="AD7:AD22" si="14">IFERROR(AC7 / AB7, 0)</f>
        <v>-1.9130247183524584E-3</v>
      </c>
      <c r="AG7" s="4"/>
      <c r="AI7" s="4"/>
      <c r="AK7" s="4"/>
      <c r="AM7" s="4"/>
      <c r="AO7" s="4"/>
      <c r="AQ7" s="4"/>
      <c r="AS7" s="4"/>
      <c r="AU7" s="4"/>
      <c r="AW7" s="4"/>
      <c r="AY7" s="4"/>
      <c r="BA7" s="4"/>
      <c r="BC7" s="4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59"/>
      <c r="CE7" s="59"/>
      <c r="CF7" s="59"/>
      <c r="CG7" s="59"/>
      <c r="CH7" s="59"/>
      <c r="CI7" s="59"/>
      <c r="CJ7" s="59"/>
      <c r="CW7" s="59"/>
      <c r="CX7" s="59"/>
      <c r="CY7" s="59"/>
      <c r="CZ7" s="59"/>
      <c r="DA7" s="59"/>
      <c r="DB7" s="59"/>
      <c r="DC7" s="59"/>
      <c r="DD7" s="59"/>
      <c r="DE7" s="59"/>
      <c r="DF7" s="59"/>
      <c r="DG7" s="59"/>
      <c r="DH7" s="59"/>
      <c r="DI7" s="59"/>
      <c r="DJ7" s="59"/>
      <c r="DK7" s="59"/>
      <c r="DL7" s="59"/>
      <c r="DM7" s="59"/>
      <c r="DN7" s="59"/>
      <c r="DO7" s="59"/>
      <c r="DP7" s="59"/>
    </row>
    <row r="8" spans="1:152" x14ac:dyDescent="0.25">
      <c r="Y8" s="30">
        <f>VLOOKUP(Z8, Lookup!$B$3:$D$30, 3, FALSE)</f>
        <v>12</v>
      </c>
      <c r="Z8" s="141" t="s">
        <v>2</v>
      </c>
      <c r="AA8" s="33">
        <f t="shared" si="12"/>
        <v>14.93377780301226</v>
      </c>
      <c r="AB8" s="21">
        <f>IFERROR(HLOOKUP($Y8, Obs_GenCost!$D$3:$T$4, 2, FALSE), 0)</f>
        <v>15.330714199999989</v>
      </c>
      <c r="AC8" s="145">
        <f t="shared" si="13"/>
        <v>-0.3969363969877282</v>
      </c>
      <c r="AD8" s="1">
        <f t="shared" si="14"/>
        <v>-2.589157894468664E-2</v>
      </c>
      <c r="AF8" s="17"/>
      <c r="AG8" s="148" t="s">
        <v>0</v>
      </c>
      <c r="AH8" s="149"/>
      <c r="AI8" s="148" t="s">
        <v>2</v>
      </c>
      <c r="AJ8" s="149"/>
      <c r="AK8" s="148" t="s">
        <v>8</v>
      </c>
      <c r="AL8" s="149"/>
      <c r="AM8" s="148" t="s">
        <v>29</v>
      </c>
      <c r="AN8" s="149"/>
      <c r="AO8" s="148" t="s">
        <v>30</v>
      </c>
      <c r="AP8" s="149"/>
      <c r="AQ8" s="148" t="s">
        <v>3</v>
      </c>
      <c r="AR8" s="149"/>
      <c r="AS8" s="148" t="s">
        <v>4</v>
      </c>
      <c r="AT8" s="149"/>
      <c r="AU8" s="148" t="s">
        <v>9</v>
      </c>
      <c r="AV8" s="149"/>
      <c r="AW8" s="148" t="s">
        <v>10</v>
      </c>
      <c r="AX8" s="149"/>
      <c r="AY8" s="148" t="s">
        <v>11</v>
      </c>
      <c r="AZ8" s="149"/>
      <c r="BA8" s="148" t="s">
        <v>5</v>
      </c>
      <c r="BB8" s="149"/>
      <c r="BC8" s="148" t="s">
        <v>6</v>
      </c>
      <c r="BD8" s="149"/>
      <c r="BF8" s="23" t="str">
        <f>$CL8</f>
        <v>Min</v>
      </c>
      <c r="BG8" s="23" t="str">
        <f>$DS8</f>
        <v>MidPoint</v>
      </c>
      <c r="BH8" s="23" t="str">
        <f>$DT8</f>
        <v>II Per Total</v>
      </c>
      <c r="BI8" s="23" t="str">
        <f>$DU8</f>
        <v>HBO</v>
      </c>
      <c r="BJ8" s="23" t="str">
        <f>$DV8</f>
        <v>NHB</v>
      </c>
      <c r="BK8" s="121" t="str">
        <f>$DW8</f>
        <v>IXXI</v>
      </c>
      <c r="BL8" s="23" t="str">
        <f>$DX8</f>
        <v>IXXI_LT</v>
      </c>
      <c r="BM8" s="23" t="str">
        <f>$DY8</f>
        <v>IXXI_MD</v>
      </c>
      <c r="BN8" s="23" t="str">
        <f>$DZ8</f>
        <v>IXXI_HV</v>
      </c>
      <c r="BQ8" s="105" t="str">
        <f>$EC8</f>
        <v>HBW</v>
      </c>
      <c r="BR8" s="105" t="str">
        <f>$ED8</f>
        <v>HBShp</v>
      </c>
      <c r="BS8" s="105" t="str">
        <f>$EE8</f>
        <v>HBOth</v>
      </c>
      <c r="BT8" s="105" t="str">
        <f>$EF8</f>
        <v>HBSch_Pr</v>
      </c>
      <c r="BU8" s="105" t="str">
        <f>$EG8</f>
        <v>HBSch_Sc</v>
      </c>
      <c r="BV8" s="105" t="str">
        <f>$EH8</f>
        <v>NHBW</v>
      </c>
      <c r="BW8" s="105" t="str">
        <f>$EI8</f>
        <v>NHBNW</v>
      </c>
      <c r="BX8" s="107" t="str">
        <f>$EJ8</f>
        <v>LT</v>
      </c>
      <c r="BY8" s="105" t="str">
        <f>$EK8</f>
        <v>MD</v>
      </c>
      <c r="BZ8" s="105" t="str">
        <f>$EL8</f>
        <v>HV</v>
      </c>
      <c r="CA8" s="107" t="str">
        <f>$EM8</f>
        <v>IX</v>
      </c>
      <c r="CB8" s="105" t="str">
        <f>$EN8</f>
        <v>IX_LT</v>
      </c>
      <c r="CC8" s="105" t="str">
        <f>$EO8</f>
        <v>IX_MD</v>
      </c>
      <c r="CD8" s="105" t="str">
        <f>$EP8</f>
        <v>IX_HV</v>
      </c>
      <c r="CE8" s="105" t="str">
        <f>$EQ8</f>
        <v>XI</v>
      </c>
      <c r="CF8" s="105" t="str">
        <f>$ER8</f>
        <v>XI_LT</v>
      </c>
      <c r="CG8" s="105" t="str">
        <f>$ES8</f>
        <v>XI_MD</v>
      </c>
      <c r="CH8" s="105" t="str">
        <f>$ET8</f>
        <v>XI_HV</v>
      </c>
      <c r="CI8" s="107" t="str">
        <f>$EU8</f>
        <v>Tel_HBW</v>
      </c>
      <c r="CJ8" s="105" t="str">
        <f>$EV8</f>
        <v>Tel_NHBW</v>
      </c>
      <c r="CL8" s="29" t="str">
        <f>Obs_GenCost!B10</f>
        <v>Min</v>
      </c>
      <c r="CM8" s="23" t="str">
        <f>$DS8</f>
        <v>MidPoint</v>
      </c>
      <c r="CN8" s="23" t="str">
        <f>$DT8</f>
        <v>II Per Total</v>
      </c>
      <c r="CO8" s="23" t="str">
        <f>$DU8</f>
        <v>HBO</v>
      </c>
      <c r="CP8" s="23" t="str">
        <f>$DV8</f>
        <v>NHB</v>
      </c>
      <c r="CQ8" s="121" t="str">
        <f>$DW8</f>
        <v>IXXI</v>
      </c>
      <c r="CR8" s="23" t="str">
        <f>$DX8</f>
        <v>IXXI_LT</v>
      </c>
      <c r="CS8" s="23" t="str">
        <f>$DY8</f>
        <v>IXXI_MD</v>
      </c>
      <c r="CT8" s="23" t="str">
        <f>$DZ8</f>
        <v>IXXI_HV</v>
      </c>
      <c r="CW8" s="105" t="str">
        <f>$EC8</f>
        <v>HBW</v>
      </c>
      <c r="CX8" s="105" t="str">
        <f>$ED8</f>
        <v>HBShp</v>
      </c>
      <c r="CY8" s="105" t="str">
        <f>$EE8</f>
        <v>HBOth</v>
      </c>
      <c r="CZ8" s="105" t="str">
        <f>$EF8</f>
        <v>HBSch_Pr</v>
      </c>
      <c r="DA8" s="105" t="str">
        <f>$EG8</f>
        <v>HBSch_Sc</v>
      </c>
      <c r="DB8" s="105" t="str">
        <f>$EH8</f>
        <v>NHBW</v>
      </c>
      <c r="DC8" s="105" t="str">
        <f>$EI8</f>
        <v>NHBNW</v>
      </c>
      <c r="DD8" s="107" t="str">
        <f>$EJ8</f>
        <v>LT</v>
      </c>
      <c r="DE8" s="105" t="str">
        <f>$EK8</f>
        <v>MD</v>
      </c>
      <c r="DF8" s="105" t="str">
        <f>$EL8</f>
        <v>HV</v>
      </c>
      <c r="DG8" s="107" t="str">
        <f>$EM8</f>
        <v>IX</v>
      </c>
      <c r="DH8" s="105" t="str">
        <f>$EN8</f>
        <v>IX_LT</v>
      </c>
      <c r="DI8" s="105" t="str">
        <f>$EO8</f>
        <v>IX_MD</v>
      </c>
      <c r="DJ8" s="105" t="str">
        <f>$EP8</f>
        <v>IX_HV</v>
      </c>
      <c r="DK8" s="105" t="str">
        <f>$EQ8</f>
        <v>XI</v>
      </c>
      <c r="DL8" s="105" t="str">
        <f>$ER8</f>
        <v>XI_LT</v>
      </c>
      <c r="DM8" s="105" t="str">
        <f>$ES8</f>
        <v>XI_MD</v>
      </c>
      <c r="DN8" s="105" t="str">
        <f>$ET8</f>
        <v>XI_HV</v>
      </c>
      <c r="DO8" s="107" t="str">
        <f>$EU8</f>
        <v>Tel_HBW</v>
      </c>
      <c r="DP8" s="105" t="str">
        <f>$EV8</f>
        <v>Tel_NHBW</v>
      </c>
      <c r="DR8" s="45" t="s">
        <v>7</v>
      </c>
      <c r="DS8" s="13" t="s">
        <v>26</v>
      </c>
      <c r="DT8" s="45" t="s">
        <v>64</v>
      </c>
      <c r="DU8" s="45" t="s">
        <v>1</v>
      </c>
      <c r="DV8" s="45" t="s">
        <v>21</v>
      </c>
      <c r="DW8" s="100" t="s">
        <v>66</v>
      </c>
      <c r="DX8" s="45" t="s">
        <v>69</v>
      </c>
      <c r="DY8" s="45" t="s">
        <v>67</v>
      </c>
      <c r="DZ8" s="45" t="s">
        <v>68</v>
      </c>
      <c r="EB8" s="84" t="str">
        <f>MODEL_DATA!AT5</f>
        <v>Bin</v>
      </c>
      <c r="EC8" s="84" t="str">
        <f>MODEL_DATA!AU5</f>
        <v>HBW</v>
      </c>
      <c r="ED8" s="84" t="str">
        <f>MODEL_DATA!AV5</f>
        <v>HBShp</v>
      </c>
      <c r="EE8" s="84" t="str">
        <f>MODEL_DATA!AW5</f>
        <v>HBOth</v>
      </c>
      <c r="EF8" s="84" t="str">
        <f>MODEL_DATA!AX5</f>
        <v>HBSch_Pr</v>
      </c>
      <c r="EG8" s="84" t="str">
        <f>MODEL_DATA!AY5</f>
        <v>HBSch_Sc</v>
      </c>
      <c r="EH8" s="84" t="str">
        <f>MODEL_DATA!AZ5</f>
        <v>NHBW</v>
      </c>
      <c r="EI8" s="84" t="str">
        <f>MODEL_DATA!BA5</f>
        <v>NHBNW</v>
      </c>
      <c r="EJ8" s="84" t="str">
        <f>MODEL_DATA!BB5</f>
        <v>LT</v>
      </c>
      <c r="EK8" s="84" t="str">
        <f>MODEL_DATA!BC5</f>
        <v>MD</v>
      </c>
      <c r="EL8" s="84" t="str">
        <f>MODEL_DATA!BD5</f>
        <v>HV</v>
      </c>
      <c r="EM8" s="84" t="str">
        <f>MODEL_DATA!BE5</f>
        <v>IX</v>
      </c>
      <c r="EN8" s="84" t="str">
        <f>MODEL_DATA!BF5</f>
        <v>IX_LT</v>
      </c>
      <c r="EO8" s="84" t="str">
        <f>MODEL_DATA!BG5</f>
        <v>IX_MD</v>
      </c>
      <c r="EP8" s="84" t="str">
        <f>MODEL_DATA!BH5</f>
        <v>IX_HV</v>
      </c>
      <c r="EQ8" s="84" t="str">
        <f>MODEL_DATA!BI5</f>
        <v>XI</v>
      </c>
      <c r="ER8" s="84" t="str">
        <f>MODEL_DATA!BJ5</f>
        <v>XI_LT</v>
      </c>
      <c r="ES8" s="84" t="str">
        <f>MODEL_DATA!BK5</f>
        <v>XI_MD</v>
      </c>
      <c r="ET8" s="84" t="str">
        <f>MODEL_DATA!BL5</f>
        <v>XI_HV</v>
      </c>
      <c r="EU8" s="84" t="str">
        <f>MODEL_DATA!BM5</f>
        <v>Tel_HBW</v>
      </c>
      <c r="EV8" s="84" t="str">
        <f>MODEL_DATA!BN5</f>
        <v>Tel_NHBW</v>
      </c>
    </row>
    <row r="9" spans="1:152" x14ac:dyDescent="0.25">
      <c r="Y9" s="30">
        <f>VLOOKUP(Z9, Lookup!$B$3:$D$30, 3, FALSE)</f>
        <v>13</v>
      </c>
      <c r="Z9" s="141" t="s">
        <v>8</v>
      </c>
      <c r="AA9" s="33">
        <f t="shared" si="12"/>
        <v>16.547361635065784</v>
      </c>
      <c r="AB9" s="21">
        <f>IFERROR(HLOOKUP($Y9, Obs_GenCost!$D$3:$T$4, 2, FALSE), 0)</f>
        <v>17.186377399999991</v>
      </c>
      <c r="AC9" s="145">
        <f t="shared" si="13"/>
        <v>-0.6390157649342072</v>
      </c>
      <c r="AD9" s="1">
        <f t="shared" si="14"/>
        <v>-3.7181527558809893E-2</v>
      </c>
      <c r="AE9" s="8"/>
      <c r="AF9" s="24" t="str">
        <f t="shared" ref="AF9:AF72" si="15">$CL8</f>
        <v>Min</v>
      </c>
      <c r="AG9" s="18" t="s">
        <v>14</v>
      </c>
      <c r="AH9" s="19" t="s">
        <v>15</v>
      </c>
      <c r="AI9" s="18" t="s">
        <v>14</v>
      </c>
      <c r="AJ9" s="19" t="s">
        <v>15</v>
      </c>
      <c r="AK9" s="18" t="s">
        <v>14</v>
      </c>
      <c r="AL9" s="19" t="s">
        <v>15</v>
      </c>
      <c r="AM9" s="18" t="s">
        <v>14</v>
      </c>
      <c r="AN9" s="19" t="s">
        <v>15</v>
      </c>
      <c r="AO9" s="18" t="s">
        <v>14</v>
      </c>
      <c r="AP9" s="19" t="s">
        <v>15</v>
      </c>
      <c r="AQ9" s="18" t="s">
        <v>14</v>
      </c>
      <c r="AR9" s="19" t="s">
        <v>15</v>
      </c>
      <c r="AS9" s="18" t="s">
        <v>14</v>
      </c>
      <c r="AT9" s="19" t="s">
        <v>15</v>
      </c>
      <c r="AU9" s="18" t="s">
        <v>14</v>
      </c>
      <c r="AV9" s="19" t="s">
        <v>15</v>
      </c>
      <c r="AW9" s="18" t="s">
        <v>14</v>
      </c>
      <c r="AX9" s="19" t="s">
        <v>15</v>
      </c>
      <c r="AY9" s="18" t="s">
        <v>14</v>
      </c>
      <c r="AZ9" s="19" t="s">
        <v>15</v>
      </c>
      <c r="BA9" s="18" t="s">
        <v>14</v>
      </c>
      <c r="BB9" s="19" t="s">
        <v>15</v>
      </c>
      <c r="BC9" s="18" t="s">
        <v>14</v>
      </c>
      <c r="BD9" s="19" t="s">
        <v>15</v>
      </c>
      <c r="BF9" s="31">
        <f>$CL9</f>
        <v>0</v>
      </c>
      <c r="BG9" s="31">
        <f>$CM9</f>
        <v>1</v>
      </c>
      <c r="BH9" s="57">
        <f t="shared" ref="BH9:BN24" si="16">IFERROR(CN9 / CN$6,  0)</f>
        <v>0</v>
      </c>
      <c r="BI9" s="57">
        <f t="shared" si="16"/>
        <v>0</v>
      </c>
      <c r="BJ9" s="57">
        <f t="shared" si="16"/>
        <v>0</v>
      </c>
      <c r="BK9" s="58">
        <f t="shared" si="16"/>
        <v>0</v>
      </c>
      <c r="BL9" s="57">
        <f t="shared" si="16"/>
        <v>0</v>
      </c>
      <c r="BM9" s="57">
        <f t="shared" si="16"/>
        <v>0</v>
      </c>
      <c r="BN9" s="57">
        <f t="shared" si="16"/>
        <v>0</v>
      </c>
      <c r="BQ9" s="57">
        <f t="shared" ref="BQ9:CJ21" si="17">IFERROR(CW9 / CW$6,  0)</f>
        <v>0</v>
      </c>
      <c r="BR9" s="57">
        <f t="shared" si="17"/>
        <v>0</v>
      </c>
      <c r="BS9" s="57">
        <f t="shared" si="17"/>
        <v>0</v>
      </c>
      <c r="BT9" s="57">
        <f t="shared" si="17"/>
        <v>0</v>
      </c>
      <c r="BU9" s="57">
        <f t="shared" si="17"/>
        <v>0</v>
      </c>
      <c r="BV9" s="57">
        <f t="shared" si="17"/>
        <v>0</v>
      </c>
      <c r="BW9" s="57">
        <f t="shared" si="17"/>
        <v>0</v>
      </c>
      <c r="BX9" s="58">
        <f t="shared" si="17"/>
        <v>0</v>
      </c>
      <c r="BY9" s="57">
        <f t="shared" si="17"/>
        <v>0</v>
      </c>
      <c r="BZ9" s="57">
        <f t="shared" si="17"/>
        <v>0</v>
      </c>
      <c r="CA9" s="58">
        <f t="shared" si="17"/>
        <v>0</v>
      </c>
      <c r="CB9" s="57">
        <f t="shared" si="17"/>
        <v>0</v>
      </c>
      <c r="CC9" s="57">
        <f t="shared" si="17"/>
        <v>0</v>
      </c>
      <c r="CD9" s="57">
        <f t="shared" si="17"/>
        <v>0</v>
      </c>
      <c r="CE9" s="57">
        <f t="shared" si="17"/>
        <v>0</v>
      </c>
      <c r="CF9" s="57">
        <f t="shared" si="17"/>
        <v>0</v>
      </c>
      <c r="CG9" s="57">
        <f t="shared" si="17"/>
        <v>0</v>
      </c>
      <c r="CH9" s="57">
        <f t="shared" si="17"/>
        <v>0</v>
      </c>
      <c r="CI9" s="58">
        <f t="shared" si="17"/>
        <v>0</v>
      </c>
      <c r="CJ9" s="57">
        <f t="shared" si="17"/>
        <v>0</v>
      </c>
      <c r="CL9" s="30">
        <f>Obs_GenCost!B11</f>
        <v>0</v>
      </c>
      <c r="CM9" s="26">
        <f>AVERAGE(CL9:CL10)</f>
        <v>1</v>
      </c>
      <c r="CN9" s="20">
        <f t="shared" ref="CN9:CQ72" si="18">SUMIFS(DT:DT,$DR:$DR,"&gt;="&amp;$CL9,$DR:$DR,"&lt;"&amp;$CL10)</f>
        <v>0</v>
      </c>
      <c r="CO9" s="20">
        <f t="shared" si="18"/>
        <v>0</v>
      </c>
      <c r="CP9" s="20">
        <f t="shared" si="18"/>
        <v>0</v>
      </c>
      <c r="CQ9" s="106">
        <f t="shared" si="18"/>
        <v>0</v>
      </c>
      <c r="CR9" s="143"/>
      <c r="CS9" s="20">
        <f t="shared" ref="CS9:CT72" si="19">SUMIFS(DY:DY,$DR:$DR,"&gt;="&amp;$CL9,$DR:$DR,"&lt;"&amp;$CL10)</f>
        <v>0</v>
      </c>
      <c r="CT9" s="20">
        <f t="shared" si="19"/>
        <v>0</v>
      </c>
      <c r="CW9" s="20">
        <f t="shared" ref="CW9:DG32" si="20">SUMIFS(EC:EC,$DR:$DR,"&gt;="&amp;$CL9,$DR:$DR,"&lt;"&amp;$CL10)</f>
        <v>0</v>
      </c>
      <c r="CX9" s="20">
        <f t="shared" si="20"/>
        <v>0</v>
      </c>
      <c r="CY9" s="20">
        <f t="shared" si="20"/>
        <v>0</v>
      </c>
      <c r="CZ9" s="20">
        <f t="shared" si="20"/>
        <v>0</v>
      </c>
      <c r="DA9" s="20">
        <f t="shared" si="20"/>
        <v>0</v>
      </c>
      <c r="DB9" s="20">
        <f t="shared" si="20"/>
        <v>0</v>
      </c>
      <c r="DC9" s="20">
        <f t="shared" si="20"/>
        <v>0</v>
      </c>
      <c r="DD9" s="106">
        <f t="shared" si="20"/>
        <v>0</v>
      </c>
      <c r="DE9" s="20">
        <f t="shared" si="20"/>
        <v>0</v>
      </c>
      <c r="DF9" s="20">
        <f t="shared" si="20"/>
        <v>0</v>
      </c>
      <c r="DG9" s="106">
        <f t="shared" si="20"/>
        <v>0</v>
      </c>
      <c r="DH9" s="143"/>
      <c r="DI9" s="20">
        <f t="shared" ref="DI9:DK72" si="21">SUMIFS(EO:EO,$DR:$DR,"&gt;="&amp;$CL9,$DR:$DR,"&lt;"&amp;$CL10)</f>
        <v>0</v>
      </c>
      <c r="DJ9" s="20">
        <f t="shared" si="21"/>
        <v>0</v>
      </c>
      <c r="DK9" s="20">
        <f t="shared" si="21"/>
        <v>0</v>
      </c>
      <c r="DL9" s="143"/>
      <c r="DM9" s="20">
        <f t="shared" ref="DM9:DP72" si="22">SUMIFS(ES:ES,$DR:$DR,"&gt;="&amp;$CL9,$DR:$DR,"&lt;"&amp;$CL10)</f>
        <v>0</v>
      </c>
      <c r="DN9" s="20">
        <f t="shared" si="22"/>
        <v>0</v>
      </c>
      <c r="DO9" s="106">
        <f t="shared" si="22"/>
        <v>0</v>
      </c>
      <c r="DP9" s="20">
        <f t="shared" si="22"/>
        <v>0</v>
      </c>
      <c r="DR9" s="31">
        <f>$EB9</f>
        <v>0</v>
      </c>
      <c r="DS9" s="26">
        <f>AVERAGE(DR9:DR10)</f>
        <v>0.5</v>
      </c>
      <c r="DT9" s="101">
        <f t="shared" ref="DT9:DT72" si="23">SUM(EC9:EI9)</f>
        <v>0</v>
      </c>
      <c r="DU9" s="101">
        <f t="shared" ref="DU9:DU72" si="24">ED9 + EE9</f>
        <v>0</v>
      </c>
      <c r="DV9" s="101">
        <f t="shared" ref="DV9:DV72" si="25">EH9 + EI9</f>
        <v>0</v>
      </c>
      <c r="DW9" s="102">
        <f>EM9 + EQ9</f>
        <v>0</v>
      </c>
      <c r="DX9" s="144"/>
      <c r="DY9" s="101">
        <f>EO9 + ES9</f>
        <v>0</v>
      </c>
      <c r="DZ9" s="101">
        <f>EP9 + ET9</f>
        <v>0</v>
      </c>
      <c r="EB9" s="84">
        <f>MODEL_DATA!AT6</f>
        <v>0</v>
      </c>
      <c r="EC9" s="84">
        <f>MODEL_DATA!AU6</f>
        <v>0</v>
      </c>
      <c r="ED9" s="84">
        <f>MODEL_DATA!AV6</f>
        <v>0</v>
      </c>
      <c r="EE9" s="84">
        <f>MODEL_DATA!AW6</f>
        <v>0</v>
      </c>
      <c r="EF9" s="84">
        <f>MODEL_DATA!AX6</f>
        <v>0</v>
      </c>
      <c r="EG9" s="84">
        <f>MODEL_DATA!AY6</f>
        <v>0</v>
      </c>
      <c r="EH9" s="84">
        <f>MODEL_DATA!AZ6</f>
        <v>0</v>
      </c>
      <c r="EI9" s="84">
        <f>MODEL_DATA!BA6</f>
        <v>0</v>
      </c>
      <c r="EJ9" s="84">
        <f>MODEL_DATA!BB6</f>
        <v>0</v>
      </c>
      <c r="EK9" s="84">
        <f>MODEL_DATA!BC6</f>
        <v>0</v>
      </c>
      <c r="EL9" s="84">
        <f>MODEL_DATA!BD6</f>
        <v>0</v>
      </c>
      <c r="EM9" s="84">
        <f>MODEL_DATA!BE6</f>
        <v>0</v>
      </c>
      <c r="EN9" s="84">
        <f>MODEL_DATA!BF6</f>
        <v>0</v>
      </c>
      <c r="EO9" s="84">
        <f>MODEL_DATA!BG6</f>
        <v>0</v>
      </c>
      <c r="EP9" s="84">
        <f>MODEL_DATA!BH6</f>
        <v>0</v>
      </c>
      <c r="EQ9" s="84">
        <f>MODEL_DATA!BI6</f>
        <v>0</v>
      </c>
      <c r="ER9" s="84">
        <f>MODEL_DATA!BJ6</f>
        <v>0</v>
      </c>
      <c r="ES9" s="84">
        <f>MODEL_DATA!BK6</f>
        <v>0</v>
      </c>
      <c r="ET9" s="84">
        <f>MODEL_DATA!BL6</f>
        <v>0</v>
      </c>
      <c r="EU9" s="84">
        <f>MODEL_DATA!BM6</f>
        <v>0</v>
      </c>
      <c r="EV9" s="84">
        <f>MODEL_DATA!BN6</f>
        <v>0</v>
      </c>
    </row>
    <row r="10" spans="1:152" x14ac:dyDescent="0.25">
      <c r="Y10" s="30">
        <f>VLOOKUP(Z10, Lookup!$B$3:$D$30, 3, FALSE)</f>
        <v>14</v>
      </c>
      <c r="Z10" s="141" t="s">
        <v>29</v>
      </c>
      <c r="AA10" s="33">
        <f t="shared" si="12"/>
        <v>8.6174189570537081</v>
      </c>
      <c r="AB10" s="21">
        <f>IFERROR(HLOOKUP($Y10, Obs_GenCost!$D$3:$T$4, 2, FALSE), 0)</f>
        <v>9.1497834000000058</v>
      </c>
      <c r="AC10" s="145">
        <f t="shared" si="13"/>
        <v>-0.5323644429462977</v>
      </c>
      <c r="AD10" s="1">
        <f t="shared" si="14"/>
        <v>-5.8183283655249954E-2</v>
      </c>
      <c r="AE10" s="8"/>
      <c r="AF10" s="32">
        <f t="shared" si="15"/>
        <v>0</v>
      </c>
      <c r="AG10" s="61">
        <f t="shared" ref="AG10:AG73" si="26">INDEX($BH$9:$CJ$209,  MATCH($AF10, $BF$9:$BF$209, 0), MATCH(AG$4, $BH$3:$CJ$3, 0) )</f>
        <v>0</v>
      </c>
      <c r="AH10" s="63">
        <f>INDEX(Obs_GenCost!$D$11:$T$211,  MATCH($AF10, Obs_GenCost!$B$11:$B$211, 0), MATCH(AH$4, Obs_GenCost!$D$3:$T$3, 0) )</f>
        <v>0</v>
      </c>
      <c r="AI10" s="61">
        <f t="shared" ref="AI10:AI73" si="27">INDEX($BH$9:$CJ$209,  MATCH($AF10, $BF$9:$BF$209, 0), MATCH(AI$4, $BH$3:$CJ$3, 0) )</f>
        <v>0</v>
      </c>
      <c r="AJ10" s="63">
        <f>INDEX(Obs_GenCost!$D$11:$T$211,  MATCH($AF10, Obs_GenCost!$B$11:$B$211, 0), MATCH(AJ$4, Obs_GenCost!$D$3:$T$3, 0) )</f>
        <v>0</v>
      </c>
      <c r="AK10" s="61">
        <f t="shared" ref="AK10:AK73" si="28">INDEX($BH$9:$CJ$209,  MATCH($AF10, $BF$9:$BF$209, 0), MATCH(AK$4, $BH$3:$CJ$3, 0) )</f>
        <v>0</v>
      </c>
      <c r="AL10" s="63">
        <f>INDEX(Obs_GenCost!$D$11:$T$211,  MATCH($AF10, Obs_GenCost!$B$11:$B$211, 0), MATCH(AL$4, Obs_GenCost!$D$3:$T$3, 0) )</f>
        <v>0</v>
      </c>
      <c r="AM10" s="61">
        <f t="shared" ref="AM10:AM73" si="29">INDEX($BH$9:$CJ$209,  MATCH($AF10, $BF$9:$BF$209, 0), MATCH(AM$4, $BH$3:$CJ$3, 0) )</f>
        <v>0</v>
      </c>
      <c r="AN10" s="63">
        <f>INDEX(Obs_GenCost!$D$11:$T$211,  MATCH($AF10, Obs_GenCost!$B$11:$B$211, 0), MATCH(AN$4, Obs_GenCost!$D$3:$T$3, 0) )</f>
        <v>0</v>
      </c>
      <c r="AO10" s="61">
        <f t="shared" ref="AO10:AO73" si="30">INDEX($BH$9:$CJ$209,  MATCH($AF10, $BF$9:$BF$209, 0), MATCH(AO$4, $BH$3:$CJ$3, 0) )</f>
        <v>0</v>
      </c>
      <c r="AP10" s="63">
        <f>INDEX(Obs_GenCost!$D$11:$T$211,  MATCH($AF10, Obs_GenCost!$B$11:$B$211, 0), MATCH(AP$4, Obs_GenCost!$D$3:$T$3, 0) )</f>
        <v>0</v>
      </c>
      <c r="AQ10" s="61">
        <f t="shared" ref="AQ10:AQ73" si="31">INDEX($BH$9:$CJ$209,  MATCH($AF10, $BF$9:$BF$209, 0), MATCH(AQ$4, $BH$3:$CJ$3, 0) )</f>
        <v>0</v>
      </c>
      <c r="AR10" s="63">
        <f>INDEX(Obs_GenCost!$D$11:$T$211,  MATCH($AF10, Obs_GenCost!$B$11:$B$211, 0), MATCH(AR$4, Obs_GenCost!$D$3:$T$3, 0) )</f>
        <v>0</v>
      </c>
      <c r="AS10" s="61">
        <f t="shared" ref="AS10:AS73" si="32">INDEX($BH$9:$CJ$209,  MATCH($AF10, $BF$9:$BF$209, 0), MATCH(AS$4, $BH$3:$CJ$3, 0) )</f>
        <v>0</v>
      </c>
      <c r="AT10" s="63">
        <f>INDEX(Obs_GenCost!$D$11:$T$211,  MATCH($AF10, Obs_GenCost!$B$11:$B$211, 0), MATCH(AT$4, Obs_GenCost!$D$3:$T$3, 0) )</f>
        <v>0</v>
      </c>
      <c r="AU10" s="61">
        <f t="shared" ref="AU10:AU73" si="33">INDEX($BH$9:$CJ$209,  MATCH($AF10, $BF$9:$BF$209, 0), MATCH(AU$4, $BH$3:$CJ$3, 0) )</f>
        <v>0</v>
      </c>
      <c r="AV10" s="63">
        <f>INDEX(Obs_GenCost!$D$11:$T$211,  MATCH($AF10, Obs_GenCost!$B$11:$B$211, 0), MATCH(AV$4, Obs_GenCost!$D$3:$T$3, 0) )</f>
        <v>0</v>
      </c>
      <c r="AW10" s="61">
        <f t="shared" ref="AW10:AW73" si="34">INDEX($BH$9:$CJ$209,  MATCH($AF10, $BF$9:$BF$209, 0), MATCH(AW$4, $BH$3:$CJ$3, 0) )</f>
        <v>0</v>
      </c>
      <c r="AX10" s="63">
        <f>INDEX(Obs_GenCost!$D$11:$T$211,  MATCH($AF10, Obs_GenCost!$B$11:$B$211, 0), MATCH(AX$4, Obs_GenCost!$D$3:$T$3, 0) )</f>
        <v>0</v>
      </c>
      <c r="AY10" s="61">
        <f t="shared" ref="AY10:AY73" si="35">INDEX($BH$9:$CJ$209,  MATCH($AF10, $BF$9:$BF$209, 0), MATCH(AY$4, $BH$3:$CJ$3, 0) )</f>
        <v>0</v>
      </c>
      <c r="AZ10" s="63">
        <f>INDEX(Obs_GenCost!$D$11:$T$211,  MATCH($AF10, Obs_GenCost!$B$11:$B$211, 0), MATCH(AZ$4, Obs_GenCost!$D$3:$T$3, 0) )</f>
        <v>0</v>
      </c>
      <c r="BA10" s="61">
        <f t="shared" ref="BA10:BA73" si="36">INDEX($BH$9:$CJ$209,  MATCH($AF10, $BF$9:$BF$209, 0), MATCH(BA$4, $BH$3:$CJ$3, 0) )</f>
        <v>0</v>
      </c>
      <c r="BB10" s="63">
        <f>INDEX(Obs_GenCost!$D$11:$T$211,  MATCH($AF10, Obs_GenCost!$B$11:$B$211, 0), MATCH(BB$4, Obs_GenCost!$D$3:$T$3, 0) )</f>
        <v>0</v>
      </c>
      <c r="BC10" s="61">
        <f t="shared" ref="BC10:BC73" si="37">INDEX($BH$9:$CJ$209,  MATCH($AF10, $BF$9:$BF$209, 0), MATCH(BC$4, $BH$3:$CJ$3, 0) )</f>
        <v>0</v>
      </c>
      <c r="BD10" s="63">
        <f>INDEX(Obs_GenCost!$D$11:$T$211,  MATCH($AF10, Obs_GenCost!$B$11:$B$211, 0), MATCH(BD$4, Obs_GenCost!$D$3:$T$3, 0) )</f>
        <v>0</v>
      </c>
      <c r="BF10" s="31">
        <f t="shared" ref="BF10:BF73" si="38">$CL10</f>
        <v>2</v>
      </c>
      <c r="BG10" s="31">
        <f t="shared" ref="BG10:BG73" si="39">$CM10</f>
        <v>3</v>
      </c>
      <c r="BH10" s="57">
        <f t="shared" si="16"/>
        <v>5.7599990582587163E-2</v>
      </c>
      <c r="BI10" s="57">
        <f t="shared" si="16"/>
        <v>8.0874746206452491E-2</v>
      </c>
      <c r="BJ10" s="57">
        <f t="shared" si="16"/>
        <v>3.7425119377978808E-2</v>
      </c>
      <c r="BK10" s="58">
        <f t="shared" si="16"/>
        <v>5.7589743631297829E-5</v>
      </c>
      <c r="BL10" s="57">
        <f t="shared" si="16"/>
        <v>0</v>
      </c>
      <c r="BM10" s="57">
        <f t="shared" si="16"/>
        <v>7.2241675144752728E-5</v>
      </c>
      <c r="BN10" s="57">
        <f t="shared" si="16"/>
        <v>4.0588125596480913E-5</v>
      </c>
      <c r="BQ10" s="57">
        <f t="shared" si="17"/>
        <v>1.1935818197862666E-2</v>
      </c>
      <c r="BR10" s="57">
        <f t="shared" si="17"/>
        <v>1.8187460534842246E-2</v>
      </c>
      <c r="BS10" s="57">
        <f t="shared" si="17"/>
        <v>9.594974151274395E-2</v>
      </c>
      <c r="BT10" s="57">
        <f t="shared" si="17"/>
        <v>0.10207416034912506</v>
      </c>
      <c r="BU10" s="57">
        <f t="shared" si="17"/>
        <v>5.9926799437617355E-2</v>
      </c>
      <c r="BV10" s="57">
        <f t="shared" si="17"/>
        <v>2.1008158257108479E-2</v>
      </c>
      <c r="BW10" s="57">
        <f t="shared" si="17"/>
        <v>4.5598309868983465E-2</v>
      </c>
      <c r="BX10" s="58">
        <f t="shared" si="17"/>
        <v>6.5406482557392273E-2</v>
      </c>
      <c r="BY10" s="57">
        <f t="shared" si="17"/>
        <v>4.8462393081885102E-2</v>
      </c>
      <c r="BZ10" s="57">
        <f t="shared" si="17"/>
        <v>4.259698871938028E-2</v>
      </c>
      <c r="CA10" s="58">
        <f t="shared" si="17"/>
        <v>2.8474567186578769E-5</v>
      </c>
      <c r="CB10" s="57">
        <f t="shared" si="17"/>
        <v>0</v>
      </c>
      <c r="CC10" s="57">
        <f t="shared" si="17"/>
        <v>5.636862071621969E-6</v>
      </c>
      <c r="CD10" s="57">
        <f t="shared" si="17"/>
        <v>4.5301344543906066E-6</v>
      </c>
      <c r="CE10" s="57">
        <f t="shared" si="17"/>
        <v>8.133609777986089E-5</v>
      </c>
      <c r="CF10" s="57">
        <f t="shared" si="17"/>
        <v>0</v>
      </c>
      <c r="CG10" s="57">
        <f t="shared" si="17"/>
        <v>1.2143863844386445E-4</v>
      </c>
      <c r="CH10" s="57">
        <f t="shared" si="17"/>
        <v>6.4988014003077745E-5</v>
      </c>
      <c r="CI10" s="58">
        <f t="shared" si="17"/>
        <v>1.228514844318755E-2</v>
      </c>
      <c r="CJ10" s="57">
        <f t="shared" si="17"/>
        <v>2.3432174012683112E-2</v>
      </c>
      <c r="CL10" s="30">
        <f>Obs_GenCost!B12</f>
        <v>2</v>
      </c>
      <c r="CM10" s="26">
        <f t="shared" ref="CM10:CM73" si="40">AVERAGE(CL10:CL11)</f>
        <v>3</v>
      </c>
      <c r="CN10" s="20">
        <f t="shared" si="18"/>
        <v>533637.43000000005</v>
      </c>
      <c r="CO10" s="20">
        <f t="shared" si="18"/>
        <v>370614.84</v>
      </c>
      <c r="CP10" s="20">
        <f t="shared" si="18"/>
        <v>87689.53</v>
      </c>
      <c r="CQ10" s="106">
        <f t="shared" si="18"/>
        <v>9.9499999999999993</v>
      </c>
      <c r="CR10" s="143"/>
      <c r="CS10" s="20">
        <f t="shared" si="19"/>
        <v>1.81</v>
      </c>
      <c r="CT10" s="20">
        <f t="shared" si="19"/>
        <v>1.1100000000000001</v>
      </c>
      <c r="CW10" s="20">
        <f t="shared" si="20"/>
        <v>19868.09</v>
      </c>
      <c r="CX10" s="20">
        <f t="shared" si="20"/>
        <v>16157.349999999999</v>
      </c>
      <c r="CY10" s="20">
        <f t="shared" si="20"/>
        <v>354457.49000000005</v>
      </c>
      <c r="CZ10" s="20">
        <f t="shared" si="20"/>
        <v>36461.279999999999</v>
      </c>
      <c r="DA10" s="20">
        <f t="shared" si="20"/>
        <v>19003.690000000002</v>
      </c>
      <c r="DB10" s="20">
        <f t="shared" si="20"/>
        <v>16360.74</v>
      </c>
      <c r="DC10" s="20">
        <f t="shared" si="20"/>
        <v>71328.790000000008</v>
      </c>
      <c r="DD10" s="106">
        <f t="shared" si="20"/>
        <v>58956.159999999996</v>
      </c>
      <c r="DE10" s="20">
        <f t="shared" si="20"/>
        <v>28209.66</v>
      </c>
      <c r="DF10" s="20">
        <f t="shared" si="20"/>
        <v>12041.560000000001</v>
      </c>
      <c r="DG10" s="106">
        <f t="shared" si="20"/>
        <v>2.21</v>
      </c>
      <c r="DH10" s="143"/>
      <c r="DI10" s="20">
        <f t="shared" si="21"/>
        <v>0.06</v>
      </c>
      <c r="DJ10" s="20">
        <f t="shared" si="21"/>
        <v>0.05</v>
      </c>
      <c r="DK10" s="20">
        <f t="shared" si="21"/>
        <v>7.74</v>
      </c>
      <c r="DL10" s="143"/>
      <c r="DM10" s="20">
        <f t="shared" si="22"/>
        <v>1.75</v>
      </c>
      <c r="DN10" s="20">
        <f t="shared" si="22"/>
        <v>1.06</v>
      </c>
      <c r="DO10" s="106">
        <f t="shared" si="22"/>
        <v>760.39</v>
      </c>
      <c r="DP10" s="20">
        <f t="shared" si="22"/>
        <v>404.90000000000003</v>
      </c>
      <c r="DR10" s="31">
        <f t="shared" ref="DR10:DR73" si="41">$EB10</f>
        <v>1</v>
      </c>
      <c r="DS10" s="26">
        <f t="shared" ref="DS10:DS73" si="42">AVERAGE(DR10:DR11)</f>
        <v>1.5</v>
      </c>
      <c r="DT10" s="101">
        <f t="shared" si="23"/>
        <v>0</v>
      </c>
      <c r="DU10" s="101">
        <f t="shared" si="24"/>
        <v>0</v>
      </c>
      <c r="DV10" s="101">
        <f t="shared" si="25"/>
        <v>0</v>
      </c>
      <c r="DW10" s="102">
        <f t="shared" ref="DW10:DW73" si="43">EM10 + EQ10</f>
        <v>0</v>
      </c>
      <c r="DX10" s="144"/>
      <c r="DY10" s="101">
        <f t="shared" ref="DY10:DZ73" si="44">EO10 + ES10</f>
        <v>0</v>
      </c>
      <c r="DZ10" s="101">
        <f t="shared" si="44"/>
        <v>0</v>
      </c>
      <c r="EB10" s="84">
        <f>MODEL_DATA!AT7</f>
        <v>1</v>
      </c>
      <c r="EC10" s="84">
        <f>MODEL_DATA!AU7</f>
        <v>0</v>
      </c>
      <c r="ED10" s="84">
        <f>MODEL_DATA!AV7</f>
        <v>0</v>
      </c>
      <c r="EE10" s="84">
        <f>MODEL_DATA!AW7</f>
        <v>0</v>
      </c>
      <c r="EF10" s="84">
        <f>MODEL_DATA!AX7</f>
        <v>0</v>
      </c>
      <c r="EG10" s="84">
        <f>MODEL_DATA!AY7</f>
        <v>0</v>
      </c>
      <c r="EH10" s="84">
        <f>MODEL_DATA!AZ7</f>
        <v>0</v>
      </c>
      <c r="EI10" s="84">
        <f>MODEL_DATA!BA7</f>
        <v>0</v>
      </c>
      <c r="EJ10" s="84">
        <f>MODEL_DATA!BB7</f>
        <v>0</v>
      </c>
      <c r="EK10" s="84">
        <f>MODEL_DATA!BC7</f>
        <v>0</v>
      </c>
      <c r="EL10" s="84">
        <f>MODEL_DATA!BD7</f>
        <v>0</v>
      </c>
      <c r="EM10" s="84">
        <f>MODEL_DATA!BE7</f>
        <v>0</v>
      </c>
      <c r="EN10" s="84">
        <f>MODEL_DATA!BF7</f>
        <v>0</v>
      </c>
      <c r="EO10" s="84">
        <f>MODEL_DATA!BG7</f>
        <v>0</v>
      </c>
      <c r="EP10" s="84">
        <f>MODEL_DATA!BH7</f>
        <v>0</v>
      </c>
      <c r="EQ10" s="84">
        <f>MODEL_DATA!BI7</f>
        <v>0</v>
      </c>
      <c r="ER10" s="84">
        <f>MODEL_DATA!BJ7</f>
        <v>0</v>
      </c>
      <c r="ES10" s="84">
        <f>MODEL_DATA!BK7</f>
        <v>0</v>
      </c>
      <c r="ET10" s="84">
        <f>MODEL_DATA!BL7</f>
        <v>0</v>
      </c>
      <c r="EU10" s="84">
        <f>MODEL_DATA!BM7</f>
        <v>0</v>
      </c>
      <c r="EV10" s="84">
        <f>MODEL_DATA!BN7</f>
        <v>0</v>
      </c>
    </row>
    <row r="11" spans="1:152" x14ac:dyDescent="0.25">
      <c r="Y11" s="30">
        <f>VLOOKUP(Z11, Lookup!$B$3:$D$30, 3, FALSE)</f>
        <v>15</v>
      </c>
      <c r="Z11" s="141" t="s">
        <v>30</v>
      </c>
      <c r="AA11" s="33">
        <f t="shared" si="12"/>
        <v>12.22550189592074</v>
      </c>
      <c r="AB11" s="21">
        <f>IFERROR(HLOOKUP($Y11, Obs_GenCost!$D$3:$T$4, 2, FALSE), 0)</f>
        <v>12.332930400000004</v>
      </c>
      <c r="AC11" s="145">
        <f t="shared" si="13"/>
        <v>-0.10742850407926419</v>
      </c>
      <c r="AD11" s="1">
        <f t="shared" si="14"/>
        <v>-8.7107038307184595E-3</v>
      </c>
      <c r="AE11" s="8"/>
      <c r="AF11" s="32">
        <f t="shared" si="15"/>
        <v>2</v>
      </c>
      <c r="AG11" s="61">
        <f t="shared" si="26"/>
        <v>1.1935818197862666E-2</v>
      </c>
      <c r="AH11" s="63">
        <f>INDEX(Obs_GenCost!$D$11:$T$211,  MATCH($AF11, Obs_GenCost!$B$11:$B$211, 0), MATCH(AH$4, Obs_GenCost!$D$3:$T$3, 0) )</f>
        <v>1.1953800000000001E-2</v>
      </c>
      <c r="AI11" s="61">
        <f t="shared" si="27"/>
        <v>1.8187460534842246E-2</v>
      </c>
      <c r="AJ11" s="63">
        <f>INDEX(Obs_GenCost!$D$11:$T$211,  MATCH($AF11, Obs_GenCost!$B$11:$B$211, 0), MATCH(AJ$4, Obs_GenCost!$D$3:$T$3, 0) )</f>
        <v>2.0532700000000001E-2</v>
      </c>
      <c r="AK11" s="61">
        <f t="shared" si="28"/>
        <v>9.594974151274395E-2</v>
      </c>
      <c r="AL11" s="63">
        <f>INDEX(Obs_GenCost!$D$11:$T$211,  MATCH($AF11, Obs_GenCost!$B$11:$B$211, 0), MATCH(AL$4, Obs_GenCost!$D$3:$T$3, 0) )</f>
        <v>8.98983E-2</v>
      </c>
      <c r="AM11" s="61">
        <f t="shared" si="29"/>
        <v>0.10207416034912506</v>
      </c>
      <c r="AN11" s="63">
        <f>INDEX(Obs_GenCost!$D$11:$T$211,  MATCH($AF11, Obs_GenCost!$B$11:$B$211, 0), MATCH(AN$4, Obs_GenCost!$D$3:$T$3, 0) )</f>
        <v>7.5064400000000003E-2</v>
      </c>
      <c r="AO11" s="61">
        <f t="shared" si="30"/>
        <v>5.9926799437617355E-2</v>
      </c>
      <c r="AP11" s="63">
        <f>INDEX(Obs_GenCost!$D$11:$T$211,  MATCH($AF11, Obs_GenCost!$B$11:$B$211, 0), MATCH(AP$4, Obs_GenCost!$D$3:$T$3, 0) )</f>
        <v>4.3925600000000002E-2</v>
      </c>
      <c r="AQ11" s="61">
        <f t="shared" si="31"/>
        <v>2.1008158257108479E-2</v>
      </c>
      <c r="AR11" s="63">
        <f>INDEX(Obs_GenCost!$D$11:$T$211,  MATCH($AF11, Obs_GenCost!$B$11:$B$211, 0), MATCH(AR$4, Obs_GenCost!$D$3:$T$3, 0) )</f>
        <v>2.1648799999999999E-2</v>
      </c>
      <c r="AS11" s="61">
        <f t="shared" si="32"/>
        <v>4.5598309868983465E-2</v>
      </c>
      <c r="AT11" s="63">
        <f>INDEX(Obs_GenCost!$D$11:$T$211,  MATCH($AF11, Obs_GenCost!$B$11:$B$211, 0), MATCH(AT$4, Obs_GenCost!$D$3:$T$3, 0) )</f>
        <v>4.0852600000000003E-2</v>
      </c>
      <c r="AU11" s="61">
        <f t="shared" si="33"/>
        <v>6.5406482557392273E-2</v>
      </c>
      <c r="AV11" s="63">
        <f>INDEX(Obs_GenCost!$D$11:$T$211,  MATCH($AF11, Obs_GenCost!$B$11:$B$211, 0), MATCH(AV$4, Obs_GenCost!$D$3:$T$3, 0) )</f>
        <v>0</v>
      </c>
      <c r="AW11" s="61">
        <f t="shared" si="34"/>
        <v>4.8462393081885102E-2</v>
      </c>
      <c r="AX11" s="63">
        <f>INDEX(Obs_GenCost!$D$11:$T$211,  MATCH($AF11, Obs_GenCost!$B$11:$B$211, 0), MATCH(AX$4, Obs_GenCost!$D$3:$T$3, 0) )</f>
        <v>5.0422000000000002E-2</v>
      </c>
      <c r="AY11" s="61">
        <f t="shared" si="35"/>
        <v>4.259698871938028E-2</v>
      </c>
      <c r="AZ11" s="63">
        <f>INDEX(Obs_GenCost!$D$11:$T$211,  MATCH($AF11, Obs_GenCost!$B$11:$B$211, 0), MATCH(AZ$4, Obs_GenCost!$D$3:$T$3, 0) )</f>
        <v>4.6149799999999998E-2</v>
      </c>
      <c r="BA11" s="61">
        <f t="shared" si="36"/>
        <v>2.8474567186578769E-5</v>
      </c>
      <c r="BB11" s="63">
        <f>INDEX(Obs_GenCost!$D$11:$T$211,  MATCH($AF11, Obs_GenCost!$B$11:$B$211, 0), MATCH(BB$4, Obs_GenCost!$D$3:$T$3, 0) )</f>
        <v>0</v>
      </c>
      <c r="BC11" s="61">
        <f t="shared" si="37"/>
        <v>8.133609777986089E-5</v>
      </c>
      <c r="BD11" s="63">
        <f>INDEX(Obs_GenCost!$D$11:$T$211,  MATCH($AF11, Obs_GenCost!$B$11:$B$211, 0), MATCH(BD$4, Obs_GenCost!$D$3:$T$3, 0) )</f>
        <v>8.4099999999999998E-5</v>
      </c>
      <c r="BF11" s="31">
        <f t="shared" si="38"/>
        <v>4</v>
      </c>
      <c r="BG11" s="31">
        <f t="shared" si="39"/>
        <v>5</v>
      </c>
      <c r="BH11" s="57">
        <f t="shared" si="16"/>
        <v>8.59152953346288E-2</v>
      </c>
      <c r="BI11" s="57">
        <f t="shared" si="16"/>
        <v>0.10405589836877166</v>
      </c>
      <c r="BJ11" s="57">
        <f t="shared" si="16"/>
        <v>7.1746109565648045E-2</v>
      </c>
      <c r="BK11" s="58">
        <f t="shared" si="16"/>
        <v>5.0800520588130762E-4</v>
      </c>
      <c r="BL11" s="57">
        <f t="shared" si="16"/>
        <v>0</v>
      </c>
      <c r="BM11" s="57">
        <f t="shared" si="16"/>
        <v>3.5482237129107831E-4</v>
      </c>
      <c r="BN11" s="57">
        <f t="shared" si="16"/>
        <v>2.8777346706694118E-4</v>
      </c>
      <c r="BQ11" s="57">
        <f t="shared" si="17"/>
        <v>2.1445686929508649E-2</v>
      </c>
      <c r="BR11" s="57">
        <f t="shared" si="17"/>
        <v>5.4866722582769173E-2</v>
      </c>
      <c r="BS11" s="57">
        <f t="shared" si="17"/>
        <v>0.11588487750145975</v>
      </c>
      <c r="BT11" s="57">
        <f t="shared" si="17"/>
        <v>0.20999363892580994</v>
      </c>
      <c r="BU11" s="57">
        <f t="shared" si="17"/>
        <v>0.12710535182735727</v>
      </c>
      <c r="BV11" s="57">
        <f t="shared" si="17"/>
        <v>4.8687915594578919E-2</v>
      </c>
      <c r="BW11" s="57">
        <f t="shared" si="17"/>
        <v>8.3225640418925217E-2</v>
      </c>
      <c r="BX11" s="58">
        <f t="shared" si="17"/>
        <v>0.11720294877751965</v>
      </c>
      <c r="BY11" s="57">
        <f t="shared" si="17"/>
        <v>8.444588735805704E-2</v>
      </c>
      <c r="BZ11" s="57">
        <f t="shared" si="17"/>
        <v>7.0963261637809735E-2</v>
      </c>
      <c r="CA11" s="58">
        <f t="shared" si="17"/>
        <v>1.5280921576145892E-4</v>
      </c>
      <c r="CB11" s="57">
        <f t="shared" si="17"/>
        <v>0</v>
      </c>
      <c r="CC11" s="57">
        <f t="shared" si="17"/>
        <v>6.7642344859463618E-5</v>
      </c>
      <c r="CD11" s="57">
        <f t="shared" si="17"/>
        <v>4.8019425216540427E-5</v>
      </c>
      <c r="CE11" s="57">
        <f t="shared" si="17"/>
        <v>7.9770325354899742E-4</v>
      </c>
      <c r="CF11" s="57">
        <f t="shared" si="17"/>
        <v>0</v>
      </c>
      <c r="CG11" s="57">
        <f t="shared" si="17"/>
        <v>5.6694495776364151E-4</v>
      </c>
      <c r="CH11" s="57">
        <f t="shared" si="17"/>
        <v>4.5001134224772701E-4</v>
      </c>
      <c r="CI11" s="58">
        <f t="shared" si="17"/>
        <v>2.2219543853742127E-2</v>
      </c>
      <c r="CJ11" s="57">
        <f t="shared" si="17"/>
        <v>5.9028360511723006E-2</v>
      </c>
      <c r="CL11" s="30">
        <f>Obs_GenCost!B13</f>
        <v>4</v>
      </c>
      <c r="CM11" s="26">
        <f t="shared" si="40"/>
        <v>5</v>
      </c>
      <c r="CN11" s="20">
        <f t="shared" si="18"/>
        <v>795965.71</v>
      </c>
      <c r="CO11" s="20">
        <f t="shared" si="18"/>
        <v>476844.28</v>
      </c>
      <c r="CP11" s="20">
        <f t="shared" si="18"/>
        <v>168105.88</v>
      </c>
      <c r="CQ11" s="106">
        <f t="shared" si="18"/>
        <v>87.77</v>
      </c>
      <c r="CR11" s="143"/>
      <c r="CS11" s="20">
        <f t="shared" si="19"/>
        <v>8.89</v>
      </c>
      <c r="CT11" s="20">
        <f t="shared" si="19"/>
        <v>7.8699999999999992</v>
      </c>
      <c r="CW11" s="20">
        <f t="shared" si="20"/>
        <v>35698</v>
      </c>
      <c r="CX11" s="20">
        <f t="shared" si="20"/>
        <v>48742.42</v>
      </c>
      <c r="CY11" s="20">
        <f t="shared" si="20"/>
        <v>428101.86</v>
      </c>
      <c r="CZ11" s="20">
        <f t="shared" si="20"/>
        <v>75010.53</v>
      </c>
      <c r="DA11" s="20">
        <f t="shared" si="20"/>
        <v>40307.019999999997</v>
      </c>
      <c r="DB11" s="20">
        <f t="shared" si="20"/>
        <v>37917.19</v>
      </c>
      <c r="DC11" s="20">
        <f t="shared" si="20"/>
        <v>130188.69</v>
      </c>
      <c r="DD11" s="106">
        <f t="shared" si="20"/>
        <v>105644.51</v>
      </c>
      <c r="DE11" s="20">
        <f t="shared" si="20"/>
        <v>49155.43</v>
      </c>
      <c r="DF11" s="20">
        <f t="shared" si="20"/>
        <v>20060.3</v>
      </c>
      <c r="DG11" s="106">
        <f t="shared" si="20"/>
        <v>11.86</v>
      </c>
      <c r="DH11" s="143"/>
      <c r="DI11" s="20">
        <f t="shared" si="21"/>
        <v>0.72</v>
      </c>
      <c r="DJ11" s="20">
        <f t="shared" si="21"/>
        <v>0.53</v>
      </c>
      <c r="DK11" s="20">
        <f t="shared" si="21"/>
        <v>75.91</v>
      </c>
      <c r="DL11" s="143"/>
      <c r="DM11" s="20">
        <f t="shared" si="22"/>
        <v>8.17</v>
      </c>
      <c r="DN11" s="20">
        <f t="shared" si="22"/>
        <v>7.34</v>
      </c>
      <c r="DO11" s="106">
        <f t="shared" si="22"/>
        <v>1375.2800000000002</v>
      </c>
      <c r="DP11" s="20">
        <f t="shared" si="22"/>
        <v>1019.99</v>
      </c>
      <c r="DR11" s="31">
        <f t="shared" si="41"/>
        <v>2</v>
      </c>
      <c r="DS11" s="26">
        <f t="shared" si="42"/>
        <v>2.5</v>
      </c>
      <c r="DT11" s="101">
        <f t="shared" si="23"/>
        <v>61477.97</v>
      </c>
      <c r="DU11" s="101">
        <f t="shared" si="24"/>
        <v>38342.26</v>
      </c>
      <c r="DV11" s="101">
        <f t="shared" si="25"/>
        <v>14423.289999999999</v>
      </c>
      <c r="DW11" s="102">
        <f t="shared" si="43"/>
        <v>9.9499999999999993</v>
      </c>
      <c r="DX11" s="144"/>
      <c r="DY11" s="101">
        <f t="shared" si="44"/>
        <v>1.81</v>
      </c>
      <c r="DZ11" s="101">
        <f t="shared" si="44"/>
        <v>1.1100000000000001</v>
      </c>
      <c r="EB11" s="84">
        <f>MODEL_DATA!AT8</f>
        <v>2</v>
      </c>
      <c r="EC11" s="84">
        <f>MODEL_DATA!AU8</f>
        <v>4657.1000000000004</v>
      </c>
      <c r="ED11" s="84">
        <f>MODEL_DATA!AV8</f>
        <v>1987.55</v>
      </c>
      <c r="EE11" s="84">
        <f>MODEL_DATA!AW8</f>
        <v>36354.71</v>
      </c>
      <c r="EF11" s="84">
        <f>MODEL_DATA!AX8</f>
        <v>2360.15</v>
      </c>
      <c r="EG11" s="84">
        <f>MODEL_DATA!AY8</f>
        <v>1695.17</v>
      </c>
      <c r="EH11" s="84">
        <f>MODEL_DATA!AZ8</f>
        <v>2594.2199999999998</v>
      </c>
      <c r="EI11" s="84">
        <f>MODEL_DATA!BA8</f>
        <v>11829.07</v>
      </c>
      <c r="EJ11" s="84">
        <f>MODEL_DATA!BB8</f>
        <v>16910.919999999998</v>
      </c>
      <c r="EK11" s="84">
        <f>MODEL_DATA!BC8</f>
        <v>5233.72</v>
      </c>
      <c r="EL11" s="84">
        <f>MODEL_DATA!BD8</f>
        <v>1852.45</v>
      </c>
      <c r="EM11" s="84">
        <f>MODEL_DATA!BE8</f>
        <v>2.21</v>
      </c>
      <c r="EN11" s="84">
        <f>MODEL_DATA!BF8</f>
        <v>2.21</v>
      </c>
      <c r="EO11" s="84">
        <f>MODEL_DATA!BG8</f>
        <v>0.06</v>
      </c>
      <c r="EP11" s="84">
        <f>MODEL_DATA!BH8</f>
        <v>0.05</v>
      </c>
      <c r="EQ11" s="84">
        <f>MODEL_DATA!BI8</f>
        <v>7.74</v>
      </c>
      <c r="ER11" s="84">
        <f>MODEL_DATA!BJ8</f>
        <v>7.74</v>
      </c>
      <c r="ES11" s="84">
        <f>MODEL_DATA!BK8</f>
        <v>1.75</v>
      </c>
      <c r="ET11" s="84">
        <f>MODEL_DATA!BL8</f>
        <v>1.06</v>
      </c>
      <c r="EU11" s="84">
        <f>MODEL_DATA!BM8</f>
        <v>178.25</v>
      </c>
      <c r="EV11" s="84">
        <f>MODEL_DATA!BN8</f>
        <v>67.040000000000006</v>
      </c>
    </row>
    <row r="12" spans="1:152" x14ac:dyDescent="0.25">
      <c r="Y12" s="30">
        <f>VLOOKUP(Z12, Lookup!$B$3:$D$30, 3, FALSE)</f>
        <v>16</v>
      </c>
      <c r="Z12" s="141" t="s">
        <v>3</v>
      </c>
      <c r="AA12" s="33">
        <f t="shared" si="12"/>
        <v>24.216889375387492</v>
      </c>
      <c r="AB12" s="21">
        <f>IFERROR(HLOOKUP($Y12, Obs_GenCost!$D$3:$T$4, 2, FALSE), 0)</f>
        <v>23.897688000000006</v>
      </c>
      <c r="AC12" s="145">
        <f t="shared" si="13"/>
        <v>0.31920137538748605</v>
      </c>
      <c r="AD12" s="1">
        <f t="shared" si="14"/>
        <v>1.3356998191100578E-2</v>
      </c>
      <c r="AE12" s="8"/>
      <c r="AF12" s="32">
        <f t="shared" si="15"/>
        <v>4</v>
      </c>
      <c r="AG12" s="61">
        <f t="shared" si="26"/>
        <v>2.1445686929508649E-2</v>
      </c>
      <c r="AH12" s="63">
        <f>INDEX(Obs_GenCost!$D$11:$T$211,  MATCH($AF12, Obs_GenCost!$B$11:$B$211, 0), MATCH(AH$4, Obs_GenCost!$D$3:$T$3, 0) )</f>
        <v>2.2831600000000001E-2</v>
      </c>
      <c r="AI12" s="61">
        <f t="shared" si="27"/>
        <v>5.4866722582769173E-2</v>
      </c>
      <c r="AJ12" s="63">
        <f>INDEX(Obs_GenCost!$D$11:$T$211,  MATCH($AF12, Obs_GenCost!$B$11:$B$211, 0), MATCH(AJ$4, Obs_GenCost!$D$3:$T$3, 0) )</f>
        <v>5.6694300000000003E-2</v>
      </c>
      <c r="AK12" s="61">
        <f t="shared" si="28"/>
        <v>0.11588487750145975</v>
      </c>
      <c r="AL12" s="63">
        <f>INDEX(Obs_GenCost!$D$11:$T$211,  MATCH($AF12, Obs_GenCost!$B$11:$B$211, 0), MATCH(AL$4, Obs_GenCost!$D$3:$T$3, 0) )</f>
        <v>0.11735909999999999</v>
      </c>
      <c r="AM12" s="61">
        <f t="shared" si="29"/>
        <v>0.20999363892580994</v>
      </c>
      <c r="AN12" s="63">
        <f>INDEX(Obs_GenCost!$D$11:$T$211,  MATCH($AF12, Obs_GenCost!$B$11:$B$211, 0), MATCH(AN$4, Obs_GenCost!$D$3:$T$3, 0) )</f>
        <v>0.1832963</v>
      </c>
      <c r="AO12" s="61">
        <f t="shared" si="30"/>
        <v>0.12710535182735727</v>
      </c>
      <c r="AP12" s="63">
        <f>INDEX(Obs_GenCost!$D$11:$T$211,  MATCH($AF12, Obs_GenCost!$B$11:$B$211, 0), MATCH(AP$4, Obs_GenCost!$D$3:$T$3, 0) )</f>
        <v>0.1178052</v>
      </c>
      <c r="AQ12" s="61">
        <f t="shared" si="31"/>
        <v>4.8687915594578919E-2</v>
      </c>
      <c r="AR12" s="63">
        <f>INDEX(Obs_GenCost!$D$11:$T$211,  MATCH($AF12, Obs_GenCost!$B$11:$B$211, 0), MATCH(AR$4, Obs_GenCost!$D$3:$T$3, 0) )</f>
        <v>5.3826499999999999E-2</v>
      </c>
      <c r="AS12" s="61">
        <f t="shared" si="32"/>
        <v>8.3225640418925217E-2</v>
      </c>
      <c r="AT12" s="63">
        <f>INDEX(Obs_GenCost!$D$11:$T$211,  MATCH($AF12, Obs_GenCost!$B$11:$B$211, 0), MATCH(AT$4, Obs_GenCost!$D$3:$T$3, 0) )</f>
        <v>8.75837E-2</v>
      </c>
      <c r="AU12" s="61">
        <f t="shared" si="33"/>
        <v>0.11720294877751965</v>
      </c>
      <c r="AV12" s="63">
        <f>INDEX(Obs_GenCost!$D$11:$T$211,  MATCH($AF12, Obs_GenCost!$B$11:$B$211, 0), MATCH(AV$4, Obs_GenCost!$D$3:$T$3, 0) )</f>
        <v>0</v>
      </c>
      <c r="AW12" s="61">
        <f t="shared" si="34"/>
        <v>8.444588735805704E-2</v>
      </c>
      <c r="AX12" s="63">
        <f>INDEX(Obs_GenCost!$D$11:$T$211,  MATCH($AF12, Obs_GenCost!$B$11:$B$211, 0), MATCH(AX$4, Obs_GenCost!$D$3:$T$3, 0) )</f>
        <v>5.4327899999999998E-2</v>
      </c>
      <c r="AY12" s="61">
        <f t="shared" si="35"/>
        <v>7.0963261637809735E-2</v>
      </c>
      <c r="AZ12" s="63">
        <f>INDEX(Obs_GenCost!$D$11:$T$211,  MATCH($AF12, Obs_GenCost!$B$11:$B$211, 0), MATCH(AZ$4, Obs_GenCost!$D$3:$T$3, 0) )</f>
        <v>4.9295899999999997E-2</v>
      </c>
      <c r="BA12" s="61">
        <f t="shared" si="36"/>
        <v>1.5280921576145892E-4</v>
      </c>
      <c r="BB12" s="63">
        <f>INDEX(Obs_GenCost!$D$11:$T$211,  MATCH($AF12, Obs_GenCost!$B$11:$B$211, 0), MATCH(BB$4, Obs_GenCost!$D$3:$T$3, 0) )</f>
        <v>8.8429999999999997E-4</v>
      </c>
      <c r="BC12" s="61">
        <f t="shared" si="37"/>
        <v>7.9770325354899742E-4</v>
      </c>
      <c r="BD12" s="63">
        <f>INDEX(Obs_GenCost!$D$11:$T$211,  MATCH($AF12, Obs_GenCost!$B$11:$B$211, 0), MATCH(BD$4, Obs_GenCost!$D$3:$T$3, 0) )</f>
        <v>1.4557999999999999E-3</v>
      </c>
      <c r="BF12" s="31">
        <f t="shared" si="38"/>
        <v>6</v>
      </c>
      <c r="BG12" s="31">
        <f t="shared" si="39"/>
        <v>7</v>
      </c>
      <c r="BH12" s="57">
        <f t="shared" si="16"/>
        <v>0.12185040940774237</v>
      </c>
      <c r="BI12" s="57">
        <f t="shared" si="16"/>
        <v>0.13341850329494323</v>
      </c>
      <c r="BJ12" s="57">
        <f t="shared" si="16"/>
        <v>0.11845572144199054</v>
      </c>
      <c r="BK12" s="58">
        <f t="shared" si="16"/>
        <v>9.7757866324886468E-4</v>
      </c>
      <c r="BL12" s="57">
        <f t="shared" si="16"/>
        <v>0</v>
      </c>
      <c r="BM12" s="57">
        <f t="shared" si="16"/>
        <v>7.5554414944208233E-4</v>
      </c>
      <c r="BN12" s="57">
        <f t="shared" si="16"/>
        <v>7.0060224002574248E-4</v>
      </c>
      <c r="BQ12" s="57">
        <f t="shared" si="17"/>
        <v>3.4408144247422182E-2</v>
      </c>
      <c r="BR12" s="57">
        <f t="shared" si="17"/>
        <v>0.14658953498382479</v>
      </c>
      <c r="BS12" s="57">
        <f t="shared" si="17"/>
        <v>0.13025114266093801</v>
      </c>
      <c r="BT12" s="57">
        <f t="shared" si="17"/>
        <v>0.35373773438369172</v>
      </c>
      <c r="BU12" s="57">
        <f t="shared" si="17"/>
        <v>0.17755776649515684</v>
      </c>
      <c r="BV12" s="57">
        <f t="shared" si="17"/>
        <v>8.6542814622521724E-2</v>
      </c>
      <c r="BW12" s="57">
        <f t="shared" si="17"/>
        <v>0.13434357453714194</v>
      </c>
      <c r="BX12" s="58">
        <f t="shared" si="17"/>
        <v>0.11262296534565251</v>
      </c>
      <c r="BY12" s="57">
        <f t="shared" si="17"/>
        <v>9.7689869002734492E-2</v>
      </c>
      <c r="BZ12" s="57">
        <f t="shared" si="17"/>
        <v>8.6834951791514361E-2</v>
      </c>
      <c r="CA12" s="58">
        <f t="shared" si="17"/>
        <v>1.0075616081404796E-4</v>
      </c>
      <c r="CB12" s="57">
        <f t="shared" si="17"/>
        <v>0</v>
      </c>
      <c r="CC12" s="57">
        <f t="shared" si="17"/>
        <v>2.1138232768582385E-4</v>
      </c>
      <c r="CD12" s="57">
        <f t="shared" si="17"/>
        <v>2.5187547566411772E-4</v>
      </c>
      <c r="CE12" s="57">
        <f t="shared" si="17"/>
        <v>1.6927155853204126E-3</v>
      </c>
      <c r="CF12" s="57">
        <f t="shared" si="17"/>
        <v>0</v>
      </c>
      <c r="CG12" s="57">
        <f t="shared" si="17"/>
        <v>1.1574837081392338E-3</v>
      </c>
      <c r="CH12" s="57">
        <f t="shared" si="17"/>
        <v>1.0042487446890692E-3</v>
      </c>
      <c r="CI12" s="58">
        <f t="shared" si="17"/>
        <v>3.6346842542845911E-2</v>
      </c>
      <c r="CJ12" s="57">
        <f t="shared" si="17"/>
        <v>9.8837014154213629E-2</v>
      </c>
      <c r="CL12" s="30">
        <f>Obs_GenCost!B14</f>
        <v>6</v>
      </c>
      <c r="CM12" s="26">
        <f t="shared" si="40"/>
        <v>7</v>
      </c>
      <c r="CN12" s="20">
        <f t="shared" si="18"/>
        <v>1128888.02</v>
      </c>
      <c r="CO12" s="20">
        <f t="shared" si="18"/>
        <v>611400.71</v>
      </c>
      <c r="CP12" s="20">
        <f t="shared" si="18"/>
        <v>277549.58999999997</v>
      </c>
      <c r="CQ12" s="106">
        <f t="shared" si="18"/>
        <v>168.9</v>
      </c>
      <c r="CR12" s="143"/>
      <c r="CS12" s="20">
        <f t="shared" si="19"/>
        <v>18.93</v>
      </c>
      <c r="CT12" s="20">
        <f t="shared" si="19"/>
        <v>19.16</v>
      </c>
      <c r="CW12" s="20">
        <f t="shared" si="20"/>
        <v>57275.009999999995</v>
      </c>
      <c r="CX12" s="20">
        <f t="shared" si="20"/>
        <v>130227</v>
      </c>
      <c r="CY12" s="20">
        <f t="shared" si="20"/>
        <v>481173.70999999996</v>
      </c>
      <c r="CZ12" s="20">
        <f t="shared" si="20"/>
        <v>126356.47</v>
      </c>
      <c r="DA12" s="20">
        <f t="shared" si="20"/>
        <v>56306.239999999998</v>
      </c>
      <c r="DB12" s="20">
        <f t="shared" si="20"/>
        <v>67397.84</v>
      </c>
      <c r="DC12" s="20">
        <f t="shared" si="20"/>
        <v>210151.75</v>
      </c>
      <c r="DD12" s="106">
        <f t="shared" si="20"/>
        <v>101516.2</v>
      </c>
      <c r="DE12" s="20">
        <f t="shared" si="20"/>
        <v>56864.67</v>
      </c>
      <c r="DF12" s="20">
        <f t="shared" si="20"/>
        <v>24547</v>
      </c>
      <c r="DG12" s="106">
        <f t="shared" si="20"/>
        <v>7.82</v>
      </c>
      <c r="DH12" s="143"/>
      <c r="DI12" s="20">
        <f t="shared" si="21"/>
        <v>2.25</v>
      </c>
      <c r="DJ12" s="20">
        <f t="shared" si="21"/>
        <v>2.7800000000000002</v>
      </c>
      <c r="DK12" s="20">
        <f t="shared" si="21"/>
        <v>161.08000000000001</v>
      </c>
      <c r="DL12" s="143"/>
      <c r="DM12" s="20">
        <f t="shared" si="22"/>
        <v>16.68</v>
      </c>
      <c r="DN12" s="20">
        <f t="shared" si="22"/>
        <v>16.38</v>
      </c>
      <c r="DO12" s="106">
        <f t="shared" si="22"/>
        <v>2249.69</v>
      </c>
      <c r="DP12" s="20">
        <f t="shared" si="22"/>
        <v>1707.87</v>
      </c>
      <c r="DR12" s="31">
        <f t="shared" si="41"/>
        <v>3</v>
      </c>
      <c r="DS12" s="26">
        <f t="shared" si="42"/>
        <v>3.5</v>
      </c>
      <c r="DT12" s="101">
        <f t="shared" si="23"/>
        <v>472159.46000000008</v>
      </c>
      <c r="DU12" s="101">
        <f t="shared" si="24"/>
        <v>332272.58</v>
      </c>
      <c r="DV12" s="101">
        <f t="shared" si="25"/>
        <v>73266.240000000005</v>
      </c>
      <c r="DW12" s="102">
        <f t="shared" si="43"/>
        <v>0</v>
      </c>
      <c r="DX12" s="144"/>
      <c r="DY12" s="101">
        <f t="shared" si="44"/>
        <v>0</v>
      </c>
      <c r="DZ12" s="101">
        <f t="shared" si="44"/>
        <v>0</v>
      </c>
      <c r="EB12" s="84">
        <f>MODEL_DATA!AT9</f>
        <v>3</v>
      </c>
      <c r="EC12" s="84">
        <f>MODEL_DATA!AU9</f>
        <v>15210.99</v>
      </c>
      <c r="ED12" s="84">
        <f>MODEL_DATA!AV9</f>
        <v>14169.8</v>
      </c>
      <c r="EE12" s="84">
        <f>MODEL_DATA!AW9</f>
        <v>318102.78000000003</v>
      </c>
      <c r="EF12" s="84">
        <f>MODEL_DATA!AX9</f>
        <v>34101.129999999997</v>
      </c>
      <c r="EG12" s="84">
        <f>MODEL_DATA!AY9</f>
        <v>17308.52</v>
      </c>
      <c r="EH12" s="84">
        <f>MODEL_DATA!AZ9</f>
        <v>13766.52</v>
      </c>
      <c r="EI12" s="84">
        <f>MODEL_DATA!BA9</f>
        <v>59499.72</v>
      </c>
      <c r="EJ12" s="84">
        <f>MODEL_DATA!BB9</f>
        <v>42045.24</v>
      </c>
      <c r="EK12" s="84">
        <f>MODEL_DATA!BC9</f>
        <v>22975.94</v>
      </c>
      <c r="EL12" s="84">
        <f>MODEL_DATA!BD9</f>
        <v>10189.11</v>
      </c>
      <c r="EM12" s="84">
        <f>MODEL_DATA!BE9</f>
        <v>0</v>
      </c>
      <c r="EN12" s="84">
        <f>MODEL_DATA!BF9</f>
        <v>1.23</v>
      </c>
      <c r="EO12" s="84">
        <f>MODEL_DATA!BG9</f>
        <v>0</v>
      </c>
      <c r="EP12" s="84">
        <f>MODEL_DATA!BH9</f>
        <v>0</v>
      </c>
      <c r="EQ12" s="84">
        <f>MODEL_DATA!BI9</f>
        <v>0</v>
      </c>
      <c r="ER12" s="84">
        <f>MODEL_DATA!BJ9</f>
        <v>6.6</v>
      </c>
      <c r="ES12" s="84">
        <f>MODEL_DATA!BK9</f>
        <v>0</v>
      </c>
      <c r="ET12" s="84">
        <f>MODEL_DATA!BL9</f>
        <v>0</v>
      </c>
      <c r="EU12" s="84">
        <f>MODEL_DATA!BM9</f>
        <v>582.14</v>
      </c>
      <c r="EV12" s="84">
        <f>MODEL_DATA!BN9</f>
        <v>337.86</v>
      </c>
    </row>
    <row r="13" spans="1:152" x14ac:dyDescent="0.25">
      <c r="Y13" s="30">
        <f>VLOOKUP(Z13, Lookup!$B$3:$D$30, 3, FALSE)</f>
        <v>17</v>
      </c>
      <c r="Z13" s="141" t="s">
        <v>4</v>
      </c>
      <c r="AA13" s="33">
        <f t="shared" si="12"/>
        <v>18.221626111002994</v>
      </c>
      <c r="AB13" s="21">
        <f>IFERROR(HLOOKUP($Y13, Obs_GenCost!$D$3:$T$4, 2, FALSE), 0)</f>
        <v>17.948873600000002</v>
      </c>
      <c r="AC13" s="145">
        <f t="shared" si="13"/>
        <v>0.27275251100299158</v>
      </c>
      <c r="AD13" s="1">
        <f t="shared" si="14"/>
        <v>1.5196079546907697E-2</v>
      </c>
      <c r="AE13" s="8"/>
      <c r="AF13" s="32">
        <f t="shared" si="15"/>
        <v>6</v>
      </c>
      <c r="AG13" s="61">
        <f t="shared" si="26"/>
        <v>3.4408144247422182E-2</v>
      </c>
      <c r="AH13" s="63">
        <f>INDEX(Obs_GenCost!$D$11:$T$211,  MATCH($AF13, Obs_GenCost!$B$11:$B$211, 0), MATCH(AH$4, Obs_GenCost!$D$3:$T$3, 0) )</f>
        <v>3.35149E-2</v>
      </c>
      <c r="AI13" s="61">
        <f t="shared" si="27"/>
        <v>0.14658953498382479</v>
      </c>
      <c r="AJ13" s="63">
        <f>INDEX(Obs_GenCost!$D$11:$T$211,  MATCH($AF13, Obs_GenCost!$B$11:$B$211, 0), MATCH(AJ$4, Obs_GenCost!$D$3:$T$3, 0) )</f>
        <v>0.145592</v>
      </c>
      <c r="AK13" s="61">
        <f t="shared" si="28"/>
        <v>0.13025114266093801</v>
      </c>
      <c r="AL13" s="63">
        <f>INDEX(Obs_GenCost!$D$11:$T$211,  MATCH($AF13, Obs_GenCost!$B$11:$B$211, 0), MATCH(AL$4, Obs_GenCost!$D$3:$T$3, 0) )</f>
        <v>0.12606890000000001</v>
      </c>
      <c r="AM13" s="61">
        <f t="shared" si="29"/>
        <v>0.35373773438369172</v>
      </c>
      <c r="AN13" s="63">
        <f>INDEX(Obs_GenCost!$D$11:$T$211,  MATCH($AF13, Obs_GenCost!$B$11:$B$211, 0), MATCH(AN$4, Obs_GenCost!$D$3:$T$3, 0) )</f>
        <v>0.34008129999999998</v>
      </c>
      <c r="AO13" s="61">
        <f t="shared" si="30"/>
        <v>0.17755776649515684</v>
      </c>
      <c r="AP13" s="63">
        <f>INDEX(Obs_GenCost!$D$11:$T$211,  MATCH($AF13, Obs_GenCost!$B$11:$B$211, 0), MATCH(AP$4, Obs_GenCost!$D$3:$T$3, 0) )</f>
        <v>0.17832719999999999</v>
      </c>
      <c r="AQ13" s="61">
        <f t="shared" si="31"/>
        <v>8.6542814622521724E-2</v>
      </c>
      <c r="AR13" s="63">
        <f>INDEX(Obs_GenCost!$D$11:$T$211,  MATCH($AF13, Obs_GenCost!$B$11:$B$211, 0), MATCH(AR$4, Obs_GenCost!$D$3:$T$3, 0) )</f>
        <v>8.1772800000000007E-2</v>
      </c>
      <c r="AS13" s="61">
        <f t="shared" si="32"/>
        <v>0.13434357453714194</v>
      </c>
      <c r="AT13" s="63">
        <f>INDEX(Obs_GenCost!$D$11:$T$211,  MATCH($AF13, Obs_GenCost!$B$11:$B$211, 0), MATCH(AT$4, Obs_GenCost!$D$3:$T$3, 0) )</f>
        <v>0.1351793</v>
      </c>
      <c r="AU13" s="61">
        <f t="shared" si="33"/>
        <v>0.11262296534565251</v>
      </c>
      <c r="AV13" s="63">
        <f>INDEX(Obs_GenCost!$D$11:$T$211,  MATCH($AF13, Obs_GenCost!$B$11:$B$211, 0), MATCH(AV$4, Obs_GenCost!$D$3:$T$3, 0) )</f>
        <v>0</v>
      </c>
      <c r="AW13" s="61">
        <f t="shared" si="34"/>
        <v>9.7689869002734492E-2</v>
      </c>
      <c r="AX13" s="63">
        <f>INDEX(Obs_GenCost!$D$11:$T$211,  MATCH($AF13, Obs_GenCost!$B$11:$B$211, 0), MATCH(AX$4, Obs_GenCost!$D$3:$T$3, 0) )</f>
        <v>4.9991800000000003E-2</v>
      </c>
      <c r="AY13" s="61">
        <f t="shared" si="35"/>
        <v>8.6834951791514361E-2</v>
      </c>
      <c r="AZ13" s="63">
        <f>INDEX(Obs_GenCost!$D$11:$T$211,  MATCH($AF13, Obs_GenCost!$B$11:$B$211, 0), MATCH(AZ$4, Obs_GenCost!$D$3:$T$3, 0) )</f>
        <v>5.0984500000000002E-2</v>
      </c>
      <c r="BA13" s="61">
        <f t="shared" si="36"/>
        <v>1.0075616081404796E-4</v>
      </c>
      <c r="BB13" s="63">
        <f>INDEX(Obs_GenCost!$D$11:$T$211,  MATCH($AF13, Obs_GenCost!$B$11:$B$211, 0), MATCH(BB$4, Obs_GenCost!$D$3:$T$3, 0) )</f>
        <v>3.5404999999999998E-3</v>
      </c>
      <c r="BC13" s="61">
        <f t="shared" si="37"/>
        <v>1.6927155853204126E-3</v>
      </c>
      <c r="BD13" s="63">
        <f>INDEX(Obs_GenCost!$D$11:$T$211,  MATCH($AF13, Obs_GenCost!$B$11:$B$211, 0), MATCH(BD$4, Obs_GenCost!$D$3:$T$3, 0) )</f>
        <v>3.4462999999999998E-3</v>
      </c>
      <c r="BF13" s="31">
        <f t="shared" si="38"/>
        <v>8</v>
      </c>
      <c r="BG13" s="31">
        <f t="shared" si="39"/>
        <v>9</v>
      </c>
      <c r="BH13" s="57">
        <f t="shared" si="16"/>
        <v>0.11130273110163823</v>
      </c>
      <c r="BI13" s="57">
        <f t="shared" si="16"/>
        <v>0.12618344273539694</v>
      </c>
      <c r="BJ13" s="57">
        <f t="shared" si="16"/>
        <v>0.11817562691593504</v>
      </c>
      <c r="BK13" s="58">
        <f t="shared" si="16"/>
        <v>3.6731838191688989E-3</v>
      </c>
      <c r="BL13" s="57">
        <f t="shared" si="16"/>
        <v>0</v>
      </c>
      <c r="BM13" s="57">
        <f t="shared" si="16"/>
        <v>2.0814383197783732E-3</v>
      </c>
      <c r="BN13" s="57">
        <f t="shared" si="16"/>
        <v>1.735416613341427E-3</v>
      </c>
      <c r="BQ13" s="57">
        <f t="shared" si="17"/>
        <v>4.0111947230705998E-2</v>
      </c>
      <c r="BR13" s="57">
        <f t="shared" si="17"/>
        <v>0.17452251436594762</v>
      </c>
      <c r="BS13" s="57">
        <f t="shared" si="17"/>
        <v>0.1145588960648263</v>
      </c>
      <c r="BT13" s="57">
        <f t="shared" si="17"/>
        <v>0.16310721425095623</v>
      </c>
      <c r="BU13" s="57">
        <f t="shared" si="17"/>
        <v>0.16081825823151563</v>
      </c>
      <c r="BV13" s="57">
        <f t="shared" si="17"/>
        <v>0.10145284746605882</v>
      </c>
      <c r="BW13" s="57">
        <f t="shared" si="17"/>
        <v>0.12650106918119941</v>
      </c>
      <c r="BX13" s="58">
        <f t="shared" si="17"/>
        <v>9.5252186314690276E-2</v>
      </c>
      <c r="BY13" s="57">
        <f t="shared" si="17"/>
        <v>7.2387762639573083E-2</v>
      </c>
      <c r="BZ13" s="57">
        <f t="shared" si="17"/>
        <v>7.2752032637235203E-2</v>
      </c>
      <c r="CA13" s="58">
        <f t="shared" si="17"/>
        <v>3.4854931743499044E-3</v>
      </c>
      <c r="CB13" s="57">
        <f t="shared" si="17"/>
        <v>0</v>
      </c>
      <c r="CC13" s="57">
        <f t="shared" si="17"/>
        <v>9.8457190850997065E-4</v>
      </c>
      <c r="CD13" s="57">
        <f t="shared" si="17"/>
        <v>1.1669626354510203E-3</v>
      </c>
      <c r="CE13" s="57">
        <f t="shared" si="17"/>
        <v>3.8262644137758593E-3</v>
      </c>
      <c r="CF13" s="57">
        <f t="shared" si="17"/>
        <v>0</v>
      </c>
      <c r="CG13" s="57">
        <f t="shared" si="17"/>
        <v>2.8916274651176184E-3</v>
      </c>
      <c r="CH13" s="57">
        <f t="shared" si="17"/>
        <v>2.1200806832324796E-3</v>
      </c>
      <c r="CI13" s="58">
        <f t="shared" si="17"/>
        <v>4.2394498042331655E-2</v>
      </c>
      <c r="CJ13" s="57">
        <f t="shared" si="17"/>
        <v>0.11708505838656544</v>
      </c>
      <c r="CL13" s="30">
        <f>Obs_GenCost!B15</f>
        <v>8</v>
      </c>
      <c r="CM13" s="26">
        <f t="shared" si="40"/>
        <v>9</v>
      </c>
      <c r="CN13" s="20">
        <f t="shared" si="18"/>
        <v>1031168.6299999999</v>
      </c>
      <c r="CO13" s="20">
        <f t="shared" si="18"/>
        <v>578245.48</v>
      </c>
      <c r="CP13" s="20">
        <f t="shared" si="18"/>
        <v>276893.31</v>
      </c>
      <c r="CQ13" s="106">
        <f t="shared" si="18"/>
        <v>634.63</v>
      </c>
      <c r="CR13" s="143"/>
      <c r="CS13" s="20">
        <f t="shared" si="19"/>
        <v>52.150000000000006</v>
      </c>
      <c r="CT13" s="20">
        <f t="shared" si="19"/>
        <v>47.46</v>
      </c>
      <c r="CW13" s="20">
        <f t="shared" si="20"/>
        <v>66769.430000000008</v>
      </c>
      <c r="CX13" s="20">
        <f t="shared" si="20"/>
        <v>155042.06</v>
      </c>
      <c r="CY13" s="20">
        <f t="shared" si="20"/>
        <v>423203.42</v>
      </c>
      <c r="CZ13" s="20">
        <f t="shared" si="20"/>
        <v>58262.52</v>
      </c>
      <c r="DA13" s="20">
        <f t="shared" si="20"/>
        <v>50997.89</v>
      </c>
      <c r="DB13" s="20">
        <f t="shared" si="20"/>
        <v>79009.48</v>
      </c>
      <c r="DC13" s="20">
        <f t="shared" si="20"/>
        <v>197883.83</v>
      </c>
      <c r="DD13" s="106">
        <f t="shared" si="20"/>
        <v>85858.510000000009</v>
      </c>
      <c r="DE13" s="20">
        <f t="shared" si="20"/>
        <v>42136.47</v>
      </c>
      <c r="DF13" s="20">
        <f t="shared" si="20"/>
        <v>20565.96</v>
      </c>
      <c r="DG13" s="106">
        <f t="shared" si="20"/>
        <v>270.52</v>
      </c>
      <c r="DH13" s="143"/>
      <c r="DI13" s="20">
        <f t="shared" si="21"/>
        <v>10.48</v>
      </c>
      <c r="DJ13" s="20">
        <f t="shared" si="21"/>
        <v>12.88</v>
      </c>
      <c r="DK13" s="20">
        <f t="shared" si="21"/>
        <v>364.11</v>
      </c>
      <c r="DL13" s="143"/>
      <c r="DM13" s="20">
        <f t="shared" si="22"/>
        <v>41.67</v>
      </c>
      <c r="DN13" s="20">
        <f t="shared" si="22"/>
        <v>34.58</v>
      </c>
      <c r="DO13" s="106">
        <f t="shared" si="22"/>
        <v>2624.01</v>
      </c>
      <c r="DP13" s="20">
        <f t="shared" si="22"/>
        <v>2023.19</v>
      </c>
      <c r="DR13" s="31">
        <f t="shared" si="41"/>
        <v>4</v>
      </c>
      <c r="DS13" s="26">
        <f t="shared" si="42"/>
        <v>4.5</v>
      </c>
      <c r="DT13" s="101">
        <f t="shared" si="23"/>
        <v>280415.73</v>
      </c>
      <c r="DU13" s="101">
        <f t="shared" si="24"/>
        <v>167268.35</v>
      </c>
      <c r="DV13" s="101">
        <f t="shared" si="25"/>
        <v>69373.33</v>
      </c>
      <c r="DW13" s="102">
        <f t="shared" si="43"/>
        <v>45.11</v>
      </c>
      <c r="DX13" s="144"/>
      <c r="DY13" s="101">
        <f t="shared" si="44"/>
        <v>0.29000000000000004</v>
      </c>
      <c r="DZ13" s="101">
        <f t="shared" si="44"/>
        <v>0.17</v>
      </c>
      <c r="EB13" s="84">
        <f>MODEL_DATA!AT10</f>
        <v>4</v>
      </c>
      <c r="EC13" s="84">
        <f>MODEL_DATA!AU10</f>
        <v>13657.7</v>
      </c>
      <c r="ED13" s="84">
        <f>MODEL_DATA!AV10</f>
        <v>12627.32</v>
      </c>
      <c r="EE13" s="84">
        <f>MODEL_DATA!AW10</f>
        <v>154641.03</v>
      </c>
      <c r="EF13" s="84">
        <f>MODEL_DATA!AX10</f>
        <v>18722.45</v>
      </c>
      <c r="EG13" s="84">
        <f>MODEL_DATA!AY10</f>
        <v>11393.9</v>
      </c>
      <c r="EH13" s="84">
        <f>MODEL_DATA!AZ10</f>
        <v>16049.79</v>
      </c>
      <c r="EI13" s="84">
        <f>MODEL_DATA!BA10</f>
        <v>53323.54</v>
      </c>
      <c r="EJ13" s="84">
        <f>MODEL_DATA!BB10</f>
        <v>51871.27</v>
      </c>
      <c r="EK13" s="84">
        <f>MODEL_DATA!BC10</f>
        <v>20856.89</v>
      </c>
      <c r="EL13" s="84">
        <f>MODEL_DATA!BD10</f>
        <v>9091.84</v>
      </c>
      <c r="EM13" s="84">
        <f>MODEL_DATA!BE10</f>
        <v>3.11</v>
      </c>
      <c r="EN13" s="84">
        <f>MODEL_DATA!BF10</f>
        <v>3.06</v>
      </c>
      <c r="EO13" s="84">
        <f>MODEL_DATA!BG10</f>
        <v>0.02</v>
      </c>
      <c r="EP13" s="84">
        <f>MODEL_DATA!BH10</f>
        <v>0.01</v>
      </c>
      <c r="EQ13" s="84">
        <f>MODEL_DATA!BI10</f>
        <v>42</v>
      </c>
      <c r="ER13" s="84">
        <f>MODEL_DATA!BJ10</f>
        <v>43.35</v>
      </c>
      <c r="ES13" s="84">
        <f>MODEL_DATA!BK10</f>
        <v>0.27</v>
      </c>
      <c r="ET13" s="84">
        <f>MODEL_DATA!BL10</f>
        <v>0.16</v>
      </c>
      <c r="EU13" s="84">
        <f>MODEL_DATA!BM10</f>
        <v>525.34</v>
      </c>
      <c r="EV13" s="84">
        <f>MODEL_DATA!BN10</f>
        <v>460.71</v>
      </c>
    </row>
    <row r="14" spans="1:152" x14ac:dyDescent="0.25">
      <c r="Y14" s="137">
        <f>VLOOKUP(Z14, Lookup!$B$3:$D$30, 3, FALSE)</f>
        <v>21</v>
      </c>
      <c r="Z14" s="142" t="s">
        <v>9</v>
      </c>
      <c r="AA14" s="138">
        <f t="shared" si="12"/>
        <v>18.08685854912472</v>
      </c>
      <c r="AB14" s="139"/>
      <c r="AC14" s="146">
        <f t="shared" si="13"/>
        <v>18.08685854912472</v>
      </c>
      <c r="AD14" s="140">
        <f t="shared" si="14"/>
        <v>0</v>
      </c>
      <c r="AE14" s="8"/>
      <c r="AF14" s="32">
        <f t="shared" si="15"/>
        <v>8</v>
      </c>
      <c r="AG14" s="61">
        <f t="shared" si="26"/>
        <v>4.0111947230705998E-2</v>
      </c>
      <c r="AH14" s="63">
        <f>INDEX(Obs_GenCost!$D$11:$T$211,  MATCH($AF14, Obs_GenCost!$B$11:$B$211, 0), MATCH(AH$4, Obs_GenCost!$D$3:$T$3, 0) )</f>
        <v>4.2033099999999997E-2</v>
      </c>
      <c r="AI14" s="61">
        <f t="shared" si="27"/>
        <v>0.17452251436594762</v>
      </c>
      <c r="AJ14" s="63">
        <f>INDEX(Obs_GenCost!$D$11:$T$211,  MATCH($AF14, Obs_GenCost!$B$11:$B$211, 0), MATCH(AJ$4, Obs_GenCost!$D$3:$T$3, 0) )</f>
        <v>0.16087760000000001</v>
      </c>
      <c r="AK14" s="61">
        <f t="shared" si="28"/>
        <v>0.1145588960648263</v>
      </c>
      <c r="AL14" s="63">
        <f>INDEX(Obs_GenCost!$D$11:$T$211,  MATCH($AF14, Obs_GenCost!$B$11:$B$211, 0), MATCH(AL$4, Obs_GenCost!$D$3:$T$3, 0) )</f>
        <v>0.1155458</v>
      </c>
      <c r="AM14" s="61">
        <f t="shared" si="29"/>
        <v>0.16310721425095623</v>
      </c>
      <c r="AN14" s="63">
        <f>INDEX(Obs_GenCost!$D$11:$T$211,  MATCH($AF14, Obs_GenCost!$B$11:$B$211, 0), MATCH(AN$4, Obs_GenCost!$D$3:$T$3, 0) )</f>
        <v>0.20181289999999999</v>
      </c>
      <c r="AO14" s="61">
        <f t="shared" si="30"/>
        <v>0.16081825823151563</v>
      </c>
      <c r="AP14" s="63">
        <f>INDEX(Obs_GenCost!$D$11:$T$211,  MATCH($AF14, Obs_GenCost!$B$11:$B$211, 0), MATCH(AP$4, Obs_GenCost!$D$3:$T$3, 0) )</f>
        <v>0.16440979999999999</v>
      </c>
      <c r="AQ14" s="61">
        <f t="shared" si="31"/>
        <v>0.10145284746605882</v>
      </c>
      <c r="AR14" s="63">
        <f>INDEX(Obs_GenCost!$D$11:$T$211,  MATCH($AF14, Obs_GenCost!$B$11:$B$211, 0), MATCH(AR$4, Obs_GenCost!$D$3:$T$3, 0) )</f>
        <v>0.105372299999999</v>
      </c>
      <c r="AS14" s="61">
        <f t="shared" si="32"/>
        <v>0.12650106918119941</v>
      </c>
      <c r="AT14" s="63">
        <f>INDEX(Obs_GenCost!$D$11:$T$211,  MATCH($AF14, Obs_GenCost!$B$11:$B$211, 0), MATCH(AT$4, Obs_GenCost!$D$3:$T$3, 0) )</f>
        <v>0.12825919999999999</v>
      </c>
      <c r="AU14" s="61">
        <f t="shared" si="33"/>
        <v>9.5252186314690276E-2</v>
      </c>
      <c r="AV14" s="63">
        <f>INDEX(Obs_GenCost!$D$11:$T$211,  MATCH($AF14, Obs_GenCost!$B$11:$B$211, 0), MATCH(AV$4, Obs_GenCost!$D$3:$T$3, 0) )</f>
        <v>0</v>
      </c>
      <c r="AW14" s="61">
        <f t="shared" si="34"/>
        <v>7.2387762639573083E-2</v>
      </c>
      <c r="AX14" s="63">
        <f>INDEX(Obs_GenCost!$D$11:$T$211,  MATCH($AF14, Obs_GenCost!$B$11:$B$211, 0), MATCH(AX$4, Obs_GenCost!$D$3:$T$3, 0) )</f>
        <v>4.5095900000000001E-2</v>
      </c>
      <c r="AY14" s="61">
        <f t="shared" si="35"/>
        <v>7.2752032637235203E-2</v>
      </c>
      <c r="AZ14" s="63">
        <f>INDEX(Obs_GenCost!$D$11:$T$211,  MATCH($AF14, Obs_GenCost!$B$11:$B$211, 0), MATCH(AZ$4, Obs_GenCost!$D$3:$T$3, 0) )</f>
        <v>5.1897499999999999E-2</v>
      </c>
      <c r="BA14" s="61">
        <f t="shared" si="36"/>
        <v>3.4854931743499044E-3</v>
      </c>
      <c r="BB14" s="63">
        <f>INDEX(Obs_GenCost!$D$11:$T$211,  MATCH($AF14, Obs_GenCost!$B$11:$B$211, 0), MATCH(BB$4, Obs_GenCost!$D$3:$T$3, 0) )</f>
        <v>5.4999999999999997E-3</v>
      </c>
      <c r="BC14" s="61">
        <f t="shared" si="37"/>
        <v>3.8262644137758593E-3</v>
      </c>
      <c r="BD14" s="63">
        <f>INDEX(Obs_GenCost!$D$11:$T$211,  MATCH($AF14, Obs_GenCost!$B$11:$B$211, 0), MATCH(BD$4, Obs_GenCost!$D$3:$T$3, 0) )</f>
        <v>5.4365999999999998E-3</v>
      </c>
      <c r="BF14" s="31">
        <f t="shared" si="38"/>
        <v>10</v>
      </c>
      <c r="BG14" s="31">
        <f t="shared" si="39"/>
        <v>11</v>
      </c>
      <c r="BH14" s="57">
        <f t="shared" si="16"/>
        <v>9.2225977629545014E-2</v>
      </c>
      <c r="BI14" s="57">
        <f t="shared" si="16"/>
        <v>0.10469212320613171</v>
      </c>
      <c r="BJ14" s="57">
        <f t="shared" si="16"/>
        <v>0.10380797445180102</v>
      </c>
      <c r="BK14" s="58">
        <f t="shared" si="16"/>
        <v>6.9103062026411163E-3</v>
      </c>
      <c r="BL14" s="57">
        <f t="shared" si="16"/>
        <v>0</v>
      </c>
      <c r="BM14" s="57">
        <f t="shared" si="16"/>
        <v>3.2241339879520029E-3</v>
      </c>
      <c r="BN14" s="57">
        <f t="shared" si="16"/>
        <v>4.2197024268773847E-3</v>
      </c>
      <c r="BQ14" s="57">
        <f t="shared" si="17"/>
        <v>4.657409296498026E-2</v>
      </c>
      <c r="BR14" s="57">
        <f t="shared" si="17"/>
        <v>0.14544848988701381</v>
      </c>
      <c r="BS14" s="57">
        <f t="shared" si="17"/>
        <v>9.4891060202154306E-2</v>
      </c>
      <c r="BT14" s="57">
        <f t="shared" si="17"/>
        <v>3.7750240185001387E-2</v>
      </c>
      <c r="BU14" s="57">
        <f t="shared" si="17"/>
        <v>0.12749883677863916</v>
      </c>
      <c r="BV14" s="57">
        <f t="shared" si="17"/>
        <v>9.5539151471356554E-2</v>
      </c>
      <c r="BW14" s="57">
        <f t="shared" si="17"/>
        <v>0.10792461119461778</v>
      </c>
      <c r="BX14" s="58">
        <f t="shared" si="17"/>
        <v>8.2204462732234862E-2</v>
      </c>
      <c r="BY14" s="57">
        <f t="shared" si="17"/>
        <v>3.6451322632985138E-2</v>
      </c>
      <c r="BZ14" s="57">
        <f t="shared" si="17"/>
        <v>3.2815489682870791E-2</v>
      </c>
      <c r="CA14" s="58">
        <f t="shared" si="17"/>
        <v>7.5225683492687852E-3</v>
      </c>
      <c r="CB14" s="57">
        <f t="shared" si="17"/>
        <v>0</v>
      </c>
      <c r="CC14" s="57">
        <f t="shared" si="17"/>
        <v>2.2312579033503628E-3</v>
      </c>
      <c r="CD14" s="57">
        <f t="shared" si="17"/>
        <v>3.2481064037980646E-3</v>
      </c>
      <c r="CE14" s="57">
        <f t="shared" si="17"/>
        <v>6.4109448543358824E-3</v>
      </c>
      <c r="CF14" s="57">
        <f t="shared" si="17"/>
        <v>0</v>
      </c>
      <c r="CG14" s="57">
        <f t="shared" si="17"/>
        <v>3.9575117431163371E-3</v>
      </c>
      <c r="CH14" s="57">
        <f t="shared" si="17"/>
        <v>4.877166522589467E-3</v>
      </c>
      <c r="CI14" s="58">
        <f t="shared" si="17"/>
        <v>4.9691041579085639E-2</v>
      </c>
      <c r="CJ14" s="57">
        <f t="shared" si="17"/>
        <v>0.11029325808493912</v>
      </c>
      <c r="CL14" s="30">
        <f>Obs_GenCost!B16</f>
        <v>10</v>
      </c>
      <c r="CM14" s="26">
        <f t="shared" si="40"/>
        <v>11</v>
      </c>
      <c r="CN14" s="20">
        <f t="shared" si="18"/>
        <v>854431.28</v>
      </c>
      <c r="CO14" s="20">
        <f t="shared" si="18"/>
        <v>479759.83</v>
      </c>
      <c r="CP14" s="20">
        <f t="shared" si="18"/>
        <v>243228.95</v>
      </c>
      <c r="CQ14" s="106">
        <f t="shared" si="18"/>
        <v>1193.92</v>
      </c>
      <c r="CR14" s="143"/>
      <c r="CS14" s="20">
        <f t="shared" si="19"/>
        <v>80.78</v>
      </c>
      <c r="CT14" s="20">
        <f t="shared" si="19"/>
        <v>115.4</v>
      </c>
      <c r="CW14" s="20">
        <f t="shared" si="20"/>
        <v>77526.17</v>
      </c>
      <c r="CX14" s="20">
        <f t="shared" si="20"/>
        <v>129213.32</v>
      </c>
      <c r="CY14" s="20">
        <f t="shared" si="20"/>
        <v>350546.51</v>
      </c>
      <c r="CZ14" s="20">
        <f t="shared" si="20"/>
        <v>13484.529999999999</v>
      </c>
      <c r="DA14" s="20">
        <f t="shared" si="20"/>
        <v>40431.800000000003</v>
      </c>
      <c r="DB14" s="20">
        <f t="shared" si="20"/>
        <v>74404.010000000009</v>
      </c>
      <c r="DC14" s="20">
        <f t="shared" si="20"/>
        <v>168824.94</v>
      </c>
      <c r="DD14" s="106">
        <f t="shared" si="20"/>
        <v>74097.539999999994</v>
      </c>
      <c r="DE14" s="20">
        <f t="shared" si="20"/>
        <v>21218.09</v>
      </c>
      <c r="DF14" s="20">
        <f t="shared" si="20"/>
        <v>9276.4700000000012</v>
      </c>
      <c r="DG14" s="106">
        <f t="shared" si="20"/>
        <v>583.85</v>
      </c>
      <c r="DH14" s="143"/>
      <c r="DI14" s="20">
        <f t="shared" si="21"/>
        <v>23.75</v>
      </c>
      <c r="DJ14" s="20">
        <f t="shared" si="21"/>
        <v>35.85</v>
      </c>
      <c r="DK14" s="20">
        <f t="shared" si="21"/>
        <v>610.06999999999994</v>
      </c>
      <c r="DL14" s="143"/>
      <c r="DM14" s="20">
        <f t="shared" si="22"/>
        <v>57.03</v>
      </c>
      <c r="DN14" s="20">
        <f t="shared" si="22"/>
        <v>79.550000000000011</v>
      </c>
      <c r="DO14" s="106">
        <f t="shared" si="22"/>
        <v>3075.63</v>
      </c>
      <c r="DP14" s="20">
        <f t="shared" si="22"/>
        <v>1905.83</v>
      </c>
      <c r="DR14" s="31">
        <f t="shared" si="41"/>
        <v>5</v>
      </c>
      <c r="DS14" s="26">
        <f t="shared" si="42"/>
        <v>5.5</v>
      </c>
      <c r="DT14" s="101">
        <f t="shared" si="23"/>
        <v>515549.98</v>
      </c>
      <c r="DU14" s="101">
        <f t="shared" si="24"/>
        <v>309575.93</v>
      </c>
      <c r="DV14" s="101">
        <f t="shared" si="25"/>
        <v>98732.549999999988</v>
      </c>
      <c r="DW14" s="102">
        <f t="shared" si="43"/>
        <v>42.66</v>
      </c>
      <c r="DX14" s="144"/>
      <c r="DY14" s="101">
        <f t="shared" si="44"/>
        <v>8.6</v>
      </c>
      <c r="DZ14" s="101">
        <f t="shared" si="44"/>
        <v>7.6999999999999993</v>
      </c>
      <c r="EB14" s="84">
        <f>MODEL_DATA!AT11</f>
        <v>5</v>
      </c>
      <c r="EC14" s="84">
        <f>MODEL_DATA!AU11</f>
        <v>22040.3</v>
      </c>
      <c r="ED14" s="84">
        <f>MODEL_DATA!AV11</f>
        <v>36115.1</v>
      </c>
      <c r="EE14" s="84">
        <f>MODEL_DATA!AW11</f>
        <v>273460.83</v>
      </c>
      <c r="EF14" s="84">
        <f>MODEL_DATA!AX11</f>
        <v>56288.08</v>
      </c>
      <c r="EG14" s="84">
        <f>MODEL_DATA!AY11</f>
        <v>28913.119999999999</v>
      </c>
      <c r="EH14" s="84">
        <f>MODEL_DATA!AZ11</f>
        <v>21867.4</v>
      </c>
      <c r="EI14" s="84">
        <f>MODEL_DATA!BA11</f>
        <v>76865.149999999994</v>
      </c>
      <c r="EJ14" s="84">
        <f>MODEL_DATA!BB11</f>
        <v>53773.24</v>
      </c>
      <c r="EK14" s="84">
        <f>MODEL_DATA!BC11</f>
        <v>28298.54</v>
      </c>
      <c r="EL14" s="84">
        <f>MODEL_DATA!BD11</f>
        <v>10968.46</v>
      </c>
      <c r="EM14" s="84">
        <f>MODEL_DATA!BE11</f>
        <v>8.75</v>
      </c>
      <c r="EN14" s="84">
        <f>MODEL_DATA!BF11</f>
        <v>12.94</v>
      </c>
      <c r="EO14" s="84">
        <f>MODEL_DATA!BG11</f>
        <v>0.7</v>
      </c>
      <c r="EP14" s="84">
        <f>MODEL_DATA!BH11</f>
        <v>0.52</v>
      </c>
      <c r="EQ14" s="84">
        <f>MODEL_DATA!BI11</f>
        <v>33.909999999999997</v>
      </c>
      <c r="ER14" s="84">
        <f>MODEL_DATA!BJ11</f>
        <v>64.67</v>
      </c>
      <c r="ES14" s="84">
        <f>MODEL_DATA!BK11</f>
        <v>7.9</v>
      </c>
      <c r="ET14" s="84">
        <f>MODEL_DATA!BL11</f>
        <v>7.18</v>
      </c>
      <c r="EU14" s="84">
        <f>MODEL_DATA!BM11</f>
        <v>849.94</v>
      </c>
      <c r="EV14" s="84">
        <f>MODEL_DATA!BN11</f>
        <v>559.28</v>
      </c>
    </row>
    <row r="15" spans="1:152" x14ac:dyDescent="0.25">
      <c r="Y15" s="30">
        <f>VLOOKUP(Z15, Lookup!$B$3:$D$30, 3, FALSE)</f>
        <v>22</v>
      </c>
      <c r="Z15" s="141" t="s">
        <v>10</v>
      </c>
      <c r="AA15" s="33">
        <f t="shared" si="12"/>
        <v>24.229551402391632</v>
      </c>
      <c r="AB15" s="21"/>
      <c r="AC15" s="145">
        <f t="shared" si="13"/>
        <v>24.229551402391632</v>
      </c>
      <c r="AD15" s="1">
        <f t="shared" si="14"/>
        <v>0</v>
      </c>
      <c r="AE15" s="8"/>
      <c r="AF15" s="32">
        <f t="shared" si="15"/>
        <v>10</v>
      </c>
      <c r="AG15" s="61">
        <f t="shared" si="26"/>
        <v>4.657409296498026E-2</v>
      </c>
      <c r="AH15" s="63">
        <f>INDEX(Obs_GenCost!$D$11:$T$211,  MATCH($AF15, Obs_GenCost!$B$11:$B$211, 0), MATCH(AH$4, Obs_GenCost!$D$3:$T$3, 0) )</f>
        <v>4.85383E-2</v>
      </c>
      <c r="AI15" s="61">
        <f t="shared" si="27"/>
        <v>0.14544848988701381</v>
      </c>
      <c r="AJ15" s="63">
        <f>INDEX(Obs_GenCost!$D$11:$T$211,  MATCH($AF15, Obs_GenCost!$B$11:$B$211, 0), MATCH(AJ$4, Obs_GenCost!$D$3:$T$3, 0) )</f>
        <v>0.14701059999999999</v>
      </c>
      <c r="AK15" s="61">
        <f t="shared" si="28"/>
        <v>9.4891060202154306E-2</v>
      </c>
      <c r="AL15" s="63">
        <f>INDEX(Obs_GenCost!$D$11:$T$211,  MATCH($AF15, Obs_GenCost!$B$11:$B$211, 0), MATCH(AL$4, Obs_GenCost!$D$3:$T$3, 0) )</f>
        <v>9.4523800000000005E-2</v>
      </c>
      <c r="AM15" s="61">
        <f t="shared" si="29"/>
        <v>3.7750240185001387E-2</v>
      </c>
      <c r="AN15" s="63">
        <f>INDEX(Obs_GenCost!$D$11:$T$211,  MATCH($AF15, Obs_GenCost!$B$11:$B$211, 0), MATCH(AN$4, Obs_GenCost!$D$3:$T$3, 0) )</f>
        <v>4.1961600000000002E-2</v>
      </c>
      <c r="AO15" s="61">
        <f t="shared" si="30"/>
        <v>0.12749883677863916</v>
      </c>
      <c r="AP15" s="63">
        <f>INDEX(Obs_GenCost!$D$11:$T$211,  MATCH($AF15, Obs_GenCost!$B$11:$B$211, 0), MATCH(AP$4, Obs_GenCost!$D$3:$T$3, 0) )</f>
        <v>0.1350488</v>
      </c>
      <c r="AQ15" s="61">
        <f t="shared" si="31"/>
        <v>9.5539151471356554E-2</v>
      </c>
      <c r="AR15" s="63">
        <f>INDEX(Obs_GenCost!$D$11:$T$211,  MATCH($AF15, Obs_GenCost!$B$11:$B$211, 0), MATCH(AR$4, Obs_GenCost!$D$3:$T$3, 0) )</f>
        <v>9.6506099999999997E-2</v>
      </c>
      <c r="AS15" s="61">
        <f t="shared" si="32"/>
        <v>0.10792461119461778</v>
      </c>
      <c r="AT15" s="63">
        <f>INDEX(Obs_GenCost!$D$11:$T$211,  MATCH($AF15, Obs_GenCost!$B$11:$B$211, 0), MATCH(AT$4, Obs_GenCost!$D$3:$T$3, 0) )</f>
        <v>0.10425959999999999</v>
      </c>
      <c r="AU15" s="61">
        <f t="shared" si="33"/>
        <v>8.2204462732234862E-2</v>
      </c>
      <c r="AV15" s="63">
        <f>INDEX(Obs_GenCost!$D$11:$T$211,  MATCH($AF15, Obs_GenCost!$B$11:$B$211, 0), MATCH(AV$4, Obs_GenCost!$D$3:$T$3, 0) )</f>
        <v>0</v>
      </c>
      <c r="AW15" s="61">
        <f t="shared" si="34"/>
        <v>3.6451322632985138E-2</v>
      </c>
      <c r="AX15" s="63">
        <f>INDEX(Obs_GenCost!$D$11:$T$211,  MATCH($AF15, Obs_GenCost!$B$11:$B$211, 0), MATCH(AX$4, Obs_GenCost!$D$3:$T$3, 0) )</f>
        <v>4.2285499999999997E-2</v>
      </c>
      <c r="AY15" s="61">
        <f t="shared" si="35"/>
        <v>3.2815489682870791E-2</v>
      </c>
      <c r="AZ15" s="63">
        <f>INDEX(Obs_GenCost!$D$11:$T$211,  MATCH($AF15, Obs_GenCost!$B$11:$B$211, 0), MATCH(AZ$4, Obs_GenCost!$D$3:$T$3, 0) )</f>
        <v>5.10894E-2</v>
      </c>
      <c r="BA15" s="61">
        <f t="shared" si="36"/>
        <v>7.5225683492687852E-3</v>
      </c>
      <c r="BB15" s="63">
        <f>INDEX(Obs_GenCost!$D$11:$T$211,  MATCH($AF15, Obs_GenCost!$B$11:$B$211, 0), MATCH(BB$4, Obs_GenCost!$D$3:$T$3, 0) )</f>
        <v>7.3160999999999999E-3</v>
      </c>
      <c r="BC15" s="61">
        <f t="shared" si="37"/>
        <v>6.4109448543358824E-3</v>
      </c>
      <c r="BD15" s="63">
        <f>INDEX(Obs_GenCost!$D$11:$T$211,  MATCH($AF15, Obs_GenCost!$B$11:$B$211, 0), MATCH(BD$4, Obs_GenCost!$D$3:$T$3, 0) )</f>
        <v>7.4269999999999996E-3</v>
      </c>
      <c r="BF15" s="31">
        <f t="shared" si="38"/>
        <v>12</v>
      </c>
      <c r="BG15" s="31">
        <f t="shared" si="39"/>
        <v>13</v>
      </c>
      <c r="BH15" s="57">
        <f t="shared" si="16"/>
        <v>7.4974792354050773E-2</v>
      </c>
      <c r="BI15" s="57">
        <f t="shared" si="16"/>
        <v>8.1473612160529438E-2</v>
      </c>
      <c r="BJ15" s="57">
        <f t="shared" si="16"/>
        <v>8.4214814354322931E-2</v>
      </c>
      <c r="BK15" s="58">
        <f t="shared" si="16"/>
        <v>7.0164565441685539E-3</v>
      </c>
      <c r="BL15" s="57">
        <f t="shared" si="16"/>
        <v>0</v>
      </c>
      <c r="BM15" s="57">
        <f t="shared" si="16"/>
        <v>3.2488797551286589E-3</v>
      </c>
      <c r="BN15" s="57">
        <f t="shared" si="16"/>
        <v>3.2013426990737874E-3</v>
      </c>
      <c r="BQ15" s="57">
        <f t="shared" si="17"/>
        <v>5.1980439019969016E-2</v>
      </c>
      <c r="BR15" s="57">
        <f t="shared" si="17"/>
        <v>0.10165204797378262</v>
      </c>
      <c r="BS15" s="57">
        <f t="shared" si="17"/>
        <v>7.6621115806378801E-2</v>
      </c>
      <c r="BT15" s="57">
        <f t="shared" si="17"/>
        <v>2.2696761753555717E-2</v>
      </c>
      <c r="BU15" s="57">
        <f t="shared" si="17"/>
        <v>9.2376851871268789E-2</v>
      </c>
      <c r="BV15" s="57">
        <f t="shared" si="17"/>
        <v>8.270311816178301E-2</v>
      </c>
      <c r="BW15" s="57">
        <f t="shared" si="17"/>
        <v>8.4967412892821503E-2</v>
      </c>
      <c r="BX15" s="58">
        <f t="shared" si="17"/>
        <v>6.6533353449133623E-2</v>
      </c>
      <c r="BY15" s="57">
        <f t="shared" si="17"/>
        <v>3.8433580373116137E-2</v>
      </c>
      <c r="BZ15" s="57">
        <f t="shared" si="17"/>
        <v>2.5104134199072186E-2</v>
      </c>
      <c r="CA15" s="58">
        <f t="shared" si="17"/>
        <v>6.8568303915626646E-3</v>
      </c>
      <c r="CB15" s="57">
        <f t="shared" si="17"/>
        <v>0</v>
      </c>
      <c r="CC15" s="57">
        <f t="shared" si="17"/>
        <v>2.6173829552564674E-3</v>
      </c>
      <c r="CD15" s="57">
        <f t="shared" si="17"/>
        <v>3.0406262457869748E-3</v>
      </c>
      <c r="CE15" s="57">
        <f t="shared" si="17"/>
        <v>7.1466477232723256E-3</v>
      </c>
      <c r="CF15" s="57">
        <f t="shared" si="17"/>
        <v>0</v>
      </c>
      <c r="CG15" s="57">
        <f t="shared" si="17"/>
        <v>3.7153284013054302E-3</v>
      </c>
      <c r="CH15" s="57">
        <f t="shared" si="17"/>
        <v>3.3100970528548751E-3</v>
      </c>
      <c r="CI15" s="58">
        <f t="shared" si="17"/>
        <v>5.4440693651480423E-2</v>
      </c>
      <c r="CJ15" s="57">
        <f t="shared" si="17"/>
        <v>9.3794090855954304E-2</v>
      </c>
      <c r="CL15" s="30">
        <f>Obs_GenCost!B17</f>
        <v>12</v>
      </c>
      <c r="CM15" s="26">
        <f t="shared" si="40"/>
        <v>13</v>
      </c>
      <c r="CN15" s="20">
        <f t="shared" si="18"/>
        <v>694606.98</v>
      </c>
      <c r="CO15" s="20">
        <f t="shared" si="18"/>
        <v>373359.19</v>
      </c>
      <c r="CP15" s="20">
        <f t="shared" si="18"/>
        <v>197320.88</v>
      </c>
      <c r="CQ15" s="106">
        <f t="shared" si="18"/>
        <v>1212.26</v>
      </c>
      <c r="CR15" s="143"/>
      <c r="CS15" s="20">
        <f t="shared" si="19"/>
        <v>81.400000000000006</v>
      </c>
      <c r="CT15" s="20">
        <f t="shared" si="19"/>
        <v>87.550000000000011</v>
      </c>
      <c r="CW15" s="20">
        <f t="shared" si="20"/>
        <v>86525.45</v>
      </c>
      <c r="CX15" s="20">
        <f t="shared" si="20"/>
        <v>90305.5</v>
      </c>
      <c r="CY15" s="20">
        <f t="shared" si="20"/>
        <v>283053.69</v>
      </c>
      <c r="CZ15" s="20">
        <f t="shared" si="20"/>
        <v>8107.37</v>
      </c>
      <c r="DA15" s="20">
        <f t="shared" si="20"/>
        <v>29294.09</v>
      </c>
      <c r="DB15" s="20">
        <f t="shared" si="20"/>
        <v>64407.56</v>
      </c>
      <c r="DC15" s="20">
        <f t="shared" si="20"/>
        <v>132913.32</v>
      </c>
      <c r="DD15" s="106">
        <f t="shared" si="20"/>
        <v>59971.9</v>
      </c>
      <c r="DE15" s="20">
        <f t="shared" si="20"/>
        <v>22371.95</v>
      </c>
      <c r="DF15" s="20">
        <f t="shared" si="20"/>
        <v>7096.58</v>
      </c>
      <c r="DG15" s="106">
        <f t="shared" si="20"/>
        <v>532.17999999999995</v>
      </c>
      <c r="DH15" s="143"/>
      <c r="DI15" s="20">
        <f t="shared" si="21"/>
        <v>27.86</v>
      </c>
      <c r="DJ15" s="20">
        <f t="shared" si="21"/>
        <v>33.56</v>
      </c>
      <c r="DK15" s="20">
        <f t="shared" si="21"/>
        <v>680.08</v>
      </c>
      <c r="DL15" s="143"/>
      <c r="DM15" s="20">
        <f t="shared" si="22"/>
        <v>53.54</v>
      </c>
      <c r="DN15" s="20">
        <f t="shared" si="22"/>
        <v>53.99</v>
      </c>
      <c r="DO15" s="106">
        <f t="shared" si="22"/>
        <v>3369.6099999999997</v>
      </c>
      <c r="DP15" s="20">
        <f t="shared" si="22"/>
        <v>1620.73</v>
      </c>
      <c r="DR15" s="31">
        <f t="shared" si="41"/>
        <v>6</v>
      </c>
      <c r="DS15" s="26">
        <f t="shared" si="42"/>
        <v>6.5</v>
      </c>
      <c r="DT15" s="101">
        <f t="shared" si="23"/>
        <v>531457.81000000006</v>
      </c>
      <c r="DU15" s="101">
        <f t="shared" si="24"/>
        <v>288723.43</v>
      </c>
      <c r="DV15" s="101">
        <f t="shared" si="25"/>
        <v>123653.26000000001</v>
      </c>
      <c r="DW15" s="102">
        <f t="shared" si="43"/>
        <v>139.9</v>
      </c>
      <c r="DX15" s="144"/>
      <c r="DY15" s="101">
        <f t="shared" si="44"/>
        <v>6.87</v>
      </c>
      <c r="DZ15" s="101">
        <f t="shared" si="44"/>
        <v>4.6099999999999994</v>
      </c>
      <c r="EB15" s="84">
        <f>MODEL_DATA!AT12</f>
        <v>6</v>
      </c>
      <c r="EC15" s="84">
        <f>MODEL_DATA!AU12</f>
        <v>26167.25</v>
      </c>
      <c r="ED15" s="84">
        <f>MODEL_DATA!AV12</f>
        <v>55727.82</v>
      </c>
      <c r="EE15" s="84">
        <f>MODEL_DATA!AW12</f>
        <v>232995.61</v>
      </c>
      <c r="EF15" s="84">
        <f>MODEL_DATA!AX12</f>
        <v>64359.8</v>
      </c>
      <c r="EG15" s="84">
        <f>MODEL_DATA!AY12</f>
        <v>28554.07</v>
      </c>
      <c r="EH15" s="84">
        <f>MODEL_DATA!AZ12</f>
        <v>28841.46</v>
      </c>
      <c r="EI15" s="84">
        <f>MODEL_DATA!BA12</f>
        <v>94811.8</v>
      </c>
      <c r="EJ15" s="84">
        <f>MODEL_DATA!BB12</f>
        <v>47767.32</v>
      </c>
      <c r="EK15" s="84">
        <f>MODEL_DATA!BC12</f>
        <v>27182.799999999999</v>
      </c>
      <c r="EL15" s="84">
        <f>MODEL_DATA!BD12</f>
        <v>11597.9</v>
      </c>
      <c r="EM15" s="84">
        <f>MODEL_DATA!BE12</f>
        <v>5.37</v>
      </c>
      <c r="EN15" s="84">
        <f>MODEL_DATA!BF12</f>
        <v>0.19</v>
      </c>
      <c r="EO15" s="84">
        <f>MODEL_DATA!BG12</f>
        <v>0.54</v>
      </c>
      <c r="EP15" s="84">
        <f>MODEL_DATA!BH12</f>
        <v>0.56000000000000005</v>
      </c>
      <c r="EQ15" s="84">
        <f>MODEL_DATA!BI12</f>
        <v>134.53</v>
      </c>
      <c r="ER15" s="84">
        <f>MODEL_DATA!BJ12</f>
        <v>145.87</v>
      </c>
      <c r="ES15" s="84">
        <f>MODEL_DATA!BK12</f>
        <v>6.33</v>
      </c>
      <c r="ET15" s="84">
        <f>MODEL_DATA!BL12</f>
        <v>4.05</v>
      </c>
      <c r="EU15" s="84">
        <f>MODEL_DATA!BM12</f>
        <v>1025.74</v>
      </c>
      <c r="EV15" s="84">
        <f>MODEL_DATA!BN12</f>
        <v>724.94</v>
      </c>
    </row>
    <row r="16" spans="1:152" x14ac:dyDescent="0.25">
      <c r="Y16" s="30">
        <f>VLOOKUP(Z16, Lookup!$B$3:$D$30, 3, FALSE)</f>
        <v>23</v>
      </c>
      <c r="Z16" s="141" t="s">
        <v>11</v>
      </c>
      <c r="AA16" s="33">
        <f t="shared" si="12"/>
        <v>33.278766107420168</v>
      </c>
      <c r="AB16" s="21"/>
      <c r="AC16" s="145">
        <f t="shared" si="13"/>
        <v>33.278766107420168</v>
      </c>
      <c r="AD16" s="1">
        <f t="shared" si="14"/>
        <v>0</v>
      </c>
      <c r="AE16" s="8"/>
      <c r="AF16" s="32">
        <f t="shared" si="15"/>
        <v>12</v>
      </c>
      <c r="AG16" s="61">
        <f t="shared" si="26"/>
        <v>5.1980439019969016E-2</v>
      </c>
      <c r="AH16" s="63">
        <f>INDEX(Obs_GenCost!$D$11:$T$211,  MATCH($AF16, Obs_GenCost!$B$11:$B$211, 0), MATCH(AH$4, Obs_GenCost!$D$3:$T$3, 0) )</f>
        <v>5.3591399999999997E-2</v>
      </c>
      <c r="AI16" s="61">
        <f t="shared" si="27"/>
        <v>0.10165204797378262</v>
      </c>
      <c r="AJ16" s="63">
        <f>INDEX(Obs_GenCost!$D$11:$T$211,  MATCH($AF16, Obs_GenCost!$B$11:$B$211, 0), MATCH(AJ$4, Obs_GenCost!$D$3:$T$3, 0) )</f>
        <v>9.6930000000000002E-2</v>
      </c>
      <c r="AK16" s="61">
        <f t="shared" si="28"/>
        <v>7.6621115806378801E-2</v>
      </c>
      <c r="AL16" s="63">
        <f>INDEX(Obs_GenCost!$D$11:$T$211,  MATCH($AF16, Obs_GenCost!$B$11:$B$211, 0), MATCH(AL$4, Obs_GenCost!$D$3:$T$3, 0) )</f>
        <v>7.5282799999999997E-2</v>
      </c>
      <c r="AM16" s="61">
        <f t="shared" si="29"/>
        <v>2.2696761753555717E-2</v>
      </c>
      <c r="AN16" s="63">
        <f>INDEX(Obs_GenCost!$D$11:$T$211,  MATCH($AF16, Obs_GenCost!$B$11:$B$211, 0), MATCH(AN$4, Obs_GenCost!$D$3:$T$3, 0) )</f>
        <v>2.6910900000000001E-2</v>
      </c>
      <c r="AO16" s="61">
        <f t="shared" si="30"/>
        <v>9.2376851871268789E-2</v>
      </c>
      <c r="AP16" s="63">
        <f>INDEX(Obs_GenCost!$D$11:$T$211,  MATCH($AF16, Obs_GenCost!$B$11:$B$211, 0), MATCH(AP$4, Obs_GenCost!$D$3:$T$3, 0) )</f>
        <v>9.78995E-2</v>
      </c>
      <c r="AQ16" s="61">
        <f t="shared" si="31"/>
        <v>8.270311816178301E-2</v>
      </c>
      <c r="AR16" s="63">
        <f>INDEX(Obs_GenCost!$D$11:$T$211,  MATCH($AF16, Obs_GenCost!$B$11:$B$211, 0), MATCH(AR$4, Obs_GenCost!$D$3:$T$3, 0) )</f>
        <v>8.2656599999999997E-2</v>
      </c>
      <c r="AS16" s="61">
        <f t="shared" si="32"/>
        <v>8.4967412892821503E-2</v>
      </c>
      <c r="AT16" s="63">
        <f>INDEX(Obs_GenCost!$D$11:$T$211,  MATCH($AF16, Obs_GenCost!$B$11:$B$211, 0), MATCH(AT$4, Obs_GenCost!$D$3:$T$3, 0) )</f>
        <v>8.5849900000000007E-2</v>
      </c>
      <c r="AU16" s="61">
        <f t="shared" si="33"/>
        <v>6.6533353449133623E-2</v>
      </c>
      <c r="AV16" s="63">
        <f>INDEX(Obs_GenCost!$D$11:$T$211,  MATCH($AF16, Obs_GenCost!$B$11:$B$211, 0), MATCH(AV$4, Obs_GenCost!$D$3:$T$3, 0) )</f>
        <v>0</v>
      </c>
      <c r="AW16" s="61">
        <f t="shared" si="34"/>
        <v>3.8433580373116137E-2</v>
      </c>
      <c r="AX16" s="63">
        <f>INDEX(Obs_GenCost!$D$11:$T$211,  MATCH($AF16, Obs_GenCost!$B$11:$B$211, 0), MATCH(AX$4, Obs_GenCost!$D$3:$T$3, 0) )</f>
        <v>4.0074899999999997E-2</v>
      </c>
      <c r="AY16" s="61">
        <f t="shared" si="35"/>
        <v>2.5104134199072186E-2</v>
      </c>
      <c r="AZ16" s="63">
        <f>INDEX(Obs_GenCost!$D$11:$T$211,  MATCH($AF16, Obs_GenCost!$B$11:$B$211, 0), MATCH(AZ$4, Obs_GenCost!$D$3:$T$3, 0) )</f>
        <v>4.8959299999999997E-2</v>
      </c>
      <c r="BA16" s="61">
        <f t="shared" si="36"/>
        <v>6.8568303915626646E-3</v>
      </c>
      <c r="BB16" s="63">
        <f>INDEX(Obs_GenCost!$D$11:$T$211,  MATCH($AF16, Obs_GenCost!$B$11:$B$211, 0), MATCH(BB$4, Obs_GenCost!$D$3:$T$3, 0) )</f>
        <v>9.1829000000000008E-3</v>
      </c>
      <c r="BC16" s="61">
        <f t="shared" si="37"/>
        <v>7.1466477232723256E-3</v>
      </c>
      <c r="BD16" s="63">
        <f>INDEX(Obs_GenCost!$D$11:$T$211,  MATCH($AF16, Obs_GenCost!$B$11:$B$211, 0), MATCH(BD$4, Obs_GenCost!$D$3:$T$3, 0) )</f>
        <v>9.4173999999999994E-3</v>
      </c>
      <c r="BF16" s="31">
        <f t="shared" si="38"/>
        <v>14</v>
      </c>
      <c r="BG16" s="31">
        <f t="shared" si="39"/>
        <v>15</v>
      </c>
      <c r="BH16" s="57">
        <f t="shared" si="16"/>
        <v>5.7600163284087749E-2</v>
      </c>
      <c r="BI16" s="57">
        <f t="shared" si="16"/>
        <v>5.7243024526397075E-2</v>
      </c>
      <c r="BJ16" s="57">
        <f t="shared" si="16"/>
        <v>6.7027399405805946E-2</v>
      </c>
      <c r="BK16" s="58">
        <f t="shared" si="16"/>
        <v>1.002240964516499E-2</v>
      </c>
      <c r="BL16" s="57">
        <f t="shared" si="16"/>
        <v>0</v>
      </c>
      <c r="BM16" s="57">
        <f t="shared" si="16"/>
        <v>4.9487543100540836E-3</v>
      </c>
      <c r="BN16" s="57">
        <f t="shared" si="16"/>
        <v>2.3453354736561131E-3</v>
      </c>
      <c r="BQ16" s="57">
        <f t="shared" si="17"/>
        <v>5.3397441547211481E-2</v>
      </c>
      <c r="BR16" s="57">
        <f t="shared" si="17"/>
        <v>7.0686645116694341E-2</v>
      </c>
      <c r="BS16" s="57">
        <f t="shared" si="17"/>
        <v>5.4010111901021243E-2</v>
      </c>
      <c r="BT16" s="57">
        <f t="shared" si="17"/>
        <v>1.6768017766439342E-2</v>
      </c>
      <c r="BU16" s="57">
        <f t="shared" si="17"/>
        <v>6.1160799526859412E-2</v>
      </c>
      <c r="BV16" s="57">
        <f t="shared" si="17"/>
        <v>6.7426589149384125E-2</v>
      </c>
      <c r="BW16" s="57">
        <f t="shared" si="17"/>
        <v>6.6828662636418554E-2</v>
      </c>
      <c r="BX16" s="58">
        <f t="shared" si="17"/>
        <v>5.7515080276986957E-2</v>
      </c>
      <c r="BY16" s="57">
        <f t="shared" si="17"/>
        <v>3.9359066905072675E-2</v>
      </c>
      <c r="BZ16" s="57">
        <f t="shared" si="17"/>
        <v>2.5508611666291876E-2</v>
      </c>
      <c r="CA16" s="58">
        <f t="shared" si="17"/>
        <v>7.8406846677468982E-3</v>
      </c>
      <c r="CB16" s="57">
        <f t="shared" si="17"/>
        <v>0</v>
      </c>
      <c r="CC16" s="57">
        <f t="shared" si="17"/>
        <v>4.4766079618797803E-3</v>
      </c>
      <c r="CD16" s="57">
        <f t="shared" si="17"/>
        <v>2.0430906389301631E-3</v>
      </c>
      <c r="CE16" s="57">
        <f t="shared" si="17"/>
        <v>1.1801825753698756E-2</v>
      </c>
      <c r="CF16" s="57">
        <f t="shared" si="17"/>
        <v>0</v>
      </c>
      <c r="CG16" s="57">
        <f t="shared" si="17"/>
        <v>5.2975003764597793E-3</v>
      </c>
      <c r="CH16" s="57">
        <f t="shared" si="17"/>
        <v>2.549859907913211E-3</v>
      </c>
      <c r="CI16" s="58">
        <f t="shared" si="17"/>
        <v>5.537986391805743E-2</v>
      </c>
      <c r="CJ16" s="57">
        <f t="shared" si="17"/>
        <v>7.3830735095482172E-2</v>
      </c>
      <c r="CL16" s="30">
        <f>Obs_GenCost!B18</f>
        <v>14</v>
      </c>
      <c r="CM16" s="26">
        <f t="shared" si="40"/>
        <v>15</v>
      </c>
      <c r="CN16" s="20">
        <f t="shared" si="18"/>
        <v>533639.03</v>
      </c>
      <c r="CO16" s="20">
        <f t="shared" si="18"/>
        <v>262320.63</v>
      </c>
      <c r="CP16" s="20">
        <f t="shared" si="18"/>
        <v>157049.63</v>
      </c>
      <c r="CQ16" s="106">
        <f t="shared" si="18"/>
        <v>1731.6100000000001</v>
      </c>
      <c r="CR16" s="143"/>
      <c r="CS16" s="20">
        <f t="shared" si="19"/>
        <v>123.99000000000001</v>
      </c>
      <c r="CT16" s="20">
        <f t="shared" si="19"/>
        <v>64.14</v>
      </c>
      <c r="CW16" s="20">
        <f t="shared" si="20"/>
        <v>88884.160000000003</v>
      </c>
      <c r="CX16" s="20">
        <f t="shared" si="20"/>
        <v>62796.5</v>
      </c>
      <c r="CY16" s="20">
        <f t="shared" si="20"/>
        <v>199524.13</v>
      </c>
      <c r="CZ16" s="20">
        <f t="shared" si="20"/>
        <v>5989.6</v>
      </c>
      <c r="DA16" s="20">
        <f t="shared" si="20"/>
        <v>19395.010000000002</v>
      </c>
      <c r="DB16" s="20">
        <f t="shared" si="20"/>
        <v>52510.5</v>
      </c>
      <c r="DC16" s="20">
        <f t="shared" si="20"/>
        <v>104539.13</v>
      </c>
      <c r="DD16" s="106">
        <f t="shared" si="20"/>
        <v>51843</v>
      </c>
      <c r="DE16" s="20">
        <f t="shared" si="20"/>
        <v>22910.67</v>
      </c>
      <c r="DF16" s="20">
        <f t="shared" si="20"/>
        <v>7210.92</v>
      </c>
      <c r="DG16" s="106">
        <f t="shared" si="20"/>
        <v>608.54</v>
      </c>
      <c r="DH16" s="143"/>
      <c r="DI16" s="20">
        <f t="shared" si="21"/>
        <v>47.65</v>
      </c>
      <c r="DJ16" s="20">
        <f t="shared" si="21"/>
        <v>22.549999999999997</v>
      </c>
      <c r="DK16" s="20">
        <f t="shared" si="21"/>
        <v>1123.07</v>
      </c>
      <c r="DL16" s="143"/>
      <c r="DM16" s="20">
        <f t="shared" si="22"/>
        <v>76.34</v>
      </c>
      <c r="DN16" s="20">
        <f t="shared" si="22"/>
        <v>41.59</v>
      </c>
      <c r="DO16" s="106">
        <f t="shared" si="22"/>
        <v>3427.74</v>
      </c>
      <c r="DP16" s="20">
        <f t="shared" si="22"/>
        <v>1275.77</v>
      </c>
      <c r="DR16" s="31">
        <f t="shared" si="41"/>
        <v>7</v>
      </c>
      <c r="DS16" s="26">
        <f t="shared" si="42"/>
        <v>7.5</v>
      </c>
      <c r="DT16" s="101">
        <f t="shared" si="23"/>
        <v>597430.21</v>
      </c>
      <c r="DU16" s="101">
        <f t="shared" si="24"/>
        <v>322677.28000000003</v>
      </c>
      <c r="DV16" s="101">
        <f t="shared" si="25"/>
        <v>153896.32999999999</v>
      </c>
      <c r="DW16" s="102">
        <f t="shared" si="43"/>
        <v>29</v>
      </c>
      <c r="DX16" s="144"/>
      <c r="DY16" s="101">
        <f t="shared" si="44"/>
        <v>12.059999999999999</v>
      </c>
      <c r="DZ16" s="101">
        <f t="shared" si="44"/>
        <v>14.55</v>
      </c>
      <c r="EB16" s="84">
        <f>MODEL_DATA!AT13</f>
        <v>7</v>
      </c>
      <c r="EC16" s="84">
        <f>MODEL_DATA!AU13</f>
        <v>31107.759999999998</v>
      </c>
      <c r="ED16" s="84">
        <f>MODEL_DATA!AV13</f>
        <v>74499.179999999993</v>
      </c>
      <c r="EE16" s="84">
        <f>MODEL_DATA!AW13</f>
        <v>248178.1</v>
      </c>
      <c r="EF16" s="84">
        <f>MODEL_DATA!AX13</f>
        <v>61996.67</v>
      </c>
      <c r="EG16" s="84">
        <f>MODEL_DATA!AY13</f>
        <v>27752.17</v>
      </c>
      <c r="EH16" s="84">
        <f>MODEL_DATA!AZ13</f>
        <v>38556.379999999997</v>
      </c>
      <c r="EI16" s="84">
        <f>MODEL_DATA!BA13</f>
        <v>115339.95</v>
      </c>
      <c r="EJ16" s="84">
        <f>MODEL_DATA!BB13</f>
        <v>53748.88</v>
      </c>
      <c r="EK16" s="84">
        <f>MODEL_DATA!BC13</f>
        <v>29681.87</v>
      </c>
      <c r="EL16" s="84">
        <f>MODEL_DATA!BD13</f>
        <v>12949.1</v>
      </c>
      <c r="EM16" s="84">
        <f>MODEL_DATA!BE13</f>
        <v>2.4500000000000002</v>
      </c>
      <c r="EN16" s="84">
        <f>MODEL_DATA!BF13</f>
        <v>91.11</v>
      </c>
      <c r="EO16" s="84">
        <f>MODEL_DATA!BG13</f>
        <v>1.71</v>
      </c>
      <c r="EP16" s="84">
        <f>MODEL_DATA!BH13</f>
        <v>2.2200000000000002</v>
      </c>
      <c r="EQ16" s="84">
        <f>MODEL_DATA!BI13</f>
        <v>26.55</v>
      </c>
      <c r="ER16" s="84">
        <f>MODEL_DATA!BJ13</f>
        <v>101.01</v>
      </c>
      <c r="ES16" s="84">
        <f>MODEL_DATA!BK13</f>
        <v>10.35</v>
      </c>
      <c r="ET16" s="84">
        <f>MODEL_DATA!BL13</f>
        <v>12.33</v>
      </c>
      <c r="EU16" s="84">
        <f>MODEL_DATA!BM13</f>
        <v>1223.95</v>
      </c>
      <c r="EV16" s="84">
        <f>MODEL_DATA!BN13</f>
        <v>982.93</v>
      </c>
    </row>
    <row r="17" spans="25:152" x14ac:dyDescent="0.25">
      <c r="Y17" s="137">
        <f>VLOOKUP(Z17, Lookup!$B$3:$D$30, 3, FALSE)</f>
        <v>30</v>
      </c>
      <c r="Z17" s="142" t="s">
        <v>5</v>
      </c>
      <c r="AA17" s="138">
        <f t="shared" si="12"/>
        <v>78.225502337748992</v>
      </c>
      <c r="AB17" s="139">
        <f>IFERROR(HLOOKUP($Y17, Obs_GenCost!$D$3:$T$4, 2, FALSE), 0)</f>
        <v>81.400418200000047</v>
      </c>
      <c r="AC17" s="146">
        <f t="shared" si="13"/>
        <v>-3.1749158622510549</v>
      </c>
      <c r="AD17" s="140">
        <f t="shared" si="14"/>
        <v>-3.9003679986634926E-2</v>
      </c>
      <c r="AE17" s="8"/>
      <c r="AF17" s="32">
        <f t="shared" si="15"/>
        <v>14</v>
      </c>
      <c r="AG17" s="61">
        <f t="shared" si="26"/>
        <v>5.3397441547211481E-2</v>
      </c>
      <c r="AH17" s="63">
        <f>INDEX(Obs_GenCost!$D$11:$T$211,  MATCH($AF17, Obs_GenCost!$B$11:$B$211, 0), MATCH(AH$4, Obs_GenCost!$D$3:$T$3, 0) )</f>
        <v>5.5371999999999998E-2</v>
      </c>
      <c r="AI17" s="61">
        <f t="shared" si="27"/>
        <v>7.0686645116694341E-2</v>
      </c>
      <c r="AJ17" s="63">
        <f>INDEX(Obs_GenCost!$D$11:$T$211,  MATCH($AF17, Obs_GenCost!$B$11:$B$211, 0), MATCH(AJ$4, Obs_GenCost!$D$3:$T$3, 0) )</f>
        <v>7.3126700000000003E-2</v>
      </c>
      <c r="AK17" s="61">
        <f t="shared" si="28"/>
        <v>5.4010111901021243E-2</v>
      </c>
      <c r="AL17" s="63">
        <f>INDEX(Obs_GenCost!$D$11:$T$211,  MATCH($AF17, Obs_GenCost!$B$11:$B$211, 0), MATCH(AL$4, Obs_GenCost!$D$3:$T$3, 0) )</f>
        <v>5.5309799999999999E-2</v>
      </c>
      <c r="AM17" s="61">
        <f t="shared" si="29"/>
        <v>1.6768017766439342E-2</v>
      </c>
      <c r="AN17" s="63">
        <f>INDEX(Obs_GenCost!$D$11:$T$211,  MATCH($AF17, Obs_GenCost!$B$11:$B$211, 0), MATCH(AN$4, Obs_GenCost!$D$3:$T$3, 0) )</f>
        <v>2.0177899999999999E-2</v>
      </c>
      <c r="AO17" s="61">
        <f t="shared" si="30"/>
        <v>6.1160799526859412E-2</v>
      </c>
      <c r="AP17" s="63">
        <f>INDEX(Obs_GenCost!$D$11:$T$211,  MATCH($AF17, Obs_GenCost!$B$11:$B$211, 0), MATCH(AP$4, Obs_GenCost!$D$3:$T$3, 0) )</f>
        <v>6.5795400000000004E-2</v>
      </c>
      <c r="AQ17" s="61">
        <f t="shared" si="31"/>
        <v>6.7426589149384125E-2</v>
      </c>
      <c r="AR17" s="63">
        <f>INDEX(Obs_GenCost!$D$11:$T$211,  MATCH($AF17, Obs_GenCost!$B$11:$B$211, 0), MATCH(AR$4, Obs_GenCost!$D$3:$T$3, 0) )</f>
        <v>6.7875199999999997E-2</v>
      </c>
      <c r="AS17" s="61">
        <f t="shared" si="32"/>
        <v>6.6828662636418554E-2</v>
      </c>
      <c r="AT17" s="63">
        <f>INDEX(Obs_GenCost!$D$11:$T$211,  MATCH($AF17, Obs_GenCost!$B$11:$B$211, 0), MATCH(AT$4, Obs_GenCost!$D$3:$T$3, 0) )</f>
        <v>6.8440699999999993E-2</v>
      </c>
      <c r="AU17" s="61">
        <f t="shared" si="33"/>
        <v>5.7515080276986957E-2</v>
      </c>
      <c r="AV17" s="63">
        <f>INDEX(Obs_GenCost!$D$11:$T$211,  MATCH($AF17, Obs_GenCost!$B$11:$B$211, 0), MATCH(AV$4, Obs_GenCost!$D$3:$T$3, 0) )</f>
        <v>0</v>
      </c>
      <c r="AW17" s="61">
        <f t="shared" si="34"/>
        <v>3.9359066905072675E-2</v>
      </c>
      <c r="AX17" s="63">
        <f>INDEX(Obs_GenCost!$D$11:$T$211,  MATCH($AF17, Obs_GenCost!$B$11:$B$211, 0), MATCH(AX$4, Obs_GenCost!$D$3:$T$3, 0) )</f>
        <v>3.7864399999999999E-2</v>
      </c>
      <c r="AY17" s="61">
        <f t="shared" si="35"/>
        <v>2.5508611666291876E-2</v>
      </c>
      <c r="AZ17" s="63">
        <f>INDEX(Obs_GenCost!$D$11:$T$211,  MATCH($AF17, Obs_GenCost!$B$11:$B$211, 0), MATCH(AZ$4, Obs_GenCost!$D$3:$T$3, 0) )</f>
        <v>4.6415999999999999E-2</v>
      </c>
      <c r="BA17" s="61">
        <f t="shared" si="36"/>
        <v>7.8406846677468982E-3</v>
      </c>
      <c r="BB17" s="63">
        <f>INDEX(Obs_GenCost!$D$11:$T$211,  MATCH($AF17, Obs_GenCost!$B$11:$B$211, 0), MATCH(BB$4, Obs_GenCost!$D$3:$T$3, 0) )</f>
        <v>1.09745E-2</v>
      </c>
      <c r="BC17" s="61">
        <f t="shared" si="37"/>
        <v>1.1801825753698756E-2</v>
      </c>
      <c r="BD17" s="63">
        <f>INDEX(Obs_GenCost!$D$11:$T$211,  MATCH($AF17, Obs_GenCost!$B$11:$B$211, 0), MATCH(BD$4, Obs_GenCost!$D$3:$T$3, 0) )</f>
        <v>1.14077E-2</v>
      </c>
      <c r="BF17" s="31">
        <f t="shared" si="38"/>
        <v>16</v>
      </c>
      <c r="BG17" s="31">
        <f t="shared" si="39"/>
        <v>17</v>
      </c>
      <c r="BH17" s="57">
        <f t="shared" si="16"/>
        <v>4.686671213256742E-2</v>
      </c>
      <c r="BI17" s="57">
        <f t="shared" si="16"/>
        <v>4.2889562630453702E-2</v>
      </c>
      <c r="BJ17" s="57">
        <f t="shared" si="16"/>
        <v>5.5353285929862835E-2</v>
      </c>
      <c r="BK17" s="58">
        <f t="shared" si="16"/>
        <v>1.7271656087710509E-2</v>
      </c>
      <c r="BL17" s="57">
        <f t="shared" si="16"/>
        <v>0</v>
      </c>
      <c r="BM17" s="57">
        <f t="shared" si="16"/>
        <v>5.1111982978105158E-3</v>
      </c>
      <c r="BN17" s="57">
        <f t="shared" si="16"/>
        <v>4.8138979592582988E-3</v>
      </c>
      <c r="BQ17" s="57">
        <f t="shared" si="17"/>
        <v>5.2716734129346139E-2</v>
      </c>
      <c r="BR17" s="57">
        <f t="shared" si="17"/>
        <v>5.5663792696662967E-2</v>
      </c>
      <c r="BS17" s="57">
        <f t="shared" si="17"/>
        <v>3.9817624577522498E-2</v>
      </c>
      <c r="BT17" s="57">
        <f t="shared" si="17"/>
        <v>1.5364617321281729E-2</v>
      </c>
      <c r="BU17" s="57">
        <f t="shared" si="17"/>
        <v>4.6412146001900564E-2</v>
      </c>
      <c r="BV17" s="57">
        <f t="shared" si="17"/>
        <v>5.6856881756550841E-2</v>
      </c>
      <c r="BW17" s="57">
        <f t="shared" si="17"/>
        <v>5.4604720161659959E-2</v>
      </c>
      <c r="BX17" s="58">
        <f t="shared" si="17"/>
        <v>4.5700653172195238E-2</v>
      </c>
      <c r="BY17" s="57">
        <f t="shared" si="17"/>
        <v>3.9429519464241704E-2</v>
      </c>
      <c r="BZ17" s="57">
        <f t="shared" si="17"/>
        <v>2.4298256887481162E-2</v>
      </c>
      <c r="CA17" s="58">
        <f t="shared" si="17"/>
        <v>1.4324897646171167E-2</v>
      </c>
      <c r="CB17" s="57">
        <f t="shared" si="17"/>
        <v>0</v>
      </c>
      <c r="CC17" s="57">
        <f t="shared" si="17"/>
        <v>3.4610333119758892E-3</v>
      </c>
      <c r="CD17" s="57">
        <f t="shared" si="17"/>
        <v>4.2818830862900005E-3</v>
      </c>
      <c r="CE17" s="57">
        <f t="shared" si="17"/>
        <v>1.9675033916312111E-2</v>
      </c>
      <c r="CF17" s="57">
        <f t="shared" si="17"/>
        <v>0</v>
      </c>
      <c r="CG17" s="57">
        <f t="shared" si="17"/>
        <v>6.3300757707710374E-3</v>
      </c>
      <c r="CH17" s="57">
        <f t="shared" si="17"/>
        <v>5.1739042469054067E-3</v>
      </c>
      <c r="CI17" s="58">
        <f t="shared" si="17"/>
        <v>5.4132591518612314E-2</v>
      </c>
      <c r="CJ17" s="57">
        <f t="shared" si="17"/>
        <v>6.1429449422037215E-2</v>
      </c>
      <c r="CL17" s="30">
        <f>Obs_GenCost!B19</f>
        <v>16</v>
      </c>
      <c r="CM17" s="26">
        <f t="shared" si="40"/>
        <v>17</v>
      </c>
      <c r="CN17" s="20">
        <f t="shared" si="18"/>
        <v>434198.54000000004</v>
      </c>
      <c r="CO17" s="20">
        <f t="shared" si="18"/>
        <v>196544.77000000002</v>
      </c>
      <c r="CP17" s="20">
        <f t="shared" si="18"/>
        <v>129696.41</v>
      </c>
      <c r="CQ17" s="106">
        <f t="shared" si="18"/>
        <v>2984.09</v>
      </c>
      <c r="CR17" s="143"/>
      <c r="CS17" s="20">
        <f t="shared" si="19"/>
        <v>128.06</v>
      </c>
      <c r="CT17" s="20">
        <f t="shared" si="19"/>
        <v>131.65</v>
      </c>
      <c r="CW17" s="20">
        <f t="shared" si="20"/>
        <v>87751.07</v>
      </c>
      <c r="CX17" s="20">
        <f t="shared" si="20"/>
        <v>49450.520000000004</v>
      </c>
      <c r="CY17" s="20">
        <f t="shared" si="20"/>
        <v>147094.25</v>
      </c>
      <c r="CZ17" s="20">
        <f t="shared" si="20"/>
        <v>5488.3</v>
      </c>
      <c r="DA17" s="20">
        <f t="shared" si="20"/>
        <v>14717.99</v>
      </c>
      <c r="DB17" s="20">
        <f t="shared" si="20"/>
        <v>44279.020000000004</v>
      </c>
      <c r="DC17" s="20">
        <f t="shared" si="20"/>
        <v>85417.39</v>
      </c>
      <c r="DD17" s="106">
        <f t="shared" si="20"/>
        <v>41193.699999999997</v>
      </c>
      <c r="DE17" s="20">
        <f t="shared" si="20"/>
        <v>22951.68</v>
      </c>
      <c r="DF17" s="20">
        <f t="shared" si="20"/>
        <v>6868.77</v>
      </c>
      <c r="DG17" s="106">
        <f t="shared" si="20"/>
        <v>1111.8</v>
      </c>
      <c r="DH17" s="143"/>
      <c r="DI17" s="20">
        <f t="shared" si="21"/>
        <v>36.840000000000003</v>
      </c>
      <c r="DJ17" s="20">
        <f t="shared" si="21"/>
        <v>47.26</v>
      </c>
      <c r="DK17" s="20">
        <f t="shared" si="21"/>
        <v>1872.29</v>
      </c>
      <c r="DL17" s="143"/>
      <c r="DM17" s="20">
        <f t="shared" si="22"/>
        <v>91.22</v>
      </c>
      <c r="DN17" s="20">
        <f t="shared" si="22"/>
        <v>84.39</v>
      </c>
      <c r="DO17" s="106">
        <f t="shared" si="22"/>
        <v>3350.54</v>
      </c>
      <c r="DP17" s="20">
        <f t="shared" si="22"/>
        <v>1061.48</v>
      </c>
      <c r="DR17" s="31">
        <f t="shared" si="41"/>
        <v>8</v>
      </c>
      <c r="DS17" s="26">
        <f t="shared" si="42"/>
        <v>8.5</v>
      </c>
      <c r="DT17" s="101">
        <f t="shared" si="23"/>
        <v>537174.42999999993</v>
      </c>
      <c r="DU17" s="101">
        <f t="shared" si="24"/>
        <v>297886.5</v>
      </c>
      <c r="DV17" s="101">
        <f t="shared" si="25"/>
        <v>144999.99</v>
      </c>
      <c r="DW17" s="102">
        <f t="shared" si="43"/>
        <v>212.14</v>
      </c>
      <c r="DX17" s="144"/>
      <c r="DY17" s="101">
        <f t="shared" si="44"/>
        <v>24.1</v>
      </c>
      <c r="DZ17" s="101">
        <f t="shared" si="44"/>
        <v>7.3699999999999992</v>
      </c>
      <c r="EB17" s="84">
        <f>MODEL_DATA!AT14</f>
        <v>8</v>
      </c>
      <c r="EC17" s="84">
        <f>MODEL_DATA!AU14</f>
        <v>31886.95</v>
      </c>
      <c r="ED17" s="84">
        <f>MODEL_DATA!AV14</f>
        <v>79958.759999999995</v>
      </c>
      <c r="EE17" s="84">
        <f>MODEL_DATA!AW14</f>
        <v>217927.74</v>
      </c>
      <c r="EF17" s="84">
        <f>MODEL_DATA!AX14</f>
        <v>36914.449999999997</v>
      </c>
      <c r="EG17" s="84">
        <f>MODEL_DATA!AY14</f>
        <v>25486.54</v>
      </c>
      <c r="EH17" s="84">
        <f>MODEL_DATA!AZ14</f>
        <v>40781.089999999997</v>
      </c>
      <c r="EI17" s="84">
        <f>MODEL_DATA!BA14</f>
        <v>104218.9</v>
      </c>
      <c r="EJ17" s="84">
        <f>MODEL_DATA!BB14</f>
        <v>44796.26</v>
      </c>
      <c r="EK17" s="84">
        <f>MODEL_DATA!BC14</f>
        <v>25879.11</v>
      </c>
      <c r="EL17" s="84">
        <f>MODEL_DATA!BD14</f>
        <v>12121.08</v>
      </c>
      <c r="EM17" s="84">
        <f>MODEL_DATA!BE14</f>
        <v>88.4</v>
      </c>
      <c r="EN17" s="84">
        <f>MODEL_DATA!BF14</f>
        <v>199.79</v>
      </c>
      <c r="EO17" s="84">
        <f>MODEL_DATA!BG14</f>
        <v>4.59</v>
      </c>
      <c r="EP17" s="84">
        <f>MODEL_DATA!BH14</f>
        <v>1.98</v>
      </c>
      <c r="EQ17" s="84">
        <f>MODEL_DATA!BI14</f>
        <v>123.74</v>
      </c>
      <c r="ER17" s="84">
        <f>MODEL_DATA!BJ14</f>
        <v>255.9</v>
      </c>
      <c r="ES17" s="84">
        <f>MODEL_DATA!BK14</f>
        <v>19.510000000000002</v>
      </c>
      <c r="ET17" s="84">
        <f>MODEL_DATA!BL14</f>
        <v>5.39</v>
      </c>
      <c r="EU17" s="84">
        <f>MODEL_DATA!BM14</f>
        <v>1245.58</v>
      </c>
      <c r="EV17" s="84">
        <f>MODEL_DATA!BN14</f>
        <v>1050.1199999999999</v>
      </c>
    </row>
    <row r="18" spans="25:152" x14ac:dyDescent="0.25">
      <c r="Y18" s="30">
        <f>VLOOKUP(Z18, Lookup!$B$3:$D$30, 3, FALSE)</f>
        <v>40</v>
      </c>
      <c r="Z18" s="141" t="s">
        <v>6</v>
      </c>
      <c r="AA18" s="33">
        <f t="shared" si="12"/>
        <v>68.429539715449806</v>
      </c>
      <c r="AB18" s="21">
        <f>IFERROR(HLOOKUP($Y18, Obs_GenCost!$D$3:$T$4, 2, FALSE), 0)</f>
        <v>70.428134399999976</v>
      </c>
      <c r="AC18" s="145">
        <f t="shared" si="13"/>
        <v>-1.9985946845501701</v>
      </c>
      <c r="AD18" s="1">
        <f t="shared" si="14"/>
        <v>-2.837778824580324E-2</v>
      </c>
      <c r="AE18" s="8"/>
      <c r="AF18" s="32">
        <f t="shared" si="15"/>
        <v>16</v>
      </c>
      <c r="AG18" s="61">
        <f t="shared" si="26"/>
        <v>5.2716734129346139E-2</v>
      </c>
      <c r="AH18" s="63">
        <f>INDEX(Obs_GenCost!$D$11:$T$211,  MATCH($AF18, Obs_GenCost!$B$11:$B$211, 0), MATCH(AH$4, Obs_GenCost!$D$3:$T$3, 0) )</f>
        <v>5.4256199999999997E-2</v>
      </c>
      <c r="AI18" s="61">
        <f t="shared" si="27"/>
        <v>5.5663792696662967E-2</v>
      </c>
      <c r="AJ18" s="63">
        <f>INDEX(Obs_GenCost!$D$11:$T$211,  MATCH($AF18, Obs_GenCost!$B$11:$B$211, 0), MATCH(AJ$4, Obs_GenCost!$D$3:$T$3, 0) )</f>
        <v>5.5488700000000002E-2</v>
      </c>
      <c r="AK18" s="61">
        <f t="shared" si="28"/>
        <v>3.9817624577522498E-2</v>
      </c>
      <c r="AL18" s="63">
        <f>INDEX(Obs_GenCost!$D$11:$T$211,  MATCH($AF18, Obs_GenCost!$B$11:$B$211, 0), MATCH(AL$4, Obs_GenCost!$D$3:$T$3, 0) )</f>
        <v>4.0241199999999998E-2</v>
      </c>
      <c r="AM18" s="61">
        <f t="shared" si="29"/>
        <v>1.5364617321281729E-2</v>
      </c>
      <c r="AN18" s="63">
        <f>INDEX(Obs_GenCost!$D$11:$T$211,  MATCH($AF18, Obs_GenCost!$B$11:$B$211, 0), MATCH(AN$4, Obs_GenCost!$D$3:$T$3, 0) )</f>
        <v>1.83334E-2</v>
      </c>
      <c r="AO18" s="61">
        <f t="shared" si="30"/>
        <v>4.6412146001900564E-2</v>
      </c>
      <c r="AP18" s="63">
        <f>INDEX(Obs_GenCost!$D$11:$T$211,  MATCH($AF18, Obs_GenCost!$B$11:$B$211, 0), MATCH(AP$4, Obs_GenCost!$D$3:$T$3, 0) )</f>
        <v>4.9325099999999997E-2</v>
      </c>
      <c r="AQ18" s="61">
        <f t="shared" si="31"/>
        <v>5.6856881756550841E-2</v>
      </c>
      <c r="AR18" s="63">
        <f>INDEX(Obs_GenCost!$D$11:$T$211,  MATCH($AF18, Obs_GenCost!$B$11:$B$211, 0), MATCH(AR$4, Obs_GenCost!$D$3:$T$3, 0) )</f>
        <v>5.6800099999999999E-2</v>
      </c>
      <c r="AS18" s="61">
        <f t="shared" si="32"/>
        <v>5.4604720161659959E-2</v>
      </c>
      <c r="AT18" s="63">
        <f>INDEX(Obs_GenCost!$D$11:$T$211,  MATCH($AF18, Obs_GenCost!$B$11:$B$211, 0), MATCH(AT$4, Obs_GenCost!$D$3:$T$3, 0) )</f>
        <v>5.40215E-2</v>
      </c>
      <c r="AU18" s="61">
        <f t="shared" si="33"/>
        <v>4.5700653172195238E-2</v>
      </c>
      <c r="AV18" s="63">
        <f>INDEX(Obs_GenCost!$D$11:$T$211,  MATCH($AF18, Obs_GenCost!$B$11:$B$211, 0), MATCH(AV$4, Obs_GenCost!$D$3:$T$3, 0) )</f>
        <v>0</v>
      </c>
      <c r="AW18" s="61">
        <f t="shared" si="34"/>
        <v>3.9429519464241704E-2</v>
      </c>
      <c r="AX18" s="63">
        <f>INDEX(Obs_GenCost!$D$11:$T$211,  MATCH($AF18, Obs_GenCost!$B$11:$B$211, 0), MATCH(AX$4, Obs_GenCost!$D$3:$T$3, 0) )</f>
        <v>3.5654199999999997E-2</v>
      </c>
      <c r="AY18" s="61">
        <f t="shared" si="35"/>
        <v>2.4298256887481162E-2</v>
      </c>
      <c r="AZ18" s="63">
        <f>INDEX(Obs_GenCost!$D$11:$T$211,  MATCH($AF18, Obs_GenCost!$B$11:$B$211, 0), MATCH(AZ$4, Obs_GenCost!$D$3:$T$3, 0) )</f>
        <v>4.3219399999999998E-2</v>
      </c>
      <c r="BA18" s="61">
        <f t="shared" si="36"/>
        <v>1.4324897646171167E-2</v>
      </c>
      <c r="BB18" s="63">
        <f>INDEX(Obs_GenCost!$D$11:$T$211,  MATCH($AF18, Obs_GenCost!$B$11:$B$211, 0), MATCH(BB$4, Obs_GenCost!$D$3:$T$3, 0) )</f>
        <v>1.23578E-2</v>
      </c>
      <c r="BC18" s="61">
        <f t="shared" si="37"/>
        <v>1.9675033916312111E-2</v>
      </c>
      <c r="BD18" s="63">
        <f>INDEX(Obs_GenCost!$D$11:$T$211,  MATCH($AF18, Obs_GenCost!$B$11:$B$211, 0), MATCH(BD$4, Obs_GenCost!$D$3:$T$3, 0) )</f>
        <v>1.33983E-2</v>
      </c>
      <c r="BF18" s="31">
        <f t="shared" si="38"/>
        <v>18</v>
      </c>
      <c r="BG18" s="31">
        <f t="shared" si="39"/>
        <v>19</v>
      </c>
      <c r="BH18" s="57">
        <f t="shared" si="16"/>
        <v>3.9381710364703108E-2</v>
      </c>
      <c r="BI18" s="57">
        <f t="shared" si="16"/>
        <v>3.5311520463364304E-2</v>
      </c>
      <c r="BJ18" s="57">
        <f t="shared" si="16"/>
        <v>4.4529067369818258E-2</v>
      </c>
      <c r="BK18" s="58">
        <f t="shared" si="16"/>
        <v>2.1147416894527187E-2</v>
      </c>
      <c r="BL18" s="57">
        <f t="shared" si="16"/>
        <v>0</v>
      </c>
      <c r="BM18" s="57">
        <f t="shared" si="16"/>
        <v>1.0248738863905859E-2</v>
      </c>
      <c r="BN18" s="57">
        <f t="shared" si="16"/>
        <v>7.6334928824516703E-3</v>
      </c>
      <c r="BQ18" s="57">
        <f t="shared" si="17"/>
        <v>5.0182366737190509E-2</v>
      </c>
      <c r="BR18" s="57">
        <f t="shared" si="17"/>
        <v>4.4116001628855123E-2</v>
      </c>
      <c r="BS18" s="57">
        <f t="shared" si="17"/>
        <v>3.3194224893423677E-2</v>
      </c>
      <c r="BT18" s="57">
        <f t="shared" si="17"/>
        <v>1.3438630079599934E-2</v>
      </c>
      <c r="BU18" s="57">
        <f t="shared" si="17"/>
        <v>3.2695830740294411E-2</v>
      </c>
      <c r="BV18" s="57">
        <f t="shared" si="17"/>
        <v>4.6811263114754413E-2</v>
      </c>
      <c r="BW18" s="57">
        <f t="shared" si="17"/>
        <v>4.3392875328928847E-2</v>
      </c>
      <c r="BX18" s="58">
        <f t="shared" si="17"/>
        <v>3.7603999170206577E-2</v>
      </c>
      <c r="BY18" s="57">
        <f t="shared" si="17"/>
        <v>3.6412153690067464E-2</v>
      </c>
      <c r="BZ18" s="57">
        <f t="shared" si="17"/>
        <v>2.412371675950653E-2</v>
      </c>
      <c r="CA18" s="58">
        <f t="shared" si="17"/>
        <v>1.535114166264673E-2</v>
      </c>
      <c r="CB18" s="57">
        <f t="shared" si="17"/>
        <v>0</v>
      </c>
      <c r="CC18" s="57">
        <f t="shared" si="17"/>
        <v>6.6881368479794661E-3</v>
      </c>
      <c r="CD18" s="57">
        <f t="shared" si="17"/>
        <v>6.0268908781212615E-3</v>
      </c>
      <c r="CE18" s="57">
        <f t="shared" si="17"/>
        <v>2.5874862206772362E-2</v>
      </c>
      <c r="CF18" s="57">
        <f t="shared" si="17"/>
        <v>0</v>
      </c>
      <c r="CG18" s="57">
        <f t="shared" si="17"/>
        <v>1.2878741090741032E-2</v>
      </c>
      <c r="CH18" s="57">
        <f t="shared" si="17"/>
        <v>8.7206557658469613E-3</v>
      </c>
      <c r="CI18" s="58">
        <f t="shared" si="17"/>
        <v>5.176842869204748E-2</v>
      </c>
      <c r="CJ18" s="57">
        <f t="shared" si="17"/>
        <v>5.0113254543202798E-2</v>
      </c>
      <c r="CL18" s="30">
        <f>Obs_GenCost!B20</f>
        <v>18</v>
      </c>
      <c r="CM18" s="26">
        <f t="shared" si="40"/>
        <v>19</v>
      </c>
      <c r="CN18" s="20">
        <f t="shared" si="18"/>
        <v>364853.44</v>
      </c>
      <c r="CO18" s="20">
        <f t="shared" si="18"/>
        <v>161817.79999999999</v>
      </c>
      <c r="CP18" s="20">
        <f t="shared" si="18"/>
        <v>104334.55</v>
      </c>
      <c r="CQ18" s="106">
        <f t="shared" si="18"/>
        <v>3653.72</v>
      </c>
      <c r="CR18" s="143"/>
      <c r="CS18" s="20">
        <f t="shared" si="19"/>
        <v>256.77999999999997</v>
      </c>
      <c r="CT18" s="20">
        <f t="shared" si="19"/>
        <v>208.76</v>
      </c>
      <c r="CW18" s="20">
        <f t="shared" si="20"/>
        <v>83532.42</v>
      </c>
      <c r="CX18" s="20">
        <f t="shared" si="20"/>
        <v>39191.71</v>
      </c>
      <c r="CY18" s="20">
        <f t="shared" si="20"/>
        <v>122626.09</v>
      </c>
      <c r="CZ18" s="20">
        <f t="shared" si="20"/>
        <v>4800.33</v>
      </c>
      <c r="DA18" s="20">
        <f t="shared" si="20"/>
        <v>10368.34</v>
      </c>
      <c r="DB18" s="20">
        <f t="shared" si="20"/>
        <v>36455.69</v>
      </c>
      <c r="DC18" s="20">
        <f t="shared" si="20"/>
        <v>67878.86</v>
      </c>
      <c r="DD18" s="106">
        <f t="shared" si="20"/>
        <v>33895.53</v>
      </c>
      <c r="DE18" s="20">
        <f t="shared" si="20"/>
        <v>21195.29</v>
      </c>
      <c r="DF18" s="20">
        <f t="shared" si="20"/>
        <v>6819.43</v>
      </c>
      <c r="DG18" s="106">
        <f t="shared" si="20"/>
        <v>1191.4499999999998</v>
      </c>
      <c r="DH18" s="143"/>
      <c r="DI18" s="20">
        <f t="shared" si="21"/>
        <v>71.19</v>
      </c>
      <c r="DJ18" s="20">
        <f t="shared" si="21"/>
        <v>66.52</v>
      </c>
      <c r="DK18" s="20">
        <f t="shared" si="21"/>
        <v>2462.27</v>
      </c>
      <c r="DL18" s="143"/>
      <c r="DM18" s="20">
        <f t="shared" si="22"/>
        <v>185.59</v>
      </c>
      <c r="DN18" s="20">
        <f t="shared" si="22"/>
        <v>142.24</v>
      </c>
      <c r="DO18" s="106">
        <f t="shared" si="22"/>
        <v>3204.21</v>
      </c>
      <c r="DP18" s="20">
        <f t="shared" si="22"/>
        <v>865.94</v>
      </c>
      <c r="DR18" s="31">
        <f t="shared" si="41"/>
        <v>9</v>
      </c>
      <c r="DS18" s="26">
        <f t="shared" si="42"/>
        <v>9.5</v>
      </c>
      <c r="DT18" s="101">
        <f t="shared" si="23"/>
        <v>493994.19999999995</v>
      </c>
      <c r="DU18" s="101">
        <f t="shared" si="24"/>
        <v>280358.98</v>
      </c>
      <c r="DV18" s="101">
        <f t="shared" si="25"/>
        <v>131893.32</v>
      </c>
      <c r="DW18" s="102">
        <f t="shared" si="43"/>
        <v>422.49</v>
      </c>
      <c r="DX18" s="144"/>
      <c r="DY18" s="101">
        <f t="shared" si="44"/>
        <v>28.05</v>
      </c>
      <c r="DZ18" s="101">
        <f t="shared" si="44"/>
        <v>40.090000000000003</v>
      </c>
      <c r="EB18" s="84">
        <f>MODEL_DATA!AT15</f>
        <v>9</v>
      </c>
      <c r="EC18" s="84">
        <f>MODEL_DATA!AU15</f>
        <v>34882.480000000003</v>
      </c>
      <c r="ED18" s="84">
        <f>MODEL_DATA!AV15</f>
        <v>75083.3</v>
      </c>
      <c r="EE18" s="84">
        <f>MODEL_DATA!AW15</f>
        <v>205275.68</v>
      </c>
      <c r="EF18" s="84">
        <f>MODEL_DATA!AX15</f>
        <v>21348.07</v>
      </c>
      <c r="EG18" s="84">
        <f>MODEL_DATA!AY15</f>
        <v>25511.35</v>
      </c>
      <c r="EH18" s="84">
        <f>MODEL_DATA!AZ15</f>
        <v>38228.39</v>
      </c>
      <c r="EI18" s="84">
        <f>MODEL_DATA!BA15</f>
        <v>93664.93</v>
      </c>
      <c r="EJ18" s="84">
        <f>MODEL_DATA!BB15</f>
        <v>41062.25</v>
      </c>
      <c r="EK18" s="84">
        <f>MODEL_DATA!BC15</f>
        <v>16257.36</v>
      </c>
      <c r="EL18" s="84">
        <f>MODEL_DATA!BD15</f>
        <v>8444.8799999999992</v>
      </c>
      <c r="EM18" s="84">
        <f>MODEL_DATA!BE15</f>
        <v>182.12</v>
      </c>
      <c r="EN18" s="84">
        <f>MODEL_DATA!BF15</f>
        <v>447.75</v>
      </c>
      <c r="EO18" s="84">
        <f>MODEL_DATA!BG15</f>
        <v>5.89</v>
      </c>
      <c r="EP18" s="84">
        <f>MODEL_DATA!BH15</f>
        <v>10.9</v>
      </c>
      <c r="EQ18" s="84">
        <f>MODEL_DATA!BI15</f>
        <v>240.37</v>
      </c>
      <c r="ER18" s="84">
        <f>MODEL_DATA!BJ15</f>
        <v>370.53</v>
      </c>
      <c r="ES18" s="84">
        <f>MODEL_DATA!BK15</f>
        <v>22.16</v>
      </c>
      <c r="ET18" s="84">
        <f>MODEL_DATA!BL15</f>
        <v>29.19</v>
      </c>
      <c r="EU18" s="84">
        <f>MODEL_DATA!BM15</f>
        <v>1378.43</v>
      </c>
      <c r="EV18" s="84">
        <f>MODEL_DATA!BN15</f>
        <v>973.07</v>
      </c>
    </row>
    <row r="19" spans="25:152" x14ac:dyDescent="0.25">
      <c r="Y19" s="30">
        <f>VLOOKUP(Z19, Lookup!$B$3:$D$30, 3, FALSE)</f>
        <v>32</v>
      </c>
      <c r="Z19" s="141" t="s">
        <v>48</v>
      </c>
      <c r="AA19" s="33">
        <f t="shared" si="12"/>
        <v>79.075533951759709</v>
      </c>
      <c r="AB19" s="21"/>
      <c r="AC19" s="145">
        <f t="shared" si="13"/>
        <v>79.075533951759709</v>
      </c>
      <c r="AD19" s="147">
        <f t="shared" si="14"/>
        <v>0</v>
      </c>
      <c r="AE19" s="8"/>
      <c r="AF19" s="32">
        <f t="shared" si="15"/>
        <v>18</v>
      </c>
      <c r="AG19" s="61">
        <f t="shared" si="26"/>
        <v>5.0182366737190509E-2</v>
      </c>
      <c r="AH19" s="63">
        <f>INDEX(Obs_GenCost!$D$11:$T$211,  MATCH($AF19, Obs_GenCost!$B$11:$B$211, 0), MATCH(AH$4, Obs_GenCost!$D$3:$T$3, 0) )</f>
        <v>5.1484500000000002E-2</v>
      </c>
      <c r="AI19" s="61">
        <f t="shared" si="27"/>
        <v>4.4116001628855123E-2</v>
      </c>
      <c r="AJ19" s="63">
        <f>INDEX(Obs_GenCost!$D$11:$T$211,  MATCH($AF19, Obs_GenCost!$B$11:$B$211, 0), MATCH(AJ$4, Obs_GenCost!$D$3:$T$3, 0) )</f>
        <v>4.4448000000000001E-2</v>
      </c>
      <c r="AK19" s="61">
        <f t="shared" si="28"/>
        <v>3.3194224893423677E-2</v>
      </c>
      <c r="AL19" s="63">
        <f>INDEX(Obs_GenCost!$D$11:$T$211,  MATCH($AF19, Obs_GenCost!$B$11:$B$211, 0), MATCH(AL$4, Obs_GenCost!$D$3:$T$3, 0) )</f>
        <v>3.3430599999999998E-2</v>
      </c>
      <c r="AM19" s="61">
        <f t="shared" si="29"/>
        <v>1.3438630079599934E-2</v>
      </c>
      <c r="AN19" s="63">
        <f>INDEX(Obs_GenCost!$D$11:$T$211,  MATCH($AF19, Obs_GenCost!$B$11:$B$211, 0), MATCH(AN$4, Obs_GenCost!$D$3:$T$3, 0) )</f>
        <v>1.6488900000000001E-2</v>
      </c>
      <c r="AO19" s="61">
        <f t="shared" si="30"/>
        <v>3.2695830740294411E-2</v>
      </c>
      <c r="AP19" s="63">
        <f>INDEX(Obs_GenCost!$D$11:$T$211,  MATCH($AF19, Obs_GenCost!$B$11:$B$211, 0), MATCH(AP$4, Obs_GenCost!$D$3:$T$3, 0) )</f>
        <v>3.42668E-2</v>
      </c>
      <c r="AQ19" s="61">
        <f t="shared" si="31"/>
        <v>4.6811263114754413E-2</v>
      </c>
      <c r="AR19" s="63">
        <f>INDEX(Obs_GenCost!$D$11:$T$211,  MATCH($AF19, Obs_GenCost!$B$11:$B$211, 0), MATCH(AR$4, Obs_GenCost!$D$3:$T$3, 0) )</f>
        <v>4.6832899999999997E-2</v>
      </c>
      <c r="AS19" s="61">
        <f t="shared" si="32"/>
        <v>4.3392875328928847E-2</v>
      </c>
      <c r="AT19" s="63">
        <f>INDEX(Obs_GenCost!$D$11:$T$211,  MATCH($AF19, Obs_GenCost!$B$11:$B$211, 0), MATCH(AT$4, Obs_GenCost!$D$3:$T$3, 0) )</f>
        <v>4.2559699999999999E-2</v>
      </c>
      <c r="AU19" s="61">
        <f t="shared" si="33"/>
        <v>3.7603999170206577E-2</v>
      </c>
      <c r="AV19" s="63">
        <f>INDEX(Obs_GenCost!$D$11:$T$211,  MATCH($AF19, Obs_GenCost!$B$11:$B$211, 0), MATCH(AV$4, Obs_GenCost!$D$3:$T$3, 0) )</f>
        <v>0</v>
      </c>
      <c r="AW19" s="61">
        <f t="shared" si="34"/>
        <v>3.6412153690067464E-2</v>
      </c>
      <c r="AX19" s="63">
        <f>INDEX(Obs_GenCost!$D$11:$T$211,  MATCH($AF19, Obs_GenCost!$B$11:$B$211, 0), MATCH(AX$4, Obs_GenCost!$D$3:$T$3, 0) )</f>
        <v>3.4463899999999999E-2</v>
      </c>
      <c r="AY19" s="61">
        <f t="shared" si="35"/>
        <v>2.412371675950653E-2</v>
      </c>
      <c r="AZ19" s="63">
        <f>INDEX(Obs_GenCost!$D$11:$T$211,  MATCH($AF19, Obs_GenCost!$B$11:$B$211, 0), MATCH(AZ$4, Obs_GenCost!$D$3:$T$3, 0) )</f>
        <v>4.0023000000000003E-2</v>
      </c>
      <c r="BA19" s="61">
        <f t="shared" si="36"/>
        <v>1.535114166264673E-2</v>
      </c>
      <c r="BB19" s="63">
        <f>INDEX(Obs_GenCost!$D$11:$T$211,  MATCH($AF19, Obs_GenCost!$B$11:$B$211, 0), MATCH(BB$4, Obs_GenCost!$D$3:$T$3, 0) )</f>
        <v>1.37412E-2</v>
      </c>
      <c r="BC19" s="61">
        <f t="shared" si="37"/>
        <v>2.5874862206772362E-2</v>
      </c>
      <c r="BD19" s="63">
        <f>INDEX(Obs_GenCost!$D$11:$T$211,  MATCH($AF19, Obs_GenCost!$B$11:$B$211, 0), MATCH(BD$4, Obs_GenCost!$D$3:$T$3, 0) )</f>
        <v>1.53884E-2</v>
      </c>
      <c r="BF19" s="31">
        <f t="shared" si="38"/>
        <v>20</v>
      </c>
      <c r="BG19" s="31">
        <f t="shared" si="39"/>
        <v>21</v>
      </c>
      <c r="BH19" s="57">
        <f t="shared" si="16"/>
        <v>3.3297802410211998E-2</v>
      </c>
      <c r="BI19" s="57">
        <f t="shared" si="16"/>
        <v>2.9275688785916559E-2</v>
      </c>
      <c r="BJ19" s="57">
        <f t="shared" si="16"/>
        <v>3.5155896196767199E-2</v>
      </c>
      <c r="BK19" s="58">
        <f t="shared" si="16"/>
        <v>3.051723924376968E-2</v>
      </c>
      <c r="BL19" s="57">
        <f t="shared" si="16"/>
        <v>0</v>
      </c>
      <c r="BM19" s="57">
        <f t="shared" si="16"/>
        <v>1.7345585415004468E-2</v>
      </c>
      <c r="BN19" s="57">
        <f t="shared" si="16"/>
        <v>1.010022707410807E-2</v>
      </c>
      <c r="BQ19" s="57">
        <f t="shared" si="17"/>
        <v>4.8183781066366109E-2</v>
      </c>
      <c r="BR19" s="57">
        <f t="shared" si="17"/>
        <v>3.5225478651803539E-2</v>
      </c>
      <c r="BS19" s="57">
        <f t="shared" si="17"/>
        <v>2.7844887414622148E-2</v>
      </c>
      <c r="BT19" s="57">
        <f t="shared" si="17"/>
        <v>1.2542419059236266E-2</v>
      </c>
      <c r="BU19" s="57">
        <f t="shared" si="17"/>
        <v>2.2932654883456333E-2</v>
      </c>
      <c r="BV19" s="57">
        <f t="shared" si="17"/>
        <v>3.9818328226608614E-2</v>
      </c>
      <c r="BW19" s="57">
        <f t="shared" si="17"/>
        <v>3.2834702593962636E-2</v>
      </c>
      <c r="BX19" s="58">
        <f t="shared" si="17"/>
        <v>3.4556830403090696E-2</v>
      </c>
      <c r="BY19" s="57">
        <f t="shared" si="17"/>
        <v>3.4977831666760661E-2</v>
      </c>
      <c r="BZ19" s="57">
        <f t="shared" si="17"/>
        <v>2.3539392918021936E-2</v>
      </c>
      <c r="CA19" s="58">
        <f t="shared" si="17"/>
        <v>2.7101474596047684E-2</v>
      </c>
      <c r="CB19" s="57">
        <f t="shared" si="17"/>
        <v>0</v>
      </c>
      <c r="CC19" s="57">
        <f t="shared" si="17"/>
        <v>1.0863172689027471E-2</v>
      </c>
      <c r="CD19" s="57">
        <f t="shared" si="17"/>
        <v>7.0180842967419279E-3</v>
      </c>
      <c r="CE19" s="57">
        <f t="shared" si="17"/>
        <v>3.3303138795742392E-2</v>
      </c>
      <c r="CF19" s="57">
        <f t="shared" si="17"/>
        <v>0</v>
      </c>
      <c r="CG19" s="57">
        <f t="shared" si="17"/>
        <v>2.2133753210317148E-2</v>
      </c>
      <c r="CH19" s="57">
        <f t="shared" si="17"/>
        <v>1.2185865720048804E-2</v>
      </c>
      <c r="CI19" s="58">
        <f t="shared" si="17"/>
        <v>4.9139301262491712E-2</v>
      </c>
      <c r="CJ19" s="57">
        <f t="shared" si="17"/>
        <v>4.1888555677600123E-2</v>
      </c>
      <c r="CL19" s="30">
        <f>Obs_GenCost!B21</f>
        <v>20</v>
      </c>
      <c r="CM19" s="26">
        <f t="shared" si="40"/>
        <v>21</v>
      </c>
      <c r="CN19" s="20">
        <f t="shared" si="18"/>
        <v>308488.83000000007</v>
      </c>
      <c r="CO19" s="20">
        <f t="shared" si="18"/>
        <v>134158.13</v>
      </c>
      <c r="CP19" s="20">
        <f t="shared" si="18"/>
        <v>82372.59</v>
      </c>
      <c r="CQ19" s="106">
        <f t="shared" si="18"/>
        <v>5272.58</v>
      </c>
      <c r="CR19" s="143"/>
      <c r="CS19" s="20">
        <f t="shared" si="19"/>
        <v>434.59</v>
      </c>
      <c r="CT19" s="20">
        <f t="shared" si="19"/>
        <v>276.22000000000003</v>
      </c>
      <c r="CW19" s="20">
        <f t="shared" si="20"/>
        <v>80205.62</v>
      </c>
      <c r="CX19" s="20">
        <f t="shared" si="20"/>
        <v>31293.559999999998</v>
      </c>
      <c r="CY19" s="20">
        <f t="shared" si="20"/>
        <v>102864.57</v>
      </c>
      <c r="CZ19" s="20">
        <f t="shared" si="20"/>
        <v>4480.2</v>
      </c>
      <c r="DA19" s="20">
        <f t="shared" si="20"/>
        <v>7272.29</v>
      </c>
      <c r="DB19" s="20">
        <f t="shared" si="20"/>
        <v>31009.730000000003</v>
      </c>
      <c r="DC19" s="20">
        <f t="shared" si="20"/>
        <v>51362.86</v>
      </c>
      <c r="DD19" s="106">
        <f t="shared" si="20"/>
        <v>31148.870000000003</v>
      </c>
      <c r="DE19" s="20">
        <f t="shared" si="20"/>
        <v>20360.379999999997</v>
      </c>
      <c r="DF19" s="20">
        <f t="shared" si="20"/>
        <v>6654.25</v>
      </c>
      <c r="DG19" s="106">
        <f t="shared" si="20"/>
        <v>2103.4299999999998</v>
      </c>
      <c r="DH19" s="143"/>
      <c r="DI19" s="20">
        <f t="shared" si="21"/>
        <v>115.63000000000001</v>
      </c>
      <c r="DJ19" s="20">
        <f t="shared" si="21"/>
        <v>77.460000000000008</v>
      </c>
      <c r="DK19" s="20">
        <f t="shared" si="21"/>
        <v>3169.1499999999996</v>
      </c>
      <c r="DL19" s="143"/>
      <c r="DM19" s="20">
        <f t="shared" si="22"/>
        <v>318.96000000000004</v>
      </c>
      <c r="DN19" s="20">
        <f t="shared" si="22"/>
        <v>198.76</v>
      </c>
      <c r="DO19" s="106">
        <f t="shared" si="22"/>
        <v>3041.48</v>
      </c>
      <c r="DP19" s="20">
        <f t="shared" si="22"/>
        <v>723.82</v>
      </c>
      <c r="DR19" s="31">
        <f t="shared" si="41"/>
        <v>10</v>
      </c>
      <c r="DS19" s="26">
        <f t="shared" si="42"/>
        <v>10.5</v>
      </c>
      <c r="DT19" s="101">
        <f t="shared" si="23"/>
        <v>439324.68000000005</v>
      </c>
      <c r="DU19" s="101">
        <f t="shared" si="24"/>
        <v>249480.22000000003</v>
      </c>
      <c r="DV19" s="101">
        <f t="shared" si="25"/>
        <v>123798.47</v>
      </c>
      <c r="DW19" s="102">
        <f t="shared" si="43"/>
        <v>664.95</v>
      </c>
      <c r="DX19" s="144"/>
      <c r="DY19" s="101">
        <f t="shared" si="44"/>
        <v>28.009999999999998</v>
      </c>
      <c r="DZ19" s="101">
        <f t="shared" si="44"/>
        <v>53.11</v>
      </c>
      <c r="EB19" s="84">
        <f>MODEL_DATA!AT16</f>
        <v>10</v>
      </c>
      <c r="EC19" s="84">
        <f>MODEL_DATA!AU16</f>
        <v>37708.68</v>
      </c>
      <c r="ED19" s="84">
        <f>MODEL_DATA!AV16</f>
        <v>67663.08</v>
      </c>
      <c r="EE19" s="84">
        <f>MODEL_DATA!AW16</f>
        <v>181817.14</v>
      </c>
      <c r="EF19" s="84">
        <f>MODEL_DATA!AX16</f>
        <v>6821.59</v>
      </c>
      <c r="EG19" s="84">
        <f>MODEL_DATA!AY16</f>
        <v>21515.72</v>
      </c>
      <c r="EH19" s="84">
        <f>MODEL_DATA!AZ16</f>
        <v>37470.75</v>
      </c>
      <c r="EI19" s="84">
        <f>MODEL_DATA!BA16</f>
        <v>86327.72</v>
      </c>
      <c r="EJ19" s="84">
        <f>MODEL_DATA!BB16</f>
        <v>36854.519999999997</v>
      </c>
      <c r="EK19" s="84">
        <f>MODEL_DATA!BC16</f>
        <v>10006.23</v>
      </c>
      <c r="EL19" s="84">
        <f>MODEL_DATA!BD16</f>
        <v>5100.41</v>
      </c>
      <c r="EM19" s="84">
        <f>MODEL_DATA!BE16</f>
        <v>341.47</v>
      </c>
      <c r="EN19" s="84">
        <f>MODEL_DATA!BF16</f>
        <v>280.86</v>
      </c>
      <c r="EO19" s="84">
        <f>MODEL_DATA!BG16</f>
        <v>8.44</v>
      </c>
      <c r="EP19" s="84">
        <f>MODEL_DATA!BH16</f>
        <v>17.190000000000001</v>
      </c>
      <c r="EQ19" s="84">
        <f>MODEL_DATA!BI16</f>
        <v>323.48</v>
      </c>
      <c r="ER19" s="84">
        <f>MODEL_DATA!BJ16</f>
        <v>521.51</v>
      </c>
      <c r="ES19" s="84">
        <f>MODEL_DATA!BK16</f>
        <v>19.57</v>
      </c>
      <c r="ET19" s="84">
        <f>MODEL_DATA!BL16</f>
        <v>35.92</v>
      </c>
      <c r="EU19" s="84">
        <f>MODEL_DATA!BM16</f>
        <v>1496.23</v>
      </c>
      <c r="EV19" s="84">
        <f>MODEL_DATA!BN16</f>
        <v>962.02</v>
      </c>
    </row>
    <row r="20" spans="25:152" x14ac:dyDescent="0.25">
      <c r="Y20" s="30">
        <f>VLOOKUP(Z20, Lookup!$B$3:$D$30, 3, FALSE)</f>
        <v>42</v>
      </c>
      <c r="Z20" s="141" t="s">
        <v>50</v>
      </c>
      <c r="AA20" s="33">
        <f t="shared" si="12"/>
        <v>75.063313595506713</v>
      </c>
      <c r="AB20" s="21"/>
      <c r="AC20" s="145">
        <f t="shared" si="13"/>
        <v>75.063313595506713</v>
      </c>
      <c r="AD20" s="147">
        <f t="shared" si="14"/>
        <v>0</v>
      </c>
      <c r="AE20" s="8"/>
      <c r="AF20" s="32">
        <f t="shared" si="15"/>
        <v>20</v>
      </c>
      <c r="AG20" s="61">
        <f t="shared" si="26"/>
        <v>4.8183781066366109E-2</v>
      </c>
      <c r="AH20" s="63">
        <f>INDEX(Obs_GenCost!$D$11:$T$211,  MATCH($AF20, Obs_GenCost!$B$11:$B$211, 0), MATCH(AH$4, Obs_GenCost!$D$3:$T$3, 0) )</f>
        <v>4.8713699999999999E-2</v>
      </c>
      <c r="AI20" s="61">
        <f t="shared" si="27"/>
        <v>3.5225478651803539E-2</v>
      </c>
      <c r="AJ20" s="63">
        <f>INDEX(Obs_GenCost!$D$11:$T$211,  MATCH($AF20, Obs_GenCost!$B$11:$B$211, 0), MATCH(AJ$4, Obs_GenCost!$D$3:$T$3, 0) )</f>
        <v>3.6351599999999998E-2</v>
      </c>
      <c r="AK20" s="61">
        <f t="shared" si="28"/>
        <v>2.7844887414622148E-2</v>
      </c>
      <c r="AL20" s="63">
        <f>INDEX(Obs_GenCost!$D$11:$T$211,  MATCH($AF20, Obs_GenCost!$B$11:$B$211, 0), MATCH(AL$4, Obs_GenCost!$D$3:$T$3, 0) )</f>
        <v>2.76571E-2</v>
      </c>
      <c r="AM20" s="61">
        <f t="shared" si="29"/>
        <v>1.2542419059236266E-2</v>
      </c>
      <c r="AN20" s="63">
        <f>INDEX(Obs_GenCost!$D$11:$T$211,  MATCH($AF20, Obs_GenCost!$B$11:$B$211, 0), MATCH(AN$4, Obs_GenCost!$D$3:$T$3, 0) )</f>
        <v>1.46444E-2</v>
      </c>
      <c r="AO20" s="61">
        <f t="shared" si="30"/>
        <v>2.2932654883456333E-2</v>
      </c>
      <c r="AP20" s="63">
        <f>INDEX(Obs_GenCost!$D$11:$T$211,  MATCH($AF20, Obs_GenCost!$B$11:$B$211, 0), MATCH(AP$4, Obs_GenCost!$D$3:$T$3, 0) )</f>
        <v>2.43787E-2</v>
      </c>
      <c r="AQ20" s="61">
        <f t="shared" si="31"/>
        <v>3.9818328226608614E-2</v>
      </c>
      <c r="AR20" s="63">
        <f>INDEX(Obs_GenCost!$D$11:$T$211,  MATCH($AF20, Obs_GenCost!$B$11:$B$211, 0), MATCH(AR$4, Obs_GenCost!$D$3:$T$3, 0) )</f>
        <v>3.9273299999999997E-2</v>
      </c>
      <c r="AS20" s="61">
        <f t="shared" si="32"/>
        <v>3.2834702593962636E-2</v>
      </c>
      <c r="AT20" s="63">
        <f>INDEX(Obs_GenCost!$D$11:$T$211,  MATCH($AF20, Obs_GenCost!$B$11:$B$211, 0), MATCH(AT$4, Obs_GenCost!$D$3:$T$3, 0) )</f>
        <v>3.3837199999999998E-2</v>
      </c>
      <c r="AU20" s="61">
        <f t="shared" si="33"/>
        <v>3.4556830403090696E-2</v>
      </c>
      <c r="AV20" s="63">
        <f>INDEX(Obs_GenCost!$D$11:$T$211,  MATCH($AF20, Obs_GenCost!$B$11:$B$211, 0), MATCH(AV$4, Obs_GenCost!$D$3:$T$3, 0) )</f>
        <v>0</v>
      </c>
      <c r="AW20" s="61">
        <f t="shared" si="34"/>
        <v>3.4977831666760661E-2</v>
      </c>
      <c r="AX20" s="63">
        <f>INDEX(Obs_GenCost!$D$11:$T$211,  MATCH($AF20, Obs_GenCost!$B$11:$B$211, 0), MATCH(AX$4, Obs_GenCost!$D$3:$T$3, 0) )</f>
        <v>3.32736E-2</v>
      </c>
      <c r="AY20" s="61">
        <f t="shared" si="35"/>
        <v>2.3539392918021936E-2</v>
      </c>
      <c r="AZ20" s="63">
        <f>INDEX(Obs_GenCost!$D$11:$T$211,  MATCH($AF20, Obs_GenCost!$B$11:$B$211, 0), MATCH(AZ$4, Obs_GenCost!$D$3:$T$3, 0) )</f>
        <v>3.6826600000000001E-2</v>
      </c>
      <c r="BA20" s="61">
        <f t="shared" si="36"/>
        <v>2.7101474596047684E-2</v>
      </c>
      <c r="BB20" s="63">
        <f>INDEX(Obs_GenCost!$D$11:$T$211,  MATCH($AF20, Obs_GenCost!$B$11:$B$211, 0), MATCH(BB$4, Obs_GenCost!$D$3:$T$3, 0) )</f>
        <v>1.51249E-2</v>
      </c>
      <c r="BC20" s="61">
        <f t="shared" si="37"/>
        <v>3.3303138795742392E-2</v>
      </c>
      <c r="BD20" s="63">
        <f>INDEX(Obs_GenCost!$D$11:$T$211,  MATCH($AF20, Obs_GenCost!$B$11:$B$211, 0), MATCH(BD$4, Obs_GenCost!$D$3:$T$3, 0) )</f>
        <v>1.73788E-2</v>
      </c>
      <c r="BF20" s="31">
        <f t="shared" si="38"/>
        <v>22</v>
      </c>
      <c r="BG20" s="31">
        <f t="shared" si="39"/>
        <v>23</v>
      </c>
      <c r="BH20" s="57">
        <f t="shared" si="16"/>
        <v>2.844769232547225E-2</v>
      </c>
      <c r="BI20" s="57">
        <f t="shared" si="16"/>
        <v>2.4644764973334024E-2</v>
      </c>
      <c r="BJ20" s="57">
        <f t="shared" si="16"/>
        <v>2.8307736972375864E-2</v>
      </c>
      <c r="BK20" s="58">
        <f t="shared" si="16"/>
        <v>1.8742828051148023E-2</v>
      </c>
      <c r="BL20" s="57">
        <f t="shared" si="16"/>
        <v>0</v>
      </c>
      <c r="BM20" s="57">
        <f t="shared" si="16"/>
        <v>1.4483058928053271E-2</v>
      </c>
      <c r="BN20" s="57">
        <f t="shared" si="16"/>
        <v>1.5752580636904483E-2</v>
      </c>
      <c r="BQ20" s="57">
        <f t="shared" si="17"/>
        <v>4.533314716392868E-2</v>
      </c>
      <c r="BR20" s="57">
        <f t="shared" si="17"/>
        <v>2.7784011356600028E-2</v>
      </c>
      <c r="BS20" s="57">
        <f t="shared" si="17"/>
        <v>2.3889841164047798E-2</v>
      </c>
      <c r="BT20" s="57">
        <f t="shared" si="17"/>
        <v>1.0854503179725234E-2</v>
      </c>
      <c r="BU20" s="57">
        <f t="shared" si="17"/>
        <v>1.5620639890790423E-2</v>
      </c>
      <c r="BV20" s="57">
        <f t="shared" si="17"/>
        <v>3.3075117166226249E-2</v>
      </c>
      <c r="BW20" s="57">
        <f t="shared" si="17"/>
        <v>2.5934294885225671E-2</v>
      </c>
      <c r="BX20" s="58">
        <f t="shared" si="17"/>
        <v>3.209684952419508E-2</v>
      </c>
      <c r="BY20" s="57">
        <f t="shared" si="17"/>
        <v>3.4338776619570077E-2</v>
      </c>
      <c r="BZ20" s="57">
        <f t="shared" si="17"/>
        <v>2.3301885334069426E-2</v>
      </c>
      <c r="CA20" s="58">
        <f t="shared" si="17"/>
        <v>1.984458297772336E-2</v>
      </c>
      <c r="CB20" s="57">
        <f t="shared" si="17"/>
        <v>0</v>
      </c>
      <c r="CC20" s="57">
        <f t="shared" si="17"/>
        <v>9.167416682481196E-3</v>
      </c>
      <c r="CD20" s="57">
        <f t="shared" si="17"/>
        <v>1.1553654912477802E-2</v>
      </c>
      <c r="CE20" s="57">
        <f t="shared" si="17"/>
        <v>1.7844236118481703E-2</v>
      </c>
      <c r="CF20" s="57">
        <f t="shared" si="17"/>
        <v>0</v>
      </c>
      <c r="CG20" s="57">
        <f t="shared" si="17"/>
        <v>1.8409403653013027E-2</v>
      </c>
      <c r="CH20" s="57">
        <f t="shared" si="17"/>
        <v>1.8593929138540959E-2</v>
      </c>
      <c r="CI20" s="58">
        <f t="shared" si="17"/>
        <v>4.6388354741073036E-2</v>
      </c>
      <c r="CJ20" s="57">
        <f t="shared" si="17"/>
        <v>3.4048702347152654E-2</v>
      </c>
      <c r="CL20" s="30">
        <f>Obs_GenCost!B22</f>
        <v>22</v>
      </c>
      <c r="CM20" s="26">
        <f t="shared" si="40"/>
        <v>23</v>
      </c>
      <c r="CN20" s="20">
        <f t="shared" si="18"/>
        <v>263554.78999999998</v>
      </c>
      <c r="CO20" s="20">
        <f t="shared" si="18"/>
        <v>112936.56</v>
      </c>
      <c r="CP20" s="20">
        <f t="shared" si="18"/>
        <v>66326.899999999994</v>
      </c>
      <c r="CQ20" s="106">
        <f t="shared" si="18"/>
        <v>3238.27</v>
      </c>
      <c r="CR20" s="143"/>
      <c r="CS20" s="20">
        <f t="shared" si="19"/>
        <v>362.87</v>
      </c>
      <c r="CT20" s="20">
        <f t="shared" si="19"/>
        <v>430.8</v>
      </c>
      <c r="CW20" s="20">
        <f t="shared" si="20"/>
        <v>75460.52</v>
      </c>
      <c r="CX20" s="20">
        <f t="shared" si="20"/>
        <v>24682.720000000001</v>
      </c>
      <c r="CY20" s="20">
        <f t="shared" si="20"/>
        <v>88253.84</v>
      </c>
      <c r="CZ20" s="20">
        <f t="shared" si="20"/>
        <v>3877.27</v>
      </c>
      <c r="DA20" s="20">
        <f t="shared" si="20"/>
        <v>4953.54</v>
      </c>
      <c r="DB20" s="20">
        <f t="shared" si="20"/>
        <v>25758.25</v>
      </c>
      <c r="DC20" s="20">
        <f t="shared" si="20"/>
        <v>40568.65</v>
      </c>
      <c r="DD20" s="106">
        <f t="shared" si="20"/>
        <v>28931.489999999998</v>
      </c>
      <c r="DE20" s="20">
        <f t="shared" si="20"/>
        <v>19988.39</v>
      </c>
      <c r="DF20" s="20">
        <f t="shared" si="20"/>
        <v>6587.1100000000006</v>
      </c>
      <c r="DG20" s="106">
        <f t="shared" si="20"/>
        <v>1540.2</v>
      </c>
      <c r="DH20" s="143"/>
      <c r="DI20" s="20">
        <f t="shared" si="21"/>
        <v>97.58</v>
      </c>
      <c r="DJ20" s="20">
        <f t="shared" si="21"/>
        <v>127.52</v>
      </c>
      <c r="DK20" s="20">
        <f t="shared" si="21"/>
        <v>1698.07</v>
      </c>
      <c r="DL20" s="143"/>
      <c r="DM20" s="20">
        <f t="shared" si="22"/>
        <v>265.28999999999996</v>
      </c>
      <c r="DN20" s="20">
        <f t="shared" si="22"/>
        <v>303.27999999999997</v>
      </c>
      <c r="DO20" s="106">
        <f t="shared" si="22"/>
        <v>2871.21</v>
      </c>
      <c r="DP20" s="20">
        <f t="shared" si="22"/>
        <v>588.35</v>
      </c>
      <c r="DR20" s="31">
        <f t="shared" si="41"/>
        <v>11</v>
      </c>
      <c r="DS20" s="26">
        <f t="shared" si="42"/>
        <v>11.5</v>
      </c>
      <c r="DT20" s="101">
        <f t="shared" si="23"/>
        <v>415106.6</v>
      </c>
      <c r="DU20" s="101">
        <f t="shared" si="24"/>
        <v>230279.61</v>
      </c>
      <c r="DV20" s="101">
        <f t="shared" si="25"/>
        <v>119430.48000000001</v>
      </c>
      <c r="DW20" s="102">
        <f t="shared" si="43"/>
        <v>528.97</v>
      </c>
      <c r="DX20" s="144"/>
      <c r="DY20" s="101">
        <f t="shared" si="44"/>
        <v>52.77</v>
      </c>
      <c r="DZ20" s="101">
        <f t="shared" si="44"/>
        <v>62.290000000000006</v>
      </c>
      <c r="EB20" s="84">
        <f>MODEL_DATA!AT17</f>
        <v>11</v>
      </c>
      <c r="EC20" s="84">
        <f>MODEL_DATA!AU17</f>
        <v>39817.49</v>
      </c>
      <c r="ED20" s="84">
        <f>MODEL_DATA!AV17</f>
        <v>61550.239999999998</v>
      </c>
      <c r="EE20" s="84">
        <f>MODEL_DATA!AW17</f>
        <v>168729.37</v>
      </c>
      <c r="EF20" s="84">
        <f>MODEL_DATA!AX17</f>
        <v>6662.94</v>
      </c>
      <c r="EG20" s="84">
        <f>MODEL_DATA!AY17</f>
        <v>18916.080000000002</v>
      </c>
      <c r="EH20" s="84">
        <f>MODEL_DATA!AZ17</f>
        <v>36933.26</v>
      </c>
      <c r="EI20" s="84">
        <f>MODEL_DATA!BA17</f>
        <v>82497.22</v>
      </c>
      <c r="EJ20" s="84">
        <f>MODEL_DATA!BB17</f>
        <v>37243.019999999997</v>
      </c>
      <c r="EK20" s="84">
        <f>MODEL_DATA!BC17</f>
        <v>11211.86</v>
      </c>
      <c r="EL20" s="84">
        <f>MODEL_DATA!BD17</f>
        <v>4176.0600000000004</v>
      </c>
      <c r="EM20" s="84">
        <f>MODEL_DATA!BE17</f>
        <v>242.38</v>
      </c>
      <c r="EN20" s="84">
        <f>MODEL_DATA!BF17</f>
        <v>350.24</v>
      </c>
      <c r="EO20" s="84">
        <f>MODEL_DATA!BG17</f>
        <v>15.31</v>
      </c>
      <c r="EP20" s="84">
        <f>MODEL_DATA!BH17</f>
        <v>18.66</v>
      </c>
      <c r="EQ20" s="84">
        <f>MODEL_DATA!BI17</f>
        <v>286.58999999999997</v>
      </c>
      <c r="ER20" s="84">
        <f>MODEL_DATA!BJ17</f>
        <v>345.69</v>
      </c>
      <c r="ES20" s="84">
        <f>MODEL_DATA!BK17</f>
        <v>37.46</v>
      </c>
      <c r="ET20" s="84">
        <f>MODEL_DATA!BL17</f>
        <v>43.63</v>
      </c>
      <c r="EU20" s="84">
        <f>MODEL_DATA!BM17</f>
        <v>1579.4</v>
      </c>
      <c r="EV20" s="84">
        <f>MODEL_DATA!BN17</f>
        <v>943.81</v>
      </c>
    </row>
    <row r="21" spans="25:152" x14ac:dyDescent="0.25">
      <c r="Y21" s="30">
        <f>VLOOKUP(Z21, Lookup!$B$3:$D$30, 3, FALSE)</f>
        <v>33</v>
      </c>
      <c r="Z21" s="141" t="s">
        <v>49</v>
      </c>
      <c r="AA21" s="33">
        <f t="shared" si="12"/>
        <v>83.418010002536931</v>
      </c>
      <c r="AB21" s="21"/>
      <c r="AC21" s="145">
        <f t="shared" si="13"/>
        <v>83.418010002536931</v>
      </c>
      <c r="AD21" s="147">
        <f t="shared" si="14"/>
        <v>0</v>
      </c>
      <c r="AF21" s="32">
        <f t="shared" si="15"/>
        <v>22</v>
      </c>
      <c r="AG21" s="61">
        <f t="shared" si="26"/>
        <v>4.533314716392868E-2</v>
      </c>
      <c r="AH21" s="63">
        <f>INDEX(Obs_GenCost!$D$11:$T$211,  MATCH($AF21, Obs_GenCost!$B$11:$B$211, 0), MATCH(AH$4, Obs_GenCost!$D$3:$T$3, 0) )</f>
        <v>4.5942999999999998E-2</v>
      </c>
      <c r="AI21" s="61">
        <f t="shared" si="27"/>
        <v>2.7784011356600028E-2</v>
      </c>
      <c r="AJ21" s="63">
        <f>INDEX(Obs_GenCost!$D$11:$T$211,  MATCH($AF21, Obs_GenCost!$B$11:$B$211, 0), MATCH(AJ$4, Obs_GenCost!$D$3:$T$3, 0) )</f>
        <v>2.82554E-2</v>
      </c>
      <c r="AK21" s="61">
        <f t="shared" si="28"/>
        <v>2.3889841164047798E-2</v>
      </c>
      <c r="AL21" s="63">
        <f>INDEX(Obs_GenCost!$D$11:$T$211,  MATCH($AF21, Obs_GenCost!$B$11:$B$211, 0), MATCH(AL$4, Obs_GenCost!$D$3:$T$3, 0) )</f>
        <v>2.39095E-2</v>
      </c>
      <c r="AM21" s="61">
        <f t="shared" si="29"/>
        <v>1.0854503179725234E-2</v>
      </c>
      <c r="AN21" s="63">
        <f>INDEX(Obs_GenCost!$D$11:$T$211,  MATCH($AF21, Obs_GenCost!$B$11:$B$211, 0), MATCH(AN$4, Obs_GenCost!$D$3:$T$3, 0) )</f>
        <v>1.2799899999999999E-2</v>
      </c>
      <c r="AO21" s="61">
        <f t="shared" si="30"/>
        <v>1.5620639890790423E-2</v>
      </c>
      <c r="AP21" s="63">
        <f>INDEX(Obs_GenCost!$D$11:$T$211,  MATCH($AF21, Obs_GenCost!$B$11:$B$211, 0), MATCH(AP$4, Obs_GenCost!$D$3:$T$3, 0) )</f>
        <v>1.54445E-2</v>
      </c>
      <c r="AQ21" s="61">
        <f t="shared" si="31"/>
        <v>3.3075117166226249E-2</v>
      </c>
      <c r="AR21" s="63">
        <f>INDEX(Obs_GenCost!$D$11:$T$211,  MATCH($AF21, Obs_GenCost!$B$11:$B$211, 0), MATCH(AR$4, Obs_GenCost!$D$3:$T$3, 0) )</f>
        <v>3.3370499999999997E-2</v>
      </c>
      <c r="AS21" s="61">
        <f t="shared" si="32"/>
        <v>2.5934294885225671E-2</v>
      </c>
      <c r="AT21" s="63">
        <f>INDEX(Obs_GenCost!$D$11:$T$211,  MATCH($AF21, Obs_GenCost!$B$11:$B$211, 0), MATCH(AT$4, Obs_GenCost!$D$3:$T$3, 0) )</f>
        <v>2.6516899999999999E-2</v>
      </c>
      <c r="AU21" s="61">
        <f t="shared" si="33"/>
        <v>3.209684952419508E-2</v>
      </c>
      <c r="AV21" s="63">
        <f>INDEX(Obs_GenCost!$D$11:$T$211,  MATCH($AF21, Obs_GenCost!$B$11:$B$211, 0), MATCH(AV$4, Obs_GenCost!$D$3:$T$3, 0) )</f>
        <v>0</v>
      </c>
      <c r="AW21" s="61">
        <f t="shared" si="34"/>
        <v>3.4338776619570077E-2</v>
      </c>
      <c r="AX21" s="63">
        <f>INDEX(Obs_GenCost!$D$11:$T$211,  MATCH($AF21, Obs_GenCost!$B$11:$B$211, 0), MATCH(AX$4, Obs_GenCost!$D$3:$T$3, 0) )</f>
        <v>3.2083300000000002E-2</v>
      </c>
      <c r="AY21" s="61">
        <f t="shared" si="35"/>
        <v>2.3301885334069426E-2</v>
      </c>
      <c r="AZ21" s="63">
        <f>INDEX(Obs_GenCost!$D$11:$T$211,  MATCH($AF21, Obs_GenCost!$B$11:$B$211, 0), MATCH(AZ$4, Obs_GenCost!$D$3:$T$3, 0) )</f>
        <v>3.31416E-2</v>
      </c>
      <c r="BA21" s="61">
        <f t="shared" si="36"/>
        <v>1.984458297772336E-2</v>
      </c>
      <c r="BB21" s="63">
        <f>INDEX(Obs_GenCost!$D$11:$T$211,  MATCH($AF21, Obs_GenCost!$B$11:$B$211, 0), MATCH(BB$4, Obs_GenCost!$D$3:$T$3, 0) )</f>
        <v>1.6508499999999999E-2</v>
      </c>
      <c r="BC21" s="61">
        <f t="shared" si="37"/>
        <v>1.7844236118481703E-2</v>
      </c>
      <c r="BD21" s="63">
        <f>INDEX(Obs_GenCost!$D$11:$T$211,  MATCH($AF21, Obs_GenCost!$B$11:$B$211, 0), MATCH(BD$4, Obs_GenCost!$D$3:$T$3, 0) )</f>
        <v>1.93692E-2</v>
      </c>
      <c r="BF21" s="31">
        <f t="shared" si="38"/>
        <v>24</v>
      </c>
      <c r="BG21" s="31">
        <f t="shared" si="39"/>
        <v>25</v>
      </c>
      <c r="BH21" s="57">
        <f t="shared" si="16"/>
        <v>2.5153866701920508E-2</v>
      </c>
      <c r="BI21" s="57">
        <f t="shared" si="16"/>
        <v>2.0992979958144028E-2</v>
      </c>
      <c r="BJ21" s="57">
        <f t="shared" si="16"/>
        <v>2.4532465822753091E-2</v>
      </c>
      <c r="BK21" s="58">
        <f t="shared" si="16"/>
        <v>1.4521355145125571E-2</v>
      </c>
      <c r="BL21" s="57">
        <f t="shared" si="16"/>
        <v>0</v>
      </c>
      <c r="BM21" s="57">
        <f t="shared" si="16"/>
        <v>1.3419390064734124E-2</v>
      </c>
      <c r="BN21" s="57">
        <f t="shared" si="16"/>
        <v>1.2113544367209184E-2</v>
      </c>
      <c r="BQ21" s="57">
        <f t="shared" si="17"/>
        <v>4.3551102975925203E-2</v>
      </c>
      <c r="BR21" s="57">
        <f t="shared" si="17"/>
        <v>2.3005136458943788E-2</v>
      </c>
      <c r="BS21" s="57">
        <f t="shared" si="17"/>
        <v>2.0509097947938953E-2</v>
      </c>
      <c r="BT21" s="57">
        <f t="shared" si="17"/>
        <v>9.5839120645462312E-3</v>
      </c>
      <c r="BU21" s="57">
        <f t="shared" si="17"/>
        <v>1.0842342550440288E-2</v>
      </c>
      <c r="BV21" s="57">
        <f t="shared" si="17"/>
        <v>2.9976117398242901E-2</v>
      </c>
      <c r="BW21" s="57">
        <f t="shared" si="17"/>
        <v>2.1822341764740013E-2</v>
      </c>
      <c r="BX21" s="58">
        <f t="shared" si="17"/>
        <v>2.8689211650669483E-2</v>
      </c>
      <c r="BY21" s="57">
        <f t="shared" si="17"/>
        <v>3.4536631319387112E-2</v>
      </c>
      <c r="BZ21" s="57">
        <f t="shared" si="17"/>
        <v>2.378443537170663E-2</v>
      </c>
      <c r="CA21" s="58">
        <f t="shared" si="17"/>
        <v>1.6158221702722429E-2</v>
      </c>
      <c r="CB21" s="57">
        <f t="shared" si="17"/>
        <v>0</v>
      </c>
      <c r="CC21" s="57">
        <f t="shared" si="17"/>
        <v>1.1530201367502737E-2</v>
      </c>
      <c r="CD21" s="57">
        <f t="shared" si="17"/>
        <v>9.0684231507991153E-3</v>
      </c>
      <c r="CE21" s="57">
        <f t="shared" si="17"/>
        <v>1.3186325867716417E-2</v>
      </c>
      <c r="CF21" s="57">
        <f t="shared" ref="CF21:CJ71" si="45">IFERROR(DL21 / DL$6,  0)</f>
        <v>0</v>
      </c>
      <c r="CG21" s="57">
        <f t="shared" si="45"/>
        <v>1.4814819955074643E-2</v>
      </c>
      <c r="CH21" s="57">
        <f t="shared" si="45"/>
        <v>1.4174131091859946E-2</v>
      </c>
      <c r="CI21" s="58">
        <f t="shared" si="45"/>
        <v>4.4196580470234621E-2</v>
      </c>
      <c r="CJ21" s="57">
        <f t="shared" si="45"/>
        <v>3.0241914482113635E-2</v>
      </c>
      <c r="CL21" s="30">
        <f>Obs_GenCost!B23</f>
        <v>24</v>
      </c>
      <c r="CM21" s="26">
        <f t="shared" si="40"/>
        <v>25</v>
      </c>
      <c r="CN21" s="20">
        <f t="shared" si="18"/>
        <v>233039.01</v>
      </c>
      <c r="CO21" s="20">
        <f t="shared" si="18"/>
        <v>96201.97</v>
      </c>
      <c r="CP21" s="20">
        <f t="shared" si="18"/>
        <v>57481.19</v>
      </c>
      <c r="CQ21" s="106">
        <f t="shared" si="18"/>
        <v>2508.91</v>
      </c>
      <c r="CR21" s="143"/>
      <c r="CS21" s="20">
        <f t="shared" si="19"/>
        <v>336.22</v>
      </c>
      <c r="CT21" s="20">
        <f t="shared" si="19"/>
        <v>331.28</v>
      </c>
      <c r="CW21" s="20">
        <f t="shared" si="20"/>
        <v>72494.17</v>
      </c>
      <c r="CX21" s="20">
        <f t="shared" si="20"/>
        <v>20437.27</v>
      </c>
      <c r="CY21" s="20">
        <f t="shared" si="20"/>
        <v>75764.700000000012</v>
      </c>
      <c r="CZ21" s="20">
        <f t="shared" si="20"/>
        <v>3423.41</v>
      </c>
      <c r="DA21" s="20">
        <f t="shared" si="20"/>
        <v>3438.27</v>
      </c>
      <c r="DB21" s="20">
        <f t="shared" si="20"/>
        <v>23344.809999999998</v>
      </c>
      <c r="DC21" s="20">
        <f t="shared" si="20"/>
        <v>34136.380000000005</v>
      </c>
      <c r="DD21" s="106">
        <f t="shared" si="20"/>
        <v>25859.910000000003</v>
      </c>
      <c r="DE21" s="20">
        <f t="shared" si="20"/>
        <v>20103.559999999998</v>
      </c>
      <c r="DF21" s="20">
        <f t="shared" si="20"/>
        <v>6723.52</v>
      </c>
      <c r="DG21" s="106">
        <f t="shared" si="20"/>
        <v>1254.0899999999999</v>
      </c>
      <c r="DH21" s="143"/>
      <c r="DI21" s="20">
        <f t="shared" si="21"/>
        <v>122.73</v>
      </c>
      <c r="DJ21" s="20">
        <f t="shared" si="21"/>
        <v>100.09</v>
      </c>
      <c r="DK21" s="20">
        <f t="shared" si="21"/>
        <v>1254.8200000000002</v>
      </c>
      <c r="DL21" s="143"/>
      <c r="DM21" s="20">
        <f t="shared" si="22"/>
        <v>213.49</v>
      </c>
      <c r="DN21" s="20">
        <f t="shared" si="22"/>
        <v>231.19</v>
      </c>
      <c r="DO21" s="106">
        <f t="shared" si="22"/>
        <v>2735.55</v>
      </c>
      <c r="DP21" s="20">
        <f t="shared" si="22"/>
        <v>522.56999999999994</v>
      </c>
      <c r="DR21" s="31">
        <f t="shared" si="41"/>
        <v>12</v>
      </c>
      <c r="DS21" s="26">
        <f t="shared" si="42"/>
        <v>12.5</v>
      </c>
      <c r="DT21" s="101">
        <f t="shared" si="23"/>
        <v>366794.16000000003</v>
      </c>
      <c r="DU21" s="101">
        <f t="shared" si="24"/>
        <v>199997.07</v>
      </c>
      <c r="DV21" s="101">
        <f t="shared" si="25"/>
        <v>103638.09</v>
      </c>
      <c r="DW21" s="102">
        <f t="shared" si="43"/>
        <v>610.9</v>
      </c>
      <c r="DX21" s="144"/>
      <c r="DY21" s="101">
        <f t="shared" si="44"/>
        <v>35.480000000000004</v>
      </c>
      <c r="DZ21" s="101">
        <f t="shared" si="44"/>
        <v>32.21</v>
      </c>
      <c r="EB21" s="84">
        <f>MODEL_DATA!AT18</f>
        <v>12</v>
      </c>
      <c r="EC21" s="84">
        <f>MODEL_DATA!AU18</f>
        <v>43591.93</v>
      </c>
      <c r="ED21" s="84">
        <f>MODEL_DATA!AV18</f>
        <v>49043.83</v>
      </c>
      <c r="EE21" s="84">
        <f>MODEL_DATA!AW18</f>
        <v>150953.24</v>
      </c>
      <c r="EF21" s="84">
        <f>MODEL_DATA!AX18</f>
        <v>4285.92</v>
      </c>
      <c r="EG21" s="84">
        <f>MODEL_DATA!AY18</f>
        <v>15281.15</v>
      </c>
      <c r="EH21" s="84">
        <f>MODEL_DATA!AZ18</f>
        <v>33623.440000000002</v>
      </c>
      <c r="EI21" s="84">
        <f>MODEL_DATA!BA18</f>
        <v>70014.649999999994</v>
      </c>
      <c r="EJ21" s="84">
        <f>MODEL_DATA!BB18</f>
        <v>31081.4</v>
      </c>
      <c r="EK21" s="84">
        <f>MODEL_DATA!BC18</f>
        <v>11161.84</v>
      </c>
      <c r="EL21" s="84">
        <f>MODEL_DATA!BD18</f>
        <v>3587.47</v>
      </c>
      <c r="EM21" s="84">
        <f>MODEL_DATA!BE18</f>
        <v>243.67</v>
      </c>
      <c r="EN21" s="84">
        <f>MODEL_DATA!BF18</f>
        <v>348.32</v>
      </c>
      <c r="EO21" s="84">
        <f>MODEL_DATA!BG18</f>
        <v>12.25</v>
      </c>
      <c r="EP21" s="84">
        <f>MODEL_DATA!BH18</f>
        <v>12.29</v>
      </c>
      <c r="EQ21" s="84">
        <f>MODEL_DATA!BI18</f>
        <v>367.23</v>
      </c>
      <c r="ER21" s="84">
        <f>MODEL_DATA!BJ18</f>
        <v>496.57</v>
      </c>
      <c r="ES21" s="84">
        <f>MODEL_DATA!BK18</f>
        <v>23.23</v>
      </c>
      <c r="ET21" s="84">
        <f>MODEL_DATA!BL18</f>
        <v>19.920000000000002</v>
      </c>
      <c r="EU21" s="84">
        <f>MODEL_DATA!BM18</f>
        <v>1707.1</v>
      </c>
      <c r="EV21" s="84">
        <f>MODEL_DATA!BN18</f>
        <v>856.93</v>
      </c>
    </row>
    <row r="22" spans="25:152" x14ac:dyDescent="0.25">
      <c r="Y22" s="30">
        <f>VLOOKUP(Z22, Lookup!$B$3:$D$30, 3, FALSE)</f>
        <v>43</v>
      </c>
      <c r="Z22" s="141" t="s">
        <v>51</v>
      </c>
      <c r="AA22" s="33">
        <f t="shared" si="12"/>
        <v>83.144294849393305</v>
      </c>
      <c r="AB22" s="21"/>
      <c r="AC22" s="145">
        <f t="shared" si="13"/>
        <v>83.144294849393305</v>
      </c>
      <c r="AD22" s="1">
        <f t="shared" si="14"/>
        <v>0</v>
      </c>
      <c r="AF22" s="32">
        <f t="shared" si="15"/>
        <v>24</v>
      </c>
      <c r="AG22" s="61">
        <f t="shared" si="26"/>
        <v>4.3551102975925203E-2</v>
      </c>
      <c r="AH22" s="63">
        <f>INDEX(Obs_GenCost!$D$11:$T$211,  MATCH($AF22, Obs_GenCost!$B$11:$B$211, 0), MATCH(AH$4, Obs_GenCost!$D$3:$T$3, 0) )</f>
        <v>4.3171800000000003E-2</v>
      </c>
      <c r="AI22" s="61">
        <f t="shared" si="27"/>
        <v>2.3005136458943788E-2</v>
      </c>
      <c r="AJ22" s="63">
        <f>INDEX(Obs_GenCost!$D$11:$T$211,  MATCH($AF22, Obs_GenCost!$B$11:$B$211, 0), MATCH(AJ$4, Obs_GenCost!$D$3:$T$3, 0) )</f>
        <v>2.3566199999999999E-2</v>
      </c>
      <c r="AK22" s="61">
        <f t="shared" si="28"/>
        <v>2.0509097947938953E-2</v>
      </c>
      <c r="AL22" s="63">
        <f>INDEX(Obs_GenCost!$D$11:$T$211,  MATCH($AF22, Obs_GenCost!$B$11:$B$211, 0), MATCH(AL$4, Obs_GenCost!$D$3:$T$3, 0) )</f>
        <v>2.0903999999999999E-2</v>
      </c>
      <c r="AM22" s="61">
        <f t="shared" si="29"/>
        <v>9.5839120645462312E-3</v>
      </c>
      <c r="AN22" s="63">
        <f>INDEX(Obs_GenCost!$D$11:$T$211,  MATCH($AF22, Obs_GenCost!$B$11:$B$211, 0), MATCH(AN$4, Obs_GenCost!$D$3:$T$3, 0) )</f>
        <v>1.0955400000000001E-2</v>
      </c>
      <c r="AO22" s="61">
        <f t="shared" si="30"/>
        <v>1.0842342550440288E-2</v>
      </c>
      <c r="AP22" s="63">
        <f>INDEX(Obs_GenCost!$D$11:$T$211,  MATCH($AF22, Obs_GenCost!$B$11:$B$211, 0), MATCH(AP$4, Obs_GenCost!$D$3:$T$3, 0) )</f>
        <v>1.09996E-2</v>
      </c>
      <c r="AQ22" s="61">
        <f t="shared" si="31"/>
        <v>2.9976117398242901E-2</v>
      </c>
      <c r="AR22" s="63">
        <f>INDEX(Obs_GenCost!$D$11:$T$211,  MATCH($AF22, Obs_GenCost!$B$11:$B$211, 0), MATCH(AR$4, Obs_GenCost!$D$3:$T$3, 0) )</f>
        <v>2.95231E-2</v>
      </c>
      <c r="AS22" s="61">
        <f t="shared" si="32"/>
        <v>2.1822341764740013E-2</v>
      </c>
      <c r="AT22" s="63">
        <f>INDEX(Obs_GenCost!$D$11:$T$211,  MATCH($AF22, Obs_GenCost!$B$11:$B$211, 0), MATCH(AT$4, Obs_GenCost!$D$3:$T$3, 0) )</f>
        <v>2.2051500000000002E-2</v>
      </c>
      <c r="AU22" s="61">
        <f t="shared" si="33"/>
        <v>2.8689211650669483E-2</v>
      </c>
      <c r="AV22" s="63">
        <f>INDEX(Obs_GenCost!$D$11:$T$211,  MATCH($AF22, Obs_GenCost!$B$11:$B$211, 0), MATCH(AV$4, Obs_GenCost!$D$3:$T$3, 0) )</f>
        <v>0</v>
      </c>
      <c r="AW22" s="61">
        <f t="shared" si="34"/>
        <v>3.4536631319387112E-2</v>
      </c>
      <c r="AX22" s="63">
        <f>INDEX(Obs_GenCost!$D$11:$T$211,  MATCH($AF22, Obs_GenCost!$B$11:$B$211, 0), MATCH(AX$4, Obs_GenCost!$D$3:$T$3, 0) )</f>
        <v>3.0892800000000002E-2</v>
      </c>
      <c r="AY22" s="61">
        <f t="shared" si="35"/>
        <v>2.378443537170663E-2</v>
      </c>
      <c r="AZ22" s="63">
        <f>INDEX(Obs_GenCost!$D$11:$T$211,  MATCH($AF22, Obs_GenCost!$B$11:$B$211, 0), MATCH(AZ$4, Obs_GenCost!$D$3:$T$3, 0) )</f>
        <v>2.94636E-2</v>
      </c>
      <c r="BA22" s="61">
        <f t="shared" si="36"/>
        <v>1.6158221702722429E-2</v>
      </c>
      <c r="BB22" s="63">
        <f>INDEX(Obs_GenCost!$D$11:$T$211,  MATCH($AF22, Obs_GenCost!$B$11:$B$211, 0), MATCH(BB$4, Obs_GenCost!$D$3:$T$3, 0) )</f>
        <v>1.7892100000000001E-2</v>
      </c>
      <c r="BC22" s="61">
        <f t="shared" si="37"/>
        <v>1.3186325867716417E-2</v>
      </c>
      <c r="BD22" s="63">
        <f>INDEX(Obs_GenCost!$D$11:$T$211,  MATCH($AF22, Obs_GenCost!$B$11:$B$211, 0), MATCH(BD$4, Obs_GenCost!$D$3:$T$3, 0) )</f>
        <v>2.13595E-2</v>
      </c>
      <c r="BF22" s="31">
        <f t="shared" si="38"/>
        <v>26</v>
      </c>
      <c r="BG22" s="31">
        <f t="shared" si="39"/>
        <v>27</v>
      </c>
      <c r="BH22" s="57">
        <f t="shared" si="16"/>
        <v>2.2174672989681642E-2</v>
      </c>
      <c r="BI22" s="57">
        <f t="shared" si="16"/>
        <v>1.8317215408324868E-2</v>
      </c>
      <c r="BJ22" s="57">
        <f t="shared" si="16"/>
        <v>2.1183964529486142E-2</v>
      </c>
      <c r="BK22" s="58">
        <f t="shared" si="16"/>
        <v>1.6962465725420664E-2</v>
      </c>
      <c r="BL22" s="57">
        <f t="shared" si="16"/>
        <v>0</v>
      </c>
      <c r="BM22" s="57">
        <f t="shared" si="16"/>
        <v>1.391230978188202E-2</v>
      </c>
      <c r="BN22" s="57">
        <f t="shared" si="16"/>
        <v>9.3908490231425466E-3</v>
      </c>
      <c r="BQ22" s="57">
        <f t="shared" ref="BQ22:CE38" si="46">IFERROR(CW22 / CW$6,  0)</f>
        <v>4.0107946214544006E-2</v>
      </c>
      <c r="BR22" s="57">
        <f t="shared" si="46"/>
        <v>1.7911316995313335E-2</v>
      </c>
      <c r="BS22" s="57">
        <f t="shared" si="46"/>
        <v>1.8414825579277799E-2</v>
      </c>
      <c r="BT22" s="57">
        <f t="shared" si="46"/>
        <v>7.7099399440913041E-3</v>
      </c>
      <c r="BU22" s="57">
        <f t="shared" si="46"/>
        <v>7.3975044703807015E-3</v>
      </c>
      <c r="BV22" s="57">
        <f t="shared" si="46"/>
        <v>2.6303952137670252E-2</v>
      </c>
      <c r="BW22" s="57">
        <f t="shared" si="46"/>
        <v>1.863497670371405E-2</v>
      </c>
      <c r="BX22" s="58">
        <f t="shared" si="46"/>
        <v>2.6510476995970363E-2</v>
      </c>
      <c r="BY22" s="57">
        <f t="shared" si="46"/>
        <v>3.2029011542692352E-2</v>
      </c>
      <c r="BZ22" s="57">
        <f t="shared" si="46"/>
        <v>2.4791702417501057E-2</v>
      </c>
      <c r="CA22" s="58">
        <f t="shared" si="46"/>
        <v>1.7331863478752048E-2</v>
      </c>
      <c r="CB22" s="57">
        <f t="shared" si="46"/>
        <v>0</v>
      </c>
      <c r="CC22" s="57">
        <f t="shared" si="46"/>
        <v>1.2547654971430502E-2</v>
      </c>
      <c r="CD22" s="57">
        <f t="shared" si="46"/>
        <v>8.44870075743848E-3</v>
      </c>
      <c r="CE22" s="57">
        <f t="shared" si="46"/>
        <v>1.6661184711756028E-2</v>
      </c>
      <c r="CF22" s="57">
        <f t="shared" si="45"/>
        <v>0</v>
      </c>
      <c r="CG22" s="57">
        <f t="shared" si="45"/>
        <v>1.4920298086751597E-2</v>
      </c>
      <c r="CH22" s="57">
        <f t="shared" si="45"/>
        <v>1.0028386274040969E-2</v>
      </c>
      <c r="CI22" s="58">
        <f t="shared" si="45"/>
        <v>4.1014581777608757E-2</v>
      </c>
      <c r="CJ22" s="57">
        <f t="shared" si="45"/>
        <v>2.5650388954412288E-2</v>
      </c>
      <c r="CL22" s="30">
        <f>Obs_GenCost!B24</f>
        <v>26</v>
      </c>
      <c r="CM22" s="26">
        <f t="shared" si="40"/>
        <v>27</v>
      </c>
      <c r="CN22" s="20">
        <f t="shared" si="18"/>
        <v>205438.15</v>
      </c>
      <c r="CO22" s="20">
        <f t="shared" si="18"/>
        <v>83940.069999999992</v>
      </c>
      <c r="CP22" s="20">
        <f t="shared" si="18"/>
        <v>49635.43</v>
      </c>
      <c r="CQ22" s="106">
        <f t="shared" si="18"/>
        <v>2930.67</v>
      </c>
      <c r="CR22" s="143"/>
      <c r="CS22" s="20">
        <f t="shared" si="19"/>
        <v>348.57</v>
      </c>
      <c r="CT22" s="20">
        <f t="shared" si="19"/>
        <v>256.82</v>
      </c>
      <c r="CW22" s="20">
        <f t="shared" si="20"/>
        <v>66762.76999999999</v>
      </c>
      <c r="CX22" s="20">
        <f t="shared" si="20"/>
        <v>15912.03</v>
      </c>
      <c r="CY22" s="20">
        <f t="shared" si="20"/>
        <v>68028.039999999994</v>
      </c>
      <c r="CZ22" s="20">
        <f t="shared" si="20"/>
        <v>2754.02</v>
      </c>
      <c r="DA22" s="20">
        <f t="shared" si="20"/>
        <v>2345.86</v>
      </c>
      <c r="DB22" s="20">
        <f t="shared" si="20"/>
        <v>20485</v>
      </c>
      <c r="DC22" s="20">
        <f t="shared" si="20"/>
        <v>29150.43</v>
      </c>
      <c r="DD22" s="106">
        <f t="shared" si="20"/>
        <v>23896.04</v>
      </c>
      <c r="DE22" s="20">
        <f t="shared" si="20"/>
        <v>18643.89</v>
      </c>
      <c r="DF22" s="20">
        <f t="shared" si="20"/>
        <v>7008.26</v>
      </c>
      <c r="DG22" s="106">
        <f t="shared" si="20"/>
        <v>1345.1799999999998</v>
      </c>
      <c r="DH22" s="143"/>
      <c r="DI22" s="20">
        <f t="shared" si="21"/>
        <v>133.56</v>
      </c>
      <c r="DJ22" s="20">
        <f t="shared" si="21"/>
        <v>93.25</v>
      </c>
      <c r="DK22" s="20">
        <f t="shared" si="21"/>
        <v>1585.49</v>
      </c>
      <c r="DL22" s="143"/>
      <c r="DM22" s="20">
        <f t="shared" si="22"/>
        <v>215.01</v>
      </c>
      <c r="DN22" s="20">
        <f t="shared" si="22"/>
        <v>163.57</v>
      </c>
      <c r="DO22" s="106">
        <f t="shared" si="22"/>
        <v>2538.6000000000004</v>
      </c>
      <c r="DP22" s="20">
        <f t="shared" si="22"/>
        <v>443.23</v>
      </c>
      <c r="DR22" s="31">
        <f t="shared" si="41"/>
        <v>13</v>
      </c>
      <c r="DS22" s="26">
        <f t="shared" si="42"/>
        <v>13.5</v>
      </c>
      <c r="DT22" s="101">
        <f t="shared" si="23"/>
        <v>327812.82</v>
      </c>
      <c r="DU22" s="101">
        <f t="shared" si="24"/>
        <v>173362.12</v>
      </c>
      <c r="DV22" s="101">
        <f t="shared" si="25"/>
        <v>93682.79</v>
      </c>
      <c r="DW22" s="102">
        <f t="shared" si="43"/>
        <v>601.36</v>
      </c>
      <c r="DX22" s="144"/>
      <c r="DY22" s="101">
        <f t="shared" si="44"/>
        <v>45.92</v>
      </c>
      <c r="DZ22" s="101">
        <f t="shared" si="44"/>
        <v>55.34</v>
      </c>
      <c r="EB22" s="84">
        <f>MODEL_DATA!AT19</f>
        <v>13</v>
      </c>
      <c r="EC22" s="84">
        <f>MODEL_DATA!AU19</f>
        <v>42933.52</v>
      </c>
      <c r="ED22" s="84">
        <f>MODEL_DATA!AV19</f>
        <v>41261.67</v>
      </c>
      <c r="EE22" s="84">
        <f>MODEL_DATA!AW19</f>
        <v>132100.45000000001</v>
      </c>
      <c r="EF22" s="84">
        <f>MODEL_DATA!AX19</f>
        <v>3821.45</v>
      </c>
      <c r="EG22" s="84">
        <f>MODEL_DATA!AY19</f>
        <v>14012.94</v>
      </c>
      <c r="EH22" s="84">
        <f>MODEL_DATA!AZ19</f>
        <v>30784.12</v>
      </c>
      <c r="EI22" s="84">
        <f>MODEL_DATA!BA19</f>
        <v>62898.67</v>
      </c>
      <c r="EJ22" s="84">
        <f>MODEL_DATA!BB19</f>
        <v>28890.5</v>
      </c>
      <c r="EK22" s="84">
        <f>MODEL_DATA!BC19</f>
        <v>11210.11</v>
      </c>
      <c r="EL22" s="84">
        <f>MODEL_DATA!BD19</f>
        <v>3509.11</v>
      </c>
      <c r="EM22" s="84">
        <f>MODEL_DATA!BE19</f>
        <v>288.51</v>
      </c>
      <c r="EN22" s="84">
        <f>MODEL_DATA!BF19</f>
        <v>412.2</v>
      </c>
      <c r="EO22" s="84">
        <f>MODEL_DATA!BG19</f>
        <v>15.61</v>
      </c>
      <c r="EP22" s="84">
        <f>MODEL_DATA!BH19</f>
        <v>21.27</v>
      </c>
      <c r="EQ22" s="84">
        <f>MODEL_DATA!BI19</f>
        <v>312.85000000000002</v>
      </c>
      <c r="ER22" s="84">
        <f>MODEL_DATA!BJ19</f>
        <v>837.81</v>
      </c>
      <c r="ES22" s="84">
        <f>MODEL_DATA!BK19</f>
        <v>30.31</v>
      </c>
      <c r="ET22" s="84">
        <f>MODEL_DATA!BL19</f>
        <v>34.07</v>
      </c>
      <c r="EU22" s="84">
        <f>MODEL_DATA!BM19</f>
        <v>1662.51</v>
      </c>
      <c r="EV22" s="84">
        <f>MODEL_DATA!BN19</f>
        <v>763.8</v>
      </c>
    </row>
    <row r="23" spans="25:152" x14ac:dyDescent="0.25">
      <c r="AF23" s="32">
        <f t="shared" si="15"/>
        <v>26</v>
      </c>
      <c r="AG23" s="61">
        <f t="shared" si="26"/>
        <v>4.0107946214544006E-2</v>
      </c>
      <c r="AH23" s="63">
        <f>INDEX(Obs_GenCost!$D$11:$T$211,  MATCH($AF23, Obs_GenCost!$B$11:$B$211, 0), MATCH(AH$4, Obs_GenCost!$D$3:$T$3, 0) )</f>
        <v>4.0401100000000002E-2</v>
      </c>
      <c r="AI23" s="61">
        <f t="shared" si="27"/>
        <v>1.7911316995313335E-2</v>
      </c>
      <c r="AJ23" s="63">
        <f>INDEX(Obs_GenCost!$D$11:$T$211,  MATCH($AF23, Obs_GenCost!$B$11:$B$211, 0), MATCH(AJ$4, Obs_GenCost!$D$3:$T$3, 0) )</f>
        <v>1.8877000000000001E-2</v>
      </c>
      <c r="AK23" s="61">
        <f t="shared" si="28"/>
        <v>1.8414825579277799E-2</v>
      </c>
      <c r="AL23" s="63">
        <f>INDEX(Obs_GenCost!$D$11:$T$211,  MATCH($AF23, Obs_GenCost!$B$11:$B$211, 0), MATCH(AL$4, Obs_GenCost!$D$3:$T$3, 0) )</f>
        <v>1.8558399999999999E-2</v>
      </c>
      <c r="AM23" s="61">
        <f t="shared" si="29"/>
        <v>7.7099399440913041E-3</v>
      </c>
      <c r="AN23" s="63">
        <f>INDEX(Obs_GenCost!$D$11:$T$211,  MATCH($AF23, Obs_GenCost!$B$11:$B$211, 0), MATCH(AN$4, Obs_GenCost!$D$3:$T$3, 0) )</f>
        <v>9.1108999999999999E-3</v>
      </c>
      <c r="AO23" s="61">
        <f t="shared" si="30"/>
        <v>7.3975044703807015E-3</v>
      </c>
      <c r="AP23" s="63">
        <f>INDEX(Obs_GenCost!$D$11:$T$211,  MATCH($AF23, Obs_GenCost!$B$11:$B$211, 0), MATCH(AP$4, Obs_GenCost!$D$3:$T$3, 0) )</f>
        <v>7.8224000000000002E-3</v>
      </c>
      <c r="AQ23" s="61">
        <f t="shared" si="31"/>
        <v>2.6303952137670252E-2</v>
      </c>
      <c r="AR23" s="63">
        <f>INDEX(Obs_GenCost!$D$11:$T$211,  MATCH($AF23, Obs_GenCost!$B$11:$B$211, 0), MATCH(AR$4, Obs_GenCost!$D$3:$T$3, 0) )</f>
        <v>2.62235E-2</v>
      </c>
      <c r="AS23" s="61">
        <f t="shared" si="32"/>
        <v>1.863497670371405E-2</v>
      </c>
      <c r="AT23" s="63">
        <f>INDEX(Obs_GenCost!$D$11:$T$211,  MATCH($AF23, Obs_GenCost!$B$11:$B$211, 0), MATCH(AT$4, Obs_GenCost!$D$3:$T$3, 0) )</f>
        <v>1.88638E-2</v>
      </c>
      <c r="AU23" s="61">
        <f t="shared" si="33"/>
        <v>2.6510476995970363E-2</v>
      </c>
      <c r="AV23" s="63">
        <f>INDEX(Obs_GenCost!$D$11:$T$211,  MATCH($AF23, Obs_GenCost!$B$11:$B$211, 0), MATCH(AV$4, Obs_GenCost!$D$3:$T$3, 0) )</f>
        <v>0</v>
      </c>
      <c r="AW23" s="61">
        <f t="shared" si="34"/>
        <v>3.2029011542692352E-2</v>
      </c>
      <c r="AX23" s="63">
        <f>INDEX(Obs_GenCost!$D$11:$T$211,  MATCH($AF23, Obs_GenCost!$B$11:$B$211, 0), MATCH(AX$4, Obs_GenCost!$D$3:$T$3, 0) )</f>
        <v>2.9702300000000001E-2</v>
      </c>
      <c r="AY23" s="61">
        <f t="shared" si="35"/>
        <v>2.4791702417501057E-2</v>
      </c>
      <c r="AZ23" s="63">
        <f>INDEX(Obs_GenCost!$D$11:$T$211,  MATCH($AF23, Obs_GenCost!$B$11:$B$211, 0), MATCH(AZ$4, Obs_GenCost!$D$3:$T$3, 0) )</f>
        <v>2.5297799999999999E-2</v>
      </c>
      <c r="BA23" s="61">
        <f t="shared" si="36"/>
        <v>1.7331863478752048E-2</v>
      </c>
      <c r="BB23" s="63">
        <f>INDEX(Obs_GenCost!$D$11:$T$211,  MATCH($AF23, Obs_GenCost!$B$11:$B$211, 0), MATCH(BB$4, Obs_GenCost!$D$3:$T$3, 0) )</f>
        <v>1.9267099999999999E-2</v>
      </c>
      <c r="BC23" s="61">
        <f t="shared" si="37"/>
        <v>1.6661184711756028E-2</v>
      </c>
      <c r="BD23" s="63">
        <f>INDEX(Obs_GenCost!$D$11:$T$211,  MATCH($AF23, Obs_GenCost!$B$11:$B$211, 0), MATCH(BD$4, Obs_GenCost!$D$3:$T$3, 0) )</f>
        <v>2.3350300000000001E-2</v>
      </c>
      <c r="BF23" s="31">
        <f t="shared" si="38"/>
        <v>28</v>
      </c>
      <c r="BG23" s="31">
        <f t="shared" si="39"/>
        <v>29</v>
      </c>
      <c r="BH23" s="57">
        <f t="shared" si="16"/>
        <v>1.9996748397734573E-2</v>
      </c>
      <c r="BI23" s="57">
        <f t="shared" si="16"/>
        <v>1.5907222652478566E-2</v>
      </c>
      <c r="BJ23" s="57">
        <f t="shared" si="16"/>
        <v>1.9110467790721435E-2</v>
      </c>
      <c r="BK23" s="58">
        <f t="shared" si="16"/>
        <v>1.8322104587373246E-2</v>
      </c>
      <c r="BL23" s="57">
        <f t="shared" si="16"/>
        <v>0</v>
      </c>
      <c r="BM23" s="57">
        <f t="shared" si="16"/>
        <v>1.4685016318236946E-2</v>
      </c>
      <c r="BN23" s="57">
        <f t="shared" si="16"/>
        <v>1.2030539822070436E-2</v>
      </c>
      <c r="BQ23" s="57">
        <f t="shared" si="46"/>
        <v>3.8076901849540629E-2</v>
      </c>
      <c r="BR23" s="57">
        <f t="shared" si="46"/>
        <v>1.3260799540232028E-2</v>
      </c>
      <c r="BS23" s="57">
        <f t="shared" si="46"/>
        <v>1.6543632660794588E-2</v>
      </c>
      <c r="BT23" s="57">
        <f t="shared" si="46"/>
        <v>6.5967659584379602E-3</v>
      </c>
      <c r="BU23" s="57">
        <f t="shared" si="46"/>
        <v>5.831227499294025E-3</v>
      </c>
      <c r="BV23" s="57">
        <f t="shared" si="46"/>
        <v>2.4447035647318819E-2</v>
      </c>
      <c r="BW23" s="57">
        <f t="shared" si="46"/>
        <v>1.645365540388485E-2</v>
      </c>
      <c r="BX23" s="58">
        <f t="shared" si="46"/>
        <v>2.3987370756509956E-2</v>
      </c>
      <c r="BY23" s="57">
        <f t="shared" si="46"/>
        <v>3.0016792997101516E-2</v>
      </c>
      <c r="BZ23" s="57">
        <f t="shared" si="46"/>
        <v>2.4448812782223772E-2</v>
      </c>
      <c r="CA23" s="58">
        <f t="shared" si="46"/>
        <v>1.918451416461547E-2</v>
      </c>
      <c r="CB23" s="57">
        <f t="shared" si="46"/>
        <v>0</v>
      </c>
      <c r="CC23" s="57">
        <f t="shared" si="46"/>
        <v>1.3475858259224253E-2</v>
      </c>
      <c r="CD23" s="57">
        <f t="shared" si="46"/>
        <v>1.1250135904033631E-2</v>
      </c>
      <c r="CE23" s="57">
        <f t="shared" si="46"/>
        <v>1.7618722855128242E-2</v>
      </c>
      <c r="CF23" s="57">
        <f t="shared" si="45"/>
        <v>0</v>
      </c>
      <c r="CG23" s="57">
        <f t="shared" si="45"/>
        <v>1.5578148539578934E-2</v>
      </c>
      <c r="CH23" s="57">
        <f t="shared" si="45"/>
        <v>1.255862715885891E-2</v>
      </c>
      <c r="CI23" s="58">
        <f t="shared" si="45"/>
        <v>3.8579330886826829E-2</v>
      </c>
      <c r="CJ23" s="57">
        <f t="shared" si="45"/>
        <v>2.3613890551087219E-2</v>
      </c>
      <c r="CL23" s="30">
        <f>Obs_GenCost!B25</f>
        <v>28</v>
      </c>
      <c r="CM23" s="26">
        <f t="shared" si="40"/>
        <v>29</v>
      </c>
      <c r="CN23" s="20">
        <f t="shared" si="18"/>
        <v>185260.68000000002</v>
      </c>
      <c r="CO23" s="20">
        <f t="shared" si="18"/>
        <v>72896.09</v>
      </c>
      <c r="CP23" s="20">
        <f t="shared" si="18"/>
        <v>44777.09</v>
      </c>
      <c r="CQ23" s="106">
        <f t="shared" si="18"/>
        <v>3165.58</v>
      </c>
      <c r="CR23" s="143"/>
      <c r="CS23" s="20">
        <f t="shared" si="19"/>
        <v>367.93</v>
      </c>
      <c r="CT23" s="20">
        <f t="shared" si="19"/>
        <v>329.01</v>
      </c>
      <c r="CW23" s="20">
        <f t="shared" si="20"/>
        <v>63381.94</v>
      </c>
      <c r="CX23" s="20">
        <f t="shared" si="20"/>
        <v>11780.61</v>
      </c>
      <c r="CY23" s="20">
        <f t="shared" si="20"/>
        <v>61115.479999999996</v>
      </c>
      <c r="CZ23" s="20">
        <f t="shared" si="20"/>
        <v>2356.3900000000003</v>
      </c>
      <c r="DA23" s="20">
        <f t="shared" si="20"/>
        <v>1849.17</v>
      </c>
      <c r="DB23" s="20">
        <f t="shared" si="20"/>
        <v>19038.87</v>
      </c>
      <c r="DC23" s="20">
        <f t="shared" si="20"/>
        <v>25738.22</v>
      </c>
      <c r="DD23" s="106">
        <f t="shared" si="20"/>
        <v>21621.760000000002</v>
      </c>
      <c r="DE23" s="20">
        <f t="shared" si="20"/>
        <v>17472.59</v>
      </c>
      <c r="DF23" s="20">
        <f t="shared" si="20"/>
        <v>6911.33</v>
      </c>
      <c r="DG23" s="106">
        <f t="shared" si="20"/>
        <v>1488.9699999999998</v>
      </c>
      <c r="DH23" s="143"/>
      <c r="DI23" s="20">
        <f t="shared" si="21"/>
        <v>143.44</v>
      </c>
      <c r="DJ23" s="20">
        <f t="shared" si="21"/>
        <v>124.16999999999999</v>
      </c>
      <c r="DK23" s="20">
        <f t="shared" si="21"/>
        <v>1676.6100000000001</v>
      </c>
      <c r="DL23" s="143"/>
      <c r="DM23" s="20">
        <f t="shared" si="22"/>
        <v>224.49</v>
      </c>
      <c r="DN23" s="20">
        <f t="shared" si="22"/>
        <v>204.83999999999997</v>
      </c>
      <c r="DO23" s="106">
        <f t="shared" si="22"/>
        <v>2387.87</v>
      </c>
      <c r="DP23" s="20">
        <f t="shared" si="22"/>
        <v>408.03999999999996</v>
      </c>
      <c r="DR23" s="31">
        <f t="shared" si="41"/>
        <v>14</v>
      </c>
      <c r="DS23" s="26">
        <f t="shared" si="42"/>
        <v>14.5</v>
      </c>
      <c r="DT23" s="101">
        <f t="shared" si="23"/>
        <v>277152.65000000002</v>
      </c>
      <c r="DU23" s="101">
        <f t="shared" si="24"/>
        <v>141954.60999999999</v>
      </c>
      <c r="DV23" s="101">
        <f t="shared" si="25"/>
        <v>78580.02</v>
      </c>
      <c r="DW23" s="102">
        <f t="shared" si="43"/>
        <v>762.75</v>
      </c>
      <c r="DX23" s="144"/>
      <c r="DY23" s="101">
        <f t="shared" si="44"/>
        <v>30.340000000000003</v>
      </c>
      <c r="DZ23" s="101">
        <f t="shared" si="44"/>
        <v>48.56</v>
      </c>
      <c r="EB23" s="84">
        <f>MODEL_DATA!AT20</f>
        <v>14</v>
      </c>
      <c r="EC23" s="84">
        <f>MODEL_DATA!AU20</f>
        <v>43442.96</v>
      </c>
      <c r="ED23" s="84">
        <f>MODEL_DATA!AV20</f>
        <v>33416.89</v>
      </c>
      <c r="EE23" s="84">
        <f>MODEL_DATA!AW20</f>
        <v>108537.72</v>
      </c>
      <c r="EF23" s="84">
        <f>MODEL_DATA!AX20</f>
        <v>2966.63</v>
      </c>
      <c r="EG23" s="84">
        <f>MODEL_DATA!AY20</f>
        <v>10208.43</v>
      </c>
      <c r="EH23" s="84">
        <f>MODEL_DATA!AZ20</f>
        <v>26269.16</v>
      </c>
      <c r="EI23" s="84">
        <f>MODEL_DATA!BA20</f>
        <v>52310.86</v>
      </c>
      <c r="EJ23" s="84">
        <f>MODEL_DATA!BB20</f>
        <v>26985.54</v>
      </c>
      <c r="EK23" s="84">
        <f>MODEL_DATA!BC20</f>
        <v>11170.74</v>
      </c>
      <c r="EL23" s="84">
        <f>MODEL_DATA!BD20</f>
        <v>3526.48</v>
      </c>
      <c r="EM23" s="84">
        <f>MODEL_DATA!BE20</f>
        <v>331.16</v>
      </c>
      <c r="EN23" s="84">
        <f>MODEL_DATA!BF20</f>
        <v>606.20000000000005</v>
      </c>
      <c r="EO23" s="84">
        <f>MODEL_DATA!BG20</f>
        <v>9.83</v>
      </c>
      <c r="EP23" s="84">
        <f>MODEL_DATA!BH20</f>
        <v>16.989999999999998</v>
      </c>
      <c r="EQ23" s="84">
        <f>MODEL_DATA!BI20</f>
        <v>431.59</v>
      </c>
      <c r="ER23" s="84">
        <f>MODEL_DATA!BJ20</f>
        <v>1116.76</v>
      </c>
      <c r="ES23" s="84">
        <f>MODEL_DATA!BK20</f>
        <v>20.51</v>
      </c>
      <c r="ET23" s="84">
        <f>MODEL_DATA!BL20</f>
        <v>31.57</v>
      </c>
      <c r="EU23" s="84">
        <f>MODEL_DATA!BM20</f>
        <v>1693.16</v>
      </c>
      <c r="EV23" s="84">
        <f>MODEL_DATA!BN20</f>
        <v>644.24</v>
      </c>
    </row>
    <row r="24" spans="25:152" x14ac:dyDescent="0.25">
      <c r="AF24" s="32">
        <f t="shared" si="15"/>
        <v>28</v>
      </c>
      <c r="AG24" s="61">
        <f t="shared" si="26"/>
        <v>3.8076901849540629E-2</v>
      </c>
      <c r="AH24" s="63">
        <f>INDEX(Obs_GenCost!$D$11:$T$211,  MATCH($AF24, Obs_GenCost!$B$11:$B$211, 0), MATCH(AH$4, Obs_GenCost!$D$3:$T$3, 0) )</f>
        <v>3.76294E-2</v>
      </c>
      <c r="AI24" s="61">
        <f t="shared" si="27"/>
        <v>1.3260799540232028E-2</v>
      </c>
      <c r="AJ24" s="63">
        <f>INDEX(Obs_GenCost!$D$11:$T$211,  MATCH($AF24, Obs_GenCost!$B$11:$B$211, 0), MATCH(AJ$4, Obs_GenCost!$D$3:$T$3, 0) )</f>
        <v>1.4187699999999999E-2</v>
      </c>
      <c r="AK24" s="61">
        <f t="shared" si="28"/>
        <v>1.6543632660794588E-2</v>
      </c>
      <c r="AL24" s="63">
        <f>INDEX(Obs_GenCost!$D$11:$T$211,  MATCH($AF24, Obs_GenCost!$B$11:$B$211, 0), MATCH(AL$4, Obs_GenCost!$D$3:$T$3, 0) )</f>
        <v>1.6622999999999999E-2</v>
      </c>
      <c r="AM24" s="61">
        <f t="shared" si="29"/>
        <v>6.5967659584379602E-3</v>
      </c>
      <c r="AN24" s="63">
        <f>INDEX(Obs_GenCost!$D$11:$T$211,  MATCH($AF24, Obs_GenCost!$B$11:$B$211, 0), MATCH(AN$4, Obs_GenCost!$D$3:$T$3, 0) )</f>
        <v>7.2662999999999998E-3</v>
      </c>
      <c r="AO24" s="61">
        <f t="shared" si="30"/>
        <v>5.831227499294025E-3</v>
      </c>
      <c r="AP24" s="63">
        <f>INDEX(Obs_GenCost!$D$11:$T$211,  MATCH($AF24, Obs_GenCost!$B$11:$B$211, 0), MATCH(AP$4, Obs_GenCost!$D$3:$T$3, 0) )</f>
        <v>5.8674E-3</v>
      </c>
      <c r="AQ24" s="61">
        <f t="shared" si="31"/>
        <v>2.4447035647318819E-2</v>
      </c>
      <c r="AR24" s="63">
        <f>INDEX(Obs_GenCost!$D$11:$T$211,  MATCH($AF24, Obs_GenCost!$B$11:$B$211, 0), MATCH(AR$4, Obs_GenCost!$D$3:$T$3, 0) )</f>
        <v>2.4272700000000001E-2</v>
      </c>
      <c r="AS24" s="61">
        <f t="shared" si="32"/>
        <v>1.645365540388485E-2</v>
      </c>
      <c r="AT24" s="63">
        <f>INDEX(Obs_GenCost!$D$11:$T$211,  MATCH($AF24, Obs_GenCost!$B$11:$B$211, 0), MATCH(AT$4, Obs_GenCost!$D$3:$T$3, 0) )</f>
        <v>1.70476E-2</v>
      </c>
      <c r="AU24" s="61">
        <f t="shared" si="33"/>
        <v>2.3987370756509956E-2</v>
      </c>
      <c r="AV24" s="63">
        <f>INDEX(Obs_GenCost!$D$11:$T$211,  MATCH($AF24, Obs_GenCost!$B$11:$B$211, 0), MATCH(AV$4, Obs_GenCost!$D$3:$T$3, 0) )</f>
        <v>0</v>
      </c>
      <c r="AW24" s="61">
        <f t="shared" si="34"/>
        <v>3.0016792997101516E-2</v>
      </c>
      <c r="AX24" s="63">
        <f>INDEX(Obs_GenCost!$D$11:$T$211,  MATCH($AF24, Obs_GenCost!$B$11:$B$211, 0), MATCH(AX$4, Obs_GenCost!$D$3:$T$3, 0) )</f>
        <v>2.8511700000000001E-2</v>
      </c>
      <c r="AY24" s="61">
        <f t="shared" si="35"/>
        <v>2.4448812782223772E-2</v>
      </c>
      <c r="AZ24" s="63">
        <f>INDEX(Obs_GenCost!$D$11:$T$211,  MATCH($AF24, Obs_GenCost!$B$11:$B$211, 0), MATCH(AZ$4, Obs_GenCost!$D$3:$T$3, 0) )</f>
        <v>2.1132000000000001E-2</v>
      </c>
      <c r="BA24" s="61">
        <f t="shared" si="36"/>
        <v>1.918451416461547E-2</v>
      </c>
      <c r="BB24" s="63">
        <f>INDEX(Obs_GenCost!$D$11:$T$211,  MATCH($AF24, Obs_GenCost!$B$11:$B$211, 0), MATCH(BB$4, Obs_GenCost!$D$3:$T$3, 0) )</f>
        <v>2.0228900000000001E-2</v>
      </c>
      <c r="BC24" s="61">
        <f t="shared" si="37"/>
        <v>1.7618722855128242E-2</v>
      </c>
      <c r="BD24" s="63">
        <f>INDEX(Obs_GenCost!$D$11:$T$211,  MATCH($AF24, Obs_GenCost!$B$11:$B$211, 0), MATCH(BD$4, Obs_GenCost!$D$3:$T$3, 0) )</f>
        <v>2.53403E-2</v>
      </c>
      <c r="BF24" s="31">
        <f t="shared" si="38"/>
        <v>30</v>
      </c>
      <c r="BG24" s="31">
        <f t="shared" si="39"/>
        <v>31</v>
      </c>
      <c r="BH24" s="57">
        <f t="shared" si="16"/>
        <v>1.8460380737102156E-2</v>
      </c>
      <c r="BI24" s="57">
        <f t="shared" si="16"/>
        <v>1.4510722718529812E-2</v>
      </c>
      <c r="BJ24" s="57">
        <f t="shared" si="16"/>
        <v>1.7172741867201413E-2</v>
      </c>
      <c r="BK24" s="58">
        <f t="shared" si="16"/>
        <v>1.6070027276123198E-2</v>
      </c>
      <c r="BL24" s="57">
        <f t="shared" si="16"/>
        <v>0</v>
      </c>
      <c r="BM24" s="57">
        <f t="shared" si="16"/>
        <v>2.2199747034399395E-2</v>
      </c>
      <c r="BN24" s="57">
        <f t="shared" si="16"/>
        <v>1.4368927778732556E-2</v>
      </c>
      <c r="BQ24" s="57">
        <f t="shared" si="46"/>
        <v>3.6548826067314778E-2</v>
      </c>
      <c r="BR24" s="57">
        <f t="shared" si="46"/>
        <v>1.1419579959246192E-2</v>
      </c>
      <c r="BS24" s="57">
        <f t="shared" si="46"/>
        <v>1.525407860143386E-2</v>
      </c>
      <c r="BT24" s="57">
        <f t="shared" si="46"/>
        <v>5.396274877463518E-3</v>
      </c>
      <c r="BU24" s="57">
        <f t="shared" si="46"/>
        <v>4.8173052650765068E-3</v>
      </c>
      <c r="BV24" s="57">
        <f t="shared" si="46"/>
        <v>2.2543289518965885E-2</v>
      </c>
      <c r="BW24" s="57">
        <f t="shared" si="46"/>
        <v>1.4499012626100432E-2</v>
      </c>
      <c r="BX24" s="58">
        <f t="shared" si="46"/>
        <v>2.1170914642874811E-2</v>
      </c>
      <c r="BY24" s="57">
        <f t="shared" si="46"/>
        <v>2.9109894533669946E-2</v>
      </c>
      <c r="BZ24" s="57">
        <f t="shared" si="46"/>
        <v>2.4786997545790349E-2</v>
      </c>
      <c r="CA24" s="58">
        <f t="shared" si="46"/>
        <v>1.5622229849798594E-2</v>
      </c>
      <c r="CB24" s="57">
        <f t="shared" si="46"/>
        <v>0</v>
      </c>
      <c r="CC24" s="57">
        <f t="shared" si="46"/>
        <v>2.0579243946479871E-2</v>
      </c>
      <c r="CD24" s="57">
        <f t="shared" si="46"/>
        <v>1.3612148008552894E-2</v>
      </c>
      <c r="CE24" s="57">
        <f t="shared" si="46"/>
        <v>1.643525110681197E-2</v>
      </c>
      <c r="CF24" s="57">
        <f t="shared" si="45"/>
        <v>0</v>
      </c>
      <c r="CG24" s="57">
        <f t="shared" si="45"/>
        <v>2.3396715050133333E-2</v>
      </c>
      <c r="CH24" s="57">
        <f t="shared" si="45"/>
        <v>1.488102901776135E-2</v>
      </c>
      <c r="CI24" s="58">
        <f t="shared" si="45"/>
        <v>3.6943497590922442E-2</v>
      </c>
      <c r="CJ24" s="57">
        <f t="shared" si="45"/>
        <v>2.1153772701546201E-2</v>
      </c>
      <c r="CL24" s="30">
        <f>Obs_GenCost!B26</f>
        <v>30</v>
      </c>
      <c r="CM24" s="26">
        <f t="shared" si="40"/>
        <v>31</v>
      </c>
      <c r="CN24" s="20">
        <f t="shared" ref="CN24:CQ25" si="47">SUMIFS(DT:DT,$DR:$DR,"&gt;="&amp;$CL24,$DR:$DR,"&lt;"&amp;$CL25)</f>
        <v>171026.94</v>
      </c>
      <c r="CO24" s="20">
        <f t="shared" si="47"/>
        <v>66496.51999999999</v>
      </c>
      <c r="CP24" s="20">
        <f t="shared" si="47"/>
        <v>40236.870000000003</v>
      </c>
      <c r="CQ24" s="106">
        <f t="shared" si="47"/>
        <v>2776.48</v>
      </c>
      <c r="CR24" s="143"/>
      <c r="CS24" s="20">
        <f>SUMIFS(DY:DY,$DR:$DR,"&gt;="&amp;$CL24,$DR:$DR,"&lt;"&amp;$CL25)</f>
        <v>556.20999999999992</v>
      </c>
      <c r="CT24" s="20">
        <f>SUMIFS(DZ:DZ,$DR:$DR,"&gt;="&amp;$CL24,$DR:$DR,"&lt;"&amp;$CL25)</f>
        <v>392.96</v>
      </c>
      <c r="CW24" s="20">
        <f t="shared" ref="CW24:DG25" si="48">SUMIFS(EC:EC,$DR:$DR,"&gt;="&amp;$CL24,$DR:$DR,"&lt;"&amp;$CL25)</f>
        <v>60838.34</v>
      </c>
      <c r="CX24" s="20">
        <f t="shared" si="48"/>
        <v>10144.91</v>
      </c>
      <c r="CY24" s="20">
        <f t="shared" si="48"/>
        <v>56351.61</v>
      </c>
      <c r="CZ24" s="20">
        <f t="shared" si="48"/>
        <v>1927.5700000000002</v>
      </c>
      <c r="DA24" s="20">
        <f t="shared" si="48"/>
        <v>1527.6399999999999</v>
      </c>
      <c r="DB24" s="20">
        <f t="shared" si="48"/>
        <v>17556.27</v>
      </c>
      <c r="DC24" s="20">
        <f t="shared" si="48"/>
        <v>22680.6</v>
      </c>
      <c r="DD24" s="106">
        <f t="shared" si="48"/>
        <v>19083.060000000001</v>
      </c>
      <c r="DE24" s="20">
        <f t="shared" si="48"/>
        <v>16944.690000000002</v>
      </c>
      <c r="DF24" s="20">
        <f t="shared" si="48"/>
        <v>7006.93</v>
      </c>
      <c r="DG24" s="106">
        <f t="shared" si="48"/>
        <v>1212.49</v>
      </c>
      <c r="DH24" s="143"/>
      <c r="DI24" s="20">
        <f t="shared" ref="DI24:DK25" si="49">SUMIFS(EO:EO,$DR:$DR,"&gt;="&amp;$CL24,$DR:$DR,"&lt;"&amp;$CL25)</f>
        <v>219.04999999999998</v>
      </c>
      <c r="DJ24" s="20">
        <f t="shared" si="49"/>
        <v>150.24</v>
      </c>
      <c r="DK24" s="20">
        <f t="shared" si="49"/>
        <v>1563.99</v>
      </c>
      <c r="DL24" s="143"/>
      <c r="DM24" s="20">
        <f t="shared" ref="DM24:DP25" si="50">SUMIFS(ES:ES,$DR:$DR,"&gt;="&amp;$CL24,$DR:$DR,"&lt;"&amp;$CL25)</f>
        <v>337.15999999999997</v>
      </c>
      <c r="DN24" s="20">
        <f t="shared" si="50"/>
        <v>242.72</v>
      </c>
      <c r="DO24" s="106">
        <f t="shared" si="50"/>
        <v>2286.62</v>
      </c>
      <c r="DP24" s="20">
        <f t="shared" si="50"/>
        <v>365.53</v>
      </c>
      <c r="DR24" s="31">
        <f t="shared" si="41"/>
        <v>15</v>
      </c>
      <c r="DS24" s="26">
        <f t="shared" si="42"/>
        <v>15.5</v>
      </c>
      <c r="DT24" s="101">
        <f t="shared" si="23"/>
        <v>256486.37999999998</v>
      </c>
      <c r="DU24" s="101">
        <f t="shared" si="24"/>
        <v>120366.02</v>
      </c>
      <c r="DV24" s="101">
        <f t="shared" si="25"/>
        <v>78469.61</v>
      </c>
      <c r="DW24" s="102">
        <f t="shared" si="43"/>
        <v>968.86</v>
      </c>
      <c r="DX24" s="144"/>
      <c r="DY24" s="101">
        <f t="shared" si="44"/>
        <v>93.65</v>
      </c>
      <c r="DZ24" s="101">
        <f t="shared" si="44"/>
        <v>15.579999999999998</v>
      </c>
      <c r="EB24" s="84">
        <f>MODEL_DATA!AT21</f>
        <v>15</v>
      </c>
      <c r="EC24" s="84">
        <f>MODEL_DATA!AU21</f>
        <v>45441.2</v>
      </c>
      <c r="ED24" s="84">
        <f>MODEL_DATA!AV21</f>
        <v>29379.61</v>
      </c>
      <c r="EE24" s="84">
        <f>MODEL_DATA!AW21</f>
        <v>90986.41</v>
      </c>
      <c r="EF24" s="84">
        <f>MODEL_DATA!AX21</f>
        <v>3022.97</v>
      </c>
      <c r="EG24" s="84">
        <f>MODEL_DATA!AY21</f>
        <v>9186.58</v>
      </c>
      <c r="EH24" s="84">
        <f>MODEL_DATA!AZ21</f>
        <v>26241.34</v>
      </c>
      <c r="EI24" s="84">
        <f>MODEL_DATA!BA21</f>
        <v>52228.27</v>
      </c>
      <c r="EJ24" s="84">
        <f>MODEL_DATA!BB21</f>
        <v>24857.46</v>
      </c>
      <c r="EK24" s="84">
        <f>MODEL_DATA!BC21</f>
        <v>11739.93</v>
      </c>
      <c r="EL24" s="84">
        <f>MODEL_DATA!BD21</f>
        <v>3684.44</v>
      </c>
      <c r="EM24" s="84">
        <f>MODEL_DATA!BE21</f>
        <v>277.38</v>
      </c>
      <c r="EN24" s="84">
        <f>MODEL_DATA!BF21</f>
        <v>775.87</v>
      </c>
      <c r="EO24" s="84">
        <f>MODEL_DATA!BG21</f>
        <v>37.82</v>
      </c>
      <c r="EP24" s="84">
        <f>MODEL_DATA!BH21</f>
        <v>5.56</v>
      </c>
      <c r="EQ24" s="84">
        <f>MODEL_DATA!BI21</f>
        <v>691.48</v>
      </c>
      <c r="ER24" s="84">
        <f>MODEL_DATA!BJ21</f>
        <v>1118.5899999999999</v>
      </c>
      <c r="ES24" s="84">
        <f>MODEL_DATA!BK21</f>
        <v>55.83</v>
      </c>
      <c r="ET24" s="84">
        <f>MODEL_DATA!BL21</f>
        <v>10.02</v>
      </c>
      <c r="EU24" s="84">
        <f>MODEL_DATA!BM21</f>
        <v>1734.58</v>
      </c>
      <c r="EV24" s="84">
        <f>MODEL_DATA!BN21</f>
        <v>631.53</v>
      </c>
    </row>
    <row r="25" spans="25:152" x14ac:dyDescent="0.25">
      <c r="Y25" s="30">
        <f>VLOOKUP(Z25, Lookup!$B$3:$D$30, 3, FALSE)</f>
        <v>11.1</v>
      </c>
      <c r="Z25" s="141" t="s">
        <v>55</v>
      </c>
      <c r="AA25" s="33">
        <f>HLOOKUP($Y25, $DT$3:$EV$4, 2, FALSE)</f>
        <v>29.947520044410673</v>
      </c>
      <c r="AB25" s="21">
        <f>IFERROR(HLOOKUP($Y25, Obs_GenCost!$D$3:$T$4, 2, FALSE), 0)</f>
        <v>0</v>
      </c>
      <c r="AC25" s="145">
        <f>IFERROR(AA25 - AB25, 0)</f>
        <v>29.947520044410673</v>
      </c>
      <c r="AD25" s="1">
        <f>IFERROR(AC25 / AB25, 0)</f>
        <v>0</v>
      </c>
      <c r="AF25" s="32">
        <f t="shared" si="15"/>
        <v>30</v>
      </c>
      <c r="AG25" s="61">
        <f t="shared" si="26"/>
        <v>3.6548826067314778E-2</v>
      </c>
      <c r="AH25" s="63">
        <f>INDEX(Obs_GenCost!$D$11:$T$211,  MATCH($AF25, Obs_GenCost!$B$11:$B$211, 0), MATCH(AH$4, Obs_GenCost!$D$3:$T$3, 0) )</f>
        <v>3.5242500000000003E-2</v>
      </c>
      <c r="AI25" s="61">
        <f t="shared" si="27"/>
        <v>1.1419579959246192E-2</v>
      </c>
      <c r="AJ25" s="63">
        <f>INDEX(Obs_GenCost!$D$11:$T$211,  MATCH($AF25, Obs_GenCost!$B$11:$B$211, 0), MATCH(AJ$4, Obs_GenCost!$D$3:$T$3, 0) )</f>
        <v>1.21023E-2</v>
      </c>
      <c r="AK25" s="61">
        <f t="shared" si="28"/>
        <v>1.525407860143386E-2</v>
      </c>
      <c r="AL25" s="63">
        <f>INDEX(Obs_GenCost!$D$11:$T$211,  MATCH($AF25, Obs_GenCost!$B$11:$B$211, 0), MATCH(AL$4, Obs_GenCost!$D$3:$T$3, 0) )</f>
        <v>1.5233399999999999E-2</v>
      </c>
      <c r="AM25" s="61">
        <f t="shared" si="29"/>
        <v>5.396274877463518E-3</v>
      </c>
      <c r="AN25" s="63">
        <f>INDEX(Obs_GenCost!$D$11:$T$211,  MATCH($AF25, Obs_GenCost!$B$11:$B$211, 0), MATCH(AN$4, Obs_GenCost!$D$3:$T$3, 0) )</f>
        <v>6.0843E-3</v>
      </c>
      <c r="AO25" s="61">
        <f t="shared" si="30"/>
        <v>4.8173052650765068E-3</v>
      </c>
      <c r="AP25" s="63">
        <f>INDEX(Obs_GenCost!$D$11:$T$211,  MATCH($AF25, Obs_GenCost!$B$11:$B$211, 0), MATCH(AP$4, Obs_GenCost!$D$3:$T$3, 0) )</f>
        <v>4.6366000000000003E-3</v>
      </c>
      <c r="AQ25" s="61">
        <f t="shared" si="31"/>
        <v>2.2543289518965885E-2</v>
      </c>
      <c r="AR25" s="63">
        <f>INDEX(Obs_GenCost!$D$11:$T$211,  MATCH($AF25, Obs_GenCost!$B$11:$B$211, 0), MATCH(AR$4, Obs_GenCost!$D$3:$T$3, 0) )</f>
        <v>2.1787399999999998E-2</v>
      </c>
      <c r="AS25" s="61">
        <f t="shared" si="32"/>
        <v>1.4499012626100432E-2</v>
      </c>
      <c r="AT25" s="63">
        <f>INDEX(Obs_GenCost!$D$11:$T$211,  MATCH($AF25, Obs_GenCost!$B$11:$B$211, 0), MATCH(AT$4, Obs_GenCost!$D$3:$T$3, 0) )</f>
        <v>1.48431E-2</v>
      </c>
      <c r="AU25" s="61">
        <f t="shared" si="33"/>
        <v>2.1170914642874811E-2</v>
      </c>
      <c r="AV25" s="63">
        <f>INDEX(Obs_GenCost!$D$11:$T$211,  MATCH($AF25, Obs_GenCost!$B$11:$B$211, 0), MATCH(AV$4, Obs_GenCost!$D$3:$T$3, 0) )</f>
        <v>0</v>
      </c>
      <c r="AW25" s="61">
        <f t="shared" si="34"/>
        <v>2.9109894533669946E-2</v>
      </c>
      <c r="AX25" s="63">
        <f>INDEX(Obs_GenCost!$D$11:$T$211,  MATCH($AF25, Obs_GenCost!$B$11:$B$211, 0), MATCH(AX$4, Obs_GenCost!$D$3:$T$3, 0) )</f>
        <v>2.7321600000000001E-2</v>
      </c>
      <c r="AY25" s="61">
        <f t="shared" si="35"/>
        <v>2.4786997545790349E-2</v>
      </c>
      <c r="AZ25" s="63">
        <f>INDEX(Obs_GenCost!$D$11:$T$211,  MATCH($AF25, Obs_GenCost!$B$11:$B$211, 0), MATCH(AZ$4, Obs_GenCost!$D$3:$T$3, 0) )</f>
        <v>1.8354800000000001E-2</v>
      </c>
      <c r="BA25" s="61">
        <f t="shared" si="36"/>
        <v>1.5622229849798594E-2</v>
      </c>
      <c r="BB25" s="63">
        <f>INDEX(Obs_GenCost!$D$11:$T$211,  MATCH($AF25, Obs_GenCost!$B$11:$B$211, 0), MATCH(BB$4, Obs_GenCost!$D$3:$T$3, 0) )</f>
        <v>2.1143700000000001E-2</v>
      </c>
      <c r="BC25" s="61">
        <f t="shared" si="37"/>
        <v>1.643525110681197E-2</v>
      </c>
      <c r="BD25" s="63">
        <f>INDEX(Obs_GenCost!$D$11:$T$211,  MATCH($AF25, Obs_GenCost!$B$11:$B$211, 0), MATCH(BD$4, Obs_GenCost!$D$3:$T$3, 0) )</f>
        <v>2.7330900000000002E-2</v>
      </c>
      <c r="BF25" s="31">
        <f>$CL25</f>
        <v>32</v>
      </c>
      <c r="BG25" s="31">
        <f>$CM25</f>
        <v>33</v>
      </c>
      <c r="BH25" s="57">
        <f t="shared" ref="BH25:BN25" si="51">IFERROR(CN25 / CN$6,  0)</f>
        <v>1.6957311005167924E-2</v>
      </c>
      <c r="BI25" s="57">
        <f t="shared" si="51"/>
        <v>1.3702210582515128E-2</v>
      </c>
      <c r="BJ25" s="57">
        <f t="shared" si="51"/>
        <v>1.4676056050214615E-2</v>
      </c>
      <c r="BK25" s="58">
        <f t="shared" si="51"/>
        <v>1.8498867478880767E-2</v>
      </c>
      <c r="BL25" s="57">
        <f t="shared" si="51"/>
        <v>0</v>
      </c>
      <c r="BM25" s="57">
        <f t="shared" si="51"/>
        <v>2.6022968063192695E-2</v>
      </c>
      <c r="BN25" s="57">
        <f t="shared" si="51"/>
        <v>1.9533858175582043E-2</v>
      </c>
      <c r="BQ25" s="57">
        <f t="shared" ref="BQ25:CJ25" si="52">IFERROR(CW25 / CW$6,  0)</f>
        <v>3.4212508975177393E-2</v>
      </c>
      <c r="BR25" s="57">
        <f t="shared" si="52"/>
        <v>9.8636666783133448E-3</v>
      </c>
      <c r="BS25" s="57">
        <f t="shared" si="52"/>
        <v>1.4625300978260918E-2</v>
      </c>
      <c r="BT25" s="57">
        <f t="shared" si="52"/>
        <v>4.2947469038824952E-3</v>
      </c>
      <c r="BU25" s="57">
        <f t="shared" si="52"/>
        <v>4.5403395392303193E-3</v>
      </c>
      <c r="BV25" s="57">
        <f t="shared" si="52"/>
        <v>1.9901029598449915E-2</v>
      </c>
      <c r="BW25" s="57">
        <f t="shared" si="52"/>
        <v>1.2074800933279565E-2</v>
      </c>
      <c r="BX25" s="58">
        <f t="shared" si="52"/>
        <v>1.9645643957945012E-2</v>
      </c>
      <c r="BY25" s="57">
        <f t="shared" si="52"/>
        <v>2.8482074788526789E-2</v>
      </c>
      <c r="BZ25" s="57">
        <f t="shared" si="52"/>
        <v>2.5096811579191615E-2</v>
      </c>
      <c r="CA25" s="58">
        <f t="shared" si="52"/>
        <v>1.7781658564943664E-2</v>
      </c>
      <c r="CB25" s="57">
        <f t="shared" si="52"/>
        <v>0</v>
      </c>
      <c r="CC25" s="57">
        <f t="shared" si="52"/>
        <v>2.3338487930538825E-2</v>
      </c>
      <c r="CD25" s="57">
        <f t="shared" si="52"/>
        <v>1.8619758634436268E-2</v>
      </c>
      <c r="CE25" s="57">
        <f t="shared" si="52"/>
        <v>1.9083823469142221E-2</v>
      </c>
      <c r="CF25" s="57">
        <f t="shared" si="52"/>
        <v>0</v>
      </c>
      <c r="CG25" s="57">
        <f t="shared" si="52"/>
        <v>2.8005831830385613E-2</v>
      </c>
      <c r="CH25" s="57">
        <f t="shared" si="52"/>
        <v>2.0152415285671372E-2</v>
      </c>
      <c r="CI25" s="58">
        <f t="shared" si="52"/>
        <v>3.4491444066780133E-2</v>
      </c>
      <c r="CJ25" s="57">
        <f t="shared" si="52"/>
        <v>1.8022345347072793E-2</v>
      </c>
      <c r="CL25" s="30">
        <f>Obs_GenCost!B27</f>
        <v>32</v>
      </c>
      <c r="CM25" s="26">
        <f>AVERAGE(CL25:CL26)</f>
        <v>33</v>
      </c>
      <c r="CN25" s="20">
        <f t="shared" si="47"/>
        <v>157101.69</v>
      </c>
      <c r="CO25" s="20">
        <f t="shared" si="47"/>
        <v>62791.45</v>
      </c>
      <c r="CP25" s="20">
        <f t="shared" si="47"/>
        <v>34386.97</v>
      </c>
      <c r="CQ25" s="106">
        <f t="shared" si="47"/>
        <v>3196.12</v>
      </c>
      <c r="CR25" s="143"/>
      <c r="CS25" s="20">
        <f>SUMIFS(DY:DY,$DR:$DR,"&gt;="&amp;$CL25,$DR:$DR,"&lt;"&amp;$CL26)</f>
        <v>652</v>
      </c>
      <c r="CT25" s="20">
        <f>SUMIFS(DZ:DZ,$DR:$DR,"&gt;="&amp;$CL25,$DR:$DR,"&lt;"&amp;$CL26)</f>
        <v>534.21</v>
      </c>
      <c r="CW25" s="20">
        <f t="shared" si="48"/>
        <v>56949.36</v>
      </c>
      <c r="CX25" s="20">
        <f t="shared" si="48"/>
        <v>8762.67</v>
      </c>
      <c r="CY25" s="20">
        <f t="shared" si="48"/>
        <v>54028.78</v>
      </c>
      <c r="CZ25" s="20">
        <f t="shared" si="48"/>
        <v>1534.1</v>
      </c>
      <c r="DA25" s="20">
        <f t="shared" si="48"/>
        <v>1439.81</v>
      </c>
      <c r="DB25" s="20">
        <f t="shared" si="48"/>
        <v>15498.53</v>
      </c>
      <c r="DC25" s="20">
        <f t="shared" si="48"/>
        <v>18888.440000000002</v>
      </c>
      <c r="DD25" s="106">
        <f t="shared" si="48"/>
        <v>17708.21</v>
      </c>
      <c r="DE25" s="20">
        <f t="shared" si="48"/>
        <v>16579.239999999998</v>
      </c>
      <c r="DF25" s="20">
        <f t="shared" si="48"/>
        <v>7094.51</v>
      </c>
      <c r="DG25" s="106">
        <f t="shared" si="48"/>
        <v>1380.09</v>
      </c>
      <c r="DH25" s="143"/>
      <c r="DI25" s="20">
        <f t="shared" si="49"/>
        <v>248.42</v>
      </c>
      <c r="DJ25" s="20">
        <f t="shared" si="49"/>
        <v>205.51</v>
      </c>
      <c r="DK25" s="20">
        <f t="shared" si="49"/>
        <v>1816.0300000000002</v>
      </c>
      <c r="DL25" s="143"/>
      <c r="DM25" s="20">
        <f t="shared" si="50"/>
        <v>403.58000000000004</v>
      </c>
      <c r="DN25" s="20">
        <f t="shared" si="50"/>
        <v>328.7</v>
      </c>
      <c r="DO25" s="106">
        <f t="shared" si="50"/>
        <v>2134.8500000000004</v>
      </c>
      <c r="DP25" s="20">
        <f t="shared" si="50"/>
        <v>311.41999999999996</v>
      </c>
      <c r="DR25" s="31">
        <f>$EB25</f>
        <v>16</v>
      </c>
      <c r="DS25" s="26">
        <f>AVERAGE(DR25:DR26)</f>
        <v>16.5</v>
      </c>
      <c r="DT25" s="101">
        <f t="shared" si="23"/>
        <v>225448.14</v>
      </c>
      <c r="DU25" s="101">
        <f t="shared" si="24"/>
        <v>103587.17</v>
      </c>
      <c r="DV25" s="101">
        <f t="shared" si="25"/>
        <v>66683.97</v>
      </c>
      <c r="DW25" s="102">
        <f t="shared" si="43"/>
        <v>1330.7</v>
      </c>
      <c r="DX25" s="144"/>
      <c r="DY25" s="101">
        <f t="shared" si="44"/>
        <v>37.5</v>
      </c>
      <c r="DZ25" s="101">
        <f t="shared" si="44"/>
        <v>92.28</v>
      </c>
      <c r="EB25" s="84">
        <f>MODEL_DATA!AT22</f>
        <v>16</v>
      </c>
      <c r="EC25" s="84">
        <f>MODEL_DATA!AU22</f>
        <v>44379.28</v>
      </c>
      <c r="ED25" s="84">
        <f>MODEL_DATA!AV22</f>
        <v>26378.3</v>
      </c>
      <c r="EE25" s="84">
        <f>MODEL_DATA!AW22</f>
        <v>77208.87</v>
      </c>
      <c r="EF25" s="84">
        <f>MODEL_DATA!AX22</f>
        <v>2872.52</v>
      </c>
      <c r="EG25" s="84">
        <f>MODEL_DATA!AY22</f>
        <v>7925.2</v>
      </c>
      <c r="EH25" s="84">
        <f>MODEL_DATA!AZ22</f>
        <v>22718.62</v>
      </c>
      <c r="EI25" s="84">
        <f>MODEL_DATA!BA22</f>
        <v>43965.35</v>
      </c>
      <c r="EJ25" s="84">
        <f>MODEL_DATA!BB22</f>
        <v>22053</v>
      </c>
      <c r="EK25" s="84">
        <f>MODEL_DATA!BC22</f>
        <v>11711.74</v>
      </c>
      <c r="EL25" s="84">
        <f>MODEL_DATA!BD22</f>
        <v>3388.44</v>
      </c>
      <c r="EM25" s="84">
        <f>MODEL_DATA!BE22</f>
        <v>451.91</v>
      </c>
      <c r="EN25" s="84">
        <f>MODEL_DATA!BF22</f>
        <v>571.95000000000005</v>
      </c>
      <c r="EO25" s="84">
        <f>MODEL_DATA!BG22</f>
        <v>10.98</v>
      </c>
      <c r="EP25" s="84">
        <f>MODEL_DATA!BH22</f>
        <v>35.299999999999997</v>
      </c>
      <c r="EQ25" s="84">
        <f>MODEL_DATA!BI22</f>
        <v>878.79</v>
      </c>
      <c r="ER25" s="84">
        <f>MODEL_DATA!BJ22</f>
        <v>1129.48</v>
      </c>
      <c r="ES25" s="84">
        <f>MODEL_DATA!BK22</f>
        <v>26.52</v>
      </c>
      <c r="ET25" s="84">
        <f>MODEL_DATA!BL22</f>
        <v>56.98</v>
      </c>
      <c r="EU25" s="84">
        <f>MODEL_DATA!BM22</f>
        <v>1703.55</v>
      </c>
      <c r="EV25" s="84">
        <f>MODEL_DATA!BN22</f>
        <v>547</v>
      </c>
    </row>
    <row r="26" spans="25:152" x14ac:dyDescent="0.25">
      <c r="Y26" s="30">
        <f>VLOOKUP(Z26, Lookup!$B$3:$D$30, 3, FALSE)</f>
        <v>16.100000000000001</v>
      </c>
      <c r="Z26" s="141" t="s">
        <v>56</v>
      </c>
      <c r="AA26" s="33">
        <f>HLOOKUP($Y26, $DT$3:$EV$4, 2, FALSE)</f>
        <v>18.874384681180075</v>
      </c>
      <c r="AB26" s="21">
        <f>IFERROR(HLOOKUP($Y26, Obs_GenCost!$D$3:$T$4, 2, FALSE), 0)</f>
        <v>0</v>
      </c>
      <c r="AC26" s="145">
        <f>IFERROR(AA26 - AB26, 0)</f>
        <v>18.874384681180075</v>
      </c>
      <c r="AD26" s="1">
        <f>IFERROR(AC26 / AB26, 0)</f>
        <v>0</v>
      </c>
      <c r="AE26" s="8"/>
      <c r="AF26" s="32">
        <f>$CL25</f>
        <v>32</v>
      </c>
      <c r="AG26" s="61">
        <f t="shared" si="26"/>
        <v>3.4212508975177393E-2</v>
      </c>
      <c r="AH26" s="63">
        <f>INDEX(Obs_GenCost!$D$11:$T$211,  MATCH($AF26, Obs_GenCost!$B$11:$B$211, 0), MATCH(AH$4, Obs_GenCost!$D$3:$T$3, 0) )</f>
        <v>3.2855299999999997E-2</v>
      </c>
      <c r="AI26" s="61">
        <f t="shared" si="27"/>
        <v>9.8636666783133448E-3</v>
      </c>
      <c r="AJ26" s="63">
        <f>INDEX(Obs_GenCost!$D$11:$T$211,  MATCH($AF26, Obs_GenCost!$B$11:$B$211, 0), MATCH(AJ$4, Obs_GenCost!$D$3:$T$3, 0) )</f>
        <v>1.0016799999999999E-2</v>
      </c>
      <c r="AK26" s="61">
        <f t="shared" si="28"/>
        <v>1.4625300978260918E-2</v>
      </c>
      <c r="AL26" s="63">
        <f>INDEX(Obs_GenCost!$D$11:$T$211,  MATCH($AF26, Obs_GenCost!$B$11:$B$211, 0), MATCH(AL$4, Obs_GenCost!$D$3:$T$3, 0) )</f>
        <v>1.38981E-2</v>
      </c>
      <c r="AM26" s="61">
        <f t="shared" si="29"/>
        <v>4.2947469038824952E-3</v>
      </c>
      <c r="AN26" s="63">
        <f>INDEX(Obs_GenCost!$D$11:$T$211,  MATCH($AF26, Obs_GenCost!$B$11:$B$211, 0), MATCH(AN$4, Obs_GenCost!$D$3:$T$3, 0) )</f>
        <v>4.9021999999999998E-3</v>
      </c>
      <c r="AO26" s="61">
        <f t="shared" si="30"/>
        <v>4.5403395392303193E-3</v>
      </c>
      <c r="AP26" s="63">
        <f>INDEX(Obs_GenCost!$D$11:$T$211,  MATCH($AF26, Obs_GenCost!$B$11:$B$211, 0), MATCH(AP$4, Obs_GenCost!$D$3:$T$3, 0) )</f>
        <v>4.4048000000000004E-3</v>
      </c>
      <c r="AQ26" s="61">
        <f t="shared" si="31"/>
        <v>1.9901029598449915E-2</v>
      </c>
      <c r="AR26" s="63">
        <f>INDEX(Obs_GenCost!$D$11:$T$211,  MATCH($AF26, Obs_GenCost!$B$11:$B$211, 0), MATCH(AR$4, Obs_GenCost!$D$3:$T$3, 0) )</f>
        <v>1.96226E-2</v>
      </c>
      <c r="AS26" s="61">
        <f t="shared" si="32"/>
        <v>1.2074800933279565E-2</v>
      </c>
      <c r="AT26" s="63">
        <f>INDEX(Obs_GenCost!$D$11:$T$211,  MATCH($AF26, Obs_GenCost!$B$11:$B$211, 0), MATCH(AT$4, Obs_GenCost!$D$3:$T$3, 0) )</f>
        <v>1.2471100000000001E-2</v>
      </c>
      <c r="AU26" s="61">
        <f t="shared" si="33"/>
        <v>1.9645643957945012E-2</v>
      </c>
      <c r="AV26" s="63">
        <f>INDEX(Obs_GenCost!$D$11:$T$211,  MATCH($AF26, Obs_GenCost!$B$11:$B$211, 0), MATCH(AV$4, Obs_GenCost!$D$3:$T$3, 0) )</f>
        <v>0</v>
      </c>
      <c r="AW26" s="61">
        <f t="shared" si="34"/>
        <v>2.8482074788526789E-2</v>
      </c>
      <c r="AX26" s="63">
        <f>INDEX(Obs_GenCost!$D$11:$T$211,  MATCH($AF26, Obs_GenCost!$B$11:$B$211, 0), MATCH(AX$4, Obs_GenCost!$D$3:$T$3, 0) )</f>
        <v>2.61312E-2</v>
      </c>
      <c r="AY26" s="61">
        <f t="shared" si="35"/>
        <v>2.5096811579191615E-2</v>
      </c>
      <c r="AZ26" s="63">
        <f>INDEX(Obs_GenCost!$D$11:$T$211,  MATCH($AF26, Obs_GenCost!$B$11:$B$211, 0), MATCH(AZ$4, Obs_GenCost!$D$3:$T$3, 0) )</f>
        <v>1.6513400000000001E-2</v>
      </c>
      <c r="BA26" s="61">
        <f t="shared" si="36"/>
        <v>1.7781658564943664E-2</v>
      </c>
      <c r="BB26" s="63">
        <f>INDEX(Obs_GenCost!$D$11:$T$211,  MATCH($AF26, Obs_GenCost!$B$11:$B$211, 0), MATCH(BB$4, Obs_GenCost!$D$3:$T$3, 0) )</f>
        <v>2.1851599999999999E-2</v>
      </c>
      <c r="BC26" s="61">
        <f t="shared" si="37"/>
        <v>1.9083823469142221E-2</v>
      </c>
      <c r="BD26" s="63">
        <f>INDEX(Obs_GenCost!$D$11:$T$211,  MATCH($AF26, Obs_GenCost!$B$11:$B$211, 0), MATCH(BD$4, Obs_GenCost!$D$3:$T$3, 0) )</f>
        <v>2.8759E-2</v>
      </c>
      <c r="BF26" s="31">
        <f t="shared" si="38"/>
        <v>34</v>
      </c>
      <c r="BG26" s="31">
        <f t="shared" si="39"/>
        <v>35</v>
      </c>
      <c r="BH26" s="57">
        <f t="shared" ref="BH26:BN61" si="53">IFERROR(CN26 / CN$6,  0)</f>
        <v>1.4958595522230247E-2</v>
      </c>
      <c r="BI26" s="57">
        <f t="shared" si="53"/>
        <v>1.1558744654147284E-2</v>
      </c>
      <c r="BJ26" s="57">
        <f t="shared" si="53"/>
        <v>1.2865936426361401E-2</v>
      </c>
      <c r="BK26" s="58">
        <f t="shared" si="53"/>
        <v>2.4104635760209495E-2</v>
      </c>
      <c r="BL26" s="57">
        <f t="shared" si="53"/>
        <v>0</v>
      </c>
      <c r="BM26" s="57">
        <f t="shared" si="53"/>
        <v>2.8263657368511157E-2</v>
      </c>
      <c r="BN26" s="57">
        <f t="shared" si="53"/>
        <v>2.1710990606225711E-2</v>
      </c>
      <c r="BQ26" s="57">
        <f t="shared" si="46"/>
        <v>3.1822334360679355E-2</v>
      </c>
      <c r="BR26" s="57">
        <f t="shared" si="46"/>
        <v>8.085438261814867E-3</v>
      </c>
      <c r="BS26" s="57">
        <f t="shared" si="46"/>
        <v>1.23940029844571E-2</v>
      </c>
      <c r="BT26" s="57">
        <f t="shared" si="46"/>
        <v>3.2513090145564519E-3</v>
      </c>
      <c r="BU26" s="57">
        <f t="shared" si="46"/>
        <v>4.2186897152941801E-3</v>
      </c>
      <c r="BV26" s="57">
        <f t="shared" si="46"/>
        <v>1.7928124043095031E-2</v>
      </c>
      <c r="BW26" s="57">
        <f t="shared" si="46"/>
        <v>1.0345724348855091E-2</v>
      </c>
      <c r="BX26" s="58">
        <f t="shared" si="46"/>
        <v>1.7429965990296729E-2</v>
      </c>
      <c r="BY26" s="57">
        <f t="shared" si="46"/>
        <v>2.8112306223895211E-2</v>
      </c>
      <c r="BZ26" s="57">
        <f t="shared" si="46"/>
        <v>2.5376556883614679E-2</v>
      </c>
      <c r="CA26" s="58">
        <f t="shared" si="46"/>
        <v>2.0993228979842588E-2</v>
      </c>
      <c r="CB26" s="57">
        <f t="shared" si="46"/>
        <v>0</v>
      </c>
      <c r="CC26" s="57">
        <f t="shared" si="46"/>
        <v>2.4640603069083496E-2</v>
      </c>
      <c r="CD26" s="57">
        <f t="shared" si="46"/>
        <v>2.0063965498495994E-2</v>
      </c>
      <c r="CE26" s="57">
        <f t="shared" si="46"/>
        <v>2.6642300865798621E-2</v>
      </c>
      <c r="CF26" s="57">
        <f t="shared" si="45"/>
        <v>0</v>
      </c>
      <c r="CG26" s="57">
        <f t="shared" si="45"/>
        <v>3.0939789335189375E-2</v>
      </c>
      <c r="CH26" s="57">
        <f t="shared" si="45"/>
        <v>2.2825507182401738E-2</v>
      </c>
      <c r="CI26" s="58">
        <f t="shared" si="45"/>
        <v>3.2410502550607428E-2</v>
      </c>
      <c r="CJ26" s="57">
        <f t="shared" si="45"/>
        <v>1.5765356494282866E-2</v>
      </c>
      <c r="CL26" s="30">
        <f>Obs_GenCost!B28</f>
        <v>34</v>
      </c>
      <c r="CM26" s="26">
        <f t="shared" si="40"/>
        <v>35</v>
      </c>
      <c r="CN26" s="20">
        <f t="shared" si="18"/>
        <v>138584.51</v>
      </c>
      <c r="CO26" s="20">
        <f t="shared" si="18"/>
        <v>52968.850000000006</v>
      </c>
      <c r="CP26" s="20">
        <f t="shared" si="18"/>
        <v>30145.739999999998</v>
      </c>
      <c r="CQ26" s="106">
        <f t="shared" si="18"/>
        <v>4164.6499999999996</v>
      </c>
      <c r="CR26" s="143"/>
      <c r="CS26" s="20">
        <f t="shared" si="19"/>
        <v>708.14</v>
      </c>
      <c r="CT26" s="20">
        <f t="shared" si="19"/>
        <v>593.75</v>
      </c>
      <c r="CW26" s="20">
        <f t="shared" si="20"/>
        <v>52970.729999999996</v>
      </c>
      <c r="CX26" s="20">
        <f t="shared" si="20"/>
        <v>7182.93</v>
      </c>
      <c r="CY26" s="20">
        <f t="shared" si="20"/>
        <v>45785.919999999998</v>
      </c>
      <c r="CZ26" s="20">
        <f t="shared" si="20"/>
        <v>1161.3800000000001</v>
      </c>
      <c r="DA26" s="20">
        <f t="shared" si="20"/>
        <v>1337.81</v>
      </c>
      <c r="DB26" s="20">
        <f t="shared" si="20"/>
        <v>13962.07</v>
      </c>
      <c r="DC26" s="20">
        <f t="shared" si="20"/>
        <v>16183.67</v>
      </c>
      <c r="DD26" s="106">
        <f t="shared" si="20"/>
        <v>15711.04</v>
      </c>
      <c r="DE26" s="20">
        <f t="shared" si="20"/>
        <v>16364</v>
      </c>
      <c r="DF26" s="20">
        <f t="shared" si="20"/>
        <v>7173.59</v>
      </c>
      <c r="DG26" s="106">
        <f t="shared" si="20"/>
        <v>1629.35</v>
      </c>
      <c r="DH26" s="143"/>
      <c r="DI26" s="20">
        <f t="shared" si="21"/>
        <v>262.27999999999997</v>
      </c>
      <c r="DJ26" s="20">
        <f t="shared" si="21"/>
        <v>221.45</v>
      </c>
      <c r="DK26" s="20">
        <f t="shared" si="21"/>
        <v>2535.3000000000002</v>
      </c>
      <c r="DL26" s="143"/>
      <c r="DM26" s="20">
        <f t="shared" si="22"/>
        <v>445.86</v>
      </c>
      <c r="DN26" s="20">
        <f t="shared" si="22"/>
        <v>372.29999999999995</v>
      </c>
      <c r="DO26" s="106">
        <f t="shared" si="22"/>
        <v>2006.05</v>
      </c>
      <c r="DP26" s="20">
        <f t="shared" si="22"/>
        <v>272.41999999999996</v>
      </c>
      <c r="DR26" s="31">
        <f t="shared" si="41"/>
        <v>17</v>
      </c>
      <c r="DS26" s="26">
        <f t="shared" si="42"/>
        <v>17.5</v>
      </c>
      <c r="DT26" s="101">
        <f t="shared" si="23"/>
        <v>208750.40000000002</v>
      </c>
      <c r="DU26" s="101">
        <f t="shared" si="24"/>
        <v>92957.6</v>
      </c>
      <c r="DV26" s="101">
        <f t="shared" si="25"/>
        <v>63012.44</v>
      </c>
      <c r="DW26" s="102">
        <f t="shared" si="43"/>
        <v>1653.3899999999999</v>
      </c>
      <c r="DX26" s="144"/>
      <c r="DY26" s="101">
        <f t="shared" si="44"/>
        <v>90.56</v>
      </c>
      <c r="DZ26" s="101">
        <f t="shared" si="44"/>
        <v>39.370000000000005</v>
      </c>
      <c r="EB26" s="84">
        <f>MODEL_DATA!AT23</f>
        <v>17</v>
      </c>
      <c r="EC26" s="84">
        <f>MODEL_DATA!AU23</f>
        <v>43371.79</v>
      </c>
      <c r="ED26" s="84">
        <f>MODEL_DATA!AV23</f>
        <v>23072.22</v>
      </c>
      <c r="EE26" s="84">
        <f>MODEL_DATA!AW23</f>
        <v>69885.38</v>
      </c>
      <c r="EF26" s="84">
        <f>MODEL_DATA!AX23</f>
        <v>2615.7800000000002</v>
      </c>
      <c r="EG26" s="84">
        <f>MODEL_DATA!AY23</f>
        <v>6792.79</v>
      </c>
      <c r="EH26" s="84">
        <f>MODEL_DATA!AZ23</f>
        <v>21560.400000000001</v>
      </c>
      <c r="EI26" s="84">
        <f>MODEL_DATA!BA23</f>
        <v>41452.04</v>
      </c>
      <c r="EJ26" s="84">
        <f>MODEL_DATA!BB23</f>
        <v>19140.7</v>
      </c>
      <c r="EK26" s="84">
        <f>MODEL_DATA!BC23</f>
        <v>11239.94</v>
      </c>
      <c r="EL26" s="84">
        <f>MODEL_DATA!BD23</f>
        <v>3480.33</v>
      </c>
      <c r="EM26" s="84">
        <f>MODEL_DATA!BE23</f>
        <v>659.89</v>
      </c>
      <c r="EN26" s="84">
        <f>MODEL_DATA!BF23</f>
        <v>1331.04</v>
      </c>
      <c r="EO26" s="84">
        <f>MODEL_DATA!BG23</f>
        <v>25.86</v>
      </c>
      <c r="EP26" s="84">
        <f>MODEL_DATA!BH23</f>
        <v>11.96</v>
      </c>
      <c r="EQ26" s="84">
        <f>MODEL_DATA!BI23</f>
        <v>993.5</v>
      </c>
      <c r="ER26" s="84">
        <f>MODEL_DATA!BJ23</f>
        <v>2523.63</v>
      </c>
      <c r="ES26" s="84">
        <f>MODEL_DATA!BK23</f>
        <v>64.7</v>
      </c>
      <c r="ET26" s="84">
        <f>MODEL_DATA!BL23</f>
        <v>27.41</v>
      </c>
      <c r="EU26" s="84">
        <f>MODEL_DATA!BM23</f>
        <v>1646.99</v>
      </c>
      <c r="EV26" s="84">
        <f>MODEL_DATA!BN23</f>
        <v>514.48</v>
      </c>
    </row>
    <row r="27" spans="25:152" x14ac:dyDescent="0.25">
      <c r="Y27" s="30">
        <f>VLOOKUP(Z27, Lookup!$B$3:$D$30, 3, FALSE)</f>
        <v>50</v>
      </c>
      <c r="Z27" s="141" t="s">
        <v>66</v>
      </c>
      <c r="AA27" s="33">
        <f>HLOOKUP($Y27, $DT$3:$EV$4, 2, FALSE)</f>
        <v>72.830063026909926</v>
      </c>
      <c r="AB27" s="21">
        <f>IFERROR(HLOOKUP($Y27, Obs_GenCost!$D$3:$T$4, 2, FALSE), 0)</f>
        <v>0</v>
      </c>
      <c r="AC27" s="145">
        <f t="shared" ref="AC27:AC29" si="54">IFERROR(AA27 - AB27, 0)</f>
        <v>72.830063026909926</v>
      </c>
      <c r="AD27" s="1">
        <f t="shared" ref="AD27:AD29" si="55">IFERROR(AC27 / AB27, 0)</f>
        <v>0</v>
      </c>
      <c r="AE27" s="8"/>
      <c r="AF27" s="32">
        <f t="shared" si="15"/>
        <v>34</v>
      </c>
      <c r="AG27" s="61">
        <f t="shared" si="26"/>
        <v>3.1822334360679355E-2</v>
      </c>
      <c r="AH27" s="63">
        <f>INDEX(Obs_GenCost!$D$11:$T$211,  MATCH($AF27, Obs_GenCost!$B$11:$B$211, 0), MATCH(AH$4, Obs_GenCost!$D$3:$T$3, 0) )</f>
        <v>3.0467899999999999E-2</v>
      </c>
      <c r="AI27" s="61">
        <f t="shared" si="27"/>
        <v>8.085438261814867E-3</v>
      </c>
      <c r="AJ27" s="63">
        <f>INDEX(Obs_GenCost!$D$11:$T$211,  MATCH($AF27, Obs_GenCost!$B$11:$B$211, 0), MATCH(AJ$4, Obs_GenCost!$D$3:$T$3, 0) )</f>
        <v>8.6380999999999993E-3</v>
      </c>
      <c r="AK27" s="61">
        <f t="shared" si="28"/>
        <v>1.23940029844571E-2</v>
      </c>
      <c r="AL27" s="63">
        <f>INDEX(Obs_GenCost!$D$11:$T$211,  MATCH($AF27, Obs_GenCost!$B$11:$B$211, 0), MATCH(AL$4, Obs_GenCost!$D$3:$T$3, 0) )</f>
        <v>1.26219E-2</v>
      </c>
      <c r="AM27" s="61">
        <f t="shared" si="29"/>
        <v>3.2513090145564519E-3</v>
      </c>
      <c r="AN27" s="63">
        <f>INDEX(Obs_GenCost!$D$11:$T$211,  MATCH($AF27, Obs_GenCost!$B$11:$B$211, 0), MATCH(AN$4, Obs_GenCost!$D$3:$T$3, 0) )</f>
        <v>3.7201999999999999E-3</v>
      </c>
      <c r="AO27" s="61">
        <f t="shared" si="30"/>
        <v>4.2186897152941801E-3</v>
      </c>
      <c r="AP27" s="63">
        <f>INDEX(Obs_GenCost!$D$11:$T$211,  MATCH($AF27, Obs_GenCost!$B$11:$B$211, 0), MATCH(AP$4, Obs_GenCost!$D$3:$T$3, 0) )</f>
        <v>4.1729000000000002E-3</v>
      </c>
      <c r="AQ27" s="61">
        <f t="shared" si="31"/>
        <v>1.7928124043095031E-2</v>
      </c>
      <c r="AR27" s="63">
        <f>INDEX(Obs_GenCost!$D$11:$T$211,  MATCH($AF27, Obs_GenCost!$B$11:$B$211, 0), MATCH(AR$4, Obs_GenCost!$D$3:$T$3, 0) )</f>
        <v>1.7445599999999999E-2</v>
      </c>
      <c r="AS27" s="61">
        <f t="shared" si="32"/>
        <v>1.0345724348855091E-2</v>
      </c>
      <c r="AT27" s="63">
        <f>INDEX(Obs_GenCost!$D$11:$T$211,  MATCH($AF27, Obs_GenCost!$B$11:$B$211, 0), MATCH(AT$4, Obs_GenCost!$D$3:$T$3, 0) )</f>
        <v>1.0351600000000001E-2</v>
      </c>
      <c r="AU27" s="61">
        <f t="shared" si="33"/>
        <v>1.7429965990296729E-2</v>
      </c>
      <c r="AV27" s="63">
        <f>INDEX(Obs_GenCost!$D$11:$T$211,  MATCH($AF27, Obs_GenCost!$B$11:$B$211, 0), MATCH(AV$4, Obs_GenCost!$D$3:$T$3, 0) )</f>
        <v>0</v>
      </c>
      <c r="AW27" s="61">
        <f t="shared" si="34"/>
        <v>2.8112306223895211E-2</v>
      </c>
      <c r="AX27" s="63">
        <f>INDEX(Obs_GenCost!$D$11:$T$211,  MATCH($AF27, Obs_GenCost!$B$11:$B$211, 0), MATCH(AX$4, Obs_GenCost!$D$3:$T$3, 0) )</f>
        <v>2.47391E-2</v>
      </c>
      <c r="AY27" s="61">
        <f t="shared" si="35"/>
        <v>2.5376556883614679E-2</v>
      </c>
      <c r="AZ27" s="63">
        <f>INDEX(Obs_GenCost!$D$11:$T$211,  MATCH($AF27, Obs_GenCost!$B$11:$B$211, 0), MATCH(AZ$4, Obs_GenCost!$D$3:$T$3, 0) )</f>
        <v>1.52094E-2</v>
      </c>
      <c r="BA27" s="61">
        <f t="shared" si="36"/>
        <v>2.0993228979842588E-2</v>
      </c>
      <c r="BB27" s="63">
        <f>INDEX(Obs_GenCost!$D$11:$T$211,  MATCH($AF27, Obs_GenCost!$B$11:$B$211, 0), MATCH(BB$4, Obs_GenCost!$D$3:$T$3, 0) )</f>
        <v>2.2350600000000002E-2</v>
      </c>
      <c r="BC27" s="61">
        <f t="shared" si="37"/>
        <v>2.6642300865798621E-2</v>
      </c>
      <c r="BD27" s="63">
        <f>INDEX(Obs_GenCost!$D$11:$T$211,  MATCH($AF27, Obs_GenCost!$B$11:$B$211, 0), MATCH(BD$4, Obs_GenCost!$D$3:$T$3, 0) )</f>
        <v>2.96428E-2</v>
      </c>
      <c r="BF27" s="31">
        <f t="shared" si="38"/>
        <v>36</v>
      </c>
      <c r="BG27" s="31">
        <f t="shared" si="39"/>
        <v>37</v>
      </c>
      <c r="BH27" s="57">
        <f t="shared" si="53"/>
        <v>1.3358980254544156E-2</v>
      </c>
      <c r="BI27" s="57">
        <f t="shared" si="53"/>
        <v>1.0217383987885294E-2</v>
      </c>
      <c r="BJ27" s="57">
        <f t="shared" si="53"/>
        <v>1.1080365832097254E-2</v>
      </c>
      <c r="BK27" s="58">
        <f t="shared" si="53"/>
        <v>2.4807983061322595E-2</v>
      </c>
      <c r="BL27" s="57">
        <f t="shared" si="53"/>
        <v>0</v>
      </c>
      <c r="BM27" s="57">
        <f t="shared" si="53"/>
        <v>3.3982324337980867E-2</v>
      </c>
      <c r="BN27" s="57">
        <f t="shared" si="53"/>
        <v>2.4773017306630497E-2</v>
      </c>
      <c r="BQ27" s="57">
        <f t="shared" si="46"/>
        <v>2.9427756225390421E-2</v>
      </c>
      <c r="BR27" s="57">
        <f t="shared" si="46"/>
        <v>6.0841405267592187E-3</v>
      </c>
      <c r="BS27" s="57">
        <f t="shared" si="46"/>
        <v>1.1211343530218038E-2</v>
      </c>
      <c r="BT27" s="57">
        <f t="shared" si="46"/>
        <v>1.9926998541057038E-3</v>
      </c>
      <c r="BU27" s="57">
        <f t="shared" si="46"/>
        <v>4.049792023431243E-3</v>
      </c>
      <c r="BV27" s="57">
        <f t="shared" si="46"/>
        <v>1.5420176711966436E-2</v>
      </c>
      <c r="BW27" s="57">
        <f t="shared" si="46"/>
        <v>8.9197892945178676E-3</v>
      </c>
      <c r="BX27" s="58">
        <f t="shared" si="46"/>
        <v>1.4978228018764845E-2</v>
      </c>
      <c r="BY27" s="57">
        <f t="shared" si="46"/>
        <v>2.7383179787354904E-2</v>
      </c>
      <c r="BZ27" s="57">
        <f t="shared" si="46"/>
        <v>2.5346240529809598E-2</v>
      </c>
      <c r="CA27" s="58">
        <f t="shared" si="46"/>
        <v>1.8465434710007795E-2</v>
      </c>
      <c r="CB27" s="57">
        <f t="shared" si="46"/>
        <v>0</v>
      </c>
      <c r="CC27" s="57">
        <f t="shared" si="46"/>
        <v>2.8652169910054471E-2</v>
      </c>
      <c r="CD27" s="57">
        <f t="shared" si="46"/>
        <v>2.2113398325662302E-2</v>
      </c>
      <c r="CE27" s="57">
        <f t="shared" si="46"/>
        <v>2.998096903448591E-2</v>
      </c>
      <c r="CF27" s="57">
        <f t="shared" si="45"/>
        <v>0</v>
      </c>
      <c r="CG27" s="57">
        <f t="shared" si="45"/>
        <v>3.7919388337865886E-2</v>
      </c>
      <c r="CH27" s="57">
        <f t="shared" si="45"/>
        <v>2.6572740593598071E-2</v>
      </c>
      <c r="CI27" s="58">
        <f t="shared" si="45"/>
        <v>3.0039069353838578E-2</v>
      </c>
      <c r="CJ27" s="57">
        <f t="shared" si="45"/>
        <v>1.2923286685038936E-2</v>
      </c>
      <c r="CL27" s="30">
        <f>Obs_GenCost!B29</f>
        <v>36</v>
      </c>
      <c r="CM27" s="26">
        <f t="shared" si="40"/>
        <v>37</v>
      </c>
      <c r="CN27" s="20">
        <f t="shared" si="18"/>
        <v>123764.81</v>
      </c>
      <c r="CO27" s="20">
        <f t="shared" si="18"/>
        <v>46821.96</v>
      </c>
      <c r="CP27" s="20">
        <f t="shared" si="18"/>
        <v>25962.03</v>
      </c>
      <c r="CQ27" s="106">
        <f t="shared" si="18"/>
        <v>4286.17</v>
      </c>
      <c r="CR27" s="143"/>
      <c r="CS27" s="20">
        <f t="shared" si="19"/>
        <v>851.42000000000007</v>
      </c>
      <c r="CT27" s="20">
        <f t="shared" si="19"/>
        <v>677.49</v>
      </c>
      <c r="CW27" s="20">
        <f t="shared" si="20"/>
        <v>48984.77</v>
      </c>
      <c r="CX27" s="20">
        <f t="shared" si="20"/>
        <v>5405.02</v>
      </c>
      <c r="CY27" s="20">
        <f t="shared" si="20"/>
        <v>41416.94</v>
      </c>
      <c r="CZ27" s="20">
        <f t="shared" si="20"/>
        <v>711.8</v>
      </c>
      <c r="DA27" s="20">
        <f t="shared" si="20"/>
        <v>1284.25</v>
      </c>
      <c r="DB27" s="20">
        <f t="shared" si="20"/>
        <v>12008.93</v>
      </c>
      <c r="DC27" s="20">
        <f t="shared" si="20"/>
        <v>13953.1</v>
      </c>
      <c r="DD27" s="106">
        <f t="shared" si="20"/>
        <v>13501.09</v>
      </c>
      <c r="DE27" s="20">
        <f t="shared" si="20"/>
        <v>15939.58</v>
      </c>
      <c r="DF27" s="20">
        <f t="shared" si="20"/>
        <v>7165.02</v>
      </c>
      <c r="DG27" s="106">
        <f t="shared" si="20"/>
        <v>1433.1599999999999</v>
      </c>
      <c r="DH27" s="143"/>
      <c r="DI27" s="20">
        <f t="shared" si="21"/>
        <v>304.98</v>
      </c>
      <c r="DJ27" s="20">
        <f t="shared" si="21"/>
        <v>244.07</v>
      </c>
      <c r="DK27" s="20">
        <f t="shared" si="21"/>
        <v>2853.01</v>
      </c>
      <c r="DL27" s="143"/>
      <c r="DM27" s="20">
        <f t="shared" si="22"/>
        <v>546.44000000000005</v>
      </c>
      <c r="DN27" s="20">
        <f t="shared" si="22"/>
        <v>433.41999999999996</v>
      </c>
      <c r="DO27" s="106">
        <f t="shared" si="22"/>
        <v>1859.27</v>
      </c>
      <c r="DP27" s="20">
        <f t="shared" si="22"/>
        <v>223.31</v>
      </c>
      <c r="DR27" s="31">
        <f t="shared" si="41"/>
        <v>18</v>
      </c>
      <c r="DS27" s="26">
        <f t="shared" si="42"/>
        <v>18.5</v>
      </c>
      <c r="DT27" s="101">
        <f t="shared" si="23"/>
        <v>188831.9</v>
      </c>
      <c r="DU27" s="101">
        <f t="shared" si="24"/>
        <v>83854.39</v>
      </c>
      <c r="DV27" s="101">
        <f t="shared" si="25"/>
        <v>54246.19</v>
      </c>
      <c r="DW27" s="102">
        <f t="shared" si="43"/>
        <v>1632.85</v>
      </c>
      <c r="DX27" s="144"/>
      <c r="DY27" s="101">
        <f t="shared" si="44"/>
        <v>120.56</v>
      </c>
      <c r="DZ27" s="101">
        <f t="shared" si="44"/>
        <v>111.02</v>
      </c>
      <c r="EB27" s="84">
        <f>MODEL_DATA!AT24</f>
        <v>18</v>
      </c>
      <c r="EC27" s="84">
        <f>MODEL_DATA!AU24</f>
        <v>42506.14</v>
      </c>
      <c r="ED27" s="84">
        <f>MODEL_DATA!AV24</f>
        <v>20311.39</v>
      </c>
      <c r="EE27" s="84">
        <f>MODEL_DATA!AW24</f>
        <v>63543</v>
      </c>
      <c r="EF27" s="84">
        <f>MODEL_DATA!AX24</f>
        <v>2486.5300000000002</v>
      </c>
      <c r="EG27" s="84">
        <f>MODEL_DATA!AY24</f>
        <v>5738.65</v>
      </c>
      <c r="EH27" s="84">
        <f>MODEL_DATA!AZ24</f>
        <v>18540.96</v>
      </c>
      <c r="EI27" s="84">
        <f>MODEL_DATA!BA24</f>
        <v>35705.230000000003</v>
      </c>
      <c r="EJ27" s="84">
        <f>MODEL_DATA!BB24</f>
        <v>17422.669999999998</v>
      </c>
      <c r="EK27" s="84">
        <f>MODEL_DATA!BC24</f>
        <v>10788.62</v>
      </c>
      <c r="EL27" s="84">
        <f>MODEL_DATA!BD24</f>
        <v>3425.81</v>
      </c>
      <c r="EM27" s="84">
        <f>MODEL_DATA!BE24</f>
        <v>549.05999999999995</v>
      </c>
      <c r="EN27" s="84">
        <f>MODEL_DATA!BF24</f>
        <v>1047.22</v>
      </c>
      <c r="EO27" s="84">
        <f>MODEL_DATA!BG24</f>
        <v>35.36</v>
      </c>
      <c r="EP27" s="84">
        <f>MODEL_DATA!BH24</f>
        <v>35.03</v>
      </c>
      <c r="EQ27" s="84">
        <f>MODEL_DATA!BI24</f>
        <v>1083.79</v>
      </c>
      <c r="ER27" s="84">
        <f>MODEL_DATA!BJ24</f>
        <v>1531.32</v>
      </c>
      <c r="ES27" s="84">
        <f>MODEL_DATA!BK24</f>
        <v>85.2</v>
      </c>
      <c r="ET27" s="84">
        <f>MODEL_DATA!BL24</f>
        <v>75.989999999999995</v>
      </c>
      <c r="EU27" s="84">
        <f>MODEL_DATA!BM24</f>
        <v>1640.17</v>
      </c>
      <c r="EV27" s="84">
        <f>MODEL_DATA!BN24</f>
        <v>440.05</v>
      </c>
    </row>
    <row r="28" spans="25:152" x14ac:dyDescent="0.25">
      <c r="Y28" s="30">
        <f>VLOOKUP(Z28, Lookup!$B$3:$D$30, 3, FALSE)</f>
        <v>52</v>
      </c>
      <c r="Z28" s="141" t="s">
        <v>67</v>
      </c>
      <c r="AA28" s="33">
        <f>HLOOKUP($Y28, $DT$3:$EV$4, 2, FALSE)</f>
        <v>76.767856166425616</v>
      </c>
      <c r="AB28" s="21">
        <f>IFERROR(HLOOKUP($Y28, Obs_GenCost!$D$3:$T$4, 2, FALSE), 0)</f>
        <v>0</v>
      </c>
      <c r="AC28" s="145">
        <f t="shared" si="54"/>
        <v>76.767856166425616</v>
      </c>
      <c r="AD28" s="1">
        <f t="shared" si="55"/>
        <v>0</v>
      </c>
      <c r="AE28" s="8"/>
      <c r="AF28" s="32">
        <f t="shared" si="15"/>
        <v>36</v>
      </c>
      <c r="AG28" s="61">
        <f t="shared" si="26"/>
        <v>2.9427756225390421E-2</v>
      </c>
      <c r="AH28" s="63">
        <f>INDEX(Obs_GenCost!$D$11:$T$211,  MATCH($AF28, Obs_GenCost!$B$11:$B$211, 0), MATCH(AH$4, Obs_GenCost!$D$3:$T$3, 0) )</f>
        <v>2.8081399999999999E-2</v>
      </c>
      <c r="AI28" s="61">
        <f t="shared" si="27"/>
        <v>6.0841405267592187E-3</v>
      </c>
      <c r="AJ28" s="63">
        <f>INDEX(Obs_GenCost!$D$11:$T$211,  MATCH($AF28, Obs_GenCost!$B$11:$B$211, 0), MATCH(AJ$4, Obs_GenCost!$D$3:$T$3, 0) )</f>
        <v>6.8091000000000002E-3</v>
      </c>
      <c r="AK28" s="61">
        <f t="shared" si="28"/>
        <v>1.1211343530218038E-2</v>
      </c>
      <c r="AL28" s="63">
        <f>INDEX(Obs_GenCost!$D$11:$T$211,  MATCH($AF28, Obs_GenCost!$B$11:$B$211, 0), MATCH(AL$4, Obs_GenCost!$D$3:$T$3, 0) )</f>
        <v>1.13379E-2</v>
      </c>
      <c r="AM28" s="61">
        <f t="shared" si="29"/>
        <v>1.9926998541057038E-3</v>
      </c>
      <c r="AN28" s="63">
        <f>INDEX(Obs_GenCost!$D$11:$T$211,  MATCH($AF28, Obs_GenCost!$B$11:$B$211, 0), MATCH(AN$4, Obs_GenCost!$D$3:$T$3, 0) )</f>
        <v>2.5382E-3</v>
      </c>
      <c r="AO28" s="61">
        <f t="shared" si="30"/>
        <v>4.049792023431243E-3</v>
      </c>
      <c r="AP28" s="63">
        <f>INDEX(Obs_GenCost!$D$11:$T$211,  MATCH($AF28, Obs_GenCost!$B$11:$B$211, 0), MATCH(AP$4, Obs_GenCost!$D$3:$T$3, 0) )</f>
        <v>3.9411000000000003E-3</v>
      </c>
      <c r="AQ28" s="61">
        <f t="shared" si="31"/>
        <v>1.5420176711966436E-2</v>
      </c>
      <c r="AR28" s="63">
        <f>INDEX(Obs_GenCost!$D$11:$T$211,  MATCH($AF28, Obs_GenCost!$B$11:$B$211, 0), MATCH(AR$4, Obs_GenCost!$D$3:$T$3, 0) )</f>
        <v>1.5307899999999999E-2</v>
      </c>
      <c r="AS28" s="61">
        <f t="shared" si="32"/>
        <v>8.9197892945178676E-3</v>
      </c>
      <c r="AT28" s="63">
        <f>INDEX(Obs_GenCost!$D$11:$T$211,  MATCH($AF28, Obs_GenCost!$B$11:$B$211, 0), MATCH(AT$4, Obs_GenCost!$D$3:$T$3, 0) )</f>
        <v>8.9236999999999997E-3</v>
      </c>
      <c r="AU28" s="61">
        <f t="shared" si="33"/>
        <v>1.4978228018764845E-2</v>
      </c>
      <c r="AV28" s="63">
        <f>INDEX(Obs_GenCost!$D$11:$T$211,  MATCH($AF28, Obs_GenCost!$B$11:$B$211, 0), MATCH(AV$4, Obs_GenCost!$D$3:$T$3, 0) )</f>
        <v>0</v>
      </c>
      <c r="AW28" s="61">
        <f t="shared" si="34"/>
        <v>2.7383179787354904E-2</v>
      </c>
      <c r="AX28" s="63">
        <f>INDEX(Obs_GenCost!$D$11:$T$211,  MATCH($AF28, Obs_GenCost!$B$11:$B$211, 0), MATCH(AX$4, Obs_GenCost!$D$3:$T$3, 0) )</f>
        <v>2.3347199999999999E-2</v>
      </c>
      <c r="AY28" s="61">
        <f t="shared" si="35"/>
        <v>2.5346240529809598E-2</v>
      </c>
      <c r="AZ28" s="63">
        <f>INDEX(Obs_GenCost!$D$11:$T$211,  MATCH($AF28, Obs_GenCost!$B$11:$B$211, 0), MATCH(AZ$4, Obs_GenCost!$D$3:$T$3, 0) )</f>
        <v>1.39902E-2</v>
      </c>
      <c r="BA28" s="61">
        <f t="shared" si="36"/>
        <v>1.8465434710007795E-2</v>
      </c>
      <c r="BB28" s="63">
        <f>INDEX(Obs_GenCost!$D$11:$T$211,  MATCH($AF28, Obs_GenCost!$B$11:$B$211, 0), MATCH(BB$4, Obs_GenCost!$D$3:$T$3, 0) )</f>
        <v>2.27271E-2</v>
      </c>
      <c r="BC28" s="61">
        <f t="shared" si="37"/>
        <v>2.998096903448591E-2</v>
      </c>
      <c r="BD28" s="63">
        <f>INDEX(Obs_GenCost!$D$11:$T$211,  MATCH($AF28, Obs_GenCost!$B$11:$B$211, 0), MATCH(BD$4, Obs_GenCost!$D$3:$T$3, 0) )</f>
        <v>3.1191699999999999E-2</v>
      </c>
      <c r="BF28" s="31">
        <f t="shared" si="38"/>
        <v>38</v>
      </c>
      <c r="BG28" s="31">
        <f t="shared" si="39"/>
        <v>39</v>
      </c>
      <c r="BH28" s="57">
        <f t="shared" si="53"/>
        <v>1.1972061996216296E-2</v>
      </c>
      <c r="BI28" s="57">
        <f t="shared" si="53"/>
        <v>8.9942100692058206E-3</v>
      </c>
      <c r="BJ28" s="57">
        <f t="shared" si="53"/>
        <v>9.7559089817242633E-3</v>
      </c>
      <c r="BK28" s="58">
        <f t="shared" si="53"/>
        <v>2.6466220403068005E-2</v>
      </c>
      <c r="BL28" s="57">
        <f t="shared" si="53"/>
        <v>0</v>
      </c>
      <c r="BM28" s="57">
        <f t="shared" si="53"/>
        <v>2.6401737951106344E-2</v>
      </c>
      <c r="BN28" s="57">
        <f t="shared" si="53"/>
        <v>3.0494846039366832E-2</v>
      </c>
      <c r="BQ28" s="57">
        <f t="shared" si="46"/>
        <v>2.7173333806406449E-2</v>
      </c>
      <c r="BR28" s="57">
        <f t="shared" si="46"/>
        <v>4.4269528521714858E-3</v>
      </c>
      <c r="BS28" s="57">
        <f t="shared" si="46"/>
        <v>1.0092540940797536E-2</v>
      </c>
      <c r="BT28" s="57">
        <f t="shared" si="46"/>
        <v>9.7193809405509736E-4</v>
      </c>
      <c r="BU28" s="57">
        <f t="shared" si="46"/>
        <v>3.97631711266936E-3</v>
      </c>
      <c r="BV28" s="57">
        <f t="shared" si="46"/>
        <v>1.3322203793262313E-2</v>
      </c>
      <c r="BW28" s="57">
        <f t="shared" si="46"/>
        <v>7.9804277201692714E-3</v>
      </c>
      <c r="BX28" s="58">
        <f t="shared" si="46"/>
        <v>1.3316344734538939E-2</v>
      </c>
      <c r="BY28" s="57">
        <f t="shared" si="46"/>
        <v>2.751279806556273E-2</v>
      </c>
      <c r="BZ28" s="57">
        <f t="shared" si="46"/>
        <v>2.4925278324114803E-2</v>
      </c>
      <c r="CA28" s="58">
        <f t="shared" si="46"/>
        <v>2.3510586869848814E-2</v>
      </c>
      <c r="CB28" s="57">
        <f t="shared" si="46"/>
        <v>0</v>
      </c>
      <c r="CC28" s="57">
        <f t="shared" si="46"/>
        <v>2.3322516821335897E-2</v>
      </c>
      <c r="CD28" s="57">
        <f t="shared" si="46"/>
        <v>2.6262095458993221E-2</v>
      </c>
      <c r="CE28" s="57">
        <f t="shared" si="46"/>
        <v>2.887683676139418E-2</v>
      </c>
      <c r="CF28" s="57">
        <f t="shared" si="45"/>
        <v>0</v>
      </c>
      <c r="CG28" s="57">
        <f t="shared" si="45"/>
        <v>2.8676173114595742E-2</v>
      </c>
      <c r="CH28" s="57">
        <f t="shared" si="45"/>
        <v>3.3359083301145884E-2</v>
      </c>
      <c r="CI28" s="58">
        <f t="shared" si="45"/>
        <v>2.7706896156171432E-2</v>
      </c>
      <c r="CJ28" s="57">
        <f t="shared" si="45"/>
        <v>1.0630996211731013E-2</v>
      </c>
      <c r="CL28" s="30">
        <f>Obs_GenCost!B30</f>
        <v>38</v>
      </c>
      <c r="CM28" s="26">
        <f t="shared" si="40"/>
        <v>39</v>
      </c>
      <c r="CN28" s="20">
        <f t="shared" si="18"/>
        <v>110915.65000000001</v>
      </c>
      <c r="CO28" s="20">
        <f t="shared" si="18"/>
        <v>41216.67</v>
      </c>
      <c r="CP28" s="20">
        <f t="shared" si="18"/>
        <v>22858.739999999998</v>
      </c>
      <c r="CQ28" s="106">
        <f t="shared" si="18"/>
        <v>4572.67</v>
      </c>
      <c r="CR28" s="143"/>
      <c r="CS28" s="20">
        <f t="shared" si="19"/>
        <v>661.49</v>
      </c>
      <c r="CT28" s="20">
        <f t="shared" si="19"/>
        <v>833.97</v>
      </c>
      <c r="CW28" s="20">
        <f t="shared" si="20"/>
        <v>45232.11</v>
      </c>
      <c r="CX28" s="20">
        <f t="shared" si="20"/>
        <v>3932.8100000000004</v>
      </c>
      <c r="CY28" s="20">
        <f t="shared" si="20"/>
        <v>37283.86</v>
      </c>
      <c r="CZ28" s="20">
        <f t="shared" si="20"/>
        <v>347.18</v>
      </c>
      <c r="DA28" s="20">
        <f t="shared" si="20"/>
        <v>1260.95</v>
      </c>
      <c r="DB28" s="20">
        <f t="shared" si="20"/>
        <v>10375.07</v>
      </c>
      <c r="DC28" s="20">
        <f t="shared" si="20"/>
        <v>12483.669999999998</v>
      </c>
      <c r="DD28" s="106">
        <f t="shared" si="20"/>
        <v>12003.1</v>
      </c>
      <c r="DE28" s="20">
        <f t="shared" si="20"/>
        <v>16015.029999999999</v>
      </c>
      <c r="DF28" s="20">
        <f t="shared" si="20"/>
        <v>7046.02</v>
      </c>
      <c r="DG28" s="106">
        <f t="shared" si="20"/>
        <v>1824.73</v>
      </c>
      <c r="DH28" s="143"/>
      <c r="DI28" s="20">
        <f t="shared" si="21"/>
        <v>248.25</v>
      </c>
      <c r="DJ28" s="20">
        <f t="shared" si="21"/>
        <v>289.86</v>
      </c>
      <c r="DK28" s="20">
        <f t="shared" si="21"/>
        <v>2747.94</v>
      </c>
      <c r="DL28" s="143"/>
      <c r="DM28" s="20">
        <f t="shared" si="22"/>
        <v>413.24</v>
      </c>
      <c r="DN28" s="20">
        <f t="shared" si="22"/>
        <v>544.11</v>
      </c>
      <c r="DO28" s="106">
        <f t="shared" si="22"/>
        <v>1714.92</v>
      </c>
      <c r="DP28" s="20">
        <f t="shared" si="22"/>
        <v>183.7</v>
      </c>
      <c r="DR28" s="31">
        <f t="shared" si="41"/>
        <v>19</v>
      </c>
      <c r="DS28" s="26">
        <f t="shared" si="42"/>
        <v>19.5</v>
      </c>
      <c r="DT28" s="101">
        <f t="shared" si="23"/>
        <v>176021.54</v>
      </c>
      <c r="DU28" s="101">
        <f t="shared" si="24"/>
        <v>77963.41</v>
      </c>
      <c r="DV28" s="101">
        <f t="shared" si="25"/>
        <v>50088.36</v>
      </c>
      <c r="DW28" s="102">
        <f t="shared" si="43"/>
        <v>2020.87</v>
      </c>
      <c r="DX28" s="144"/>
      <c r="DY28" s="101">
        <f t="shared" si="44"/>
        <v>136.22</v>
      </c>
      <c r="DZ28" s="101">
        <f t="shared" si="44"/>
        <v>97.74</v>
      </c>
      <c r="EB28" s="84">
        <f>MODEL_DATA!AT25</f>
        <v>19</v>
      </c>
      <c r="EC28" s="84">
        <f>MODEL_DATA!AU25</f>
        <v>41026.28</v>
      </c>
      <c r="ED28" s="84">
        <f>MODEL_DATA!AV25</f>
        <v>18880.32</v>
      </c>
      <c r="EE28" s="84">
        <f>MODEL_DATA!AW25</f>
        <v>59083.09</v>
      </c>
      <c r="EF28" s="84">
        <f>MODEL_DATA!AX25</f>
        <v>2313.8000000000002</v>
      </c>
      <c r="EG28" s="84">
        <f>MODEL_DATA!AY25</f>
        <v>4629.6899999999996</v>
      </c>
      <c r="EH28" s="84">
        <f>MODEL_DATA!AZ25</f>
        <v>17914.73</v>
      </c>
      <c r="EI28" s="84">
        <f>MODEL_DATA!BA25</f>
        <v>32173.63</v>
      </c>
      <c r="EJ28" s="84">
        <f>MODEL_DATA!BB25</f>
        <v>16472.86</v>
      </c>
      <c r="EK28" s="84">
        <f>MODEL_DATA!BC25</f>
        <v>10406.67</v>
      </c>
      <c r="EL28" s="84">
        <f>MODEL_DATA!BD25</f>
        <v>3393.62</v>
      </c>
      <c r="EM28" s="84">
        <f>MODEL_DATA!BE25</f>
        <v>642.39</v>
      </c>
      <c r="EN28" s="84">
        <f>MODEL_DATA!BF25</f>
        <v>1056.22</v>
      </c>
      <c r="EO28" s="84">
        <f>MODEL_DATA!BG25</f>
        <v>35.83</v>
      </c>
      <c r="EP28" s="84">
        <f>MODEL_DATA!BH25</f>
        <v>31.49</v>
      </c>
      <c r="EQ28" s="84">
        <f>MODEL_DATA!BI25</f>
        <v>1378.48</v>
      </c>
      <c r="ER28" s="84">
        <f>MODEL_DATA!BJ25</f>
        <v>1133.18</v>
      </c>
      <c r="ES28" s="84">
        <f>MODEL_DATA!BK25</f>
        <v>100.39</v>
      </c>
      <c r="ET28" s="84">
        <f>MODEL_DATA!BL25</f>
        <v>66.25</v>
      </c>
      <c r="EU28" s="84">
        <f>MODEL_DATA!BM25</f>
        <v>1564.04</v>
      </c>
      <c r="EV28" s="84">
        <f>MODEL_DATA!BN25</f>
        <v>425.89</v>
      </c>
    </row>
    <row r="29" spans="25:152" x14ac:dyDescent="0.25">
      <c r="Y29" s="30">
        <f>VLOOKUP(Z29, Lookup!$B$3:$D$30, 3, FALSE)</f>
        <v>53</v>
      </c>
      <c r="Z29" s="141" t="s">
        <v>68</v>
      </c>
      <c r="AA29" s="33">
        <f>HLOOKUP($Y29, $DT$3:$EV$4, 2, FALSE)</f>
        <v>83.254762157240506</v>
      </c>
      <c r="AB29" s="21">
        <f>IFERROR(HLOOKUP($Y29, Obs_GenCost!$D$3:$T$4, 2, FALSE), 0)</f>
        <v>0</v>
      </c>
      <c r="AC29" s="145">
        <f t="shared" si="54"/>
        <v>83.254762157240506</v>
      </c>
      <c r="AD29" s="1">
        <f t="shared" si="55"/>
        <v>0</v>
      </c>
      <c r="AE29" s="8"/>
      <c r="AF29" s="32">
        <f t="shared" si="15"/>
        <v>38</v>
      </c>
      <c r="AG29" s="61">
        <f t="shared" si="26"/>
        <v>2.7173333806406449E-2</v>
      </c>
      <c r="AH29" s="63">
        <f>INDEX(Obs_GenCost!$D$11:$T$211,  MATCH($AF29, Obs_GenCost!$B$11:$B$211, 0), MATCH(AH$4, Obs_GenCost!$D$3:$T$3, 0) )</f>
        <v>2.5693899999999999E-2</v>
      </c>
      <c r="AI29" s="61">
        <f t="shared" si="27"/>
        <v>4.4269528521714858E-3</v>
      </c>
      <c r="AJ29" s="63">
        <f>INDEX(Obs_GenCost!$D$11:$T$211,  MATCH($AF29, Obs_GenCost!$B$11:$B$211, 0), MATCH(AJ$4, Obs_GenCost!$D$3:$T$3, 0) )</f>
        <v>5.0693999999999999E-3</v>
      </c>
      <c r="AK29" s="61">
        <f t="shared" si="28"/>
        <v>1.0092540940797536E-2</v>
      </c>
      <c r="AL29" s="63">
        <f>INDEX(Obs_GenCost!$D$11:$T$211,  MATCH($AF29, Obs_GenCost!$B$11:$B$211, 0), MATCH(AL$4, Obs_GenCost!$D$3:$T$3, 0) )</f>
        <v>1.0255500000000001E-2</v>
      </c>
      <c r="AM29" s="61">
        <f t="shared" si="29"/>
        <v>9.7193809405509736E-4</v>
      </c>
      <c r="AN29" s="63">
        <f>INDEX(Obs_GenCost!$D$11:$T$211,  MATCH($AF29, Obs_GenCost!$B$11:$B$211, 0), MATCH(AN$4, Obs_GenCost!$D$3:$T$3, 0) )</f>
        <v>1.3561000000000001E-3</v>
      </c>
      <c r="AO29" s="61">
        <f t="shared" si="30"/>
        <v>3.97631711266936E-3</v>
      </c>
      <c r="AP29" s="63">
        <f>INDEX(Obs_GenCost!$D$11:$T$211,  MATCH($AF29, Obs_GenCost!$B$11:$B$211, 0), MATCH(AP$4, Obs_GenCost!$D$3:$T$3, 0) )</f>
        <v>3.7093E-3</v>
      </c>
      <c r="AQ29" s="61">
        <f t="shared" si="31"/>
        <v>1.3322203793262313E-2</v>
      </c>
      <c r="AR29" s="63">
        <f>INDEX(Obs_GenCost!$D$11:$T$211,  MATCH($AF29, Obs_GenCost!$B$11:$B$211, 0), MATCH(AR$4, Obs_GenCost!$D$3:$T$3, 0) )</f>
        <v>1.3515599999999999E-2</v>
      </c>
      <c r="AS29" s="61">
        <f t="shared" si="32"/>
        <v>7.9804277201692714E-3</v>
      </c>
      <c r="AT29" s="63">
        <f>INDEX(Obs_GenCost!$D$11:$T$211,  MATCH($AF29, Obs_GenCost!$B$11:$B$211, 0), MATCH(AT$4, Obs_GenCost!$D$3:$T$3, 0) )</f>
        <v>7.9288999999999991E-3</v>
      </c>
      <c r="AU29" s="61">
        <f t="shared" si="33"/>
        <v>1.3316344734538939E-2</v>
      </c>
      <c r="AV29" s="63">
        <f>INDEX(Obs_GenCost!$D$11:$T$211,  MATCH($AF29, Obs_GenCost!$B$11:$B$211, 0), MATCH(AV$4, Obs_GenCost!$D$3:$T$3, 0) )</f>
        <v>0</v>
      </c>
      <c r="AW29" s="61">
        <f t="shared" si="34"/>
        <v>2.751279806556273E-2</v>
      </c>
      <c r="AX29" s="63">
        <f>INDEX(Obs_GenCost!$D$11:$T$211,  MATCH($AF29, Obs_GenCost!$B$11:$B$211, 0), MATCH(AX$4, Obs_GenCost!$D$3:$T$3, 0) )</f>
        <v>2.1954999999999999E-2</v>
      </c>
      <c r="AY29" s="61">
        <f t="shared" si="35"/>
        <v>2.4925278324114803E-2</v>
      </c>
      <c r="AZ29" s="63">
        <f>INDEX(Obs_GenCost!$D$11:$T$211,  MATCH($AF29, Obs_GenCost!$B$11:$B$211, 0), MATCH(AZ$4, Obs_GenCost!$D$3:$T$3, 0) )</f>
        <v>1.3110999999999999E-2</v>
      </c>
      <c r="BA29" s="61">
        <f t="shared" si="36"/>
        <v>2.3510586869848814E-2</v>
      </c>
      <c r="BB29" s="63">
        <f>INDEX(Obs_GenCost!$D$11:$T$211,  MATCH($AF29, Obs_GenCost!$B$11:$B$211, 0), MATCH(BB$4, Obs_GenCost!$D$3:$T$3, 0) )</f>
        <v>2.2960299999999999E-2</v>
      </c>
      <c r="BC29" s="61">
        <f t="shared" si="37"/>
        <v>2.887683676139418E-2</v>
      </c>
      <c r="BD29" s="63">
        <f>INDEX(Obs_GenCost!$D$11:$T$211,  MATCH($AF29, Obs_GenCost!$B$11:$B$211, 0), MATCH(BD$4, Obs_GenCost!$D$3:$T$3, 0) )</f>
        <v>3.1675599999999998E-2</v>
      </c>
      <c r="BF29" s="31">
        <f t="shared" si="38"/>
        <v>40</v>
      </c>
      <c r="BG29" s="31">
        <f t="shared" si="39"/>
        <v>41</v>
      </c>
      <c r="BH29" s="57">
        <f t="shared" si="53"/>
        <v>1.0657549921395285E-2</v>
      </c>
      <c r="BI29" s="57">
        <f t="shared" si="53"/>
        <v>7.8547073924494712E-3</v>
      </c>
      <c r="BJ29" s="57">
        <f t="shared" si="53"/>
        <v>8.7565987360476317E-3</v>
      </c>
      <c r="BK29" s="58">
        <f t="shared" si="53"/>
        <v>2.9478135055415213E-2</v>
      </c>
      <c r="BL29" s="57">
        <f t="shared" si="53"/>
        <v>0</v>
      </c>
      <c r="BM29" s="57">
        <f t="shared" si="53"/>
        <v>2.9158895364918235E-2</v>
      </c>
      <c r="BN29" s="57">
        <f t="shared" si="53"/>
        <v>2.6839355124159449E-2</v>
      </c>
      <c r="BQ29" s="57">
        <f t="shared" si="46"/>
        <v>2.4579317631259309E-2</v>
      </c>
      <c r="BR29" s="57">
        <f t="shared" si="46"/>
        <v>3.2580367540612385E-3</v>
      </c>
      <c r="BS29" s="57">
        <f t="shared" si="46"/>
        <v>8.9601115833610693E-3</v>
      </c>
      <c r="BT29" s="57">
        <f t="shared" si="46"/>
        <v>5.1838751332502553E-4</v>
      </c>
      <c r="BU29" s="57">
        <f t="shared" si="46"/>
        <v>3.5503203017327621E-3</v>
      </c>
      <c r="BV29" s="57">
        <f t="shared" si="46"/>
        <v>1.1506569805289506E-2</v>
      </c>
      <c r="BW29" s="57">
        <f t="shared" si="46"/>
        <v>7.3875245676808298E-3</v>
      </c>
      <c r="BX29" s="58">
        <f t="shared" si="46"/>
        <v>1.0783253815903081E-2</v>
      </c>
      <c r="BY29" s="57">
        <f t="shared" si="46"/>
        <v>2.6242092275741872E-2</v>
      </c>
      <c r="BZ29" s="57">
        <f t="shared" si="46"/>
        <v>2.4611714543335078E-2</v>
      </c>
      <c r="CA29" s="58">
        <f t="shared" si="46"/>
        <v>2.2443885776013132E-2</v>
      </c>
      <c r="CB29" s="57">
        <f t="shared" si="46"/>
        <v>0</v>
      </c>
      <c r="CC29" s="57">
        <f t="shared" si="46"/>
        <v>2.6773215886180479E-2</v>
      </c>
      <c r="CD29" s="57">
        <f t="shared" si="46"/>
        <v>2.2921574312325589E-2</v>
      </c>
      <c r="CE29" s="57">
        <f t="shared" si="46"/>
        <v>3.5215272691352661E-2</v>
      </c>
      <c r="CF29" s="57">
        <f t="shared" si="45"/>
        <v>0</v>
      </c>
      <c r="CG29" s="57">
        <f t="shared" si="45"/>
        <v>3.0921053088115182E-2</v>
      </c>
      <c r="CH29" s="57">
        <f t="shared" si="45"/>
        <v>2.9490457184547573E-2</v>
      </c>
      <c r="CI29" s="58">
        <f t="shared" si="45"/>
        <v>2.5054341978180489E-2</v>
      </c>
      <c r="CJ29" s="57">
        <f t="shared" si="45"/>
        <v>8.7322319999351798E-3</v>
      </c>
      <c r="CL29" s="30">
        <f>Obs_GenCost!B31</f>
        <v>40</v>
      </c>
      <c r="CM29" s="26">
        <f t="shared" si="40"/>
        <v>41</v>
      </c>
      <c r="CN29" s="20">
        <f t="shared" si="18"/>
        <v>98737.299999999988</v>
      </c>
      <c r="CO29" s="20">
        <f t="shared" si="18"/>
        <v>35994.81</v>
      </c>
      <c r="CP29" s="20">
        <f t="shared" si="18"/>
        <v>20517.29</v>
      </c>
      <c r="CQ29" s="106">
        <f t="shared" si="18"/>
        <v>5093.0499999999993</v>
      </c>
      <c r="CR29" s="143"/>
      <c r="CS29" s="20">
        <f t="shared" si="19"/>
        <v>730.57</v>
      </c>
      <c r="CT29" s="20">
        <f t="shared" si="19"/>
        <v>734</v>
      </c>
      <c r="CW29" s="20">
        <f t="shared" si="20"/>
        <v>40914.17</v>
      </c>
      <c r="CX29" s="20">
        <f t="shared" si="20"/>
        <v>2894.37</v>
      </c>
      <c r="CY29" s="20">
        <f t="shared" si="20"/>
        <v>33100.44</v>
      </c>
      <c r="CZ29" s="20">
        <f t="shared" si="20"/>
        <v>185.17</v>
      </c>
      <c r="DA29" s="20">
        <f t="shared" si="20"/>
        <v>1125.8600000000001</v>
      </c>
      <c r="DB29" s="20">
        <f t="shared" si="20"/>
        <v>8961.09</v>
      </c>
      <c r="DC29" s="20">
        <f t="shared" si="20"/>
        <v>11556.2</v>
      </c>
      <c r="DD29" s="106">
        <f t="shared" si="20"/>
        <v>9719.82</v>
      </c>
      <c r="DE29" s="20">
        <f t="shared" si="20"/>
        <v>15275.36</v>
      </c>
      <c r="DF29" s="20">
        <f t="shared" si="20"/>
        <v>6957.38</v>
      </c>
      <c r="DG29" s="106">
        <f t="shared" si="20"/>
        <v>1741.94</v>
      </c>
      <c r="DH29" s="143"/>
      <c r="DI29" s="20">
        <f t="shared" si="21"/>
        <v>284.98</v>
      </c>
      <c r="DJ29" s="20">
        <f t="shared" si="21"/>
        <v>252.99</v>
      </c>
      <c r="DK29" s="20">
        <f t="shared" si="21"/>
        <v>3351.1099999999997</v>
      </c>
      <c r="DL29" s="143"/>
      <c r="DM29" s="20">
        <f t="shared" si="22"/>
        <v>445.59000000000003</v>
      </c>
      <c r="DN29" s="20">
        <f t="shared" si="22"/>
        <v>481.01</v>
      </c>
      <c r="DO29" s="106">
        <f t="shared" si="22"/>
        <v>1550.74</v>
      </c>
      <c r="DP29" s="20">
        <f t="shared" si="22"/>
        <v>150.88999999999999</v>
      </c>
      <c r="DR29" s="31">
        <f t="shared" si="41"/>
        <v>20</v>
      </c>
      <c r="DS29" s="26">
        <f t="shared" si="42"/>
        <v>20.5</v>
      </c>
      <c r="DT29" s="101">
        <f t="shared" si="23"/>
        <v>160138.13000000003</v>
      </c>
      <c r="DU29" s="101">
        <f t="shared" si="24"/>
        <v>69321.34</v>
      </c>
      <c r="DV29" s="101">
        <f t="shared" si="25"/>
        <v>44268.51</v>
      </c>
      <c r="DW29" s="102">
        <f t="shared" si="43"/>
        <v>2908.6899999999996</v>
      </c>
      <c r="DX29" s="144"/>
      <c r="DY29" s="101">
        <f t="shared" si="44"/>
        <v>151.82999999999998</v>
      </c>
      <c r="DZ29" s="101">
        <f t="shared" si="44"/>
        <v>135.41</v>
      </c>
      <c r="EB29" s="84">
        <f>MODEL_DATA!AT26</f>
        <v>20</v>
      </c>
      <c r="EC29" s="84">
        <f>MODEL_DATA!AU26</f>
        <v>40410.47</v>
      </c>
      <c r="ED29" s="84">
        <f>MODEL_DATA!AV26</f>
        <v>16710.189999999999</v>
      </c>
      <c r="EE29" s="84">
        <f>MODEL_DATA!AW26</f>
        <v>52611.15</v>
      </c>
      <c r="EF29" s="84">
        <f>MODEL_DATA!AX26</f>
        <v>2165.71</v>
      </c>
      <c r="EG29" s="84">
        <f>MODEL_DATA!AY26</f>
        <v>3972.1</v>
      </c>
      <c r="EH29" s="84">
        <f>MODEL_DATA!AZ26</f>
        <v>16447.72</v>
      </c>
      <c r="EI29" s="84">
        <f>MODEL_DATA!BA26</f>
        <v>27820.79</v>
      </c>
      <c r="EJ29" s="84">
        <f>MODEL_DATA!BB26</f>
        <v>15859.08</v>
      </c>
      <c r="EK29" s="84">
        <f>MODEL_DATA!BC26</f>
        <v>10283.32</v>
      </c>
      <c r="EL29" s="84">
        <f>MODEL_DATA!BD26</f>
        <v>3352.66</v>
      </c>
      <c r="EM29" s="84">
        <f>MODEL_DATA!BE26</f>
        <v>1138.3599999999999</v>
      </c>
      <c r="EN29" s="84">
        <f>MODEL_DATA!BF26</f>
        <v>867.73</v>
      </c>
      <c r="EO29" s="84">
        <f>MODEL_DATA!BG26</f>
        <v>37.700000000000003</v>
      </c>
      <c r="EP29" s="84">
        <f>MODEL_DATA!BH26</f>
        <v>41.63</v>
      </c>
      <c r="EQ29" s="84">
        <f>MODEL_DATA!BI26</f>
        <v>1770.33</v>
      </c>
      <c r="ER29" s="84">
        <f>MODEL_DATA!BJ26</f>
        <v>793.78</v>
      </c>
      <c r="ES29" s="84">
        <f>MODEL_DATA!BK26</f>
        <v>114.13</v>
      </c>
      <c r="ET29" s="84">
        <f>MODEL_DATA!BL26</f>
        <v>93.78</v>
      </c>
      <c r="EU29" s="84">
        <f>MODEL_DATA!BM26</f>
        <v>1535.78</v>
      </c>
      <c r="EV29" s="84">
        <f>MODEL_DATA!BN26</f>
        <v>384.72</v>
      </c>
    </row>
    <row r="30" spans="25:152" x14ac:dyDescent="0.25">
      <c r="AF30" s="32">
        <f t="shared" si="15"/>
        <v>40</v>
      </c>
      <c r="AG30" s="61">
        <f t="shared" si="26"/>
        <v>2.4579317631259309E-2</v>
      </c>
      <c r="AH30" s="63">
        <f>INDEX(Obs_GenCost!$D$11:$T$211,  MATCH($AF30, Obs_GenCost!$B$11:$B$211, 0), MATCH(AH$4, Obs_GenCost!$D$3:$T$3, 0) )</f>
        <v>2.3624599999999999E-2</v>
      </c>
      <c r="AI30" s="61">
        <f t="shared" si="27"/>
        <v>3.2580367540612385E-3</v>
      </c>
      <c r="AJ30" s="63">
        <f>INDEX(Obs_GenCost!$D$11:$T$211,  MATCH($AF30, Obs_GenCost!$B$11:$B$211, 0), MATCH(AJ$4, Obs_GenCost!$D$3:$T$3, 0) )</f>
        <v>3.7309999999999999E-3</v>
      </c>
      <c r="AK30" s="61">
        <f t="shared" si="28"/>
        <v>8.9601115833610693E-3</v>
      </c>
      <c r="AL30" s="63">
        <f>INDEX(Obs_GenCost!$D$11:$T$211,  MATCH($AF30, Obs_GenCost!$B$11:$B$211, 0), MATCH(AL$4, Obs_GenCost!$D$3:$T$3, 0) )</f>
        <v>9.2382999999999996E-3</v>
      </c>
      <c r="AM30" s="61">
        <f t="shared" si="29"/>
        <v>5.1838751332502553E-4</v>
      </c>
      <c r="AN30" s="63">
        <f>INDEX(Obs_GenCost!$D$11:$T$211,  MATCH($AF30, Obs_GenCost!$B$11:$B$211, 0), MATCH(AN$4, Obs_GenCost!$D$3:$T$3, 0) )</f>
        <v>4.9890000000000004E-4</v>
      </c>
      <c r="AO30" s="61">
        <f t="shared" si="30"/>
        <v>3.5503203017327621E-3</v>
      </c>
      <c r="AP30" s="63">
        <f>INDEX(Obs_GenCost!$D$11:$T$211,  MATCH($AF30, Obs_GenCost!$B$11:$B$211, 0), MATCH(AP$4, Obs_GenCost!$D$3:$T$3, 0) )</f>
        <v>3.4773999999999998E-3</v>
      </c>
      <c r="AQ30" s="61">
        <f t="shared" si="31"/>
        <v>1.1506569805289506E-2</v>
      </c>
      <c r="AR30" s="63">
        <f>INDEX(Obs_GenCost!$D$11:$T$211,  MATCH($AF30, Obs_GenCost!$B$11:$B$211, 0), MATCH(AR$4, Obs_GenCost!$D$3:$T$3, 0) )</f>
        <v>1.15424E-2</v>
      </c>
      <c r="AS30" s="61">
        <f t="shared" si="32"/>
        <v>7.3875245676808298E-3</v>
      </c>
      <c r="AT30" s="63">
        <f>INDEX(Obs_GenCost!$D$11:$T$211,  MATCH($AF30, Obs_GenCost!$B$11:$B$211, 0), MATCH(AT$4, Obs_GenCost!$D$3:$T$3, 0) )</f>
        <v>7.2705000000000001E-3</v>
      </c>
      <c r="AU30" s="61">
        <f t="shared" si="33"/>
        <v>1.0783253815903081E-2</v>
      </c>
      <c r="AV30" s="63">
        <f>INDEX(Obs_GenCost!$D$11:$T$211,  MATCH($AF30, Obs_GenCost!$B$11:$B$211, 0), MATCH(AV$4, Obs_GenCost!$D$3:$T$3, 0) )</f>
        <v>0</v>
      </c>
      <c r="AW30" s="61">
        <f t="shared" si="34"/>
        <v>2.6242092275741872E-2</v>
      </c>
      <c r="AX30" s="63">
        <f>INDEX(Obs_GenCost!$D$11:$T$211,  MATCH($AF30, Obs_GenCost!$B$11:$B$211, 0), MATCH(AX$4, Obs_GenCost!$D$3:$T$3, 0) )</f>
        <v>2.0563499999999998E-2</v>
      </c>
      <c r="AY30" s="61">
        <f t="shared" si="35"/>
        <v>2.4611714543335078E-2</v>
      </c>
      <c r="AZ30" s="63">
        <f>INDEX(Obs_GenCost!$D$11:$T$211,  MATCH($AF30, Obs_GenCost!$B$11:$B$211, 0), MATCH(AZ$4, Obs_GenCost!$D$3:$T$3, 0) )</f>
        <v>1.2231499999999999E-2</v>
      </c>
      <c r="BA30" s="61">
        <f t="shared" si="36"/>
        <v>2.2443885776013132E-2</v>
      </c>
      <c r="BB30" s="63">
        <f>INDEX(Obs_GenCost!$D$11:$T$211,  MATCH($AF30, Obs_GenCost!$B$11:$B$211, 0), MATCH(BB$4, Obs_GenCost!$D$3:$T$3, 0) )</f>
        <v>2.3252599999999998E-2</v>
      </c>
      <c r="BC30" s="61">
        <f t="shared" si="37"/>
        <v>3.5215272691352661E-2</v>
      </c>
      <c r="BD30" s="63">
        <f>INDEX(Obs_GenCost!$D$11:$T$211,  MATCH($AF30, Obs_GenCost!$B$11:$B$211, 0), MATCH(BD$4, Obs_GenCost!$D$3:$T$3, 0) )</f>
        <v>3.1845499999999999E-2</v>
      </c>
      <c r="BF30" s="31">
        <f t="shared" si="38"/>
        <v>42</v>
      </c>
      <c r="BG30" s="31">
        <f t="shared" si="39"/>
        <v>43</v>
      </c>
      <c r="BH30" s="57">
        <f t="shared" si="53"/>
        <v>9.4481018838427546E-3</v>
      </c>
      <c r="BI30" s="57">
        <f t="shared" si="53"/>
        <v>6.7938263982752949E-3</v>
      </c>
      <c r="BJ30" s="57">
        <f t="shared" si="53"/>
        <v>7.8598634863973598E-3</v>
      </c>
      <c r="BK30" s="58">
        <f t="shared" si="53"/>
        <v>3.0016874084279662E-2</v>
      </c>
      <c r="BL30" s="57">
        <f t="shared" si="53"/>
        <v>0</v>
      </c>
      <c r="BM30" s="57">
        <f t="shared" si="53"/>
        <v>2.9937588780428796E-2</v>
      </c>
      <c r="BN30" s="57">
        <f t="shared" si="53"/>
        <v>2.8927266810248688E-2</v>
      </c>
      <c r="BQ30" s="57">
        <f t="shared" si="46"/>
        <v>2.2051210087212975E-2</v>
      </c>
      <c r="BR30" s="57">
        <f t="shared" si="46"/>
        <v>2.6582361465364471E-3</v>
      </c>
      <c r="BS30" s="57">
        <f t="shared" si="46"/>
        <v>7.7883502951991371E-3</v>
      </c>
      <c r="BT30" s="57">
        <f t="shared" si="46"/>
        <v>4.2793495321522608E-4</v>
      </c>
      <c r="BU30" s="57">
        <f t="shared" si="46"/>
        <v>3.5447702655550398E-3</v>
      </c>
      <c r="BV30" s="57">
        <f t="shared" si="46"/>
        <v>1.026060866895826E-2</v>
      </c>
      <c r="BW30" s="57">
        <f t="shared" si="46"/>
        <v>6.6646515617928967E-3</v>
      </c>
      <c r="BX30" s="58">
        <f t="shared" si="46"/>
        <v>9.038242530497561E-3</v>
      </c>
      <c r="BY30" s="57">
        <f t="shared" si="46"/>
        <v>2.4562002314987605E-2</v>
      </c>
      <c r="BZ30" s="57">
        <f t="shared" si="46"/>
        <v>2.4061173803231872E-2</v>
      </c>
      <c r="CA30" s="58">
        <f t="shared" si="46"/>
        <v>2.1982365868038811E-2</v>
      </c>
      <c r="CB30" s="57">
        <f t="shared" si="46"/>
        <v>0</v>
      </c>
      <c r="CC30" s="57">
        <f t="shared" si="46"/>
        <v>3.0125269864771674E-2</v>
      </c>
      <c r="CD30" s="57">
        <f t="shared" si="46"/>
        <v>2.4466350161272788E-2</v>
      </c>
      <c r="CE30" s="57">
        <f t="shared" si="46"/>
        <v>3.6569823467040533E-2</v>
      </c>
      <c r="CF30" s="57">
        <f t="shared" si="45"/>
        <v>0</v>
      </c>
      <c r="CG30" s="57">
        <f t="shared" si="45"/>
        <v>2.9798960068893873E-2</v>
      </c>
      <c r="CH30" s="57">
        <f t="shared" si="45"/>
        <v>3.1945900543814798E-2</v>
      </c>
      <c r="CI30" s="58">
        <f t="shared" si="45"/>
        <v>2.2276252741333477E-2</v>
      </c>
      <c r="CJ30" s="57">
        <f t="shared" si="45"/>
        <v>7.4746841083678716E-3</v>
      </c>
      <c r="CL30" s="30">
        <f>Obs_GenCost!B32</f>
        <v>42</v>
      </c>
      <c r="CM30" s="26">
        <f t="shared" si="40"/>
        <v>43</v>
      </c>
      <c r="CN30" s="20">
        <f t="shared" si="18"/>
        <v>87532.32</v>
      </c>
      <c r="CO30" s="20">
        <f t="shared" si="18"/>
        <v>31133.239999999998</v>
      </c>
      <c r="CP30" s="20">
        <f t="shared" si="18"/>
        <v>18416.18</v>
      </c>
      <c r="CQ30" s="106">
        <f t="shared" si="18"/>
        <v>5186.13</v>
      </c>
      <c r="CR30" s="143"/>
      <c r="CS30" s="20">
        <f t="shared" si="19"/>
        <v>750.07999999999993</v>
      </c>
      <c r="CT30" s="20">
        <f t="shared" si="19"/>
        <v>791.09999999999991</v>
      </c>
      <c r="CW30" s="20">
        <f t="shared" si="20"/>
        <v>36705.94</v>
      </c>
      <c r="CX30" s="20">
        <f t="shared" si="20"/>
        <v>2361.52</v>
      </c>
      <c r="CY30" s="20">
        <f t="shared" si="20"/>
        <v>28771.72</v>
      </c>
      <c r="CZ30" s="20">
        <f t="shared" si="20"/>
        <v>152.86000000000001</v>
      </c>
      <c r="DA30" s="20">
        <f t="shared" si="20"/>
        <v>1124.0999999999999</v>
      </c>
      <c r="DB30" s="20">
        <f t="shared" si="20"/>
        <v>7990.76</v>
      </c>
      <c r="DC30" s="20">
        <f t="shared" si="20"/>
        <v>10425.42</v>
      </c>
      <c r="DD30" s="106">
        <f t="shared" si="20"/>
        <v>8146.9</v>
      </c>
      <c r="DE30" s="20">
        <f t="shared" si="20"/>
        <v>14297.39</v>
      </c>
      <c r="DF30" s="20">
        <f t="shared" si="20"/>
        <v>6801.75</v>
      </c>
      <c r="DG30" s="106">
        <f t="shared" si="20"/>
        <v>1706.12</v>
      </c>
      <c r="DH30" s="143"/>
      <c r="DI30" s="20">
        <f t="shared" si="21"/>
        <v>320.65999999999997</v>
      </c>
      <c r="DJ30" s="20">
        <f t="shared" si="21"/>
        <v>270.04000000000002</v>
      </c>
      <c r="DK30" s="20">
        <f t="shared" si="21"/>
        <v>3480.01</v>
      </c>
      <c r="DL30" s="143"/>
      <c r="DM30" s="20">
        <f t="shared" si="22"/>
        <v>429.42</v>
      </c>
      <c r="DN30" s="20">
        <f t="shared" si="22"/>
        <v>521.05999999999995</v>
      </c>
      <c r="DO30" s="106">
        <f t="shared" si="22"/>
        <v>1378.79</v>
      </c>
      <c r="DP30" s="20">
        <f t="shared" si="22"/>
        <v>129.16000000000003</v>
      </c>
      <c r="DR30" s="31">
        <f t="shared" si="41"/>
        <v>21</v>
      </c>
      <c r="DS30" s="26">
        <f t="shared" si="42"/>
        <v>21.5</v>
      </c>
      <c r="DT30" s="101">
        <f t="shared" si="23"/>
        <v>148350.70000000001</v>
      </c>
      <c r="DU30" s="101">
        <f t="shared" si="24"/>
        <v>64836.79</v>
      </c>
      <c r="DV30" s="101">
        <f t="shared" si="25"/>
        <v>38104.080000000002</v>
      </c>
      <c r="DW30" s="102">
        <f t="shared" si="43"/>
        <v>2363.89</v>
      </c>
      <c r="DX30" s="144"/>
      <c r="DY30" s="101">
        <f t="shared" si="44"/>
        <v>282.76</v>
      </c>
      <c r="DZ30" s="101">
        <f t="shared" si="44"/>
        <v>140.81</v>
      </c>
      <c r="EB30" s="84">
        <f>MODEL_DATA!AT27</f>
        <v>21</v>
      </c>
      <c r="EC30" s="84">
        <f>MODEL_DATA!AU27</f>
        <v>39795.15</v>
      </c>
      <c r="ED30" s="84">
        <f>MODEL_DATA!AV27</f>
        <v>14583.37</v>
      </c>
      <c r="EE30" s="84">
        <f>MODEL_DATA!AW27</f>
        <v>50253.42</v>
      </c>
      <c r="EF30" s="84">
        <f>MODEL_DATA!AX27</f>
        <v>2314.4899999999998</v>
      </c>
      <c r="EG30" s="84">
        <f>MODEL_DATA!AY27</f>
        <v>3300.19</v>
      </c>
      <c r="EH30" s="84">
        <f>MODEL_DATA!AZ27</f>
        <v>14562.01</v>
      </c>
      <c r="EI30" s="84">
        <f>MODEL_DATA!BA27</f>
        <v>23542.07</v>
      </c>
      <c r="EJ30" s="84">
        <f>MODEL_DATA!BB27</f>
        <v>15289.79</v>
      </c>
      <c r="EK30" s="84">
        <f>MODEL_DATA!BC27</f>
        <v>10077.06</v>
      </c>
      <c r="EL30" s="84">
        <f>MODEL_DATA!BD27</f>
        <v>3301.59</v>
      </c>
      <c r="EM30" s="84">
        <f>MODEL_DATA!BE27</f>
        <v>965.07</v>
      </c>
      <c r="EN30" s="84">
        <f>MODEL_DATA!BF27</f>
        <v>632.49</v>
      </c>
      <c r="EO30" s="84">
        <f>MODEL_DATA!BG27</f>
        <v>77.930000000000007</v>
      </c>
      <c r="EP30" s="84">
        <f>MODEL_DATA!BH27</f>
        <v>35.83</v>
      </c>
      <c r="EQ30" s="84">
        <f>MODEL_DATA!BI27</f>
        <v>1398.82</v>
      </c>
      <c r="ER30" s="84">
        <f>MODEL_DATA!BJ27</f>
        <v>654.72</v>
      </c>
      <c r="ES30" s="84">
        <f>MODEL_DATA!BK27</f>
        <v>204.83</v>
      </c>
      <c r="ET30" s="84">
        <f>MODEL_DATA!BL27</f>
        <v>104.98</v>
      </c>
      <c r="EU30" s="84">
        <f>MODEL_DATA!BM27</f>
        <v>1505.7</v>
      </c>
      <c r="EV30" s="84">
        <f>MODEL_DATA!BN27</f>
        <v>339.1</v>
      </c>
    </row>
    <row r="31" spans="25:152" x14ac:dyDescent="0.25">
      <c r="AF31" s="32">
        <f t="shared" si="15"/>
        <v>42</v>
      </c>
      <c r="AG31" s="61">
        <f t="shared" si="26"/>
        <v>2.2051210087212975E-2</v>
      </c>
      <c r="AH31" s="63">
        <f>INDEX(Obs_GenCost!$D$11:$T$211,  MATCH($AF31, Obs_GenCost!$B$11:$B$211, 0), MATCH(AH$4, Obs_GenCost!$D$3:$T$3, 0) )</f>
        <v>2.1555999999999999E-2</v>
      </c>
      <c r="AI31" s="61">
        <f t="shared" si="27"/>
        <v>2.6582361465364471E-3</v>
      </c>
      <c r="AJ31" s="63">
        <f>INDEX(Obs_GenCost!$D$11:$T$211,  MATCH($AF31, Obs_GenCost!$B$11:$B$211, 0), MATCH(AJ$4, Obs_GenCost!$D$3:$T$3, 0) )</f>
        <v>2.7874000000000002E-3</v>
      </c>
      <c r="AK31" s="61">
        <f t="shared" si="28"/>
        <v>7.7883502951991371E-3</v>
      </c>
      <c r="AL31" s="63">
        <f>INDEX(Obs_GenCost!$D$11:$T$211,  MATCH($AF31, Obs_GenCost!$B$11:$B$211, 0), MATCH(AL$4, Obs_GenCost!$D$3:$T$3, 0) )</f>
        <v>8.2313000000000004E-3</v>
      </c>
      <c r="AM31" s="61">
        <f t="shared" si="29"/>
        <v>4.2793495321522608E-4</v>
      </c>
      <c r="AN31" s="63">
        <f>INDEX(Obs_GenCost!$D$11:$T$211,  MATCH($AF31, Obs_GenCost!$B$11:$B$211, 0), MATCH(AN$4, Obs_GenCost!$D$3:$T$3, 0) )</f>
        <v>4.9890000000000004E-4</v>
      </c>
      <c r="AO31" s="61">
        <f t="shared" si="30"/>
        <v>3.5447702655550398E-3</v>
      </c>
      <c r="AP31" s="63">
        <f>INDEX(Obs_GenCost!$D$11:$T$211,  MATCH($AF31, Obs_GenCost!$B$11:$B$211, 0), MATCH(AP$4, Obs_GenCost!$D$3:$T$3, 0) )</f>
        <v>3.2456E-3</v>
      </c>
      <c r="AQ31" s="61">
        <f t="shared" si="31"/>
        <v>1.026060866895826E-2</v>
      </c>
      <c r="AR31" s="63">
        <f>INDEX(Obs_GenCost!$D$11:$T$211,  MATCH($AF31, Obs_GenCost!$B$11:$B$211, 0), MATCH(AR$4, Obs_GenCost!$D$3:$T$3, 0) )</f>
        <v>1.03293E-2</v>
      </c>
      <c r="AS31" s="61">
        <f t="shared" si="32"/>
        <v>6.6646515617928967E-3</v>
      </c>
      <c r="AT31" s="63">
        <f>INDEX(Obs_GenCost!$D$11:$T$211,  MATCH($AF31, Obs_GenCost!$B$11:$B$211, 0), MATCH(AT$4, Obs_GenCost!$D$3:$T$3, 0) )</f>
        <v>6.5691999999999999E-3</v>
      </c>
      <c r="AU31" s="61">
        <f t="shared" si="33"/>
        <v>9.038242530497561E-3</v>
      </c>
      <c r="AV31" s="63">
        <f>INDEX(Obs_GenCost!$D$11:$T$211,  MATCH($AF31, Obs_GenCost!$B$11:$B$211, 0), MATCH(AV$4, Obs_GenCost!$D$3:$T$3, 0) )</f>
        <v>0</v>
      </c>
      <c r="AW31" s="61">
        <f t="shared" si="34"/>
        <v>2.4562002314987605E-2</v>
      </c>
      <c r="AX31" s="63">
        <f>INDEX(Obs_GenCost!$D$11:$T$211,  MATCH($AF31, Obs_GenCost!$B$11:$B$211, 0), MATCH(AX$4, Obs_GenCost!$D$3:$T$3, 0) )</f>
        <v>1.9308700000000002E-2</v>
      </c>
      <c r="AY31" s="61">
        <f t="shared" si="35"/>
        <v>2.4061173803231872E-2</v>
      </c>
      <c r="AZ31" s="63">
        <f>INDEX(Obs_GenCost!$D$11:$T$211,  MATCH($AF31, Obs_GenCost!$B$11:$B$211, 0), MATCH(AZ$4, Obs_GenCost!$D$3:$T$3, 0) )</f>
        <v>1.13519E-2</v>
      </c>
      <c r="BA31" s="61">
        <f t="shared" si="36"/>
        <v>2.1982365868038811E-2</v>
      </c>
      <c r="BB31" s="63">
        <f>INDEX(Obs_GenCost!$D$11:$T$211,  MATCH($AF31, Obs_GenCost!$B$11:$B$211, 0), MATCH(BB$4, Obs_GenCost!$D$3:$T$3, 0) )</f>
        <v>2.31811E-2</v>
      </c>
      <c r="BC31" s="61">
        <f t="shared" si="37"/>
        <v>3.6569823467040533E-2</v>
      </c>
      <c r="BD31" s="63">
        <f>INDEX(Obs_GenCost!$D$11:$T$211,  MATCH($AF31, Obs_GenCost!$B$11:$B$211, 0), MATCH(BD$4, Obs_GenCost!$D$3:$T$3, 0) )</f>
        <v>3.1980700000000001E-2</v>
      </c>
      <c r="BF31" s="31">
        <f t="shared" si="38"/>
        <v>44</v>
      </c>
      <c r="BG31" s="31">
        <f t="shared" si="39"/>
        <v>45</v>
      </c>
      <c r="BH31" s="57">
        <f t="shared" si="53"/>
        <v>8.2518590347791052E-3</v>
      </c>
      <c r="BI31" s="57">
        <f t="shared" si="53"/>
        <v>5.722889928974453E-3</v>
      </c>
      <c r="BJ31" s="57">
        <f t="shared" si="53"/>
        <v>6.9835886066792812E-3</v>
      </c>
      <c r="BK31" s="58">
        <f t="shared" si="53"/>
        <v>3.5973332070796366E-2</v>
      </c>
      <c r="BL31" s="57">
        <f t="shared" si="53"/>
        <v>0</v>
      </c>
      <c r="BM31" s="57">
        <f t="shared" si="53"/>
        <v>3.0122782908976669E-2</v>
      </c>
      <c r="BN31" s="57">
        <f t="shared" si="53"/>
        <v>3.0295196340486844E-2</v>
      </c>
      <c r="BQ31" s="57">
        <f t="shared" si="46"/>
        <v>1.9655003910813082E-2</v>
      </c>
      <c r="BR31" s="57">
        <f t="shared" si="46"/>
        <v>2.1902937414428354E-3</v>
      </c>
      <c r="BS31" s="57">
        <f t="shared" si="46"/>
        <v>6.5724062284204798E-3</v>
      </c>
      <c r="BT31" s="57">
        <f t="shared" si="46"/>
        <v>3.2057327942349557E-4</v>
      </c>
      <c r="BU31" s="57">
        <f t="shared" si="46"/>
        <v>3.2458251350732173E-3</v>
      </c>
      <c r="BV31" s="57">
        <f t="shared" si="46"/>
        <v>8.9707583901293044E-3</v>
      </c>
      <c r="BW31" s="57">
        <f t="shared" si="46"/>
        <v>5.9942753556746073E-3</v>
      </c>
      <c r="BX31" s="58">
        <f t="shared" si="46"/>
        <v>7.5800467014508453E-3</v>
      </c>
      <c r="BY31" s="57">
        <f t="shared" si="46"/>
        <v>2.2888698201800214E-2</v>
      </c>
      <c r="BZ31" s="57">
        <f t="shared" si="46"/>
        <v>2.3042374515499925E-2</v>
      </c>
      <c r="CA31" s="58">
        <f t="shared" si="46"/>
        <v>2.4796709628475196E-2</v>
      </c>
      <c r="CB31" s="57">
        <f t="shared" si="46"/>
        <v>0</v>
      </c>
      <c r="CC31" s="57">
        <f t="shared" si="46"/>
        <v>3.3314794320297776E-2</v>
      </c>
      <c r="CD31" s="57">
        <f t="shared" si="46"/>
        <v>2.6008407929547346E-2</v>
      </c>
      <c r="CE31" s="57">
        <f t="shared" si="46"/>
        <v>4.5088991568998593E-2</v>
      </c>
      <c r="CF31" s="57">
        <f t="shared" si="45"/>
        <v>0</v>
      </c>
      <c r="CG31" s="57">
        <f t="shared" si="45"/>
        <v>2.7765036358728349E-2</v>
      </c>
      <c r="CH31" s="57">
        <f t="shared" si="45"/>
        <v>3.3196000171666462E-2</v>
      </c>
      <c r="CI31" s="58">
        <f t="shared" si="45"/>
        <v>1.9631938316240424E-2</v>
      </c>
      <c r="CJ31" s="57">
        <f t="shared" si="45"/>
        <v>6.2466506864139659E-3</v>
      </c>
      <c r="CL31" s="30">
        <f>Obs_GenCost!B33</f>
        <v>44</v>
      </c>
      <c r="CM31" s="26">
        <f t="shared" si="40"/>
        <v>45</v>
      </c>
      <c r="CN31" s="20">
        <f t="shared" si="18"/>
        <v>76449.680000000008</v>
      </c>
      <c r="CO31" s="20">
        <f t="shared" si="18"/>
        <v>26225.59</v>
      </c>
      <c r="CP31" s="20">
        <f t="shared" si="18"/>
        <v>16363.01</v>
      </c>
      <c r="CQ31" s="106">
        <f t="shared" si="18"/>
        <v>6215.25</v>
      </c>
      <c r="CR31" s="143"/>
      <c r="CS31" s="20">
        <f t="shared" si="19"/>
        <v>754.71999999999991</v>
      </c>
      <c r="CT31" s="20">
        <f t="shared" si="19"/>
        <v>828.51</v>
      </c>
      <c r="CW31" s="20">
        <f t="shared" si="20"/>
        <v>32717.27</v>
      </c>
      <c r="CX31" s="20">
        <f t="shared" si="20"/>
        <v>1945.81</v>
      </c>
      <c r="CY31" s="20">
        <f t="shared" si="20"/>
        <v>24279.78</v>
      </c>
      <c r="CZ31" s="20">
        <f t="shared" si="20"/>
        <v>114.50999999999999</v>
      </c>
      <c r="DA31" s="20">
        <f t="shared" si="20"/>
        <v>1029.3000000000002</v>
      </c>
      <c r="DB31" s="20">
        <f t="shared" si="20"/>
        <v>6986.25</v>
      </c>
      <c r="DC31" s="20">
        <f t="shared" si="20"/>
        <v>9376.76</v>
      </c>
      <c r="DD31" s="106">
        <f t="shared" si="20"/>
        <v>6832.51</v>
      </c>
      <c r="DE31" s="20">
        <f t="shared" si="20"/>
        <v>13323.369999999999</v>
      </c>
      <c r="DF31" s="20">
        <f t="shared" si="20"/>
        <v>6513.75</v>
      </c>
      <c r="DG31" s="106">
        <f t="shared" si="20"/>
        <v>1924.5500000000002</v>
      </c>
      <c r="DH31" s="143"/>
      <c r="DI31" s="20">
        <f t="shared" si="21"/>
        <v>354.61</v>
      </c>
      <c r="DJ31" s="20">
        <f t="shared" si="21"/>
        <v>287.06</v>
      </c>
      <c r="DK31" s="20">
        <f t="shared" si="21"/>
        <v>4290.7</v>
      </c>
      <c r="DL31" s="143"/>
      <c r="DM31" s="20">
        <f t="shared" si="22"/>
        <v>400.11</v>
      </c>
      <c r="DN31" s="20">
        <f t="shared" si="22"/>
        <v>541.45000000000005</v>
      </c>
      <c r="DO31" s="106">
        <f t="shared" si="22"/>
        <v>1215.1199999999999</v>
      </c>
      <c r="DP31" s="20">
        <f t="shared" si="22"/>
        <v>107.94</v>
      </c>
      <c r="DR31" s="31">
        <f t="shared" si="41"/>
        <v>22</v>
      </c>
      <c r="DS31" s="26">
        <f t="shared" si="42"/>
        <v>22.5</v>
      </c>
      <c r="DT31" s="101">
        <f t="shared" si="23"/>
        <v>134979.01999999999</v>
      </c>
      <c r="DU31" s="101">
        <f t="shared" si="24"/>
        <v>58438.89</v>
      </c>
      <c r="DV31" s="101">
        <f t="shared" si="25"/>
        <v>33338.959999999999</v>
      </c>
      <c r="DW31" s="102">
        <f t="shared" si="43"/>
        <v>1852.98</v>
      </c>
      <c r="DX31" s="144"/>
      <c r="DY31" s="101">
        <f t="shared" si="44"/>
        <v>196.43</v>
      </c>
      <c r="DZ31" s="101">
        <f t="shared" si="44"/>
        <v>281.31</v>
      </c>
      <c r="EB31" s="84">
        <f>MODEL_DATA!AT28</f>
        <v>22</v>
      </c>
      <c r="EC31" s="84">
        <f>MODEL_DATA!AU28</f>
        <v>38407.660000000003</v>
      </c>
      <c r="ED31" s="84">
        <f>MODEL_DATA!AV28</f>
        <v>12667.22</v>
      </c>
      <c r="EE31" s="84">
        <f>MODEL_DATA!AW28</f>
        <v>45771.67</v>
      </c>
      <c r="EF31" s="84">
        <f>MODEL_DATA!AX28</f>
        <v>1994.9</v>
      </c>
      <c r="EG31" s="84">
        <f>MODEL_DATA!AY28</f>
        <v>2798.61</v>
      </c>
      <c r="EH31" s="84">
        <f>MODEL_DATA!AZ28</f>
        <v>12967.62</v>
      </c>
      <c r="EI31" s="84">
        <f>MODEL_DATA!BA28</f>
        <v>20371.34</v>
      </c>
      <c r="EJ31" s="84">
        <f>MODEL_DATA!BB28</f>
        <v>14952.13</v>
      </c>
      <c r="EK31" s="84">
        <f>MODEL_DATA!BC28</f>
        <v>10110.959999999999</v>
      </c>
      <c r="EL31" s="84">
        <f>MODEL_DATA!BD28</f>
        <v>3283.38</v>
      </c>
      <c r="EM31" s="84">
        <f>MODEL_DATA!BE28</f>
        <v>850.2</v>
      </c>
      <c r="EN31" s="84">
        <f>MODEL_DATA!BF28</f>
        <v>809.41</v>
      </c>
      <c r="EO31" s="84">
        <f>MODEL_DATA!BG28</f>
        <v>52.96</v>
      </c>
      <c r="EP31" s="84">
        <f>MODEL_DATA!BH28</f>
        <v>80.959999999999994</v>
      </c>
      <c r="EQ31" s="84">
        <f>MODEL_DATA!BI28</f>
        <v>1002.78</v>
      </c>
      <c r="ER31" s="84">
        <f>MODEL_DATA!BJ28</f>
        <v>1099.95</v>
      </c>
      <c r="ES31" s="84">
        <f>MODEL_DATA!BK28</f>
        <v>143.47</v>
      </c>
      <c r="ET31" s="84">
        <f>MODEL_DATA!BL28</f>
        <v>200.35</v>
      </c>
      <c r="EU31" s="84">
        <f>MODEL_DATA!BM28</f>
        <v>1463.21</v>
      </c>
      <c r="EV31" s="84">
        <f>MODEL_DATA!BN28</f>
        <v>297.38</v>
      </c>
    </row>
    <row r="32" spans="25:152" x14ac:dyDescent="0.25">
      <c r="AF32" s="32">
        <f t="shared" si="15"/>
        <v>44</v>
      </c>
      <c r="AG32" s="61">
        <f t="shared" si="26"/>
        <v>1.9655003910813082E-2</v>
      </c>
      <c r="AH32" s="63">
        <f>INDEX(Obs_GenCost!$D$11:$T$211,  MATCH($AF32, Obs_GenCost!$B$11:$B$211, 0), MATCH(AH$4, Obs_GenCost!$D$3:$T$3, 0) )</f>
        <v>1.9486799999999999E-2</v>
      </c>
      <c r="AI32" s="61">
        <f t="shared" si="27"/>
        <v>2.1902937414428354E-3</v>
      </c>
      <c r="AJ32" s="63">
        <f>INDEX(Obs_GenCost!$D$11:$T$211,  MATCH($AF32, Obs_GenCost!$B$11:$B$211, 0), MATCH(AJ$4, Obs_GenCost!$D$3:$T$3, 0) )</f>
        <v>2.1402000000000001E-3</v>
      </c>
      <c r="AK32" s="61">
        <f t="shared" si="28"/>
        <v>6.5724062284204798E-3</v>
      </c>
      <c r="AL32" s="63">
        <f>INDEX(Obs_GenCost!$D$11:$T$211,  MATCH($AF32, Obs_GenCost!$B$11:$B$211, 0), MATCH(AL$4, Obs_GenCost!$D$3:$T$3, 0) )</f>
        <v>6.9779999999999998E-3</v>
      </c>
      <c r="AM32" s="61">
        <f t="shared" si="29"/>
        <v>3.2057327942349557E-4</v>
      </c>
      <c r="AN32" s="63">
        <f>INDEX(Obs_GenCost!$D$11:$T$211,  MATCH($AF32, Obs_GenCost!$B$11:$B$211, 0), MATCH(AN$4, Obs_GenCost!$D$3:$T$3, 0) )</f>
        <v>4.9890000000000004E-4</v>
      </c>
      <c r="AO32" s="61">
        <f t="shared" si="30"/>
        <v>3.2458251350732173E-3</v>
      </c>
      <c r="AP32" s="63">
        <f>INDEX(Obs_GenCost!$D$11:$T$211,  MATCH($AF32, Obs_GenCost!$B$11:$B$211, 0), MATCH(AP$4, Obs_GenCost!$D$3:$T$3, 0) )</f>
        <v>3.0138000000000001E-3</v>
      </c>
      <c r="AQ32" s="61">
        <f t="shared" si="31"/>
        <v>8.9707583901293044E-3</v>
      </c>
      <c r="AR32" s="63">
        <f>INDEX(Obs_GenCost!$D$11:$T$211,  MATCH($AF32, Obs_GenCost!$B$11:$B$211, 0), MATCH(AR$4, Obs_GenCost!$D$3:$T$3, 0) )</f>
        <v>8.7101999999999995E-3</v>
      </c>
      <c r="AS32" s="61">
        <f t="shared" si="32"/>
        <v>5.9942753556746073E-3</v>
      </c>
      <c r="AT32" s="63">
        <f>INDEX(Obs_GenCost!$D$11:$T$211,  MATCH($AF32, Obs_GenCost!$B$11:$B$211, 0), MATCH(AT$4, Obs_GenCost!$D$3:$T$3, 0) )</f>
        <v>5.8931000000000001E-3</v>
      </c>
      <c r="AU32" s="61">
        <f t="shared" si="33"/>
        <v>7.5800467014508453E-3</v>
      </c>
      <c r="AV32" s="63">
        <f>INDEX(Obs_GenCost!$D$11:$T$211,  MATCH($AF32, Obs_GenCost!$B$11:$B$211, 0), MATCH(AV$4, Obs_GenCost!$D$3:$T$3, 0) )</f>
        <v>0</v>
      </c>
      <c r="AW32" s="61">
        <f t="shared" si="34"/>
        <v>2.2888698201800214E-2</v>
      </c>
      <c r="AX32" s="63">
        <f>INDEX(Obs_GenCost!$D$11:$T$211,  MATCH($AF32, Obs_GenCost!$B$11:$B$211, 0), MATCH(AX$4, Obs_GenCost!$D$3:$T$3, 0) )</f>
        <v>1.8054299999999999E-2</v>
      </c>
      <c r="AY32" s="61">
        <f t="shared" si="35"/>
        <v>2.3042374515499925E-2</v>
      </c>
      <c r="AZ32" s="63">
        <f>INDEX(Obs_GenCost!$D$11:$T$211,  MATCH($AF32, Obs_GenCost!$B$11:$B$211, 0), MATCH(AZ$4, Obs_GenCost!$D$3:$T$3, 0) )</f>
        <v>1.04724E-2</v>
      </c>
      <c r="BA32" s="61">
        <f t="shared" si="36"/>
        <v>2.4796709628475196E-2</v>
      </c>
      <c r="BB32" s="63">
        <f>INDEX(Obs_GenCost!$D$11:$T$211,  MATCH($AF32, Obs_GenCost!$B$11:$B$211, 0), MATCH(BB$4, Obs_GenCost!$D$3:$T$3, 0) )</f>
        <v>2.3150899999999999E-2</v>
      </c>
      <c r="BC32" s="61">
        <f t="shared" si="37"/>
        <v>4.5088991568998593E-2</v>
      </c>
      <c r="BD32" s="63">
        <f>INDEX(Obs_GenCost!$D$11:$T$211,  MATCH($AF32, Obs_GenCost!$B$11:$B$211, 0), MATCH(BD$4, Obs_GenCost!$D$3:$T$3, 0) )</f>
        <v>3.1846199999999998E-2</v>
      </c>
      <c r="BF32" s="31">
        <f t="shared" si="38"/>
        <v>46</v>
      </c>
      <c r="BG32" s="31">
        <f t="shared" si="39"/>
        <v>47</v>
      </c>
      <c r="BH32" s="57">
        <f t="shared" si="53"/>
        <v>7.1102880838804436E-3</v>
      </c>
      <c r="BI32" s="57">
        <f t="shared" si="53"/>
        <v>4.5780060018573493E-3</v>
      </c>
      <c r="BJ32" s="57">
        <f t="shared" si="53"/>
        <v>6.0852998370758762E-3</v>
      </c>
      <c r="BK32" s="58">
        <f t="shared" si="53"/>
        <v>2.9583359330713405E-2</v>
      </c>
      <c r="BL32" s="57">
        <f t="shared" si="53"/>
        <v>0</v>
      </c>
      <c r="BM32" s="57">
        <f t="shared" si="53"/>
        <v>2.7683329215690881E-2</v>
      </c>
      <c r="BN32" s="57">
        <f t="shared" si="53"/>
        <v>3.1600598217779073E-2</v>
      </c>
      <c r="BQ32" s="57">
        <f t="shared" si="46"/>
        <v>1.7742890652354459E-2</v>
      </c>
      <c r="BR32" s="57">
        <f t="shared" si="46"/>
        <v>1.9765560303481419E-3</v>
      </c>
      <c r="BS32" s="57">
        <f t="shared" si="46"/>
        <v>5.2036009002469899E-3</v>
      </c>
      <c r="BT32" s="57">
        <f t="shared" si="46"/>
        <v>3.3569069894045372E-4</v>
      </c>
      <c r="BU32" s="57">
        <f t="shared" si="46"/>
        <v>3.0963525698323047E-3</v>
      </c>
      <c r="BV32" s="57">
        <f t="shared" si="46"/>
        <v>7.9412767895993674E-3</v>
      </c>
      <c r="BW32" s="57">
        <f t="shared" si="46"/>
        <v>5.1613009880681453E-3</v>
      </c>
      <c r="BX32" s="58">
        <f t="shared" si="46"/>
        <v>6.0974993493040025E-3</v>
      </c>
      <c r="BY32" s="57">
        <f t="shared" si="46"/>
        <v>2.0481594865899885E-2</v>
      </c>
      <c r="BZ32" s="57">
        <f t="shared" si="46"/>
        <v>2.1997751495821994E-2</v>
      </c>
      <c r="CA32" s="58">
        <f t="shared" si="46"/>
        <v>2.3526434705884783E-2</v>
      </c>
      <c r="CB32" s="57">
        <f t="shared" si="46"/>
        <v>0</v>
      </c>
      <c r="CC32" s="57">
        <f t="shared" si="46"/>
        <v>3.3761985377979781E-2</v>
      </c>
      <c r="CD32" s="57">
        <f t="shared" si="46"/>
        <v>2.7985358605443406E-2</v>
      </c>
      <c r="CE32" s="57">
        <f t="shared" si="46"/>
        <v>3.4523390433235608E-2</v>
      </c>
      <c r="CF32" s="57">
        <f t="shared" si="45"/>
        <v>0</v>
      </c>
      <c r="CG32" s="57">
        <f t="shared" si="45"/>
        <v>2.3193392072624469E-2</v>
      </c>
      <c r="CH32" s="57">
        <f t="shared" si="45"/>
        <v>3.4046975298423737E-2</v>
      </c>
      <c r="CI32" s="58">
        <f t="shared" si="45"/>
        <v>1.755309712923778E-2</v>
      </c>
      <c r="CJ32" s="57">
        <f t="shared" si="45"/>
        <v>5.3982543638011376E-3</v>
      </c>
      <c r="CL32" s="30">
        <f>Obs_GenCost!B34</f>
        <v>46</v>
      </c>
      <c r="CM32" s="26">
        <f t="shared" si="40"/>
        <v>47</v>
      </c>
      <c r="CN32" s="20">
        <f t="shared" si="18"/>
        <v>65873.55</v>
      </c>
      <c r="CO32" s="20">
        <f t="shared" si="18"/>
        <v>20979.07</v>
      </c>
      <c r="CP32" s="20">
        <f t="shared" si="18"/>
        <v>14258.26</v>
      </c>
      <c r="CQ32" s="106">
        <f t="shared" si="18"/>
        <v>5111.2299999999996</v>
      </c>
      <c r="CR32" s="143"/>
      <c r="CS32" s="20">
        <f t="shared" si="19"/>
        <v>693.6</v>
      </c>
      <c r="CT32" s="20">
        <f t="shared" si="19"/>
        <v>864.21</v>
      </c>
      <c r="CW32" s="20">
        <f t="shared" si="20"/>
        <v>29534.41</v>
      </c>
      <c r="CX32" s="20">
        <f t="shared" si="20"/>
        <v>1755.93</v>
      </c>
      <c r="CY32" s="20">
        <f t="shared" ref="CY32:DG60" si="56">SUMIFS(EE:EE,$DR:$DR,"&gt;="&amp;$CL32,$DR:$DR,"&lt;"&amp;$CL33)</f>
        <v>19223.14</v>
      </c>
      <c r="CZ32" s="20">
        <f t="shared" si="56"/>
        <v>119.91</v>
      </c>
      <c r="DA32" s="20">
        <f t="shared" si="56"/>
        <v>981.9</v>
      </c>
      <c r="DB32" s="20">
        <f t="shared" si="56"/>
        <v>6184.51</v>
      </c>
      <c r="DC32" s="20">
        <f t="shared" si="56"/>
        <v>8073.75</v>
      </c>
      <c r="DD32" s="106">
        <f t="shared" si="56"/>
        <v>5496.17</v>
      </c>
      <c r="DE32" s="20">
        <f t="shared" si="56"/>
        <v>11922.21</v>
      </c>
      <c r="DF32" s="20">
        <f t="shared" si="56"/>
        <v>6218.45</v>
      </c>
      <c r="DG32" s="106">
        <f t="shared" si="56"/>
        <v>1825.96</v>
      </c>
      <c r="DH32" s="143"/>
      <c r="DI32" s="20">
        <f t="shared" si="21"/>
        <v>359.37</v>
      </c>
      <c r="DJ32" s="20">
        <f t="shared" si="21"/>
        <v>308.88</v>
      </c>
      <c r="DK32" s="20">
        <f t="shared" si="21"/>
        <v>3285.27</v>
      </c>
      <c r="DL32" s="143"/>
      <c r="DM32" s="20">
        <f t="shared" si="22"/>
        <v>334.23</v>
      </c>
      <c r="DN32" s="20">
        <f t="shared" si="22"/>
        <v>555.32999999999993</v>
      </c>
      <c r="DO32" s="106">
        <f t="shared" si="22"/>
        <v>1086.45</v>
      </c>
      <c r="DP32" s="20">
        <f t="shared" si="22"/>
        <v>93.28</v>
      </c>
      <c r="DR32" s="31">
        <f t="shared" si="41"/>
        <v>23</v>
      </c>
      <c r="DS32" s="26">
        <f t="shared" si="42"/>
        <v>23.5</v>
      </c>
      <c r="DT32" s="101">
        <f t="shared" si="23"/>
        <v>128575.76999999999</v>
      </c>
      <c r="DU32" s="101">
        <f t="shared" si="24"/>
        <v>54497.67</v>
      </c>
      <c r="DV32" s="101">
        <f t="shared" si="25"/>
        <v>32987.94</v>
      </c>
      <c r="DW32" s="102">
        <f t="shared" si="43"/>
        <v>1385.29</v>
      </c>
      <c r="DX32" s="144"/>
      <c r="DY32" s="101">
        <f t="shared" si="44"/>
        <v>166.44</v>
      </c>
      <c r="DZ32" s="101">
        <f t="shared" si="44"/>
        <v>149.49</v>
      </c>
      <c r="EB32" s="84">
        <f>MODEL_DATA!AT29</f>
        <v>23</v>
      </c>
      <c r="EC32" s="84">
        <f>MODEL_DATA!AU29</f>
        <v>37052.86</v>
      </c>
      <c r="ED32" s="84">
        <f>MODEL_DATA!AV29</f>
        <v>12015.5</v>
      </c>
      <c r="EE32" s="84">
        <f>MODEL_DATA!AW29</f>
        <v>42482.17</v>
      </c>
      <c r="EF32" s="84">
        <f>MODEL_DATA!AX29</f>
        <v>1882.37</v>
      </c>
      <c r="EG32" s="84">
        <f>MODEL_DATA!AY29</f>
        <v>2154.9299999999998</v>
      </c>
      <c r="EH32" s="84">
        <f>MODEL_DATA!AZ29</f>
        <v>12790.63</v>
      </c>
      <c r="EI32" s="84">
        <f>MODEL_DATA!BA29</f>
        <v>20197.310000000001</v>
      </c>
      <c r="EJ32" s="84">
        <f>MODEL_DATA!BB29</f>
        <v>13979.36</v>
      </c>
      <c r="EK32" s="84">
        <f>MODEL_DATA!BC29</f>
        <v>9877.43</v>
      </c>
      <c r="EL32" s="84">
        <f>MODEL_DATA!BD29</f>
        <v>3303.73</v>
      </c>
      <c r="EM32" s="84">
        <f>MODEL_DATA!BE29</f>
        <v>690</v>
      </c>
      <c r="EN32" s="84">
        <f>MODEL_DATA!BF29</f>
        <v>824.37</v>
      </c>
      <c r="EO32" s="84">
        <f>MODEL_DATA!BG29</f>
        <v>44.62</v>
      </c>
      <c r="EP32" s="84">
        <f>MODEL_DATA!BH29</f>
        <v>46.56</v>
      </c>
      <c r="EQ32" s="84">
        <f>MODEL_DATA!BI29</f>
        <v>695.29</v>
      </c>
      <c r="ER32" s="84">
        <f>MODEL_DATA!BJ29</f>
        <v>865.34</v>
      </c>
      <c r="ES32" s="84">
        <f>MODEL_DATA!BK29</f>
        <v>121.82</v>
      </c>
      <c r="ET32" s="84">
        <f>MODEL_DATA!BL29</f>
        <v>102.93</v>
      </c>
      <c r="EU32" s="84">
        <f>MODEL_DATA!BM29</f>
        <v>1408</v>
      </c>
      <c r="EV32" s="84">
        <f>MODEL_DATA!BN29</f>
        <v>290.97000000000003</v>
      </c>
    </row>
    <row r="33" spans="32:152" x14ac:dyDescent="0.25">
      <c r="AF33" s="32">
        <f t="shared" si="15"/>
        <v>46</v>
      </c>
      <c r="AG33" s="61">
        <f t="shared" si="26"/>
        <v>1.7742890652354459E-2</v>
      </c>
      <c r="AH33" s="63">
        <f>INDEX(Obs_GenCost!$D$11:$T$211,  MATCH($AF33, Obs_GenCost!$B$11:$B$211, 0), MATCH(AH$4, Obs_GenCost!$D$3:$T$3, 0) )</f>
        <v>1.7418300000000001E-2</v>
      </c>
      <c r="AI33" s="61">
        <f t="shared" si="27"/>
        <v>1.9765560303481419E-3</v>
      </c>
      <c r="AJ33" s="63">
        <f>INDEX(Obs_GenCost!$D$11:$T$211,  MATCH($AF33, Obs_GenCost!$B$11:$B$211, 0), MATCH(AJ$4, Obs_GenCost!$D$3:$T$3, 0) )</f>
        <v>2.0092999999999999E-3</v>
      </c>
      <c r="AK33" s="61">
        <f t="shared" si="28"/>
        <v>5.2036009002469899E-3</v>
      </c>
      <c r="AL33" s="63">
        <f>INDEX(Obs_GenCost!$D$11:$T$211,  MATCH($AF33, Obs_GenCost!$B$11:$B$211, 0), MATCH(AL$4, Obs_GenCost!$D$3:$T$3, 0) )</f>
        <v>5.3071999999999998E-3</v>
      </c>
      <c r="AM33" s="61">
        <f t="shared" si="29"/>
        <v>3.3569069894045372E-4</v>
      </c>
      <c r="AN33" s="63">
        <f>INDEX(Obs_GenCost!$D$11:$T$211,  MATCH($AF33, Obs_GenCost!$B$11:$B$211, 0), MATCH(AN$4, Obs_GenCost!$D$3:$T$3, 0) )</f>
        <v>4.9890000000000004E-4</v>
      </c>
      <c r="AO33" s="61">
        <f t="shared" si="30"/>
        <v>3.0963525698323047E-3</v>
      </c>
      <c r="AP33" s="63">
        <f>INDEX(Obs_GenCost!$D$11:$T$211,  MATCH($AF33, Obs_GenCost!$B$11:$B$211, 0), MATCH(AP$4, Obs_GenCost!$D$3:$T$3, 0) )</f>
        <v>2.7818999999999999E-3</v>
      </c>
      <c r="AQ33" s="61">
        <f t="shared" si="31"/>
        <v>7.9412767895993674E-3</v>
      </c>
      <c r="AR33" s="63">
        <f>INDEX(Obs_GenCost!$D$11:$T$211,  MATCH($AF33, Obs_GenCost!$B$11:$B$211, 0), MATCH(AR$4, Obs_GenCost!$D$3:$T$3, 0) )</f>
        <v>7.4302999999999999E-3</v>
      </c>
      <c r="AS33" s="61">
        <f t="shared" si="32"/>
        <v>5.1613009880681453E-3</v>
      </c>
      <c r="AT33" s="63">
        <f>INDEX(Obs_GenCost!$D$11:$T$211,  MATCH($AF33, Obs_GenCost!$B$11:$B$211, 0), MATCH(AT$4, Obs_GenCost!$D$3:$T$3, 0) )</f>
        <v>5.3337000000000002E-3</v>
      </c>
      <c r="AU33" s="61">
        <f t="shared" si="33"/>
        <v>6.0974993493040025E-3</v>
      </c>
      <c r="AV33" s="63">
        <f>INDEX(Obs_GenCost!$D$11:$T$211,  MATCH($AF33, Obs_GenCost!$B$11:$B$211, 0), MATCH(AV$4, Obs_GenCost!$D$3:$T$3, 0) )</f>
        <v>0</v>
      </c>
      <c r="AW33" s="61">
        <f t="shared" si="34"/>
        <v>2.0481594865899885E-2</v>
      </c>
      <c r="AX33" s="63">
        <f>INDEX(Obs_GenCost!$D$11:$T$211,  MATCH($AF33, Obs_GenCost!$B$11:$B$211, 0), MATCH(AX$4, Obs_GenCost!$D$3:$T$3, 0) )</f>
        <v>1.6799700000000001E-2</v>
      </c>
      <c r="AY33" s="61">
        <f t="shared" si="35"/>
        <v>2.1997751495821994E-2</v>
      </c>
      <c r="AZ33" s="63">
        <f>INDEX(Obs_GenCost!$D$11:$T$211,  MATCH($AF33, Obs_GenCost!$B$11:$B$211, 0), MATCH(AZ$4, Obs_GenCost!$D$3:$T$3, 0) )</f>
        <v>9.5928000000000003E-3</v>
      </c>
      <c r="BA33" s="61">
        <f t="shared" si="36"/>
        <v>2.3526434705884783E-2</v>
      </c>
      <c r="BB33" s="63">
        <f>INDEX(Obs_GenCost!$D$11:$T$211,  MATCH($AF33, Obs_GenCost!$B$11:$B$211, 0), MATCH(BB$4, Obs_GenCost!$D$3:$T$3, 0) )</f>
        <v>2.2971800000000001E-2</v>
      </c>
      <c r="BC33" s="61">
        <f t="shared" si="37"/>
        <v>3.4523390433235608E-2</v>
      </c>
      <c r="BD33" s="63">
        <f>INDEX(Obs_GenCost!$D$11:$T$211,  MATCH($AF33, Obs_GenCost!$B$11:$B$211, 0), MATCH(BD$4, Obs_GenCost!$D$3:$T$3, 0) )</f>
        <v>3.1097E-2</v>
      </c>
      <c r="BF33" s="31">
        <f t="shared" si="38"/>
        <v>48</v>
      </c>
      <c r="BG33" s="31">
        <f t="shared" si="39"/>
        <v>49</v>
      </c>
      <c r="BH33" s="57">
        <f t="shared" si="53"/>
        <v>6.1134172440201039E-3</v>
      </c>
      <c r="BI33" s="57">
        <f t="shared" si="53"/>
        <v>3.7159104909001098E-3</v>
      </c>
      <c r="BJ33" s="57">
        <f t="shared" si="53"/>
        <v>5.3844788179987111E-3</v>
      </c>
      <c r="BK33" s="58">
        <f t="shared" si="53"/>
        <v>2.4296852381917578E-2</v>
      </c>
      <c r="BL33" s="57">
        <f t="shared" si="53"/>
        <v>0</v>
      </c>
      <c r="BM33" s="57">
        <f t="shared" si="53"/>
        <v>2.190838558215813E-2</v>
      </c>
      <c r="BN33" s="57">
        <f t="shared" si="53"/>
        <v>3.5943893315391683E-2</v>
      </c>
      <c r="BQ33" s="57">
        <f t="shared" si="46"/>
        <v>1.5616578848467065E-2</v>
      </c>
      <c r="BR33" s="57">
        <f t="shared" si="46"/>
        <v>1.7575502947752347E-3</v>
      </c>
      <c r="BS33" s="57">
        <f t="shared" si="46"/>
        <v>4.1868556027887336E-3</v>
      </c>
      <c r="BT33" s="57">
        <f t="shared" si="46"/>
        <v>2.6620655960510168E-4</v>
      </c>
      <c r="BU33" s="57">
        <f t="shared" si="46"/>
        <v>2.8483983967332988E-3</v>
      </c>
      <c r="BV33" s="57">
        <f t="shared" si="46"/>
        <v>7.1024651355142774E-3</v>
      </c>
      <c r="BW33" s="57">
        <f t="shared" si="46"/>
        <v>4.5291786603986551E-3</v>
      </c>
      <c r="BX33" s="58">
        <f t="shared" si="46"/>
        <v>4.9943254294723899E-3</v>
      </c>
      <c r="BY33" s="57">
        <f t="shared" si="46"/>
        <v>1.7867274078476318E-2</v>
      </c>
      <c r="BZ33" s="57">
        <f t="shared" si="46"/>
        <v>2.0549075508627591E-2</v>
      </c>
      <c r="CA33" s="58">
        <f t="shared" si="46"/>
        <v>2.2765480887767437E-2</v>
      </c>
      <c r="CB33" s="57">
        <f t="shared" si="46"/>
        <v>0</v>
      </c>
      <c r="CC33" s="57">
        <f t="shared" si="46"/>
        <v>2.8551645869777213E-2</v>
      </c>
      <c r="CD33" s="57">
        <f t="shared" si="46"/>
        <v>3.3831044105389042E-2</v>
      </c>
      <c r="CE33" s="57">
        <f t="shared" si="46"/>
        <v>2.5545839826735226E-2</v>
      </c>
      <c r="CF33" s="57">
        <f t="shared" si="45"/>
        <v>0</v>
      </c>
      <c r="CG33" s="57">
        <f t="shared" si="45"/>
        <v>1.7001409382141022E-2</v>
      </c>
      <c r="CH33" s="57">
        <f t="shared" si="45"/>
        <v>3.7373625902015248E-2</v>
      </c>
      <c r="CI33" s="58">
        <f t="shared" si="45"/>
        <v>1.5398320964548705E-2</v>
      </c>
      <c r="CJ33" s="57">
        <f t="shared" si="45"/>
        <v>4.6800689365415742E-3</v>
      </c>
      <c r="CL33" s="30">
        <f>Obs_GenCost!B35</f>
        <v>48</v>
      </c>
      <c r="CM33" s="26">
        <f t="shared" si="40"/>
        <v>49</v>
      </c>
      <c r="CN33" s="20">
        <f t="shared" si="18"/>
        <v>56637.999999999993</v>
      </c>
      <c r="CO33" s="20">
        <f t="shared" si="18"/>
        <v>17028.449999999997</v>
      </c>
      <c r="CP33" s="20">
        <f t="shared" si="18"/>
        <v>12616.19</v>
      </c>
      <c r="CQ33" s="106">
        <f t="shared" si="18"/>
        <v>4197.8599999999997</v>
      </c>
      <c r="CR33" s="143"/>
      <c r="CS33" s="20">
        <f t="shared" si="19"/>
        <v>548.91</v>
      </c>
      <c r="CT33" s="20">
        <f t="shared" si="19"/>
        <v>982.99</v>
      </c>
      <c r="CW33" s="20">
        <f t="shared" ref="CW33:DA96" si="57">SUMIFS(EC:EC,$DR:$DR,"&gt;="&amp;$CL33,$DR:$DR,"&lt;"&amp;$CL34)</f>
        <v>25995</v>
      </c>
      <c r="CX33" s="20">
        <f t="shared" si="57"/>
        <v>1561.37</v>
      </c>
      <c r="CY33" s="20">
        <f t="shared" si="56"/>
        <v>15467.08</v>
      </c>
      <c r="CZ33" s="20">
        <f t="shared" si="56"/>
        <v>95.09</v>
      </c>
      <c r="DA33" s="20">
        <f t="shared" si="56"/>
        <v>903.27</v>
      </c>
      <c r="DB33" s="20">
        <f t="shared" si="56"/>
        <v>5531.26</v>
      </c>
      <c r="DC33" s="20">
        <f t="shared" si="56"/>
        <v>7084.93</v>
      </c>
      <c r="DD33" s="106">
        <f t="shared" si="56"/>
        <v>4501.79</v>
      </c>
      <c r="DE33" s="20">
        <f t="shared" si="56"/>
        <v>10400.43</v>
      </c>
      <c r="DF33" s="20">
        <f t="shared" si="56"/>
        <v>5808.93</v>
      </c>
      <c r="DG33" s="106">
        <f t="shared" si="56"/>
        <v>1766.9</v>
      </c>
      <c r="DH33" s="143"/>
      <c r="DI33" s="20">
        <f t="shared" si="21"/>
        <v>303.91000000000003</v>
      </c>
      <c r="DJ33" s="20">
        <f t="shared" si="21"/>
        <v>373.4</v>
      </c>
      <c r="DK33" s="20">
        <f t="shared" si="21"/>
        <v>2430.96</v>
      </c>
      <c r="DL33" s="143"/>
      <c r="DM33" s="20">
        <f t="shared" si="22"/>
        <v>245</v>
      </c>
      <c r="DN33" s="20">
        <f t="shared" si="22"/>
        <v>609.59</v>
      </c>
      <c r="DO33" s="106">
        <f t="shared" si="22"/>
        <v>953.07999999999993</v>
      </c>
      <c r="DP33" s="20">
        <f t="shared" si="22"/>
        <v>80.87</v>
      </c>
      <c r="DR33" s="31">
        <f t="shared" si="41"/>
        <v>24</v>
      </c>
      <c r="DS33" s="26">
        <f t="shared" si="42"/>
        <v>24.5</v>
      </c>
      <c r="DT33" s="101">
        <f t="shared" si="23"/>
        <v>120175.32</v>
      </c>
      <c r="DU33" s="101">
        <f t="shared" si="24"/>
        <v>49770.87</v>
      </c>
      <c r="DV33" s="101">
        <f t="shared" si="25"/>
        <v>30279.739999999998</v>
      </c>
      <c r="DW33" s="102">
        <f t="shared" si="43"/>
        <v>1242.1300000000001</v>
      </c>
      <c r="DX33" s="144"/>
      <c r="DY33" s="101">
        <f t="shared" si="44"/>
        <v>175.5</v>
      </c>
      <c r="DZ33" s="101">
        <f t="shared" si="44"/>
        <v>165.03</v>
      </c>
      <c r="EB33" s="84">
        <f>MODEL_DATA!AT30</f>
        <v>24</v>
      </c>
      <c r="EC33" s="84">
        <f>MODEL_DATA!AU30</f>
        <v>36283.82</v>
      </c>
      <c r="ED33" s="84">
        <f>MODEL_DATA!AV30</f>
        <v>10589.9</v>
      </c>
      <c r="EE33" s="84">
        <f>MODEL_DATA!AW30</f>
        <v>39180.97</v>
      </c>
      <c r="EF33" s="84">
        <f>MODEL_DATA!AX30</f>
        <v>1821.16</v>
      </c>
      <c r="EG33" s="84">
        <f>MODEL_DATA!AY30</f>
        <v>2019.73</v>
      </c>
      <c r="EH33" s="84">
        <f>MODEL_DATA!AZ30</f>
        <v>12280.06</v>
      </c>
      <c r="EI33" s="84">
        <f>MODEL_DATA!BA30</f>
        <v>17999.68</v>
      </c>
      <c r="EJ33" s="84">
        <f>MODEL_DATA!BB30</f>
        <v>13252.12</v>
      </c>
      <c r="EK33" s="84">
        <f>MODEL_DATA!BC30</f>
        <v>10208.969999999999</v>
      </c>
      <c r="EL33" s="84">
        <f>MODEL_DATA!BD30</f>
        <v>3395.34</v>
      </c>
      <c r="EM33" s="84">
        <f>MODEL_DATA!BE30</f>
        <v>686.04</v>
      </c>
      <c r="EN33" s="84">
        <f>MODEL_DATA!BF30</f>
        <v>911.44</v>
      </c>
      <c r="EO33" s="84">
        <f>MODEL_DATA!BG30</f>
        <v>62.13</v>
      </c>
      <c r="EP33" s="84">
        <f>MODEL_DATA!BH30</f>
        <v>46.3</v>
      </c>
      <c r="EQ33" s="84">
        <f>MODEL_DATA!BI30</f>
        <v>556.09</v>
      </c>
      <c r="ER33" s="84">
        <f>MODEL_DATA!BJ30</f>
        <v>1005.31</v>
      </c>
      <c r="ES33" s="84">
        <f>MODEL_DATA!BK30</f>
        <v>113.37</v>
      </c>
      <c r="ET33" s="84">
        <f>MODEL_DATA!BL30</f>
        <v>118.73</v>
      </c>
      <c r="EU33" s="84">
        <f>MODEL_DATA!BM30</f>
        <v>1366.39</v>
      </c>
      <c r="EV33" s="84">
        <f>MODEL_DATA!BN30</f>
        <v>277.68</v>
      </c>
    </row>
    <row r="34" spans="32:152" x14ac:dyDescent="0.25">
      <c r="AF34" s="32">
        <f t="shared" si="15"/>
        <v>48</v>
      </c>
      <c r="AG34" s="61">
        <f t="shared" si="26"/>
        <v>1.5616578848467065E-2</v>
      </c>
      <c r="AH34" s="63">
        <f>INDEX(Obs_GenCost!$D$11:$T$211,  MATCH($AF34, Obs_GenCost!$B$11:$B$211, 0), MATCH(AH$4, Obs_GenCost!$D$3:$T$3, 0) )</f>
        <v>1.53492E-2</v>
      </c>
      <c r="AI34" s="61">
        <f t="shared" si="27"/>
        <v>1.7575502947752347E-3</v>
      </c>
      <c r="AJ34" s="63">
        <f>INDEX(Obs_GenCost!$D$11:$T$211,  MATCH($AF34, Obs_GenCost!$B$11:$B$211, 0), MATCH(AJ$4, Obs_GenCost!$D$3:$T$3, 0) )</f>
        <v>1.8787000000000001E-3</v>
      </c>
      <c r="AK34" s="61">
        <f t="shared" si="28"/>
        <v>4.1868556027887336E-3</v>
      </c>
      <c r="AL34" s="63">
        <f>INDEX(Obs_GenCost!$D$11:$T$211,  MATCH($AF34, Obs_GenCost!$B$11:$B$211, 0), MATCH(AL$4, Obs_GenCost!$D$3:$T$3, 0) )</f>
        <v>4.2976000000000004E-3</v>
      </c>
      <c r="AM34" s="61">
        <f t="shared" si="29"/>
        <v>2.6620655960510168E-4</v>
      </c>
      <c r="AN34" s="63">
        <f>INDEX(Obs_GenCost!$D$11:$T$211,  MATCH($AF34, Obs_GenCost!$B$11:$B$211, 0), MATCH(AN$4, Obs_GenCost!$D$3:$T$3, 0) )</f>
        <v>4.9890000000000004E-4</v>
      </c>
      <c r="AO34" s="61">
        <f t="shared" si="30"/>
        <v>2.8483983967332988E-3</v>
      </c>
      <c r="AP34" s="63">
        <f>INDEX(Obs_GenCost!$D$11:$T$211,  MATCH($AF34, Obs_GenCost!$B$11:$B$211, 0), MATCH(AP$4, Obs_GenCost!$D$3:$T$3, 0) )</f>
        <v>2.5501E-3</v>
      </c>
      <c r="AQ34" s="61">
        <f t="shared" si="31"/>
        <v>7.1024651355142774E-3</v>
      </c>
      <c r="AR34" s="63">
        <f>INDEX(Obs_GenCost!$D$11:$T$211,  MATCH($AF34, Obs_GenCost!$B$11:$B$211, 0), MATCH(AR$4, Obs_GenCost!$D$3:$T$3, 0) )</f>
        <v>6.9286E-3</v>
      </c>
      <c r="AS34" s="61">
        <f t="shared" si="32"/>
        <v>4.5291786603986551E-3</v>
      </c>
      <c r="AT34" s="63">
        <f>INDEX(Obs_GenCost!$D$11:$T$211,  MATCH($AF34, Obs_GenCost!$B$11:$B$211, 0), MATCH(AT$4, Obs_GenCost!$D$3:$T$3, 0) )</f>
        <v>4.7054000000000002E-3</v>
      </c>
      <c r="AU34" s="61">
        <f t="shared" si="33"/>
        <v>4.9943254294723899E-3</v>
      </c>
      <c r="AV34" s="63">
        <f>INDEX(Obs_GenCost!$D$11:$T$211,  MATCH($AF34, Obs_GenCost!$B$11:$B$211, 0), MATCH(AV$4, Obs_GenCost!$D$3:$T$3, 0) )</f>
        <v>0</v>
      </c>
      <c r="AW34" s="61">
        <f t="shared" si="34"/>
        <v>1.7867274078476318E-2</v>
      </c>
      <c r="AX34" s="63">
        <f>INDEX(Obs_GenCost!$D$11:$T$211,  MATCH($AF34, Obs_GenCost!$B$11:$B$211, 0), MATCH(AX$4, Obs_GenCost!$D$3:$T$3, 0) )</f>
        <v>1.55449E-2</v>
      </c>
      <c r="AY34" s="61">
        <f t="shared" si="35"/>
        <v>2.0549075508627591E-2</v>
      </c>
      <c r="AZ34" s="63">
        <f>INDEX(Obs_GenCost!$D$11:$T$211,  MATCH($AF34, Obs_GenCost!$B$11:$B$211, 0), MATCH(AZ$4, Obs_GenCost!$D$3:$T$3, 0) )</f>
        <v>8.7133000000000002E-3</v>
      </c>
      <c r="BA34" s="61">
        <f t="shared" si="36"/>
        <v>2.2765480887767437E-2</v>
      </c>
      <c r="BB34" s="63">
        <f>INDEX(Obs_GenCost!$D$11:$T$211,  MATCH($AF34, Obs_GenCost!$B$11:$B$211, 0), MATCH(BB$4, Obs_GenCost!$D$3:$T$3, 0) )</f>
        <v>2.2717500000000002E-2</v>
      </c>
      <c r="BC34" s="61">
        <f t="shared" si="37"/>
        <v>2.5545839826735226E-2</v>
      </c>
      <c r="BD34" s="63">
        <f>INDEX(Obs_GenCost!$D$11:$T$211,  MATCH($AF34, Obs_GenCost!$B$11:$B$211, 0), MATCH(BD$4, Obs_GenCost!$D$3:$T$3, 0) )</f>
        <v>2.9710799999999999E-2</v>
      </c>
      <c r="BF34" s="31">
        <f t="shared" si="38"/>
        <v>50</v>
      </c>
      <c r="BG34" s="31">
        <f t="shared" si="39"/>
        <v>51</v>
      </c>
      <c r="BH34" s="57">
        <f t="shared" si="53"/>
        <v>5.4086407696456182E-3</v>
      </c>
      <c r="BI34" s="57">
        <f t="shared" si="53"/>
        <v>3.1911971193490326E-3</v>
      </c>
      <c r="BJ34" s="57">
        <f t="shared" si="53"/>
        <v>4.7038492904003136E-3</v>
      </c>
      <c r="BK34" s="58">
        <f t="shared" si="53"/>
        <v>2.3018475831581425E-2</v>
      </c>
      <c r="BL34" s="57">
        <f t="shared" si="53"/>
        <v>0</v>
      </c>
      <c r="BM34" s="57">
        <f t="shared" si="53"/>
        <v>1.5719549036331968E-2</v>
      </c>
      <c r="BN34" s="57">
        <f t="shared" si="53"/>
        <v>3.1074780878970604E-2</v>
      </c>
      <c r="BQ34" s="57">
        <f t="shared" si="46"/>
        <v>1.4215958860374354E-2</v>
      </c>
      <c r="BR34" s="57">
        <f t="shared" si="46"/>
        <v>1.4658953498382478E-3</v>
      </c>
      <c r="BS34" s="57">
        <f t="shared" si="46"/>
        <v>3.6060965012358185E-3</v>
      </c>
      <c r="BT34" s="57">
        <f t="shared" si="46"/>
        <v>5.6550347081954505E-6</v>
      </c>
      <c r="BU34" s="57">
        <f t="shared" si="46"/>
        <v>2.5153331574770729E-3</v>
      </c>
      <c r="BV34" s="57">
        <f t="shared" si="46"/>
        <v>6.4144148688094083E-3</v>
      </c>
      <c r="BW34" s="57">
        <f t="shared" si="46"/>
        <v>3.8522435506559557E-3</v>
      </c>
      <c r="BX34" s="58">
        <f t="shared" si="46"/>
        <v>4.22522778076338E-3</v>
      </c>
      <c r="BY34" s="57">
        <f t="shared" si="46"/>
        <v>1.5736998964582739E-2</v>
      </c>
      <c r="BZ34" s="57">
        <f t="shared" si="46"/>
        <v>1.9271614401732588E-2</v>
      </c>
      <c r="CA34" s="58">
        <f t="shared" si="46"/>
        <v>2.3072130072853667E-2</v>
      </c>
      <c r="CB34" s="57">
        <f t="shared" si="46"/>
        <v>0</v>
      </c>
      <c r="CC34" s="57">
        <f t="shared" si="46"/>
        <v>2.1058377222567738E-2</v>
      </c>
      <c r="CD34" s="57">
        <f t="shared" si="46"/>
        <v>3.1614902330301162E-2</v>
      </c>
      <c r="CE34" s="57">
        <f t="shared" si="46"/>
        <v>2.2974715402471844E-2</v>
      </c>
      <c r="CF34" s="57">
        <f t="shared" si="45"/>
        <v>0</v>
      </c>
      <c r="CG34" s="57">
        <f t="shared" si="45"/>
        <v>1.1776078253670741E-2</v>
      </c>
      <c r="CH34" s="57">
        <f t="shared" si="45"/>
        <v>3.0709288994341142E-2</v>
      </c>
      <c r="CI34" s="58">
        <f t="shared" si="45"/>
        <v>1.3861203139636671E-2</v>
      </c>
      <c r="CJ34" s="57">
        <f t="shared" si="45"/>
        <v>4.0782052424642593E-3</v>
      </c>
      <c r="CL34" s="30">
        <f>Obs_GenCost!B36</f>
        <v>50</v>
      </c>
      <c r="CM34" s="26">
        <f t="shared" si="40"/>
        <v>51</v>
      </c>
      <c r="CN34" s="20">
        <f t="shared" si="18"/>
        <v>50108.570000000007</v>
      </c>
      <c r="CO34" s="20">
        <f t="shared" si="18"/>
        <v>14623.91</v>
      </c>
      <c r="CP34" s="20">
        <f t="shared" si="18"/>
        <v>11021.43</v>
      </c>
      <c r="CQ34" s="106">
        <f t="shared" si="18"/>
        <v>3976.9900000000002</v>
      </c>
      <c r="CR34" s="143"/>
      <c r="CS34" s="20">
        <f t="shared" si="19"/>
        <v>393.85</v>
      </c>
      <c r="CT34" s="20">
        <f t="shared" si="19"/>
        <v>849.83</v>
      </c>
      <c r="CW34" s="20">
        <f t="shared" si="57"/>
        <v>23663.56</v>
      </c>
      <c r="CX34" s="20">
        <f t="shared" si="57"/>
        <v>1302.27</v>
      </c>
      <c r="CY34" s="20">
        <f t="shared" si="56"/>
        <v>13321.64</v>
      </c>
      <c r="CZ34" s="20">
        <f t="shared" si="56"/>
        <v>2.02</v>
      </c>
      <c r="DA34" s="20">
        <f t="shared" si="56"/>
        <v>797.65</v>
      </c>
      <c r="DB34" s="20">
        <f t="shared" si="56"/>
        <v>4995.42</v>
      </c>
      <c r="DC34" s="20">
        <f t="shared" si="56"/>
        <v>6026.01</v>
      </c>
      <c r="DD34" s="106">
        <f t="shared" si="56"/>
        <v>3808.54</v>
      </c>
      <c r="DE34" s="20">
        <f t="shared" si="56"/>
        <v>9160.41</v>
      </c>
      <c r="DF34" s="20">
        <f t="shared" si="56"/>
        <v>5447.8099999999995</v>
      </c>
      <c r="DG34" s="106">
        <f t="shared" si="56"/>
        <v>1790.7</v>
      </c>
      <c r="DH34" s="143"/>
      <c r="DI34" s="20">
        <f t="shared" si="21"/>
        <v>224.15</v>
      </c>
      <c r="DJ34" s="20">
        <f t="shared" si="21"/>
        <v>348.94</v>
      </c>
      <c r="DK34" s="20">
        <f t="shared" si="21"/>
        <v>2186.29</v>
      </c>
      <c r="DL34" s="143"/>
      <c r="DM34" s="20">
        <f t="shared" si="22"/>
        <v>169.7</v>
      </c>
      <c r="DN34" s="20">
        <f t="shared" si="22"/>
        <v>500.89</v>
      </c>
      <c r="DO34" s="106">
        <f t="shared" si="22"/>
        <v>857.94</v>
      </c>
      <c r="DP34" s="20">
        <f t="shared" si="22"/>
        <v>70.47</v>
      </c>
      <c r="DR34" s="31">
        <f t="shared" si="41"/>
        <v>25</v>
      </c>
      <c r="DS34" s="26">
        <f t="shared" si="42"/>
        <v>25.5</v>
      </c>
      <c r="DT34" s="101">
        <f t="shared" si="23"/>
        <v>112863.69</v>
      </c>
      <c r="DU34" s="101">
        <f t="shared" si="24"/>
        <v>46431.100000000006</v>
      </c>
      <c r="DV34" s="101">
        <f t="shared" si="25"/>
        <v>27201.45</v>
      </c>
      <c r="DW34" s="102">
        <f t="shared" si="43"/>
        <v>1266.78</v>
      </c>
      <c r="DX34" s="144"/>
      <c r="DY34" s="101">
        <f t="shared" si="44"/>
        <v>160.72</v>
      </c>
      <c r="DZ34" s="101">
        <f t="shared" si="44"/>
        <v>166.25</v>
      </c>
      <c r="EB34" s="84">
        <f>MODEL_DATA!AT31</f>
        <v>25</v>
      </c>
      <c r="EC34" s="84">
        <f>MODEL_DATA!AU31</f>
        <v>36210.35</v>
      </c>
      <c r="ED34" s="84">
        <f>MODEL_DATA!AV31</f>
        <v>9847.3700000000008</v>
      </c>
      <c r="EE34" s="84">
        <f>MODEL_DATA!AW31</f>
        <v>36583.730000000003</v>
      </c>
      <c r="EF34" s="84">
        <f>MODEL_DATA!AX31</f>
        <v>1602.25</v>
      </c>
      <c r="EG34" s="84">
        <f>MODEL_DATA!AY31</f>
        <v>1418.54</v>
      </c>
      <c r="EH34" s="84">
        <f>MODEL_DATA!AZ31</f>
        <v>11064.75</v>
      </c>
      <c r="EI34" s="84">
        <f>MODEL_DATA!BA31</f>
        <v>16136.7</v>
      </c>
      <c r="EJ34" s="84">
        <f>MODEL_DATA!BB31</f>
        <v>12607.79</v>
      </c>
      <c r="EK34" s="84">
        <f>MODEL_DATA!BC31</f>
        <v>9894.59</v>
      </c>
      <c r="EL34" s="84">
        <f>MODEL_DATA!BD31</f>
        <v>3328.18</v>
      </c>
      <c r="EM34" s="84">
        <f>MODEL_DATA!BE31</f>
        <v>568.04999999999995</v>
      </c>
      <c r="EN34" s="84">
        <f>MODEL_DATA!BF31</f>
        <v>765.01</v>
      </c>
      <c r="EO34" s="84">
        <f>MODEL_DATA!BG31</f>
        <v>60.6</v>
      </c>
      <c r="EP34" s="84">
        <f>MODEL_DATA!BH31</f>
        <v>53.79</v>
      </c>
      <c r="EQ34" s="84">
        <f>MODEL_DATA!BI31</f>
        <v>698.73</v>
      </c>
      <c r="ER34" s="84">
        <f>MODEL_DATA!BJ31</f>
        <v>876.44</v>
      </c>
      <c r="ES34" s="84">
        <f>MODEL_DATA!BK31</f>
        <v>100.12</v>
      </c>
      <c r="ET34" s="84">
        <f>MODEL_DATA!BL31</f>
        <v>112.46</v>
      </c>
      <c r="EU34" s="84">
        <f>MODEL_DATA!BM31</f>
        <v>1369.16</v>
      </c>
      <c r="EV34" s="84">
        <f>MODEL_DATA!BN31</f>
        <v>244.89</v>
      </c>
    </row>
    <row r="35" spans="32:152" x14ac:dyDescent="0.25">
      <c r="AF35" s="32">
        <f t="shared" si="15"/>
        <v>50</v>
      </c>
      <c r="AG35" s="61">
        <f t="shared" si="26"/>
        <v>1.4215958860374354E-2</v>
      </c>
      <c r="AH35" s="63">
        <f>INDEX(Obs_GenCost!$D$11:$T$211,  MATCH($AF35, Obs_GenCost!$B$11:$B$211, 0), MATCH(AH$4, Obs_GenCost!$D$3:$T$3, 0) )</f>
        <v>1.40439E-2</v>
      </c>
      <c r="AI35" s="61">
        <f t="shared" si="27"/>
        <v>1.4658953498382478E-3</v>
      </c>
      <c r="AJ35" s="63">
        <f>INDEX(Obs_GenCost!$D$11:$T$211,  MATCH($AF35, Obs_GenCost!$B$11:$B$211, 0), MATCH(AJ$4, Obs_GenCost!$D$3:$T$3, 0) )</f>
        <v>1.748E-3</v>
      </c>
      <c r="AK35" s="61">
        <f t="shared" si="28"/>
        <v>3.6060965012358185E-3</v>
      </c>
      <c r="AL35" s="63">
        <f>INDEX(Obs_GenCost!$D$11:$T$211,  MATCH($AF35, Obs_GenCost!$B$11:$B$211, 0), MATCH(AL$4, Obs_GenCost!$D$3:$T$3, 0) )</f>
        <v>3.8536E-3</v>
      </c>
      <c r="AM35" s="61">
        <f t="shared" si="29"/>
        <v>5.6550347081954505E-6</v>
      </c>
      <c r="AN35" s="63">
        <f>INDEX(Obs_GenCost!$D$11:$T$211,  MATCH($AF35, Obs_GenCost!$B$11:$B$211, 0), MATCH(AN$4, Obs_GenCost!$D$3:$T$3, 0) )</f>
        <v>0</v>
      </c>
      <c r="AO35" s="61">
        <f t="shared" si="30"/>
        <v>2.5153331574770729E-3</v>
      </c>
      <c r="AP35" s="63">
        <f>INDEX(Obs_GenCost!$D$11:$T$211,  MATCH($AF35, Obs_GenCost!$B$11:$B$211, 0), MATCH(AP$4, Obs_GenCost!$D$3:$T$3, 0) )</f>
        <v>2.3183000000000001E-3</v>
      </c>
      <c r="AQ35" s="61">
        <f t="shared" si="31"/>
        <v>6.4144148688094083E-3</v>
      </c>
      <c r="AR35" s="63">
        <f>INDEX(Obs_GenCost!$D$11:$T$211,  MATCH($AF35, Obs_GenCost!$B$11:$B$211, 0), MATCH(AR$4, Obs_GenCost!$D$3:$T$3, 0) )</f>
        <v>6.4041999999999996E-3</v>
      </c>
      <c r="AS35" s="61">
        <f t="shared" si="32"/>
        <v>3.8522435506559557E-3</v>
      </c>
      <c r="AT35" s="63">
        <f>INDEX(Obs_GenCost!$D$11:$T$211,  MATCH($AF35, Obs_GenCost!$B$11:$B$211, 0), MATCH(AT$4, Obs_GenCost!$D$3:$T$3, 0) )</f>
        <v>3.9719999999999998E-3</v>
      </c>
      <c r="AU35" s="61">
        <f t="shared" si="33"/>
        <v>4.22522778076338E-3</v>
      </c>
      <c r="AV35" s="63">
        <f>INDEX(Obs_GenCost!$D$11:$T$211,  MATCH($AF35, Obs_GenCost!$B$11:$B$211, 0), MATCH(AV$4, Obs_GenCost!$D$3:$T$3, 0) )</f>
        <v>0</v>
      </c>
      <c r="AW35" s="61">
        <f t="shared" si="34"/>
        <v>1.5736998964582739E-2</v>
      </c>
      <c r="AX35" s="63">
        <f>INDEX(Obs_GenCost!$D$11:$T$211,  MATCH($AF35, Obs_GenCost!$B$11:$B$211, 0), MATCH(AX$4, Obs_GenCost!$D$3:$T$3, 0) )</f>
        <v>1.4290199999999999E-2</v>
      </c>
      <c r="AY35" s="61">
        <f t="shared" si="35"/>
        <v>1.9271614401732588E-2</v>
      </c>
      <c r="AZ35" s="63">
        <f>INDEX(Obs_GenCost!$D$11:$T$211,  MATCH($AF35, Obs_GenCost!$B$11:$B$211, 0), MATCH(AZ$4, Obs_GenCost!$D$3:$T$3, 0) )</f>
        <v>7.8340000000000007E-3</v>
      </c>
      <c r="BA35" s="61">
        <f t="shared" si="36"/>
        <v>2.3072130072853667E-2</v>
      </c>
      <c r="BB35" s="63">
        <f>INDEX(Obs_GenCost!$D$11:$T$211,  MATCH($AF35, Obs_GenCost!$B$11:$B$211, 0), MATCH(BB$4, Obs_GenCost!$D$3:$T$3, 0) )</f>
        <v>2.2320199999999998E-2</v>
      </c>
      <c r="BC35" s="61">
        <f t="shared" si="37"/>
        <v>2.2974715402471844E-2</v>
      </c>
      <c r="BD35" s="63">
        <f>INDEX(Obs_GenCost!$D$11:$T$211,  MATCH($AF35, Obs_GenCost!$B$11:$B$211, 0), MATCH(BD$4, Obs_GenCost!$D$3:$T$3, 0) )</f>
        <v>2.8161100000000001E-2</v>
      </c>
      <c r="BF35" s="31">
        <f t="shared" si="38"/>
        <v>52</v>
      </c>
      <c r="BG35" s="31">
        <f t="shared" si="39"/>
        <v>53</v>
      </c>
      <c r="BH35" s="57">
        <f t="shared" si="53"/>
        <v>4.9316349074777551E-3</v>
      </c>
      <c r="BI35" s="57">
        <f t="shared" si="53"/>
        <v>2.9526829077996123E-3</v>
      </c>
      <c r="BJ35" s="57">
        <f t="shared" si="53"/>
        <v>4.3547468958772114E-3</v>
      </c>
      <c r="BK35" s="58">
        <f t="shared" si="53"/>
        <v>2.3967693716559598E-2</v>
      </c>
      <c r="BL35" s="57">
        <f t="shared" si="53"/>
        <v>0</v>
      </c>
      <c r="BM35" s="57">
        <f t="shared" si="53"/>
        <v>1.6748893125825434E-2</v>
      </c>
      <c r="BN35" s="57">
        <f t="shared" si="53"/>
        <v>1.9851981322149052E-2</v>
      </c>
      <c r="BQ35" s="57">
        <f t="shared" si="46"/>
        <v>1.2734315291235565E-2</v>
      </c>
      <c r="BR35" s="57">
        <f t="shared" si="46"/>
        <v>1.3507980201593328E-3</v>
      </c>
      <c r="BS35" s="57">
        <f t="shared" si="46"/>
        <v>3.3379030828906003E-3</v>
      </c>
      <c r="BT35" s="57">
        <f t="shared" si="46"/>
        <v>2.799522132770025E-8</v>
      </c>
      <c r="BU35" s="57">
        <f t="shared" si="46"/>
        <v>2.3893851773985498E-3</v>
      </c>
      <c r="BV35" s="57">
        <f t="shared" si="46"/>
        <v>6.0786333953409795E-3</v>
      </c>
      <c r="BW35" s="57">
        <f t="shared" si="46"/>
        <v>3.4965093303951996E-3</v>
      </c>
      <c r="BX35" s="58">
        <f t="shared" si="46"/>
        <v>3.8683531588568324E-3</v>
      </c>
      <c r="BY35" s="57">
        <f t="shared" si="46"/>
        <v>1.3621154513869355E-2</v>
      </c>
      <c r="BZ35" s="57">
        <f t="shared" si="46"/>
        <v>1.784090890197457E-2</v>
      </c>
      <c r="CA35" s="58">
        <f t="shared" si="46"/>
        <v>2.1507188475350561E-2</v>
      </c>
      <c r="CB35" s="57">
        <f t="shared" si="46"/>
        <v>0</v>
      </c>
      <c r="CC35" s="57">
        <f t="shared" si="46"/>
        <v>2.2421558366888319E-2</v>
      </c>
      <c r="CD35" s="57">
        <f t="shared" si="46"/>
        <v>2.2071721088681912E-2</v>
      </c>
      <c r="CE35" s="57">
        <f t="shared" si="46"/>
        <v>2.5974483163743043E-2</v>
      </c>
      <c r="CF35" s="57">
        <f t="shared" si="45"/>
        <v>0</v>
      </c>
      <c r="CG35" s="57">
        <f t="shared" si="45"/>
        <v>1.255883702032605E-2</v>
      </c>
      <c r="CH35" s="57">
        <f t="shared" si="45"/>
        <v>1.8349917538793555E-2</v>
      </c>
      <c r="CI35" s="58">
        <f t="shared" si="45"/>
        <v>1.2359467783050861E-2</v>
      </c>
      <c r="CJ35" s="57">
        <f t="shared" si="45"/>
        <v>3.8878079777032639E-3</v>
      </c>
      <c r="CL35" s="30">
        <f>Obs_GenCost!B37</f>
        <v>52</v>
      </c>
      <c r="CM35" s="26">
        <f t="shared" si="40"/>
        <v>53</v>
      </c>
      <c r="CN35" s="20">
        <f t="shared" si="18"/>
        <v>45689.33</v>
      </c>
      <c r="CO35" s="20">
        <f t="shared" si="18"/>
        <v>13530.900000000001</v>
      </c>
      <c r="CP35" s="20">
        <f t="shared" si="18"/>
        <v>10203.459999999999</v>
      </c>
      <c r="CQ35" s="106">
        <f t="shared" si="18"/>
        <v>4140.99</v>
      </c>
      <c r="CR35" s="143"/>
      <c r="CS35" s="20">
        <f t="shared" si="19"/>
        <v>419.64</v>
      </c>
      <c r="CT35" s="20">
        <f t="shared" si="19"/>
        <v>542.91</v>
      </c>
      <c r="CW35" s="20">
        <f t="shared" si="57"/>
        <v>21197.25</v>
      </c>
      <c r="CX35" s="20">
        <f t="shared" si="57"/>
        <v>1200.02</v>
      </c>
      <c r="CY35" s="20">
        <f t="shared" si="56"/>
        <v>12330.880000000001</v>
      </c>
      <c r="CZ35" s="20">
        <f t="shared" si="56"/>
        <v>0.01</v>
      </c>
      <c r="DA35" s="20">
        <f t="shared" si="56"/>
        <v>757.71</v>
      </c>
      <c r="DB35" s="20">
        <f t="shared" si="56"/>
        <v>4733.92</v>
      </c>
      <c r="DC35" s="20">
        <f t="shared" si="56"/>
        <v>5469.54</v>
      </c>
      <c r="DD35" s="106">
        <f t="shared" si="56"/>
        <v>3486.86</v>
      </c>
      <c r="DE35" s="20">
        <f t="shared" si="56"/>
        <v>7928.79</v>
      </c>
      <c r="DF35" s="20">
        <f t="shared" si="56"/>
        <v>5043.37</v>
      </c>
      <c r="DG35" s="106">
        <f t="shared" si="56"/>
        <v>1669.2399999999998</v>
      </c>
      <c r="DH35" s="143"/>
      <c r="DI35" s="20">
        <f t="shared" si="21"/>
        <v>238.66</v>
      </c>
      <c r="DJ35" s="20">
        <f t="shared" si="21"/>
        <v>243.61</v>
      </c>
      <c r="DK35" s="20">
        <f t="shared" si="21"/>
        <v>2471.75</v>
      </c>
      <c r="DL35" s="143"/>
      <c r="DM35" s="20">
        <f t="shared" si="22"/>
        <v>180.98</v>
      </c>
      <c r="DN35" s="20">
        <f t="shared" si="22"/>
        <v>299.3</v>
      </c>
      <c r="DO35" s="106">
        <f t="shared" si="22"/>
        <v>764.99</v>
      </c>
      <c r="DP35" s="20">
        <f t="shared" si="22"/>
        <v>67.180000000000007</v>
      </c>
      <c r="DR35" s="31">
        <f t="shared" si="41"/>
        <v>26</v>
      </c>
      <c r="DS35" s="26">
        <f t="shared" si="42"/>
        <v>26.5</v>
      </c>
      <c r="DT35" s="101">
        <f t="shared" si="23"/>
        <v>105263.1</v>
      </c>
      <c r="DU35" s="101">
        <f t="shared" si="24"/>
        <v>43662.899999999994</v>
      </c>
      <c r="DV35" s="101">
        <f t="shared" si="25"/>
        <v>25278.61</v>
      </c>
      <c r="DW35" s="102">
        <f t="shared" si="43"/>
        <v>1584.6399999999999</v>
      </c>
      <c r="DX35" s="144"/>
      <c r="DY35" s="101">
        <f t="shared" si="44"/>
        <v>107.81</v>
      </c>
      <c r="DZ35" s="101">
        <f t="shared" si="44"/>
        <v>104.85</v>
      </c>
      <c r="EB35" s="84">
        <f>MODEL_DATA!AT32</f>
        <v>26</v>
      </c>
      <c r="EC35" s="84">
        <f>MODEL_DATA!AU32</f>
        <v>33573.379999999997</v>
      </c>
      <c r="ED35" s="84">
        <f>MODEL_DATA!AV32</f>
        <v>8677.7000000000007</v>
      </c>
      <c r="EE35" s="84">
        <f>MODEL_DATA!AW32</f>
        <v>34985.199999999997</v>
      </c>
      <c r="EF35" s="84">
        <f>MODEL_DATA!AX32</f>
        <v>1477.49</v>
      </c>
      <c r="EG35" s="84">
        <f>MODEL_DATA!AY32</f>
        <v>1270.72</v>
      </c>
      <c r="EH35" s="84">
        <f>MODEL_DATA!AZ32</f>
        <v>10259.86</v>
      </c>
      <c r="EI35" s="84">
        <f>MODEL_DATA!BA32</f>
        <v>15018.75</v>
      </c>
      <c r="EJ35" s="84">
        <f>MODEL_DATA!BB32</f>
        <v>12331.96</v>
      </c>
      <c r="EK35" s="84">
        <f>MODEL_DATA!BC32</f>
        <v>9437.4500000000007</v>
      </c>
      <c r="EL35" s="84">
        <f>MODEL_DATA!BD32</f>
        <v>3487.96</v>
      </c>
      <c r="EM35" s="84">
        <f>MODEL_DATA!BE32</f>
        <v>682.3</v>
      </c>
      <c r="EN35" s="84">
        <f>MODEL_DATA!BF32</f>
        <v>711.35</v>
      </c>
      <c r="EO35" s="84">
        <f>MODEL_DATA!BG32</f>
        <v>41.19</v>
      </c>
      <c r="EP35" s="84">
        <f>MODEL_DATA!BH32</f>
        <v>38.32</v>
      </c>
      <c r="EQ35" s="84">
        <f>MODEL_DATA!BI32</f>
        <v>902.34</v>
      </c>
      <c r="ER35" s="84">
        <f>MODEL_DATA!BJ32</f>
        <v>1031.67</v>
      </c>
      <c r="ES35" s="84">
        <f>MODEL_DATA!BK32</f>
        <v>66.62</v>
      </c>
      <c r="ET35" s="84">
        <f>MODEL_DATA!BL32</f>
        <v>66.53</v>
      </c>
      <c r="EU35" s="84">
        <f>MODEL_DATA!BM32</f>
        <v>1282.94</v>
      </c>
      <c r="EV35" s="84">
        <f>MODEL_DATA!BN32</f>
        <v>221.67</v>
      </c>
    </row>
    <row r="36" spans="32:152" x14ac:dyDescent="0.25">
      <c r="AF36" s="32">
        <f t="shared" si="15"/>
        <v>52</v>
      </c>
      <c r="AG36" s="61">
        <f t="shared" si="26"/>
        <v>1.2734315291235565E-2</v>
      </c>
      <c r="AH36" s="63">
        <f>INDEX(Obs_GenCost!$D$11:$T$211,  MATCH($AF36, Obs_GenCost!$B$11:$B$211, 0), MATCH(AH$4, Obs_GenCost!$D$3:$T$3, 0) )</f>
        <v>1.2738599999999999E-2</v>
      </c>
      <c r="AI36" s="61">
        <f t="shared" si="27"/>
        <v>1.3507980201593328E-3</v>
      </c>
      <c r="AJ36" s="63">
        <f>INDEX(Obs_GenCost!$D$11:$T$211,  MATCH($AF36, Obs_GenCost!$B$11:$B$211, 0), MATCH(AJ$4, Obs_GenCost!$D$3:$T$3, 0) )</f>
        <v>1.6172000000000001E-3</v>
      </c>
      <c r="AK36" s="61">
        <f t="shared" si="28"/>
        <v>3.3379030828906003E-3</v>
      </c>
      <c r="AL36" s="63">
        <f>INDEX(Obs_GenCost!$D$11:$T$211,  MATCH($AF36, Obs_GenCost!$B$11:$B$211, 0), MATCH(AL$4, Obs_GenCost!$D$3:$T$3, 0) )</f>
        <v>3.2317000000000001E-3</v>
      </c>
      <c r="AM36" s="61">
        <f t="shared" si="29"/>
        <v>2.799522132770025E-8</v>
      </c>
      <c r="AN36" s="63">
        <f>INDEX(Obs_GenCost!$D$11:$T$211,  MATCH($AF36, Obs_GenCost!$B$11:$B$211, 0), MATCH(AN$4, Obs_GenCost!$D$3:$T$3, 0) )</f>
        <v>0</v>
      </c>
      <c r="AO36" s="61">
        <f t="shared" si="30"/>
        <v>2.3893851773985498E-3</v>
      </c>
      <c r="AP36" s="63">
        <f>INDEX(Obs_GenCost!$D$11:$T$211,  MATCH($AF36, Obs_GenCost!$B$11:$B$211, 0), MATCH(AP$4, Obs_GenCost!$D$3:$T$3, 0) )</f>
        <v>2.0864E-3</v>
      </c>
      <c r="AQ36" s="61">
        <f t="shared" si="31"/>
        <v>6.0786333953409795E-3</v>
      </c>
      <c r="AR36" s="63">
        <f>INDEX(Obs_GenCost!$D$11:$T$211,  MATCH($AF36, Obs_GenCost!$B$11:$B$211, 0), MATCH(AR$4, Obs_GenCost!$D$3:$T$3, 0) )</f>
        <v>5.6144000000000003E-3</v>
      </c>
      <c r="AS36" s="61">
        <f t="shared" si="32"/>
        <v>3.4965093303951996E-3</v>
      </c>
      <c r="AT36" s="63">
        <f>INDEX(Obs_GenCost!$D$11:$T$211,  MATCH($AF36, Obs_GenCost!$B$11:$B$211, 0), MATCH(AT$4, Obs_GenCost!$D$3:$T$3, 0) )</f>
        <v>3.2954999999999998E-3</v>
      </c>
      <c r="AU36" s="61">
        <f t="shared" si="33"/>
        <v>3.8683531588568324E-3</v>
      </c>
      <c r="AV36" s="63">
        <f>INDEX(Obs_GenCost!$D$11:$T$211,  MATCH($AF36, Obs_GenCost!$B$11:$B$211, 0), MATCH(AV$4, Obs_GenCost!$D$3:$T$3, 0) )</f>
        <v>0</v>
      </c>
      <c r="AW36" s="61">
        <f t="shared" si="34"/>
        <v>1.3621154513869355E-2</v>
      </c>
      <c r="AX36" s="63">
        <f>INDEX(Obs_GenCost!$D$11:$T$211,  MATCH($AF36, Obs_GenCost!$B$11:$B$211, 0), MATCH(AX$4, Obs_GenCost!$D$3:$T$3, 0) )</f>
        <v>1.3035700000000001E-2</v>
      </c>
      <c r="AY36" s="61">
        <f t="shared" si="35"/>
        <v>1.784090890197457E-2</v>
      </c>
      <c r="AZ36" s="63">
        <f>INDEX(Obs_GenCost!$D$11:$T$211,  MATCH($AF36, Obs_GenCost!$B$11:$B$211, 0), MATCH(AZ$4, Obs_GenCost!$D$3:$T$3, 0) )</f>
        <v>6.9546E-3</v>
      </c>
      <c r="BA36" s="61">
        <f t="shared" si="36"/>
        <v>2.1507188475350561E-2</v>
      </c>
      <c r="BB36" s="63">
        <f>INDEX(Obs_GenCost!$D$11:$T$211,  MATCH($AF36, Obs_GenCost!$B$11:$B$211, 0), MATCH(BB$4, Obs_GenCost!$D$3:$T$3, 0) )</f>
        <v>2.1507200000000001E-2</v>
      </c>
      <c r="BC36" s="61">
        <f t="shared" si="37"/>
        <v>2.5974483163743043E-2</v>
      </c>
      <c r="BD36" s="63">
        <f>INDEX(Obs_GenCost!$D$11:$T$211,  MATCH($AF36, Obs_GenCost!$B$11:$B$211, 0), MATCH(BD$4, Obs_GenCost!$D$3:$T$3, 0) )</f>
        <v>2.6611300000000001E-2</v>
      </c>
      <c r="BF36" s="31">
        <f t="shared" si="38"/>
        <v>54</v>
      </c>
      <c r="BG36" s="31">
        <f t="shared" si="39"/>
        <v>55</v>
      </c>
      <c r="BH36" s="57">
        <f t="shared" si="53"/>
        <v>4.4628463985848538E-3</v>
      </c>
      <c r="BI36" s="57">
        <f t="shared" si="53"/>
        <v>2.6545079562408491E-3</v>
      </c>
      <c r="BJ36" s="57">
        <f t="shared" si="53"/>
        <v>3.8920412208252914E-3</v>
      </c>
      <c r="BK36" s="58">
        <f t="shared" si="53"/>
        <v>2.1902566025338785E-2</v>
      </c>
      <c r="BL36" s="57">
        <f t="shared" si="53"/>
        <v>0</v>
      </c>
      <c r="BM36" s="57">
        <f t="shared" si="53"/>
        <v>1.6234021518440181E-2</v>
      </c>
      <c r="BN36" s="57">
        <f t="shared" si="53"/>
        <v>1.8489171014959106E-2</v>
      </c>
      <c r="BQ36" s="57">
        <f t="shared" si="46"/>
        <v>1.1652869458803635E-2</v>
      </c>
      <c r="BR36" s="57">
        <f t="shared" si="46"/>
        <v>1.3288704310918972E-3</v>
      </c>
      <c r="BS36" s="57">
        <f t="shared" si="46"/>
        <v>2.9732963557601898E-3</v>
      </c>
      <c r="BT36" s="57">
        <f t="shared" si="46"/>
        <v>0</v>
      </c>
      <c r="BU36" s="57">
        <f t="shared" si="46"/>
        <v>2.0980398123646286E-3</v>
      </c>
      <c r="BV36" s="57">
        <f t="shared" si="46"/>
        <v>5.5528496861971264E-3</v>
      </c>
      <c r="BW36" s="57">
        <f t="shared" si="46"/>
        <v>3.0652070791947266E-3</v>
      </c>
      <c r="BX36" s="58">
        <f t="shared" si="46"/>
        <v>3.5662167670076988E-3</v>
      </c>
      <c r="BY36" s="57">
        <f t="shared" si="46"/>
        <v>1.1052496467794548E-2</v>
      </c>
      <c r="BZ36" s="57">
        <f t="shared" si="46"/>
        <v>1.6248186015486957E-2</v>
      </c>
      <c r="CA36" s="58">
        <f t="shared" si="46"/>
        <v>2.2124609859776288E-2</v>
      </c>
      <c r="CB36" s="57">
        <f t="shared" si="46"/>
        <v>0</v>
      </c>
      <c r="CC36" s="57">
        <f t="shared" si="46"/>
        <v>2.1529055205548174E-2</v>
      </c>
      <c r="CD36" s="57">
        <f t="shared" si="46"/>
        <v>2.2373428043344325E-2</v>
      </c>
      <c r="CE36" s="57">
        <f t="shared" si="46"/>
        <v>2.1721466950117035E-2</v>
      </c>
      <c r="CF36" s="57">
        <f t="shared" si="45"/>
        <v>0</v>
      </c>
      <c r="CG36" s="57">
        <f t="shared" si="45"/>
        <v>1.2322899094206542E-2</v>
      </c>
      <c r="CH36" s="57">
        <f t="shared" si="45"/>
        <v>1.5860753983581333E-2</v>
      </c>
      <c r="CI36" s="58">
        <f t="shared" si="45"/>
        <v>1.120170171900633E-2</v>
      </c>
      <c r="CJ36" s="57">
        <f t="shared" si="45"/>
        <v>3.4283081958788523E-3</v>
      </c>
      <c r="CL36" s="30">
        <f>Obs_GenCost!B38</f>
        <v>54</v>
      </c>
      <c r="CM36" s="26">
        <f t="shared" si="40"/>
        <v>55</v>
      </c>
      <c r="CN36" s="20">
        <f t="shared" si="18"/>
        <v>41346.22</v>
      </c>
      <c r="CO36" s="20">
        <f t="shared" si="18"/>
        <v>12164.49</v>
      </c>
      <c r="CP36" s="20">
        <f t="shared" si="18"/>
        <v>9119.3100000000013</v>
      </c>
      <c r="CQ36" s="106">
        <f t="shared" si="18"/>
        <v>3784.1899999999996</v>
      </c>
      <c r="CR36" s="143"/>
      <c r="CS36" s="20">
        <f t="shared" si="19"/>
        <v>406.74</v>
      </c>
      <c r="CT36" s="20">
        <f t="shared" si="19"/>
        <v>505.64000000000004</v>
      </c>
      <c r="CW36" s="20">
        <f t="shared" si="57"/>
        <v>19397.099999999999</v>
      </c>
      <c r="CX36" s="20">
        <f t="shared" si="57"/>
        <v>1180.54</v>
      </c>
      <c r="CY36" s="20">
        <f t="shared" si="56"/>
        <v>10983.95</v>
      </c>
      <c r="CZ36" s="20">
        <f t="shared" si="56"/>
        <v>0</v>
      </c>
      <c r="DA36" s="20">
        <f t="shared" si="56"/>
        <v>665.31999999999994</v>
      </c>
      <c r="DB36" s="20">
        <f t="shared" si="56"/>
        <v>4324.4500000000007</v>
      </c>
      <c r="DC36" s="20">
        <f t="shared" si="56"/>
        <v>4794.8599999999997</v>
      </c>
      <c r="DD36" s="106">
        <f t="shared" si="56"/>
        <v>3214.52</v>
      </c>
      <c r="DE36" s="20">
        <f t="shared" si="56"/>
        <v>6433.59</v>
      </c>
      <c r="DF36" s="20">
        <f t="shared" si="56"/>
        <v>4593.13</v>
      </c>
      <c r="DG36" s="106">
        <f t="shared" si="56"/>
        <v>1717.1599999999999</v>
      </c>
      <c r="DH36" s="143"/>
      <c r="DI36" s="20">
        <f t="shared" si="21"/>
        <v>229.16000000000003</v>
      </c>
      <c r="DJ36" s="20">
        <f t="shared" si="21"/>
        <v>246.94</v>
      </c>
      <c r="DK36" s="20">
        <f t="shared" si="21"/>
        <v>2067.0299999999997</v>
      </c>
      <c r="DL36" s="143"/>
      <c r="DM36" s="20">
        <f t="shared" si="22"/>
        <v>177.57999999999998</v>
      </c>
      <c r="DN36" s="20">
        <f t="shared" si="22"/>
        <v>258.7</v>
      </c>
      <c r="DO36" s="106">
        <f t="shared" si="22"/>
        <v>693.32999999999993</v>
      </c>
      <c r="DP36" s="20">
        <f t="shared" si="22"/>
        <v>59.239999999999995</v>
      </c>
      <c r="DR36" s="31">
        <f t="shared" si="41"/>
        <v>27</v>
      </c>
      <c r="DS36" s="26">
        <f t="shared" si="42"/>
        <v>27.5</v>
      </c>
      <c r="DT36" s="101">
        <f t="shared" si="23"/>
        <v>100175.04999999999</v>
      </c>
      <c r="DU36" s="101">
        <f t="shared" si="24"/>
        <v>40277.17</v>
      </c>
      <c r="DV36" s="101">
        <f t="shared" si="25"/>
        <v>24356.82</v>
      </c>
      <c r="DW36" s="102">
        <f t="shared" si="43"/>
        <v>1346.03</v>
      </c>
      <c r="DX36" s="144"/>
      <c r="DY36" s="101">
        <f t="shared" si="44"/>
        <v>240.76</v>
      </c>
      <c r="DZ36" s="101">
        <f t="shared" si="44"/>
        <v>151.97</v>
      </c>
      <c r="EB36" s="84">
        <f>MODEL_DATA!AT33</f>
        <v>27</v>
      </c>
      <c r="EC36" s="84">
        <f>MODEL_DATA!AU33</f>
        <v>33189.39</v>
      </c>
      <c r="ED36" s="84">
        <f>MODEL_DATA!AV33</f>
        <v>7234.33</v>
      </c>
      <c r="EE36" s="84">
        <f>MODEL_DATA!AW33</f>
        <v>33042.839999999997</v>
      </c>
      <c r="EF36" s="84">
        <f>MODEL_DATA!AX33</f>
        <v>1276.53</v>
      </c>
      <c r="EG36" s="84">
        <f>MODEL_DATA!AY33</f>
        <v>1075.1400000000001</v>
      </c>
      <c r="EH36" s="84">
        <f>MODEL_DATA!AZ33</f>
        <v>10225.14</v>
      </c>
      <c r="EI36" s="84">
        <f>MODEL_DATA!BA33</f>
        <v>14131.68</v>
      </c>
      <c r="EJ36" s="84">
        <f>MODEL_DATA!BB33</f>
        <v>11564.08</v>
      </c>
      <c r="EK36" s="84">
        <f>MODEL_DATA!BC33</f>
        <v>9206.44</v>
      </c>
      <c r="EL36" s="84">
        <f>MODEL_DATA!BD33</f>
        <v>3520.3</v>
      </c>
      <c r="EM36" s="84">
        <f>MODEL_DATA!BE33</f>
        <v>662.88</v>
      </c>
      <c r="EN36" s="84">
        <f>MODEL_DATA!BF33</f>
        <v>895.89</v>
      </c>
      <c r="EO36" s="84">
        <f>MODEL_DATA!BG33</f>
        <v>92.37</v>
      </c>
      <c r="EP36" s="84">
        <f>MODEL_DATA!BH33</f>
        <v>54.93</v>
      </c>
      <c r="EQ36" s="84">
        <f>MODEL_DATA!BI33</f>
        <v>683.15</v>
      </c>
      <c r="ER36" s="84">
        <f>MODEL_DATA!BJ33</f>
        <v>1165.54</v>
      </c>
      <c r="ES36" s="84">
        <f>MODEL_DATA!BK33</f>
        <v>148.38999999999999</v>
      </c>
      <c r="ET36" s="84">
        <f>MODEL_DATA!BL33</f>
        <v>97.04</v>
      </c>
      <c r="EU36" s="84">
        <f>MODEL_DATA!BM33</f>
        <v>1255.6600000000001</v>
      </c>
      <c r="EV36" s="84">
        <f>MODEL_DATA!BN33</f>
        <v>221.56</v>
      </c>
    </row>
    <row r="37" spans="32:152" x14ac:dyDescent="0.25">
      <c r="AF37" s="32">
        <f t="shared" si="15"/>
        <v>54</v>
      </c>
      <c r="AG37" s="61">
        <f t="shared" si="26"/>
        <v>1.1652869458803635E-2</v>
      </c>
      <c r="AH37" s="63">
        <f>INDEX(Obs_GenCost!$D$11:$T$211,  MATCH($AF37, Obs_GenCost!$B$11:$B$211, 0), MATCH(AH$4, Obs_GenCost!$D$3:$T$3, 0) )</f>
        <v>1.14331E-2</v>
      </c>
      <c r="AI37" s="61">
        <f t="shared" si="27"/>
        <v>1.3288704310918972E-3</v>
      </c>
      <c r="AJ37" s="63">
        <f>INDEX(Obs_GenCost!$D$11:$T$211,  MATCH($AF37, Obs_GenCost!$B$11:$B$211, 0), MATCH(AJ$4, Obs_GenCost!$D$3:$T$3, 0) )</f>
        <v>1.4863000000000001E-3</v>
      </c>
      <c r="AK37" s="61">
        <f t="shared" si="28"/>
        <v>2.9732963557601898E-3</v>
      </c>
      <c r="AL37" s="63">
        <f>INDEX(Obs_GenCost!$D$11:$T$211,  MATCH($AF37, Obs_GenCost!$B$11:$B$211, 0), MATCH(AL$4, Obs_GenCost!$D$3:$T$3, 0) )</f>
        <v>3.0035000000000001E-3</v>
      </c>
      <c r="AM37" s="61">
        <f t="shared" si="29"/>
        <v>0</v>
      </c>
      <c r="AN37" s="63">
        <f>INDEX(Obs_GenCost!$D$11:$T$211,  MATCH($AF37, Obs_GenCost!$B$11:$B$211, 0), MATCH(AN$4, Obs_GenCost!$D$3:$T$3, 0) )</f>
        <v>0</v>
      </c>
      <c r="AO37" s="61">
        <f t="shared" si="30"/>
        <v>2.0980398123646286E-3</v>
      </c>
      <c r="AP37" s="63">
        <f>INDEX(Obs_GenCost!$D$11:$T$211,  MATCH($AF37, Obs_GenCost!$B$11:$B$211, 0), MATCH(AP$4, Obs_GenCost!$D$3:$T$3, 0) )</f>
        <v>1.8546000000000001E-3</v>
      </c>
      <c r="AQ37" s="61">
        <f t="shared" si="31"/>
        <v>5.5528496861971264E-3</v>
      </c>
      <c r="AR37" s="63">
        <f>INDEX(Obs_GenCost!$D$11:$T$211,  MATCH($AF37, Obs_GenCost!$B$11:$B$211, 0), MATCH(AR$4, Obs_GenCost!$D$3:$T$3, 0) )</f>
        <v>5.2404000000000001E-3</v>
      </c>
      <c r="AS37" s="61">
        <f t="shared" si="32"/>
        <v>3.0652070791947266E-3</v>
      </c>
      <c r="AT37" s="63">
        <f>INDEX(Obs_GenCost!$D$11:$T$211,  MATCH($AF37, Obs_GenCost!$B$11:$B$211, 0), MATCH(AT$4, Obs_GenCost!$D$3:$T$3, 0) )</f>
        <v>2.7956000000000001E-3</v>
      </c>
      <c r="AU37" s="61">
        <f t="shared" si="33"/>
        <v>3.5662167670076988E-3</v>
      </c>
      <c r="AV37" s="63">
        <f>INDEX(Obs_GenCost!$D$11:$T$211,  MATCH($AF37, Obs_GenCost!$B$11:$B$211, 0), MATCH(AV$4, Obs_GenCost!$D$3:$T$3, 0) )</f>
        <v>0</v>
      </c>
      <c r="AW37" s="61">
        <f t="shared" si="34"/>
        <v>1.1052496467794548E-2</v>
      </c>
      <c r="AX37" s="63">
        <f>INDEX(Obs_GenCost!$D$11:$T$211,  MATCH($AF37, Obs_GenCost!$B$11:$B$211, 0), MATCH(AX$4, Obs_GenCost!$D$3:$T$3, 0) )</f>
        <v>1.17813E-2</v>
      </c>
      <c r="AY37" s="61">
        <f t="shared" si="35"/>
        <v>1.6248186015486957E-2</v>
      </c>
      <c r="AZ37" s="63">
        <f>INDEX(Obs_GenCost!$D$11:$T$211,  MATCH($AF37, Obs_GenCost!$B$11:$B$211, 0), MATCH(AZ$4, Obs_GenCost!$D$3:$T$3, 0) )</f>
        <v>6.0749999999999997E-3</v>
      </c>
      <c r="BA37" s="61">
        <f t="shared" si="36"/>
        <v>2.2124609859776288E-2</v>
      </c>
      <c r="BB37" s="63">
        <f>INDEX(Obs_GenCost!$D$11:$T$211,  MATCH($AF37, Obs_GenCost!$B$11:$B$211, 0), MATCH(BB$4, Obs_GenCost!$D$3:$T$3, 0) )</f>
        <v>2.0690799999999999E-2</v>
      </c>
      <c r="BC37" s="61">
        <f t="shared" si="37"/>
        <v>2.1721466950117035E-2</v>
      </c>
      <c r="BD37" s="63">
        <f>INDEX(Obs_GenCost!$D$11:$T$211,  MATCH($AF37, Obs_GenCost!$B$11:$B$211, 0), MATCH(BD$4, Obs_GenCost!$D$3:$T$3, 0) )</f>
        <v>2.50615E-2</v>
      </c>
      <c r="BF37" s="31">
        <f t="shared" si="38"/>
        <v>56</v>
      </c>
      <c r="BG37" s="31">
        <f t="shared" si="39"/>
        <v>57</v>
      </c>
      <c r="BH37" s="57">
        <f t="shared" si="53"/>
        <v>3.9645637115442688E-3</v>
      </c>
      <c r="BI37" s="57">
        <f t="shared" si="53"/>
        <v>2.3607955582050965E-3</v>
      </c>
      <c r="BJ37" s="57">
        <f t="shared" si="53"/>
        <v>3.4156440842083957E-3</v>
      </c>
      <c r="BK37" s="58">
        <f t="shared" si="53"/>
        <v>2.6020608909382216E-2</v>
      </c>
      <c r="BL37" s="57">
        <f t="shared" si="53"/>
        <v>0</v>
      </c>
      <c r="BM37" s="57">
        <f t="shared" si="53"/>
        <v>1.6697805090363952E-2</v>
      </c>
      <c r="BN37" s="57">
        <f t="shared" si="53"/>
        <v>1.5576698759319732E-2</v>
      </c>
      <c r="BQ37" s="57">
        <f t="shared" si="46"/>
        <v>1.0402209478872274E-2</v>
      </c>
      <c r="BR37" s="57">
        <f t="shared" si="46"/>
        <v>1.1856206885497091E-3</v>
      </c>
      <c r="BS37" s="57">
        <f t="shared" si="46"/>
        <v>2.6434008019052516E-3</v>
      </c>
      <c r="BT37" s="57">
        <f t="shared" si="46"/>
        <v>0</v>
      </c>
      <c r="BU37" s="57">
        <f t="shared" si="46"/>
        <v>1.8698891774452204E-3</v>
      </c>
      <c r="BV37" s="57">
        <f t="shared" si="46"/>
        <v>5.0246134240348218E-3</v>
      </c>
      <c r="BW37" s="57">
        <f t="shared" si="46"/>
        <v>2.6146180714300784E-3</v>
      </c>
      <c r="BX37" s="58">
        <f t="shared" si="46"/>
        <v>3.2444882157987368E-3</v>
      </c>
      <c r="BY37" s="57">
        <f t="shared" si="46"/>
        <v>9.0041497261704358E-3</v>
      </c>
      <c r="BZ37" s="57">
        <f t="shared" si="46"/>
        <v>1.5357974762855898E-2</v>
      </c>
      <c r="CA37" s="58">
        <f t="shared" si="46"/>
        <v>2.3297993947415083E-2</v>
      </c>
      <c r="CB37" s="57">
        <f t="shared" si="46"/>
        <v>0</v>
      </c>
      <c r="CC37" s="57">
        <f t="shared" si="46"/>
        <v>2.2185749636892134E-2</v>
      </c>
      <c r="CD37" s="57">
        <f t="shared" si="46"/>
        <v>2.0297720436342551E-2</v>
      </c>
      <c r="CE37" s="57">
        <f t="shared" si="46"/>
        <v>2.824117519101901E-2</v>
      </c>
      <c r="CF37" s="57">
        <f t="shared" si="45"/>
        <v>0</v>
      </c>
      <c r="CG37" s="57">
        <f t="shared" si="45"/>
        <v>1.2644191034775168E-2</v>
      </c>
      <c r="CH37" s="57">
        <f t="shared" si="45"/>
        <v>1.2382055951001492E-2</v>
      </c>
      <c r="CI37" s="58">
        <f t="shared" si="45"/>
        <v>1.0006129729900899E-2</v>
      </c>
      <c r="CJ37" s="57">
        <f t="shared" si="45"/>
        <v>2.9427662349837892E-3</v>
      </c>
      <c r="CL37" s="30">
        <f>Obs_GenCost!B39</f>
        <v>56</v>
      </c>
      <c r="CM37" s="26">
        <f t="shared" si="40"/>
        <v>57</v>
      </c>
      <c r="CN37" s="20">
        <f t="shared" si="18"/>
        <v>36729.86</v>
      </c>
      <c r="CO37" s="20">
        <f t="shared" si="18"/>
        <v>10818.53</v>
      </c>
      <c r="CP37" s="20">
        <f t="shared" si="18"/>
        <v>8003.08</v>
      </c>
      <c r="CQ37" s="106">
        <f t="shared" si="18"/>
        <v>4495.68</v>
      </c>
      <c r="CR37" s="143"/>
      <c r="CS37" s="20">
        <f t="shared" si="19"/>
        <v>418.36</v>
      </c>
      <c r="CT37" s="20">
        <f t="shared" si="19"/>
        <v>425.99</v>
      </c>
      <c r="CW37" s="20">
        <f t="shared" si="57"/>
        <v>17315.28</v>
      </c>
      <c r="CX37" s="20">
        <f t="shared" si="57"/>
        <v>1053.28</v>
      </c>
      <c r="CY37" s="20">
        <f t="shared" si="56"/>
        <v>9765.25</v>
      </c>
      <c r="CZ37" s="20">
        <f t="shared" si="56"/>
        <v>0</v>
      </c>
      <c r="DA37" s="20">
        <f t="shared" si="56"/>
        <v>592.97</v>
      </c>
      <c r="DB37" s="20">
        <f t="shared" si="56"/>
        <v>3913.0699999999997</v>
      </c>
      <c r="DC37" s="20">
        <f t="shared" si="56"/>
        <v>4090.01</v>
      </c>
      <c r="DD37" s="106">
        <f t="shared" si="56"/>
        <v>2924.52</v>
      </c>
      <c r="DE37" s="20">
        <f t="shared" si="56"/>
        <v>5241.26</v>
      </c>
      <c r="DF37" s="20">
        <f t="shared" si="56"/>
        <v>4341.4799999999996</v>
      </c>
      <c r="DG37" s="106">
        <f t="shared" si="56"/>
        <v>1808.23</v>
      </c>
      <c r="DH37" s="143"/>
      <c r="DI37" s="20">
        <f t="shared" si="21"/>
        <v>236.15</v>
      </c>
      <c r="DJ37" s="20">
        <f t="shared" si="21"/>
        <v>224.03</v>
      </c>
      <c r="DK37" s="20">
        <f t="shared" si="21"/>
        <v>2687.45</v>
      </c>
      <c r="DL37" s="143"/>
      <c r="DM37" s="20">
        <f t="shared" si="22"/>
        <v>182.21</v>
      </c>
      <c r="DN37" s="20">
        <f t="shared" si="22"/>
        <v>201.96</v>
      </c>
      <c r="DO37" s="106">
        <f t="shared" si="22"/>
        <v>619.32999999999993</v>
      </c>
      <c r="DP37" s="20">
        <f t="shared" si="22"/>
        <v>50.85</v>
      </c>
      <c r="DR37" s="31">
        <f t="shared" si="41"/>
        <v>28</v>
      </c>
      <c r="DS37" s="26">
        <f t="shared" si="42"/>
        <v>28.5</v>
      </c>
      <c r="DT37" s="101">
        <f t="shared" si="23"/>
        <v>95344.320000000007</v>
      </c>
      <c r="DU37" s="101">
        <f t="shared" si="24"/>
        <v>37560.04</v>
      </c>
      <c r="DV37" s="101">
        <f t="shared" si="25"/>
        <v>23160.41</v>
      </c>
      <c r="DW37" s="102">
        <f t="shared" si="43"/>
        <v>1236.27</v>
      </c>
      <c r="DX37" s="144"/>
      <c r="DY37" s="101">
        <f t="shared" si="44"/>
        <v>174.55</v>
      </c>
      <c r="DZ37" s="101">
        <f t="shared" si="44"/>
        <v>128.32999999999998</v>
      </c>
      <c r="EB37" s="84">
        <f>MODEL_DATA!AT34</f>
        <v>28</v>
      </c>
      <c r="EC37" s="84">
        <f>MODEL_DATA!AU34</f>
        <v>32316</v>
      </c>
      <c r="ED37" s="84">
        <f>MODEL_DATA!AV34</f>
        <v>6304.15</v>
      </c>
      <c r="EE37" s="84">
        <f>MODEL_DATA!AW34</f>
        <v>31255.89</v>
      </c>
      <c r="EF37" s="84">
        <f>MODEL_DATA!AX34</f>
        <v>1282.6400000000001</v>
      </c>
      <c r="EG37" s="84">
        <f>MODEL_DATA!AY34</f>
        <v>1025.23</v>
      </c>
      <c r="EH37" s="84">
        <f>MODEL_DATA!AZ34</f>
        <v>9766.1299999999992</v>
      </c>
      <c r="EI37" s="84">
        <f>MODEL_DATA!BA34</f>
        <v>13394.28</v>
      </c>
      <c r="EJ37" s="84">
        <f>MODEL_DATA!BB34</f>
        <v>11090.48</v>
      </c>
      <c r="EK37" s="84">
        <f>MODEL_DATA!BC34</f>
        <v>8909.61</v>
      </c>
      <c r="EL37" s="84">
        <f>MODEL_DATA!BD34</f>
        <v>3449.65</v>
      </c>
      <c r="EM37" s="84">
        <f>MODEL_DATA!BE34</f>
        <v>625.41</v>
      </c>
      <c r="EN37" s="84">
        <f>MODEL_DATA!BF34</f>
        <v>832.95</v>
      </c>
      <c r="EO37" s="84">
        <f>MODEL_DATA!BG34</f>
        <v>69.28</v>
      </c>
      <c r="EP37" s="84">
        <f>MODEL_DATA!BH34</f>
        <v>49.73</v>
      </c>
      <c r="EQ37" s="84">
        <f>MODEL_DATA!BI34</f>
        <v>610.86</v>
      </c>
      <c r="ER37" s="84">
        <f>MODEL_DATA!BJ34</f>
        <v>1444.51</v>
      </c>
      <c r="ES37" s="84">
        <f>MODEL_DATA!BK34</f>
        <v>105.27</v>
      </c>
      <c r="ET37" s="84">
        <f>MODEL_DATA!BL34</f>
        <v>78.599999999999994</v>
      </c>
      <c r="EU37" s="84">
        <f>MODEL_DATA!BM34</f>
        <v>1217.58</v>
      </c>
      <c r="EV37" s="84">
        <f>MODEL_DATA!BN34</f>
        <v>209.41</v>
      </c>
    </row>
    <row r="38" spans="32:152" x14ac:dyDescent="0.25">
      <c r="AF38" s="32">
        <f t="shared" si="15"/>
        <v>56</v>
      </c>
      <c r="AG38" s="61">
        <f t="shared" si="26"/>
        <v>1.0402209478872274E-2</v>
      </c>
      <c r="AH38" s="63">
        <f>INDEX(Obs_GenCost!$D$11:$T$211,  MATCH($AF38, Obs_GenCost!$B$11:$B$211, 0), MATCH(AH$4, Obs_GenCost!$D$3:$T$3, 0) )</f>
        <v>1.01277E-2</v>
      </c>
      <c r="AI38" s="61">
        <f t="shared" si="27"/>
        <v>1.1856206885497091E-3</v>
      </c>
      <c r="AJ38" s="63">
        <f>INDEX(Obs_GenCost!$D$11:$T$211,  MATCH($AF38, Obs_GenCost!$B$11:$B$211, 0), MATCH(AJ$4, Obs_GenCost!$D$3:$T$3, 0) )</f>
        <v>1.3554000000000001E-3</v>
      </c>
      <c r="AK38" s="61">
        <f t="shared" si="28"/>
        <v>2.6434008019052516E-3</v>
      </c>
      <c r="AL38" s="63">
        <f>INDEX(Obs_GenCost!$D$11:$T$211,  MATCH($AF38, Obs_GenCost!$B$11:$B$211, 0), MATCH(AL$4, Obs_GenCost!$D$3:$T$3, 0) )</f>
        <v>2.7704000000000001E-3</v>
      </c>
      <c r="AM38" s="61">
        <f t="shared" si="29"/>
        <v>0</v>
      </c>
      <c r="AN38" s="63">
        <f>INDEX(Obs_GenCost!$D$11:$T$211,  MATCH($AF38, Obs_GenCost!$B$11:$B$211, 0), MATCH(AN$4, Obs_GenCost!$D$3:$T$3, 0) )</f>
        <v>0</v>
      </c>
      <c r="AO38" s="61">
        <f t="shared" si="30"/>
        <v>1.8698891774452204E-3</v>
      </c>
      <c r="AP38" s="63">
        <f>INDEX(Obs_GenCost!$D$11:$T$211,  MATCH($AF38, Obs_GenCost!$B$11:$B$211, 0), MATCH(AP$4, Obs_GenCost!$D$3:$T$3, 0) )</f>
        <v>1.6228E-3</v>
      </c>
      <c r="AQ38" s="61">
        <f t="shared" si="31"/>
        <v>5.0246134240348218E-3</v>
      </c>
      <c r="AR38" s="63">
        <f>INDEX(Obs_GenCost!$D$11:$T$211,  MATCH($AF38, Obs_GenCost!$B$11:$B$211, 0), MATCH(AR$4, Obs_GenCost!$D$3:$T$3, 0) )</f>
        <v>5.1491000000000002E-3</v>
      </c>
      <c r="AS38" s="61">
        <f t="shared" si="32"/>
        <v>2.6146180714300784E-3</v>
      </c>
      <c r="AT38" s="63">
        <f>INDEX(Obs_GenCost!$D$11:$T$211,  MATCH($AF38, Obs_GenCost!$B$11:$B$211, 0), MATCH(AT$4, Obs_GenCost!$D$3:$T$3, 0) )</f>
        <v>2.5332000000000002E-3</v>
      </c>
      <c r="AU38" s="61">
        <f t="shared" si="33"/>
        <v>3.2444882157987368E-3</v>
      </c>
      <c r="AV38" s="63">
        <f>INDEX(Obs_GenCost!$D$11:$T$211,  MATCH($AF38, Obs_GenCost!$B$11:$B$211, 0), MATCH(AV$4, Obs_GenCost!$D$3:$T$3, 0) )</f>
        <v>0</v>
      </c>
      <c r="AW38" s="61">
        <f t="shared" si="34"/>
        <v>9.0041497261704358E-3</v>
      </c>
      <c r="AX38" s="63">
        <f>INDEX(Obs_GenCost!$D$11:$T$211,  MATCH($AF38, Obs_GenCost!$B$11:$B$211, 0), MATCH(AX$4, Obs_GenCost!$D$3:$T$3, 0) )</f>
        <v>1.05267E-2</v>
      </c>
      <c r="AY38" s="61">
        <f t="shared" si="35"/>
        <v>1.5357974762855898E-2</v>
      </c>
      <c r="AZ38" s="63">
        <f>INDEX(Obs_GenCost!$D$11:$T$211,  MATCH($AF38, Obs_GenCost!$B$11:$B$211, 0), MATCH(AZ$4, Obs_GenCost!$D$3:$T$3, 0) )</f>
        <v>5.1955999999999999E-3</v>
      </c>
      <c r="BA38" s="61">
        <f t="shared" si="36"/>
        <v>2.3297993947415083E-2</v>
      </c>
      <c r="BB38" s="63">
        <f>INDEX(Obs_GenCost!$D$11:$T$211,  MATCH($AF38, Obs_GenCost!$B$11:$B$211, 0), MATCH(BB$4, Obs_GenCost!$D$3:$T$3, 0) )</f>
        <v>1.9721200000000001E-2</v>
      </c>
      <c r="BC38" s="61">
        <f t="shared" si="37"/>
        <v>2.824117519101901E-2</v>
      </c>
      <c r="BD38" s="63">
        <f>INDEX(Obs_GenCost!$D$11:$T$211,  MATCH($AF38, Obs_GenCost!$B$11:$B$211, 0), MATCH(BD$4, Obs_GenCost!$D$3:$T$3, 0) )</f>
        <v>2.3511500000000001E-2</v>
      </c>
      <c r="BF38" s="31">
        <f t="shared" si="38"/>
        <v>58</v>
      </c>
      <c r="BG38" s="31">
        <f t="shared" si="39"/>
        <v>59</v>
      </c>
      <c r="BH38" s="57">
        <f t="shared" si="53"/>
        <v>3.4932138235207371E-3</v>
      </c>
      <c r="BI38" s="57">
        <f t="shared" si="53"/>
        <v>2.0659375168443654E-3</v>
      </c>
      <c r="BJ38" s="57">
        <f t="shared" si="53"/>
        <v>3.0193300475931085E-3</v>
      </c>
      <c r="BK38" s="58">
        <f t="shared" si="53"/>
        <v>2.5777863799040842E-2</v>
      </c>
      <c r="BL38" s="57">
        <f t="shared" si="53"/>
        <v>0</v>
      </c>
      <c r="BM38" s="57">
        <f t="shared" si="53"/>
        <v>1.8602830037689391E-2</v>
      </c>
      <c r="BN38" s="57">
        <f t="shared" si="53"/>
        <v>1.5183981219764593E-2</v>
      </c>
      <c r="BQ38" s="57">
        <f t="shared" si="46"/>
        <v>9.2413380688463539E-3</v>
      </c>
      <c r="BR38" s="57">
        <f t="shared" si="46"/>
        <v>1.0845038853706682E-3</v>
      </c>
      <c r="BS38" s="57">
        <f t="shared" si="46"/>
        <v>2.3019520009521528E-3</v>
      </c>
      <c r="BT38" s="57">
        <f t="shared" si="46"/>
        <v>0</v>
      </c>
      <c r="BU38" s="57">
        <f t="shared" si="46"/>
        <v>1.3821166797350045E-3</v>
      </c>
      <c r="BV38" s="57">
        <f t="shared" si="46"/>
        <v>4.6162440855753023E-3</v>
      </c>
      <c r="BW38" s="57">
        <f t="shared" si="46"/>
        <v>2.2243057715353714E-3</v>
      </c>
      <c r="BX38" s="58">
        <f t="shared" si="46"/>
        <v>3.0761687130765863E-3</v>
      </c>
      <c r="BY38" s="57">
        <f t="shared" si="46"/>
        <v>6.9790810186048536E-3</v>
      </c>
      <c r="BZ38" s="57">
        <f t="shared" si="46"/>
        <v>1.3628562971930918E-2</v>
      </c>
      <c r="CA38" s="58">
        <f t="shared" si="46"/>
        <v>2.4095281828639289E-2</v>
      </c>
      <c r="CB38" s="57">
        <f t="shared" si="46"/>
        <v>0</v>
      </c>
      <c r="CC38" s="57">
        <f t="shared" si="46"/>
        <v>2.4203746258532798E-2</v>
      </c>
      <c r="CD38" s="57">
        <f t="shared" si="46"/>
        <v>2.0980864712064652E-2</v>
      </c>
      <c r="CE38" s="57">
        <f t="shared" si="46"/>
        <v>2.7150178592633335E-2</v>
      </c>
      <c r="CF38" s="57">
        <f t="shared" si="45"/>
        <v>0</v>
      </c>
      <c r="CG38" s="57">
        <f t="shared" si="45"/>
        <v>1.4465770611433134E-2</v>
      </c>
      <c r="CH38" s="57">
        <f t="shared" si="45"/>
        <v>1.1261319256684265E-2</v>
      </c>
      <c r="CI38" s="58">
        <f t="shared" si="45"/>
        <v>9.0386858014193713E-3</v>
      </c>
      <c r="CJ38" s="57">
        <f t="shared" si="45"/>
        <v>2.6140560636031024E-3</v>
      </c>
      <c r="CL38" s="30">
        <f>Obs_GenCost!B40</f>
        <v>58</v>
      </c>
      <c r="CM38" s="26">
        <f t="shared" si="40"/>
        <v>59</v>
      </c>
      <c r="CN38" s="20">
        <f t="shared" si="18"/>
        <v>32363.019999999997</v>
      </c>
      <c r="CO38" s="20">
        <f t="shared" si="18"/>
        <v>9467.32</v>
      </c>
      <c r="CP38" s="20">
        <f t="shared" si="18"/>
        <v>7074.49</v>
      </c>
      <c r="CQ38" s="106">
        <f t="shared" si="18"/>
        <v>4453.74</v>
      </c>
      <c r="CR38" s="143"/>
      <c r="CS38" s="20">
        <f t="shared" si="19"/>
        <v>466.09</v>
      </c>
      <c r="CT38" s="20">
        <f t="shared" si="19"/>
        <v>415.25</v>
      </c>
      <c r="CW38" s="20">
        <f t="shared" si="57"/>
        <v>15382.92</v>
      </c>
      <c r="CX38" s="20">
        <f t="shared" si="57"/>
        <v>963.45</v>
      </c>
      <c r="CY38" s="20">
        <f t="shared" si="56"/>
        <v>8503.869999999999</v>
      </c>
      <c r="CZ38" s="20">
        <f t="shared" si="56"/>
        <v>0</v>
      </c>
      <c r="DA38" s="20">
        <f t="shared" si="56"/>
        <v>438.29</v>
      </c>
      <c r="DB38" s="20">
        <f t="shared" si="56"/>
        <v>3595.04</v>
      </c>
      <c r="DC38" s="20">
        <f t="shared" si="56"/>
        <v>3479.45</v>
      </c>
      <c r="DD38" s="106">
        <f t="shared" si="56"/>
        <v>2772.8</v>
      </c>
      <c r="DE38" s="20">
        <f t="shared" si="56"/>
        <v>4062.48</v>
      </c>
      <c r="DF38" s="20">
        <f t="shared" si="56"/>
        <v>3852.6000000000004</v>
      </c>
      <c r="DG38" s="106">
        <f t="shared" si="56"/>
        <v>1870.1100000000001</v>
      </c>
      <c r="DH38" s="143"/>
      <c r="DI38" s="20">
        <f t="shared" si="21"/>
        <v>257.63</v>
      </c>
      <c r="DJ38" s="20">
        <f t="shared" si="21"/>
        <v>231.57</v>
      </c>
      <c r="DK38" s="20">
        <f t="shared" si="21"/>
        <v>2583.63</v>
      </c>
      <c r="DL38" s="143"/>
      <c r="DM38" s="20">
        <f t="shared" si="22"/>
        <v>208.46</v>
      </c>
      <c r="DN38" s="20">
        <f t="shared" si="22"/>
        <v>183.68</v>
      </c>
      <c r="DO38" s="106">
        <f t="shared" si="22"/>
        <v>559.45000000000005</v>
      </c>
      <c r="DP38" s="20">
        <f t="shared" si="22"/>
        <v>45.17</v>
      </c>
      <c r="DR38" s="31">
        <f t="shared" si="41"/>
        <v>29</v>
      </c>
      <c r="DS38" s="26">
        <f t="shared" si="42"/>
        <v>29.5</v>
      </c>
      <c r="DT38" s="101">
        <f t="shared" si="23"/>
        <v>89916.360000000015</v>
      </c>
      <c r="DU38" s="101">
        <f t="shared" si="24"/>
        <v>35336.050000000003</v>
      </c>
      <c r="DV38" s="101">
        <f t="shared" si="25"/>
        <v>21616.68</v>
      </c>
      <c r="DW38" s="102">
        <f t="shared" si="43"/>
        <v>1929.31</v>
      </c>
      <c r="DX38" s="144"/>
      <c r="DY38" s="101">
        <f t="shared" si="44"/>
        <v>193.38</v>
      </c>
      <c r="DZ38" s="101">
        <f t="shared" si="44"/>
        <v>200.68</v>
      </c>
      <c r="EB38" s="84">
        <f>MODEL_DATA!AT35</f>
        <v>29</v>
      </c>
      <c r="EC38" s="84">
        <f>MODEL_DATA!AU35</f>
        <v>31065.94</v>
      </c>
      <c r="ED38" s="84">
        <f>MODEL_DATA!AV35</f>
        <v>5476.46</v>
      </c>
      <c r="EE38" s="84">
        <f>MODEL_DATA!AW35</f>
        <v>29859.59</v>
      </c>
      <c r="EF38" s="84">
        <f>MODEL_DATA!AX35</f>
        <v>1073.75</v>
      </c>
      <c r="EG38" s="84">
        <f>MODEL_DATA!AY35</f>
        <v>823.94</v>
      </c>
      <c r="EH38" s="84">
        <f>MODEL_DATA!AZ35</f>
        <v>9272.74</v>
      </c>
      <c r="EI38" s="84">
        <f>MODEL_DATA!BA35</f>
        <v>12343.94</v>
      </c>
      <c r="EJ38" s="84">
        <f>MODEL_DATA!BB35</f>
        <v>10531.28</v>
      </c>
      <c r="EK38" s="84">
        <f>MODEL_DATA!BC35</f>
        <v>8562.98</v>
      </c>
      <c r="EL38" s="84">
        <f>MODEL_DATA!BD35</f>
        <v>3461.68</v>
      </c>
      <c r="EM38" s="84">
        <f>MODEL_DATA!BE35</f>
        <v>863.56</v>
      </c>
      <c r="EN38" s="84">
        <f>MODEL_DATA!BF35</f>
        <v>930.62</v>
      </c>
      <c r="EO38" s="84">
        <f>MODEL_DATA!BG35</f>
        <v>74.16</v>
      </c>
      <c r="EP38" s="84">
        <f>MODEL_DATA!BH35</f>
        <v>74.44</v>
      </c>
      <c r="EQ38" s="84">
        <f>MODEL_DATA!BI35</f>
        <v>1065.75</v>
      </c>
      <c r="ER38" s="84">
        <f>MODEL_DATA!BJ35</f>
        <v>1351.5</v>
      </c>
      <c r="ES38" s="84">
        <f>MODEL_DATA!BK35</f>
        <v>119.22</v>
      </c>
      <c r="ET38" s="84">
        <f>MODEL_DATA!BL35</f>
        <v>126.24</v>
      </c>
      <c r="EU38" s="84">
        <f>MODEL_DATA!BM35</f>
        <v>1170.29</v>
      </c>
      <c r="EV38" s="84">
        <f>MODEL_DATA!BN35</f>
        <v>198.63</v>
      </c>
    </row>
    <row r="39" spans="32:152" x14ac:dyDescent="0.25">
      <c r="AF39" s="32">
        <f t="shared" si="15"/>
        <v>58</v>
      </c>
      <c r="AG39" s="61">
        <f t="shared" si="26"/>
        <v>9.2413380688463539E-3</v>
      </c>
      <c r="AH39" s="63">
        <f>INDEX(Obs_GenCost!$D$11:$T$211,  MATCH($AF39, Obs_GenCost!$B$11:$B$211, 0), MATCH(AH$4, Obs_GenCost!$D$3:$T$3, 0) )</f>
        <v>8.9225999999999993E-3</v>
      </c>
      <c r="AI39" s="61">
        <f t="shared" si="27"/>
        <v>1.0845038853706682E-3</v>
      </c>
      <c r="AJ39" s="63">
        <f>INDEX(Obs_GenCost!$D$11:$T$211,  MATCH($AF39, Obs_GenCost!$B$11:$B$211, 0), MATCH(AJ$4, Obs_GenCost!$D$3:$T$3, 0) )</f>
        <v>1.2248000000000001E-3</v>
      </c>
      <c r="AK39" s="61">
        <f t="shared" si="28"/>
        <v>2.3019520009521528E-3</v>
      </c>
      <c r="AL39" s="63">
        <f>INDEX(Obs_GenCost!$D$11:$T$211,  MATCH($AF39, Obs_GenCost!$B$11:$B$211, 0), MATCH(AL$4, Obs_GenCost!$D$3:$T$3, 0) )</f>
        <v>2.5346000000000001E-3</v>
      </c>
      <c r="AM39" s="61">
        <f t="shared" si="29"/>
        <v>0</v>
      </c>
      <c r="AN39" s="63">
        <f>INDEX(Obs_GenCost!$D$11:$T$211,  MATCH($AF39, Obs_GenCost!$B$11:$B$211, 0), MATCH(AN$4, Obs_GenCost!$D$3:$T$3, 0) )</f>
        <v>0</v>
      </c>
      <c r="AO39" s="61">
        <f t="shared" si="30"/>
        <v>1.3821166797350045E-3</v>
      </c>
      <c r="AP39" s="63">
        <f>INDEX(Obs_GenCost!$D$11:$T$211,  MATCH($AF39, Obs_GenCost!$B$11:$B$211, 0), MATCH(AP$4, Obs_GenCost!$D$3:$T$3, 0) )</f>
        <v>1.3910000000000001E-3</v>
      </c>
      <c r="AQ39" s="61">
        <f t="shared" si="31"/>
        <v>4.6162440855753023E-3</v>
      </c>
      <c r="AR39" s="63">
        <f>INDEX(Obs_GenCost!$D$11:$T$211,  MATCH($AF39, Obs_GenCost!$B$11:$B$211, 0), MATCH(AR$4, Obs_GenCost!$D$3:$T$3, 0) )</f>
        <v>4.8663999999999999E-3</v>
      </c>
      <c r="AS39" s="61">
        <f t="shared" si="32"/>
        <v>2.2243057715353714E-3</v>
      </c>
      <c r="AT39" s="63">
        <f>INDEX(Obs_GenCost!$D$11:$T$211,  MATCH($AF39, Obs_GenCost!$B$11:$B$211, 0), MATCH(AT$4, Obs_GenCost!$D$3:$T$3, 0) )</f>
        <v>2.2905E-3</v>
      </c>
      <c r="AU39" s="61">
        <f t="shared" si="33"/>
        <v>3.0761687130765863E-3</v>
      </c>
      <c r="AV39" s="63">
        <f>INDEX(Obs_GenCost!$D$11:$T$211,  MATCH($AF39, Obs_GenCost!$B$11:$B$211, 0), MATCH(AV$4, Obs_GenCost!$D$3:$T$3, 0) )</f>
        <v>0</v>
      </c>
      <c r="AW39" s="61">
        <f t="shared" si="34"/>
        <v>6.9790810186048536E-3</v>
      </c>
      <c r="AX39" s="63">
        <f>INDEX(Obs_GenCost!$D$11:$T$211,  MATCH($AF39, Obs_GenCost!$B$11:$B$211, 0), MATCH(AX$4, Obs_GenCost!$D$3:$T$3, 0) )</f>
        <v>9.4090000000000007E-3</v>
      </c>
      <c r="AY39" s="61">
        <f t="shared" si="35"/>
        <v>1.3628562971930918E-2</v>
      </c>
      <c r="AZ39" s="63">
        <f>INDEX(Obs_GenCost!$D$11:$T$211,  MATCH($AF39, Obs_GenCost!$B$11:$B$211, 0), MATCH(AZ$4, Obs_GenCost!$D$3:$T$3, 0) )</f>
        <v>4.6864999999999997E-3</v>
      </c>
      <c r="BA39" s="61">
        <f t="shared" si="36"/>
        <v>2.4095281828639289E-2</v>
      </c>
      <c r="BB39" s="63">
        <f>INDEX(Obs_GenCost!$D$11:$T$211,  MATCH($AF39, Obs_GenCost!$B$11:$B$211, 0), MATCH(BB$4, Obs_GenCost!$D$3:$T$3, 0) )</f>
        <v>1.8751500000000001E-2</v>
      </c>
      <c r="BC39" s="61">
        <f t="shared" si="37"/>
        <v>2.7150178592633335E-2</v>
      </c>
      <c r="BD39" s="63">
        <f>INDEX(Obs_GenCost!$D$11:$T$211,  MATCH($AF39, Obs_GenCost!$B$11:$B$211, 0), MATCH(BD$4, Obs_GenCost!$D$3:$T$3, 0) )</f>
        <v>2.1962200000000001E-2</v>
      </c>
      <c r="BF39" s="31">
        <f t="shared" si="38"/>
        <v>60</v>
      </c>
      <c r="BG39" s="31">
        <f t="shared" si="39"/>
        <v>61</v>
      </c>
      <c r="BH39" s="57">
        <f t="shared" si="53"/>
        <v>3.092971619596496E-3</v>
      </c>
      <c r="BI39" s="57">
        <f t="shared" si="53"/>
        <v>1.8117814550979085E-3</v>
      </c>
      <c r="BJ39" s="57">
        <f t="shared" si="53"/>
        <v>2.6613034491634116E-3</v>
      </c>
      <c r="BK39" s="58">
        <f t="shared" si="53"/>
        <v>2.3975623158647531E-2</v>
      </c>
      <c r="BL39" s="57">
        <f t="shared" si="53"/>
        <v>0</v>
      </c>
      <c r="BM39" s="57">
        <f t="shared" si="53"/>
        <v>2.2868281873446146E-2</v>
      </c>
      <c r="BN39" s="57">
        <f t="shared" si="53"/>
        <v>1.5852039827555318E-2</v>
      </c>
      <c r="BQ39" s="57">
        <f t="shared" ref="BQ39:CE55" si="58">IFERROR(CW39 / CW$6,  0)</f>
        <v>8.2269483060842044E-3</v>
      </c>
      <c r="BR39" s="57">
        <f t="shared" si="58"/>
        <v>9.6066028428241142E-4</v>
      </c>
      <c r="BS39" s="57">
        <f t="shared" si="58"/>
        <v>2.0164584883697397E-3</v>
      </c>
      <c r="BT39" s="57">
        <f t="shared" si="58"/>
        <v>0</v>
      </c>
      <c r="BU39" s="57">
        <f t="shared" si="58"/>
        <v>1.3317879425779379E-3</v>
      </c>
      <c r="BV39" s="57">
        <f t="shared" si="58"/>
        <v>4.1354666504087659E-3</v>
      </c>
      <c r="BW39" s="57">
        <f t="shared" si="58"/>
        <v>1.9273907250057997E-3</v>
      </c>
      <c r="BX39" s="58">
        <f t="shared" si="58"/>
        <v>2.914583321753878E-3</v>
      </c>
      <c r="BY39" s="57">
        <f t="shared" si="58"/>
        <v>5.5407046661188628E-3</v>
      </c>
      <c r="BZ39" s="57">
        <f t="shared" si="58"/>
        <v>1.2393445710432272E-2</v>
      </c>
      <c r="CA39" s="58">
        <f t="shared" si="58"/>
        <v>2.3696251355440939E-2</v>
      </c>
      <c r="CB39" s="57">
        <f t="shared" si="58"/>
        <v>0</v>
      </c>
      <c r="CC39" s="57">
        <f t="shared" si="58"/>
        <v>2.9278801077016442E-2</v>
      </c>
      <c r="CD39" s="57">
        <f t="shared" si="58"/>
        <v>2.2656108433298298E-2</v>
      </c>
      <c r="CE39" s="57">
        <f t="shared" si="58"/>
        <v>2.4203478957174576E-2</v>
      </c>
      <c r="CF39" s="57">
        <f t="shared" si="45"/>
        <v>0</v>
      </c>
      <c r="CG39" s="57">
        <f t="shared" si="45"/>
        <v>1.8133217492437841E-2</v>
      </c>
      <c r="CH39" s="57">
        <f t="shared" si="45"/>
        <v>1.1247831178306265E-2</v>
      </c>
      <c r="CI39" s="58">
        <f t="shared" si="45"/>
        <v>7.9382748800954396E-3</v>
      </c>
      <c r="CJ39" s="57">
        <f t="shared" si="45"/>
        <v>2.1950663381108183E-3</v>
      </c>
      <c r="CL39" s="30">
        <f>Obs_GenCost!B41</f>
        <v>60</v>
      </c>
      <c r="CM39" s="26">
        <f t="shared" si="40"/>
        <v>61</v>
      </c>
      <c r="CN39" s="20">
        <f t="shared" si="18"/>
        <v>28654.959999999999</v>
      </c>
      <c r="CO39" s="20">
        <f t="shared" si="18"/>
        <v>8302.6299999999992</v>
      </c>
      <c r="CP39" s="20">
        <f t="shared" si="18"/>
        <v>6235.61</v>
      </c>
      <c r="CQ39" s="106">
        <f t="shared" si="18"/>
        <v>4142.3600000000006</v>
      </c>
      <c r="CR39" s="143"/>
      <c r="CS39" s="20">
        <f t="shared" si="19"/>
        <v>572.96</v>
      </c>
      <c r="CT39" s="20">
        <f t="shared" si="19"/>
        <v>433.52</v>
      </c>
      <c r="CW39" s="20">
        <f t="shared" si="57"/>
        <v>13694.39</v>
      </c>
      <c r="CX39" s="20">
        <f t="shared" si="57"/>
        <v>853.43000000000006</v>
      </c>
      <c r="CY39" s="20">
        <f t="shared" si="56"/>
        <v>7449.2</v>
      </c>
      <c r="CZ39" s="20">
        <f t="shared" si="56"/>
        <v>0</v>
      </c>
      <c r="DA39" s="20">
        <f t="shared" si="56"/>
        <v>422.33</v>
      </c>
      <c r="DB39" s="20">
        <f t="shared" si="56"/>
        <v>3220.62</v>
      </c>
      <c r="DC39" s="20">
        <f t="shared" si="56"/>
        <v>3014.99</v>
      </c>
      <c r="DD39" s="106">
        <f t="shared" si="56"/>
        <v>2627.15</v>
      </c>
      <c r="DE39" s="20">
        <f t="shared" si="56"/>
        <v>3225.21</v>
      </c>
      <c r="DF39" s="20">
        <f t="shared" si="56"/>
        <v>3503.45</v>
      </c>
      <c r="DG39" s="106">
        <f t="shared" si="56"/>
        <v>1839.1399999999999</v>
      </c>
      <c r="DH39" s="143"/>
      <c r="DI39" s="20">
        <f t="shared" si="21"/>
        <v>311.64999999999998</v>
      </c>
      <c r="DJ39" s="20">
        <f t="shared" si="21"/>
        <v>250.06</v>
      </c>
      <c r="DK39" s="20">
        <f t="shared" si="21"/>
        <v>2303.2200000000003</v>
      </c>
      <c r="DL39" s="143"/>
      <c r="DM39" s="20">
        <f t="shared" si="22"/>
        <v>261.31</v>
      </c>
      <c r="DN39" s="20">
        <f t="shared" si="22"/>
        <v>183.45999999999998</v>
      </c>
      <c r="DO39" s="106">
        <f t="shared" si="22"/>
        <v>491.34</v>
      </c>
      <c r="DP39" s="20">
        <f t="shared" si="22"/>
        <v>37.93</v>
      </c>
      <c r="DR39" s="31">
        <f t="shared" si="41"/>
        <v>30</v>
      </c>
      <c r="DS39" s="26">
        <f t="shared" si="42"/>
        <v>30.5</v>
      </c>
      <c r="DT39" s="101">
        <f t="shared" si="23"/>
        <v>88193.87</v>
      </c>
      <c r="DU39" s="101">
        <f t="shared" si="24"/>
        <v>34529.699999999997</v>
      </c>
      <c r="DV39" s="101">
        <f t="shared" si="25"/>
        <v>20992.79</v>
      </c>
      <c r="DW39" s="102">
        <f t="shared" si="43"/>
        <v>1230.75</v>
      </c>
      <c r="DX39" s="144"/>
      <c r="DY39" s="101">
        <f t="shared" si="44"/>
        <v>330.67999999999995</v>
      </c>
      <c r="DZ39" s="101">
        <f t="shared" si="44"/>
        <v>220.33999999999997</v>
      </c>
      <c r="EB39" s="84">
        <f>MODEL_DATA!AT36</f>
        <v>30</v>
      </c>
      <c r="EC39" s="84">
        <f>MODEL_DATA!AU36</f>
        <v>30919.72</v>
      </c>
      <c r="ED39" s="84">
        <f>MODEL_DATA!AV36</f>
        <v>5353.35</v>
      </c>
      <c r="EE39" s="84">
        <f>MODEL_DATA!AW36</f>
        <v>29176.35</v>
      </c>
      <c r="EF39" s="84">
        <f>MODEL_DATA!AX36</f>
        <v>1005.73</v>
      </c>
      <c r="EG39" s="84">
        <f>MODEL_DATA!AY36</f>
        <v>745.93</v>
      </c>
      <c r="EH39" s="84">
        <f>MODEL_DATA!AZ36</f>
        <v>9051.36</v>
      </c>
      <c r="EI39" s="84">
        <f>MODEL_DATA!BA36</f>
        <v>11941.43</v>
      </c>
      <c r="EJ39" s="84">
        <f>MODEL_DATA!BB36</f>
        <v>9749.19</v>
      </c>
      <c r="EK39" s="84">
        <f>MODEL_DATA!BC36</f>
        <v>8437.0400000000009</v>
      </c>
      <c r="EL39" s="84">
        <f>MODEL_DATA!BD36</f>
        <v>3470.83</v>
      </c>
      <c r="EM39" s="84">
        <f>MODEL_DATA!BE36</f>
        <v>523.22</v>
      </c>
      <c r="EN39" s="84">
        <f>MODEL_DATA!BF36</f>
        <v>933.6</v>
      </c>
      <c r="EO39" s="84">
        <f>MODEL_DATA!BG36</f>
        <v>128.97999999999999</v>
      </c>
      <c r="EP39" s="84">
        <f>MODEL_DATA!BH36</f>
        <v>84.74</v>
      </c>
      <c r="EQ39" s="84">
        <f>MODEL_DATA!BI36</f>
        <v>707.53</v>
      </c>
      <c r="ER39" s="84">
        <f>MODEL_DATA!BJ36</f>
        <v>2072.9</v>
      </c>
      <c r="ES39" s="84">
        <f>MODEL_DATA!BK36</f>
        <v>201.7</v>
      </c>
      <c r="ET39" s="84">
        <f>MODEL_DATA!BL36</f>
        <v>135.6</v>
      </c>
      <c r="EU39" s="84">
        <f>MODEL_DATA!BM36</f>
        <v>1159.78</v>
      </c>
      <c r="EV39" s="84">
        <f>MODEL_DATA!BN36</f>
        <v>188.71</v>
      </c>
    </row>
    <row r="40" spans="32:152" x14ac:dyDescent="0.25">
      <c r="AF40" s="32">
        <f t="shared" si="15"/>
        <v>60</v>
      </c>
      <c r="AG40" s="61">
        <f t="shared" si="26"/>
        <v>8.2269483060842044E-3</v>
      </c>
      <c r="AH40" s="63">
        <f>INDEX(Obs_GenCost!$D$11:$T$211,  MATCH($AF40, Obs_GenCost!$B$11:$B$211, 0), MATCH(AH$4, Obs_GenCost!$D$3:$T$3, 0) )</f>
        <v>7.9164999999999999E-3</v>
      </c>
      <c r="AI40" s="61">
        <f t="shared" si="27"/>
        <v>9.6066028428241142E-4</v>
      </c>
      <c r="AJ40" s="63">
        <f>INDEX(Obs_GenCost!$D$11:$T$211,  MATCH($AF40, Obs_GenCost!$B$11:$B$211, 0), MATCH(AJ$4, Obs_GenCost!$D$3:$T$3, 0) )</f>
        <v>1.0939999999999999E-3</v>
      </c>
      <c r="AK40" s="61">
        <f t="shared" si="28"/>
        <v>2.0164584883697397E-3</v>
      </c>
      <c r="AL40" s="63">
        <f>INDEX(Obs_GenCost!$D$11:$T$211,  MATCH($AF40, Obs_GenCost!$B$11:$B$211, 0), MATCH(AL$4, Obs_GenCost!$D$3:$T$3, 0) )</f>
        <v>2.3703000000000001E-3</v>
      </c>
      <c r="AM40" s="61">
        <f t="shared" si="29"/>
        <v>0</v>
      </c>
      <c r="AN40" s="63">
        <f>INDEX(Obs_GenCost!$D$11:$T$211,  MATCH($AF40, Obs_GenCost!$B$11:$B$211, 0), MATCH(AN$4, Obs_GenCost!$D$3:$T$3, 0) )</f>
        <v>0</v>
      </c>
      <c r="AO40" s="61">
        <f t="shared" si="30"/>
        <v>1.3317879425779379E-3</v>
      </c>
      <c r="AP40" s="63">
        <f>INDEX(Obs_GenCost!$D$11:$T$211,  MATCH($AF40, Obs_GenCost!$B$11:$B$211, 0), MATCH(AP$4, Obs_GenCost!$D$3:$T$3, 0) )</f>
        <v>1.1590999999999999E-3</v>
      </c>
      <c r="AQ40" s="61">
        <f t="shared" si="31"/>
        <v>4.1354666504087659E-3</v>
      </c>
      <c r="AR40" s="63">
        <f>INDEX(Obs_GenCost!$D$11:$T$211,  MATCH($AF40, Obs_GenCost!$B$11:$B$211, 0), MATCH(AR$4, Obs_GenCost!$D$3:$T$3, 0) )</f>
        <v>4.3635000000000002E-3</v>
      </c>
      <c r="AS40" s="61">
        <f t="shared" si="32"/>
        <v>1.9273907250057997E-3</v>
      </c>
      <c r="AT40" s="63">
        <f>INDEX(Obs_GenCost!$D$11:$T$211,  MATCH($AF40, Obs_GenCost!$B$11:$B$211, 0), MATCH(AT$4, Obs_GenCost!$D$3:$T$3, 0) )</f>
        <v>2.0089000000000001E-3</v>
      </c>
      <c r="AU40" s="61">
        <f t="shared" si="33"/>
        <v>2.914583321753878E-3</v>
      </c>
      <c r="AV40" s="63">
        <f>INDEX(Obs_GenCost!$D$11:$T$211,  MATCH($AF40, Obs_GenCost!$B$11:$B$211, 0), MATCH(AV$4, Obs_GenCost!$D$3:$T$3, 0) )</f>
        <v>0</v>
      </c>
      <c r="AW40" s="61">
        <f t="shared" si="34"/>
        <v>5.5407046661188628E-3</v>
      </c>
      <c r="AX40" s="63">
        <f>INDEX(Obs_GenCost!$D$11:$T$211,  MATCH($AF40, Obs_GenCost!$B$11:$B$211, 0), MATCH(AX$4, Obs_GenCost!$D$3:$T$3, 0) )</f>
        <v>8.5559E-3</v>
      </c>
      <c r="AY40" s="61">
        <f t="shared" si="35"/>
        <v>1.2393445710432272E-2</v>
      </c>
      <c r="AZ40" s="63">
        <f>INDEX(Obs_GenCost!$D$11:$T$211,  MATCH($AF40, Obs_GenCost!$B$11:$B$211, 0), MATCH(AZ$4, Obs_GenCost!$D$3:$T$3, 0) )</f>
        <v>4.2446000000000003E-3</v>
      </c>
      <c r="BA40" s="61">
        <f t="shared" si="36"/>
        <v>2.3696251355440939E-2</v>
      </c>
      <c r="BB40" s="63">
        <f>INDEX(Obs_GenCost!$D$11:$T$211,  MATCH($AF40, Obs_GenCost!$B$11:$B$211, 0), MATCH(BB$4, Obs_GenCost!$D$3:$T$3, 0) )</f>
        <v>1.7781999999999999E-2</v>
      </c>
      <c r="BC40" s="61">
        <f t="shared" si="37"/>
        <v>2.4203478957174576E-2</v>
      </c>
      <c r="BD40" s="63">
        <f>INDEX(Obs_GenCost!$D$11:$T$211,  MATCH($AF40, Obs_GenCost!$B$11:$B$211, 0), MATCH(BD$4, Obs_GenCost!$D$3:$T$3, 0) )</f>
        <v>2.0412300000000001E-2</v>
      </c>
      <c r="BF40" s="31">
        <f t="shared" si="38"/>
        <v>62</v>
      </c>
      <c r="BG40" s="31">
        <f t="shared" si="39"/>
        <v>63</v>
      </c>
      <c r="BH40" s="57">
        <f t="shared" si="53"/>
        <v>2.8372794922819386E-3</v>
      </c>
      <c r="BI40" s="57">
        <f t="shared" si="53"/>
        <v>1.6145627755139893E-3</v>
      </c>
      <c r="BJ40" s="57">
        <f t="shared" si="53"/>
        <v>2.4849746665708723E-3</v>
      </c>
      <c r="BK40" s="58">
        <f t="shared" si="53"/>
        <v>1.9416714870343198E-2</v>
      </c>
      <c r="BL40" s="57">
        <f t="shared" si="53"/>
        <v>0</v>
      </c>
      <c r="BM40" s="57">
        <f t="shared" si="53"/>
        <v>1.714123327315854E-2</v>
      </c>
      <c r="BN40" s="57">
        <f t="shared" si="53"/>
        <v>1.6424295832586783E-2</v>
      </c>
      <c r="BQ40" s="57">
        <f t="shared" si="58"/>
        <v>7.647197459693565E-3</v>
      </c>
      <c r="BR40" s="57">
        <f t="shared" si="58"/>
        <v>8.6047776749587405E-4</v>
      </c>
      <c r="BS40" s="57">
        <f t="shared" si="58"/>
        <v>1.7959046191530438E-3</v>
      </c>
      <c r="BT40" s="57">
        <f t="shared" si="58"/>
        <v>0</v>
      </c>
      <c r="BU40" s="57">
        <f t="shared" si="58"/>
        <v>1.0577233720064688E-3</v>
      </c>
      <c r="BV40" s="57">
        <f t="shared" si="58"/>
        <v>3.8632204247690863E-3</v>
      </c>
      <c r="BW40" s="57">
        <f t="shared" si="58"/>
        <v>1.7988144788091567E-3</v>
      </c>
      <c r="BX40" s="58">
        <f t="shared" si="58"/>
        <v>2.8339514903681288E-3</v>
      </c>
      <c r="BY40" s="57">
        <f t="shared" si="58"/>
        <v>4.4962682390912818E-3</v>
      </c>
      <c r="BZ40" s="57">
        <f t="shared" si="58"/>
        <v>1.0881979142136337E-2</v>
      </c>
      <c r="CA40" s="58">
        <f t="shared" si="58"/>
        <v>1.9656856985004603E-2</v>
      </c>
      <c r="CB40" s="57">
        <f t="shared" si="58"/>
        <v>0</v>
      </c>
      <c r="CC40" s="57">
        <f t="shared" si="58"/>
        <v>2.0721104975282359E-2</v>
      </c>
      <c r="CD40" s="57">
        <f t="shared" si="58"/>
        <v>2.4013336715833725E-2</v>
      </c>
      <c r="CE40" s="57">
        <f t="shared" si="58"/>
        <v>1.9220854827675733E-2</v>
      </c>
      <c r="CF40" s="57">
        <f t="shared" si="45"/>
        <v>0</v>
      </c>
      <c r="CG40" s="57">
        <f t="shared" si="45"/>
        <v>1.4496997689890129E-2</v>
      </c>
      <c r="CH40" s="57">
        <f t="shared" si="45"/>
        <v>1.1288908507911985E-2</v>
      </c>
      <c r="CI40" s="58">
        <f t="shared" si="45"/>
        <v>7.3684394198826209E-3</v>
      </c>
      <c r="CJ40" s="57">
        <f t="shared" si="45"/>
        <v>2.0856891860140756E-3</v>
      </c>
      <c r="CL40" s="30">
        <f>Obs_GenCost!B42</f>
        <v>62</v>
      </c>
      <c r="CM40" s="26">
        <f t="shared" si="40"/>
        <v>63</v>
      </c>
      <c r="CN40" s="20">
        <f t="shared" si="18"/>
        <v>26286.09</v>
      </c>
      <c r="CO40" s="20">
        <f t="shared" si="18"/>
        <v>7398.8600000000006</v>
      </c>
      <c r="CP40" s="20">
        <f t="shared" si="18"/>
        <v>5822.46</v>
      </c>
      <c r="CQ40" s="106">
        <f t="shared" si="18"/>
        <v>3354.7</v>
      </c>
      <c r="CR40" s="143"/>
      <c r="CS40" s="20">
        <f t="shared" si="19"/>
        <v>429.47</v>
      </c>
      <c r="CT40" s="20">
        <f t="shared" si="19"/>
        <v>449.17</v>
      </c>
      <c r="CW40" s="20">
        <f t="shared" si="57"/>
        <v>12729.349999999999</v>
      </c>
      <c r="CX40" s="20">
        <f t="shared" si="57"/>
        <v>764.43000000000006</v>
      </c>
      <c r="CY40" s="20">
        <f t="shared" si="56"/>
        <v>6634.43</v>
      </c>
      <c r="CZ40" s="20">
        <f t="shared" si="56"/>
        <v>0</v>
      </c>
      <c r="DA40" s="20">
        <f t="shared" si="56"/>
        <v>335.42</v>
      </c>
      <c r="DB40" s="20">
        <f t="shared" si="56"/>
        <v>3008.6000000000004</v>
      </c>
      <c r="DC40" s="20">
        <f t="shared" si="56"/>
        <v>2813.8599999999997</v>
      </c>
      <c r="DD40" s="106">
        <f t="shared" si="56"/>
        <v>2554.4700000000003</v>
      </c>
      <c r="DE40" s="20">
        <f t="shared" si="56"/>
        <v>2617.25</v>
      </c>
      <c r="DF40" s="20">
        <f t="shared" si="56"/>
        <v>3076.1800000000003</v>
      </c>
      <c r="DG40" s="106">
        <f t="shared" si="56"/>
        <v>1525.63</v>
      </c>
      <c r="DH40" s="143"/>
      <c r="DI40" s="20">
        <f t="shared" si="21"/>
        <v>220.56</v>
      </c>
      <c r="DJ40" s="20">
        <f t="shared" si="21"/>
        <v>265.04000000000002</v>
      </c>
      <c r="DK40" s="20">
        <f t="shared" si="21"/>
        <v>1829.0700000000002</v>
      </c>
      <c r="DL40" s="143"/>
      <c r="DM40" s="20">
        <f t="shared" si="22"/>
        <v>208.91000000000003</v>
      </c>
      <c r="DN40" s="20">
        <f t="shared" si="22"/>
        <v>184.13</v>
      </c>
      <c r="DO40" s="106">
        <f t="shared" si="22"/>
        <v>456.07</v>
      </c>
      <c r="DP40" s="20">
        <f t="shared" si="22"/>
        <v>36.04</v>
      </c>
      <c r="DR40" s="31">
        <f t="shared" si="41"/>
        <v>31</v>
      </c>
      <c r="DS40" s="26">
        <f t="shared" si="42"/>
        <v>31.5</v>
      </c>
      <c r="DT40" s="101">
        <f t="shared" si="23"/>
        <v>82833.069999999992</v>
      </c>
      <c r="DU40" s="101">
        <f t="shared" si="24"/>
        <v>31966.82</v>
      </c>
      <c r="DV40" s="101">
        <f t="shared" si="25"/>
        <v>19244.080000000002</v>
      </c>
      <c r="DW40" s="102">
        <f t="shared" si="43"/>
        <v>1545.73</v>
      </c>
      <c r="DX40" s="144"/>
      <c r="DY40" s="101">
        <f t="shared" si="44"/>
        <v>225.53</v>
      </c>
      <c r="DZ40" s="101">
        <f t="shared" si="44"/>
        <v>172.62</v>
      </c>
      <c r="EB40" s="84">
        <f>MODEL_DATA!AT37</f>
        <v>31</v>
      </c>
      <c r="EC40" s="84">
        <f>MODEL_DATA!AU37</f>
        <v>29918.62</v>
      </c>
      <c r="ED40" s="84">
        <f>MODEL_DATA!AV37</f>
        <v>4791.5600000000004</v>
      </c>
      <c r="EE40" s="84">
        <f>MODEL_DATA!AW37</f>
        <v>27175.26</v>
      </c>
      <c r="EF40" s="84">
        <f>MODEL_DATA!AX37</f>
        <v>921.84</v>
      </c>
      <c r="EG40" s="84">
        <f>MODEL_DATA!AY37</f>
        <v>781.71</v>
      </c>
      <c r="EH40" s="84">
        <f>MODEL_DATA!AZ37</f>
        <v>8504.91</v>
      </c>
      <c r="EI40" s="84">
        <f>MODEL_DATA!BA37</f>
        <v>10739.17</v>
      </c>
      <c r="EJ40" s="84">
        <f>MODEL_DATA!BB37</f>
        <v>9333.8700000000008</v>
      </c>
      <c r="EK40" s="84">
        <f>MODEL_DATA!BC37</f>
        <v>8507.65</v>
      </c>
      <c r="EL40" s="84">
        <f>MODEL_DATA!BD37</f>
        <v>3536.1</v>
      </c>
      <c r="EM40" s="84">
        <f>MODEL_DATA!BE37</f>
        <v>689.27</v>
      </c>
      <c r="EN40" s="84">
        <f>MODEL_DATA!BF37</f>
        <v>918.8</v>
      </c>
      <c r="EO40" s="84">
        <f>MODEL_DATA!BG37</f>
        <v>90.07</v>
      </c>
      <c r="EP40" s="84">
        <f>MODEL_DATA!BH37</f>
        <v>65.5</v>
      </c>
      <c r="EQ40" s="84">
        <f>MODEL_DATA!BI37</f>
        <v>856.46</v>
      </c>
      <c r="ER40" s="84">
        <f>MODEL_DATA!BJ37</f>
        <v>1289.7</v>
      </c>
      <c r="ES40" s="84">
        <f>MODEL_DATA!BK37</f>
        <v>135.46</v>
      </c>
      <c r="ET40" s="84">
        <f>MODEL_DATA!BL37</f>
        <v>107.12</v>
      </c>
      <c r="EU40" s="84">
        <f>MODEL_DATA!BM37</f>
        <v>1126.8399999999999</v>
      </c>
      <c r="EV40" s="84">
        <f>MODEL_DATA!BN37</f>
        <v>176.82</v>
      </c>
    </row>
    <row r="41" spans="32:152" x14ac:dyDescent="0.25">
      <c r="AF41" s="32">
        <f t="shared" si="15"/>
        <v>62</v>
      </c>
      <c r="AG41" s="61">
        <f t="shared" si="26"/>
        <v>7.647197459693565E-3</v>
      </c>
      <c r="AH41" s="63">
        <f>INDEX(Obs_GenCost!$D$11:$T$211,  MATCH($AF41, Obs_GenCost!$B$11:$B$211, 0), MATCH(AH$4, Obs_GenCost!$D$3:$T$3, 0) )</f>
        <v>7.0609000000000002E-3</v>
      </c>
      <c r="AI41" s="61">
        <f t="shared" si="27"/>
        <v>8.6047776749587405E-4</v>
      </c>
      <c r="AJ41" s="63">
        <f>INDEX(Obs_GenCost!$D$11:$T$211,  MATCH($AF41, Obs_GenCost!$B$11:$B$211, 0), MATCH(AJ$4, Obs_GenCost!$D$3:$T$3, 0) )</f>
        <v>9.634E-4</v>
      </c>
      <c r="AK41" s="61">
        <f t="shared" si="28"/>
        <v>1.7959046191530438E-3</v>
      </c>
      <c r="AL41" s="63">
        <f>INDEX(Obs_GenCost!$D$11:$T$211,  MATCH($AF41, Obs_GenCost!$B$11:$B$211, 0), MATCH(AL$4, Obs_GenCost!$D$3:$T$3, 0) )</f>
        <v>2.1813000000000002E-3</v>
      </c>
      <c r="AM41" s="61">
        <f t="shared" si="29"/>
        <v>0</v>
      </c>
      <c r="AN41" s="63">
        <f>INDEX(Obs_GenCost!$D$11:$T$211,  MATCH($AF41, Obs_GenCost!$B$11:$B$211, 0), MATCH(AN$4, Obs_GenCost!$D$3:$T$3, 0) )</f>
        <v>0</v>
      </c>
      <c r="AO41" s="61">
        <f t="shared" si="30"/>
        <v>1.0577233720064688E-3</v>
      </c>
      <c r="AP41" s="63">
        <f>INDEX(Obs_GenCost!$D$11:$T$211,  MATCH($AF41, Obs_GenCost!$B$11:$B$211, 0), MATCH(AP$4, Obs_GenCost!$D$3:$T$3, 0) )</f>
        <v>9.2730000000000004E-4</v>
      </c>
      <c r="AQ41" s="61">
        <f t="shared" si="31"/>
        <v>3.8632204247690863E-3</v>
      </c>
      <c r="AR41" s="63">
        <f>INDEX(Obs_GenCost!$D$11:$T$211,  MATCH($AF41, Obs_GenCost!$B$11:$B$211, 0), MATCH(AR$4, Obs_GenCost!$D$3:$T$3, 0) )</f>
        <v>3.7155999999999999E-3</v>
      </c>
      <c r="AS41" s="61">
        <f t="shared" si="32"/>
        <v>1.7988144788091567E-3</v>
      </c>
      <c r="AT41" s="63">
        <f>INDEX(Obs_GenCost!$D$11:$T$211,  MATCH($AF41, Obs_GenCost!$B$11:$B$211, 0), MATCH(AT$4, Obs_GenCost!$D$3:$T$3, 0) )</f>
        <v>1.812E-3</v>
      </c>
      <c r="AU41" s="61">
        <f t="shared" si="33"/>
        <v>2.8339514903681288E-3</v>
      </c>
      <c r="AV41" s="63">
        <f>INDEX(Obs_GenCost!$D$11:$T$211,  MATCH($AF41, Obs_GenCost!$B$11:$B$211, 0), MATCH(AV$4, Obs_GenCost!$D$3:$T$3, 0) )</f>
        <v>0</v>
      </c>
      <c r="AW41" s="61">
        <f t="shared" si="34"/>
        <v>4.4962682390912818E-3</v>
      </c>
      <c r="AX41" s="63">
        <f>INDEX(Obs_GenCost!$D$11:$T$211,  MATCH($AF41, Obs_GenCost!$B$11:$B$211, 0), MATCH(AX$4, Obs_GenCost!$D$3:$T$3, 0) )</f>
        <v>8.1174999999999997E-3</v>
      </c>
      <c r="AY41" s="61">
        <f t="shared" si="35"/>
        <v>1.0881979142136337E-2</v>
      </c>
      <c r="AZ41" s="63">
        <f>INDEX(Obs_GenCost!$D$11:$T$211,  MATCH($AF41, Obs_GenCost!$B$11:$B$211, 0), MATCH(AZ$4, Obs_GenCost!$D$3:$T$3, 0) )</f>
        <v>3.8982999999999999E-3</v>
      </c>
      <c r="BA41" s="61">
        <f t="shared" si="36"/>
        <v>1.9656856985004603E-2</v>
      </c>
      <c r="BB41" s="63">
        <f>INDEX(Obs_GenCost!$D$11:$T$211,  MATCH($AF41, Obs_GenCost!$B$11:$B$211, 0), MATCH(BB$4, Obs_GenCost!$D$3:$T$3, 0) )</f>
        <v>1.6812400000000002E-2</v>
      </c>
      <c r="BC41" s="61">
        <f t="shared" si="37"/>
        <v>1.9220854827675733E-2</v>
      </c>
      <c r="BD41" s="63">
        <f>INDEX(Obs_GenCost!$D$11:$T$211,  MATCH($AF41, Obs_GenCost!$B$11:$B$211, 0), MATCH(BD$4, Obs_GenCost!$D$3:$T$3, 0) )</f>
        <v>1.88627E-2</v>
      </c>
      <c r="BF41" s="31">
        <f t="shared" si="38"/>
        <v>64</v>
      </c>
      <c r="BG41" s="31">
        <f t="shared" si="39"/>
        <v>65</v>
      </c>
      <c r="BH41" s="57">
        <f t="shared" si="53"/>
        <v>2.5539939827105692E-3</v>
      </c>
      <c r="BI41" s="57">
        <f t="shared" si="53"/>
        <v>1.4469780699361734E-3</v>
      </c>
      <c r="BJ41" s="57">
        <f t="shared" si="53"/>
        <v>2.410358761788944E-3</v>
      </c>
      <c r="BK41" s="58">
        <f t="shared" si="53"/>
        <v>1.6900592925479099E-2</v>
      </c>
      <c r="BL41" s="57">
        <f t="shared" si="53"/>
        <v>0</v>
      </c>
      <c r="BM41" s="57">
        <f t="shared" si="53"/>
        <v>1.6900560731101712E-2</v>
      </c>
      <c r="BN41" s="57">
        <f t="shared" si="53"/>
        <v>1.7682162067288534E-2</v>
      </c>
      <c r="BQ41" s="57">
        <f t="shared" si="58"/>
        <v>6.7043694154322571E-3</v>
      </c>
      <c r="BR41" s="57">
        <f t="shared" si="58"/>
        <v>7.5893321873954215E-4</v>
      </c>
      <c r="BS41" s="57">
        <f t="shared" si="58"/>
        <v>1.6124386221228291E-3</v>
      </c>
      <c r="BT41" s="57">
        <f t="shared" si="58"/>
        <v>0</v>
      </c>
      <c r="BU41" s="57">
        <f t="shared" si="58"/>
        <v>7.0359322271207239E-4</v>
      </c>
      <c r="BV41" s="57">
        <f t="shared" si="58"/>
        <v>3.7066165681564297E-3</v>
      </c>
      <c r="BW41" s="57">
        <f t="shared" si="58"/>
        <v>1.7650163077933137E-3</v>
      </c>
      <c r="BX41" s="58">
        <f t="shared" si="58"/>
        <v>2.6445532204978041E-3</v>
      </c>
      <c r="BY41" s="57">
        <f t="shared" si="58"/>
        <v>3.5546674665835236E-3</v>
      </c>
      <c r="BZ41" s="57">
        <f t="shared" si="58"/>
        <v>9.7921115290900314E-3</v>
      </c>
      <c r="CA41" s="58">
        <f t="shared" si="58"/>
        <v>1.8056998610544203E-2</v>
      </c>
      <c r="CB41" s="57">
        <f t="shared" si="58"/>
        <v>0</v>
      </c>
      <c r="CC41" s="57">
        <f t="shared" si="58"/>
        <v>2.1043345590376749E-2</v>
      </c>
      <c r="CD41" s="57">
        <f t="shared" si="58"/>
        <v>2.5391403616859348E-2</v>
      </c>
      <c r="CE41" s="57">
        <f t="shared" si="58"/>
        <v>1.5957427803704696E-2</v>
      </c>
      <c r="CF41" s="57">
        <f t="shared" si="45"/>
        <v>0</v>
      </c>
      <c r="CG41" s="57">
        <f t="shared" si="45"/>
        <v>1.3840535107216436E-2</v>
      </c>
      <c r="CH41" s="57">
        <f t="shared" si="45"/>
        <v>1.2465436799156383E-2</v>
      </c>
      <c r="CI41" s="58">
        <f t="shared" si="45"/>
        <v>6.3709446278911444E-3</v>
      </c>
      <c r="CJ41" s="57">
        <f t="shared" si="45"/>
        <v>1.9647377321081543E-3</v>
      </c>
      <c r="CL41" s="30">
        <f>Obs_GenCost!B43</f>
        <v>64</v>
      </c>
      <c r="CM41" s="26">
        <f t="shared" si="40"/>
        <v>65</v>
      </c>
      <c r="CN41" s="20">
        <f t="shared" si="18"/>
        <v>23661.579999999998</v>
      </c>
      <c r="CO41" s="20">
        <f t="shared" si="18"/>
        <v>6630.8899999999994</v>
      </c>
      <c r="CP41" s="20">
        <f t="shared" si="18"/>
        <v>5647.63</v>
      </c>
      <c r="CQ41" s="106">
        <f t="shared" si="18"/>
        <v>2919.9799999999996</v>
      </c>
      <c r="CR41" s="143"/>
      <c r="CS41" s="20">
        <f t="shared" si="19"/>
        <v>423.44000000000005</v>
      </c>
      <c r="CT41" s="20">
        <f t="shared" si="19"/>
        <v>483.57</v>
      </c>
      <c r="CW41" s="20">
        <f t="shared" si="57"/>
        <v>11159.939999999999</v>
      </c>
      <c r="CX41" s="20">
        <f t="shared" si="57"/>
        <v>674.22</v>
      </c>
      <c r="CY41" s="20">
        <f t="shared" si="56"/>
        <v>5956.67</v>
      </c>
      <c r="CZ41" s="20">
        <f t="shared" si="56"/>
        <v>0</v>
      </c>
      <c r="DA41" s="20">
        <f t="shared" si="56"/>
        <v>223.12</v>
      </c>
      <c r="DB41" s="20">
        <f t="shared" si="56"/>
        <v>2886.6400000000003</v>
      </c>
      <c r="DC41" s="20">
        <f t="shared" si="56"/>
        <v>2760.99</v>
      </c>
      <c r="DD41" s="106">
        <f t="shared" si="56"/>
        <v>2383.75</v>
      </c>
      <c r="DE41" s="20">
        <f t="shared" si="56"/>
        <v>2069.15</v>
      </c>
      <c r="DF41" s="20">
        <f t="shared" si="56"/>
        <v>2768.09</v>
      </c>
      <c r="DG41" s="106">
        <f t="shared" si="56"/>
        <v>1401.46</v>
      </c>
      <c r="DH41" s="143"/>
      <c r="DI41" s="20">
        <f t="shared" si="21"/>
        <v>223.99</v>
      </c>
      <c r="DJ41" s="20">
        <f t="shared" si="21"/>
        <v>280.25</v>
      </c>
      <c r="DK41" s="20">
        <f t="shared" si="21"/>
        <v>1518.52</v>
      </c>
      <c r="DL41" s="143"/>
      <c r="DM41" s="20">
        <f t="shared" si="22"/>
        <v>199.45</v>
      </c>
      <c r="DN41" s="20">
        <f t="shared" si="22"/>
        <v>203.32</v>
      </c>
      <c r="DO41" s="106">
        <f t="shared" si="22"/>
        <v>394.33000000000004</v>
      </c>
      <c r="DP41" s="20">
        <f t="shared" si="22"/>
        <v>33.950000000000003</v>
      </c>
      <c r="DR41" s="31">
        <f t="shared" si="41"/>
        <v>32</v>
      </c>
      <c r="DS41" s="26">
        <f t="shared" si="42"/>
        <v>32.5</v>
      </c>
      <c r="DT41" s="101">
        <f t="shared" si="23"/>
        <v>82689.87</v>
      </c>
      <c r="DU41" s="101">
        <f t="shared" si="24"/>
        <v>34343.29</v>
      </c>
      <c r="DV41" s="101">
        <f t="shared" si="25"/>
        <v>18148.93</v>
      </c>
      <c r="DW41" s="102">
        <f t="shared" si="43"/>
        <v>1688.8600000000001</v>
      </c>
      <c r="DX41" s="144"/>
      <c r="DY41" s="101">
        <f t="shared" si="44"/>
        <v>299.01</v>
      </c>
      <c r="DZ41" s="101">
        <f t="shared" si="44"/>
        <v>315.44</v>
      </c>
      <c r="EB41" s="84">
        <f>MODEL_DATA!AT38</f>
        <v>32</v>
      </c>
      <c r="EC41" s="84">
        <f>MODEL_DATA!AU38</f>
        <v>28677.360000000001</v>
      </c>
      <c r="ED41" s="84">
        <f>MODEL_DATA!AV38</f>
        <v>4539.7</v>
      </c>
      <c r="EE41" s="84">
        <f>MODEL_DATA!AW38</f>
        <v>29803.59</v>
      </c>
      <c r="EF41" s="84">
        <f>MODEL_DATA!AX38</f>
        <v>797.97</v>
      </c>
      <c r="EG41" s="84">
        <f>MODEL_DATA!AY38</f>
        <v>722.32</v>
      </c>
      <c r="EH41" s="84">
        <f>MODEL_DATA!AZ38</f>
        <v>8158.51</v>
      </c>
      <c r="EI41" s="84">
        <f>MODEL_DATA!BA38</f>
        <v>9990.42</v>
      </c>
      <c r="EJ41" s="84">
        <f>MODEL_DATA!BB38</f>
        <v>9129</v>
      </c>
      <c r="EK41" s="84">
        <f>MODEL_DATA!BC38</f>
        <v>8310.33</v>
      </c>
      <c r="EL41" s="84">
        <f>MODEL_DATA!BD38</f>
        <v>3474.17</v>
      </c>
      <c r="EM41" s="84">
        <f>MODEL_DATA!BE38</f>
        <v>755.91</v>
      </c>
      <c r="EN41" s="84">
        <f>MODEL_DATA!BF38</f>
        <v>1069.74</v>
      </c>
      <c r="EO41" s="84">
        <f>MODEL_DATA!BG38</f>
        <v>121.21</v>
      </c>
      <c r="EP41" s="84">
        <f>MODEL_DATA!BH38</f>
        <v>120.65</v>
      </c>
      <c r="EQ41" s="84">
        <f>MODEL_DATA!BI38</f>
        <v>932.95</v>
      </c>
      <c r="ER41" s="84">
        <f>MODEL_DATA!BJ38</f>
        <v>1791.08</v>
      </c>
      <c r="ES41" s="84">
        <f>MODEL_DATA!BK38</f>
        <v>177.8</v>
      </c>
      <c r="ET41" s="84">
        <f>MODEL_DATA!BL38</f>
        <v>194.79</v>
      </c>
      <c r="EU41" s="84">
        <f>MODEL_DATA!BM38</f>
        <v>1076.45</v>
      </c>
      <c r="EV41" s="84">
        <f>MODEL_DATA!BN38</f>
        <v>166.76</v>
      </c>
    </row>
    <row r="42" spans="32:152" x14ac:dyDescent="0.25">
      <c r="AF42" s="32">
        <f t="shared" si="15"/>
        <v>64</v>
      </c>
      <c r="AG42" s="61">
        <f t="shared" si="26"/>
        <v>6.7043694154322571E-3</v>
      </c>
      <c r="AH42" s="63">
        <f>INDEX(Obs_GenCost!$D$11:$T$211,  MATCH($AF42, Obs_GenCost!$B$11:$B$211, 0), MATCH(AH$4, Obs_GenCost!$D$3:$T$3, 0) )</f>
        <v>6.2599999999999999E-3</v>
      </c>
      <c r="AI42" s="61">
        <f t="shared" si="27"/>
        <v>7.5893321873954215E-4</v>
      </c>
      <c r="AJ42" s="63">
        <f>INDEX(Obs_GenCost!$D$11:$T$211,  MATCH($AF42, Obs_GenCost!$B$11:$B$211, 0), MATCH(AJ$4, Obs_GenCost!$D$3:$T$3, 0) )</f>
        <v>8.3259999999999996E-4</v>
      </c>
      <c r="AK42" s="61">
        <f t="shared" si="28"/>
        <v>1.6124386221228291E-3</v>
      </c>
      <c r="AL42" s="63">
        <f>INDEX(Obs_GenCost!$D$11:$T$211,  MATCH($AF42, Obs_GenCost!$B$11:$B$211, 0), MATCH(AL$4, Obs_GenCost!$D$3:$T$3, 0) )</f>
        <v>1.8591E-3</v>
      </c>
      <c r="AM42" s="61">
        <f t="shared" si="29"/>
        <v>0</v>
      </c>
      <c r="AN42" s="63">
        <f>INDEX(Obs_GenCost!$D$11:$T$211,  MATCH($AF42, Obs_GenCost!$B$11:$B$211, 0), MATCH(AN$4, Obs_GenCost!$D$3:$T$3, 0) )</f>
        <v>0</v>
      </c>
      <c r="AO42" s="61">
        <f t="shared" si="30"/>
        <v>7.0359322271207239E-4</v>
      </c>
      <c r="AP42" s="63">
        <f>INDEX(Obs_GenCost!$D$11:$T$211,  MATCH($AF42, Obs_GenCost!$B$11:$B$211, 0), MATCH(AP$4, Obs_GenCost!$D$3:$T$3, 0) )</f>
        <v>6.9550000000000005E-4</v>
      </c>
      <c r="AQ42" s="61">
        <f t="shared" si="31"/>
        <v>3.7066165681564297E-3</v>
      </c>
      <c r="AR42" s="63">
        <f>INDEX(Obs_GenCost!$D$11:$T$211,  MATCH($AF42, Obs_GenCost!$B$11:$B$211, 0), MATCH(AR$4, Obs_GenCost!$D$3:$T$3, 0) )</f>
        <v>3.4275999999999998E-3</v>
      </c>
      <c r="AS42" s="61">
        <f t="shared" si="32"/>
        <v>1.7650163077933137E-3</v>
      </c>
      <c r="AT42" s="63">
        <f>INDEX(Obs_GenCost!$D$11:$T$211,  MATCH($AF42, Obs_GenCost!$B$11:$B$211, 0), MATCH(AT$4, Obs_GenCost!$D$3:$T$3, 0) )</f>
        <v>1.6352000000000001E-3</v>
      </c>
      <c r="AU42" s="61">
        <f t="shared" si="33"/>
        <v>2.6445532204978041E-3</v>
      </c>
      <c r="AV42" s="63">
        <f>INDEX(Obs_GenCost!$D$11:$T$211,  MATCH($AF42, Obs_GenCost!$B$11:$B$211, 0), MATCH(AV$4, Obs_GenCost!$D$3:$T$3, 0) )</f>
        <v>0</v>
      </c>
      <c r="AW42" s="61">
        <f t="shared" si="34"/>
        <v>3.5546674665835236E-3</v>
      </c>
      <c r="AX42" s="63">
        <f>INDEX(Obs_GenCost!$D$11:$T$211,  MATCH($AF42, Obs_GenCost!$B$11:$B$211, 0), MATCH(AX$4, Obs_GenCost!$D$3:$T$3, 0) )</f>
        <v>7.5862000000000004E-3</v>
      </c>
      <c r="AY42" s="61">
        <f t="shared" si="35"/>
        <v>9.7921115290900314E-3</v>
      </c>
      <c r="AZ42" s="63">
        <f>INDEX(Obs_GenCost!$D$11:$T$211,  MATCH($AF42, Obs_GenCost!$B$11:$B$211, 0), MATCH(AZ$4, Obs_GenCost!$D$3:$T$3, 0) )</f>
        <v>3.6630999999999999E-3</v>
      </c>
      <c r="BA42" s="61">
        <f t="shared" si="36"/>
        <v>1.8056998610544203E-2</v>
      </c>
      <c r="BB42" s="63">
        <f>INDEX(Obs_GenCost!$D$11:$T$211,  MATCH($AF42, Obs_GenCost!$B$11:$B$211, 0), MATCH(BB$4, Obs_GenCost!$D$3:$T$3, 0) )</f>
        <v>1.5842599999999998E-2</v>
      </c>
      <c r="BC42" s="61">
        <f t="shared" si="37"/>
        <v>1.5957427803704696E-2</v>
      </c>
      <c r="BD42" s="63">
        <f>INDEX(Obs_GenCost!$D$11:$T$211,  MATCH($AF42, Obs_GenCost!$B$11:$B$211, 0), MATCH(BD$4, Obs_GenCost!$D$3:$T$3, 0) )</f>
        <v>1.7312999999999999E-2</v>
      </c>
      <c r="BF42" s="31">
        <f t="shared" si="38"/>
        <v>66</v>
      </c>
      <c r="BG42" s="31">
        <f t="shared" si="39"/>
        <v>67</v>
      </c>
      <c r="BH42" s="57">
        <f t="shared" si="53"/>
        <v>2.2530324745537855E-3</v>
      </c>
      <c r="BI42" s="57">
        <f t="shared" si="53"/>
        <v>1.2648142347313491E-3</v>
      </c>
      <c r="BJ42" s="57">
        <f t="shared" si="53"/>
        <v>2.1711679039499933E-3</v>
      </c>
      <c r="BK42" s="58">
        <f t="shared" si="53"/>
        <v>1.5374435779680045E-2</v>
      </c>
      <c r="BL42" s="57">
        <f t="shared" si="53"/>
        <v>0</v>
      </c>
      <c r="BM42" s="57">
        <f t="shared" si="53"/>
        <v>1.6495847700180276E-2</v>
      </c>
      <c r="BN42" s="57">
        <f t="shared" si="53"/>
        <v>1.658774531134018E-2</v>
      </c>
      <c r="BQ42" s="57">
        <f t="shared" si="58"/>
        <v>5.9241292111228304E-3</v>
      </c>
      <c r="BR42" s="57">
        <f t="shared" si="58"/>
        <v>6.1740571496907756E-4</v>
      </c>
      <c r="BS42" s="57">
        <f t="shared" si="58"/>
        <v>1.4205025899074822E-3</v>
      </c>
      <c r="BT42" s="57">
        <f t="shared" si="58"/>
        <v>0</v>
      </c>
      <c r="BU42" s="57">
        <f t="shared" si="58"/>
        <v>4.062878756463939E-4</v>
      </c>
      <c r="BV42" s="57">
        <f t="shared" si="58"/>
        <v>3.4358983729313856E-3</v>
      </c>
      <c r="BW42" s="57">
        <f t="shared" si="58"/>
        <v>1.541521347156868E-3</v>
      </c>
      <c r="BX42" s="58">
        <f t="shared" si="58"/>
        <v>2.5305503724901042E-3</v>
      </c>
      <c r="BY42" s="57">
        <f t="shared" si="58"/>
        <v>2.8190300522511983E-3</v>
      </c>
      <c r="BZ42" s="57">
        <f t="shared" si="58"/>
        <v>8.8952851560837667E-3</v>
      </c>
      <c r="CA42" s="58">
        <f t="shared" si="58"/>
        <v>1.6491155103673199E-2</v>
      </c>
      <c r="CB42" s="57">
        <f t="shared" si="58"/>
        <v>0</v>
      </c>
      <c r="CC42" s="57">
        <f t="shared" si="58"/>
        <v>2.0188421509514082E-2</v>
      </c>
      <c r="CD42" s="57">
        <f t="shared" si="58"/>
        <v>2.3449787989707531E-2</v>
      </c>
      <c r="CE42" s="57">
        <f t="shared" si="58"/>
        <v>1.4463638876132704E-2</v>
      </c>
      <c r="CF42" s="57">
        <f t="shared" si="45"/>
        <v>0</v>
      </c>
      <c r="CG42" s="57">
        <f t="shared" si="45"/>
        <v>1.3768365859226941E-2</v>
      </c>
      <c r="CH42" s="57">
        <f t="shared" si="45"/>
        <v>1.1944306498188308E-2</v>
      </c>
      <c r="CI42" s="58">
        <f t="shared" si="45"/>
        <v>5.5085171579121175E-3</v>
      </c>
      <c r="CJ42" s="57">
        <f t="shared" si="45"/>
        <v>1.7274645450199824E-3</v>
      </c>
      <c r="CL42" s="30">
        <f>Obs_GenCost!B44</f>
        <v>66</v>
      </c>
      <c r="CM42" s="26">
        <f t="shared" si="40"/>
        <v>67</v>
      </c>
      <c r="CN42" s="20">
        <f t="shared" si="18"/>
        <v>20873.310000000001</v>
      </c>
      <c r="CO42" s="20">
        <f t="shared" si="18"/>
        <v>5796.1100000000006</v>
      </c>
      <c r="CP42" s="20">
        <f t="shared" si="18"/>
        <v>5087.1900000000005</v>
      </c>
      <c r="CQ42" s="106">
        <f t="shared" si="18"/>
        <v>2656.3</v>
      </c>
      <c r="CR42" s="143"/>
      <c r="CS42" s="20">
        <f t="shared" si="19"/>
        <v>413.3</v>
      </c>
      <c r="CT42" s="20">
        <f t="shared" si="19"/>
        <v>453.64</v>
      </c>
      <c r="CW42" s="20">
        <f t="shared" si="57"/>
        <v>9861.17</v>
      </c>
      <c r="CX42" s="20">
        <f t="shared" si="57"/>
        <v>548.49</v>
      </c>
      <c r="CY42" s="20">
        <f t="shared" si="56"/>
        <v>5247.6200000000008</v>
      </c>
      <c r="CZ42" s="20">
        <f t="shared" si="56"/>
        <v>0</v>
      </c>
      <c r="DA42" s="20">
        <f t="shared" si="56"/>
        <v>128.84</v>
      </c>
      <c r="DB42" s="20">
        <f t="shared" si="56"/>
        <v>2675.81</v>
      </c>
      <c r="DC42" s="20">
        <f t="shared" si="56"/>
        <v>2411.38</v>
      </c>
      <c r="DD42" s="106">
        <f t="shared" si="56"/>
        <v>2280.9899999999998</v>
      </c>
      <c r="DE42" s="20">
        <f t="shared" si="56"/>
        <v>1640.94</v>
      </c>
      <c r="DF42" s="20">
        <f t="shared" si="56"/>
        <v>2514.5699999999997</v>
      </c>
      <c r="DG42" s="106">
        <f t="shared" si="56"/>
        <v>1279.93</v>
      </c>
      <c r="DH42" s="143"/>
      <c r="DI42" s="20">
        <f t="shared" si="21"/>
        <v>214.89000000000001</v>
      </c>
      <c r="DJ42" s="20">
        <f t="shared" si="21"/>
        <v>258.82</v>
      </c>
      <c r="DK42" s="20">
        <f t="shared" si="21"/>
        <v>1376.37</v>
      </c>
      <c r="DL42" s="143"/>
      <c r="DM42" s="20">
        <f t="shared" si="22"/>
        <v>198.41</v>
      </c>
      <c r="DN42" s="20">
        <f t="shared" si="22"/>
        <v>194.82</v>
      </c>
      <c r="DO42" s="106">
        <f t="shared" si="22"/>
        <v>340.95</v>
      </c>
      <c r="DP42" s="20">
        <f t="shared" si="22"/>
        <v>29.85</v>
      </c>
      <c r="DR42" s="31">
        <f t="shared" si="41"/>
        <v>33</v>
      </c>
      <c r="DS42" s="26">
        <f t="shared" si="42"/>
        <v>33.5</v>
      </c>
      <c r="DT42" s="101">
        <f t="shared" si="23"/>
        <v>74411.820000000007</v>
      </c>
      <c r="DU42" s="101">
        <f t="shared" si="24"/>
        <v>28448.16</v>
      </c>
      <c r="DV42" s="101">
        <f t="shared" si="25"/>
        <v>16238.04</v>
      </c>
      <c r="DW42" s="102">
        <f t="shared" si="43"/>
        <v>1507.26</v>
      </c>
      <c r="DX42" s="144"/>
      <c r="DY42" s="101">
        <f t="shared" si="44"/>
        <v>352.99</v>
      </c>
      <c r="DZ42" s="101">
        <f t="shared" si="44"/>
        <v>218.76999999999998</v>
      </c>
      <c r="EB42" s="84">
        <f>MODEL_DATA!AT39</f>
        <v>33</v>
      </c>
      <c r="EC42" s="84">
        <f>MODEL_DATA!AU39</f>
        <v>28272</v>
      </c>
      <c r="ED42" s="84">
        <f>MODEL_DATA!AV39</f>
        <v>4222.97</v>
      </c>
      <c r="EE42" s="84">
        <f>MODEL_DATA!AW39</f>
        <v>24225.19</v>
      </c>
      <c r="EF42" s="84">
        <f>MODEL_DATA!AX39</f>
        <v>736.13</v>
      </c>
      <c r="EG42" s="84">
        <f>MODEL_DATA!AY39</f>
        <v>717.49</v>
      </c>
      <c r="EH42" s="84">
        <f>MODEL_DATA!AZ39</f>
        <v>7340.02</v>
      </c>
      <c r="EI42" s="84">
        <f>MODEL_DATA!BA39</f>
        <v>8898.02</v>
      </c>
      <c r="EJ42" s="84">
        <f>MODEL_DATA!BB39</f>
        <v>8579.2099999999991</v>
      </c>
      <c r="EK42" s="84">
        <f>MODEL_DATA!BC39</f>
        <v>8268.91</v>
      </c>
      <c r="EL42" s="84">
        <f>MODEL_DATA!BD39</f>
        <v>3620.34</v>
      </c>
      <c r="EM42" s="84">
        <f>MODEL_DATA!BE39</f>
        <v>624.17999999999995</v>
      </c>
      <c r="EN42" s="84">
        <f>MODEL_DATA!BF39</f>
        <v>1261.28</v>
      </c>
      <c r="EO42" s="84">
        <f>MODEL_DATA!BG39</f>
        <v>127.21</v>
      </c>
      <c r="EP42" s="84">
        <f>MODEL_DATA!BH39</f>
        <v>84.86</v>
      </c>
      <c r="EQ42" s="84">
        <f>MODEL_DATA!BI39</f>
        <v>883.08</v>
      </c>
      <c r="ER42" s="84">
        <f>MODEL_DATA!BJ39</f>
        <v>2016.16</v>
      </c>
      <c r="ES42" s="84">
        <f>MODEL_DATA!BK39</f>
        <v>225.78</v>
      </c>
      <c r="ET42" s="84">
        <f>MODEL_DATA!BL39</f>
        <v>133.91</v>
      </c>
      <c r="EU42" s="84">
        <f>MODEL_DATA!BM39</f>
        <v>1058.4000000000001</v>
      </c>
      <c r="EV42" s="84">
        <f>MODEL_DATA!BN39</f>
        <v>144.66</v>
      </c>
    </row>
    <row r="43" spans="32:152" x14ac:dyDescent="0.25">
      <c r="AF43" s="32">
        <f t="shared" si="15"/>
        <v>66</v>
      </c>
      <c r="AG43" s="61">
        <f t="shared" si="26"/>
        <v>5.9241292111228304E-3</v>
      </c>
      <c r="AH43" s="63">
        <f>INDEX(Obs_GenCost!$D$11:$T$211,  MATCH($AF43, Obs_GenCost!$B$11:$B$211, 0), MATCH(AH$4, Obs_GenCost!$D$3:$T$3, 0) )</f>
        <v>5.5586999999999998E-3</v>
      </c>
      <c r="AI43" s="61">
        <f t="shared" si="27"/>
        <v>6.1740571496907756E-4</v>
      </c>
      <c r="AJ43" s="63">
        <f>INDEX(Obs_GenCost!$D$11:$T$211,  MATCH($AF43, Obs_GenCost!$B$11:$B$211, 0), MATCH(AJ$4, Obs_GenCost!$D$3:$T$3, 0) )</f>
        <v>7.0189999999999998E-4</v>
      </c>
      <c r="AK43" s="61">
        <f t="shared" si="28"/>
        <v>1.4205025899074822E-3</v>
      </c>
      <c r="AL43" s="63">
        <f>INDEX(Obs_GenCost!$D$11:$T$211,  MATCH($AF43, Obs_GenCost!$B$11:$B$211, 0), MATCH(AL$4, Obs_GenCost!$D$3:$T$3, 0) )</f>
        <v>1.4656000000000001E-3</v>
      </c>
      <c r="AM43" s="61">
        <f t="shared" si="29"/>
        <v>0</v>
      </c>
      <c r="AN43" s="63">
        <f>INDEX(Obs_GenCost!$D$11:$T$211,  MATCH($AF43, Obs_GenCost!$B$11:$B$211, 0), MATCH(AN$4, Obs_GenCost!$D$3:$T$3, 0) )</f>
        <v>0</v>
      </c>
      <c r="AO43" s="61">
        <f t="shared" si="30"/>
        <v>4.062878756463939E-4</v>
      </c>
      <c r="AP43" s="63">
        <f>INDEX(Obs_GenCost!$D$11:$T$211,  MATCH($AF43, Obs_GenCost!$B$11:$B$211, 0), MATCH(AP$4, Obs_GenCost!$D$3:$T$3, 0) )</f>
        <v>4.6359999999999999E-4</v>
      </c>
      <c r="AQ43" s="61">
        <f t="shared" si="31"/>
        <v>3.4358983729313856E-3</v>
      </c>
      <c r="AR43" s="63">
        <f>INDEX(Obs_GenCost!$D$11:$T$211,  MATCH($AF43, Obs_GenCost!$B$11:$B$211, 0), MATCH(AR$4, Obs_GenCost!$D$3:$T$3, 0) )</f>
        <v>3.2093E-3</v>
      </c>
      <c r="AS43" s="61">
        <f t="shared" si="32"/>
        <v>1.541521347156868E-3</v>
      </c>
      <c r="AT43" s="63">
        <f>INDEX(Obs_GenCost!$D$11:$T$211,  MATCH($AF43, Obs_GenCost!$B$11:$B$211, 0), MATCH(AT$4, Obs_GenCost!$D$3:$T$3, 0) )</f>
        <v>1.4878999999999999E-3</v>
      </c>
      <c r="AU43" s="61">
        <f t="shared" si="33"/>
        <v>2.5305503724901042E-3</v>
      </c>
      <c r="AV43" s="63">
        <f>INDEX(Obs_GenCost!$D$11:$T$211,  MATCH($AF43, Obs_GenCost!$B$11:$B$211, 0), MATCH(AV$4, Obs_GenCost!$D$3:$T$3, 0) )</f>
        <v>0</v>
      </c>
      <c r="AW43" s="61">
        <f t="shared" si="34"/>
        <v>2.8190300522511983E-3</v>
      </c>
      <c r="AX43" s="63">
        <f>INDEX(Obs_GenCost!$D$11:$T$211,  MATCH($AF43, Obs_GenCost!$B$11:$B$211, 0), MATCH(AX$4, Obs_GenCost!$D$3:$T$3, 0) )</f>
        <v>7.1634000000000003E-3</v>
      </c>
      <c r="AY43" s="61">
        <f t="shared" si="35"/>
        <v>8.8952851560837667E-3</v>
      </c>
      <c r="AZ43" s="63">
        <f>INDEX(Obs_GenCost!$D$11:$T$211,  MATCH($AF43, Obs_GenCost!$B$11:$B$211, 0), MATCH(AZ$4, Obs_GenCost!$D$3:$T$3, 0) )</f>
        <v>3.5419000000000002E-3</v>
      </c>
      <c r="BA43" s="61">
        <f t="shared" si="36"/>
        <v>1.6491155103673199E-2</v>
      </c>
      <c r="BB43" s="63">
        <f>INDEX(Obs_GenCost!$D$11:$T$211,  MATCH($AF43, Obs_GenCost!$B$11:$B$211, 0), MATCH(BB$4, Obs_GenCost!$D$3:$T$3, 0) )</f>
        <v>1.4873000000000001E-2</v>
      </c>
      <c r="BC43" s="61">
        <f t="shared" si="37"/>
        <v>1.4463638876132704E-2</v>
      </c>
      <c r="BD43" s="63">
        <f>INDEX(Obs_GenCost!$D$11:$T$211,  MATCH($AF43, Obs_GenCost!$B$11:$B$211, 0), MATCH(BD$4, Obs_GenCost!$D$3:$T$3, 0) )</f>
        <v>1.5763099999999999E-2</v>
      </c>
      <c r="BF43" s="31">
        <f t="shared" si="38"/>
        <v>68</v>
      </c>
      <c r="BG43" s="31">
        <f t="shared" si="39"/>
        <v>69</v>
      </c>
      <c r="BH43" s="57">
        <f t="shared" si="53"/>
        <v>1.9808009404045724E-3</v>
      </c>
      <c r="BI43" s="57">
        <f t="shared" si="53"/>
        <v>1.0429085781274699E-3</v>
      </c>
      <c r="BJ43" s="57">
        <f t="shared" si="53"/>
        <v>1.9799142332362842E-3</v>
      </c>
      <c r="BK43" s="58">
        <f t="shared" si="53"/>
        <v>1.7620725176997299E-2</v>
      </c>
      <c r="BL43" s="57">
        <f t="shared" si="53"/>
        <v>0</v>
      </c>
      <c r="BM43" s="57">
        <f t="shared" si="53"/>
        <v>1.3342358886264854E-2</v>
      </c>
      <c r="BN43" s="57">
        <f t="shared" si="53"/>
        <v>1.4189754972045389E-2</v>
      </c>
      <c r="BQ43" s="57">
        <f t="shared" si="58"/>
        <v>5.334688215979517E-3</v>
      </c>
      <c r="BR43" s="57">
        <f t="shared" si="58"/>
        <v>5.2395456279359068E-4</v>
      </c>
      <c r="BS43" s="57">
        <f t="shared" si="58"/>
        <v>1.1677062825028301E-3</v>
      </c>
      <c r="BT43" s="57">
        <f t="shared" si="58"/>
        <v>0</v>
      </c>
      <c r="BU43" s="57">
        <f t="shared" si="58"/>
        <v>1.6691103118568479E-4</v>
      </c>
      <c r="BV43" s="57">
        <f t="shared" si="58"/>
        <v>3.0610044570849519E-3</v>
      </c>
      <c r="BW43" s="57">
        <f t="shared" si="58"/>
        <v>1.4416930440391443E-3</v>
      </c>
      <c r="BX43" s="58">
        <f t="shared" si="58"/>
        <v>2.4372379985515328E-3</v>
      </c>
      <c r="BY43" s="57">
        <f t="shared" si="58"/>
        <v>2.2516644782165107E-3</v>
      </c>
      <c r="BZ43" s="57">
        <f t="shared" si="58"/>
        <v>8.0818729747605591E-3</v>
      </c>
      <c r="CA43" s="58">
        <f t="shared" si="58"/>
        <v>1.6246479976581282E-2</v>
      </c>
      <c r="CB43" s="57">
        <f t="shared" si="58"/>
        <v>0</v>
      </c>
      <c r="CC43" s="57">
        <f t="shared" si="58"/>
        <v>1.5475065340626178E-2</v>
      </c>
      <c r="CD43" s="57">
        <f t="shared" si="58"/>
        <v>1.9976986916971695E-2</v>
      </c>
      <c r="CE43" s="57">
        <f t="shared" si="58"/>
        <v>1.8741560329001383E-2</v>
      </c>
      <c r="CF43" s="57">
        <f t="shared" si="45"/>
        <v>0</v>
      </c>
      <c r="CG43" s="57">
        <f t="shared" si="45"/>
        <v>1.1767057097672054E-2</v>
      </c>
      <c r="CH43" s="57">
        <f t="shared" si="45"/>
        <v>1.0273624062731827E-2</v>
      </c>
      <c r="CI43" s="58">
        <f t="shared" si="45"/>
        <v>4.881649682543324E-3</v>
      </c>
      <c r="CJ43" s="57">
        <f t="shared" si="45"/>
        <v>1.3987543736392956E-3</v>
      </c>
      <c r="CL43" s="30">
        <f>Obs_GenCost!B45</f>
        <v>68</v>
      </c>
      <c r="CM43" s="26">
        <f t="shared" si="40"/>
        <v>69</v>
      </c>
      <c r="CN43" s="20">
        <f t="shared" si="18"/>
        <v>18351.21</v>
      </c>
      <c r="CO43" s="20">
        <f t="shared" si="18"/>
        <v>4779.2099999999991</v>
      </c>
      <c r="CP43" s="20">
        <f t="shared" si="18"/>
        <v>4639.07</v>
      </c>
      <c r="CQ43" s="106">
        <f t="shared" si="18"/>
        <v>3044.4</v>
      </c>
      <c r="CR43" s="143"/>
      <c r="CS43" s="20">
        <f t="shared" si="19"/>
        <v>334.28999999999996</v>
      </c>
      <c r="CT43" s="20">
        <f t="shared" si="19"/>
        <v>388.06</v>
      </c>
      <c r="CW43" s="20">
        <f t="shared" si="57"/>
        <v>8880</v>
      </c>
      <c r="CX43" s="20">
        <f t="shared" si="57"/>
        <v>465.47</v>
      </c>
      <c r="CY43" s="20">
        <f t="shared" si="56"/>
        <v>4313.74</v>
      </c>
      <c r="CZ43" s="20">
        <f t="shared" si="56"/>
        <v>0</v>
      </c>
      <c r="DA43" s="20">
        <f t="shared" si="56"/>
        <v>52.93</v>
      </c>
      <c r="DB43" s="20">
        <f t="shared" si="56"/>
        <v>2383.8500000000004</v>
      </c>
      <c r="DC43" s="20">
        <f t="shared" si="56"/>
        <v>2255.2199999999998</v>
      </c>
      <c r="DD43" s="106">
        <f t="shared" si="56"/>
        <v>2196.88</v>
      </c>
      <c r="DE43" s="20">
        <f t="shared" si="56"/>
        <v>1310.68</v>
      </c>
      <c r="DF43" s="20">
        <f t="shared" si="56"/>
        <v>2284.63</v>
      </c>
      <c r="DG43" s="106">
        <f t="shared" si="56"/>
        <v>1260.94</v>
      </c>
      <c r="DH43" s="143"/>
      <c r="DI43" s="20">
        <f t="shared" si="21"/>
        <v>164.72</v>
      </c>
      <c r="DJ43" s="20">
        <f t="shared" si="21"/>
        <v>220.49</v>
      </c>
      <c r="DK43" s="20">
        <f t="shared" si="21"/>
        <v>1783.46</v>
      </c>
      <c r="DL43" s="143"/>
      <c r="DM43" s="20">
        <f t="shared" si="22"/>
        <v>169.57</v>
      </c>
      <c r="DN43" s="20">
        <f t="shared" si="22"/>
        <v>167.57</v>
      </c>
      <c r="DO43" s="106">
        <f t="shared" si="22"/>
        <v>302.14999999999998</v>
      </c>
      <c r="DP43" s="20">
        <f t="shared" si="22"/>
        <v>24.17</v>
      </c>
      <c r="DR43" s="31">
        <f t="shared" si="41"/>
        <v>34</v>
      </c>
      <c r="DS43" s="26">
        <f t="shared" si="42"/>
        <v>34.5</v>
      </c>
      <c r="DT43" s="101">
        <f t="shared" si="23"/>
        <v>71562.590000000011</v>
      </c>
      <c r="DU43" s="101">
        <f t="shared" si="24"/>
        <v>27570.99</v>
      </c>
      <c r="DV43" s="101">
        <f t="shared" si="25"/>
        <v>15518.81</v>
      </c>
      <c r="DW43" s="102">
        <f t="shared" si="43"/>
        <v>2137.08</v>
      </c>
      <c r="DX43" s="144"/>
      <c r="DY43" s="101">
        <f t="shared" si="44"/>
        <v>264.98</v>
      </c>
      <c r="DZ43" s="101">
        <f t="shared" si="44"/>
        <v>284.95</v>
      </c>
      <c r="EB43" s="84">
        <f>MODEL_DATA!AT40</f>
        <v>34</v>
      </c>
      <c r="EC43" s="84">
        <f>MODEL_DATA!AU40</f>
        <v>27153.63</v>
      </c>
      <c r="ED43" s="84">
        <f>MODEL_DATA!AV40</f>
        <v>3902.54</v>
      </c>
      <c r="EE43" s="84">
        <f>MODEL_DATA!AW40</f>
        <v>23668.45</v>
      </c>
      <c r="EF43" s="84">
        <f>MODEL_DATA!AX40</f>
        <v>625</v>
      </c>
      <c r="EG43" s="84">
        <f>MODEL_DATA!AY40</f>
        <v>694.16</v>
      </c>
      <c r="EH43" s="84">
        <f>MODEL_DATA!AZ40</f>
        <v>7176.4</v>
      </c>
      <c r="EI43" s="84">
        <f>MODEL_DATA!BA40</f>
        <v>8342.41</v>
      </c>
      <c r="EJ43" s="84">
        <f>MODEL_DATA!BB40</f>
        <v>8135.03</v>
      </c>
      <c r="EK43" s="84">
        <f>MODEL_DATA!BC40</f>
        <v>8296.14</v>
      </c>
      <c r="EL43" s="84">
        <f>MODEL_DATA!BD40</f>
        <v>3586.86</v>
      </c>
      <c r="EM43" s="84">
        <f>MODEL_DATA!BE40</f>
        <v>763.27</v>
      </c>
      <c r="EN43" s="84">
        <f>MODEL_DATA!BF40</f>
        <v>1045.67</v>
      </c>
      <c r="EO43" s="84">
        <f>MODEL_DATA!BG40</f>
        <v>99.13</v>
      </c>
      <c r="EP43" s="84">
        <f>MODEL_DATA!BH40</f>
        <v>109.28</v>
      </c>
      <c r="EQ43" s="84">
        <f>MODEL_DATA!BI40</f>
        <v>1373.81</v>
      </c>
      <c r="ER43" s="84">
        <f>MODEL_DATA!BJ40</f>
        <v>1948.83</v>
      </c>
      <c r="ES43" s="84">
        <f>MODEL_DATA!BK40</f>
        <v>165.85</v>
      </c>
      <c r="ET43" s="84">
        <f>MODEL_DATA!BL40</f>
        <v>175.67</v>
      </c>
      <c r="EU43" s="84">
        <f>MODEL_DATA!BM40</f>
        <v>1027.54</v>
      </c>
      <c r="EV43" s="84">
        <f>MODEL_DATA!BN40</f>
        <v>141.35</v>
      </c>
    </row>
    <row r="44" spans="32:152" x14ac:dyDescent="0.25">
      <c r="AF44" s="32">
        <f t="shared" si="15"/>
        <v>68</v>
      </c>
      <c r="AG44" s="61">
        <f t="shared" si="26"/>
        <v>5.334688215979517E-3</v>
      </c>
      <c r="AH44" s="63">
        <f>INDEX(Obs_GenCost!$D$11:$T$211,  MATCH($AF44, Obs_GenCost!$B$11:$B$211, 0), MATCH(AH$4, Obs_GenCost!$D$3:$T$3, 0) )</f>
        <v>5.0572000000000004E-3</v>
      </c>
      <c r="AI44" s="61">
        <f t="shared" si="27"/>
        <v>5.2395456279359068E-4</v>
      </c>
      <c r="AJ44" s="63">
        <f>INDEX(Obs_GenCost!$D$11:$T$211,  MATCH($AF44, Obs_GenCost!$B$11:$B$211, 0), MATCH(AJ$4, Obs_GenCost!$D$3:$T$3, 0) )</f>
        <v>5.7109999999999995E-4</v>
      </c>
      <c r="AK44" s="61">
        <f t="shared" si="28"/>
        <v>1.1677062825028301E-3</v>
      </c>
      <c r="AL44" s="63">
        <f>INDEX(Obs_GenCost!$D$11:$T$211,  MATCH($AF44, Obs_GenCost!$B$11:$B$211, 0), MATCH(AL$4, Obs_GenCost!$D$3:$T$3, 0) )</f>
        <v>1.1720999999999999E-3</v>
      </c>
      <c r="AM44" s="61">
        <f t="shared" si="29"/>
        <v>0</v>
      </c>
      <c r="AN44" s="63">
        <f>INDEX(Obs_GenCost!$D$11:$T$211,  MATCH($AF44, Obs_GenCost!$B$11:$B$211, 0), MATCH(AN$4, Obs_GenCost!$D$3:$T$3, 0) )</f>
        <v>0</v>
      </c>
      <c r="AO44" s="61">
        <f t="shared" si="30"/>
        <v>1.6691103118568479E-4</v>
      </c>
      <c r="AP44" s="63">
        <f>INDEX(Obs_GenCost!$D$11:$T$211,  MATCH($AF44, Obs_GenCost!$B$11:$B$211, 0), MATCH(AP$4, Obs_GenCost!$D$3:$T$3, 0) )</f>
        <v>2.319E-4</v>
      </c>
      <c r="AQ44" s="61">
        <f t="shared" si="31"/>
        <v>3.0610044570849519E-3</v>
      </c>
      <c r="AR44" s="63">
        <f>INDEX(Obs_GenCost!$D$11:$T$211,  MATCH($AF44, Obs_GenCost!$B$11:$B$211, 0), MATCH(AR$4, Obs_GenCost!$D$3:$T$3, 0) )</f>
        <v>3.0189000000000001E-3</v>
      </c>
      <c r="AS44" s="61">
        <f t="shared" si="32"/>
        <v>1.4416930440391443E-3</v>
      </c>
      <c r="AT44" s="63">
        <f>INDEX(Obs_GenCost!$D$11:$T$211,  MATCH($AF44, Obs_GenCost!$B$11:$B$211, 0), MATCH(AT$4, Obs_GenCost!$D$3:$T$3, 0) )</f>
        <v>1.3457E-3</v>
      </c>
      <c r="AU44" s="61">
        <f t="shared" si="33"/>
        <v>2.4372379985515328E-3</v>
      </c>
      <c r="AV44" s="63">
        <f>INDEX(Obs_GenCost!$D$11:$T$211,  MATCH($AF44, Obs_GenCost!$B$11:$B$211, 0), MATCH(AV$4, Obs_GenCost!$D$3:$T$3, 0) )</f>
        <v>0</v>
      </c>
      <c r="AW44" s="61">
        <f t="shared" si="34"/>
        <v>2.2516644782165107E-3</v>
      </c>
      <c r="AX44" s="63">
        <f>INDEX(Obs_GenCost!$D$11:$T$211,  MATCH($AF44, Obs_GenCost!$B$11:$B$211, 0), MATCH(AX$4, Obs_GenCost!$D$3:$T$3, 0) )</f>
        <v>6.7470999999999998E-3</v>
      </c>
      <c r="AY44" s="61">
        <f t="shared" si="35"/>
        <v>8.0818729747605591E-3</v>
      </c>
      <c r="AZ44" s="63">
        <f>INDEX(Obs_GenCost!$D$11:$T$211,  MATCH($AF44, Obs_GenCost!$B$11:$B$211, 0), MATCH(AZ$4, Obs_GenCost!$D$3:$T$3, 0) )</f>
        <v>3.5254000000000001E-3</v>
      </c>
      <c r="BA44" s="61">
        <f t="shared" si="36"/>
        <v>1.6246479976581282E-2</v>
      </c>
      <c r="BB44" s="63">
        <f>INDEX(Obs_GenCost!$D$11:$T$211,  MATCH($AF44, Obs_GenCost!$B$11:$B$211, 0), MATCH(BB$4, Obs_GenCost!$D$3:$T$3, 0) )</f>
        <v>1.3903499999999999E-2</v>
      </c>
      <c r="BC44" s="61">
        <f t="shared" si="37"/>
        <v>1.8741560329001383E-2</v>
      </c>
      <c r="BD44" s="63">
        <f>INDEX(Obs_GenCost!$D$11:$T$211,  MATCH($AF44, Obs_GenCost!$B$11:$B$211, 0), MATCH(BD$4, Obs_GenCost!$D$3:$T$3, 0) )</f>
        <v>1.42136E-2</v>
      </c>
      <c r="BF44" s="31">
        <f t="shared" si="38"/>
        <v>70</v>
      </c>
      <c r="BG44" s="31">
        <f t="shared" si="39"/>
        <v>71</v>
      </c>
      <c r="BH44" s="57">
        <f t="shared" si="53"/>
        <v>1.8535577129227918E-3</v>
      </c>
      <c r="BI44" s="57">
        <f t="shared" si="53"/>
        <v>9.107886255354566E-4</v>
      </c>
      <c r="BJ44" s="57">
        <f t="shared" si="53"/>
        <v>1.9072743716914459E-3</v>
      </c>
      <c r="BK44" s="58">
        <f t="shared" si="53"/>
        <v>1.5232574009187268E-2</v>
      </c>
      <c r="BL44" s="57">
        <f t="shared" si="53"/>
        <v>0</v>
      </c>
      <c r="BM44" s="57">
        <f t="shared" si="53"/>
        <v>1.3470877225472647E-2</v>
      </c>
      <c r="BN44" s="57">
        <f t="shared" si="53"/>
        <v>1.3904175457713393E-2</v>
      </c>
      <c r="BQ44" s="57">
        <f t="shared" si="58"/>
        <v>5.1217392371598926E-3</v>
      </c>
      <c r="BR44" s="57">
        <f t="shared" si="58"/>
        <v>4.8629043906687667E-4</v>
      </c>
      <c r="BS44" s="57">
        <f t="shared" si="58"/>
        <v>1.0128716572058039E-3</v>
      </c>
      <c r="BT44" s="57">
        <f t="shared" si="58"/>
        <v>0</v>
      </c>
      <c r="BU44" s="57">
        <f t="shared" si="58"/>
        <v>1.3244404515017498E-5</v>
      </c>
      <c r="BV44" s="57">
        <f t="shared" si="58"/>
        <v>2.9863877786021581E-3</v>
      </c>
      <c r="BW44" s="57">
        <f t="shared" si="58"/>
        <v>1.3700373415771463E-3</v>
      </c>
      <c r="BX44" s="58">
        <f t="shared" si="58"/>
        <v>2.3617205417212086E-3</v>
      </c>
      <c r="BY44" s="57">
        <f t="shared" si="58"/>
        <v>1.7381562006936236E-3</v>
      </c>
      <c r="BZ44" s="57">
        <f t="shared" si="58"/>
        <v>7.4116940682993878E-3</v>
      </c>
      <c r="CA44" s="58">
        <f t="shared" si="58"/>
        <v>1.654526966574724E-2</v>
      </c>
      <c r="CB44" s="57">
        <f t="shared" si="58"/>
        <v>0</v>
      </c>
      <c r="CC44" s="57">
        <f t="shared" si="58"/>
        <v>1.4934866058762406E-2</v>
      </c>
      <c r="CD44" s="57">
        <f t="shared" si="58"/>
        <v>1.9586489327003225E-2</v>
      </c>
      <c r="CE44" s="57">
        <f t="shared" si="58"/>
        <v>1.4161938699484152E-2</v>
      </c>
      <c r="CF44" s="57">
        <f t="shared" si="45"/>
        <v>0</v>
      </c>
      <c r="CG44" s="57">
        <f t="shared" si="45"/>
        <v>1.2389516861581462E-2</v>
      </c>
      <c r="CH44" s="57">
        <f t="shared" si="45"/>
        <v>1.0059040997627326E-2</v>
      </c>
      <c r="CI44" s="58">
        <f t="shared" si="45"/>
        <v>4.5674081259473708E-3</v>
      </c>
      <c r="CJ44" s="57">
        <f t="shared" si="45"/>
        <v>1.3541933116739558E-3</v>
      </c>
      <c r="CL44" s="30">
        <f>Obs_GenCost!B46</f>
        <v>70</v>
      </c>
      <c r="CM44" s="26">
        <f t="shared" si="40"/>
        <v>71</v>
      </c>
      <c r="CN44" s="20">
        <f t="shared" si="18"/>
        <v>17172.36</v>
      </c>
      <c r="CO44" s="20">
        <f t="shared" si="18"/>
        <v>4173.76</v>
      </c>
      <c r="CP44" s="20">
        <f t="shared" si="18"/>
        <v>4468.8700000000008</v>
      </c>
      <c r="CQ44" s="106">
        <f t="shared" si="18"/>
        <v>2631.79</v>
      </c>
      <c r="CR44" s="143"/>
      <c r="CS44" s="20">
        <f t="shared" si="19"/>
        <v>337.51</v>
      </c>
      <c r="CT44" s="20">
        <f t="shared" si="19"/>
        <v>380.25</v>
      </c>
      <c r="CW44" s="20">
        <f t="shared" si="57"/>
        <v>8525.5299999999988</v>
      </c>
      <c r="CX44" s="20">
        <f t="shared" si="57"/>
        <v>432.01</v>
      </c>
      <c r="CY44" s="20">
        <f t="shared" si="56"/>
        <v>3741.75</v>
      </c>
      <c r="CZ44" s="20">
        <f t="shared" si="56"/>
        <v>0</v>
      </c>
      <c r="DA44" s="20">
        <f t="shared" si="56"/>
        <v>4.2</v>
      </c>
      <c r="DB44" s="20">
        <f t="shared" si="56"/>
        <v>2325.7399999999998</v>
      </c>
      <c r="DC44" s="20">
        <f t="shared" si="56"/>
        <v>2143.13</v>
      </c>
      <c r="DD44" s="106">
        <f t="shared" si="56"/>
        <v>2128.81</v>
      </c>
      <c r="DE44" s="20">
        <f t="shared" si="56"/>
        <v>1011.77</v>
      </c>
      <c r="DF44" s="20">
        <f t="shared" si="56"/>
        <v>2095.1800000000003</v>
      </c>
      <c r="DG44" s="106">
        <f t="shared" si="56"/>
        <v>1284.1300000000001</v>
      </c>
      <c r="DH44" s="143"/>
      <c r="DI44" s="20">
        <f t="shared" si="21"/>
        <v>158.97</v>
      </c>
      <c r="DJ44" s="20">
        <f t="shared" si="21"/>
        <v>216.18</v>
      </c>
      <c r="DK44" s="20">
        <f t="shared" si="21"/>
        <v>1347.66</v>
      </c>
      <c r="DL44" s="143"/>
      <c r="DM44" s="20">
        <f t="shared" si="22"/>
        <v>178.54</v>
      </c>
      <c r="DN44" s="20">
        <f t="shared" si="22"/>
        <v>164.07</v>
      </c>
      <c r="DO44" s="106">
        <f t="shared" si="22"/>
        <v>282.70000000000005</v>
      </c>
      <c r="DP44" s="20">
        <f t="shared" si="22"/>
        <v>23.4</v>
      </c>
      <c r="DR44" s="31">
        <f t="shared" si="41"/>
        <v>35</v>
      </c>
      <c r="DS44" s="26">
        <f t="shared" si="42"/>
        <v>35.5</v>
      </c>
      <c r="DT44" s="101">
        <f t="shared" si="23"/>
        <v>67021.919999999998</v>
      </c>
      <c r="DU44" s="101">
        <f t="shared" si="24"/>
        <v>25397.86</v>
      </c>
      <c r="DV44" s="101">
        <f t="shared" si="25"/>
        <v>14626.93</v>
      </c>
      <c r="DW44" s="102">
        <f t="shared" si="43"/>
        <v>2027.5700000000002</v>
      </c>
      <c r="DX44" s="144"/>
      <c r="DY44" s="101">
        <f t="shared" si="44"/>
        <v>443.15999999999997</v>
      </c>
      <c r="DZ44" s="101">
        <f t="shared" si="44"/>
        <v>308.8</v>
      </c>
      <c r="EB44" s="84">
        <f>MODEL_DATA!AT41</f>
        <v>35</v>
      </c>
      <c r="EC44" s="84">
        <f>MODEL_DATA!AU41</f>
        <v>25817.1</v>
      </c>
      <c r="ED44" s="84">
        <f>MODEL_DATA!AV41</f>
        <v>3280.39</v>
      </c>
      <c r="EE44" s="84">
        <f>MODEL_DATA!AW41</f>
        <v>22117.47</v>
      </c>
      <c r="EF44" s="84">
        <f>MODEL_DATA!AX41</f>
        <v>536.38</v>
      </c>
      <c r="EG44" s="84">
        <f>MODEL_DATA!AY41</f>
        <v>643.65</v>
      </c>
      <c r="EH44" s="84">
        <f>MODEL_DATA!AZ41</f>
        <v>6785.67</v>
      </c>
      <c r="EI44" s="84">
        <f>MODEL_DATA!BA41</f>
        <v>7841.26</v>
      </c>
      <c r="EJ44" s="84">
        <f>MODEL_DATA!BB41</f>
        <v>7576.01</v>
      </c>
      <c r="EK44" s="84">
        <f>MODEL_DATA!BC41</f>
        <v>8067.86</v>
      </c>
      <c r="EL44" s="84">
        <f>MODEL_DATA!BD41</f>
        <v>3586.73</v>
      </c>
      <c r="EM44" s="84">
        <f>MODEL_DATA!BE41</f>
        <v>866.08</v>
      </c>
      <c r="EN44" s="84">
        <f>MODEL_DATA!BF41</f>
        <v>811.04</v>
      </c>
      <c r="EO44" s="84">
        <f>MODEL_DATA!BG41</f>
        <v>163.15</v>
      </c>
      <c r="EP44" s="84">
        <f>MODEL_DATA!BH41</f>
        <v>112.17</v>
      </c>
      <c r="EQ44" s="84">
        <f>MODEL_DATA!BI41</f>
        <v>1161.49</v>
      </c>
      <c r="ER44" s="84">
        <f>MODEL_DATA!BJ41</f>
        <v>2228.5300000000002</v>
      </c>
      <c r="ES44" s="84">
        <f>MODEL_DATA!BK41</f>
        <v>280.01</v>
      </c>
      <c r="ET44" s="84">
        <f>MODEL_DATA!BL41</f>
        <v>196.63</v>
      </c>
      <c r="EU44" s="84">
        <f>MODEL_DATA!BM41</f>
        <v>978.51</v>
      </c>
      <c r="EV44" s="84">
        <f>MODEL_DATA!BN41</f>
        <v>131.07</v>
      </c>
    </row>
    <row r="45" spans="32:152" x14ac:dyDescent="0.25">
      <c r="AF45" s="32">
        <f t="shared" si="15"/>
        <v>70</v>
      </c>
      <c r="AG45" s="61">
        <f t="shared" si="26"/>
        <v>5.1217392371598926E-3</v>
      </c>
      <c r="AH45" s="63">
        <f>INDEX(Obs_GenCost!$D$11:$T$211,  MATCH($AF45, Obs_GenCost!$B$11:$B$211, 0), MATCH(AH$4, Obs_GenCost!$D$3:$T$3, 0) )</f>
        <v>4.6556000000000002E-3</v>
      </c>
      <c r="AI45" s="61">
        <f t="shared" si="27"/>
        <v>4.8629043906687667E-4</v>
      </c>
      <c r="AJ45" s="63">
        <f>INDEX(Obs_GenCost!$D$11:$T$211,  MATCH($AF45, Obs_GenCost!$B$11:$B$211, 0), MATCH(AJ$4, Obs_GenCost!$D$3:$T$3, 0) )</f>
        <v>5.53E-4</v>
      </c>
      <c r="AK45" s="61">
        <f t="shared" si="28"/>
        <v>1.0128716572058039E-3</v>
      </c>
      <c r="AL45" s="63">
        <f>INDEX(Obs_GenCost!$D$11:$T$211,  MATCH($AF45, Obs_GenCost!$B$11:$B$211, 0), MATCH(AL$4, Obs_GenCost!$D$3:$T$3, 0) )</f>
        <v>1.0263E-3</v>
      </c>
      <c r="AM45" s="61">
        <f t="shared" si="29"/>
        <v>0</v>
      </c>
      <c r="AN45" s="63">
        <f>INDEX(Obs_GenCost!$D$11:$T$211,  MATCH($AF45, Obs_GenCost!$B$11:$B$211, 0), MATCH(AN$4, Obs_GenCost!$D$3:$T$3, 0) )</f>
        <v>0</v>
      </c>
      <c r="AO45" s="61">
        <f t="shared" si="30"/>
        <v>1.3244404515017498E-5</v>
      </c>
      <c r="AP45" s="63">
        <f>INDEX(Obs_GenCost!$D$11:$T$211,  MATCH($AF45, Obs_GenCost!$B$11:$B$211, 0), MATCH(AP$4, Obs_GenCost!$D$3:$T$3, 0) )</f>
        <v>0</v>
      </c>
      <c r="AQ45" s="61">
        <f t="shared" si="31"/>
        <v>2.9863877786021581E-3</v>
      </c>
      <c r="AR45" s="63">
        <f>INDEX(Obs_GenCost!$D$11:$T$211,  MATCH($AF45, Obs_GenCost!$B$11:$B$211, 0), MATCH(AR$4, Obs_GenCost!$D$3:$T$3, 0) )</f>
        <v>2.9291999999999999E-3</v>
      </c>
      <c r="AS45" s="61">
        <f t="shared" si="32"/>
        <v>1.3700373415771463E-3</v>
      </c>
      <c r="AT45" s="63">
        <f>INDEX(Obs_GenCost!$D$11:$T$211,  MATCH($AF45, Obs_GenCost!$B$11:$B$211, 0), MATCH(AT$4, Obs_GenCost!$D$3:$T$3, 0) )</f>
        <v>1.2717E-3</v>
      </c>
      <c r="AU45" s="61">
        <f t="shared" si="33"/>
        <v>2.3617205417212086E-3</v>
      </c>
      <c r="AV45" s="63">
        <f>INDEX(Obs_GenCost!$D$11:$T$211,  MATCH($AF45, Obs_GenCost!$B$11:$B$211, 0), MATCH(AV$4, Obs_GenCost!$D$3:$T$3, 0) )</f>
        <v>0</v>
      </c>
      <c r="AW45" s="61">
        <f t="shared" si="34"/>
        <v>1.7381562006936236E-3</v>
      </c>
      <c r="AX45" s="63">
        <f>INDEX(Obs_GenCost!$D$11:$T$211,  MATCH($AF45, Obs_GenCost!$B$11:$B$211, 0), MATCH(AX$4, Obs_GenCost!$D$3:$T$3, 0) )</f>
        <v>6.5957999999999998E-3</v>
      </c>
      <c r="AY45" s="61">
        <f t="shared" si="35"/>
        <v>7.4116940682993878E-3</v>
      </c>
      <c r="AZ45" s="63">
        <f>INDEX(Obs_GenCost!$D$11:$T$211,  MATCH($AF45, Obs_GenCost!$B$11:$B$211, 0), MATCH(AZ$4, Obs_GenCost!$D$3:$T$3, 0) )</f>
        <v>3.6007999999999999E-3</v>
      </c>
      <c r="BA45" s="61">
        <f t="shared" si="36"/>
        <v>1.654526966574724E-2</v>
      </c>
      <c r="BB45" s="63">
        <f>INDEX(Obs_GenCost!$D$11:$T$211,  MATCH($AF45, Obs_GenCost!$B$11:$B$211, 0), MATCH(BB$4, Obs_GenCost!$D$3:$T$3, 0) )</f>
        <v>1.2933800000000001E-2</v>
      </c>
      <c r="BC45" s="61">
        <f t="shared" si="37"/>
        <v>1.4161938699484152E-2</v>
      </c>
      <c r="BD45" s="63">
        <f>INDEX(Obs_GenCost!$D$11:$T$211,  MATCH($AF45, Obs_GenCost!$B$11:$B$211, 0), MATCH(BD$4, Obs_GenCost!$D$3:$T$3, 0) )</f>
        <v>1.27625E-2</v>
      </c>
      <c r="BF45" s="31">
        <f t="shared" si="38"/>
        <v>72</v>
      </c>
      <c r="BG45" s="31">
        <f t="shared" si="39"/>
        <v>73</v>
      </c>
      <c r="BH45" s="57">
        <f t="shared" si="53"/>
        <v>1.7318625211474737E-3</v>
      </c>
      <c r="BI45" s="57">
        <f t="shared" si="53"/>
        <v>8.055443742585515E-4</v>
      </c>
      <c r="BJ45" s="57">
        <f t="shared" si="53"/>
        <v>1.8351765349654198E-3</v>
      </c>
      <c r="BK45" s="58">
        <f t="shared" si="53"/>
        <v>1.2003554705220963E-2</v>
      </c>
      <c r="BL45" s="57">
        <f t="shared" si="53"/>
        <v>0</v>
      </c>
      <c r="BM45" s="57">
        <f t="shared" si="53"/>
        <v>1.5091724975543591E-2</v>
      </c>
      <c r="BN45" s="57">
        <f t="shared" si="53"/>
        <v>1.1442926147894354E-2</v>
      </c>
      <c r="BQ45" s="57">
        <f t="shared" si="58"/>
        <v>4.8380575792243427E-3</v>
      </c>
      <c r="BR45" s="57">
        <f t="shared" si="58"/>
        <v>4.4425880786677207E-4</v>
      </c>
      <c r="BS45" s="57">
        <f t="shared" si="58"/>
        <v>8.9242607856647135E-4</v>
      </c>
      <c r="BT45" s="57">
        <f t="shared" si="58"/>
        <v>0</v>
      </c>
      <c r="BU45" s="57">
        <f t="shared" si="58"/>
        <v>5.6761733635789267E-7</v>
      </c>
      <c r="BV45" s="57">
        <f t="shared" si="58"/>
        <v>2.9301716680536008E-3</v>
      </c>
      <c r="BW45" s="57">
        <f t="shared" si="58"/>
        <v>1.2900327812852461E-3</v>
      </c>
      <c r="BX45" s="58">
        <f t="shared" si="58"/>
        <v>2.2968645034326706E-3</v>
      </c>
      <c r="BY45" s="57">
        <f t="shared" si="58"/>
        <v>1.414428323351237E-3</v>
      </c>
      <c r="BZ45" s="57">
        <f t="shared" si="58"/>
        <v>6.8016879947698826E-3</v>
      </c>
      <c r="CA45" s="58">
        <f t="shared" si="58"/>
        <v>1.4514556301821139E-2</v>
      </c>
      <c r="CB45" s="57">
        <f t="shared" si="58"/>
        <v>0</v>
      </c>
      <c r="CC45" s="57">
        <f t="shared" si="58"/>
        <v>1.6845762301042254E-2</v>
      </c>
      <c r="CD45" s="57">
        <f t="shared" si="58"/>
        <v>1.528195556844127E-2</v>
      </c>
      <c r="CE45" s="57">
        <f t="shared" si="58"/>
        <v>9.9555804024140347E-3</v>
      </c>
      <c r="CF45" s="57">
        <f t="shared" si="45"/>
        <v>0</v>
      </c>
      <c r="CG45" s="57">
        <f t="shared" si="45"/>
        <v>1.3796123262299825E-2</v>
      </c>
      <c r="CH45" s="57">
        <f t="shared" si="45"/>
        <v>8.8451139436075705E-3</v>
      </c>
      <c r="CI45" s="58">
        <f t="shared" si="45"/>
        <v>4.2349098619502111E-3</v>
      </c>
      <c r="CJ45" s="57">
        <f t="shared" si="45"/>
        <v>1.3906523623728702E-3</v>
      </c>
      <c r="CL45" s="30">
        <f>Obs_GenCost!B47</f>
        <v>72</v>
      </c>
      <c r="CM45" s="26">
        <f t="shared" si="40"/>
        <v>73</v>
      </c>
      <c r="CN45" s="20">
        <f t="shared" si="18"/>
        <v>16044.91</v>
      </c>
      <c r="CO45" s="20">
        <f t="shared" si="18"/>
        <v>3691.4700000000003</v>
      </c>
      <c r="CP45" s="20">
        <f t="shared" si="18"/>
        <v>4299.9400000000005</v>
      </c>
      <c r="CQ45" s="106">
        <f t="shared" si="18"/>
        <v>2073.9</v>
      </c>
      <c r="CR45" s="143"/>
      <c r="CS45" s="20">
        <f t="shared" si="19"/>
        <v>378.12</v>
      </c>
      <c r="CT45" s="20">
        <f t="shared" si="19"/>
        <v>312.93999999999994</v>
      </c>
      <c r="CW45" s="20">
        <f t="shared" si="57"/>
        <v>8053.32</v>
      </c>
      <c r="CX45" s="20">
        <f t="shared" si="57"/>
        <v>394.66999999999996</v>
      </c>
      <c r="CY45" s="20">
        <f t="shared" si="56"/>
        <v>3296.8</v>
      </c>
      <c r="CZ45" s="20">
        <f t="shared" si="56"/>
        <v>0</v>
      </c>
      <c r="DA45" s="20">
        <f t="shared" si="56"/>
        <v>0.18</v>
      </c>
      <c r="DB45" s="20">
        <f t="shared" si="56"/>
        <v>2281.96</v>
      </c>
      <c r="DC45" s="20">
        <f t="shared" si="56"/>
        <v>2017.98</v>
      </c>
      <c r="DD45" s="106">
        <f t="shared" si="56"/>
        <v>2070.35</v>
      </c>
      <c r="DE45" s="20">
        <f t="shared" si="56"/>
        <v>823.32999999999993</v>
      </c>
      <c r="DF45" s="20">
        <f t="shared" si="56"/>
        <v>1922.74</v>
      </c>
      <c r="DG45" s="106">
        <f t="shared" si="56"/>
        <v>1126.52</v>
      </c>
      <c r="DH45" s="143"/>
      <c r="DI45" s="20">
        <f t="shared" si="21"/>
        <v>179.31</v>
      </c>
      <c r="DJ45" s="20">
        <f t="shared" si="21"/>
        <v>168.67</v>
      </c>
      <c r="DK45" s="20">
        <f t="shared" si="21"/>
        <v>947.38000000000011</v>
      </c>
      <c r="DL45" s="143"/>
      <c r="DM45" s="20">
        <f t="shared" si="22"/>
        <v>198.81</v>
      </c>
      <c r="DN45" s="20">
        <f t="shared" si="22"/>
        <v>144.26999999999998</v>
      </c>
      <c r="DO45" s="106">
        <f t="shared" si="22"/>
        <v>262.12</v>
      </c>
      <c r="DP45" s="20">
        <f t="shared" si="22"/>
        <v>24.03</v>
      </c>
      <c r="DR45" s="31">
        <f t="shared" si="41"/>
        <v>36</v>
      </c>
      <c r="DS45" s="26">
        <f t="shared" si="42"/>
        <v>36.5</v>
      </c>
      <c r="DT45" s="101">
        <f t="shared" si="23"/>
        <v>63747.7</v>
      </c>
      <c r="DU45" s="101">
        <f t="shared" si="24"/>
        <v>24051.03</v>
      </c>
      <c r="DV45" s="101">
        <f t="shared" si="25"/>
        <v>13397.91</v>
      </c>
      <c r="DW45" s="102">
        <f t="shared" si="43"/>
        <v>2138.02</v>
      </c>
      <c r="DX45" s="144"/>
      <c r="DY45" s="101">
        <f t="shared" si="44"/>
        <v>388.35</v>
      </c>
      <c r="DZ45" s="101">
        <f t="shared" si="44"/>
        <v>269.84000000000003</v>
      </c>
      <c r="EB45" s="84">
        <f>MODEL_DATA!AT42</f>
        <v>36</v>
      </c>
      <c r="EC45" s="84">
        <f>MODEL_DATA!AU42</f>
        <v>25239.35</v>
      </c>
      <c r="ED45" s="84">
        <f>MODEL_DATA!AV42</f>
        <v>2993.42</v>
      </c>
      <c r="EE45" s="84">
        <f>MODEL_DATA!AW42</f>
        <v>21057.61</v>
      </c>
      <c r="EF45" s="84">
        <f>MODEL_DATA!AX42</f>
        <v>415.36</v>
      </c>
      <c r="EG45" s="84">
        <f>MODEL_DATA!AY42</f>
        <v>644.04999999999995</v>
      </c>
      <c r="EH45" s="84">
        <f>MODEL_DATA!AZ42</f>
        <v>6228.89</v>
      </c>
      <c r="EI45" s="84">
        <f>MODEL_DATA!BA42</f>
        <v>7169.02</v>
      </c>
      <c r="EJ45" s="84">
        <f>MODEL_DATA!BB42</f>
        <v>7038.83</v>
      </c>
      <c r="EK45" s="84">
        <f>MODEL_DATA!BC42</f>
        <v>7996.4</v>
      </c>
      <c r="EL45" s="84">
        <f>MODEL_DATA!BD42</f>
        <v>3609.71</v>
      </c>
      <c r="EM45" s="84">
        <f>MODEL_DATA!BE42</f>
        <v>572.65</v>
      </c>
      <c r="EN45" s="84">
        <f>MODEL_DATA!BF42</f>
        <v>1229.74</v>
      </c>
      <c r="EO45" s="84">
        <f>MODEL_DATA!BG42</f>
        <v>135.91</v>
      </c>
      <c r="EP45" s="84">
        <f>MODEL_DATA!BH42</f>
        <v>97.76</v>
      </c>
      <c r="EQ45" s="84">
        <f>MODEL_DATA!BI42</f>
        <v>1565.37</v>
      </c>
      <c r="ER45" s="84">
        <f>MODEL_DATA!BJ42</f>
        <v>2222.27</v>
      </c>
      <c r="ES45" s="84">
        <f>MODEL_DATA!BK42</f>
        <v>252.44</v>
      </c>
      <c r="ET45" s="84">
        <f>MODEL_DATA!BL42</f>
        <v>172.08</v>
      </c>
      <c r="EU45" s="84">
        <f>MODEL_DATA!BM42</f>
        <v>953.69</v>
      </c>
      <c r="EV45" s="84">
        <f>MODEL_DATA!BN42</f>
        <v>117.12</v>
      </c>
    </row>
    <row r="46" spans="32:152" x14ac:dyDescent="0.25">
      <c r="AF46" s="32">
        <f t="shared" si="15"/>
        <v>72</v>
      </c>
      <c r="AG46" s="61">
        <f t="shared" si="26"/>
        <v>4.8380575792243427E-3</v>
      </c>
      <c r="AH46" s="63">
        <f>INDEX(Obs_GenCost!$D$11:$T$211,  MATCH($AF46, Obs_GenCost!$B$11:$B$211, 0), MATCH(AH$4, Obs_GenCost!$D$3:$T$3, 0) )</f>
        <v>4.2542999999999999E-3</v>
      </c>
      <c r="AI46" s="61">
        <f t="shared" si="27"/>
        <v>4.4425880786677207E-4</v>
      </c>
      <c r="AJ46" s="63">
        <f>INDEX(Obs_GenCost!$D$11:$T$211,  MATCH($AF46, Obs_GenCost!$B$11:$B$211, 0), MATCH(AJ$4, Obs_GenCost!$D$3:$T$3, 0) )</f>
        <v>5.3499999999999999E-4</v>
      </c>
      <c r="AK46" s="61">
        <f t="shared" si="28"/>
        <v>8.9242607856647135E-4</v>
      </c>
      <c r="AL46" s="63">
        <f>INDEX(Obs_GenCost!$D$11:$T$211,  MATCH($AF46, Obs_GenCost!$B$11:$B$211, 0), MATCH(AL$4, Obs_GenCost!$D$3:$T$3, 0) )</f>
        <v>9.5100000000000002E-4</v>
      </c>
      <c r="AM46" s="61">
        <f t="shared" si="29"/>
        <v>0</v>
      </c>
      <c r="AN46" s="63">
        <f>INDEX(Obs_GenCost!$D$11:$T$211,  MATCH($AF46, Obs_GenCost!$B$11:$B$211, 0), MATCH(AN$4, Obs_GenCost!$D$3:$T$3, 0) )</f>
        <v>0</v>
      </c>
      <c r="AO46" s="61">
        <f t="shared" si="30"/>
        <v>5.6761733635789267E-7</v>
      </c>
      <c r="AP46" s="63">
        <f>INDEX(Obs_GenCost!$D$11:$T$211,  MATCH($AF46, Obs_GenCost!$B$11:$B$211, 0), MATCH(AP$4, Obs_GenCost!$D$3:$T$3, 0) )</f>
        <v>0</v>
      </c>
      <c r="AQ46" s="61">
        <f t="shared" si="31"/>
        <v>2.9301716680536008E-3</v>
      </c>
      <c r="AR46" s="63">
        <f>INDEX(Obs_GenCost!$D$11:$T$211,  MATCH($AF46, Obs_GenCost!$B$11:$B$211, 0), MATCH(AR$4, Obs_GenCost!$D$3:$T$3, 0) )</f>
        <v>2.8394000000000002E-3</v>
      </c>
      <c r="AS46" s="61">
        <f t="shared" si="32"/>
        <v>1.2900327812852461E-3</v>
      </c>
      <c r="AT46" s="63">
        <f>INDEX(Obs_GenCost!$D$11:$T$211,  MATCH($AF46, Obs_GenCost!$B$11:$B$211, 0), MATCH(AT$4, Obs_GenCost!$D$3:$T$3, 0) )</f>
        <v>1.1973000000000001E-3</v>
      </c>
      <c r="AU46" s="61">
        <f t="shared" si="33"/>
        <v>2.2968645034326706E-3</v>
      </c>
      <c r="AV46" s="63">
        <f>INDEX(Obs_GenCost!$D$11:$T$211,  MATCH($AF46, Obs_GenCost!$B$11:$B$211, 0), MATCH(AV$4, Obs_GenCost!$D$3:$T$3, 0) )</f>
        <v>0</v>
      </c>
      <c r="AW46" s="61">
        <f t="shared" si="34"/>
        <v>1.414428323351237E-3</v>
      </c>
      <c r="AX46" s="63">
        <f>INDEX(Obs_GenCost!$D$11:$T$211,  MATCH($AF46, Obs_GenCost!$B$11:$B$211, 0), MATCH(AX$4, Obs_GenCost!$D$3:$T$3, 0) )</f>
        <v>6.4444000000000003E-3</v>
      </c>
      <c r="AY46" s="61">
        <f t="shared" si="35"/>
        <v>6.8016879947698826E-3</v>
      </c>
      <c r="AZ46" s="63">
        <f>INDEX(Obs_GenCost!$D$11:$T$211,  MATCH($AF46, Obs_GenCost!$B$11:$B$211, 0), MATCH(AZ$4, Obs_GenCost!$D$3:$T$3, 0) )</f>
        <v>3.6762000000000001E-3</v>
      </c>
      <c r="BA46" s="61">
        <f t="shared" si="36"/>
        <v>1.4514556301821139E-2</v>
      </c>
      <c r="BB46" s="63">
        <f>INDEX(Obs_GenCost!$D$11:$T$211,  MATCH($AF46, Obs_GenCost!$B$11:$B$211, 0), MATCH(BB$4, Obs_GenCost!$D$3:$T$3, 0) )</f>
        <v>1.2561599999999999E-2</v>
      </c>
      <c r="BC46" s="61">
        <f t="shared" si="37"/>
        <v>9.9555804024140347E-3</v>
      </c>
      <c r="BD46" s="63">
        <f>INDEX(Obs_GenCost!$D$11:$T$211,  MATCH($AF46, Obs_GenCost!$B$11:$B$211, 0), MATCH(BD$4, Obs_GenCost!$D$3:$T$3, 0) )</f>
        <v>1.13118E-2</v>
      </c>
      <c r="BF46" s="31">
        <f t="shared" si="38"/>
        <v>74</v>
      </c>
      <c r="BG46" s="31">
        <f t="shared" si="39"/>
        <v>75</v>
      </c>
      <c r="BH46" s="57">
        <f t="shared" si="53"/>
        <v>1.6174456182376572E-3</v>
      </c>
      <c r="BI46" s="57">
        <f t="shared" si="53"/>
        <v>7.5964008285999503E-4</v>
      </c>
      <c r="BJ46" s="57">
        <f t="shared" si="53"/>
        <v>1.7303011343930738E-3</v>
      </c>
      <c r="BK46" s="58">
        <f t="shared" si="53"/>
        <v>1.0155763182176557E-2</v>
      </c>
      <c r="BL46" s="57">
        <f t="shared" si="53"/>
        <v>0</v>
      </c>
      <c r="BM46" s="57">
        <f t="shared" si="53"/>
        <v>1.2884163068219682E-2</v>
      </c>
      <c r="BN46" s="57">
        <f t="shared" si="53"/>
        <v>1.2120857542992336E-2</v>
      </c>
      <c r="BQ46" s="57">
        <f t="shared" si="58"/>
        <v>4.4753528483237083E-3</v>
      </c>
      <c r="BR46" s="57">
        <f t="shared" si="58"/>
        <v>4.0668473584054039E-4</v>
      </c>
      <c r="BS46" s="57">
        <f t="shared" si="58"/>
        <v>8.4451854174752742E-4</v>
      </c>
      <c r="BT46" s="57">
        <f t="shared" si="58"/>
        <v>0</v>
      </c>
      <c r="BU46" s="57">
        <f t="shared" si="58"/>
        <v>0</v>
      </c>
      <c r="BV46" s="57">
        <f t="shared" si="58"/>
        <v>2.7793845994899384E-3</v>
      </c>
      <c r="BW46" s="57">
        <f t="shared" si="58"/>
        <v>1.2080145225121673E-3</v>
      </c>
      <c r="BX46" s="58">
        <f t="shared" si="58"/>
        <v>2.1722557073230479E-3</v>
      </c>
      <c r="BY46" s="57">
        <f t="shared" si="58"/>
        <v>1.1430116000370593E-3</v>
      </c>
      <c r="BZ46" s="57">
        <f t="shared" si="58"/>
        <v>6.332403572858354E-3</v>
      </c>
      <c r="CA46" s="58">
        <f t="shared" si="58"/>
        <v>1.1620586828618669E-2</v>
      </c>
      <c r="CB46" s="57">
        <f t="shared" si="58"/>
        <v>0</v>
      </c>
      <c r="CC46" s="57">
        <f t="shared" si="58"/>
        <v>1.352659001786885E-2</v>
      </c>
      <c r="CD46" s="57">
        <f t="shared" si="58"/>
        <v>1.5477657376870943E-2</v>
      </c>
      <c r="CE46" s="57">
        <f t="shared" si="58"/>
        <v>8.9610521990695843E-3</v>
      </c>
      <c r="CF46" s="57">
        <f t="shared" si="45"/>
        <v>0</v>
      </c>
      <c r="CG46" s="57">
        <f t="shared" si="45"/>
        <v>1.2409640978809302E-2</v>
      </c>
      <c r="CH46" s="57">
        <f t="shared" si="45"/>
        <v>9.8493626882966406E-3</v>
      </c>
      <c r="CI46" s="58">
        <f t="shared" si="45"/>
        <v>3.866382874497577E-3</v>
      </c>
      <c r="CJ46" s="57">
        <f t="shared" si="45"/>
        <v>1.2106719692401352E-3</v>
      </c>
      <c r="CL46" s="30">
        <f>Obs_GenCost!B48</f>
        <v>74</v>
      </c>
      <c r="CM46" s="26">
        <f t="shared" si="40"/>
        <v>75</v>
      </c>
      <c r="CN46" s="20">
        <f t="shared" si="18"/>
        <v>14984.89</v>
      </c>
      <c r="CO46" s="20">
        <f t="shared" si="18"/>
        <v>3481.1099999999997</v>
      </c>
      <c r="CP46" s="20">
        <f t="shared" si="18"/>
        <v>4054.21</v>
      </c>
      <c r="CQ46" s="106">
        <f t="shared" si="18"/>
        <v>1754.65</v>
      </c>
      <c r="CR46" s="143"/>
      <c r="CS46" s="20">
        <f t="shared" si="19"/>
        <v>322.80999999999995</v>
      </c>
      <c r="CT46" s="20">
        <f t="shared" si="19"/>
        <v>331.48</v>
      </c>
      <c r="CW46" s="20">
        <f t="shared" si="57"/>
        <v>7449.57</v>
      </c>
      <c r="CX46" s="20">
        <f t="shared" si="57"/>
        <v>361.28999999999996</v>
      </c>
      <c r="CY46" s="20">
        <f t="shared" si="56"/>
        <v>3119.8199999999997</v>
      </c>
      <c r="CZ46" s="20">
        <f t="shared" si="56"/>
        <v>0</v>
      </c>
      <c r="DA46" s="20">
        <f t="shared" si="56"/>
        <v>0</v>
      </c>
      <c r="DB46" s="20">
        <f t="shared" si="56"/>
        <v>2164.5299999999997</v>
      </c>
      <c r="DC46" s="20">
        <f t="shared" si="56"/>
        <v>1889.6799999999998</v>
      </c>
      <c r="DD46" s="106">
        <f t="shared" si="56"/>
        <v>1958.03</v>
      </c>
      <c r="DE46" s="20">
        <f t="shared" si="56"/>
        <v>665.33999999999992</v>
      </c>
      <c r="DF46" s="20">
        <f t="shared" si="56"/>
        <v>1790.08</v>
      </c>
      <c r="DG46" s="106">
        <f t="shared" si="56"/>
        <v>901.91</v>
      </c>
      <c r="DH46" s="143"/>
      <c r="DI46" s="20">
        <f t="shared" si="21"/>
        <v>143.97999999999999</v>
      </c>
      <c r="DJ46" s="20">
        <f t="shared" si="21"/>
        <v>170.82999999999998</v>
      </c>
      <c r="DK46" s="20">
        <f t="shared" si="21"/>
        <v>852.74</v>
      </c>
      <c r="DL46" s="143"/>
      <c r="DM46" s="20">
        <f t="shared" si="22"/>
        <v>178.82999999999998</v>
      </c>
      <c r="DN46" s="20">
        <f t="shared" si="22"/>
        <v>160.64999999999998</v>
      </c>
      <c r="DO46" s="106">
        <f t="shared" si="22"/>
        <v>239.31</v>
      </c>
      <c r="DP46" s="20">
        <f t="shared" si="22"/>
        <v>20.92</v>
      </c>
      <c r="DR46" s="31">
        <f t="shared" si="41"/>
        <v>37</v>
      </c>
      <c r="DS46" s="26">
        <f t="shared" si="42"/>
        <v>37.5</v>
      </c>
      <c r="DT46" s="101">
        <f t="shared" si="23"/>
        <v>60017.11</v>
      </c>
      <c r="DU46" s="101">
        <f t="shared" si="24"/>
        <v>22770.93</v>
      </c>
      <c r="DV46" s="101">
        <f t="shared" si="25"/>
        <v>12564.119999999999</v>
      </c>
      <c r="DW46" s="102">
        <f t="shared" si="43"/>
        <v>2148.15</v>
      </c>
      <c r="DX46" s="144"/>
      <c r="DY46" s="101">
        <f t="shared" si="44"/>
        <v>463.07</v>
      </c>
      <c r="DZ46" s="101">
        <f t="shared" si="44"/>
        <v>407.65</v>
      </c>
      <c r="EB46" s="84">
        <f>MODEL_DATA!AT43</f>
        <v>37</v>
      </c>
      <c r="EC46" s="84">
        <f>MODEL_DATA!AU43</f>
        <v>23745.42</v>
      </c>
      <c r="ED46" s="84">
        <f>MODEL_DATA!AV43</f>
        <v>2411.6</v>
      </c>
      <c r="EE46" s="84">
        <f>MODEL_DATA!AW43</f>
        <v>20359.330000000002</v>
      </c>
      <c r="EF46" s="84">
        <f>MODEL_DATA!AX43</f>
        <v>296.44</v>
      </c>
      <c r="EG46" s="84">
        <f>MODEL_DATA!AY43</f>
        <v>640.20000000000005</v>
      </c>
      <c r="EH46" s="84">
        <f>MODEL_DATA!AZ43</f>
        <v>5780.04</v>
      </c>
      <c r="EI46" s="84">
        <f>MODEL_DATA!BA43</f>
        <v>6784.08</v>
      </c>
      <c r="EJ46" s="84">
        <f>MODEL_DATA!BB43</f>
        <v>6462.26</v>
      </c>
      <c r="EK46" s="84">
        <f>MODEL_DATA!BC43</f>
        <v>7943.18</v>
      </c>
      <c r="EL46" s="84">
        <f>MODEL_DATA!BD43</f>
        <v>3555.31</v>
      </c>
      <c r="EM46" s="84">
        <f>MODEL_DATA!BE43</f>
        <v>860.51</v>
      </c>
      <c r="EN46" s="84">
        <f>MODEL_DATA!BF43</f>
        <v>1091.67</v>
      </c>
      <c r="EO46" s="84">
        <f>MODEL_DATA!BG43</f>
        <v>169.07</v>
      </c>
      <c r="EP46" s="84">
        <f>MODEL_DATA!BH43</f>
        <v>146.31</v>
      </c>
      <c r="EQ46" s="84">
        <f>MODEL_DATA!BI43</f>
        <v>1287.6400000000001</v>
      </c>
      <c r="ER46" s="84">
        <f>MODEL_DATA!BJ43</f>
        <v>2648.68</v>
      </c>
      <c r="ES46" s="84">
        <f>MODEL_DATA!BK43</f>
        <v>294</v>
      </c>
      <c r="ET46" s="84">
        <f>MODEL_DATA!BL43</f>
        <v>261.33999999999997</v>
      </c>
      <c r="EU46" s="84">
        <f>MODEL_DATA!BM43</f>
        <v>905.58</v>
      </c>
      <c r="EV46" s="84">
        <f>MODEL_DATA!BN43</f>
        <v>106.19</v>
      </c>
    </row>
    <row r="47" spans="32:152" x14ac:dyDescent="0.25">
      <c r="AF47" s="32">
        <f t="shared" si="15"/>
        <v>74</v>
      </c>
      <c r="AG47" s="61">
        <f t="shared" si="26"/>
        <v>4.4753528483237083E-3</v>
      </c>
      <c r="AH47" s="63">
        <f>INDEX(Obs_GenCost!$D$11:$T$211,  MATCH($AF47, Obs_GenCost!$B$11:$B$211, 0), MATCH(AH$4, Obs_GenCost!$D$3:$T$3, 0) )</f>
        <v>3.9025000000000002E-3</v>
      </c>
      <c r="AI47" s="61">
        <f t="shared" si="27"/>
        <v>4.0668473584054039E-4</v>
      </c>
      <c r="AJ47" s="63">
        <f>INDEX(Obs_GenCost!$D$11:$T$211,  MATCH($AF47, Obs_GenCost!$B$11:$B$211, 0), MATCH(AJ$4, Obs_GenCost!$D$3:$T$3, 0) )</f>
        <v>5.1690000000000004E-4</v>
      </c>
      <c r="AK47" s="61">
        <f t="shared" si="28"/>
        <v>8.4451854174752742E-4</v>
      </c>
      <c r="AL47" s="63">
        <f>INDEX(Obs_GenCost!$D$11:$T$211,  MATCH($AF47, Obs_GenCost!$B$11:$B$211, 0), MATCH(AL$4, Obs_GenCost!$D$3:$T$3, 0) )</f>
        <v>7.9639999999999995E-4</v>
      </c>
      <c r="AM47" s="61">
        <f t="shared" si="29"/>
        <v>0</v>
      </c>
      <c r="AN47" s="63">
        <f>INDEX(Obs_GenCost!$D$11:$T$211,  MATCH($AF47, Obs_GenCost!$B$11:$B$211, 0), MATCH(AN$4, Obs_GenCost!$D$3:$T$3, 0) )</f>
        <v>0</v>
      </c>
      <c r="AO47" s="61">
        <f t="shared" si="30"/>
        <v>0</v>
      </c>
      <c r="AP47" s="63">
        <f>INDEX(Obs_GenCost!$D$11:$T$211,  MATCH($AF47, Obs_GenCost!$B$11:$B$211, 0), MATCH(AP$4, Obs_GenCost!$D$3:$T$3, 0) )</f>
        <v>0</v>
      </c>
      <c r="AQ47" s="61">
        <f t="shared" si="31"/>
        <v>2.7793845994899384E-3</v>
      </c>
      <c r="AR47" s="63">
        <f>INDEX(Obs_GenCost!$D$11:$T$211,  MATCH($AF47, Obs_GenCost!$B$11:$B$211, 0), MATCH(AR$4, Obs_GenCost!$D$3:$T$3, 0) )</f>
        <v>2.7496999999999999E-3</v>
      </c>
      <c r="AS47" s="61">
        <f t="shared" si="32"/>
        <v>1.2080145225121673E-3</v>
      </c>
      <c r="AT47" s="63">
        <f>INDEX(Obs_GenCost!$D$11:$T$211,  MATCH($AF47, Obs_GenCost!$B$11:$B$211, 0), MATCH(AT$4, Obs_GenCost!$D$3:$T$3, 0) )</f>
        <v>1.1230000000000001E-3</v>
      </c>
      <c r="AU47" s="61">
        <f t="shared" si="33"/>
        <v>2.1722557073230479E-3</v>
      </c>
      <c r="AV47" s="63">
        <f>INDEX(Obs_GenCost!$D$11:$T$211,  MATCH($AF47, Obs_GenCost!$B$11:$B$211, 0), MATCH(AV$4, Obs_GenCost!$D$3:$T$3, 0) )</f>
        <v>0</v>
      </c>
      <c r="AW47" s="61">
        <f t="shared" si="34"/>
        <v>1.1430116000370593E-3</v>
      </c>
      <c r="AX47" s="63">
        <f>INDEX(Obs_GenCost!$D$11:$T$211,  MATCH($AF47, Obs_GenCost!$B$11:$B$211, 0), MATCH(AX$4, Obs_GenCost!$D$3:$T$3, 0) )</f>
        <v>6.293E-3</v>
      </c>
      <c r="AY47" s="61">
        <f t="shared" si="35"/>
        <v>6.332403572858354E-3</v>
      </c>
      <c r="AZ47" s="63">
        <f>INDEX(Obs_GenCost!$D$11:$T$211,  MATCH($AF47, Obs_GenCost!$B$11:$B$211, 0), MATCH(AZ$4, Obs_GenCost!$D$3:$T$3, 0) )</f>
        <v>3.7517000000000002E-3</v>
      </c>
      <c r="BA47" s="61">
        <f t="shared" si="36"/>
        <v>1.1620586828618669E-2</v>
      </c>
      <c r="BB47" s="63">
        <f>INDEX(Obs_GenCost!$D$11:$T$211,  MATCH($AF47, Obs_GenCost!$B$11:$B$211, 0), MATCH(BB$4, Obs_GenCost!$D$3:$T$3, 0) )</f>
        <v>1.1891199999999999E-2</v>
      </c>
      <c r="BC47" s="61">
        <f t="shared" si="37"/>
        <v>8.9610521990695843E-3</v>
      </c>
      <c r="BD47" s="63">
        <f>INDEX(Obs_GenCost!$D$11:$T$211,  MATCH($AF47, Obs_GenCost!$B$11:$B$211, 0), MATCH(BD$4, Obs_GenCost!$D$3:$T$3, 0) )</f>
        <v>1.01574E-2</v>
      </c>
      <c r="BF47" s="31">
        <f t="shared" si="38"/>
        <v>76</v>
      </c>
      <c r="BG47" s="31">
        <f t="shared" si="39"/>
        <v>77</v>
      </c>
      <c r="BH47" s="57">
        <f t="shared" si="53"/>
        <v>1.5322185070807336E-3</v>
      </c>
      <c r="BI47" s="57">
        <f t="shared" si="53"/>
        <v>6.9913484005681146E-4</v>
      </c>
      <c r="BJ47" s="57">
        <f t="shared" si="53"/>
        <v>1.6996233832306587E-3</v>
      </c>
      <c r="BK47" s="58">
        <f t="shared" si="53"/>
        <v>9.416646572958794E-3</v>
      </c>
      <c r="BL47" s="57">
        <f t="shared" si="53"/>
        <v>0</v>
      </c>
      <c r="BM47" s="57">
        <f t="shared" si="53"/>
        <v>1.058001284385141E-2</v>
      </c>
      <c r="BN47" s="57">
        <f t="shared" si="53"/>
        <v>1.1966915192757032E-2</v>
      </c>
      <c r="BQ47" s="57">
        <f t="shared" si="58"/>
        <v>4.2107571188365438E-3</v>
      </c>
      <c r="BR47" s="57">
        <f t="shared" si="58"/>
        <v>3.9208510389985066E-4</v>
      </c>
      <c r="BS47" s="57">
        <f t="shared" si="58"/>
        <v>7.72973949244155E-4</v>
      </c>
      <c r="BT47" s="57">
        <f t="shared" si="58"/>
        <v>0</v>
      </c>
      <c r="BU47" s="57">
        <f t="shared" si="58"/>
        <v>0</v>
      </c>
      <c r="BV47" s="57">
        <f t="shared" si="58"/>
        <v>2.8385540461340116E-3</v>
      </c>
      <c r="BW47" s="57">
        <f t="shared" si="58"/>
        <v>1.1326063089122272E-3</v>
      </c>
      <c r="BX47" s="58">
        <f t="shared" si="58"/>
        <v>2.0464043733604805E-3</v>
      </c>
      <c r="BY47" s="57">
        <f t="shared" si="58"/>
        <v>9.1351251738916396E-4</v>
      </c>
      <c r="BZ47" s="57">
        <f t="shared" si="58"/>
        <v>5.9271478561827573E-3</v>
      </c>
      <c r="CA47" s="58">
        <f t="shared" si="58"/>
        <v>1.1385059639401176E-2</v>
      </c>
      <c r="CB47" s="57">
        <f t="shared" si="58"/>
        <v>0</v>
      </c>
      <c r="CC47" s="57">
        <f t="shared" si="58"/>
        <v>1.1485106470929762E-2</v>
      </c>
      <c r="CD47" s="57">
        <f t="shared" si="58"/>
        <v>1.5456818758380749E-2</v>
      </c>
      <c r="CE47" s="57">
        <f t="shared" si="58"/>
        <v>7.8112077780008006E-3</v>
      </c>
      <c r="CF47" s="57">
        <f t="shared" si="45"/>
        <v>0</v>
      </c>
      <c r="CG47" s="57">
        <f t="shared" si="45"/>
        <v>9.9114747022498052E-3</v>
      </c>
      <c r="CH47" s="57">
        <f t="shared" si="45"/>
        <v>9.6053510885492355E-3</v>
      </c>
      <c r="CI47" s="58">
        <f t="shared" si="45"/>
        <v>3.6518261715878454E-3</v>
      </c>
      <c r="CJ47" s="57">
        <f t="shared" si="45"/>
        <v>1.3686611889354298E-3</v>
      </c>
      <c r="CL47" s="30">
        <f>Obs_GenCost!B49</f>
        <v>76</v>
      </c>
      <c r="CM47" s="26">
        <f t="shared" si="40"/>
        <v>77</v>
      </c>
      <c r="CN47" s="20">
        <f t="shared" si="18"/>
        <v>14195.3</v>
      </c>
      <c r="CO47" s="20">
        <f t="shared" si="18"/>
        <v>3203.84</v>
      </c>
      <c r="CP47" s="20">
        <f t="shared" si="18"/>
        <v>3982.33</v>
      </c>
      <c r="CQ47" s="106">
        <f t="shared" si="18"/>
        <v>1626.9499999999998</v>
      </c>
      <c r="CR47" s="143"/>
      <c r="CS47" s="20">
        <f t="shared" si="19"/>
        <v>265.08</v>
      </c>
      <c r="CT47" s="20">
        <f t="shared" si="19"/>
        <v>327.27</v>
      </c>
      <c r="CW47" s="20">
        <f t="shared" si="57"/>
        <v>7009.13</v>
      </c>
      <c r="CX47" s="20">
        <f t="shared" si="57"/>
        <v>348.32</v>
      </c>
      <c r="CY47" s="20">
        <f t="shared" si="56"/>
        <v>2855.52</v>
      </c>
      <c r="CZ47" s="20">
        <f t="shared" si="56"/>
        <v>0</v>
      </c>
      <c r="DA47" s="20">
        <f t="shared" si="56"/>
        <v>0</v>
      </c>
      <c r="DB47" s="20">
        <f t="shared" si="56"/>
        <v>2210.6099999999997</v>
      </c>
      <c r="DC47" s="20">
        <f t="shared" si="56"/>
        <v>1771.72</v>
      </c>
      <c r="DD47" s="106">
        <f t="shared" si="56"/>
        <v>1844.5900000000001</v>
      </c>
      <c r="DE47" s="20">
        <f t="shared" si="56"/>
        <v>531.75</v>
      </c>
      <c r="DF47" s="20">
        <f t="shared" si="56"/>
        <v>1675.52</v>
      </c>
      <c r="DG47" s="106">
        <f t="shared" si="56"/>
        <v>883.63</v>
      </c>
      <c r="DH47" s="143"/>
      <c r="DI47" s="20">
        <f t="shared" si="21"/>
        <v>122.25</v>
      </c>
      <c r="DJ47" s="20">
        <f t="shared" si="21"/>
        <v>170.60000000000002</v>
      </c>
      <c r="DK47" s="20">
        <f t="shared" si="21"/>
        <v>743.31999999999994</v>
      </c>
      <c r="DL47" s="143"/>
      <c r="DM47" s="20">
        <f t="shared" si="22"/>
        <v>142.82999999999998</v>
      </c>
      <c r="DN47" s="20">
        <f t="shared" si="22"/>
        <v>156.66999999999999</v>
      </c>
      <c r="DO47" s="106">
        <f t="shared" si="22"/>
        <v>226.02999999999997</v>
      </c>
      <c r="DP47" s="20">
        <f t="shared" si="22"/>
        <v>23.65</v>
      </c>
      <c r="DR47" s="31">
        <f t="shared" si="41"/>
        <v>38</v>
      </c>
      <c r="DS47" s="26">
        <f t="shared" si="42"/>
        <v>38.5</v>
      </c>
      <c r="DT47" s="101">
        <f t="shared" si="23"/>
        <v>57500.240000000005</v>
      </c>
      <c r="DU47" s="101">
        <f t="shared" si="24"/>
        <v>21587.16</v>
      </c>
      <c r="DV47" s="101">
        <f t="shared" si="25"/>
        <v>11865.06</v>
      </c>
      <c r="DW47" s="102">
        <f t="shared" si="43"/>
        <v>2259.4</v>
      </c>
      <c r="DX47" s="144"/>
      <c r="DY47" s="101">
        <f t="shared" si="44"/>
        <v>313.77</v>
      </c>
      <c r="DZ47" s="101">
        <f t="shared" si="44"/>
        <v>429.42999999999995</v>
      </c>
      <c r="EB47" s="84">
        <f>MODEL_DATA!AT44</f>
        <v>38</v>
      </c>
      <c r="EC47" s="84">
        <f>MODEL_DATA!AU44</f>
        <v>23198.09</v>
      </c>
      <c r="ED47" s="84">
        <f>MODEL_DATA!AV44</f>
        <v>2078.15</v>
      </c>
      <c r="EE47" s="84">
        <f>MODEL_DATA!AW44</f>
        <v>19509.009999999998</v>
      </c>
      <c r="EF47" s="84">
        <f>MODEL_DATA!AX44</f>
        <v>198.74</v>
      </c>
      <c r="EG47" s="84">
        <f>MODEL_DATA!AY44</f>
        <v>651.19000000000005</v>
      </c>
      <c r="EH47" s="84">
        <f>MODEL_DATA!AZ44</f>
        <v>5418.33</v>
      </c>
      <c r="EI47" s="84">
        <f>MODEL_DATA!BA44</f>
        <v>6446.73</v>
      </c>
      <c r="EJ47" s="84">
        <f>MODEL_DATA!BB44</f>
        <v>6386.02</v>
      </c>
      <c r="EK47" s="84">
        <f>MODEL_DATA!BC44</f>
        <v>8055.29</v>
      </c>
      <c r="EL47" s="84">
        <f>MODEL_DATA!BD44</f>
        <v>3527.34</v>
      </c>
      <c r="EM47" s="84">
        <f>MODEL_DATA!BE44</f>
        <v>880.64</v>
      </c>
      <c r="EN47" s="84">
        <f>MODEL_DATA!BF44</f>
        <v>1388.22</v>
      </c>
      <c r="EO47" s="84">
        <f>MODEL_DATA!BG44</f>
        <v>116.26</v>
      </c>
      <c r="EP47" s="84">
        <f>MODEL_DATA!BH44</f>
        <v>148.79</v>
      </c>
      <c r="EQ47" s="84">
        <f>MODEL_DATA!BI44</f>
        <v>1378.76</v>
      </c>
      <c r="ER47" s="84">
        <f>MODEL_DATA!BJ44</f>
        <v>2522.1799999999998</v>
      </c>
      <c r="ES47" s="84">
        <f>MODEL_DATA!BK44</f>
        <v>197.51</v>
      </c>
      <c r="ET47" s="84">
        <f>MODEL_DATA!BL44</f>
        <v>280.64</v>
      </c>
      <c r="EU47" s="84">
        <f>MODEL_DATA!BM44</f>
        <v>876.49</v>
      </c>
      <c r="EV47" s="84">
        <f>MODEL_DATA!BN44</f>
        <v>97.03</v>
      </c>
    </row>
    <row r="48" spans="32:152" x14ac:dyDescent="0.25">
      <c r="AF48" s="32">
        <f t="shared" si="15"/>
        <v>76</v>
      </c>
      <c r="AG48" s="61">
        <f t="shared" si="26"/>
        <v>4.2107571188365438E-3</v>
      </c>
      <c r="AH48" s="63">
        <f>INDEX(Obs_GenCost!$D$11:$T$211,  MATCH($AF48, Obs_GenCost!$B$11:$B$211, 0), MATCH(AH$4, Obs_GenCost!$D$3:$T$3, 0) )</f>
        <v>3.5511000000000002E-3</v>
      </c>
      <c r="AI48" s="61">
        <f t="shared" si="27"/>
        <v>3.9208510389985066E-4</v>
      </c>
      <c r="AJ48" s="63">
        <f>INDEX(Obs_GenCost!$D$11:$T$211,  MATCH($AF48, Obs_GenCost!$B$11:$B$211, 0), MATCH(AJ$4, Obs_GenCost!$D$3:$T$3, 0) )</f>
        <v>4.9879999999999998E-4</v>
      </c>
      <c r="AK48" s="61">
        <f t="shared" si="28"/>
        <v>7.72973949244155E-4</v>
      </c>
      <c r="AL48" s="63">
        <f>INDEX(Obs_GenCost!$D$11:$T$211,  MATCH($AF48, Obs_GenCost!$B$11:$B$211, 0), MATCH(AL$4, Obs_GenCost!$D$3:$T$3, 0) )</f>
        <v>7.2349999999999997E-4</v>
      </c>
      <c r="AM48" s="61">
        <f t="shared" si="29"/>
        <v>0</v>
      </c>
      <c r="AN48" s="63">
        <f>INDEX(Obs_GenCost!$D$11:$T$211,  MATCH($AF48, Obs_GenCost!$B$11:$B$211, 0), MATCH(AN$4, Obs_GenCost!$D$3:$T$3, 0) )</f>
        <v>0</v>
      </c>
      <c r="AO48" s="61">
        <f t="shared" si="30"/>
        <v>0</v>
      </c>
      <c r="AP48" s="63">
        <f>INDEX(Obs_GenCost!$D$11:$T$211,  MATCH($AF48, Obs_GenCost!$B$11:$B$211, 0), MATCH(AP$4, Obs_GenCost!$D$3:$T$3, 0) )</f>
        <v>0</v>
      </c>
      <c r="AQ48" s="61">
        <f t="shared" si="31"/>
        <v>2.8385540461340116E-3</v>
      </c>
      <c r="AR48" s="63">
        <f>INDEX(Obs_GenCost!$D$11:$T$211,  MATCH($AF48, Obs_GenCost!$B$11:$B$211, 0), MATCH(AR$4, Obs_GenCost!$D$3:$T$3, 0) )</f>
        <v>2.6599000000000002E-3</v>
      </c>
      <c r="AS48" s="61">
        <f t="shared" si="32"/>
        <v>1.1326063089122272E-3</v>
      </c>
      <c r="AT48" s="63">
        <f>INDEX(Obs_GenCost!$D$11:$T$211,  MATCH($AF48, Obs_GenCost!$B$11:$B$211, 0), MATCH(AT$4, Obs_GenCost!$D$3:$T$3, 0) )</f>
        <v>1.049E-3</v>
      </c>
      <c r="AU48" s="61">
        <f t="shared" si="33"/>
        <v>2.0464043733604805E-3</v>
      </c>
      <c r="AV48" s="63">
        <f>INDEX(Obs_GenCost!$D$11:$T$211,  MATCH($AF48, Obs_GenCost!$B$11:$B$211, 0), MATCH(AV$4, Obs_GenCost!$D$3:$T$3, 0) )</f>
        <v>0</v>
      </c>
      <c r="AW48" s="61">
        <f t="shared" si="34"/>
        <v>9.1351251738916396E-4</v>
      </c>
      <c r="AX48" s="63">
        <f>INDEX(Obs_GenCost!$D$11:$T$211,  MATCH($AF48, Obs_GenCost!$B$11:$B$211, 0), MATCH(AX$4, Obs_GenCost!$D$3:$T$3, 0) )</f>
        <v>6.1418000000000002E-3</v>
      </c>
      <c r="AY48" s="61">
        <f t="shared" si="35"/>
        <v>5.9271478561827573E-3</v>
      </c>
      <c r="AZ48" s="63">
        <f>INDEX(Obs_GenCost!$D$11:$T$211,  MATCH($AF48, Obs_GenCost!$B$11:$B$211, 0), MATCH(AZ$4, Obs_GenCost!$D$3:$T$3, 0) )</f>
        <v>3.8268E-3</v>
      </c>
      <c r="BA48" s="61">
        <f t="shared" si="36"/>
        <v>1.1385059639401176E-2</v>
      </c>
      <c r="BB48" s="63">
        <f>INDEX(Obs_GenCost!$D$11:$T$211,  MATCH($AF48, Obs_GenCost!$B$11:$B$211, 0), MATCH(BB$4, Obs_GenCost!$D$3:$T$3, 0) )</f>
        <v>1.1420899999999999E-2</v>
      </c>
      <c r="BC48" s="61">
        <f t="shared" si="37"/>
        <v>7.8112077780008006E-3</v>
      </c>
      <c r="BD48" s="63">
        <f>INDEX(Obs_GenCost!$D$11:$T$211,  MATCH($AF48, Obs_GenCost!$B$11:$B$211, 0), MATCH(BD$4, Obs_GenCost!$D$3:$T$3, 0) )</f>
        <v>9.2016000000000008E-3</v>
      </c>
      <c r="BF48" s="31">
        <f t="shared" si="38"/>
        <v>78</v>
      </c>
      <c r="BG48" s="31">
        <f t="shared" si="39"/>
        <v>79</v>
      </c>
      <c r="BH48" s="57">
        <f t="shared" si="53"/>
        <v>1.387799035980871E-3</v>
      </c>
      <c r="BI48" s="57">
        <f t="shared" si="53"/>
        <v>6.3033950393630897E-4</v>
      </c>
      <c r="BJ48" s="57">
        <f t="shared" si="53"/>
        <v>1.5627215713168051E-3</v>
      </c>
      <c r="BK48" s="58">
        <f t="shared" si="53"/>
        <v>9.6379764017488281E-3</v>
      </c>
      <c r="BL48" s="57">
        <f t="shared" si="53"/>
        <v>0</v>
      </c>
      <c r="BM48" s="57">
        <f t="shared" si="53"/>
        <v>9.3714615049657127E-3</v>
      </c>
      <c r="BN48" s="57">
        <f t="shared" si="53"/>
        <v>1.1298856584966308E-2</v>
      </c>
      <c r="BQ48" s="57">
        <f t="shared" si="58"/>
        <v>3.7890584259078481E-3</v>
      </c>
      <c r="BR48" s="57">
        <f t="shared" si="58"/>
        <v>3.6028559716704521E-4</v>
      </c>
      <c r="BS48" s="57">
        <f t="shared" si="58"/>
        <v>6.9528188153930093E-4</v>
      </c>
      <c r="BT48" s="57">
        <f t="shared" si="58"/>
        <v>0</v>
      </c>
      <c r="BU48" s="57">
        <f t="shared" si="58"/>
        <v>0</v>
      </c>
      <c r="BV48" s="57">
        <f t="shared" si="58"/>
        <v>2.6929802578085217E-3</v>
      </c>
      <c r="BW48" s="57">
        <f t="shared" si="58"/>
        <v>1.0000218438340005E-3</v>
      </c>
      <c r="BX48" s="58">
        <f t="shared" si="58"/>
        <v>1.9218510476907212E-3</v>
      </c>
      <c r="BY48" s="57">
        <f t="shared" si="58"/>
        <v>7.2878284932173228E-4</v>
      </c>
      <c r="BZ48" s="57">
        <f t="shared" si="58"/>
        <v>5.5606631124014037E-3</v>
      </c>
      <c r="CA48" s="58">
        <f t="shared" si="58"/>
        <v>1.1224648616110269E-2</v>
      </c>
      <c r="CB48" s="57">
        <f t="shared" si="58"/>
        <v>0</v>
      </c>
      <c r="CC48" s="57">
        <f t="shared" si="58"/>
        <v>9.5338127171366235E-3</v>
      </c>
      <c r="CD48" s="57">
        <f t="shared" si="58"/>
        <v>1.438045881201754E-2</v>
      </c>
      <c r="CE48" s="57">
        <f t="shared" si="58"/>
        <v>8.343885658680536E-3</v>
      </c>
      <c r="CF48" s="57">
        <f t="shared" si="45"/>
        <v>0</v>
      </c>
      <c r="CG48" s="57">
        <f t="shared" si="45"/>
        <v>9.2515424441920041E-3</v>
      </c>
      <c r="CH48" s="57">
        <f t="shared" si="45"/>
        <v>9.2135837211155883E-3</v>
      </c>
      <c r="CI48" s="58">
        <f t="shared" si="45"/>
        <v>3.2419388558634567E-3</v>
      </c>
      <c r="CJ48" s="57">
        <f t="shared" si="45"/>
        <v>1.1603237563702058E-3</v>
      </c>
      <c r="CL48" s="30">
        <f>Obs_GenCost!B50</f>
        <v>78</v>
      </c>
      <c r="CM48" s="26">
        <f t="shared" si="40"/>
        <v>79</v>
      </c>
      <c r="CN48" s="20">
        <f t="shared" si="18"/>
        <v>12857.32</v>
      </c>
      <c r="CO48" s="20">
        <f t="shared" si="18"/>
        <v>2888.58</v>
      </c>
      <c r="CP48" s="20">
        <f t="shared" si="18"/>
        <v>3661.5600000000004</v>
      </c>
      <c r="CQ48" s="106">
        <f t="shared" si="18"/>
        <v>1665.19</v>
      </c>
      <c r="CR48" s="143"/>
      <c r="CS48" s="20">
        <f t="shared" si="19"/>
        <v>234.8</v>
      </c>
      <c r="CT48" s="20">
        <f t="shared" si="19"/>
        <v>309</v>
      </c>
      <c r="CW48" s="20">
        <f t="shared" si="57"/>
        <v>6307.18</v>
      </c>
      <c r="CX48" s="20">
        <f t="shared" si="57"/>
        <v>320.07</v>
      </c>
      <c r="CY48" s="20">
        <f t="shared" si="56"/>
        <v>2568.5100000000002</v>
      </c>
      <c r="CZ48" s="20">
        <f t="shared" si="56"/>
        <v>0</v>
      </c>
      <c r="DA48" s="20">
        <f t="shared" si="56"/>
        <v>0</v>
      </c>
      <c r="DB48" s="20">
        <f t="shared" si="56"/>
        <v>2097.2400000000002</v>
      </c>
      <c r="DC48" s="20">
        <f t="shared" si="56"/>
        <v>1564.3200000000002</v>
      </c>
      <c r="DD48" s="106">
        <f t="shared" si="56"/>
        <v>1732.3200000000002</v>
      </c>
      <c r="DE48" s="20">
        <f t="shared" si="56"/>
        <v>424.22</v>
      </c>
      <c r="DF48" s="20">
        <f t="shared" si="56"/>
        <v>1571.92</v>
      </c>
      <c r="DG48" s="106">
        <f t="shared" si="56"/>
        <v>871.18000000000006</v>
      </c>
      <c r="DH48" s="143"/>
      <c r="DI48" s="20">
        <f t="shared" si="21"/>
        <v>101.48</v>
      </c>
      <c r="DJ48" s="20">
        <f t="shared" si="21"/>
        <v>158.72</v>
      </c>
      <c r="DK48" s="20">
        <f t="shared" si="21"/>
        <v>794.01</v>
      </c>
      <c r="DL48" s="143"/>
      <c r="DM48" s="20">
        <f t="shared" si="22"/>
        <v>133.32</v>
      </c>
      <c r="DN48" s="20">
        <f t="shared" si="22"/>
        <v>150.28</v>
      </c>
      <c r="DO48" s="106">
        <f t="shared" si="22"/>
        <v>200.66</v>
      </c>
      <c r="DP48" s="20">
        <f t="shared" si="22"/>
        <v>20.05</v>
      </c>
      <c r="DR48" s="31">
        <f t="shared" si="41"/>
        <v>39</v>
      </c>
      <c r="DS48" s="26">
        <f t="shared" si="42"/>
        <v>39.5</v>
      </c>
      <c r="DT48" s="101">
        <f t="shared" si="23"/>
        <v>53415.41</v>
      </c>
      <c r="DU48" s="101">
        <f t="shared" si="24"/>
        <v>19629.509999999998</v>
      </c>
      <c r="DV48" s="101">
        <f t="shared" si="25"/>
        <v>10993.68</v>
      </c>
      <c r="DW48" s="102">
        <f t="shared" si="43"/>
        <v>2313.27</v>
      </c>
      <c r="DX48" s="144"/>
      <c r="DY48" s="101">
        <f t="shared" si="44"/>
        <v>347.72</v>
      </c>
      <c r="DZ48" s="101">
        <f t="shared" si="44"/>
        <v>404.54</v>
      </c>
      <c r="EB48" s="84">
        <f>MODEL_DATA!AT45</f>
        <v>39</v>
      </c>
      <c r="EC48" s="84">
        <f>MODEL_DATA!AU45</f>
        <v>22034.02</v>
      </c>
      <c r="ED48" s="84">
        <f>MODEL_DATA!AV45</f>
        <v>1854.66</v>
      </c>
      <c r="EE48" s="84">
        <f>MODEL_DATA!AW45</f>
        <v>17774.849999999999</v>
      </c>
      <c r="EF48" s="84">
        <f>MODEL_DATA!AX45</f>
        <v>148.44</v>
      </c>
      <c r="EG48" s="84">
        <f>MODEL_DATA!AY45</f>
        <v>609.76</v>
      </c>
      <c r="EH48" s="84">
        <f>MODEL_DATA!AZ45</f>
        <v>4956.74</v>
      </c>
      <c r="EI48" s="84">
        <f>MODEL_DATA!BA45</f>
        <v>6036.94</v>
      </c>
      <c r="EJ48" s="84">
        <f>MODEL_DATA!BB45</f>
        <v>5617.08</v>
      </c>
      <c r="EK48" s="84">
        <f>MODEL_DATA!BC45</f>
        <v>7959.74</v>
      </c>
      <c r="EL48" s="84">
        <f>MODEL_DATA!BD45</f>
        <v>3518.68</v>
      </c>
      <c r="EM48" s="84">
        <f>MODEL_DATA!BE45</f>
        <v>944.09</v>
      </c>
      <c r="EN48" s="84">
        <f>MODEL_DATA!BF45</f>
        <v>1111.45</v>
      </c>
      <c r="EO48" s="84">
        <f>MODEL_DATA!BG45</f>
        <v>131.99</v>
      </c>
      <c r="EP48" s="84">
        <f>MODEL_DATA!BH45</f>
        <v>141.07</v>
      </c>
      <c r="EQ48" s="84">
        <f>MODEL_DATA!BI45</f>
        <v>1369.18</v>
      </c>
      <c r="ER48" s="84">
        <f>MODEL_DATA!BJ45</f>
        <v>1935.06</v>
      </c>
      <c r="ES48" s="84">
        <f>MODEL_DATA!BK45</f>
        <v>215.73</v>
      </c>
      <c r="ET48" s="84">
        <f>MODEL_DATA!BL45</f>
        <v>263.47000000000003</v>
      </c>
      <c r="EU48" s="84">
        <f>MODEL_DATA!BM45</f>
        <v>838.43</v>
      </c>
      <c r="EV48" s="84">
        <f>MODEL_DATA!BN45</f>
        <v>86.67</v>
      </c>
    </row>
    <row r="49" spans="32:152" x14ac:dyDescent="0.25">
      <c r="AF49" s="32">
        <f t="shared" si="15"/>
        <v>78</v>
      </c>
      <c r="AG49" s="61">
        <f t="shared" si="26"/>
        <v>3.7890584259078481E-3</v>
      </c>
      <c r="AH49" s="63">
        <f>INDEX(Obs_GenCost!$D$11:$T$211,  MATCH($AF49, Obs_GenCost!$B$11:$B$211, 0), MATCH(AH$4, Obs_GenCost!$D$3:$T$3, 0) )</f>
        <v>3.2496999999999999E-3</v>
      </c>
      <c r="AI49" s="61">
        <f t="shared" si="27"/>
        <v>3.6028559716704521E-4</v>
      </c>
      <c r="AJ49" s="63">
        <f>INDEX(Obs_GenCost!$D$11:$T$211,  MATCH($AF49, Obs_GenCost!$B$11:$B$211, 0), MATCH(AJ$4, Obs_GenCost!$D$3:$T$3, 0) )</f>
        <v>4.8069999999999997E-4</v>
      </c>
      <c r="AK49" s="61">
        <f t="shared" si="28"/>
        <v>6.9528188153930093E-4</v>
      </c>
      <c r="AL49" s="63">
        <f>INDEX(Obs_GenCost!$D$11:$T$211,  MATCH($AF49, Obs_GenCost!$B$11:$B$211, 0), MATCH(AL$4, Obs_GenCost!$D$3:$T$3, 0) )</f>
        <v>7.1319999999999999E-4</v>
      </c>
      <c r="AM49" s="61">
        <f t="shared" si="29"/>
        <v>0</v>
      </c>
      <c r="AN49" s="63">
        <f>INDEX(Obs_GenCost!$D$11:$T$211,  MATCH($AF49, Obs_GenCost!$B$11:$B$211, 0), MATCH(AN$4, Obs_GenCost!$D$3:$T$3, 0) )</f>
        <v>0</v>
      </c>
      <c r="AO49" s="61">
        <f t="shared" si="30"/>
        <v>0</v>
      </c>
      <c r="AP49" s="63">
        <f>INDEX(Obs_GenCost!$D$11:$T$211,  MATCH($AF49, Obs_GenCost!$B$11:$B$211, 0), MATCH(AP$4, Obs_GenCost!$D$3:$T$3, 0) )</f>
        <v>0</v>
      </c>
      <c r="AQ49" s="61">
        <f t="shared" si="31"/>
        <v>2.6929802578085217E-3</v>
      </c>
      <c r="AR49" s="63">
        <f>INDEX(Obs_GenCost!$D$11:$T$211,  MATCH($AF49, Obs_GenCost!$B$11:$B$211, 0), MATCH(AR$4, Obs_GenCost!$D$3:$T$3, 0) )</f>
        <v>2.5701999999999999E-3</v>
      </c>
      <c r="AS49" s="61">
        <f t="shared" si="32"/>
        <v>1.0000218438340005E-3</v>
      </c>
      <c r="AT49" s="63">
        <f>INDEX(Obs_GenCost!$D$11:$T$211,  MATCH($AF49, Obs_GenCost!$B$11:$B$211, 0), MATCH(AT$4, Obs_GenCost!$D$3:$T$3, 0) )</f>
        <v>9.745E-4</v>
      </c>
      <c r="AU49" s="61">
        <f t="shared" si="33"/>
        <v>1.9218510476907212E-3</v>
      </c>
      <c r="AV49" s="63">
        <f>INDEX(Obs_GenCost!$D$11:$T$211,  MATCH($AF49, Obs_GenCost!$B$11:$B$211, 0), MATCH(AV$4, Obs_GenCost!$D$3:$T$3, 0) )</f>
        <v>0</v>
      </c>
      <c r="AW49" s="61">
        <f t="shared" si="34"/>
        <v>7.2878284932173228E-4</v>
      </c>
      <c r="AX49" s="63">
        <f>INDEX(Obs_GenCost!$D$11:$T$211,  MATCH($AF49, Obs_GenCost!$B$11:$B$211, 0), MATCH(AX$4, Obs_GenCost!$D$3:$T$3, 0) )</f>
        <v>5.9902999999999996E-3</v>
      </c>
      <c r="AY49" s="61">
        <f t="shared" si="35"/>
        <v>5.5606631124014037E-3</v>
      </c>
      <c r="AZ49" s="63">
        <f>INDEX(Obs_GenCost!$D$11:$T$211,  MATCH($AF49, Obs_GenCost!$B$11:$B$211, 0), MATCH(AZ$4, Obs_GenCost!$D$3:$T$3, 0) )</f>
        <v>3.9023E-3</v>
      </c>
      <c r="BA49" s="61">
        <f t="shared" si="36"/>
        <v>1.1224648616110269E-2</v>
      </c>
      <c r="BB49" s="63">
        <f>INDEX(Obs_GenCost!$D$11:$T$211,  MATCH($AF49, Obs_GenCost!$B$11:$B$211, 0), MATCH(BB$4, Obs_GenCost!$D$3:$T$3, 0) )</f>
        <v>1.0742099999999999E-2</v>
      </c>
      <c r="BC49" s="61">
        <f t="shared" si="37"/>
        <v>8.343885658680536E-3</v>
      </c>
      <c r="BD49" s="63">
        <f>INDEX(Obs_GenCost!$D$11:$T$211,  MATCH($AF49, Obs_GenCost!$B$11:$B$211, 0), MATCH(BD$4, Obs_GenCost!$D$3:$T$3, 0) )</f>
        <v>8.2471999999999997E-3</v>
      </c>
      <c r="BF49" s="31">
        <f t="shared" si="38"/>
        <v>80</v>
      </c>
      <c r="BG49" s="31">
        <f t="shared" si="39"/>
        <v>81</v>
      </c>
      <c r="BH49" s="57">
        <f t="shared" si="53"/>
        <v>1.3021488061475013E-3</v>
      </c>
      <c r="BI49" s="57">
        <f t="shared" si="53"/>
        <v>5.6373070993319364E-4</v>
      </c>
      <c r="BJ49" s="57">
        <f t="shared" si="53"/>
        <v>1.4654900010633079E-3</v>
      </c>
      <c r="BK49" s="58">
        <f t="shared" si="53"/>
        <v>9.3088177363908464E-3</v>
      </c>
      <c r="BL49" s="57">
        <f t="shared" si="53"/>
        <v>0</v>
      </c>
      <c r="BM49" s="57">
        <f t="shared" si="53"/>
        <v>1.2121833789067874E-2</v>
      </c>
      <c r="BN49" s="57">
        <f t="shared" si="53"/>
        <v>9.1151422961178018E-3</v>
      </c>
      <c r="BQ49" s="57">
        <f t="shared" si="58"/>
        <v>3.6325922608344396E-3</v>
      </c>
      <c r="BR49" s="57">
        <f t="shared" si="58"/>
        <v>3.4199384550658192E-4</v>
      </c>
      <c r="BS49" s="57">
        <f t="shared" si="58"/>
        <v>6.1705383845360429E-4</v>
      </c>
      <c r="BT49" s="57">
        <f t="shared" si="58"/>
        <v>0</v>
      </c>
      <c r="BU49" s="57">
        <f t="shared" si="58"/>
        <v>0</v>
      </c>
      <c r="BV49" s="57">
        <f t="shared" si="58"/>
        <v>2.5281070601284208E-3</v>
      </c>
      <c r="BW49" s="57">
        <f t="shared" si="58"/>
        <v>9.3646568415185337E-4</v>
      </c>
      <c r="BX49" s="58">
        <f t="shared" si="58"/>
        <v>1.780601119622014E-3</v>
      </c>
      <c r="BY49" s="57">
        <f t="shared" si="58"/>
        <v>5.9840867923303715E-4</v>
      </c>
      <c r="BZ49" s="57">
        <f t="shared" si="58"/>
        <v>5.2769204357730019E-3</v>
      </c>
      <c r="CA49" s="58">
        <f t="shared" si="58"/>
        <v>1.0609159894615758E-2</v>
      </c>
      <c r="CB49" s="57">
        <f t="shared" si="58"/>
        <v>0</v>
      </c>
      <c r="CC49" s="57">
        <f t="shared" si="58"/>
        <v>1.2444312500117434E-2</v>
      </c>
      <c r="CD49" s="57">
        <f t="shared" si="58"/>
        <v>1.1579929692313267E-2</v>
      </c>
      <c r="CE49" s="57">
        <f t="shared" si="58"/>
        <v>8.248257946820492E-3</v>
      </c>
      <c r="CF49" s="57">
        <f t="shared" si="45"/>
        <v>0</v>
      </c>
      <c r="CG49" s="57">
        <f t="shared" si="45"/>
        <v>1.1883638190578165E-2</v>
      </c>
      <c r="CH49" s="57">
        <f t="shared" si="45"/>
        <v>7.447258548069673E-3</v>
      </c>
      <c r="CI49" s="58">
        <f t="shared" si="45"/>
        <v>3.0981470896061817E-3</v>
      </c>
      <c r="CJ49" s="57">
        <f t="shared" si="45"/>
        <v>1.005806827217665E-3</v>
      </c>
      <c r="CL49" s="30">
        <f>Obs_GenCost!B51</f>
        <v>80</v>
      </c>
      <c r="CM49" s="26">
        <f t="shared" si="40"/>
        <v>81</v>
      </c>
      <c r="CN49" s="20">
        <f t="shared" si="18"/>
        <v>12063.810000000001</v>
      </c>
      <c r="CO49" s="20">
        <f t="shared" si="18"/>
        <v>2583.34</v>
      </c>
      <c r="CP49" s="20">
        <f t="shared" si="18"/>
        <v>3433.7400000000002</v>
      </c>
      <c r="CQ49" s="106">
        <f t="shared" si="18"/>
        <v>1608.32</v>
      </c>
      <c r="CR49" s="143"/>
      <c r="CS49" s="20">
        <f t="shared" si="19"/>
        <v>303.71000000000004</v>
      </c>
      <c r="CT49" s="20">
        <f t="shared" si="19"/>
        <v>249.27999999999997</v>
      </c>
      <c r="CW49" s="20">
        <f t="shared" si="57"/>
        <v>6046.73</v>
      </c>
      <c r="CX49" s="20">
        <f t="shared" si="57"/>
        <v>303.82</v>
      </c>
      <c r="CY49" s="20">
        <f t="shared" si="56"/>
        <v>2279.52</v>
      </c>
      <c r="CZ49" s="20">
        <f t="shared" si="56"/>
        <v>0</v>
      </c>
      <c r="DA49" s="20">
        <f t="shared" si="56"/>
        <v>0</v>
      </c>
      <c r="DB49" s="20">
        <f t="shared" si="56"/>
        <v>1968.8400000000001</v>
      </c>
      <c r="DC49" s="20">
        <f t="shared" si="56"/>
        <v>1464.9</v>
      </c>
      <c r="DD49" s="106">
        <f t="shared" si="56"/>
        <v>1605</v>
      </c>
      <c r="DE49" s="20">
        <f t="shared" si="56"/>
        <v>348.33000000000004</v>
      </c>
      <c r="DF49" s="20">
        <f t="shared" si="56"/>
        <v>1491.71</v>
      </c>
      <c r="DG49" s="106">
        <f t="shared" si="56"/>
        <v>823.41</v>
      </c>
      <c r="DH49" s="143"/>
      <c r="DI49" s="20">
        <f t="shared" si="21"/>
        <v>132.46</v>
      </c>
      <c r="DJ49" s="20">
        <f t="shared" si="21"/>
        <v>127.81</v>
      </c>
      <c r="DK49" s="20">
        <f t="shared" si="21"/>
        <v>784.91</v>
      </c>
      <c r="DL49" s="143"/>
      <c r="DM49" s="20">
        <f t="shared" si="22"/>
        <v>171.25</v>
      </c>
      <c r="DN49" s="20">
        <f t="shared" si="22"/>
        <v>121.47</v>
      </c>
      <c r="DO49" s="106">
        <f t="shared" si="22"/>
        <v>191.76</v>
      </c>
      <c r="DP49" s="20">
        <f t="shared" si="22"/>
        <v>17.380000000000003</v>
      </c>
      <c r="DR49" s="31">
        <f t="shared" si="41"/>
        <v>40</v>
      </c>
      <c r="DS49" s="26">
        <f t="shared" si="42"/>
        <v>40.5</v>
      </c>
      <c r="DT49" s="101">
        <f t="shared" si="23"/>
        <v>50864.740000000005</v>
      </c>
      <c r="DU49" s="101">
        <f t="shared" si="24"/>
        <v>18526.8</v>
      </c>
      <c r="DV49" s="101">
        <f t="shared" si="25"/>
        <v>10701.36</v>
      </c>
      <c r="DW49" s="102">
        <f t="shared" si="43"/>
        <v>2530.0299999999997</v>
      </c>
      <c r="DX49" s="144"/>
      <c r="DY49" s="101">
        <f t="shared" si="44"/>
        <v>381.97</v>
      </c>
      <c r="DZ49" s="101">
        <f t="shared" si="44"/>
        <v>386</v>
      </c>
      <c r="EB49" s="84">
        <f>MODEL_DATA!AT46</f>
        <v>40</v>
      </c>
      <c r="EC49" s="84">
        <f>MODEL_DATA!AU46</f>
        <v>20959.64</v>
      </c>
      <c r="ED49" s="84">
        <f>MODEL_DATA!AV46</f>
        <v>1509.66</v>
      </c>
      <c r="EE49" s="84">
        <f>MODEL_DATA!AW46</f>
        <v>17017.14</v>
      </c>
      <c r="EF49" s="84">
        <f>MODEL_DATA!AX46</f>
        <v>104.21</v>
      </c>
      <c r="EG49" s="84">
        <f>MODEL_DATA!AY46</f>
        <v>572.73</v>
      </c>
      <c r="EH49" s="84">
        <f>MODEL_DATA!AZ46</f>
        <v>4749.53</v>
      </c>
      <c r="EI49" s="84">
        <f>MODEL_DATA!BA46</f>
        <v>5951.83</v>
      </c>
      <c r="EJ49" s="84">
        <f>MODEL_DATA!BB46</f>
        <v>5087.55</v>
      </c>
      <c r="EK49" s="84">
        <f>MODEL_DATA!BC46</f>
        <v>7667.78</v>
      </c>
      <c r="EL49" s="84">
        <f>MODEL_DATA!BD46</f>
        <v>3512.62</v>
      </c>
      <c r="EM49" s="84">
        <f>MODEL_DATA!BE46</f>
        <v>927.99</v>
      </c>
      <c r="EN49" s="84">
        <f>MODEL_DATA!BF46</f>
        <v>1017.08</v>
      </c>
      <c r="EO49" s="84">
        <f>MODEL_DATA!BG46</f>
        <v>146.13</v>
      </c>
      <c r="EP49" s="84">
        <f>MODEL_DATA!BH46</f>
        <v>133.16</v>
      </c>
      <c r="EQ49" s="84">
        <f>MODEL_DATA!BI46</f>
        <v>1602.04</v>
      </c>
      <c r="ER49" s="84">
        <f>MODEL_DATA!BJ46</f>
        <v>1417.72</v>
      </c>
      <c r="ES49" s="84">
        <f>MODEL_DATA!BK46</f>
        <v>235.84</v>
      </c>
      <c r="ET49" s="84">
        <f>MODEL_DATA!BL46</f>
        <v>252.84</v>
      </c>
      <c r="EU49" s="84">
        <f>MODEL_DATA!BM46</f>
        <v>791.44</v>
      </c>
      <c r="EV49" s="84">
        <f>MODEL_DATA!BN46</f>
        <v>82.61</v>
      </c>
    </row>
    <row r="50" spans="32:152" x14ac:dyDescent="0.25">
      <c r="AF50" s="32">
        <f t="shared" si="15"/>
        <v>80</v>
      </c>
      <c r="AG50" s="61">
        <f t="shared" si="26"/>
        <v>3.6325922608344396E-3</v>
      </c>
      <c r="AH50" s="63">
        <f>INDEX(Obs_GenCost!$D$11:$T$211,  MATCH($AF50, Obs_GenCost!$B$11:$B$211, 0), MATCH(AH$4, Obs_GenCost!$D$3:$T$3, 0) )</f>
        <v>3.0549000000000002E-3</v>
      </c>
      <c r="AI50" s="61">
        <f t="shared" si="27"/>
        <v>3.4199384550658192E-4</v>
      </c>
      <c r="AJ50" s="63">
        <f>INDEX(Obs_GenCost!$D$11:$T$211,  MATCH($AF50, Obs_GenCost!$B$11:$B$211, 0), MATCH(AJ$4, Obs_GenCost!$D$3:$T$3, 0) )</f>
        <v>4.6260000000000002E-4</v>
      </c>
      <c r="AK50" s="61">
        <f t="shared" si="28"/>
        <v>6.1705383845360429E-4</v>
      </c>
      <c r="AL50" s="63">
        <f>INDEX(Obs_GenCost!$D$11:$T$211,  MATCH($AF50, Obs_GenCost!$B$11:$B$211, 0), MATCH(AL$4, Obs_GenCost!$D$3:$T$3, 0) )</f>
        <v>7.0319999999999996E-4</v>
      </c>
      <c r="AM50" s="61">
        <f t="shared" si="29"/>
        <v>0</v>
      </c>
      <c r="AN50" s="63">
        <f>INDEX(Obs_GenCost!$D$11:$T$211,  MATCH($AF50, Obs_GenCost!$B$11:$B$211, 0), MATCH(AN$4, Obs_GenCost!$D$3:$T$3, 0) )</f>
        <v>0</v>
      </c>
      <c r="AO50" s="61">
        <f t="shared" si="30"/>
        <v>0</v>
      </c>
      <c r="AP50" s="63">
        <f>INDEX(Obs_GenCost!$D$11:$T$211,  MATCH($AF50, Obs_GenCost!$B$11:$B$211, 0), MATCH(AP$4, Obs_GenCost!$D$3:$T$3, 0) )</f>
        <v>0</v>
      </c>
      <c r="AQ50" s="61">
        <f t="shared" si="31"/>
        <v>2.5281070601284208E-3</v>
      </c>
      <c r="AR50" s="63">
        <f>INDEX(Obs_GenCost!$D$11:$T$211,  MATCH($AF50, Obs_GenCost!$B$11:$B$211, 0), MATCH(AR$4, Obs_GenCost!$D$3:$T$3, 0) )</f>
        <v>2.4803999999999998E-3</v>
      </c>
      <c r="AS50" s="61">
        <f t="shared" si="32"/>
        <v>9.3646568415185337E-4</v>
      </c>
      <c r="AT50" s="63">
        <f>INDEX(Obs_GenCost!$D$11:$T$211,  MATCH($AF50, Obs_GenCost!$B$11:$B$211, 0), MATCH(AT$4, Obs_GenCost!$D$3:$T$3, 0) )</f>
        <v>9.0050000000000004E-4</v>
      </c>
      <c r="AU50" s="61">
        <f t="shared" si="33"/>
        <v>1.780601119622014E-3</v>
      </c>
      <c r="AV50" s="63">
        <f>INDEX(Obs_GenCost!$D$11:$T$211,  MATCH($AF50, Obs_GenCost!$B$11:$B$211, 0), MATCH(AV$4, Obs_GenCost!$D$3:$T$3, 0) )</f>
        <v>0</v>
      </c>
      <c r="AW50" s="61">
        <f t="shared" si="34"/>
        <v>5.9840867923303715E-4</v>
      </c>
      <c r="AX50" s="63">
        <f>INDEX(Obs_GenCost!$D$11:$T$211,  MATCH($AF50, Obs_GenCost!$B$11:$B$211, 0), MATCH(AX$4, Obs_GenCost!$D$3:$T$3, 0) )</f>
        <v>5.8389999999999996E-3</v>
      </c>
      <c r="AY50" s="61">
        <f t="shared" si="35"/>
        <v>5.2769204357730019E-3</v>
      </c>
      <c r="AZ50" s="63">
        <f>INDEX(Obs_GenCost!$D$11:$T$211,  MATCH($AF50, Obs_GenCost!$B$11:$B$211, 0), MATCH(AZ$4, Obs_GenCost!$D$3:$T$3, 0) )</f>
        <v>4.0057000000000001E-3</v>
      </c>
      <c r="BA50" s="61">
        <f t="shared" si="36"/>
        <v>1.0609159894615758E-2</v>
      </c>
      <c r="BB50" s="63">
        <f>INDEX(Obs_GenCost!$D$11:$T$211,  MATCH($AF50, Obs_GenCost!$B$11:$B$211, 0), MATCH(BB$4, Obs_GenCost!$D$3:$T$3, 0) )</f>
        <v>1.0061799999999999E-2</v>
      </c>
      <c r="BC50" s="61">
        <f t="shared" si="37"/>
        <v>8.248257946820492E-3</v>
      </c>
      <c r="BD50" s="63">
        <f>INDEX(Obs_GenCost!$D$11:$T$211,  MATCH($AF50, Obs_GenCost!$B$11:$B$211, 0), MATCH(BD$4, Obs_GenCost!$D$3:$T$3, 0) )</f>
        <v>7.2956999999999996E-3</v>
      </c>
      <c r="BF50" s="31">
        <f t="shared" si="38"/>
        <v>82</v>
      </c>
      <c r="BG50" s="31">
        <f t="shared" si="39"/>
        <v>83</v>
      </c>
      <c r="BH50" s="57">
        <f t="shared" si="53"/>
        <v>1.2793964628291107E-3</v>
      </c>
      <c r="BI50" s="57">
        <f t="shared" si="53"/>
        <v>5.7513913527221499E-4</v>
      </c>
      <c r="BJ50" s="57">
        <f t="shared" si="53"/>
        <v>1.4686823992087568E-3</v>
      </c>
      <c r="BK50" s="58">
        <f t="shared" si="53"/>
        <v>8.9921609651277008E-3</v>
      </c>
      <c r="BL50" s="57">
        <f t="shared" si="53"/>
        <v>0</v>
      </c>
      <c r="BM50" s="57">
        <f t="shared" si="53"/>
        <v>1.2183698207009512E-2</v>
      </c>
      <c r="BN50" s="57">
        <f t="shared" si="53"/>
        <v>8.0550974663502525E-3</v>
      </c>
      <c r="BQ50" s="57">
        <f t="shared" si="58"/>
        <v>3.4700584886685325E-3</v>
      </c>
      <c r="BR50" s="57">
        <f t="shared" si="58"/>
        <v>3.4421136863095809E-4</v>
      </c>
      <c r="BS50" s="57">
        <f t="shared" si="58"/>
        <v>6.3067248563046649E-4</v>
      </c>
      <c r="BT50" s="57">
        <f t="shared" si="58"/>
        <v>0</v>
      </c>
      <c r="BU50" s="57">
        <f t="shared" si="58"/>
        <v>0</v>
      </c>
      <c r="BV50" s="57">
        <f t="shared" si="58"/>
        <v>2.5240494331450164E-3</v>
      </c>
      <c r="BW50" s="57">
        <f t="shared" si="58"/>
        <v>9.4326751013272276E-4</v>
      </c>
      <c r="BX50" s="58">
        <f t="shared" si="58"/>
        <v>1.6124369341314814E-3</v>
      </c>
      <c r="BY50" s="57">
        <f t="shared" si="58"/>
        <v>5.3876193808822886E-4</v>
      </c>
      <c r="BZ50" s="57">
        <f t="shared" si="58"/>
        <v>4.9654437785341199E-3</v>
      </c>
      <c r="CA50" s="58">
        <f t="shared" si="58"/>
        <v>9.7745071967213822E-3</v>
      </c>
      <c r="CB50" s="57">
        <f t="shared" si="58"/>
        <v>0</v>
      </c>
      <c r="CC50" s="57">
        <f t="shared" si="58"/>
        <v>1.1488864378977511E-2</v>
      </c>
      <c r="CD50" s="57">
        <f t="shared" si="58"/>
        <v>9.5295908382560801E-3</v>
      </c>
      <c r="CE50" s="57">
        <f t="shared" si="58"/>
        <v>8.3540789422524315E-3</v>
      </c>
      <c r="CF50" s="57">
        <f t="shared" si="45"/>
        <v>0</v>
      </c>
      <c r="CG50" s="57">
        <f t="shared" si="45"/>
        <v>1.2696930100613645E-2</v>
      </c>
      <c r="CH50" s="57">
        <f t="shared" si="45"/>
        <v>7.0573304640512069E-3</v>
      </c>
      <c r="CI50" s="58">
        <f t="shared" si="45"/>
        <v>2.8843982056080083E-3</v>
      </c>
      <c r="CJ50" s="57">
        <f t="shared" si="45"/>
        <v>1.0457381684593327E-3</v>
      </c>
      <c r="CL50" s="30">
        <f>Obs_GenCost!B52</f>
        <v>82</v>
      </c>
      <c r="CM50" s="26">
        <f t="shared" si="40"/>
        <v>83</v>
      </c>
      <c r="CN50" s="20">
        <f t="shared" si="18"/>
        <v>11853.019999999999</v>
      </c>
      <c r="CO50" s="20">
        <f t="shared" si="18"/>
        <v>2635.62</v>
      </c>
      <c r="CP50" s="20">
        <f t="shared" si="18"/>
        <v>3441.2200000000003</v>
      </c>
      <c r="CQ50" s="106">
        <f t="shared" si="18"/>
        <v>1553.61</v>
      </c>
      <c r="CR50" s="143"/>
      <c r="CS50" s="20">
        <f t="shared" si="19"/>
        <v>305.26</v>
      </c>
      <c r="CT50" s="20">
        <f t="shared" si="19"/>
        <v>220.29000000000002</v>
      </c>
      <c r="CW50" s="20">
        <f t="shared" si="57"/>
        <v>5776.18</v>
      </c>
      <c r="CX50" s="20">
        <f t="shared" si="57"/>
        <v>305.78999999999996</v>
      </c>
      <c r="CY50" s="20">
        <f t="shared" si="56"/>
        <v>2329.83</v>
      </c>
      <c r="CZ50" s="20">
        <f t="shared" si="56"/>
        <v>0</v>
      </c>
      <c r="DA50" s="20">
        <f t="shared" si="56"/>
        <v>0</v>
      </c>
      <c r="DB50" s="20">
        <f t="shared" si="56"/>
        <v>1965.68</v>
      </c>
      <c r="DC50" s="20">
        <f t="shared" si="56"/>
        <v>1475.54</v>
      </c>
      <c r="DD50" s="106">
        <f t="shared" si="56"/>
        <v>1453.42</v>
      </c>
      <c r="DE50" s="20">
        <f t="shared" si="56"/>
        <v>313.61</v>
      </c>
      <c r="DF50" s="20">
        <f t="shared" si="56"/>
        <v>1403.66</v>
      </c>
      <c r="DG50" s="106">
        <f t="shared" si="56"/>
        <v>758.63</v>
      </c>
      <c r="DH50" s="143"/>
      <c r="DI50" s="20">
        <f t="shared" si="21"/>
        <v>122.29</v>
      </c>
      <c r="DJ50" s="20">
        <f t="shared" si="21"/>
        <v>105.18</v>
      </c>
      <c r="DK50" s="20">
        <f t="shared" si="21"/>
        <v>794.98</v>
      </c>
      <c r="DL50" s="143"/>
      <c r="DM50" s="20">
        <f t="shared" si="22"/>
        <v>182.97</v>
      </c>
      <c r="DN50" s="20">
        <f t="shared" si="22"/>
        <v>115.11</v>
      </c>
      <c r="DO50" s="106">
        <f t="shared" si="22"/>
        <v>178.53</v>
      </c>
      <c r="DP50" s="20">
        <f t="shared" si="22"/>
        <v>18.07</v>
      </c>
      <c r="DR50" s="31">
        <f t="shared" si="41"/>
        <v>41</v>
      </c>
      <c r="DS50" s="26">
        <f t="shared" si="42"/>
        <v>41.5</v>
      </c>
      <c r="DT50" s="101">
        <f t="shared" si="23"/>
        <v>47872.55999999999</v>
      </c>
      <c r="DU50" s="101">
        <f t="shared" si="24"/>
        <v>17468.009999999998</v>
      </c>
      <c r="DV50" s="101">
        <f t="shared" si="25"/>
        <v>9815.93</v>
      </c>
      <c r="DW50" s="102">
        <f t="shared" si="43"/>
        <v>2563.02</v>
      </c>
      <c r="DX50" s="144"/>
      <c r="DY50" s="101">
        <f t="shared" si="44"/>
        <v>348.6</v>
      </c>
      <c r="DZ50" s="101">
        <f t="shared" si="44"/>
        <v>348</v>
      </c>
      <c r="EB50" s="84">
        <f>MODEL_DATA!AT47</f>
        <v>41</v>
      </c>
      <c r="EC50" s="84">
        <f>MODEL_DATA!AU47</f>
        <v>19954.53</v>
      </c>
      <c r="ED50" s="84">
        <f>MODEL_DATA!AV47</f>
        <v>1384.71</v>
      </c>
      <c r="EE50" s="84">
        <f>MODEL_DATA!AW47</f>
        <v>16083.3</v>
      </c>
      <c r="EF50" s="84">
        <f>MODEL_DATA!AX47</f>
        <v>80.959999999999994</v>
      </c>
      <c r="EG50" s="84">
        <f>MODEL_DATA!AY47</f>
        <v>553.13</v>
      </c>
      <c r="EH50" s="84">
        <f>MODEL_DATA!AZ47</f>
        <v>4211.5600000000004</v>
      </c>
      <c r="EI50" s="84">
        <f>MODEL_DATA!BA47</f>
        <v>5604.37</v>
      </c>
      <c r="EJ50" s="84">
        <f>MODEL_DATA!BB47</f>
        <v>4632.2700000000004</v>
      </c>
      <c r="EK50" s="84">
        <f>MODEL_DATA!BC47</f>
        <v>7607.58</v>
      </c>
      <c r="EL50" s="84">
        <f>MODEL_DATA!BD47</f>
        <v>3444.76</v>
      </c>
      <c r="EM50" s="84">
        <f>MODEL_DATA!BE47</f>
        <v>813.95</v>
      </c>
      <c r="EN50" s="84">
        <f>MODEL_DATA!BF47</f>
        <v>1229.7</v>
      </c>
      <c r="EO50" s="84">
        <f>MODEL_DATA!BG47</f>
        <v>138.85</v>
      </c>
      <c r="EP50" s="84">
        <f>MODEL_DATA!BH47</f>
        <v>119.83</v>
      </c>
      <c r="EQ50" s="84">
        <f>MODEL_DATA!BI47</f>
        <v>1749.07</v>
      </c>
      <c r="ER50" s="84">
        <f>MODEL_DATA!BJ47</f>
        <v>1560.1</v>
      </c>
      <c r="ES50" s="84">
        <f>MODEL_DATA!BK47</f>
        <v>209.75</v>
      </c>
      <c r="ET50" s="84">
        <f>MODEL_DATA!BL47</f>
        <v>228.17</v>
      </c>
      <c r="EU50" s="84">
        <f>MODEL_DATA!BM47</f>
        <v>759.3</v>
      </c>
      <c r="EV50" s="84">
        <f>MODEL_DATA!BN47</f>
        <v>68.28</v>
      </c>
    </row>
    <row r="51" spans="32:152" x14ac:dyDescent="0.25">
      <c r="AF51" s="32">
        <f t="shared" si="15"/>
        <v>82</v>
      </c>
      <c r="AG51" s="61">
        <f t="shared" si="26"/>
        <v>3.4700584886685325E-3</v>
      </c>
      <c r="AH51" s="63">
        <f>INDEX(Obs_GenCost!$D$11:$T$211,  MATCH($AF51, Obs_GenCost!$B$11:$B$211, 0), MATCH(AH$4, Obs_GenCost!$D$3:$T$3, 0) )</f>
        <v>2.9103000000000002E-3</v>
      </c>
      <c r="AI51" s="61">
        <f t="shared" si="27"/>
        <v>3.4421136863095809E-4</v>
      </c>
      <c r="AJ51" s="63">
        <f>INDEX(Obs_GenCost!$D$11:$T$211,  MATCH($AF51, Obs_GenCost!$B$11:$B$211, 0), MATCH(AJ$4, Obs_GenCost!$D$3:$T$3, 0) )</f>
        <v>4.4450000000000002E-4</v>
      </c>
      <c r="AK51" s="61">
        <f t="shared" si="28"/>
        <v>6.3067248563046649E-4</v>
      </c>
      <c r="AL51" s="63">
        <f>INDEX(Obs_GenCost!$D$11:$T$211,  MATCH($AF51, Obs_GenCost!$B$11:$B$211, 0), MATCH(AL$4, Obs_GenCost!$D$3:$T$3, 0) )</f>
        <v>6.9249999999999997E-4</v>
      </c>
      <c r="AM51" s="61">
        <f t="shared" si="29"/>
        <v>0</v>
      </c>
      <c r="AN51" s="63">
        <f>INDEX(Obs_GenCost!$D$11:$T$211,  MATCH($AF51, Obs_GenCost!$B$11:$B$211, 0), MATCH(AN$4, Obs_GenCost!$D$3:$T$3, 0) )</f>
        <v>0</v>
      </c>
      <c r="AO51" s="61">
        <f t="shared" si="30"/>
        <v>0</v>
      </c>
      <c r="AP51" s="63">
        <f>INDEX(Obs_GenCost!$D$11:$T$211,  MATCH($AF51, Obs_GenCost!$B$11:$B$211, 0), MATCH(AP$4, Obs_GenCost!$D$3:$T$3, 0) )</f>
        <v>0</v>
      </c>
      <c r="AQ51" s="61">
        <f t="shared" si="31"/>
        <v>2.5240494331450164E-3</v>
      </c>
      <c r="AR51" s="63">
        <f>INDEX(Obs_GenCost!$D$11:$T$211,  MATCH($AF51, Obs_GenCost!$B$11:$B$211, 0), MATCH(AR$4, Obs_GenCost!$D$3:$T$3, 0) )</f>
        <v>2.3906000000000001E-3</v>
      </c>
      <c r="AS51" s="61">
        <f t="shared" si="32"/>
        <v>9.4326751013272276E-4</v>
      </c>
      <c r="AT51" s="63">
        <f>INDEX(Obs_GenCost!$D$11:$T$211,  MATCH($AF51, Obs_GenCost!$B$11:$B$211, 0), MATCH(AT$4, Obs_GenCost!$D$3:$T$3, 0) )</f>
        <v>8.8080000000000005E-4</v>
      </c>
      <c r="AU51" s="61">
        <f t="shared" si="33"/>
        <v>1.6124369341314814E-3</v>
      </c>
      <c r="AV51" s="63">
        <f>INDEX(Obs_GenCost!$D$11:$T$211,  MATCH($AF51, Obs_GenCost!$B$11:$B$211, 0), MATCH(AV$4, Obs_GenCost!$D$3:$T$3, 0) )</f>
        <v>0</v>
      </c>
      <c r="AW51" s="61">
        <f t="shared" si="34"/>
        <v>5.3876193808822886E-4</v>
      </c>
      <c r="AX51" s="63">
        <f>INDEX(Obs_GenCost!$D$11:$T$211,  MATCH($AF51, Obs_GenCost!$B$11:$B$211, 0), MATCH(AX$4, Obs_GenCost!$D$3:$T$3, 0) )</f>
        <v>5.6876000000000001E-3</v>
      </c>
      <c r="AY51" s="61">
        <f t="shared" si="35"/>
        <v>4.9654437785341199E-3</v>
      </c>
      <c r="AZ51" s="63">
        <f>INDEX(Obs_GenCost!$D$11:$T$211,  MATCH($AF51, Obs_GenCost!$B$11:$B$211, 0), MATCH(AZ$4, Obs_GenCost!$D$3:$T$3, 0) )</f>
        <v>4.1091000000000001E-3</v>
      </c>
      <c r="BA51" s="61">
        <f t="shared" si="36"/>
        <v>9.7745071967213822E-3</v>
      </c>
      <c r="BB51" s="63">
        <f>INDEX(Obs_GenCost!$D$11:$T$211,  MATCH($AF51, Obs_GenCost!$B$11:$B$211, 0), MATCH(BB$4, Obs_GenCost!$D$3:$T$3, 0) )</f>
        <v>9.6804000000000005E-3</v>
      </c>
      <c r="BC51" s="61">
        <f t="shared" si="37"/>
        <v>8.3540789422524315E-3</v>
      </c>
      <c r="BD51" s="63">
        <f>INDEX(Obs_GenCost!$D$11:$T$211,  MATCH($AF51, Obs_GenCost!$B$11:$B$211, 0), MATCH(BD$4, Obs_GenCost!$D$3:$T$3, 0) )</f>
        <v>6.6489000000000001E-3</v>
      </c>
      <c r="BF51" s="31">
        <f t="shared" si="38"/>
        <v>84</v>
      </c>
      <c r="BG51" s="31">
        <f t="shared" si="39"/>
        <v>85</v>
      </c>
      <c r="BH51" s="57">
        <f t="shared" si="53"/>
        <v>1.2474682729074833E-3</v>
      </c>
      <c r="BI51" s="57">
        <f t="shared" si="53"/>
        <v>5.470021352107496E-4</v>
      </c>
      <c r="BJ51" s="57">
        <f t="shared" si="53"/>
        <v>1.4591862950996341E-3</v>
      </c>
      <c r="BK51" s="58">
        <f t="shared" si="53"/>
        <v>8.8655214082781729E-3</v>
      </c>
      <c r="BL51" s="57">
        <f t="shared" si="53"/>
        <v>0</v>
      </c>
      <c r="BM51" s="57">
        <f t="shared" si="53"/>
        <v>1.2330975434238316E-2</v>
      </c>
      <c r="BN51" s="57">
        <f t="shared" si="53"/>
        <v>9.8051404312579776E-3</v>
      </c>
      <c r="BQ51" s="57">
        <f t="shared" si="58"/>
        <v>3.3831835716738477E-3</v>
      </c>
      <c r="BR51" s="57">
        <f t="shared" si="58"/>
        <v>3.3966375775660294E-4</v>
      </c>
      <c r="BS51" s="57">
        <f t="shared" si="58"/>
        <v>5.9686272549550165E-4</v>
      </c>
      <c r="BT51" s="57">
        <f t="shared" si="58"/>
        <v>0</v>
      </c>
      <c r="BU51" s="57">
        <f t="shared" si="58"/>
        <v>0</v>
      </c>
      <c r="BV51" s="57">
        <f t="shared" si="58"/>
        <v>2.5176804996520775E-3</v>
      </c>
      <c r="BW51" s="57">
        <f t="shared" si="58"/>
        <v>9.3221454291380983E-4</v>
      </c>
      <c r="BX51" s="58">
        <f t="shared" si="58"/>
        <v>1.2850393039684578E-3</v>
      </c>
      <c r="BY51" s="57">
        <f t="shared" si="58"/>
        <v>4.5551075502724364E-4</v>
      </c>
      <c r="BZ51" s="57">
        <f t="shared" si="58"/>
        <v>4.529765583127638E-3</v>
      </c>
      <c r="CA51" s="58">
        <f t="shared" si="58"/>
        <v>9.3471310005318713E-3</v>
      </c>
      <c r="CB51" s="57">
        <f t="shared" si="58"/>
        <v>0</v>
      </c>
      <c r="CC51" s="57">
        <f t="shared" si="58"/>
        <v>1.2340030551792426E-2</v>
      </c>
      <c r="CD51" s="57">
        <f t="shared" si="58"/>
        <v>1.2172471278947558E-2</v>
      </c>
      <c r="CE51" s="57">
        <f t="shared" si="58"/>
        <v>8.4727203561974739E-3</v>
      </c>
      <c r="CF51" s="57">
        <f t="shared" si="45"/>
        <v>0</v>
      </c>
      <c r="CG51" s="57">
        <f t="shared" si="45"/>
        <v>1.2324286964360187E-2</v>
      </c>
      <c r="CH51" s="57">
        <f t="shared" si="45"/>
        <v>8.2032040317092485E-3</v>
      </c>
      <c r="CI51" s="58">
        <f t="shared" si="45"/>
        <v>2.7541777970649032E-3</v>
      </c>
      <c r="CJ51" s="57">
        <f t="shared" si="45"/>
        <v>1.0712016324395267E-3</v>
      </c>
      <c r="CL51" s="30">
        <f>Obs_GenCost!B53</f>
        <v>84</v>
      </c>
      <c r="CM51" s="26">
        <f t="shared" si="40"/>
        <v>85</v>
      </c>
      <c r="CN51" s="20">
        <f t="shared" si="18"/>
        <v>11557.220000000001</v>
      </c>
      <c r="CO51" s="20">
        <f t="shared" si="18"/>
        <v>2506.6800000000003</v>
      </c>
      <c r="CP51" s="20">
        <f t="shared" si="18"/>
        <v>3418.9700000000003</v>
      </c>
      <c r="CQ51" s="106">
        <f t="shared" si="18"/>
        <v>1531.73</v>
      </c>
      <c r="CR51" s="143"/>
      <c r="CS51" s="20">
        <f t="shared" si="19"/>
        <v>308.95</v>
      </c>
      <c r="CT51" s="20">
        <f t="shared" si="19"/>
        <v>268.14999999999998</v>
      </c>
      <c r="CW51" s="20">
        <f t="shared" si="57"/>
        <v>5631.57</v>
      </c>
      <c r="CX51" s="20">
        <f t="shared" si="57"/>
        <v>301.75</v>
      </c>
      <c r="CY51" s="20">
        <f t="shared" si="56"/>
        <v>2204.9300000000003</v>
      </c>
      <c r="CZ51" s="20">
        <f t="shared" si="56"/>
        <v>0</v>
      </c>
      <c r="DA51" s="20">
        <f t="shared" si="56"/>
        <v>0</v>
      </c>
      <c r="DB51" s="20">
        <f t="shared" si="56"/>
        <v>1960.7199999999998</v>
      </c>
      <c r="DC51" s="20">
        <f t="shared" si="56"/>
        <v>1458.25</v>
      </c>
      <c r="DD51" s="106">
        <f t="shared" si="56"/>
        <v>1158.31</v>
      </c>
      <c r="DE51" s="20">
        <f t="shared" si="56"/>
        <v>265.14999999999998</v>
      </c>
      <c r="DF51" s="20">
        <f t="shared" si="56"/>
        <v>1280.5</v>
      </c>
      <c r="DG51" s="106">
        <f t="shared" si="56"/>
        <v>725.46</v>
      </c>
      <c r="DH51" s="143"/>
      <c r="DI51" s="20">
        <f t="shared" si="21"/>
        <v>131.35</v>
      </c>
      <c r="DJ51" s="20">
        <f t="shared" si="21"/>
        <v>134.35</v>
      </c>
      <c r="DK51" s="20">
        <f t="shared" si="21"/>
        <v>806.27</v>
      </c>
      <c r="DL51" s="143"/>
      <c r="DM51" s="20">
        <f t="shared" si="22"/>
        <v>177.6</v>
      </c>
      <c r="DN51" s="20">
        <f t="shared" si="22"/>
        <v>133.80000000000001</v>
      </c>
      <c r="DO51" s="106">
        <f t="shared" si="22"/>
        <v>170.47</v>
      </c>
      <c r="DP51" s="20">
        <f t="shared" si="22"/>
        <v>18.509999999999998</v>
      </c>
      <c r="DR51" s="31">
        <f t="shared" si="41"/>
        <v>42</v>
      </c>
      <c r="DS51" s="26">
        <f t="shared" si="42"/>
        <v>42.5</v>
      </c>
      <c r="DT51" s="101">
        <f t="shared" si="23"/>
        <v>44589.350000000006</v>
      </c>
      <c r="DU51" s="101">
        <f t="shared" si="24"/>
        <v>15894.83</v>
      </c>
      <c r="DV51" s="101">
        <f t="shared" si="25"/>
        <v>9269.8499999999985</v>
      </c>
      <c r="DW51" s="102">
        <f t="shared" si="43"/>
        <v>2304.21</v>
      </c>
      <c r="DX51" s="144"/>
      <c r="DY51" s="101">
        <f t="shared" si="44"/>
        <v>355.52</v>
      </c>
      <c r="DZ51" s="101">
        <f t="shared" si="44"/>
        <v>414.92999999999995</v>
      </c>
      <c r="EB51" s="84">
        <f>MODEL_DATA!AT48</f>
        <v>42</v>
      </c>
      <c r="EC51" s="84">
        <f>MODEL_DATA!AU48</f>
        <v>18765.55</v>
      </c>
      <c r="ED51" s="84">
        <f>MODEL_DATA!AV48</f>
        <v>1217.6500000000001</v>
      </c>
      <c r="EE51" s="84">
        <f>MODEL_DATA!AW48</f>
        <v>14677.18</v>
      </c>
      <c r="EF51" s="84">
        <f>MODEL_DATA!AX48</f>
        <v>78.47</v>
      </c>
      <c r="EG51" s="84">
        <f>MODEL_DATA!AY48</f>
        <v>580.65</v>
      </c>
      <c r="EH51" s="84">
        <f>MODEL_DATA!AZ48</f>
        <v>4010.24</v>
      </c>
      <c r="EI51" s="84">
        <f>MODEL_DATA!BA48</f>
        <v>5259.61</v>
      </c>
      <c r="EJ51" s="84">
        <f>MODEL_DATA!BB48</f>
        <v>4236.49</v>
      </c>
      <c r="EK51" s="84">
        <f>MODEL_DATA!BC48</f>
        <v>7293.83</v>
      </c>
      <c r="EL51" s="84">
        <f>MODEL_DATA!BD48</f>
        <v>3466.49</v>
      </c>
      <c r="EM51" s="84">
        <f>MODEL_DATA!BE48</f>
        <v>635.41999999999996</v>
      </c>
      <c r="EN51" s="84">
        <f>MODEL_DATA!BF48</f>
        <v>1063.96</v>
      </c>
      <c r="EO51" s="84">
        <f>MODEL_DATA!BG48</f>
        <v>148.46</v>
      </c>
      <c r="EP51" s="84">
        <f>MODEL_DATA!BH48</f>
        <v>142.4</v>
      </c>
      <c r="EQ51" s="84">
        <f>MODEL_DATA!BI48</f>
        <v>1668.79</v>
      </c>
      <c r="ER51" s="84">
        <f>MODEL_DATA!BJ48</f>
        <v>1518.9</v>
      </c>
      <c r="ES51" s="84">
        <f>MODEL_DATA!BK48</f>
        <v>207.06</v>
      </c>
      <c r="ET51" s="84">
        <f>MODEL_DATA!BL48</f>
        <v>272.52999999999997</v>
      </c>
      <c r="EU51" s="84">
        <f>MODEL_DATA!BM48</f>
        <v>704.76</v>
      </c>
      <c r="EV51" s="84">
        <f>MODEL_DATA!BN48</f>
        <v>64.37</v>
      </c>
    </row>
    <row r="52" spans="32:152" x14ac:dyDescent="0.25">
      <c r="AF52" s="32">
        <f t="shared" si="15"/>
        <v>84</v>
      </c>
      <c r="AG52" s="61">
        <f t="shared" si="26"/>
        <v>3.3831835716738477E-3</v>
      </c>
      <c r="AH52" s="63">
        <f>INDEX(Obs_GenCost!$D$11:$T$211,  MATCH($AF52, Obs_GenCost!$B$11:$B$211, 0), MATCH(AH$4, Obs_GenCost!$D$3:$T$3, 0) )</f>
        <v>2.7653999999999999E-3</v>
      </c>
      <c r="AI52" s="61">
        <f t="shared" si="27"/>
        <v>3.3966375775660294E-4</v>
      </c>
      <c r="AJ52" s="63">
        <f>INDEX(Obs_GenCost!$D$11:$T$211,  MATCH($AF52, Obs_GenCost!$B$11:$B$211, 0), MATCH(AJ$4, Obs_GenCost!$D$3:$T$3, 0) )</f>
        <v>4.2640000000000001E-4</v>
      </c>
      <c r="AK52" s="61">
        <f t="shared" si="28"/>
        <v>5.9686272549550165E-4</v>
      </c>
      <c r="AL52" s="63">
        <f>INDEX(Obs_GenCost!$D$11:$T$211,  MATCH($AF52, Obs_GenCost!$B$11:$B$211, 0), MATCH(AL$4, Obs_GenCost!$D$3:$T$3, 0) )</f>
        <v>6.824E-4</v>
      </c>
      <c r="AM52" s="61">
        <f t="shared" si="29"/>
        <v>0</v>
      </c>
      <c r="AN52" s="63">
        <f>INDEX(Obs_GenCost!$D$11:$T$211,  MATCH($AF52, Obs_GenCost!$B$11:$B$211, 0), MATCH(AN$4, Obs_GenCost!$D$3:$T$3, 0) )</f>
        <v>0</v>
      </c>
      <c r="AO52" s="61">
        <f t="shared" si="30"/>
        <v>0</v>
      </c>
      <c r="AP52" s="63">
        <f>INDEX(Obs_GenCost!$D$11:$T$211,  MATCH($AF52, Obs_GenCost!$B$11:$B$211, 0), MATCH(AP$4, Obs_GenCost!$D$3:$T$3, 0) )</f>
        <v>0</v>
      </c>
      <c r="AQ52" s="61">
        <f t="shared" si="31"/>
        <v>2.5176804996520775E-3</v>
      </c>
      <c r="AR52" s="63">
        <f>INDEX(Obs_GenCost!$D$11:$T$211,  MATCH($AF52, Obs_GenCost!$B$11:$B$211, 0), MATCH(AR$4, Obs_GenCost!$D$3:$T$3, 0) )</f>
        <v>2.3008999999999998E-3</v>
      </c>
      <c r="AS52" s="61">
        <f t="shared" si="32"/>
        <v>9.3221454291380983E-4</v>
      </c>
      <c r="AT52" s="63">
        <f>INDEX(Obs_GenCost!$D$11:$T$211,  MATCH($AF52, Obs_GenCost!$B$11:$B$211, 0), MATCH(AT$4, Obs_GenCost!$D$3:$T$3, 0) )</f>
        <v>8.61E-4</v>
      </c>
      <c r="AU52" s="61">
        <f t="shared" si="33"/>
        <v>1.2850393039684578E-3</v>
      </c>
      <c r="AV52" s="63">
        <f>INDEX(Obs_GenCost!$D$11:$T$211,  MATCH($AF52, Obs_GenCost!$B$11:$B$211, 0), MATCH(AV$4, Obs_GenCost!$D$3:$T$3, 0) )</f>
        <v>0</v>
      </c>
      <c r="AW52" s="61">
        <f t="shared" si="34"/>
        <v>4.5551075502724364E-4</v>
      </c>
      <c r="AX52" s="63">
        <f>INDEX(Obs_GenCost!$D$11:$T$211,  MATCH($AF52, Obs_GenCost!$B$11:$B$211, 0), MATCH(AX$4, Obs_GenCost!$D$3:$T$3, 0) )</f>
        <v>5.5361999999999998E-3</v>
      </c>
      <c r="AY52" s="61">
        <f t="shared" si="35"/>
        <v>4.529765583127638E-3</v>
      </c>
      <c r="AZ52" s="63">
        <f>INDEX(Obs_GenCost!$D$11:$T$211,  MATCH($AF52, Obs_GenCost!$B$11:$B$211, 0), MATCH(AZ$4, Obs_GenCost!$D$3:$T$3, 0) )</f>
        <v>4.2123999999999998E-3</v>
      </c>
      <c r="BA52" s="61">
        <f t="shared" si="36"/>
        <v>9.3471310005318713E-3</v>
      </c>
      <c r="BB52" s="63">
        <f>INDEX(Obs_GenCost!$D$11:$T$211,  MATCH($AF52, Obs_GenCost!$B$11:$B$211, 0), MATCH(BB$4, Obs_GenCost!$D$3:$T$3, 0) )</f>
        <v>9.2987999999999994E-3</v>
      </c>
      <c r="BC52" s="61">
        <f t="shared" si="37"/>
        <v>8.4727203561974739E-3</v>
      </c>
      <c r="BD52" s="63">
        <f>INDEX(Obs_GenCost!$D$11:$T$211,  MATCH($AF52, Obs_GenCost!$B$11:$B$211, 0), MATCH(BD$4, Obs_GenCost!$D$3:$T$3, 0) )</f>
        <v>6.2972999999999996E-3</v>
      </c>
      <c r="BF52" s="31">
        <f t="shared" si="38"/>
        <v>86</v>
      </c>
      <c r="BG52" s="31">
        <f t="shared" si="39"/>
        <v>87</v>
      </c>
      <c r="BH52" s="57">
        <f t="shared" si="53"/>
        <v>1.2023176243469121E-3</v>
      </c>
      <c r="BI52" s="57">
        <f t="shared" si="53"/>
        <v>5.2134845344228463E-4</v>
      </c>
      <c r="BJ52" s="57">
        <f t="shared" si="53"/>
        <v>1.4087139682706527E-3</v>
      </c>
      <c r="BK52" s="58">
        <f t="shared" si="53"/>
        <v>8.3094186376153501E-3</v>
      </c>
      <c r="BL52" s="57">
        <f t="shared" si="53"/>
        <v>0</v>
      </c>
      <c r="BM52" s="57">
        <f t="shared" si="53"/>
        <v>9.9274430158863784E-3</v>
      </c>
      <c r="BN52" s="57">
        <f t="shared" si="53"/>
        <v>9.8311022052881593E-3</v>
      </c>
      <c r="BQ52" s="57">
        <f t="shared" si="58"/>
        <v>3.2735581318481788E-3</v>
      </c>
      <c r="BR52" s="57">
        <f t="shared" si="58"/>
        <v>2.9819494968451267E-4</v>
      </c>
      <c r="BS52" s="57">
        <f t="shared" si="58"/>
        <v>5.7501225441388142E-4</v>
      </c>
      <c r="BT52" s="57">
        <f t="shared" si="58"/>
        <v>0</v>
      </c>
      <c r="BU52" s="57">
        <f t="shared" si="58"/>
        <v>0</v>
      </c>
      <c r="BV52" s="57">
        <f t="shared" si="58"/>
        <v>2.3919711067168612E-3</v>
      </c>
      <c r="BW52" s="57">
        <f t="shared" si="58"/>
        <v>9.1919901876244678E-4</v>
      </c>
      <c r="BX52" s="58">
        <f t="shared" si="58"/>
        <v>1.0290543180858514E-3</v>
      </c>
      <c r="BY52" s="57">
        <f t="shared" si="58"/>
        <v>4.2597943359062922E-4</v>
      </c>
      <c r="BZ52" s="57">
        <f t="shared" si="58"/>
        <v>4.2276986693101691E-3</v>
      </c>
      <c r="CA52" s="58">
        <f t="shared" si="58"/>
        <v>9.6251767742361102E-3</v>
      </c>
      <c r="CB52" s="57">
        <f t="shared" si="58"/>
        <v>0</v>
      </c>
      <c r="CC52" s="57">
        <f t="shared" si="58"/>
        <v>9.6869474700823528E-3</v>
      </c>
      <c r="CD52" s="57">
        <f t="shared" si="58"/>
        <v>1.1293625194795782E-2</v>
      </c>
      <c r="CE52" s="57">
        <f t="shared" si="58"/>
        <v>7.2362855674664101E-3</v>
      </c>
      <c r="CF52" s="57">
        <f t="shared" si="45"/>
        <v>0</v>
      </c>
      <c r="CG52" s="57">
        <f t="shared" si="45"/>
        <v>1.0105082588683168E-2</v>
      </c>
      <c r="CH52" s="57">
        <f t="shared" si="45"/>
        <v>8.8414353767772083E-3</v>
      </c>
      <c r="CI52" s="58">
        <f t="shared" si="45"/>
        <v>2.6735574696914424E-3</v>
      </c>
      <c r="CJ52" s="57">
        <f t="shared" si="45"/>
        <v>9.7397749724242204E-4</v>
      </c>
      <c r="CL52" s="30">
        <f>Obs_GenCost!B54</f>
        <v>86</v>
      </c>
      <c r="CM52" s="26">
        <f t="shared" si="40"/>
        <v>87</v>
      </c>
      <c r="CN52" s="20">
        <f t="shared" si="18"/>
        <v>11138.919999999998</v>
      </c>
      <c r="CO52" s="20">
        <f t="shared" si="18"/>
        <v>2389.12</v>
      </c>
      <c r="CP52" s="20">
        <f t="shared" si="18"/>
        <v>3300.71</v>
      </c>
      <c r="CQ52" s="106">
        <f t="shared" si="18"/>
        <v>1435.65</v>
      </c>
      <c r="CR52" s="143"/>
      <c r="CS52" s="20">
        <f t="shared" si="19"/>
        <v>248.73</v>
      </c>
      <c r="CT52" s="20">
        <f t="shared" si="19"/>
        <v>268.86</v>
      </c>
      <c r="CW52" s="20">
        <f t="shared" si="57"/>
        <v>5449.09</v>
      </c>
      <c r="CX52" s="20">
        <f t="shared" si="57"/>
        <v>264.91000000000003</v>
      </c>
      <c r="CY52" s="20">
        <f t="shared" si="56"/>
        <v>2124.21</v>
      </c>
      <c r="CZ52" s="20">
        <f t="shared" si="56"/>
        <v>0</v>
      </c>
      <c r="DA52" s="20">
        <f t="shared" si="56"/>
        <v>0</v>
      </c>
      <c r="DB52" s="20">
        <f t="shared" si="56"/>
        <v>1862.82</v>
      </c>
      <c r="DC52" s="20">
        <f t="shared" si="56"/>
        <v>1437.8899999999999</v>
      </c>
      <c r="DD52" s="106">
        <f t="shared" si="56"/>
        <v>927.56999999999994</v>
      </c>
      <c r="DE52" s="20">
        <f t="shared" si="56"/>
        <v>247.95999999999998</v>
      </c>
      <c r="DF52" s="20">
        <f t="shared" si="56"/>
        <v>1195.1099999999999</v>
      </c>
      <c r="DG52" s="106">
        <f t="shared" si="56"/>
        <v>747.04</v>
      </c>
      <c r="DH52" s="143"/>
      <c r="DI52" s="20">
        <f t="shared" si="21"/>
        <v>103.11</v>
      </c>
      <c r="DJ52" s="20">
        <f t="shared" si="21"/>
        <v>124.65</v>
      </c>
      <c r="DK52" s="20">
        <f t="shared" si="21"/>
        <v>688.61</v>
      </c>
      <c r="DL52" s="143"/>
      <c r="DM52" s="20">
        <f t="shared" si="22"/>
        <v>145.62</v>
      </c>
      <c r="DN52" s="20">
        <f t="shared" si="22"/>
        <v>144.20999999999998</v>
      </c>
      <c r="DO52" s="106">
        <f t="shared" si="22"/>
        <v>165.48000000000002</v>
      </c>
      <c r="DP52" s="20">
        <f t="shared" si="22"/>
        <v>16.829999999999998</v>
      </c>
      <c r="DR52" s="31">
        <f t="shared" si="41"/>
        <v>43</v>
      </c>
      <c r="DS52" s="26">
        <f t="shared" si="42"/>
        <v>43.5</v>
      </c>
      <c r="DT52" s="101">
        <f t="shared" si="23"/>
        <v>42942.969999999994</v>
      </c>
      <c r="DU52" s="101">
        <f t="shared" si="24"/>
        <v>15238.41</v>
      </c>
      <c r="DV52" s="101">
        <f t="shared" si="25"/>
        <v>9146.33</v>
      </c>
      <c r="DW52" s="102">
        <f t="shared" si="43"/>
        <v>2881.92</v>
      </c>
      <c r="DX52" s="144"/>
      <c r="DY52" s="101">
        <f t="shared" si="44"/>
        <v>394.56</v>
      </c>
      <c r="DZ52" s="101">
        <f t="shared" si="44"/>
        <v>376.17</v>
      </c>
      <c r="EB52" s="84">
        <f>MODEL_DATA!AT49</f>
        <v>43</v>
      </c>
      <c r="EC52" s="84">
        <f>MODEL_DATA!AU49</f>
        <v>17940.39</v>
      </c>
      <c r="ED52" s="84">
        <f>MODEL_DATA!AV49</f>
        <v>1143.8699999999999</v>
      </c>
      <c r="EE52" s="84">
        <f>MODEL_DATA!AW49</f>
        <v>14094.54</v>
      </c>
      <c r="EF52" s="84">
        <f>MODEL_DATA!AX49</f>
        <v>74.39</v>
      </c>
      <c r="EG52" s="84">
        <f>MODEL_DATA!AY49</f>
        <v>543.45000000000005</v>
      </c>
      <c r="EH52" s="84">
        <f>MODEL_DATA!AZ49</f>
        <v>3980.52</v>
      </c>
      <c r="EI52" s="84">
        <f>MODEL_DATA!BA49</f>
        <v>5165.8100000000004</v>
      </c>
      <c r="EJ52" s="84">
        <f>MODEL_DATA!BB49</f>
        <v>3910.41</v>
      </c>
      <c r="EK52" s="84">
        <f>MODEL_DATA!BC49</f>
        <v>7003.56</v>
      </c>
      <c r="EL52" s="84">
        <f>MODEL_DATA!BD49</f>
        <v>3335.26</v>
      </c>
      <c r="EM52" s="84">
        <f>MODEL_DATA!BE49</f>
        <v>1070.7</v>
      </c>
      <c r="EN52" s="84">
        <f>MODEL_DATA!BF49</f>
        <v>1011.44</v>
      </c>
      <c r="EO52" s="84">
        <f>MODEL_DATA!BG49</f>
        <v>172.2</v>
      </c>
      <c r="EP52" s="84">
        <f>MODEL_DATA!BH49</f>
        <v>127.64</v>
      </c>
      <c r="EQ52" s="84">
        <f>MODEL_DATA!BI49</f>
        <v>1811.22</v>
      </c>
      <c r="ER52" s="84">
        <f>MODEL_DATA!BJ49</f>
        <v>1184.97</v>
      </c>
      <c r="ES52" s="84">
        <f>MODEL_DATA!BK49</f>
        <v>222.36</v>
      </c>
      <c r="ET52" s="84">
        <f>MODEL_DATA!BL49</f>
        <v>248.53</v>
      </c>
      <c r="EU52" s="84">
        <f>MODEL_DATA!BM49</f>
        <v>674.03</v>
      </c>
      <c r="EV52" s="84">
        <f>MODEL_DATA!BN49</f>
        <v>64.790000000000006</v>
      </c>
    </row>
    <row r="53" spans="32:152" x14ac:dyDescent="0.25">
      <c r="AF53" s="32">
        <f t="shared" si="15"/>
        <v>86</v>
      </c>
      <c r="AG53" s="61">
        <f t="shared" si="26"/>
        <v>3.2735581318481788E-3</v>
      </c>
      <c r="AH53" s="63">
        <f>INDEX(Obs_GenCost!$D$11:$T$211,  MATCH($AF53, Obs_GenCost!$B$11:$B$211, 0), MATCH(AH$4, Obs_GenCost!$D$3:$T$3, 0) )</f>
        <v>2.6706E-3</v>
      </c>
      <c r="AI53" s="61">
        <f t="shared" si="27"/>
        <v>2.9819494968451267E-4</v>
      </c>
      <c r="AJ53" s="63">
        <f>INDEX(Obs_GenCost!$D$11:$T$211,  MATCH($AF53, Obs_GenCost!$B$11:$B$211, 0), MATCH(AJ$4, Obs_GenCost!$D$3:$T$3, 0) )</f>
        <v>4.082E-4</v>
      </c>
      <c r="AK53" s="61">
        <f t="shared" si="28"/>
        <v>5.7501225441388142E-4</v>
      </c>
      <c r="AL53" s="63">
        <f>INDEX(Obs_GenCost!$D$11:$T$211,  MATCH($AF53, Obs_GenCost!$B$11:$B$211, 0), MATCH(AL$4, Obs_GenCost!$D$3:$T$3, 0) )</f>
        <v>6.7219999999999997E-4</v>
      </c>
      <c r="AM53" s="61">
        <f t="shared" si="29"/>
        <v>0</v>
      </c>
      <c r="AN53" s="63">
        <f>INDEX(Obs_GenCost!$D$11:$T$211,  MATCH($AF53, Obs_GenCost!$B$11:$B$211, 0), MATCH(AN$4, Obs_GenCost!$D$3:$T$3, 0) )</f>
        <v>0</v>
      </c>
      <c r="AO53" s="61">
        <f t="shared" si="30"/>
        <v>0</v>
      </c>
      <c r="AP53" s="63">
        <f>INDEX(Obs_GenCost!$D$11:$T$211,  MATCH($AF53, Obs_GenCost!$B$11:$B$211, 0), MATCH(AP$4, Obs_GenCost!$D$3:$T$3, 0) )</f>
        <v>0</v>
      </c>
      <c r="AQ53" s="61">
        <f t="shared" si="31"/>
        <v>2.3919711067168612E-3</v>
      </c>
      <c r="AR53" s="63">
        <f>INDEX(Obs_GenCost!$D$11:$T$211,  MATCH($AF53, Obs_GenCost!$B$11:$B$211, 0), MATCH(AR$4, Obs_GenCost!$D$3:$T$3, 0) )</f>
        <v>2.2111000000000001E-3</v>
      </c>
      <c r="AS53" s="61">
        <f t="shared" si="32"/>
        <v>9.1919901876244678E-4</v>
      </c>
      <c r="AT53" s="63">
        <f>INDEX(Obs_GenCost!$D$11:$T$211,  MATCH($AF53, Obs_GenCost!$B$11:$B$211, 0), MATCH(AT$4, Obs_GenCost!$D$3:$T$3, 0) )</f>
        <v>8.4119999999999996E-4</v>
      </c>
      <c r="AU53" s="61">
        <f t="shared" si="33"/>
        <v>1.0290543180858514E-3</v>
      </c>
      <c r="AV53" s="63">
        <f>INDEX(Obs_GenCost!$D$11:$T$211,  MATCH($AF53, Obs_GenCost!$B$11:$B$211, 0), MATCH(AV$4, Obs_GenCost!$D$3:$T$3, 0) )</f>
        <v>0</v>
      </c>
      <c r="AW53" s="61">
        <f t="shared" si="34"/>
        <v>4.2597943359062922E-4</v>
      </c>
      <c r="AX53" s="63">
        <f>INDEX(Obs_GenCost!$D$11:$T$211,  MATCH($AF53, Obs_GenCost!$B$11:$B$211, 0), MATCH(AX$4, Obs_GenCost!$D$3:$T$3, 0) )</f>
        <v>5.3848999999999998E-3</v>
      </c>
      <c r="AY53" s="61">
        <f t="shared" si="35"/>
        <v>4.2276986693101691E-3</v>
      </c>
      <c r="AZ53" s="63">
        <f>INDEX(Obs_GenCost!$D$11:$T$211,  MATCH($AF53, Obs_GenCost!$B$11:$B$211, 0), MATCH(AZ$4, Obs_GenCost!$D$3:$T$3, 0) )</f>
        <v>4.3157999999999998E-3</v>
      </c>
      <c r="BA53" s="61">
        <f t="shared" si="36"/>
        <v>9.6251767742361102E-3</v>
      </c>
      <c r="BB53" s="63">
        <f>INDEX(Obs_GenCost!$D$11:$T$211,  MATCH($AF53, Obs_GenCost!$B$11:$B$211, 0), MATCH(BB$4, Obs_GenCost!$D$3:$T$3, 0) )</f>
        <v>9.1176E-3</v>
      </c>
      <c r="BC53" s="61">
        <f t="shared" si="37"/>
        <v>7.2362855674664101E-3</v>
      </c>
      <c r="BD53" s="63">
        <f>INDEX(Obs_GenCost!$D$11:$T$211,  MATCH($AF53, Obs_GenCost!$B$11:$B$211, 0), MATCH(BD$4, Obs_GenCost!$D$3:$T$3, 0) )</f>
        <v>5.8443000000000002E-3</v>
      </c>
      <c r="BF53" s="31">
        <f t="shared" si="38"/>
        <v>88</v>
      </c>
      <c r="BG53" s="31">
        <f t="shared" si="39"/>
        <v>89</v>
      </c>
      <c r="BH53" s="57">
        <f t="shared" si="53"/>
        <v>1.1782710991584736E-3</v>
      </c>
      <c r="BI53" s="57">
        <f t="shared" si="53"/>
        <v>5.5051980576287327E-4</v>
      </c>
      <c r="BJ53" s="57">
        <f t="shared" si="53"/>
        <v>1.3723001434351317E-3</v>
      </c>
      <c r="BK53" s="58">
        <f t="shared" si="53"/>
        <v>7.8269381321776632E-3</v>
      </c>
      <c r="BL53" s="57">
        <f t="shared" si="53"/>
        <v>0</v>
      </c>
      <c r="BM53" s="57">
        <f t="shared" si="53"/>
        <v>8.4494821149967685E-3</v>
      </c>
      <c r="BN53" s="57">
        <f t="shared" si="53"/>
        <v>9.506031541727156E-3</v>
      </c>
      <c r="BQ53" s="57">
        <f t="shared" si="58"/>
        <v>3.1106699153075606E-3</v>
      </c>
      <c r="BR53" s="57">
        <f t="shared" si="58"/>
        <v>2.9291566874373892E-4</v>
      </c>
      <c r="BS53" s="57">
        <f t="shared" si="58"/>
        <v>6.124682713063961E-4</v>
      </c>
      <c r="BT53" s="57">
        <f t="shared" si="58"/>
        <v>0</v>
      </c>
      <c r="BU53" s="57">
        <f t="shared" si="58"/>
        <v>0</v>
      </c>
      <c r="BV53" s="57">
        <f t="shared" si="58"/>
        <v>2.3574042338076065E-3</v>
      </c>
      <c r="BW53" s="57">
        <f t="shared" si="58"/>
        <v>8.81865688190757E-4</v>
      </c>
      <c r="BX53" s="58">
        <f t="shared" si="58"/>
        <v>6.8977491970404186E-4</v>
      </c>
      <c r="BY53" s="57">
        <f t="shared" si="58"/>
        <v>4.1046647067191904E-4</v>
      </c>
      <c r="BZ53" s="57">
        <f t="shared" si="58"/>
        <v>4.1351577340078506E-3</v>
      </c>
      <c r="CA53" s="58">
        <f t="shared" si="58"/>
        <v>8.5735504512639126E-3</v>
      </c>
      <c r="CB53" s="57">
        <f t="shared" si="58"/>
        <v>0</v>
      </c>
      <c r="CC53" s="57">
        <f t="shared" si="58"/>
        <v>7.6050664116299729E-3</v>
      </c>
      <c r="CD53" s="57">
        <f t="shared" si="58"/>
        <v>1.0686587177907438E-2</v>
      </c>
      <c r="CE53" s="57">
        <f t="shared" si="58"/>
        <v>7.2180007082755879E-3</v>
      </c>
      <c r="CF53" s="57">
        <f t="shared" si="45"/>
        <v>0</v>
      </c>
      <c r="CG53" s="57">
        <f t="shared" si="45"/>
        <v>9.0732011294487307E-3</v>
      </c>
      <c r="CH53" s="57">
        <f t="shared" si="45"/>
        <v>8.707167687468962E-3</v>
      </c>
      <c r="CI53" s="58">
        <f t="shared" si="45"/>
        <v>2.4670789558972881E-3</v>
      </c>
      <c r="CJ53" s="57">
        <f t="shared" si="45"/>
        <v>9.7282006706150446E-4</v>
      </c>
      <c r="CL53" s="30">
        <f>Obs_GenCost!B55</f>
        <v>88</v>
      </c>
      <c r="CM53" s="26">
        <f t="shared" si="40"/>
        <v>89</v>
      </c>
      <c r="CN53" s="20">
        <f t="shared" si="18"/>
        <v>10916.14</v>
      </c>
      <c r="CO53" s="20">
        <f t="shared" si="18"/>
        <v>2522.8000000000002</v>
      </c>
      <c r="CP53" s="20">
        <f t="shared" si="18"/>
        <v>3215.39</v>
      </c>
      <c r="CQ53" s="106">
        <f t="shared" si="18"/>
        <v>1352.29</v>
      </c>
      <c r="CR53" s="143"/>
      <c r="CS53" s="20">
        <f t="shared" si="19"/>
        <v>211.7</v>
      </c>
      <c r="CT53" s="20">
        <f t="shared" si="19"/>
        <v>259.97000000000003</v>
      </c>
      <c r="CW53" s="20">
        <f t="shared" si="57"/>
        <v>5177.95</v>
      </c>
      <c r="CX53" s="20">
        <f t="shared" si="57"/>
        <v>260.22000000000003</v>
      </c>
      <c r="CY53" s="20">
        <f t="shared" si="56"/>
        <v>2262.58</v>
      </c>
      <c r="CZ53" s="20">
        <f t="shared" si="56"/>
        <v>0</v>
      </c>
      <c r="DA53" s="20">
        <f t="shared" si="56"/>
        <v>0</v>
      </c>
      <c r="DB53" s="20">
        <f t="shared" si="56"/>
        <v>1835.9</v>
      </c>
      <c r="DC53" s="20">
        <f t="shared" si="56"/>
        <v>1379.4899999999998</v>
      </c>
      <c r="DD53" s="106">
        <f t="shared" si="56"/>
        <v>621.75</v>
      </c>
      <c r="DE53" s="20">
        <f t="shared" si="56"/>
        <v>238.93</v>
      </c>
      <c r="DF53" s="20">
        <f t="shared" si="56"/>
        <v>1168.95</v>
      </c>
      <c r="DG53" s="106">
        <f t="shared" si="56"/>
        <v>665.42000000000007</v>
      </c>
      <c r="DH53" s="143"/>
      <c r="DI53" s="20">
        <f t="shared" si="21"/>
        <v>80.95</v>
      </c>
      <c r="DJ53" s="20">
        <f t="shared" si="21"/>
        <v>117.94999999999999</v>
      </c>
      <c r="DK53" s="20">
        <f t="shared" si="21"/>
        <v>686.87</v>
      </c>
      <c r="DL53" s="143"/>
      <c r="DM53" s="20">
        <f t="shared" si="22"/>
        <v>130.75</v>
      </c>
      <c r="DN53" s="20">
        <f t="shared" si="22"/>
        <v>142.01999999999998</v>
      </c>
      <c r="DO53" s="106">
        <f t="shared" si="22"/>
        <v>152.69999999999999</v>
      </c>
      <c r="DP53" s="20">
        <f t="shared" si="22"/>
        <v>16.810000000000002</v>
      </c>
      <c r="DR53" s="31">
        <f t="shared" si="41"/>
        <v>44</v>
      </c>
      <c r="DS53" s="26">
        <f t="shared" si="42"/>
        <v>44.5</v>
      </c>
      <c r="DT53" s="101">
        <f t="shared" si="23"/>
        <v>39780.69</v>
      </c>
      <c r="DU53" s="101">
        <f t="shared" si="24"/>
        <v>13597.3</v>
      </c>
      <c r="DV53" s="101">
        <f t="shared" si="25"/>
        <v>8328.18</v>
      </c>
      <c r="DW53" s="102">
        <f t="shared" si="43"/>
        <v>3273.1000000000004</v>
      </c>
      <c r="DX53" s="144"/>
      <c r="DY53" s="101">
        <f t="shared" si="44"/>
        <v>300.92999999999995</v>
      </c>
      <c r="DZ53" s="101">
        <f t="shared" si="44"/>
        <v>429.54</v>
      </c>
      <c r="EB53" s="84">
        <f>MODEL_DATA!AT50</f>
        <v>44</v>
      </c>
      <c r="EC53" s="84">
        <f>MODEL_DATA!AU50</f>
        <v>17246.66</v>
      </c>
      <c r="ED53" s="84">
        <f>MODEL_DATA!AV50</f>
        <v>1031.6400000000001</v>
      </c>
      <c r="EE53" s="84">
        <f>MODEL_DATA!AW50</f>
        <v>12565.66</v>
      </c>
      <c r="EF53" s="84">
        <f>MODEL_DATA!AX50</f>
        <v>57.61</v>
      </c>
      <c r="EG53" s="84">
        <f>MODEL_DATA!AY50</f>
        <v>550.94000000000005</v>
      </c>
      <c r="EH53" s="84">
        <f>MODEL_DATA!AZ50</f>
        <v>3576.64</v>
      </c>
      <c r="EI53" s="84">
        <f>MODEL_DATA!BA50</f>
        <v>4751.54</v>
      </c>
      <c r="EJ53" s="84">
        <f>MODEL_DATA!BB50</f>
        <v>3607.06</v>
      </c>
      <c r="EK53" s="84">
        <f>MODEL_DATA!BC50</f>
        <v>6882.2</v>
      </c>
      <c r="EL53" s="84">
        <f>MODEL_DATA!BD50</f>
        <v>3332.28</v>
      </c>
      <c r="EM53" s="84">
        <f>MODEL_DATA!BE50</f>
        <v>981.7</v>
      </c>
      <c r="EN53" s="84">
        <f>MODEL_DATA!BF50</f>
        <v>903.28</v>
      </c>
      <c r="EO53" s="84">
        <f>MODEL_DATA!BG50</f>
        <v>137.88999999999999</v>
      </c>
      <c r="EP53" s="84">
        <f>MODEL_DATA!BH50</f>
        <v>148.19</v>
      </c>
      <c r="EQ53" s="84">
        <f>MODEL_DATA!BI50</f>
        <v>2291.4</v>
      </c>
      <c r="ER53" s="84">
        <f>MODEL_DATA!BJ50</f>
        <v>1126.76</v>
      </c>
      <c r="ES53" s="84">
        <f>MODEL_DATA!BK50</f>
        <v>163.04</v>
      </c>
      <c r="ET53" s="84">
        <f>MODEL_DATA!BL50</f>
        <v>281.35000000000002</v>
      </c>
      <c r="EU53" s="84">
        <f>MODEL_DATA!BM50</f>
        <v>640.74</v>
      </c>
      <c r="EV53" s="84">
        <f>MODEL_DATA!BN50</f>
        <v>55.22</v>
      </c>
    </row>
    <row r="54" spans="32:152" x14ac:dyDescent="0.25">
      <c r="AF54" s="32">
        <f t="shared" si="15"/>
        <v>88</v>
      </c>
      <c r="AG54" s="61">
        <f t="shared" si="26"/>
        <v>3.1106699153075606E-3</v>
      </c>
      <c r="AH54" s="63">
        <f>INDEX(Obs_GenCost!$D$11:$T$211,  MATCH($AF54, Obs_GenCost!$B$11:$B$211, 0), MATCH(AH$4, Obs_GenCost!$D$3:$T$3, 0) )</f>
        <v>2.5757000000000002E-3</v>
      </c>
      <c r="AI54" s="61">
        <f t="shared" si="27"/>
        <v>2.9291566874373892E-4</v>
      </c>
      <c r="AJ54" s="63">
        <f>INDEX(Obs_GenCost!$D$11:$T$211,  MATCH($AF54, Obs_GenCost!$B$11:$B$211, 0), MATCH(AJ$4, Obs_GenCost!$D$3:$T$3, 0) )</f>
        <v>3.901E-4</v>
      </c>
      <c r="AK54" s="61">
        <f t="shared" si="28"/>
        <v>6.124682713063961E-4</v>
      </c>
      <c r="AL54" s="63">
        <f>INDEX(Obs_GenCost!$D$11:$T$211,  MATCH($AF54, Obs_GenCost!$B$11:$B$211, 0), MATCH(AL$4, Obs_GenCost!$D$3:$T$3, 0) )</f>
        <v>6.6200000000000005E-4</v>
      </c>
      <c r="AM54" s="61">
        <f t="shared" si="29"/>
        <v>0</v>
      </c>
      <c r="AN54" s="63">
        <f>INDEX(Obs_GenCost!$D$11:$T$211,  MATCH($AF54, Obs_GenCost!$B$11:$B$211, 0), MATCH(AN$4, Obs_GenCost!$D$3:$T$3, 0) )</f>
        <v>0</v>
      </c>
      <c r="AO54" s="61">
        <f t="shared" si="30"/>
        <v>0</v>
      </c>
      <c r="AP54" s="63">
        <f>INDEX(Obs_GenCost!$D$11:$T$211,  MATCH($AF54, Obs_GenCost!$B$11:$B$211, 0), MATCH(AP$4, Obs_GenCost!$D$3:$T$3, 0) )</f>
        <v>0</v>
      </c>
      <c r="AQ54" s="61">
        <f t="shared" si="31"/>
        <v>2.3574042338076065E-3</v>
      </c>
      <c r="AR54" s="63">
        <f>INDEX(Obs_GenCost!$D$11:$T$211,  MATCH($AF54, Obs_GenCost!$B$11:$B$211, 0), MATCH(AR$4, Obs_GenCost!$D$3:$T$3, 0) )</f>
        <v>2.1213E-3</v>
      </c>
      <c r="AS54" s="61">
        <f t="shared" si="32"/>
        <v>8.81865688190757E-4</v>
      </c>
      <c r="AT54" s="63">
        <f>INDEX(Obs_GenCost!$D$11:$T$211,  MATCH($AF54, Obs_GenCost!$B$11:$B$211, 0), MATCH(AT$4, Obs_GenCost!$D$3:$T$3, 0) )</f>
        <v>8.2160000000000002E-4</v>
      </c>
      <c r="AU54" s="61">
        <f t="shared" si="33"/>
        <v>6.8977491970404186E-4</v>
      </c>
      <c r="AV54" s="63">
        <f>INDEX(Obs_GenCost!$D$11:$T$211,  MATCH($AF54, Obs_GenCost!$B$11:$B$211, 0), MATCH(AV$4, Obs_GenCost!$D$3:$T$3, 0) )</f>
        <v>0</v>
      </c>
      <c r="AW54" s="61">
        <f t="shared" si="34"/>
        <v>4.1046647067191904E-4</v>
      </c>
      <c r="AX54" s="63">
        <f>INDEX(Obs_GenCost!$D$11:$T$211,  MATCH($AF54, Obs_GenCost!$B$11:$B$211, 0), MATCH(AX$4, Obs_GenCost!$D$3:$T$3, 0) )</f>
        <v>5.2334E-3</v>
      </c>
      <c r="AY54" s="61">
        <f t="shared" si="35"/>
        <v>4.1351577340078506E-3</v>
      </c>
      <c r="AZ54" s="63">
        <f>INDEX(Obs_GenCost!$D$11:$T$211,  MATCH($AF54, Obs_GenCost!$B$11:$B$211, 0), MATCH(AZ$4, Obs_GenCost!$D$3:$T$3, 0) )</f>
        <v>4.4194000000000004E-3</v>
      </c>
      <c r="BA54" s="61">
        <f t="shared" si="36"/>
        <v>8.5735504512639126E-3</v>
      </c>
      <c r="BB54" s="63">
        <f>INDEX(Obs_GenCost!$D$11:$T$211,  MATCH($AF54, Obs_GenCost!$B$11:$B$211, 0), MATCH(BB$4, Obs_GenCost!$D$3:$T$3, 0) )</f>
        <v>8.9359000000000001E-3</v>
      </c>
      <c r="BC54" s="61">
        <f t="shared" si="37"/>
        <v>7.2180007082755879E-3</v>
      </c>
      <c r="BD54" s="63">
        <f>INDEX(Obs_GenCost!$D$11:$T$211,  MATCH($AF54, Obs_GenCost!$B$11:$B$211, 0), MATCH(BD$4, Obs_GenCost!$D$3:$T$3, 0) )</f>
        <v>5.3902999999999998E-3</v>
      </c>
      <c r="BF54" s="31">
        <f t="shared" si="38"/>
        <v>90</v>
      </c>
      <c r="BG54" s="31">
        <f t="shared" si="39"/>
        <v>91</v>
      </c>
      <c r="BH54" s="57">
        <f t="shared" si="53"/>
        <v>1.122061078253853E-3</v>
      </c>
      <c r="BI54" s="57">
        <f t="shared" si="53"/>
        <v>4.9003420255954626E-4</v>
      </c>
      <c r="BJ54" s="57">
        <f t="shared" si="53"/>
        <v>1.2718719071242268E-3</v>
      </c>
      <c r="BK54" s="58">
        <f t="shared" si="53"/>
        <v>8.1443473322520728E-3</v>
      </c>
      <c r="BL54" s="57">
        <f t="shared" si="53"/>
        <v>0</v>
      </c>
      <c r="BM54" s="57">
        <f t="shared" si="53"/>
        <v>9.8424293318762554E-3</v>
      </c>
      <c r="BN54" s="57">
        <f t="shared" si="53"/>
        <v>8.1073866731997714E-3</v>
      </c>
      <c r="BQ54" s="57">
        <f t="shared" si="58"/>
        <v>3.1057016865298414E-3</v>
      </c>
      <c r="BR54" s="57">
        <f t="shared" si="58"/>
        <v>2.6712711301812576E-4</v>
      </c>
      <c r="BS54" s="57">
        <f t="shared" si="58"/>
        <v>5.4363874601001878E-4</v>
      </c>
      <c r="BT54" s="57">
        <f t="shared" si="58"/>
        <v>0</v>
      </c>
      <c r="BU54" s="57">
        <f t="shared" si="58"/>
        <v>0</v>
      </c>
      <c r="BV54" s="57">
        <f t="shared" si="58"/>
        <v>2.1246941900726793E-3</v>
      </c>
      <c r="BW54" s="57">
        <f t="shared" si="58"/>
        <v>8.4729400125039785E-4</v>
      </c>
      <c r="BX54" s="58">
        <f t="shared" si="58"/>
        <v>3.9882136853141296E-4</v>
      </c>
      <c r="BY54" s="57">
        <f t="shared" si="58"/>
        <v>3.742180191121421E-4</v>
      </c>
      <c r="BZ54" s="57">
        <f t="shared" si="58"/>
        <v>3.8613554254298891E-3</v>
      </c>
      <c r="CA54" s="58">
        <f t="shared" si="58"/>
        <v>8.7307403696694607E-3</v>
      </c>
      <c r="CB54" s="57">
        <f t="shared" si="58"/>
        <v>0</v>
      </c>
      <c r="CC54" s="57">
        <f t="shared" si="58"/>
        <v>7.963007153177968E-3</v>
      </c>
      <c r="CD54" s="57">
        <f t="shared" si="58"/>
        <v>9.7289167542492644E-3</v>
      </c>
      <c r="CE54" s="57">
        <f t="shared" si="58"/>
        <v>7.6660848438483619E-3</v>
      </c>
      <c r="CF54" s="57">
        <f t="shared" si="45"/>
        <v>0</v>
      </c>
      <c r="CG54" s="57">
        <f t="shared" si="45"/>
        <v>1.1230645283288584E-2</v>
      </c>
      <c r="CH54" s="57">
        <f t="shared" si="45"/>
        <v>7.0101221897282164E-3</v>
      </c>
      <c r="CI54" s="58">
        <f t="shared" si="45"/>
        <v>2.4037459532311625E-3</v>
      </c>
      <c r="CJ54" s="57">
        <f t="shared" si="45"/>
        <v>7.4017660069700412E-4</v>
      </c>
      <c r="CL54" s="30">
        <f>Obs_GenCost!B56</f>
        <v>90</v>
      </c>
      <c r="CM54" s="26">
        <f t="shared" si="40"/>
        <v>91</v>
      </c>
      <c r="CN54" s="20">
        <f t="shared" si="18"/>
        <v>10395.380000000001</v>
      </c>
      <c r="CO54" s="20">
        <f t="shared" si="18"/>
        <v>2245.62</v>
      </c>
      <c r="CP54" s="20">
        <f t="shared" si="18"/>
        <v>2980.08</v>
      </c>
      <c r="CQ54" s="106">
        <f t="shared" si="18"/>
        <v>1407.13</v>
      </c>
      <c r="CR54" s="143"/>
      <c r="CS54" s="20">
        <f t="shared" si="19"/>
        <v>246.6</v>
      </c>
      <c r="CT54" s="20">
        <f t="shared" si="19"/>
        <v>221.72</v>
      </c>
      <c r="CW54" s="20">
        <f t="shared" si="57"/>
        <v>5169.68</v>
      </c>
      <c r="CX54" s="20">
        <f t="shared" si="57"/>
        <v>237.31</v>
      </c>
      <c r="CY54" s="20">
        <f t="shared" si="56"/>
        <v>2008.31</v>
      </c>
      <c r="CZ54" s="20">
        <f t="shared" si="56"/>
        <v>0</v>
      </c>
      <c r="DA54" s="20">
        <f t="shared" si="56"/>
        <v>0</v>
      </c>
      <c r="DB54" s="20">
        <f t="shared" si="56"/>
        <v>1654.67</v>
      </c>
      <c r="DC54" s="20">
        <f t="shared" si="56"/>
        <v>1325.4099999999999</v>
      </c>
      <c r="DD54" s="106">
        <f t="shared" si="56"/>
        <v>359.49</v>
      </c>
      <c r="DE54" s="20">
        <f t="shared" si="56"/>
        <v>217.82999999999998</v>
      </c>
      <c r="DF54" s="20">
        <f t="shared" si="56"/>
        <v>1091.55</v>
      </c>
      <c r="DG54" s="106">
        <f t="shared" si="56"/>
        <v>677.62</v>
      </c>
      <c r="DH54" s="143"/>
      <c r="DI54" s="20">
        <f t="shared" si="21"/>
        <v>84.759999999999991</v>
      </c>
      <c r="DJ54" s="20">
        <f t="shared" si="21"/>
        <v>107.38</v>
      </c>
      <c r="DK54" s="20">
        <f t="shared" si="21"/>
        <v>729.51</v>
      </c>
      <c r="DL54" s="143"/>
      <c r="DM54" s="20">
        <f t="shared" si="22"/>
        <v>161.84</v>
      </c>
      <c r="DN54" s="20">
        <f t="shared" si="22"/>
        <v>114.34</v>
      </c>
      <c r="DO54" s="106">
        <f t="shared" si="22"/>
        <v>148.78</v>
      </c>
      <c r="DP54" s="20">
        <f t="shared" si="22"/>
        <v>12.79</v>
      </c>
      <c r="DR54" s="31">
        <f t="shared" si="41"/>
        <v>45</v>
      </c>
      <c r="DS54" s="26">
        <f t="shared" si="42"/>
        <v>45.5</v>
      </c>
      <c r="DT54" s="101">
        <f t="shared" si="23"/>
        <v>36668.990000000005</v>
      </c>
      <c r="DU54" s="101">
        <f t="shared" si="24"/>
        <v>12628.29</v>
      </c>
      <c r="DV54" s="101">
        <f t="shared" si="25"/>
        <v>8034.83</v>
      </c>
      <c r="DW54" s="102">
        <f t="shared" si="43"/>
        <v>2942.15</v>
      </c>
      <c r="DX54" s="144"/>
      <c r="DY54" s="101">
        <f t="shared" si="44"/>
        <v>453.78999999999996</v>
      </c>
      <c r="DZ54" s="101">
        <f t="shared" si="44"/>
        <v>398.97</v>
      </c>
      <c r="EB54" s="84">
        <f>MODEL_DATA!AT51</f>
        <v>45</v>
      </c>
      <c r="EC54" s="84">
        <f>MODEL_DATA!AU51</f>
        <v>15470.61</v>
      </c>
      <c r="ED54" s="84">
        <f>MODEL_DATA!AV51</f>
        <v>914.17</v>
      </c>
      <c r="EE54" s="84">
        <f>MODEL_DATA!AW51</f>
        <v>11714.12</v>
      </c>
      <c r="EF54" s="84">
        <f>MODEL_DATA!AX51</f>
        <v>56.9</v>
      </c>
      <c r="EG54" s="84">
        <f>MODEL_DATA!AY51</f>
        <v>478.36</v>
      </c>
      <c r="EH54" s="84">
        <f>MODEL_DATA!AZ51</f>
        <v>3409.61</v>
      </c>
      <c r="EI54" s="84">
        <f>MODEL_DATA!BA51</f>
        <v>4625.22</v>
      </c>
      <c r="EJ54" s="84">
        <f>MODEL_DATA!BB51</f>
        <v>3225.45</v>
      </c>
      <c r="EK54" s="84">
        <f>MODEL_DATA!BC51</f>
        <v>6441.17</v>
      </c>
      <c r="EL54" s="84">
        <f>MODEL_DATA!BD51</f>
        <v>3181.47</v>
      </c>
      <c r="EM54" s="84">
        <f>MODEL_DATA!BE51</f>
        <v>942.85</v>
      </c>
      <c r="EN54" s="84">
        <f>MODEL_DATA!BF51</f>
        <v>1023.54</v>
      </c>
      <c r="EO54" s="84">
        <f>MODEL_DATA!BG51</f>
        <v>216.72</v>
      </c>
      <c r="EP54" s="84">
        <f>MODEL_DATA!BH51</f>
        <v>138.87</v>
      </c>
      <c r="EQ54" s="84">
        <f>MODEL_DATA!BI51</f>
        <v>1999.3</v>
      </c>
      <c r="ER54" s="84">
        <f>MODEL_DATA!BJ51</f>
        <v>1432.14</v>
      </c>
      <c r="ES54" s="84">
        <f>MODEL_DATA!BK51</f>
        <v>237.07</v>
      </c>
      <c r="ET54" s="84">
        <f>MODEL_DATA!BL51</f>
        <v>260.10000000000002</v>
      </c>
      <c r="EU54" s="84">
        <f>MODEL_DATA!BM51</f>
        <v>574.38</v>
      </c>
      <c r="EV54" s="84">
        <f>MODEL_DATA!BN51</f>
        <v>52.72</v>
      </c>
    </row>
    <row r="55" spans="32:152" x14ac:dyDescent="0.25">
      <c r="AF55" s="32">
        <f t="shared" si="15"/>
        <v>90</v>
      </c>
      <c r="AG55" s="61">
        <f t="shared" si="26"/>
        <v>3.1057016865298414E-3</v>
      </c>
      <c r="AH55" s="63">
        <f>INDEX(Obs_GenCost!$D$11:$T$211,  MATCH($AF55, Obs_GenCost!$B$11:$B$211, 0), MATCH(AH$4, Obs_GenCost!$D$3:$T$3, 0) )</f>
        <v>2.4811999999999998E-3</v>
      </c>
      <c r="AI55" s="61">
        <f t="shared" si="27"/>
        <v>2.6712711301812576E-4</v>
      </c>
      <c r="AJ55" s="63">
        <f>INDEX(Obs_GenCost!$D$11:$T$211,  MATCH($AF55, Obs_GenCost!$B$11:$B$211, 0), MATCH(AJ$4, Obs_GenCost!$D$3:$T$3, 0) )</f>
        <v>3.7199999999999999E-4</v>
      </c>
      <c r="AK55" s="61">
        <f t="shared" si="28"/>
        <v>5.4363874601001878E-4</v>
      </c>
      <c r="AL55" s="63">
        <f>INDEX(Obs_GenCost!$D$11:$T$211,  MATCH($AF55, Obs_GenCost!$B$11:$B$211, 0), MATCH(AL$4, Obs_GenCost!$D$3:$T$3, 0) )</f>
        <v>6.5189999999999996E-4</v>
      </c>
      <c r="AM55" s="61">
        <f t="shared" si="29"/>
        <v>0</v>
      </c>
      <c r="AN55" s="63">
        <f>INDEX(Obs_GenCost!$D$11:$T$211,  MATCH($AF55, Obs_GenCost!$B$11:$B$211, 0), MATCH(AN$4, Obs_GenCost!$D$3:$T$3, 0) )</f>
        <v>0</v>
      </c>
      <c r="AO55" s="61">
        <f t="shared" si="30"/>
        <v>0</v>
      </c>
      <c r="AP55" s="63">
        <f>INDEX(Obs_GenCost!$D$11:$T$211,  MATCH($AF55, Obs_GenCost!$B$11:$B$211, 0), MATCH(AP$4, Obs_GenCost!$D$3:$T$3, 0) )</f>
        <v>0</v>
      </c>
      <c r="AQ55" s="61">
        <f t="shared" si="31"/>
        <v>2.1246941900726793E-3</v>
      </c>
      <c r="AR55" s="63">
        <f>INDEX(Obs_GenCost!$D$11:$T$211,  MATCH($AF55, Obs_GenCost!$B$11:$B$211, 0), MATCH(AR$4, Obs_GenCost!$D$3:$T$3, 0) )</f>
        <v>2.0316000000000002E-3</v>
      </c>
      <c r="AS55" s="61">
        <f t="shared" si="32"/>
        <v>8.4729400125039785E-4</v>
      </c>
      <c r="AT55" s="63">
        <f>INDEX(Obs_GenCost!$D$11:$T$211,  MATCH($AF55, Obs_GenCost!$B$11:$B$211, 0), MATCH(AT$4, Obs_GenCost!$D$3:$T$3, 0) )</f>
        <v>8.0190000000000003E-4</v>
      </c>
      <c r="AU55" s="61">
        <f t="shared" si="33"/>
        <v>3.9882136853141296E-4</v>
      </c>
      <c r="AV55" s="63">
        <f>INDEX(Obs_GenCost!$D$11:$T$211,  MATCH($AF55, Obs_GenCost!$B$11:$B$211, 0), MATCH(AV$4, Obs_GenCost!$D$3:$T$3, 0) )</f>
        <v>0</v>
      </c>
      <c r="AW55" s="61">
        <f t="shared" si="34"/>
        <v>3.742180191121421E-4</v>
      </c>
      <c r="AX55" s="63">
        <f>INDEX(Obs_GenCost!$D$11:$T$211,  MATCH($AF55, Obs_GenCost!$B$11:$B$211, 0), MATCH(AX$4, Obs_GenCost!$D$3:$T$3, 0) )</f>
        <v>5.0822000000000003E-3</v>
      </c>
      <c r="AY55" s="61">
        <f t="shared" si="35"/>
        <v>3.8613554254298891E-3</v>
      </c>
      <c r="AZ55" s="63">
        <f>INDEX(Obs_GenCost!$D$11:$T$211,  MATCH($AF55, Obs_GenCost!$B$11:$B$211, 0), MATCH(AZ$4, Obs_GenCost!$D$3:$T$3, 0) )</f>
        <v>4.5224999999999996E-3</v>
      </c>
      <c r="BA55" s="61">
        <f t="shared" si="36"/>
        <v>8.7307403696694607E-3</v>
      </c>
      <c r="BB55" s="63">
        <f>INDEX(Obs_GenCost!$D$11:$T$211,  MATCH($AF55, Obs_GenCost!$B$11:$B$211, 0), MATCH(BB$4, Obs_GenCost!$D$3:$T$3, 0) )</f>
        <v>8.7542999999999996E-3</v>
      </c>
      <c r="BC55" s="61">
        <f t="shared" si="37"/>
        <v>7.6660848438483619E-3</v>
      </c>
      <c r="BD55" s="63">
        <f>INDEX(Obs_GenCost!$D$11:$T$211,  MATCH($AF55, Obs_GenCost!$B$11:$B$211, 0), MATCH(BD$4, Obs_GenCost!$D$3:$T$3, 0) )</f>
        <v>5.0350000000000004E-3</v>
      </c>
      <c r="BF55" s="31">
        <f t="shared" si="38"/>
        <v>92</v>
      </c>
      <c r="BG55" s="31">
        <f t="shared" si="39"/>
        <v>93</v>
      </c>
      <c r="BH55" s="57">
        <f t="shared" si="53"/>
        <v>1.0827110413443579E-3</v>
      </c>
      <c r="BI55" s="57">
        <f t="shared" si="53"/>
        <v>4.9789222468001602E-4</v>
      </c>
      <c r="BJ55" s="57">
        <f t="shared" si="53"/>
        <v>1.2489105407839662E-3</v>
      </c>
      <c r="BK55" s="58">
        <f t="shared" si="53"/>
        <v>7.2454842984892021E-3</v>
      </c>
      <c r="BL55" s="57">
        <f t="shared" si="53"/>
        <v>0</v>
      </c>
      <c r="BM55" s="57">
        <f t="shared" si="53"/>
        <v>9.0641350416427319E-3</v>
      </c>
      <c r="BN55" s="57">
        <f t="shared" si="53"/>
        <v>8.3849216941703046E-3</v>
      </c>
      <c r="BQ55" s="57">
        <f t="shared" si="58"/>
        <v>2.8973785071767762E-3</v>
      </c>
      <c r="BR55" s="57">
        <f t="shared" si="58"/>
        <v>2.8295369937788662E-4</v>
      </c>
      <c r="BS55" s="57">
        <f t="shared" si="58"/>
        <v>5.4958049328754073E-4</v>
      </c>
      <c r="BT55" s="57">
        <f t="shared" si="58"/>
        <v>0</v>
      </c>
      <c r="BU55" s="57">
        <f t="shared" si="58"/>
        <v>0</v>
      </c>
      <c r="BV55" s="57">
        <f t="shared" si="58"/>
        <v>2.0913985357436686E-3</v>
      </c>
      <c r="BW55" s="57">
        <f t="shared" si="58"/>
        <v>8.2947756421216171E-4</v>
      </c>
      <c r="BX55" s="58">
        <f t="shared" si="58"/>
        <v>1.3326218472834662E-4</v>
      </c>
      <c r="BY55" s="57">
        <f t="shared" si="58"/>
        <v>3.5843018641857103E-4</v>
      </c>
      <c r="BZ55" s="57">
        <f t="shared" si="58"/>
        <v>3.7655599924028707E-3</v>
      </c>
      <c r="CA55" s="58">
        <f t="shared" si="58"/>
        <v>9.1055481341299031E-3</v>
      </c>
      <c r="CB55" s="57">
        <f t="shared" si="58"/>
        <v>0</v>
      </c>
      <c r="CC55" s="57">
        <f t="shared" si="58"/>
        <v>6.648678813478112E-3</v>
      </c>
      <c r="CD55" s="57">
        <f t="shared" si="58"/>
        <v>9.4688870365672445E-3</v>
      </c>
      <c r="CE55" s="57">
        <f t="shared" si="58"/>
        <v>5.7284151966095313E-3</v>
      </c>
      <c r="CF55" s="57">
        <f t="shared" si="45"/>
        <v>0</v>
      </c>
      <c r="CG55" s="57">
        <f t="shared" si="45"/>
        <v>1.0848287055959617E-2</v>
      </c>
      <c r="CH55" s="57">
        <f t="shared" si="45"/>
        <v>7.6514190071548136E-3</v>
      </c>
      <c r="CI55" s="58">
        <f t="shared" si="45"/>
        <v>2.2205326240898708E-3</v>
      </c>
      <c r="CJ55" s="57">
        <f t="shared" si="45"/>
        <v>7.2686615361644807E-4</v>
      </c>
      <c r="CL55" s="30">
        <f>Obs_GenCost!B57</f>
        <v>92</v>
      </c>
      <c r="CM55" s="26">
        <f t="shared" si="40"/>
        <v>93</v>
      </c>
      <c r="CN55" s="20">
        <f t="shared" si="18"/>
        <v>10030.82</v>
      </c>
      <c r="CO55" s="20">
        <f t="shared" si="18"/>
        <v>2281.63</v>
      </c>
      <c r="CP55" s="20">
        <f t="shared" si="18"/>
        <v>2926.2799999999997</v>
      </c>
      <c r="CQ55" s="106">
        <f t="shared" si="18"/>
        <v>1251.83</v>
      </c>
      <c r="CR55" s="143"/>
      <c r="CS55" s="20">
        <f t="shared" si="19"/>
        <v>227.1</v>
      </c>
      <c r="CT55" s="20">
        <f t="shared" si="19"/>
        <v>229.31</v>
      </c>
      <c r="CW55" s="20">
        <f t="shared" si="57"/>
        <v>4822.91</v>
      </c>
      <c r="CX55" s="20">
        <f t="shared" si="57"/>
        <v>251.37</v>
      </c>
      <c r="CY55" s="20">
        <f t="shared" si="56"/>
        <v>2030.2600000000002</v>
      </c>
      <c r="CZ55" s="20">
        <f t="shared" si="56"/>
        <v>0</v>
      </c>
      <c r="DA55" s="20">
        <f t="shared" si="56"/>
        <v>0</v>
      </c>
      <c r="DB55" s="20">
        <f t="shared" si="56"/>
        <v>1628.74</v>
      </c>
      <c r="DC55" s="20">
        <f t="shared" si="56"/>
        <v>1297.54</v>
      </c>
      <c r="DD55" s="106">
        <f t="shared" si="56"/>
        <v>120.11999999999999</v>
      </c>
      <c r="DE55" s="20">
        <f t="shared" si="56"/>
        <v>208.64</v>
      </c>
      <c r="DF55" s="20">
        <f t="shared" si="56"/>
        <v>1064.4699999999998</v>
      </c>
      <c r="DG55" s="106">
        <f t="shared" si="56"/>
        <v>706.71</v>
      </c>
      <c r="DH55" s="143"/>
      <c r="DI55" s="20">
        <f t="shared" si="21"/>
        <v>70.77</v>
      </c>
      <c r="DJ55" s="20">
        <f t="shared" si="21"/>
        <v>104.50999999999999</v>
      </c>
      <c r="DK55" s="20">
        <f t="shared" si="21"/>
        <v>545.12</v>
      </c>
      <c r="DL55" s="143"/>
      <c r="DM55" s="20">
        <f t="shared" si="22"/>
        <v>156.32999999999998</v>
      </c>
      <c r="DN55" s="20">
        <f t="shared" si="22"/>
        <v>124.8</v>
      </c>
      <c r="DO55" s="106">
        <f t="shared" si="22"/>
        <v>137.44</v>
      </c>
      <c r="DP55" s="20">
        <f t="shared" si="22"/>
        <v>12.559999999999999</v>
      </c>
      <c r="DR55" s="31">
        <f t="shared" si="41"/>
        <v>46</v>
      </c>
      <c r="DS55" s="26">
        <f t="shared" si="42"/>
        <v>46.5</v>
      </c>
      <c r="DT55" s="101">
        <f t="shared" si="23"/>
        <v>34526.910000000003</v>
      </c>
      <c r="DU55" s="101">
        <f t="shared" si="24"/>
        <v>11335.75</v>
      </c>
      <c r="DV55" s="101">
        <f t="shared" si="25"/>
        <v>7396.08</v>
      </c>
      <c r="DW55" s="102">
        <f t="shared" si="43"/>
        <v>3033.67</v>
      </c>
      <c r="DX55" s="144"/>
      <c r="DY55" s="101">
        <f t="shared" si="44"/>
        <v>307.51</v>
      </c>
      <c r="DZ55" s="101">
        <f t="shared" si="44"/>
        <v>426.64</v>
      </c>
      <c r="EB55" s="84">
        <f>MODEL_DATA!AT52</f>
        <v>46</v>
      </c>
      <c r="EC55" s="84">
        <f>MODEL_DATA!AU52</f>
        <v>15233.36</v>
      </c>
      <c r="ED55" s="84">
        <f>MODEL_DATA!AV52</f>
        <v>919.46</v>
      </c>
      <c r="EE55" s="84">
        <f>MODEL_DATA!AW52</f>
        <v>10416.290000000001</v>
      </c>
      <c r="EF55" s="84">
        <f>MODEL_DATA!AX52</f>
        <v>66.89</v>
      </c>
      <c r="EG55" s="84">
        <f>MODEL_DATA!AY52</f>
        <v>494.83</v>
      </c>
      <c r="EH55" s="84">
        <f>MODEL_DATA!AZ52</f>
        <v>3182.98</v>
      </c>
      <c r="EI55" s="84">
        <f>MODEL_DATA!BA52</f>
        <v>4213.1000000000004</v>
      </c>
      <c r="EJ55" s="84">
        <f>MODEL_DATA!BB52</f>
        <v>2921.8</v>
      </c>
      <c r="EK55" s="84">
        <f>MODEL_DATA!BC52</f>
        <v>6126.03</v>
      </c>
      <c r="EL55" s="84">
        <f>MODEL_DATA!BD52</f>
        <v>3207.68</v>
      </c>
      <c r="EM55" s="84">
        <f>MODEL_DATA!BE52</f>
        <v>1078.8</v>
      </c>
      <c r="EN55" s="84">
        <f>MODEL_DATA!BF52</f>
        <v>1192.49</v>
      </c>
      <c r="EO55" s="84">
        <f>MODEL_DATA!BG52</f>
        <v>155.84</v>
      </c>
      <c r="EP55" s="84">
        <f>MODEL_DATA!BH52</f>
        <v>151.06</v>
      </c>
      <c r="EQ55" s="84">
        <f>MODEL_DATA!BI52</f>
        <v>1954.87</v>
      </c>
      <c r="ER55" s="84">
        <f>MODEL_DATA!BJ52</f>
        <v>1466.14</v>
      </c>
      <c r="ES55" s="84">
        <f>MODEL_DATA!BK52</f>
        <v>151.66999999999999</v>
      </c>
      <c r="ET55" s="84">
        <f>MODEL_DATA!BL52</f>
        <v>275.58</v>
      </c>
      <c r="EU55" s="84">
        <f>MODEL_DATA!BM52</f>
        <v>561.45000000000005</v>
      </c>
      <c r="EV55" s="84">
        <f>MODEL_DATA!BN52</f>
        <v>48.59</v>
      </c>
    </row>
    <row r="56" spans="32:152" x14ac:dyDescent="0.25">
      <c r="AF56" s="32">
        <f t="shared" si="15"/>
        <v>92</v>
      </c>
      <c r="AG56" s="61">
        <f t="shared" si="26"/>
        <v>2.8973785071767762E-3</v>
      </c>
      <c r="AH56" s="63">
        <f>INDEX(Obs_GenCost!$D$11:$T$211,  MATCH($AF56, Obs_GenCost!$B$11:$B$211, 0), MATCH(AH$4, Obs_GenCost!$D$3:$T$3, 0) )</f>
        <v>2.3863999999999999E-3</v>
      </c>
      <c r="AI56" s="61">
        <f t="shared" si="27"/>
        <v>2.8295369937788662E-4</v>
      </c>
      <c r="AJ56" s="63">
        <f>INDEX(Obs_GenCost!$D$11:$T$211,  MATCH($AF56, Obs_GenCost!$B$11:$B$211, 0), MATCH(AJ$4, Obs_GenCost!$D$3:$T$3, 0) )</f>
        <v>3.5399999999999999E-4</v>
      </c>
      <c r="AK56" s="61">
        <f t="shared" si="28"/>
        <v>5.4958049328754073E-4</v>
      </c>
      <c r="AL56" s="63">
        <f>INDEX(Obs_GenCost!$D$11:$T$211,  MATCH($AF56, Obs_GenCost!$B$11:$B$211, 0), MATCH(AL$4, Obs_GenCost!$D$3:$T$3, 0) )</f>
        <v>6.4159999999999998E-4</v>
      </c>
      <c r="AM56" s="61">
        <f t="shared" si="29"/>
        <v>0</v>
      </c>
      <c r="AN56" s="63">
        <f>INDEX(Obs_GenCost!$D$11:$T$211,  MATCH($AF56, Obs_GenCost!$B$11:$B$211, 0), MATCH(AN$4, Obs_GenCost!$D$3:$T$3, 0) )</f>
        <v>0</v>
      </c>
      <c r="AO56" s="61">
        <f t="shared" si="30"/>
        <v>0</v>
      </c>
      <c r="AP56" s="63">
        <f>INDEX(Obs_GenCost!$D$11:$T$211,  MATCH($AF56, Obs_GenCost!$B$11:$B$211, 0), MATCH(AP$4, Obs_GenCost!$D$3:$T$3, 0) )</f>
        <v>0</v>
      </c>
      <c r="AQ56" s="61">
        <f t="shared" si="31"/>
        <v>2.0913985357436686E-3</v>
      </c>
      <c r="AR56" s="63">
        <f>INDEX(Obs_GenCost!$D$11:$T$211,  MATCH($AF56, Obs_GenCost!$B$11:$B$211, 0), MATCH(AR$4, Obs_GenCost!$D$3:$T$3, 0) )</f>
        <v>1.9417E-3</v>
      </c>
      <c r="AS56" s="61">
        <f t="shared" si="32"/>
        <v>8.2947756421216171E-4</v>
      </c>
      <c r="AT56" s="63">
        <f>INDEX(Obs_GenCost!$D$11:$T$211,  MATCH($AF56, Obs_GenCost!$B$11:$B$211, 0), MATCH(AT$4, Obs_GenCost!$D$3:$T$3, 0) )</f>
        <v>7.8220000000000004E-4</v>
      </c>
      <c r="AU56" s="61">
        <f t="shared" si="33"/>
        <v>1.3326218472834662E-4</v>
      </c>
      <c r="AV56" s="63">
        <f>INDEX(Obs_GenCost!$D$11:$T$211,  MATCH($AF56, Obs_GenCost!$B$11:$B$211, 0), MATCH(AV$4, Obs_GenCost!$D$3:$T$3, 0) )</f>
        <v>0</v>
      </c>
      <c r="AW56" s="61">
        <f t="shared" si="34"/>
        <v>3.5843018641857103E-4</v>
      </c>
      <c r="AX56" s="63">
        <f>INDEX(Obs_GenCost!$D$11:$T$211,  MATCH($AF56, Obs_GenCost!$B$11:$B$211, 0), MATCH(AX$4, Obs_GenCost!$D$3:$T$3, 0) )</f>
        <v>4.9307999999999999E-3</v>
      </c>
      <c r="AY56" s="61">
        <f t="shared" si="35"/>
        <v>3.7655599924028707E-3</v>
      </c>
      <c r="AZ56" s="63">
        <f>INDEX(Obs_GenCost!$D$11:$T$211,  MATCH($AF56, Obs_GenCost!$B$11:$B$211, 0), MATCH(AZ$4, Obs_GenCost!$D$3:$T$3, 0) )</f>
        <v>4.6261000000000002E-3</v>
      </c>
      <c r="BA56" s="61">
        <f t="shared" si="36"/>
        <v>9.1055481341299031E-3</v>
      </c>
      <c r="BB56" s="63">
        <f>INDEX(Obs_GenCost!$D$11:$T$211,  MATCH($AF56, Obs_GenCost!$B$11:$B$211, 0), MATCH(BB$4, Obs_GenCost!$D$3:$T$3, 0) )</f>
        <v>8.5730000000000008E-3</v>
      </c>
      <c r="BC56" s="61">
        <f t="shared" si="37"/>
        <v>5.7284151966095313E-3</v>
      </c>
      <c r="BD56" s="63">
        <f>INDEX(Obs_GenCost!$D$11:$T$211,  MATCH($AF56, Obs_GenCost!$B$11:$B$211, 0), MATCH(BD$4, Obs_GenCost!$D$3:$T$3, 0) )</f>
        <v>4.7789E-3</v>
      </c>
      <c r="BF56" s="31">
        <f t="shared" si="38"/>
        <v>94</v>
      </c>
      <c r="BG56" s="31">
        <f t="shared" si="39"/>
        <v>95</v>
      </c>
      <c r="BH56" s="57">
        <f t="shared" si="53"/>
        <v>1.0395648095750131E-3</v>
      </c>
      <c r="BI56" s="57">
        <f t="shared" si="53"/>
        <v>5.1393341340747313E-4</v>
      </c>
      <c r="BJ56" s="57">
        <f t="shared" si="53"/>
        <v>1.2020275279126353E-3</v>
      </c>
      <c r="BK56" s="58">
        <f t="shared" si="53"/>
        <v>7.5473240100843971E-3</v>
      </c>
      <c r="BL56" s="57">
        <f t="shared" si="53"/>
        <v>0</v>
      </c>
      <c r="BM56" s="57">
        <f t="shared" si="53"/>
        <v>7.7031178469266718E-3</v>
      </c>
      <c r="BN56" s="57">
        <f t="shared" si="53"/>
        <v>7.4736999915898487E-3</v>
      </c>
      <c r="BQ56" s="57">
        <f t="shared" ref="BQ56:CE72" si="59">IFERROR(CW56 / CW$6,  0)</f>
        <v>2.679070810014074E-3</v>
      </c>
      <c r="BR56" s="57">
        <f t="shared" si="59"/>
        <v>2.7134828647823266E-4</v>
      </c>
      <c r="BS56" s="57">
        <f t="shared" si="59"/>
        <v>5.7227011774320727E-4</v>
      </c>
      <c r="BT56" s="57">
        <f t="shared" si="59"/>
        <v>0</v>
      </c>
      <c r="BU56" s="57">
        <f t="shared" si="59"/>
        <v>0</v>
      </c>
      <c r="BV56" s="57">
        <f t="shared" si="59"/>
        <v>1.9916785004489906E-3</v>
      </c>
      <c r="BW56" s="57">
        <f t="shared" si="59"/>
        <v>8.0889948354259504E-4</v>
      </c>
      <c r="BX56" s="58">
        <f t="shared" si="59"/>
        <v>1.3091023807812938E-5</v>
      </c>
      <c r="BY56" s="57">
        <f t="shared" si="59"/>
        <v>3.5935787190872652E-4</v>
      </c>
      <c r="BZ56" s="57">
        <f t="shared" si="59"/>
        <v>3.7757479852801906E-3</v>
      </c>
      <c r="CA56" s="58">
        <f t="shared" si="59"/>
        <v>8.7905240763417342E-3</v>
      </c>
      <c r="CB56" s="57">
        <f t="shared" si="59"/>
        <v>0</v>
      </c>
      <c r="CC56" s="57">
        <f t="shared" si="59"/>
        <v>6.2390668362735822E-3</v>
      </c>
      <c r="CD56" s="57">
        <f t="shared" si="59"/>
        <v>7.8443808212227753E-3</v>
      </c>
      <c r="CE56" s="57">
        <f t="shared" si="59"/>
        <v>6.533369342596268E-3</v>
      </c>
      <c r="CF56" s="57">
        <f t="shared" si="45"/>
        <v>0</v>
      </c>
      <c r="CG56" s="57">
        <f t="shared" si="45"/>
        <v>8.7845241374907446E-3</v>
      </c>
      <c r="CH56" s="57">
        <f t="shared" si="45"/>
        <v>7.2228659714175369E-3</v>
      </c>
      <c r="CI56" s="58">
        <f t="shared" si="45"/>
        <v>1.9449048114663756E-3</v>
      </c>
      <c r="CJ56" s="57">
        <f t="shared" si="45"/>
        <v>6.6899464457055254E-4</v>
      </c>
      <c r="CL56" s="30">
        <f>Obs_GenCost!B58</f>
        <v>94</v>
      </c>
      <c r="CM56" s="26">
        <f t="shared" si="40"/>
        <v>95</v>
      </c>
      <c r="CN56" s="20">
        <f t="shared" si="18"/>
        <v>9631.09</v>
      </c>
      <c r="CO56" s="20">
        <f t="shared" si="18"/>
        <v>2355.14</v>
      </c>
      <c r="CP56" s="20">
        <f t="shared" si="18"/>
        <v>2816.4300000000003</v>
      </c>
      <c r="CQ56" s="106">
        <f t="shared" si="18"/>
        <v>1303.98</v>
      </c>
      <c r="CR56" s="143"/>
      <c r="CS56" s="20">
        <f t="shared" si="19"/>
        <v>193</v>
      </c>
      <c r="CT56" s="20">
        <f t="shared" si="19"/>
        <v>204.39</v>
      </c>
      <c r="CW56" s="20">
        <f t="shared" si="57"/>
        <v>4459.5200000000004</v>
      </c>
      <c r="CX56" s="20">
        <f t="shared" si="57"/>
        <v>241.06</v>
      </c>
      <c r="CY56" s="20">
        <f t="shared" si="56"/>
        <v>2114.08</v>
      </c>
      <c r="CZ56" s="20">
        <f t="shared" si="56"/>
        <v>0</v>
      </c>
      <c r="DA56" s="20">
        <f t="shared" si="56"/>
        <v>0</v>
      </c>
      <c r="DB56" s="20">
        <f t="shared" si="56"/>
        <v>1551.08</v>
      </c>
      <c r="DC56" s="20">
        <f t="shared" si="56"/>
        <v>1265.3499999999999</v>
      </c>
      <c r="DD56" s="106">
        <f t="shared" si="56"/>
        <v>11.8</v>
      </c>
      <c r="DE56" s="20">
        <f t="shared" si="56"/>
        <v>209.18</v>
      </c>
      <c r="DF56" s="20">
        <f t="shared" si="56"/>
        <v>1067.3499999999999</v>
      </c>
      <c r="DG56" s="106">
        <f t="shared" si="56"/>
        <v>682.26</v>
      </c>
      <c r="DH56" s="143"/>
      <c r="DI56" s="20">
        <f t="shared" si="21"/>
        <v>66.41</v>
      </c>
      <c r="DJ56" s="20">
        <f t="shared" si="21"/>
        <v>86.580000000000013</v>
      </c>
      <c r="DK56" s="20">
        <f t="shared" si="21"/>
        <v>621.72</v>
      </c>
      <c r="DL56" s="143"/>
      <c r="DM56" s="20">
        <f t="shared" si="22"/>
        <v>126.59</v>
      </c>
      <c r="DN56" s="20">
        <f t="shared" si="22"/>
        <v>117.81</v>
      </c>
      <c r="DO56" s="106">
        <f t="shared" si="22"/>
        <v>120.38</v>
      </c>
      <c r="DP56" s="20">
        <f t="shared" si="22"/>
        <v>11.559999999999999</v>
      </c>
      <c r="DR56" s="31">
        <f t="shared" si="41"/>
        <v>47</v>
      </c>
      <c r="DS56" s="26">
        <f t="shared" si="42"/>
        <v>47.5</v>
      </c>
      <c r="DT56" s="101">
        <f t="shared" si="23"/>
        <v>31346.639999999999</v>
      </c>
      <c r="DU56" s="101">
        <f t="shared" si="24"/>
        <v>9643.32</v>
      </c>
      <c r="DV56" s="101">
        <f t="shared" si="25"/>
        <v>6862.18</v>
      </c>
      <c r="DW56" s="102">
        <f t="shared" si="43"/>
        <v>2077.56</v>
      </c>
      <c r="DX56" s="144"/>
      <c r="DY56" s="101">
        <f t="shared" si="44"/>
        <v>386.09000000000003</v>
      </c>
      <c r="DZ56" s="101">
        <f t="shared" si="44"/>
        <v>437.57</v>
      </c>
      <c r="EB56" s="84">
        <f>MODEL_DATA!AT53</f>
        <v>47</v>
      </c>
      <c r="EC56" s="84">
        <f>MODEL_DATA!AU53</f>
        <v>14301.05</v>
      </c>
      <c r="ED56" s="84">
        <f>MODEL_DATA!AV53</f>
        <v>836.47</v>
      </c>
      <c r="EE56" s="84">
        <f>MODEL_DATA!AW53</f>
        <v>8806.85</v>
      </c>
      <c r="EF56" s="84">
        <f>MODEL_DATA!AX53</f>
        <v>53.02</v>
      </c>
      <c r="EG56" s="84">
        <f>MODEL_DATA!AY53</f>
        <v>487.07</v>
      </c>
      <c r="EH56" s="84">
        <f>MODEL_DATA!AZ53</f>
        <v>3001.53</v>
      </c>
      <c r="EI56" s="84">
        <f>MODEL_DATA!BA53</f>
        <v>3860.65</v>
      </c>
      <c r="EJ56" s="84">
        <f>MODEL_DATA!BB53</f>
        <v>2574.37</v>
      </c>
      <c r="EK56" s="84">
        <f>MODEL_DATA!BC53</f>
        <v>5796.18</v>
      </c>
      <c r="EL56" s="84">
        <f>MODEL_DATA!BD53</f>
        <v>3010.77</v>
      </c>
      <c r="EM56" s="84">
        <f>MODEL_DATA!BE53</f>
        <v>747.16</v>
      </c>
      <c r="EN56" s="84">
        <f>MODEL_DATA!BF53</f>
        <v>1066.43</v>
      </c>
      <c r="EO56" s="84">
        <f>MODEL_DATA!BG53</f>
        <v>203.53</v>
      </c>
      <c r="EP56" s="84">
        <f>MODEL_DATA!BH53</f>
        <v>157.82</v>
      </c>
      <c r="EQ56" s="84">
        <f>MODEL_DATA!BI53</f>
        <v>1330.4</v>
      </c>
      <c r="ER56" s="84">
        <f>MODEL_DATA!BJ53</f>
        <v>1609.66</v>
      </c>
      <c r="ES56" s="84">
        <f>MODEL_DATA!BK53</f>
        <v>182.56</v>
      </c>
      <c r="ET56" s="84">
        <f>MODEL_DATA!BL53</f>
        <v>279.75</v>
      </c>
      <c r="EU56" s="84">
        <f>MODEL_DATA!BM53</f>
        <v>525</v>
      </c>
      <c r="EV56" s="84">
        <f>MODEL_DATA!BN53</f>
        <v>44.69</v>
      </c>
    </row>
    <row r="57" spans="32:152" x14ac:dyDescent="0.25">
      <c r="AF57" s="32">
        <f t="shared" si="15"/>
        <v>94</v>
      </c>
      <c r="AG57" s="61">
        <f t="shared" si="26"/>
        <v>2.679070810014074E-3</v>
      </c>
      <c r="AH57" s="63">
        <f>INDEX(Obs_GenCost!$D$11:$T$211,  MATCH($AF57, Obs_GenCost!$B$11:$B$211, 0), MATCH(AH$4, Obs_GenCost!$D$3:$T$3, 0) )</f>
        <v>2.2915000000000001E-3</v>
      </c>
      <c r="AI57" s="61">
        <f t="shared" si="27"/>
        <v>2.7134828647823266E-4</v>
      </c>
      <c r="AJ57" s="63">
        <f>INDEX(Obs_GenCost!$D$11:$T$211,  MATCH($AF57, Obs_GenCost!$B$11:$B$211, 0), MATCH(AJ$4, Obs_GenCost!$D$3:$T$3, 0) )</f>
        <v>3.3589999999999998E-4</v>
      </c>
      <c r="AK57" s="61">
        <f t="shared" si="28"/>
        <v>5.7227011774320727E-4</v>
      </c>
      <c r="AL57" s="63">
        <f>INDEX(Obs_GenCost!$D$11:$T$211,  MATCH($AF57, Obs_GenCost!$B$11:$B$211, 0), MATCH(AL$4, Obs_GenCost!$D$3:$T$3, 0) )</f>
        <v>6.311E-4</v>
      </c>
      <c r="AM57" s="61">
        <f t="shared" si="29"/>
        <v>0</v>
      </c>
      <c r="AN57" s="63">
        <f>INDEX(Obs_GenCost!$D$11:$T$211,  MATCH($AF57, Obs_GenCost!$B$11:$B$211, 0), MATCH(AN$4, Obs_GenCost!$D$3:$T$3, 0) )</f>
        <v>0</v>
      </c>
      <c r="AO57" s="61">
        <f t="shared" si="30"/>
        <v>0</v>
      </c>
      <c r="AP57" s="63">
        <f>INDEX(Obs_GenCost!$D$11:$T$211,  MATCH($AF57, Obs_GenCost!$B$11:$B$211, 0), MATCH(AP$4, Obs_GenCost!$D$3:$T$3, 0) )</f>
        <v>0</v>
      </c>
      <c r="AQ57" s="61">
        <f t="shared" si="31"/>
        <v>1.9916785004489906E-3</v>
      </c>
      <c r="AR57" s="63">
        <f>INDEX(Obs_GenCost!$D$11:$T$211,  MATCH($AF57, Obs_GenCost!$B$11:$B$211, 0), MATCH(AR$4, Obs_GenCost!$D$3:$T$3, 0) )</f>
        <v>1.8519999999999999E-3</v>
      </c>
      <c r="AS57" s="61">
        <f t="shared" si="32"/>
        <v>8.0889948354259504E-4</v>
      </c>
      <c r="AT57" s="63">
        <f>INDEX(Obs_GenCost!$D$11:$T$211,  MATCH($AF57, Obs_GenCost!$B$11:$B$211, 0), MATCH(AT$4, Obs_GenCost!$D$3:$T$3, 0) )</f>
        <v>7.6239999999999999E-4</v>
      </c>
      <c r="AU57" s="61">
        <f t="shared" si="33"/>
        <v>1.3091023807812938E-5</v>
      </c>
      <c r="AV57" s="63">
        <f>INDEX(Obs_GenCost!$D$11:$T$211,  MATCH($AF57, Obs_GenCost!$B$11:$B$211, 0), MATCH(AV$4, Obs_GenCost!$D$3:$T$3, 0) )</f>
        <v>0</v>
      </c>
      <c r="AW57" s="61">
        <f t="shared" si="34"/>
        <v>3.5935787190872652E-4</v>
      </c>
      <c r="AX57" s="63">
        <f>INDEX(Obs_GenCost!$D$11:$T$211,  MATCH($AF57, Obs_GenCost!$B$11:$B$211, 0), MATCH(AX$4, Obs_GenCost!$D$3:$T$3, 0) )</f>
        <v>4.7793000000000002E-3</v>
      </c>
      <c r="AY57" s="61">
        <f t="shared" si="35"/>
        <v>3.7757479852801906E-3</v>
      </c>
      <c r="AZ57" s="63">
        <f>INDEX(Obs_GenCost!$D$11:$T$211,  MATCH($AF57, Obs_GenCost!$B$11:$B$211, 0), MATCH(AZ$4, Obs_GenCost!$D$3:$T$3, 0) )</f>
        <v>4.7292000000000002E-3</v>
      </c>
      <c r="BA57" s="61">
        <f t="shared" si="36"/>
        <v>8.7905240763417342E-3</v>
      </c>
      <c r="BB57" s="63">
        <f>INDEX(Obs_GenCost!$D$11:$T$211,  MATCH($AF57, Obs_GenCost!$B$11:$B$211, 0), MATCH(BB$4, Obs_GenCost!$D$3:$T$3, 0) )</f>
        <v>8.3911999999999997E-3</v>
      </c>
      <c r="BC57" s="61">
        <f t="shared" si="37"/>
        <v>6.533369342596268E-3</v>
      </c>
      <c r="BD57" s="63">
        <f>INDEX(Obs_GenCost!$D$11:$T$211,  MATCH($AF57, Obs_GenCost!$B$11:$B$211, 0), MATCH(BD$4, Obs_GenCost!$D$3:$T$3, 0) )</f>
        <v>4.6230000000000004E-3</v>
      </c>
      <c r="BF57" s="31">
        <f t="shared" si="38"/>
        <v>96</v>
      </c>
      <c r="BG57" s="31">
        <f t="shared" si="39"/>
        <v>97</v>
      </c>
      <c r="BH57" s="57">
        <f t="shared" si="53"/>
        <v>9.8548765220268222E-4</v>
      </c>
      <c r="BI57" s="57">
        <f t="shared" si="53"/>
        <v>5.0687625052560728E-4</v>
      </c>
      <c r="BJ57" s="57">
        <f t="shared" si="53"/>
        <v>1.1435101870406444E-3</v>
      </c>
      <c r="BK57" s="58">
        <f t="shared" si="53"/>
        <v>6.0014300777745128E-3</v>
      </c>
      <c r="BL57" s="57">
        <f t="shared" si="53"/>
        <v>0</v>
      </c>
      <c r="BM57" s="57">
        <f t="shared" si="53"/>
        <v>9.2964259528816613E-3</v>
      </c>
      <c r="BN57" s="57">
        <f t="shared" si="53"/>
        <v>8.1501687515311977E-3</v>
      </c>
      <c r="BQ57" s="57">
        <f t="shared" si="59"/>
        <v>2.4798910940221804E-3</v>
      </c>
      <c r="BR57" s="57">
        <f t="shared" si="59"/>
        <v>2.6288342663289828E-4</v>
      </c>
      <c r="BS57" s="57">
        <f t="shared" si="59"/>
        <v>5.6555147685810061E-4</v>
      </c>
      <c r="BT57" s="57">
        <f t="shared" si="59"/>
        <v>0</v>
      </c>
      <c r="BU57" s="57">
        <f t="shared" si="59"/>
        <v>0</v>
      </c>
      <c r="BV57" s="57">
        <f t="shared" si="59"/>
        <v>1.8642484682233427E-3</v>
      </c>
      <c r="BW57" s="57">
        <f t="shared" si="59"/>
        <v>7.8469035291331619E-4</v>
      </c>
      <c r="BX57" s="58">
        <f t="shared" si="59"/>
        <v>1.5531723161811962E-7</v>
      </c>
      <c r="BY57" s="57">
        <f t="shared" si="59"/>
        <v>3.421613316189935E-4</v>
      </c>
      <c r="BZ57" s="57">
        <f t="shared" si="59"/>
        <v>3.6496361984480943E-3</v>
      </c>
      <c r="CA57" s="58">
        <f t="shared" si="59"/>
        <v>7.2263555440111177E-3</v>
      </c>
      <c r="CB57" s="57">
        <f t="shared" si="59"/>
        <v>0</v>
      </c>
      <c r="CC57" s="57">
        <f t="shared" si="59"/>
        <v>7.4481737506364946E-3</v>
      </c>
      <c r="CD57" s="57">
        <f t="shared" si="59"/>
        <v>7.612437937157975E-3</v>
      </c>
      <c r="CE57" s="57">
        <f t="shared" si="59"/>
        <v>5.0023801842567417E-3</v>
      </c>
      <c r="CF57" s="57">
        <f t="shared" si="45"/>
        <v>0</v>
      </c>
      <c r="CG57" s="57">
        <f t="shared" si="45"/>
        <v>1.0661618520294475E-2</v>
      </c>
      <c r="CH57" s="57">
        <f t="shared" si="45"/>
        <v>8.5140429288749122E-3</v>
      </c>
      <c r="CI57" s="58">
        <f t="shared" si="45"/>
        <v>1.7770400416446807E-3</v>
      </c>
      <c r="CJ57" s="57">
        <f t="shared" si="45"/>
        <v>5.7697894518757872E-4</v>
      </c>
      <c r="CL57" s="30">
        <f>Obs_GenCost!B59</f>
        <v>96</v>
      </c>
      <c r="CM57" s="26">
        <f t="shared" si="40"/>
        <v>97</v>
      </c>
      <c r="CN57" s="20">
        <f t="shared" si="18"/>
        <v>9130.09</v>
      </c>
      <c r="CO57" s="20">
        <f t="shared" si="18"/>
        <v>2322.8000000000002</v>
      </c>
      <c r="CP57" s="20">
        <f t="shared" si="18"/>
        <v>2679.32</v>
      </c>
      <c r="CQ57" s="106">
        <f t="shared" si="18"/>
        <v>1036.8899999999999</v>
      </c>
      <c r="CR57" s="143"/>
      <c r="CS57" s="20">
        <f t="shared" si="19"/>
        <v>232.92000000000002</v>
      </c>
      <c r="CT57" s="20">
        <f t="shared" si="19"/>
        <v>222.89</v>
      </c>
      <c r="CW57" s="20">
        <f t="shared" si="57"/>
        <v>4127.9699999999993</v>
      </c>
      <c r="CX57" s="20">
        <f t="shared" si="57"/>
        <v>233.54000000000002</v>
      </c>
      <c r="CY57" s="20">
        <f t="shared" si="56"/>
        <v>2089.2600000000002</v>
      </c>
      <c r="CZ57" s="20">
        <f t="shared" si="56"/>
        <v>0</v>
      </c>
      <c r="DA57" s="20">
        <f t="shared" si="56"/>
        <v>0</v>
      </c>
      <c r="DB57" s="20">
        <f t="shared" si="56"/>
        <v>1451.84</v>
      </c>
      <c r="DC57" s="20">
        <f t="shared" si="56"/>
        <v>1227.48</v>
      </c>
      <c r="DD57" s="106">
        <f t="shared" si="56"/>
        <v>0.14000000000000001</v>
      </c>
      <c r="DE57" s="20">
        <f t="shared" si="56"/>
        <v>199.17000000000002</v>
      </c>
      <c r="DF57" s="20">
        <f t="shared" si="56"/>
        <v>1031.7</v>
      </c>
      <c r="DG57" s="106">
        <f t="shared" si="56"/>
        <v>560.86</v>
      </c>
      <c r="DH57" s="143"/>
      <c r="DI57" s="20">
        <f t="shared" si="21"/>
        <v>79.28</v>
      </c>
      <c r="DJ57" s="20">
        <f t="shared" si="21"/>
        <v>84.02000000000001</v>
      </c>
      <c r="DK57" s="20">
        <f t="shared" si="21"/>
        <v>476.03000000000003</v>
      </c>
      <c r="DL57" s="143"/>
      <c r="DM57" s="20">
        <f t="shared" si="22"/>
        <v>153.63999999999999</v>
      </c>
      <c r="DN57" s="20">
        <f t="shared" si="22"/>
        <v>138.87</v>
      </c>
      <c r="DO57" s="106">
        <f t="shared" si="22"/>
        <v>109.99000000000001</v>
      </c>
      <c r="DP57" s="20">
        <f t="shared" si="22"/>
        <v>9.9700000000000006</v>
      </c>
      <c r="DR57" s="31">
        <f t="shared" si="41"/>
        <v>48</v>
      </c>
      <c r="DS57" s="26">
        <f t="shared" si="42"/>
        <v>48.5</v>
      </c>
      <c r="DT57" s="101">
        <f t="shared" si="23"/>
        <v>29134.029999999995</v>
      </c>
      <c r="DU57" s="101">
        <f t="shared" si="24"/>
        <v>8760.0499999999993</v>
      </c>
      <c r="DV57" s="101">
        <f t="shared" si="25"/>
        <v>6530.85</v>
      </c>
      <c r="DW57" s="102">
        <f t="shared" si="43"/>
        <v>2215.4699999999998</v>
      </c>
      <c r="DX57" s="144"/>
      <c r="DY57" s="101">
        <f t="shared" si="44"/>
        <v>333.28</v>
      </c>
      <c r="DZ57" s="101">
        <f t="shared" si="44"/>
        <v>578.39</v>
      </c>
      <c r="EB57" s="84">
        <f>MODEL_DATA!AT54</f>
        <v>48</v>
      </c>
      <c r="EC57" s="84">
        <f>MODEL_DATA!AU54</f>
        <v>13306.4</v>
      </c>
      <c r="ED57" s="84">
        <f>MODEL_DATA!AV54</f>
        <v>799.04</v>
      </c>
      <c r="EE57" s="84">
        <f>MODEL_DATA!AW54</f>
        <v>7961.01</v>
      </c>
      <c r="EF57" s="84">
        <f>MODEL_DATA!AX54</f>
        <v>76.72</v>
      </c>
      <c r="EG57" s="84">
        <f>MODEL_DATA!AY54</f>
        <v>460.01</v>
      </c>
      <c r="EH57" s="84">
        <f>MODEL_DATA!AZ54</f>
        <v>2818.39</v>
      </c>
      <c r="EI57" s="84">
        <f>MODEL_DATA!BA54</f>
        <v>3712.46</v>
      </c>
      <c r="EJ57" s="84">
        <f>MODEL_DATA!BB54</f>
        <v>2318.4</v>
      </c>
      <c r="EK57" s="84">
        <f>MODEL_DATA!BC54</f>
        <v>5370.91</v>
      </c>
      <c r="EL57" s="84">
        <f>MODEL_DATA!BD54</f>
        <v>2961.69</v>
      </c>
      <c r="EM57" s="84">
        <f>MODEL_DATA!BE54</f>
        <v>879.36</v>
      </c>
      <c r="EN57" s="84">
        <f>MODEL_DATA!BF54</f>
        <v>1133.32</v>
      </c>
      <c r="EO57" s="84">
        <f>MODEL_DATA!BG54</f>
        <v>182.49</v>
      </c>
      <c r="EP57" s="84">
        <f>MODEL_DATA!BH54</f>
        <v>216.6</v>
      </c>
      <c r="EQ57" s="84">
        <f>MODEL_DATA!BI54</f>
        <v>1336.11</v>
      </c>
      <c r="ER57" s="84">
        <f>MODEL_DATA!BJ54</f>
        <v>1346.3</v>
      </c>
      <c r="ES57" s="84">
        <f>MODEL_DATA!BK54</f>
        <v>150.79</v>
      </c>
      <c r="ET57" s="84">
        <f>MODEL_DATA!BL54</f>
        <v>361.79</v>
      </c>
      <c r="EU57" s="84">
        <f>MODEL_DATA!BM54</f>
        <v>491.31</v>
      </c>
      <c r="EV57" s="84">
        <f>MODEL_DATA!BN54</f>
        <v>41.36</v>
      </c>
    </row>
    <row r="58" spans="32:152" x14ac:dyDescent="0.25">
      <c r="AF58" s="32">
        <f t="shared" si="15"/>
        <v>96</v>
      </c>
      <c r="AG58" s="61">
        <f t="shared" si="26"/>
        <v>2.4798910940221804E-3</v>
      </c>
      <c r="AH58" s="63">
        <f>INDEX(Obs_GenCost!$D$11:$T$211,  MATCH($AF58, Obs_GenCost!$B$11:$B$211, 0), MATCH(AH$4, Obs_GenCost!$D$3:$T$3, 0) )</f>
        <v>2.1967000000000002E-3</v>
      </c>
      <c r="AI58" s="61">
        <f t="shared" si="27"/>
        <v>2.6288342663289828E-4</v>
      </c>
      <c r="AJ58" s="63">
        <f>INDEX(Obs_GenCost!$D$11:$T$211,  MATCH($AF58, Obs_GenCost!$B$11:$B$211, 0), MATCH(AJ$4, Obs_GenCost!$D$3:$T$3, 0) )</f>
        <v>3.1780000000000003E-4</v>
      </c>
      <c r="AK58" s="61">
        <f t="shared" si="28"/>
        <v>5.6555147685810061E-4</v>
      </c>
      <c r="AL58" s="63">
        <f>INDEX(Obs_GenCost!$D$11:$T$211,  MATCH($AF58, Obs_GenCost!$B$11:$B$211, 0), MATCH(AL$4, Obs_GenCost!$D$3:$T$3, 0) )</f>
        <v>6.2129999999999998E-4</v>
      </c>
      <c r="AM58" s="61">
        <f t="shared" si="29"/>
        <v>0</v>
      </c>
      <c r="AN58" s="63">
        <f>INDEX(Obs_GenCost!$D$11:$T$211,  MATCH($AF58, Obs_GenCost!$B$11:$B$211, 0), MATCH(AN$4, Obs_GenCost!$D$3:$T$3, 0) )</f>
        <v>0</v>
      </c>
      <c r="AO58" s="61">
        <f t="shared" si="30"/>
        <v>0</v>
      </c>
      <c r="AP58" s="63">
        <f>INDEX(Obs_GenCost!$D$11:$T$211,  MATCH($AF58, Obs_GenCost!$B$11:$B$211, 0), MATCH(AP$4, Obs_GenCost!$D$3:$T$3, 0) )</f>
        <v>0</v>
      </c>
      <c r="AQ58" s="61">
        <f t="shared" si="31"/>
        <v>1.8642484682233427E-3</v>
      </c>
      <c r="AR58" s="63">
        <f>INDEX(Obs_GenCost!$D$11:$T$211,  MATCH($AF58, Obs_GenCost!$B$11:$B$211, 0), MATCH(AR$4, Obs_GenCost!$D$3:$T$3, 0) )</f>
        <v>1.7623000000000001E-3</v>
      </c>
      <c r="AS58" s="61">
        <f t="shared" si="32"/>
        <v>7.8469035291331619E-4</v>
      </c>
      <c r="AT58" s="63">
        <f>INDEX(Obs_GenCost!$D$11:$T$211,  MATCH($AF58, Obs_GenCost!$B$11:$B$211, 0), MATCH(AT$4, Obs_GenCost!$D$3:$T$3, 0) )</f>
        <v>7.427E-4</v>
      </c>
      <c r="AU58" s="61">
        <f t="shared" si="33"/>
        <v>1.5531723161811962E-7</v>
      </c>
      <c r="AV58" s="63">
        <f>INDEX(Obs_GenCost!$D$11:$T$211,  MATCH($AF58, Obs_GenCost!$B$11:$B$211, 0), MATCH(AV$4, Obs_GenCost!$D$3:$T$3, 0) )</f>
        <v>0</v>
      </c>
      <c r="AW58" s="61">
        <f t="shared" si="34"/>
        <v>3.421613316189935E-4</v>
      </c>
      <c r="AX58" s="63">
        <f>INDEX(Obs_GenCost!$D$11:$T$211,  MATCH($AF58, Obs_GenCost!$B$11:$B$211, 0), MATCH(AX$4, Obs_GenCost!$D$3:$T$3, 0) )</f>
        <v>4.6280000000000002E-3</v>
      </c>
      <c r="AY58" s="61">
        <f t="shared" si="35"/>
        <v>3.6496361984480943E-3</v>
      </c>
      <c r="AZ58" s="63">
        <f>INDEX(Obs_GenCost!$D$11:$T$211,  MATCH($AF58, Obs_GenCost!$B$11:$B$211, 0), MATCH(AZ$4, Obs_GenCost!$D$3:$T$3, 0) )</f>
        <v>4.8494999999999996E-3</v>
      </c>
      <c r="BA58" s="61">
        <f t="shared" si="36"/>
        <v>7.2263555440111177E-3</v>
      </c>
      <c r="BB58" s="63">
        <f>INDEX(Obs_GenCost!$D$11:$T$211,  MATCH($AF58, Obs_GenCost!$B$11:$B$211, 0), MATCH(BB$4, Obs_GenCost!$D$3:$T$3, 0) )</f>
        <v>8.2100000000000003E-3</v>
      </c>
      <c r="BC58" s="61">
        <f t="shared" si="37"/>
        <v>5.0023801842567417E-3</v>
      </c>
      <c r="BD58" s="63">
        <f>INDEX(Obs_GenCost!$D$11:$T$211,  MATCH($AF58, Obs_GenCost!$B$11:$B$211, 0), MATCH(BD$4, Obs_GenCost!$D$3:$T$3, 0) )</f>
        <v>4.4672000000000002E-3</v>
      </c>
      <c r="BF58" s="31">
        <f t="shared" si="38"/>
        <v>98</v>
      </c>
      <c r="BG58" s="31">
        <f t="shared" si="39"/>
        <v>99</v>
      </c>
      <c r="BH58" s="57">
        <f t="shared" si="53"/>
        <v>9.3205380792005016E-4</v>
      </c>
      <c r="BI58" s="57">
        <f t="shared" si="53"/>
        <v>4.7886799895209174E-4</v>
      </c>
      <c r="BJ58" s="57">
        <f t="shared" si="53"/>
        <v>1.1308088810501955E-3</v>
      </c>
      <c r="BK58" s="58">
        <f t="shared" si="53"/>
        <v>5.4696365456294235E-3</v>
      </c>
      <c r="BL58" s="57">
        <f t="shared" si="53"/>
        <v>0</v>
      </c>
      <c r="BM58" s="57">
        <f t="shared" si="53"/>
        <v>6.8214501099390541E-3</v>
      </c>
      <c r="BN58" s="57">
        <f t="shared" si="53"/>
        <v>7.6704244201565774E-3</v>
      </c>
      <c r="BQ58" s="57">
        <f t="shared" si="59"/>
        <v>2.2774793259354715E-3</v>
      </c>
      <c r="BR58" s="57">
        <f t="shared" si="59"/>
        <v>2.7899142455666627E-4</v>
      </c>
      <c r="BS58" s="57">
        <f t="shared" si="59"/>
        <v>5.2693417997376035E-4</v>
      </c>
      <c r="BT58" s="57">
        <f t="shared" si="59"/>
        <v>0</v>
      </c>
      <c r="BU58" s="57">
        <f t="shared" si="59"/>
        <v>0</v>
      </c>
      <c r="BV58" s="57">
        <f t="shared" si="59"/>
        <v>1.8197686585065308E-3</v>
      </c>
      <c r="BW58" s="57">
        <f t="shared" si="59"/>
        <v>7.878099873857451E-4</v>
      </c>
      <c r="BX58" s="58">
        <f t="shared" si="59"/>
        <v>0</v>
      </c>
      <c r="BY58" s="57">
        <f t="shared" si="59"/>
        <v>3.374885454463587E-4</v>
      </c>
      <c r="BZ58" s="57">
        <f t="shared" si="59"/>
        <v>3.5268142843159649E-3</v>
      </c>
      <c r="CA58" s="58">
        <f t="shared" si="59"/>
        <v>6.5117856362429455E-3</v>
      </c>
      <c r="CB58" s="57">
        <f t="shared" si="59"/>
        <v>0</v>
      </c>
      <c r="CC58" s="57">
        <f t="shared" si="59"/>
        <v>5.4912431347717353E-3</v>
      </c>
      <c r="CD58" s="57">
        <f t="shared" si="59"/>
        <v>7.1240894429746666E-3</v>
      </c>
      <c r="CE58" s="57">
        <f t="shared" si="59"/>
        <v>4.6196591660212722E-3</v>
      </c>
      <c r="CF58" s="57">
        <f t="shared" si="45"/>
        <v>0</v>
      </c>
      <c r="CG58" s="57">
        <f t="shared" si="45"/>
        <v>7.8039938739411412E-3</v>
      </c>
      <c r="CH58" s="57">
        <f t="shared" si="45"/>
        <v>8.0401209022298251E-3</v>
      </c>
      <c r="CI58" s="58">
        <f t="shared" si="45"/>
        <v>1.5817094288300231E-3</v>
      </c>
      <c r="CJ58" s="57">
        <f t="shared" si="45"/>
        <v>5.73506654644825E-4</v>
      </c>
      <c r="CL58" s="30">
        <f>Obs_GenCost!B60</f>
        <v>98</v>
      </c>
      <c r="CM58" s="26">
        <f t="shared" si="40"/>
        <v>99</v>
      </c>
      <c r="CN58" s="20">
        <f t="shared" si="18"/>
        <v>8635.0499999999993</v>
      </c>
      <c r="CO58" s="20">
        <f t="shared" si="18"/>
        <v>2194.4499999999998</v>
      </c>
      <c r="CP58" s="20">
        <f t="shared" si="18"/>
        <v>2649.5600000000004</v>
      </c>
      <c r="CQ58" s="106">
        <f t="shared" si="18"/>
        <v>945.01</v>
      </c>
      <c r="CR58" s="143"/>
      <c r="CS58" s="20">
        <f t="shared" si="19"/>
        <v>170.91</v>
      </c>
      <c r="CT58" s="20">
        <f t="shared" si="19"/>
        <v>209.77</v>
      </c>
      <c r="CW58" s="20">
        <f t="shared" si="57"/>
        <v>3791.04</v>
      </c>
      <c r="CX58" s="20">
        <f t="shared" si="57"/>
        <v>247.85000000000002</v>
      </c>
      <c r="CY58" s="20">
        <f t="shared" si="56"/>
        <v>1946.6</v>
      </c>
      <c r="CZ58" s="20">
        <f t="shared" si="56"/>
        <v>0</v>
      </c>
      <c r="DA58" s="20">
        <f t="shared" si="56"/>
        <v>0</v>
      </c>
      <c r="DB58" s="20">
        <f t="shared" si="56"/>
        <v>1417.2</v>
      </c>
      <c r="DC58" s="20">
        <f t="shared" si="56"/>
        <v>1232.3600000000001</v>
      </c>
      <c r="DD58" s="106">
        <f t="shared" si="56"/>
        <v>0</v>
      </c>
      <c r="DE58" s="20">
        <f t="shared" si="56"/>
        <v>196.45</v>
      </c>
      <c r="DF58" s="20">
        <f t="shared" si="56"/>
        <v>996.98</v>
      </c>
      <c r="DG58" s="106">
        <f t="shared" si="56"/>
        <v>505.4</v>
      </c>
      <c r="DH58" s="143"/>
      <c r="DI58" s="20">
        <f t="shared" si="21"/>
        <v>58.45</v>
      </c>
      <c r="DJ58" s="20">
        <f t="shared" si="21"/>
        <v>78.63</v>
      </c>
      <c r="DK58" s="20">
        <f t="shared" si="21"/>
        <v>439.61</v>
      </c>
      <c r="DL58" s="143"/>
      <c r="DM58" s="20">
        <f t="shared" si="22"/>
        <v>112.46000000000001</v>
      </c>
      <c r="DN58" s="20">
        <f t="shared" si="22"/>
        <v>131.13999999999999</v>
      </c>
      <c r="DO58" s="106">
        <f t="shared" si="22"/>
        <v>97.9</v>
      </c>
      <c r="DP58" s="20">
        <f t="shared" si="22"/>
        <v>9.91</v>
      </c>
      <c r="DR58" s="31">
        <f t="shared" si="41"/>
        <v>49</v>
      </c>
      <c r="DS58" s="26">
        <f t="shared" si="42"/>
        <v>49.5</v>
      </c>
      <c r="DT58" s="101">
        <f t="shared" si="23"/>
        <v>27503.969999999998</v>
      </c>
      <c r="DU58" s="101">
        <f t="shared" si="24"/>
        <v>8268.4</v>
      </c>
      <c r="DV58" s="101">
        <f t="shared" si="25"/>
        <v>6085.34</v>
      </c>
      <c r="DW58" s="102">
        <f t="shared" si="43"/>
        <v>1982.3899999999999</v>
      </c>
      <c r="DX58" s="144"/>
      <c r="DY58" s="101">
        <f t="shared" si="44"/>
        <v>215.63</v>
      </c>
      <c r="DZ58" s="101">
        <f t="shared" si="44"/>
        <v>404.6</v>
      </c>
      <c r="EB58" s="84">
        <f>MODEL_DATA!AT55</f>
        <v>49</v>
      </c>
      <c r="EC58" s="84">
        <f>MODEL_DATA!AU55</f>
        <v>12688.6</v>
      </c>
      <c r="ED58" s="84">
        <f>MODEL_DATA!AV55</f>
        <v>762.33</v>
      </c>
      <c r="EE58" s="84">
        <f>MODEL_DATA!AW55</f>
        <v>7506.07</v>
      </c>
      <c r="EF58" s="84">
        <f>MODEL_DATA!AX55</f>
        <v>18.37</v>
      </c>
      <c r="EG58" s="84">
        <f>MODEL_DATA!AY55</f>
        <v>443.26</v>
      </c>
      <c r="EH58" s="84">
        <f>MODEL_DATA!AZ55</f>
        <v>2712.87</v>
      </c>
      <c r="EI58" s="84">
        <f>MODEL_DATA!BA55</f>
        <v>3372.47</v>
      </c>
      <c r="EJ58" s="84">
        <f>MODEL_DATA!BB55</f>
        <v>2183.39</v>
      </c>
      <c r="EK58" s="84">
        <f>MODEL_DATA!BC55</f>
        <v>5029.5200000000004</v>
      </c>
      <c r="EL58" s="84">
        <f>MODEL_DATA!BD55</f>
        <v>2847.24</v>
      </c>
      <c r="EM58" s="84">
        <f>MODEL_DATA!BE55</f>
        <v>887.54</v>
      </c>
      <c r="EN58" s="84">
        <f>MODEL_DATA!BF55</f>
        <v>1153.49</v>
      </c>
      <c r="EO58" s="84">
        <f>MODEL_DATA!BG55</f>
        <v>121.42</v>
      </c>
      <c r="EP58" s="84">
        <f>MODEL_DATA!BH55</f>
        <v>156.80000000000001</v>
      </c>
      <c r="EQ58" s="84">
        <f>MODEL_DATA!BI55</f>
        <v>1094.8499999999999</v>
      </c>
      <c r="ER58" s="84">
        <f>MODEL_DATA!BJ55</f>
        <v>1713.15</v>
      </c>
      <c r="ES58" s="84">
        <f>MODEL_DATA!BK55</f>
        <v>94.21</v>
      </c>
      <c r="ET58" s="84">
        <f>MODEL_DATA!BL55</f>
        <v>247.8</v>
      </c>
      <c r="EU58" s="84">
        <f>MODEL_DATA!BM55</f>
        <v>461.77</v>
      </c>
      <c r="EV58" s="84">
        <f>MODEL_DATA!BN55</f>
        <v>39.51</v>
      </c>
    </row>
    <row r="59" spans="32:152" x14ac:dyDescent="0.25">
      <c r="AF59" s="32">
        <f t="shared" si="15"/>
        <v>98</v>
      </c>
      <c r="AG59" s="61">
        <f t="shared" si="26"/>
        <v>2.2774793259354715E-3</v>
      </c>
      <c r="AH59" s="63">
        <f>INDEX(Obs_GenCost!$D$11:$T$211,  MATCH($AF59, Obs_GenCost!$B$11:$B$211, 0), MATCH(AH$4, Obs_GenCost!$D$3:$T$3, 0) )</f>
        <v>2.1018E-3</v>
      </c>
      <c r="AI59" s="61">
        <f t="shared" si="27"/>
        <v>2.7899142455666627E-4</v>
      </c>
      <c r="AJ59" s="63">
        <f>INDEX(Obs_GenCost!$D$11:$T$211,  MATCH($AF59, Obs_GenCost!$B$11:$B$211, 0), MATCH(AJ$4, Obs_GenCost!$D$3:$T$3, 0) )</f>
        <v>2.9970000000000002E-4</v>
      </c>
      <c r="AK59" s="61">
        <f t="shared" si="28"/>
        <v>5.2693417997376035E-4</v>
      </c>
      <c r="AL59" s="63">
        <f>INDEX(Obs_GenCost!$D$11:$T$211,  MATCH($AF59, Obs_GenCost!$B$11:$B$211, 0), MATCH(AL$4, Obs_GenCost!$D$3:$T$3, 0) )</f>
        <v>6.112E-4</v>
      </c>
      <c r="AM59" s="61">
        <f t="shared" si="29"/>
        <v>0</v>
      </c>
      <c r="AN59" s="63">
        <f>INDEX(Obs_GenCost!$D$11:$T$211,  MATCH($AF59, Obs_GenCost!$B$11:$B$211, 0), MATCH(AN$4, Obs_GenCost!$D$3:$T$3, 0) )</f>
        <v>0</v>
      </c>
      <c r="AO59" s="61">
        <f t="shared" si="30"/>
        <v>0</v>
      </c>
      <c r="AP59" s="63">
        <f>INDEX(Obs_GenCost!$D$11:$T$211,  MATCH($AF59, Obs_GenCost!$B$11:$B$211, 0), MATCH(AP$4, Obs_GenCost!$D$3:$T$3, 0) )</f>
        <v>0</v>
      </c>
      <c r="AQ59" s="61">
        <f t="shared" si="31"/>
        <v>1.8197686585065308E-3</v>
      </c>
      <c r="AR59" s="63">
        <f>INDEX(Obs_GenCost!$D$11:$T$211,  MATCH($AF59, Obs_GenCost!$B$11:$B$211, 0), MATCH(AR$4, Obs_GenCost!$D$3:$T$3, 0) )</f>
        <v>1.6724999999999999E-3</v>
      </c>
      <c r="AS59" s="61">
        <f t="shared" si="32"/>
        <v>7.878099873857451E-4</v>
      </c>
      <c r="AT59" s="63">
        <f>INDEX(Obs_GenCost!$D$11:$T$211,  MATCH($AF59, Obs_GenCost!$B$11:$B$211, 0), MATCH(AT$4, Obs_GenCost!$D$3:$T$3, 0) )</f>
        <v>7.2300000000000001E-4</v>
      </c>
      <c r="AU59" s="61">
        <f t="shared" si="33"/>
        <v>0</v>
      </c>
      <c r="AV59" s="63">
        <f>INDEX(Obs_GenCost!$D$11:$T$211,  MATCH($AF59, Obs_GenCost!$B$11:$B$211, 0), MATCH(AV$4, Obs_GenCost!$D$3:$T$3, 0) )</f>
        <v>0</v>
      </c>
      <c r="AW59" s="61">
        <f t="shared" si="34"/>
        <v>3.374885454463587E-4</v>
      </c>
      <c r="AX59" s="63">
        <f>INDEX(Obs_GenCost!$D$11:$T$211,  MATCH($AF59, Obs_GenCost!$B$11:$B$211, 0), MATCH(AX$4, Obs_GenCost!$D$3:$T$3, 0) )</f>
        <v>4.4340999999999998E-3</v>
      </c>
      <c r="AY59" s="61">
        <f t="shared" si="35"/>
        <v>3.5268142843159649E-3</v>
      </c>
      <c r="AZ59" s="63">
        <f>INDEX(Obs_GenCost!$D$11:$T$211,  MATCH($AF59, Obs_GenCost!$B$11:$B$211, 0), MATCH(AZ$4, Obs_GenCost!$D$3:$T$3, 0) )</f>
        <v>5.0435000000000002E-3</v>
      </c>
      <c r="BA59" s="61">
        <f t="shared" si="36"/>
        <v>6.5117856362429455E-3</v>
      </c>
      <c r="BB59" s="63">
        <f>INDEX(Obs_GenCost!$D$11:$T$211,  MATCH($AF59, Obs_GenCost!$B$11:$B$211, 0), MATCH(BB$4, Obs_GenCost!$D$3:$T$3, 0) )</f>
        <v>8.0284999999999992E-3</v>
      </c>
      <c r="BC59" s="61">
        <f t="shared" si="37"/>
        <v>4.6196591660212722E-3</v>
      </c>
      <c r="BD59" s="63">
        <f>INDEX(Obs_GenCost!$D$11:$T$211,  MATCH($AF59, Obs_GenCost!$B$11:$B$211, 0), MATCH(BD$4, Obs_GenCost!$D$3:$T$3, 0) )</f>
        <v>4.4111000000000003E-3</v>
      </c>
      <c r="BF59" s="31">
        <f t="shared" si="38"/>
        <v>100</v>
      </c>
      <c r="BG59" s="31">
        <f t="shared" si="39"/>
        <v>101</v>
      </c>
      <c r="BH59" s="57">
        <f t="shared" si="53"/>
        <v>8.7651084656145933E-4</v>
      </c>
      <c r="BI59" s="57">
        <f t="shared" si="53"/>
        <v>4.3415735878927461E-4</v>
      </c>
      <c r="BJ59" s="57">
        <f t="shared" si="53"/>
        <v>1.06771207064603E-3</v>
      </c>
      <c r="BK59" s="58">
        <f t="shared" si="53"/>
        <v>5.9296020658685432E-3</v>
      </c>
      <c r="BL59" s="57">
        <f t="shared" si="53"/>
        <v>0</v>
      </c>
      <c r="BM59" s="57">
        <f t="shared" si="53"/>
        <v>6.4235222087273497E-3</v>
      </c>
      <c r="BN59" s="57">
        <f t="shared" si="53"/>
        <v>5.9883939900321429E-3</v>
      </c>
      <c r="BQ59" s="57">
        <f t="shared" si="59"/>
        <v>2.1802474241611148E-3</v>
      </c>
      <c r="BR59" s="57">
        <f t="shared" si="59"/>
        <v>2.7358832252772941E-4</v>
      </c>
      <c r="BS59" s="57">
        <f t="shared" si="59"/>
        <v>4.7277089009861923E-4</v>
      </c>
      <c r="BT59" s="57">
        <f t="shared" si="59"/>
        <v>0</v>
      </c>
      <c r="BU59" s="57">
        <f t="shared" si="59"/>
        <v>0</v>
      </c>
      <c r="BV59" s="57">
        <f t="shared" si="59"/>
        <v>1.74190331031867E-3</v>
      </c>
      <c r="BW59" s="57">
        <f t="shared" si="59"/>
        <v>7.3206569927185218E-4</v>
      </c>
      <c r="BX59" s="58">
        <f t="shared" si="59"/>
        <v>0</v>
      </c>
      <c r="BY59" s="57">
        <f t="shared" si="59"/>
        <v>3.2159763658721482E-4</v>
      </c>
      <c r="BZ59" s="57">
        <f t="shared" si="59"/>
        <v>3.5456691461340593E-3</v>
      </c>
      <c r="CA59" s="58">
        <f t="shared" si="59"/>
        <v>7.3147426620653851E-3</v>
      </c>
      <c r="CB59" s="57">
        <f t="shared" si="59"/>
        <v>0</v>
      </c>
      <c r="CC59" s="57">
        <f t="shared" si="59"/>
        <v>4.7941511919144843E-3</v>
      </c>
      <c r="CD59" s="57">
        <f t="shared" si="59"/>
        <v>5.6137426158808399E-3</v>
      </c>
      <c r="CE59" s="57">
        <f t="shared" si="59"/>
        <v>4.7998806229882767E-3</v>
      </c>
      <c r="CF59" s="57">
        <f t="shared" si="45"/>
        <v>0</v>
      </c>
      <c r="CG59" s="57">
        <f t="shared" si="45"/>
        <v>7.6270404293515099E-3</v>
      </c>
      <c r="CH59" s="57">
        <f t="shared" si="45"/>
        <v>6.2419148166540997E-3</v>
      </c>
      <c r="CI59" s="58">
        <f t="shared" si="45"/>
        <v>1.4571437526678219E-3</v>
      </c>
      <c r="CJ59" s="57">
        <f t="shared" si="45"/>
        <v>5.4572833030279509E-4</v>
      </c>
      <c r="CL59" s="30">
        <f>Obs_GenCost!B61</f>
        <v>100</v>
      </c>
      <c r="CM59" s="26">
        <f t="shared" si="40"/>
        <v>101</v>
      </c>
      <c r="CN59" s="20">
        <f t="shared" si="18"/>
        <v>8120.4699999999993</v>
      </c>
      <c r="CO59" s="20">
        <f t="shared" si="18"/>
        <v>1989.56</v>
      </c>
      <c r="CP59" s="20">
        <f t="shared" si="18"/>
        <v>2501.7200000000003</v>
      </c>
      <c r="CQ59" s="106">
        <f t="shared" si="18"/>
        <v>1024.48</v>
      </c>
      <c r="CR59" s="143"/>
      <c r="CS59" s="20">
        <f t="shared" si="19"/>
        <v>160.94</v>
      </c>
      <c r="CT59" s="20">
        <f t="shared" si="19"/>
        <v>163.77000000000001</v>
      </c>
      <c r="CW59" s="20">
        <f t="shared" si="57"/>
        <v>3629.1899999999996</v>
      </c>
      <c r="CX59" s="20">
        <f t="shared" si="57"/>
        <v>243.05</v>
      </c>
      <c r="CY59" s="20">
        <f t="shared" si="56"/>
        <v>1746.51</v>
      </c>
      <c r="CZ59" s="20">
        <f t="shared" si="56"/>
        <v>0</v>
      </c>
      <c r="DA59" s="20">
        <f t="shared" si="56"/>
        <v>0</v>
      </c>
      <c r="DB59" s="20">
        <f t="shared" si="56"/>
        <v>1356.56</v>
      </c>
      <c r="DC59" s="20">
        <f t="shared" si="56"/>
        <v>1145.1599999999999</v>
      </c>
      <c r="DD59" s="106">
        <f t="shared" si="56"/>
        <v>0</v>
      </c>
      <c r="DE59" s="20">
        <f t="shared" si="56"/>
        <v>187.2</v>
      </c>
      <c r="DF59" s="20">
        <f t="shared" si="56"/>
        <v>1002.31</v>
      </c>
      <c r="DG59" s="106">
        <f t="shared" si="56"/>
        <v>567.72</v>
      </c>
      <c r="DH59" s="143"/>
      <c r="DI59" s="20">
        <f t="shared" si="21"/>
        <v>51.03</v>
      </c>
      <c r="DJ59" s="20">
        <f t="shared" si="21"/>
        <v>61.960000000000008</v>
      </c>
      <c r="DK59" s="20">
        <f t="shared" si="21"/>
        <v>456.76</v>
      </c>
      <c r="DL59" s="143"/>
      <c r="DM59" s="20">
        <f t="shared" si="22"/>
        <v>109.91</v>
      </c>
      <c r="DN59" s="20">
        <f t="shared" si="22"/>
        <v>101.81</v>
      </c>
      <c r="DO59" s="106">
        <f t="shared" si="22"/>
        <v>90.19</v>
      </c>
      <c r="DP59" s="20">
        <f t="shared" si="22"/>
        <v>9.43</v>
      </c>
      <c r="DR59" s="31">
        <f t="shared" si="41"/>
        <v>50</v>
      </c>
      <c r="DS59" s="26">
        <f t="shared" si="42"/>
        <v>50.5</v>
      </c>
      <c r="DT59" s="101">
        <f t="shared" si="23"/>
        <v>25256.170000000002</v>
      </c>
      <c r="DU59" s="101">
        <f t="shared" si="24"/>
        <v>7321.8099999999995</v>
      </c>
      <c r="DV59" s="101">
        <f t="shared" si="25"/>
        <v>5576.5</v>
      </c>
      <c r="DW59" s="102">
        <f t="shared" si="43"/>
        <v>2291.11</v>
      </c>
      <c r="DX59" s="144"/>
      <c r="DY59" s="101">
        <f t="shared" si="44"/>
        <v>207.27</v>
      </c>
      <c r="DZ59" s="101">
        <f t="shared" si="44"/>
        <v>467.5</v>
      </c>
      <c r="EB59" s="84">
        <f>MODEL_DATA!AT56</f>
        <v>50</v>
      </c>
      <c r="EC59" s="84">
        <f>MODEL_DATA!AU56</f>
        <v>11984.19</v>
      </c>
      <c r="ED59" s="84">
        <f>MODEL_DATA!AV56</f>
        <v>665.12</v>
      </c>
      <c r="EE59" s="84">
        <f>MODEL_DATA!AW56</f>
        <v>6656.69</v>
      </c>
      <c r="EF59" s="84">
        <f>MODEL_DATA!AX56</f>
        <v>1.79</v>
      </c>
      <c r="EG59" s="84">
        <f>MODEL_DATA!AY56</f>
        <v>371.88</v>
      </c>
      <c r="EH59" s="84">
        <f>MODEL_DATA!AZ56</f>
        <v>2510.63</v>
      </c>
      <c r="EI59" s="84">
        <f>MODEL_DATA!BA56</f>
        <v>3065.87</v>
      </c>
      <c r="EJ59" s="84">
        <f>MODEL_DATA!BB56</f>
        <v>1961.94</v>
      </c>
      <c r="EK59" s="84">
        <f>MODEL_DATA!BC56</f>
        <v>4884.4399999999996</v>
      </c>
      <c r="EL59" s="84">
        <f>MODEL_DATA!BD56</f>
        <v>2781.24</v>
      </c>
      <c r="EM59" s="84">
        <f>MODEL_DATA!BE56</f>
        <v>980.12</v>
      </c>
      <c r="EN59" s="84">
        <f>MODEL_DATA!BF56</f>
        <v>1015.3</v>
      </c>
      <c r="EO59" s="84">
        <f>MODEL_DATA!BG56</f>
        <v>118.48</v>
      </c>
      <c r="EP59" s="84">
        <f>MODEL_DATA!BH56</f>
        <v>187.26</v>
      </c>
      <c r="EQ59" s="84">
        <f>MODEL_DATA!BI56</f>
        <v>1310.99</v>
      </c>
      <c r="ER59" s="84">
        <f>MODEL_DATA!BJ56</f>
        <v>1151.19</v>
      </c>
      <c r="ES59" s="84">
        <f>MODEL_DATA!BK56</f>
        <v>88.79</v>
      </c>
      <c r="ET59" s="84">
        <f>MODEL_DATA!BL56</f>
        <v>280.24</v>
      </c>
      <c r="EU59" s="84">
        <f>MODEL_DATA!BM56</f>
        <v>435.96</v>
      </c>
      <c r="EV59" s="84">
        <f>MODEL_DATA!BN56</f>
        <v>34.79</v>
      </c>
    </row>
    <row r="60" spans="32:152" x14ac:dyDescent="0.25">
      <c r="AF60" s="32">
        <f t="shared" si="15"/>
        <v>100</v>
      </c>
      <c r="AG60" s="61">
        <f t="shared" si="26"/>
        <v>2.1802474241611148E-3</v>
      </c>
      <c r="AH60" s="63">
        <f>INDEX(Obs_GenCost!$D$11:$T$211,  MATCH($AF60, Obs_GenCost!$B$11:$B$211, 0), MATCH(AH$4, Obs_GenCost!$D$3:$T$3, 0) )</f>
        <v>2.0068E-3</v>
      </c>
      <c r="AI60" s="61">
        <f t="shared" si="27"/>
        <v>2.7358832252772941E-4</v>
      </c>
      <c r="AJ60" s="63">
        <f>INDEX(Obs_GenCost!$D$11:$T$211,  MATCH($AF60, Obs_GenCost!$B$11:$B$211, 0), MATCH(AJ$4, Obs_GenCost!$D$3:$T$3, 0) )</f>
        <v>2.8150000000000001E-4</v>
      </c>
      <c r="AK60" s="61">
        <f t="shared" si="28"/>
        <v>4.7277089009861923E-4</v>
      </c>
      <c r="AL60" s="63">
        <f>INDEX(Obs_GenCost!$D$11:$T$211,  MATCH($AF60, Obs_GenCost!$B$11:$B$211, 0), MATCH(AL$4, Obs_GenCost!$D$3:$T$3, 0) )</f>
        <v>6.0050000000000001E-4</v>
      </c>
      <c r="AM60" s="61">
        <f t="shared" si="29"/>
        <v>0</v>
      </c>
      <c r="AN60" s="63">
        <f>INDEX(Obs_GenCost!$D$11:$T$211,  MATCH($AF60, Obs_GenCost!$B$11:$B$211, 0), MATCH(AN$4, Obs_GenCost!$D$3:$T$3, 0) )</f>
        <v>0</v>
      </c>
      <c r="AO60" s="61">
        <f t="shared" si="30"/>
        <v>0</v>
      </c>
      <c r="AP60" s="63">
        <f>INDEX(Obs_GenCost!$D$11:$T$211,  MATCH($AF60, Obs_GenCost!$B$11:$B$211, 0), MATCH(AP$4, Obs_GenCost!$D$3:$T$3, 0) )</f>
        <v>0</v>
      </c>
      <c r="AQ60" s="61">
        <f t="shared" si="31"/>
        <v>1.74190331031867E-3</v>
      </c>
      <c r="AR60" s="63">
        <f>INDEX(Obs_GenCost!$D$11:$T$211,  MATCH($AF60, Obs_GenCost!$B$11:$B$211, 0), MATCH(AR$4, Obs_GenCost!$D$3:$T$3, 0) )</f>
        <v>1.5827E-3</v>
      </c>
      <c r="AS60" s="61">
        <f t="shared" si="32"/>
        <v>7.3206569927185218E-4</v>
      </c>
      <c r="AT60" s="63">
        <f>INDEX(Obs_GenCost!$D$11:$T$211,  MATCH($AF60, Obs_GenCost!$B$11:$B$211, 0), MATCH(AT$4, Obs_GenCost!$D$3:$T$3, 0) )</f>
        <v>7.0339999999999997E-4</v>
      </c>
      <c r="AU60" s="61">
        <f t="shared" si="33"/>
        <v>0</v>
      </c>
      <c r="AV60" s="63">
        <f>INDEX(Obs_GenCost!$D$11:$T$211,  MATCH($AF60, Obs_GenCost!$B$11:$B$211, 0), MATCH(AV$4, Obs_GenCost!$D$3:$T$3, 0) )</f>
        <v>0</v>
      </c>
      <c r="AW60" s="61">
        <f t="shared" si="34"/>
        <v>3.2159763658721482E-4</v>
      </c>
      <c r="AX60" s="63">
        <f>INDEX(Obs_GenCost!$D$11:$T$211,  MATCH($AF60, Obs_GenCost!$B$11:$B$211, 0), MATCH(AX$4, Obs_GenCost!$D$3:$T$3, 0) )</f>
        <v>4.2402999999999998E-3</v>
      </c>
      <c r="AY60" s="61">
        <f t="shared" si="35"/>
        <v>3.5456691461340593E-3</v>
      </c>
      <c r="AZ60" s="63">
        <f>INDEX(Obs_GenCost!$D$11:$T$211,  MATCH($AF60, Obs_GenCost!$B$11:$B$211, 0), MATCH(AZ$4, Obs_GenCost!$D$3:$T$3, 0) )</f>
        <v>5.2392999999999997E-3</v>
      </c>
      <c r="BA60" s="61">
        <f t="shared" si="36"/>
        <v>7.3147426620653851E-3</v>
      </c>
      <c r="BB60" s="63">
        <f>INDEX(Obs_GenCost!$D$11:$T$211,  MATCH($AF60, Obs_GenCost!$B$11:$B$211, 0), MATCH(BB$4, Obs_GenCost!$D$3:$T$3, 0) )</f>
        <v>7.8467999999999993E-3</v>
      </c>
      <c r="BC60" s="61">
        <f t="shared" si="37"/>
        <v>4.7998806229882767E-3</v>
      </c>
      <c r="BD60" s="63">
        <f>INDEX(Obs_GenCost!$D$11:$T$211,  MATCH($AF60, Obs_GenCost!$B$11:$B$211, 0), MATCH(BD$4, Obs_GenCost!$D$3:$T$3, 0) )</f>
        <v>4.3550000000000004E-3</v>
      </c>
      <c r="BF60" s="31">
        <f t="shared" si="38"/>
        <v>102</v>
      </c>
      <c r="BG60" s="31">
        <f t="shared" si="39"/>
        <v>103</v>
      </c>
      <c r="BH60" s="57">
        <f t="shared" si="53"/>
        <v>7.9970617171144797E-4</v>
      </c>
      <c r="BI60" s="57">
        <f t="shared" si="53"/>
        <v>4.2550502396348659E-4</v>
      </c>
      <c r="BJ60" s="57">
        <f t="shared" si="53"/>
        <v>1.0045170982668037E-3</v>
      </c>
      <c r="BK60" s="58">
        <f t="shared" si="53"/>
        <v>4.7655368157050633E-3</v>
      </c>
      <c r="BL60" s="57">
        <f t="shared" si="53"/>
        <v>0</v>
      </c>
      <c r="BM60" s="57">
        <f t="shared" si="53"/>
        <v>6.4901761299935041E-3</v>
      </c>
      <c r="BN60" s="57">
        <f t="shared" si="53"/>
        <v>6.8188051002087934E-3</v>
      </c>
      <c r="BQ60" s="57">
        <f t="shared" si="59"/>
        <v>1.865548879672522E-3</v>
      </c>
      <c r="BR60" s="57">
        <f t="shared" si="59"/>
        <v>2.5548793073079093E-4</v>
      </c>
      <c r="BS60" s="57">
        <f t="shared" si="59"/>
        <v>4.6639061750949895E-4</v>
      </c>
      <c r="BT60" s="57">
        <f t="shared" si="59"/>
        <v>0</v>
      </c>
      <c r="BU60" s="57">
        <f t="shared" si="59"/>
        <v>0</v>
      </c>
      <c r="BV60" s="57">
        <f t="shared" si="59"/>
        <v>1.5811005802136935E-3</v>
      </c>
      <c r="BW60" s="57">
        <f t="shared" si="59"/>
        <v>7.1746478710991058E-4</v>
      </c>
      <c r="BX60" s="58">
        <f t="shared" si="59"/>
        <v>0</v>
      </c>
      <c r="BY60" s="57">
        <f t="shared" si="59"/>
        <v>3.0842106675482201E-4</v>
      </c>
      <c r="BZ60" s="57">
        <f t="shared" si="59"/>
        <v>3.5466242704663077E-3</v>
      </c>
      <c r="CA60" s="58">
        <f t="shared" si="59"/>
        <v>5.8993891754383814E-3</v>
      </c>
      <c r="CB60" s="57">
        <f t="shared" si="59"/>
        <v>0</v>
      </c>
      <c r="CC60" s="57">
        <f t="shared" si="59"/>
        <v>4.7631484505205636E-3</v>
      </c>
      <c r="CD60" s="57">
        <f t="shared" si="59"/>
        <v>6.2905447033667957E-3</v>
      </c>
      <c r="CE60" s="57">
        <f t="shared" si="59"/>
        <v>3.8407661986513382E-3</v>
      </c>
      <c r="CF60" s="57">
        <f t="shared" si="45"/>
        <v>0</v>
      </c>
      <c r="CG60" s="57">
        <f t="shared" si="45"/>
        <v>7.7658274447159259E-3</v>
      </c>
      <c r="CH60" s="57">
        <f t="shared" si="45"/>
        <v>7.1762707915662746E-3</v>
      </c>
      <c r="CI60" s="58">
        <f t="shared" si="45"/>
        <v>1.1587354467383988E-3</v>
      </c>
      <c r="CJ60" s="57">
        <f t="shared" si="45"/>
        <v>4.5081905546752639E-4</v>
      </c>
      <c r="CL60" s="30">
        <f>Obs_GenCost!B62</f>
        <v>102</v>
      </c>
      <c r="CM60" s="26">
        <f t="shared" si="40"/>
        <v>103</v>
      </c>
      <c r="CN60" s="20">
        <f t="shared" si="18"/>
        <v>7408.91</v>
      </c>
      <c r="CO60" s="20">
        <f t="shared" si="18"/>
        <v>1949.9099999999999</v>
      </c>
      <c r="CP60" s="20">
        <f t="shared" si="18"/>
        <v>2353.65</v>
      </c>
      <c r="CQ60" s="106">
        <f t="shared" si="18"/>
        <v>823.36</v>
      </c>
      <c r="CR60" s="143"/>
      <c r="CS60" s="20">
        <f t="shared" si="19"/>
        <v>162.61000000000001</v>
      </c>
      <c r="CT60" s="20">
        <f t="shared" si="19"/>
        <v>186.48000000000002</v>
      </c>
      <c r="CW60" s="20">
        <f t="shared" si="57"/>
        <v>3105.3500000000004</v>
      </c>
      <c r="CX60" s="20">
        <f t="shared" si="57"/>
        <v>226.97</v>
      </c>
      <c r="CY60" s="20">
        <f t="shared" si="56"/>
        <v>1722.94</v>
      </c>
      <c r="CZ60" s="20">
        <f t="shared" si="56"/>
        <v>0</v>
      </c>
      <c r="DA60" s="20">
        <f t="shared" si="56"/>
        <v>0</v>
      </c>
      <c r="DB60" s="20">
        <f t="shared" ref="DB60:DG102" si="60">SUMIFS(EH:EH,$DR:$DR,"&gt;="&amp;$CL60,$DR:$DR,"&lt;"&amp;$CL61)</f>
        <v>1231.33</v>
      </c>
      <c r="DC60" s="20">
        <f t="shared" si="60"/>
        <v>1122.32</v>
      </c>
      <c r="DD60" s="106">
        <f t="shared" si="60"/>
        <v>0</v>
      </c>
      <c r="DE60" s="20">
        <f t="shared" si="60"/>
        <v>179.53</v>
      </c>
      <c r="DF60" s="20">
        <f t="shared" si="60"/>
        <v>1002.5799999999999</v>
      </c>
      <c r="DG60" s="106">
        <f t="shared" si="60"/>
        <v>457.87</v>
      </c>
      <c r="DH60" s="143"/>
      <c r="DI60" s="20">
        <f t="shared" si="21"/>
        <v>50.7</v>
      </c>
      <c r="DJ60" s="20">
        <f t="shared" si="21"/>
        <v>69.430000000000007</v>
      </c>
      <c r="DK60" s="20">
        <f t="shared" si="21"/>
        <v>365.49</v>
      </c>
      <c r="DL60" s="143"/>
      <c r="DM60" s="20">
        <f t="shared" si="22"/>
        <v>111.91</v>
      </c>
      <c r="DN60" s="20">
        <f t="shared" si="22"/>
        <v>117.05000000000001</v>
      </c>
      <c r="DO60" s="106">
        <f t="shared" si="22"/>
        <v>71.72</v>
      </c>
      <c r="DP60" s="20">
        <f t="shared" si="22"/>
        <v>7.79</v>
      </c>
      <c r="DR60" s="31">
        <f t="shared" si="41"/>
        <v>51</v>
      </c>
      <c r="DS60" s="26">
        <f t="shared" si="42"/>
        <v>51.5</v>
      </c>
      <c r="DT60" s="101">
        <f t="shared" si="23"/>
        <v>24852.400000000001</v>
      </c>
      <c r="DU60" s="101">
        <f t="shared" si="24"/>
        <v>7302.0999999999995</v>
      </c>
      <c r="DV60" s="101">
        <f t="shared" si="25"/>
        <v>5444.93</v>
      </c>
      <c r="DW60" s="102">
        <f t="shared" si="43"/>
        <v>1685.88</v>
      </c>
      <c r="DX60" s="144"/>
      <c r="DY60" s="101">
        <f t="shared" si="44"/>
        <v>186.57999999999998</v>
      </c>
      <c r="DZ60" s="101">
        <f t="shared" si="44"/>
        <v>382.33000000000004</v>
      </c>
      <c r="EB60" s="84">
        <f>MODEL_DATA!AT57</f>
        <v>51</v>
      </c>
      <c r="EC60" s="84">
        <f>MODEL_DATA!AU57</f>
        <v>11679.37</v>
      </c>
      <c r="ED60" s="84">
        <f>MODEL_DATA!AV57</f>
        <v>637.15</v>
      </c>
      <c r="EE60" s="84">
        <f>MODEL_DATA!AW57</f>
        <v>6664.95</v>
      </c>
      <c r="EF60" s="84">
        <f>MODEL_DATA!AX57</f>
        <v>0.23</v>
      </c>
      <c r="EG60" s="84">
        <f>MODEL_DATA!AY57</f>
        <v>425.77</v>
      </c>
      <c r="EH60" s="84">
        <f>MODEL_DATA!AZ57</f>
        <v>2484.79</v>
      </c>
      <c r="EI60" s="84">
        <f>MODEL_DATA!BA57</f>
        <v>2960.14</v>
      </c>
      <c r="EJ60" s="84">
        <f>MODEL_DATA!BB57</f>
        <v>1846.6</v>
      </c>
      <c r="EK60" s="84">
        <f>MODEL_DATA!BC57</f>
        <v>4275.97</v>
      </c>
      <c r="EL60" s="84">
        <f>MODEL_DATA!BD57</f>
        <v>2666.57</v>
      </c>
      <c r="EM60" s="84">
        <f>MODEL_DATA!BE57</f>
        <v>810.58</v>
      </c>
      <c r="EN60" s="84">
        <f>MODEL_DATA!BF57</f>
        <v>1102.42</v>
      </c>
      <c r="EO60" s="84">
        <f>MODEL_DATA!BG57</f>
        <v>105.67</v>
      </c>
      <c r="EP60" s="84">
        <f>MODEL_DATA!BH57</f>
        <v>161.68</v>
      </c>
      <c r="EQ60" s="84">
        <f>MODEL_DATA!BI57</f>
        <v>875.3</v>
      </c>
      <c r="ER60" s="84">
        <f>MODEL_DATA!BJ57</f>
        <v>1394.94</v>
      </c>
      <c r="ES60" s="84">
        <f>MODEL_DATA!BK57</f>
        <v>80.91</v>
      </c>
      <c r="ET60" s="84">
        <f>MODEL_DATA!BL57</f>
        <v>220.65</v>
      </c>
      <c r="EU60" s="84">
        <f>MODEL_DATA!BM57</f>
        <v>421.98</v>
      </c>
      <c r="EV60" s="84">
        <f>MODEL_DATA!BN57</f>
        <v>35.68</v>
      </c>
    </row>
    <row r="61" spans="32:152" x14ac:dyDescent="0.25">
      <c r="AF61" s="32">
        <f t="shared" si="15"/>
        <v>102</v>
      </c>
      <c r="AG61" s="61">
        <f t="shared" si="26"/>
        <v>1.865548879672522E-3</v>
      </c>
      <c r="AH61" s="63">
        <f>INDEX(Obs_GenCost!$D$11:$T$211,  MATCH($AF61, Obs_GenCost!$B$11:$B$211, 0), MATCH(AH$4, Obs_GenCost!$D$3:$T$3, 0) )</f>
        <v>1.9122E-3</v>
      </c>
      <c r="AI61" s="61">
        <f t="shared" si="27"/>
        <v>2.5548793073079093E-4</v>
      </c>
      <c r="AJ61" s="63">
        <f>INDEX(Obs_GenCost!$D$11:$T$211,  MATCH($AF61, Obs_GenCost!$B$11:$B$211, 0), MATCH(AJ$4, Obs_GenCost!$D$3:$T$3, 0) )</f>
        <v>2.6340000000000001E-4</v>
      </c>
      <c r="AK61" s="61">
        <f t="shared" si="28"/>
        <v>4.6639061750949895E-4</v>
      </c>
      <c r="AL61" s="63">
        <f>INDEX(Obs_GenCost!$D$11:$T$211,  MATCH($AF61, Obs_GenCost!$B$11:$B$211, 0), MATCH(AL$4, Obs_GenCost!$D$3:$T$3, 0) )</f>
        <v>5.9040000000000004E-4</v>
      </c>
      <c r="AM61" s="61">
        <f t="shared" si="29"/>
        <v>0</v>
      </c>
      <c r="AN61" s="63">
        <f>INDEX(Obs_GenCost!$D$11:$T$211,  MATCH($AF61, Obs_GenCost!$B$11:$B$211, 0), MATCH(AN$4, Obs_GenCost!$D$3:$T$3, 0) )</f>
        <v>0</v>
      </c>
      <c r="AO61" s="61">
        <f t="shared" si="30"/>
        <v>0</v>
      </c>
      <c r="AP61" s="63">
        <f>INDEX(Obs_GenCost!$D$11:$T$211,  MATCH($AF61, Obs_GenCost!$B$11:$B$211, 0), MATCH(AP$4, Obs_GenCost!$D$3:$T$3, 0) )</f>
        <v>0</v>
      </c>
      <c r="AQ61" s="61">
        <f t="shared" si="31"/>
        <v>1.5811005802136935E-3</v>
      </c>
      <c r="AR61" s="63">
        <f>INDEX(Obs_GenCost!$D$11:$T$211,  MATCH($AF61, Obs_GenCost!$B$11:$B$211, 0), MATCH(AR$4, Obs_GenCost!$D$3:$T$3, 0) )</f>
        <v>1.4928999999999999E-3</v>
      </c>
      <c r="AS61" s="61">
        <f t="shared" si="32"/>
        <v>7.1746478710991058E-4</v>
      </c>
      <c r="AT61" s="63">
        <f>INDEX(Obs_GenCost!$D$11:$T$211,  MATCH($AF61, Obs_GenCost!$B$11:$B$211, 0), MATCH(AT$4, Obs_GenCost!$D$3:$T$3, 0) )</f>
        <v>6.8369999999999998E-4</v>
      </c>
      <c r="AU61" s="61">
        <f t="shared" si="33"/>
        <v>0</v>
      </c>
      <c r="AV61" s="63">
        <f>INDEX(Obs_GenCost!$D$11:$T$211,  MATCH($AF61, Obs_GenCost!$B$11:$B$211, 0), MATCH(AV$4, Obs_GenCost!$D$3:$T$3, 0) )</f>
        <v>0</v>
      </c>
      <c r="AW61" s="61">
        <f t="shared" si="34"/>
        <v>3.0842106675482201E-4</v>
      </c>
      <c r="AX61" s="63">
        <f>INDEX(Obs_GenCost!$D$11:$T$211,  MATCH($AF61, Obs_GenCost!$B$11:$B$211, 0), MATCH(AX$4, Obs_GenCost!$D$3:$T$3, 0) )</f>
        <v>4.0464999999999997E-3</v>
      </c>
      <c r="AY61" s="61">
        <f t="shared" si="35"/>
        <v>3.5466242704663077E-3</v>
      </c>
      <c r="AZ61" s="63">
        <f>INDEX(Obs_GenCost!$D$11:$T$211,  MATCH($AF61, Obs_GenCost!$B$11:$B$211, 0), MATCH(AZ$4, Obs_GenCost!$D$3:$T$3, 0) )</f>
        <v>5.4507999999999996E-3</v>
      </c>
      <c r="BA61" s="61">
        <f t="shared" si="36"/>
        <v>5.8993891754383814E-3</v>
      </c>
      <c r="BB61" s="63">
        <f>INDEX(Obs_GenCost!$D$11:$T$211,  MATCH($AF61, Obs_GenCost!$B$11:$B$211, 0), MATCH(BB$4, Obs_GenCost!$D$3:$T$3, 0) )</f>
        <v>7.6654999999999996E-3</v>
      </c>
      <c r="BC61" s="61">
        <f t="shared" si="37"/>
        <v>3.8407661986513382E-3</v>
      </c>
      <c r="BD61" s="63">
        <f>INDEX(Obs_GenCost!$D$11:$T$211,  MATCH($AF61, Obs_GenCost!$B$11:$B$211, 0), MATCH(BD$4, Obs_GenCost!$D$3:$T$3, 0) )</f>
        <v>4.2991000000000001E-3</v>
      </c>
      <c r="BF61" s="31">
        <f t="shared" si="38"/>
        <v>104</v>
      </c>
      <c r="BG61" s="31">
        <f t="shared" si="39"/>
        <v>105</v>
      </c>
      <c r="BH61" s="57">
        <f t="shared" si="53"/>
        <v>7.5573960781429928E-4</v>
      </c>
      <c r="BI61" s="57">
        <f t="shared" si="53"/>
        <v>4.1289203649991679E-4</v>
      </c>
      <c r="BJ61" s="57">
        <f t="shared" si="53"/>
        <v>9.7272968999500815E-4</v>
      </c>
      <c r="BK61" s="58">
        <f t="shared" ref="BK61:BN124" si="61">IFERROR(CQ61 / CQ$6,  0)</f>
        <v>5.3189192668194746E-3</v>
      </c>
      <c r="BL61" s="57">
        <f t="shared" si="61"/>
        <v>0</v>
      </c>
      <c r="BM61" s="57">
        <f t="shared" si="61"/>
        <v>7.5949548968480647E-3</v>
      </c>
      <c r="BN61" s="57">
        <f t="shared" si="61"/>
        <v>5.9382987359175672E-3</v>
      </c>
      <c r="BQ61" s="57">
        <f t="shared" si="59"/>
        <v>1.7003117182079761E-3</v>
      </c>
      <c r="BR61" s="57">
        <f t="shared" si="59"/>
        <v>2.3048732738439773E-4</v>
      </c>
      <c r="BS61" s="57">
        <f t="shared" si="59"/>
        <v>4.5675659538617304E-4</v>
      </c>
      <c r="BT61" s="57">
        <f t="shared" si="59"/>
        <v>0</v>
      </c>
      <c r="BU61" s="57">
        <f t="shared" si="59"/>
        <v>0</v>
      </c>
      <c r="BV61" s="57">
        <f t="shared" si="59"/>
        <v>1.497623893444353E-3</v>
      </c>
      <c r="BW61" s="57">
        <f t="shared" si="59"/>
        <v>7.1141090627919307E-4</v>
      </c>
      <c r="BX61" s="58">
        <f t="shared" si="59"/>
        <v>0</v>
      </c>
      <c r="BY61" s="57">
        <f t="shared" si="59"/>
        <v>2.9574269838936445E-4</v>
      </c>
      <c r="BZ61" s="57">
        <f t="shared" si="59"/>
        <v>3.4357237229996535E-3</v>
      </c>
      <c r="CA61" s="58">
        <f t="shared" si="59"/>
        <v>7.4365004267319783E-3</v>
      </c>
      <c r="CB61" s="57">
        <f t="shared" si="59"/>
        <v>0</v>
      </c>
      <c r="CC61" s="57">
        <f t="shared" si="59"/>
        <v>5.862336554486848E-3</v>
      </c>
      <c r="CD61" s="57">
        <f t="shared" si="59"/>
        <v>5.6273330192440109E-3</v>
      </c>
      <c r="CE61" s="57">
        <f t="shared" si="59"/>
        <v>3.5918188916222804E-3</v>
      </c>
      <c r="CF61" s="57">
        <f t="shared" si="45"/>
        <v>0</v>
      </c>
      <c r="CG61" s="57">
        <f t="shared" si="45"/>
        <v>8.8747356974776138E-3</v>
      </c>
      <c r="CH61" s="57">
        <f t="shared" si="45"/>
        <v>6.1487244569515724E-3</v>
      </c>
      <c r="CI61" s="58">
        <f t="shared" si="45"/>
        <v>1.0146205529165011E-3</v>
      </c>
      <c r="CJ61" s="57">
        <f t="shared" si="45"/>
        <v>4.0973028404494053E-4</v>
      </c>
      <c r="CL61" s="30">
        <f>Obs_GenCost!B63</f>
        <v>104</v>
      </c>
      <c r="CM61" s="26">
        <f t="shared" si="40"/>
        <v>105</v>
      </c>
      <c r="CN61" s="20">
        <f t="shared" si="18"/>
        <v>7001.58</v>
      </c>
      <c r="CO61" s="20">
        <f t="shared" si="18"/>
        <v>1892.1100000000001</v>
      </c>
      <c r="CP61" s="20">
        <f t="shared" si="18"/>
        <v>2279.17</v>
      </c>
      <c r="CQ61" s="106">
        <f t="shared" si="18"/>
        <v>918.97</v>
      </c>
      <c r="CR61" s="143"/>
      <c r="CS61" s="20">
        <f t="shared" si="19"/>
        <v>190.29000000000002</v>
      </c>
      <c r="CT61" s="20">
        <f t="shared" si="19"/>
        <v>162.4</v>
      </c>
      <c r="CW61" s="20">
        <f t="shared" si="57"/>
        <v>2830.3</v>
      </c>
      <c r="CX61" s="20">
        <f t="shared" si="57"/>
        <v>204.76</v>
      </c>
      <c r="CY61" s="20">
        <f t="shared" si="57"/>
        <v>1687.35</v>
      </c>
      <c r="CZ61" s="20">
        <f t="shared" si="57"/>
        <v>0</v>
      </c>
      <c r="DA61" s="20">
        <f t="shared" si="57"/>
        <v>0</v>
      </c>
      <c r="DB61" s="20">
        <f t="shared" si="60"/>
        <v>1166.3200000000002</v>
      </c>
      <c r="DC61" s="20">
        <f t="shared" si="60"/>
        <v>1112.8499999999999</v>
      </c>
      <c r="DD61" s="106">
        <f t="shared" si="60"/>
        <v>0</v>
      </c>
      <c r="DE61" s="20">
        <f t="shared" si="60"/>
        <v>172.14999999999998</v>
      </c>
      <c r="DF61" s="20">
        <f t="shared" si="60"/>
        <v>971.23</v>
      </c>
      <c r="DG61" s="106">
        <f t="shared" si="60"/>
        <v>577.17000000000007</v>
      </c>
      <c r="DH61" s="143"/>
      <c r="DI61" s="20">
        <f t="shared" si="21"/>
        <v>62.400000000000006</v>
      </c>
      <c r="DJ61" s="20">
        <f t="shared" si="21"/>
        <v>62.11</v>
      </c>
      <c r="DK61" s="20">
        <f t="shared" si="21"/>
        <v>341.79999999999995</v>
      </c>
      <c r="DL61" s="143"/>
      <c r="DM61" s="20">
        <f t="shared" si="22"/>
        <v>127.89</v>
      </c>
      <c r="DN61" s="20">
        <f t="shared" si="22"/>
        <v>100.28999999999999</v>
      </c>
      <c r="DO61" s="106">
        <f t="shared" si="22"/>
        <v>62.800000000000004</v>
      </c>
      <c r="DP61" s="20">
        <f t="shared" si="22"/>
        <v>7.08</v>
      </c>
      <c r="DR61" s="31">
        <f t="shared" si="41"/>
        <v>52</v>
      </c>
      <c r="DS61" s="26">
        <f t="shared" si="42"/>
        <v>52.5</v>
      </c>
      <c r="DT61" s="101">
        <f t="shared" si="23"/>
        <v>23474.81</v>
      </c>
      <c r="DU61" s="101">
        <f t="shared" si="24"/>
        <v>7001.61</v>
      </c>
      <c r="DV61" s="101">
        <f t="shared" si="25"/>
        <v>5318.84</v>
      </c>
      <c r="DW61" s="102">
        <f t="shared" si="43"/>
        <v>2073.23</v>
      </c>
      <c r="DX61" s="144"/>
      <c r="DY61" s="101">
        <f t="shared" si="44"/>
        <v>223.57999999999998</v>
      </c>
      <c r="DZ61" s="101">
        <f t="shared" si="44"/>
        <v>268.89</v>
      </c>
      <c r="EB61" s="84">
        <f>MODEL_DATA!AT58</f>
        <v>52</v>
      </c>
      <c r="EC61" s="84">
        <f>MODEL_DATA!AU58</f>
        <v>10785.79</v>
      </c>
      <c r="ED61" s="84">
        <f>MODEL_DATA!AV58</f>
        <v>620.33000000000004</v>
      </c>
      <c r="EE61" s="84">
        <f>MODEL_DATA!AW58</f>
        <v>6381.28</v>
      </c>
      <c r="EF61" s="84">
        <f>MODEL_DATA!AX58</f>
        <v>0.01</v>
      </c>
      <c r="EG61" s="84">
        <f>MODEL_DATA!AY58</f>
        <v>368.56</v>
      </c>
      <c r="EH61" s="84">
        <f>MODEL_DATA!AZ58</f>
        <v>2420.25</v>
      </c>
      <c r="EI61" s="84">
        <f>MODEL_DATA!BA58</f>
        <v>2898.59</v>
      </c>
      <c r="EJ61" s="84">
        <f>MODEL_DATA!BB58</f>
        <v>1764.48</v>
      </c>
      <c r="EK61" s="84">
        <f>MODEL_DATA!BC58</f>
        <v>4174.7</v>
      </c>
      <c r="EL61" s="84">
        <f>MODEL_DATA!BD58</f>
        <v>2498.14</v>
      </c>
      <c r="EM61" s="84">
        <f>MODEL_DATA!BE58</f>
        <v>816.56</v>
      </c>
      <c r="EN61" s="84">
        <f>MODEL_DATA!BF58</f>
        <v>895.9</v>
      </c>
      <c r="EO61" s="84">
        <f>MODEL_DATA!BG58</f>
        <v>127.2</v>
      </c>
      <c r="EP61" s="84">
        <f>MODEL_DATA!BH58</f>
        <v>118.45</v>
      </c>
      <c r="EQ61" s="84">
        <f>MODEL_DATA!BI58</f>
        <v>1256.67</v>
      </c>
      <c r="ER61" s="84">
        <f>MODEL_DATA!BJ58</f>
        <v>1072.44</v>
      </c>
      <c r="ES61" s="84">
        <f>MODEL_DATA!BK58</f>
        <v>96.38</v>
      </c>
      <c r="ET61" s="84">
        <f>MODEL_DATA!BL58</f>
        <v>150.44</v>
      </c>
      <c r="EU61" s="84">
        <f>MODEL_DATA!BM58</f>
        <v>391.03</v>
      </c>
      <c r="EV61" s="84">
        <f>MODEL_DATA!BN58</f>
        <v>34.869999999999997</v>
      </c>
    </row>
    <row r="62" spans="32:152" x14ac:dyDescent="0.25">
      <c r="AF62" s="32">
        <f t="shared" si="15"/>
        <v>104</v>
      </c>
      <c r="AG62" s="61">
        <f t="shared" si="26"/>
        <v>1.7003117182079761E-3</v>
      </c>
      <c r="AH62" s="63">
        <f>INDEX(Obs_GenCost!$D$11:$T$211,  MATCH($AF62, Obs_GenCost!$B$11:$B$211, 0), MATCH(AH$4, Obs_GenCost!$D$3:$T$3, 0) )</f>
        <v>1.8174E-3</v>
      </c>
      <c r="AI62" s="61">
        <f t="shared" si="27"/>
        <v>2.3048732738439773E-4</v>
      </c>
      <c r="AJ62" s="63">
        <f>INDEX(Obs_GenCost!$D$11:$T$211,  MATCH($AF62, Obs_GenCost!$B$11:$B$211, 0), MATCH(AJ$4, Obs_GenCost!$D$3:$T$3, 0) )</f>
        <v>2.453E-4</v>
      </c>
      <c r="AK62" s="61">
        <f t="shared" si="28"/>
        <v>4.5675659538617304E-4</v>
      </c>
      <c r="AL62" s="63">
        <f>INDEX(Obs_GenCost!$D$11:$T$211,  MATCH($AF62, Obs_GenCost!$B$11:$B$211, 0), MATCH(AL$4, Obs_GenCost!$D$3:$T$3, 0) )</f>
        <v>5.7989999999999995E-4</v>
      </c>
      <c r="AM62" s="61">
        <f t="shared" si="29"/>
        <v>0</v>
      </c>
      <c r="AN62" s="63">
        <f>INDEX(Obs_GenCost!$D$11:$T$211,  MATCH($AF62, Obs_GenCost!$B$11:$B$211, 0), MATCH(AN$4, Obs_GenCost!$D$3:$T$3, 0) )</f>
        <v>0</v>
      </c>
      <c r="AO62" s="61">
        <f t="shared" si="30"/>
        <v>0</v>
      </c>
      <c r="AP62" s="63">
        <f>INDEX(Obs_GenCost!$D$11:$T$211,  MATCH($AF62, Obs_GenCost!$B$11:$B$211, 0), MATCH(AP$4, Obs_GenCost!$D$3:$T$3, 0) )</f>
        <v>0</v>
      </c>
      <c r="AQ62" s="61">
        <f t="shared" si="31"/>
        <v>1.497623893444353E-3</v>
      </c>
      <c r="AR62" s="63">
        <f>INDEX(Obs_GenCost!$D$11:$T$211,  MATCH($AF62, Obs_GenCost!$B$11:$B$211, 0), MATCH(AR$4, Obs_GenCost!$D$3:$T$3, 0) )</f>
        <v>1.4032000000000001E-3</v>
      </c>
      <c r="AS62" s="61">
        <f t="shared" si="32"/>
        <v>7.1141090627919307E-4</v>
      </c>
      <c r="AT62" s="63">
        <f>INDEX(Obs_GenCost!$D$11:$T$211,  MATCH($AF62, Obs_GenCost!$B$11:$B$211, 0), MATCH(AT$4, Obs_GenCost!$D$3:$T$3, 0) )</f>
        <v>6.6399999999999999E-4</v>
      </c>
      <c r="AU62" s="61">
        <f t="shared" si="33"/>
        <v>0</v>
      </c>
      <c r="AV62" s="63">
        <f>INDEX(Obs_GenCost!$D$11:$T$211,  MATCH($AF62, Obs_GenCost!$B$11:$B$211, 0), MATCH(AV$4, Obs_GenCost!$D$3:$T$3, 0) )</f>
        <v>0</v>
      </c>
      <c r="AW62" s="61">
        <f t="shared" si="34"/>
        <v>2.9574269838936445E-4</v>
      </c>
      <c r="AX62" s="63">
        <f>INDEX(Obs_GenCost!$D$11:$T$211,  MATCH($AF62, Obs_GenCost!$B$11:$B$211, 0), MATCH(AX$4, Obs_GenCost!$D$3:$T$3, 0) )</f>
        <v>3.8525999999999999E-3</v>
      </c>
      <c r="AY62" s="61">
        <f t="shared" si="35"/>
        <v>3.4357237229996535E-3</v>
      </c>
      <c r="AZ62" s="63">
        <f>INDEX(Obs_GenCost!$D$11:$T$211,  MATCH($AF62, Obs_GenCost!$B$11:$B$211, 0), MATCH(AZ$4, Obs_GenCost!$D$3:$T$3, 0) )</f>
        <v>5.6296999999999996E-3</v>
      </c>
      <c r="BA62" s="61">
        <f t="shared" si="36"/>
        <v>7.4365004267319783E-3</v>
      </c>
      <c r="BB62" s="63">
        <f>INDEX(Obs_GenCost!$D$11:$T$211,  MATCH($AF62, Obs_GenCost!$B$11:$B$211, 0), MATCH(BB$4, Obs_GenCost!$D$3:$T$3, 0) )</f>
        <v>7.4838999999999999E-3</v>
      </c>
      <c r="BC62" s="61">
        <f t="shared" si="37"/>
        <v>3.5918188916222804E-3</v>
      </c>
      <c r="BD62" s="63">
        <f>INDEX(Obs_GenCost!$D$11:$T$211,  MATCH($AF62, Obs_GenCost!$B$11:$B$211, 0), MATCH(BD$4, Obs_GenCost!$D$3:$T$3, 0) )</f>
        <v>4.2430999999999996E-3</v>
      </c>
      <c r="BF62" s="31">
        <f t="shared" si="38"/>
        <v>106</v>
      </c>
      <c r="BG62" s="31">
        <f t="shared" si="39"/>
        <v>107</v>
      </c>
      <c r="BH62" s="57">
        <f t="shared" ref="BH62:BM125" si="62">IFERROR(CN62 / CN$6,  0)</f>
        <v>6.7214884337546865E-4</v>
      </c>
      <c r="BI62" s="57">
        <f t="shared" si="62"/>
        <v>3.6627635515099299E-4</v>
      </c>
      <c r="BJ62" s="57">
        <f t="shared" si="62"/>
        <v>9.0705506076751226E-4</v>
      </c>
      <c r="BK62" s="58">
        <f t="shared" si="61"/>
        <v>4.9543385681927957E-3</v>
      </c>
      <c r="BL62" s="57">
        <f t="shared" si="61"/>
        <v>0</v>
      </c>
      <c r="BM62" s="57">
        <f t="shared" si="61"/>
        <v>5.2880107955404912E-3</v>
      </c>
      <c r="BN62" s="57">
        <f t="shared" si="61"/>
        <v>4.7411318602159592E-3</v>
      </c>
      <c r="BQ62" s="57">
        <f t="shared" si="59"/>
        <v>1.4558472276980047E-3</v>
      </c>
      <c r="BR62" s="57">
        <f t="shared" si="59"/>
        <v>2.3690351104376024E-4</v>
      </c>
      <c r="BS62" s="57">
        <f t="shared" si="59"/>
        <v>3.9738784764557658E-4</v>
      </c>
      <c r="BT62" s="57">
        <f t="shared" si="59"/>
        <v>0</v>
      </c>
      <c r="BU62" s="57">
        <f t="shared" si="59"/>
        <v>0</v>
      </c>
      <c r="BV62" s="57">
        <f t="shared" si="59"/>
        <v>1.3909057356624747E-3</v>
      </c>
      <c r="BW62" s="57">
        <f t="shared" si="59"/>
        <v>6.6616981373538342E-4</v>
      </c>
      <c r="BX62" s="58">
        <f t="shared" si="59"/>
        <v>0</v>
      </c>
      <c r="BY62" s="57">
        <f t="shared" si="59"/>
        <v>2.7897564212285157E-4</v>
      </c>
      <c r="BZ62" s="57">
        <f t="shared" si="59"/>
        <v>3.2743430858248909E-3</v>
      </c>
      <c r="CA62" s="58">
        <f t="shared" si="59"/>
        <v>6.1387816905183051E-3</v>
      </c>
      <c r="CB62" s="57">
        <f t="shared" si="59"/>
        <v>0</v>
      </c>
      <c r="CC62" s="57">
        <f t="shared" si="59"/>
        <v>3.8631294730849231E-3</v>
      </c>
      <c r="CD62" s="57">
        <f t="shared" si="59"/>
        <v>4.1532272677853076E-3</v>
      </c>
      <c r="CE62" s="57">
        <f t="shared" si="59"/>
        <v>3.9883060969496901E-3</v>
      </c>
      <c r="CF62" s="57">
        <f t="shared" si="45"/>
        <v>0</v>
      </c>
      <c r="CG62" s="57">
        <f t="shared" si="45"/>
        <v>6.3404847969233688E-3</v>
      </c>
      <c r="CH62" s="57">
        <f t="shared" si="45"/>
        <v>5.1389578620169591E-3</v>
      </c>
      <c r="CI62" s="58">
        <f t="shared" si="45"/>
        <v>7.8067619612938422E-4</v>
      </c>
      <c r="CJ62" s="57">
        <f t="shared" si="45"/>
        <v>3.6401179189868304E-4</v>
      </c>
      <c r="CL62" s="30">
        <f>Obs_GenCost!B64</f>
        <v>106</v>
      </c>
      <c r="CM62" s="26">
        <f t="shared" si="40"/>
        <v>107</v>
      </c>
      <c r="CN62" s="20">
        <f t="shared" si="18"/>
        <v>6227.15</v>
      </c>
      <c r="CO62" s="20">
        <f t="shared" si="18"/>
        <v>1678.49</v>
      </c>
      <c r="CP62" s="20">
        <f t="shared" si="18"/>
        <v>2125.29</v>
      </c>
      <c r="CQ62" s="106">
        <f t="shared" si="18"/>
        <v>855.98</v>
      </c>
      <c r="CR62" s="143"/>
      <c r="CS62" s="20">
        <f t="shared" si="19"/>
        <v>132.49</v>
      </c>
      <c r="CT62" s="20">
        <f t="shared" si="19"/>
        <v>129.66</v>
      </c>
      <c r="CW62" s="20">
        <f t="shared" si="57"/>
        <v>2423.37</v>
      </c>
      <c r="CX62" s="20">
        <f t="shared" si="57"/>
        <v>210.46</v>
      </c>
      <c r="CY62" s="20">
        <f t="shared" si="57"/>
        <v>1468.03</v>
      </c>
      <c r="CZ62" s="20">
        <f t="shared" si="57"/>
        <v>0</v>
      </c>
      <c r="DA62" s="20">
        <f t="shared" si="57"/>
        <v>0</v>
      </c>
      <c r="DB62" s="20">
        <f t="shared" si="60"/>
        <v>1083.21</v>
      </c>
      <c r="DC62" s="20">
        <f t="shared" si="60"/>
        <v>1042.08</v>
      </c>
      <c r="DD62" s="106">
        <f t="shared" si="60"/>
        <v>0</v>
      </c>
      <c r="DE62" s="20">
        <f t="shared" si="60"/>
        <v>162.38999999999999</v>
      </c>
      <c r="DF62" s="20">
        <f t="shared" si="60"/>
        <v>925.6099999999999</v>
      </c>
      <c r="DG62" s="106">
        <f t="shared" si="60"/>
        <v>476.45</v>
      </c>
      <c r="DH62" s="143"/>
      <c r="DI62" s="20">
        <f t="shared" si="21"/>
        <v>41.120000000000005</v>
      </c>
      <c r="DJ62" s="20">
        <f t="shared" si="21"/>
        <v>45.84</v>
      </c>
      <c r="DK62" s="20">
        <f t="shared" si="21"/>
        <v>379.53</v>
      </c>
      <c r="DL62" s="143"/>
      <c r="DM62" s="20">
        <f t="shared" si="22"/>
        <v>91.37</v>
      </c>
      <c r="DN62" s="20">
        <f t="shared" si="22"/>
        <v>83.82</v>
      </c>
      <c r="DO62" s="106">
        <f t="shared" si="22"/>
        <v>48.32</v>
      </c>
      <c r="DP62" s="20">
        <f t="shared" si="22"/>
        <v>6.29</v>
      </c>
      <c r="DR62" s="31">
        <f t="shared" si="41"/>
        <v>53</v>
      </c>
      <c r="DS62" s="26">
        <f t="shared" si="42"/>
        <v>53.5</v>
      </c>
      <c r="DT62" s="101">
        <f t="shared" si="23"/>
        <v>22214.52</v>
      </c>
      <c r="DU62" s="101">
        <f t="shared" si="24"/>
        <v>6529.2900000000009</v>
      </c>
      <c r="DV62" s="101">
        <f t="shared" si="25"/>
        <v>4884.62</v>
      </c>
      <c r="DW62" s="102">
        <f t="shared" si="43"/>
        <v>2067.7599999999998</v>
      </c>
      <c r="DX62" s="144"/>
      <c r="DY62" s="101">
        <f t="shared" si="44"/>
        <v>196.06</v>
      </c>
      <c r="DZ62" s="101">
        <f t="shared" si="44"/>
        <v>274.02</v>
      </c>
      <c r="EB62" s="84">
        <f>MODEL_DATA!AT59</f>
        <v>53</v>
      </c>
      <c r="EC62" s="84">
        <f>MODEL_DATA!AU59</f>
        <v>10411.459999999999</v>
      </c>
      <c r="ED62" s="84">
        <f>MODEL_DATA!AV59</f>
        <v>579.69000000000005</v>
      </c>
      <c r="EE62" s="84">
        <f>MODEL_DATA!AW59</f>
        <v>5949.6</v>
      </c>
      <c r="EF62" s="84">
        <f>MODEL_DATA!AX59</f>
        <v>0</v>
      </c>
      <c r="EG62" s="84">
        <f>MODEL_DATA!AY59</f>
        <v>389.15</v>
      </c>
      <c r="EH62" s="84">
        <f>MODEL_DATA!AZ59</f>
        <v>2313.67</v>
      </c>
      <c r="EI62" s="84">
        <f>MODEL_DATA!BA59</f>
        <v>2570.9499999999998</v>
      </c>
      <c r="EJ62" s="84">
        <f>MODEL_DATA!BB59</f>
        <v>1722.38</v>
      </c>
      <c r="EK62" s="84">
        <f>MODEL_DATA!BC59</f>
        <v>3754.09</v>
      </c>
      <c r="EL62" s="84">
        <f>MODEL_DATA!BD59</f>
        <v>2545.23</v>
      </c>
      <c r="EM62" s="84">
        <f>MODEL_DATA!BE59</f>
        <v>852.68</v>
      </c>
      <c r="EN62" s="84">
        <f>MODEL_DATA!BF59</f>
        <v>831.98</v>
      </c>
      <c r="EO62" s="84">
        <f>MODEL_DATA!BG59</f>
        <v>111.46</v>
      </c>
      <c r="EP62" s="84">
        <f>MODEL_DATA!BH59</f>
        <v>125.16</v>
      </c>
      <c r="EQ62" s="84">
        <f>MODEL_DATA!BI59</f>
        <v>1215.08</v>
      </c>
      <c r="ER62" s="84">
        <f>MODEL_DATA!BJ59</f>
        <v>1130.55</v>
      </c>
      <c r="ES62" s="84">
        <f>MODEL_DATA!BK59</f>
        <v>84.6</v>
      </c>
      <c r="ET62" s="84">
        <f>MODEL_DATA!BL59</f>
        <v>148.86000000000001</v>
      </c>
      <c r="EU62" s="84">
        <f>MODEL_DATA!BM59</f>
        <v>373.96</v>
      </c>
      <c r="EV62" s="84">
        <f>MODEL_DATA!BN59</f>
        <v>32.31</v>
      </c>
    </row>
    <row r="63" spans="32:152" x14ac:dyDescent="0.25">
      <c r="AF63" s="32">
        <f t="shared" si="15"/>
        <v>106</v>
      </c>
      <c r="AG63" s="61">
        <f t="shared" si="26"/>
        <v>1.4558472276980047E-3</v>
      </c>
      <c r="AH63" s="63">
        <f>INDEX(Obs_GenCost!$D$11:$T$211,  MATCH($AF63, Obs_GenCost!$B$11:$B$211, 0), MATCH(AH$4, Obs_GenCost!$D$3:$T$3, 0) )</f>
        <v>1.7225999999999999E-3</v>
      </c>
      <c r="AI63" s="61">
        <f t="shared" si="27"/>
        <v>2.3690351104376024E-4</v>
      </c>
      <c r="AJ63" s="63">
        <f>INDEX(Obs_GenCost!$D$11:$T$211,  MATCH($AF63, Obs_GenCost!$B$11:$B$211, 0), MATCH(AJ$4, Obs_GenCost!$D$3:$T$3, 0) )</f>
        <v>2.2719999999999999E-4</v>
      </c>
      <c r="AK63" s="61">
        <f t="shared" si="28"/>
        <v>3.9738784764557658E-4</v>
      </c>
      <c r="AL63" s="63">
        <f>INDEX(Obs_GenCost!$D$11:$T$211,  MATCH($AF63, Obs_GenCost!$B$11:$B$211, 0), MATCH(AL$4, Obs_GenCost!$D$3:$T$3, 0) )</f>
        <v>5.6289999999999997E-4</v>
      </c>
      <c r="AM63" s="61">
        <f t="shared" si="29"/>
        <v>0</v>
      </c>
      <c r="AN63" s="63">
        <f>INDEX(Obs_GenCost!$D$11:$T$211,  MATCH($AF63, Obs_GenCost!$B$11:$B$211, 0), MATCH(AN$4, Obs_GenCost!$D$3:$T$3, 0) )</f>
        <v>0</v>
      </c>
      <c r="AO63" s="61">
        <f t="shared" si="30"/>
        <v>0</v>
      </c>
      <c r="AP63" s="63">
        <f>INDEX(Obs_GenCost!$D$11:$T$211,  MATCH($AF63, Obs_GenCost!$B$11:$B$211, 0), MATCH(AP$4, Obs_GenCost!$D$3:$T$3, 0) )</f>
        <v>0</v>
      </c>
      <c r="AQ63" s="61">
        <f t="shared" si="31"/>
        <v>1.3909057356624747E-3</v>
      </c>
      <c r="AR63" s="63">
        <f>INDEX(Obs_GenCost!$D$11:$T$211,  MATCH($AF63, Obs_GenCost!$B$11:$B$211, 0), MATCH(AR$4, Obs_GenCost!$D$3:$T$3, 0) )</f>
        <v>1.3133999999999999E-3</v>
      </c>
      <c r="AS63" s="61">
        <f t="shared" si="32"/>
        <v>6.6616981373538342E-4</v>
      </c>
      <c r="AT63" s="63">
        <f>INDEX(Obs_GenCost!$D$11:$T$211,  MATCH($AF63, Obs_GenCost!$B$11:$B$211, 0), MATCH(AT$4, Obs_GenCost!$D$3:$T$3, 0) )</f>
        <v>6.4429999999999999E-4</v>
      </c>
      <c r="AU63" s="61">
        <f t="shared" si="33"/>
        <v>0</v>
      </c>
      <c r="AV63" s="63">
        <f>INDEX(Obs_GenCost!$D$11:$T$211,  MATCH($AF63, Obs_GenCost!$B$11:$B$211, 0), MATCH(AV$4, Obs_GenCost!$D$3:$T$3, 0) )</f>
        <v>0</v>
      </c>
      <c r="AW63" s="61">
        <f t="shared" si="34"/>
        <v>2.7897564212285157E-4</v>
      </c>
      <c r="AX63" s="63">
        <f>INDEX(Obs_GenCost!$D$11:$T$211,  MATCH($AF63, Obs_GenCost!$B$11:$B$211, 0), MATCH(AX$4, Obs_GenCost!$D$3:$T$3, 0) )</f>
        <v>3.6589000000000001E-3</v>
      </c>
      <c r="AY63" s="61">
        <f t="shared" si="35"/>
        <v>3.2743430858248909E-3</v>
      </c>
      <c r="AZ63" s="63">
        <f>INDEX(Obs_GenCost!$D$11:$T$211,  MATCH($AF63, Obs_GenCost!$B$11:$B$211, 0), MATCH(AZ$4, Obs_GenCost!$D$3:$T$3, 0) )</f>
        <v>5.8139000000000003E-3</v>
      </c>
      <c r="BA63" s="61">
        <f t="shared" si="36"/>
        <v>6.1387816905183051E-3</v>
      </c>
      <c r="BB63" s="63">
        <f>INDEX(Obs_GenCost!$D$11:$T$211,  MATCH($AF63, Obs_GenCost!$B$11:$B$211, 0), MATCH(BB$4, Obs_GenCost!$D$3:$T$3, 0) )</f>
        <v>7.3023000000000003E-3</v>
      </c>
      <c r="BC63" s="61">
        <f t="shared" si="37"/>
        <v>3.9883060969496901E-3</v>
      </c>
      <c r="BD63" s="63">
        <f>INDEX(Obs_GenCost!$D$11:$T$211,  MATCH($AF63, Obs_GenCost!$B$11:$B$211, 0), MATCH(BD$4, Obs_GenCost!$D$3:$T$3, 0) )</f>
        <v>4.1871E-3</v>
      </c>
      <c r="BF63" s="31">
        <f t="shared" si="38"/>
        <v>108</v>
      </c>
      <c r="BG63" s="31">
        <f t="shared" si="39"/>
        <v>109</v>
      </c>
      <c r="BH63" s="57">
        <f t="shared" si="62"/>
        <v>6.2172432274062224E-4</v>
      </c>
      <c r="BI63" s="57">
        <f t="shared" si="62"/>
        <v>3.4600174156552104E-4</v>
      </c>
      <c r="BJ63" s="57">
        <f t="shared" si="62"/>
        <v>8.5524260958335578E-4</v>
      </c>
      <c r="BK63" s="58">
        <f t="shared" si="61"/>
        <v>5.6366757417298519E-3</v>
      </c>
      <c r="BL63" s="57">
        <f t="shared" si="61"/>
        <v>0</v>
      </c>
      <c r="BM63" s="57">
        <f t="shared" si="61"/>
        <v>7.0796841641857667E-3</v>
      </c>
      <c r="BN63" s="57">
        <f t="shared" si="61"/>
        <v>5.0676651589335936E-3</v>
      </c>
      <c r="BQ63" s="57">
        <f t="shared" si="59"/>
        <v>1.3039467867734078E-3</v>
      </c>
      <c r="BR63" s="57">
        <f t="shared" si="59"/>
        <v>2.3282867159693703E-4</v>
      </c>
      <c r="BS63" s="57">
        <f t="shared" si="59"/>
        <v>3.7321752352667336E-4</v>
      </c>
      <c r="BT63" s="57">
        <f t="shared" si="59"/>
        <v>0</v>
      </c>
      <c r="BU63" s="57">
        <f t="shared" si="59"/>
        <v>0</v>
      </c>
      <c r="BV63" s="57">
        <f t="shared" si="59"/>
        <v>1.2574277847368792E-3</v>
      </c>
      <c r="BW63" s="57">
        <f t="shared" si="59"/>
        <v>6.5501456341901401E-4</v>
      </c>
      <c r="BX63" s="58">
        <f t="shared" si="59"/>
        <v>0</v>
      </c>
      <c r="BY63" s="57">
        <f t="shared" si="59"/>
        <v>2.7060929335052394E-4</v>
      </c>
      <c r="BZ63" s="57">
        <f t="shared" si="59"/>
        <v>3.0228977616166032E-3</v>
      </c>
      <c r="CA63" s="58">
        <f t="shared" si="59"/>
        <v>7.0819212009515945E-3</v>
      </c>
      <c r="CB63" s="57">
        <f t="shared" si="59"/>
        <v>0</v>
      </c>
      <c r="CC63" s="57">
        <f t="shared" si="59"/>
        <v>5.3287136117066347E-3</v>
      </c>
      <c r="CD63" s="57">
        <f t="shared" si="59"/>
        <v>4.3208422425977597E-3</v>
      </c>
      <c r="CE63" s="57">
        <f t="shared" si="59"/>
        <v>4.4579327390403866E-3</v>
      </c>
      <c r="CF63" s="57">
        <f t="shared" si="45"/>
        <v>0</v>
      </c>
      <c r="CG63" s="57">
        <f t="shared" si="45"/>
        <v>8.3730206369352477E-3</v>
      </c>
      <c r="CH63" s="57">
        <f t="shared" si="45"/>
        <v>5.5730287479997809E-3</v>
      </c>
      <c r="CI63" s="58">
        <f t="shared" si="45"/>
        <v>6.6725842094667975E-4</v>
      </c>
      <c r="CJ63" s="57">
        <f t="shared" si="45"/>
        <v>3.240804506570151E-4</v>
      </c>
      <c r="CL63" s="30">
        <f>Obs_GenCost!B65</f>
        <v>108</v>
      </c>
      <c r="CM63" s="26">
        <f t="shared" si="40"/>
        <v>109</v>
      </c>
      <c r="CN63" s="20">
        <f t="shared" si="18"/>
        <v>5759.99</v>
      </c>
      <c r="CO63" s="20">
        <f t="shared" si="18"/>
        <v>1585.58</v>
      </c>
      <c r="CP63" s="20">
        <f t="shared" si="18"/>
        <v>2003.89</v>
      </c>
      <c r="CQ63" s="106">
        <f t="shared" si="18"/>
        <v>973.87000000000012</v>
      </c>
      <c r="CR63" s="143"/>
      <c r="CS63" s="20">
        <f t="shared" si="19"/>
        <v>177.38</v>
      </c>
      <c r="CT63" s="20">
        <f t="shared" si="19"/>
        <v>138.59</v>
      </c>
      <c r="CW63" s="20">
        <f t="shared" si="57"/>
        <v>2170.52</v>
      </c>
      <c r="CX63" s="20">
        <f t="shared" si="57"/>
        <v>206.84</v>
      </c>
      <c r="CY63" s="20">
        <f t="shared" si="57"/>
        <v>1378.74</v>
      </c>
      <c r="CZ63" s="20">
        <f t="shared" si="57"/>
        <v>0</v>
      </c>
      <c r="DA63" s="20">
        <f t="shared" si="57"/>
        <v>0</v>
      </c>
      <c r="DB63" s="20">
        <f t="shared" si="60"/>
        <v>979.26</v>
      </c>
      <c r="DC63" s="20">
        <f t="shared" si="60"/>
        <v>1024.6300000000001</v>
      </c>
      <c r="DD63" s="106">
        <f t="shared" si="60"/>
        <v>0</v>
      </c>
      <c r="DE63" s="20">
        <f t="shared" si="60"/>
        <v>157.52000000000001</v>
      </c>
      <c r="DF63" s="20">
        <f t="shared" si="60"/>
        <v>854.53</v>
      </c>
      <c r="DG63" s="106">
        <f t="shared" si="60"/>
        <v>549.65000000000009</v>
      </c>
      <c r="DH63" s="143"/>
      <c r="DI63" s="20">
        <f t="shared" si="21"/>
        <v>56.72</v>
      </c>
      <c r="DJ63" s="20">
        <f t="shared" si="21"/>
        <v>47.69</v>
      </c>
      <c r="DK63" s="20">
        <f t="shared" si="21"/>
        <v>424.22</v>
      </c>
      <c r="DL63" s="143"/>
      <c r="DM63" s="20">
        <f t="shared" si="22"/>
        <v>120.66</v>
      </c>
      <c r="DN63" s="20">
        <f t="shared" si="22"/>
        <v>90.9</v>
      </c>
      <c r="DO63" s="106">
        <f t="shared" si="22"/>
        <v>41.3</v>
      </c>
      <c r="DP63" s="20">
        <f t="shared" si="22"/>
        <v>5.6</v>
      </c>
      <c r="DR63" s="31">
        <f t="shared" si="41"/>
        <v>54</v>
      </c>
      <c r="DS63" s="26">
        <f t="shared" si="42"/>
        <v>54.5</v>
      </c>
      <c r="DT63" s="101">
        <f t="shared" si="23"/>
        <v>21310.450000000004</v>
      </c>
      <c r="DU63" s="101">
        <f t="shared" si="24"/>
        <v>6167.5999999999995</v>
      </c>
      <c r="DV63" s="101">
        <f t="shared" si="25"/>
        <v>4750.37</v>
      </c>
      <c r="DW63" s="102">
        <f t="shared" si="43"/>
        <v>1826.6</v>
      </c>
      <c r="DX63" s="144"/>
      <c r="DY63" s="101">
        <f t="shared" si="44"/>
        <v>207.19</v>
      </c>
      <c r="DZ63" s="101">
        <f t="shared" si="44"/>
        <v>219.42000000000002</v>
      </c>
      <c r="EB63" s="84">
        <f>MODEL_DATA!AT60</f>
        <v>54</v>
      </c>
      <c r="EC63" s="84">
        <f>MODEL_DATA!AU60</f>
        <v>10053.700000000001</v>
      </c>
      <c r="ED63" s="84">
        <f>MODEL_DATA!AV60</f>
        <v>604.95000000000005</v>
      </c>
      <c r="EE63" s="84">
        <f>MODEL_DATA!AW60</f>
        <v>5562.65</v>
      </c>
      <c r="EF63" s="84">
        <f>MODEL_DATA!AX60</f>
        <v>0</v>
      </c>
      <c r="EG63" s="84">
        <f>MODEL_DATA!AY60</f>
        <v>338.78</v>
      </c>
      <c r="EH63" s="84">
        <f>MODEL_DATA!AZ60</f>
        <v>2235.38</v>
      </c>
      <c r="EI63" s="84">
        <f>MODEL_DATA!BA60</f>
        <v>2514.9899999999998</v>
      </c>
      <c r="EJ63" s="84">
        <f>MODEL_DATA!BB60</f>
        <v>1594.58</v>
      </c>
      <c r="EK63" s="84">
        <f>MODEL_DATA!BC60</f>
        <v>3365.42</v>
      </c>
      <c r="EL63" s="84">
        <f>MODEL_DATA!BD60</f>
        <v>2297.9</v>
      </c>
      <c r="EM63" s="84">
        <f>MODEL_DATA!BE60</f>
        <v>773.61</v>
      </c>
      <c r="EN63" s="84">
        <f>MODEL_DATA!BF60</f>
        <v>795.13</v>
      </c>
      <c r="EO63" s="84">
        <f>MODEL_DATA!BG60</f>
        <v>117.23</v>
      </c>
      <c r="EP63" s="84">
        <f>MODEL_DATA!BH60</f>
        <v>104.62</v>
      </c>
      <c r="EQ63" s="84">
        <f>MODEL_DATA!BI60</f>
        <v>1052.99</v>
      </c>
      <c r="ER63" s="84">
        <f>MODEL_DATA!BJ60</f>
        <v>887.41</v>
      </c>
      <c r="ES63" s="84">
        <f>MODEL_DATA!BK60</f>
        <v>89.96</v>
      </c>
      <c r="ET63" s="84">
        <f>MODEL_DATA!BL60</f>
        <v>114.8</v>
      </c>
      <c r="EU63" s="84">
        <f>MODEL_DATA!BM60</f>
        <v>361.34</v>
      </c>
      <c r="EV63" s="84">
        <f>MODEL_DATA!BN60</f>
        <v>31.15</v>
      </c>
    </row>
    <row r="64" spans="32:152" x14ac:dyDescent="0.25">
      <c r="AF64" s="32">
        <f t="shared" si="15"/>
        <v>108</v>
      </c>
      <c r="AG64" s="61">
        <f t="shared" si="26"/>
        <v>1.3039467867734078E-3</v>
      </c>
      <c r="AH64" s="63">
        <f>INDEX(Obs_GenCost!$D$11:$T$211,  MATCH($AF64, Obs_GenCost!$B$11:$B$211, 0), MATCH(AH$4, Obs_GenCost!$D$3:$T$3, 0) )</f>
        <v>1.6276000000000001E-3</v>
      </c>
      <c r="AI64" s="61">
        <f t="shared" si="27"/>
        <v>2.3282867159693703E-4</v>
      </c>
      <c r="AJ64" s="63">
        <f>INDEX(Obs_GenCost!$D$11:$T$211,  MATCH($AF64, Obs_GenCost!$B$11:$B$211, 0), MATCH(AJ$4, Obs_GenCost!$D$3:$T$3, 0) )</f>
        <v>2.209E-4</v>
      </c>
      <c r="AK64" s="61">
        <f t="shared" si="28"/>
        <v>3.7321752352667336E-4</v>
      </c>
      <c r="AL64" s="63">
        <f>INDEX(Obs_GenCost!$D$11:$T$211,  MATCH($AF64, Obs_GenCost!$B$11:$B$211, 0), MATCH(AL$4, Obs_GenCost!$D$3:$T$3, 0) )</f>
        <v>5.4600000000000004E-4</v>
      </c>
      <c r="AM64" s="61">
        <f t="shared" si="29"/>
        <v>0</v>
      </c>
      <c r="AN64" s="63">
        <f>INDEX(Obs_GenCost!$D$11:$T$211,  MATCH($AF64, Obs_GenCost!$B$11:$B$211, 0), MATCH(AN$4, Obs_GenCost!$D$3:$T$3, 0) )</f>
        <v>0</v>
      </c>
      <c r="AO64" s="61">
        <f t="shared" si="30"/>
        <v>0</v>
      </c>
      <c r="AP64" s="63">
        <f>INDEX(Obs_GenCost!$D$11:$T$211,  MATCH($AF64, Obs_GenCost!$B$11:$B$211, 0), MATCH(AP$4, Obs_GenCost!$D$3:$T$3, 0) )</f>
        <v>0</v>
      </c>
      <c r="AQ64" s="61">
        <f t="shared" si="31"/>
        <v>1.2574277847368792E-3</v>
      </c>
      <c r="AR64" s="63">
        <f>INDEX(Obs_GenCost!$D$11:$T$211,  MATCH($AF64, Obs_GenCost!$B$11:$B$211, 0), MATCH(AR$4, Obs_GenCost!$D$3:$T$3, 0) )</f>
        <v>1.2236E-3</v>
      </c>
      <c r="AS64" s="61">
        <f t="shared" si="32"/>
        <v>6.5501456341901401E-4</v>
      </c>
      <c r="AT64" s="63">
        <f>INDEX(Obs_GenCost!$D$11:$T$211,  MATCH($AF64, Obs_GenCost!$B$11:$B$211, 0), MATCH(AT$4, Obs_GenCost!$D$3:$T$3, 0) )</f>
        <v>6.2449999999999995E-4</v>
      </c>
      <c r="AU64" s="61">
        <f t="shared" si="33"/>
        <v>0</v>
      </c>
      <c r="AV64" s="63">
        <f>INDEX(Obs_GenCost!$D$11:$T$211,  MATCH($AF64, Obs_GenCost!$B$11:$B$211, 0), MATCH(AV$4, Obs_GenCost!$D$3:$T$3, 0) )</f>
        <v>0</v>
      </c>
      <c r="AW64" s="61">
        <f t="shared" si="34"/>
        <v>2.7060929335052394E-4</v>
      </c>
      <c r="AX64" s="63">
        <f>INDEX(Obs_GenCost!$D$11:$T$211,  MATCH($AF64, Obs_GenCost!$B$11:$B$211, 0), MATCH(AX$4, Obs_GenCost!$D$3:$T$3, 0) )</f>
        <v>3.4650000000000002E-3</v>
      </c>
      <c r="AY64" s="61">
        <f t="shared" si="35"/>
        <v>3.0228977616166032E-3</v>
      </c>
      <c r="AZ64" s="63">
        <f>INDEX(Obs_GenCost!$D$11:$T$211,  MATCH($AF64, Obs_GenCost!$B$11:$B$211, 0), MATCH(AZ$4, Obs_GenCost!$D$3:$T$3, 0) )</f>
        <v>5.9955E-3</v>
      </c>
      <c r="BA64" s="61">
        <f t="shared" si="36"/>
        <v>7.0819212009515945E-3</v>
      </c>
      <c r="BB64" s="63">
        <f>INDEX(Obs_GenCost!$D$11:$T$211,  MATCH($AF64, Obs_GenCost!$B$11:$B$211, 0), MATCH(BB$4, Obs_GenCost!$D$3:$T$3, 0) )</f>
        <v>7.1209000000000003E-3</v>
      </c>
      <c r="BC64" s="61">
        <f t="shared" si="37"/>
        <v>4.4579327390403866E-3</v>
      </c>
      <c r="BD64" s="63">
        <f>INDEX(Obs_GenCost!$D$11:$T$211,  MATCH($AF64, Obs_GenCost!$B$11:$B$211, 0), MATCH(BD$4, Obs_GenCost!$D$3:$T$3, 0) )</f>
        <v>4.1307999999999996E-3</v>
      </c>
      <c r="BF64" s="31">
        <f t="shared" si="38"/>
        <v>110</v>
      </c>
      <c r="BG64" s="31">
        <f t="shared" si="39"/>
        <v>111</v>
      </c>
      <c r="BH64" s="57">
        <f t="shared" si="62"/>
        <v>5.9605332406225612E-4</v>
      </c>
      <c r="BI64" s="57">
        <f t="shared" si="62"/>
        <v>3.511713206833752E-4</v>
      </c>
      <c r="BJ64" s="57">
        <f t="shared" si="62"/>
        <v>8.2535015422142554E-4</v>
      </c>
      <c r="BK64" s="58">
        <f t="shared" si="61"/>
        <v>5.5108464928309148E-3</v>
      </c>
      <c r="BL64" s="57">
        <f t="shared" si="61"/>
        <v>0</v>
      </c>
      <c r="BM64" s="57">
        <f t="shared" si="61"/>
        <v>8.7041240417500953E-3</v>
      </c>
      <c r="BN64" s="57">
        <f t="shared" si="61"/>
        <v>5.8911287521162519E-3</v>
      </c>
      <c r="BQ64" s="57">
        <f t="shared" si="59"/>
        <v>1.1889145683504621E-3</v>
      </c>
      <c r="BR64" s="57">
        <f t="shared" si="59"/>
        <v>2.1688952061157333E-4</v>
      </c>
      <c r="BS64" s="57">
        <f t="shared" si="59"/>
        <v>3.8346331552914265E-4</v>
      </c>
      <c r="BT64" s="57">
        <f t="shared" si="59"/>
        <v>0</v>
      </c>
      <c r="BU64" s="57">
        <f t="shared" si="59"/>
        <v>0</v>
      </c>
      <c r="BV64" s="57">
        <f t="shared" si="59"/>
        <v>1.1853920651897327E-3</v>
      </c>
      <c r="BW64" s="57">
        <f t="shared" si="59"/>
        <v>6.4610314855310035E-4</v>
      </c>
      <c r="BX64" s="58">
        <f t="shared" si="59"/>
        <v>0</v>
      </c>
      <c r="BY64" s="57">
        <f t="shared" si="59"/>
        <v>2.5585222231268111E-4</v>
      </c>
      <c r="BZ64" s="57">
        <f t="shared" si="59"/>
        <v>2.6818830000285487E-3</v>
      </c>
      <c r="CA64" s="58">
        <f t="shared" si="59"/>
        <v>7.0155664403131861E-3</v>
      </c>
      <c r="CB64" s="57">
        <f t="shared" si="59"/>
        <v>0</v>
      </c>
      <c r="CC64" s="57">
        <f t="shared" si="59"/>
        <v>6.5650653594157195E-3</v>
      </c>
      <c r="CD64" s="57">
        <f t="shared" si="59"/>
        <v>5.048381835972891E-3</v>
      </c>
      <c r="CE64" s="57">
        <f t="shared" si="59"/>
        <v>4.2835960643416923E-3</v>
      </c>
      <c r="CF64" s="57">
        <f t="shared" si="45"/>
        <v>0</v>
      </c>
      <c r="CG64" s="57">
        <f t="shared" si="45"/>
        <v>1.0284117838503264E-2</v>
      </c>
      <c r="CH64" s="57">
        <f t="shared" si="45"/>
        <v>6.461402637532419E-3</v>
      </c>
      <c r="CI64" s="58">
        <f t="shared" si="45"/>
        <v>6.0344072693361965E-4</v>
      </c>
      <c r="CJ64" s="57">
        <f t="shared" si="45"/>
        <v>2.968808414054442E-4</v>
      </c>
      <c r="CL64" s="30">
        <f>Obs_GenCost!B66</f>
        <v>110</v>
      </c>
      <c r="CM64" s="26">
        <f t="shared" si="40"/>
        <v>111</v>
      </c>
      <c r="CN64" s="20">
        <f t="shared" si="18"/>
        <v>5522.16</v>
      </c>
      <c r="CO64" s="20">
        <f t="shared" si="18"/>
        <v>1609.27</v>
      </c>
      <c r="CP64" s="20">
        <f t="shared" si="18"/>
        <v>1933.85</v>
      </c>
      <c r="CQ64" s="106">
        <f t="shared" si="18"/>
        <v>952.13</v>
      </c>
      <c r="CR64" s="143"/>
      <c r="CS64" s="20">
        <f t="shared" si="19"/>
        <v>218.07999999999998</v>
      </c>
      <c r="CT64" s="20">
        <f t="shared" si="19"/>
        <v>161.11000000000001</v>
      </c>
      <c r="CW64" s="20">
        <f t="shared" si="57"/>
        <v>1979.04</v>
      </c>
      <c r="CX64" s="20">
        <f t="shared" si="57"/>
        <v>192.68</v>
      </c>
      <c r="CY64" s="20">
        <f t="shared" si="57"/>
        <v>1416.59</v>
      </c>
      <c r="CZ64" s="20">
        <f t="shared" si="57"/>
        <v>0</v>
      </c>
      <c r="DA64" s="20">
        <f t="shared" si="57"/>
        <v>0</v>
      </c>
      <c r="DB64" s="20">
        <f t="shared" si="60"/>
        <v>923.16000000000008</v>
      </c>
      <c r="DC64" s="20">
        <f t="shared" si="60"/>
        <v>1010.69</v>
      </c>
      <c r="DD64" s="106">
        <f t="shared" si="60"/>
        <v>0</v>
      </c>
      <c r="DE64" s="20">
        <f t="shared" si="60"/>
        <v>148.93</v>
      </c>
      <c r="DF64" s="20">
        <f t="shared" si="60"/>
        <v>758.13</v>
      </c>
      <c r="DG64" s="106">
        <f t="shared" si="60"/>
        <v>544.5</v>
      </c>
      <c r="DH64" s="143"/>
      <c r="DI64" s="20">
        <f t="shared" si="21"/>
        <v>69.88</v>
      </c>
      <c r="DJ64" s="20">
        <f t="shared" si="21"/>
        <v>55.72</v>
      </c>
      <c r="DK64" s="20">
        <f t="shared" si="21"/>
        <v>407.63</v>
      </c>
      <c r="DL64" s="143"/>
      <c r="DM64" s="20">
        <f t="shared" si="22"/>
        <v>148.19999999999999</v>
      </c>
      <c r="DN64" s="20">
        <f t="shared" si="22"/>
        <v>105.39</v>
      </c>
      <c r="DO64" s="106">
        <f t="shared" si="22"/>
        <v>37.35</v>
      </c>
      <c r="DP64" s="20">
        <f t="shared" si="22"/>
        <v>5.13</v>
      </c>
      <c r="DR64" s="31">
        <f t="shared" si="41"/>
        <v>55</v>
      </c>
      <c r="DS64" s="26">
        <f t="shared" si="42"/>
        <v>55.5</v>
      </c>
      <c r="DT64" s="101">
        <f t="shared" si="23"/>
        <v>20035.77</v>
      </c>
      <c r="DU64" s="101">
        <f t="shared" si="24"/>
        <v>5996.89</v>
      </c>
      <c r="DV64" s="101">
        <f t="shared" si="25"/>
        <v>4368.9400000000005</v>
      </c>
      <c r="DW64" s="102">
        <f t="shared" si="43"/>
        <v>1957.59</v>
      </c>
      <c r="DX64" s="144"/>
      <c r="DY64" s="101">
        <f t="shared" si="44"/>
        <v>199.55</v>
      </c>
      <c r="DZ64" s="101">
        <f t="shared" si="44"/>
        <v>286.22000000000003</v>
      </c>
      <c r="EB64" s="84">
        <f>MODEL_DATA!AT61</f>
        <v>55</v>
      </c>
      <c r="EC64" s="84">
        <f>MODEL_DATA!AU61</f>
        <v>9343.4</v>
      </c>
      <c r="ED64" s="84">
        <f>MODEL_DATA!AV61</f>
        <v>575.59</v>
      </c>
      <c r="EE64" s="84">
        <f>MODEL_DATA!AW61</f>
        <v>5421.3</v>
      </c>
      <c r="EF64" s="84">
        <f>MODEL_DATA!AX61</f>
        <v>0</v>
      </c>
      <c r="EG64" s="84">
        <f>MODEL_DATA!AY61</f>
        <v>326.54000000000002</v>
      </c>
      <c r="EH64" s="84">
        <f>MODEL_DATA!AZ61</f>
        <v>2089.0700000000002</v>
      </c>
      <c r="EI64" s="84">
        <f>MODEL_DATA!BA61</f>
        <v>2279.87</v>
      </c>
      <c r="EJ64" s="84">
        <f>MODEL_DATA!BB61</f>
        <v>1619.94</v>
      </c>
      <c r="EK64" s="84">
        <f>MODEL_DATA!BC61</f>
        <v>3068.17</v>
      </c>
      <c r="EL64" s="84">
        <f>MODEL_DATA!BD61</f>
        <v>2295.23</v>
      </c>
      <c r="EM64" s="84">
        <f>MODEL_DATA!BE61</f>
        <v>943.55</v>
      </c>
      <c r="EN64" s="84">
        <f>MODEL_DATA!BF61</f>
        <v>944.99</v>
      </c>
      <c r="EO64" s="84">
        <f>MODEL_DATA!BG61</f>
        <v>111.93</v>
      </c>
      <c r="EP64" s="84">
        <f>MODEL_DATA!BH61</f>
        <v>142.32</v>
      </c>
      <c r="EQ64" s="84">
        <f>MODEL_DATA!BI61</f>
        <v>1014.04</v>
      </c>
      <c r="ER64" s="84">
        <f>MODEL_DATA!BJ61</f>
        <v>1022.67</v>
      </c>
      <c r="ES64" s="84">
        <f>MODEL_DATA!BK61</f>
        <v>87.62</v>
      </c>
      <c r="ET64" s="84">
        <f>MODEL_DATA!BL61</f>
        <v>143.9</v>
      </c>
      <c r="EU64" s="84">
        <f>MODEL_DATA!BM61</f>
        <v>331.99</v>
      </c>
      <c r="EV64" s="84">
        <f>MODEL_DATA!BN61</f>
        <v>28.09</v>
      </c>
    </row>
    <row r="65" spans="32:152" x14ac:dyDescent="0.25">
      <c r="AF65" s="32">
        <f t="shared" si="15"/>
        <v>110</v>
      </c>
      <c r="AG65" s="61">
        <f t="shared" si="26"/>
        <v>1.1889145683504621E-3</v>
      </c>
      <c r="AH65" s="63">
        <f>INDEX(Obs_GenCost!$D$11:$T$211,  MATCH($AF65, Obs_GenCost!$B$11:$B$211, 0), MATCH(AH$4, Obs_GenCost!$D$3:$T$3, 0) )</f>
        <v>1.5329E-3</v>
      </c>
      <c r="AI65" s="61">
        <f t="shared" si="27"/>
        <v>2.1688952061157333E-4</v>
      </c>
      <c r="AJ65" s="63">
        <f>INDEX(Obs_GenCost!$D$11:$T$211,  MATCH($AF65, Obs_GenCost!$B$11:$B$211, 0), MATCH(AJ$4, Obs_GenCost!$D$3:$T$3, 0) )</f>
        <v>2.1460000000000001E-4</v>
      </c>
      <c r="AK65" s="61">
        <f t="shared" si="28"/>
        <v>3.8346331552914265E-4</v>
      </c>
      <c r="AL65" s="63">
        <f>INDEX(Obs_GenCost!$D$11:$T$211,  MATCH($AF65, Obs_GenCost!$B$11:$B$211, 0), MATCH(AL$4, Obs_GenCost!$D$3:$T$3, 0) )</f>
        <v>5.2890000000000001E-4</v>
      </c>
      <c r="AM65" s="61">
        <f t="shared" si="29"/>
        <v>0</v>
      </c>
      <c r="AN65" s="63">
        <f>INDEX(Obs_GenCost!$D$11:$T$211,  MATCH($AF65, Obs_GenCost!$B$11:$B$211, 0), MATCH(AN$4, Obs_GenCost!$D$3:$T$3, 0) )</f>
        <v>0</v>
      </c>
      <c r="AO65" s="61">
        <f t="shared" si="30"/>
        <v>0</v>
      </c>
      <c r="AP65" s="63">
        <f>INDEX(Obs_GenCost!$D$11:$T$211,  MATCH($AF65, Obs_GenCost!$B$11:$B$211, 0), MATCH(AP$4, Obs_GenCost!$D$3:$T$3, 0) )</f>
        <v>0</v>
      </c>
      <c r="AQ65" s="61">
        <f t="shared" si="31"/>
        <v>1.1853920651897327E-3</v>
      </c>
      <c r="AR65" s="63">
        <f>INDEX(Obs_GenCost!$D$11:$T$211,  MATCH($AF65, Obs_GenCost!$B$11:$B$211, 0), MATCH(AR$4, Obs_GenCost!$D$3:$T$3, 0) )</f>
        <v>1.1339E-3</v>
      </c>
      <c r="AS65" s="61">
        <f t="shared" si="32"/>
        <v>6.4610314855310035E-4</v>
      </c>
      <c r="AT65" s="63">
        <f>INDEX(Obs_GenCost!$D$11:$T$211,  MATCH($AF65, Obs_GenCost!$B$11:$B$211, 0), MATCH(AT$4, Obs_GenCost!$D$3:$T$3, 0) )</f>
        <v>6.0490000000000001E-4</v>
      </c>
      <c r="AU65" s="61">
        <f t="shared" si="33"/>
        <v>0</v>
      </c>
      <c r="AV65" s="63">
        <f>INDEX(Obs_GenCost!$D$11:$T$211,  MATCH($AF65, Obs_GenCost!$B$11:$B$211, 0), MATCH(AV$4, Obs_GenCost!$D$3:$T$3, 0) )</f>
        <v>0</v>
      </c>
      <c r="AW65" s="61">
        <f t="shared" si="34"/>
        <v>2.5585222231268111E-4</v>
      </c>
      <c r="AX65" s="63">
        <f>INDEX(Obs_GenCost!$D$11:$T$211,  MATCH($AF65, Obs_GenCost!$B$11:$B$211, 0), MATCH(AX$4, Obs_GenCost!$D$3:$T$3, 0) )</f>
        <v>3.2712000000000001E-3</v>
      </c>
      <c r="AY65" s="61">
        <f t="shared" si="35"/>
        <v>2.6818830000285487E-3</v>
      </c>
      <c r="AZ65" s="63">
        <f>INDEX(Obs_GenCost!$D$11:$T$211,  MATCH($AF65, Obs_GenCost!$B$11:$B$211, 0), MATCH(AZ$4, Obs_GenCost!$D$3:$T$3, 0) )</f>
        <v>6.1646000000000001E-3</v>
      </c>
      <c r="BA65" s="61">
        <f t="shared" si="36"/>
        <v>7.0155664403131861E-3</v>
      </c>
      <c r="BB65" s="63">
        <f>INDEX(Obs_GenCost!$D$11:$T$211,  MATCH($AF65, Obs_GenCost!$B$11:$B$211, 0), MATCH(BB$4, Obs_GenCost!$D$3:$T$3, 0) )</f>
        <v>6.9394000000000001E-3</v>
      </c>
      <c r="BC65" s="61">
        <f t="shared" si="37"/>
        <v>4.2835960643416923E-3</v>
      </c>
      <c r="BD65" s="63">
        <f>INDEX(Obs_GenCost!$D$11:$T$211,  MATCH($AF65, Obs_GenCost!$B$11:$B$211, 0), MATCH(BD$4, Obs_GenCost!$D$3:$T$3, 0) )</f>
        <v>4.0749999999999996E-3</v>
      </c>
      <c r="BF65" s="31">
        <f t="shared" si="38"/>
        <v>112</v>
      </c>
      <c r="BG65" s="31">
        <f t="shared" si="39"/>
        <v>113</v>
      </c>
      <c r="BH65" s="57">
        <f t="shared" si="62"/>
        <v>5.5073105338547372E-4</v>
      </c>
      <c r="BI65" s="57">
        <f t="shared" si="62"/>
        <v>3.1904093531770001E-4</v>
      </c>
      <c r="BJ65" s="57">
        <f t="shared" si="62"/>
        <v>7.7103243871724434E-4</v>
      </c>
      <c r="BK65" s="58">
        <f t="shared" si="61"/>
        <v>5.3804447919250714E-3</v>
      </c>
      <c r="BL65" s="57">
        <f t="shared" si="61"/>
        <v>0</v>
      </c>
      <c r="BM65" s="57">
        <f t="shared" si="61"/>
        <v>8.7843482224357044E-3</v>
      </c>
      <c r="BN65" s="57">
        <f t="shared" si="61"/>
        <v>4.2376197075461005E-3</v>
      </c>
      <c r="BQ65" s="57">
        <f t="shared" si="59"/>
        <v>1.1015770714091217E-3</v>
      </c>
      <c r="BR65" s="57">
        <f t="shared" si="59"/>
        <v>1.8814051523260517E-4</v>
      </c>
      <c r="BS65" s="57">
        <f t="shared" si="59"/>
        <v>3.5051977823190306E-4</v>
      </c>
      <c r="BT65" s="57">
        <f t="shared" si="59"/>
        <v>0</v>
      </c>
      <c r="BU65" s="57">
        <f t="shared" si="59"/>
        <v>0</v>
      </c>
      <c r="BV65" s="57">
        <f t="shared" si="59"/>
        <v>1.1139213316782497E-3</v>
      </c>
      <c r="BW65" s="57">
        <f t="shared" si="59"/>
        <v>6.0032506974764318E-4</v>
      </c>
      <c r="BX65" s="58">
        <f t="shared" si="59"/>
        <v>0</v>
      </c>
      <c r="BY65" s="57">
        <f t="shared" si="59"/>
        <v>2.2431091564739658E-4</v>
      </c>
      <c r="BZ65" s="57">
        <f t="shared" si="59"/>
        <v>2.3554781032263717E-3</v>
      </c>
      <c r="CA65" s="58">
        <f t="shared" si="59"/>
        <v>7.1205744595759079E-3</v>
      </c>
      <c r="CB65" s="57">
        <f t="shared" si="59"/>
        <v>0</v>
      </c>
      <c r="CC65" s="57">
        <f t="shared" si="59"/>
        <v>5.781541531460265E-3</v>
      </c>
      <c r="CD65" s="57">
        <f t="shared" si="59"/>
        <v>3.538035008879063E-3</v>
      </c>
      <c r="CE65" s="57">
        <f t="shared" si="59"/>
        <v>3.9611940643564034E-3</v>
      </c>
      <c r="CF65" s="57">
        <f t="shared" si="45"/>
        <v>0</v>
      </c>
      <c r="CG65" s="57">
        <f t="shared" si="45"/>
        <v>1.100234064301412E-2</v>
      </c>
      <c r="CH65" s="57">
        <f t="shared" si="45"/>
        <v>4.7110179207514096E-3</v>
      </c>
      <c r="CI65" s="58">
        <f t="shared" si="45"/>
        <v>5.3736113996819782E-4</v>
      </c>
      <c r="CJ65" s="57">
        <f t="shared" si="45"/>
        <v>2.7894067360121662E-4</v>
      </c>
      <c r="CL65" s="30">
        <f>Obs_GenCost!B67</f>
        <v>112</v>
      </c>
      <c r="CM65" s="26">
        <f t="shared" si="40"/>
        <v>113</v>
      </c>
      <c r="CN65" s="20">
        <f t="shared" si="18"/>
        <v>5102.2700000000004</v>
      </c>
      <c r="CO65" s="20">
        <f t="shared" si="18"/>
        <v>1462.03</v>
      </c>
      <c r="CP65" s="20">
        <f t="shared" si="18"/>
        <v>1806.58</v>
      </c>
      <c r="CQ65" s="106">
        <f t="shared" si="18"/>
        <v>929.59999999999991</v>
      </c>
      <c r="CR65" s="143"/>
      <c r="CS65" s="20">
        <f t="shared" si="19"/>
        <v>220.08999999999997</v>
      </c>
      <c r="CT65" s="20">
        <f t="shared" si="19"/>
        <v>115.88999999999999</v>
      </c>
      <c r="CW65" s="20">
        <f t="shared" si="57"/>
        <v>1833.66</v>
      </c>
      <c r="CX65" s="20">
        <f t="shared" si="57"/>
        <v>167.14</v>
      </c>
      <c r="CY65" s="20">
        <f t="shared" si="57"/>
        <v>1294.8899999999999</v>
      </c>
      <c r="CZ65" s="20">
        <f t="shared" si="57"/>
        <v>0</v>
      </c>
      <c r="DA65" s="20">
        <f t="shared" si="57"/>
        <v>0</v>
      </c>
      <c r="DB65" s="20">
        <f t="shared" si="60"/>
        <v>867.5</v>
      </c>
      <c r="DC65" s="20">
        <f t="shared" si="60"/>
        <v>939.08</v>
      </c>
      <c r="DD65" s="106">
        <f t="shared" si="60"/>
        <v>0</v>
      </c>
      <c r="DE65" s="20">
        <f t="shared" si="60"/>
        <v>130.57</v>
      </c>
      <c r="DF65" s="20">
        <f t="shared" si="60"/>
        <v>665.86</v>
      </c>
      <c r="DG65" s="106">
        <f t="shared" si="60"/>
        <v>552.65</v>
      </c>
      <c r="DH65" s="143"/>
      <c r="DI65" s="20">
        <f t="shared" si="21"/>
        <v>61.539999999999992</v>
      </c>
      <c r="DJ65" s="20">
        <f t="shared" si="21"/>
        <v>39.049999999999997</v>
      </c>
      <c r="DK65" s="20">
        <f t="shared" si="21"/>
        <v>376.95</v>
      </c>
      <c r="DL65" s="143"/>
      <c r="DM65" s="20">
        <f t="shared" si="22"/>
        <v>158.55000000000001</v>
      </c>
      <c r="DN65" s="20">
        <f t="shared" si="22"/>
        <v>76.84</v>
      </c>
      <c r="DO65" s="106">
        <f t="shared" si="22"/>
        <v>33.26</v>
      </c>
      <c r="DP65" s="20">
        <f t="shared" si="22"/>
        <v>4.82</v>
      </c>
      <c r="DR65" s="31">
        <f t="shared" si="41"/>
        <v>56</v>
      </c>
      <c r="DS65" s="26">
        <f t="shared" si="42"/>
        <v>56.5</v>
      </c>
      <c r="DT65" s="101">
        <f t="shared" si="23"/>
        <v>18614.079999999998</v>
      </c>
      <c r="DU65" s="101">
        <f t="shared" si="24"/>
        <v>5316.6</v>
      </c>
      <c r="DV65" s="101">
        <f t="shared" si="25"/>
        <v>4107.76</v>
      </c>
      <c r="DW65" s="102">
        <f t="shared" si="43"/>
        <v>2366.2199999999998</v>
      </c>
      <c r="DX65" s="144"/>
      <c r="DY65" s="101">
        <f t="shared" si="44"/>
        <v>197.9</v>
      </c>
      <c r="DZ65" s="101">
        <f t="shared" si="44"/>
        <v>258.83</v>
      </c>
      <c r="EB65" s="84">
        <f>MODEL_DATA!AT62</f>
        <v>56</v>
      </c>
      <c r="EC65" s="84">
        <f>MODEL_DATA!AU62</f>
        <v>8852.33</v>
      </c>
      <c r="ED65" s="84">
        <f>MODEL_DATA!AV62</f>
        <v>525.35</v>
      </c>
      <c r="EE65" s="84">
        <f>MODEL_DATA!AW62</f>
        <v>4791.25</v>
      </c>
      <c r="EF65" s="84">
        <f>MODEL_DATA!AX62</f>
        <v>0</v>
      </c>
      <c r="EG65" s="84">
        <f>MODEL_DATA!AY62</f>
        <v>337.39</v>
      </c>
      <c r="EH65" s="84">
        <f>MODEL_DATA!AZ62</f>
        <v>2002.03</v>
      </c>
      <c r="EI65" s="84">
        <f>MODEL_DATA!BA62</f>
        <v>2105.73</v>
      </c>
      <c r="EJ65" s="84">
        <f>MODEL_DATA!BB62</f>
        <v>1481.82</v>
      </c>
      <c r="EK65" s="84">
        <f>MODEL_DATA!BC62</f>
        <v>2765.71</v>
      </c>
      <c r="EL65" s="84">
        <f>MODEL_DATA!BD62</f>
        <v>2247.2800000000002</v>
      </c>
      <c r="EM65" s="84">
        <f>MODEL_DATA!BE62</f>
        <v>920.91</v>
      </c>
      <c r="EN65" s="84">
        <f>MODEL_DATA!BF62</f>
        <v>738.75</v>
      </c>
      <c r="EO65" s="84">
        <f>MODEL_DATA!BG62</f>
        <v>110.14</v>
      </c>
      <c r="EP65" s="84">
        <f>MODEL_DATA!BH62</f>
        <v>136.63</v>
      </c>
      <c r="EQ65" s="84">
        <f>MODEL_DATA!BI62</f>
        <v>1445.31</v>
      </c>
      <c r="ER65" s="84">
        <f>MODEL_DATA!BJ62</f>
        <v>853.15</v>
      </c>
      <c r="ES65" s="84">
        <f>MODEL_DATA!BK62</f>
        <v>87.76</v>
      </c>
      <c r="ET65" s="84">
        <f>MODEL_DATA!BL62</f>
        <v>122.2</v>
      </c>
      <c r="EU65" s="84">
        <f>MODEL_DATA!BM62</f>
        <v>318.62</v>
      </c>
      <c r="EV65" s="84">
        <f>MODEL_DATA!BN62</f>
        <v>26.19</v>
      </c>
    </row>
    <row r="66" spans="32:152" x14ac:dyDescent="0.25">
      <c r="AF66" s="32">
        <f t="shared" si="15"/>
        <v>112</v>
      </c>
      <c r="AG66" s="61">
        <f t="shared" si="26"/>
        <v>1.1015770714091217E-3</v>
      </c>
      <c r="AH66" s="63">
        <f>INDEX(Obs_GenCost!$D$11:$T$211,  MATCH($AF66, Obs_GenCost!$B$11:$B$211, 0), MATCH(AH$4, Obs_GenCost!$D$3:$T$3, 0) )</f>
        <v>1.4381999999999999E-3</v>
      </c>
      <c r="AI66" s="61">
        <f t="shared" si="27"/>
        <v>1.8814051523260517E-4</v>
      </c>
      <c r="AJ66" s="63">
        <f>INDEX(Obs_GenCost!$D$11:$T$211,  MATCH($AF66, Obs_GenCost!$B$11:$B$211, 0), MATCH(AJ$4, Obs_GenCost!$D$3:$T$3, 0) )</f>
        <v>2.084E-4</v>
      </c>
      <c r="AK66" s="61">
        <f t="shared" si="28"/>
        <v>3.5051977823190306E-4</v>
      </c>
      <c r="AL66" s="63">
        <f>INDEX(Obs_GenCost!$D$11:$T$211,  MATCH($AF66, Obs_GenCost!$B$11:$B$211, 0), MATCH(AL$4, Obs_GenCost!$D$3:$T$3, 0) )</f>
        <v>5.1199999999999998E-4</v>
      </c>
      <c r="AM66" s="61">
        <f t="shared" si="29"/>
        <v>0</v>
      </c>
      <c r="AN66" s="63">
        <f>INDEX(Obs_GenCost!$D$11:$T$211,  MATCH($AF66, Obs_GenCost!$B$11:$B$211, 0), MATCH(AN$4, Obs_GenCost!$D$3:$T$3, 0) )</f>
        <v>0</v>
      </c>
      <c r="AO66" s="61">
        <f t="shared" si="30"/>
        <v>0</v>
      </c>
      <c r="AP66" s="63">
        <f>INDEX(Obs_GenCost!$D$11:$T$211,  MATCH($AF66, Obs_GenCost!$B$11:$B$211, 0), MATCH(AP$4, Obs_GenCost!$D$3:$T$3, 0) )</f>
        <v>0</v>
      </c>
      <c r="AQ66" s="61">
        <f t="shared" si="31"/>
        <v>1.1139213316782497E-3</v>
      </c>
      <c r="AR66" s="63">
        <f>INDEX(Obs_GenCost!$D$11:$T$211,  MATCH($AF66, Obs_GenCost!$B$11:$B$211, 0), MATCH(AR$4, Obs_GenCost!$D$3:$T$3, 0) )</f>
        <v>1.044E-3</v>
      </c>
      <c r="AS66" s="61">
        <f t="shared" si="32"/>
        <v>6.0032506974764318E-4</v>
      </c>
      <c r="AT66" s="63">
        <f>INDEX(Obs_GenCost!$D$11:$T$211,  MATCH($AF66, Obs_GenCost!$B$11:$B$211, 0), MATCH(AT$4, Obs_GenCost!$D$3:$T$3, 0) )</f>
        <v>5.8509999999999996E-4</v>
      </c>
      <c r="AU66" s="61">
        <f t="shared" si="33"/>
        <v>0</v>
      </c>
      <c r="AV66" s="63">
        <f>INDEX(Obs_GenCost!$D$11:$T$211,  MATCH($AF66, Obs_GenCost!$B$11:$B$211, 0), MATCH(AV$4, Obs_GenCost!$D$3:$T$3, 0) )</f>
        <v>0</v>
      </c>
      <c r="AW66" s="61">
        <f t="shared" si="34"/>
        <v>2.2431091564739658E-4</v>
      </c>
      <c r="AX66" s="63">
        <f>INDEX(Obs_GenCost!$D$11:$T$211,  MATCH($AF66, Obs_GenCost!$B$11:$B$211, 0), MATCH(AX$4, Obs_GenCost!$D$3:$T$3, 0) )</f>
        <v>3.0772999999999998E-3</v>
      </c>
      <c r="AY66" s="61">
        <f t="shared" si="35"/>
        <v>2.3554781032263717E-3</v>
      </c>
      <c r="AZ66" s="63">
        <f>INDEX(Obs_GenCost!$D$11:$T$211,  MATCH($AF66, Obs_GenCost!$B$11:$B$211, 0), MATCH(AZ$4, Obs_GenCost!$D$3:$T$3, 0) )</f>
        <v>6.2766999999999996E-3</v>
      </c>
      <c r="BA66" s="61">
        <f t="shared" si="36"/>
        <v>7.1205744595759079E-3</v>
      </c>
      <c r="BB66" s="63">
        <f>INDEX(Obs_GenCost!$D$11:$T$211,  MATCH($AF66, Obs_GenCost!$B$11:$B$211, 0), MATCH(BB$4, Obs_GenCost!$D$3:$T$3, 0) )</f>
        <v>6.7577999999999996E-3</v>
      </c>
      <c r="BC66" s="61">
        <f t="shared" si="37"/>
        <v>3.9611940643564034E-3</v>
      </c>
      <c r="BD66" s="63">
        <f>INDEX(Obs_GenCost!$D$11:$T$211,  MATCH($AF66, Obs_GenCost!$B$11:$B$211, 0), MATCH(BD$4, Obs_GenCost!$D$3:$T$3, 0) )</f>
        <v>4.0188999999999997E-3</v>
      </c>
      <c r="BF66" s="31">
        <f t="shared" si="38"/>
        <v>114</v>
      </c>
      <c r="BG66" s="31">
        <f t="shared" si="39"/>
        <v>115</v>
      </c>
      <c r="BH66" s="57">
        <f t="shared" si="62"/>
        <v>5.2247816727328295E-4</v>
      </c>
      <c r="BI66" s="57">
        <f t="shared" si="62"/>
        <v>3.3757853540472874E-4</v>
      </c>
      <c r="BJ66" s="57">
        <f t="shared" si="62"/>
        <v>7.0915198322143839E-4</v>
      </c>
      <c r="BK66" s="58">
        <f t="shared" si="61"/>
        <v>5.3697950302887308E-3</v>
      </c>
      <c r="BL66" s="57">
        <f t="shared" si="61"/>
        <v>0</v>
      </c>
      <c r="BM66" s="57">
        <f t="shared" si="61"/>
        <v>8.4514777413819825E-3</v>
      </c>
      <c r="BN66" s="57">
        <f t="shared" si="61"/>
        <v>5.5675207237118763E-3</v>
      </c>
      <c r="BQ66" s="57">
        <f t="shared" si="59"/>
        <v>9.8039914798060505E-4</v>
      </c>
      <c r="BR66" s="57">
        <f t="shared" si="59"/>
        <v>1.8986275400432881E-4</v>
      </c>
      <c r="BS66" s="57">
        <f t="shared" si="59"/>
        <v>3.7310112483285399E-4</v>
      </c>
      <c r="BT66" s="57">
        <f t="shared" si="59"/>
        <v>0</v>
      </c>
      <c r="BU66" s="57">
        <f t="shared" si="59"/>
        <v>0</v>
      </c>
      <c r="BV66" s="57">
        <f t="shared" si="59"/>
        <v>9.5815211352736967E-4</v>
      </c>
      <c r="BW66" s="57">
        <f t="shared" si="59"/>
        <v>5.8518717132405394E-4</v>
      </c>
      <c r="BX66" s="58">
        <f t="shared" si="59"/>
        <v>0</v>
      </c>
      <c r="BY66" s="57">
        <f t="shared" si="59"/>
        <v>2.145702180007646E-4</v>
      </c>
      <c r="BZ66" s="57">
        <f t="shared" si="59"/>
        <v>1.9478876381830556E-3</v>
      </c>
      <c r="CA66" s="58">
        <f t="shared" si="59"/>
        <v>7.2392399635525561E-3</v>
      </c>
      <c r="CB66" s="57">
        <f t="shared" si="59"/>
        <v>0</v>
      </c>
      <c r="CC66" s="57">
        <f t="shared" si="59"/>
        <v>6.3940805432431873E-3</v>
      </c>
      <c r="CD66" s="57">
        <f t="shared" si="59"/>
        <v>4.3978545283224002E-3</v>
      </c>
      <c r="CE66" s="57">
        <f t="shared" si="59"/>
        <v>3.8450746999549226E-3</v>
      </c>
      <c r="CF66" s="57">
        <f t="shared" si="45"/>
        <v>0</v>
      </c>
      <c r="CG66" s="57">
        <f t="shared" si="45"/>
        <v>9.9711531188565045E-3</v>
      </c>
      <c r="CH66" s="57">
        <f t="shared" si="45"/>
        <v>6.3590158607539846E-3</v>
      </c>
      <c r="CI66" s="58">
        <f t="shared" si="45"/>
        <v>4.824294539822726E-4</v>
      </c>
      <c r="CJ66" s="57">
        <f t="shared" si="45"/>
        <v>1.9849927602742174E-4</v>
      </c>
      <c r="CL66" s="30">
        <f>Obs_GenCost!B68</f>
        <v>114</v>
      </c>
      <c r="CM66" s="26">
        <f t="shared" si="40"/>
        <v>115</v>
      </c>
      <c r="CN66" s="20">
        <f t="shared" si="18"/>
        <v>4840.5200000000004</v>
      </c>
      <c r="CO66" s="20">
        <f t="shared" si="18"/>
        <v>1546.98</v>
      </c>
      <c r="CP66" s="20">
        <f t="shared" si="18"/>
        <v>1661.5900000000001</v>
      </c>
      <c r="CQ66" s="106">
        <f t="shared" si="18"/>
        <v>927.76</v>
      </c>
      <c r="CR66" s="143"/>
      <c r="CS66" s="20">
        <f t="shared" si="19"/>
        <v>211.75</v>
      </c>
      <c r="CT66" s="20">
        <f t="shared" si="19"/>
        <v>152.26</v>
      </c>
      <c r="CW66" s="20">
        <f t="shared" si="57"/>
        <v>1631.95</v>
      </c>
      <c r="CX66" s="20">
        <f t="shared" si="57"/>
        <v>168.67000000000002</v>
      </c>
      <c r="CY66" s="20">
        <f t="shared" si="57"/>
        <v>1378.31</v>
      </c>
      <c r="CZ66" s="20">
        <f t="shared" si="57"/>
        <v>0</v>
      </c>
      <c r="DA66" s="20">
        <f t="shared" si="57"/>
        <v>0</v>
      </c>
      <c r="DB66" s="20">
        <f t="shared" si="60"/>
        <v>746.19</v>
      </c>
      <c r="DC66" s="20">
        <f t="shared" si="60"/>
        <v>915.40000000000009</v>
      </c>
      <c r="DD66" s="106">
        <f t="shared" si="60"/>
        <v>0</v>
      </c>
      <c r="DE66" s="20">
        <f t="shared" si="60"/>
        <v>124.9</v>
      </c>
      <c r="DF66" s="20">
        <f t="shared" si="60"/>
        <v>550.64</v>
      </c>
      <c r="DG66" s="106">
        <f t="shared" si="60"/>
        <v>561.86</v>
      </c>
      <c r="DH66" s="143"/>
      <c r="DI66" s="20">
        <f t="shared" si="21"/>
        <v>68.06</v>
      </c>
      <c r="DJ66" s="20">
        <f t="shared" si="21"/>
        <v>48.54</v>
      </c>
      <c r="DK66" s="20">
        <f t="shared" si="21"/>
        <v>365.9</v>
      </c>
      <c r="DL66" s="143"/>
      <c r="DM66" s="20">
        <f t="shared" si="22"/>
        <v>143.69</v>
      </c>
      <c r="DN66" s="20">
        <f t="shared" si="22"/>
        <v>103.72</v>
      </c>
      <c r="DO66" s="106">
        <f t="shared" si="22"/>
        <v>29.86</v>
      </c>
      <c r="DP66" s="20">
        <f t="shared" si="22"/>
        <v>3.4299999999999997</v>
      </c>
      <c r="DR66" s="31">
        <f t="shared" si="41"/>
        <v>57</v>
      </c>
      <c r="DS66" s="26">
        <f t="shared" si="42"/>
        <v>57.5</v>
      </c>
      <c r="DT66" s="101">
        <f t="shared" si="23"/>
        <v>18115.78</v>
      </c>
      <c r="DU66" s="101">
        <f t="shared" si="24"/>
        <v>5501.93</v>
      </c>
      <c r="DV66" s="101">
        <f t="shared" si="25"/>
        <v>3895.3199999999997</v>
      </c>
      <c r="DW66" s="102">
        <f t="shared" si="43"/>
        <v>2129.46</v>
      </c>
      <c r="DX66" s="144"/>
      <c r="DY66" s="101">
        <f t="shared" si="44"/>
        <v>220.46</v>
      </c>
      <c r="DZ66" s="101">
        <f t="shared" si="44"/>
        <v>167.16000000000003</v>
      </c>
      <c r="EB66" s="84">
        <f>MODEL_DATA!AT63</f>
        <v>57</v>
      </c>
      <c r="EC66" s="84">
        <f>MODEL_DATA!AU63</f>
        <v>8462.9500000000007</v>
      </c>
      <c r="ED66" s="84">
        <f>MODEL_DATA!AV63</f>
        <v>527.92999999999995</v>
      </c>
      <c r="EE66" s="84">
        <f>MODEL_DATA!AW63</f>
        <v>4974</v>
      </c>
      <c r="EF66" s="84">
        <f>MODEL_DATA!AX63</f>
        <v>0</v>
      </c>
      <c r="EG66" s="84">
        <f>MODEL_DATA!AY63</f>
        <v>255.58</v>
      </c>
      <c r="EH66" s="84">
        <f>MODEL_DATA!AZ63</f>
        <v>1911.04</v>
      </c>
      <c r="EI66" s="84">
        <f>MODEL_DATA!BA63</f>
        <v>1984.28</v>
      </c>
      <c r="EJ66" s="84">
        <f>MODEL_DATA!BB63</f>
        <v>1442.7</v>
      </c>
      <c r="EK66" s="84">
        <f>MODEL_DATA!BC63</f>
        <v>2475.5500000000002</v>
      </c>
      <c r="EL66" s="84">
        <f>MODEL_DATA!BD63</f>
        <v>2094.1999999999998</v>
      </c>
      <c r="EM66" s="84">
        <f>MODEL_DATA!BE63</f>
        <v>887.32</v>
      </c>
      <c r="EN66" s="84">
        <f>MODEL_DATA!BF63</f>
        <v>811.71</v>
      </c>
      <c r="EO66" s="84">
        <f>MODEL_DATA!BG63</f>
        <v>126.01</v>
      </c>
      <c r="EP66" s="84">
        <f>MODEL_DATA!BH63</f>
        <v>87.4</v>
      </c>
      <c r="EQ66" s="84">
        <f>MODEL_DATA!BI63</f>
        <v>1242.1400000000001</v>
      </c>
      <c r="ER66" s="84">
        <f>MODEL_DATA!BJ63</f>
        <v>1175.28</v>
      </c>
      <c r="ES66" s="84">
        <f>MODEL_DATA!BK63</f>
        <v>94.45</v>
      </c>
      <c r="ET66" s="84">
        <f>MODEL_DATA!BL63</f>
        <v>79.760000000000005</v>
      </c>
      <c r="EU66" s="84">
        <f>MODEL_DATA!BM63</f>
        <v>300.70999999999998</v>
      </c>
      <c r="EV66" s="84">
        <f>MODEL_DATA!BN63</f>
        <v>24.66</v>
      </c>
    </row>
    <row r="67" spans="32:152" x14ac:dyDescent="0.25">
      <c r="AF67" s="32">
        <f t="shared" si="15"/>
        <v>114</v>
      </c>
      <c r="AG67" s="61">
        <f t="shared" si="26"/>
        <v>9.8039914798060505E-4</v>
      </c>
      <c r="AH67" s="63">
        <f>INDEX(Obs_GenCost!$D$11:$T$211,  MATCH($AF67, Obs_GenCost!$B$11:$B$211, 0), MATCH(AH$4, Obs_GenCost!$D$3:$T$3, 0) )</f>
        <v>1.3435000000000001E-3</v>
      </c>
      <c r="AI67" s="61">
        <f t="shared" si="27"/>
        <v>1.8986275400432881E-4</v>
      </c>
      <c r="AJ67" s="63">
        <f>INDEX(Obs_GenCost!$D$11:$T$211,  MATCH($AF67, Obs_GenCost!$B$11:$B$211, 0), MATCH(AJ$4, Obs_GenCost!$D$3:$T$3, 0) )</f>
        <v>2.0210000000000001E-4</v>
      </c>
      <c r="AK67" s="61">
        <f t="shared" si="28"/>
        <v>3.7310112483285399E-4</v>
      </c>
      <c r="AL67" s="63">
        <f>INDEX(Obs_GenCost!$D$11:$T$211,  MATCH($AF67, Obs_GenCost!$B$11:$B$211, 0), MATCH(AL$4, Obs_GenCost!$D$3:$T$3, 0) )</f>
        <v>4.9479999999999999E-4</v>
      </c>
      <c r="AM67" s="61">
        <f t="shared" si="29"/>
        <v>0</v>
      </c>
      <c r="AN67" s="63">
        <f>INDEX(Obs_GenCost!$D$11:$T$211,  MATCH($AF67, Obs_GenCost!$B$11:$B$211, 0), MATCH(AN$4, Obs_GenCost!$D$3:$T$3, 0) )</f>
        <v>0</v>
      </c>
      <c r="AO67" s="61">
        <f t="shared" si="30"/>
        <v>0</v>
      </c>
      <c r="AP67" s="63">
        <f>INDEX(Obs_GenCost!$D$11:$T$211,  MATCH($AF67, Obs_GenCost!$B$11:$B$211, 0), MATCH(AP$4, Obs_GenCost!$D$3:$T$3, 0) )</f>
        <v>0</v>
      </c>
      <c r="AQ67" s="61">
        <f t="shared" si="31"/>
        <v>9.5815211352736967E-4</v>
      </c>
      <c r="AR67" s="63">
        <f>INDEX(Obs_GenCost!$D$11:$T$211,  MATCH($AF67, Obs_GenCost!$B$11:$B$211, 0), MATCH(AR$4, Obs_GenCost!$D$3:$T$3, 0) )</f>
        <v>9.5430000000000005E-4</v>
      </c>
      <c r="AS67" s="61">
        <f t="shared" si="32"/>
        <v>5.8518717132405394E-4</v>
      </c>
      <c r="AT67" s="63">
        <f>INDEX(Obs_GenCost!$D$11:$T$211,  MATCH($AF67, Obs_GenCost!$B$11:$B$211, 0), MATCH(AT$4, Obs_GenCost!$D$3:$T$3, 0) )</f>
        <v>5.6539999999999997E-4</v>
      </c>
      <c r="AU67" s="61">
        <f t="shared" si="33"/>
        <v>0</v>
      </c>
      <c r="AV67" s="63">
        <f>INDEX(Obs_GenCost!$D$11:$T$211,  MATCH($AF67, Obs_GenCost!$B$11:$B$211, 0), MATCH(AV$4, Obs_GenCost!$D$3:$T$3, 0) )</f>
        <v>0</v>
      </c>
      <c r="AW67" s="61">
        <f t="shared" si="34"/>
        <v>2.145702180007646E-4</v>
      </c>
      <c r="AX67" s="63">
        <f>INDEX(Obs_GenCost!$D$11:$T$211,  MATCH($AF67, Obs_GenCost!$B$11:$B$211, 0), MATCH(AX$4, Obs_GenCost!$D$3:$T$3, 0) )</f>
        <v>2.8833999999999999E-3</v>
      </c>
      <c r="AY67" s="61">
        <f t="shared" si="35"/>
        <v>1.9478876381830556E-3</v>
      </c>
      <c r="AZ67" s="63">
        <f>INDEX(Obs_GenCost!$D$11:$T$211,  MATCH($AF67, Obs_GenCost!$B$11:$B$211, 0), MATCH(AZ$4, Obs_GenCost!$D$3:$T$3, 0) )</f>
        <v>6.4161000000000001E-3</v>
      </c>
      <c r="BA67" s="61">
        <f t="shared" si="36"/>
        <v>7.2392399635525561E-3</v>
      </c>
      <c r="BB67" s="63">
        <f>INDEX(Obs_GenCost!$D$11:$T$211,  MATCH($AF67, Obs_GenCost!$B$11:$B$211, 0), MATCH(BB$4, Obs_GenCost!$D$3:$T$3, 0) )</f>
        <v>6.5763999999999996E-3</v>
      </c>
      <c r="BC67" s="61">
        <f t="shared" si="37"/>
        <v>3.8450746999549226E-3</v>
      </c>
      <c r="BD67" s="63">
        <f>INDEX(Obs_GenCost!$D$11:$T$211,  MATCH($AF67, Obs_GenCost!$B$11:$B$211, 0), MATCH(BD$4, Obs_GenCost!$D$3:$T$3, 0) )</f>
        <v>3.9626000000000001E-3</v>
      </c>
      <c r="BF67" s="31">
        <f t="shared" si="38"/>
        <v>116</v>
      </c>
      <c r="BG67" s="31">
        <f t="shared" si="39"/>
        <v>117</v>
      </c>
      <c r="BH67" s="57">
        <f t="shared" si="62"/>
        <v>4.7704903754301032E-4</v>
      </c>
      <c r="BI67" s="57">
        <f t="shared" si="62"/>
        <v>3.168958545777884E-4</v>
      </c>
      <c r="BJ67" s="57">
        <f t="shared" si="62"/>
        <v>6.7225588433453287E-4</v>
      </c>
      <c r="BK67" s="58">
        <f t="shared" si="61"/>
        <v>4.718191679734811E-3</v>
      </c>
      <c r="BL67" s="57">
        <f t="shared" si="61"/>
        <v>0</v>
      </c>
      <c r="BM67" s="57">
        <f t="shared" si="61"/>
        <v>9.9869126821657602E-3</v>
      </c>
      <c r="BN67" s="57">
        <f t="shared" si="61"/>
        <v>6.7368975314375159E-3</v>
      </c>
      <c r="BQ67" s="57">
        <f t="shared" si="59"/>
        <v>8.3642864899868049E-4</v>
      </c>
      <c r="BR67" s="57">
        <f t="shared" si="59"/>
        <v>2.0154696214190476E-4</v>
      </c>
      <c r="BS67" s="57">
        <f t="shared" si="59"/>
        <v>3.4463487682810694E-4</v>
      </c>
      <c r="BT67" s="57">
        <f t="shared" si="59"/>
        <v>0</v>
      </c>
      <c r="BU67" s="57">
        <f t="shared" si="59"/>
        <v>0</v>
      </c>
      <c r="BV67" s="57">
        <f t="shared" si="59"/>
        <v>8.8261091244076274E-4</v>
      </c>
      <c r="BW67" s="57">
        <f t="shared" si="59"/>
        <v>5.6753055162559374E-4</v>
      </c>
      <c r="BX67" s="58">
        <f t="shared" si="59"/>
        <v>0</v>
      </c>
      <c r="BY67" s="57">
        <f t="shared" si="59"/>
        <v>1.8582914716687516E-4</v>
      </c>
      <c r="BZ67" s="57">
        <f t="shared" si="59"/>
        <v>1.523352559986142E-3</v>
      </c>
      <c r="CA67" s="58">
        <f t="shared" si="59"/>
        <v>5.8919162121043468E-3</v>
      </c>
      <c r="CB67" s="57">
        <f t="shared" si="59"/>
        <v>0</v>
      </c>
      <c r="CC67" s="57">
        <f t="shared" si="59"/>
        <v>7.3401338942637399E-3</v>
      </c>
      <c r="CD67" s="57">
        <f t="shared" si="59"/>
        <v>5.4189468343420434E-3</v>
      </c>
      <c r="CE67" s="57">
        <f t="shared" si="59"/>
        <v>3.7609012964385548E-3</v>
      </c>
      <c r="CF67" s="57">
        <f t="shared" si="45"/>
        <v>0</v>
      </c>
      <c r="CG67" s="57">
        <f t="shared" si="45"/>
        <v>1.194192873703122E-2</v>
      </c>
      <c r="CH67" s="57">
        <f t="shared" si="45"/>
        <v>7.6287345117009098E-3</v>
      </c>
      <c r="CI67" s="58">
        <f t="shared" si="45"/>
        <v>3.7579735765665303E-4</v>
      </c>
      <c r="CJ67" s="57">
        <f t="shared" si="45"/>
        <v>1.7072095168539189E-4</v>
      </c>
      <c r="CL67" s="30">
        <f>Obs_GenCost!B69</f>
        <v>116</v>
      </c>
      <c r="CM67" s="26">
        <f t="shared" si="40"/>
        <v>117</v>
      </c>
      <c r="CN67" s="20">
        <f t="shared" si="18"/>
        <v>4419.6400000000003</v>
      </c>
      <c r="CO67" s="20">
        <f t="shared" si="18"/>
        <v>1452.2</v>
      </c>
      <c r="CP67" s="20">
        <f t="shared" si="18"/>
        <v>1575.14</v>
      </c>
      <c r="CQ67" s="106">
        <f t="shared" si="18"/>
        <v>815.18000000000006</v>
      </c>
      <c r="CR67" s="143"/>
      <c r="CS67" s="20">
        <f t="shared" si="19"/>
        <v>250.22</v>
      </c>
      <c r="CT67" s="20">
        <f t="shared" si="19"/>
        <v>184.24</v>
      </c>
      <c r="CW67" s="20">
        <f t="shared" si="57"/>
        <v>1392.3000000000002</v>
      </c>
      <c r="CX67" s="20">
        <f t="shared" si="57"/>
        <v>179.05</v>
      </c>
      <c r="CY67" s="20">
        <f t="shared" si="57"/>
        <v>1273.1500000000001</v>
      </c>
      <c r="CZ67" s="20">
        <f t="shared" si="57"/>
        <v>0</v>
      </c>
      <c r="DA67" s="20">
        <f t="shared" si="57"/>
        <v>0</v>
      </c>
      <c r="DB67" s="20">
        <f t="shared" si="60"/>
        <v>687.36</v>
      </c>
      <c r="DC67" s="20">
        <f t="shared" si="60"/>
        <v>887.78</v>
      </c>
      <c r="DD67" s="106">
        <f t="shared" si="60"/>
        <v>0</v>
      </c>
      <c r="DE67" s="20">
        <f t="shared" si="60"/>
        <v>108.17</v>
      </c>
      <c r="DF67" s="20">
        <f t="shared" si="60"/>
        <v>430.63</v>
      </c>
      <c r="DG67" s="106">
        <f t="shared" si="60"/>
        <v>457.29</v>
      </c>
      <c r="DH67" s="143"/>
      <c r="DI67" s="20">
        <f t="shared" si="21"/>
        <v>78.13</v>
      </c>
      <c r="DJ67" s="20">
        <f t="shared" si="21"/>
        <v>59.81</v>
      </c>
      <c r="DK67" s="20">
        <f t="shared" si="21"/>
        <v>357.89</v>
      </c>
      <c r="DL67" s="143"/>
      <c r="DM67" s="20">
        <f t="shared" si="22"/>
        <v>172.09</v>
      </c>
      <c r="DN67" s="20">
        <f t="shared" si="22"/>
        <v>124.43</v>
      </c>
      <c r="DO67" s="106">
        <f t="shared" si="22"/>
        <v>23.259999999999998</v>
      </c>
      <c r="DP67" s="20">
        <f t="shared" si="22"/>
        <v>2.95</v>
      </c>
      <c r="DR67" s="31">
        <f t="shared" si="41"/>
        <v>58</v>
      </c>
      <c r="DS67" s="26">
        <f t="shared" si="42"/>
        <v>58.5</v>
      </c>
      <c r="DT67" s="101">
        <f t="shared" si="23"/>
        <v>16685.52</v>
      </c>
      <c r="DU67" s="101">
        <f t="shared" si="24"/>
        <v>4853.2800000000007</v>
      </c>
      <c r="DV67" s="101">
        <f t="shared" si="25"/>
        <v>3709.79</v>
      </c>
      <c r="DW67" s="102">
        <f t="shared" si="43"/>
        <v>2867.4700000000003</v>
      </c>
      <c r="DX67" s="144"/>
      <c r="DY67" s="101">
        <f t="shared" si="44"/>
        <v>239.89</v>
      </c>
      <c r="DZ67" s="101">
        <f t="shared" si="44"/>
        <v>224.69</v>
      </c>
      <c r="EB67" s="84">
        <f>MODEL_DATA!AT64</f>
        <v>58</v>
      </c>
      <c r="EC67" s="84">
        <f>MODEL_DATA!AU64</f>
        <v>7877.46</v>
      </c>
      <c r="ED67" s="84">
        <f>MODEL_DATA!AV64</f>
        <v>489.77</v>
      </c>
      <c r="EE67" s="84">
        <f>MODEL_DATA!AW64</f>
        <v>4363.51</v>
      </c>
      <c r="EF67" s="84">
        <f>MODEL_DATA!AX64</f>
        <v>0</v>
      </c>
      <c r="EG67" s="84">
        <f>MODEL_DATA!AY64</f>
        <v>244.99</v>
      </c>
      <c r="EH67" s="84">
        <f>MODEL_DATA!AZ64</f>
        <v>1870.99</v>
      </c>
      <c r="EI67" s="84">
        <f>MODEL_DATA!BA64</f>
        <v>1838.8</v>
      </c>
      <c r="EJ67" s="84">
        <f>MODEL_DATA!BB64</f>
        <v>1407.42</v>
      </c>
      <c r="EK67" s="84">
        <f>MODEL_DATA!BC64</f>
        <v>2180.54</v>
      </c>
      <c r="EL67" s="84">
        <f>MODEL_DATA!BD64</f>
        <v>1955.64</v>
      </c>
      <c r="EM67" s="84">
        <f>MODEL_DATA!BE64</f>
        <v>1075.9000000000001</v>
      </c>
      <c r="EN67" s="84">
        <f>MODEL_DATA!BF64</f>
        <v>694.98</v>
      </c>
      <c r="EO67" s="84">
        <f>MODEL_DATA!BG64</f>
        <v>131.72</v>
      </c>
      <c r="EP67" s="84">
        <f>MODEL_DATA!BH64</f>
        <v>124.48</v>
      </c>
      <c r="EQ67" s="84">
        <f>MODEL_DATA!BI64</f>
        <v>1791.57</v>
      </c>
      <c r="ER67" s="84">
        <f>MODEL_DATA!BJ64</f>
        <v>795.06</v>
      </c>
      <c r="ES67" s="84">
        <f>MODEL_DATA!BK64</f>
        <v>108.17</v>
      </c>
      <c r="ET67" s="84">
        <f>MODEL_DATA!BL64</f>
        <v>100.21</v>
      </c>
      <c r="EU67" s="84">
        <f>MODEL_DATA!BM64</f>
        <v>286.55</v>
      </c>
      <c r="EV67" s="84">
        <f>MODEL_DATA!BN64</f>
        <v>23.75</v>
      </c>
    </row>
    <row r="68" spans="32:152" x14ac:dyDescent="0.25">
      <c r="AF68" s="32">
        <f t="shared" si="15"/>
        <v>116</v>
      </c>
      <c r="AG68" s="61">
        <f t="shared" si="26"/>
        <v>8.3642864899868049E-4</v>
      </c>
      <c r="AH68" s="63">
        <f>INDEX(Obs_GenCost!$D$11:$T$211,  MATCH($AF68, Obs_GenCost!$B$11:$B$211, 0), MATCH(AH$4, Obs_GenCost!$D$3:$T$3, 0) )</f>
        <v>1.2489000000000001E-3</v>
      </c>
      <c r="AI68" s="61">
        <f t="shared" si="27"/>
        <v>2.0154696214190476E-4</v>
      </c>
      <c r="AJ68" s="63">
        <f>INDEX(Obs_GenCost!$D$11:$T$211,  MATCH($AF68, Obs_GenCost!$B$11:$B$211, 0), MATCH(AJ$4, Obs_GenCost!$D$3:$T$3, 0) )</f>
        <v>1.9579999999999999E-4</v>
      </c>
      <c r="AK68" s="61">
        <f t="shared" si="28"/>
        <v>3.4463487682810694E-4</v>
      </c>
      <c r="AL68" s="63">
        <f>INDEX(Obs_GenCost!$D$11:$T$211,  MATCH($AF68, Obs_GenCost!$B$11:$B$211, 0), MATCH(AL$4, Obs_GenCost!$D$3:$T$3, 0) )</f>
        <v>4.7770000000000001E-4</v>
      </c>
      <c r="AM68" s="61">
        <f t="shared" si="29"/>
        <v>0</v>
      </c>
      <c r="AN68" s="63">
        <f>INDEX(Obs_GenCost!$D$11:$T$211,  MATCH($AF68, Obs_GenCost!$B$11:$B$211, 0), MATCH(AN$4, Obs_GenCost!$D$3:$T$3, 0) )</f>
        <v>0</v>
      </c>
      <c r="AO68" s="61">
        <f t="shared" si="30"/>
        <v>0</v>
      </c>
      <c r="AP68" s="63">
        <f>INDEX(Obs_GenCost!$D$11:$T$211,  MATCH($AF68, Obs_GenCost!$B$11:$B$211, 0), MATCH(AP$4, Obs_GenCost!$D$3:$T$3, 0) )</f>
        <v>0</v>
      </c>
      <c r="AQ68" s="61">
        <f t="shared" si="31"/>
        <v>8.8261091244076274E-4</v>
      </c>
      <c r="AR68" s="63">
        <f>INDEX(Obs_GenCost!$D$11:$T$211,  MATCH($AF68, Obs_GenCost!$B$11:$B$211, 0), MATCH(AR$4, Obs_GenCost!$D$3:$T$3, 0) )</f>
        <v>8.6470000000000004E-4</v>
      </c>
      <c r="AS68" s="61">
        <f t="shared" si="32"/>
        <v>5.6753055162559374E-4</v>
      </c>
      <c r="AT68" s="63">
        <f>INDEX(Obs_GenCost!$D$11:$T$211,  MATCH($AF68, Obs_GenCost!$B$11:$B$211, 0), MATCH(AT$4, Obs_GenCost!$D$3:$T$3, 0) )</f>
        <v>5.4560000000000003E-4</v>
      </c>
      <c r="AU68" s="61">
        <f t="shared" si="33"/>
        <v>0</v>
      </c>
      <c r="AV68" s="63">
        <f>INDEX(Obs_GenCost!$D$11:$T$211,  MATCH($AF68, Obs_GenCost!$B$11:$B$211, 0), MATCH(AV$4, Obs_GenCost!$D$3:$T$3, 0) )</f>
        <v>0</v>
      </c>
      <c r="AW68" s="61">
        <f t="shared" si="34"/>
        <v>1.8582914716687516E-4</v>
      </c>
      <c r="AX68" s="63">
        <f>INDEX(Obs_GenCost!$D$11:$T$211,  MATCH($AF68, Obs_GenCost!$B$11:$B$211, 0), MATCH(AX$4, Obs_GenCost!$D$3:$T$3, 0) )</f>
        <v>2.6897000000000002E-3</v>
      </c>
      <c r="AY68" s="61">
        <f t="shared" si="35"/>
        <v>1.523352559986142E-3</v>
      </c>
      <c r="AZ68" s="63">
        <f>INDEX(Obs_GenCost!$D$11:$T$211,  MATCH($AF68, Obs_GenCost!$B$11:$B$211, 0), MATCH(AZ$4, Obs_GenCost!$D$3:$T$3, 0) )</f>
        <v>6.4355000000000002E-3</v>
      </c>
      <c r="BA68" s="61">
        <f t="shared" si="36"/>
        <v>5.8919162121043468E-3</v>
      </c>
      <c r="BB68" s="63">
        <f>INDEX(Obs_GenCost!$D$11:$T$211,  MATCH($AF68, Obs_GenCost!$B$11:$B$211, 0), MATCH(BB$4, Obs_GenCost!$D$3:$T$3, 0) )</f>
        <v>6.3946000000000003E-3</v>
      </c>
      <c r="BC68" s="61">
        <f t="shared" si="37"/>
        <v>3.7609012964385548E-3</v>
      </c>
      <c r="BD68" s="63">
        <f>INDEX(Obs_GenCost!$D$11:$T$211,  MATCH($AF68, Obs_GenCost!$B$11:$B$211, 0), MATCH(BD$4, Obs_GenCost!$D$3:$T$3, 0) )</f>
        <v>3.9068999999999996E-3</v>
      </c>
      <c r="BF68" s="31">
        <f t="shared" si="38"/>
        <v>118</v>
      </c>
      <c r="BG68" s="31">
        <f t="shared" si="39"/>
        <v>119</v>
      </c>
      <c r="BH68" s="57">
        <f t="shared" si="62"/>
        <v>4.3273707064468096E-4</v>
      </c>
      <c r="BI68" s="57">
        <f t="shared" si="62"/>
        <v>2.9348326937075702E-4</v>
      </c>
      <c r="BJ68" s="57">
        <f t="shared" si="62"/>
        <v>6.3054131284573996E-4</v>
      </c>
      <c r="BK68" s="58">
        <f t="shared" si="61"/>
        <v>5.2731947467504038E-3</v>
      </c>
      <c r="BL68" s="57">
        <f t="shared" si="61"/>
        <v>0</v>
      </c>
      <c r="BM68" s="57">
        <f t="shared" si="61"/>
        <v>1.0645469389286436E-2</v>
      </c>
      <c r="BN68" s="57">
        <f t="shared" si="61"/>
        <v>7.4733343328006914E-3</v>
      </c>
      <c r="BQ68" s="57">
        <f t="shared" si="59"/>
        <v>7.1297387102753275E-4</v>
      </c>
      <c r="BR68" s="57">
        <f t="shared" si="59"/>
        <v>1.907069886963502E-4</v>
      </c>
      <c r="BS68" s="57">
        <f t="shared" si="59"/>
        <v>3.1819883859927846E-4</v>
      </c>
      <c r="BT68" s="57">
        <f t="shared" si="59"/>
        <v>0</v>
      </c>
      <c r="BU68" s="57">
        <f t="shared" si="59"/>
        <v>0</v>
      </c>
      <c r="BV68" s="57">
        <f t="shared" si="59"/>
        <v>7.8508661833014246E-4</v>
      </c>
      <c r="BW68" s="57">
        <f t="shared" si="59"/>
        <v>5.5360087229071168E-4</v>
      </c>
      <c r="BX68" s="58">
        <f t="shared" si="59"/>
        <v>0</v>
      </c>
      <c r="BY68" s="57">
        <f t="shared" si="59"/>
        <v>1.6725825800283781E-4</v>
      </c>
      <c r="BZ68" s="57">
        <f t="shared" si="59"/>
        <v>1.0877804895054657E-3</v>
      </c>
      <c r="CA68" s="58">
        <f t="shared" si="59"/>
        <v>6.1738273116710178E-3</v>
      </c>
      <c r="CB68" s="57">
        <f t="shared" si="59"/>
        <v>0</v>
      </c>
      <c r="CC68" s="57">
        <f t="shared" si="59"/>
        <v>7.6633139863700661E-3</v>
      </c>
      <c r="CD68" s="57">
        <f t="shared" si="59"/>
        <v>5.5729714057913236E-3</v>
      </c>
      <c r="CE68" s="57">
        <f t="shared" si="59"/>
        <v>4.5386383244343563E-3</v>
      </c>
      <c r="CF68" s="57">
        <f t="shared" si="45"/>
        <v>0</v>
      </c>
      <c r="CG68" s="57">
        <f t="shared" si="45"/>
        <v>1.284820794736086E-2</v>
      </c>
      <c r="CH68" s="57">
        <f t="shared" si="45"/>
        <v>8.7592807175657719E-3</v>
      </c>
      <c r="CI68" s="58">
        <f t="shared" si="45"/>
        <v>2.9840830592942313E-4</v>
      </c>
      <c r="CJ68" s="57">
        <f t="shared" si="45"/>
        <v>1.3310447080555976E-4</v>
      </c>
      <c r="CL68" s="30">
        <f>Obs_GenCost!B70</f>
        <v>118</v>
      </c>
      <c r="CM68" s="26">
        <f t="shared" si="40"/>
        <v>119</v>
      </c>
      <c r="CN68" s="20">
        <f t="shared" si="18"/>
        <v>4009.1099999999997</v>
      </c>
      <c r="CO68" s="20">
        <f t="shared" si="18"/>
        <v>1344.9099999999999</v>
      </c>
      <c r="CP68" s="20">
        <f t="shared" si="18"/>
        <v>1477.4</v>
      </c>
      <c r="CQ68" s="106">
        <f t="shared" si="18"/>
        <v>911.07</v>
      </c>
      <c r="CR68" s="143"/>
      <c r="CS68" s="20">
        <f t="shared" si="19"/>
        <v>266.72000000000003</v>
      </c>
      <c r="CT68" s="20">
        <f t="shared" si="19"/>
        <v>204.38</v>
      </c>
      <c r="CW68" s="20">
        <f t="shared" si="57"/>
        <v>1186.8</v>
      </c>
      <c r="CX68" s="20">
        <f t="shared" si="57"/>
        <v>169.42000000000002</v>
      </c>
      <c r="CY68" s="20">
        <f t="shared" si="57"/>
        <v>1175.4899999999998</v>
      </c>
      <c r="CZ68" s="20">
        <f t="shared" si="57"/>
        <v>0</v>
      </c>
      <c r="DA68" s="20">
        <f t="shared" si="57"/>
        <v>0</v>
      </c>
      <c r="DB68" s="20">
        <f t="shared" si="60"/>
        <v>611.41</v>
      </c>
      <c r="DC68" s="20">
        <f t="shared" si="60"/>
        <v>865.99</v>
      </c>
      <c r="DD68" s="106">
        <f t="shared" si="60"/>
        <v>0</v>
      </c>
      <c r="DE68" s="20">
        <f t="shared" si="60"/>
        <v>97.36</v>
      </c>
      <c r="DF68" s="20">
        <f t="shared" si="60"/>
        <v>307.5</v>
      </c>
      <c r="DG68" s="106">
        <f t="shared" si="60"/>
        <v>479.16999999999996</v>
      </c>
      <c r="DH68" s="143"/>
      <c r="DI68" s="20">
        <f t="shared" si="21"/>
        <v>81.569999999999993</v>
      </c>
      <c r="DJ68" s="20">
        <f t="shared" si="21"/>
        <v>61.510000000000005</v>
      </c>
      <c r="DK68" s="20">
        <f t="shared" si="21"/>
        <v>431.9</v>
      </c>
      <c r="DL68" s="143"/>
      <c r="DM68" s="20">
        <f t="shared" si="22"/>
        <v>185.15</v>
      </c>
      <c r="DN68" s="20">
        <f t="shared" si="22"/>
        <v>142.87</v>
      </c>
      <c r="DO68" s="106">
        <f t="shared" si="22"/>
        <v>18.47</v>
      </c>
      <c r="DP68" s="20">
        <f t="shared" si="22"/>
        <v>2.2999999999999998</v>
      </c>
      <c r="DR68" s="31">
        <f t="shared" si="41"/>
        <v>59</v>
      </c>
      <c r="DS68" s="26">
        <f t="shared" si="42"/>
        <v>59.5</v>
      </c>
      <c r="DT68" s="101">
        <f t="shared" si="23"/>
        <v>15677.499999999998</v>
      </c>
      <c r="DU68" s="101">
        <f t="shared" si="24"/>
        <v>4614.04</v>
      </c>
      <c r="DV68" s="101">
        <f t="shared" si="25"/>
        <v>3364.7</v>
      </c>
      <c r="DW68" s="102">
        <f t="shared" si="43"/>
        <v>1586.27</v>
      </c>
      <c r="DX68" s="144"/>
      <c r="DY68" s="101">
        <f t="shared" si="44"/>
        <v>226.2</v>
      </c>
      <c r="DZ68" s="101">
        <f t="shared" si="44"/>
        <v>190.56</v>
      </c>
      <c r="EB68" s="84">
        <f>MODEL_DATA!AT65</f>
        <v>59</v>
      </c>
      <c r="EC68" s="84">
        <f>MODEL_DATA!AU65</f>
        <v>7505.46</v>
      </c>
      <c r="ED68" s="84">
        <f>MODEL_DATA!AV65</f>
        <v>473.68</v>
      </c>
      <c r="EE68" s="84">
        <f>MODEL_DATA!AW65</f>
        <v>4140.3599999999997</v>
      </c>
      <c r="EF68" s="84">
        <f>MODEL_DATA!AX65</f>
        <v>0</v>
      </c>
      <c r="EG68" s="84">
        <f>MODEL_DATA!AY65</f>
        <v>193.3</v>
      </c>
      <c r="EH68" s="84">
        <f>MODEL_DATA!AZ65</f>
        <v>1724.05</v>
      </c>
      <c r="EI68" s="84">
        <f>MODEL_DATA!BA65</f>
        <v>1640.65</v>
      </c>
      <c r="EJ68" s="84">
        <f>MODEL_DATA!BB65</f>
        <v>1365.38</v>
      </c>
      <c r="EK68" s="84">
        <f>MODEL_DATA!BC65</f>
        <v>1881.94</v>
      </c>
      <c r="EL68" s="84">
        <f>MODEL_DATA!BD65</f>
        <v>1896.96</v>
      </c>
      <c r="EM68" s="84">
        <f>MODEL_DATA!BE65</f>
        <v>794.21</v>
      </c>
      <c r="EN68" s="84">
        <f>MODEL_DATA!BF65</f>
        <v>815.75</v>
      </c>
      <c r="EO68" s="84">
        <f>MODEL_DATA!BG65</f>
        <v>125.91</v>
      </c>
      <c r="EP68" s="84">
        <f>MODEL_DATA!BH65</f>
        <v>107.09</v>
      </c>
      <c r="EQ68" s="84">
        <f>MODEL_DATA!BI65</f>
        <v>792.06</v>
      </c>
      <c r="ER68" s="84">
        <f>MODEL_DATA!BJ65</f>
        <v>770.31</v>
      </c>
      <c r="ES68" s="84">
        <f>MODEL_DATA!BK65</f>
        <v>100.29</v>
      </c>
      <c r="ET68" s="84">
        <f>MODEL_DATA!BL65</f>
        <v>83.47</v>
      </c>
      <c r="EU68" s="84">
        <f>MODEL_DATA!BM65</f>
        <v>272.89999999999998</v>
      </c>
      <c r="EV68" s="84">
        <f>MODEL_DATA!BN65</f>
        <v>21.42</v>
      </c>
    </row>
    <row r="69" spans="32:152" x14ac:dyDescent="0.25">
      <c r="AF69" s="32">
        <f t="shared" si="15"/>
        <v>118</v>
      </c>
      <c r="AG69" s="61">
        <f t="shared" si="26"/>
        <v>7.1297387102753275E-4</v>
      </c>
      <c r="AH69" s="63">
        <f>INDEX(Obs_GenCost!$D$11:$T$211,  MATCH($AF69, Obs_GenCost!$B$11:$B$211, 0), MATCH(AH$4, Obs_GenCost!$D$3:$T$3, 0) )</f>
        <v>1.1571999999999999E-3</v>
      </c>
      <c r="AI69" s="61">
        <f t="shared" si="27"/>
        <v>1.907069886963502E-4</v>
      </c>
      <c r="AJ69" s="63">
        <f>INDEX(Obs_GenCost!$D$11:$T$211,  MATCH($AF69, Obs_GenCost!$B$11:$B$211, 0), MATCH(AJ$4, Obs_GenCost!$D$3:$T$3, 0) )</f>
        <v>1.895E-4</v>
      </c>
      <c r="AK69" s="61">
        <f t="shared" si="28"/>
        <v>3.1819883859927846E-4</v>
      </c>
      <c r="AL69" s="63">
        <f>INDEX(Obs_GenCost!$D$11:$T$211,  MATCH($AF69, Obs_GenCost!$B$11:$B$211, 0), MATCH(AL$4, Obs_GenCost!$D$3:$T$3, 0) )</f>
        <v>4.6079999999999998E-4</v>
      </c>
      <c r="AM69" s="61">
        <f t="shared" si="29"/>
        <v>0</v>
      </c>
      <c r="AN69" s="63">
        <f>INDEX(Obs_GenCost!$D$11:$T$211,  MATCH($AF69, Obs_GenCost!$B$11:$B$211, 0), MATCH(AN$4, Obs_GenCost!$D$3:$T$3, 0) )</f>
        <v>0</v>
      </c>
      <c r="AO69" s="61">
        <f t="shared" si="30"/>
        <v>0</v>
      </c>
      <c r="AP69" s="63">
        <f>INDEX(Obs_GenCost!$D$11:$T$211,  MATCH($AF69, Obs_GenCost!$B$11:$B$211, 0), MATCH(AP$4, Obs_GenCost!$D$3:$T$3, 0) )</f>
        <v>0</v>
      </c>
      <c r="AQ69" s="61">
        <f t="shared" si="31"/>
        <v>7.8508661833014246E-4</v>
      </c>
      <c r="AR69" s="63">
        <f>INDEX(Obs_GenCost!$D$11:$T$211,  MATCH($AF69, Obs_GenCost!$B$11:$B$211, 0), MATCH(AR$4, Obs_GenCost!$D$3:$T$3, 0) )</f>
        <v>7.7490000000000002E-4</v>
      </c>
      <c r="AS69" s="61">
        <f t="shared" si="32"/>
        <v>5.5360087229071168E-4</v>
      </c>
      <c r="AT69" s="63">
        <f>INDEX(Obs_GenCost!$D$11:$T$211,  MATCH($AF69, Obs_GenCost!$B$11:$B$211, 0), MATCH(AT$4, Obs_GenCost!$D$3:$T$3, 0) )</f>
        <v>5.2590000000000004E-4</v>
      </c>
      <c r="AU69" s="61">
        <f t="shared" si="33"/>
        <v>0</v>
      </c>
      <c r="AV69" s="63">
        <f>INDEX(Obs_GenCost!$D$11:$T$211,  MATCH($AF69, Obs_GenCost!$B$11:$B$211, 0), MATCH(AV$4, Obs_GenCost!$D$3:$T$3, 0) )</f>
        <v>0</v>
      </c>
      <c r="AW69" s="61">
        <f t="shared" si="34"/>
        <v>1.6725825800283781E-4</v>
      </c>
      <c r="AX69" s="63">
        <f>INDEX(Obs_GenCost!$D$11:$T$211,  MATCH($AF69, Obs_GenCost!$B$11:$B$211, 0), MATCH(AX$4, Obs_GenCost!$D$3:$T$3, 0) )</f>
        <v>2.4957999999999998E-3</v>
      </c>
      <c r="AY69" s="61">
        <f t="shared" si="35"/>
        <v>1.0877804895054657E-3</v>
      </c>
      <c r="AZ69" s="63">
        <f>INDEX(Obs_GenCost!$D$11:$T$211,  MATCH($AF69, Obs_GenCost!$B$11:$B$211, 0), MATCH(AZ$4, Obs_GenCost!$D$3:$T$3, 0) )</f>
        <v>6.4860999999999999E-3</v>
      </c>
      <c r="BA69" s="61">
        <f t="shared" si="36"/>
        <v>6.1738273116710178E-3</v>
      </c>
      <c r="BB69" s="63">
        <f>INDEX(Obs_GenCost!$D$11:$T$211,  MATCH($AF69, Obs_GenCost!$B$11:$B$211, 0), MATCH(BB$4, Obs_GenCost!$D$3:$T$3, 0) )</f>
        <v>6.2135000000000003E-3</v>
      </c>
      <c r="BC69" s="61">
        <f t="shared" si="37"/>
        <v>4.5386383244343563E-3</v>
      </c>
      <c r="BD69" s="63">
        <f>INDEX(Obs_GenCost!$D$11:$T$211,  MATCH($AF69, Obs_GenCost!$B$11:$B$211, 0), MATCH(BD$4, Obs_GenCost!$D$3:$T$3, 0) )</f>
        <v>3.8508000000000001E-3</v>
      </c>
      <c r="BF69" s="31">
        <f t="shared" si="38"/>
        <v>120</v>
      </c>
      <c r="BG69" s="31">
        <f t="shared" si="39"/>
        <v>121</v>
      </c>
      <c r="BH69" s="57">
        <f t="shared" si="62"/>
        <v>3.815936800136275E-4</v>
      </c>
      <c r="BI69" s="57">
        <f t="shared" si="62"/>
        <v>2.7028671976215017E-4</v>
      </c>
      <c r="BJ69" s="57">
        <f t="shared" si="62"/>
        <v>5.7595898680009097E-4</v>
      </c>
      <c r="BK69" s="58">
        <f t="shared" si="61"/>
        <v>4.9299135713964061E-3</v>
      </c>
      <c r="BL69" s="57">
        <f t="shared" si="61"/>
        <v>0</v>
      </c>
      <c r="BM69" s="57">
        <f t="shared" si="61"/>
        <v>8.2000288168449995E-3</v>
      </c>
      <c r="BN69" s="57">
        <f t="shared" si="61"/>
        <v>6.4334007364368027E-3</v>
      </c>
      <c r="BQ69" s="57">
        <f t="shared" si="59"/>
        <v>5.6901538710915764E-4</v>
      </c>
      <c r="BR69" s="57">
        <f t="shared" si="59"/>
        <v>1.762536907689441E-4</v>
      </c>
      <c r="BS69" s="57">
        <f t="shared" si="59"/>
        <v>2.9289971784496457E-4</v>
      </c>
      <c r="BT69" s="57">
        <f t="shared" si="59"/>
        <v>0</v>
      </c>
      <c r="BU69" s="57">
        <f t="shared" si="59"/>
        <v>0</v>
      </c>
      <c r="BV69" s="57">
        <f t="shared" si="59"/>
        <v>7.2336189393386189E-4</v>
      </c>
      <c r="BW69" s="57">
        <f t="shared" si="59"/>
        <v>5.0257439204700835E-4</v>
      </c>
      <c r="BX69" s="58">
        <f t="shared" si="59"/>
        <v>0</v>
      </c>
      <c r="BY69" s="57">
        <f t="shared" si="59"/>
        <v>1.4901377669644775E-4</v>
      </c>
      <c r="BZ69" s="57">
        <f t="shared" si="59"/>
        <v>7.1878412248005061E-4</v>
      </c>
      <c r="CA69" s="58">
        <f t="shared" si="59"/>
        <v>6.1436777699440531E-3</v>
      </c>
      <c r="CB69" s="57">
        <f t="shared" si="59"/>
        <v>0</v>
      </c>
      <c r="CC69" s="57">
        <f t="shared" si="59"/>
        <v>6.1845771695812363E-3</v>
      </c>
      <c r="CD69" s="57">
        <f t="shared" si="59"/>
        <v>5.1054615300982131E-3</v>
      </c>
      <c r="CE69" s="57">
        <f t="shared" si="59"/>
        <v>3.9399668140314269E-3</v>
      </c>
      <c r="CF69" s="57">
        <f t="shared" si="45"/>
        <v>0</v>
      </c>
      <c r="CG69" s="57">
        <f t="shared" si="45"/>
        <v>9.6887215425899183E-3</v>
      </c>
      <c r="CH69" s="57">
        <f t="shared" si="45"/>
        <v>7.3319967873849701E-3</v>
      </c>
      <c r="CI69" s="58">
        <f t="shared" si="45"/>
        <v>2.1536452182128915E-4</v>
      </c>
      <c r="CJ69" s="57">
        <f t="shared" si="45"/>
        <v>1.3599804625785453E-4</v>
      </c>
      <c r="CL69" s="30">
        <f>Obs_GenCost!B71</f>
        <v>120</v>
      </c>
      <c r="CM69" s="26">
        <f t="shared" si="40"/>
        <v>121</v>
      </c>
      <c r="CN69" s="20">
        <f t="shared" si="18"/>
        <v>3535.29</v>
      </c>
      <c r="CO69" s="20">
        <f t="shared" si="18"/>
        <v>1238.6100000000001</v>
      </c>
      <c r="CP69" s="20">
        <f t="shared" si="18"/>
        <v>1349.51</v>
      </c>
      <c r="CQ69" s="106">
        <f t="shared" si="18"/>
        <v>851.76</v>
      </c>
      <c r="CR69" s="143"/>
      <c r="CS69" s="20">
        <f t="shared" si="19"/>
        <v>205.45000000000002</v>
      </c>
      <c r="CT69" s="20">
        <f t="shared" si="19"/>
        <v>175.94</v>
      </c>
      <c r="CW69" s="20">
        <f t="shared" si="57"/>
        <v>947.17000000000007</v>
      </c>
      <c r="CX69" s="20">
        <f t="shared" si="57"/>
        <v>156.57999999999998</v>
      </c>
      <c r="CY69" s="20">
        <f t="shared" si="57"/>
        <v>1082.0300000000002</v>
      </c>
      <c r="CZ69" s="20">
        <f t="shared" si="57"/>
        <v>0</v>
      </c>
      <c r="DA69" s="20">
        <f t="shared" si="57"/>
        <v>0</v>
      </c>
      <c r="DB69" s="20">
        <f t="shared" si="60"/>
        <v>563.34</v>
      </c>
      <c r="DC69" s="20">
        <f t="shared" si="60"/>
        <v>786.17000000000007</v>
      </c>
      <c r="DD69" s="106">
        <f t="shared" si="60"/>
        <v>0</v>
      </c>
      <c r="DE69" s="20">
        <f t="shared" si="60"/>
        <v>86.740000000000009</v>
      </c>
      <c r="DF69" s="20">
        <f t="shared" si="60"/>
        <v>203.19</v>
      </c>
      <c r="DG69" s="106">
        <f t="shared" si="60"/>
        <v>476.83000000000004</v>
      </c>
      <c r="DH69" s="143"/>
      <c r="DI69" s="20">
        <f t="shared" si="21"/>
        <v>65.83</v>
      </c>
      <c r="DJ69" s="20">
        <f t="shared" si="21"/>
        <v>56.35</v>
      </c>
      <c r="DK69" s="20">
        <f t="shared" si="21"/>
        <v>374.93</v>
      </c>
      <c r="DL69" s="143"/>
      <c r="DM69" s="20">
        <f t="shared" si="22"/>
        <v>139.62</v>
      </c>
      <c r="DN69" s="20">
        <f t="shared" si="22"/>
        <v>119.59</v>
      </c>
      <c r="DO69" s="106">
        <f t="shared" si="22"/>
        <v>13.33</v>
      </c>
      <c r="DP69" s="20">
        <f t="shared" si="22"/>
        <v>2.3499999999999996</v>
      </c>
      <c r="DR69" s="31">
        <f t="shared" si="41"/>
        <v>60</v>
      </c>
      <c r="DS69" s="26">
        <f t="shared" si="42"/>
        <v>60.5</v>
      </c>
      <c r="DT69" s="101">
        <f t="shared" si="23"/>
        <v>15129.989999999998</v>
      </c>
      <c r="DU69" s="101">
        <f t="shared" si="24"/>
        <v>4458.2299999999996</v>
      </c>
      <c r="DV69" s="101">
        <f t="shared" si="25"/>
        <v>3174.74</v>
      </c>
      <c r="DW69" s="102">
        <f t="shared" si="43"/>
        <v>1998.54</v>
      </c>
      <c r="DX69" s="144"/>
      <c r="DY69" s="101">
        <f t="shared" si="44"/>
        <v>300.99</v>
      </c>
      <c r="DZ69" s="101">
        <f t="shared" si="44"/>
        <v>191.16</v>
      </c>
      <c r="EB69" s="84">
        <f>MODEL_DATA!AT66</f>
        <v>60</v>
      </c>
      <c r="EC69" s="84">
        <f>MODEL_DATA!AU66</f>
        <v>7268.95</v>
      </c>
      <c r="ED69" s="84">
        <f>MODEL_DATA!AV66</f>
        <v>445.13</v>
      </c>
      <c r="EE69" s="84">
        <f>MODEL_DATA!AW66</f>
        <v>4013.1</v>
      </c>
      <c r="EF69" s="84">
        <f>MODEL_DATA!AX66</f>
        <v>0</v>
      </c>
      <c r="EG69" s="84">
        <f>MODEL_DATA!AY66</f>
        <v>228.07</v>
      </c>
      <c r="EH69" s="84">
        <f>MODEL_DATA!AZ66</f>
        <v>1626.12</v>
      </c>
      <c r="EI69" s="84">
        <f>MODEL_DATA!BA66</f>
        <v>1548.62</v>
      </c>
      <c r="EJ69" s="84">
        <f>MODEL_DATA!BB66</f>
        <v>1324.26</v>
      </c>
      <c r="EK69" s="84">
        <f>MODEL_DATA!BC66</f>
        <v>1696.57</v>
      </c>
      <c r="EL69" s="84">
        <f>MODEL_DATA!BD66</f>
        <v>1813.81</v>
      </c>
      <c r="EM69" s="84">
        <f>MODEL_DATA!BE66</f>
        <v>917.97</v>
      </c>
      <c r="EN69" s="84">
        <f>MODEL_DATA!BF66</f>
        <v>731.02</v>
      </c>
      <c r="EO69" s="84">
        <f>MODEL_DATA!BG66</f>
        <v>166.9</v>
      </c>
      <c r="EP69" s="84">
        <f>MODEL_DATA!BH66</f>
        <v>111.36</v>
      </c>
      <c r="EQ69" s="84">
        <f>MODEL_DATA!BI66</f>
        <v>1080.57</v>
      </c>
      <c r="ER69" s="84">
        <f>MODEL_DATA!BJ66</f>
        <v>663.64</v>
      </c>
      <c r="ES69" s="84">
        <f>MODEL_DATA!BK66</f>
        <v>134.09</v>
      </c>
      <c r="ET69" s="84">
        <f>MODEL_DATA!BL66</f>
        <v>79.8</v>
      </c>
      <c r="EU69" s="84">
        <f>MODEL_DATA!BM66</f>
        <v>260.39999999999998</v>
      </c>
      <c r="EV69" s="84">
        <f>MODEL_DATA!BN66</f>
        <v>19.36</v>
      </c>
    </row>
    <row r="70" spans="32:152" x14ac:dyDescent="0.25">
      <c r="AF70" s="32">
        <f t="shared" si="15"/>
        <v>120</v>
      </c>
      <c r="AG70" s="61">
        <f t="shared" si="26"/>
        <v>5.6901538710915764E-4</v>
      </c>
      <c r="AH70" s="63">
        <f>INDEX(Obs_GenCost!$D$11:$T$211,  MATCH($AF70, Obs_GenCost!$B$11:$B$211, 0), MATCH(AH$4, Obs_GenCost!$D$3:$T$3, 0) )</f>
        <v>1.0656000000000001E-3</v>
      </c>
      <c r="AI70" s="61">
        <f t="shared" si="27"/>
        <v>1.762536907689441E-4</v>
      </c>
      <c r="AJ70" s="63">
        <f>INDEX(Obs_GenCost!$D$11:$T$211,  MATCH($AF70, Obs_GenCost!$B$11:$B$211, 0), MATCH(AJ$4, Obs_GenCost!$D$3:$T$3, 0) )</f>
        <v>1.8330000000000001E-4</v>
      </c>
      <c r="AK70" s="61">
        <f t="shared" si="28"/>
        <v>2.9289971784496457E-4</v>
      </c>
      <c r="AL70" s="63">
        <f>INDEX(Obs_GenCost!$D$11:$T$211,  MATCH($AF70, Obs_GenCost!$B$11:$B$211, 0), MATCH(AL$4, Obs_GenCost!$D$3:$T$3, 0) )</f>
        <v>4.4359999999999999E-4</v>
      </c>
      <c r="AM70" s="61">
        <f t="shared" si="29"/>
        <v>0</v>
      </c>
      <c r="AN70" s="63">
        <f>INDEX(Obs_GenCost!$D$11:$T$211,  MATCH($AF70, Obs_GenCost!$B$11:$B$211, 0), MATCH(AN$4, Obs_GenCost!$D$3:$T$3, 0) )</f>
        <v>0</v>
      </c>
      <c r="AO70" s="61">
        <f t="shared" si="30"/>
        <v>0</v>
      </c>
      <c r="AP70" s="63">
        <f>INDEX(Obs_GenCost!$D$11:$T$211,  MATCH($AF70, Obs_GenCost!$B$11:$B$211, 0), MATCH(AP$4, Obs_GenCost!$D$3:$T$3, 0) )</f>
        <v>0</v>
      </c>
      <c r="AQ70" s="61">
        <f t="shared" si="31"/>
        <v>7.2336189393386189E-4</v>
      </c>
      <c r="AR70" s="63">
        <f>INDEX(Obs_GenCost!$D$11:$T$211,  MATCH($AF70, Obs_GenCost!$B$11:$B$211, 0), MATCH(AR$4, Obs_GenCost!$D$3:$T$3, 0) )</f>
        <v>6.8510000000000001E-4</v>
      </c>
      <c r="AS70" s="61">
        <f t="shared" si="32"/>
        <v>5.0257439204700835E-4</v>
      </c>
      <c r="AT70" s="63">
        <f>INDEX(Obs_GenCost!$D$11:$T$211,  MATCH($AF70, Obs_GenCost!$B$11:$B$211, 0), MATCH(AT$4, Obs_GenCost!$D$3:$T$3, 0) )</f>
        <v>5.0620000000000005E-4</v>
      </c>
      <c r="AU70" s="61">
        <f t="shared" si="33"/>
        <v>0</v>
      </c>
      <c r="AV70" s="63">
        <f>INDEX(Obs_GenCost!$D$11:$T$211,  MATCH($AF70, Obs_GenCost!$B$11:$B$211, 0), MATCH(AV$4, Obs_GenCost!$D$3:$T$3, 0) )</f>
        <v>0</v>
      </c>
      <c r="AW70" s="61">
        <f t="shared" si="34"/>
        <v>1.4901377669644775E-4</v>
      </c>
      <c r="AX70" s="63">
        <f>INDEX(Obs_GenCost!$D$11:$T$211,  MATCH($AF70, Obs_GenCost!$B$11:$B$211, 0), MATCH(AX$4, Obs_GenCost!$D$3:$T$3, 0) )</f>
        <v>2.3019E-3</v>
      </c>
      <c r="AY70" s="61">
        <f t="shared" si="35"/>
        <v>7.1878412248005061E-4</v>
      </c>
      <c r="AZ70" s="63">
        <f>INDEX(Obs_GenCost!$D$11:$T$211,  MATCH($AF70, Obs_GenCost!$B$11:$B$211, 0), MATCH(AZ$4, Obs_GenCost!$D$3:$T$3, 0) )</f>
        <v>6.4326000000000001E-3</v>
      </c>
      <c r="BA70" s="61">
        <f t="shared" si="36"/>
        <v>6.1436777699440531E-3</v>
      </c>
      <c r="BB70" s="63">
        <f>INDEX(Obs_GenCost!$D$11:$T$211,  MATCH($AF70, Obs_GenCost!$B$11:$B$211, 0), MATCH(BB$4, Obs_GenCost!$D$3:$T$3, 0) )</f>
        <v>6.0318999999999998E-3</v>
      </c>
      <c r="BC70" s="61">
        <f t="shared" si="37"/>
        <v>3.9399668140314269E-3</v>
      </c>
      <c r="BD70" s="63">
        <f>INDEX(Obs_GenCost!$D$11:$T$211,  MATCH($AF70, Obs_GenCost!$B$11:$B$211, 0), MATCH(BD$4, Obs_GenCost!$D$3:$T$3, 0) )</f>
        <v>3.7945000000000001E-3</v>
      </c>
      <c r="BF70" s="31">
        <f t="shared" si="38"/>
        <v>122</v>
      </c>
      <c r="BG70" s="31">
        <f t="shared" si="39"/>
        <v>123</v>
      </c>
      <c r="BH70" s="57">
        <f t="shared" si="62"/>
        <v>3.3192796659699963E-4</v>
      </c>
      <c r="BI70" s="57">
        <f t="shared" si="62"/>
        <v>2.1916920569050238E-4</v>
      </c>
      <c r="BJ70" s="57">
        <f t="shared" si="62"/>
        <v>5.3932323054269407E-4</v>
      </c>
      <c r="BK70" s="58">
        <f t="shared" si="61"/>
        <v>5.0301602407123941E-3</v>
      </c>
      <c r="BL70" s="57">
        <f t="shared" si="61"/>
        <v>0</v>
      </c>
      <c r="BM70" s="57">
        <f t="shared" si="61"/>
        <v>8.5768030783734319E-3</v>
      </c>
      <c r="BN70" s="57">
        <f t="shared" si="61"/>
        <v>8.1117745786696612E-3</v>
      </c>
      <c r="BQ70" s="57">
        <f t="shared" si="59"/>
        <v>4.8488591213553464E-4</v>
      </c>
      <c r="BR70" s="57">
        <f t="shared" si="59"/>
        <v>1.4340733301803219E-4</v>
      </c>
      <c r="BS70" s="57">
        <f t="shared" si="59"/>
        <v>2.3738836867861341E-4</v>
      </c>
      <c r="BT70" s="57">
        <f t="shared" si="59"/>
        <v>0</v>
      </c>
      <c r="BU70" s="57">
        <f t="shared" si="59"/>
        <v>0</v>
      </c>
      <c r="BV70" s="57">
        <f t="shared" si="59"/>
        <v>6.3101235828625409E-4</v>
      </c>
      <c r="BW70" s="57">
        <f t="shared" si="59"/>
        <v>4.9367576256827681E-4</v>
      </c>
      <c r="BX70" s="58">
        <f t="shared" si="59"/>
        <v>0</v>
      </c>
      <c r="BY70" s="57">
        <f t="shared" si="59"/>
        <v>1.2968699565154301E-4</v>
      </c>
      <c r="BZ70" s="57">
        <f t="shared" si="59"/>
        <v>5.224530097400397E-4</v>
      </c>
      <c r="CA70" s="58">
        <f t="shared" si="59"/>
        <v>6.2747123166804804E-3</v>
      </c>
      <c r="CB70" s="57">
        <f t="shared" si="59"/>
        <v>0</v>
      </c>
      <c r="CC70" s="57">
        <f t="shared" si="59"/>
        <v>6.443872824875848E-3</v>
      </c>
      <c r="CD70" s="57">
        <f t="shared" si="59"/>
        <v>6.4056101185083168E-3</v>
      </c>
      <c r="CE70" s="57">
        <f t="shared" si="59"/>
        <v>4.0151028733500325E-3</v>
      </c>
      <c r="CF70" s="57">
        <f t="shared" si="45"/>
        <v>0</v>
      </c>
      <c r="CG70" s="57">
        <f t="shared" si="45"/>
        <v>1.0152270173907069E-2</v>
      </c>
      <c r="CH70" s="57">
        <f t="shared" si="45"/>
        <v>9.266309845684122E-3</v>
      </c>
      <c r="CI70" s="58">
        <f t="shared" si="45"/>
        <v>1.7012666277405663E-4</v>
      </c>
      <c r="CJ70" s="57">
        <f t="shared" si="45"/>
        <v>1.0069642573985828E-4</v>
      </c>
      <c r="CL70" s="30">
        <f>Obs_GenCost!B72</f>
        <v>122</v>
      </c>
      <c r="CM70" s="26">
        <f t="shared" si="40"/>
        <v>123</v>
      </c>
      <c r="CN70" s="20">
        <f t="shared" si="18"/>
        <v>3075.16</v>
      </c>
      <c r="CO70" s="20">
        <f t="shared" si="18"/>
        <v>1004.3600000000001</v>
      </c>
      <c r="CP70" s="20">
        <f t="shared" si="18"/>
        <v>1263.67</v>
      </c>
      <c r="CQ70" s="106">
        <f t="shared" si="18"/>
        <v>869.08</v>
      </c>
      <c r="CR70" s="143"/>
      <c r="CS70" s="20">
        <f t="shared" si="19"/>
        <v>214.89</v>
      </c>
      <c r="CT70" s="20">
        <f t="shared" si="19"/>
        <v>221.84</v>
      </c>
      <c r="CW70" s="20">
        <f t="shared" si="57"/>
        <v>807.13</v>
      </c>
      <c r="CX70" s="20">
        <f t="shared" si="57"/>
        <v>127.4</v>
      </c>
      <c r="CY70" s="20">
        <f t="shared" si="57"/>
        <v>876.96</v>
      </c>
      <c r="CZ70" s="20">
        <f t="shared" si="57"/>
        <v>0</v>
      </c>
      <c r="DA70" s="20">
        <f t="shared" si="57"/>
        <v>0</v>
      </c>
      <c r="DB70" s="20">
        <f t="shared" si="60"/>
        <v>491.41999999999996</v>
      </c>
      <c r="DC70" s="20">
        <f t="shared" si="60"/>
        <v>772.25</v>
      </c>
      <c r="DD70" s="106">
        <f t="shared" si="60"/>
        <v>0</v>
      </c>
      <c r="DE70" s="20">
        <f t="shared" si="60"/>
        <v>75.490000000000009</v>
      </c>
      <c r="DF70" s="20">
        <f t="shared" si="60"/>
        <v>147.69</v>
      </c>
      <c r="DG70" s="106">
        <f t="shared" si="60"/>
        <v>487</v>
      </c>
      <c r="DH70" s="143"/>
      <c r="DI70" s="20">
        <f t="shared" si="21"/>
        <v>68.59</v>
      </c>
      <c r="DJ70" s="20">
        <f t="shared" si="21"/>
        <v>70.7</v>
      </c>
      <c r="DK70" s="20">
        <f t="shared" si="21"/>
        <v>382.08000000000004</v>
      </c>
      <c r="DL70" s="143"/>
      <c r="DM70" s="20">
        <f t="shared" si="22"/>
        <v>146.30000000000001</v>
      </c>
      <c r="DN70" s="20">
        <f t="shared" si="22"/>
        <v>151.13999999999999</v>
      </c>
      <c r="DO70" s="106">
        <f t="shared" si="22"/>
        <v>10.530000000000001</v>
      </c>
      <c r="DP70" s="20">
        <f t="shared" si="22"/>
        <v>1.7400000000000002</v>
      </c>
      <c r="DR70" s="31">
        <f t="shared" si="41"/>
        <v>61</v>
      </c>
      <c r="DS70" s="26">
        <f t="shared" si="42"/>
        <v>61.5</v>
      </c>
      <c r="DT70" s="101">
        <f t="shared" si="23"/>
        <v>13524.970000000001</v>
      </c>
      <c r="DU70" s="101">
        <f t="shared" si="24"/>
        <v>3844.4</v>
      </c>
      <c r="DV70" s="101">
        <f t="shared" si="25"/>
        <v>3060.87</v>
      </c>
      <c r="DW70" s="102">
        <f t="shared" si="43"/>
        <v>2143.8200000000002</v>
      </c>
      <c r="DX70" s="144"/>
      <c r="DY70" s="101">
        <f t="shared" si="44"/>
        <v>271.97000000000003</v>
      </c>
      <c r="DZ70" s="101">
        <f t="shared" si="44"/>
        <v>242.35999999999999</v>
      </c>
      <c r="EB70" s="84">
        <f>MODEL_DATA!AT67</f>
        <v>61</v>
      </c>
      <c r="EC70" s="84">
        <f>MODEL_DATA!AU67</f>
        <v>6425.44</v>
      </c>
      <c r="ED70" s="84">
        <f>MODEL_DATA!AV67</f>
        <v>408.3</v>
      </c>
      <c r="EE70" s="84">
        <f>MODEL_DATA!AW67</f>
        <v>3436.1</v>
      </c>
      <c r="EF70" s="84">
        <f>MODEL_DATA!AX67</f>
        <v>0</v>
      </c>
      <c r="EG70" s="84">
        <f>MODEL_DATA!AY67</f>
        <v>194.26</v>
      </c>
      <c r="EH70" s="84">
        <f>MODEL_DATA!AZ67</f>
        <v>1594.5</v>
      </c>
      <c r="EI70" s="84">
        <f>MODEL_DATA!BA67</f>
        <v>1466.37</v>
      </c>
      <c r="EJ70" s="84">
        <f>MODEL_DATA!BB67</f>
        <v>1302.8900000000001</v>
      </c>
      <c r="EK70" s="84">
        <f>MODEL_DATA!BC67</f>
        <v>1528.64</v>
      </c>
      <c r="EL70" s="84">
        <f>MODEL_DATA!BD67</f>
        <v>1689.64</v>
      </c>
      <c r="EM70" s="84">
        <f>MODEL_DATA!BE67</f>
        <v>921.17</v>
      </c>
      <c r="EN70" s="84">
        <f>MODEL_DATA!BF67</f>
        <v>577.38</v>
      </c>
      <c r="EO70" s="84">
        <f>MODEL_DATA!BG67</f>
        <v>144.75</v>
      </c>
      <c r="EP70" s="84">
        <f>MODEL_DATA!BH67</f>
        <v>138.69999999999999</v>
      </c>
      <c r="EQ70" s="84">
        <f>MODEL_DATA!BI67</f>
        <v>1222.6500000000001</v>
      </c>
      <c r="ER70" s="84">
        <f>MODEL_DATA!BJ67</f>
        <v>587.95000000000005</v>
      </c>
      <c r="ES70" s="84">
        <f>MODEL_DATA!BK67</f>
        <v>127.22</v>
      </c>
      <c r="ET70" s="84">
        <f>MODEL_DATA!BL67</f>
        <v>103.66</v>
      </c>
      <c r="EU70" s="84">
        <f>MODEL_DATA!BM67</f>
        <v>230.94</v>
      </c>
      <c r="EV70" s="84">
        <f>MODEL_DATA!BN67</f>
        <v>18.57</v>
      </c>
    </row>
    <row r="71" spans="32:152" x14ac:dyDescent="0.25">
      <c r="AF71" s="32">
        <f t="shared" si="15"/>
        <v>122</v>
      </c>
      <c r="AG71" s="61">
        <f t="shared" si="26"/>
        <v>4.8488591213553464E-4</v>
      </c>
      <c r="AH71" s="63">
        <f>INDEX(Obs_GenCost!$D$11:$T$211,  MATCH($AF71, Obs_GenCost!$B$11:$B$211, 0), MATCH(AH$4, Obs_GenCost!$D$3:$T$3, 0) )</f>
        <v>9.7380000000000003E-4</v>
      </c>
      <c r="AI71" s="61">
        <f t="shared" si="27"/>
        <v>1.4340733301803219E-4</v>
      </c>
      <c r="AJ71" s="63">
        <f>INDEX(Obs_GenCost!$D$11:$T$211,  MATCH($AF71, Obs_GenCost!$B$11:$B$211, 0), MATCH(AJ$4, Obs_GenCost!$D$3:$T$3, 0) )</f>
        <v>1.771E-4</v>
      </c>
      <c r="AK71" s="61">
        <f t="shared" si="28"/>
        <v>2.3738836867861341E-4</v>
      </c>
      <c r="AL71" s="63">
        <f>INDEX(Obs_GenCost!$D$11:$T$211,  MATCH($AF71, Obs_GenCost!$B$11:$B$211, 0), MATCH(AL$4, Obs_GenCost!$D$3:$T$3, 0) )</f>
        <v>4.2670000000000002E-4</v>
      </c>
      <c r="AM71" s="61">
        <f t="shared" si="29"/>
        <v>0</v>
      </c>
      <c r="AN71" s="63">
        <f>INDEX(Obs_GenCost!$D$11:$T$211,  MATCH($AF71, Obs_GenCost!$B$11:$B$211, 0), MATCH(AN$4, Obs_GenCost!$D$3:$T$3, 0) )</f>
        <v>0</v>
      </c>
      <c r="AO71" s="61">
        <f t="shared" si="30"/>
        <v>0</v>
      </c>
      <c r="AP71" s="63">
        <f>INDEX(Obs_GenCost!$D$11:$T$211,  MATCH($AF71, Obs_GenCost!$B$11:$B$211, 0), MATCH(AP$4, Obs_GenCost!$D$3:$T$3, 0) )</f>
        <v>0</v>
      </c>
      <c r="AQ71" s="61">
        <f t="shared" si="31"/>
        <v>6.3101235828625409E-4</v>
      </c>
      <c r="AR71" s="63">
        <f>INDEX(Obs_GenCost!$D$11:$T$211,  MATCH($AF71, Obs_GenCost!$B$11:$B$211, 0), MATCH(AR$4, Obs_GenCost!$D$3:$T$3, 0) )</f>
        <v>6.5620000000000001E-4</v>
      </c>
      <c r="AS71" s="61">
        <f t="shared" si="32"/>
        <v>4.9367576256827681E-4</v>
      </c>
      <c r="AT71" s="63">
        <f>INDEX(Obs_GenCost!$D$11:$T$211,  MATCH($AF71, Obs_GenCost!$B$11:$B$211, 0), MATCH(AT$4, Obs_GenCost!$D$3:$T$3, 0) )</f>
        <v>4.8650000000000001E-4</v>
      </c>
      <c r="AU71" s="61">
        <f t="shared" si="33"/>
        <v>0</v>
      </c>
      <c r="AV71" s="63">
        <f>INDEX(Obs_GenCost!$D$11:$T$211,  MATCH($AF71, Obs_GenCost!$B$11:$B$211, 0), MATCH(AV$4, Obs_GenCost!$D$3:$T$3, 0) )</f>
        <v>0</v>
      </c>
      <c r="AW71" s="61">
        <f t="shared" si="34"/>
        <v>1.2968699565154301E-4</v>
      </c>
      <c r="AX71" s="63">
        <f>INDEX(Obs_GenCost!$D$11:$T$211,  MATCH($AF71, Obs_GenCost!$B$11:$B$211, 0), MATCH(AX$4, Obs_GenCost!$D$3:$T$3, 0) )</f>
        <v>2.1080999999999999E-3</v>
      </c>
      <c r="AY71" s="61">
        <f t="shared" si="35"/>
        <v>5.224530097400397E-4</v>
      </c>
      <c r="AZ71" s="63">
        <f>INDEX(Obs_GenCost!$D$11:$T$211,  MATCH($AF71, Obs_GenCost!$B$11:$B$211, 0), MATCH(AZ$4, Obs_GenCost!$D$3:$T$3, 0) )</f>
        <v>6.4301999999999996E-3</v>
      </c>
      <c r="BA71" s="61">
        <f t="shared" si="36"/>
        <v>6.2747123166804804E-3</v>
      </c>
      <c r="BB71" s="63">
        <f>INDEX(Obs_GenCost!$D$11:$T$211,  MATCH($AF71, Obs_GenCost!$B$11:$B$211, 0), MATCH(BB$4, Obs_GenCost!$D$3:$T$3, 0) )</f>
        <v>5.8503000000000001E-3</v>
      </c>
      <c r="BC71" s="61">
        <f t="shared" si="37"/>
        <v>4.0151028733500325E-3</v>
      </c>
      <c r="BD71" s="63">
        <f>INDEX(Obs_GenCost!$D$11:$T$211,  MATCH($AF71, Obs_GenCost!$B$11:$B$211, 0), MATCH(BD$4, Obs_GenCost!$D$3:$T$3, 0) )</f>
        <v>3.7387000000000002E-3</v>
      </c>
      <c r="BF71" s="31">
        <f t="shared" si="38"/>
        <v>124</v>
      </c>
      <c r="BG71" s="31">
        <f t="shared" si="39"/>
        <v>125</v>
      </c>
      <c r="BH71" s="57">
        <f t="shared" si="62"/>
        <v>3.1204138880402911E-4</v>
      </c>
      <c r="BI71" s="57">
        <f t="shared" si="62"/>
        <v>2.1888334040369824E-4</v>
      </c>
      <c r="BJ71" s="57">
        <f t="shared" si="62"/>
        <v>5.1541011983554166E-4</v>
      </c>
      <c r="BK71" s="58">
        <f t="shared" si="61"/>
        <v>4.3216616961991106E-3</v>
      </c>
      <c r="BL71" s="57">
        <f t="shared" si="61"/>
        <v>0</v>
      </c>
      <c r="BM71" s="57">
        <f t="shared" si="61"/>
        <v>1.0455086632137003E-2</v>
      </c>
      <c r="BN71" s="57">
        <f t="shared" si="61"/>
        <v>8.9410887124788396E-3</v>
      </c>
      <c r="BQ71" s="57">
        <f t="shared" si="59"/>
        <v>4.0865033391393544E-4</v>
      </c>
      <c r="BR71" s="57">
        <f t="shared" si="59"/>
        <v>1.3923118540816641E-4</v>
      </c>
      <c r="BS71" s="57">
        <f t="shared" si="59"/>
        <v>2.3803803580690737E-4</v>
      </c>
      <c r="BT71" s="57">
        <f t="shared" si="59"/>
        <v>0</v>
      </c>
      <c r="BU71" s="57">
        <f t="shared" si="59"/>
        <v>0</v>
      </c>
      <c r="BV71" s="57">
        <f t="shared" si="59"/>
        <v>6.114176153220926E-4</v>
      </c>
      <c r="BW71" s="57">
        <f t="shared" si="59"/>
        <v>4.6761275079759554E-4</v>
      </c>
      <c r="BX71" s="58">
        <f t="shared" si="59"/>
        <v>0</v>
      </c>
      <c r="BY71" s="57">
        <f t="shared" si="59"/>
        <v>1.1594350690849962E-4</v>
      </c>
      <c r="BZ71" s="57">
        <f t="shared" si="59"/>
        <v>3.4780675683960123E-4</v>
      </c>
      <c r="CA71" s="58">
        <f t="shared" si="59"/>
        <v>4.9297077607497299E-3</v>
      </c>
      <c r="CB71" s="57">
        <f t="shared" si="59"/>
        <v>0</v>
      </c>
      <c r="CC71" s="57">
        <f t="shared" si="59"/>
        <v>7.7488063944563326E-3</v>
      </c>
      <c r="CD71" s="57">
        <f t="shared" si="59"/>
        <v>6.8803682093284526E-3</v>
      </c>
      <c r="CE71" s="57">
        <f t="shared" si="59"/>
        <v>3.8257389867876173E-3</v>
      </c>
      <c r="CF71" s="57">
        <f t="shared" si="45"/>
        <v>0</v>
      </c>
      <c r="CG71" s="57">
        <f t="shared" si="45"/>
        <v>1.2454052823725916E-2</v>
      </c>
      <c r="CH71" s="57">
        <f t="shared" si="45"/>
        <v>1.0335546604376269E-2</v>
      </c>
      <c r="CI71" s="58">
        <f t="shared" si="45"/>
        <v>1.2472723994451254E-4</v>
      </c>
      <c r="CJ71" s="57">
        <f t="shared" si="45"/>
        <v>1.1979402372500381E-4</v>
      </c>
      <c r="CL71" s="30">
        <f>Obs_GenCost!B73</f>
        <v>124</v>
      </c>
      <c r="CM71" s="26">
        <f t="shared" si="40"/>
        <v>125</v>
      </c>
      <c r="CN71" s="20">
        <f t="shared" si="18"/>
        <v>2890.92</v>
      </c>
      <c r="CO71" s="20">
        <f t="shared" si="18"/>
        <v>1003.05</v>
      </c>
      <c r="CP71" s="20">
        <f t="shared" si="18"/>
        <v>1207.6399999999999</v>
      </c>
      <c r="CQ71" s="106">
        <f t="shared" si="18"/>
        <v>746.67</v>
      </c>
      <c r="CR71" s="143"/>
      <c r="CS71" s="20">
        <f t="shared" si="19"/>
        <v>261.95</v>
      </c>
      <c r="CT71" s="20">
        <f t="shared" si="19"/>
        <v>244.52</v>
      </c>
      <c r="CW71" s="20">
        <f t="shared" si="57"/>
        <v>680.23</v>
      </c>
      <c r="CX71" s="20">
        <f t="shared" si="57"/>
        <v>123.69</v>
      </c>
      <c r="CY71" s="20">
        <f t="shared" si="57"/>
        <v>879.36</v>
      </c>
      <c r="CZ71" s="20">
        <f t="shared" si="57"/>
        <v>0</v>
      </c>
      <c r="DA71" s="20">
        <f t="shared" si="57"/>
        <v>0</v>
      </c>
      <c r="DB71" s="20">
        <f t="shared" si="60"/>
        <v>476.15999999999997</v>
      </c>
      <c r="DC71" s="20">
        <f t="shared" si="60"/>
        <v>731.48</v>
      </c>
      <c r="DD71" s="106">
        <f t="shared" si="60"/>
        <v>0</v>
      </c>
      <c r="DE71" s="20">
        <f t="shared" si="60"/>
        <v>67.489999999999995</v>
      </c>
      <c r="DF71" s="20">
        <f t="shared" si="60"/>
        <v>98.32</v>
      </c>
      <c r="DG71" s="106">
        <f t="shared" si="60"/>
        <v>382.61</v>
      </c>
      <c r="DH71" s="143"/>
      <c r="DI71" s="20">
        <f t="shared" si="21"/>
        <v>82.47999999999999</v>
      </c>
      <c r="DJ71" s="20">
        <f t="shared" si="21"/>
        <v>75.94</v>
      </c>
      <c r="DK71" s="20">
        <f t="shared" si="21"/>
        <v>364.06</v>
      </c>
      <c r="DL71" s="143"/>
      <c r="DM71" s="20">
        <f t="shared" si="22"/>
        <v>179.47</v>
      </c>
      <c r="DN71" s="20">
        <f t="shared" si="22"/>
        <v>168.57999999999998</v>
      </c>
      <c r="DO71" s="106">
        <f t="shared" si="22"/>
        <v>7.72</v>
      </c>
      <c r="DP71" s="20">
        <f t="shared" si="22"/>
        <v>2.0700000000000003</v>
      </c>
      <c r="DR71" s="31">
        <f t="shared" si="41"/>
        <v>62</v>
      </c>
      <c r="DS71" s="26">
        <f t="shared" si="42"/>
        <v>62.5</v>
      </c>
      <c r="DT71" s="101">
        <f t="shared" si="23"/>
        <v>13464.77</v>
      </c>
      <c r="DU71" s="101">
        <f t="shared" si="24"/>
        <v>3871.57</v>
      </c>
      <c r="DV71" s="101">
        <f t="shared" si="25"/>
        <v>2924.98</v>
      </c>
      <c r="DW71" s="102">
        <f t="shared" si="43"/>
        <v>1632.79</v>
      </c>
      <c r="DX71" s="144"/>
      <c r="DY71" s="101">
        <f t="shared" si="44"/>
        <v>179.72</v>
      </c>
      <c r="DZ71" s="101">
        <f t="shared" si="44"/>
        <v>194.45</v>
      </c>
      <c r="EB71" s="84">
        <f>MODEL_DATA!AT68</f>
        <v>62</v>
      </c>
      <c r="EC71" s="84">
        <f>MODEL_DATA!AU68</f>
        <v>6490.57</v>
      </c>
      <c r="ED71" s="84">
        <f>MODEL_DATA!AV68</f>
        <v>395.48</v>
      </c>
      <c r="EE71" s="84">
        <f>MODEL_DATA!AW68</f>
        <v>3476.09</v>
      </c>
      <c r="EF71" s="84">
        <f>MODEL_DATA!AX68</f>
        <v>0</v>
      </c>
      <c r="EG71" s="84">
        <f>MODEL_DATA!AY68</f>
        <v>177.65</v>
      </c>
      <c r="EH71" s="84">
        <f>MODEL_DATA!AZ68</f>
        <v>1484.2</v>
      </c>
      <c r="EI71" s="84">
        <f>MODEL_DATA!BA68</f>
        <v>1440.78</v>
      </c>
      <c r="EJ71" s="84">
        <f>MODEL_DATA!BB68</f>
        <v>1294.27</v>
      </c>
      <c r="EK71" s="84">
        <f>MODEL_DATA!BC68</f>
        <v>1357.06</v>
      </c>
      <c r="EL71" s="84">
        <f>MODEL_DATA!BD68</f>
        <v>1587.64</v>
      </c>
      <c r="EM71" s="84">
        <f>MODEL_DATA!BE68</f>
        <v>702.44</v>
      </c>
      <c r="EN71" s="84">
        <f>MODEL_DATA!BF68</f>
        <v>604.83000000000004</v>
      </c>
      <c r="EO71" s="84">
        <f>MODEL_DATA!BG68</f>
        <v>96.07</v>
      </c>
      <c r="EP71" s="84">
        <f>MODEL_DATA!BH68</f>
        <v>113.83</v>
      </c>
      <c r="EQ71" s="84">
        <f>MODEL_DATA!BI68</f>
        <v>930.35</v>
      </c>
      <c r="ER71" s="84">
        <f>MODEL_DATA!BJ68</f>
        <v>666.49</v>
      </c>
      <c r="ES71" s="84">
        <f>MODEL_DATA!BK68</f>
        <v>83.65</v>
      </c>
      <c r="ET71" s="84">
        <f>MODEL_DATA!BL68</f>
        <v>80.62</v>
      </c>
      <c r="EU71" s="84">
        <f>MODEL_DATA!BM68</f>
        <v>235.01</v>
      </c>
      <c r="EV71" s="84">
        <f>MODEL_DATA!BN68</f>
        <v>17</v>
      </c>
    </row>
    <row r="72" spans="32:152" x14ac:dyDescent="0.25">
      <c r="AF72" s="32">
        <f t="shared" si="15"/>
        <v>124</v>
      </c>
      <c r="AG72" s="61">
        <f t="shared" si="26"/>
        <v>4.0865033391393544E-4</v>
      </c>
      <c r="AH72" s="63">
        <f>INDEX(Obs_GenCost!$D$11:$T$211,  MATCH($AF72, Obs_GenCost!$B$11:$B$211, 0), MATCH(AH$4, Obs_GenCost!$D$3:$T$3, 0) )</f>
        <v>8.8210000000000003E-4</v>
      </c>
      <c r="AI72" s="61">
        <f t="shared" si="27"/>
        <v>1.3923118540816641E-4</v>
      </c>
      <c r="AJ72" s="63">
        <f>INDEX(Obs_GenCost!$D$11:$T$211,  MATCH($AF72, Obs_GenCost!$B$11:$B$211, 0), MATCH(AJ$4, Obs_GenCost!$D$3:$T$3, 0) )</f>
        <v>1.708E-4</v>
      </c>
      <c r="AK72" s="61">
        <f t="shared" si="28"/>
        <v>2.3803803580690737E-4</v>
      </c>
      <c r="AL72" s="63">
        <f>INDEX(Obs_GenCost!$D$11:$T$211,  MATCH($AF72, Obs_GenCost!$B$11:$B$211, 0), MATCH(AL$4, Obs_GenCost!$D$3:$T$3, 0) )</f>
        <v>4.0969999999999998E-4</v>
      </c>
      <c r="AM72" s="61">
        <f t="shared" si="29"/>
        <v>0</v>
      </c>
      <c r="AN72" s="63">
        <f>INDEX(Obs_GenCost!$D$11:$T$211,  MATCH($AF72, Obs_GenCost!$B$11:$B$211, 0), MATCH(AN$4, Obs_GenCost!$D$3:$T$3, 0) )</f>
        <v>0</v>
      </c>
      <c r="AO72" s="61">
        <f t="shared" si="30"/>
        <v>0</v>
      </c>
      <c r="AP72" s="63">
        <f>INDEX(Obs_GenCost!$D$11:$T$211,  MATCH($AF72, Obs_GenCost!$B$11:$B$211, 0), MATCH(AP$4, Obs_GenCost!$D$3:$T$3, 0) )</f>
        <v>0</v>
      </c>
      <c r="AQ72" s="61">
        <f t="shared" si="31"/>
        <v>6.114176153220926E-4</v>
      </c>
      <c r="AR72" s="63">
        <f>INDEX(Obs_GenCost!$D$11:$T$211,  MATCH($AF72, Obs_GenCost!$B$11:$B$211, 0), MATCH(AR$4, Obs_GenCost!$D$3:$T$3, 0) )</f>
        <v>6.2730000000000001E-4</v>
      </c>
      <c r="AS72" s="61">
        <f t="shared" si="32"/>
        <v>4.6761275079759554E-4</v>
      </c>
      <c r="AT72" s="63">
        <f>INDEX(Obs_GenCost!$D$11:$T$211,  MATCH($AF72, Obs_GenCost!$B$11:$B$211, 0), MATCH(AT$4, Obs_GenCost!$D$3:$T$3, 0) )</f>
        <v>4.6680000000000002E-4</v>
      </c>
      <c r="AU72" s="61">
        <f t="shared" si="33"/>
        <v>0</v>
      </c>
      <c r="AV72" s="63">
        <f>INDEX(Obs_GenCost!$D$11:$T$211,  MATCH($AF72, Obs_GenCost!$B$11:$B$211, 0), MATCH(AV$4, Obs_GenCost!$D$3:$T$3, 0) )</f>
        <v>0</v>
      </c>
      <c r="AW72" s="61">
        <f t="shared" si="34"/>
        <v>1.1594350690849962E-4</v>
      </c>
      <c r="AX72" s="63">
        <f>INDEX(Obs_GenCost!$D$11:$T$211,  MATCH($AF72, Obs_GenCost!$B$11:$B$211, 0), MATCH(AX$4, Obs_GenCost!$D$3:$T$3, 0) )</f>
        <v>1.9143999999999999E-3</v>
      </c>
      <c r="AY72" s="61">
        <f t="shared" si="35"/>
        <v>3.4780675683960123E-4</v>
      </c>
      <c r="AZ72" s="63">
        <f>INDEX(Obs_GenCost!$D$11:$T$211,  MATCH($AF72, Obs_GenCost!$B$11:$B$211, 0), MATCH(AZ$4, Obs_GenCost!$D$3:$T$3, 0) )</f>
        <v>6.3166999999999997E-3</v>
      </c>
      <c r="BA72" s="61">
        <f t="shared" si="36"/>
        <v>4.9297077607497299E-3</v>
      </c>
      <c r="BB72" s="63">
        <f>INDEX(Obs_GenCost!$D$11:$T$211,  MATCH($AF72, Obs_GenCost!$B$11:$B$211, 0), MATCH(BB$4, Obs_GenCost!$D$3:$T$3, 0) )</f>
        <v>5.6689000000000002E-3</v>
      </c>
      <c r="BC72" s="61">
        <f t="shared" si="37"/>
        <v>3.8257389867876173E-3</v>
      </c>
      <c r="BD72" s="63">
        <f>INDEX(Obs_GenCost!$D$11:$T$211,  MATCH($AF72, Obs_GenCost!$B$11:$B$211, 0), MATCH(BD$4, Obs_GenCost!$D$3:$T$3, 0) )</f>
        <v>3.6827000000000001E-3</v>
      </c>
      <c r="BF72" s="31">
        <f t="shared" si="38"/>
        <v>126</v>
      </c>
      <c r="BG72" s="31">
        <f t="shared" si="39"/>
        <v>127</v>
      </c>
      <c r="BH72" s="57">
        <f t="shared" si="62"/>
        <v>2.8933006209202886E-4</v>
      </c>
      <c r="BI72" s="57">
        <f t="shared" si="62"/>
        <v>2.148615867885842E-4</v>
      </c>
      <c r="BJ72" s="57">
        <f t="shared" si="62"/>
        <v>4.6772047160393014E-4</v>
      </c>
      <c r="BK72" s="58">
        <f t="shared" si="61"/>
        <v>3.9978279116593008E-3</v>
      </c>
      <c r="BL72" s="57">
        <f t="shared" si="61"/>
        <v>0</v>
      </c>
      <c r="BM72" s="57">
        <f t="shared" si="61"/>
        <v>8.3353322857625187E-3</v>
      </c>
      <c r="BN72" s="57">
        <f t="shared" si="61"/>
        <v>7.4839384376862595E-3</v>
      </c>
      <c r="BQ72" s="57">
        <f t="shared" si="59"/>
        <v>3.6044589895332772E-4</v>
      </c>
      <c r="BR72" s="57">
        <f t="shared" si="59"/>
        <v>1.3598932419080432E-4</v>
      </c>
      <c r="BS72" s="57">
        <f t="shared" si="59"/>
        <v>2.3382873420483606E-4</v>
      </c>
      <c r="BT72" s="57">
        <f t="shared" si="59"/>
        <v>0</v>
      </c>
      <c r="BU72" s="57">
        <f t="shared" si="59"/>
        <v>0</v>
      </c>
      <c r="BV72" s="57">
        <f t="shared" si="59"/>
        <v>5.4468506015515467E-4</v>
      </c>
      <c r="BW72" s="57">
        <f t="shared" si="59"/>
        <v>4.2940362120393299E-4</v>
      </c>
      <c r="BX72" s="58">
        <f t="shared" si="59"/>
        <v>0</v>
      </c>
      <c r="BY72" s="57">
        <f t="shared" si="59"/>
        <v>1.056358903512171E-4</v>
      </c>
      <c r="BZ72" s="57">
        <f t="shared" si="59"/>
        <v>2.4819082648358851E-4</v>
      </c>
      <c r="CA72" s="58">
        <f t="shared" si="59"/>
        <v>4.9784108666163672E-3</v>
      </c>
      <c r="CB72" s="57">
        <f t="shared" si="59"/>
        <v>0</v>
      </c>
      <c r="CC72" s="57">
        <f t="shared" si="59"/>
        <v>6.4156885145177367E-3</v>
      </c>
      <c r="CD72" s="57">
        <f t="shared" si="59"/>
        <v>5.7732033486753882E-3</v>
      </c>
      <c r="CE72" s="57">
        <f t="shared" si="59"/>
        <v>3.19806390663373E-3</v>
      </c>
      <c r="CF72" s="57">
        <f t="shared" ref="CF72:CJ122" si="63">IFERROR(DL72 / DL$6,  0)</f>
        <v>0</v>
      </c>
      <c r="CG72" s="57">
        <f t="shared" si="63"/>
        <v>9.7532575047343719E-3</v>
      </c>
      <c r="CH72" s="57">
        <f t="shared" si="63"/>
        <v>8.641566578994158E-3</v>
      </c>
      <c r="CI72" s="58">
        <f t="shared" si="63"/>
        <v>9.8553907210042281E-5</v>
      </c>
      <c r="CJ72" s="57">
        <f t="shared" si="63"/>
        <v>1.0301128610169409E-4</v>
      </c>
      <c r="CL72" s="30">
        <f>Obs_GenCost!B74</f>
        <v>126</v>
      </c>
      <c r="CM72" s="26">
        <f t="shared" si="40"/>
        <v>127</v>
      </c>
      <c r="CN72" s="20">
        <f t="shared" si="18"/>
        <v>2680.51</v>
      </c>
      <c r="CO72" s="20">
        <f t="shared" si="18"/>
        <v>984.62</v>
      </c>
      <c r="CP72" s="20">
        <f t="shared" si="18"/>
        <v>1095.9000000000001</v>
      </c>
      <c r="CQ72" s="106">
        <f t="shared" ref="CQ72:CQ135" si="64">SUMIFS(DW:DW,$DR:$DR,"&gt;="&amp;$CL72,$DR:$DR,"&lt;"&amp;$CL73)</f>
        <v>690.72</v>
      </c>
      <c r="CR72" s="143"/>
      <c r="CS72" s="20">
        <f t="shared" si="19"/>
        <v>208.84</v>
      </c>
      <c r="CT72" s="20">
        <f t="shared" si="19"/>
        <v>204.67000000000002</v>
      </c>
      <c r="CW72" s="20">
        <f t="shared" si="57"/>
        <v>599.99</v>
      </c>
      <c r="CX72" s="20">
        <f t="shared" si="57"/>
        <v>120.81</v>
      </c>
      <c r="CY72" s="20">
        <f t="shared" si="57"/>
        <v>863.81</v>
      </c>
      <c r="CZ72" s="20">
        <f t="shared" si="57"/>
        <v>0</v>
      </c>
      <c r="DA72" s="20">
        <f t="shared" si="57"/>
        <v>0</v>
      </c>
      <c r="DB72" s="20">
        <f t="shared" si="60"/>
        <v>424.19</v>
      </c>
      <c r="DC72" s="20">
        <f t="shared" si="60"/>
        <v>671.71</v>
      </c>
      <c r="DD72" s="106">
        <f t="shared" si="60"/>
        <v>0</v>
      </c>
      <c r="DE72" s="20">
        <f t="shared" si="60"/>
        <v>61.49</v>
      </c>
      <c r="DF72" s="20">
        <f t="shared" si="60"/>
        <v>70.16</v>
      </c>
      <c r="DG72" s="106">
        <f t="shared" si="60"/>
        <v>386.39</v>
      </c>
      <c r="DH72" s="143"/>
      <c r="DI72" s="20">
        <f t="shared" si="21"/>
        <v>68.289999999999992</v>
      </c>
      <c r="DJ72" s="20">
        <f t="shared" si="21"/>
        <v>63.72</v>
      </c>
      <c r="DK72" s="20">
        <f t="shared" si="21"/>
        <v>304.33000000000004</v>
      </c>
      <c r="DL72" s="143"/>
      <c r="DM72" s="20">
        <f t="shared" si="22"/>
        <v>140.55000000000001</v>
      </c>
      <c r="DN72" s="20">
        <f t="shared" si="22"/>
        <v>140.94999999999999</v>
      </c>
      <c r="DO72" s="106">
        <f t="shared" si="22"/>
        <v>6.1</v>
      </c>
      <c r="DP72" s="20">
        <f t="shared" ref="DP72:DP135" si="65">SUMIFS(EV:EV,$DR:$DR,"&gt;="&amp;$CL72,$DR:$DR,"&lt;"&amp;$CL73)</f>
        <v>1.78</v>
      </c>
      <c r="DR72" s="31">
        <f t="shared" si="41"/>
        <v>63</v>
      </c>
      <c r="DS72" s="26">
        <f t="shared" si="42"/>
        <v>63.5</v>
      </c>
      <c r="DT72" s="101">
        <f t="shared" si="23"/>
        <v>12821.32</v>
      </c>
      <c r="DU72" s="101">
        <f t="shared" si="24"/>
        <v>3527.29</v>
      </c>
      <c r="DV72" s="101">
        <f t="shared" si="25"/>
        <v>2897.48</v>
      </c>
      <c r="DW72" s="102">
        <f t="shared" si="43"/>
        <v>1721.91</v>
      </c>
      <c r="DX72" s="144"/>
      <c r="DY72" s="101">
        <f t="shared" si="44"/>
        <v>249.75</v>
      </c>
      <c r="DZ72" s="101">
        <f t="shared" si="44"/>
        <v>254.72000000000003</v>
      </c>
      <c r="EB72" s="84">
        <f>MODEL_DATA!AT69</f>
        <v>63</v>
      </c>
      <c r="EC72" s="84">
        <f>MODEL_DATA!AU69</f>
        <v>6238.78</v>
      </c>
      <c r="ED72" s="84">
        <f>MODEL_DATA!AV69</f>
        <v>368.95</v>
      </c>
      <c r="EE72" s="84">
        <f>MODEL_DATA!AW69</f>
        <v>3158.34</v>
      </c>
      <c r="EF72" s="84">
        <f>MODEL_DATA!AX69</f>
        <v>0</v>
      </c>
      <c r="EG72" s="84">
        <f>MODEL_DATA!AY69</f>
        <v>157.77000000000001</v>
      </c>
      <c r="EH72" s="84">
        <f>MODEL_DATA!AZ69</f>
        <v>1524.4</v>
      </c>
      <c r="EI72" s="84">
        <f>MODEL_DATA!BA69</f>
        <v>1373.08</v>
      </c>
      <c r="EJ72" s="84">
        <f>MODEL_DATA!BB69</f>
        <v>1260.2</v>
      </c>
      <c r="EK72" s="84">
        <f>MODEL_DATA!BC69</f>
        <v>1260.19</v>
      </c>
      <c r="EL72" s="84">
        <f>MODEL_DATA!BD69</f>
        <v>1488.54</v>
      </c>
      <c r="EM72" s="84">
        <f>MODEL_DATA!BE69</f>
        <v>823.19</v>
      </c>
      <c r="EN72" s="84">
        <f>MODEL_DATA!BF69</f>
        <v>564.70000000000005</v>
      </c>
      <c r="EO72" s="84">
        <f>MODEL_DATA!BG69</f>
        <v>124.49</v>
      </c>
      <c r="EP72" s="84">
        <f>MODEL_DATA!BH69</f>
        <v>151.21</v>
      </c>
      <c r="EQ72" s="84">
        <f>MODEL_DATA!BI69</f>
        <v>898.72</v>
      </c>
      <c r="ER72" s="84">
        <f>MODEL_DATA!BJ69</f>
        <v>555.65</v>
      </c>
      <c r="ES72" s="84">
        <f>MODEL_DATA!BK69</f>
        <v>125.26</v>
      </c>
      <c r="ET72" s="84">
        <f>MODEL_DATA!BL69</f>
        <v>103.51</v>
      </c>
      <c r="EU72" s="84">
        <f>MODEL_DATA!BM69</f>
        <v>221.06</v>
      </c>
      <c r="EV72" s="84">
        <f>MODEL_DATA!BN69</f>
        <v>19.04</v>
      </c>
    </row>
    <row r="73" spans="32:152" x14ac:dyDescent="0.25">
      <c r="AF73" s="32">
        <f t="shared" ref="AF73:AF136" si="66">$CL72</f>
        <v>126</v>
      </c>
      <c r="AG73" s="61">
        <f t="shared" si="26"/>
        <v>3.6044589895332772E-4</v>
      </c>
      <c r="AH73" s="63">
        <f>INDEX(Obs_GenCost!$D$11:$T$211,  MATCH($AF73, Obs_GenCost!$B$11:$B$211, 0), MATCH(AH$4, Obs_GenCost!$D$3:$T$3, 0) )</f>
        <v>7.9049999999999997E-4</v>
      </c>
      <c r="AI73" s="61">
        <f t="shared" si="27"/>
        <v>1.3598932419080432E-4</v>
      </c>
      <c r="AJ73" s="63">
        <f>INDEX(Obs_GenCost!$D$11:$T$211,  MATCH($AF73, Obs_GenCost!$B$11:$B$211, 0), MATCH(AJ$4, Obs_GenCost!$D$3:$T$3, 0) )</f>
        <v>1.6449999999999999E-4</v>
      </c>
      <c r="AK73" s="61">
        <f t="shared" si="28"/>
        <v>2.3382873420483606E-4</v>
      </c>
      <c r="AL73" s="63">
        <f>INDEX(Obs_GenCost!$D$11:$T$211,  MATCH($AF73, Obs_GenCost!$B$11:$B$211, 0), MATCH(AL$4, Obs_GenCost!$D$3:$T$3, 0) )</f>
        <v>3.8880000000000002E-4</v>
      </c>
      <c r="AM73" s="61">
        <f t="shared" si="29"/>
        <v>0</v>
      </c>
      <c r="AN73" s="63">
        <f>INDEX(Obs_GenCost!$D$11:$T$211,  MATCH($AF73, Obs_GenCost!$B$11:$B$211, 0), MATCH(AN$4, Obs_GenCost!$D$3:$T$3, 0) )</f>
        <v>0</v>
      </c>
      <c r="AO73" s="61">
        <f t="shared" si="30"/>
        <v>0</v>
      </c>
      <c r="AP73" s="63">
        <f>INDEX(Obs_GenCost!$D$11:$T$211,  MATCH($AF73, Obs_GenCost!$B$11:$B$211, 0), MATCH(AP$4, Obs_GenCost!$D$3:$T$3, 0) )</f>
        <v>0</v>
      </c>
      <c r="AQ73" s="61">
        <f t="shared" si="31"/>
        <v>5.4468506015515467E-4</v>
      </c>
      <c r="AR73" s="63">
        <f>INDEX(Obs_GenCost!$D$11:$T$211,  MATCH($AF73, Obs_GenCost!$B$11:$B$211, 0), MATCH(AR$4, Obs_GenCost!$D$3:$T$3, 0) )</f>
        <v>5.9829999999999996E-4</v>
      </c>
      <c r="AS73" s="61">
        <f t="shared" si="32"/>
        <v>4.2940362120393299E-4</v>
      </c>
      <c r="AT73" s="63">
        <f>INDEX(Obs_GenCost!$D$11:$T$211,  MATCH($AF73, Obs_GenCost!$B$11:$B$211, 0), MATCH(AT$4, Obs_GenCost!$D$3:$T$3, 0) )</f>
        <v>4.4710000000000003E-4</v>
      </c>
      <c r="AU73" s="61">
        <f t="shared" si="33"/>
        <v>0</v>
      </c>
      <c r="AV73" s="63">
        <f>INDEX(Obs_GenCost!$D$11:$T$211,  MATCH($AF73, Obs_GenCost!$B$11:$B$211, 0), MATCH(AV$4, Obs_GenCost!$D$3:$T$3, 0) )</f>
        <v>0</v>
      </c>
      <c r="AW73" s="61">
        <f t="shared" si="34"/>
        <v>1.056358903512171E-4</v>
      </c>
      <c r="AX73" s="63">
        <f>INDEX(Obs_GenCost!$D$11:$T$211,  MATCH($AF73, Obs_GenCost!$B$11:$B$211, 0), MATCH(AX$4, Obs_GenCost!$D$3:$T$3, 0) )</f>
        <v>1.7205E-3</v>
      </c>
      <c r="AY73" s="61">
        <f t="shared" si="35"/>
        <v>2.4819082648358851E-4</v>
      </c>
      <c r="AZ73" s="63">
        <f>INDEX(Obs_GenCost!$D$11:$T$211,  MATCH($AF73, Obs_GenCost!$B$11:$B$211, 0), MATCH(AZ$4, Obs_GenCost!$D$3:$T$3, 0) )</f>
        <v>6.1219000000000004E-3</v>
      </c>
      <c r="BA73" s="61">
        <f t="shared" si="36"/>
        <v>4.9784108666163672E-3</v>
      </c>
      <c r="BB73" s="63">
        <f>INDEX(Obs_GenCost!$D$11:$T$211,  MATCH($AF73, Obs_GenCost!$B$11:$B$211, 0), MATCH(BB$4, Obs_GenCost!$D$3:$T$3, 0) )</f>
        <v>5.4872999999999996E-3</v>
      </c>
      <c r="BC73" s="61">
        <f t="shared" si="37"/>
        <v>3.19806390663373E-3</v>
      </c>
      <c r="BD73" s="63">
        <f>INDEX(Obs_GenCost!$D$11:$T$211,  MATCH($AF73, Obs_GenCost!$B$11:$B$211, 0), MATCH(BD$4, Obs_GenCost!$D$3:$T$3, 0) )</f>
        <v>3.6264999999999999E-3</v>
      </c>
      <c r="BF73" s="31">
        <f t="shared" si="38"/>
        <v>128</v>
      </c>
      <c r="BG73" s="31">
        <f t="shared" si="39"/>
        <v>129</v>
      </c>
      <c r="BH73" s="57">
        <f t="shared" si="62"/>
        <v>2.8171392591599758E-4</v>
      </c>
      <c r="BI73" s="57">
        <f t="shared" si="62"/>
        <v>2.2671299421326375E-4</v>
      </c>
      <c r="BJ73" s="57">
        <f t="shared" si="62"/>
        <v>4.6071682807895476E-4</v>
      </c>
      <c r="BK73" s="58">
        <f t="shared" si="61"/>
        <v>3.4068240199817304E-3</v>
      </c>
      <c r="BL73" s="57">
        <f t="shared" si="61"/>
        <v>0</v>
      </c>
      <c r="BM73" s="57">
        <f t="shared" si="61"/>
        <v>9.6704063374707955E-3</v>
      </c>
      <c r="BN73" s="57">
        <f t="shared" si="61"/>
        <v>6.9120480914439501E-3</v>
      </c>
      <c r="BQ73" s="57">
        <f t="shared" ref="BQ73:CE89" si="67">IFERROR(CW73 / CW$6,  0)</f>
        <v>2.9528820932437071E-4</v>
      </c>
      <c r="BR73" s="57">
        <f t="shared" si="67"/>
        <v>1.2079309973441942E-4</v>
      </c>
      <c r="BS73" s="57">
        <f t="shared" si="67"/>
        <v>2.5218453752550834E-4</v>
      </c>
      <c r="BT73" s="57">
        <f t="shared" si="67"/>
        <v>0</v>
      </c>
      <c r="BU73" s="57">
        <f t="shared" si="67"/>
        <v>0</v>
      </c>
      <c r="BV73" s="57">
        <f t="shared" si="67"/>
        <v>5.0633021268860798E-4</v>
      </c>
      <c r="BW73" s="57">
        <f t="shared" si="67"/>
        <v>4.3800818677747655E-4</v>
      </c>
      <c r="BX73" s="58">
        <f t="shared" si="67"/>
        <v>0</v>
      </c>
      <c r="BY73" s="57">
        <f t="shared" si="67"/>
        <v>8.6944745660678114E-5</v>
      </c>
      <c r="BZ73" s="57">
        <f t="shared" si="67"/>
        <v>1.9845361125611909E-4</v>
      </c>
      <c r="CA73" s="58">
        <f t="shared" si="67"/>
        <v>4.1965842888418876E-3</v>
      </c>
      <c r="CB73" s="57">
        <f t="shared" si="67"/>
        <v>0</v>
      </c>
      <c r="CC73" s="57">
        <f t="shared" si="67"/>
        <v>7.1578753539479631E-3</v>
      </c>
      <c r="CD73" s="57">
        <f t="shared" si="67"/>
        <v>5.3682093284528679E-3</v>
      </c>
      <c r="CE73" s="57">
        <f t="shared" si="67"/>
        <v>2.7626951041764118E-3</v>
      </c>
      <c r="CF73" s="57">
        <f t="shared" si="63"/>
        <v>0</v>
      </c>
      <c r="CG73" s="57">
        <f t="shared" si="63"/>
        <v>1.1526261626014793E-2</v>
      </c>
      <c r="CH73" s="57">
        <f t="shared" si="63"/>
        <v>7.9567400540749341E-3</v>
      </c>
      <c r="CI73" s="58">
        <f t="shared" si="63"/>
        <v>7.2380574475572047E-5</v>
      </c>
      <c r="CJ73" s="57">
        <f t="shared" si="63"/>
        <v>8.2177542845171683E-5</v>
      </c>
      <c r="CL73" s="30">
        <f>Obs_GenCost!B75</f>
        <v>128</v>
      </c>
      <c r="CM73" s="26">
        <f t="shared" si="40"/>
        <v>129</v>
      </c>
      <c r="CN73" s="20">
        <f t="shared" ref="CN73:CQ136" si="68">SUMIFS(DT:DT,$DR:$DR,"&gt;="&amp;$CL73,$DR:$DR,"&lt;"&amp;$CL74)</f>
        <v>2609.9499999999998</v>
      </c>
      <c r="CO73" s="20">
        <f t="shared" si="68"/>
        <v>1038.9299999999998</v>
      </c>
      <c r="CP73" s="20">
        <f t="shared" si="68"/>
        <v>1079.49</v>
      </c>
      <c r="CQ73" s="106">
        <f t="shared" si="64"/>
        <v>588.61</v>
      </c>
      <c r="CR73" s="143"/>
      <c r="CS73" s="20">
        <f t="shared" ref="CS73:CT136" si="69">SUMIFS(DY:DY,$DR:$DR,"&gt;="&amp;$CL73,$DR:$DR,"&lt;"&amp;$CL74)</f>
        <v>242.29000000000002</v>
      </c>
      <c r="CT73" s="20">
        <f t="shared" si="69"/>
        <v>189.02999999999997</v>
      </c>
      <c r="CW73" s="20">
        <f t="shared" si="57"/>
        <v>491.53000000000003</v>
      </c>
      <c r="CX73" s="20">
        <f t="shared" si="57"/>
        <v>107.31</v>
      </c>
      <c r="CY73" s="20">
        <f t="shared" si="57"/>
        <v>931.61999999999989</v>
      </c>
      <c r="CZ73" s="20">
        <f t="shared" si="57"/>
        <v>0</v>
      </c>
      <c r="DA73" s="20">
        <f t="shared" si="57"/>
        <v>0</v>
      </c>
      <c r="DB73" s="20">
        <f t="shared" si="60"/>
        <v>394.32</v>
      </c>
      <c r="DC73" s="20">
        <f t="shared" si="60"/>
        <v>685.17000000000007</v>
      </c>
      <c r="DD73" s="106">
        <f t="shared" si="60"/>
        <v>0</v>
      </c>
      <c r="DE73" s="20">
        <f t="shared" si="60"/>
        <v>50.61</v>
      </c>
      <c r="DF73" s="20">
        <f t="shared" si="60"/>
        <v>56.1</v>
      </c>
      <c r="DG73" s="106">
        <f t="shared" si="60"/>
        <v>325.71000000000004</v>
      </c>
      <c r="DH73" s="143"/>
      <c r="DI73" s="20">
        <f t="shared" ref="DI73:DK136" si="70">SUMIFS(EO:EO,$DR:$DR,"&gt;="&amp;$CL73,$DR:$DR,"&lt;"&amp;$CL74)</f>
        <v>76.19</v>
      </c>
      <c r="DJ73" s="20">
        <f t="shared" si="70"/>
        <v>59.25</v>
      </c>
      <c r="DK73" s="20">
        <f t="shared" si="70"/>
        <v>262.89999999999998</v>
      </c>
      <c r="DL73" s="143"/>
      <c r="DM73" s="20">
        <f t="shared" ref="DM73:DP136" si="71">SUMIFS(ES:ES,$DR:$DR,"&gt;="&amp;$CL73,$DR:$DR,"&lt;"&amp;$CL74)</f>
        <v>166.10000000000002</v>
      </c>
      <c r="DN73" s="20">
        <f t="shared" si="71"/>
        <v>129.78</v>
      </c>
      <c r="DO73" s="106">
        <f t="shared" si="71"/>
        <v>4.4800000000000004</v>
      </c>
      <c r="DP73" s="20">
        <f t="shared" si="65"/>
        <v>1.42</v>
      </c>
      <c r="DR73" s="31">
        <f t="shared" si="41"/>
        <v>64</v>
      </c>
      <c r="DS73" s="26">
        <f t="shared" si="42"/>
        <v>64.5</v>
      </c>
      <c r="DT73" s="101">
        <f t="shared" ref="DT73:DT136" si="72">SUM(EC73:EI73)</f>
        <v>12096.49</v>
      </c>
      <c r="DU73" s="101">
        <f t="shared" ref="DU73:DU136" si="73">ED73 + EE73</f>
        <v>3470.66</v>
      </c>
      <c r="DV73" s="101">
        <f t="shared" ref="DV73:DV136" si="74">EH73 + EI73</f>
        <v>2828.24</v>
      </c>
      <c r="DW73" s="102">
        <f t="shared" si="43"/>
        <v>1720.7199999999998</v>
      </c>
      <c r="DX73" s="144"/>
      <c r="DY73" s="101">
        <f t="shared" si="44"/>
        <v>238.04000000000002</v>
      </c>
      <c r="DZ73" s="101">
        <f t="shared" si="44"/>
        <v>246.55</v>
      </c>
      <c r="EB73" s="84">
        <f>MODEL_DATA!AT70</f>
        <v>64</v>
      </c>
      <c r="EC73" s="84">
        <f>MODEL_DATA!AU70</f>
        <v>5675.46</v>
      </c>
      <c r="ED73" s="84">
        <f>MODEL_DATA!AV70</f>
        <v>346.68</v>
      </c>
      <c r="EE73" s="84">
        <f>MODEL_DATA!AW70</f>
        <v>3123.98</v>
      </c>
      <c r="EF73" s="84">
        <f>MODEL_DATA!AX70</f>
        <v>0</v>
      </c>
      <c r="EG73" s="84">
        <f>MODEL_DATA!AY70</f>
        <v>122.13</v>
      </c>
      <c r="EH73" s="84">
        <f>MODEL_DATA!AZ70</f>
        <v>1463.5</v>
      </c>
      <c r="EI73" s="84">
        <f>MODEL_DATA!BA70</f>
        <v>1364.74</v>
      </c>
      <c r="EJ73" s="84">
        <f>MODEL_DATA!BB70</f>
        <v>1206.82</v>
      </c>
      <c r="EK73" s="84">
        <f>MODEL_DATA!BC70</f>
        <v>1095.76</v>
      </c>
      <c r="EL73" s="84">
        <f>MODEL_DATA!BD70</f>
        <v>1409.51</v>
      </c>
      <c r="EM73" s="84">
        <f>MODEL_DATA!BE70</f>
        <v>787.16</v>
      </c>
      <c r="EN73" s="84">
        <f>MODEL_DATA!BF70</f>
        <v>527.79</v>
      </c>
      <c r="EO73" s="84">
        <f>MODEL_DATA!BG70</f>
        <v>127.04</v>
      </c>
      <c r="EP73" s="84">
        <f>MODEL_DATA!BH70</f>
        <v>142.05000000000001</v>
      </c>
      <c r="EQ73" s="84">
        <f>MODEL_DATA!BI70</f>
        <v>933.56</v>
      </c>
      <c r="ER73" s="84">
        <f>MODEL_DATA!BJ70</f>
        <v>600.29999999999995</v>
      </c>
      <c r="ES73" s="84">
        <f>MODEL_DATA!BK70</f>
        <v>111</v>
      </c>
      <c r="ET73" s="84">
        <f>MODEL_DATA!BL70</f>
        <v>104.5</v>
      </c>
      <c r="EU73" s="84">
        <f>MODEL_DATA!BM70</f>
        <v>202.4</v>
      </c>
      <c r="EV73" s="84">
        <f>MODEL_DATA!BN70</f>
        <v>17.760000000000002</v>
      </c>
    </row>
    <row r="74" spans="32:152" x14ac:dyDescent="0.25">
      <c r="AF74" s="32">
        <f t="shared" si="66"/>
        <v>128</v>
      </c>
      <c r="AG74" s="61">
        <f t="shared" ref="AG74:AG137" si="75">INDEX($BH$9:$CJ$209,  MATCH($AF74, $BF$9:$BF$209, 0), MATCH(AG$4, $BH$3:$CJ$3, 0) )</f>
        <v>2.9528820932437071E-4</v>
      </c>
      <c r="AH74" s="63">
        <f>INDEX(Obs_GenCost!$D$11:$T$211,  MATCH($AF74, Obs_GenCost!$B$11:$B$211, 0), MATCH(AH$4, Obs_GenCost!$D$3:$T$3, 0) )</f>
        <v>6.9879999999999996E-4</v>
      </c>
      <c r="AI74" s="61">
        <f t="shared" ref="AI74:AI137" si="76">INDEX($BH$9:$CJ$209,  MATCH($AF74, $BF$9:$BF$209, 0), MATCH(AI$4, $BH$3:$CJ$3, 0) )</f>
        <v>1.2079309973441942E-4</v>
      </c>
      <c r="AJ74" s="63">
        <f>INDEX(Obs_GenCost!$D$11:$T$211,  MATCH($AF74, Obs_GenCost!$B$11:$B$211, 0), MATCH(AJ$4, Obs_GenCost!$D$3:$T$3, 0) )</f>
        <v>1.583E-4</v>
      </c>
      <c r="AK74" s="61">
        <f t="shared" ref="AK74:AK137" si="77">INDEX($BH$9:$CJ$209,  MATCH($AF74, $BF$9:$BF$209, 0), MATCH(AK$4, $BH$3:$CJ$3, 0) )</f>
        <v>2.5218453752550834E-4</v>
      </c>
      <c r="AL74" s="63">
        <f>INDEX(Obs_GenCost!$D$11:$T$211,  MATCH($AF74, Obs_GenCost!$B$11:$B$211, 0), MATCH(AL$4, Obs_GenCost!$D$3:$T$3, 0) )</f>
        <v>3.6820000000000001E-4</v>
      </c>
      <c r="AM74" s="61">
        <f t="shared" ref="AM74:AM137" si="78">INDEX($BH$9:$CJ$209,  MATCH($AF74, $BF$9:$BF$209, 0), MATCH(AM$4, $BH$3:$CJ$3, 0) )</f>
        <v>0</v>
      </c>
      <c r="AN74" s="63">
        <f>INDEX(Obs_GenCost!$D$11:$T$211,  MATCH($AF74, Obs_GenCost!$B$11:$B$211, 0), MATCH(AN$4, Obs_GenCost!$D$3:$T$3, 0) )</f>
        <v>0</v>
      </c>
      <c r="AO74" s="61">
        <f t="shared" ref="AO74:AO137" si="79">INDEX($BH$9:$CJ$209,  MATCH($AF74, $BF$9:$BF$209, 0), MATCH(AO$4, $BH$3:$CJ$3, 0) )</f>
        <v>0</v>
      </c>
      <c r="AP74" s="63">
        <f>INDEX(Obs_GenCost!$D$11:$T$211,  MATCH($AF74, Obs_GenCost!$B$11:$B$211, 0), MATCH(AP$4, Obs_GenCost!$D$3:$T$3, 0) )</f>
        <v>0</v>
      </c>
      <c r="AQ74" s="61">
        <f t="shared" ref="AQ74:AQ137" si="80">INDEX($BH$9:$CJ$209,  MATCH($AF74, $BF$9:$BF$209, 0), MATCH(AQ$4, $BH$3:$CJ$3, 0) )</f>
        <v>5.0633021268860798E-4</v>
      </c>
      <c r="AR74" s="63">
        <f>INDEX(Obs_GenCost!$D$11:$T$211,  MATCH($AF74, Obs_GenCost!$B$11:$B$211, 0), MATCH(AR$4, Obs_GenCost!$D$3:$T$3, 0) )</f>
        <v>5.6930000000000001E-4</v>
      </c>
      <c r="AS74" s="61">
        <f t="shared" ref="AS74:AS137" si="81">INDEX($BH$9:$CJ$209,  MATCH($AF74, $BF$9:$BF$209, 0), MATCH(AS$4, $BH$3:$CJ$3, 0) )</f>
        <v>4.3800818677747655E-4</v>
      </c>
      <c r="AT74" s="63">
        <f>INDEX(Obs_GenCost!$D$11:$T$211,  MATCH($AF74, Obs_GenCost!$B$11:$B$211, 0), MATCH(AT$4, Obs_GenCost!$D$3:$T$3, 0) )</f>
        <v>4.2739999999999998E-4</v>
      </c>
      <c r="AU74" s="61">
        <f t="shared" ref="AU74:AU137" si="82">INDEX($BH$9:$CJ$209,  MATCH($AF74, $BF$9:$BF$209, 0), MATCH(AU$4, $BH$3:$CJ$3, 0) )</f>
        <v>0</v>
      </c>
      <c r="AV74" s="63">
        <f>INDEX(Obs_GenCost!$D$11:$T$211,  MATCH($AF74, Obs_GenCost!$B$11:$B$211, 0), MATCH(AV$4, Obs_GenCost!$D$3:$T$3, 0) )</f>
        <v>0</v>
      </c>
      <c r="AW74" s="61">
        <f t="shared" ref="AW74:AW137" si="83">INDEX($BH$9:$CJ$209,  MATCH($AF74, $BF$9:$BF$209, 0), MATCH(AW$4, $BH$3:$CJ$3, 0) )</f>
        <v>8.6944745660678114E-5</v>
      </c>
      <c r="AX74" s="63">
        <f>INDEX(Obs_GenCost!$D$11:$T$211,  MATCH($AF74, Obs_GenCost!$B$11:$B$211, 0), MATCH(AX$4, Obs_GenCost!$D$3:$T$3, 0) )</f>
        <v>1.6295999999999999E-3</v>
      </c>
      <c r="AY74" s="61">
        <f t="shared" ref="AY74:AY137" si="84">INDEX($BH$9:$CJ$209,  MATCH($AF74, $BF$9:$BF$209, 0), MATCH(AY$4, $BH$3:$CJ$3, 0) )</f>
        <v>1.9845361125611909E-4</v>
      </c>
      <c r="AZ74" s="63">
        <f>INDEX(Obs_GenCost!$D$11:$T$211,  MATCH($AF74, Obs_GenCost!$B$11:$B$211, 0), MATCH(AZ$4, Obs_GenCost!$D$3:$T$3, 0) )</f>
        <v>5.8907999999999999E-3</v>
      </c>
      <c r="BA74" s="61">
        <f t="shared" ref="BA74:BA137" si="85">INDEX($BH$9:$CJ$209,  MATCH($AF74, $BF$9:$BF$209, 0), MATCH(BA$4, $BH$3:$CJ$3, 0) )</f>
        <v>4.1965842888418876E-3</v>
      </c>
      <c r="BB74" s="63">
        <f>INDEX(Obs_GenCost!$D$11:$T$211,  MATCH($AF74, Obs_GenCost!$B$11:$B$211, 0), MATCH(BB$4, Obs_GenCost!$D$3:$T$3, 0) )</f>
        <v>5.4028000000000001E-3</v>
      </c>
      <c r="BC74" s="61">
        <f t="shared" ref="BC74:BC137" si="86">INDEX($BH$9:$CJ$209,  MATCH($AF74, $BF$9:$BF$209, 0), MATCH(BC$4, $BH$3:$CJ$3, 0) )</f>
        <v>2.7626951041764118E-3</v>
      </c>
      <c r="BD74" s="63">
        <f>INDEX(Obs_GenCost!$D$11:$T$211,  MATCH($AF74, Obs_GenCost!$B$11:$B$211, 0), MATCH(BD$4, Obs_GenCost!$D$3:$T$3, 0) )</f>
        <v>3.5704999999999999E-3</v>
      </c>
      <c r="BF74" s="31">
        <f t="shared" ref="BF74:BF137" si="87">$CL74</f>
        <v>130</v>
      </c>
      <c r="BG74" s="31">
        <f t="shared" ref="BG74:BG137" si="88">$CM74</f>
        <v>131</v>
      </c>
      <c r="BH74" s="57">
        <f t="shared" si="62"/>
        <v>2.4516489146920133E-4</v>
      </c>
      <c r="BI74" s="57">
        <f t="shared" si="62"/>
        <v>1.8074323748185151E-4</v>
      </c>
      <c r="BJ74" s="57">
        <f t="shared" si="62"/>
        <v>4.4231785962303233E-4</v>
      </c>
      <c r="BK74" s="58">
        <f t="shared" si="61"/>
        <v>3.7187347018199858E-3</v>
      </c>
      <c r="BL74" s="57">
        <f t="shared" si="61"/>
        <v>0</v>
      </c>
      <c r="BM74" s="57">
        <f t="shared" si="61"/>
        <v>9.0848895560489591E-3</v>
      </c>
      <c r="BN74" s="57">
        <f t="shared" si="61"/>
        <v>8.0631419597117157E-3</v>
      </c>
      <c r="BQ74" s="57">
        <f t="shared" si="67"/>
        <v>2.4432030974737723E-4</v>
      </c>
      <c r="BR74" s="57">
        <f t="shared" si="67"/>
        <v>9.7987506587281817E-5</v>
      </c>
      <c r="BS74" s="57">
        <f t="shared" si="67"/>
        <v>2.0064427868085412E-4</v>
      </c>
      <c r="BT74" s="57">
        <f t="shared" si="67"/>
        <v>0</v>
      </c>
      <c r="BU74" s="57">
        <f t="shared" si="67"/>
        <v>0</v>
      </c>
      <c r="BV74" s="57">
        <f t="shared" si="67"/>
        <v>5.0486638523256956E-4</v>
      </c>
      <c r="BW74" s="57">
        <f t="shared" si="67"/>
        <v>4.111780517758701E-4</v>
      </c>
      <c r="BX74" s="58">
        <f t="shared" si="67"/>
        <v>0</v>
      </c>
      <c r="BY74" s="57">
        <f t="shared" si="67"/>
        <v>5.4578829670810974E-5</v>
      </c>
      <c r="BZ74" s="57">
        <f t="shared" si="67"/>
        <v>1.6212351165539995E-4</v>
      </c>
      <c r="CA74" s="58">
        <f t="shared" si="67"/>
        <v>4.5385367834716618E-3</v>
      </c>
      <c r="CB74" s="57">
        <f t="shared" si="67"/>
        <v>0</v>
      </c>
      <c r="CC74" s="57">
        <f t="shared" si="67"/>
        <v>7.0460775895274611E-3</v>
      </c>
      <c r="CD74" s="57">
        <f t="shared" si="67"/>
        <v>6.2198746058783026E-3</v>
      </c>
      <c r="CE74" s="57">
        <f t="shared" si="67"/>
        <v>3.0501036667447837E-3</v>
      </c>
      <c r="CF74" s="57">
        <f t="shared" si="63"/>
        <v>0</v>
      </c>
      <c r="CG74" s="57">
        <f t="shared" si="63"/>
        <v>1.0590837142458625E-2</v>
      </c>
      <c r="CH74" s="57">
        <f t="shared" si="63"/>
        <v>9.3104526476484786E-3</v>
      </c>
      <c r="CI74" s="58">
        <f t="shared" si="63"/>
        <v>5.4608558421302122E-5</v>
      </c>
      <c r="CJ74" s="57">
        <f t="shared" si="63"/>
        <v>1.1400687282041424E-4</v>
      </c>
      <c r="CL74" s="30">
        <f>Obs_GenCost!B76</f>
        <v>130</v>
      </c>
      <c r="CM74" s="26">
        <f t="shared" ref="CM74:CM104" si="89">AVERAGE(CL74:CL75)</f>
        <v>131</v>
      </c>
      <c r="CN74" s="20">
        <f t="shared" si="68"/>
        <v>2271.34</v>
      </c>
      <c r="CO74" s="20">
        <f t="shared" si="68"/>
        <v>828.27</v>
      </c>
      <c r="CP74" s="20">
        <f t="shared" si="68"/>
        <v>1036.3800000000001</v>
      </c>
      <c r="CQ74" s="106">
        <f t="shared" si="64"/>
        <v>642.5</v>
      </c>
      <c r="CR74" s="143"/>
      <c r="CS74" s="20">
        <f t="shared" si="69"/>
        <v>227.62</v>
      </c>
      <c r="CT74" s="20">
        <f t="shared" si="69"/>
        <v>220.51</v>
      </c>
      <c r="CW74" s="20">
        <f t="shared" si="57"/>
        <v>406.69</v>
      </c>
      <c r="CX74" s="20">
        <f t="shared" si="57"/>
        <v>87.050000000000011</v>
      </c>
      <c r="CY74" s="20">
        <f t="shared" si="57"/>
        <v>741.22</v>
      </c>
      <c r="CZ74" s="20">
        <f t="shared" si="57"/>
        <v>0</v>
      </c>
      <c r="DA74" s="20">
        <f t="shared" si="57"/>
        <v>0</v>
      </c>
      <c r="DB74" s="20">
        <f t="shared" si="60"/>
        <v>393.17999999999995</v>
      </c>
      <c r="DC74" s="20">
        <f t="shared" si="60"/>
        <v>643.20000000000005</v>
      </c>
      <c r="DD74" s="106">
        <f t="shared" si="60"/>
        <v>0</v>
      </c>
      <c r="DE74" s="20">
        <f t="shared" si="60"/>
        <v>31.769999999999996</v>
      </c>
      <c r="DF74" s="20">
        <f t="shared" si="60"/>
        <v>45.83</v>
      </c>
      <c r="DG74" s="106">
        <f t="shared" si="60"/>
        <v>352.25</v>
      </c>
      <c r="DH74" s="143"/>
      <c r="DI74" s="20">
        <f t="shared" si="70"/>
        <v>75</v>
      </c>
      <c r="DJ74" s="20">
        <f t="shared" si="70"/>
        <v>68.650000000000006</v>
      </c>
      <c r="DK74" s="20">
        <f t="shared" si="70"/>
        <v>290.25</v>
      </c>
      <c r="DL74" s="143"/>
      <c r="DM74" s="20">
        <f t="shared" si="71"/>
        <v>152.62</v>
      </c>
      <c r="DN74" s="20">
        <f t="shared" si="71"/>
        <v>151.86000000000001</v>
      </c>
      <c r="DO74" s="106">
        <f t="shared" si="71"/>
        <v>3.38</v>
      </c>
      <c r="DP74" s="20">
        <f t="shared" si="65"/>
        <v>1.97</v>
      </c>
      <c r="DR74" s="31">
        <f t="shared" ref="DR74:DR137" si="90">$EB74</f>
        <v>65</v>
      </c>
      <c r="DS74" s="26">
        <f t="shared" ref="DS74:DS137" si="91">AVERAGE(DR74:DR75)</f>
        <v>65.5</v>
      </c>
      <c r="DT74" s="101">
        <f t="shared" si="72"/>
        <v>11565.089999999998</v>
      </c>
      <c r="DU74" s="101">
        <f t="shared" si="73"/>
        <v>3160.23</v>
      </c>
      <c r="DV74" s="101">
        <f t="shared" si="74"/>
        <v>2819.3900000000003</v>
      </c>
      <c r="DW74" s="102">
        <f t="shared" ref="DW74:DW137" si="92">EM74 + EQ74</f>
        <v>1199.26</v>
      </c>
      <c r="DX74" s="144"/>
      <c r="DY74" s="101">
        <f t="shared" ref="DY74:DZ137" si="93">EO74 + ES74</f>
        <v>185.4</v>
      </c>
      <c r="DZ74" s="101">
        <f t="shared" si="93"/>
        <v>237.01999999999998</v>
      </c>
      <c r="EB74" s="84">
        <f>MODEL_DATA!AT71</f>
        <v>65</v>
      </c>
      <c r="EC74" s="84">
        <f>MODEL_DATA!AU71</f>
        <v>5484.48</v>
      </c>
      <c r="ED74" s="84">
        <f>MODEL_DATA!AV71</f>
        <v>327.54000000000002</v>
      </c>
      <c r="EE74" s="84">
        <f>MODEL_DATA!AW71</f>
        <v>2832.69</v>
      </c>
      <c r="EF74" s="84">
        <f>MODEL_DATA!AX71</f>
        <v>0</v>
      </c>
      <c r="EG74" s="84">
        <f>MODEL_DATA!AY71</f>
        <v>100.99</v>
      </c>
      <c r="EH74" s="84">
        <f>MODEL_DATA!AZ71</f>
        <v>1423.14</v>
      </c>
      <c r="EI74" s="84">
        <f>MODEL_DATA!BA71</f>
        <v>1396.25</v>
      </c>
      <c r="EJ74" s="84">
        <f>MODEL_DATA!BB71</f>
        <v>1176.93</v>
      </c>
      <c r="EK74" s="84">
        <f>MODEL_DATA!BC71</f>
        <v>973.39</v>
      </c>
      <c r="EL74" s="84">
        <f>MODEL_DATA!BD71</f>
        <v>1358.58</v>
      </c>
      <c r="EM74" s="84">
        <f>MODEL_DATA!BE71</f>
        <v>614.29999999999995</v>
      </c>
      <c r="EN74" s="84">
        <f>MODEL_DATA!BF71</f>
        <v>564.29999999999995</v>
      </c>
      <c r="EO74" s="84">
        <f>MODEL_DATA!BG71</f>
        <v>96.95</v>
      </c>
      <c r="EP74" s="84">
        <f>MODEL_DATA!BH71</f>
        <v>138.19999999999999</v>
      </c>
      <c r="EQ74" s="84">
        <f>MODEL_DATA!BI71</f>
        <v>584.96</v>
      </c>
      <c r="ER74" s="84">
        <f>MODEL_DATA!BJ71</f>
        <v>611.92999999999995</v>
      </c>
      <c r="ES74" s="84">
        <f>MODEL_DATA!BK71</f>
        <v>88.45</v>
      </c>
      <c r="ET74" s="84">
        <f>MODEL_DATA!BL71</f>
        <v>98.82</v>
      </c>
      <c r="EU74" s="84">
        <f>MODEL_DATA!BM71</f>
        <v>191.93</v>
      </c>
      <c r="EV74" s="84">
        <f>MODEL_DATA!BN71</f>
        <v>16.190000000000001</v>
      </c>
    </row>
    <row r="75" spans="32:152" x14ac:dyDescent="0.25">
      <c r="AF75" s="32">
        <f t="shared" si="66"/>
        <v>130</v>
      </c>
      <c r="AG75" s="61">
        <f t="shared" si="75"/>
        <v>2.4432030974737723E-4</v>
      </c>
      <c r="AH75" s="63">
        <f>INDEX(Obs_GenCost!$D$11:$T$211,  MATCH($AF75, Obs_GenCost!$B$11:$B$211, 0), MATCH(AH$4, Obs_GenCost!$D$3:$T$3, 0) )</f>
        <v>6.0709999999999996E-4</v>
      </c>
      <c r="AI75" s="61">
        <f t="shared" si="76"/>
        <v>9.7987506587281817E-5</v>
      </c>
      <c r="AJ75" s="63">
        <f>INDEX(Obs_GenCost!$D$11:$T$211,  MATCH($AF75, Obs_GenCost!$B$11:$B$211, 0), MATCH(AJ$4, Obs_GenCost!$D$3:$T$3, 0) )</f>
        <v>1.5200000000000001E-4</v>
      </c>
      <c r="AK75" s="61">
        <f t="shared" si="77"/>
        <v>2.0064427868085412E-4</v>
      </c>
      <c r="AL75" s="63">
        <f>INDEX(Obs_GenCost!$D$11:$T$211,  MATCH($AF75, Obs_GenCost!$B$11:$B$211, 0), MATCH(AL$4, Obs_GenCost!$D$3:$T$3, 0) )</f>
        <v>3.4719999999999998E-4</v>
      </c>
      <c r="AM75" s="61">
        <f t="shared" si="78"/>
        <v>0</v>
      </c>
      <c r="AN75" s="63">
        <f>INDEX(Obs_GenCost!$D$11:$T$211,  MATCH($AF75, Obs_GenCost!$B$11:$B$211, 0), MATCH(AN$4, Obs_GenCost!$D$3:$T$3, 0) )</f>
        <v>0</v>
      </c>
      <c r="AO75" s="61">
        <f t="shared" si="79"/>
        <v>0</v>
      </c>
      <c r="AP75" s="63">
        <f>INDEX(Obs_GenCost!$D$11:$T$211,  MATCH($AF75, Obs_GenCost!$B$11:$B$211, 0), MATCH(AP$4, Obs_GenCost!$D$3:$T$3, 0) )</f>
        <v>0</v>
      </c>
      <c r="AQ75" s="61">
        <f t="shared" si="80"/>
        <v>5.0486638523256956E-4</v>
      </c>
      <c r="AR75" s="63">
        <f>INDEX(Obs_GenCost!$D$11:$T$211,  MATCH($AF75, Obs_GenCost!$B$11:$B$211, 0), MATCH(AR$4, Obs_GenCost!$D$3:$T$3, 0) )</f>
        <v>5.4040000000000002E-4</v>
      </c>
      <c r="AS75" s="61">
        <f t="shared" si="81"/>
        <v>4.111780517758701E-4</v>
      </c>
      <c r="AT75" s="63">
        <f>INDEX(Obs_GenCost!$D$11:$T$211,  MATCH($AF75, Obs_GenCost!$B$11:$B$211, 0), MATCH(AT$4, Obs_GenCost!$D$3:$T$3, 0) )</f>
        <v>4.0779999999999999E-4</v>
      </c>
      <c r="AU75" s="61">
        <f t="shared" si="82"/>
        <v>0</v>
      </c>
      <c r="AV75" s="63">
        <f>INDEX(Obs_GenCost!$D$11:$T$211,  MATCH($AF75, Obs_GenCost!$B$11:$B$211, 0), MATCH(AV$4, Obs_GenCost!$D$3:$T$3, 0) )</f>
        <v>0</v>
      </c>
      <c r="AW75" s="61">
        <f t="shared" si="83"/>
        <v>5.4578829670810974E-5</v>
      </c>
      <c r="AX75" s="63">
        <f>INDEX(Obs_GenCost!$D$11:$T$211,  MATCH($AF75, Obs_GenCost!$B$11:$B$211, 0), MATCH(AX$4, Obs_GenCost!$D$3:$T$3, 0) )</f>
        <v>1.5388000000000001E-3</v>
      </c>
      <c r="AY75" s="61">
        <f t="shared" si="84"/>
        <v>1.6212351165539995E-4</v>
      </c>
      <c r="AZ75" s="63">
        <f>INDEX(Obs_GenCost!$D$11:$T$211,  MATCH($AF75, Obs_GenCost!$B$11:$B$211, 0), MATCH(AZ$4, Obs_GenCost!$D$3:$T$3, 0) )</f>
        <v>5.6261999999999996E-3</v>
      </c>
      <c r="BA75" s="61">
        <f t="shared" si="85"/>
        <v>4.5385367834716618E-3</v>
      </c>
      <c r="BB75" s="63">
        <f>INDEX(Obs_GenCost!$D$11:$T$211,  MATCH($AF75, Obs_GenCost!$B$11:$B$211, 0), MATCH(BB$4, Obs_GenCost!$D$3:$T$3, 0) )</f>
        <v>5.3187E-3</v>
      </c>
      <c r="BC75" s="61">
        <f t="shared" si="86"/>
        <v>3.0501036667447837E-3</v>
      </c>
      <c r="BD75" s="63">
        <f>INDEX(Obs_GenCost!$D$11:$T$211,  MATCH($AF75, Obs_GenCost!$B$11:$B$211, 0), MATCH(BD$4, Obs_GenCost!$D$3:$T$3, 0) )</f>
        <v>3.5144E-3</v>
      </c>
      <c r="BF75" s="31">
        <f t="shared" si="87"/>
        <v>132</v>
      </c>
      <c r="BG75" s="31">
        <f t="shared" si="88"/>
        <v>133</v>
      </c>
      <c r="BH75" s="57">
        <f t="shared" si="62"/>
        <v>2.2063264331035232E-4</v>
      </c>
      <c r="BI75" s="57">
        <f t="shared" si="62"/>
        <v>1.6374189053917454E-4</v>
      </c>
      <c r="BJ75" s="57">
        <f t="shared" si="62"/>
        <v>4.0164039074031438E-4</v>
      </c>
      <c r="BK75" s="58">
        <f t="shared" si="61"/>
        <v>4.3679650076614614E-3</v>
      </c>
      <c r="BL75" s="57">
        <f t="shared" si="61"/>
        <v>0</v>
      </c>
      <c r="BM75" s="57">
        <f t="shared" si="61"/>
        <v>7.6189024134706339E-3</v>
      </c>
      <c r="BN75" s="57">
        <f t="shared" si="61"/>
        <v>8.5370357504598177E-3</v>
      </c>
      <c r="BQ75" s="57">
        <f t="shared" si="67"/>
        <v>2.1184359297306949E-4</v>
      </c>
      <c r="BR75" s="57">
        <f t="shared" si="67"/>
        <v>9.0727088235897905E-5</v>
      </c>
      <c r="BS75" s="57">
        <f t="shared" si="67"/>
        <v>1.8130043993590142E-4</v>
      </c>
      <c r="BT75" s="57">
        <f t="shared" si="67"/>
        <v>0</v>
      </c>
      <c r="BU75" s="57">
        <f t="shared" si="67"/>
        <v>0</v>
      </c>
      <c r="BV75" s="57">
        <f t="shared" si="67"/>
        <v>4.4527319906174825E-4</v>
      </c>
      <c r="BW75" s="57">
        <f t="shared" si="67"/>
        <v>3.7991778011567097E-4</v>
      </c>
      <c r="BX75" s="58">
        <f t="shared" si="67"/>
        <v>0</v>
      </c>
      <c r="BY75" s="57">
        <f t="shared" si="67"/>
        <v>1.9069090630972677E-5</v>
      </c>
      <c r="BZ75" s="57">
        <f t="shared" si="67"/>
        <v>1.3905902778035725E-4</v>
      </c>
      <c r="CA75" s="58">
        <f t="shared" si="67"/>
        <v>5.3585012430887981E-3</v>
      </c>
      <c r="CB75" s="57">
        <f t="shared" si="67"/>
        <v>0</v>
      </c>
      <c r="CC75" s="57">
        <f t="shared" si="67"/>
        <v>5.6208909624190402E-3</v>
      </c>
      <c r="CD75" s="57">
        <f t="shared" si="67"/>
        <v>6.6611097017359464E-3</v>
      </c>
      <c r="CE75" s="57">
        <f t="shared" si="67"/>
        <v>3.5600831015324638E-3</v>
      </c>
      <c r="CF75" s="57">
        <f t="shared" si="63"/>
        <v>0</v>
      </c>
      <c r="CG75" s="57">
        <f t="shared" si="63"/>
        <v>9.0947131168302147E-3</v>
      </c>
      <c r="CH75" s="57">
        <f t="shared" si="63"/>
        <v>9.8064460752757404E-3</v>
      </c>
      <c r="CI75" s="58">
        <f t="shared" si="63"/>
        <v>5.0084772516578868E-5</v>
      </c>
      <c r="CJ75" s="57">
        <f t="shared" si="63"/>
        <v>8.0441397573794834E-5</v>
      </c>
      <c r="CL75" s="30">
        <f>Obs_GenCost!B77</f>
        <v>132</v>
      </c>
      <c r="CM75" s="26">
        <f t="shared" si="89"/>
        <v>133</v>
      </c>
      <c r="CN75" s="20">
        <f t="shared" si="68"/>
        <v>2044.06</v>
      </c>
      <c r="CO75" s="20">
        <f t="shared" si="68"/>
        <v>750.36</v>
      </c>
      <c r="CP75" s="20">
        <f t="shared" si="68"/>
        <v>941.07</v>
      </c>
      <c r="CQ75" s="106">
        <f t="shared" si="64"/>
        <v>754.67000000000007</v>
      </c>
      <c r="CR75" s="143"/>
      <c r="CS75" s="20">
        <f t="shared" si="69"/>
        <v>190.89</v>
      </c>
      <c r="CT75" s="20">
        <f t="shared" si="69"/>
        <v>233.47</v>
      </c>
      <c r="CW75" s="20">
        <f t="shared" si="57"/>
        <v>352.63</v>
      </c>
      <c r="CX75" s="20">
        <f t="shared" si="57"/>
        <v>80.599999999999994</v>
      </c>
      <c r="CY75" s="20">
        <f t="shared" si="57"/>
        <v>669.76</v>
      </c>
      <c r="CZ75" s="20">
        <f t="shared" si="57"/>
        <v>0</v>
      </c>
      <c r="DA75" s="20">
        <f t="shared" si="57"/>
        <v>0</v>
      </c>
      <c r="DB75" s="20">
        <f t="shared" si="60"/>
        <v>346.77</v>
      </c>
      <c r="DC75" s="20">
        <f t="shared" si="60"/>
        <v>594.29999999999995</v>
      </c>
      <c r="DD75" s="106">
        <f t="shared" si="60"/>
        <v>0</v>
      </c>
      <c r="DE75" s="20">
        <f t="shared" si="60"/>
        <v>11.100000000000001</v>
      </c>
      <c r="DF75" s="20">
        <f t="shared" si="60"/>
        <v>39.31</v>
      </c>
      <c r="DG75" s="106">
        <f t="shared" si="60"/>
        <v>415.89</v>
      </c>
      <c r="DH75" s="143"/>
      <c r="DI75" s="20">
        <f t="shared" si="70"/>
        <v>59.83</v>
      </c>
      <c r="DJ75" s="20">
        <f t="shared" si="70"/>
        <v>73.52</v>
      </c>
      <c r="DK75" s="20">
        <f t="shared" si="70"/>
        <v>338.78</v>
      </c>
      <c r="DL75" s="143"/>
      <c r="DM75" s="20">
        <f t="shared" si="71"/>
        <v>131.06</v>
      </c>
      <c r="DN75" s="20">
        <f t="shared" si="71"/>
        <v>159.94999999999999</v>
      </c>
      <c r="DO75" s="106">
        <f t="shared" si="71"/>
        <v>3.1</v>
      </c>
      <c r="DP75" s="20">
        <f t="shared" si="65"/>
        <v>1.3900000000000001</v>
      </c>
      <c r="DR75" s="31">
        <f t="shared" si="90"/>
        <v>66</v>
      </c>
      <c r="DS75" s="26">
        <f t="shared" si="91"/>
        <v>66.5</v>
      </c>
      <c r="DT75" s="101">
        <f t="shared" si="72"/>
        <v>10924.560000000001</v>
      </c>
      <c r="DU75" s="101">
        <f t="shared" si="73"/>
        <v>3114.9</v>
      </c>
      <c r="DV75" s="101">
        <f t="shared" si="74"/>
        <v>2653.4300000000003</v>
      </c>
      <c r="DW75" s="102">
        <f t="shared" si="92"/>
        <v>1433.73</v>
      </c>
      <c r="DX75" s="144"/>
      <c r="DY75" s="101">
        <f t="shared" si="93"/>
        <v>243.66000000000003</v>
      </c>
      <c r="DZ75" s="101">
        <f t="shared" si="93"/>
        <v>202.43</v>
      </c>
      <c r="EB75" s="84">
        <f>MODEL_DATA!AT72</f>
        <v>66</v>
      </c>
      <c r="EC75" s="84">
        <f>MODEL_DATA!AU72</f>
        <v>5083.71</v>
      </c>
      <c r="ED75" s="84">
        <f>MODEL_DATA!AV72</f>
        <v>303.83</v>
      </c>
      <c r="EE75" s="84">
        <f>MODEL_DATA!AW72</f>
        <v>2811.07</v>
      </c>
      <c r="EF75" s="84">
        <f>MODEL_DATA!AX72</f>
        <v>0</v>
      </c>
      <c r="EG75" s="84">
        <f>MODEL_DATA!AY72</f>
        <v>72.52</v>
      </c>
      <c r="EH75" s="84">
        <f>MODEL_DATA!AZ72</f>
        <v>1414.01</v>
      </c>
      <c r="EI75" s="84">
        <f>MODEL_DATA!BA72</f>
        <v>1239.42</v>
      </c>
      <c r="EJ75" s="84">
        <f>MODEL_DATA!BB72</f>
        <v>1155.49</v>
      </c>
      <c r="EK75" s="84">
        <f>MODEL_DATA!BC72</f>
        <v>863.09</v>
      </c>
      <c r="EL75" s="84">
        <f>MODEL_DATA!BD72</f>
        <v>1279.1199999999999</v>
      </c>
      <c r="EM75" s="84">
        <f>MODEL_DATA!BE72</f>
        <v>693.99</v>
      </c>
      <c r="EN75" s="84">
        <f>MODEL_DATA!BF72</f>
        <v>500.55</v>
      </c>
      <c r="EO75" s="84">
        <f>MODEL_DATA!BG72</f>
        <v>128.52000000000001</v>
      </c>
      <c r="EP75" s="84">
        <f>MODEL_DATA!BH72</f>
        <v>113.97</v>
      </c>
      <c r="EQ75" s="84">
        <f>MODEL_DATA!BI72</f>
        <v>739.74</v>
      </c>
      <c r="ER75" s="84">
        <f>MODEL_DATA!BJ72</f>
        <v>631.62</v>
      </c>
      <c r="ES75" s="84">
        <f>MODEL_DATA!BK72</f>
        <v>115.14</v>
      </c>
      <c r="ET75" s="84">
        <f>MODEL_DATA!BL72</f>
        <v>88.46</v>
      </c>
      <c r="EU75" s="84">
        <f>MODEL_DATA!BM72</f>
        <v>177.64</v>
      </c>
      <c r="EV75" s="84">
        <f>MODEL_DATA!BN72</f>
        <v>16.7</v>
      </c>
    </row>
    <row r="76" spans="32:152" x14ac:dyDescent="0.25">
      <c r="AF76" s="32">
        <f t="shared" si="66"/>
        <v>132</v>
      </c>
      <c r="AG76" s="61">
        <f t="shared" si="75"/>
        <v>2.1184359297306949E-4</v>
      </c>
      <c r="AH76" s="63">
        <f>INDEX(Obs_GenCost!$D$11:$T$211,  MATCH($AF76, Obs_GenCost!$B$11:$B$211, 0), MATCH(AH$4, Obs_GenCost!$D$3:$T$3, 0) )</f>
        <v>5.1539999999999995E-4</v>
      </c>
      <c r="AI76" s="61">
        <f t="shared" si="76"/>
        <v>9.0727088235897905E-5</v>
      </c>
      <c r="AJ76" s="63">
        <f>INDEX(Obs_GenCost!$D$11:$T$211,  MATCH($AF76, Obs_GenCost!$B$11:$B$211, 0), MATCH(AJ$4, Obs_GenCost!$D$3:$T$3, 0) )</f>
        <v>1.4569999999999999E-4</v>
      </c>
      <c r="AK76" s="61">
        <f t="shared" si="77"/>
        <v>1.8130043993590142E-4</v>
      </c>
      <c r="AL76" s="63">
        <f>INDEX(Obs_GenCost!$D$11:$T$211,  MATCH($AF76, Obs_GenCost!$B$11:$B$211, 0), MATCH(AL$4, Obs_GenCost!$D$3:$T$3, 0) )</f>
        <v>3.2670000000000003E-4</v>
      </c>
      <c r="AM76" s="61">
        <f t="shared" si="78"/>
        <v>0</v>
      </c>
      <c r="AN76" s="63">
        <f>INDEX(Obs_GenCost!$D$11:$T$211,  MATCH($AF76, Obs_GenCost!$B$11:$B$211, 0), MATCH(AN$4, Obs_GenCost!$D$3:$T$3, 0) )</f>
        <v>0</v>
      </c>
      <c r="AO76" s="61">
        <f t="shared" si="79"/>
        <v>0</v>
      </c>
      <c r="AP76" s="63">
        <f>INDEX(Obs_GenCost!$D$11:$T$211,  MATCH($AF76, Obs_GenCost!$B$11:$B$211, 0), MATCH(AP$4, Obs_GenCost!$D$3:$T$3, 0) )</f>
        <v>0</v>
      </c>
      <c r="AQ76" s="61">
        <f t="shared" si="80"/>
        <v>4.4527319906174825E-4</v>
      </c>
      <c r="AR76" s="63">
        <f>INDEX(Obs_GenCost!$D$11:$T$211,  MATCH($AF76, Obs_GenCost!$B$11:$B$211, 0), MATCH(AR$4, Obs_GenCost!$D$3:$T$3, 0) )</f>
        <v>5.1150000000000002E-4</v>
      </c>
      <c r="AS76" s="61">
        <f t="shared" si="81"/>
        <v>3.7991778011567097E-4</v>
      </c>
      <c r="AT76" s="63">
        <f>INDEX(Obs_GenCost!$D$11:$T$211,  MATCH($AF76, Obs_GenCost!$B$11:$B$211, 0), MATCH(AT$4, Obs_GenCost!$D$3:$T$3, 0) )</f>
        <v>3.881E-4</v>
      </c>
      <c r="AU76" s="61">
        <f t="shared" si="82"/>
        <v>0</v>
      </c>
      <c r="AV76" s="63">
        <f>INDEX(Obs_GenCost!$D$11:$T$211,  MATCH($AF76, Obs_GenCost!$B$11:$B$211, 0), MATCH(AV$4, Obs_GenCost!$D$3:$T$3, 0) )</f>
        <v>0</v>
      </c>
      <c r="AW76" s="61">
        <f t="shared" si="83"/>
        <v>1.9069090630972677E-5</v>
      </c>
      <c r="AX76" s="63">
        <f>INDEX(Obs_GenCost!$D$11:$T$211,  MATCH($AF76, Obs_GenCost!$B$11:$B$211, 0), MATCH(AX$4, Obs_GenCost!$D$3:$T$3, 0) )</f>
        <v>1.4480999999999999E-3</v>
      </c>
      <c r="AY76" s="61">
        <f t="shared" si="84"/>
        <v>1.3905902778035725E-4</v>
      </c>
      <c r="AZ76" s="63">
        <f>INDEX(Obs_GenCost!$D$11:$T$211,  MATCH($AF76, Obs_GenCost!$B$11:$B$211, 0), MATCH(AZ$4, Obs_GenCost!$D$3:$T$3, 0) )</f>
        <v>5.3442999999999997E-3</v>
      </c>
      <c r="BA76" s="61">
        <f t="shared" si="85"/>
        <v>5.3585012430887981E-3</v>
      </c>
      <c r="BB76" s="63">
        <f>INDEX(Obs_GenCost!$D$11:$T$211,  MATCH($AF76, Obs_GenCost!$B$11:$B$211, 0), MATCH(BB$4, Obs_GenCost!$D$3:$T$3, 0) )</f>
        <v>5.2344000000000002E-3</v>
      </c>
      <c r="BC76" s="61">
        <f t="shared" si="86"/>
        <v>3.5600831015324638E-3</v>
      </c>
      <c r="BD76" s="63">
        <f>INDEX(Obs_GenCost!$D$11:$T$211,  MATCH($AF76, Obs_GenCost!$B$11:$B$211, 0), MATCH(BD$4, Obs_GenCost!$D$3:$T$3, 0) )</f>
        <v>3.4586999999999999E-3</v>
      </c>
      <c r="BF76" s="31">
        <f t="shared" si="87"/>
        <v>134</v>
      </c>
      <c r="BG76" s="31">
        <f t="shared" si="88"/>
        <v>135</v>
      </c>
      <c r="BH76" s="57">
        <f t="shared" si="62"/>
        <v>1.9713012784877286E-4</v>
      </c>
      <c r="BI76" s="57">
        <f t="shared" si="62"/>
        <v>1.4049078648652107E-4</v>
      </c>
      <c r="BJ76" s="57">
        <f t="shared" si="62"/>
        <v>3.7281918128013238E-4</v>
      </c>
      <c r="BK76" s="58">
        <f t="shared" si="61"/>
        <v>3.718561064402002E-3</v>
      </c>
      <c r="BL76" s="57">
        <f t="shared" si="61"/>
        <v>0</v>
      </c>
      <c r="BM76" s="57">
        <f t="shared" si="61"/>
        <v>7.5287001008589542E-3</v>
      </c>
      <c r="BN76" s="57">
        <f t="shared" si="61"/>
        <v>7.6718870553132068E-3</v>
      </c>
      <c r="BQ76" s="57">
        <f t="shared" si="67"/>
        <v>1.8561470924450356E-4</v>
      </c>
      <c r="BR76" s="57">
        <f t="shared" si="67"/>
        <v>8.7091250828925837E-5</v>
      </c>
      <c r="BS76" s="57">
        <f t="shared" si="67"/>
        <v>1.5333227006284641E-4</v>
      </c>
      <c r="BT76" s="57">
        <f t="shared" si="67"/>
        <v>0</v>
      </c>
      <c r="BU76" s="57">
        <f t="shared" si="67"/>
        <v>0</v>
      </c>
      <c r="BV76" s="57">
        <f t="shared" si="67"/>
        <v>3.9834083632648605E-4</v>
      </c>
      <c r="BW76" s="57">
        <f t="shared" si="67"/>
        <v>3.6011321537062049E-4</v>
      </c>
      <c r="BX76" s="58">
        <f t="shared" si="67"/>
        <v>0</v>
      </c>
      <c r="BY76" s="57">
        <f t="shared" si="67"/>
        <v>6.3220048217999491E-6</v>
      </c>
      <c r="BZ76" s="57">
        <f t="shared" si="67"/>
        <v>1.2575803707941236E-4</v>
      </c>
      <c r="CA76" s="58">
        <f t="shared" si="67"/>
        <v>5.0455386924272609E-3</v>
      </c>
      <c r="CB76" s="57">
        <f t="shared" si="67"/>
        <v>0</v>
      </c>
      <c r="CC76" s="57">
        <f t="shared" si="67"/>
        <v>5.5466722784760173E-3</v>
      </c>
      <c r="CD76" s="57">
        <f t="shared" si="67"/>
        <v>5.7161236545500661E-3</v>
      </c>
      <c r="CE76" s="57">
        <f t="shared" si="67"/>
        <v>2.6362773708053879E-3</v>
      </c>
      <c r="CF76" s="57">
        <f t="shared" si="63"/>
        <v>0</v>
      </c>
      <c r="CG76" s="57">
        <f t="shared" si="63"/>
        <v>8.9927046605373685E-3</v>
      </c>
      <c r="CH76" s="57">
        <f t="shared" si="63"/>
        <v>8.9953220891807236E-3</v>
      </c>
      <c r="CI76" s="58">
        <f t="shared" si="63"/>
        <v>4.3137529877182446E-5</v>
      </c>
      <c r="CJ76" s="57">
        <f t="shared" si="63"/>
        <v>6.4237375040944062E-5</v>
      </c>
      <c r="CL76" s="30">
        <f>Obs_GenCost!B78</f>
        <v>134</v>
      </c>
      <c r="CM76" s="26">
        <f t="shared" si="89"/>
        <v>135</v>
      </c>
      <c r="CN76" s="20">
        <f t="shared" si="68"/>
        <v>1826.32</v>
      </c>
      <c r="CO76" s="20">
        <f t="shared" si="68"/>
        <v>643.80999999999995</v>
      </c>
      <c r="CP76" s="20">
        <f t="shared" si="68"/>
        <v>873.54</v>
      </c>
      <c r="CQ76" s="106">
        <f t="shared" si="64"/>
        <v>642.47</v>
      </c>
      <c r="CR76" s="143"/>
      <c r="CS76" s="20">
        <f t="shared" si="69"/>
        <v>188.63</v>
      </c>
      <c r="CT76" s="20">
        <f t="shared" si="69"/>
        <v>209.81</v>
      </c>
      <c r="CW76" s="20">
        <f t="shared" si="57"/>
        <v>308.97000000000003</v>
      </c>
      <c r="CX76" s="20">
        <f t="shared" si="57"/>
        <v>77.37</v>
      </c>
      <c r="CY76" s="20">
        <f t="shared" si="57"/>
        <v>566.44000000000005</v>
      </c>
      <c r="CZ76" s="20">
        <f t="shared" si="57"/>
        <v>0</v>
      </c>
      <c r="DA76" s="20">
        <f t="shared" si="57"/>
        <v>0</v>
      </c>
      <c r="DB76" s="20">
        <f t="shared" si="60"/>
        <v>310.22000000000003</v>
      </c>
      <c r="DC76" s="20">
        <f t="shared" si="60"/>
        <v>563.31999999999994</v>
      </c>
      <c r="DD76" s="106">
        <f t="shared" si="60"/>
        <v>0</v>
      </c>
      <c r="DE76" s="20">
        <f t="shared" si="60"/>
        <v>3.6799999999999997</v>
      </c>
      <c r="DF76" s="20">
        <f t="shared" si="60"/>
        <v>35.549999999999997</v>
      </c>
      <c r="DG76" s="106">
        <f t="shared" si="60"/>
        <v>391.6</v>
      </c>
      <c r="DH76" s="143"/>
      <c r="DI76" s="20">
        <f t="shared" si="70"/>
        <v>59.04</v>
      </c>
      <c r="DJ76" s="20">
        <f t="shared" si="70"/>
        <v>63.089999999999996</v>
      </c>
      <c r="DK76" s="20">
        <f t="shared" si="70"/>
        <v>250.87</v>
      </c>
      <c r="DL76" s="143"/>
      <c r="DM76" s="20">
        <f t="shared" si="71"/>
        <v>129.59</v>
      </c>
      <c r="DN76" s="20">
        <f t="shared" si="71"/>
        <v>146.72</v>
      </c>
      <c r="DO76" s="106">
        <f t="shared" si="71"/>
        <v>2.67</v>
      </c>
      <c r="DP76" s="20">
        <f t="shared" si="65"/>
        <v>1.1099999999999999</v>
      </c>
      <c r="DR76" s="31">
        <f t="shared" si="90"/>
        <v>67</v>
      </c>
      <c r="DS76" s="26">
        <f t="shared" si="91"/>
        <v>67.5</v>
      </c>
      <c r="DT76" s="101">
        <f t="shared" si="72"/>
        <v>9948.75</v>
      </c>
      <c r="DU76" s="101">
        <f t="shared" si="73"/>
        <v>2681.21</v>
      </c>
      <c r="DV76" s="101">
        <f t="shared" si="74"/>
        <v>2433.7600000000002</v>
      </c>
      <c r="DW76" s="102">
        <f t="shared" si="92"/>
        <v>1222.5700000000002</v>
      </c>
      <c r="DX76" s="144"/>
      <c r="DY76" s="101">
        <f t="shared" si="93"/>
        <v>169.64</v>
      </c>
      <c r="DZ76" s="101">
        <f t="shared" si="93"/>
        <v>251.20999999999998</v>
      </c>
      <c r="EB76" s="84">
        <f>MODEL_DATA!AT73</f>
        <v>67</v>
      </c>
      <c r="EC76" s="84">
        <f>MODEL_DATA!AU73</f>
        <v>4777.46</v>
      </c>
      <c r="ED76" s="84">
        <f>MODEL_DATA!AV73</f>
        <v>244.66</v>
      </c>
      <c r="EE76" s="84">
        <f>MODEL_DATA!AW73</f>
        <v>2436.5500000000002</v>
      </c>
      <c r="EF76" s="84">
        <f>MODEL_DATA!AX73</f>
        <v>0</v>
      </c>
      <c r="EG76" s="84">
        <f>MODEL_DATA!AY73</f>
        <v>56.32</v>
      </c>
      <c r="EH76" s="84">
        <f>MODEL_DATA!AZ73</f>
        <v>1261.8</v>
      </c>
      <c r="EI76" s="84">
        <f>MODEL_DATA!BA73</f>
        <v>1171.96</v>
      </c>
      <c r="EJ76" s="84">
        <f>MODEL_DATA!BB73</f>
        <v>1125.5</v>
      </c>
      <c r="EK76" s="84">
        <f>MODEL_DATA!BC73</f>
        <v>777.85</v>
      </c>
      <c r="EL76" s="84">
        <f>MODEL_DATA!BD73</f>
        <v>1235.45</v>
      </c>
      <c r="EM76" s="84">
        <f>MODEL_DATA!BE73</f>
        <v>585.94000000000005</v>
      </c>
      <c r="EN76" s="84">
        <f>MODEL_DATA!BF73</f>
        <v>522.57000000000005</v>
      </c>
      <c r="EO76" s="84">
        <f>MODEL_DATA!BG73</f>
        <v>86.37</v>
      </c>
      <c r="EP76" s="84">
        <f>MODEL_DATA!BH73</f>
        <v>144.85</v>
      </c>
      <c r="EQ76" s="84">
        <f>MODEL_DATA!BI73</f>
        <v>636.63</v>
      </c>
      <c r="ER76" s="84">
        <f>MODEL_DATA!BJ73</f>
        <v>553.45000000000005</v>
      </c>
      <c r="ES76" s="84">
        <f>MODEL_DATA!BK73</f>
        <v>83.27</v>
      </c>
      <c r="ET76" s="84">
        <f>MODEL_DATA!BL73</f>
        <v>106.36</v>
      </c>
      <c r="EU76" s="84">
        <f>MODEL_DATA!BM73</f>
        <v>163.31</v>
      </c>
      <c r="EV76" s="84">
        <f>MODEL_DATA!BN73</f>
        <v>13.15</v>
      </c>
    </row>
    <row r="77" spans="32:152" x14ac:dyDescent="0.25">
      <c r="AF77" s="32">
        <f t="shared" si="66"/>
        <v>134</v>
      </c>
      <c r="AG77" s="61">
        <f t="shared" si="75"/>
        <v>1.8561470924450356E-4</v>
      </c>
      <c r="AH77" s="63">
        <f>INDEX(Obs_GenCost!$D$11:$T$211,  MATCH($AF77, Obs_GenCost!$B$11:$B$211, 0), MATCH(AH$4, Obs_GenCost!$D$3:$T$3, 0) )</f>
        <v>4.637E-4</v>
      </c>
      <c r="AI77" s="61">
        <f t="shared" si="76"/>
        <v>8.7091250828925837E-5</v>
      </c>
      <c r="AJ77" s="63">
        <f>INDEX(Obs_GenCost!$D$11:$T$211,  MATCH($AF77, Obs_GenCost!$B$11:$B$211, 0), MATCH(AJ$4, Obs_GenCost!$D$3:$T$3, 0) )</f>
        <v>1.3880000000000001E-4</v>
      </c>
      <c r="AK77" s="61">
        <f t="shared" si="77"/>
        <v>1.5333227006284641E-4</v>
      </c>
      <c r="AL77" s="63">
        <f>INDEX(Obs_GenCost!$D$11:$T$211,  MATCH($AF77, Obs_GenCost!$B$11:$B$211, 0), MATCH(AL$4, Obs_GenCost!$D$3:$T$3, 0) )</f>
        <v>3.0580000000000001E-4</v>
      </c>
      <c r="AM77" s="61">
        <f t="shared" si="78"/>
        <v>0</v>
      </c>
      <c r="AN77" s="63">
        <f>INDEX(Obs_GenCost!$D$11:$T$211,  MATCH($AF77, Obs_GenCost!$B$11:$B$211, 0), MATCH(AN$4, Obs_GenCost!$D$3:$T$3, 0) )</f>
        <v>0</v>
      </c>
      <c r="AO77" s="61">
        <f t="shared" si="79"/>
        <v>0</v>
      </c>
      <c r="AP77" s="63">
        <f>INDEX(Obs_GenCost!$D$11:$T$211,  MATCH($AF77, Obs_GenCost!$B$11:$B$211, 0), MATCH(AP$4, Obs_GenCost!$D$3:$T$3, 0) )</f>
        <v>0</v>
      </c>
      <c r="AQ77" s="61">
        <f t="shared" si="80"/>
        <v>3.9834083632648605E-4</v>
      </c>
      <c r="AR77" s="63">
        <f>INDEX(Obs_GenCost!$D$11:$T$211,  MATCH($AF77, Obs_GenCost!$B$11:$B$211, 0), MATCH(AR$4, Obs_GenCost!$D$3:$T$3, 0) )</f>
        <v>4.8250000000000002E-4</v>
      </c>
      <c r="AS77" s="61">
        <f t="shared" si="81"/>
        <v>3.6011321537062049E-4</v>
      </c>
      <c r="AT77" s="63">
        <f>INDEX(Obs_GenCost!$D$11:$T$211,  MATCH($AF77, Obs_GenCost!$B$11:$B$211, 0), MATCH(AT$4, Obs_GenCost!$D$3:$T$3, 0) )</f>
        <v>3.6830000000000001E-4</v>
      </c>
      <c r="AU77" s="61">
        <f t="shared" si="82"/>
        <v>0</v>
      </c>
      <c r="AV77" s="63">
        <f>INDEX(Obs_GenCost!$D$11:$T$211,  MATCH($AF77, Obs_GenCost!$B$11:$B$211, 0), MATCH(AV$4, Obs_GenCost!$D$3:$T$3, 0) )</f>
        <v>0</v>
      </c>
      <c r="AW77" s="61">
        <f t="shared" si="83"/>
        <v>6.3220048217999491E-6</v>
      </c>
      <c r="AX77" s="63">
        <f>INDEX(Obs_GenCost!$D$11:$T$211,  MATCH($AF77, Obs_GenCost!$B$11:$B$211, 0), MATCH(AX$4, Obs_GenCost!$D$3:$T$3, 0) )</f>
        <v>1.3572E-3</v>
      </c>
      <c r="AY77" s="61">
        <f t="shared" si="84"/>
        <v>1.2575803707941236E-4</v>
      </c>
      <c r="AZ77" s="63">
        <f>INDEX(Obs_GenCost!$D$11:$T$211,  MATCH($AF77, Obs_GenCost!$B$11:$B$211, 0), MATCH(AZ$4, Obs_GenCost!$D$3:$T$3, 0) )</f>
        <v>4.9949E-3</v>
      </c>
      <c r="BA77" s="61">
        <f t="shared" si="85"/>
        <v>5.0455386924272609E-3</v>
      </c>
      <c r="BB77" s="63">
        <f>INDEX(Obs_GenCost!$D$11:$T$211,  MATCH($AF77, Obs_GenCost!$B$11:$B$211, 0), MATCH(BB$4, Obs_GenCost!$D$3:$T$3, 0) )</f>
        <v>5.1501000000000003E-3</v>
      </c>
      <c r="BC77" s="61">
        <f t="shared" si="86"/>
        <v>2.6362773708053879E-3</v>
      </c>
      <c r="BD77" s="63">
        <f>INDEX(Obs_GenCost!$D$11:$T$211,  MATCH($AF77, Obs_GenCost!$B$11:$B$211, 0), MATCH(BD$4, Obs_GenCost!$D$3:$T$3, 0) )</f>
        <v>3.4026999999999998E-3</v>
      </c>
      <c r="BF77" s="31">
        <f t="shared" si="87"/>
        <v>136</v>
      </c>
      <c r="BG77" s="31">
        <f t="shared" si="88"/>
        <v>137</v>
      </c>
      <c r="BH77" s="57">
        <f t="shared" si="62"/>
        <v>1.9298637121898488E-4</v>
      </c>
      <c r="BI77" s="57">
        <f t="shared" si="62"/>
        <v>1.4410883721569043E-4</v>
      </c>
      <c r="BJ77" s="57">
        <f t="shared" si="62"/>
        <v>3.5814183205259417E-4</v>
      </c>
      <c r="BK77" s="58">
        <f t="shared" si="61"/>
        <v>4.2998991398118065E-3</v>
      </c>
      <c r="BL77" s="57">
        <f t="shared" si="61"/>
        <v>0</v>
      </c>
      <c r="BM77" s="57">
        <f t="shared" si="61"/>
        <v>5.813658785405902E-3</v>
      </c>
      <c r="BN77" s="57">
        <f t="shared" si="61"/>
        <v>8.0499782433020462E-3</v>
      </c>
      <c r="BQ77" s="57">
        <f t="shared" si="67"/>
        <v>1.7325120885206449E-4</v>
      </c>
      <c r="BR77" s="57">
        <f t="shared" si="67"/>
        <v>8.1766944037910971E-5</v>
      </c>
      <c r="BS77" s="57">
        <f t="shared" si="67"/>
        <v>1.5910077277282321E-4</v>
      </c>
      <c r="BT77" s="57">
        <f t="shared" si="67"/>
        <v>0</v>
      </c>
      <c r="BU77" s="57">
        <f t="shared" si="67"/>
        <v>0</v>
      </c>
      <c r="BV77" s="57">
        <f t="shared" si="67"/>
        <v>3.7996594957568968E-4</v>
      </c>
      <c r="BW77" s="57">
        <f t="shared" si="67"/>
        <v>3.4727668663980669E-4</v>
      </c>
      <c r="BX77" s="58">
        <f t="shared" si="67"/>
        <v>0</v>
      </c>
      <c r="BY77" s="57">
        <f t="shared" si="67"/>
        <v>1.5117837617347705E-6</v>
      </c>
      <c r="BZ77" s="57">
        <f t="shared" si="67"/>
        <v>1.0042955478718754E-4</v>
      </c>
      <c r="CA77" s="58">
        <f t="shared" si="67"/>
        <v>5.2715314111840897E-3</v>
      </c>
      <c r="CB77" s="57">
        <f t="shared" si="67"/>
        <v>0</v>
      </c>
      <c r="CC77" s="57">
        <f t="shared" si="67"/>
        <v>4.5667977550257321E-3</v>
      </c>
      <c r="CD77" s="57">
        <f t="shared" si="67"/>
        <v>6.1854455840249347E-3</v>
      </c>
      <c r="CE77" s="57">
        <f t="shared" si="67"/>
        <v>3.5074353173106163E-3</v>
      </c>
      <c r="CF77" s="57">
        <f t="shared" si="63"/>
        <v>0</v>
      </c>
      <c r="CG77" s="57">
        <f t="shared" si="63"/>
        <v>6.7346399205583116E-3</v>
      </c>
      <c r="CH77" s="57">
        <f t="shared" si="63"/>
        <v>9.3116788365919315E-3</v>
      </c>
      <c r="CI77" s="58">
        <f t="shared" si="63"/>
        <v>3.8452180190147644E-5</v>
      </c>
      <c r="CJ77" s="57">
        <f t="shared" si="63"/>
        <v>5.2663073231764952E-5</v>
      </c>
      <c r="CL77" s="30">
        <f>Obs_GenCost!B79</f>
        <v>136</v>
      </c>
      <c r="CM77" s="26">
        <f t="shared" si="89"/>
        <v>137</v>
      </c>
      <c r="CN77" s="20">
        <f t="shared" si="68"/>
        <v>1787.93</v>
      </c>
      <c r="CO77" s="20">
        <f t="shared" si="68"/>
        <v>660.39</v>
      </c>
      <c r="CP77" s="20">
        <f t="shared" si="68"/>
        <v>839.15</v>
      </c>
      <c r="CQ77" s="106">
        <f t="shared" si="64"/>
        <v>742.91000000000008</v>
      </c>
      <c r="CR77" s="143"/>
      <c r="CS77" s="20">
        <f t="shared" si="69"/>
        <v>145.66</v>
      </c>
      <c r="CT77" s="20">
        <f t="shared" si="69"/>
        <v>220.14999999999998</v>
      </c>
      <c r="CW77" s="20">
        <f t="shared" si="57"/>
        <v>288.39</v>
      </c>
      <c r="CX77" s="20">
        <f t="shared" si="57"/>
        <v>72.64</v>
      </c>
      <c r="CY77" s="20">
        <f t="shared" si="57"/>
        <v>587.75</v>
      </c>
      <c r="CZ77" s="20">
        <f t="shared" si="57"/>
        <v>0</v>
      </c>
      <c r="DA77" s="20">
        <f t="shared" si="57"/>
        <v>0</v>
      </c>
      <c r="DB77" s="20">
        <f t="shared" si="60"/>
        <v>295.90999999999997</v>
      </c>
      <c r="DC77" s="20">
        <f t="shared" si="60"/>
        <v>543.24</v>
      </c>
      <c r="DD77" s="106">
        <f t="shared" si="60"/>
        <v>0</v>
      </c>
      <c r="DE77" s="20">
        <f t="shared" si="60"/>
        <v>0.88</v>
      </c>
      <c r="DF77" s="20">
        <f t="shared" si="60"/>
        <v>28.39</v>
      </c>
      <c r="DG77" s="106">
        <f t="shared" si="60"/>
        <v>409.14</v>
      </c>
      <c r="DH77" s="143"/>
      <c r="DI77" s="20">
        <f t="shared" si="70"/>
        <v>48.61</v>
      </c>
      <c r="DJ77" s="20">
        <f t="shared" si="70"/>
        <v>68.27000000000001</v>
      </c>
      <c r="DK77" s="20">
        <f t="shared" si="70"/>
        <v>333.77</v>
      </c>
      <c r="DL77" s="143"/>
      <c r="DM77" s="20">
        <f t="shared" si="71"/>
        <v>97.05</v>
      </c>
      <c r="DN77" s="20">
        <f t="shared" si="71"/>
        <v>151.88</v>
      </c>
      <c r="DO77" s="106">
        <f t="shared" si="71"/>
        <v>2.38</v>
      </c>
      <c r="DP77" s="20">
        <f t="shared" si="65"/>
        <v>0.90999999999999992</v>
      </c>
      <c r="DR77" s="31">
        <f t="shared" si="90"/>
        <v>68</v>
      </c>
      <c r="DS77" s="26">
        <f t="shared" si="91"/>
        <v>68.5</v>
      </c>
      <c r="DT77" s="101">
        <f t="shared" si="72"/>
        <v>9315.2799999999988</v>
      </c>
      <c r="DU77" s="101">
        <f t="shared" si="73"/>
        <v>2440.5299999999997</v>
      </c>
      <c r="DV77" s="101">
        <f t="shared" si="74"/>
        <v>2320.8199999999997</v>
      </c>
      <c r="DW77" s="102">
        <f t="shared" si="92"/>
        <v>1613.93</v>
      </c>
      <c r="DX77" s="144"/>
      <c r="DY77" s="101">
        <f t="shared" si="93"/>
        <v>145.22</v>
      </c>
      <c r="DZ77" s="101">
        <f t="shared" si="93"/>
        <v>211.87</v>
      </c>
      <c r="EB77" s="84">
        <f>MODEL_DATA!AT74</f>
        <v>68</v>
      </c>
      <c r="EC77" s="84">
        <f>MODEL_DATA!AU74</f>
        <v>4516.38</v>
      </c>
      <c r="ED77" s="84">
        <f>MODEL_DATA!AV74</f>
        <v>250.89</v>
      </c>
      <c r="EE77" s="84">
        <f>MODEL_DATA!AW74</f>
        <v>2189.64</v>
      </c>
      <c r="EF77" s="84">
        <f>MODEL_DATA!AX74</f>
        <v>0</v>
      </c>
      <c r="EG77" s="84">
        <f>MODEL_DATA!AY74</f>
        <v>37.549999999999997</v>
      </c>
      <c r="EH77" s="84">
        <f>MODEL_DATA!AZ74</f>
        <v>1199.95</v>
      </c>
      <c r="EI77" s="84">
        <f>MODEL_DATA!BA74</f>
        <v>1120.8699999999999</v>
      </c>
      <c r="EJ77" s="84">
        <f>MODEL_DATA!BB74</f>
        <v>1100.3399999999999</v>
      </c>
      <c r="EK77" s="84">
        <f>MODEL_DATA!BC74</f>
        <v>684.74</v>
      </c>
      <c r="EL77" s="84">
        <f>MODEL_DATA!BD74</f>
        <v>1181.33</v>
      </c>
      <c r="EM77" s="84">
        <f>MODEL_DATA!BE74</f>
        <v>651.98</v>
      </c>
      <c r="EN77" s="84">
        <f>MODEL_DATA!BF74</f>
        <v>447.21</v>
      </c>
      <c r="EO77" s="84">
        <f>MODEL_DATA!BG74</f>
        <v>72.69</v>
      </c>
      <c r="EP77" s="84">
        <f>MODEL_DATA!BH74</f>
        <v>122.72</v>
      </c>
      <c r="EQ77" s="84">
        <f>MODEL_DATA!BI74</f>
        <v>961.95</v>
      </c>
      <c r="ER77" s="84">
        <f>MODEL_DATA!BJ74</f>
        <v>430.33</v>
      </c>
      <c r="ES77" s="84">
        <f>MODEL_DATA!BK74</f>
        <v>72.53</v>
      </c>
      <c r="ET77" s="84">
        <f>MODEL_DATA!BL74</f>
        <v>89.15</v>
      </c>
      <c r="EU77" s="84">
        <f>MODEL_DATA!BM74</f>
        <v>154.31</v>
      </c>
      <c r="EV77" s="84">
        <f>MODEL_DATA!BN74</f>
        <v>12.1</v>
      </c>
    </row>
    <row r="78" spans="32:152" x14ac:dyDescent="0.25">
      <c r="AF78" s="32">
        <f t="shared" si="66"/>
        <v>136</v>
      </c>
      <c r="AG78" s="61">
        <f t="shared" si="75"/>
        <v>1.7325120885206449E-4</v>
      </c>
      <c r="AH78" s="63">
        <f>INDEX(Obs_GenCost!$D$11:$T$211,  MATCH($AF78, Obs_GenCost!$B$11:$B$211, 0), MATCH(AH$4, Obs_GenCost!$D$3:$T$3, 0) )</f>
        <v>4.3189999999999998E-4</v>
      </c>
      <c r="AI78" s="61">
        <f t="shared" si="76"/>
        <v>8.1766944037910971E-5</v>
      </c>
      <c r="AJ78" s="63">
        <f>INDEX(Obs_GenCost!$D$11:$T$211,  MATCH($AF78, Obs_GenCost!$B$11:$B$211, 0), MATCH(AJ$4, Obs_GenCost!$D$3:$T$3, 0) )</f>
        <v>1.3180000000000001E-4</v>
      </c>
      <c r="AK78" s="61">
        <f t="shared" si="77"/>
        <v>1.5910077277282321E-4</v>
      </c>
      <c r="AL78" s="63">
        <f>INDEX(Obs_GenCost!$D$11:$T$211,  MATCH($AF78, Obs_GenCost!$B$11:$B$211, 0), MATCH(AL$4, Obs_GenCost!$D$3:$T$3, 0) )</f>
        <v>2.8499999999999999E-4</v>
      </c>
      <c r="AM78" s="61">
        <f t="shared" si="78"/>
        <v>0</v>
      </c>
      <c r="AN78" s="63">
        <f>INDEX(Obs_GenCost!$D$11:$T$211,  MATCH($AF78, Obs_GenCost!$B$11:$B$211, 0), MATCH(AN$4, Obs_GenCost!$D$3:$T$3, 0) )</f>
        <v>0</v>
      </c>
      <c r="AO78" s="61">
        <f t="shared" si="79"/>
        <v>0</v>
      </c>
      <c r="AP78" s="63">
        <f>INDEX(Obs_GenCost!$D$11:$T$211,  MATCH($AF78, Obs_GenCost!$B$11:$B$211, 0), MATCH(AP$4, Obs_GenCost!$D$3:$T$3, 0) )</f>
        <v>0</v>
      </c>
      <c r="AQ78" s="61">
        <f t="shared" si="80"/>
        <v>3.7996594957568968E-4</v>
      </c>
      <c r="AR78" s="63">
        <f>INDEX(Obs_GenCost!$D$11:$T$211,  MATCH($AF78, Obs_GenCost!$B$11:$B$211, 0), MATCH(AR$4, Obs_GenCost!$D$3:$T$3, 0) )</f>
        <v>4.5360000000000002E-4</v>
      </c>
      <c r="AS78" s="61">
        <f t="shared" si="81"/>
        <v>3.4727668663980669E-4</v>
      </c>
      <c r="AT78" s="63">
        <f>INDEX(Obs_GenCost!$D$11:$T$211,  MATCH($AF78, Obs_GenCost!$B$11:$B$211, 0), MATCH(AT$4, Obs_GenCost!$D$3:$T$3, 0) )</f>
        <v>3.4860000000000002E-4</v>
      </c>
      <c r="AU78" s="61">
        <f t="shared" si="82"/>
        <v>0</v>
      </c>
      <c r="AV78" s="63">
        <f>INDEX(Obs_GenCost!$D$11:$T$211,  MATCH($AF78, Obs_GenCost!$B$11:$B$211, 0), MATCH(AV$4, Obs_GenCost!$D$3:$T$3, 0) )</f>
        <v>0</v>
      </c>
      <c r="AW78" s="61">
        <f t="shared" si="83"/>
        <v>1.5117837617347705E-6</v>
      </c>
      <c r="AX78" s="63">
        <f>INDEX(Obs_GenCost!$D$11:$T$211,  MATCH($AF78, Obs_GenCost!$B$11:$B$211, 0), MATCH(AX$4, Obs_GenCost!$D$3:$T$3, 0) )</f>
        <v>1.2664E-3</v>
      </c>
      <c r="AY78" s="61">
        <f t="shared" si="84"/>
        <v>1.0042955478718754E-4</v>
      </c>
      <c r="AZ78" s="63">
        <f>INDEX(Obs_GenCost!$D$11:$T$211,  MATCH($AF78, Obs_GenCost!$B$11:$B$211, 0), MATCH(AZ$4, Obs_GenCost!$D$3:$T$3, 0) )</f>
        <v>4.7016000000000002E-3</v>
      </c>
      <c r="BA78" s="61">
        <f t="shared" si="85"/>
        <v>5.2715314111840897E-3</v>
      </c>
      <c r="BB78" s="63">
        <f>INDEX(Obs_GenCost!$D$11:$T$211,  MATCH($AF78, Obs_GenCost!$B$11:$B$211, 0), MATCH(BB$4, Obs_GenCost!$D$3:$T$3, 0) )</f>
        <v>5.0657000000000002E-3</v>
      </c>
      <c r="BC78" s="61">
        <f t="shared" si="86"/>
        <v>3.5074353173106163E-3</v>
      </c>
      <c r="BD78" s="63">
        <f>INDEX(Obs_GenCost!$D$11:$T$211,  MATCH($AF78, Obs_GenCost!$B$11:$B$211, 0), MATCH(BD$4, Obs_GenCost!$D$3:$T$3, 0) )</f>
        <v>3.3467000000000002E-3</v>
      </c>
      <c r="BF78" s="31">
        <f t="shared" si="87"/>
        <v>138</v>
      </c>
      <c r="BG78" s="31">
        <f t="shared" si="88"/>
        <v>139</v>
      </c>
      <c r="BH78" s="57">
        <f t="shared" si="62"/>
        <v>1.7453429526529237E-4</v>
      </c>
      <c r="BI78" s="57">
        <f t="shared" si="62"/>
        <v>1.2595966477027339E-4</v>
      </c>
      <c r="BJ78" s="57">
        <f t="shared" si="62"/>
        <v>3.3179601152872289E-4</v>
      </c>
      <c r="BK78" s="58">
        <f t="shared" si="61"/>
        <v>3.9032533979974503E-3</v>
      </c>
      <c r="BL78" s="57">
        <f t="shared" si="61"/>
        <v>0</v>
      </c>
      <c r="BM78" s="57">
        <f t="shared" si="61"/>
        <v>8.2135990762644551E-3</v>
      </c>
      <c r="BN78" s="57">
        <f t="shared" si="61"/>
        <v>8.2883877738327283E-3</v>
      </c>
      <c r="BQ78" s="57">
        <f t="shared" si="67"/>
        <v>1.5760158857883633E-4</v>
      </c>
      <c r="BR78" s="57">
        <f t="shared" si="67"/>
        <v>7.6003635207045014E-5</v>
      </c>
      <c r="BS78" s="57">
        <f t="shared" si="67"/>
        <v>1.3797305637143001E-4</v>
      </c>
      <c r="BT78" s="57">
        <f t="shared" si="67"/>
        <v>0</v>
      </c>
      <c r="BU78" s="57">
        <f t="shared" si="67"/>
        <v>0</v>
      </c>
      <c r="BV78" s="57">
        <f t="shared" si="67"/>
        <v>3.4536055489127617E-4</v>
      </c>
      <c r="BW78" s="57">
        <f t="shared" si="67"/>
        <v>3.2504289833015998E-4</v>
      </c>
      <c r="BX78" s="58">
        <f t="shared" si="67"/>
        <v>0</v>
      </c>
      <c r="BY78" s="57">
        <f t="shared" si="67"/>
        <v>6.0127763250814738E-7</v>
      </c>
      <c r="BZ78" s="57">
        <f t="shared" si="67"/>
        <v>7.4818072692814944E-5</v>
      </c>
      <c r="CA78" s="58">
        <f t="shared" si="67"/>
        <v>4.9443959990269695E-3</v>
      </c>
      <c r="CB78" s="57">
        <f t="shared" si="67"/>
        <v>0</v>
      </c>
      <c r="CC78" s="57">
        <f t="shared" si="67"/>
        <v>6.5190309858308071E-3</v>
      </c>
      <c r="CD78" s="57">
        <f t="shared" si="67"/>
        <v>6.2651759504222084E-3</v>
      </c>
      <c r="CE78" s="57">
        <f t="shared" si="67"/>
        <v>3.0540969118554228E-3</v>
      </c>
      <c r="CF78" s="57">
        <f t="shared" si="63"/>
        <v>0</v>
      </c>
      <c r="CG78" s="57">
        <f t="shared" si="63"/>
        <v>9.4652744478532069E-3</v>
      </c>
      <c r="CH78" s="57">
        <f t="shared" si="63"/>
        <v>9.6574641186460419E-3</v>
      </c>
      <c r="CI78" s="58">
        <f t="shared" si="63"/>
        <v>3.0050863509947322E-5</v>
      </c>
      <c r="CJ78" s="57">
        <f t="shared" si="63"/>
        <v>5.555664868405973E-5</v>
      </c>
      <c r="CL78" s="30">
        <f>Obs_GenCost!B80</f>
        <v>138</v>
      </c>
      <c r="CM78" s="26">
        <f t="shared" si="89"/>
        <v>139</v>
      </c>
      <c r="CN78" s="20">
        <f t="shared" si="68"/>
        <v>1616.98</v>
      </c>
      <c r="CO78" s="20">
        <f t="shared" si="68"/>
        <v>577.22</v>
      </c>
      <c r="CP78" s="20">
        <f t="shared" si="68"/>
        <v>777.42000000000007</v>
      </c>
      <c r="CQ78" s="106">
        <f t="shared" si="64"/>
        <v>674.38</v>
      </c>
      <c r="CR78" s="143"/>
      <c r="CS78" s="20">
        <f t="shared" si="69"/>
        <v>205.79</v>
      </c>
      <c r="CT78" s="20">
        <f t="shared" si="69"/>
        <v>226.67000000000002</v>
      </c>
      <c r="CW78" s="20">
        <f t="shared" si="57"/>
        <v>262.34000000000003</v>
      </c>
      <c r="CX78" s="20">
        <f t="shared" si="57"/>
        <v>67.52000000000001</v>
      </c>
      <c r="CY78" s="20">
        <f t="shared" si="57"/>
        <v>509.70000000000005</v>
      </c>
      <c r="CZ78" s="20">
        <f t="shared" si="57"/>
        <v>0</v>
      </c>
      <c r="DA78" s="20">
        <f t="shared" si="57"/>
        <v>0</v>
      </c>
      <c r="DB78" s="20">
        <f t="shared" si="60"/>
        <v>268.96000000000004</v>
      </c>
      <c r="DC78" s="20">
        <f t="shared" si="60"/>
        <v>508.46000000000004</v>
      </c>
      <c r="DD78" s="106">
        <f t="shared" si="60"/>
        <v>0</v>
      </c>
      <c r="DE78" s="20">
        <f t="shared" si="60"/>
        <v>0.35</v>
      </c>
      <c r="DF78" s="20">
        <f t="shared" si="60"/>
        <v>21.15</v>
      </c>
      <c r="DG78" s="106">
        <f t="shared" si="60"/>
        <v>383.75</v>
      </c>
      <c r="DH78" s="143"/>
      <c r="DI78" s="20">
        <f t="shared" si="70"/>
        <v>69.39</v>
      </c>
      <c r="DJ78" s="20">
        <f t="shared" si="70"/>
        <v>69.150000000000006</v>
      </c>
      <c r="DK78" s="20">
        <f t="shared" si="70"/>
        <v>290.63</v>
      </c>
      <c r="DL78" s="143"/>
      <c r="DM78" s="20">
        <f t="shared" si="71"/>
        <v>136.4</v>
      </c>
      <c r="DN78" s="20">
        <f t="shared" si="71"/>
        <v>157.51999999999998</v>
      </c>
      <c r="DO78" s="106">
        <f t="shared" si="71"/>
        <v>1.86</v>
      </c>
      <c r="DP78" s="20">
        <f t="shared" si="65"/>
        <v>0.96</v>
      </c>
      <c r="DR78" s="31">
        <f t="shared" si="90"/>
        <v>69</v>
      </c>
      <c r="DS78" s="26">
        <f t="shared" si="91"/>
        <v>69.5</v>
      </c>
      <c r="DT78" s="101">
        <f t="shared" si="72"/>
        <v>9035.93</v>
      </c>
      <c r="DU78" s="101">
        <f t="shared" si="73"/>
        <v>2338.6799999999998</v>
      </c>
      <c r="DV78" s="101">
        <f t="shared" si="74"/>
        <v>2318.25</v>
      </c>
      <c r="DW78" s="102">
        <f t="shared" si="92"/>
        <v>1430.47</v>
      </c>
      <c r="DX78" s="144"/>
      <c r="DY78" s="101">
        <f t="shared" si="93"/>
        <v>189.07</v>
      </c>
      <c r="DZ78" s="101">
        <f t="shared" si="93"/>
        <v>176.19</v>
      </c>
      <c r="EB78" s="84">
        <f>MODEL_DATA!AT75</f>
        <v>69</v>
      </c>
      <c r="EC78" s="84">
        <f>MODEL_DATA!AU75</f>
        <v>4363.62</v>
      </c>
      <c r="ED78" s="84">
        <f>MODEL_DATA!AV75</f>
        <v>214.58</v>
      </c>
      <c r="EE78" s="84">
        <f>MODEL_DATA!AW75</f>
        <v>2124.1</v>
      </c>
      <c r="EF78" s="84">
        <f>MODEL_DATA!AX75</f>
        <v>0</v>
      </c>
      <c r="EG78" s="84">
        <f>MODEL_DATA!AY75</f>
        <v>15.38</v>
      </c>
      <c r="EH78" s="84">
        <f>MODEL_DATA!AZ75</f>
        <v>1183.9000000000001</v>
      </c>
      <c r="EI78" s="84">
        <f>MODEL_DATA!BA75</f>
        <v>1134.3499999999999</v>
      </c>
      <c r="EJ78" s="84">
        <f>MODEL_DATA!BB75</f>
        <v>1096.54</v>
      </c>
      <c r="EK78" s="84">
        <f>MODEL_DATA!BC75</f>
        <v>625.94000000000005</v>
      </c>
      <c r="EL78" s="84">
        <f>MODEL_DATA!BD75</f>
        <v>1103.3</v>
      </c>
      <c r="EM78" s="84">
        <f>MODEL_DATA!BE75</f>
        <v>608.96</v>
      </c>
      <c r="EN78" s="84">
        <f>MODEL_DATA!BF75</f>
        <v>521.4</v>
      </c>
      <c r="EO78" s="84">
        <f>MODEL_DATA!BG75</f>
        <v>92.03</v>
      </c>
      <c r="EP78" s="84">
        <f>MODEL_DATA!BH75</f>
        <v>97.77</v>
      </c>
      <c r="EQ78" s="84">
        <f>MODEL_DATA!BI75</f>
        <v>821.51</v>
      </c>
      <c r="ER78" s="84">
        <f>MODEL_DATA!BJ75</f>
        <v>415.92</v>
      </c>
      <c r="ES78" s="84">
        <f>MODEL_DATA!BK75</f>
        <v>97.04</v>
      </c>
      <c r="ET78" s="84">
        <f>MODEL_DATA!BL75</f>
        <v>78.42</v>
      </c>
      <c r="EU78" s="84">
        <f>MODEL_DATA!BM75</f>
        <v>147.84</v>
      </c>
      <c r="EV78" s="84">
        <f>MODEL_DATA!BN75</f>
        <v>12.07</v>
      </c>
    </row>
    <row r="79" spans="32:152" x14ac:dyDescent="0.25">
      <c r="AF79" s="32">
        <f t="shared" si="66"/>
        <v>138</v>
      </c>
      <c r="AG79" s="61">
        <f t="shared" si="75"/>
        <v>1.5760158857883633E-4</v>
      </c>
      <c r="AH79" s="63">
        <f>INDEX(Obs_GenCost!$D$11:$T$211,  MATCH($AF79, Obs_GenCost!$B$11:$B$211, 0), MATCH(AH$4, Obs_GenCost!$D$3:$T$3, 0) )</f>
        <v>4.2010000000000002E-4</v>
      </c>
      <c r="AI79" s="61">
        <f t="shared" si="76"/>
        <v>7.6003635207045014E-5</v>
      </c>
      <c r="AJ79" s="63">
        <f>INDEX(Obs_GenCost!$D$11:$T$211,  MATCH($AF79, Obs_GenCost!$B$11:$B$211, 0), MATCH(AJ$4, Obs_GenCost!$D$3:$T$3, 0) )</f>
        <v>1.248E-4</v>
      </c>
      <c r="AK79" s="61">
        <f t="shared" si="77"/>
        <v>1.3797305637143001E-4</v>
      </c>
      <c r="AL79" s="63">
        <f>INDEX(Obs_GenCost!$D$11:$T$211,  MATCH($AF79, Obs_GenCost!$B$11:$B$211, 0), MATCH(AL$4, Obs_GenCost!$D$3:$T$3, 0) )</f>
        <v>2.6420000000000003E-4</v>
      </c>
      <c r="AM79" s="61">
        <f t="shared" si="78"/>
        <v>0</v>
      </c>
      <c r="AN79" s="63">
        <f>INDEX(Obs_GenCost!$D$11:$T$211,  MATCH($AF79, Obs_GenCost!$B$11:$B$211, 0), MATCH(AN$4, Obs_GenCost!$D$3:$T$3, 0) )</f>
        <v>0</v>
      </c>
      <c r="AO79" s="61">
        <f t="shared" si="79"/>
        <v>0</v>
      </c>
      <c r="AP79" s="63">
        <f>INDEX(Obs_GenCost!$D$11:$T$211,  MATCH($AF79, Obs_GenCost!$B$11:$B$211, 0), MATCH(AP$4, Obs_GenCost!$D$3:$T$3, 0) )</f>
        <v>0</v>
      </c>
      <c r="AQ79" s="61">
        <f t="shared" si="80"/>
        <v>3.4536055489127617E-4</v>
      </c>
      <c r="AR79" s="63">
        <f>INDEX(Obs_GenCost!$D$11:$T$211,  MATCH($AF79, Obs_GenCost!$B$11:$B$211, 0), MATCH(AR$4, Obs_GenCost!$D$3:$T$3, 0) )</f>
        <v>4.2470000000000002E-4</v>
      </c>
      <c r="AS79" s="61">
        <f t="shared" si="81"/>
        <v>3.2504289833015998E-4</v>
      </c>
      <c r="AT79" s="63">
        <f>INDEX(Obs_GenCost!$D$11:$T$211,  MATCH($AF79, Obs_GenCost!$B$11:$B$211, 0), MATCH(AT$4, Obs_GenCost!$D$3:$T$3, 0) )</f>
        <v>3.2870000000000002E-4</v>
      </c>
      <c r="AU79" s="61">
        <f t="shared" si="82"/>
        <v>0</v>
      </c>
      <c r="AV79" s="63">
        <f>INDEX(Obs_GenCost!$D$11:$T$211,  MATCH($AF79, Obs_GenCost!$B$11:$B$211, 0), MATCH(AV$4, Obs_GenCost!$D$3:$T$3, 0) )</f>
        <v>0</v>
      </c>
      <c r="AW79" s="61">
        <f t="shared" si="83"/>
        <v>6.0127763250814738E-7</v>
      </c>
      <c r="AX79" s="63">
        <f>INDEX(Obs_GenCost!$D$11:$T$211,  MATCH($AF79, Obs_GenCost!$B$11:$B$211, 0), MATCH(AX$4, Obs_GenCost!$D$3:$T$3, 0) )</f>
        <v>1.1756E-3</v>
      </c>
      <c r="AY79" s="61">
        <f t="shared" si="84"/>
        <v>7.4818072692814944E-5</v>
      </c>
      <c r="AZ79" s="63">
        <f>INDEX(Obs_GenCost!$D$11:$T$211,  MATCH($AF79, Obs_GenCost!$B$11:$B$211, 0), MATCH(AZ$4, Obs_GenCost!$D$3:$T$3, 0) )</f>
        <v>4.4083999999999998E-3</v>
      </c>
      <c r="BA79" s="61">
        <f t="shared" si="85"/>
        <v>4.9443959990269695E-3</v>
      </c>
      <c r="BB79" s="63">
        <f>INDEX(Obs_GenCost!$D$11:$T$211,  MATCH($AF79, Obs_GenCost!$B$11:$B$211, 0), MATCH(BB$4, Obs_GenCost!$D$3:$T$3, 0) )</f>
        <v>4.9814000000000004E-3</v>
      </c>
      <c r="BC79" s="61">
        <f t="shared" si="86"/>
        <v>3.0540969118554228E-3</v>
      </c>
      <c r="BD79" s="63">
        <f>INDEX(Obs_GenCost!$D$11:$T$211,  MATCH($AF79, Obs_GenCost!$B$11:$B$211, 0), MATCH(BD$4, Obs_GenCost!$D$3:$T$3, 0) )</f>
        <v>3.2907000000000001E-3</v>
      </c>
      <c r="BF79" s="31">
        <f t="shared" si="87"/>
        <v>140</v>
      </c>
      <c r="BG79" s="31">
        <f t="shared" si="88"/>
        <v>141</v>
      </c>
      <c r="BH79" s="57">
        <f t="shared" si="62"/>
        <v>1.6744166051292539E-4</v>
      </c>
      <c r="BI79" s="57">
        <f t="shared" si="62"/>
        <v>1.1994776503634001E-4</v>
      </c>
      <c r="BJ79" s="57">
        <f t="shared" si="62"/>
        <v>3.1394760371553153E-4</v>
      </c>
      <c r="BK79" s="58">
        <f t="shared" si="61"/>
        <v>4.6022597636609514E-3</v>
      </c>
      <c r="BL79" s="57">
        <f t="shared" si="61"/>
        <v>0</v>
      </c>
      <c r="BM79" s="57">
        <f t="shared" si="61"/>
        <v>8.375244813466803E-3</v>
      </c>
      <c r="BN79" s="57">
        <f t="shared" si="61"/>
        <v>6.7778513158231546E-3</v>
      </c>
      <c r="BQ79" s="57">
        <f t="shared" si="67"/>
        <v>1.5980034520839543E-4</v>
      </c>
      <c r="BR79" s="57">
        <f t="shared" si="67"/>
        <v>6.6323077405199826E-5</v>
      </c>
      <c r="BS79" s="57">
        <f t="shared" si="67"/>
        <v>1.3284339300427561E-4</v>
      </c>
      <c r="BT79" s="57">
        <f t="shared" si="67"/>
        <v>0</v>
      </c>
      <c r="BU79" s="57">
        <f t="shared" si="67"/>
        <v>0</v>
      </c>
      <c r="BV79" s="57">
        <f t="shared" si="67"/>
        <v>3.1586571571127684E-4</v>
      </c>
      <c r="BW79" s="57">
        <f t="shared" si="67"/>
        <v>3.1299267091104439E-4</v>
      </c>
      <c r="BX79" s="58">
        <f t="shared" si="67"/>
        <v>0</v>
      </c>
      <c r="BY79" s="57">
        <f t="shared" si="67"/>
        <v>1.202555265016295E-7</v>
      </c>
      <c r="BZ79" s="57">
        <f t="shared" si="67"/>
        <v>5.2991712952168698E-5</v>
      </c>
      <c r="CA79" s="58">
        <f t="shared" si="67"/>
        <v>5.8220826581897511E-3</v>
      </c>
      <c r="CB79" s="57">
        <f t="shared" si="67"/>
        <v>0</v>
      </c>
      <c r="CC79" s="57">
        <f t="shared" si="67"/>
        <v>6.6796815548720327E-3</v>
      </c>
      <c r="CD79" s="57">
        <f t="shared" si="67"/>
        <v>5.1009313956438219E-3</v>
      </c>
      <c r="CE79" s="57">
        <f t="shared" si="67"/>
        <v>3.6073715304742434E-3</v>
      </c>
      <c r="CF79" s="57">
        <f t="shared" si="63"/>
        <v>0</v>
      </c>
      <c r="CG79" s="57">
        <f t="shared" si="63"/>
        <v>9.6276552558295751E-3</v>
      </c>
      <c r="CH79" s="57">
        <f t="shared" si="63"/>
        <v>7.9125972521105793E-3</v>
      </c>
      <c r="CI79" s="58">
        <f t="shared" si="63"/>
        <v>3.3443702938489763E-5</v>
      </c>
      <c r="CJ79" s="57">
        <f t="shared" si="63"/>
        <v>4.2824916693962711E-5</v>
      </c>
      <c r="CL79" s="30">
        <f>Obs_GenCost!B81</f>
        <v>140</v>
      </c>
      <c r="CM79" s="26">
        <f t="shared" si="89"/>
        <v>141</v>
      </c>
      <c r="CN79" s="20">
        <f t="shared" si="68"/>
        <v>1551.27</v>
      </c>
      <c r="CO79" s="20">
        <f t="shared" si="68"/>
        <v>549.67000000000007</v>
      </c>
      <c r="CP79" s="20">
        <f t="shared" si="68"/>
        <v>735.6</v>
      </c>
      <c r="CQ79" s="106">
        <f t="shared" si="64"/>
        <v>795.15</v>
      </c>
      <c r="CR79" s="143"/>
      <c r="CS79" s="20">
        <f t="shared" si="69"/>
        <v>209.84</v>
      </c>
      <c r="CT79" s="20">
        <f t="shared" si="69"/>
        <v>185.36</v>
      </c>
      <c r="CW79" s="20">
        <f t="shared" si="57"/>
        <v>266</v>
      </c>
      <c r="CX79" s="20">
        <f t="shared" si="57"/>
        <v>58.92</v>
      </c>
      <c r="CY79" s="20">
        <f t="shared" si="57"/>
        <v>490.75</v>
      </c>
      <c r="CZ79" s="20">
        <f t="shared" si="57"/>
        <v>0</v>
      </c>
      <c r="DA79" s="20">
        <f t="shared" si="57"/>
        <v>0</v>
      </c>
      <c r="DB79" s="20">
        <f t="shared" si="60"/>
        <v>245.99</v>
      </c>
      <c r="DC79" s="20">
        <f t="shared" si="60"/>
        <v>489.61</v>
      </c>
      <c r="DD79" s="106">
        <f t="shared" si="60"/>
        <v>0</v>
      </c>
      <c r="DE79" s="20">
        <f t="shared" si="60"/>
        <v>7.0000000000000007E-2</v>
      </c>
      <c r="DF79" s="20">
        <f t="shared" si="60"/>
        <v>14.98</v>
      </c>
      <c r="DG79" s="106">
        <f t="shared" si="60"/>
        <v>451.87</v>
      </c>
      <c r="DH79" s="143"/>
      <c r="DI79" s="20">
        <f t="shared" si="70"/>
        <v>71.099999999999994</v>
      </c>
      <c r="DJ79" s="20">
        <f t="shared" si="70"/>
        <v>56.3</v>
      </c>
      <c r="DK79" s="20">
        <f t="shared" si="70"/>
        <v>343.28</v>
      </c>
      <c r="DL79" s="143"/>
      <c r="DM79" s="20">
        <f t="shared" si="71"/>
        <v>138.74</v>
      </c>
      <c r="DN79" s="20">
        <f t="shared" si="71"/>
        <v>129.06</v>
      </c>
      <c r="DO79" s="106">
        <f t="shared" si="71"/>
        <v>2.0700000000000003</v>
      </c>
      <c r="DP79" s="20">
        <f t="shared" si="65"/>
        <v>0.74</v>
      </c>
      <c r="DR79" s="31">
        <f t="shared" si="90"/>
        <v>70</v>
      </c>
      <c r="DS79" s="26">
        <f t="shared" si="91"/>
        <v>70.5</v>
      </c>
      <c r="DT79" s="101">
        <f t="shared" si="72"/>
        <v>8800.93</v>
      </c>
      <c r="DU79" s="101">
        <f t="shared" si="73"/>
        <v>2116.9100000000003</v>
      </c>
      <c r="DV79" s="101">
        <f t="shared" si="74"/>
        <v>2310.94</v>
      </c>
      <c r="DW79" s="102">
        <f t="shared" si="92"/>
        <v>1242.5999999999999</v>
      </c>
      <c r="DX79" s="144"/>
      <c r="DY79" s="101">
        <f t="shared" si="93"/>
        <v>149.22</v>
      </c>
      <c r="DZ79" s="101">
        <f t="shared" si="93"/>
        <v>209.15</v>
      </c>
      <c r="EB79" s="84">
        <f>MODEL_DATA!AT76</f>
        <v>70</v>
      </c>
      <c r="EC79" s="84">
        <f>MODEL_DATA!AU76</f>
        <v>4369.4799999999996</v>
      </c>
      <c r="ED79" s="84">
        <f>MODEL_DATA!AV76</f>
        <v>225.78</v>
      </c>
      <c r="EE79" s="84">
        <f>MODEL_DATA!AW76</f>
        <v>1891.13</v>
      </c>
      <c r="EF79" s="84">
        <f>MODEL_DATA!AX76</f>
        <v>0</v>
      </c>
      <c r="EG79" s="84">
        <f>MODEL_DATA!AY76</f>
        <v>3.6</v>
      </c>
      <c r="EH79" s="84">
        <f>MODEL_DATA!AZ76</f>
        <v>1212.78</v>
      </c>
      <c r="EI79" s="84">
        <f>MODEL_DATA!BA76</f>
        <v>1098.1600000000001</v>
      </c>
      <c r="EJ79" s="84">
        <f>MODEL_DATA!BB76</f>
        <v>1062.99</v>
      </c>
      <c r="EK79" s="84">
        <f>MODEL_DATA!BC76</f>
        <v>530.07000000000005</v>
      </c>
      <c r="EL79" s="84">
        <f>MODEL_DATA!BD76</f>
        <v>1052.8</v>
      </c>
      <c r="EM79" s="84">
        <f>MODEL_DATA!BE76</f>
        <v>646.89</v>
      </c>
      <c r="EN79" s="84">
        <f>MODEL_DATA!BF76</f>
        <v>475.76</v>
      </c>
      <c r="EO79" s="84">
        <f>MODEL_DATA!BG76</f>
        <v>73.92</v>
      </c>
      <c r="EP79" s="84">
        <f>MODEL_DATA!BH76</f>
        <v>120.28</v>
      </c>
      <c r="EQ79" s="84">
        <f>MODEL_DATA!BI76</f>
        <v>595.71</v>
      </c>
      <c r="ER79" s="84">
        <f>MODEL_DATA!BJ76</f>
        <v>378.49</v>
      </c>
      <c r="ES79" s="84">
        <f>MODEL_DATA!BK76</f>
        <v>75.3</v>
      </c>
      <c r="ET79" s="84">
        <f>MODEL_DATA!BL76</f>
        <v>88.87</v>
      </c>
      <c r="EU79" s="84">
        <f>MODEL_DATA!BM76</f>
        <v>145.9</v>
      </c>
      <c r="EV79" s="84">
        <f>MODEL_DATA!BN76</f>
        <v>12.91</v>
      </c>
    </row>
    <row r="80" spans="32:152" x14ac:dyDescent="0.25">
      <c r="AF80" s="32">
        <f t="shared" si="66"/>
        <v>140</v>
      </c>
      <c r="AG80" s="61">
        <f t="shared" si="75"/>
        <v>1.5980034520839543E-4</v>
      </c>
      <c r="AH80" s="63">
        <f>INDEX(Obs_GenCost!$D$11:$T$211,  MATCH($AF80, Obs_GenCost!$B$11:$B$211, 0), MATCH(AH$4, Obs_GenCost!$D$3:$T$3, 0) )</f>
        <v>3.9550000000000002E-4</v>
      </c>
      <c r="AI80" s="61">
        <f t="shared" si="76"/>
        <v>6.6323077405199826E-5</v>
      </c>
      <c r="AJ80" s="63">
        <f>INDEX(Obs_GenCost!$D$11:$T$211,  MATCH($AF80, Obs_GenCost!$B$11:$B$211, 0), MATCH(AJ$4, Obs_GenCost!$D$3:$T$3, 0) )</f>
        <v>1.1790000000000001E-4</v>
      </c>
      <c r="AK80" s="61">
        <f t="shared" si="77"/>
        <v>1.3284339300427561E-4</v>
      </c>
      <c r="AL80" s="63">
        <f>INDEX(Obs_GenCost!$D$11:$T$211,  MATCH($AF80, Obs_GenCost!$B$11:$B$211, 0), MATCH(AL$4, Obs_GenCost!$D$3:$T$3, 0) )</f>
        <v>2.4340000000000001E-4</v>
      </c>
      <c r="AM80" s="61">
        <f t="shared" si="78"/>
        <v>0</v>
      </c>
      <c r="AN80" s="63">
        <f>INDEX(Obs_GenCost!$D$11:$T$211,  MATCH($AF80, Obs_GenCost!$B$11:$B$211, 0), MATCH(AN$4, Obs_GenCost!$D$3:$T$3, 0) )</f>
        <v>0</v>
      </c>
      <c r="AO80" s="61">
        <f t="shared" si="79"/>
        <v>0</v>
      </c>
      <c r="AP80" s="63">
        <f>INDEX(Obs_GenCost!$D$11:$T$211,  MATCH($AF80, Obs_GenCost!$B$11:$B$211, 0), MATCH(AP$4, Obs_GenCost!$D$3:$T$3, 0) )</f>
        <v>0</v>
      </c>
      <c r="AQ80" s="61">
        <f t="shared" si="80"/>
        <v>3.1586571571127684E-4</v>
      </c>
      <c r="AR80" s="63">
        <f>INDEX(Obs_GenCost!$D$11:$T$211,  MATCH($AF80, Obs_GenCost!$B$11:$B$211, 0), MATCH(AR$4, Obs_GenCost!$D$3:$T$3, 0) )</f>
        <v>3.9570000000000002E-4</v>
      </c>
      <c r="AS80" s="61">
        <f t="shared" si="81"/>
        <v>3.1299267091104439E-4</v>
      </c>
      <c r="AT80" s="63">
        <f>INDEX(Obs_GenCost!$D$11:$T$211,  MATCH($AF80, Obs_GenCost!$B$11:$B$211, 0), MATCH(AT$4, Obs_GenCost!$D$3:$T$3, 0) )</f>
        <v>3.0899999999999998E-4</v>
      </c>
      <c r="AU80" s="61">
        <f t="shared" si="82"/>
        <v>0</v>
      </c>
      <c r="AV80" s="63">
        <f>INDEX(Obs_GenCost!$D$11:$T$211,  MATCH($AF80, Obs_GenCost!$B$11:$B$211, 0), MATCH(AV$4, Obs_GenCost!$D$3:$T$3, 0) )</f>
        <v>0</v>
      </c>
      <c r="AW80" s="61">
        <f t="shared" si="83"/>
        <v>1.202555265016295E-7</v>
      </c>
      <c r="AX80" s="63">
        <f>INDEX(Obs_GenCost!$D$11:$T$211,  MATCH($AF80, Obs_GenCost!$B$11:$B$211, 0), MATCH(AX$4, Obs_GenCost!$D$3:$T$3, 0) )</f>
        <v>1.0849E-3</v>
      </c>
      <c r="AY80" s="61">
        <f t="shared" si="84"/>
        <v>5.2991712952168698E-5</v>
      </c>
      <c r="AZ80" s="63">
        <f>INDEX(Obs_GenCost!$D$11:$T$211,  MATCH($AF80, Obs_GenCost!$B$11:$B$211, 0), MATCH(AZ$4, Obs_GenCost!$D$3:$T$3, 0) )</f>
        <v>4.1149999999999997E-3</v>
      </c>
      <c r="BA80" s="61">
        <f t="shared" si="85"/>
        <v>5.8220826581897511E-3</v>
      </c>
      <c r="BB80" s="63">
        <f>INDEX(Obs_GenCost!$D$11:$T$211,  MATCH($AF80, Obs_GenCost!$B$11:$B$211, 0), MATCH(BB$4, Obs_GenCost!$D$3:$T$3, 0) )</f>
        <v>4.8970999999999997E-3</v>
      </c>
      <c r="BC80" s="61">
        <f t="shared" si="86"/>
        <v>3.6073715304742434E-3</v>
      </c>
      <c r="BD80" s="63">
        <f>INDEX(Obs_GenCost!$D$11:$T$211,  MATCH($AF80, Obs_GenCost!$B$11:$B$211, 0), MATCH(BD$4, Obs_GenCost!$D$3:$T$3, 0) )</f>
        <v>3.2345E-3</v>
      </c>
      <c r="BF80" s="31">
        <f t="shared" si="87"/>
        <v>142</v>
      </c>
      <c r="BG80" s="31">
        <f t="shared" si="88"/>
        <v>143</v>
      </c>
      <c r="BH80" s="57">
        <f t="shared" si="62"/>
        <v>1.6861711010131796E-4</v>
      </c>
      <c r="BI80" s="57">
        <f t="shared" si="62"/>
        <v>1.342410293765446E-4</v>
      </c>
      <c r="BJ80" s="57">
        <f t="shared" si="62"/>
        <v>2.9543340163671185E-4</v>
      </c>
      <c r="BK80" s="58">
        <f t="shared" si="61"/>
        <v>4.4899742333647527E-3</v>
      </c>
      <c r="BL80" s="57">
        <f t="shared" si="61"/>
        <v>0</v>
      </c>
      <c r="BM80" s="57">
        <f t="shared" si="61"/>
        <v>1.1536716132923081E-2</v>
      </c>
      <c r="BN80" s="57">
        <f t="shared" si="61"/>
        <v>6.692287159160302E-3</v>
      </c>
      <c r="BQ80" s="57">
        <f t="shared" si="67"/>
        <v>1.5305388702534925E-4</v>
      </c>
      <c r="BR80" s="57">
        <f t="shared" si="67"/>
        <v>6.1572850204759513E-5</v>
      </c>
      <c r="BS80" s="57">
        <f t="shared" si="67"/>
        <v>1.5171622308121518E-4</v>
      </c>
      <c r="BT80" s="57">
        <f t="shared" si="67"/>
        <v>0</v>
      </c>
      <c r="BU80" s="57">
        <f t="shared" si="67"/>
        <v>0</v>
      </c>
      <c r="BV80" s="57">
        <f t="shared" si="67"/>
        <v>3.0075233925726757E-4</v>
      </c>
      <c r="BW80" s="57">
        <f t="shared" si="67"/>
        <v>2.9278536646975824E-4</v>
      </c>
      <c r="BX80" s="58">
        <f t="shared" si="67"/>
        <v>0</v>
      </c>
      <c r="BY80" s="57">
        <f t="shared" si="67"/>
        <v>0</v>
      </c>
      <c r="BZ80" s="57">
        <f t="shared" si="67"/>
        <v>4.19900956436744E-5</v>
      </c>
      <c r="CA80" s="58">
        <f t="shared" si="67"/>
        <v>5.4532017267183708E-3</v>
      </c>
      <c r="CB80" s="57">
        <f t="shared" si="67"/>
        <v>0</v>
      </c>
      <c r="CC80" s="57">
        <f t="shared" si="67"/>
        <v>8.7578047052766662E-3</v>
      </c>
      <c r="CD80" s="57">
        <f t="shared" si="67"/>
        <v>4.99583227630196E-3</v>
      </c>
      <c r="CE80" s="57">
        <f t="shared" si="67"/>
        <v>3.7043653525037161E-3</v>
      </c>
      <c r="CF80" s="57">
        <f t="shared" si="63"/>
        <v>0</v>
      </c>
      <c r="CG80" s="57">
        <f t="shared" si="63"/>
        <v>1.3589330609406843E-2</v>
      </c>
      <c r="CH80" s="57">
        <f t="shared" si="63"/>
        <v>7.8402521044467748E-3</v>
      </c>
      <c r="CI80" s="58">
        <f t="shared" si="63"/>
        <v>3.6836542367032204E-5</v>
      </c>
      <c r="CJ80" s="57">
        <f t="shared" si="63"/>
        <v>4.6297207236716449E-5</v>
      </c>
      <c r="CL80" s="30">
        <f>Obs_GenCost!B82</f>
        <v>142</v>
      </c>
      <c r="CM80" s="26">
        <f t="shared" si="89"/>
        <v>143</v>
      </c>
      <c r="CN80" s="20">
        <f t="shared" si="68"/>
        <v>1562.16</v>
      </c>
      <c r="CO80" s="20">
        <f t="shared" si="68"/>
        <v>615.16999999999996</v>
      </c>
      <c r="CP80" s="20">
        <f t="shared" si="68"/>
        <v>692.22</v>
      </c>
      <c r="CQ80" s="106">
        <f t="shared" si="64"/>
        <v>775.75</v>
      </c>
      <c r="CR80" s="143"/>
      <c r="CS80" s="20">
        <f t="shared" si="69"/>
        <v>289.05</v>
      </c>
      <c r="CT80" s="20">
        <f t="shared" si="69"/>
        <v>183.01999999999998</v>
      </c>
      <c r="CW80" s="20">
        <f t="shared" si="57"/>
        <v>254.76999999999998</v>
      </c>
      <c r="CX80" s="20">
        <f t="shared" si="57"/>
        <v>54.7</v>
      </c>
      <c r="CY80" s="20">
        <f t="shared" si="57"/>
        <v>560.47</v>
      </c>
      <c r="CZ80" s="20">
        <f t="shared" si="57"/>
        <v>0</v>
      </c>
      <c r="DA80" s="20">
        <f t="shared" si="57"/>
        <v>0</v>
      </c>
      <c r="DB80" s="20">
        <f t="shared" si="60"/>
        <v>234.22</v>
      </c>
      <c r="DC80" s="20">
        <f t="shared" si="60"/>
        <v>458</v>
      </c>
      <c r="DD80" s="106">
        <f t="shared" si="60"/>
        <v>0</v>
      </c>
      <c r="DE80" s="20">
        <f t="shared" si="60"/>
        <v>0</v>
      </c>
      <c r="DF80" s="20">
        <f t="shared" si="60"/>
        <v>11.870000000000001</v>
      </c>
      <c r="DG80" s="106">
        <f t="shared" si="60"/>
        <v>423.24</v>
      </c>
      <c r="DH80" s="143"/>
      <c r="DI80" s="20">
        <f t="shared" si="70"/>
        <v>93.22</v>
      </c>
      <c r="DJ80" s="20">
        <f t="shared" si="70"/>
        <v>55.14</v>
      </c>
      <c r="DK80" s="20">
        <f t="shared" si="70"/>
        <v>352.51</v>
      </c>
      <c r="DL80" s="143"/>
      <c r="DM80" s="20">
        <f t="shared" si="71"/>
        <v>195.82999999999998</v>
      </c>
      <c r="DN80" s="20">
        <f t="shared" si="71"/>
        <v>127.88</v>
      </c>
      <c r="DO80" s="106">
        <f t="shared" si="71"/>
        <v>2.2800000000000002</v>
      </c>
      <c r="DP80" s="20">
        <f t="shared" si="65"/>
        <v>0.8</v>
      </c>
      <c r="DR80" s="31">
        <f t="shared" si="90"/>
        <v>71</v>
      </c>
      <c r="DS80" s="26">
        <f t="shared" si="91"/>
        <v>71.5</v>
      </c>
      <c r="DT80" s="101">
        <f t="shared" si="72"/>
        <v>8371.43</v>
      </c>
      <c r="DU80" s="101">
        <f t="shared" si="73"/>
        <v>2056.85</v>
      </c>
      <c r="DV80" s="101">
        <f t="shared" si="74"/>
        <v>2157.9300000000003</v>
      </c>
      <c r="DW80" s="102">
        <f t="shared" si="92"/>
        <v>1389.19</v>
      </c>
      <c r="DX80" s="144"/>
      <c r="DY80" s="101">
        <f t="shared" si="93"/>
        <v>188.29</v>
      </c>
      <c r="DZ80" s="101">
        <f t="shared" si="93"/>
        <v>171.10000000000002</v>
      </c>
      <c r="EB80" s="84">
        <f>MODEL_DATA!AT77</f>
        <v>71</v>
      </c>
      <c r="EC80" s="84">
        <f>MODEL_DATA!AU77</f>
        <v>4156.05</v>
      </c>
      <c r="ED80" s="84">
        <f>MODEL_DATA!AV77</f>
        <v>206.23</v>
      </c>
      <c r="EE80" s="84">
        <f>MODEL_DATA!AW77</f>
        <v>1850.62</v>
      </c>
      <c r="EF80" s="84">
        <f>MODEL_DATA!AX77</f>
        <v>0</v>
      </c>
      <c r="EG80" s="84">
        <f>MODEL_DATA!AY77</f>
        <v>0.6</v>
      </c>
      <c r="EH80" s="84">
        <f>MODEL_DATA!AZ77</f>
        <v>1112.96</v>
      </c>
      <c r="EI80" s="84">
        <f>MODEL_DATA!BA77</f>
        <v>1044.97</v>
      </c>
      <c r="EJ80" s="84">
        <f>MODEL_DATA!BB77</f>
        <v>1065.82</v>
      </c>
      <c r="EK80" s="84">
        <f>MODEL_DATA!BC77</f>
        <v>481.7</v>
      </c>
      <c r="EL80" s="84">
        <f>MODEL_DATA!BD77</f>
        <v>1042.3800000000001</v>
      </c>
      <c r="EM80" s="84">
        <f>MODEL_DATA!BE77</f>
        <v>637.24</v>
      </c>
      <c r="EN80" s="84">
        <f>MODEL_DATA!BF77</f>
        <v>430.7</v>
      </c>
      <c r="EO80" s="84">
        <f>MODEL_DATA!BG77</f>
        <v>85.05</v>
      </c>
      <c r="EP80" s="84">
        <f>MODEL_DATA!BH77</f>
        <v>95.9</v>
      </c>
      <c r="EQ80" s="84">
        <f>MODEL_DATA!BI77</f>
        <v>751.95</v>
      </c>
      <c r="ER80" s="84">
        <f>MODEL_DATA!BJ77</f>
        <v>389.88</v>
      </c>
      <c r="ES80" s="84">
        <f>MODEL_DATA!BK77</f>
        <v>103.24</v>
      </c>
      <c r="ET80" s="84">
        <f>MODEL_DATA!BL77</f>
        <v>75.2</v>
      </c>
      <c r="EU80" s="84">
        <f>MODEL_DATA!BM77</f>
        <v>136.80000000000001</v>
      </c>
      <c r="EV80" s="84">
        <f>MODEL_DATA!BN77</f>
        <v>10.49</v>
      </c>
    </row>
    <row r="81" spans="32:152" x14ac:dyDescent="0.25">
      <c r="AF81" s="32">
        <f t="shared" si="66"/>
        <v>142</v>
      </c>
      <c r="AG81" s="61">
        <f t="shared" si="75"/>
        <v>1.5305388702534925E-4</v>
      </c>
      <c r="AH81" s="63">
        <f>INDEX(Obs_GenCost!$D$11:$T$211,  MATCH($AF81, Obs_GenCost!$B$11:$B$211, 0), MATCH(AH$4, Obs_GenCost!$D$3:$T$3, 0) )</f>
        <v>3.7100000000000002E-4</v>
      </c>
      <c r="AI81" s="61">
        <f t="shared" si="76"/>
        <v>6.1572850204759513E-5</v>
      </c>
      <c r="AJ81" s="63">
        <f>INDEX(Obs_GenCost!$D$11:$T$211,  MATCH($AF81, Obs_GenCost!$B$11:$B$211, 0), MATCH(AJ$4, Obs_GenCost!$D$3:$T$3, 0) )</f>
        <v>1.109E-4</v>
      </c>
      <c r="AK81" s="61">
        <f t="shared" si="77"/>
        <v>1.5171622308121518E-4</v>
      </c>
      <c r="AL81" s="63">
        <f>INDEX(Obs_GenCost!$D$11:$T$211,  MATCH($AF81, Obs_GenCost!$B$11:$B$211, 0), MATCH(AL$4, Obs_GenCost!$D$3:$T$3, 0) )</f>
        <v>2.2279999999999999E-4</v>
      </c>
      <c r="AM81" s="61">
        <f t="shared" si="78"/>
        <v>0</v>
      </c>
      <c r="AN81" s="63">
        <f>INDEX(Obs_GenCost!$D$11:$T$211,  MATCH($AF81, Obs_GenCost!$B$11:$B$211, 0), MATCH(AN$4, Obs_GenCost!$D$3:$T$3, 0) )</f>
        <v>0</v>
      </c>
      <c r="AO81" s="61">
        <f t="shared" si="79"/>
        <v>0</v>
      </c>
      <c r="AP81" s="63">
        <f>INDEX(Obs_GenCost!$D$11:$T$211,  MATCH($AF81, Obs_GenCost!$B$11:$B$211, 0), MATCH(AP$4, Obs_GenCost!$D$3:$T$3, 0) )</f>
        <v>0</v>
      </c>
      <c r="AQ81" s="61">
        <f t="shared" si="80"/>
        <v>3.0075233925726757E-4</v>
      </c>
      <c r="AR81" s="63">
        <f>INDEX(Obs_GenCost!$D$11:$T$211,  MATCH($AF81, Obs_GenCost!$B$11:$B$211, 0), MATCH(AR$4, Obs_GenCost!$D$3:$T$3, 0) )</f>
        <v>3.6680000000000003E-4</v>
      </c>
      <c r="AS81" s="61">
        <f t="shared" si="81"/>
        <v>2.9278536646975824E-4</v>
      </c>
      <c r="AT81" s="63">
        <f>INDEX(Obs_GenCost!$D$11:$T$211,  MATCH($AF81, Obs_GenCost!$B$11:$B$211, 0), MATCH(AT$4, Obs_GenCost!$D$3:$T$3, 0) )</f>
        <v>2.8939999999999999E-4</v>
      </c>
      <c r="AU81" s="61">
        <f t="shared" si="82"/>
        <v>0</v>
      </c>
      <c r="AV81" s="63">
        <f>INDEX(Obs_GenCost!$D$11:$T$211,  MATCH($AF81, Obs_GenCost!$B$11:$B$211, 0), MATCH(AV$4, Obs_GenCost!$D$3:$T$3, 0) )</f>
        <v>0</v>
      </c>
      <c r="AW81" s="61">
        <f t="shared" si="83"/>
        <v>0</v>
      </c>
      <c r="AX81" s="63">
        <f>INDEX(Obs_GenCost!$D$11:$T$211,  MATCH($AF81, Obs_GenCost!$B$11:$B$211, 0), MATCH(AX$4, Obs_GenCost!$D$3:$T$3, 0) )</f>
        <v>9.9390000000000004E-4</v>
      </c>
      <c r="AY81" s="61">
        <f t="shared" si="84"/>
        <v>4.19900956436744E-5</v>
      </c>
      <c r="AZ81" s="63">
        <f>INDEX(Obs_GenCost!$D$11:$T$211,  MATCH($AF81, Obs_GenCost!$B$11:$B$211, 0), MATCH(AZ$4, Obs_GenCost!$D$3:$T$3, 0) )</f>
        <v>3.8218000000000002E-3</v>
      </c>
      <c r="BA81" s="61">
        <f t="shared" si="85"/>
        <v>5.4532017267183708E-3</v>
      </c>
      <c r="BB81" s="63">
        <f>INDEX(Obs_GenCost!$D$11:$T$211,  MATCH($AF81, Obs_GenCost!$B$11:$B$211, 0), MATCH(BB$4, Obs_GenCost!$D$3:$T$3, 0) )</f>
        <v>4.8127999999999999E-3</v>
      </c>
      <c r="BC81" s="61">
        <f t="shared" si="86"/>
        <v>3.7043653525037161E-3</v>
      </c>
      <c r="BD81" s="63">
        <f>INDEX(Obs_GenCost!$D$11:$T$211,  MATCH($AF81, Obs_GenCost!$B$11:$B$211, 0), MATCH(BD$4, Obs_GenCost!$D$3:$T$3, 0) )</f>
        <v>3.1784999999999999E-3</v>
      </c>
      <c r="BF81" s="31">
        <f t="shared" si="87"/>
        <v>144</v>
      </c>
      <c r="BG81" s="31">
        <f t="shared" si="88"/>
        <v>145</v>
      </c>
      <c r="BH81" s="57">
        <f t="shared" si="62"/>
        <v>1.5355322171233096E-4</v>
      </c>
      <c r="BI81" s="57">
        <f t="shared" si="62"/>
        <v>1.161900549304114E-4</v>
      </c>
      <c r="BJ81" s="57">
        <f t="shared" si="62"/>
        <v>2.7691066373397382E-4</v>
      </c>
      <c r="BK81" s="58">
        <f t="shared" si="61"/>
        <v>4.5001030827471417E-3</v>
      </c>
      <c r="BL81" s="57">
        <f t="shared" si="61"/>
        <v>0</v>
      </c>
      <c r="BM81" s="57">
        <f t="shared" si="61"/>
        <v>9.4915982133556061E-3</v>
      </c>
      <c r="BN81" s="57">
        <f t="shared" si="61"/>
        <v>5.7448652364532563E-3</v>
      </c>
      <c r="BQ81" s="57">
        <f t="shared" si="67"/>
        <v>1.4497976432008297E-4</v>
      </c>
      <c r="BR81" s="57">
        <f t="shared" si="67"/>
        <v>6.2180699183014902E-5</v>
      </c>
      <c r="BS81" s="57">
        <f t="shared" si="67"/>
        <v>1.2917818762215051E-4</v>
      </c>
      <c r="BT81" s="57">
        <f t="shared" si="67"/>
        <v>0</v>
      </c>
      <c r="BU81" s="57">
        <f t="shared" si="67"/>
        <v>0</v>
      </c>
      <c r="BV81" s="57">
        <f t="shared" si="67"/>
        <v>2.722077038645212E-4</v>
      </c>
      <c r="BW81" s="57">
        <f t="shared" si="67"/>
        <v>2.7925203413752068E-4</v>
      </c>
      <c r="BX81" s="58">
        <f t="shared" si="67"/>
        <v>0</v>
      </c>
      <c r="BY81" s="57">
        <f t="shared" si="67"/>
        <v>0</v>
      </c>
      <c r="BZ81" s="57">
        <f t="shared" si="67"/>
        <v>2.5080857465345534E-5</v>
      </c>
      <c r="CA81" s="58">
        <f t="shared" si="67"/>
        <v>5.3110865791763055E-3</v>
      </c>
      <c r="CB81" s="57">
        <f t="shared" si="67"/>
        <v>0</v>
      </c>
      <c r="CC81" s="57">
        <f t="shared" si="67"/>
        <v>7.6097637966896581E-3</v>
      </c>
      <c r="CD81" s="57">
        <f t="shared" si="67"/>
        <v>4.5854020947341716E-3</v>
      </c>
      <c r="CE81" s="57">
        <f t="shared" si="67"/>
        <v>3.8386644906983698E-3</v>
      </c>
      <c r="CF81" s="57">
        <f t="shared" si="63"/>
        <v>0</v>
      </c>
      <c r="CG81" s="57">
        <f t="shared" si="63"/>
        <v>1.0881595939647078E-2</v>
      </c>
      <c r="CH81" s="57">
        <f t="shared" si="63"/>
        <v>6.5294561238941323E-3</v>
      </c>
      <c r="CI81" s="58">
        <f t="shared" si="63"/>
        <v>3.3282139156178216E-5</v>
      </c>
      <c r="CJ81" s="57">
        <f t="shared" si="63"/>
        <v>3.5880335608455247E-5</v>
      </c>
      <c r="CL81" s="30">
        <f>Obs_GenCost!B83</f>
        <v>144</v>
      </c>
      <c r="CM81" s="26">
        <f t="shared" si="89"/>
        <v>145</v>
      </c>
      <c r="CN81" s="20">
        <f t="shared" si="68"/>
        <v>1422.6</v>
      </c>
      <c r="CO81" s="20">
        <f t="shared" si="68"/>
        <v>532.45000000000005</v>
      </c>
      <c r="CP81" s="20">
        <f t="shared" si="68"/>
        <v>648.81999999999994</v>
      </c>
      <c r="CQ81" s="106">
        <f t="shared" si="64"/>
        <v>777.5</v>
      </c>
      <c r="CR81" s="143"/>
      <c r="CS81" s="20">
        <f t="shared" si="69"/>
        <v>237.81</v>
      </c>
      <c r="CT81" s="20">
        <f t="shared" si="69"/>
        <v>157.10999999999999</v>
      </c>
      <c r="CW81" s="20">
        <f t="shared" si="57"/>
        <v>241.32999999999998</v>
      </c>
      <c r="CX81" s="20">
        <f t="shared" si="57"/>
        <v>55.24</v>
      </c>
      <c r="CY81" s="20">
        <f t="shared" si="57"/>
        <v>477.21000000000004</v>
      </c>
      <c r="CZ81" s="20">
        <f t="shared" si="57"/>
        <v>0</v>
      </c>
      <c r="DA81" s="20">
        <f t="shared" si="57"/>
        <v>0</v>
      </c>
      <c r="DB81" s="20">
        <f t="shared" si="60"/>
        <v>211.99</v>
      </c>
      <c r="DC81" s="20">
        <f t="shared" si="60"/>
        <v>436.83</v>
      </c>
      <c r="DD81" s="106">
        <f t="shared" si="60"/>
        <v>0</v>
      </c>
      <c r="DE81" s="20">
        <f t="shared" si="60"/>
        <v>0</v>
      </c>
      <c r="DF81" s="20">
        <f t="shared" si="60"/>
        <v>7.09</v>
      </c>
      <c r="DG81" s="106">
        <f t="shared" si="60"/>
        <v>412.21</v>
      </c>
      <c r="DH81" s="143"/>
      <c r="DI81" s="20">
        <f t="shared" si="70"/>
        <v>81</v>
      </c>
      <c r="DJ81" s="20">
        <f t="shared" si="70"/>
        <v>50.61</v>
      </c>
      <c r="DK81" s="20">
        <f t="shared" si="70"/>
        <v>365.28999999999996</v>
      </c>
      <c r="DL81" s="143"/>
      <c r="DM81" s="20">
        <f t="shared" si="71"/>
        <v>156.81</v>
      </c>
      <c r="DN81" s="20">
        <f t="shared" si="71"/>
        <v>106.5</v>
      </c>
      <c r="DO81" s="106">
        <f t="shared" si="71"/>
        <v>2.06</v>
      </c>
      <c r="DP81" s="20">
        <f t="shared" si="65"/>
        <v>0.62</v>
      </c>
      <c r="DR81" s="31">
        <f t="shared" si="90"/>
        <v>72</v>
      </c>
      <c r="DS81" s="26">
        <f t="shared" si="91"/>
        <v>72.5</v>
      </c>
      <c r="DT81" s="101">
        <f t="shared" si="72"/>
        <v>8144.4300000000012</v>
      </c>
      <c r="DU81" s="101">
        <f t="shared" si="73"/>
        <v>1925.34</v>
      </c>
      <c r="DV81" s="101">
        <f t="shared" si="74"/>
        <v>2173.9300000000003</v>
      </c>
      <c r="DW81" s="102">
        <f t="shared" si="92"/>
        <v>934.98</v>
      </c>
      <c r="DX81" s="144"/>
      <c r="DY81" s="101">
        <f t="shared" si="93"/>
        <v>214.76</v>
      </c>
      <c r="DZ81" s="101">
        <f t="shared" si="93"/>
        <v>141.89999999999998</v>
      </c>
      <c r="EB81" s="84">
        <f>MODEL_DATA!AT78</f>
        <v>72</v>
      </c>
      <c r="EC81" s="84">
        <f>MODEL_DATA!AU78</f>
        <v>4044.98</v>
      </c>
      <c r="ED81" s="84">
        <f>MODEL_DATA!AV78</f>
        <v>201.79</v>
      </c>
      <c r="EE81" s="84">
        <f>MODEL_DATA!AW78</f>
        <v>1723.55</v>
      </c>
      <c r="EF81" s="84">
        <f>MODEL_DATA!AX78</f>
        <v>0</v>
      </c>
      <c r="EG81" s="84">
        <f>MODEL_DATA!AY78</f>
        <v>0.18</v>
      </c>
      <c r="EH81" s="84">
        <f>MODEL_DATA!AZ78</f>
        <v>1149.1400000000001</v>
      </c>
      <c r="EI81" s="84">
        <f>MODEL_DATA!BA78</f>
        <v>1024.79</v>
      </c>
      <c r="EJ81" s="84">
        <f>MODEL_DATA!BB78</f>
        <v>1047.6199999999999</v>
      </c>
      <c r="EK81" s="84">
        <f>MODEL_DATA!BC78</f>
        <v>438.51</v>
      </c>
      <c r="EL81" s="84">
        <f>MODEL_DATA!BD78</f>
        <v>977.75</v>
      </c>
      <c r="EM81" s="84">
        <f>MODEL_DATA!BE78</f>
        <v>539.32000000000005</v>
      </c>
      <c r="EN81" s="84">
        <f>MODEL_DATA!BF78</f>
        <v>367.45</v>
      </c>
      <c r="EO81" s="84">
        <f>MODEL_DATA!BG78</f>
        <v>102.85</v>
      </c>
      <c r="EP81" s="84">
        <f>MODEL_DATA!BH78</f>
        <v>77.099999999999994</v>
      </c>
      <c r="EQ81" s="84">
        <f>MODEL_DATA!BI78</f>
        <v>395.66</v>
      </c>
      <c r="ER81" s="84">
        <f>MODEL_DATA!BJ78</f>
        <v>401.79</v>
      </c>
      <c r="ES81" s="84">
        <f>MODEL_DATA!BK78</f>
        <v>111.91</v>
      </c>
      <c r="ET81" s="84">
        <f>MODEL_DATA!BL78</f>
        <v>64.8</v>
      </c>
      <c r="EU81" s="84">
        <f>MODEL_DATA!BM78</f>
        <v>132.06</v>
      </c>
      <c r="EV81" s="84">
        <f>MODEL_DATA!BN78</f>
        <v>12.61</v>
      </c>
    </row>
    <row r="82" spans="32:152" x14ac:dyDescent="0.25">
      <c r="AF82" s="32">
        <f t="shared" si="66"/>
        <v>144</v>
      </c>
      <c r="AG82" s="61">
        <f t="shared" si="75"/>
        <v>1.4497976432008297E-4</v>
      </c>
      <c r="AH82" s="63">
        <f>INDEX(Obs_GenCost!$D$11:$T$211,  MATCH($AF82, Obs_GenCost!$B$11:$B$211, 0), MATCH(AH$4, Obs_GenCost!$D$3:$T$3, 0) )</f>
        <v>3.4660000000000002E-4</v>
      </c>
      <c r="AI82" s="61">
        <f t="shared" si="76"/>
        <v>6.2180699183014902E-5</v>
      </c>
      <c r="AJ82" s="63">
        <f>INDEX(Obs_GenCost!$D$11:$T$211,  MATCH($AF82, Obs_GenCost!$B$11:$B$211, 0), MATCH(AJ$4, Obs_GenCost!$D$3:$T$3, 0) )</f>
        <v>1.039E-4</v>
      </c>
      <c r="AK82" s="61">
        <f t="shared" si="77"/>
        <v>1.2917818762215051E-4</v>
      </c>
      <c r="AL82" s="63">
        <f>INDEX(Obs_GenCost!$D$11:$T$211,  MATCH($AF82, Obs_GenCost!$B$11:$B$211, 0), MATCH(AL$4, Obs_GenCost!$D$3:$T$3, 0) )</f>
        <v>2.02E-4</v>
      </c>
      <c r="AM82" s="61">
        <f t="shared" si="78"/>
        <v>0</v>
      </c>
      <c r="AN82" s="63">
        <f>INDEX(Obs_GenCost!$D$11:$T$211,  MATCH($AF82, Obs_GenCost!$B$11:$B$211, 0), MATCH(AN$4, Obs_GenCost!$D$3:$T$3, 0) )</f>
        <v>0</v>
      </c>
      <c r="AO82" s="61">
        <f t="shared" si="79"/>
        <v>0</v>
      </c>
      <c r="AP82" s="63">
        <f>INDEX(Obs_GenCost!$D$11:$T$211,  MATCH($AF82, Obs_GenCost!$B$11:$B$211, 0), MATCH(AP$4, Obs_GenCost!$D$3:$T$3, 0) )</f>
        <v>0</v>
      </c>
      <c r="AQ82" s="61">
        <f t="shared" si="80"/>
        <v>2.722077038645212E-4</v>
      </c>
      <c r="AR82" s="63">
        <f>INDEX(Obs_GenCost!$D$11:$T$211,  MATCH($AF82, Obs_GenCost!$B$11:$B$211, 0), MATCH(AR$4, Obs_GenCost!$D$3:$T$3, 0) )</f>
        <v>3.3780000000000003E-4</v>
      </c>
      <c r="AS82" s="61">
        <f t="shared" si="81"/>
        <v>2.7925203413752068E-4</v>
      </c>
      <c r="AT82" s="63">
        <f>INDEX(Obs_GenCost!$D$11:$T$211,  MATCH($AF82, Obs_GenCost!$B$11:$B$211, 0), MATCH(AT$4, Obs_GenCost!$D$3:$T$3, 0) )</f>
        <v>2.697E-4</v>
      </c>
      <c r="AU82" s="61">
        <f t="shared" si="82"/>
        <v>0</v>
      </c>
      <c r="AV82" s="63">
        <f>INDEX(Obs_GenCost!$D$11:$T$211,  MATCH($AF82, Obs_GenCost!$B$11:$B$211, 0), MATCH(AV$4, Obs_GenCost!$D$3:$T$3, 0) )</f>
        <v>0</v>
      </c>
      <c r="AW82" s="61">
        <f t="shared" si="83"/>
        <v>0</v>
      </c>
      <c r="AX82" s="63">
        <f>INDEX(Obs_GenCost!$D$11:$T$211,  MATCH($AF82, Obs_GenCost!$B$11:$B$211, 0), MATCH(AX$4, Obs_GenCost!$D$3:$T$3, 0) )</f>
        <v>9.0300000000000005E-4</v>
      </c>
      <c r="AY82" s="61">
        <f t="shared" si="84"/>
        <v>2.5080857465345534E-5</v>
      </c>
      <c r="AZ82" s="63">
        <f>INDEX(Obs_GenCost!$D$11:$T$211,  MATCH($AF82, Obs_GenCost!$B$11:$B$211, 0), MATCH(AZ$4, Obs_GenCost!$D$3:$T$3, 0) )</f>
        <v>3.5285E-3</v>
      </c>
      <c r="BA82" s="61">
        <f t="shared" si="85"/>
        <v>5.3110865791763055E-3</v>
      </c>
      <c r="BB82" s="63">
        <f>INDEX(Obs_GenCost!$D$11:$T$211,  MATCH($AF82, Obs_GenCost!$B$11:$B$211, 0), MATCH(BB$4, Obs_GenCost!$D$3:$T$3, 0) )</f>
        <v>4.7285000000000001E-3</v>
      </c>
      <c r="BC82" s="61">
        <f t="shared" si="86"/>
        <v>3.8386644906983698E-3</v>
      </c>
      <c r="BD82" s="63">
        <f>INDEX(Obs_GenCost!$D$11:$T$211,  MATCH($AF82, Obs_GenCost!$B$11:$B$211, 0), MATCH(BD$4, Obs_GenCost!$D$3:$T$3, 0) )</f>
        <v>3.1226000000000001E-3</v>
      </c>
      <c r="BF82" s="31">
        <f t="shared" si="87"/>
        <v>146</v>
      </c>
      <c r="BG82" s="31">
        <f t="shared" si="88"/>
        <v>147</v>
      </c>
      <c r="BH82" s="57">
        <f t="shared" si="62"/>
        <v>1.5259688715281227E-4</v>
      </c>
      <c r="BI82" s="57">
        <f t="shared" si="62"/>
        <v>1.2038856494423636E-4</v>
      </c>
      <c r="BJ82" s="57">
        <f t="shared" si="62"/>
        <v>2.7516081983071979E-4</v>
      </c>
      <c r="BK82" s="58">
        <f t="shared" si="61"/>
        <v>4.7279153751419046E-3</v>
      </c>
      <c r="BL82" s="57">
        <f t="shared" si="61"/>
        <v>0</v>
      </c>
      <c r="BM82" s="57">
        <f t="shared" si="61"/>
        <v>8.8529977700870736E-3</v>
      </c>
      <c r="BN82" s="57">
        <f t="shared" si="61"/>
        <v>8.4774333678271484E-3</v>
      </c>
      <c r="BQ82" s="57">
        <f t="shared" si="67"/>
        <v>1.3056168806067889E-4</v>
      </c>
      <c r="BR82" s="57">
        <f t="shared" si="67"/>
        <v>6.5377534550135866E-5</v>
      </c>
      <c r="BS82" s="57">
        <f t="shared" si="67"/>
        <v>1.3361757966549257E-4</v>
      </c>
      <c r="BT82" s="57">
        <f t="shared" si="67"/>
        <v>0</v>
      </c>
      <c r="BU82" s="57">
        <f t="shared" si="67"/>
        <v>0</v>
      </c>
      <c r="BV82" s="57">
        <f t="shared" si="67"/>
        <v>2.5356316468761261E-4</v>
      </c>
      <c r="BW82" s="57">
        <f t="shared" si="67"/>
        <v>2.8591322085938725E-4</v>
      </c>
      <c r="BX82" s="58">
        <f t="shared" si="67"/>
        <v>0</v>
      </c>
      <c r="BY82" s="57">
        <f t="shared" si="67"/>
        <v>0</v>
      </c>
      <c r="BZ82" s="57">
        <f t="shared" si="67"/>
        <v>1.1072367259031243E-5</v>
      </c>
      <c r="CA82" s="58">
        <f t="shared" si="67"/>
        <v>5.6391239007013262E-3</v>
      </c>
      <c r="CB82" s="57">
        <f t="shared" si="67"/>
        <v>0</v>
      </c>
      <c r="CC82" s="57">
        <f t="shared" si="67"/>
        <v>7.4115341471709525E-3</v>
      </c>
      <c r="CD82" s="57">
        <f t="shared" si="67"/>
        <v>6.709129126952487E-3</v>
      </c>
      <c r="CE82" s="57">
        <f t="shared" si="67"/>
        <v>3.9847331934296445E-3</v>
      </c>
      <c r="CF82" s="57">
        <f t="shared" si="63"/>
        <v>0</v>
      </c>
      <c r="CG82" s="57">
        <f t="shared" si="63"/>
        <v>9.9177201179412051E-3</v>
      </c>
      <c r="CH82" s="57">
        <f t="shared" si="63"/>
        <v>9.6740176693826778E-3</v>
      </c>
      <c r="CI82" s="58">
        <f t="shared" si="63"/>
        <v>2.7142715428339518E-5</v>
      </c>
      <c r="CJ82" s="57">
        <f t="shared" si="63"/>
        <v>2.3727318708817179E-5</v>
      </c>
      <c r="CL82" s="30">
        <f>Obs_GenCost!B84</f>
        <v>146</v>
      </c>
      <c r="CM82" s="26">
        <f t="shared" si="89"/>
        <v>147</v>
      </c>
      <c r="CN82" s="20">
        <f t="shared" si="68"/>
        <v>1413.7399999999998</v>
      </c>
      <c r="CO82" s="20">
        <f t="shared" si="68"/>
        <v>551.68999999999994</v>
      </c>
      <c r="CP82" s="20">
        <f t="shared" si="68"/>
        <v>644.72</v>
      </c>
      <c r="CQ82" s="106">
        <f t="shared" si="64"/>
        <v>816.86</v>
      </c>
      <c r="CR82" s="143"/>
      <c r="CS82" s="20">
        <f t="shared" si="69"/>
        <v>221.81</v>
      </c>
      <c r="CT82" s="20">
        <f t="shared" si="69"/>
        <v>231.84</v>
      </c>
      <c r="CW82" s="20">
        <f t="shared" si="57"/>
        <v>217.33</v>
      </c>
      <c r="CX82" s="20">
        <f t="shared" si="57"/>
        <v>58.08</v>
      </c>
      <c r="CY82" s="20">
        <f t="shared" si="57"/>
        <v>493.61</v>
      </c>
      <c r="CZ82" s="20">
        <f t="shared" si="57"/>
        <v>0</v>
      </c>
      <c r="DA82" s="20">
        <f t="shared" si="57"/>
        <v>0</v>
      </c>
      <c r="DB82" s="20">
        <f t="shared" si="60"/>
        <v>197.47</v>
      </c>
      <c r="DC82" s="20">
        <f t="shared" si="60"/>
        <v>447.25</v>
      </c>
      <c r="DD82" s="106">
        <f t="shared" si="60"/>
        <v>0</v>
      </c>
      <c r="DE82" s="20">
        <f t="shared" si="60"/>
        <v>0</v>
      </c>
      <c r="DF82" s="20">
        <f t="shared" si="60"/>
        <v>3.13</v>
      </c>
      <c r="DG82" s="106">
        <f t="shared" si="60"/>
        <v>437.67</v>
      </c>
      <c r="DH82" s="143"/>
      <c r="DI82" s="20">
        <f t="shared" si="70"/>
        <v>78.89</v>
      </c>
      <c r="DJ82" s="20">
        <f t="shared" si="70"/>
        <v>74.05</v>
      </c>
      <c r="DK82" s="20">
        <f t="shared" si="70"/>
        <v>379.19</v>
      </c>
      <c r="DL82" s="143"/>
      <c r="DM82" s="20">
        <f t="shared" si="71"/>
        <v>142.92000000000002</v>
      </c>
      <c r="DN82" s="20">
        <f t="shared" si="71"/>
        <v>157.79000000000002</v>
      </c>
      <c r="DO82" s="106">
        <f t="shared" si="71"/>
        <v>1.6800000000000002</v>
      </c>
      <c r="DP82" s="20">
        <f t="shared" si="65"/>
        <v>0.41000000000000003</v>
      </c>
      <c r="DR82" s="31">
        <f t="shared" si="90"/>
        <v>73</v>
      </c>
      <c r="DS82" s="26">
        <f t="shared" si="91"/>
        <v>73.5</v>
      </c>
      <c r="DT82" s="101">
        <f t="shared" si="72"/>
        <v>7900.48</v>
      </c>
      <c r="DU82" s="101">
        <f t="shared" si="73"/>
        <v>1766.13</v>
      </c>
      <c r="DV82" s="101">
        <f t="shared" si="74"/>
        <v>2126.0100000000002</v>
      </c>
      <c r="DW82" s="102">
        <f t="shared" si="92"/>
        <v>1138.92</v>
      </c>
      <c r="DX82" s="144"/>
      <c r="DY82" s="101">
        <f t="shared" si="93"/>
        <v>163.36000000000001</v>
      </c>
      <c r="DZ82" s="101">
        <f t="shared" si="93"/>
        <v>171.04</v>
      </c>
      <c r="EB82" s="84">
        <f>MODEL_DATA!AT79</f>
        <v>73</v>
      </c>
      <c r="EC82" s="84">
        <f>MODEL_DATA!AU79</f>
        <v>4008.34</v>
      </c>
      <c r="ED82" s="84">
        <f>MODEL_DATA!AV79</f>
        <v>192.88</v>
      </c>
      <c r="EE82" s="84">
        <f>MODEL_DATA!AW79</f>
        <v>1573.25</v>
      </c>
      <c r="EF82" s="84">
        <f>MODEL_DATA!AX79</f>
        <v>0</v>
      </c>
      <c r="EG82" s="84">
        <f>MODEL_DATA!AY79</f>
        <v>0</v>
      </c>
      <c r="EH82" s="84">
        <f>MODEL_DATA!AZ79</f>
        <v>1132.82</v>
      </c>
      <c r="EI82" s="84">
        <f>MODEL_DATA!BA79</f>
        <v>993.19</v>
      </c>
      <c r="EJ82" s="84">
        <f>MODEL_DATA!BB79</f>
        <v>1022.73</v>
      </c>
      <c r="EK82" s="84">
        <f>MODEL_DATA!BC79</f>
        <v>384.82</v>
      </c>
      <c r="EL82" s="84">
        <f>MODEL_DATA!BD79</f>
        <v>944.99</v>
      </c>
      <c r="EM82" s="84">
        <f>MODEL_DATA!BE79</f>
        <v>587.20000000000005</v>
      </c>
      <c r="EN82" s="84">
        <f>MODEL_DATA!BF79</f>
        <v>381.99</v>
      </c>
      <c r="EO82" s="84">
        <f>MODEL_DATA!BG79</f>
        <v>76.459999999999994</v>
      </c>
      <c r="EP82" s="84">
        <f>MODEL_DATA!BH79</f>
        <v>91.57</v>
      </c>
      <c r="EQ82" s="84">
        <f>MODEL_DATA!BI79</f>
        <v>551.72</v>
      </c>
      <c r="ER82" s="84">
        <f>MODEL_DATA!BJ79</f>
        <v>419.91</v>
      </c>
      <c r="ES82" s="84">
        <f>MODEL_DATA!BK79</f>
        <v>86.9</v>
      </c>
      <c r="ET82" s="84">
        <f>MODEL_DATA!BL79</f>
        <v>79.47</v>
      </c>
      <c r="EU82" s="84">
        <f>MODEL_DATA!BM79</f>
        <v>130.06</v>
      </c>
      <c r="EV82" s="84">
        <f>MODEL_DATA!BN79</f>
        <v>11.42</v>
      </c>
    </row>
    <row r="83" spans="32:152" x14ac:dyDescent="0.25">
      <c r="AF83" s="32">
        <f t="shared" si="66"/>
        <v>146</v>
      </c>
      <c r="AG83" s="61">
        <f t="shared" si="75"/>
        <v>1.3056168806067889E-4</v>
      </c>
      <c r="AH83" s="63">
        <f>INDEX(Obs_GenCost!$D$11:$T$211,  MATCH($AF83, Obs_GenCost!$B$11:$B$211, 0), MATCH(AH$4, Obs_GenCost!$D$3:$T$3, 0) )</f>
        <v>3.2210000000000002E-4</v>
      </c>
      <c r="AI83" s="61">
        <f t="shared" si="76"/>
        <v>6.5377534550135866E-5</v>
      </c>
      <c r="AJ83" s="63">
        <f>INDEX(Obs_GenCost!$D$11:$T$211,  MATCH($AF83, Obs_GenCost!$B$11:$B$211, 0), MATCH(AJ$4, Obs_GenCost!$D$3:$T$3, 0) )</f>
        <v>9.6899999999999997E-5</v>
      </c>
      <c r="AK83" s="61">
        <f t="shared" si="77"/>
        <v>1.3361757966549257E-4</v>
      </c>
      <c r="AL83" s="63">
        <f>INDEX(Obs_GenCost!$D$11:$T$211,  MATCH($AF83, Obs_GenCost!$B$11:$B$211, 0), MATCH(AL$4, Obs_GenCost!$D$3:$T$3, 0) )</f>
        <v>1.8090000000000001E-4</v>
      </c>
      <c r="AM83" s="61">
        <f t="shared" si="78"/>
        <v>0</v>
      </c>
      <c r="AN83" s="63">
        <f>INDEX(Obs_GenCost!$D$11:$T$211,  MATCH($AF83, Obs_GenCost!$B$11:$B$211, 0), MATCH(AN$4, Obs_GenCost!$D$3:$T$3, 0) )</f>
        <v>0</v>
      </c>
      <c r="AO83" s="61">
        <f t="shared" si="79"/>
        <v>0</v>
      </c>
      <c r="AP83" s="63">
        <f>INDEX(Obs_GenCost!$D$11:$T$211,  MATCH($AF83, Obs_GenCost!$B$11:$B$211, 0), MATCH(AP$4, Obs_GenCost!$D$3:$T$3, 0) )</f>
        <v>0</v>
      </c>
      <c r="AQ83" s="61">
        <f t="shared" si="80"/>
        <v>2.5356316468761261E-4</v>
      </c>
      <c r="AR83" s="63">
        <f>INDEX(Obs_GenCost!$D$11:$T$211,  MATCH($AF83, Obs_GenCost!$B$11:$B$211, 0), MATCH(AR$4, Obs_GenCost!$D$3:$T$3, 0) )</f>
        <v>3.0880000000000002E-4</v>
      </c>
      <c r="AS83" s="61">
        <f t="shared" si="81"/>
        <v>2.8591322085938725E-4</v>
      </c>
      <c r="AT83" s="63">
        <f>INDEX(Obs_GenCost!$D$11:$T$211,  MATCH($AF83, Obs_GenCost!$B$11:$B$211, 0), MATCH(AT$4, Obs_GenCost!$D$3:$T$3, 0) )</f>
        <v>2.5000000000000001E-4</v>
      </c>
      <c r="AU83" s="61">
        <f t="shared" si="82"/>
        <v>0</v>
      </c>
      <c r="AV83" s="63">
        <f>INDEX(Obs_GenCost!$D$11:$T$211,  MATCH($AF83, Obs_GenCost!$B$11:$B$211, 0), MATCH(AV$4, Obs_GenCost!$D$3:$T$3, 0) )</f>
        <v>0</v>
      </c>
      <c r="AW83" s="61">
        <f t="shared" si="83"/>
        <v>0</v>
      </c>
      <c r="AX83" s="63">
        <f>INDEX(Obs_GenCost!$D$11:$T$211,  MATCH($AF83, Obs_GenCost!$B$11:$B$211, 0), MATCH(AX$4, Obs_GenCost!$D$3:$T$3, 0) )</f>
        <v>8.1229999999999996E-4</v>
      </c>
      <c r="AY83" s="61">
        <f t="shared" si="84"/>
        <v>1.1072367259031243E-5</v>
      </c>
      <c r="AZ83" s="63">
        <f>INDEX(Obs_GenCost!$D$11:$T$211,  MATCH($AF83, Obs_GenCost!$B$11:$B$211, 0), MATCH(AZ$4, Obs_GenCost!$D$3:$T$3, 0) )</f>
        <v>3.2353E-3</v>
      </c>
      <c r="BA83" s="61">
        <f t="shared" si="85"/>
        <v>5.6391239007013262E-3</v>
      </c>
      <c r="BB83" s="63">
        <f>INDEX(Obs_GenCost!$D$11:$T$211,  MATCH($AF83, Obs_GenCost!$B$11:$B$211, 0), MATCH(BB$4, Obs_GenCost!$D$3:$T$3, 0) )</f>
        <v>4.6442000000000002E-3</v>
      </c>
      <c r="BC83" s="61">
        <f t="shared" si="86"/>
        <v>3.9847331934296445E-3</v>
      </c>
      <c r="BD83" s="63">
        <f>INDEX(Obs_GenCost!$D$11:$T$211,  MATCH($AF83, Obs_GenCost!$B$11:$B$211, 0), MATCH(BD$4, Obs_GenCost!$D$3:$T$3, 0) )</f>
        <v>3.0666000000000001E-3</v>
      </c>
      <c r="BF83" s="31">
        <f t="shared" si="87"/>
        <v>148</v>
      </c>
      <c r="BG83" s="31">
        <f t="shared" si="88"/>
        <v>149</v>
      </c>
      <c r="BH83" s="57">
        <f t="shared" si="62"/>
        <v>1.4748492273534007E-4</v>
      </c>
      <c r="BI83" s="57">
        <f t="shared" si="62"/>
        <v>1.2281732879319021E-4</v>
      </c>
      <c r="BJ83" s="57">
        <f t="shared" si="62"/>
        <v>2.6057736466628297E-4</v>
      </c>
      <c r="BK83" s="58">
        <f t="shared" si="61"/>
        <v>5.3246493016129402E-3</v>
      </c>
      <c r="BL83" s="57">
        <f t="shared" si="61"/>
        <v>0</v>
      </c>
      <c r="BM83" s="57">
        <f t="shared" si="61"/>
        <v>8.2104060740481113E-3</v>
      </c>
      <c r="BN83" s="57">
        <f t="shared" si="61"/>
        <v>8.300454513874924E-3</v>
      </c>
      <c r="BQ83" s="57">
        <f t="shared" si="67"/>
        <v>1.1595137078448271E-4</v>
      </c>
      <c r="BR83" s="57">
        <f t="shared" si="67"/>
        <v>6.6379359718001245E-5</v>
      </c>
      <c r="BS83" s="57">
        <f t="shared" si="67"/>
        <v>1.3638949274621349E-4</v>
      </c>
      <c r="BT83" s="57">
        <f t="shared" si="67"/>
        <v>0</v>
      </c>
      <c r="BU83" s="57">
        <f t="shared" si="67"/>
        <v>0</v>
      </c>
      <c r="BV83" s="57">
        <f t="shared" si="67"/>
        <v>2.5451336847486558E-4</v>
      </c>
      <c r="BW83" s="57">
        <f t="shared" si="67"/>
        <v>2.6359632753305699E-4</v>
      </c>
      <c r="BX83" s="58">
        <f t="shared" si="67"/>
        <v>0</v>
      </c>
      <c r="BY83" s="57">
        <f t="shared" si="67"/>
        <v>0</v>
      </c>
      <c r="BZ83" s="57">
        <f t="shared" si="67"/>
        <v>1.0647867555809598E-5</v>
      </c>
      <c r="CA83" s="58">
        <f t="shared" si="67"/>
        <v>6.1029630041931062E-3</v>
      </c>
      <c r="CB83" s="57">
        <f t="shared" si="67"/>
        <v>0</v>
      </c>
      <c r="CC83" s="57">
        <f t="shared" si="67"/>
        <v>7.1973333884493172E-3</v>
      </c>
      <c r="CD83" s="57">
        <f t="shared" si="67"/>
        <v>6.44728735548871E-3</v>
      </c>
      <c r="CE83" s="57">
        <f t="shared" si="67"/>
        <v>4.689856211650403E-3</v>
      </c>
      <c r="CF83" s="57">
        <f t="shared" si="63"/>
        <v>0</v>
      </c>
      <c r="CG83" s="57">
        <f t="shared" si="63"/>
        <v>8.9587018417730865E-3</v>
      </c>
      <c r="CH83" s="57">
        <f t="shared" si="63"/>
        <v>9.5544642473958837E-3</v>
      </c>
      <c r="CI83" s="58">
        <f t="shared" si="63"/>
        <v>2.6496460299093341E-5</v>
      </c>
      <c r="CJ83" s="57">
        <f t="shared" si="63"/>
        <v>4.0510056332126887E-5</v>
      </c>
      <c r="CL83" s="30">
        <f>Obs_GenCost!B85</f>
        <v>148</v>
      </c>
      <c r="CM83" s="26">
        <f t="shared" si="89"/>
        <v>149</v>
      </c>
      <c r="CN83" s="20">
        <f t="shared" si="68"/>
        <v>1366.38</v>
      </c>
      <c r="CO83" s="20">
        <f t="shared" si="68"/>
        <v>562.81999999999994</v>
      </c>
      <c r="CP83" s="20">
        <f t="shared" si="68"/>
        <v>610.54999999999995</v>
      </c>
      <c r="CQ83" s="106">
        <f t="shared" si="64"/>
        <v>919.96</v>
      </c>
      <c r="CR83" s="143"/>
      <c r="CS83" s="20">
        <f t="shared" si="69"/>
        <v>205.70999999999998</v>
      </c>
      <c r="CT83" s="20">
        <f t="shared" si="69"/>
        <v>227</v>
      </c>
      <c r="CW83" s="20">
        <f t="shared" si="57"/>
        <v>193.01</v>
      </c>
      <c r="CX83" s="20">
        <f t="shared" si="57"/>
        <v>58.97</v>
      </c>
      <c r="CY83" s="20">
        <f t="shared" si="57"/>
        <v>503.85</v>
      </c>
      <c r="CZ83" s="20">
        <f t="shared" si="57"/>
        <v>0</v>
      </c>
      <c r="DA83" s="20">
        <f t="shared" si="57"/>
        <v>0</v>
      </c>
      <c r="DB83" s="20">
        <f t="shared" si="60"/>
        <v>198.21</v>
      </c>
      <c r="DC83" s="20">
        <f t="shared" si="60"/>
        <v>412.34000000000003</v>
      </c>
      <c r="DD83" s="106">
        <f t="shared" si="60"/>
        <v>0</v>
      </c>
      <c r="DE83" s="20">
        <f t="shared" si="60"/>
        <v>0</v>
      </c>
      <c r="DF83" s="20">
        <f t="shared" si="60"/>
        <v>3.01</v>
      </c>
      <c r="DG83" s="106">
        <f t="shared" si="60"/>
        <v>473.66999999999996</v>
      </c>
      <c r="DH83" s="143"/>
      <c r="DI83" s="20">
        <f t="shared" si="70"/>
        <v>76.61</v>
      </c>
      <c r="DJ83" s="20">
        <f t="shared" si="70"/>
        <v>71.16</v>
      </c>
      <c r="DK83" s="20">
        <f t="shared" si="70"/>
        <v>446.29</v>
      </c>
      <c r="DL83" s="143"/>
      <c r="DM83" s="20">
        <f t="shared" si="71"/>
        <v>129.1</v>
      </c>
      <c r="DN83" s="20">
        <f t="shared" si="71"/>
        <v>155.84</v>
      </c>
      <c r="DO83" s="106">
        <f t="shared" si="71"/>
        <v>1.6400000000000001</v>
      </c>
      <c r="DP83" s="20">
        <f t="shared" si="65"/>
        <v>0.7</v>
      </c>
      <c r="DR83" s="31">
        <f t="shared" si="90"/>
        <v>74</v>
      </c>
      <c r="DS83" s="26">
        <f t="shared" si="91"/>
        <v>74.5</v>
      </c>
      <c r="DT83" s="101">
        <f t="shared" si="72"/>
        <v>7561.5599999999995</v>
      </c>
      <c r="DU83" s="101">
        <f t="shared" si="73"/>
        <v>1802.69</v>
      </c>
      <c r="DV83" s="101">
        <f t="shared" si="74"/>
        <v>2050.2600000000002</v>
      </c>
      <c r="DW83" s="102">
        <f t="shared" si="92"/>
        <v>846.67</v>
      </c>
      <c r="DX83" s="144"/>
      <c r="DY83" s="101">
        <f t="shared" si="93"/>
        <v>192.95999999999998</v>
      </c>
      <c r="DZ83" s="101">
        <f t="shared" si="93"/>
        <v>146.43</v>
      </c>
      <c r="EB83" s="84">
        <f>MODEL_DATA!AT80</f>
        <v>74</v>
      </c>
      <c r="EC83" s="84">
        <f>MODEL_DATA!AU80</f>
        <v>3708.61</v>
      </c>
      <c r="ED83" s="84">
        <f>MODEL_DATA!AV80</f>
        <v>191.72</v>
      </c>
      <c r="EE83" s="84">
        <f>MODEL_DATA!AW80</f>
        <v>1610.97</v>
      </c>
      <c r="EF83" s="84">
        <f>MODEL_DATA!AX80</f>
        <v>0</v>
      </c>
      <c r="EG83" s="84">
        <f>MODEL_DATA!AY80</f>
        <v>0</v>
      </c>
      <c r="EH83" s="84">
        <f>MODEL_DATA!AZ80</f>
        <v>1095.49</v>
      </c>
      <c r="EI83" s="84">
        <f>MODEL_DATA!BA80</f>
        <v>954.77</v>
      </c>
      <c r="EJ83" s="84">
        <f>MODEL_DATA!BB80</f>
        <v>1001.41</v>
      </c>
      <c r="EK83" s="84">
        <f>MODEL_DATA!BC80</f>
        <v>350.84</v>
      </c>
      <c r="EL83" s="84">
        <f>MODEL_DATA!BD80</f>
        <v>914.13</v>
      </c>
      <c r="EM83" s="84">
        <f>MODEL_DATA!BE80</f>
        <v>442.03</v>
      </c>
      <c r="EN83" s="84">
        <f>MODEL_DATA!BF80</f>
        <v>452.53</v>
      </c>
      <c r="EO83" s="84">
        <f>MODEL_DATA!BG80</f>
        <v>84.8</v>
      </c>
      <c r="EP83" s="84">
        <f>MODEL_DATA!BH80</f>
        <v>77.77</v>
      </c>
      <c r="EQ83" s="84">
        <f>MODEL_DATA!BI80</f>
        <v>404.64</v>
      </c>
      <c r="ER83" s="84">
        <f>MODEL_DATA!BJ80</f>
        <v>442.59</v>
      </c>
      <c r="ES83" s="84">
        <f>MODEL_DATA!BK80</f>
        <v>108.16</v>
      </c>
      <c r="ET83" s="84">
        <f>MODEL_DATA!BL80</f>
        <v>68.66</v>
      </c>
      <c r="EU83" s="84">
        <f>MODEL_DATA!BM80</f>
        <v>119.32</v>
      </c>
      <c r="EV83" s="84">
        <f>MODEL_DATA!BN80</f>
        <v>10.93</v>
      </c>
    </row>
    <row r="84" spans="32:152" x14ac:dyDescent="0.25">
      <c r="AF84" s="32">
        <f t="shared" si="66"/>
        <v>148</v>
      </c>
      <c r="AG84" s="61">
        <f t="shared" si="75"/>
        <v>1.1595137078448271E-4</v>
      </c>
      <c r="AH84" s="63">
        <f>INDEX(Obs_GenCost!$D$11:$T$211,  MATCH($AF84, Obs_GenCost!$B$11:$B$211, 0), MATCH(AH$4, Obs_GenCost!$D$3:$T$3, 0) )</f>
        <v>2.9760000000000002E-4</v>
      </c>
      <c r="AI84" s="61">
        <f t="shared" si="76"/>
        <v>6.6379359718001245E-5</v>
      </c>
      <c r="AJ84" s="63">
        <f>INDEX(Obs_GenCost!$D$11:$T$211,  MATCH($AF84, Obs_GenCost!$B$11:$B$211, 0), MATCH(AJ$4, Obs_GenCost!$D$3:$T$3, 0) )</f>
        <v>9.0000000000000006E-5</v>
      </c>
      <c r="AK84" s="61">
        <f t="shared" si="77"/>
        <v>1.3638949274621349E-4</v>
      </c>
      <c r="AL84" s="63">
        <f>INDEX(Obs_GenCost!$D$11:$T$211,  MATCH($AF84, Obs_GenCost!$B$11:$B$211, 0), MATCH(AL$4, Obs_GenCost!$D$3:$T$3, 0) )</f>
        <v>1.6029999999999999E-4</v>
      </c>
      <c r="AM84" s="61">
        <f t="shared" si="78"/>
        <v>0</v>
      </c>
      <c r="AN84" s="63">
        <f>INDEX(Obs_GenCost!$D$11:$T$211,  MATCH($AF84, Obs_GenCost!$B$11:$B$211, 0), MATCH(AN$4, Obs_GenCost!$D$3:$T$3, 0) )</f>
        <v>0</v>
      </c>
      <c r="AO84" s="61">
        <f t="shared" si="79"/>
        <v>0</v>
      </c>
      <c r="AP84" s="63">
        <f>INDEX(Obs_GenCost!$D$11:$T$211,  MATCH($AF84, Obs_GenCost!$B$11:$B$211, 0), MATCH(AP$4, Obs_GenCost!$D$3:$T$3, 0) )</f>
        <v>0</v>
      </c>
      <c r="AQ84" s="61">
        <f t="shared" si="80"/>
        <v>2.5451336847486558E-4</v>
      </c>
      <c r="AR84" s="63">
        <f>INDEX(Obs_GenCost!$D$11:$T$211,  MATCH($AF84, Obs_GenCost!$B$11:$B$211, 0), MATCH(AR$4, Obs_GenCost!$D$3:$T$3, 0) )</f>
        <v>2.7989999999999997E-4</v>
      </c>
      <c r="AS84" s="61">
        <f t="shared" si="81"/>
        <v>2.6359632753305699E-4</v>
      </c>
      <c r="AT84" s="63">
        <f>INDEX(Obs_GenCost!$D$11:$T$211,  MATCH($AF84, Obs_GenCost!$B$11:$B$211, 0), MATCH(AT$4, Obs_GenCost!$D$3:$T$3, 0) )</f>
        <v>2.3029999999999999E-4</v>
      </c>
      <c r="AU84" s="61">
        <f t="shared" si="82"/>
        <v>0</v>
      </c>
      <c r="AV84" s="63">
        <f>INDEX(Obs_GenCost!$D$11:$T$211,  MATCH($AF84, Obs_GenCost!$B$11:$B$211, 0), MATCH(AV$4, Obs_GenCost!$D$3:$T$3, 0) )</f>
        <v>0</v>
      </c>
      <c r="AW84" s="61">
        <f t="shared" si="83"/>
        <v>0</v>
      </c>
      <c r="AX84" s="63">
        <f>INDEX(Obs_GenCost!$D$11:$T$211,  MATCH($AF84, Obs_GenCost!$B$11:$B$211, 0), MATCH(AX$4, Obs_GenCost!$D$3:$T$3, 0) )</f>
        <v>7.2139999999999997E-4</v>
      </c>
      <c r="AY84" s="61">
        <f t="shared" si="84"/>
        <v>1.0647867555809598E-5</v>
      </c>
      <c r="AZ84" s="63">
        <f>INDEX(Obs_GenCost!$D$11:$T$211,  MATCH($AF84, Obs_GenCost!$B$11:$B$211, 0), MATCH(AZ$4, Obs_GenCost!$D$3:$T$3, 0) )</f>
        <v>2.9420000000000002E-3</v>
      </c>
      <c r="BA84" s="61">
        <f t="shared" si="85"/>
        <v>6.1029630041931062E-3</v>
      </c>
      <c r="BB84" s="63">
        <f>INDEX(Obs_GenCost!$D$11:$T$211,  MATCH($AF84, Obs_GenCost!$B$11:$B$211, 0), MATCH(BB$4, Obs_GenCost!$D$3:$T$3, 0) )</f>
        <v>4.5599000000000004E-3</v>
      </c>
      <c r="BC84" s="61">
        <f t="shared" si="86"/>
        <v>4.689856211650403E-3</v>
      </c>
      <c r="BD84" s="63">
        <f>INDEX(Obs_GenCost!$D$11:$T$211,  MATCH($AF84, Obs_GenCost!$B$11:$B$211, 0), MATCH(BD$4, Obs_GenCost!$D$3:$T$3, 0) )</f>
        <v>3.0105000000000002E-3</v>
      </c>
      <c r="BF84" s="31">
        <f t="shared" si="87"/>
        <v>150</v>
      </c>
      <c r="BG84" s="31">
        <f t="shared" si="88"/>
        <v>151</v>
      </c>
      <c r="BH84" s="57">
        <f t="shared" si="62"/>
        <v>1.3390950540456551E-4</v>
      </c>
      <c r="BI84" s="57">
        <f t="shared" si="62"/>
        <v>1.0864408422988809E-4</v>
      </c>
      <c r="BJ84" s="57">
        <f t="shared" si="62"/>
        <v>2.4312587266529326E-4</v>
      </c>
      <c r="BK84" s="58">
        <f t="shared" si="61"/>
        <v>5.5840636040807561E-3</v>
      </c>
      <c r="BL84" s="57">
        <f t="shared" si="61"/>
        <v>0</v>
      </c>
      <c r="BM84" s="57">
        <f t="shared" si="61"/>
        <v>7.0553375222861536E-3</v>
      </c>
      <c r="BN84" s="57">
        <f t="shared" si="61"/>
        <v>1.0549621725982618E-2</v>
      </c>
      <c r="BQ84" s="57">
        <f t="shared" si="67"/>
        <v>1.0397835995740256E-4</v>
      </c>
      <c r="BR84" s="57">
        <f t="shared" si="67"/>
        <v>6.3655295778412247E-5</v>
      </c>
      <c r="BS84" s="57">
        <f t="shared" si="67"/>
        <v>1.194629571077879E-4</v>
      </c>
      <c r="BT84" s="57">
        <f t="shared" si="67"/>
        <v>0</v>
      </c>
      <c r="BU84" s="57">
        <f t="shared" si="67"/>
        <v>0</v>
      </c>
      <c r="BV84" s="57">
        <f t="shared" si="67"/>
        <v>2.2331073059615495E-4</v>
      </c>
      <c r="BW84" s="57">
        <f t="shared" si="67"/>
        <v>2.5299084886551708E-4</v>
      </c>
      <c r="BX84" s="58">
        <f t="shared" si="67"/>
        <v>0</v>
      </c>
      <c r="BY84" s="57">
        <f t="shared" si="67"/>
        <v>0</v>
      </c>
      <c r="BZ84" s="57">
        <f t="shared" si="67"/>
        <v>1.2381241343964649E-6</v>
      </c>
      <c r="CA84" s="58">
        <f t="shared" si="67"/>
        <v>5.7650046796211786E-3</v>
      </c>
      <c r="CB84" s="57">
        <f t="shared" si="67"/>
        <v>0</v>
      </c>
      <c r="CC84" s="57">
        <f t="shared" si="67"/>
        <v>6.0934478994233484E-3</v>
      </c>
      <c r="CD84" s="57">
        <f t="shared" si="67"/>
        <v>7.8162939876055531E-3</v>
      </c>
      <c r="CE84" s="57">
        <f t="shared" si="67"/>
        <v>5.4364879619422787E-3</v>
      </c>
      <c r="CF84" s="57">
        <f t="shared" si="63"/>
        <v>0</v>
      </c>
      <c r="CG84" s="57">
        <f t="shared" si="63"/>
        <v>7.7658274447159259E-3</v>
      </c>
      <c r="CH84" s="57">
        <f t="shared" si="63"/>
        <v>1.2399222596209852E-2</v>
      </c>
      <c r="CI84" s="58">
        <f t="shared" si="63"/>
        <v>2.423456734673171E-5</v>
      </c>
      <c r="CJ84" s="57">
        <f t="shared" si="63"/>
        <v>2.5463463980194045E-5</v>
      </c>
      <c r="CL84" s="30">
        <f>Obs_GenCost!B86</f>
        <v>150</v>
      </c>
      <c r="CM84" s="26">
        <f t="shared" si="89"/>
        <v>151</v>
      </c>
      <c r="CN84" s="20">
        <f t="shared" si="68"/>
        <v>1240.6099999999999</v>
      </c>
      <c r="CO84" s="20">
        <f t="shared" si="68"/>
        <v>497.87</v>
      </c>
      <c r="CP84" s="20">
        <f t="shared" si="68"/>
        <v>569.66000000000008</v>
      </c>
      <c r="CQ84" s="106">
        <f t="shared" si="64"/>
        <v>964.78</v>
      </c>
      <c r="CR84" s="143"/>
      <c r="CS84" s="20">
        <f t="shared" si="69"/>
        <v>176.76999999999998</v>
      </c>
      <c r="CT84" s="20">
        <f t="shared" si="69"/>
        <v>288.51</v>
      </c>
      <c r="CW84" s="20">
        <f t="shared" si="57"/>
        <v>173.07999999999998</v>
      </c>
      <c r="CX84" s="20">
        <f t="shared" si="57"/>
        <v>56.55</v>
      </c>
      <c r="CY84" s="20">
        <f t="shared" si="57"/>
        <v>441.32</v>
      </c>
      <c r="CZ84" s="20">
        <f t="shared" si="57"/>
        <v>0</v>
      </c>
      <c r="DA84" s="20">
        <f t="shared" si="57"/>
        <v>0</v>
      </c>
      <c r="DB84" s="20">
        <f t="shared" si="60"/>
        <v>173.91000000000003</v>
      </c>
      <c r="DC84" s="20">
        <f t="shared" si="60"/>
        <v>395.75</v>
      </c>
      <c r="DD84" s="106">
        <f t="shared" si="60"/>
        <v>0</v>
      </c>
      <c r="DE84" s="20">
        <f t="shared" si="60"/>
        <v>0</v>
      </c>
      <c r="DF84" s="20">
        <f t="shared" si="60"/>
        <v>0.35</v>
      </c>
      <c r="DG84" s="106">
        <f t="shared" si="60"/>
        <v>447.44</v>
      </c>
      <c r="DH84" s="143"/>
      <c r="DI84" s="20">
        <f t="shared" si="70"/>
        <v>64.86</v>
      </c>
      <c r="DJ84" s="20">
        <f t="shared" si="70"/>
        <v>86.27000000000001</v>
      </c>
      <c r="DK84" s="20">
        <f t="shared" si="70"/>
        <v>517.34</v>
      </c>
      <c r="DL84" s="143"/>
      <c r="DM84" s="20">
        <f t="shared" si="71"/>
        <v>111.91</v>
      </c>
      <c r="DN84" s="20">
        <f t="shared" si="71"/>
        <v>202.24</v>
      </c>
      <c r="DO84" s="106">
        <f t="shared" si="71"/>
        <v>1.5</v>
      </c>
      <c r="DP84" s="20">
        <f t="shared" si="65"/>
        <v>0.44</v>
      </c>
      <c r="DR84" s="31">
        <f t="shared" si="90"/>
        <v>75</v>
      </c>
      <c r="DS84" s="26">
        <f t="shared" si="91"/>
        <v>75.5</v>
      </c>
      <c r="DT84" s="101">
        <f t="shared" si="72"/>
        <v>7423.33</v>
      </c>
      <c r="DU84" s="101">
        <f t="shared" si="73"/>
        <v>1678.4199999999998</v>
      </c>
      <c r="DV84" s="101">
        <f t="shared" si="74"/>
        <v>2003.9499999999998</v>
      </c>
      <c r="DW84" s="102">
        <f t="shared" si="92"/>
        <v>907.98</v>
      </c>
      <c r="DX84" s="144"/>
      <c r="DY84" s="101">
        <f t="shared" si="93"/>
        <v>129.85</v>
      </c>
      <c r="DZ84" s="101">
        <f t="shared" si="93"/>
        <v>185.05</v>
      </c>
      <c r="EB84" s="84">
        <f>MODEL_DATA!AT81</f>
        <v>75</v>
      </c>
      <c r="EC84" s="84">
        <f>MODEL_DATA!AU81</f>
        <v>3740.96</v>
      </c>
      <c r="ED84" s="84">
        <f>MODEL_DATA!AV81</f>
        <v>169.57</v>
      </c>
      <c r="EE84" s="84">
        <f>MODEL_DATA!AW81</f>
        <v>1508.85</v>
      </c>
      <c r="EF84" s="84">
        <f>MODEL_DATA!AX81</f>
        <v>0</v>
      </c>
      <c r="EG84" s="84">
        <f>MODEL_DATA!AY81</f>
        <v>0</v>
      </c>
      <c r="EH84" s="84">
        <f>MODEL_DATA!AZ81</f>
        <v>1069.04</v>
      </c>
      <c r="EI84" s="84">
        <f>MODEL_DATA!BA81</f>
        <v>934.91</v>
      </c>
      <c r="EJ84" s="84">
        <f>MODEL_DATA!BB81</f>
        <v>956.62</v>
      </c>
      <c r="EK84" s="84">
        <f>MODEL_DATA!BC81</f>
        <v>314.5</v>
      </c>
      <c r="EL84" s="84">
        <f>MODEL_DATA!BD81</f>
        <v>875.95</v>
      </c>
      <c r="EM84" s="84">
        <f>MODEL_DATA!BE81</f>
        <v>459.88</v>
      </c>
      <c r="EN84" s="84">
        <f>MODEL_DATA!BF81</f>
        <v>505.43</v>
      </c>
      <c r="EO84" s="84">
        <f>MODEL_DATA!BG81</f>
        <v>59.18</v>
      </c>
      <c r="EP84" s="84">
        <f>MODEL_DATA!BH81</f>
        <v>93.06</v>
      </c>
      <c r="EQ84" s="84">
        <f>MODEL_DATA!BI81</f>
        <v>448.1</v>
      </c>
      <c r="ER84" s="84">
        <f>MODEL_DATA!BJ81</f>
        <v>445.65</v>
      </c>
      <c r="ES84" s="84">
        <f>MODEL_DATA!BK81</f>
        <v>70.67</v>
      </c>
      <c r="ET84" s="84">
        <f>MODEL_DATA!BL81</f>
        <v>91.99</v>
      </c>
      <c r="EU84" s="84">
        <f>MODEL_DATA!BM81</f>
        <v>119.99</v>
      </c>
      <c r="EV84" s="84">
        <f>MODEL_DATA!BN81</f>
        <v>9.99</v>
      </c>
    </row>
    <row r="85" spans="32:152" x14ac:dyDescent="0.25">
      <c r="AF85" s="32">
        <f t="shared" si="66"/>
        <v>150</v>
      </c>
      <c r="AG85" s="61">
        <f t="shared" si="75"/>
        <v>1.0397835995740256E-4</v>
      </c>
      <c r="AH85" s="63">
        <f>INDEX(Obs_GenCost!$D$11:$T$211,  MATCH($AF85, Obs_GenCost!$B$11:$B$211, 0), MATCH(AH$4, Obs_GenCost!$D$3:$T$3, 0) )</f>
        <v>2.7310000000000002E-4</v>
      </c>
      <c r="AI85" s="61">
        <f t="shared" si="76"/>
        <v>6.3655295778412247E-5</v>
      </c>
      <c r="AJ85" s="63">
        <f>INDEX(Obs_GenCost!$D$11:$T$211,  MATCH($AF85, Obs_GenCost!$B$11:$B$211, 0), MATCH(AJ$4, Obs_GenCost!$D$3:$T$3, 0) )</f>
        <v>8.2999999999999998E-5</v>
      </c>
      <c r="AK85" s="61">
        <f t="shared" si="77"/>
        <v>1.194629571077879E-4</v>
      </c>
      <c r="AL85" s="63">
        <f>INDEX(Obs_GenCost!$D$11:$T$211,  MATCH($AF85, Obs_GenCost!$B$11:$B$211, 0), MATCH(AL$4, Obs_GenCost!$D$3:$T$3, 0) )</f>
        <v>1.3970000000000001E-4</v>
      </c>
      <c r="AM85" s="61">
        <f t="shared" si="78"/>
        <v>0</v>
      </c>
      <c r="AN85" s="63">
        <f>INDEX(Obs_GenCost!$D$11:$T$211,  MATCH($AF85, Obs_GenCost!$B$11:$B$211, 0), MATCH(AN$4, Obs_GenCost!$D$3:$T$3, 0) )</f>
        <v>0</v>
      </c>
      <c r="AO85" s="61">
        <f t="shared" si="79"/>
        <v>0</v>
      </c>
      <c r="AP85" s="63">
        <f>INDEX(Obs_GenCost!$D$11:$T$211,  MATCH($AF85, Obs_GenCost!$B$11:$B$211, 0), MATCH(AP$4, Obs_GenCost!$D$3:$T$3, 0) )</f>
        <v>0</v>
      </c>
      <c r="AQ85" s="61">
        <f t="shared" si="80"/>
        <v>2.2331073059615495E-4</v>
      </c>
      <c r="AR85" s="63">
        <f>INDEX(Obs_GenCost!$D$11:$T$211,  MATCH($AF85, Obs_GenCost!$B$11:$B$211, 0), MATCH(AR$4, Obs_GenCost!$D$3:$T$3, 0) )</f>
        <v>2.5099999999999998E-4</v>
      </c>
      <c r="AS85" s="61">
        <f t="shared" si="81"/>
        <v>2.5299084886551708E-4</v>
      </c>
      <c r="AT85" s="63">
        <f>INDEX(Obs_GenCost!$D$11:$T$211,  MATCH($AF85, Obs_GenCost!$B$11:$B$211, 0), MATCH(AT$4, Obs_GenCost!$D$3:$T$3, 0) )</f>
        <v>2.106E-4</v>
      </c>
      <c r="AU85" s="61">
        <f t="shared" si="82"/>
        <v>0</v>
      </c>
      <c r="AV85" s="63">
        <f>INDEX(Obs_GenCost!$D$11:$T$211,  MATCH($AF85, Obs_GenCost!$B$11:$B$211, 0), MATCH(AV$4, Obs_GenCost!$D$3:$T$3, 0) )</f>
        <v>0</v>
      </c>
      <c r="AW85" s="61">
        <f t="shared" si="83"/>
        <v>0</v>
      </c>
      <c r="AX85" s="63">
        <f>INDEX(Obs_GenCost!$D$11:$T$211,  MATCH($AF85, Obs_GenCost!$B$11:$B$211, 0), MATCH(AX$4, Obs_GenCost!$D$3:$T$3, 0) )</f>
        <v>6.5399999999999996E-4</v>
      </c>
      <c r="AY85" s="61">
        <f t="shared" si="84"/>
        <v>1.2381241343964649E-6</v>
      </c>
      <c r="AZ85" s="63">
        <f>INDEX(Obs_GenCost!$D$11:$T$211,  MATCH($AF85, Obs_GenCost!$B$11:$B$211, 0), MATCH(AZ$4, Obs_GenCost!$D$3:$T$3, 0) )</f>
        <v>2.6488000000000002E-3</v>
      </c>
      <c r="BA85" s="61">
        <f t="shared" si="85"/>
        <v>5.7650046796211786E-3</v>
      </c>
      <c r="BB85" s="63">
        <f>INDEX(Obs_GenCost!$D$11:$T$211,  MATCH($AF85, Obs_GenCost!$B$11:$B$211, 0), MATCH(BB$4, Obs_GenCost!$D$3:$T$3, 0) )</f>
        <v>4.4755000000000003E-3</v>
      </c>
      <c r="BC85" s="61">
        <f t="shared" si="86"/>
        <v>5.4364879619422787E-3</v>
      </c>
      <c r="BD85" s="63">
        <f>INDEX(Obs_GenCost!$D$11:$T$211,  MATCH($AF85, Obs_GenCost!$B$11:$B$211, 0), MATCH(BD$4, Obs_GenCost!$D$3:$T$3, 0) )</f>
        <v>2.9543999999999998E-3</v>
      </c>
      <c r="BF85" s="31">
        <f t="shared" si="87"/>
        <v>152</v>
      </c>
      <c r="BG85" s="31">
        <f t="shared" si="88"/>
        <v>153</v>
      </c>
      <c r="BH85" s="57">
        <f t="shared" si="62"/>
        <v>1.22869561979332E-4</v>
      </c>
      <c r="BI85" s="57">
        <f t="shared" si="62"/>
        <v>9.8311472527465372E-5</v>
      </c>
      <c r="BJ85" s="57">
        <f t="shared" si="62"/>
        <v>2.2712973864237574E-4</v>
      </c>
      <c r="BK85" s="58">
        <f t="shared" si="61"/>
        <v>5.6535764504136088E-3</v>
      </c>
      <c r="BL85" s="57">
        <f t="shared" si="61"/>
        <v>0</v>
      </c>
      <c r="BM85" s="57">
        <f t="shared" si="61"/>
        <v>8.7121065472909529E-3</v>
      </c>
      <c r="BN85" s="57">
        <f t="shared" si="61"/>
        <v>9.5696561710405578E-3</v>
      </c>
      <c r="BQ85" s="57">
        <f t="shared" si="67"/>
        <v>9.3495217010460829E-5</v>
      </c>
      <c r="BR85" s="57">
        <f t="shared" si="67"/>
        <v>6.2203212108135472E-5</v>
      </c>
      <c r="BS85" s="57">
        <f t="shared" si="67"/>
        <v>1.0699476213727962E-4</v>
      </c>
      <c r="BT85" s="57">
        <f t="shared" si="67"/>
        <v>0</v>
      </c>
      <c r="BU85" s="57">
        <f t="shared" si="67"/>
        <v>0</v>
      </c>
      <c r="BV85" s="57">
        <f t="shared" si="67"/>
        <v>1.9789919958299924E-4</v>
      </c>
      <c r="BW85" s="57">
        <f t="shared" si="67"/>
        <v>2.4168217390296243E-4</v>
      </c>
      <c r="BX85" s="58">
        <f t="shared" si="67"/>
        <v>0</v>
      </c>
      <c r="BY85" s="57">
        <f t="shared" si="67"/>
        <v>0</v>
      </c>
      <c r="BZ85" s="57">
        <f t="shared" si="67"/>
        <v>1.7687487634235214E-7</v>
      </c>
      <c r="CA85" s="58">
        <f t="shared" si="67"/>
        <v>5.4780686564333469E-3</v>
      </c>
      <c r="CB85" s="57">
        <f t="shared" si="67"/>
        <v>0</v>
      </c>
      <c r="CC85" s="57">
        <f t="shared" si="67"/>
        <v>7.4857528311139754E-3</v>
      </c>
      <c r="CD85" s="57">
        <f t="shared" si="67"/>
        <v>7.6613633892653934E-3</v>
      </c>
      <c r="CE85" s="57">
        <f t="shared" si="67"/>
        <v>5.7967207050809901E-3</v>
      </c>
      <c r="CF85" s="57">
        <f t="shared" si="63"/>
        <v>0</v>
      </c>
      <c r="CG85" s="57">
        <f t="shared" si="63"/>
        <v>9.6179401647540647E-3</v>
      </c>
      <c r="CH85" s="57">
        <f t="shared" si="63"/>
        <v>1.0860968566646437E-2</v>
      </c>
      <c r="CI85" s="58">
        <f t="shared" si="63"/>
        <v>2.1649546829746993E-5</v>
      </c>
      <c r="CJ85" s="57">
        <f t="shared" si="63"/>
        <v>2.0833743256522398E-5</v>
      </c>
      <c r="CL85" s="30">
        <f>Obs_GenCost!B87</f>
        <v>152</v>
      </c>
      <c r="CM85" s="26">
        <f t="shared" si="89"/>
        <v>153</v>
      </c>
      <c r="CN85" s="20">
        <f t="shared" si="68"/>
        <v>1138.33</v>
      </c>
      <c r="CO85" s="20">
        <f t="shared" si="68"/>
        <v>450.52</v>
      </c>
      <c r="CP85" s="20">
        <f t="shared" si="68"/>
        <v>532.18000000000006</v>
      </c>
      <c r="CQ85" s="106">
        <f t="shared" si="64"/>
        <v>976.79</v>
      </c>
      <c r="CR85" s="143"/>
      <c r="CS85" s="20">
        <f t="shared" si="69"/>
        <v>218.28</v>
      </c>
      <c r="CT85" s="20">
        <f t="shared" si="69"/>
        <v>261.71000000000004</v>
      </c>
      <c r="CW85" s="20">
        <f t="shared" si="57"/>
        <v>155.63</v>
      </c>
      <c r="CX85" s="20">
        <f t="shared" si="57"/>
        <v>55.26</v>
      </c>
      <c r="CY85" s="20">
        <f t="shared" si="57"/>
        <v>395.26</v>
      </c>
      <c r="CZ85" s="20">
        <f t="shared" si="57"/>
        <v>0</v>
      </c>
      <c r="DA85" s="20">
        <f t="shared" si="57"/>
        <v>0</v>
      </c>
      <c r="DB85" s="20">
        <f t="shared" si="60"/>
        <v>154.12</v>
      </c>
      <c r="DC85" s="20">
        <f t="shared" si="60"/>
        <v>378.06</v>
      </c>
      <c r="DD85" s="106">
        <f t="shared" si="60"/>
        <v>0</v>
      </c>
      <c r="DE85" s="20">
        <f t="shared" si="60"/>
        <v>0</v>
      </c>
      <c r="DF85" s="20">
        <f t="shared" si="60"/>
        <v>0.05</v>
      </c>
      <c r="DG85" s="106">
        <f t="shared" si="60"/>
        <v>425.17</v>
      </c>
      <c r="DH85" s="143"/>
      <c r="DI85" s="20">
        <f t="shared" si="70"/>
        <v>79.680000000000007</v>
      </c>
      <c r="DJ85" s="20">
        <f t="shared" si="70"/>
        <v>84.56</v>
      </c>
      <c r="DK85" s="20">
        <f t="shared" si="70"/>
        <v>551.62</v>
      </c>
      <c r="DL85" s="143"/>
      <c r="DM85" s="20">
        <f t="shared" si="71"/>
        <v>138.6</v>
      </c>
      <c r="DN85" s="20">
        <f t="shared" si="71"/>
        <v>177.15</v>
      </c>
      <c r="DO85" s="106">
        <f t="shared" si="71"/>
        <v>1.3399999999999999</v>
      </c>
      <c r="DP85" s="20">
        <f t="shared" si="65"/>
        <v>0.36</v>
      </c>
      <c r="DR85" s="31">
        <f t="shared" si="90"/>
        <v>76</v>
      </c>
      <c r="DS85" s="26">
        <f t="shared" si="91"/>
        <v>76.5</v>
      </c>
      <c r="DT85" s="101">
        <f t="shared" si="72"/>
        <v>7284.46</v>
      </c>
      <c r="DU85" s="101">
        <f t="shared" si="73"/>
        <v>1710.38</v>
      </c>
      <c r="DV85" s="101">
        <f t="shared" si="74"/>
        <v>2021</v>
      </c>
      <c r="DW85" s="102">
        <f t="shared" si="92"/>
        <v>820.41</v>
      </c>
      <c r="DX85" s="144"/>
      <c r="DY85" s="101">
        <f t="shared" si="93"/>
        <v>122.63</v>
      </c>
      <c r="DZ85" s="101">
        <f t="shared" si="93"/>
        <v>170.55</v>
      </c>
      <c r="EB85" s="84">
        <f>MODEL_DATA!AT82</f>
        <v>76</v>
      </c>
      <c r="EC85" s="84">
        <f>MODEL_DATA!AU82</f>
        <v>3553.08</v>
      </c>
      <c r="ED85" s="84">
        <f>MODEL_DATA!AV82</f>
        <v>177.12</v>
      </c>
      <c r="EE85" s="84">
        <f>MODEL_DATA!AW82</f>
        <v>1533.26</v>
      </c>
      <c r="EF85" s="84">
        <f>MODEL_DATA!AX82</f>
        <v>0</v>
      </c>
      <c r="EG85" s="84">
        <f>MODEL_DATA!AY82</f>
        <v>0</v>
      </c>
      <c r="EH85" s="84">
        <f>MODEL_DATA!AZ82</f>
        <v>1125.51</v>
      </c>
      <c r="EI85" s="84">
        <f>MODEL_DATA!BA82</f>
        <v>895.49</v>
      </c>
      <c r="EJ85" s="84">
        <f>MODEL_DATA!BB82</f>
        <v>955.15</v>
      </c>
      <c r="EK85" s="84">
        <f>MODEL_DATA!BC82</f>
        <v>277.82</v>
      </c>
      <c r="EL85" s="84">
        <f>MODEL_DATA!BD82</f>
        <v>846.75</v>
      </c>
      <c r="EM85" s="84">
        <f>MODEL_DATA!BE82</f>
        <v>438.38</v>
      </c>
      <c r="EN85" s="84">
        <f>MODEL_DATA!BF82</f>
        <v>494.19</v>
      </c>
      <c r="EO85" s="84">
        <f>MODEL_DATA!BG82</f>
        <v>57.78</v>
      </c>
      <c r="EP85" s="84">
        <f>MODEL_DATA!BH82</f>
        <v>88.59</v>
      </c>
      <c r="EQ85" s="84">
        <f>MODEL_DATA!BI82</f>
        <v>382.03</v>
      </c>
      <c r="ER85" s="84">
        <f>MODEL_DATA!BJ82</f>
        <v>376.33</v>
      </c>
      <c r="ES85" s="84">
        <f>MODEL_DATA!BK82</f>
        <v>64.849999999999994</v>
      </c>
      <c r="ET85" s="84">
        <f>MODEL_DATA!BL82</f>
        <v>81.96</v>
      </c>
      <c r="EU85" s="84">
        <f>MODEL_DATA!BM82</f>
        <v>115.71</v>
      </c>
      <c r="EV85" s="84">
        <f>MODEL_DATA!BN82</f>
        <v>12.11</v>
      </c>
    </row>
    <row r="86" spans="32:152" x14ac:dyDescent="0.25">
      <c r="AF86" s="32">
        <f t="shared" si="66"/>
        <v>152</v>
      </c>
      <c r="AG86" s="61">
        <f t="shared" si="75"/>
        <v>9.3495217010460829E-5</v>
      </c>
      <c r="AH86" s="63">
        <f>INDEX(Obs_GenCost!$D$11:$T$211,  MATCH($AF86, Obs_GenCost!$B$11:$B$211, 0), MATCH(AH$4, Obs_GenCost!$D$3:$T$3, 0) )</f>
        <v>2.4860000000000003E-4</v>
      </c>
      <c r="AI86" s="61">
        <f t="shared" si="76"/>
        <v>6.2203212108135472E-5</v>
      </c>
      <c r="AJ86" s="63">
        <f>INDEX(Obs_GenCost!$D$11:$T$211,  MATCH($AF86, Obs_GenCost!$B$11:$B$211, 0), MATCH(AJ$4, Obs_GenCost!$D$3:$T$3, 0) )</f>
        <v>7.6000000000000004E-5</v>
      </c>
      <c r="AK86" s="61">
        <f t="shared" si="77"/>
        <v>1.0699476213727962E-4</v>
      </c>
      <c r="AL86" s="63">
        <f>INDEX(Obs_GenCost!$D$11:$T$211,  MATCH($AF86, Obs_GenCost!$B$11:$B$211, 0), MATCH(AL$4, Obs_GenCost!$D$3:$T$3, 0) )</f>
        <v>1.1900000000000001E-4</v>
      </c>
      <c r="AM86" s="61">
        <f t="shared" si="78"/>
        <v>0</v>
      </c>
      <c r="AN86" s="63">
        <f>INDEX(Obs_GenCost!$D$11:$T$211,  MATCH($AF86, Obs_GenCost!$B$11:$B$211, 0), MATCH(AN$4, Obs_GenCost!$D$3:$T$3, 0) )</f>
        <v>0</v>
      </c>
      <c r="AO86" s="61">
        <f t="shared" si="79"/>
        <v>0</v>
      </c>
      <c r="AP86" s="63">
        <f>INDEX(Obs_GenCost!$D$11:$T$211,  MATCH($AF86, Obs_GenCost!$B$11:$B$211, 0), MATCH(AP$4, Obs_GenCost!$D$3:$T$3, 0) )</f>
        <v>0</v>
      </c>
      <c r="AQ86" s="61">
        <f t="shared" si="80"/>
        <v>1.9789919958299924E-4</v>
      </c>
      <c r="AR86" s="63">
        <f>INDEX(Obs_GenCost!$D$11:$T$211,  MATCH($AF86, Obs_GenCost!$B$11:$B$211, 0), MATCH(AR$4, Obs_GenCost!$D$3:$T$3, 0) )</f>
        <v>2.221E-4</v>
      </c>
      <c r="AS86" s="61">
        <f t="shared" si="81"/>
        <v>2.4168217390296243E-4</v>
      </c>
      <c r="AT86" s="63">
        <f>INDEX(Obs_GenCost!$D$11:$T$211,  MATCH($AF86, Obs_GenCost!$B$11:$B$211, 0), MATCH(AT$4, Obs_GenCost!$D$3:$T$3, 0) )</f>
        <v>1.9090000000000001E-4</v>
      </c>
      <c r="AU86" s="61">
        <f t="shared" si="82"/>
        <v>0</v>
      </c>
      <c r="AV86" s="63">
        <f>INDEX(Obs_GenCost!$D$11:$T$211,  MATCH($AF86, Obs_GenCost!$B$11:$B$211, 0), MATCH(AV$4, Obs_GenCost!$D$3:$T$3, 0) )</f>
        <v>0</v>
      </c>
      <c r="AW86" s="61">
        <f t="shared" si="83"/>
        <v>0</v>
      </c>
      <c r="AX86" s="63">
        <f>INDEX(Obs_GenCost!$D$11:$T$211,  MATCH($AF86, Obs_GenCost!$B$11:$B$211, 0), MATCH(AX$4, Obs_GenCost!$D$3:$T$3, 0) )</f>
        <v>5.865E-4</v>
      </c>
      <c r="AY86" s="61">
        <f t="shared" si="84"/>
        <v>1.7687487634235214E-7</v>
      </c>
      <c r="AZ86" s="63">
        <f>INDEX(Obs_GenCost!$D$11:$T$211,  MATCH($AF86, Obs_GenCost!$B$11:$B$211, 0), MATCH(AZ$4, Obs_GenCost!$D$3:$T$3, 0) )</f>
        <v>2.3555999999999998E-3</v>
      </c>
      <c r="BA86" s="61">
        <f t="shared" si="85"/>
        <v>5.4780686564333469E-3</v>
      </c>
      <c r="BB86" s="63">
        <f>INDEX(Obs_GenCost!$D$11:$T$211,  MATCH($AF86, Obs_GenCost!$B$11:$B$211, 0), MATCH(BB$4, Obs_GenCost!$D$3:$T$3, 0) )</f>
        <v>4.3911000000000002E-3</v>
      </c>
      <c r="BC86" s="61">
        <f t="shared" si="86"/>
        <v>5.7967207050809901E-3</v>
      </c>
      <c r="BD86" s="63">
        <f>INDEX(Obs_GenCost!$D$11:$T$211,  MATCH($AF86, Obs_GenCost!$B$11:$B$211, 0), MATCH(BD$4, Obs_GenCost!$D$3:$T$3, 0) )</f>
        <v>2.8982000000000001E-3</v>
      </c>
      <c r="BF86" s="31">
        <f t="shared" si="87"/>
        <v>154</v>
      </c>
      <c r="BG86" s="31">
        <f t="shared" si="88"/>
        <v>155</v>
      </c>
      <c r="BH86" s="57">
        <f t="shared" si="62"/>
        <v>1.1417080327147543E-4</v>
      </c>
      <c r="BI86" s="57">
        <f t="shared" si="62"/>
        <v>9.1939513462824534E-5</v>
      </c>
      <c r="BJ86" s="57">
        <f t="shared" si="62"/>
        <v>2.0870943062665744E-4</v>
      </c>
      <c r="BK86" s="58">
        <f t="shared" si="61"/>
        <v>5.1104964860995711E-3</v>
      </c>
      <c r="BL86" s="57">
        <f t="shared" si="61"/>
        <v>0</v>
      </c>
      <c r="BM86" s="57">
        <f t="shared" si="61"/>
        <v>9.3662728763641567E-3</v>
      </c>
      <c r="BN86" s="57">
        <f t="shared" si="61"/>
        <v>8.9670504865090213E-3</v>
      </c>
      <c r="BQ86" s="57">
        <f t="shared" si="67"/>
        <v>8.8551018359840178E-5</v>
      </c>
      <c r="BR86" s="57">
        <f t="shared" si="67"/>
        <v>5.9738046807433034E-5</v>
      </c>
      <c r="BS86" s="57">
        <f t="shared" si="67"/>
        <v>9.9683299997604667E-5</v>
      </c>
      <c r="BT86" s="57">
        <f t="shared" si="67"/>
        <v>0</v>
      </c>
      <c r="BU86" s="57">
        <f t="shared" si="67"/>
        <v>0</v>
      </c>
      <c r="BV86" s="57">
        <f t="shared" si="67"/>
        <v>1.8229788064364391E-4</v>
      </c>
      <c r="BW86" s="57">
        <f t="shared" si="67"/>
        <v>2.2185843107713882E-4</v>
      </c>
      <c r="BX86" s="58">
        <f t="shared" si="67"/>
        <v>0</v>
      </c>
      <c r="BY86" s="57">
        <f t="shared" si="67"/>
        <v>0</v>
      </c>
      <c r="BZ86" s="57">
        <f t="shared" si="67"/>
        <v>0</v>
      </c>
      <c r="CA86" s="58">
        <f t="shared" si="67"/>
        <v>5.0974629031792576E-3</v>
      </c>
      <c r="CB86" s="57">
        <f t="shared" si="67"/>
        <v>0</v>
      </c>
      <c r="CC86" s="57">
        <f t="shared" si="67"/>
        <v>8.564272440817644E-3</v>
      </c>
      <c r="CD86" s="57">
        <f t="shared" si="67"/>
        <v>7.2029137824810635E-3</v>
      </c>
      <c r="CE86" s="57">
        <f t="shared" si="67"/>
        <v>5.1211266835994324E-3</v>
      </c>
      <c r="CF86" s="57">
        <f t="shared" si="63"/>
        <v>0</v>
      </c>
      <c r="CG86" s="57">
        <f t="shared" si="63"/>
        <v>9.9586622874737064E-3</v>
      </c>
      <c r="CH86" s="57">
        <f t="shared" si="63"/>
        <v>1.0160814679934033E-2</v>
      </c>
      <c r="CI86" s="58">
        <f t="shared" si="63"/>
        <v>2.0033909006631552E-5</v>
      </c>
      <c r="CJ86" s="57">
        <f t="shared" si="63"/>
        <v>1.5046592351932844E-5</v>
      </c>
      <c r="CL86" s="30">
        <f>Obs_GenCost!B88</f>
        <v>154</v>
      </c>
      <c r="CM86" s="26">
        <f t="shared" si="89"/>
        <v>155</v>
      </c>
      <c r="CN86" s="20">
        <f t="shared" si="68"/>
        <v>1057.74</v>
      </c>
      <c r="CO86" s="20">
        <f t="shared" si="68"/>
        <v>421.32</v>
      </c>
      <c r="CP86" s="20">
        <f t="shared" si="68"/>
        <v>489.02</v>
      </c>
      <c r="CQ86" s="106">
        <f t="shared" si="64"/>
        <v>882.96</v>
      </c>
      <c r="CR86" s="143"/>
      <c r="CS86" s="20">
        <f t="shared" si="69"/>
        <v>234.67000000000002</v>
      </c>
      <c r="CT86" s="20">
        <f t="shared" si="69"/>
        <v>245.23</v>
      </c>
      <c r="CW86" s="20">
        <f t="shared" si="57"/>
        <v>147.4</v>
      </c>
      <c r="CX86" s="20">
        <f t="shared" si="57"/>
        <v>53.07</v>
      </c>
      <c r="CY86" s="20">
        <f t="shared" si="57"/>
        <v>368.25</v>
      </c>
      <c r="CZ86" s="20">
        <f t="shared" si="57"/>
        <v>0</v>
      </c>
      <c r="DA86" s="20">
        <f t="shared" si="57"/>
        <v>0</v>
      </c>
      <c r="DB86" s="20">
        <f t="shared" si="60"/>
        <v>141.97</v>
      </c>
      <c r="DC86" s="20">
        <f t="shared" si="60"/>
        <v>347.04999999999995</v>
      </c>
      <c r="DD86" s="106">
        <f t="shared" si="60"/>
        <v>0</v>
      </c>
      <c r="DE86" s="20">
        <f t="shared" si="60"/>
        <v>0</v>
      </c>
      <c r="DF86" s="20">
        <f t="shared" si="60"/>
        <v>0</v>
      </c>
      <c r="DG86" s="106">
        <f t="shared" si="60"/>
        <v>395.63</v>
      </c>
      <c r="DH86" s="143"/>
      <c r="DI86" s="20">
        <f t="shared" si="70"/>
        <v>91.16</v>
      </c>
      <c r="DJ86" s="20">
        <f t="shared" si="70"/>
        <v>79.5</v>
      </c>
      <c r="DK86" s="20">
        <f t="shared" si="70"/>
        <v>487.33</v>
      </c>
      <c r="DL86" s="143"/>
      <c r="DM86" s="20">
        <f t="shared" si="71"/>
        <v>143.51</v>
      </c>
      <c r="DN86" s="20">
        <f t="shared" si="71"/>
        <v>165.73000000000002</v>
      </c>
      <c r="DO86" s="106">
        <f t="shared" si="71"/>
        <v>1.2400000000000002</v>
      </c>
      <c r="DP86" s="20">
        <f t="shared" si="65"/>
        <v>0.26</v>
      </c>
      <c r="DR86" s="31">
        <f t="shared" si="90"/>
        <v>77</v>
      </c>
      <c r="DS86" s="26">
        <f t="shared" si="91"/>
        <v>77.5</v>
      </c>
      <c r="DT86" s="101">
        <f t="shared" si="72"/>
        <v>6910.84</v>
      </c>
      <c r="DU86" s="101">
        <f t="shared" si="73"/>
        <v>1493.46</v>
      </c>
      <c r="DV86" s="101">
        <f t="shared" si="74"/>
        <v>1961.33</v>
      </c>
      <c r="DW86" s="102">
        <f t="shared" si="92"/>
        <v>806.54</v>
      </c>
      <c r="DX86" s="144"/>
      <c r="DY86" s="101">
        <f t="shared" si="93"/>
        <v>142.44999999999999</v>
      </c>
      <c r="DZ86" s="101">
        <f t="shared" si="93"/>
        <v>156.72</v>
      </c>
      <c r="EB86" s="84">
        <f>MODEL_DATA!AT83</f>
        <v>77</v>
      </c>
      <c r="EC86" s="84">
        <f>MODEL_DATA!AU83</f>
        <v>3456.05</v>
      </c>
      <c r="ED86" s="84">
        <f>MODEL_DATA!AV83</f>
        <v>171.2</v>
      </c>
      <c r="EE86" s="84">
        <f>MODEL_DATA!AW83</f>
        <v>1322.26</v>
      </c>
      <c r="EF86" s="84">
        <f>MODEL_DATA!AX83</f>
        <v>0</v>
      </c>
      <c r="EG86" s="84">
        <f>MODEL_DATA!AY83</f>
        <v>0</v>
      </c>
      <c r="EH86" s="84">
        <f>MODEL_DATA!AZ83</f>
        <v>1085.0999999999999</v>
      </c>
      <c r="EI86" s="84">
        <f>MODEL_DATA!BA83</f>
        <v>876.23</v>
      </c>
      <c r="EJ86" s="84">
        <f>MODEL_DATA!BB83</f>
        <v>889.44</v>
      </c>
      <c r="EK86" s="84">
        <f>MODEL_DATA!BC83</f>
        <v>253.93</v>
      </c>
      <c r="EL86" s="84">
        <f>MODEL_DATA!BD83</f>
        <v>828.77</v>
      </c>
      <c r="EM86" s="84">
        <f>MODEL_DATA!BE83</f>
        <v>445.25</v>
      </c>
      <c r="EN86" s="84">
        <f>MODEL_DATA!BF83</f>
        <v>456.29</v>
      </c>
      <c r="EO86" s="84">
        <f>MODEL_DATA!BG83</f>
        <v>64.47</v>
      </c>
      <c r="EP86" s="84">
        <f>MODEL_DATA!BH83</f>
        <v>82.01</v>
      </c>
      <c r="EQ86" s="84">
        <f>MODEL_DATA!BI83</f>
        <v>361.29</v>
      </c>
      <c r="ER86" s="84">
        <f>MODEL_DATA!BJ83</f>
        <v>256.93</v>
      </c>
      <c r="ES86" s="84">
        <f>MODEL_DATA!BK83</f>
        <v>77.98</v>
      </c>
      <c r="ET86" s="84">
        <f>MODEL_DATA!BL83</f>
        <v>74.709999999999994</v>
      </c>
      <c r="EU86" s="84">
        <f>MODEL_DATA!BM83</f>
        <v>110.32</v>
      </c>
      <c r="EV86" s="84">
        <f>MODEL_DATA!BN83</f>
        <v>11.54</v>
      </c>
    </row>
    <row r="87" spans="32:152" x14ac:dyDescent="0.25">
      <c r="AF87" s="32">
        <f t="shared" si="66"/>
        <v>154</v>
      </c>
      <c r="AG87" s="61">
        <f t="shared" si="75"/>
        <v>8.8551018359840178E-5</v>
      </c>
      <c r="AH87" s="63">
        <f>INDEX(Obs_GenCost!$D$11:$T$211,  MATCH($AF87, Obs_GenCost!$B$11:$B$211, 0), MATCH(AH$4, Obs_GenCost!$D$3:$T$3, 0) )</f>
        <v>2.241E-4</v>
      </c>
      <c r="AI87" s="61">
        <f t="shared" si="76"/>
        <v>5.9738046807433034E-5</v>
      </c>
      <c r="AJ87" s="63">
        <f>INDEX(Obs_GenCost!$D$11:$T$211,  MATCH($AF87, Obs_GenCost!$B$11:$B$211, 0), MATCH(AJ$4, Obs_GenCost!$D$3:$T$3, 0) )</f>
        <v>6.9099999999999999E-5</v>
      </c>
      <c r="AK87" s="61">
        <f t="shared" si="77"/>
        <v>9.9683299997604667E-5</v>
      </c>
      <c r="AL87" s="63">
        <f>INDEX(Obs_GenCost!$D$11:$T$211,  MATCH($AF87, Obs_GenCost!$B$11:$B$211, 0), MATCH(AL$4, Obs_GenCost!$D$3:$T$3, 0) )</f>
        <v>9.7999999999999997E-5</v>
      </c>
      <c r="AM87" s="61">
        <f t="shared" si="78"/>
        <v>0</v>
      </c>
      <c r="AN87" s="63">
        <f>INDEX(Obs_GenCost!$D$11:$T$211,  MATCH($AF87, Obs_GenCost!$B$11:$B$211, 0), MATCH(AN$4, Obs_GenCost!$D$3:$T$3, 0) )</f>
        <v>0</v>
      </c>
      <c r="AO87" s="61">
        <f t="shared" si="79"/>
        <v>0</v>
      </c>
      <c r="AP87" s="63">
        <f>INDEX(Obs_GenCost!$D$11:$T$211,  MATCH($AF87, Obs_GenCost!$B$11:$B$211, 0), MATCH(AP$4, Obs_GenCost!$D$3:$T$3, 0) )</f>
        <v>0</v>
      </c>
      <c r="AQ87" s="61">
        <f t="shared" si="80"/>
        <v>1.8229788064364391E-4</v>
      </c>
      <c r="AR87" s="63">
        <f>INDEX(Obs_GenCost!$D$11:$T$211,  MATCH($AF87, Obs_GenCost!$B$11:$B$211, 0), MATCH(AR$4, Obs_GenCost!$D$3:$T$3, 0) )</f>
        <v>1.931E-4</v>
      </c>
      <c r="AS87" s="61">
        <f t="shared" si="81"/>
        <v>2.2185843107713882E-4</v>
      </c>
      <c r="AT87" s="63">
        <f>INDEX(Obs_GenCost!$D$11:$T$211,  MATCH($AF87, Obs_GenCost!$B$11:$B$211, 0), MATCH(AT$4, Obs_GenCost!$D$3:$T$3, 0) )</f>
        <v>1.7119999999999999E-4</v>
      </c>
      <c r="AU87" s="61">
        <f t="shared" si="82"/>
        <v>0</v>
      </c>
      <c r="AV87" s="63">
        <f>INDEX(Obs_GenCost!$D$11:$T$211,  MATCH($AF87, Obs_GenCost!$B$11:$B$211, 0), MATCH(AV$4, Obs_GenCost!$D$3:$T$3, 0) )</f>
        <v>0</v>
      </c>
      <c r="AW87" s="61">
        <f t="shared" si="83"/>
        <v>0</v>
      </c>
      <c r="AX87" s="63">
        <f>INDEX(Obs_GenCost!$D$11:$T$211,  MATCH($AF87, Obs_GenCost!$B$11:$B$211, 0), MATCH(AX$4, Obs_GenCost!$D$3:$T$3, 0) )</f>
        <v>5.1909999999999999E-4</v>
      </c>
      <c r="AY87" s="61">
        <f t="shared" si="84"/>
        <v>0</v>
      </c>
      <c r="AZ87" s="63">
        <f>INDEX(Obs_GenCost!$D$11:$T$211,  MATCH($AF87, Obs_GenCost!$B$11:$B$211, 0), MATCH(AZ$4, Obs_GenCost!$D$3:$T$3, 0) )</f>
        <v>2.0623999999999998E-3</v>
      </c>
      <c r="BA87" s="61">
        <f t="shared" si="85"/>
        <v>5.0974629031792576E-3</v>
      </c>
      <c r="BB87" s="63">
        <f>INDEX(Obs_GenCost!$D$11:$T$211,  MATCH($AF87, Obs_GenCost!$B$11:$B$211, 0), MATCH(BB$4, Obs_GenCost!$D$3:$T$3, 0) )</f>
        <v>4.3068999999999998E-3</v>
      </c>
      <c r="BC87" s="61">
        <f t="shared" si="86"/>
        <v>5.1211266835994324E-3</v>
      </c>
      <c r="BD87" s="63">
        <f>INDEX(Obs_GenCost!$D$11:$T$211,  MATCH($AF87, Obs_GenCost!$B$11:$B$211, 0), MATCH(BD$4, Obs_GenCost!$D$3:$T$3, 0) )</f>
        <v>2.8422999999999999E-3</v>
      </c>
      <c r="BF87" s="31">
        <f t="shared" si="87"/>
        <v>156</v>
      </c>
      <c r="BG87" s="31">
        <f t="shared" si="88"/>
        <v>157</v>
      </c>
      <c r="BH87" s="57">
        <f t="shared" si="62"/>
        <v>1.1068223295955182E-4</v>
      </c>
      <c r="BI87" s="57">
        <f t="shared" si="62"/>
        <v>9.372453487202872E-5</v>
      </c>
      <c r="BJ87" s="57">
        <f t="shared" si="62"/>
        <v>1.986841054345995E-4</v>
      </c>
      <c r="BK87" s="58">
        <f t="shared" si="61"/>
        <v>4.3012882391556774E-3</v>
      </c>
      <c r="BL87" s="57">
        <f t="shared" si="61"/>
        <v>0</v>
      </c>
      <c r="BM87" s="57">
        <f t="shared" si="61"/>
        <v>7.4013791374822899E-3</v>
      </c>
      <c r="BN87" s="57">
        <f t="shared" si="61"/>
        <v>8.6068765791888976E-3</v>
      </c>
      <c r="BQ87" s="57">
        <f t="shared" si="67"/>
        <v>7.8332206810987519E-5</v>
      </c>
      <c r="BR87" s="57">
        <f t="shared" si="67"/>
        <v>5.7858217559865421E-5</v>
      </c>
      <c r="BS87" s="57">
        <f t="shared" si="67"/>
        <v>1.023496421699778E-4</v>
      </c>
      <c r="BT87" s="57">
        <f t="shared" si="67"/>
        <v>0</v>
      </c>
      <c r="BU87" s="57">
        <f t="shared" si="67"/>
        <v>0</v>
      </c>
      <c r="BV87" s="57">
        <f t="shared" si="67"/>
        <v>1.6652963401193337E-4</v>
      </c>
      <c r="BW87" s="57">
        <f t="shared" si="67"/>
        <v>2.146922215615799E-4</v>
      </c>
      <c r="BX87" s="58">
        <f t="shared" si="67"/>
        <v>0</v>
      </c>
      <c r="BY87" s="57">
        <f t="shared" si="67"/>
        <v>0</v>
      </c>
      <c r="BZ87" s="57">
        <f t="shared" si="67"/>
        <v>0</v>
      </c>
      <c r="CA87" s="58">
        <f t="shared" si="67"/>
        <v>5.0369061313344969E-3</v>
      </c>
      <c r="CB87" s="57">
        <f t="shared" si="67"/>
        <v>0</v>
      </c>
      <c r="CC87" s="57">
        <f t="shared" si="67"/>
        <v>7.5947321644986663E-3</v>
      </c>
      <c r="CD87" s="57">
        <f t="shared" si="67"/>
        <v>6.980937194215925E-3</v>
      </c>
      <c r="CE87" s="57">
        <f t="shared" si="67"/>
        <v>3.701317875971913E-3</v>
      </c>
      <c r="CF87" s="57">
        <f t="shared" si="63"/>
        <v>0</v>
      </c>
      <c r="CG87" s="57">
        <f t="shared" si="63"/>
        <v>7.2585609035589835E-3</v>
      </c>
      <c r="CH87" s="57">
        <f t="shared" si="63"/>
        <v>9.7071247708559426E-3</v>
      </c>
      <c r="CI87" s="58">
        <f t="shared" si="63"/>
        <v>1.8095143618893012E-5</v>
      </c>
      <c r="CJ87" s="57">
        <f t="shared" si="63"/>
        <v>1.3889162171014932E-5</v>
      </c>
      <c r="CL87" s="30">
        <f>Obs_GenCost!B89</f>
        <v>156</v>
      </c>
      <c r="CM87" s="26">
        <f t="shared" si="89"/>
        <v>157</v>
      </c>
      <c r="CN87" s="20">
        <f t="shared" si="68"/>
        <v>1025.42</v>
      </c>
      <c r="CO87" s="20">
        <f t="shared" si="68"/>
        <v>429.5</v>
      </c>
      <c r="CP87" s="20">
        <f t="shared" si="68"/>
        <v>465.53</v>
      </c>
      <c r="CQ87" s="106">
        <f t="shared" si="64"/>
        <v>743.15000000000009</v>
      </c>
      <c r="CR87" s="143"/>
      <c r="CS87" s="20">
        <f t="shared" si="69"/>
        <v>185.44</v>
      </c>
      <c r="CT87" s="20">
        <f t="shared" si="69"/>
        <v>235.38</v>
      </c>
      <c r="CW87" s="20">
        <f t="shared" si="57"/>
        <v>130.38999999999999</v>
      </c>
      <c r="CX87" s="20">
        <f t="shared" si="57"/>
        <v>51.4</v>
      </c>
      <c r="CY87" s="20">
        <f t="shared" si="57"/>
        <v>378.1</v>
      </c>
      <c r="CZ87" s="20">
        <f t="shared" si="57"/>
        <v>0</v>
      </c>
      <c r="DA87" s="20">
        <f t="shared" si="57"/>
        <v>0</v>
      </c>
      <c r="DB87" s="20">
        <f t="shared" si="60"/>
        <v>129.69</v>
      </c>
      <c r="DC87" s="20">
        <f t="shared" si="60"/>
        <v>335.84</v>
      </c>
      <c r="DD87" s="106">
        <f t="shared" si="60"/>
        <v>0</v>
      </c>
      <c r="DE87" s="20">
        <f t="shared" si="60"/>
        <v>0</v>
      </c>
      <c r="DF87" s="20">
        <f t="shared" si="60"/>
        <v>0</v>
      </c>
      <c r="DG87" s="106">
        <f t="shared" si="60"/>
        <v>390.93</v>
      </c>
      <c r="DH87" s="143"/>
      <c r="DI87" s="20">
        <f t="shared" si="70"/>
        <v>80.84</v>
      </c>
      <c r="DJ87" s="20">
        <f t="shared" si="70"/>
        <v>77.050000000000011</v>
      </c>
      <c r="DK87" s="20">
        <f t="shared" si="70"/>
        <v>352.22</v>
      </c>
      <c r="DL87" s="143"/>
      <c r="DM87" s="20">
        <f t="shared" si="71"/>
        <v>104.6</v>
      </c>
      <c r="DN87" s="20">
        <f t="shared" si="71"/>
        <v>158.32999999999998</v>
      </c>
      <c r="DO87" s="106">
        <f t="shared" si="71"/>
        <v>1.1200000000000001</v>
      </c>
      <c r="DP87" s="20">
        <f t="shared" si="65"/>
        <v>0.24</v>
      </c>
      <c r="DR87" s="31">
        <f t="shared" si="90"/>
        <v>78</v>
      </c>
      <c r="DS87" s="26">
        <f t="shared" si="91"/>
        <v>78.5</v>
      </c>
      <c r="DT87" s="101">
        <f t="shared" si="72"/>
        <v>6716.59</v>
      </c>
      <c r="DU87" s="101">
        <f t="shared" si="73"/>
        <v>1543</v>
      </c>
      <c r="DV87" s="101">
        <f t="shared" si="74"/>
        <v>1898.14</v>
      </c>
      <c r="DW87" s="102">
        <f t="shared" si="92"/>
        <v>843.07999999999993</v>
      </c>
      <c r="DX87" s="144"/>
      <c r="DY87" s="101">
        <f t="shared" si="93"/>
        <v>109.99000000000001</v>
      </c>
      <c r="DZ87" s="101">
        <f t="shared" si="93"/>
        <v>176.33999999999997</v>
      </c>
      <c r="EB87" s="84">
        <f>MODEL_DATA!AT84</f>
        <v>78</v>
      </c>
      <c r="EC87" s="84">
        <f>MODEL_DATA!AU84</f>
        <v>3275.45</v>
      </c>
      <c r="ED87" s="84">
        <f>MODEL_DATA!AV84</f>
        <v>172.6</v>
      </c>
      <c r="EE87" s="84">
        <f>MODEL_DATA!AW84</f>
        <v>1370.4</v>
      </c>
      <c r="EF87" s="84">
        <f>MODEL_DATA!AX84</f>
        <v>0</v>
      </c>
      <c r="EG87" s="84">
        <f>MODEL_DATA!AY84</f>
        <v>0</v>
      </c>
      <c r="EH87" s="84">
        <f>MODEL_DATA!AZ84</f>
        <v>1081.3900000000001</v>
      </c>
      <c r="EI87" s="84">
        <f>MODEL_DATA!BA84</f>
        <v>816.75</v>
      </c>
      <c r="EJ87" s="84">
        <f>MODEL_DATA!BB84</f>
        <v>876.19</v>
      </c>
      <c r="EK87" s="84">
        <f>MODEL_DATA!BC84</f>
        <v>222.64</v>
      </c>
      <c r="EL87" s="84">
        <f>MODEL_DATA!BD84</f>
        <v>788.29</v>
      </c>
      <c r="EM87" s="84">
        <f>MODEL_DATA!BE84</f>
        <v>457.3</v>
      </c>
      <c r="EN87" s="84">
        <f>MODEL_DATA!BF84</f>
        <v>312.76</v>
      </c>
      <c r="EO87" s="84">
        <f>MODEL_DATA!BG84</f>
        <v>45.52</v>
      </c>
      <c r="EP87" s="84">
        <f>MODEL_DATA!BH84</f>
        <v>89.32</v>
      </c>
      <c r="EQ87" s="84">
        <f>MODEL_DATA!BI84</f>
        <v>385.78</v>
      </c>
      <c r="ER87" s="84">
        <f>MODEL_DATA!BJ84</f>
        <v>322.63</v>
      </c>
      <c r="ES87" s="84">
        <f>MODEL_DATA!BK84</f>
        <v>64.47</v>
      </c>
      <c r="ET87" s="84">
        <f>MODEL_DATA!BL84</f>
        <v>87.02</v>
      </c>
      <c r="EU87" s="84">
        <f>MODEL_DATA!BM84</f>
        <v>104.31</v>
      </c>
      <c r="EV87" s="84">
        <f>MODEL_DATA!BN84</f>
        <v>10.71</v>
      </c>
    </row>
    <row r="88" spans="32:152" x14ac:dyDescent="0.25">
      <c r="AF88" s="32">
        <f t="shared" si="66"/>
        <v>156</v>
      </c>
      <c r="AG88" s="61">
        <f t="shared" si="75"/>
        <v>7.8332206810987519E-5</v>
      </c>
      <c r="AH88" s="63">
        <f>INDEX(Obs_GenCost!$D$11:$T$211,  MATCH($AF88, Obs_GenCost!$B$11:$B$211, 0), MATCH(AH$4, Obs_GenCost!$D$3:$T$3, 0) )</f>
        <v>1.996E-4</v>
      </c>
      <c r="AI88" s="61">
        <f t="shared" si="76"/>
        <v>5.7858217559865421E-5</v>
      </c>
      <c r="AJ88" s="63">
        <f>INDEX(Obs_GenCost!$D$11:$T$211,  MATCH($AF88, Obs_GenCost!$B$11:$B$211, 0), MATCH(AJ$4, Obs_GenCost!$D$3:$T$3, 0) )</f>
        <v>6.2799999999999995E-5</v>
      </c>
      <c r="AK88" s="61">
        <f t="shared" si="77"/>
        <v>1.023496421699778E-4</v>
      </c>
      <c r="AL88" s="63">
        <f>INDEX(Obs_GenCost!$D$11:$T$211,  MATCH($AF88, Obs_GenCost!$B$11:$B$211, 0), MATCH(AL$4, Obs_GenCost!$D$3:$T$3, 0) )</f>
        <v>7.75E-5</v>
      </c>
      <c r="AM88" s="61">
        <f t="shared" si="78"/>
        <v>0</v>
      </c>
      <c r="AN88" s="63">
        <f>INDEX(Obs_GenCost!$D$11:$T$211,  MATCH($AF88, Obs_GenCost!$B$11:$B$211, 0), MATCH(AN$4, Obs_GenCost!$D$3:$T$3, 0) )</f>
        <v>0</v>
      </c>
      <c r="AO88" s="61">
        <f t="shared" si="79"/>
        <v>0</v>
      </c>
      <c r="AP88" s="63">
        <f>INDEX(Obs_GenCost!$D$11:$T$211,  MATCH($AF88, Obs_GenCost!$B$11:$B$211, 0), MATCH(AP$4, Obs_GenCost!$D$3:$T$3, 0) )</f>
        <v>0</v>
      </c>
      <c r="AQ88" s="61">
        <f t="shared" si="80"/>
        <v>1.6652963401193337E-4</v>
      </c>
      <c r="AR88" s="63">
        <f>INDEX(Obs_GenCost!$D$11:$T$211,  MATCH($AF88, Obs_GenCost!$B$11:$B$211, 0), MATCH(AR$4, Obs_GenCost!$D$3:$T$3, 0) )</f>
        <v>1.6420000000000001E-4</v>
      </c>
      <c r="AS88" s="61">
        <f t="shared" si="81"/>
        <v>2.146922215615799E-4</v>
      </c>
      <c r="AT88" s="63">
        <f>INDEX(Obs_GenCost!$D$11:$T$211,  MATCH($AF88, Obs_GenCost!$B$11:$B$211, 0), MATCH(AT$4, Obs_GenCost!$D$3:$T$3, 0) )</f>
        <v>1.5139999999999999E-4</v>
      </c>
      <c r="AU88" s="61">
        <f t="shared" si="82"/>
        <v>0</v>
      </c>
      <c r="AV88" s="63">
        <f>INDEX(Obs_GenCost!$D$11:$T$211,  MATCH($AF88, Obs_GenCost!$B$11:$B$211, 0), MATCH(AV$4, Obs_GenCost!$D$3:$T$3, 0) )</f>
        <v>0</v>
      </c>
      <c r="AW88" s="61">
        <f t="shared" si="83"/>
        <v>0</v>
      </c>
      <c r="AX88" s="63">
        <f>INDEX(Obs_GenCost!$D$11:$T$211,  MATCH($AF88, Obs_GenCost!$B$11:$B$211, 0), MATCH(AX$4, Obs_GenCost!$D$3:$T$3, 0) )</f>
        <v>4.5160000000000003E-4</v>
      </c>
      <c r="AY88" s="61">
        <f t="shared" si="84"/>
        <v>0</v>
      </c>
      <c r="AZ88" s="63">
        <f>INDEX(Obs_GenCost!$D$11:$T$211,  MATCH($AF88, Obs_GenCost!$B$11:$B$211, 0), MATCH(AZ$4, Obs_GenCost!$D$3:$T$3, 0) )</f>
        <v>1.9054E-3</v>
      </c>
      <c r="BA88" s="61">
        <f t="shared" si="85"/>
        <v>5.0369061313344969E-3</v>
      </c>
      <c r="BB88" s="63">
        <f>INDEX(Obs_GenCost!$D$11:$T$211,  MATCH($AF88, Obs_GenCost!$B$11:$B$211, 0), MATCH(BB$4, Obs_GenCost!$D$3:$T$3, 0) )</f>
        <v>4.2227000000000002E-3</v>
      </c>
      <c r="BC88" s="61">
        <f t="shared" si="86"/>
        <v>3.701317875971913E-3</v>
      </c>
      <c r="BD88" s="63">
        <f>INDEX(Obs_GenCost!$D$11:$T$211,  MATCH($AF88, Obs_GenCost!$B$11:$B$211, 0), MATCH(BD$4, Obs_GenCost!$D$3:$T$3, 0) )</f>
        <v>2.7861000000000001E-3</v>
      </c>
      <c r="BF88" s="31">
        <f t="shared" si="87"/>
        <v>158</v>
      </c>
      <c r="BG88" s="31">
        <f t="shared" si="88"/>
        <v>159</v>
      </c>
      <c r="BH88" s="57">
        <f t="shared" si="62"/>
        <v>1.0208817453642811E-4</v>
      </c>
      <c r="BI88" s="57">
        <f t="shared" si="62"/>
        <v>8.7016520432060926E-5</v>
      </c>
      <c r="BJ88" s="57">
        <f t="shared" si="62"/>
        <v>1.872076901764284E-4</v>
      </c>
      <c r="BK88" s="58">
        <f t="shared" si="61"/>
        <v>4.4774723392699192E-3</v>
      </c>
      <c r="BL88" s="57">
        <f t="shared" si="61"/>
        <v>0</v>
      </c>
      <c r="BM88" s="57">
        <f t="shared" si="61"/>
        <v>5.8623520692051272E-3</v>
      </c>
      <c r="BN88" s="57">
        <f t="shared" si="61"/>
        <v>8.1775931607180104E-3</v>
      </c>
      <c r="BQ88" s="57">
        <f t="shared" si="67"/>
        <v>6.5121644438308519E-5</v>
      </c>
      <c r="BR88" s="57">
        <f t="shared" si="67"/>
        <v>4.4935798540658127E-5</v>
      </c>
      <c r="BS88" s="57">
        <f t="shared" si="67"/>
        <v>9.7136063465418765E-5</v>
      </c>
      <c r="BT88" s="57">
        <f t="shared" si="67"/>
        <v>0</v>
      </c>
      <c r="BU88" s="57">
        <f t="shared" si="67"/>
        <v>0</v>
      </c>
      <c r="BV88" s="57">
        <f t="shared" si="67"/>
        <v>1.5122364868212963E-4</v>
      </c>
      <c r="BW88" s="57">
        <f t="shared" si="67"/>
        <v>2.051223592557889E-4</v>
      </c>
      <c r="BX88" s="58">
        <f t="shared" si="67"/>
        <v>0</v>
      </c>
      <c r="BY88" s="57">
        <f t="shared" si="67"/>
        <v>0</v>
      </c>
      <c r="BZ88" s="57">
        <f t="shared" si="67"/>
        <v>0</v>
      </c>
      <c r="CA88" s="58">
        <f t="shared" si="67"/>
        <v>5.2025997666373947E-3</v>
      </c>
      <c r="CB88" s="57">
        <f t="shared" si="67"/>
        <v>0</v>
      </c>
      <c r="CC88" s="57">
        <f t="shared" si="67"/>
        <v>6.3132855202166042E-3</v>
      </c>
      <c r="CD88" s="57">
        <f t="shared" si="67"/>
        <v>6.6919146160258035E-3</v>
      </c>
      <c r="CE88" s="57">
        <f t="shared" si="67"/>
        <v>3.8860580050377978E-3</v>
      </c>
      <c r="CF88" s="57">
        <f t="shared" si="63"/>
        <v>0</v>
      </c>
      <c r="CG88" s="57">
        <f t="shared" si="63"/>
        <v>5.5292746921183546E-3</v>
      </c>
      <c r="CH88" s="57">
        <f t="shared" si="63"/>
        <v>9.182928997529231E-3</v>
      </c>
      <c r="CI88" s="58">
        <f t="shared" si="63"/>
        <v>1.1632592326431222E-5</v>
      </c>
      <c r="CJ88" s="57">
        <f t="shared" si="63"/>
        <v>1.5046592351932844E-5</v>
      </c>
      <c r="CL88" s="30">
        <f>Obs_GenCost!B90</f>
        <v>158</v>
      </c>
      <c r="CM88" s="26">
        <f t="shared" si="89"/>
        <v>159</v>
      </c>
      <c r="CN88" s="20">
        <f t="shared" si="68"/>
        <v>945.8</v>
      </c>
      <c r="CO88" s="20">
        <f t="shared" si="68"/>
        <v>398.76</v>
      </c>
      <c r="CP88" s="20">
        <f t="shared" si="68"/>
        <v>438.64</v>
      </c>
      <c r="CQ88" s="106">
        <f t="shared" si="64"/>
        <v>773.59</v>
      </c>
      <c r="CR88" s="143"/>
      <c r="CS88" s="20">
        <f t="shared" si="69"/>
        <v>146.88</v>
      </c>
      <c r="CT88" s="20">
        <f t="shared" si="69"/>
        <v>223.64000000000001</v>
      </c>
      <c r="CW88" s="20">
        <f t="shared" si="57"/>
        <v>108.4</v>
      </c>
      <c r="CX88" s="20">
        <f t="shared" si="57"/>
        <v>39.92</v>
      </c>
      <c r="CY88" s="20">
        <f t="shared" si="57"/>
        <v>358.84000000000003</v>
      </c>
      <c r="CZ88" s="20">
        <f t="shared" si="57"/>
        <v>0</v>
      </c>
      <c r="DA88" s="20">
        <f t="shared" si="57"/>
        <v>0</v>
      </c>
      <c r="DB88" s="20">
        <f t="shared" si="60"/>
        <v>117.77</v>
      </c>
      <c r="DC88" s="20">
        <f t="shared" si="60"/>
        <v>320.87</v>
      </c>
      <c r="DD88" s="106">
        <f t="shared" si="60"/>
        <v>0</v>
      </c>
      <c r="DE88" s="20">
        <f t="shared" si="60"/>
        <v>0</v>
      </c>
      <c r="DF88" s="20">
        <f t="shared" si="60"/>
        <v>0</v>
      </c>
      <c r="DG88" s="106">
        <f t="shared" si="60"/>
        <v>403.79</v>
      </c>
      <c r="DH88" s="143"/>
      <c r="DI88" s="20">
        <f t="shared" si="70"/>
        <v>67.199999999999989</v>
      </c>
      <c r="DJ88" s="20">
        <f t="shared" si="70"/>
        <v>73.86</v>
      </c>
      <c r="DK88" s="20">
        <f t="shared" si="70"/>
        <v>369.79999999999995</v>
      </c>
      <c r="DL88" s="143"/>
      <c r="DM88" s="20">
        <f t="shared" si="71"/>
        <v>79.680000000000007</v>
      </c>
      <c r="DN88" s="20">
        <f t="shared" si="71"/>
        <v>149.78</v>
      </c>
      <c r="DO88" s="106">
        <f t="shared" si="71"/>
        <v>0.72</v>
      </c>
      <c r="DP88" s="20">
        <f t="shared" si="65"/>
        <v>0.26</v>
      </c>
      <c r="DR88" s="31">
        <f t="shared" si="90"/>
        <v>79</v>
      </c>
      <c r="DS88" s="26">
        <f t="shared" si="91"/>
        <v>79.5</v>
      </c>
      <c r="DT88" s="101">
        <f t="shared" si="72"/>
        <v>6140.73</v>
      </c>
      <c r="DU88" s="101">
        <f t="shared" si="73"/>
        <v>1345.58</v>
      </c>
      <c r="DV88" s="101">
        <f t="shared" si="74"/>
        <v>1763.42</v>
      </c>
      <c r="DW88" s="102">
        <f t="shared" si="92"/>
        <v>822.11</v>
      </c>
      <c r="DX88" s="144"/>
      <c r="DY88" s="101">
        <f t="shared" si="93"/>
        <v>124.81</v>
      </c>
      <c r="DZ88" s="101">
        <f t="shared" si="93"/>
        <v>132.66</v>
      </c>
      <c r="EB88" s="84">
        <f>MODEL_DATA!AT85</f>
        <v>79</v>
      </c>
      <c r="EC88" s="84">
        <f>MODEL_DATA!AU85</f>
        <v>3031.73</v>
      </c>
      <c r="ED88" s="84">
        <f>MODEL_DATA!AV85</f>
        <v>147.47</v>
      </c>
      <c r="EE88" s="84">
        <f>MODEL_DATA!AW85</f>
        <v>1198.1099999999999</v>
      </c>
      <c r="EF88" s="84">
        <f>MODEL_DATA!AX85</f>
        <v>0</v>
      </c>
      <c r="EG88" s="84">
        <f>MODEL_DATA!AY85</f>
        <v>0</v>
      </c>
      <c r="EH88" s="84">
        <f>MODEL_DATA!AZ85</f>
        <v>1015.85</v>
      </c>
      <c r="EI88" s="84">
        <f>MODEL_DATA!BA85</f>
        <v>747.57</v>
      </c>
      <c r="EJ88" s="84">
        <f>MODEL_DATA!BB85</f>
        <v>856.13</v>
      </c>
      <c r="EK88" s="84">
        <f>MODEL_DATA!BC85</f>
        <v>201.58</v>
      </c>
      <c r="EL88" s="84">
        <f>MODEL_DATA!BD85</f>
        <v>783.63</v>
      </c>
      <c r="EM88" s="84">
        <f>MODEL_DATA!BE85</f>
        <v>413.88</v>
      </c>
      <c r="EN88" s="84">
        <f>MODEL_DATA!BF85</f>
        <v>354.76</v>
      </c>
      <c r="EO88" s="84">
        <f>MODEL_DATA!BG85</f>
        <v>55.96</v>
      </c>
      <c r="EP88" s="84">
        <f>MODEL_DATA!BH85</f>
        <v>69.400000000000006</v>
      </c>
      <c r="EQ88" s="84">
        <f>MODEL_DATA!BI85</f>
        <v>408.23</v>
      </c>
      <c r="ER88" s="84">
        <f>MODEL_DATA!BJ85</f>
        <v>223.12</v>
      </c>
      <c r="ES88" s="84">
        <f>MODEL_DATA!BK85</f>
        <v>68.849999999999994</v>
      </c>
      <c r="ET88" s="84">
        <f>MODEL_DATA!BL85</f>
        <v>63.26</v>
      </c>
      <c r="EU88" s="84">
        <f>MODEL_DATA!BM85</f>
        <v>96.35</v>
      </c>
      <c r="EV88" s="84">
        <f>MODEL_DATA!BN85</f>
        <v>9.34</v>
      </c>
    </row>
    <row r="89" spans="32:152" x14ac:dyDescent="0.25">
      <c r="AF89" s="32">
        <f t="shared" si="66"/>
        <v>158</v>
      </c>
      <c r="AG89" s="61">
        <f t="shared" si="75"/>
        <v>6.5121644438308519E-5</v>
      </c>
      <c r="AH89" s="63">
        <f>INDEX(Obs_GenCost!$D$11:$T$211,  MATCH($AF89, Obs_GenCost!$B$11:$B$211, 0), MATCH(AH$4, Obs_GenCost!$D$3:$T$3, 0) )</f>
        <v>1.752E-4</v>
      </c>
      <c r="AI89" s="61">
        <f t="shared" si="76"/>
        <v>4.4935798540658127E-5</v>
      </c>
      <c r="AJ89" s="63">
        <f>INDEX(Obs_GenCost!$D$11:$T$211,  MATCH($AF89, Obs_GenCost!$B$11:$B$211, 0), MATCH(AJ$4, Obs_GenCost!$D$3:$T$3, 0) )</f>
        <v>5.6499999999999998E-5</v>
      </c>
      <c r="AK89" s="61">
        <f t="shared" si="77"/>
        <v>9.7136063465418765E-5</v>
      </c>
      <c r="AL89" s="63">
        <f>INDEX(Obs_GenCost!$D$11:$T$211,  MATCH($AF89, Obs_GenCost!$B$11:$B$211, 0), MATCH(AL$4, Obs_GenCost!$D$3:$T$3, 0) )</f>
        <v>7.5699999999999997E-5</v>
      </c>
      <c r="AM89" s="61">
        <f t="shared" si="78"/>
        <v>0</v>
      </c>
      <c r="AN89" s="63">
        <f>INDEX(Obs_GenCost!$D$11:$T$211,  MATCH($AF89, Obs_GenCost!$B$11:$B$211, 0), MATCH(AN$4, Obs_GenCost!$D$3:$T$3, 0) )</f>
        <v>0</v>
      </c>
      <c r="AO89" s="61">
        <f t="shared" si="79"/>
        <v>0</v>
      </c>
      <c r="AP89" s="63">
        <f>INDEX(Obs_GenCost!$D$11:$T$211,  MATCH($AF89, Obs_GenCost!$B$11:$B$211, 0), MATCH(AP$4, Obs_GenCost!$D$3:$T$3, 0) )</f>
        <v>0</v>
      </c>
      <c r="AQ89" s="61">
        <f t="shared" si="80"/>
        <v>1.5122364868212963E-4</v>
      </c>
      <c r="AR89" s="63">
        <f>INDEX(Obs_GenCost!$D$11:$T$211,  MATCH($AF89, Obs_GenCost!$B$11:$B$211, 0), MATCH(AR$4, Obs_GenCost!$D$3:$T$3, 0) )</f>
        <v>1.3530000000000001E-4</v>
      </c>
      <c r="AS89" s="61">
        <f t="shared" si="81"/>
        <v>2.051223592557889E-4</v>
      </c>
      <c r="AT89" s="63">
        <f>INDEX(Obs_GenCost!$D$11:$T$211,  MATCH($AF89, Obs_GenCost!$B$11:$B$211, 0), MATCH(AT$4, Obs_GenCost!$D$3:$T$3, 0) )</f>
        <v>1.317E-4</v>
      </c>
      <c r="AU89" s="61">
        <f t="shared" si="82"/>
        <v>0</v>
      </c>
      <c r="AV89" s="63">
        <f>INDEX(Obs_GenCost!$D$11:$T$211,  MATCH($AF89, Obs_GenCost!$B$11:$B$211, 0), MATCH(AV$4, Obs_GenCost!$D$3:$T$3, 0) )</f>
        <v>0</v>
      </c>
      <c r="AW89" s="61">
        <f t="shared" si="83"/>
        <v>0</v>
      </c>
      <c r="AX89" s="63">
        <f>INDEX(Obs_GenCost!$D$11:$T$211,  MATCH($AF89, Obs_GenCost!$B$11:$B$211, 0), MATCH(AX$4, Obs_GenCost!$D$3:$T$3, 0) )</f>
        <v>3.8410000000000001E-4</v>
      </c>
      <c r="AY89" s="61">
        <f t="shared" si="84"/>
        <v>0</v>
      </c>
      <c r="AZ89" s="63">
        <f>INDEX(Obs_GenCost!$D$11:$T$211,  MATCH($AF89, Obs_GenCost!$B$11:$B$211, 0), MATCH(AZ$4, Obs_GenCost!$D$3:$T$3, 0) )</f>
        <v>1.7485000000000001E-3</v>
      </c>
      <c r="BA89" s="61">
        <f t="shared" si="85"/>
        <v>5.2025997666373947E-3</v>
      </c>
      <c r="BB89" s="63">
        <f>INDEX(Obs_GenCost!$D$11:$T$211,  MATCH($AF89, Obs_GenCost!$B$11:$B$211, 0), MATCH(BB$4, Obs_GenCost!$D$3:$T$3, 0) )</f>
        <v>4.1381999999999999E-3</v>
      </c>
      <c r="BC89" s="61">
        <f t="shared" si="86"/>
        <v>3.8860580050377978E-3</v>
      </c>
      <c r="BD89" s="63">
        <f>INDEX(Obs_GenCost!$D$11:$T$211,  MATCH($AF89, Obs_GenCost!$B$11:$B$211, 0), MATCH(BD$4, Obs_GenCost!$D$3:$T$3, 0) )</f>
        <v>2.7301999999999999E-3</v>
      </c>
      <c r="BF89" s="31">
        <f t="shared" si="87"/>
        <v>160</v>
      </c>
      <c r="BG89" s="31">
        <f t="shared" si="88"/>
        <v>161</v>
      </c>
      <c r="BH89" s="57">
        <f t="shared" si="62"/>
        <v>9.6226037975766855E-5</v>
      </c>
      <c r="BI89" s="57">
        <f t="shared" si="62"/>
        <v>8.1794569047922061E-5</v>
      </c>
      <c r="BJ89" s="57">
        <f t="shared" si="62"/>
        <v>1.7667448346123088E-4</v>
      </c>
      <c r="BK89" s="58">
        <f t="shared" si="61"/>
        <v>3.8370975417456174E-3</v>
      </c>
      <c r="BL89" s="57">
        <f t="shared" si="61"/>
        <v>0</v>
      </c>
      <c r="BM89" s="57">
        <f t="shared" si="61"/>
        <v>4.9315919231412413E-3</v>
      </c>
      <c r="BN89" s="57">
        <f t="shared" si="61"/>
        <v>8.7070670874180491E-3</v>
      </c>
      <c r="BQ89" s="57">
        <f t="shared" si="67"/>
        <v>6.1697351326700034E-5</v>
      </c>
      <c r="BR89" s="57">
        <f t="shared" si="67"/>
        <v>4.2920891742367085E-5</v>
      </c>
      <c r="BS89" s="57">
        <f t="shared" si="67"/>
        <v>9.1142884206906968E-5</v>
      </c>
      <c r="BT89" s="57">
        <f t="shared" si="67"/>
        <v>0</v>
      </c>
      <c r="BU89" s="57">
        <f t="shared" si="67"/>
        <v>0</v>
      </c>
      <c r="BV89" s="57">
        <f t="shared" si="67"/>
        <v>1.4235079980386253E-4</v>
      </c>
      <c r="BW89" s="57">
        <f t="shared" si="67"/>
        <v>1.9376254274450596E-4</v>
      </c>
      <c r="BX89" s="58">
        <f t="shared" si="67"/>
        <v>0</v>
      </c>
      <c r="BY89" s="57">
        <f t="shared" si="67"/>
        <v>0</v>
      </c>
      <c r="BZ89" s="57">
        <f t="shared" si="67"/>
        <v>0</v>
      </c>
      <c r="CA89" s="58">
        <f t="shared" si="67"/>
        <v>4.5032334739281204E-3</v>
      </c>
      <c r="CB89" s="57">
        <f t="shared" si="67"/>
        <v>0</v>
      </c>
      <c r="CC89" s="57">
        <f t="shared" si="67"/>
        <v>5.7993915946870696E-3</v>
      </c>
      <c r="CD89" s="57">
        <f t="shared" si="67"/>
        <v>6.8676838328561593E-3</v>
      </c>
      <c r="CE89" s="57">
        <f t="shared" si="67"/>
        <v>3.2937967038914212E-3</v>
      </c>
      <c r="CF89" s="57">
        <f t="shared" si="63"/>
        <v>0</v>
      </c>
      <c r="CG89" s="57">
        <f t="shared" si="63"/>
        <v>4.2906005799909367E-3</v>
      </c>
      <c r="CH89" s="57">
        <f t="shared" si="63"/>
        <v>9.951749465075075E-3</v>
      </c>
      <c r="CI89" s="58">
        <f t="shared" si="63"/>
        <v>1.2440411237988945E-5</v>
      </c>
      <c r="CJ89" s="57">
        <f t="shared" si="63"/>
        <v>9.838156537802243E-6</v>
      </c>
      <c r="CL89" s="30">
        <f>Obs_GenCost!B91</f>
        <v>160</v>
      </c>
      <c r="CM89" s="26">
        <f t="shared" si="89"/>
        <v>161</v>
      </c>
      <c r="CN89" s="20">
        <f t="shared" si="68"/>
        <v>891.49</v>
      </c>
      <c r="CO89" s="20">
        <f t="shared" si="68"/>
        <v>374.83000000000004</v>
      </c>
      <c r="CP89" s="20">
        <f t="shared" si="68"/>
        <v>413.96000000000004</v>
      </c>
      <c r="CQ89" s="106">
        <f t="shared" si="64"/>
        <v>662.94999999999993</v>
      </c>
      <c r="CR89" s="143"/>
      <c r="CS89" s="20">
        <f t="shared" si="69"/>
        <v>123.56</v>
      </c>
      <c r="CT89" s="20">
        <f t="shared" si="69"/>
        <v>238.12</v>
      </c>
      <c r="CW89" s="20">
        <f t="shared" si="57"/>
        <v>102.69999999999999</v>
      </c>
      <c r="CX89" s="20">
        <f t="shared" si="57"/>
        <v>38.129999999999995</v>
      </c>
      <c r="CY89" s="20">
        <f t="shared" si="57"/>
        <v>336.7</v>
      </c>
      <c r="CZ89" s="20">
        <f t="shared" si="57"/>
        <v>0</v>
      </c>
      <c r="DA89" s="20">
        <f t="shared" si="57"/>
        <v>0</v>
      </c>
      <c r="DB89" s="20">
        <f t="shared" si="60"/>
        <v>110.86</v>
      </c>
      <c r="DC89" s="20">
        <f t="shared" si="60"/>
        <v>303.10000000000002</v>
      </c>
      <c r="DD89" s="106">
        <f t="shared" si="60"/>
        <v>0</v>
      </c>
      <c r="DE89" s="20">
        <f t="shared" si="60"/>
        <v>0</v>
      </c>
      <c r="DF89" s="20">
        <f t="shared" si="60"/>
        <v>0</v>
      </c>
      <c r="DG89" s="106">
        <f t="shared" si="60"/>
        <v>349.51</v>
      </c>
      <c r="DH89" s="143"/>
      <c r="DI89" s="20">
        <f t="shared" si="70"/>
        <v>61.730000000000004</v>
      </c>
      <c r="DJ89" s="20">
        <f t="shared" si="70"/>
        <v>75.800000000000011</v>
      </c>
      <c r="DK89" s="20">
        <f t="shared" si="70"/>
        <v>313.44</v>
      </c>
      <c r="DL89" s="143"/>
      <c r="DM89" s="20">
        <f t="shared" si="71"/>
        <v>61.83</v>
      </c>
      <c r="DN89" s="20">
        <f t="shared" si="71"/>
        <v>162.32</v>
      </c>
      <c r="DO89" s="106">
        <f t="shared" si="71"/>
        <v>0.77</v>
      </c>
      <c r="DP89" s="20">
        <f t="shared" si="65"/>
        <v>0.16999999999999998</v>
      </c>
      <c r="DR89" s="31">
        <f t="shared" si="90"/>
        <v>80</v>
      </c>
      <c r="DS89" s="26">
        <f t="shared" si="91"/>
        <v>80.5</v>
      </c>
      <c r="DT89" s="101">
        <f t="shared" si="72"/>
        <v>5937.79</v>
      </c>
      <c r="DU89" s="101">
        <f t="shared" si="73"/>
        <v>1206.52</v>
      </c>
      <c r="DV89" s="101">
        <f t="shared" si="74"/>
        <v>1693.69</v>
      </c>
      <c r="DW89" s="102">
        <f t="shared" si="92"/>
        <v>927.3599999999999</v>
      </c>
      <c r="DX89" s="144"/>
      <c r="DY89" s="101">
        <f t="shared" si="93"/>
        <v>133.46</v>
      </c>
      <c r="DZ89" s="101">
        <f t="shared" si="93"/>
        <v>123.28999999999999</v>
      </c>
      <c r="EB89" s="84">
        <f>MODEL_DATA!AT86</f>
        <v>80</v>
      </c>
      <c r="EC89" s="84">
        <f>MODEL_DATA!AU86</f>
        <v>3037.58</v>
      </c>
      <c r="ED89" s="84">
        <f>MODEL_DATA!AV86</f>
        <v>146.57</v>
      </c>
      <c r="EE89" s="84">
        <f>MODEL_DATA!AW86</f>
        <v>1059.95</v>
      </c>
      <c r="EF89" s="84">
        <f>MODEL_DATA!AX86</f>
        <v>0</v>
      </c>
      <c r="EG89" s="84">
        <f>MODEL_DATA!AY86</f>
        <v>0</v>
      </c>
      <c r="EH89" s="84">
        <f>MODEL_DATA!AZ86</f>
        <v>964.36</v>
      </c>
      <c r="EI89" s="84">
        <f>MODEL_DATA!BA86</f>
        <v>729.33</v>
      </c>
      <c r="EJ89" s="84">
        <f>MODEL_DATA!BB86</f>
        <v>837.32</v>
      </c>
      <c r="EK89" s="84">
        <f>MODEL_DATA!BC86</f>
        <v>181.77</v>
      </c>
      <c r="EL89" s="84">
        <f>MODEL_DATA!BD86</f>
        <v>754.5</v>
      </c>
      <c r="EM89" s="84">
        <f>MODEL_DATA!BE86</f>
        <v>491.08</v>
      </c>
      <c r="EN89" s="84">
        <f>MODEL_DATA!BF86</f>
        <v>342.17</v>
      </c>
      <c r="EO89" s="84">
        <f>MODEL_DATA!BG86</f>
        <v>60.42</v>
      </c>
      <c r="EP89" s="84">
        <f>MODEL_DATA!BH86</f>
        <v>61.82</v>
      </c>
      <c r="EQ89" s="84">
        <f>MODEL_DATA!BI86</f>
        <v>436.28</v>
      </c>
      <c r="ER89" s="84">
        <f>MODEL_DATA!BJ86</f>
        <v>290.97000000000003</v>
      </c>
      <c r="ES89" s="84">
        <f>MODEL_DATA!BK86</f>
        <v>73.040000000000006</v>
      </c>
      <c r="ET89" s="84">
        <f>MODEL_DATA!BL86</f>
        <v>61.47</v>
      </c>
      <c r="EU89" s="84">
        <f>MODEL_DATA!BM86</f>
        <v>97.51</v>
      </c>
      <c r="EV89" s="84">
        <f>MODEL_DATA!BN86</f>
        <v>8.39</v>
      </c>
    </row>
    <row r="90" spans="32:152" x14ac:dyDescent="0.25">
      <c r="AF90" s="32">
        <f t="shared" si="66"/>
        <v>160</v>
      </c>
      <c r="AG90" s="61">
        <f t="shared" si="75"/>
        <v>6.1697351326700034E-5</v>
      </c>
      <c r="AH90" s="63">
        <f>INDEX(Obs_GenCost!$D$11:$T$211,  MATCH($AF90, Obs_GenCost!$B$11:$B$211, 0), MATCH(AH$4, Obs_GenCost!$D$3:$T$3, 0) )</f>
        <v>1.507E-4</v>
      </c>
      <c r="AI90" s="61">
        <f t="shared" si="76"/>
        <v>4.2920891742367085E-5</v>
      </c>
      <c r="AJ90" s="63">
        <f>INDEX(Obs_GenCost!$D$11:$T$211,  MATCH($AF90, Obs_GenCost!$B$11:$B$211, 0), MATCH(AJ$4, Obs_GenCost!$D$3:$T$3, 0) )</f>
        <v>5.02E-5</v>
      </c>
      <c r="AK90" s="61">
        <f t="shared" si="77"/>
        <v>9.1142884206906968E-5</v>
      </c>
      <c r="AL90" s="63">
        <f>INDEX(Obs_GenCost!$D$11:$T$211,  MATCH($AF90, Obs_GenCost!$B$11:$B$211, 0), MATCH(AL$4, Obs_GenCost!$D$3:$T$3, 0) )</f>
        <v>7.3999999999999996E-5</v>
      </c>
      <c r="AM90" s="61">
        <f t="shared" si="78"/>
        <v>0</v>
      </c>
      <c r="AN90" s="63">
        <f>INDEX(Obs_GenCost!$D$11:$T$211,  MATCH($AF90, Obs_GenCost!$B$11:$B$211, 0), MATCH(AN$4, Obs_GenCost!$D$3:$T$3, 0) )</f>
        <v>0</v>
      </c>
      <c r="AO90" s="61">
        <f t="shared" si="79"/>
        <v>0</v>
      </c>
      <c r="AP90" s="63">
        <f>INDEX(Obs_GenCost!$D$11:$T$211,  MATCH($AF90, Obs_GenCost!$B$11:$B$211, 0), MATCH(AP$4, Obs_GenCost!$D$3:$T$3, 0) )</f>
        <v>0</v>
      </c>
      <c r="AQ90" s="61">
        <f t="shared" si="80"/>
        <v>1.4235079980386253E-4</v>
      </c>
      <c r="AR90" s="63">
        <f>INDEX(Obs_GenCost!$D$11:$T$211,  MATCH($AF90, Obs_GenCost!$B$11:$B$211, 0), MATCH(AR$4, Obs_GenCost!$D$3:$T$3, 0) )</f>
        <v>1.0620000000000001E-4</v>
      </c>
      <c r="AS90" s="61">
        <f t="shared" si="81"/>
        <v>1.9376254274450596E-4</v>
      </c>
      <c r="AT90" s="63">
        <f>INDEX(Obs_GenCost!$D$11:$T$211,  MATCH($AF90, Obs_GenCost!$B$11:$B$211, 0), MATCH(AT$4, Obs_GenCost!$D$3:$T$3, 0) )</f>
        <v>1.119E-4</v>
      </c>
      <c r="AU90" s="61">
        <f t="shared" si="82"/>
        <v>0</v>
      </c>
      <c r="AV90" s="63">
        <f>INDEX(Obs_GenCost!$D$11:$T$211,  MATCH($AF90, Obs_GenCost!$B$11:$B$211, 0), MATCH(AV$4, Obs_GenCost!$D$3:$T$3, 0) )</f>
        <v>0</v>
      </c>
      <c r="AW90" s="61">
        <f t="shared" si="83"/>
        <v>0</v>
      </c>
      <c r="AX90" s="63">
        <f>INDEX(Obs_GenCost!$D$11:$T$211,  MATCH($AF90, Obs_GenCost!$B$11:$B$211, 0), MATCH(AX$4, Obs_GenCost!$D$3:$T$3, 0) )</f>
        <v>3.165E-4</v>
      </c>
      <c r="AY90" s="61">
        <f t="shared" si="84"/>
        <v>0</v>
      </c>
      <c r="AZ90" s="63">
        <f>INDEX(Obs_GenCost!$D$11:$T$211,  MATCH($AF90, Obs_GenCost!$B$11:$B$211, 0), MATCH(AZ$4, Obs_GenCost!$D$3:$T$3, 0) )</f>
        <v>1.5916000000000001E-3</v>
      </c>
      <c r="BA90" s="61">
        <f t="shared" si="85"/>
        <v>4.5032334739281204E-3</v>
      </c>
      <c r="BB90" s="63">
        <f>INDEX(Obs_GenCost!$D$11:$T$211,  MATCH($AF90, Obs_GenCost!$B$11:$B$211, 0), MATCH(BB$4, Obs_GenCost!$D$3:$T$3, 0) )</f>
        <v>4.0540000000000003E-3</v>
      </c>
      <c r="BC90" s="61">
        <f t="shared" si="86"/>
        <v>3.2937967038914212E-3</v>
      </c>
      <c r="BD90" s="63">
        <f>INDEX(Obs_GenCost!$D$11:$T$211,  MATCH($AF90, Obs_GenCost!$B$11:$B$211, 0), MATCH(BD$4, Obs_GenCost!$D$3:$T$3, 0) )</f>
        <v>2.6743000000000001E-3</v>
      </c>
      <c r="BF90" s="31">
        <f t="shared" si="87"/>
        <v>162</v>
      </c>
      <c r="BG90" s="31">
        <f t="shared" si="88"/>
        <v>163</v>
      </c>
      <c r="BH90" s="57">
        <f t="shared" si="62"/>
        <v>8.9074037082571966E-5</v>
      </c>
      <c r="BI90" s="57">
        <f t="shared" si="62"/>
        <v>7.2784357069188493E-5</v>
      </c>
      <c r="BJ90" s="57">
        <f t="shared" si="62"/>
        <v>1.6711436067272096E-4</v>
      </c>
      <c r="BK90" s="58">
        <f t="shared" si="61"/>
        <v>3.9087519162336049E-3</v>
      </c>
      <c r="BL90" s="57">
        <f t="shared" si="61"/>
        <v>0</v>
      </c>
      <c r="BM90" s="57">
        <f t="shared" si="61"/>
        <v>4.25786845549294E-3</v>
      </c>
      <c r="BN90" s="57">
        <f t="shared" si="61"/>
        <v>1.0781815057097622E-2</v>
      </c>
      <c r="BQ90" s="57">
        <f t="shared" ref="BQ90:CE106" si="94">IFERROR(CW90 / CW$6,  0)</f>
        <v>6.0153415660588853E-5</v>
      </c>
      <c r="BR90" s="57">
        <f t="shared" si="94"/>
        <v>3.2632484962266514E-5</v>
      </c>
      <c r="BS90" s="57">
        <f t="shared" si="94"/>
        <v>8.2440051634135786E-5</v>
      </c>
      <c r="BT90" s="57">
        <f t="shared" si="94"/>
        <v>0</v>
      </c>
      <c r="BU90" s="57">
        <f t="shared" si="94"/>
        <v>0</v>
      </c>
      <c r="BV90" s="57">
        <f t="shared" si="94"/>
        <v>1.2988258524409792E-4</v>
      </c>
      <c r="BW90" s="57">
        <f t="shared" si="94"/>
        <v>1.8565021457747269E-4</v>
      </c>
      <c r="BX90" s="58">
        <f t="shared" si="94"/>
        <v>0</v>
      </c>
      <c r="BY90" s="57">
        <f t="shared" si="94"/>
        <v>0</v>
      </c>
      <c r="BZ90" s="57">
        <f t="shared" si="94"/>
        <v>0</v>
      </c>
      <c r="CA90" s="58">
        <f t="shared" si="94"/>
        <v>4.6443178679068707E-3</v>
      </c>
      <c r="CB90" s="57">
        <f t="shared" si="94"/>
        <v>0</v>
      </c>
      <c r="CC90" s="57">
        <f t="shared" si="94"/>
        <v>5.4555430083181285E-3</v>
      </c>
      <c r="CD90" s="57">
        <f t="shared" si="94"/>
        <v>8.2620592179175872E-3</v>
      </c>
      <c r="CE90" s="57">
        <f t="shared" si="94"/>
        <v>3.3088239157551421E-3</v>
      </c>
      <c r="CF90" s="57">
        <f t="shared" si="63"/>
        <v>0</v>
      </c>
      <c r="CG90" s="57">
        <f t="shared" si="63"/>
        <v>3.3732184084321435E-3</v>
      </c>
      <c r="CH90" s="57">
        <f t="shared" si="63"/>
        <v>1.2486895105666836E-2</v>
      </c>
      <c r="CI90" s="58">
        <f t="shared" si="63"/>
        <v>1.1309464761808132E-5</v>
      </c>
      <c r="CJ90" s="57">
        <f t="shared" si="63"/>
        <v>5.7871509045895553E-6</v>
      </c>
      <c r="CL90" s="30">
        <f>Obs_GenCost!B92</f>
        <v>162</v>
      </c>
      <c r="CM90" s="26">
        <f t="shared" si="89"/>
        <v>163</v>
      </c>
      <c r="CN90" s="20">
        <f t="shared" si="68"/>
        <v>825.23</v>
      </c>
      <c r="CO90" s="20">
        <f t="shared" si="68"/>
        <v>333.54</v>
      </c>
      <c r="CP90" s="20">
        <f t="shared" si="68"/>
        <v>391.56000000000006</v>
      </c>
      <c r="CQ90" s="106">
        <f t="shared" si="64"/>
        <v>675.33</v>
      </c>
      <c r="CR90" s="143"/>
      <c r="CS90" s="20">
        <f t="shared" si="69"/>
        <v>106.68</v>
      </c>
      <c r="CT90" s="20">
        <f t="shared" si="69"/>
        <v>294.86</v>
      </c>
      <c r="CW90" s="20">
        <f t="shared" si="57"/>
        <v>100.13</v>
      </c>
      <c r="CX90" s="20">
        <f t="shared" si="57"/>
        <v>28.990000000000002</v>
      </c>
      <c r="CY90" s="20">
        <f t="shared" si="57"/>
        <v>304.55</v>
      </c>
      <c r="CZ90" s="20">
        <f t="shared" si="57"/>
        <v>0</v>
      </c>
      <c r="DA90" s="20">
        <f t="shared" si="57"/>
        <v>0</v>
      </c>
      <c r="DB90" s="20">
        <f t="shared" si="60"/>
        <v>101.15</v>
      </c>
      <c r="DC90" s="20">
        <f t="shared" si="60"/>
        <v>290.41000000000003</v>
      </c>
      <c r="DD90" s="106">
        <f t="shared" si="60"/>
        <v>0</v>
      </c>
      <c r="DE90" s="20">
        <f t="shared" si="60"/>
        <v>0</v>
      </c>
      <c r="DF90" s="20">
        <f t="shared" si="60"/>
        <v>0</v>
      </c>
      <c r="DG90" s="106">
        <f t="shared" si="60"/>
        <v>360.46000000000004</v>
      </c>
      <c r="DH90" s="143"/>
      <c r="DI90" s="20">
        <f t="shared" si="70"/>
        <v>58.07</v>
      </c>
      <c r="DJ90" s="20">
        <f t="shared" si="70"/>
        <v>91.19</v>
      </c>
      <c r="DK90" s="20">
        <f t="shared" si="70"/>
        <v>314.87</v>
      </c>
      <c r="DL90" s="143"/>
      <c r="DM90" s="20">
        <f t="shared" si="71"/>
        <v>48.61</v>
      </c>
      <c r="DN90" s="20">
        <f t="shared" si="71"/>
        <v>203.67000000000002</v>
      </c>
      <c r="DO90" s="106">
        <f t="shared" si="71"/>
        <v>0.7</v>
      </c>
      <c r="DP90" s="20">
        <f t="shared" si="65"/>
        <v>9.9999999999999992E-2</v>
      </c>
      <c r="DR90" s="31">
        <f t="shared" si="90"/>
        <v>81</v>
      </c>
      <c r="DS90" s="26">
        <f t="shared" si="91"/>
        <v>81.5</v>
      </c>
      <c r="DT90" s="101">
        <f t="shared" si="72"/>
        <v>6126.02</v>
      </c>
      <c r="DU90" s="101">
        <f t="shared" si="73"/>
        <v>1376.82</v>
      </c>
      <c r="DV90" s="101">
        <f t="shared" si="74"/>
        <v>1740.0500000000002</v>
      </c>
      <c r="DW90" s="102">
        <f t="shared" si="92"/>
        <v>680.96</v>
      </c>
      <c r="DX90" s="144"/>
      <c r="DY90" s="101">
        <f t="shared" si="93"/>
        <v>170.25</v>
      </c>
      <c r="DZ90" s="101">
        <f t="shared" si="93"/>
        <v>125.99</v>
      </c>
      <c r="EB90" s="84">
        <f>MODEL_DATA!AT87</f>
        <v>81</v>
      </c>
      <c r="EC90" s="84">
        <f>MODEL_DATA!AU87</f>
        <v>3009.15</v>
      </c>
      <c r="ED90" s="84">
        <f>MODEL_DATA!AV87</f>
        <v>157.25</v>
      </c>
      <c r="EE90" s="84">
        <f>MODEL_DATA!AW87</f>
        <v>1219.57</v>
      </c>
      <c r="EF90" s="84">
        <f>MODEL_DATA!AX87</f>
        <v>0</v>
      </c>
      <c r="EG90" s="84">
        <f>MODEL_DATA!AY87</f>
        <v>0</v>
      </c>
      <c r="EH90" s="84">
        <f>MODEL_DATA!AZ87</f>
        <v>1004.48</v>
      </c>
      <c r="EI90" s="84">
        <f>MODEL_DATA!BA87</f>
        <v>735.57</v>
      </c>
      <c r="EJ90" s="84">
        <f>MODEL_DATA!BB87</f>
        <v>767.68</v>
      </c>
      <c r="EK90" s="84">
        <f>MODEL_DATA!BC87</f>
        <v>166.56</v>
      </c>
      <c r="EL90" s="84">
        <f>MODEL_DATA!BD87</f>
        <v>737.21</v>
      </c>
      <c r="EM90" s="84">
        <f>MODEL_DATA!BE87</f>
        <v>332.33</v>
      </c>
      <c r="EN90" s="84">
        <f>MODEL_DATA!BF87</f>
        <v>335.85</v>
      </c>
      <c r="EO90" s="84">
        <f>MODEL_DATA!BG87</f>
        <v>72.040000000000006</v>
      </c>
      <c r="EP90" s="84">
        <f>MODEL_DATA!BH87</f>
        <v>65.989999999999995</v>
      </c>
      <c r="EQ90" s="84">
        <f>MODEL_DATA!BI87</f>
        <v>348.63</v>
      </c>
      <c r="ER90" s="84">
        <f>MODEL_DATA!BJ87</f>
        <v>243.63</v>
      </c>
      <c r="ES90" s="84">
        <f>MODEL_DATA!BK87</f>
        <v>98.21</v>
      </c>
      <c r="ET90" s="84">
        <f>MODEL_DATA!BL87</f>
        <v>60</v>
      </c>
      <c r="EU90" s="84">
        <f>MODEL_DATA!BM87</f>
        <v>94.25</v>
      </c>
      <c r="EV90" s="84">
        <f>MODEL_DATA!BN87</f>
        <v>8.99</v>
      </c>
    </row>
    <row r="91" spans="32:152" x14ac:dyDescent="0.25">
      <c r="AF91" s="32">
        <f t="shared" si="66"/>
        <v>162</v>
      </c>
      <c r="AG91" s="61">
        <f t="shared" si="75"/>
        <v>6.0153415660588853E-5</v>
      </c>
      <c r="AH91" s="63">
        <f>INDEX(Obs_GenCost!$D$11:$T$211,  MATCH($AF91, Obs_GenCost!$B$11:$B$211, 0), MATCH(AH$4, Obs_GenCost!$D$3:$T$3, 0) )</f>
        <v>1.261E-4</v>
      </c>
      <c r="AI91" s="61">
        <f t="shared" si="76"/>
        <v>3.2632484962266514E-5</v>
      </c>
      <c r="AJ91" s="63">
        <f>INDEX(Obs_GenCost!$D$11:$T$211,  MATCH($AF91, Obs_GenCost!$B$11:$B$211, 0), MATCH(AJ$4, Obs_GenCost!$D$3:$T$3, 0) )</f>
        <v>4.3999999999999999E-5</v>
      </c>
      <c r="AK91" s="61">
        <f t="shared" si="77"/>
        <v>8.2440051634135786E-5</v>
      </c>
      <c r="AL91" s="63">
        <f>INDEX(Obs_GenCost!$D$11:$T$211,  MATCH($AF91, Obs_GenCost!$B$11:$B$211, 0), MATCH(AL$4, Obs_GenCost!$D$3:$T$3, 0) )</f>
        <v>7.2200000000000007E-5</v>
      </c>
      <c r="AM91" s="61">
        <f t="shared" si="78"/>
        <v>0</v>
      </c>
      <c r="AN91" s="63">
        <f>INDEX(Obs_GenCost!$D$11:$T$211,  MATCH($AF91, Obs_GenCost!$B$11:$B$211, 0), MATCH(AN$4, Obs_GenCost!$D$3:$T$3, 0) )</f>
        <v>0</v>
      </c>
      <c r="AO91" s="61">
        <f t="shared" si="79"/>
        <v>0</v>
      </c>
      <c r="AP91" s="63">
        <f>INDEX(Obs_GenCost!$D$11:$T$211,  MATCH($AF91, Obs_GenCost!$B$11:$B$211, 0), MATCH(AP$4, Obs_GenCost!$D$3:$T$3, 0) )</f>
        <v>0</v>
      </c>
      <c r="AQ91" s="61">
        <f t="shared" si="80"/>
        <v>1.2988258524409792E-4</v>
      </c>
      <c r="AR91" s="63">
        <f>INDEX(Obs_GenCost!$D$11:$T$211,  MATCH($AF91, Obs_GenCost!$B$11:$B$211, 0), MATCH(AR$4, Obs_GenCost!$D$3:$T$3, 0) )</f>
        <v>1.032E-4</v>
      </c>
      <c r="AS91" s="61">
        <f t="shared" si="81"/>
        <v>1.8565021457747269E-4</v>
      </c>
      <c r="AT91" s="63">
        <f>INDEX(Obs_GenCost!$D$11:$T$211,  MATCH($AF91, Obs_GenCost!$B$11:$B$211, 0), MATCH(AT$4, Obs_GenCost!$D$3:$T$3, 0) )</f>
        <v>1.048E-4</v>
      </c>
      <c r="AU91" s="61">
        <f t="shared" si="82"/>
        <v>0</v>
      </c>
      <c r="AV91" s="63">
        <f>INDEX(Obs_GenCost!$D$11:$T$211,  MATCH($AF91, Obs_GenCost!$B$11:$B$211, 0), MATCH(AV$4, Obs_GenCost!$D$3:$T$3, 0) )</f>
        <v>0</v>
      </c>
      <c r="AW91" s="61">
        <f t="shared" si="83"/>
        <v>0</v>
      </c>
      <c r="AX91" s="63">
        <f>INDEX(Obs_GenCost!$D$11:$T$211,  MATCH($AF91, Obs_GenCost!$B$11:$B$211, 0), MATCH(AX$4, Obs_GenCost!$D$3:$T$3, 0) )</f>
        <v>2.9530000000000002E-4</v>
      </c>
      <c r="AY91" s="61">
        <f t="shared" si="84"/>
        <v>0</v>
      </c>
      <c r="AZ91" s="63">
        <f>INDEX(Obs_GenCost!$D$11:$T$211,  MATCH($AF91, Obs_GenCost!$B$11:$B$211, 0), MATCH(AZ$4, Obs_GenCost!$D$3:$T$3, 0) )</f>
        <v>1.4346999999999999E-3</v>
      </c>
      <c r="BA91" s="61">
        <f t="shared" si="85"/>
        <v>4.6443178679068707E-3</v>
      </c>
      <c r="BB91" s="63">
        <f>INDEX(Obs_GenCost!$D$11:$T$211,  MATCH($AF91, Obs_GenCost!$B$11:$B$211, 0), MATCH(BB$4, Obs_GenCost!$D$3:$T$3, 0) )</f>
        <v>3.9694999999999999E-3</v>
      </c>
      <c r="BC91" s="61">
        <f t="shared" si="86"/>
        <v>3.3088239157551421E-3</v>
      </c>
      <c r="BD91" s="63">
        <f>INDEX(Obs_GenCost!$D$11:$T$211,  MATCH($AF91, Obs_GenCost!$B$11:$B$211, 0), MATCH(BD$4, Obs_GenCost!$D$3:$T$3, 0) )</f>
        <v>2.6182000000000002E-3</v>
      </c>
      <c r="BF91" s="31">
        <f t="shared" si="87"/>
        <v>164</v>
      </c>
      <c r="BG91" s="31">
        <f t="shared" si="88"/>
        <v>165</v>
      </c>
      <c r="BH91" s="57">
        <f t="shared" si="62"/>
        <v>8.0451914665602325E-5</v>
      </c>
      <c r="BI91" s="57">
        <f t="shared" si="62"/>
        <v>6.4415705352442753E-5</v>
      </c>
      <c r="BJ91" s="57">
        <f t="shared" si="62"/>
        <v>1.5428501732349734E-4</v>
      </c>
      <c r="BK91" s="58">
        <f t="shared" si="61"/>
        <v>3.3847141887584581E-3</v>
      </c>
      <c r="BL91" s="57">
        <f t="shared" si="61"/>
        <v>0</v>
      </c>
      <c r="BM91" s="57">
        <f t="shared" si="61"/>
        <v>3.7010886940181884E-3</v>
      </c>
      <c r="BN91" s="57">
        <f t="shared" si="61"/>
        <v>9.8475568508002466E-3</v>
      </c>
      <c r="BQ91" s="57">
        <f t="shared" si="94"/>
        <v>5.3262776714948644E-5</v>
      </c>
      <c r="BR91" s="57">
        <f t="shared" si="94"/>
        <v>2.8006078849989332E-5</v>
      </c>
      <c r="BS91" s="57">
        <f t="shared" si="94"/>
        <v>7.3171467270475264E-5</v>
      </c>
      <c r="BT91" s="57">
        <f t="shared" si="94"/>
        <v>0</v>
      </c>
      <c r="BU91" s="57">
        <f t="shared" si="94"/>
        <v>0</v>
      </c>
      <c r="BV91" s="57">
        <f t="shared" si="94"/>
        <v>1.2195994015308375E-4</v>
      </c>
      <c r="BW91" s="57">
        <f t="shared" si="94"/>
        <v>1.7037806958847151E-4</v>
      </c>
      <c r="BX91" s="58">
        <f t="shared" si="94"/>
        <v>0</v>
      </c>
      <c r="BY91" s="57">
        <f t="shared" si="94"/>
        <v>0</v>
      </c>
      <c r="BZ91" s="57">
        <f t="shared" si="94"/>
        <v>0</v>
      </c>
      <c r="CA91" s="58">
        <f t="shared" si="94"/>
        <v>4.0658074304962882E-3</v>
      </c>
      <c r="CB91" s="57">
        <f t="shared" si="94"/>
        <v>0</v>
      </c>
      <c r="CC91" s="57">
        <f t="shared" si="94"/>
        <v>5.0844495886030166E-3</v>
      </c>
      <c r="CD91" s="57">
        <f t="shared" si="94"/>
        <v>8.0645453557061566E-3</v>
      </c>
      <c r="CE91" s="57">
        <f t="shared" si="94"/>
        <v>2.8292141608878487E-3</v>
      </c>
      <c r="CF91" s="57">
        <f t="shared" si="63"/>
        <v>0</v>
      </c>
      <c r="CG91" s="57">
        <f t="shared" si="63"/>
        <v>2.6792833316100608E-3</v>
      </c>
      <c r="CH91" s="57">
        <f t="shared" si="63"/>
        <v>1.1054093325240488E-2</v>
      </c>
      <c r="CI91" s="58">
        <f t="shared" si="63"/>
        <v>9.0475718094465059E-6</v>
      </c>
      <c r="CJ91" s="57">
        <f t="shared" si="63"/>
        <v>8.6807263568843329E-6</v>
      </c>
      <c r="CL91" s="30">
        <f>Obs_GenCost!B93</f>
        <v>164</v>
      </c>
      <c r="CM91" s="26">
        <f t="shared" si="89"/>
        <v>165</v>
      </c>
      <c r="CN91" s="20">
        <f t="shared" si="68"/>
        <v>745.34999999999991</v>
      </c>
      <c r="CO91" s="20">
        <f t="shared" si="68"/>
        <v>295.19000000000005</v>
      </c>
      <c r="CP91" s="20">
        <f t="shared" si="68"/>
        <v>361.5</v>
      </c>
      <c r="CQ91" s="106">
        <f t="shared" si="64"/>
        <v>584.79</v>
      </c>
      <c r="CR91" s="143"/>
      <c r="CS91" s="20">
        <f t="shared" si="69"/>
        <v>92.73</v>
      </c>
      <c r="CT91" s="20">
        <f t="shared" si="69"/>
        <v>269.31</v>
      </c>
      <c r="CW91" s="20">
        <f t="shared" si="57"/>
        <v>88.66</v>
      </c>
      <c r="CX91" s="20">
        <f t="shared" si="57"/>
        <v>24.88</v>
      </c>
      <c r="CY91" s="20">
        <f t="shared" si="57"/>
        <v>270.31</v>
      </c>
      <c r="CZ91" s="20">
        <f t="shared" si="57"/>
        <v>0</v>
      </c>
      <c r="DA91" s="20">
        <f t="shared" si="57"/>
        <v>0</v>
      </c>
      <c r="DB91" s="20">
        <f t="shared" si="60"/>
        <v>94.98</v>
      </c>
      <c r="DC91" s="20">
        <f t="shared" si="60"/>
        <v>266.52</v>
      </c>
      <c r="DD91" s="106">
        <f t="shared" si="60"/>
        <v>0</v>
      </c>
      <c r="DE91" s="20">
        <f t="shared" si="60"/>
        <v>0</v>
      </c>
      <c r="DF91" s="20">
        <f t="shared" si="60"/>
        <v>0</v>
      </c>
      <c r="DG91" s="106">
        <f t="shared" si="60"/>
        <v>315.56</v>
      </c>
      <c r="DH91" s="143"/>
      <c r="DI91" s="20">
        <f t="shared" si="70"/>
        <v>54.120000000000005</v>
      </c>
      <c r="DJ91" s="20">
        <f t="shared" si="70"/>
        <v>89.009999999999991</v>
      </c>
      <c r="DK91" s="20">
        <f t="shared" si="70"/>
        <v>269.23</v>
      </c>
      <c r="DL91" s="143"/>
      <c r="DM91" s="20">
        <f t="shared" si="71"/>
        <v>38.61</v>
      </c>
      <c r="DN91" s="20">
        <f t="shared" si="71"/>
        <v>180.3</v>
      </c>
      <c r="DO91" s="106">
        <f t="shared" si="71"/>
        <v>0.56000000000000005</v>
      </c>
      <c r="DP91" s="20">
        <f t="shared" si="65"/>
        <v>0.15</v>
      </c>
      <c r="DR91" s="31">
        <f t="shared" si="90"/>
        <v>82</v>
      </c>
      <c r="DS91" s="26">
        <f t="shared" si="91"/>
        <v>82.5</v>
      </c>
      <c r="DT91" s="101">
        <f t="shared" si="72"/>
        <v>5997.2999999999993</v>
      </c>
      <c r="DU91" s="101">
        <f t="shared" si="73"/>
        <v>1335.38</v>
      </c>
      <c r="DV91" s="101">
        <f t="shared" si="74"/>
        <v>1689.89</v>
      </c>
      <c r="DW91" s="102">
        <f t="shared" si="92"/>
        <v>748.31</v>
      </c>
      <c r="DX91" s="144"/>
      <c r="DY91" s="101">
        <f t="shared" si="93"/>
        <v>157.51</v>
      </c>
      <c r="DZ91" s="101">
        <f t="shared" si="93"/>
        <v>100.18</v>
      </c>
      <c r="EB91" s="84">
        <f>MODEL_DATA!AT88</f>
        <v>82</v>
      </c>
      <c r="EC91" s="84">
        <f>MODEL_DATA!AU88</f>
        <v>2972.03</v>
      </c>
      <c r="ED91" s="84">
        <f>MODEL_DATA!AV88</f>
        <v>146.15</v>
      </c>
      <c r="EE91" s="84">
        <f>MODEL_DATA!AW88</f>
        <v>1189.23</v>
      </c>
      <c r="EF91" s="84">
        <f>MODEL_DATA!AX88</f>
        <v>0</v>
      </c>
      <c r="EG91" s="84">
        <f>MODEL_DATA!AY88</f>
        <v>0</v>
      </c>
      <c r="EH91" s="84">
        <f>MODEL_DATA!AZ88</f>
        <v>964.82</v>
      </c>
      <c r="EI91" s="84">
        <f>MODEL_DATA!BA88</f>
        <v>725.07</v>
      </c>
      <c r="EJ91" s="84">
        <f>MODEL_DATA!BB88</f>
        <v>761.46</v>
      </c>
      <c r="EK91" s="84">
        <f>MODEL_DATA!BC88</f>
        <v>160.24</v>
      </c>
      <c r="EL91" s="84">
        <f>MODEL_DATA!BD88</f>
        <v>708.69</v>
      </c>
      <c r="EM91" s="84">
        <f>MODEL_DATA!BE88</f>
        <v>375.85</v>
      </c>
      <c r="EN91" s="84">
        <f>MODEL_DATA!BF88</f>
        <v>385.95</v>
      </c>
      <c r="EO91" s="84">
        <f>MODEL_DATA!BG88</f>
        <v>63.84</v>
      </c>
      <c r="EP91" s="84">
        <f>MODEL_DATA!BH88</f>
        <v>47.86</v>
      </c>
      <c r="EQ91" s="84">
        <f>MODEL_DATA!BI88</f>
        <v>372.46</v>
      </c>
      <c r="ER91" s="84">
        <f>MODEL_DATA!BJ88</f>
        <v>253.13</v>
      </c>
      <c r="ES91" s="84">
        <f>MODEL_DATA!BK88</f>
        <v>93.67</v>
      </c>
      <c r="ET91" s="84">
        <f>MODEL_DATA!BL88</f>
        <v>52.32</v>
      </c>
      <c r="EU91" s="84">
        <f>MODEL_DATA!BM88</f>
        <v>91.6</v>
      </c>
      <c r="EV91" s="84">
        <f>MODEL_DATA!BN88</f>
        <v>8.77</v>
      </c>
    </row>
    <row r="92" spans="32:152" x14ac:dyDescent="0.25">
      <c r="AF92" s="32">
        <f t="shared" si="66"/>
        <v>164</v>
      </c>
      <c r="AG92" s="61">
        <f t="shared" si="75"/>
        <v>5.3262776714948644E-5</v>
      </c>
      <c r="AH92" s="63">
        <f>INDEX(Obs_GenCost!$D$11:$T$211,  MATCH($AF92, Obs_GenCost!$B$11:$B$211, 0), MATCH(AH$4, Obs_GenCost!$D$3:$T$3, 0) )</f>
        <v>1.066E-4</v>
      </c>
      <c r="AI92" s="61">
        <f t="shared" si="76"/>
        <v>2.8006078849989332E-5</v>
      </c>
      <c r="AJ92" s="63">
        <f>INDEX(Obs_GenCost!$D$11:$T$211,  MATCH($AF92, Obs_GenCost!$B$11:$B$211, 0), MATCH(AJ$4, Obs_GenCost!$D$3:$T$3, 0) )</f>
        <v>3.7700000000000002E-5</v>
      </c>
      <c r="AK92" s="61">
        <f t="shared" si="77"/>
        <v>7.3171467270475264E-5</v>
      </c>
      <c r="AL92" s="63">
        <f>INDEX(Obs_GenCost!$D$11:$T$211,  MATCH($AF92, Obs_GenCost!$B$11:$B$211, 0), MATCH(AL$4, Obs_GenCost!$D$3:$T$3, 0) )</f>
        <v>7.0400000000000004E-5</v>
      </c>
      <c r="AM92" s="61">
        <f t="shared" si="78"/>
        <v>0</v>
      </c>
      <c r="AN92" s="63">
        <f>INDEX(Obs_GenCost!$D$11:$T$211,  MATCH($AF92, Obs_GenCost!$B$11:$B$211, 0), MATCH(AN$4, Obs_GenCost!$D$3:$T$3, 0) )</f>
        <v>0</v>
      </c>
      <c r="AO92" s="61">
        <f t="shared" si="79"/>
        <v>0</v>
      </c>
      <c r="AP92" s="63">
        <f>INDEX(Obs_GenCost!$D$11:$T$211,  MATCH($AF92, Obs_GenCost!$B$11:$B$211, 0), MATCH(AP$4, Obs_GenCost!$D$3:$T$3, 0) )</f>
        <v>0</v>
      </c>
      <c r="AQ92" s="61">
        <f t="shared" si="80"/>
        <v>1.2195994015308375E-4</v>
      </c>
      <c r="AR92" s="63">
        <f>INDEX(Obs_GenCost!$D$11:$T$211,  MATCH($AF92, Obs_GenCost!$B$11:$B$211, 0), MATCH(AR$4, Obs_GenCost!$D$3:$T$3, 0) )</f>
        <v>1.002E-4</v>
      </c>
      <c r="AS92" s="61">
        <f t="shared" si="81"/>
        <v>1.7037806958847151E-4</v>
      </c>
      <c r="AT92" s="63">
        <f>INDEX(Obs_GenCost!$D$11:$T$211,  MATCH($AF92, Obs_GenCost!$B$11:$B$211, 0), MATCH(AT$4, Obs_GenCost!$D$3:$T$3, 0) )</f>
        <v>9.7899999999999994E-5</v>
      </c>
      <c r="AU92" s="61">
        <f t="shared" si="82"/>
        <v>0</v>
      </c>
      <c r="AV92" s="63">
        <f>INDEX(Obs_GenCost!$D$11:$T$211,  MATCH($AF92, Obs_GenCost!$B$11:$B$211, 0), MATCH(AV$4, Obs_GenCost!$D$3:$T$3, 0) )</f>
        <v>0</v>
      </c>
      <c r="AW92" s="61">
        <f t="shared" si="83"/>
        <v>0</v>
      </c>
      <c r="AX92" s="63">
        <f>INDEX(Obs_GenCost!$D$11:$T$211,  MATCH($AF92, Obs_GenCost!$B$11:$B$211, 0), MATCH(AX$4, Obs_GenCost!$D$3:$T$3, 0) )</f>
        <v>2.7409999999999999E-4</v>
      </c>
      <c r="AY92" s="61">
        <f t="shared" si="84"/>
        <v>0</v>
      </c>
      <c r="AZ92" s="63">
        <f>INDEX(Obs_GenCost!$D$11:$T$211,  MATCH($AF92, Obs_GenCost!$B$11:$B$211, 0), MATCH(AZ$4, Obs_GenCost!$D$3:$T$3, 0) )</f>
        <v>1.2777999999999999E-3</v>
      </c>
      <c r="BA92" s="61">
        <f t="shared" si="85"/>
        <v>4.0658074304962882E-3</v>
      </c>
      <c r="BB92" s="63">
        <f>INDEX(Obs_GenCost!$D$11:$T$211,  MATCH($AF92, Obs_GenCost!$B$11:$B$211, 0), MATCH(BB$4, Obs_GenCost!$D$3:$T$3, 0) )</f>
        <v>3.8853E-3</v>
      </c>
      <c r="BC92" s="61">
        <f t="shared" si="86"/>
        <v>2.8292141608878487E-3</v>
      </c>
      <c r="BD92" s="63">
        <f>INDEX(Obs_GenCost!$D$11:$T$211,  MATCH($AF92, Obs_GenCost!$B$11:$B$211, 0), MATCH(BD$4, Obs_GenCost!$D$3:$T$3, 0) )</f>
        <v>2.5622000000000002E-3</v>
      </c>
      <c r="BF92" s="31">
        <f t="shared" si="87"/>
        <v>166</v>
      </c>
      <c r="BG92" s="31">
        <f t="shared" si="88"/>
        <v>167</v>
      </c>
      <c r="BH92" s="57">
        <f t="shared" si="62"/>
        <v>7.7914281991303924E-5</v>
      </c>
      <c r="BI92" s="57">
        <f t="shared" si="62"/>
        <v>6.3998909399926843E-5</v>
      </c>
      <c r="BJ92" s="57">
        <f t="shared" si="62"/>
        <v>1.5029025172972712E-4</v>
      </c>
      <c r="BK92" s="58">
        <f t="shared" si="61"/>
        <v>3.2872457181302118E-3</v>
      </c>
      <c r="BL92" s="57">
        <f t="shared" si="61"/>
        <v>0</v>
      </c>
      <c r="BM92" s="57">
        <f t="shared" si="61"/>
        <v>3.5138989390850993E-3</v>
      </c>
      <c r="BN92" s="57">
        <f t="shared" si="61"/>
        <v>8.7370511081289633E-3</v>
      </c>
      <c r="BQ92" s="57">
        <f t="shared" si="94"/>
        <v>4.5909557822652555E-5</v>
      </c>
      <c r="BR92" s="57">
        <f t="shared" si="94"/>
        <v>2.4167625116932113E-5</v>
      </c>
      <c r="BS92" s="57">
        <f t="shared" si="94"/>
        <v>7.3577509225658985E-5</v>
      </c>
      <c r="BT92" s="57">
        <f t="shared" si="94"/>
        <v>0</v>
      </c>
      <c r="BU92" s="57">
        <f t="shared" si="94"/>
        <v>0</v>
      </c>
      <c r="BV92" s="57">
        <f t="shared" si="94"/>
        <v>1.130999318665363E-4</v>
      </c>
      <c r="BW92" s="57">
        <f t="shared" si="94"/>
        <v>1.6880546696507501E-4</v>
      </c>
      <c r="BX92" s="58">
        <f t="shared" si="94"/>
        <v>0</v>
      </c>
      <c r="BY92" s="57">
        <f t="shared" si="94"/>
        <v>0</v>
      </c>
      <c r="BZ92" s="57">
        <f t="shared" si="94"/>
        <v>0</v>
      </c>
      <c r="CA92" s="58">
        <f t="shared" si="94"/>
        <v>4.1701712287819381E-3</v>
      </c>
      <c r="CB92" s="57">
        <f t="shared" si="94"/>
        <v>0</v>
      </c>
      <c r="CC92" s="57">
        <f t="shared" si="94"/>
        <v>5.3747479852915472E-3</v>
      </c>
      <c r="CD92" s="57">
        <f t="shared" si="94"/>
        <v>7.3741528648570281E-3</v>
      </c>
      <c r="CE92" s="57">
        <f t="shared" si="94"/>
        <v>2.5671311791527415E-3</v>
      </c>
      <c r="CF92" s="57">
        <f t="shared" si="63"/>
        <v>0</v>
      </c>
      <c r="CG92" s="57">
        <f t="shared" si="63"/>
        <v>2.1394018418424807E-3</v>
      </c>
      <c r="CH92" s="57">
        <f t="shared" si="63"/>
        <v>9.6593034020612256E-3</v>
      </c>
      <c r="CI92" s="58">
        <f t="shared" si="63"/>
        <v>5.6547323809040658E-6</v>
      </c>
      <c r="CJ92" s="57">
        <f t="shared" si="63"/>
        <v>9.838156537802243E-6</v>
      </c>
      <c r="CL92" s="30">
        <f>Obs_GenCost!B94</f>
        <v>166</v>
      </c>
      <c r="CM92" s="26">
        <f t="shared" si="89"/>
        <v>167</v>
      </c>
      <c r="CN92" s="20">
        <f t="shared" si="68"/>
        <v>721.83999999999992</v>
      </c>
      <c r="CO92" s="20">
        <f t="shared" si="68"/>
        <v>293.27999999999997</v>
      </c>
      <c r="CP92" s="20">
        <f t="shared" si="68"/>
        <v>352.14</v>
      </c>
      <c r="CQ92" s="106">
        <f t="shared" si="64"/>
        <v>567.95000000000005</v>
      </c>
      <c r="CR92" s="143"/>
      <c r="CS92" s="20">
        <f t="shared" si="69"/>
        <v>88.039999999999992</v>
      </c>
      <c r="CT92" s="20">
        <f t="shared" si="69"/>
        <v>238.94000000000003</v>
      </c>
      <c r="CW92" s="20">
        <f t="shared" si="57"/>
        <v>76.42</v>
      </c>
      <c r="CX92" s="20">
        <f t="shared" si="57"/>
        <v>21.47</v>
      </c>
      <c r="CY92" s="20">
        <f t="shared" si="57"/>
        <v>271.80999999999995</v>
      </c>
      <c r="CZ92" s="20">
        <f t="shared" si="57"/>
        <v>0</v>
      </c>
      <c r="DA92" s="20">
        <f t="shared" si="57"/>
        <v>0</v>
      </c>
      <c r="DB92" s="20">
        <f t="shared" si="60"/>
        <v>88.080000000000013</v>
      </c>
      <c r="DC92" s="20">
        <f t="shared" si="60"/>
        <v>264.06</v>
      </c>
      <c r="DD92" s="106">
        <f t="shared" si="60"/>
        <v>0</v>
      </c>
      <c r="DE92" s="20">
        <f t="shared" si="60"/>
        <v>0</v>
      </c>
      <c r="DF92" s="20">
        <f t="shared" si="60"/>
        <v>0</v>
      </c>
      <c r="DG92" s="106">
        <f t="shared" si="60"/>
        <v>323.65999999999997</v>
      </c>
      <c r="DH92" s="143"/>
      <c r="DI92" s="20">
        <f t="shared" si="70"/>
        <v>57.21</v>
      </c>
      <c r="DJ92" s="20">
        <f t="shared" si="70"/>
        <v>81.39</v>
      </c>
      <c r="DK92" s="20">
        <f t="shared" si="70"/>
        <v>244.29000000000002</v>
      </c>
      <c r="DL92" s="143"/>
      <c r="DM92" s="20">
        <f t="shared" si="71"/>
        <v>30.83</v>
      </c>
      <c r="DN92" s="20">
        <f t="shared" si="71"/>
        <v>157.55000000000001</v>
      </c>
      <c r="DO92" s="106">
        <f t="shared" si="71"/>
        <v>0.35</v>
      </c>
      <c r="DP92" s="20">
        <f t="shared" si="65"/>
        <v>0.16999999999999998</v>
      </c>
      <c r="DR92" s="31">
        <f t="shared" si="90"/>
        <v>83</v>
      </c>
      <c r="DS92" s="26">
        <f t="shared" si="91"/>
        <v>83.5</v>
      </c>
      <c r="DT92" s="101">
        <f t="shared" si="72"/>
        <v>5855.7199999999993</v>
      </c>
      <c r="DU92" s="101">
        <f t="shared" si="73"/>
        <v>1300.2399999999998</v>
      </c>
      <c r="DV92" s="101">
        <f t="shared" si="74"/>
        <v>1751.33</v>
      </c>
      <c r="DW92" s="102">
        <f t="shared" si="92"/>
        <v>805.3</v>
      </c>
      <c r="DX92" s="144"/>
      <c r="DY92" s="101">
        <f t="shared" si="93"/>
        <v>147.75</v>
      </c>
      <c r="DZ92" s="101">
        <f t="shared" si="93"/>
        <v>120.11</v>
      </c>
      <c r="EB92" s="84">
        <f>MODEL_DATA!AT89</f>
        <v>83</v>
      </c>
      <c r="EC92" s="84">
        <f>MODEL_DATA!AU89</f>
        <v>2804.15</v>
      </c>
      <c r="ED92" s="84">
        <f>MODEL_DATA!AV89</f>
        <v>159.63999999999999</v>
      </c>
      <c r="EE92" s="84">
        <f>MODEL_DATA!AW89</f>
        <v>1140.5999999999999</v>
      </c>
      <c r="EF92" s="84">
        <f>MODEL_DATA!AX89</f>
        <v>0</v>
      </c>
      <c r="EG92" s="84">
        <f>MODEL_DATA!AY89</f>
        <v>0</v>
      </c>
      <c r="EH92" s="84">
        <f>MODEL_DATA!AZ89</f>
        <v>1000.86</v>
      </c>
      <c r="EI92" s="84">
        <f>MODEL_DATA!BA89</f>
        <v>750.47</v>
      </c>
      <c r="EJ92" s="84">
        <f>MODEL_DATA!BB89</f>
        <v>691.96</v>
      </c>
      <c r="EK92" s="84">
        <f>MODEL_DATA!BC89</f>
        <v>153.37</v>
      </c>
      <c r="EL92" s="84">
        <f>MODEL_DATA!BD89</f>
        <v>694.97</v>
      </c>
      <c r="EM92" s="84">
        <f>MODEL_DATA!BE89</f>
        <v>382.78</v>
      </c>
      <c r="EN92" s="84">
        <f>MODEL_DATA!BF89</f>
        <v>302.89999999999998</v>
      </c>
      <c r="EO92" s="84">
        <f>MODEL_DATA!BG89</f>
        <v>58.45</v>
      </c>
      <c r="EP92" s="84">
        <f>MODEL_DATA!BH89</f>
        <v>57.32</v>
      </c>
      <c r="EQ92" s="84">
        <f>MODEL_DATA!BI89</f>
        <v>422.52</v>
      </c>
      <c r="ER92" s="84">
        <f>MODEL_DATA!BJ89</f>
        <v>261.67</v>
      </c>
      <c r="ES92" s="84">
        <f>MODEL_DATA!BK89</f>
        <v>89.3</v>
      </c>
      <c r="ET92" s="84">
        <f>MODEL_DATA!BL89</f>
        <v>62.79</v>
      </c>
      <c r="EU92" s="84">
        <f>MODEL_DATA!BM89</f>
        <v>86.93</v>
      </c>
      <c r="EV92" s="84">
        <f>MODEL_DATA!BN89</f>
        <v>9.3000000000000007</v>
      </c>
    </row>
    <row r="93" spans="32:152" x14ac:dyDescent="0.25">
      <c r="AF93" s="32">
        <f t="shared" si="66"/>
        <v>166</v>
      </c>
      <c r="AG93" s="61">
        <f t="shared" si="75"/>
        <v>4.5909557822652555E-5</v>
      </c>
      <c r="AH93" s="63">
        <f>INDEX(Obs_GenCost!$D$11:$T$211,  MATCH($AF93, Obs_GenCost!$B$11:$B$211, 0), MATCH(AH$4, Obs_GenCost!$D$3:$T$3, 0) )</f>
        <v>9.2100000000000003E-5</v>
      </c>
      <c r="AI93" s="61">
        <f t="shared" si="76"/>
        <v>2.4167625116932113E-5</v>
      </c>
      <c r="AJ93" s="63">
        <f>INDEX(Obs_GenCost!$D$11:$T$211,  MATCH($AF93, Obs_GenCost!$B$11:$B$211, 0), MATCH(AJ$4, Obs_GenCost!$D$3:$T$3, 0) )</f>
        <v>3.1399999999999998E-5</v>
      </c>
      <c r="AK93" s="61">
        <f t="shared" si="77"/>
        <v>7.3577509225658985E-5</v>
      </c>
      <c r="AL93" s="63">
        <f>INDEX(Obs_GenCost!$D$11:$T$211,  MATCH($AF93, Obs_GenCost!$B$11:$B$211, 0), MATCH(AL$4, Obs_GenCost!$D$3:$T$3, 0) )</f>
        <v>6.8800000000000005E-5</v>
      </c>
      <c r="AM93" s="61">
        <f t="shared" si="78"/>
        <v>0</v>
      </c>
      <c r="AN93" s="63">
        <f>INDEX(Obs_GenCost!$D$11:$T$211,  MATCH($AF93, Obs_GenCost!$B$11:$B$211, 0), MATCH(AN$4, Obs_GenCost!$D$3:$T$3, 0) )</f>
        <v>0</v>
      </c>
      <c r="AO93" s="61">
        <f t="shared" si="79"/>
        <v>0</v>
      </c>
      <c r="AP93" s="63">
        <f>INDEX(Obs_GenCost!$D$11:$T$211,  MATCH($AF93, Obs_GenCost!$B$11:$B$211, 0), MATCH(AP$4, Obs_GenCost!$D$3:$T$3, 0) )</f>
        <v>0</v>
      </c>
      <c r="AQ93" s="61">
        <f t="shared" si="80"/>
        <v>1.130999318665363E-4</v>
      </c>
      <c r="AR93" s="63">
        <f>INDEX(Obs_GenCost!$D$11:$T$211,  MATCH($AF93, Obs_GenCost!$B$11:$B$211, 0), MATCH(AR$4, Obs_GenCost!$D$3:$T$3, 0) )</f>
        <v>9.7100000000000002E-5</v>
      </c>
      <c r="AS93" s="61">
        <f t="shared" si="81"/>
        <v>1.6880546696507501E-4</v>
      </c>
      <c r="AT93" s="63">
        <f>INDEX(Obs_GenCost!$D$11:$T$211,  MATCH($AF93, Obs_GenCost!$B$11:$B$211, 0), MATCH(AT$4, Obs_GenCost!$D$3:$T$3, 0) )</f>
        <v>9.09E-5</v>
      </c>
      <c r="AU93" s="61">
        <f t="shared" si="82"/>
        <v>0</v>
      </c>
      <c r="AV93" s="63">
        <f>INDEX(Obs_GenCost!$D$11:$T$211,  MATCH($AF93, Obs_GenCost!$B$11:$B$211, 0), MATCH(AV$4, Obs_GenCost!$D$3:$T$3, 0) )</f>
        <v>0</v>
      </c>
      <c r="AW93" s="61">
        <f t="shared" si="83"/>
        <v>0</v>
      </c>
      <c r="AX93" s="63">
        <f>INDEX(Obs_GenCost!$D$11:$T$211,  MATCH($AF93, Obs_GenCost!$B$11:$B$211, 0), MATCH(AX$4, Obs_GenCost!$D$3:$T$3, 0) )</f>
        <v>2.5300000000000002E-4</v>
      </c>
      <c r="AY93" s="61">
        <f t="shared" si="84"/>
        <v>0</v>
      </c>
      <c r="AZ93" s="63">
        <f>INDEX(Obs_GenCost!$D$11:$T$211,  MATCH($AF93, Obs_GenCost!$B$11:$B$211, 0), MATCH(AZ$4, Obs_GenCost!$D$3:$T$3, 0) )</f>
        <v>1.2524000000000001E-3</v>
      </c>
      <c r="BA93" s="61">
        <f t="shared" si="85"/>
        <v>4.1701712287819381E-3</v>
      </c>
      <c r="BB93" s="63">
        <f>INDEX(Obs_GenCost!$D$11:$T$211,  MATCH($AF93, Obs_GenCost!$B$11:$B$211, 0), MATCH(BB$4, Obs_GenCost!$D$3:$T$3, 0) )</f>
        <v>3.8010000000000001E-3</v>
      </c>
      <c r="BC93" s="61">
        <f t="shared" si="86"/>
        <v>2.5671311791527415E-3</v>
      </c>
      <c r="BD93" s="63">
        <f>INDEX(Obs_GenCost!$D$11:$T$211,  MATCH($AF93, Obs_GenCost!$B$11:$B$211, 0), MATCH(BD$4, Obs_GenCost!$D$3:$T$3, 0) )</f>
        <v>2.5060999999999998E-3</v>
      </c>
      <c r="BF93" s="31">
        <f t="shared" si="87"/>
        <v>168</v>
      </c>
      <c r="BG93" s="31">
        <f t="shared" si="88"/>
        <v>169</v>
      </c>
      <c r="BH93" s="57">
        <f t="shared" si="62"/>
        <v>7.2381357666142902E-5</v>
      </c>
      <c r="BI93" s="57">
        <f t="shared" si="62"/>
        <v>5.6745350519493232E-5</v>
      </c>
      <c r="BJ93" s="57">
        <f t="shared" si="62"/>
        <v>1.415965150689259E-4</v>
      </c>
      <c r="BK93" s="58">
        <f t="shared" si="61"/>
        <v>2.8796608189828755E-3</v>
      </c>
      <c r="BL93" s="57">
        <f t="shared" si="61"/>
        <v>0</v>
      </c>
      <c r="BM93" s="57">
        <f t="shared" si="61"/>
        <v>2.5336472586679022E-3</v>
      </c>
      <c r="BN93" s="57">
        <f t="shared" si="61"/>
        <v>6.3361354985209126E-3</v>
      </c>
      <c r="BQ93" s="57">
        <f t="shared" si="94"/>
        <v>4.7321327789719213E-5</v>
      </c>
      <c r="BR93" s="57">
        <f t="shared" si="94"/>
        <v>2.0047759819867766E-5</v>
      </c>
      <c r="BS93" s="57">
        <f t="shared" si="94"/>
        <v>6.557036186943593E-5</v>
      </c>
      <c r="BT93" s="57">
        <f t="shared" si="94"/>
        <v>0</v>
      </c>
      <c r="BU93" s="57">
        <f t="shared" si="94"/>
        <v>0</v>
      </c>
      <c r="BV93" s="57">
        <f t="shared" si="94"/>
        <v>1.0904230488313194E-4</v>
      </c>
      <c r="BW93" s="57">
        <f t="shared" si="94"/>
        <v>1.5780364129489043E-4</v>
      </c>
      <c r="BX93" s="58">
        <f t="shared" si="94"/>
        <v>0</v>
      </c>
      <c r="BY93" s="57">
        <f t="shared" si="94"/>
        <v>0</v>
      </c>
      <c r="BZ93" s="57">
        <f t="shared" si="94"/>
        <v>0</v>
      </c>
      <c r="CA93" s="58">
        <f t="shared" si="94"/>
        <v>3.3116823547359015E-3</v>
      </c>
      <c r="CB93" s="57">
        <f t="shared" si="94"/>
        <v>0</v>
      </c>
      <c r="CC93" s="57">
        <f t="shared" si="94"/>
        <v>4.5517661228347403E-3</v>
      </c>
      <c r="CD93" s="57">
        <f t="shared" si="94"/>
        <v>5.3238140107998407E-3</v>
      </c>
      <c r="CE93" s="57">
        <f t="shared" si="94"/>
        <v>2.5273038134439982E-3</v>
      </c>
      <c r="CF93" s="57">
        <f t="shared" si="63"/>
        <v>0</v>
      </c>
      <c r="CG93" s="57">
        <f t="shared" si="63"/>
        <v>1.0429844204635902E-3</v>
      </c>
      <c r="CH93" s="57">
        <f t="shared" si="63"/>
        <v>7.0211578902193055E-3</v>
      </c>
      <c r="CI93" s="58">
        <f t="shared" si="63"/>
        <v>6.3009875101502451E-6</v>
      </c>
      <c r="CJ93" s="57">
        <f t="shared" si="63"/>
        <v>4.0510056332126894E-6</v>
      </c>
      <c r="CL93" s="30">
        <f>Obs_GenCost!B95</f>
        <v>168</v>
      </c>
      <c r="CM93" s="26">
        <f t="shared" si="89"/>
        <v>169</v>
      </c>
      <c r="CN93" s="20">
        <f t="shared" si="68"/>
        <v>670.58</v>
      </c>
      <c r="CO93" s="20">
        <f t="shared" si="68"/>
        <v>260.03999999999996</v>
      </c>
      <c r="CP93" s="20">
        <f t="shared" si="68"/>
        <v>331.77</v>
      </c>
      <c r="CQ93" s="106">
        <f t="shared" si="64"/>
        <v>497.53000000000003</v>
      </c>
      <c r="CR93" s="143"/>
      <c r="CS93" s="20">
        <f t="shared" si="69"/>
        <v>63.480000000000004</v>
      </c>
      <c r="CT93" s="20">
        <f t="shared" si="69"/>
        <v>173.28000000000003</v>
      </c>
      <c r="CW93" s="20">
        <f t="shared" si="57"/>
        <v>78.77000000000001</v>
      </c>
      <c r="CX93" s="20">
        <f t="shared" si="57"/>
        <v>17.810000000000002</v>
      </c>
      <c r="CY93" s="20">
        <f t="shared" si="57"/>
        <v>242.23000000000002</v>
      </c>
      <c r="CZ93" s="20">
        <f t="shared" si="57"/>
        <v>0</v>
      </c>
      <c r="DA93" s="20">
        <f t="shared" si="57"/>
        <v>0</v>
      </c>
      <c r="DB93" s="20">
        <f t="shared" si="60"/>
        <v>84.92</v>
      </c>
      <c r="DC93" s="20">
        <f t="shared" si="60"/>
        <v>246.85</v>
      </c>
      <c r="DD93" s="106">
        <f t="shared" si="60"/>
        <v>0</v>
      </c>
      <c r="DE93" s="20">
        <f t="shared" si="60"/>
        <v>0</v>
      </c>
      <c r="DF93" s="20">
        <f t="shared" si="60"/>
        <v>0</v>
      </c>
      <c r="DG93" s="106">
        <f t="shared" si="60"/>
        <v>257.03000000000003</v>
      </c>
      <c r="DH93" s="143"/>
      <c r="DI93" s="20">
        <f t="shared" si="70"/>
        <v>48.45</v>
      </c>
      <c r="DJ93" s="20">
        <f t="shared" si="70"/>
        <v>58.760000000000005</v>
      </c>
      <c r="DK93" s="20">
        <f t="shared" si="70"/>
        <v>240.5</v>
      </c>
      <c r="DL93" s="143"/>
      <c r="DM93" s="20">
        <f t="shared" si="71"/>
        <v>15.030000000000001</v>
      </c>
      <c r="DN93" s="20">
        <f t="shared" si="71"/>
        <v>114.52000000000001</v>
      </c>
      <c r="DO93" s="106">
        <f t="shared" si="71"/>
        <v>0.39</v>
      </c>
      <c r="DP93" s="20">
        <f t="shared" si="65"/>
        <v>7.0000000000000007E-2</v>
      </c>
      <c r="DR93" s="31">
        <f t="shared" si="90"/>
        <v>84</v>
      </c>
      <c r="DS93" s="26">
        <f t="shared" si="91"/>
        <v>84.5</v>
      </c>
      <c r="DT93" s="101">
        <f t="shared" si="72"/>
        <v>5806.7500000000009</v>
      </c>
      <c r="DU93" s="101">
        <f t="shared" si="73"/>
        <v>1261.9900000000002</v>
      </c>
      <c r="DV93" s="101">
        <f t="shared" si="74"/>
        <v>1720.3</v>
      </c>
      <c r="DW93" s="102">
        <f t="shared" si="92"/>
        <v>875.26</v>
      </c>
      <c r="DX93" s="144"/>
      <c r="DY93" s="101">
        <f t="shared" si="93"/>
        <v>177.13</v>
      </c>
      <c r="DZ93" s="101">
        <f t="shared" si="93"/>
        <v>116.82</v>
      </c>
      <c r="EB93" s="84">
        <f>MODEL_DATA!AT90</f>
        <v>84</v>
      </c>
      <c r="EC93" s="84">
        <f>MODEL_DATA!AU90</f>
        <v>2824.46</v>
      </c>
      <c r="ED93" s="84">
        <f>MODEL_DATA!AV90</f>
        <v>158.36000000000001</v>
      </c>
      <c r="EE93" s="84">
        <f>MODEL_DATA!AW90</f>
        <v>1103.6300000000001</v>
      </c>
      <c r="EF93" s="84">
        <f>MODEL_DATA!AX90</f>
        <v>0</v>
      </c>
      <c r="EG93" s="84">
        <f>MODEL_DATA!AY90</f>
        <v>0</v>
      </c>
      <c r="EH93" s="84">
        <f>MODEL_DATA!AZ90</f>
        <v>990.41</v>
      </c>
      <c r="EI93" s="84">
        <f>MODEL_DATA!BA90</f>
        <v>729.89</v>
      </c>
      <c r="EJ93" s="84">
        <f>MODEL_DATA!BB90</f>
        <v>614.12</v>
      </c>
      <c r="EK93" s="84">
        <f>MODEL_DATA!BC90</f>
        <v>137.21</v>
      </c>
      <c r="EL93" s="84">
        <f>MODEL_DATA!BD90</f>
        <v>649.76</v>
      </c>
      <c r="EM93" s="84">
        <f>MODEL_DATA!BE90</f>
        <v>411.22</v>
      </c>
      <c r="EN93" s="84">
        <f>MODEL_DATA!BF90</f>
        <v>323.39</v>
      </c>
      <c r="EO93" s="84">
        <f>MODEL_DATA!BG90</f>
        <v>72</v>
      </c>
      <c r="EP93" s="84">
        <f>MODEL_DATA!BH90</f>
        <v>58.77</v>
      </c>
      <c r="EQ93" s="84">
        <f>MODEL_DATA!BI90</f>
        <v>464.04</v>
      </c>
      <c r="ER93" s="84">
        <f>MODEL_DATA!BJ90</f>
        <v>283.27</v>
      </c>
      <c r="ES93" s="84">
        <f>MODEL_DATA!BK90</f>
        <v>105.13</v>
      </c>
      <c r="ET93" s="84">
        <f>MODEL_DATA!BL90</f>
        <v>58.05</v>
      </c>
      <c r="EU93" s="84">
        <f>MODEL_DATA!BM90</f>
        <v>85.72</v>
      </c>
      <c r="EV93" s="84">
        <f>MODEL_DATA!BN90</f>
        <v>9.52</v>
      </c>
    </row>
    <row r="94" spans="32:152" x14ac:dyDescent="0.25">
      <c r="AF94" s="32">
        <f t="shared" si="66"/>
        <v>168</v>
      </c>
      <c r="AG94" s="61">
        <f t="shared" si="75"/>
        <v>4.7321327789719213E-5</v>
      </c>
      <c r="AH94" s="63">
        <f>INDEX(Obs_GenCost!$D$11:$T$211,  MATCH($AF94, Obs_GenCost!$B$11:$B$211, 0), MATCH(AH$4, Obs_GenCost!$D$3:$T$3, 0) )</f>
        <v>7.7600000000000002E-5</v>
      </c>
      <c r="AI94" s="61">
        <f t="shared" si="76"/>
        <v>2.0047759819867766E-5</v>
      </c>
      <c r="AJ94" s="63">
        <f>INDEX(Obs_GenCost!$D$11:$T$211,  MATCH($AF94, Obs_GenCost!$B$11:$B$211, 0), MATCH(AJ$4, Obs_GenCost!$D$3:$T$3, 0) )</f>
        <v>2.51E-5</v>
      </c>
      <c r="AK94" s="61">
        <f t="shared" si="77"/>
        <v>6.557036186943593E-5</v>
      </c>
      <c r="AL94" s="63">
        <f>INDEX(Obs_GenCost!$D$11:$T$211,  MATCH($AF94, Obs_GenCost!$B$11:$B$211, 0), MATCH(AL$4, Obs_GenCost!$D$3:$T$3, 0) )</f>
        <v>6.7100000000000005E-5</v>
      </c>
      <c r="AM94" s="61">
        <f t="shared" si="78"/>
        <v>0</v>
      </c>
      <c r="AN94" s="63">
        <f>INDEX(Obs_GenCost!$D$11:$T$211,  MATCH($AF94, Obs_GenCost!$B$11:$B$211, 0), MATCH(AN$4, Obs_GenCost!$D$3:$T$3, 0) )</f>
        <v>0</v>
      </c>
      <c r="AO94" s="61">
        <f t="shared" si="79"/>
        <v>0</v>
      </c>
      <c r="AP94" s="63">
        <f>INDEX(Obs_GenCost!$D$11:$T$211,  MATCH($AF94, Obs_GenCost!$B$11:$B$211, 0), MATCH(AP$4, Obs_GenCost!$D$3:$T$3, 0) )</f>
        <v>0</v>
      </c>
      <c r="AQ94" s="61">
        <f t="shared" si="80"/>
        <v>1.0904230488313194E-4</v>
      </c>
      <c r="AR94" s="63">
        <f>INDEX(Obs_GenCost!$D$11:$T$211,  MATCH($AF94, Obs_GenCost!$B$11:$B$211, 0), MATCH(AR$4, Obs_GenCost!$D$3:$T$3, 0) )</f>
        <v>9.4099999999999997E-5</v>
      </c>
      <c r="AS94" s="61">
        <f t="shared" si="81"/>
        <v>1.5780364129489043E-4</v>
      </c>
      <c r="AT94" s="63">
        <f>INDEX(Obs_GenCost!$D$11:$T$211,  MATCH($AF94, Obs_GenCost!$B$11:$B$211, 0), MATCH(AT$4, Obs_GenCost!$D$3:$T$3, 0) )</f>
        <v>8.3900000000000006E-5</v>
      </c>
      <c r="AU94" s="61">
        <f t="shared" si="82"/>
        <v>0</v>
      </c>
      <c r="AV94" s="63">
        <f>INDEX(Obs_GenCost!$D$11:$T$211,  MATCH($AF94, Obs_GenCost!$B$11:$B$211, 0), MATCH(AV$4, Obs_GenCost!$D$3:$T$3, 0) )</f>
        <v>0</v>
      </c>
      <c r="AW94" s="61">
        <f t="shared" si="83"/>
        <v>0</v>
      </c>
      <c r="AX94" s="63">
        <f>INDEX(Obs_GenCost!$D$11:$T$211,  MATCH($AF94, Obs_GenCost!$B$11:$B$211, 0), MATCH(AX$4, Obs_GenCost!$D$3:$T$3, 0) )</f>
        <v>2.318E-4</v>
      </c>
      <c r="AY94" s="61">
        <f t="shared" si="84"/>
        <v>0</v>
      </c>
      <c r="AZ94" s="63">
        <f>INDEX(Obs_GenCost!$D$11:$T$211,  MATCH($AF94, Obs_GenCost!$B$11:$B$211, 0), MATCH(AZ$4, Obs_GenCost!$D$3:$T$3, 0) )</f>
        <v>1.227E-3</v>
      </c>
      <c r="BA94" s="61">
        <f t="shared" si="85"/>
        <v>3.3116823547359015E-3</v>
      </c>
      <c r="BB94" s="63">
        <f>INDEX(Obs_GenCost!$D$11:$T$211,  MATCH($AF94, Obs_GenCost!$B$11:$B$211, 0), MATCH(BB$4, Obs_GenCost!$D$3:$T$3, 0) )</f>
        <v>3.7168000000000001E-3</v>
      </c>
      <c r="BC94" s="61">
        <f t="shared" si="86"/>
        <v>2.5273038134439982E-3</v>
      </c>
      <c r="BD94" s="63">
        <f>INDEX(Obs_GenCost!$D$11:$T$211,  MATCH($AF94, Obs_GenCost!$B$11:$B$211, 0), MATCH(BD$4, Obs_GenCost!$D$3:$T$3, 0) )</f>
        <v>2.4502999999999999E-3</v>
      </c>
      <c r="BF94" s="31">
        <f t="shared" si="87"/>
        <v>170</v>
      </c>
      <c r="BG94" s="31">
        <f t="shared" si="88"/>
        <v>171</v>
      </c>
      <c r="BH94" s="57">
        <f t="shared" si="62"/>
        <v>7.0631675588287646E-5</v>
      </c>
      <c r="BI94" s="57">
        <f t="shared" si="62"/>
        <v>5.6610055498257718E-5</v>
      </c>
      <c r="BJ94" s="57">
        <f t="shared" si="62"/>
        <v>1.404569825758312E-4</v>
      </c>
      <c r="BK94" s="58">
        <f t="shared" si="61"/>
        <v>2.5881235941880541E-3</v>
      </c>
      <c r="BL94" s="57">
        <f t="shared" si="61"/>
        <v>0</v>
      </c>
      <c r="BM94" s="57">
        <f t="shared" si="61"/>
        <v>2.2183382898040642E-3</v>
      </c>
      <c r="BN94" s="57">
        <f t="shared" si="61"/>
        <v>5.5455811963624271E-3</v>
      </c>
      <c r="BQ94" s="57">
        <f t="shared" si="94"/>
        <v>3.9559596736739997E-5</v>
      </c>
      <c r="BR94" s="57">
        <f t="shared" si="94"/>
        <v>1.4926069354938045E-5</v>
      </c>
      <c r="BS94" s="57">
        <f t="shared" si="94"/>
        <v>6.6634191792017285E-5</v>
      </c>
      <c r="BT94" s="57">
        <f t="shared" si="94"/>
        <v>0</v>
      </c>
      <c r="BU94" s="57">
        <f t="shared" si="94"/>
        <v>0</v>
      </c>
      <c r="BV94" s="57">
        <f t="shared" si="94"/>
        <v>1.0429128594686736E-4</v>
      </c>
      <c r="BW94" s="57">
        <f t="shared" si="94"/>
        <v>1.5846208873476783E-4</v>
      </c>
      <c r="BX94" s="58">
        <f t="shared" si="94"/>
        <v>0</v>
      </c>
      <c r="BY94" s="57">
        <f t="shared" si="94"/>
        <v>0</v>
      </c>
      <c r="BZ94" s="57">
        <f t="shared" si="94"/>
        <v>0</v>
      </c>
      <c r="CA94" s="58">
        <f t="shared" si="94"/>
        <v>3.3440222477849118E-3</v>
      </c>
      <c r="CB94" s="57">
        <f t="shared" si="94"/>
        <v>0</v>
      </c>
      <c r="CC94" s="57">
        <f t="shared" si="94"/>
        <v>4.5940425883719055E-3</v>
      </c>
      <c r="CD94" s="57">
        <f t="shared" si="94"/>
        <v>4.8490559199797041E-3</v>
      </c>
      <c r="CE94" s="57">
        <f t="shared" si="94"/>
        <v>1.9716122306792636E-3</v>
      </c>
      <c r="CF94" s="57">
        <f t="shared" si="63"/>
        <v>0</v>
      </c>
      <c r="CG94" s="57">
        <f t="shared" si="63"/>
        <v>4.6354863131715116E-4</v>
      </c>
      <c r="CH94" s="57">
        <f t="shared" si="63"/>
        <v>6.0169091455302363E-3</v>
      </c>
      <c r="CI94" s="58">
        <f t="shared" si="63"/>
        <v>4.3622221224117079E-6</v>
      </c>
      <c r="CJ94" s="57">
        <f t="shared" si="63"/>
        <v>6.944581085507467E-6</v>
      </c>
      <c r="CL94" s="30">
        <f>Obs_GenCost!B96</f>
        <v>170</v>
      </c>
      <c r="CM94" s="26">
        <f t="shared" si="89"/>
        <v>171</v>
      </c>
      <c r="CN94" s="20">
        <f t="shared" si="68"/>
        <v>654.37</v>
      </c>
      <c r="CO94" s="20">
        <f t="shared" si="68"/>
        <v>259.42</v>
      </c>
      <c r="CP94" s="20">
        <f t="shared" si="68"/>
        <v>329.1</v>
      </c>
      <c r="CQ94" s="106">
        <f t="shared" si="64"/>
        <v>447.15999999999997</v>
      </c>
      <c r="CR94" s="143"/>
      <c r="CS94" s="20">
        <f t="shared" si="69"/>
        <v>55.58</v>
      </c>
      <c r="CT94" s="20">
        <f t="shared" si="69"/>
        <v>151.66</v>
      </c>
      <c r="CW94" s="20">
        <f t="shared" si="57"/>
        <v>65.849999999999994</v>
      </c>
      <c r="CX94" s="20">
        <f t="shared" si="57"/>
        <v>13.26</v>
      </c>
      <c r="CY94" s="20">
        <f t="shared" si="57"/>
        <v>246.16000000000003</v>
      </c>
      <c r="CZ94" s="20">
        <f t="shared" si="57"/>
        <v>0</v>
      </c>
      <c r="DA94" s="20">
        <f t="shared" si="57"/>
        <v>0</v>
      </c>
      <c r="DB94" s="20">
        <f t="shared" si="60"/>
        <v>81.22</v>
      </c>
      <c r="DC94" s="20">
        <f t="shared" si="60"/>
        <v>247.88</v>
      </c>
      <c r="DD94" s="106">
        <f t="shared" si="60"/>
        <v>0</v>
      </c>
      <c r="DE94" s="20">
        <f t="shared" si="60"/>
        <v>0</v>
      </c>
      <c r="DF94" s="20">
        <f t="shared" si="60"/>
        <v>0</v>
      </c>
      <c r="DG94" s="106">
        <f t="shared" si="60"/>
        <v>259.54000000000002</v>
      </c>
      <c r="DH94" s="143"/>
      <c r="DI94" s="20">
        <f t="shared" si="70"/>
        <v>48.900000000000006</v>
      </c>
      <c r="DJ94" s="20">
        <f t="shared" si="70"/>
        <v>53.519999999999996</v>
      </c>
      <c r="DK94" s="20">
        <f t="shared" si="70"/>
        <v>187.62</v>
      </c>
      <c r="DL94" s="143"/>
      <c r="DM94" s="20">
        <f t="shared" si="71"/>
        <v>6.68</v>
      </c>
      <c r="DN94" s="20">
        <f t="shared" si="71"/>
        <v>98.14</v>
      </c>
      <c r="DO94" s="106">
        <f t="shared" si="71"/>
        <v>0.27</v>
      </c>
      <c r="DP94" s="20">
        <f t="shared" si="65"/>
        <v>0.12000000000000001</v>
      </c>
      <c r="DR94" s="31">
        <f t="shared" si="90"/>
        <v>85</v>
      </c>
      <c r="DS94" s="26">
        <f t="shared" si="91"/>
        <v>85.5</v>
      </c>
      <c r="DT94" s="101">
        <f t="shared" si="72"/>
        <v>5750.47</v>
      </c>
      <c r="DU94" s="101">
        <f t="shared" si="73"/>
        <v>1244.69</v>
      </c>
      <c r="DV94" s="101">
        <f t="shared" si="74"/>
        <v>1698.67</v>
      </c>
      <c r="DW94" s="102">
        <f t="shared" si="92"/>
        <v>656.47</v>
      </c>
      <c r="DX94" s="144"/>
      <c r="DY94" s="101">
        <f t="shared" si="93"/>
        <v>131.82</v>
      </c>
      <c r="DZ94" s="101">
        <f t="shared" si="93"/>
        <v>151.32999999999998</v>
      </c>
      <c r="EB94" s="84">
        <f>MODEL_DATA!AT91</f>
        <v>85</v>
      </c>
      <c r="EC94" s="84">
        <f>MODEL_DATA!AU91</f>
        <v>2807.11</v>
      </c>
      <c r="ED94" s="84">
        <f>MODEL_DATA!AV91</f>
        <v>143.38999999999999</v>
      </c>
      <c r="EE94" s="84">
        <f>MODEL_DATA!AW91</f>
        <v>1101.3</v>
      </c>
      <c r="EF94" s="84">
        <f>MODEL_DATA!AX91</f>
        <v>0</v>
      </c>
      <c r="EG94" s="84">
        <f>MODEL_DATA!AY91</f>
        <v>0</v>
      </c>
      <c r="EH94" s="84">
        <f>MODEL_DATA!AZ91</f>
        <v>970.31</v>
      </c>
      <c r="EI94" s="84">
        <f>MODEL_DATA!BA91</f>
        <v>728.36</v>
      </c>
      <c r="EJ94" s="84">
        <f>MODEL_DATA!BB91</f>
        <v>544.19000000000005</v>
      </c>
      <c r="EK94" s="84">
        <f>MODEL_DATA!BC91</f>
        <v>127.94</v>
      </c>
      <c r="EL94" s="84">
        <f>MODEL_DATA!BD91</f>
        <v>630.74</v>
      </c>
      <c r="EM94" s="84">
        <f>MODEL_DATA!BE91</f>
        <v>314.24</v>
      </c>
      <c r="EN94" s="84">
        <f>MODEL_DATA!BF91</f>
        <v>313.54000000000002</v>
      </c>
      <c r="EO94" s="84">
        <f>MODEL_DATA!BG91</f>
        <v>59.35</v>
      </c>
      <c r="EP94" s="84">
        <f>MODEL_DATA!BH91</f>
        <v>75.58</v>
      </c>
      <c r="EQ94" s="84">
        <f>MODEL_DATA!BI91</f>
        <v>342.23</v>
      </c>
      <c r="ER94" s="84">
        <f>MODEL_DATA!BJ91</f>
        <v>240.03</v>
      </c>
      <c r="ES94" s="84">
        <f>MODEL_DATA!BK91</f>
        <v>72.47</v>
      </c>
      <c r="ET94" s="84">
        <f>MODEL_DATA!BL91</f>
        <v>75.75</v>
      </c>
      <c r="EU94" s="84">
        <f>MODEL_DATA!BM91</f>
        <v>84.75</v>
      </c>
      <c r="EV94" s="84">
        <f>MODEL_DATA!BN91</f>
        <v>8.99</v>
      </c>
    </row>
    <row r="95" spans="32:152" x14ac:dyDescent="0.25">
      <c r="AF95" s="32">
        <f t="shared" si="66"/>
        <v>170</v>
      </c>
      <c r="AG95" s="61">
        <f t="shared" si="75"/>
        <v>3.9559596736739997E-5</v>
      </c>
      <c r="AH95" s="63">
        <f>INDEX(Obs_GenCost!$D$11:$T$211,  MATCH($AF95, Obs_GenCost!$B$11:$B$211, 0), MATCH(AH$4, Obs_GenCost!$D$3:$T$3, 0) )</f>
        <v>6.8200000000000004E-5</v>
      </c>
      <c r="AI95" s="61">
        <f t="shared" si="76"/>
        <v>1.4926069354938045E-5</v>
      </c>
      <c r="AJ95" s="63">
        <f>INDEX(Obs_GenCost!$D$11:$T$211,  MATCH($AF95, Obs_GenCost!$B$11:$B$211, 0), MATCH(AJ$4, Obs_GenCost!$D$3:$T$3, 0) )</f>
        <v>1.88E-5</v>
      </c>
      <c r="AK95" s="61">
        <f t="shared" si="77"/>
        <v>6.6634191792017285E-5</v>
      </c>
      <c r="AL95" s="63">
        <f>INDEX(Obs_GenCost!$D$11:$T$211,  MATCH($AF95, Obs_GenCost!$B$11:$B$211, 0), MATCH(AL$4, Obs_GenCost!$D$3:$T$3, 0) )</f>
        <v>6.5199999999999999E-5</v>
      </c>
      <c r="AM95" s="61">
        <f t="shared" si="78"/>
        <v>0</v>
      </c>
      <c r="AN95" s="63">
        <f>INDEX(Obs_GenCost!$D$11:$T$211,  MATCH($AF95, Obs_GenCost!$B$11:$B$211, 0), MATCH(AN$4, Obs_GenCost!$D$3:$T$3, 0) )</f>
        <v>0</v>
      </c>
      <c r="AO95" s="61">
        <f t="shared" si="79"/>
        <v>0</v>
      </c>
      <c r="AP95" s="63">
        <f>INDEX(Obs_GenCost!$D$11:$T$211,  MATCH($AF95, Obs_GenCost!$B$11:$B$211, 0), MATCH(AP$4, Obs_GenCost!$D$3:$T$3, 0) )</f>
        <v>0</v>
      </c>
      <c r="AQ95" s="61">
        <f t="shared" si="80"/>
        <v>1.0429128594686736E-4</v>
      </c>
      <c r="AR95" s="63">
        <f>INDEX(Obs_GenCost!$D$11:$T$211,  MATCH($AF95, Obs_GenCost!$B$11:$B$211, 0), MATCH(AR$4, Obs_GenCost!$D$3:$T$3, 0) )</f>
        <v>9.1100000000000005E-5</v>
      </c>
      <c r="AS95" s="61">
        <f t="shared" si="81"/>
        <v>1.5846208873476783E-4</v>
      </c>
      <c r="AT95" s="63">
        <f>INDEX(Obs_GenCost!$D$11:$T$211,  MATCH($AF95, Obs_GenCost!$B$11:$B$211, 0), MATCH(AT$4, Obs_GenCost!$D$3:$T$3, 0) )</f>
        <v>7.6899999999999999E-5</v>
      </c>
      <c r="AU95" s="61">
        <f t="shared" si="82"/>
        <v>0</v>
      </c>
      <c r="AV95" s="63">
        <f>INDEX(Obs_GenCost!$D$11:$T$211,  MATCH($AF95, Obs_GenCost!$B$11:$B$211, 0), MATCH(AV$4, Obs_GenCost!$D$3:$T$3, 0) )</f>
        <v>0</v>
      </c>
      <c r="AW95" s="61">
        <f t="shared" si="83"/>
        <v>0</v>
      </c>
      <c r="AX95" s="63">
        <f>INDEX(Obs_GenCost!$D$11:$T$211,  MATCH($AF95, Obs_GenCost!$B$11:$B$211, 0), MATCH(AX$4, Obs_GenCost!$D$3:$T$3, 0) )</f>
        <v>2.107E-4</v>
      </c>
      <c r="AY95" s="61">
        <f t="shared" si="84"/>
        <v>0</v>
      </c>
      <c r="AZ95" s="63">
        <f>INDEX(Obs_GenCost!$D$11:$T$211,  MATCH($AF95, Obs_GenCost!$B$11:$B$211, 0), MATCH(AZ$4, Obs_GenCost!$D$3:$T$3, 0) )</f>
        <v>1.2018E-3</v>
      </c>
      <c r="BA95" s="61">
        <f t="shared" si="85"/>
        <v>3.3440222477849118E-3</v>
      </c>
      <c r="BB95" s="63">
        <f>INDEX(Obs_GenCost!$D$11:$T$211,  MATCH($AF95, Obs_GenCost!$B$11:$B$211, 0), MATCH(BB$4, Obs_GenCost!$D$3:$T$3, 0) )</f>
        <v>3.6323000000000002E-3</v>
      </c>
      <c r="BC95" s="61">
        <f t="shared" si="86"/>
        <v>1.9716122306792636E-3</v>
      </c>
      <c r="BD95" s="63">
        <f>INDEX(Obs_GenCost!$D$11:$T$211,  MATCH($AF95, Obs_GenCost!$B$11:$B$211, 0), MATCH(BD$4, Obs_GenCost!$D$3:$T$3, 0) )</f>
        <v>2.3942E-3</v>
      </c>
      <c r="BF95" s="31">
        <f t="shared" si="87"/>
        <v>172</v>
      </c>
      <c r="BG95" s="31">
        <f t="shared" si="88"/>
        <v>173</v>
      </c>
      <c r="BH95" s="57">
        <f t="shared" si="62"/>
        <v>6.5648157911879447E-5</v>
      </c>
      <c r="BI95" s="57">
        <f t="shared" si="62"/>
        <v>5.0541419142515884E-5</v>
      </c>
      <c r="BJ95" s="57">
        <f t="shared" si="62"/>
        <v>1.3533975613680288E-4</v>
      </c>
      <c r="BK95" s="58">
        <f t="shared" si="61"/>
        <v>2.3847362985896818E-3</v>
      </c>
      <c r="BL95" s="57">
        <f t="shared" si="61"/>
        <v>0</v>
      </c>
      <c r="BM95" s="57">
        <f t="shared" si="61"/>
        <v>2.1113727155565852E-3</v>
      </c>
      <c r="BN95" s="57">
        <f t="shared" si="61"/>
        <v>5.7269479557845405E-3</v>
      </c>
      <c r="BQ95" s="57">
        <f t="shared" si="94"/>
        <v>3.5732798996223163E-5</v>
      </c>
      <c r="BR95" s="57">
        <f t="shared" si="94"/>
        <v>8.9151183477458E-6</v>
      </c>
      <c r="BS95" s="57">
        <f t="shared" si="94"/>
        <v>6.0551683303365072E-5</v>
      </c>
      <c r="BT95" s="57">
        <f t="shared" si="94"/>
        <v>0</v>
      </c>
      <c r="BU95" s="57">
        <f t="shared" si="94"/>
        <v>0</v>
      </c>
      <c r="BV95" s="57">
        <f t="shared" si="94"/>
        <v>1.0599908464557867E-4</v>
      </c>
      <c r="BW95" s="57">
        <f t="shared" si="94"/>
        <v>1.4994702087149888E-4</v>
      </c>
      <c r="BX95" s="58">
        <f t="shared" si="94"/>
        <v>0</v>
      </c>
      <c r="BY95" s="57">
        <f t="shared" si="94"/>
        <v>0</v>
      </c>
      <c r="BZ95" s="57">
        <f t="shared" si="94"/>
        <v>0</v>
      </c>
      <c r="CA95" s="58">
        <f t="shared" si="94"/>
        <v>2.9081423346980517E-3</v>
      </c>
      <c r="CB95" s="57">
        <f t="shared" si="94"/>
        <v>0</v>
      </c>
      <c r="CC95" s="57">
        <f t="shared" si="94"/>
        <v>4.8495803356187672E-3</v>
      </c>
      <c r="CD95" s="57">
        <f t="shared" si="94"/>
        <v>4.99583227630196E-3</v>
      </c>
      <c r="CE95" s="57">
        <f t="shared" si="94"/>
        <v>1.9578460435873235E-3</v>
      </c>
      <c r="CF95" s="57">
        <f t="shared" si="63"/>
        <v>0</v>
      </c>
      <c r="CG95" s="57">
        <f t="shared" si="63"/>
        <v>8.8823689833226579E-5</v>
      </c>
      <c r="CH95" s="57">
        <f t="shared" si="63"/>
        <v>6.2216826990871034E-3</v>
      </c>
      <c r="CI95" s="58">
        <f t="shared" si="63"/>
        <v>2.2618929523616265E-6</v>
      </c>
      <c r="CJ95" s="57">
        <f t="shared" si="63"/>
        <v>6.9445810855074662E-6</v>
      </c>
      <c r="CL95" s="30">
        <f>Obs_GenCost!B97</f>
        <v>172</v>
      </c>
      <c r="CM95" s="26">
        <f t="shared" si="89"/>
        <v>173</v>
      </c>
      <c r="CN95" s="20">
        <f t="shared" si="68"/>
        <v>608.20000000000005</v>
      </c>
      <c r="CO95" s="20">
        <f t="shared" si="68"/>
        <v>231.61</v>
      </c>
      <c r="CP95" s="20">
        <f t="shared" si="68"/>
        <v>317.11</v>
      </c>
      <c r="CQ95" s="106">
        <f t="shared" si="64"/>
        <v>412.02</v>
      </c>
      <c r="CR95" s="143"/>
      <c r="CS95" s="20">
        <f t="shared" si="69"/>
        <v>52.9</v>
      </c>
      <c r="CT95" s="20">
        <f t="shared" si="69"/>
        <v>156.62</v>
      </c>
      <c r="CW95" s="20">
        <f t="shared" si="57"/>
        <v>59.480000000000004</v>
      </c>
      <c r="CX95" s="20">
        <f t="shared" si="57"/>
        <v>7.92</v>
      </c>
      <c r="CY95" s="20">
        <f t="shared" si="57"/>
        <v>223.69</v>
      </c>
      <c r="CZ95" s="20">
        <f t="shared" si="57"/>
        <v>0</v>
      </c>
      <c r="DA95" s="20">
        <f t="shared" si="57"/>
        <v>0</v>
      </c>
      <c r="DB95" s="20">
        <f t="shared" si="60"/>
        <v>82.55</v>
      </c>
      <c r="DC95" s="20">
        <f t="shared" si="60"/>
        <v>234.56</v>
      </c>
      <c r="DD95" s="106">
        <f t="shared" si="60"/>
        <v>0</v>
      </c>
      <c r="DE95" s="20">
        <f t="shared" si="60"/>
        <v>0</v>
      </c>
      <c r="DF95" s="20">
        <f t="shared" si="60"/>
        <v>0</v>
      </c>
      <c r="DG95" s="106">
        <f t="shared" si="60"/>
        <v>225.70999999999998</v>
      </c>
      <c r="DH95" s="143"/>
      <c r="DI95" s="20">
        <f t="shared" si="70"/>
        <v>51.62</v>
      </c>
      <c r="DJ95" s="20">
        <f t="shared" si="70"/>
        <v>55.14</v>
      </c>
      <c r="DK95" s="20">
        <f t="shared" si="70"/>
        <v>186.31</v>
      </c>
      <c r="DL95" s="143"/>
      <c r="DM95" s="20">
        <f t="shared" si="71"/>
        <v>1.28</v>
      </c>
      <c r="DN95" s="20">
        <f t="shared" si="71"/>
        <v>101.48</v>
      </c>
      <c r="DO95" s="106">
        <f t="shared" si="71"/>
        <v>0.14000000000000001</v>
      </c>
      <c r="DP95" s="20">
        <f t="shared" si="65"/>
        <v>0.12</v>
      </c>
      <c r="DR95" s="31">
        <f t="shared" si="90"/>
        <v>86</v>
      </c>
      <c r="DS95" s="26">
        <f t="shared" si="91"/>
        <v>86.5</v>
      </c>
      <c r="DT95" s="101">
        <f t="shared" si="72"/>
        <v>5525.1299999999992</v>
      </c>
      <c r="DU95" s="101">
        <f t="shared" si="73"/>
        <v>1168.54</v>
      </c>
      <c r="DV95" s="101">
        <f t="shared" si="74"/>
        <v>1653.37</v>
      </c>
      <c r="DW95" s="102">
        <f t="shared" si="92"/>
        <v>703.5</v>
      </c>
      <c r="DX95" s="144"/>
      <c r="DY95" s="101">
        <f t="shared" si="93"/>
        <v>121.07</v>
      </c>
      <c r="DZ95" s="101">
        <f t="shared" si="93"/>
        <v>137.32999999999998</v>
      </c>
      <c r="EB95" s="84">
        <f>MODEL_DATA!AT92</f>
        <v>86</v>
      </c>
      <c r="EC95" s="84">
        <f>MODEL_DATA!AU92</f>
        <v>2703.22</v>
      </c>
      <c r="ED95" s="84">
        <f>MODEL_DATA!AV92</f>
        <v>149.21</v>
      </c>
      <c r="EE95" s="84">
        <f>MODEL_DATA!AW92</f>
        <v>1019.33</v>
      </c>
      <c r="EF95" s="84">
        <f>MODEL_DATA!AX92</f>
        <v>0</v>
      </c>
      <c r="EG95" s="84">
        <f>MODEL_DATA!AY92</f>
        <v>0</v>
      </c>
      <c r="EH95" s="84">
        <f>MODEL_DATA!AZ92</f>
        <v>933.79</v>
      </c>
      <c r="EI95" s="84">
        <f>MODEL_DATA!BA92</f>
        <v>719.58</v>
      </c>
      <c r="EJ95" s="84">
        <f>MODEL_DATA!BB92</f>
        <v>503.33</v>
      </c>
      <c r="EK95" s="84">
        <f>MODEL_DATA!BC92</f>
        <v>127.82</v>
      </c>
      <c r="EL95" s="84">
        <f>MODEL_DATA!BD92</f>
        <v>599.29999999999995</v>
      </c>
      <c r="EM95" s="84">
        <f>MODEL_DATA!BE92</f>
        <v>388.33</v>
      </c>
      <c r="EN95" s="84">
        <f>MODEL_DATA!BF92</f>
        <v>320.38</v>
      </c>
      <c r="EO95" s="84">
        <f>MODEL_DATA!BG92</f>
        <v>50.55</v>
      </c>
      <c r="EP95" s="84">
        <f>MODEL_DATA!BH92</f>
        <v>63.89</v>
      </c>
      <c r="EQ95" s="84">
        <f>MODEL_DATA!BI92</f>
        <v>315.17</v>
      </c>
      <c r="ER95" s="84">
        <f>MODEL_DATA!BJ92</f>
        <v>234.26</v>
      </c>
      <c r="ES95" s="84">
        <f>MODEL_DATA!BK92</f>
        <v>70.52</v>
      </c>
      <c r="ET95" s="84">
        <f>MODEL_DATA!BL92</f>
        <v>73.44</v>
      </c>
      <c r="EU95" s="84">
        <f>MODEL_DATA!BM92</f>
        <v>81.89</v>
      </c>
      <c r="EV95" s="84">
        <f>MODEL_DATA!BN92</f>
        <v>8.4499999999999993</v>
      </c>
    </row>
    <row r="96" spans="32:152" x14ac:dyDescent="0.25">
      <c r="AF96" s="32">
        <f t="shared" si="66"/>
        <v>172</v>
      </c>
      <c r="AG96" s="61">
        <f t="shared" si="75"/>
        <v>3.5732798996223163E-5</v>
      </c>
      <c r="AH96" s="63">
        <f>INDEX(Obs_GenCost!$D$11:$T$211,  MATCH($AF96, Obs_GenCost!$B$11:$B$211, 0), MATCH(AH$4, Obs_GenCost!$D$3:$T$3, 0) )</f>
        <v>5.9200000000000002E-5</v>
      </c>
      <c r="AI96" s="61">
        <f t="shared" si="76"/>
        <v>8.9151183477458E-6</v>
      </c>
      <c r="AJ96" s="63">
        <f>INDEX(Obs_GenCost!$D$11:$T$211,  MATCH($AF96, Obs_GenCost!$B$11:$B$211, 0), MATCH(AJ$4, Obs_GenCost!$D$3:$T$3, 0) )</f>
        <v>1.26E-5</v>
      </c>
      <c r="AK96" s="61">
        <f t="shared" si="77"/>
        <v>6.0551683303365072E-5</v>
      </c>
      <c r="AL96" s="63">
        <f>INDEX(Obs_GenCost!$D$11:$T$211,  MATCH($AF96, Obs_GenCost!$B$11:$B$211, 0), MATCH(AL$4, Obs_GenCost!$D$3:$T$3, 0) )</f>
        <v>6.3499999999999999E-5</v>
      </c>
      <c r="AM96" s="61">
        <f t="shared" si="78"/>
        <v>0</v>
      </c>
      <c r="AN96" s="63">
        <f>INDEX(Obs_GenCost!$D$11:$T$211,  MATCH($AF96, Obs_GenCost!$B$11:$B$211, 0), MATCH(AN$4, Obs_GenCost!$D$3:$T$3, 0) )</f>
        <v>0</v>
      </c>
      <c r="AO96" s="61">
        <f t="shared" si="79"/>
        <v>0</v>
      </c>
      <c r="AP96" s="63">
        <f>INDEX(Obs_GenCost!$D$11:$T$211,  MATCH($AF96, Obs_GenCost!$B$11:$B$211, 0), MATCH(AP$4, Obs_GenCost!$D$3:$T$3, 0) )</f>
        <v>0</v>
      </c>
      <c r="AQ96" s="61">
        <f t="shared" si="80"/>
        <v>1.0599908464557867E-4</v>
      </c>
      <c r="AR96" s="63">
        <f>INDEX(Obs_GenCost!$D$11:$T$211,  MATCH($AF96, Obs_GenCost!$B$11:$B$211, 0), MATCH(AR$4, Obs_GenCost!$D$3:$T$3, 0) )</f>
        <v>8.7999999999999998E-5</v>
      </c>
      <c r="AS96" s="61">
        <f t="shared" si="81"/>
        <v>1.4994702087149888E-4</v>
      </c>
      <c r="AT96" s="63">
        <f>INDEX(Obs_GenCost!$D$11:$T$211,  MATCH($AF96, Obs_GenCost!$B$11:$B$211, 0), MATCH(AT$4, Obs_GenCost!$D$3:$T$3, 0) )</f>
        <v>6.9900000000000005E-5</v>
      </c>
      <c r="AU96" s="61">
        <f t="shared" si="82"/>
        <v>0</v>
      </c>
      <c r="AV96" s="63">
        <f>INDEX(Obs_GenCost!$D$11:$T$211,  MATCH($AF96, Obs_GenCost!$B$11:$B$211, 0), MATCH(AV$4, Obs_GenCost!$D$3:$T$3, 0) )</f>
        <v>0</v>
      </c>
      <c r="AW96" s="61">
        <f t="shared" si="83"/>
        <v>0</v>
      </c>
      <c r="AX96" s="63">
        <f>INDEX(Obs_GenCost!$D$11:$T$211,  MATCH($AF96, Obs_GenCost!$B$11:$B$211, 0), MATCH(AX$4, Obs_GenCost!$D$3:$T$3, 0) )</f>
        <v>1.895E-4</v>
      </c>
      <c r="AY96" s="61">
        <f t="shared" si="84"/>
        <v>0</v>
      </c>
      <c r="AZ96" s="63">
        <f>INDEX(Obs_GenCost!$D$11:$T$211,  MATCH($AF96, Obs_GenCost!$B$11:$B$211, 0), MATCH(AZ$4, Obs_GenCost!$D$3:$T$3, 0) )</f>
        <v>1.1764E-3</v>
      </c>
      <c r="BA96" s="61">
        <f t="shared" si="85"/>
        <v>2.9081423346980517E-3</v>
      </c>
      <c r="BB96" s="63">
        <f>INDEX(Obs_GenCost!$D$11:$T$211,  MATCH($AF96, Obs_GenCost!$B$11:$B$211, 0), MATCH(BB$4, Obs_GenCost!$D$3:$T$3, 0) )</f>
        <v>3.5479999999999999E-3</v>
      </c>
      <c r="BC96" s="61">
        <f t="shared" si="86"/>
        <v>1.9578460435873235E-3</v>
      </c>
      <c r="BD96" s="63">
        <f>INDEX(Obs_GenCost!$D$11:$T$211,  MATCH($AF96, Obs_GenCost!$B$11:$B$211, 0), MATCH(BD$4, Obs_GenCost!$D$3:$T$3, 0) )</f>
        <v>2.3383000000000002E-3</v>
      </c>
      <c r="BF96" s="31">
        <f t="shared" si="87"/>
        <v>174</v>
      </c>
      <c r="BG96" s="31">
        <f t="shared" si="88"/>
        <v>175</v>
      </c>
      <c r="BH96" s="57">
        <f t="shared" si="62"/>
        <v>5.8143198326853179E-5</v>
      </c>
      <c r="BI96" s="57">
        <f t="shared" si="62"/>
        <v>4.2731404932807129E-5</v>
      </c>
      <c r="BJ96" s="57">
        <f t="shared" si="62"/>
        <v>1.204618150471843E-4</v>
      </c>
      <c r="BK96" s="58">
        <f t="shared" si="61"/>
        <v>2.3530185302379717E-3</v>
      </c>
      <c r="BL96" s="57">
        <f t="shared" si="61"/>
        <v>0</v>
      </c>
      <c r="BM96" s="57">
        <f t="shared" si="61"/>
        <v>1.4771626503355239E-3</v>
      </c>
      <c r="BN96" s="57">
        <f t="shared" si="61"/>
        <v>5.3865196230789211E-3</v>
      </c>
      <c r="BQ96" s="57">
        <f t="shared" si="94"/>
        <v>3.6405642554995351E-5</v>
      </c>
      <c r="BR96" s="57">
        <f t="shared" si="94"/>
        <v>4.3562510108303346E-6</v>
      </c>
      <c r="BS96" s="57">
        <f t="shared" si="94"/>
        <v>5.195983553167743E-5</v>
      </c>
      <c r="BT96" s="57">
        <f t="shared" si="94"/>
        <v>0</v>
      </c>
      <c r="BU96" s="57">
        <f t="shared" si="94"/>
        <v>0</v>
      </c>
      <c r="BV96" s="57">
        <f t="shared" si="94"/>
        <v>1.0102977565008034E-4</v>
      </c>
      <c r="BW96" s="57">
        <f t="shared" si="94"/>
        <v>1.3013606343285737E-4</v>
      </c>
      <c r="BX96" s="58">
        <f t="shared" si="94"/>
        <v>0</v>
      </c>
      <c r="BY96" s="57">
        <f t="shared" si="94"/>
        <v>0</v>
      </c>
      <c r="BZ96" s="57">
        <f t="shared" si="94"/>
        <v>0</v>
      </c>
      <c r="CA96" s="58">
        <f t="shared" si="94"/>
        <v>2.8911349009033529E-3</v>
      </c>
      <c r="CB96" s="57">
        <f t="shared" si="94"/>
        <v>0</v>
      </c>
      <c r="CC96" s="57">
        <f t="shared" si="94"/>
        <v>3.4770044211788176E-3</v>
      </c>
      <c r="CD96" s="57">
        <f t="shared" si="94"/>
        <v>4.6633204073496899E-3</v>
      </c>
      <c r="CE96" s="57">
        <f t="shared" si="94"/>
        <v>1.9141305181655894E-3</v>
      </c>
      <c r="CF96" s="57">
        <f t="shared" si="63"/>
        <v>0</v>
      </c>
      <c r="CG96" s="57">
        <f t="shared" si="63"/>
        <v>0</v>
      </c>
      <c r="CH96" s="57">
        <f t="shared" si="63"/>
        <v>5.8758974170329921E-3</v>
      </c>
      <c r="CI96" s="58">
        <f t="shared" si="63"/>
        <v>3.5544032108539843E-6</v>
      </c>
      <c r="CJ96" s="57">
        <f t="shared" si="63"/>
        <v>7.5232961759664221E-6</v>
      </c>
      <c r="CL96" s="30">
        <f>Obs_GenCost!B98</f>
        <v>174</v>
      </c>
      <c r="CM96" s="26">
        <f t="shared" si="89"/>
        <v>175</v>
      </c>
      <c r="CN96" s="20">
        <f t="shared" si="68"/>
        <v>538.67000000000007</v>
      </c>
      <c r="CO96" s="20">
        <f t="shared" si="68"/>
        <v>195.82</v>
      </c>
      <c r="CP96" s="20">
        <f t="shared" si="68"/>
        <v>282.25</v>
      </c>
      <c r="CQ96" s="106">
        <f t="shared" si="64"/>
        <v>406.53999999999996</v>
      </c>
      <c r="CR96" s="143"/>
      <c r="CS96" s="20">
        <f t="shared" si="69"/>
        <v>37.01</v>
      </c>
      <c r="CT96" s="20">
        <f t="shared" si="69"/>
        <v>147.31</v>
      </c>
      <c r="CW96" s="20">
        <f t="shared" si="57"/>
        <v>60.6</v>
      </c>
      <c r="CX96" s="20">
        <f t="shared" si="57"/>
        <v>3.87</v>
      </c>
      <c r="CY96" s="20">
        <f t="shared" si="57"/>
        <v>191.95</v>
      </c>
      <c r="CZ96" s="20">
        <f t="shared" si="57"/>
        <v>0</v>
      </c>
      <c r="DA96" s="20">
        <f t="shared" si="57"/>
        <v>0</v>
      </c>
      <c r="DB96" s="20">
        <f t="shared" si="60"/>
        <v>78.680000000000007</v>
      </c>
      <c r="DC96" s="20">
        <f t="shared" si="60"/>
        <v>203.57</v>
      </c>
      <c r="DD96" s="106">
        <f t="shared" si="60"/>
        <v>0</v>
      </c>
      <c r="DE96" s="20">
        <f t="shared" si="60"/>
        <v>0</v>
      </c>
      <c r="DF96" s="20">
        <f t="shared" si="60"/>
        <v>0</v>
      </c>
      <c r="DG96" s="106">
        <f t="shared" si="60"/>
        <v>224.39</v>
      </c>
      <c r="DH96" s="143"/>
      <c r="DI96" s="20">
        <f t="shared" si="70"/>
        <v>37.01</v>
      </c>
      <c r="DJ96" s="20">
        <f t="shared" si="70"/>
        <v>51.47</v>
      </c>
      <c r="DK96" s="20">
        <f t="shared" si="70"/>
        <v>182.15</v>
      </c>
      <c r="DL96" s="143"/>
      <c r="DM96" s="20">
        <f t="shared" si="71"/>
        <v>0</v>
      </c>
      <c r="DN96" s="20">
        <f t="shared" si="71"/>
        <v>95.84</v>
      </c>
      <c r="DO96" s="106">
        <f t="shared" si="71"/>
        <v>0.22</v>
      </c>
      <c r="DP96" s="20">
        <f t="shared" si="65"/>
        <v>0.13</v>
      </c>
      <c r="DR96" s="31">
        <f t="shared" si="90"/>
        <v>87</v>
      </c>
      <c r="DS96" s="26">
        <f t="shared" si="91"/>
        <v>87.5</v>
      </c>
      <c r="DT96" s="101">
        <f t="shared" si="72"/>
        <v>5613.7899999999991</v>
      </c>
      <c r="DU96" s="101">
        <f t="shared" si="73"/>
        <v>1220.5800000000002</v>
      </c>
      <c r="DV96" s="101">
        <f t="shared" si="74"/>
        <v>1647.34</v>
      </c>
      <c r="DW96" s="102">
        <f t="shared" si="92"/>
        <v>732.15</v>
      </c>
      <c r="DX96" s="144"/>
      <c r="DY96" s="101">
        <f t="shared" si="93"/>
        <v>127.66</v>
      </c>
      <c r="DZ96" s="101">
        <f t="shared" si="93"/>
        <v>131.53</v>
      </c>
      <c r="EB96" s="84">
        <f>MODEL_DATA!AT93</f>
        <v>87</v>
      </c>
      <c r="EC96" s="84">
        <f>MODEL_DATA!AU93</f>
        <v>2745.87</v>
      </c>
      <c r="ED96" s="84">
        <f>MODEL_DATA!AV93</f>
        <v>115.7</v>
      </c>
      <c r="EE96" s="84">
        <f>MODEL_DATA!AW93</f>
        <v>1104.8800000000001</v>
      </c>
      <c r="EF96" s="84">
        <f>MODEL_DATA!AX93</f>
        <v>0</v>
      </c>
      <c r="EG96" s="84">
        <f>MODEL_DATA!AY93</f>
        <v>0</v>
      </c>
      <c r="EH96" s="84">
        <f>MODEL_DATA!AZ93</f>
        <v>929.03</v>
      </c>
      <c r="EI96" s="84">
        <f>MODEL_DATA!BA93</f>
        <v>718.31</v>
      </c>
      <c r="EJ96" s="84">
        <f>MODEL_DATA!BB93</f>
        <v>424.24</v>
      </c>
      <c r="EK96" s="84">
        <f>MODEL_DATA!BC93</f>
        <v>120.14</v>
      </c>
      <c r="EL96" s="84">
        <f>MODEL_DATA!BD93</f>
        <v>595.80999999999995</v>
      </c>
      <c r="EM96" s="84">
        <f>MODEL_DATA!BE93</f>
        <v>358.71</v>
      </c>
      <c r="EN96" s="84">
        <f>MODEL_DATA!BF93</f>
        <v>318.01</v>
      </c>
      <c r="EO96" s="84">
        <f>MODEL_DATA!BG93</f>
        <v>52.56</v>
      </c>
      <c r="EP96" s="84">
        <f>MODEL_DATA!BH93</f>
        <v>60.76</v>
      </c>
      <c r="EQ96" s="84">
        <f>MODEL_DATA!BI93</f>
        <v>373.44</v>
      </c>
      <c r="ER96" s="84">
        <f>MODEL_DATA!BJ93</f>
        <v>281.17</v>
      </c>
      <c r="ES96" s="84">
        <f>MODEL_DATA!BK93</f>
        <v>75.099999999999994</v>
      </c>
      <c r="ET96" s="84">
        <f>MODEL_DATA!BL93</f>
        <v>70.77</v>
      </c>
      <c r="EU96" s="84">
        <f>MODEL_DATA!BM93</f>
        <v>83.59</v>
      </c>
      <c r="EV96" s="84">
        <f>MODEL_DATA!BN93</f>
        <v>8.3800000000000008</v>
      </c>
    </row>
    <row r="97" spans="32:152" x14ac:dyDescent="0.25">
      <c r="AF97" s="32">
        <f t="shared" si="66"/>
        <v>174</v>
      </c>
      <c r="AG97" s="61">
        <f t="shared" si="75"/>
        <v>3.6405642554995351E-5</v>
      </c>
      <c r="AH97" s="63">
        <f>INDEX(Obs_GenCost!$D$11:$T$211,  MATCH($AF97, Obs_GenCost!$B$11:$B$211, 0), MATCH(AH$4, Obs_GenCost!$D$3:$T$3, 0) )</f>
        <v>5.1199999999999998E-5</v>
      </c>
      <c r="AI97" s="61">
        <f t="shared" si="76"/>
        <v>4.3562510108303346E-6</v>
      </c>
      <c r="AJ97" s="63">
        <f>INDEX(Obs_GenCost!$D$11:$T$211,  MATCH($AF97, Obs_GenCost!$B$11:$B$211, 0), MATCH(AJ$4, Obs_GenCost!$D$3:$T$3, 0) )</f>
        <v>6.2999999999999998E-6</v>
      </c>
      <c r="AK97" s="61">
        <f t="shared" si="77"/>
        <v>5.195983553167743E-5</v>
      </c>
      <c r="AL97" s="63">
        <f>INDEX(Obs_GenCost!$D$11:$T$211,  MATCH($AF97, Obs_GenCost!$B$11:$B$211, 0), MATCH(AL$4, Obs_GenCost!$D$3:$T$3, 0) )</f>
        <v>6.1799999999999998E-5</v>
      </c>
      <c r="AM97" s="61">
        <f t="shared" si="78"/>
        <v>0</v>
      </c>
      <c r="AN97" s="63">
        <f>INDEX(Obs_GenCost!$D$11:$T$211,  MATCH($AF97, Obs_GenCost!$B$11:$B$211, 0), MATCH(AN$4, Obs_GenCost!$D$3:$T$3, 0) )</f>
        <v>0</v>
      </c>
      <c r="AO97" s="61">
        <f t="shared" si="79"/>
        <v>0</v>
      </c>
      <c r="AP97" s="63">
        <f>INDEX(Obs_GenCost!$D$11:$T$211,  MATCH($AF97, Obs_GenCost!$B$11:$B$211, 0), MATCH(AP$4, Obs_GenCost!$D$3:$T$3, 0) )</f>
        <v>0</v>
      </c>
      <c r="AQ97" s="61">
        <f t="shared" si="80"/>
        <v>1.0102977565008034E-4</v>
      </c>
      <c r="AR97" s="63">
        <f>INDEX(Obs_GenCost!$D$11:$T$211,  MATCH($AF97, Obs_GenCost!$B$11:$B$211, 0), MATCH(AR$4, Obs_GenCost!$D$3:$T$3, 0) )</f>
        <v>8.5000000000000006E-5</v>
      </c>
      <c r="AS97" s="61">
        <f t="shared" si="81"/>
        <v>1.3013606343285737E-4</v>
      </c>
      <c r="AT97" s="63">
        <f>INDEX(Obs_GenCost!$D$11:$T$211,  MATCH($AF97, Obs_GenCost!$B$11:$B$211, 0), MATCH(AT$4, Obs_GenCost!$D$3:$T$3, 0) )</f>
        <v>6.2899999999999997E-5</v>
      </c>
      <c r="AU97" s="61">
        <f t="shared" si="82"/>
        <v>0</v>
      </c>
      <c r="AV97" s="63">
        <f>INDEX(Obs_GenCost!$D$11:$T$211,  MATCH($AF97, Obs_GenCost!$B$11:$B$211, 0), MATCH(AV$4, Obs_GenCost!$D$3:$T$3, 0) )</f>
        <v>0</v>
      </c>
      <c r="AW97" s="61">
        <f t="shared" si="83"/>
        <v>0</v>
      </c>
      <c r="AX97" s="63">
        <f>INDEX(Obs_GenCost!$D$11:$T$211,  MATCH($AF97, Obs_GenCost!$B$11:$B$211, 0), MATCH(AX$4, Obs_GenCost!$D$3:$T$3, 0) )</f>
        <v>1.683E-4</v>
      </c>
      <c r="AY97" s="61">
        <f t="shared" si="84"/>
        <v>0</v>
      </c>
      <c r="AZ97" s="63">
        <f>INDEX(Obs_GenCost!$D$11:$T$211,  MATCH($AF97, Obs_GenCost!$B$11:$B$211, 0), MATCH(AZ$4, Obs_GenCost!$D$3:$T$3, 0) )</f>
        <v>1.1509999999999999E-3</v>
      </c>
      <c r="BA97" s="61">
        <f t="shared" si="85"/>
        <v>2.8911349009033529E-3</v>
      </c>
      <c r="BB97" s="63">
        <f>INDEX(Obs_GenCost!$D$11:$T$211,  MATCH($AF97, Obs_GenCost!$B$11:$B$211, 0), MATCH(BB$4, Obs_GenCost!$D$3:$T$3, 0) )</f>
        <v>3.4637000000000001E-3</v>
      </c>
      <c r="BC97" s="61">
        <f t="shared" si="86"/>
        <v>1.9141305181655894E-3</v>
      </c>
      <c r="BD97" s="63">
        <f>INDEX(Obs_GenCost!$D$11:$T$211,  MATCH($AF97, Obs_GenCost!$B$11:$B$211, 0), MATCH(BD$4, Obs_GenCost!$D$3:$T$3, 0) )</f>
        <v>2.2821999999999999E-3</v>
      </c>
      <c r="BF97" s="31">
        <f t="shared" si="87"/>
        <v>176</v>
      </c>
      <c r="BG97" s="31">
        <f t="shared" si="88"/>
        <v>177</v>
      </c>
      <c r="BH97" s="57">
        <f t="shared" si="62"/>
        <v>5.3972457087597953E-5</v>
      </c>
      <c r="BI97" s="57">
        <f t="shared" si="62"/>
        <v>3.8262304876511089E-5</v>
      </c>
      <c r="BJ97" s="57">
        <f t="shared" si="62"/>
        <v>1.1290334296751862E-4</v>
      </c>
      <c r="BK97" s="58">
        <f t="shared" si="61"/>
        <v>2.2894093561165686E-3</v>
      </c>
      <c r="BL97" s="57">
        <f t="shared" si="61"/>
        <v>0</v>
      </c>
      <c r="BM97" s="57">
        <f t="shared" si="61"/>
        <v>1.331082798937847E-3</v>
      </c>
      <c r="BN97" s="57">
        <f t="shared" si="61"/>
        <v>4.9122601735416627E-3</v>
      </c>
      <c r="BQ97" s="57">
        <f t="shared" si="94"/>
        <v>3.6135303625131526E-5</v>
      </c>
      <c r="BR97" s="57">
        <f t="shared" si="94"/>
        <v>6.8664421617739115E-7</v>
      </c>
      <c r="BS97" s="57">
        <f t="shared" si="94"/>
        <v>4.7298473886168262E-5</v>
      </c>
      <c r="BT97" s="57">
        <f t="shared" si="94"/>
        <v>0</v>
      </c>
      <c r="BU97" s="57">
        <f t="shared" si="94"/>
        <v>0</v>
      </c>
      <c r="BV97" s="57">
        <f t="shared" si="94"/>
        <v>9.4070174938038677E-5</v>
      </c>
      <c r="BW97" s="57">
        <f t="shared" si="94"/>
        <v>1.2227944300946585E-4</v>
      </c>
      <c r="BX97" s="58">
        <f t="shared" si="94"/>
        <v>0</v>
      </c>
      <c r="BY97" s="57">
        <f t="shared" si="94"/>
        <v>0</v>
      </c>
      <c r="BZ97" s="57">
        <f t="shared" si="94"/>
        <v>0</v>
      </c>
      <c r="CA97" s="58">
        <f t="shared" si="94"/>
        <v>2.6293234958213257E-3</v>
      </c>
      <c r="CB97" s="57">
        <f t="shared" si="94"/>
        <v>0</v>
      </c>
      <c r="CC97" s="57">
        <f t="shared" si="94"/>
        <v>3.1331558348098774E-3</v>
      </c>
      <c r="CD97" s="57">
        <f t="shared" si="94"/>
        <v>4.5246982930453369E-3</v>
      </c>
      <c r="CE97" s="57">
        <f t="shared" si="94"/>
        <v>2.0121751941715458E-3</v>
      </c>
      <c r="CF97" s="57">
        <f t="shared" si="63"/>
        <v>0</v>
      </c>
      <c r="CG97" s="57">
        <f t="shared" si="63"/>
        <v>0</v>
      </c>
      <c r="CH97" s="57">
        <f t="shared" si="63"/>
        <v>5.174517341377134E-3</v>
      </c>
      <c r="CI97" s="58">
        <f t="shared" si="63"/>
        <v>3.7159669931655285E-6</v>
      </c>
      <c r="CJ97" s="57">
        <f t="shared" si="63"/>
        <v>6.3658659950485112E-6</v>
      </c>
      <c r="CL97" s="30">
        <f>Obs_GenCost!B99</f>
        <v>176</v>
      </c>
      <c r="CM97" s="26">
        <f t="shared" si="89"/>
        <v>177</v>
      </c>
      <c r="CN97" s="20">
        <f t="shared" si="68"/>
        <v>500.03</v>
      </c>
      <c r="CO97" s="20">
        <f t="shared" si="68"/>
        <v>175.33999999999997</v>
      </c>
      <c r="CP97" s="20">
        <f t="shared" si="68"/>
        <v>264.53999999999996</v>
      </c>
      <c r="CQ97" s="106">
        <f t="shared" si="64"/>
        <v>395.55</v>
      </c>
      <c r="CR97" s="143"/>
      <c r="CS97" s="20">
        <f t="shared" si="69"/>
        <v>33.349999999999994</v>
      </c>
      <c r="CT97" s="20">
        <f t="shared" si="69"/>
        <v>134.34</v>
      </c>
      <c r="CW97" s="20">
        <f t="shared" ref="CW97:DD131" si="95">SUMIFS(EC:EC,$DR:$DR,"&gt;="&amp;$CL97,$DR:$DR,"&lt;"&amp;$CL98)</f>
        <v>60.15</v>
      </c>
      <c r="CX97" s="20">
        <f t="shared" si="95"/>
        <v>0.61</v>
      </c>
      <c r="CY97" s="20">
        <f t="shared" si="95"/>
        <v>174.73</v>
      </c>
      <c r="CZ97" s="20">
        <f t="shared" si="95"/>
        <v>0</v>
      </c>
      <c r="DA97" s="20">
        <f t="shared" si="95"/>
        <v>0</v>
      </c>
      <c r="DB97" s="20">
        <f t="shared" si="60"/>
        <v>73.259999999999991</v>
      </c>
      <c r="DC97" s="20">
        <f t="shared" si="60"/>
        <v>191.28</v>
      </c>
      <c r="DD97" s="106">
        <f t="shared" si="60"/>
        <v>0</v>
      </c>
      <c r="DE97" s="20">
        <f t="shared" si="60"/>
        <v>0</v>
      </c>
      <c r="DF97" s="20">
        <f t="shared" si="60"/>
        <v>0</v>
      </c>
      <c r="DG97" s="106">
        <f t="shared" si="60"/>
        <v>204.07</v>
      </c>
      <c r="DH97" s="143"/>
      <c r="DI97" s="20">
        <f t="shared" si="70"/>
        <v>33.349999999999994</v>
      </c>
      <c r="DJ97" s="20">
        <f t="shared" si="70"/>
        <v>49.94</v>
      </c>
      <c r="DK97" s="20">
        <f t="shared" si="70"/>
        <v>191.48000000000002</v>
      </c>
      <c r="DL97" s="143"/>
      <c r="DM97" s="20">
        <f t="shared" si="71"/>
        <v>0</v>
      </c>
      <c r="DN97" s="20">
        <f t="shared" si="71"/>
        <v>84.4</v>
      </c>
      <c r="DO97" s="106">
        <f t="shared" si="71"/>
        <v>0.22999999999999998</v>
      </c>
      <c r="DP97" s="20">
        <f t="shared" si="65"/>
        <v>0.11</v>
      </c>
      <c r="DR97" s="31">
        <f t="shared" si="90"/>
        <v>88</v>
      </c>
      <c r="DS97" s="26">
        <f t="shared" si="91"/>
        <v>88.5</v>
      </c>
      <c r="DT97" s="101">
        <f t="shared" si="72"/>
        <v>5523.08</v>
      </c>
      <c r="DU97" s="101">
        <f t="shared" si="73"/>
        <v>1286.9599999999998</v>
      </c>
      <c r="DV97" s="101">
        <f t="shared" si="74"/>
        <v>1623.67</v>
      </c>
      <c r="DW97" s="102">
        <f t="shared" si="92"/>
        <v>691.45</v>
      </c>
      <c r="DX97" s="144"/>
      <c r="DY97" s="101">
        <f t="shared" si="93"/>
        <v>99.17</v>
      </c>
      <c r="DZ97" s="101">
        <f t="shared" si="93"/>
        <v>115.47999999999999</v>
      </c>
      <c r="EB97" s="84">
        <f>MODEL_DATA!AT94</f>
        <v>88</v>
      </c>
      <c r="EC97" s="84">
        <f>MODEL_DATA!AU94</f>
        <v>2612.4499999999998</v>
      </c>
      <c r="ED97" s="84">
        <f>MODEL_DATA!AV94</f>
        <v>128.6</v>
      </c>
      <c r="EE97" s="84">
        <f>MODEL_DATA!AW94</f>
        <v>1158.3599999999999</v>
      </c>
      <c r="EF97" s="84">
        <f>MODEL_DATA!AX94</f>
        <v>0</v>
      </c>
      <c r="EG97" s="84">
        <f>MODEL_DATA!AY94</f>
        <v>0</v>
      </c>
      <c r="EH97" s="84">
        <f>MODEL_DATA!AZ94</f>
        <v>913.49</v>
      </c>
      <c r="EI97" s="84">
        <f>MODEL_DATA!BA94</f>
        <v>710.18</v>
      </c>
      <c r="EJ97" s="84">
        <f>MODEL_DATA!BB94</f>
        <v>341.56</v>
      </c>
      <c r="EK97" s="84">
        <f>MODEL_DATA!BC94</f>
        <v>122.06</v>
      </c>
      <c r="EL97" s="84">
        <f>MODEL_DATA!BD94</f>
        <v>596.32000000000005</v>
      </c>
      <c r="EM97" s="84">
        <f>MODEL_DATA!BE94</f>
        <v>346.88</v>
      </c>
      <c r="EN97" s="84">
        <f>MODEL_DATA!BF94</f>
        <v>376.77</v>
      </c>
      <c r="EO97" s="84">
        <f>MODEL_DATA!BG94</f>
        <v>40.14</v>
      </c>
      <c r="EP97" s="84">
        <f>MODEL_DATA!BH94</f>
        <v>56.37</v>
      </c>
      <c r="EQ97" s="84">
        <f>MODEL_DATA!BI94</f>
        <v>344.57</v>
      </c>
      <c r="ER97" s="84">
        <f>MODEL_DATA!BJ94</f>
        <v>253.21</v>
      </c>
      <c r="ES97" s="84">
        <f>MODEL_DATA!BK94</f>
        <v>59.03</v>
      </c>
      <c r="ET97" s="84">
        <f>MODEL_DATA!BL94</f>
        <v>59.11</v>
      </c>
      <c r="EU97" s="84">
        <f>MODEL_DATA!BM94</f>
        <v>77.83</v>
      </c>
      <c r="EV97" s="84">
        <f>MODEL_DATA!BN94</f>
        <v>8.42</v>
      </c>
    </row>
    <row r="98" spans="32:152" x14ac:dyDescent="0.25">
      <c r="AF98" s="32">
        <f t="shared" si="66"/>
        <v>176</v>
      </c>
      <c r="AG98" s="61">
        <f t="shared" si="75"/>
        <v>3.6135303625131526E-5</v>
      </c>
      <c r="AH98" s="63">
        <f>INDEX(Obs_GenCost!$D$11:$T$211,  MATCH($AF98, Obs_GenCost!$B$11:$B$211, 0), MATCH(AH$4, Obs_GenCost!$D$3:$T$3, 0) )</f>
        <v>4.5200000000000001E-5</v>
      </c>
      <c r="AI98" s="61">
        <f t="shared" si="76"/>
        <v>6.8664421617739115E-7</v>
      </c>
      <c r="AJ98" s="63">
        <f>INDEX(Obs_GenCost!$D$11:$T$211,  MATCH($AF98, Obs_GenCost!$B$11:$B$211, 0), MATCH(AJ$4, Obs_GenCost!$D$3:$T$3, 0) )</f>
        <v>0</v>
      </c>
      <c r="AK98" s="61">
        <f t="shared" si="77"/>
        <v>4.7298473886168262E-5</v>
      </c>
      <c r="AL98" s="63">
        <f>INDEX(Obs_GenCost!$D$11:$T$211,  MATCH($AF98, Obs_GenCost!$B$11:$B$211, 0), MATCH(AL$4, Obs_GenCost!$D$3:$T$3, 0) )</f>
        <v>6.0099999999999997E-5</v>
      </c>
      <c r="AM98" s="61">
        <f t="shared" si="78"/>
        <v>0</v>
      </c>
      <c r="AN98" s="63">
        <f>INDEX(Obs_GenCost!$D$11:$T$211,  MATCH($AF98, Obs_GenCost!$B$11:$B$211, 0), MATCH(AN$4, Obs_GenCost!$D$3:$T$3, 0) )</f>
        <v>0</v>
      </c>
      <c r="AO98" s="61">
        <f t="shared" si="79"/>
        <v>0</v>
      </c>
      <c r="AP98" s="63">
        <f>INDEX(Obs_GenCost!$D$11:$T$211,  MATCH($AF98, Obs_GenCost!$B$11:$B$211, 0), MATCH(AP$4, Obs_GenCost!$D$3:$T$3, 0) )</f>
        <v>0</v>
      </c>
      <c r="AQ98" s="61">
        <f t="shared" si="80"/>
        <v>9.4070174938038677E-5</v>
      </c>
      <c r="AR98" s="63">
        <f>INDEX(Obs_GenCost!$D$11:$T$211,  MATCH($AF98, Obs_GenCost!$B$11:$B$211, 0), MATCH(AR$4, Obs_GenCost!$D$3:$T$3, 0) )</f>
        <v>8.2000000000000001E-5</v>
      </c>
      <c r="AS98" s="61">
        <f t="shared" si="81"/>
        <v>1.2227944300946585E-4</v>
      </c>
      <c r="AT98" s="63">
        <f>INDEX(Obs_GenCost!$D$11:$T$211,  MATCH($AF98, Obs_GenCost!$B$11:$B$211, 0), MATCH(AT$4, Obs_GenCost!$D$3:$T$3, 0) )</f>
        <v>5.5899999999999997E-5</v>
      </c>
      <c r="AU98" s="61">
        <f t="shared" si="82"/>
        <v>0</v>
      </c>
      <c r="AV98" s="63">
        <f>INDEX(Obs_GenCost!$D$11:$T$211,  MATCH($AF98, Obs_GenCost!$B$11:$B$211, 0), MATCH(AV$4, Obs_GenCost!$D$3:$T$3, 0) )</f>
        <v>0</v>
      </c>
      <c r="AW98" s="61">
        <f t="shared" si="83"/>
        <v>0</v>
      </c>
      <c r="AX98" s="63">
        <f>INDEX(Obs_GenCost!$D$11:$T$211,  MATCH($AF98, Obs_GenCost!$B$11:$B$211, 0), MATCH(AX$4, Obs_GenCost!$D$3:$T$3, 0) )</f>
        <v>1.472E-4</v>
      </c>
      <c r="AY98" s="61">
        <f t="shared" si="84"/>
        <v>0</v>
      </c>
      <c r="AZ98" s="63">
        <f>INDEX(Obs_GenCost!$D$11:$T$211,  MATCH($AF98, Obs_GenCost!$B$11:$B$211, 0), MATCH(AZ$4, Obs_GenCost!$D$3:$T$3, 0) )</f>
        <v>1.1257000000000001E-3</v>
      </c>
      <c r="BA98" s="61">
        <f t="shared" si="85"/>
        <v>2.6293234958213257E-3</v>
      </c>
      <c r="BB98" s="63">
        <f>INDEX(Obs_GenCost!$D$11:$T$211,  MATCH($AF98, Obs_GenCost!$B$11:$B$211, 0), MATCH(BB$4, Obs_GenCost!$D$3:$T$3, 0) )</f>
        <v>3.3795000000000001E-3</v>
      </c>
      <c r="BC98" s="61">
        <f t="shared" si="86"/>
        <v>2.0121751941715458E-3</v>
      </c>
      <c r="BD98" s="63">
        <f>INDEX(Obs_GenCost!$D$11:$T$211,  MATCH($AF98, Obs_GenCost!$B$11:$B$211, 0), MATCH(BD$4, Obs_GenCost!$D$3:$T$3, 0) )</f>
        <v>2.2260000000000001E-3</v>
      </c>
      <c r="BF98" s="31">
        <f t="shared" si="87"/>
        <v>178</v>
      </c>
      <c r="BG98" s="31">
        <f t="shared" si="88"/>
        <v>179</v>
      </c>
      <c r="BH98" s="57">
        <f t="shared" si="62"/>
        <v>5.0764526714133535E-5</v>
      </c>
      <c r="BI98" s="57">
        <f t="shared" si="62"/>
        <v>3.8991152248973438E-5</v>
      </c>
      <c r="BJ98" s="57">
        <f t="shared" si="62"/>
        <v>1.0010387500200912E-4</v>
      </c>
      <c r="BK98" s="58">
        <f t="shared" si="61"/>
        <v>2.1256113918185055E-3</v>
      </c>
      <c r="BL98" s="57">
        <f t="shared" si="61"/>
        <v>0</v>
      </c>
      <c r="BM98" s="57">
        <f t="shared" si="61"/>
        <v>1.2065557125004833E-3</v>
      </c>
      <c r="BN98" s="57">
        <f t="shared" si="61"/>
        <v>4.712244815872518E-3</v>
      </c>
      <c r="BQ98" s="57">
        <f t="shared" si="94"/>
        <v>3.4290991370282746E-5</v>
      </c>
      <c r="BR98" s="57">
        <f t="shared" si="94"/>
        <v>1.1256462560285102E-8</v>
      </c>
      <c r="BS98" s="57">
        <f t="shared" si="94"/>
        <v>4.8365010755117522E-5</v>
      </c>
      <c r="BT98" s="57">
        <f t="shared" si="94"/>
        <v>0</v>
      </c>
      <c r="BU98" s="57">
        <f t="shared" si="94"/>
        <v>0</v>
      </c>
      <c r="BV98" s="57">
        <f t="shared" si="94"/>
        <v>8.9896982629157656E-5</v>
      </c>
      <c r="BW98" s="57">
        <f t="shared" si="94"/>
        <v>1.051853803470175E-4</v>
      </c>
      <c r="BX98" s="58">
        <f t="shared" si="94"/>
        <v>0</v>
      </c>
      <c r="BY98" s="57">
        <f t="shared" si="94"/>
        <v>0</v>
      </c>
      <c r="BZ98" s="57">
        <f t="shared" si="94"/>
        <v>0</v>
      </c>
      <c r="CA98" s="58">
        <f t="shared" si="94"/>
        <v>2.5154252270750107E-3</v>
      </c>
      <c r="CB98" s="57">
        <f t="shared" si="94"/>
        <v>0</v>
      </c>
      <c r="CC98" s="57">
        <f t="shared" si="94"/>
        <v>2.8400390070855352E-3</v>
      </c>
      <c r="CD98" s="57">
        <f t="shared" si="94"/>
        <v>4.7104338056753519E-3</v>
      </c>
      <c r="CE98" s="57">
        <f t="shared" si="94"/>
        <v>1.8076790103477608E-3</v>
      </c>
      <c r="CF98" s="57">
        <f t="shared" si="63"/>
        <v>0</v>
      </c>
      <c r="CG98" s="57">
        <f t="shared" si="63"/>
        <v>0</v>
      </c>
      <c r="CH98" s="57">
        <f t="shared" si="63"/>
        <v>4.7134702986383181E-3</v>
      </c>
      <c r="CI98" s="58">
        <f t="shared" si="63"/>
        <v>2.7465842992962604E-6</v>
      </c>
      <c r="CJ98" s="57">
        <f t="shared" si="63"/>
        <v>5.7871509045895561E-6</v>
      </c>
      <c r="CL98" s="30">
        <f>Obs_GenCost!B100</f>
        <v>178</v>
      </c>
      <c r="CM98" s="26">
        <f t="shared" si="89"/>
        <v>179</v>
      </c>
      <c r="CN98" s="20">
        <f t="shared" si="68"/>
        <v>470.30999999999995</v>
      </c>
      <c r="CO98" s="20">
        <f t="shared" si="68"/>
        <v>178.68</v>
      </c>
      <c r="CP98" s="20">
        <f t="shared" si="68"/>
        <v>234.54999999999998</v>
      </c>
      <c r="CQ98" s="106">
        <f t="shared" si="64"/>
        <v>367.25</v>
      </c>
      <c r="CR98" s="143"/>
      <c r="CS98" s="20">
        <f t="shared" si="69"/>
        <v>30.23</v>
      </c>
      <c r="CT98" s="20">
        <f t="shared" si="69"/>
        <v>128.87</v>
      </c>
      <c r="CW98" s="20">
        <f t="shared" si="95"/>
        <v>57.08</v>
      </c>
      <c r="CX98" s="20">
        <f t="shared" si="95"/>
        <v>0.01</v>
      </c>
      <c r="CY98" s="20">
        <f t="shared" si="95"/>
        <v>178.67000000000002</v>
      </c>
      <c r="CZ98" s="20">
        <f t="shared" si="95"/>
        <v>0</v>
      </c>
      <c r="DA98" s="20">
        <f t="shared" si="95"/>
        <v>0</v>
      </c>
      <c r="DB98" s="20">
        <f t="shared" si="60"/>
        <v>70.010000000000005</v>
      </c>
      <c r="DC98" s="20">
        <f t="shared" si="60"/>
        <v>164.54</v>
      </c>
      <c r="DD98" s="106">
        <f t="shared" si="60"/>
        <v>0</v>
      </c>
      <c r="DE98" s="20">
        <f t="shared" si="60"/>
        <v>0</v>
      </c>
      <c r="DF98" s="20">
        <f t="shared" si="60"/>
        <v>0</v>
      </c>
      <c r="DG98" s="106">
        <f t="shared" si="60"/>
        <v>195.23000000000002</v>
      </c>
      <c r="DH98" s="143"/>
      <c r="DI98" s="20">
        <f t="shared" si="70"/>
        <v>30.23</v>
      </c>
      <c r="DJ98" s="20">
        <f t="shared" si="70"/>
        <v>51.99</v>
      </c>
      <c r="DK98" s="20">
        <f t="shared" si="70"/>
        <v>172.01999999999998</v>
      </c>
      <c r="DL98" s="143"/>
      <c r="DM98" s="20">
        <f t="shared" si="71"/>
        <v>0</v>
      </c>
      <c r="DN98" s="20">
        <f t="shared" si="71"/>
        <v>76.88</v>
      </c>
      <c r="DO98" s="106">
        <f t="shared" si="71"/>
        <v>0.16999999999999998</v>
      </c>
      <c r="DP98" s="20">
        <f t="shared" si="65"/>
        <v>0.1</v>
      </c>
      <c r="DR98" s="31">
        <f t="shared" si="90"/>
        <v>89</v>
      </c>
      <c r="DS98" s="26">
        <f t="shared" si="91"/>
        <v>89.5</v>
      </c>
      <c r="DT98" s="101">
        <f t="shared" si="72"/>
        <v>5393.0599999999995</v>
      </c>
      <c r="DU98" s="101">
        <f t="shared" si="73"/>
        <v>1235.8400000000001</v>
      </c>
      <c r="DV98" s="101">
        <f t="shared" si="74"/>
        <v>1591.7199999999998</v>
      </c>
      <c r="DW98" s="102">
        <f t="shared" si="92"/>
        <v>660.84</v>
      </c>
      <c r="DX98" s="144"/>
      <c r="DY98" s="101">
        <f t="shared" si="93"/>
        <v>112.53</v>
      </c>
      <c r="DZ98" s="101">
        <f t="shared" si="93"/>
        <v>144.49</v>
      </c>
      <c r="EB98" s="84">
        <f>MODEL_DATA!AT95</f>
        <v>89</v>
      </c>
      <c r="EC98" s="84">
        <f>MODEL_DATA!AU95</f>
        <v>2565.5</v>
      </c>
      <c r="ED98" s="84">
        <f>MODEL_DATA!AV95</f>
        <v>131.62</v>
      </c>
      <c r="EE98" s="84">
        <f>MODEL_DATA!AW95</f>
        <v>1104.22</v>
      </c>
      <c r="EF98" s="84">
        <f>MODEL_DATA!AX95</f>
        <v>0</v>
      </c>
      <c r="EG98" s="84">
        <f>MODEL_DATA!AY95</f>
        <v>0</v>
      </c>
      <c r="EH98" s="84">
        <f>MODEL_DATA!AZ95</f>
        <v>922.41</v>
      </c>
      <c r="EI98" s="84">
        <f>MODEL_DATA!BA95</f>
        <v>669.31</v>
      </c>
      <c r="EJ98" s="84">
        <f>MODEL_DATA!BB95</f>
        <v>280.19</v>
      </c>
      <c r="EK98" s="84">
        <f>MODEL_DATA!BC95</f>
        <v>116.87</v>
      </c>
      <c r="EL98" s="84">
        <f>MODEL_DATA!BD95</f>
        <v>572.63</v>
      </c>
      <c r="EM98" s="84">
        <f>MODEL_DATA!BE95</f>
        <v>318.54000000000002</v>
      </c>
      <c r="EN98" s="84">
        <f>MODEL_DATA!BF95</f>
        <v>335.63</v>
      </c>
      <c r="EO98" s="84">
        <f>MODEL_DATA!BG95</f>
        <v>40.81</v>
      </c>
      <c r="EP98" s="84">
        <f>MODEL_DATA!BH95</f>
        <v>61.58</v>
      </c>
      <c r="EQ98" s="84">
        <f>MODEL_DATA!BI95</f>
        <v>342.3</v>
      </c>
      <c r="ER98" s="84">
        <f>MODEL_DATA!BJ95</f>
        <v>226.23</v>
      </c>
      <c r="ES98" s="84">
        <f>MODEL_DATA!BK95</f>
        <v>71.72</v>
      </c>
      <c r="ET98" s="84">
        <f>MODEL_DATA!BL95</f>
        <v>82.91</v>
      </c>
      <c r="EU98" s="84">
        <f>MODEL_DATA!BM95</f>
        <v>74.87</v>
      </c>
      <c r="EV98" s="84">
        <f>MODEL_DATA!BN95</f>
        <v>8.39</v>
      </c>
    </row>
    <row r="99" spans="32:152" x14ac:dyDescent="0.25">
      <c r="AF99" s="32">
        <f t="shared" si="66"/>
        <v>178</v>
      </c>
      <c r="AG99" s="61">
        <f t="shared" si="75"/>
        <v>3.4290991370282746E-5</v>
      </c>
      <c r="AH99" s="63">
        <f>INDEX(Obs_GenCost!$D$11:$T$211,  MATCH($AF99, Obs_GenCost!$B$11:$B$211, 0), MATCH(AH$4, Obs_GenCost!$D$3:$T$3, 0) )</f>
        <v>3.9199999999999997E-5</v>
      </c>
      <c r="AI99" s="61">
        <f t="shared" si="76"/>
        <v>1.1256462560285102E-8</v>
      </c>
      <c r="AJ99" s="63">
        <f>INDEX(Obs_GenCost!$D$11:$T$211,  MATCH($AF99, Obs_GenCost!$B$11:$B$211, 0), MATCH(AJ$4, Obs_GenCost!$D$3:$T$3, 0) )</f>
        <v>0</v>
      </c>
      <c r="AK99" s="61">
        <f t="shared" si="77"/>
        <v>4.8365010755117522E-5</v>
      </c>
      <c r="AL99" s="63">
        <f>INDEX(Obs_GenCost!$D$11:$T$211,  MATCH($AF99, Obs_GenCost!$B$11:$B$211, 0), MATCH(AL$4, Obs_GenCost!$D$3:$T$3, 0) )</f>
        <v>5.8400000000000003E-5</v>
      </c>
      <c r="AM99" s="61">
        <f t="shared" si="78"/>
        <v>0</v>
      </c>
      <c r="AN99" s="63">
        <f>INDEX(Obs_GenCost!$D$11:$T$211,  MATCH($AF99, Obs_GenCost!$B$11:$B$211, 0), MATCH(AN$4, Obs_GenCost!$D$3:$T$3, 0) )</f>
        <v>0</v>
      </c>
      <c r="AO99" s="61">
        <f t="shared" si="79"/>
        <v>0</v>
      </c>
      <c r="AP99" s="63">
        <f>INDEX(Obs_GenCost!$D$11:$T$211,  MATCH($AF99, Obs_GenCost!$B$11:$B$211, 0), MATCH(AP$4, Obs_GenCost!$D$3:$T$3, 0) )</f>
        <v>0</v>
      </c>
      <c r="AQ99" s="61">
        <f t="shared" si="80"/>
        <v>8.9896982629157656E-5</v>
      </c>
      <c r="AR99" s="63">
        <f>INDEX(Obs_GenCost!$D$11:$T$211,  MATCH($AF99, Obs_GenCost!$B$11:$B$211, 0), MATCH(AR$4, Obs_GenCost!$D$3:$T$3, 0) )</f>
        <v>7.8899999999999993E-5</v>
      </c>
      <c r="AS99" s="61">
        <f t="shared" si="81"/>
        <v>1.051853803470175E-4</v>
      </c>
      <c r="AT99" s="63">
        <f>INDEX(Obs_GenCost!$D$11:$T$211,  MATCH($AF99, Obs_GenCost!$B$11:$B$211, 0), MATCH(AT$4, Obs_GenCost!$D$3:$T$3, 0) )</f>
        <v>4.8900000000000003E-5</v>
      </c>
      <c r="AU99" s="61">
        <f t="shared" si="82"/>
        <v>0</v>
      </c>
      <c r="AV99" s="63">
        <f>INDEX(Obs_GenCost!$D$11:$T$211,  MATCH($AF99, Obs_GenCost!$B$11:$B$211, 0), MATCH(AV$4, Obs_GenCost!$D$3:$T$3, 0) )</f>
        <v>0</v>
      </c>
      <c r="AW99" s="61">
        <f t="shared" si="83"/>
        <v>0</v>
      </c>
      <c r="AX99" s="63">
        <f>INDEX(Obs_GenCost!$D$11:$T$211,  MATCH($AF99, Obs_GenCost!$B$11:$B$211, 0), MATCH(AX$4, Obs_GenCost!$D$3:$T$3, 0) )</f>
        <v>1.4109999999999999E-4</v>
      </c>
      <c r="AY99" s="61">
        <f t="shared" si="84"/>
        <v>0</v>
      </c>
      <c r="AZ99" s="63">
        <f>INDEX(Obs_GenCost!$D$11:$T$211,  MATCH($AF99, Obs_GenCost!$B$11:$B$211, 0), MATCH(AZ$4, Obs_GenCost!$D$3:$T$3, 0) )</f>
        <v>1.1003E-3</v>
      </c>
      <c r="BA99" s="61">
        <f t="shared" si="85"/>
        <v>2.5154252270750107E-3</v>
      </c>
      <c r="BB99" s="63">
        <f>INDEX(Obs_GenCost!$D$11:$T$211,  MATCH($AF99, Obs_GenCost!$B$11:$B$211, 0), MATCH(BB$4, Obs_GenCost!$D$3:$T$3, 0) )</f>
        <v>3.2950000000000002E-3</v>
      </c>
      <c r="BC99" s="61">
        <f t="shared" si="86"/>
        <v>1.8076790103477608E-3</v>
      </c>
      <c r="BD99" s="63">
        <f>INDEX(Obs_GenCost!$D$11:$T$211,  MATCH($AF99, Obs_GenCost!$B$11:$B$211, 0), MATCH(BD$4, Obs_GenCost!$D$3:$T$3, 0) )</f>
        <v>2.1703E-3</v>
      </c>
      <c r="BF99" s="31">
        <f t="shared" si="87"/>
        <v>180</v>
      </c>
      <c r="BG99" s="31">
        <f t="shared" si="88"/>
        <v>181</v>
      </c>
      <c r="BH99" s="57">
        <f t="shared" si="62"/>
        <v>4.4001104197266776E-5</v>
      </c>
      <c r="BI99" s="57">
        <f t="shared" si="62"/>
        <v>3.0055134314143228E-5</v>
      </c>
      <c r="BJ99" s="57">
        <f t="shared" si="62"/>
        <v>9.2267988644998309E-5</v>
      </c>
      <c r="BK99" s="58">
        <f t="shared" si="61"/>
        <v>1.9610609987091789E-3</v>
      </c>
      <c r="BL99" s="57">
        <f t="shared" si="61"/>
        <v>0</v>
      </c>
      <c r="BM99" s="57">
        <f t="shared" si="61"/>
        <v>1.2093495894397832E-3</v>
      </c>
      <c r="BN99" s="57">
        <f t="shared" si="61"/>
        <v>3.9099894324609941E-3</v>
      </c>
      <c r="BQ99" s="57">
        <f t="shared" si="94"/>
        <v>3.2278468225740933E-5</v>
      </c>
      <c r="BR99" s="57">
        <f t="shared" si="94"/>
        <v>0</v>
      </c>
      <c r="BS99" s="57">
        <f t="shared" si="94"/>
        <v>3.7282772324969704E-5</v>
      </c>
      <c r="BT99" s="57">
        <f t="shared" si="94"/>
        <v>0</v>
      </c>
      <c r="BU99" s="57">
        <f t="shared" si="94"/>
        <v>0</v>
      </c>
      <c r="BV99" s="57">
        <f t="shared" si="94"/>
        <v>8.7290342510071953E-5</v>
      </c>
      <c r="BW99" s="57">
        <f t="shared" si="94"/>
        <v>9.4746111712844694E-5</v>
      </c>
      <c r="BX99" s="58">
        <f t="shared" si="94"/>
        <v>0</v>
      </c>
      <c r="BY99" s="57">
        <f t="shared" si="94"/>
        <v>0</v>
      </c>
      <c r="BZ99" s="57">
        <f t="shared" si="94"/>
        <v>0</v>
      </c>
      <c r="CA99" s="58">
        <f t="shared" si="94"/>
        <v>2.4485550896549456E-3</v>
      </c>
      <c r="CB99" s="57">
        <f t="shared" si="94"/>
        <v>0</v>
      </c>
      <c r="CC99" s="57">
        <f t="shared" si="94"/>
        <v>2.8466153461690941E-3</v>
      </c>
      <c r="CD99" s="57">
        <f t="shared" si="94"/>
        <v>3.7989707534519623E-3</v>
      </c>
      <c r="CE99" s="57">
        <f t="shared" si="94"/>
        <v>1.5634605462128816E-3</v>
      </c>
      <c r="CF99" s="57">
        <f t="shared" si="63"/>
        <v>0</v>
      </c>
      <c r="CG99" s="57">
        <f t="shared" si="63"/>
        <v>0</v>
      </c>
      <c r="CH99" s="57">
        <f t="shared" si="63"/>
        <v>3.9851140662264658E-3</v>
      </c>
      <c r="CI99" s="58">
        <f t="shared" si="63"/>
        <v>2.4234567346731715E-6</v>
      </c>
      <c r="CJ99" s="57">
        <f t="shared" si="63"/>
        <v>4.6297207236716444E-6</v>
      </c>
      <c r="CL99" s="30">
        <f>Obs_GenCost!B101</f>
        <v>180</v>
      </c>
      <c r="CM99" s="26">
        <f t="shared" si="89"/>
        <v>181</v>
      </c>
      <c r="CN99" s="20">
        <f t="shared" si="68"/>
        <v>407.65</v>
      </c>
      <c r="CO99" s="20">
        <f t="shared" si="68"/>
        <v>137.73000000000002</v>
      </c>
      <c r="CP99" s="20">
        <f t="shared" si="68"/>
        <v>216.19</v>
      </c>
      <c r="CQ99" s="106">
        <f t="shared" si="64"/>
        <v>338.82</v>
      </c>
      <c r="CR99" s="143"/>
      <c r="CS99" s="20">
        <f t="shared" si="69"/>
        <v>30.299999999999997</v>
      </c>
      <c r="CT99" s="20">
        <f t="shared" si="69"/>
        <v>106.93</v>
      </c>
      <c r="CW99" s="20">
        <f t="shared" si="95"/>
        <v>53.730000000000004</v>
      </c>
      <c r="CX99" s="20">
        <f t="shared" si="95"/>
        <v>0</v>
      </c>
      <c r="CY99" s="20">
        <f t="shared" si="95"/>
        <v>137.73000000000002</v>
      </c>
      <c r="CZ99" s="20">
        <f t="shared" si="95"/>
        <v>0</v>
      </c>
      <c r="DA99" s="20">
        <f t="shared" si="95"/>
        <v>0</v>
      </c>
      <c r="DB99" s="20">
        <f t="shared" si="60"/>
        <v>67.98</v>
      </c>
      <c r="DC99" s="20">
        <f t="shared" si="60"/>
        <v>148.21</v>
      </c>
      <c r="DD99" s="106">
        <f t="shared" si="60"/>
        <v>0</v>
      </c>
      <c r="DE99" s="20">
        <f t="shared" si="60"/>
        <v>0</v>
      </c>
      <c r="DF99" s="20">
        <f t="shared" si="60"/>
        <v>0</v>
      </c>
      <c r="DG99" s="106">
        <f t="shared" si="60"/>
        <v>190.04000000000002</v>
      </c>
      <c r="DH99" s="143"/>
      <c r="DI99" s="20">
        <f t="shared" si="70"/>
        <v>30.299999999999997</v>
      </c>
      <c r="DJ99" s="20">
        <f t="shared" si="70"/>
        <v>41.93</v>
      </c>
      <c r="DK99" s="20">
        <f t="shared" si="70"/>
        <v>148.78</v>
      </c>
      <c r="DL99" s="143"/>
      <c r="DM99" s="20">
        <f t="shared" si="71"/>
        <v>0</v>
      </c>
      <c r="DN99" s="20">
        <f t="shared" si="71"/>
        <v>65</v>
      </c>
      <c r="DO99" s="106">
        <f t="shared" si="71"/>
        <v>0.15000000000000002</v>
      </c>
      <c r="DP99" s="20">
        <f t="shared" si="65"/>
        <v>0.08</v>
      </c>
      <c r="DR99" s="31">
        <f t="shared" si="90"/>
        <v>90</v>
      </c>
      <c r="DS99" s="26">
        <f t="shared" si="91"/>
        <v>90.5</v>
      </c>
      <c r="DT99" s="101">
        <f t="shared" si="72"/>
        <v>5360.01</v>
      </c>
      <c r="DU99" s="101">
        <f t="shared" si="73"/>
        <v>1154.27</v>
      </c>
      <c r="DV99" s="101">
        <f t="shared" si="74"/>
        <v>1498.6799999999998</v>
      </c>
      <c r="DW99" s="102">
        <f t="shared" si="92"/>
        <v>798.02</v>
      </c>
      <c r="DX99" s="144"/>
      <c r="DY99" s="101">
        <f t="shared" si="93"/>
        <v>156.38999999999999</v>
      </c>
      <c r="DZ99" s="101">
        <f t="shared" si="93"/>
        <v>107.18</v>
      </c>
      <c r="EB99" s="84">
        <f>MODEL_DATA!AT96</f>
        <v>90</v>
      </c>
      <c r="EC99" s="84">
        <f>MODEL_DATA!AU96</f>
        <v>2707.06</v>
      </c>
      <c r="ED99" s="84">
        <f>MODEL_DATA!AV96</f>
        <v>114.24</v>
      </c>
      <c r="EE99" s="84">
        <f>MODEL_DATA!AW96</f>
        <v>1040.03</v>
      </c>
      <c r="EF99" s="84">
        <f>MODEL_DATA!AX96</f>
        <v>0</v>
      </c>
      <c r="EG99" s="84">
        <f>MODEL_DATA!AY96</f>
        <v>0</v>
      </c>
      <c r="EH99" s="84">
        <f>MODEL_DATA!AZ96</f>
        <v>830.14</v>
      </c>
      <c r="EI99" s="84">
        <f>MODEL_DATA!BA96</f>
        <v>668.54</v>
      </c>
      <c r="EJ99" s="84">
        <f>MODEL_DATA!BB96</f>
        <v>214.86</v>
      </c>
      <c r="EK99" s="84">
        <f>MODEL_DATA!BC96</f>
        <v>112.5</v>
      </c>
      <c r="EL99" s="84">
        <f>MODEL_DATA!BD96</f>
        <v>549.89</v>
      </c>
      <c r="EM99" s="84">
        <f>MODEL_DATA!BE96</f>
        <v>358.23</v>
      </c>
      <c r="EN99" s="84">
        <f>MODEL_DATA!BF96</f>
        <v>297.14</v>
      </c>
      <c r="EO99" s="84">
        <f>MODEL_DATA!BG96</f>
        <v>52.83</v>
      </c>
      <c r="EP99" s="84">
        <f>MODEL_DATA!BH96</f>
        <v>51.3</v>
      </c>
      <c r="EQ99" s="84">
        <f>MODEL_DATA!BI96</f>
        <v>439.79</v>
      </c>
      <c r="ER99" s="84">
        <f>MODEL_DATA!BJ96</f>
        <v>255.11</v>
      </c>
      <c r="ES99" s="84">
        <f>MODEL_DATA!BK96</f>
        <v>103.56</v>
      </c>
      <c r="ET99" s="84">
        <f>MODEL_DATA!BL96</f>
        <v>55.88</v>
      </c>
      <c r="EU99" s="84">
        <f>MODEL_DATA!BM96</f>
        <v>78.66</v>
      </c>
      <c r="EV99" s="84">
        <f>MODEL_DATA!BN96</f>
        <v>6.25</v>
      </c>
    </row>
    <row r="100" spans="32:152" x14ac:dyDescent="0.25">
      <c r="AF100" s="32">
        <f t="shared" si="66"/>
        <v>180</v>
      </c>
      <c r="AG100" s="61">
        <f t="shared" si="75"/>
        <v>3.2278468225740933E-5</v>
      </c>
      <c r="AH100" s="63">
        <f>INDEX(Obs_GenCost!$D$11:$T$211,  MATCH($AF100, Obs_GenCost!$B$11:$B$211, 0), MATCH(AH$4, Obs_GenCost!$D$3:$T$3, 0) )</f>
        <v>3.3200000000000001E-5</v>
      </c>
      <c r="AI100" s="61">
        <f t="shared" si="76"/>
        <v>0</v>
      </c>
      <c r="AJ100" s="63">
        <f>INDEX(Obs_GenCost!$D$11:$T$211,  MATCH($AF100, Obs_GenCost!$B$11:$B$211, 0), MATCH(AJ$4, Obs_GenCost!$D$3:$T$3, 0) )</f>
        <v>0</v>
      </c>
      <c r="AK100" s="61">
        <f t="shared" si="77"/>
        <v>3.7282772324969704E-5</v>
      </c>
      <c r="AL100" s="63">
        <f>INDEX(Obs_GenCost!$D$11:$T$211,  MATCH($AF100, Obs_GenCost!$B$11:$B$211, 0), MATCH(AL$4, Obs_GenCost!$D$3:$T$3, 0) )</f>
        <v>5.66E-5</v>
      </c>
      <c r="AM100" s="61">
        <f t="shared" si="78"/>
        <v>0</v>
      </c>
      <c r="AN100" s="63">
        <f>INDEX(Obs_GenCost!$D$11:$T$211,  MATCH($AF100, Obs_GenCost!$B$11:$B$211, 0), MATCH(AN$4, Obs_GenCost!$D$3:$T$3, 0) )</f>
        <v>0</v>
      </c>
      <c r="AO100" s="61">
        <f t="shared" si="79"/>
        <v>0</v>
      </c>
      <c r="AP100" s="63">
        <f>INDEX(Obs_GenCost!$D$11:$T$211,  MATCH($AF100, Obs_GenCost!$B$11:$B$211, 0), MATCH(AP$4, Obs_GenCost!$D$3:$T$3, 0) )</f>
        <v>0</v>
      </c>
      <c r="AQ100" s="61">
        <f t="shared" si="80"/>
        <v>8.7290342510071953E-5</v>
      </c>
      <c r="AR100" s="63">
        <f>INDEX(Obs_GenCost!$D$11:$T$211,  MATCH($AF100, Obs_GenCost!$B$11:$B$211, 0), MATCH(AR$4, Obs_GenCost!$D$3:$T$3, 0) )</f>
        <v>7.5900000000000002E-5</v>
      </c>
      <c r="AS100" s="61">
        <f t="shared" si="81"/>
        <v>9.4746111712844694E-5</v>
      </c>
      <c r="AT100" s="63">
        <f>INDEX(Obs_GenCost!$D$11:$T$211,  MATCH($AF100, Obs_GenCost!$B$11:$B$211, 0), MATCH(AT$4, Obs_GenCost!$D$3:$T$3, 0) )</f>
        <v>4.1900000000000002E-5</v>
      </c>
      <c r="AU100" s="61">
        <f t="shared" si="82"/>
        <v>0</v>
      </c>
      <c r="AV100" s="63">
        <f>INDEX(Obs_GenCost!$D$11:$T$211,  MATCH($AF100, Obs_GenCost!$B$11:$B$211, 0), MATCH(AV$4, Obs_GenCost!$D$3:$T$3, 0) )</f>
        <v>0</v>
      </c>
      <c r="AW100" s="61">
        <f t="shared" si="83"/>
        <v>0</v>
      </c>
      <c r="AX100" s="63">
        <f>INDEX(Obs_GenCost!$D$11:$T$211,  MATCH($AF100, Obs_GenCost!$B$11:$B$211, 0), MATCH(AX$4, Obs_GenCost!$D$3:$T$3, 0) )</f>
        <v>1.351E-4</v>
      </c>
      <c r="AY100" s="61">
        <f t="shared" si="84"/>
        <v>0</v>
      </c>
      <c r="AZ100" s="63">
        <f>INDEX(Obs_GenCost!$D$11:$T$211,  MATCH($AF100, Obs_GenCost!$B$11:$B$211, 0), MATCH(AZ$4, Obs_GenCost!$D$3:$T$3, 0) )</f>
        <v>1.0751000000000001E-3</v>
      </c>
      <c r="BA100" s="61">
        <f t="shared" si="85"/>
        <v>2.4485550896549456E-3</v>
      </c>
      <c r="BB100" s="63">
        <f>INDEX(Obs_GenCost!$D$11:$T$211,  MATCH($AF100, Obs_GenCost!$B$11:$B$211, 0), MATCH(BB$4, Obs_GenCost!$D$3:$T$3, 0) )</f>
        <v>3.2108000000000002E-3</v>
      </c>
      <c r="BC100" s="61">
        <f t="shared" si="86"/>
        <v>1.5634605462128816E-3</v>
      </c>
      <c r="BD100" s="63">
        <f>INDEX(Obs_GenCost!$D$11:$T$211,  MATCH($AF100, Obs_GenCost!$B$11:$B$211, 0), MATCH(BD$4, Obs_GenCost!$D$3:$T$3, 0) )</f>
        <v>2.114E-3</v>
      </c>
      <c r="BF100" s="31">
        <f t="shared" si="87"/>
        <v>182</v>
      </c>
      <c r="BG100" s="31">
        <f t="shared" si="88"/>
        <v>183</v>
      </c>
      <c r="BH100" s="57">
        <f t="shared" si="62"/>
        <v>3.8350526974828626E-5</v>
      </c>
      <c r="BI100" s="57">
        <f t="shared" si="62"/>
        <v>2.7325229934052237E-5</v>
      </c>
      <c r="BJ100" s="57">
        <f t="shared" si="62"/>
        <v>7.6502321867875242E-5</v>
      </c>
      <c r="BK100" s="58">
        <f t="shared" si="61"/>
        <v>1.6757168418224473E-3</v>
      </c>
      <c r="BL100" s="57">
        <f t="shared" si="61"/>
        <v>0</v>
      </c>
      <c r="BM100" s="57">
        <f t="shared" si="61"/>
        <v>1.3953419685417434E-3</v>
      </c>
      <c r="BN100" s="57">
        <f t="shared" si="61"/>
        <v>4.4014348450886554E-3</v>
      </c>
      <c r="BQ100" s="57">
        <f t="shared" si="94"/>
        <v>3.0536284011062932E-5</v>
      </c>
      <c r="BR100" s="57">
        <f t="shared" si="94"/>
        <v>0</v>
      </c>
      <c r="BS100" s="57">
        <f t="shared" si="94"/>
        <v>3.3896382418737426E-5</v>
      </c>
      <c r="BT100" s="57">
        <f t="shared" si="94"/>
        <v>0</v>
      </c>
      <c r="BU100" s="57">
        <f t="shared" si="94"/>
        <v>0</v>
      </c>
      <c r="BV100" s="57">
        <f t="shared" si="94"/>
        <v>8.1306626768722504E-5</v>
      </c>
      <c r="BW100" s="57">
        <f t="shared" si="94"/>
        <v>7.4110496800958668E-5</v>
      </c>
      <c r="BX100" s="58">
        <f t="shared" si="94"/>
        <v>0</v>
      </c>
      <c r="BY100" s="57">
        <f t="shared" si="94"/>
        <v>0</v>
      </c>
      <c r="BZ100" s="57">
        <f t="shared" si="94"/>
        <v>0</v>
      </c>
      <c r="CA100" s="58">
        <f t="shared" si="94"/>
        <v>2.0711704412862161E-3</v>
      </c>
      <c r="CB100" s="57">
        <f t="shared" si="94"/>
        <v>0</v>
      </c>
      <c r="CC100" s="57">
        <f t="shared" si="94"/>
        <v>3.2844116337317339E-3</v>
      </c>
      <c r="CD100" s="57">
        <f t="shared" si="94"/>
        <v>4.4558402493386001E-3</v>
      </c>
      <c r="CE100" s="57">
        <f t="shared" si="94"/>
        <v>1.3531846655184352E-3</v>
      </c>
      <c r="CF100" s="57">
        <f t="shared" si="63"/>
        <v>0</v>
      </c>
      <c r="CG100" s="57">
        <f t="shared" si="63"/>
        <v>0</v>
      </c>
      <c r="CH100" s="57">
        <f t="shared" si="63"/>
        <v>4.3646195442255701E-3</v>
      </c>
      <c r="CI100" s="58">
        <f t="shared" si="63"/>
        <v>2.5850205169847157E-6</v>
      </c>
      <c r="CJ100" s="57">
        <f t="shared" si="63"/>
        <v>6.3658659950485112E-6</v>
      </c>
      <c r="CL100" s="30">
        <f>Obs_GenCost!B102</f>
        <v>182</v>
      </c>
      <c r="CM100" s="26">
        <f t="shared" si="89"/>
        <v>183</v>
      </c>
      <c r="CN100" s="20">
        <f t="shared" si="68"/>
        <v>355.30000000000007</v>
      </c>
      <c r="CO100" s="20">
        <f t="shared" si="68"/>
        <v>125.22</v>
      </c>
      <c r="CP100" s="20">
        <f t="shared" si="68"/>
        <v>179.25</v>
      </c>
      <c r="CQ100" s="106">
        <f t="shared" si="64"/>
        <v>289.52000000000004</v>
      </c>
      <c r="CR100" s="143"/>
      <c r="CS100" s="20">
        <f t="shared" si="69"/>
        <v>34.96</v>
      </c>
      <c r="CT100" s="20">
        <f t="shared" si="69"/>
        <v>120.37</v>
      </c>
      <c r="CW100" s="20">
        <f t="shared" si="95"/>
        <v>50.83</v>
      </c>
      <c r="CX100" s="20">
        <f t="shared" si="95"/>
        <v>0</v>
      </c>
      <c r="CY100" s="20">
        <f t="shared" si="95"/>
        <v>125.22</v>
      </c>
      <c r="CZ100" s="20">
        <f t="shared" si="95"/>
        <v>0</v>
      </c>
      <c r="DA100" s="20">
        <f t="shared" si="95"/>
        <v>0</v>
      </c>
      <c r="DB100" s="20">
        <f t="shared" si="60"/>
        <v>63.32</v>
      </c>
      <c r="DC100" s="20">
        <f t="shared" si="60"/>
        <v>115.93</v>
      </c>
      <c r="DD100" s="106">
        <f t="shared" si="60"/>
        <v>0</v>
      </c>
      <c r="DE100" s="20">
        <f t="shared" si="60"/>
        <v>0</v>
      </c>
      <c r="DF100" s="20">
        <f t="shared" si="60"/>
        <v>0</v>
      </c>
      <c r="DG100" s="106">
        <f t="shared" si="60"/>
        <v>160.75</v>
      </c>
      <c r="DH100" s="143"/>
      <c r="DI100" s="20">
        <f t="shared" si="70"/>
        <v>34.96</v>
      </c>
      <c r="DJ100" s="20">
        <f t="shared" si="70"/>
        <v>49.18</v>
      </c>
      <c r="DK100" s="20">
        <f t="shared" si="70"/>
        <v>128.77000000000001</v>
      </c>
      <c r="DL100" s="143"/>
      <c r="DM100" s="20">
        <f t="shared" si="71"/>
        <v>0</v>
      </c>
      <c r="DN100" s="20">
        <f t="shared" si="71"/>
        <v>71.19</v>
      </c>
      <c r="DO100" s="106">
        <f t="shared" si="71"/>
        <v>0.16</v>
      </c>
      <c r="DP100" s="20">
        <f t="shared" si="65"/>
        <v>0.11</v>
      </c>
      <c r="DR100" s="31">
        <f t="shared" si="90"/>
        <v>91</v>
      </c>
      <c r="DS100" s="26">
        <f t="shared" si="91"/>
        <v>91.5</v>
      </c>
      <c r="DT100" s="101">
        <f t="shared" si="72"/>
        <v>5035.37</v>
      </c>
      <c r="DU100" s="101">
        <f t="shared" si="73"/>
        <v>1091.3499999999999</v>
      </c>
      <c r="DV100" s="101">
        <f t="shared" si="74"/>
        <v>1481.4</v>
      </c>
      <c r="DW100" s="102">
        <f t="shared" si="92"/>
        <v>609.11</v>
      </c>
      <c r="DX100" s="144"/>
      <c r="DY100" s="101">
        <f t="shared" si="93"/>
        <v>90.210000000000008</v>
      </c>
      <c r="DZ100" s="101">
        <f t="shared" si="93"/>
        <v>114.53999999999999</v>
      </c>
      <c r="EB100" s="84">
        <f>MODEL_DATA!AT97</f>
        <v>91</v>
      </c>
      <c r="EC100" s="84">
        <f>MODEL_DATA!AU97</f>
        <v>2462.62</v>
      </c>
      <c r="ED100" s="84">
        <f>MODEL_DATA!AV97</f>
        <v>123.07</v>
      </c>
      <c r="EE100" s="84">
        <f>MODEL_DATA!AW97</f>
        <v>968.28</v>
      </c>
      <c r="EF100" s="84">
        <f>MODEL_DATA!AX97</f>
        <v>0</v>
      </c>
      <c r="EG100" s="84">
        <f>MODEL_DATA!AY97</f>
        <v>0</v>
      </c>
      <c r="EH100" s="84">
        <f>MODEL_DATA!AZ97</f>
        <v>824.53</v>
      </c>
      <c r="EI100" s="84">
        <f>MODEL_DATA!BA97</f>
        <v>656.87</v>
      </c>
      <c r="EJ100" s="84">
        <f>MODEL_DATA!BB97</f>
        <v>144.63</v>
      </c>
      <c r="EK100" s="84">
        <f>MODEL_DATA!BC97</f>
        <v>105.33</v>
      </c>
      <c r="EL100" s="84">
        <f>MODEL_DATA!BD97</f>
        <v>541.66</v>
      </c>
      <c r="EM100" s="84">
        <f>MODEL_DATA!BE97</f>
        <v>319.39</v>
      </c>
      <c r="EN100" s="84">
        <f>MODEL_DATA!BF97</f>
        <v>370.79</v>
      </c>
      <c r="EO100" s="84">
        <f>MODEL_DATA!BG97</f>
        <v>31.93</v>
      </c>
      <c r="EP100" s="84">
        <f>MODEL_DATA!BH97</f>
        <v>56.08</v>
      </c>
      <c r="EQ100" s="84">
        <f>MODEL_DATA!BI97</f>
        <v>289.72000000000003</v>
      </c>
      <c r="ER100" s="84">
        <f>MODEL_DATA!BJ97</f>
        <v>234.71</v>
      </c>
      <c r="ES100" s="84">
        <f>MODEL_DATA!BK97</f>
        <v>58.28</v>
      </c>
      <c r="ET100" s="84">
        <f>MODEL_DATA!BL97</f>
        <v>58.46</v>
      </c>
      <c r="EU100" s="84">
        <f>MODEL_DATA!BM97</f>
        <v>70.12</v>
      </c>
      <c r="EV100" s="84">
        <f>MODEL_DATA!BN97</f>
        <v>6.54</v>
      </c>
    </row>
    <row r="101" spans="32:152" x14ac:dyDescent="0.25">
      <c r="AF101" s="32">
        <f t="shared" si="66"/>
        <v>182</v>
      </c>
      <c r="AG101" s="61">
        <f t="shared" si="75"/>
        <v>3.0536284011062932E-5</v>
      </c>
      <c r="AH101" s="63">
        <f>INDEX(Obs_GenCost!$D$11:$T$211,  MATCH($AF101, Obs_GenCost!$B$11:$B$211, 0), MATCH(AH$4, Obs_GenCost!$D$3:$T$3, 0) )</f>
        <v>2.72E-5</v>
      </c>
      <c r="AI101" s="61">
        <f t="shared" si="76"/>
        <v>0</v>
      </c>
      <c r="AJ101" s="63">
        <f>INDEX(Obs_GenCost!$D$11:$T$211,  MATCH($AF101, Obs_GenCost!$B$11:$B$211, 0), MATCH(AJ$4, Obs_GenCost!$D$3:$T$3, 0) )</f>
        <v>0</v>
      </c>
      <c r="AK101" s="61">
        <f t="shared" si="77"/>
        <v>3.3896382418737426E-5</v>
      </c>
      <c r="AL101" s="63">
        <f>INDEX(Obs_GenCost!$D$11:$T$211,  MATCH($AF101, Obs_GenCost!$B$11:$B$211, 0), MATCH(AL$4, Obs_GenCost!$D$3:$T$3, 0) )</f>
        <v>5.4799999999999997E-5</v>
      </c>
      <c r="AM101" s="61">
        <f t="shared" si="78"/>
        <v>0</v>
      </c>
      <c r="AN101" s="63">
        <f>INDEX(Obs_GenCost!$D$11:$T$211,  MATCH($AF101, Obs_GenCost!$B$11:$B$211, 0), MATCH(AN$4, Obs_GenCost!$D$3:$T$3, 0) )</f>
        <v>0</v>
      </c>
      <c r="AO101" s="61">
        <f t="shared" si="79"/>
        <v>0</v>
      </c>
      <c r="AP101" s="63">
        <f>INDEX(Obs_GenCost!$D$11:$T$211,  MATCH($AF101, Obs_GenCost!$B$11:$B$211, 0), MATCH(AP$4, Obs_GenCost!$D$3:$T$3, 0) )</f>
        <v>0</v>
      </c>
      <c r="AQ101" s="61">
        <f t="shared" si="80"/>
        <v>8.1306626768722504E-5</v>
      </c>
      <c r="AR101" s="63">
        <f>INDEX(Obs_GenCost!$D$11:$T$211,  MATCH($AF101, Obs_GenCost!$B$11:$B$211, 0), MATCH(AR$4, Obs_GenCost!$D$3:$T$3, 0) )</f>
        <v>7.2899999999999997E-5</v>
      </c>
      <c r="AS101" s="61">
        <f t="shared" si="81"/>
        <v>7.4110496800958668E-5</v>
      </c>
      <c r="AT101" s="63">
        <f>INDEX(Obs_GenCost!$D$11:$T$211,  MATCH($AF101, Obs_GenCost!$B$11:$B$211, 0), MATCH(AT$4, Obs_GenCost!$D$3:$T$3, 0) )</f>
        <v>3.4900000000000001E-5</v>
      </c>
      <c r="AU101" s="61">
        <f t="shared" si="82"/>
        <v>0</v>
      </c>
      <c r="AV101" s="63">
        <f>INDEX(Obs_GenCost!$D$11:$T$211,  MATCH($AF101, Obs_GenCost!$B$11:$B$211, 0), MATCH(AV$4, Obs_GenCost!$D$3:$T$3, 0) )</f>
        <v>0</v>
      </c>
      <c r="AW101" s="61">
        <f t="shared" si="83"/>
        <v>0</v>
      </c>
      <c r="AX101" s="63">
        <f>INDEX(Obs_GenCost!$D$11:$T$211,  MATCH($AF101, Obs_GenCost!$B$11:$B$211, 0), MATCH(AX$4, Obs_GenCost!$D$3:$T$3, 0) )</f>
        <v>1.2899999999999999E-4</v>
      </c>
      <c r="AY101" s="61">
        <f t="shared" si="84"/>
        <v>0</v>
      </c>
      <c r="AZ101" s="63">
        <f>INDEX(Obs_GenCost!$D$11:$T$211,  MATCH($AF101, Obs_GenCost!$B$11:$B$211, 0), MATCH(AZ$4, Obs_GenCost!$D$3:$T$3, 0) )</f>
        <v>1.0497E-3</v>
      </c>
      <c r="BA101" s="61">
        <f t="shared" si="85"/>
        <v>2.0711704412862161E-3</v>
      </c>
      <c r="BB101" s="63">
        <f>INDEX(Obs_GenCost!$D$11:$T$211,  MATCH($AF101, Obs_GenCost!$B$11:$B$211, 0), MATCH(BB$4, Obs_GenCost!$D$3:$T$3, 0) )</f>
        <v>3.1264000000000001E-3</v>
      </c>
      <c r="BC101" s="61">
        <f t="shared" si="86"/>
        <v>1.3531846655184352E-3</v>
      </c>
      <c r="BD101" s="63">
        <f>INDEX(Obs_GenCost!$D$11:$T$211,  MATCH($AF101, Obs_GenCost!$B$11:$B$211, 0), MATCH(BD$4, Obs_GenCost!$D$3:$T$3, 0) )</f>
        <v>2.0975999999999998E-3</v>
      </c>
      <c r="BF101" s="31">
        <f t="shared" si="87"/>
        <v>184</v>
      </c>
      <c r="BG101" s="31">
        <f t="shared" si="88"/>
        <v>185</v>
      </c>
      <c r="BH101" s="57">
        <f t="shared" si="62"/>
        <v>3.5766480772246581E-5</v>
      </c>
      <c r="BI101" s="57">
        <f t="shared" si="62"/>
        <v>2.974962942748236E-5</v>
      </c>
      <c r="BJ101" s="57">
        <f t="shared" si="62"/>
        <v>6.2614536352780895E-5</v>
      </c>
      <c r="BK101" s="58">
        <f t="shared" si="61"/>
        <v>1.9801032355480706E-3</v>
      </c>
      <c r="BL101" s="57">
        <f t="shared" si="61"/>
        <v>0</v>
      </c>
      <c r="BM101" s="57">
        <f t="shared" si="61"/>
        <v>1.0049974475938529E-3</v>
      </c>
      <c r="BN101" s="57">
        <f t="shared" si="61"/>
        <v>2.5234113039758082E-3</v>
      </c>
      <c r="BQ101" s="57">
        <f t="shared" si="94"/>
        <v>2.9028393535600253E-5</v>
      </c>
      <c r="BR101" s="57">
        <f t="shared" si="94"/>
        <v>0</v>
      </c>
      <c r="BS101" s="57">
        <f t="shared" si="94"/>
        <v>3.6903799833464883E-5</v>
      </c>
      <c r="BT101" s="57">
        <f t="shared" si="94"/>
        <v>0</v>
      </c>
      <c r="BU101" s="57">
        <f t="shared" si="94"/>
        <v>0</v>
      </c>
      <c r="BV101" s="57">
        <f t="shared" si="94"/>
        <v>7.9162247951543627E-5</v>
      </c>
      <c r="BW101" s="57">
        <f t="shared" si="94"/>
        <v>5.4376251685409685E-5</v>
      </c>
      <c r="BX101" s="58">
        <f t="shared" si="94"/>
        <v>0</v>
      </c>
      <c r="BY101" s="57">
        <f t="shared" si="94"/>
        <v>0</v>
      </c>
      <c r="BZ101" s="57">
        <f t="shared" si="94"/>
        <v>0</v>
      </c>
      <c r="CA101" s="58">
        <f t="shared" si="94"/>
        <v>2.1468019839944591E-3</v>
      </c>
      <c r="CB101" s="57">
        <f t="shared" si="94"/>
        <v>0</v>
      </c>
      <c r="CC101" s="57">
        <f t="shared" si="94"/>
        <v>2.3656031160573529E-3</v>
      </c>
      <c r="CD101" s="57">
        <f t="shared" si="94"/>
        <v>2.7470735331424634E-3</v>
      </c>
      <c r="CE101" s="57">
        <f t="shared" si="94"/>
        <v>1.8441436433317556E-3</v>
      </c>
      <c r="CF101" s="57">
        <f t="shared" si="63"/>
        <v>0</v>
      </c>
      <c r="CG101" s="57">
        <f t="shared" si="63"/>
        <v>0</v>
      </c>
      <c r="CH101" s="57">
        <f t="shared" si="63"/>
        <v>2.3720625111123377E-3</v>
      </c>
      <c r="CI101" s="58">
        <f t="shared" si="63"/>
        <v>3.2312756462308951E-6</v>
      </c>
      <c r="CJ101" s="57">
        <f t="shared" si="63"/>
        <v>5.7871509045895561E-6</v>
      </c>
      <c r="CL101" s="30">
        <f>Obs_GenCost!B103</f>
        <v>184</v>
      </c>
      <c r="CM101" s="26">
        <f t="shared" si="89"/>
        <v>185</v>
      </c>
      <c r="CN101" s="20">
        <f t="shared" si="68"/>
        <v>331.36</v>
      </c>
      <c r="CO101" s="20">
        <f t="shared" si="68"/>
        <v>136.32999999999998</v>
      </c>
      <c r="CP101" s="20">
        <f t="shared" si="68"/>
        <v>146.70999999999998</v>
      </c>
      <c r="CQ101" s="106">
        <f t="shared" si="64"/>
        <v>342.11</v>
      </c>
      <c r="CR101" s="143"/>
      <c r="CS101" s="20">
        <f t="shared" si="69"/>
        <v>25.18</v>
      </c>
      <c r="CT101" s="20">
        <f t="shared" si="69"/>
        <v>69.009999999999991</v>
      </c>
      <c r="CW101" s="20">
        <f t="shared" si="95"/>
        <v>48.32</v>
      </c>
      <c r="CX101" s="20">
        <f t="shared" si="95"/>
        <v>0</v>
      </c>
      <c r="CY101" s="20">
        <f t="shared" si="95"/>
        <v>136.32999999999998</v>
      </c>
      <c r="CZ101" s="20">
        <f t="shared" si="95"/>
        <v>0</v>
      </c>
      <c r="DA101" s="20">
        <f t="shared" si="95"/>
        <v>0</v>
      </c>
      <c r="DB101" s="20">
        <f t="shared" si="60"/>
        <v>61.650000000000006</v>
      </c>
      <c r="DC101" s="20">
        <f t="shared" si="60"/>
        <v>85.06</v>
      </c>
      <c r="DD101" s="106">
        <f t="shared" si="60"/>
        <v>0</v>
      </c>
      <c r="DE101" s="20">
        <f t="shared" si="60"/>
        <v>0</v>
      </c>
      <c r="DF101" s="20">
        <f t="shared" si="60"/>
        <v>0</v>
      </c>
      <c r="DG101" s="106">
        <f t="shared" si="60"/>
        <v>166.62</v>
      </c>
      <c r="DH101" s="143"/>
      <c r="DI101" s="20">
        <f t="shared" si="70"/>
        <v>25.18</v>
      </c>
      <c r="DJ101" s="20">
        <f t="shared" si="70"/>
        <v>30.32</v>
      </c>
      <c r="DK101" s="20">
        <f t="shared" si="70"/>
        <v>175.49</v>
      </c>
      <c r="DL101" s="143"/>
      <c r="DM101" s="20">
        <f t="shared" si="71"/>
        <v>0</v>
      </c>
      <c r="DN101" s="20">
        <f t="shared" si="71"/>
        <v>38.69</v>
      </c>
      <c r="DO101" s="106">
        <f t="shared" si="71"/>
        <v>0.2</v>
      </c>
      <c r="DP101" s="20">
        <f t="shared" si="65"/>
        <v>0.1</v>
      </c>
      <c r="DR101" s="31">
        <f t="shared" si="90"/>
        <v>92</v>
      </c>
      <c r="DS101" s="26">
        <f t="shared" si="91"/>
        <v>92.5</v>
      </c>
      <c r="DT101" s="101">
        <f t="shared" si="72"/>
        <v>5093.51</v>
      </c>
      <c r="DU101" s="101">
        <f t="shared" si="73"/>
        <v>1184.17</v>
      </c>
      <c r="DV101" s="101">
        <f t="shared" si="74"/>
        <v>1469.58</v>
      </c>
      <c r="DW101" s="102">
        <f t="shared" si="92"/>
        <v>589.26</v>
      </c>
      <c r="DX101" s="144"/>
      <c r="DY101" s="101">
        <f t="shared" si="93"/>
        <v>108.47999999999999</v>
      </c>
      <c r="DZ101" s="101">
        <f t="shared" si="93"/>
        <v>109.69999999999999</v>
      </c>
      <c r="EB101" s="84">
        <f>MODEL_DATA!AT98</f>
        <v>92</v>
      </c>
      <c r="EC101" s="84">
        <f>MODEL_DATA!AU98</f>
        <v>2439.7600000000002</v>
      </c>
      <c r="ED101" s="84">
        <f>MODEL_DATA!AV98</f>
        <v>124.49</v>
      </c>
      <c r="EE101" s="84">
        <f>MODEL_DATA!AW98</f>
        <v>1059.68</v>
      </c>
      <c r="EF101" s="84">
        <f>MODEL_DATA!AX98</f>
        <v>0</v>
      </c>
      <c r="EG101" s="84">
        <f>MODEL_DATA!AY98</f>
        <v>0</v>
      </c>
      <c r="EH101" s="84">
        <f>MODEL_DATA!AZ98</f>
        <v>814.25</v>
      </c>
      <c r="EI101" s="84">
        <f>MODEL_DATA!BA98</f>
        <v>655.33000000000004</v>
      </c>
      <c r="EJ101" s="84">
        <f>MODEL_DATA!BB98</f>
        <v>83.46</v>
      </c>
      <c r="EK101" s="84">
        <f>MODEL_DATA!BC98</f>
        <v>102.4</v>
      </c>
      <c r="EL101" s="84">
        <f>MODEL_DATA!BD98</f>
        <v>539.05999999999995</v>
      </c>
      <c r="EM101" s="84">
        <f>MODEL_DATA!BE98</f>
        <v>338.8</v>
      </c>
      <c r="EN101" s="84">
        <f>MODEL_DATA!BF98</f>
        <v>336.84</v>
      </c>
      <c r="EO101" s="84">
        <f>MODEL_DATA!BG98</f>
        <v>35.4</v>
      </c>
      <c r="EP101" s="84">
        <f>MODEL_DATA!BH98</f>
        <v>51.4</v>
      </c>
      <c r="EQ101" s="84">
        <f>MODEL_DATA!BI98</f>
        <v>250.46</v>
      </c>
      <c r="ER101" s="84">
        <f>MODEL_DATA!BJ98</f>
        <v>256.37</v>
      </c>
      <c r="ES101" s="84">
        <f>MODEL_DATA!BK98</f>
        <v>73.08</v>
      </c>
      <c r="ET101" s="84">
        <f>MODEL_DATA!BL98</f>
        <v>58.3</v>
      </c>
      <c r="EU101" s="84">
        <f>MODEL_DATA!BM98</f>
        <v>70.180000000000007</v>
      </c>
      <c r="EV101" s="84">
        <f>MODEL_DATA!BN98</f>
        <v>6.27</v>
      </c>
    </row>
    <row r="102" spans="32:152" x14ac:dyDescent="0.25">
      <c r="AF102" s="32">
        <f t="shared" si="66"/>
        <v>184</v>
      </c>
      <c r="AG102" s="61">
        <f t="shared" si="75"/>
        <v>2.9028393535600253E-5</v>
      </c>
      <c r="AH102" s="63">
        <f>INDEX(Obs_GenCost!$D$11:$T$211,  MATCH($AF102, Obs_GenCost!$B$11:$B$211, 0), MATCH(AH$4, Obs_GenCost!$D$3:$T$3, 0) )</f>
        <v>2.37E-5</v>
      </c>
      <c r="AI102" s="61">
        <f t="shared" si="76"/>
        <v>0</v>
      </c>
      <c r="AJ102" s="63">
        <f>INDEX(Obs_GenCost!$D$11:$T$211,  MATCH($AF102, Obs_GenCost!$B$11:$B$211, 0), MATCH(AJ$4, Obs_GenCost!$D$3:$T$3, 0) )</f>
        <v>0</v>
      </c>
      <c r="AK102" s="61">
        <f t="shared" si="77"/>
        <v>3.6903799833464883E-5</v>
      </c>
      <c r="AL102" s="63">
        <f>INDEX(Obs_GenCost!$D$11:$T$211,  MATCH($AF102, Obs_GenCost!$B$11:$B$211, 0), MATCH(AL$4, Obs_GenCost!$D$3:$T$3, 0) )</f>
        <v>5.3300000000000001E-5</v>
      </c>
      <c r="AM102" s="61">
        <f t="shared" si="78"/>
        <v>0</v>
      </c>
      <c r="AN102" s="63">
        <f>INDEX(Obs_GenCost!$D$11:$T$211,  MATCH($AF102, Obs_GenCost!$B$11:$B$211, 0), MATCH(AN$4, Obs_GenCost!$D$3:$T$3, 0) )</f>
        <v>0</v>
      </c>
      <c r="AO102" s="61">
        <f t="shared" si="79"/>
        <v>0</v>
      </c>
      <c r="AP102" s="63">
        <f>INDEX(Obs_GenCost!$D$11:$T$211,  MATCH($AF102, Obs_GenCost!$B$11:$B$211, 0), MATCH(AP$4, Obs_GenCost!$D$3:$T$3, 0) )</f>
        <v>0</v>
      </c>
      <c r="AQ102" s="61">
        <f t="shared" si="80"/>
        <v>7.9162247951543627E-5</v>
      </c>
      <c r="AR102" s="63">
        <f>INDEX(Obs_GenCost!$D$11:$T$211,  MATCH($AF102, Obs_GenCost!$B$11:$B$211, 0), MATCH(AR$4, Obs_GenCost!$D$3:$T$3, 0) )</f>
        <v>6.9800000000000003E-5</v>
      </c>
      <c r="AS102" s="61">
        <f t="shared" si="81"/>
        <v>5.4376251685409685E-5</v>
      </c>
      <c r="AT102" s="63">
        <f>INDEX(Obs_GenCost!$D$11:$T$211,  MATCH($AF102, Obs_GenCost!$B$11:$B$211, 0), MATCH(AT$4, Obs_GenCost!$D$3:$T$3, 0) )</f>
        <v>2.8E-5</v>
      </c>
      <c r="AU102" s="61">
        <f t="shared" si="82"/>
        <v>0</v>
      </c>
      <c r="AV102" s="63">
        <f>INDEX(Obs_GenCost!$D$11:$T$211,  MATCH($AF102, Obs_GenCost!$B$11:$B$211, 0), MATCH(AV$4, Obs_GenCost!$D$3:$T$3, 0) )</f>
        <v>0</v>
      </c>
      <c r="AW102" s="61">
        <f t="shared" si="83"/>
        <v>0</v>
      </c>
      <c r="AX102" s="63">
        <f>INDEX(Obs_GenCost!$D$11:$T$211,  MATCH($AF102, Obs_GenCost!$B$11:$B$211, 0), MATCH(AX$4, Obs_GenCost!$D$3:$T$3, 0) )</f>
        <v>1.2300000000000001E-4</v>
      </c>
      <c r="AY102" s="61">
        <f t="shared" si="84"/>
        <v>0</v>
      </c>
      <c r="AZ102" s="63">
        <f>INDEX(Obs_GenCost!$D$11:$T$211,  MATCH($AF102, Obs_GenCost!$B$11:$B$211, 0), MATCH(AZ$4, Obs_GenCost!$D$3:$T$3, 0) )</f>
        <v>1.0242999999999999E-3</v>
      </c>
      <c r="BA102" s="61">
        <f t="shared" si="85"/>
        <v>2.1468019839944591E-3</v>
      </c>
      <c r="BB102" s="63">
        <f>INDEX(Obs_GenCost!$D$11:$T$211,  MATCH($AF102, Obs_GenCost!$B$11:$B$211, 0), MATCH(BB$4, Obs_GenCost!$D$3:$T$3, 0) )</f>
        <v>3.0423E-3</v>
      </c>
      <c r="BC102" s="61">
        <f t="shared" si="86"/>
        <v>1.8441436433317556E-3</v>
      </c>
      <c r="BD102" s="63">
        <f>INDEX(Obs_GenCost!$D$11:$T$211,  MATCH($AF102, Obs_GenCost!$B$11:$B$211, 0), MATCH(BD$4, Obs_GenCost!$D$3:$T$3, 0) )</f>
        <v>2.0812000000000001E-3</v>
      </c>
      <c r="BF102" s="31">
        <f t="shared" si="87"/>
        <v>186</v>
      </c>
      <c r="BG102" s="31">
        <f t="shared" si="88"/>
        <v>187</v>
      </c>
      <c r="BH102" s="57">
        <f t="shared" si="62"/>
        <v>3.0477497316669318E-5</v>
      </c>
      <c r="BI102" s="57">
        <f t="shared" si="62"/>
        <v>2.7015360691867651E-5</v>
      </c>
      <c r="BJ102" s="57">
        <f t="shared" si="62"/>
        <v>4.8086564043813128E-5</v>
      </c>
      <c r="BK102" s="58">
        <f t="shared" si="61"/>
        <v>1.8019512446966789E-3</v>
      </c>
      <c r="BL102" s="57">
        <f t="shared" si="61"/>
        <v>0</v>
      </c>
      <c r="BM102" s="57">
        <f t="shared" si="61"/>
        <v>9.0681262944131591E-4</v>
      </c>
      <c r="BN102" s="57">
        <f t="shared" si="61"/>
        <v>2.5098819287769818E-3</v>
      </c>
      <c r="BQ102" s="57">
        <f t="shared" si="94"/>
        <v>2.7568563314335588E-5</v>
      </c>
      <c r="BR102" s="57">
        <f t="shared" si="94"/>
        <v>0</v>
      </c>
      <c r="BS102" s="57">
        <f t="shared" si="94"/>
        <v>3.3511996034496836E-5</v>
      </c>
      <c r="BT102" s="57">
        <f t="shared" si="94"/>
        <v>0</v>
      </c>
      <c r="BU102" s="57">
        <f t="shared" si="94"/>
        <v>0</v>
      </c>
      <c r="BV102" s="57">
        <f t="shared" si="94"/>
        <v>7.832760948976741E-5</v>
      </c>
      <c r="BW102" s="57">
        <f t="shared" si="94"/>
        <v>3.3031047784917918E-5</v>
      </c>
      <c r="BX102" s="58">
        <f t="shared" si="94"/>
        <v>0</v>
      </c>
      <c r="BY102" s="57">
        <f t="shared" si="94"/>
        <v>0</v>
      </c>
      <c r="BZ102" s="57">
        <f t="shared" si="94"/>
        <v>0</v>
      </c>
      <c r="CA102" s="58">
        <f t="shared" si="94"/>
        <v>2.1842956448600449E-3</v>
      </c>
      <c r="CB102" s="57">
        <f t="shared" si="94"/>
        <v>0</v>
      </c>
      <c r="CC102" s="57">
        <f t="shared" si="94"/>
        <v>2.1344917711208521E-3</v>
      </c>
      <c r="CD102" s="57">
        <f t="shared" si="94"/>
        <v>2.8041532272677851E-3</v>
      </c>
      <c r="CE102" s="57">
        <f t="shared" si="94"/>
        <v>1.4901109386542993E-3</v>
      </c>
      <c r="CF102" s="57">
        <f t="shared" si="63"/>
        <v>0</v>
      </c>
      <c r="CG102" s="57">
        <f t="shared" si="63"/>
        <v>0</v>
      </c>
      <c r="CH102" s="57">
        <f t="shared" si="63"/>
        <v>2.3107530639396227E-3</v>
      </c>
      <c r="CI102" s="58">
        <f t="shared" si="63"/>
        <v>2.5850205169847157E-6</v>
      </c>
      <c r="CJ102" s="57">
        <f t="shared" si="63"/>
        <v>7.5232961759664221E-6</v>
      </c>
      <c r="CL102" s="30">
        <f>Obs_GenCost!B104</f>
        <v>186</v>
      </c>
      <c r="CM102" s="26">
        <f t="shared" si="89"/>
        <v>187</v>
      </c>
      <c r="CN102" s="20">
        <f t="shared" si="68"/>
        <v>282.36</v>
      </c>
      <c r="CO102" s="20">
        <f t="shared" si="68"/>
        <v>123.80000000000001</v>
      </c>
      <c r="CP102" s="20">
        <f t="shared" si="68"/>
        <v>112.67</v>
      </c>
      <c r="CQ102" s="106">
        <f t="shared" si="64"/>
        <v>311.33000000000004</v>
      </c>
      <c r="CR102" s="143"/>
      <c r="CS102" s="20">
        <f t="shared" si="69"/>
        <v>22.72</v>
      </c>
      <c r="CT102" s="20">
        <f t="shared" si="69"/>
        <v>68.64</v>
      </c>
      <c r="CW102" s="20">
        <f t="shared" si="95"/>
        <v>45.89</v>
      </c>
      <c r="CX102" s="20">
        <f t="shared" si="95"/>
        <v>0</v>
      </c>
      <c r="CY102" s="20">
        <f t="shared" si="95"/>
        <v>123.80000000000001</v>
      </c>
      <c r="CZ102" s="20">
        <f t="shared" si="95"/>
        <v>0</v>
      </c>
      <c r="DA102" s="20">
        <f t="shared" si="95"/>
        <v>0</v>
      </c>
      <c r="DB102" s="20">
        <f t="shared" si="60"/>
        <v>61</v>
      </c>
      <c r="DC102" s="20">
        <f t="shared" si="60"/>
        <v>51.67</v>
      </c>
      <c r="DD102" s="106">
        <f t="shared" si="60"/>
        <v>0</v>
      </c>
      <c r="DE102" s="20">
        <f t="shared" ref="DE102:DG165" si="96">SUMIFS(EK:EK,$DR:$DR,"&gt;="&amp;$CL102,$DR:$DR,"&lt;"&amp;$CL103)</f>
        <v>0</v>
      </c>
      <c r="DF102" s="20">
        <f t="shared" si="96"/>
        <v>0</v>
      </c>
      <c r="DG102" s="106">
        <f t="shared" si="96"/>
        <v>169.53</v>
      </c>
      <c r="DH102" s="143"/>
      <c r="DI102" s="20">
        <f t="shared" si="70"/>
        <v>22.72</v>
      </c>
      <c r="DJ102" s="20">
        <f t="shared" si="70"/>
        <v>30.95</v>
      </c>
      <c r="DK102" s="20">
        <f t="shared" si="70"/>
        <v>141.80000000000001</v>
      </c>
      <c r="DL102" s="143"/>
      <c r="DM102" s="20">
        <f t="shared" si="71"/>
        <v>0</v>
      </c>
      <c r="DN102" s="20">
        <f t="shared" si="71"/>
        <v>37.69</v>
      </c>
      <c r="DO102" s="106">
        <f t="shared" si="71"/>
        <v>0.16</v>
      </c>
      <c r="DP102" s="20">
        <f t="shared" si="65"/>
        <v>0.13</v>
      </c>
      <c r="DR102" s="31">
        <f t="shared" si="90"/>
        <v>93</v>
      </c>
      <c r="DS102" s="26">
        <f t="shared" si="91"/>
        <v>93.5</v>
      </c>
      <c r="DT102" s="101">
        <f t="shared" si="72"/>
        <v>4937.3100000000004</v>
      </c>
      <c r="DU102" s="101">
        <f t="shared" si="73"/>
        <v>1097.46</v>
      </c>
      <c r="DV102" s="101">
        <f t="shared" si="74"/>
        <v>1456.7</v>
      </c>
      <c r="DW102" s="102">
        <f t="shared" si="92"/>
        <v>662.57</v>
      </c>
      <c r="DX102" s="144"/>
      <c r="DY102" s="101">
        <f t="shared" si="93"/>
        <v>118.62</v>
      </c>
      <c r="DZ102" s="101">
        <f t="shared" si="93"/>
        <v>119.61</v>
      </c>
      <c r="EB102" s="84">
        <f>MODEL_DATA!AT99</f>
        <v>93</v>
      </c>
      <c r="EC102" s="84">
        <f>MODEL_DATA!AU99</f>
        <v>2383.15</v>
      </c>
      <c r="ED102" s="84">
        <f>MODEL_DATA!AV99</f>
        <v>126.88</v>
      </c>
      <c r="EE102" s="84">
        <f>MODEL_DATA!AW99</f>
        <v>970.58</v>
      </c>
      <c r="EF102" s="84">
        <f>MODEL_DATA!AX99</f>
        <v>0</v>
      </c>
      <c r="EG102" s="84">
        <f>MODEL_DATA!AY99</f>
        <v>0</v>
      </c>
      <c r="EH102" s="84">
        <f>MODEL_DATA!AZ99</f>
        <v>814.49</v>
      </c>
      <c r="EI102" s="84">
        <f>MODEL_DATA!BA99</f>
        <v>642.21</v>
      </c>
      <c r="EJ102" s="84">
        <f>MODEL_DATA!BB99</f>
        <v>36.659999999999997</v>
      </c>
      <c r="EK102" s="84">
        <f>MODEL_DATA!BC99</f>
        <v>106.24</v>
      </c>
      <c r="EL102" s="84">
        <f>MODEL_DATA!BD99</f>
        <v>525.41</v>
      </c>
      <c r="EM102" s="84">
        <f>MODEL_DATA!BE99</f>
        <v>367.91</v>
      </c>
      <c r="EN102" s="84">
        <f>MODEL_DATA!BF99</f>
        <v>301.81</v>
      </c>
      <c r="EO102" s="84">
        <f>MODEL_DATA!BG99</f>
        <v>35.369999999999997</v>
      </c>
      <c r="EP102" s="84">
        <f>MODEL_DATA!BH99</f>
        <v>53.11</v>
      </c>
      <c r="EQ102" s="84">
        <f>MODEL_DATA!BI99</f>
        <v>294.66000000000003</v>
      </c>
      <c r="ER102" s="84">
        <f>MODEL_DATA!BJ99</f>
        <v>230.82</v>
      </c>
      <c r="ES102" s="84">
        <f>MODEL_DATA!BK99</f>
        <v>83.25</v>
      </c>
      <c r="ET102" s="84">
        <f>MODEL_DATA!BL99</f>
        <v>66.5</v>
      </c>
      <c r="EU102" s="84">
        <f>MODEL_DATA!BM99</f>
        <v>67.260000000000005</v>
      </c>
      <c r="EV102" s="84">
        <f>MODEL_DATA!BN99</f>
        <v>6.29</v>
      </c>
    </row>
    <row r="103" spans="32:152" x14ac:dyDescent="0.25">
      <c r="AF103" s="32">
        <f t="shared" si="66"/>
        <v>186</v>
      </c>
      <c r="AG103" s="61">
        <f t="shared" si="75"/>
        <v>2.7568563314335588E-5</v>
      </c>
      <c r="AH103" s="63">
        <f>INDEX(Obs_GenCost!$D$11:$T$211,  MATCH($AF103, Obs_GenCost!$B$11:$B$211, 0), MATCH(AH$4, Obs_GenCost!$D$3:$T$3, 0) )</f>
        <v>2.12E-5</v>
      </c>
      <c r="AI103" s="61">
        <f t="shared" si="76"/>
        <v>0</v>
      </c>
      <c r="AJ103" s="63">
        <f>INDEX(Obs_GenCost!$D$11:$T$211,  MATCH($AF103, Obs_GenCost!$B$11:$B$211, 0), MATCH(AJ$4, Obs_GenCost!$D$3:$T$3, 0) )</f>
        <v>0</v>
      </c>
      <c r="AK103" s="61">
        <f t="shared" si="77"/>
        <v>3.3511996034496836E-5</v>
      </c>
      <c r="AL103" s="63">
        <f>INDEX(Obs_GenCost!$D$11:$T$211,  MATCH($AF103, Obs_GenCost!$B$11:$B$211, 0), MATCH(AL$4, Obs_GenCost!$D$3:$T$3, 0) )</f>
        <v>5.1499999999999998E-5</v>
      </c>
      <c r="AM103" s="61">
        <f t="shared" si="78"/>
        <v>0</v>
      </c>
      <c r="AN103" s="63">
        <f>INDEX(Obs_GenCost!$D$11:$T$211,  MATCH($AF103, Obs_GenCost!$B$11:$B$211, 0), MATCH(AN$4, Obs_GenCost!$D$3:$T$3, 0) )</f>
        <v>0</v>
      </c>
      <c r="AO103" s="61">
        <f t="shared" si="79"/>
        <v>0</v>
      </c>
      <c r="AP103" s="63">
        <f>INDEX(Obs_GenCost!$D$11:$T$211,  MATCH($AF103, Obs_GenCost!$B$11:$B$211, 0), MATCH(AP$4, Obs_GenCost!$D$3:$T$3, 0) )</f>
        <v>0</v>
      </c>
      <c r="AQ103" s="61">
        <f t="shared" si="80"/>
        <v>7.832760948976741E-5</v>
      </c>
      <c r="AR103" s="63">
        <f>INDEX(Obs_GenCost!$D$11:$T$211,  MATCH($AF103, Obs_GenCost!$B$11:$B$211, 0), MATCH(AR$4, Obs_GenCost!$D$3:$T$3, 0) )</f>
        <v>6.6799999999999997E-5</v>
      </c>
      <c r="AS103" s="61">
        <f t="shared" si="81"/>
        <v>3.3031047784917918E-5</v>
      </c>
      <c r="AT103" s="63">
        <f>INDEX(Obs_GenCost!$D$11:$T$211,  MATCH($AF103, Obs_GenCost!$B$11:$B$211, 0), MATCH(AT$4, Obs_GenCost!$D$3:$T$3, 0) )</f>
        <v>2.0999999999999999E-5</v>
      </c>
      <c r="AU103" s="61">
        <f t="shared" si="82"/>
        <v>0</v>
      </c>
      <c r="AV103" s="63">
        <f>INDEX(Obs_GenCost!$D$11:$T$211,  MATCH($AF103, Obs_GenCost!$B$11:$B$211, 0), MATCH(AV$4, Obs_GenCost!$D$3:$T$3, 0) )</f>
        <v>0</v>
      </c>
      <c r="AW103" s="61">
        <f t="shared" si="83"/>
        <v>0</v>
      </c>
      <c r="AX103" s="63">
        <f>INDEX(Obs_GenCost!$D$11:$T$211,  MATCH($AF103, Obs_GenCost!$B$11:$B$211, 0), MATCH(AX$4, Obs_GenCost!$D$3:$T$3, 0) )</f>
        <v>1.17E-4</v>
      </c>
      <c r="AY103" s="61">
        <f t="shared" si="84"/>
        <v>0</v>
      </c>
      <c r="AZ103" s="63">
        <f>INDEX(Obs_GenCost!$D$11:$T$211,  MATCH($AF103, Obs_GenCost!$B$11:$B$211, 0), MATCH(AZ$4, Obs_GenCost!$D$3:$T$3, 0) )</f>
        <v>9.990000000000001E-4</v>
      </c>
      <c r="BA103" s="61">
        <f t="shared" si="85"/>
        <v>2.1842956448600449E-3</v>
      </c>
      <c r="BB103" s="63">
        <f>INDEX(Obs_GenCost!$D$11:$T$211,  MATCH($AF103, Obs_GenCost!$B$11:$B$211, 0), MATCH(BB$4, Obs_GenCost!$D$3:$T$3, 0) )</f>
        <v>2.9578E-3</v>
      </c>
      <c r="BC103" s="61">
        <f t="shared" si="86"/>
        <v>1.4901109386542993E-3</v>
      </c>
      <c r="BD103" s="63">
        <f>INDEX(Obs_GenCost!$D$11:$T$211,  MATCH($AF103, Obs_GenCost!$B$11:$B$211, 0), MATCH(BD$4, Obs_GenCost!$D$3:$T$3, 0) )</f>
        <v>2.065E-3</v>
      </c>
      <c r="BF103" s="31">
        <f t="shared" si="87"/>
        <v>188</v>
      </c>
      <c r="BG103" s="31">
        <f t="shared" si="88"/>
        <v>189</v>
      </c>
      <c r="BH103" s="57">
        <f t="shared" si="62"/>
        <v>2.3991476585125691E-5</v>
      </c>
      <c r="BI103" s="57">
        <f t="shared" si="62"/>
        <v>2.0874712469984323E-5</v>
      </c>
      <c r="BJ103" s="57">
        <f t="shared" si="62"/>
        <v>3.4984074329203534E-5</v>
      </c>
      <c r="BK103" s="58">
        <f t="shared" si="61"/>
        <v>2.0130364658256668E-3</v>
      </c>
      <c r="BL103" s="57">
        <f t="shared" si="61"/>
        <v>0</v>
      </c>
      <c r="BM103" s="57">
        <f t="shared" si="61"/>
        <v>8.2459282237049242E-4</v>
      </c>
      <c r="BN103" s="57">
        <f t="shared" si="61"/>
        <v>2.124843223794149E-3</v>
      </c>
      <c r="BQ103" s="57">
        <f t="shared" si="94"/>
        <v>2.6817621842491627E-5</v>
      </c>
      <c r="BR103" s="57">
        <f t="shared" si="94"/>
        <v>0</v>
      </c>
      <c r="BS103" s="57">
        <f t="shared" si="94"/>
        <v>2.5894648955250133E-5</v>
      </c>
      <c r="BT103" s="57">
        <f t="shared" si="94"/>
        <v>0</v>
      </c>
      <c r="BU103" s="57">
        <f t="shared" si="94"/>
        <v>0</v>
      </c>
      <c r="BV103" s="57">
        <f t="shared" si="94"/>
        <v>7.5977781205074392E-5</v>
      </c>
      <c r="BW103" s="57">
        <f t="shared" si="94"/>
        <v>1.4575341387577482E-5</v>
      </c>
      <c r="BX103" s="58">
        <f t="shared" si="94"/>
        <v>0</v>
      </c>
      <c r="BY103" s="57">
        <f t="shared" si="94"/>
        <v>0</v>
      </c>
      <c r="BZ103" s="57">
        <f t="shared" si="94"/>
        <v>0</v>
      </c>
      <c r="CA103" s="58">
        <f t="shared" si="94"/>
        <v>2.4209824318362672E-3</v>
      </c>
      <c r="CB103" s="57">
        <f t="shared" si="94"/>
        <v>0</v>
      </c>
      <c r="CC103" s="57">
        <f t="shared" si="94"/>
        <v>1.9409595066618313E-3</v>
      </c>
      <c r="CD103" s="57">
        <f t="shared" si="94"/>
        <v>2.5531837784945454E-3</v>
      </c>
      <c r="CE103" s="57">
        <f t="shared" si="94"/>
        <v>1.6803155083979012E-3</v>
      </c>
      <c r="CF103" s="57">
        <f t="shared" si="63"/>
        <v>0</v>
      </c>
      <c r="CG103" s="57">
        <f t="shared" si="63"/>
        <v>0</v>
      </c>
      <c r="CH103" s="57">
        <f t="shared" si="63"/>
        <v>1.8349917538793557E-3</v>
      </c>
      <c r="CI103" s="58">
        <f t="shared" si="63"/>
        <v>2.5850205169847157E-6</v>
      </c>
      <c r="CJ103" s="57">
        <f t="shared" si="63"/>
        <v>5.2084358141305994E-6</v>
      </c>
      <c r="CL103" s="30">
        <f>Obs_GenCost!B105</f>
        <v>188</v>
      </c>
      <c r="CM103" s="26">
        <f t="shared" si="89"/>
        <v>189</v>
      </c>
      <c r="CN103" s="20">
        <f t="shared" si="68"/>
        <v>222.27000000000004</v>
      </c>
      <c r="CO103" s="20">
        <f t="shared" si="68"/>
        <v>95.66</v>
      </c>
      <c r="CP103" s="20">
        <f t="shared" si="68"/>
        <v>81.97</v>
      </c>
      <c r="CQ103" s="106">
        <f t="shared" si="64"/>
        <v>347.79999999999995</v>
      </c>
      <c r="CR103" s="143"/>
      <c r="CS103" s="20">
        <f t="shared" si="69"/>
        <v>20.66</v>
      </c>
      <c r="CT103" s="20">
        <f t="shared" si="69"/>
        <v>58.11</v>
      </c>
      <c r="CW103" s="20">
        <f t="shared" si="95"/>
        <v>44.64</v>
      </c>
      <c r="CX103" s="20">
        <f t="shared" si="95"/>
        <v>0</v>
      </c>
      <c r="CY103" s="20">
        <f t="shared" si="95"/>
        <v>95.66</v>
      </c>
      <c r="CZ103" s="20">
        <f t="shared" si="95"/>
        <v>0</v>
      </c>
      <c r="DA103" s="20">
        <f t="shared" si="95"/>
        <v>0</v>
      </c>
      <c r="DB103" s="20">
        <f t="shared" si="95"/>
        <v>59.17</v>
      </c>
      <c r="DC103" s="20">
        <f t="shared" si="95"/>
        <v>22.799999999999997</v>
      </c>
      <c r="DD103" s="106">
        <f t="shared" si="95"/>
        <v>0</v>
      </c>
      <c r="DE103" s="20">
        <f t="shared" si="96"/>
        <v>0</v>
      </c>
      <c r="DF103" s="20">
        <f t="shared" si="96"/>
        <v>0</v>
      </c>
      <c r="DG103" s="106">
        <f t="shared" si="96"/>
        <v>187.89999999999998</v>
      </c>
      <c r="DH103" s="143"/>
      <c r="DI103" s="20">
        <f t="shared" si="70"/>
        <v>20.66</v>
      </c>
      <c r="DJ103" s="20">
        <f t="shared" si="70"/>
        <v>28.18</v>
      </c>
      <c r="DK103" s="20">
        <f t="shared" si="70"/>
        <v>159.89999999999998</v>
      </c>
      <c r="DL103" s="143"/>
      <c r="DM103" s="20">
        <f t="shared" si="71"/>
        <v>0</v>
      </c>
      <c r="DN103" s="20">
        <f t="shared" si="71"/>
        <v>29.93</v>
      </c>
      <c r="DO103" s="106">
        <f t="shared" si="71"/>
        <v>0.16</v>
      </c>
      <c r="DP103" s="20">
        <f t="shared" si="65"/>
        <v>0.09</v>
      </c>
      <c r="DR103" s="31">
        <f t="shared" si="90"/>
        <v>94</v>
      </c>
      <c r="DS103" s="26">
        <f t="shared" si="91"/>
        <v>94.5</v>
      </c>
      <c r="DT103" s="101">
        <f t="shared" si="72"/>
        <v>4893.93</v>
      </c>
      <c r="DU103" s="101">
        <f t="shared" si="73"/>
        <v>1205.6999999999998</v>
      </c>
      <c r="DV103" s="101">
        <f t="shared" si="74"/>
        <v>1420.94</v>
      </c>
      <c r="DW103" s="102">
        <f t="shared" si="92"/>
        <v>722.06999999999994</v>
      </c>
      <c r="DX103" s="144"/>
      <c r="DY103" s="101">
        <f t="shared" si="93"/>
        <v>107.97</v>
      </c>
      <c r="DZ103" s="101">
        <f t="shared" si="93"/>
        <v>90.06</v>
      </c>
      <c r="EB103" s="84">
        <f>MODEL_DATA!AT100</f>
        <v>94</v>
      </c>
      <c r="EC103" s="84">
        <f>MODEL_DATA!AU100</f>
        <v>2267.29</v>
      </c>
      <c r="ED103" s="84">
        <f>MODEL_DATA!AV100</f>
        <v>122.08</v>
      </c>
      <c r="EE103" s="84">
        <f>MODEL_DATA!AW100</f>
        <v>1083.6199999999999</v>
      </c>
      <c r="EF103" s="84">
        <f>MODEL_DATA!AX100</f>
        <v>0</v>
      </c>
      <c r="EG103" s="84">
        <f>MODEL_DATA!AY100</f>
        <v>0</v>
      </c>
      <c r="EH103" s="84">
        <f>MODEL_DATA!AZ100</f>
        <v>790.38</v>
      </c>
      <c r="EI103" s="84">
        <f>MODEL_DATA!BA100</f>
        <v>630.55999999999995</v>
      </c>
      <c r="EJ103" s="84">
        <f>MODEL_DATA!BB100</f>
        <v>10.41</v>
      </c>
      <c r="EK103" s="84">
        <f>MODEL_DATA!BC100</f>
        <v>102.37</v>
      </c>
      <c r="EL103" s="84">
        <f>MODEL_DATA!BD100</f>
        <v>536.54</v>
      </c>
      <c r="EM103" s="84">
        <f>MODEL_DATA!BE100</f>
        <v>383.12</v>
      </c>
      <c r="EN103" s="84">
        <f>MODEL_DATA!BF100</f>
        <v>310.73</v>
      </c>
      <c r="EO103" s="84">
        <f>MODEL_DATA!BG100</f>
        <v>36.75</v>
      </c>
      <c r="EP103" s="84">
        <f>MODEL_DATA!BH100</f>
        <v>39.99</v>
      </c>
      <c r="EQ103" s="84">
        <f>MODEL_DATA!BI100</f>
        <v>338.95</v>
      </c>
      <c r="ER103" s="84">
        <f>MODEL_DATA!BJ100</f>
        <v>212.89</v>
      </c>
      <c r="ES103" s="84">
        <f>MODEL_DATA!BK100</f>
        <v>71.22</v>
      </c>
      <c r="ET103" s="84">
        <f>MODEL_DATA!BL100</f>
        <v>50.07</v>
      </c>
      <c r="EU103" s="84">
        <f>MODEL_DATA!BM100</f>
        <v>62.01</v>
      </c>
      <c r="EV103" s="84">
        <f>MODEL_DATA!BN100</f>
        <v>6.05</v>
      </c>
    </row>
    <row r="104" spans="32:152" x14ac:dyDescent="0.25">
      <c r="AF104" s="32">
        <f t="shared" si="66"/>
        <v>188</v>
      </c>
      <c r="AG104" s="61">
        <f t="shared" si="75"/>
        <v>2.6817621842491627E-5</v>
      </c>
      <c r="AH104" s="63">
        <f>INDEX(Obs_GenCost!$D$11:$T$211,  MATCH($AF104, Obs_GenCost!$B$11:$B$211, 0), MATCH(AH$4, Obs_GenCost!$D$3:$T$3, 0) )</f>
        <v>1.91E-5</v>
      </c>
      <c r="AI104" s="61">
        <f t="shared" si="76"/>
        <v>0</v>
      </c>
      <c r="AJ104" s="63">
        <f>INDEX(Obs_GenCost!$D$11:$T$211,  MATCH($AF104, Obs_GenCost!$B$11:$B$211, 0), MATCH(AJ$4, Obs_GenCost!$D$3:$T$3, 0) )</f>
        <v>0</v>
      </c>
      <c r="AK104" s="61">
        <f t="shared" si="77"/>
        <v>2.5894648955250133E-5</v>
      </c>
      <c r="AL104" s="63">
        <f>INDEX(Obs_GenCost!$D$11:$T$211,  MATCH($AF104, Obs_GenCost!$B$11:$B$211, 0), MATCH(AL$4, Obs_GenCost!$D$3:$T$3, 0) )</f>
        <v>4.9700000000000002E-5</v>
      </c>
      <c r="AM104" s="61">
        <f t="shared" si="78"/>
        <v>0</v>
      </c>
      <c r="AN104" s="63">
        <f>INDEX(Obs_GenCost!$D$11:$T$211,  MATCH($AF104, Obs_GenCost!$B$11:$B$211, 0), MATCH(AN$4, Obs_GenCost!$D$3:$T$3, 0) )</f>
        <v>0</v>
      </c>
      <c r="AO104" s="61">
        <f t="shared" si="79"/>
        <v>0</v>
      </c>
      <c r="AP104" s="63">
        <f>INDEX(Obs_GenCost!$D$11:$T$211,  MATCH($AF104, Obs_GenCost!$B$11:$B$211, 0), MATCH(AP$4, Obs_GenCost!$D$3:$T$3, 0) )</f>
        <v>0</v>
      </c>
      <c r="AQ104" s="61">
        <f t="shared" si="80"/>
        <v>7.5977781205074392E-5</v>
      </c>
      <c r="AR104" s="63">
        <f>INDEX(Obs_GenCost!$D$11:$T$211,  MATCH($AF104, Obs_GenCost!$B$11:$B$211, 0), MATCH(AR$4, Obs_GenCost!$D$3:$T$3, 0) )</f>
        <v>6.3700000000000003E-5</v>
      </c>
      <c r="AS104" s="61">
        <f t="shared" si="81"/>
        <v>1.4575341387577482E-5</v>
      </c>
      <c r="AT104" s="63">
        <f>INDEX(Obs_GenCost!$D$11:$T$211,  MATCH($AF104, Obs_GenCost!$B$11:$B$211, 0), MATCH(AT$4, Obs_GenCost!$D$3:$T$3, 0) )</f>
        <v>1.4E-5</v>
      </c>
      <c r="AU104" s="61">
        <f t="shared" si="82"/>
        <v>0</v>
      </c>
      <c r="AV104" s="63">
        <f>INDEX(Obs_GenCost!$D$11:$T$211,  MATCH($AF104, Obs_GenCost!$B$11:$B$211, 0), MATCH(AV$4, Obs_GenCost!$D$3:$T$3, 0) )</f>
        <v>0</v>
      </c>
      <c r="AW104" s="61">
        <f t="shared" si="83"/>
        <v>0</v>
      </c>
      <c r="AX104" s="63">
        <f>INDEX(Obs_GenCost!$D$11:$T$211,  MATCH($AF104, Obs_GenCost!$B$11:$B$211, 0), MATCH(AX$4, Obs_GenCost!$D$3:$T$3, 0) )</f>
        <v>1.109E-4</v>
      </c>
      <c r="AY104" s="61">
        <f t="shared" si="84"/>
        <v>0</v>
      </c>
      <c r="AZ104" s="63">
        <f>INDEX(Obs_GenCost!$D$11:$T$211,  MATCH($AF104, Obs_GenCost!$B$11:$B$211, 0), MATCH(AZ$4, Obs_GenCost!$D$3:$T$3, 0) )</f>
        <v>9.7360000000000003E-4</v>
      </c>
      <c r="BA104" s="61">
        <f t="shared" si="85"/>
        <v>2.4209824318362672E-3</v>
      </c>
      <c r="BB104" s="63">
        <f>INDEX(Obs_GenCost!$D$11:$T$211,  MATCH($AF104, Obs_GenCost!$B$11:$B$211, 0), MATCH(BB$4, Obs_GenCost!$D$3:$T$3, 0) )</f>
        <v>2.8735000000000002E-3</v>
      </c>
      <c r="BC104" s="61">
        <f t="shared" si="86"/>
        <v>1.6803155083979012E-3</v>
      </c>
      <c r="BD104" s="63">
        <f>INDEX(Obs_GenCost!$D$11:$T$211,  MATCH($AF104, Obs_GenCost!$B$11:$B$211, 0), MATCH(BD$4, Obs_GenCost!$D$3:$T$3, 0) )</f>
        <v>2.0485999999999998E-3</v>
      </c>
      <c r="BF104" s="31">
        <f t="shared" si="87"/>
        <v>190</v>
      </c>
      <c r="BG104" s="31">
        <f t="shared" si="88"/>
        <v>191</v>
      </c>
      <c r="BH104" s="57">
        <f t="shared" si="62"/>
        <v>2.1014534468700768E-5</v>
      </c>
      <c r="BI104" s="57">
        <f t="shared" si="62"/>
        <v>2.1472629176734869E-5</v>
      </c>
      <c r="BJ104" s="57">
        <f t="shared" si="62"/>
        <v>2.4715478155473667E-5</v>
      </c>
      <c r="BK104" s="58">
        <f t="shared" si="61"/>
        <v>1.7975524301077554E-3</v>
      </c>
      <c r="BL104" s="57">
        <f t="shared" si="61"/>
        <v>0</v>
      </c>
      <c r="BM104" s="57">
        <f t="shared" si="61"/>
        <v>8.7607998310901801E-4</v>
      </c>
      <c r="BN104" s="57">
        <f t="shared" si="61"/>
        <v>2.1522676329809604E-3</v>
      </c>
      <c r="BQ104" s="57">
        <f t="shared" si="94"/>
        <v>2.3056906951497052E-5</v>
      </c>
      <c r="BR104" s="57">
        <f t="shared" si="94"/>
        <v>0</v>
      </c>
      <c r="BS104" s="57">
        <f t="shared" si="94"/>
        <v>2.663635226005241E-5</v>
      </c>
      <c r="BT104" s="57">
        <f t="shared" si="94"/>
        <v>0</v>
      </c>
      <c r="BU104" s="57">
        <f t="shared" si="94"/>
        <v>0</v>
      </c>
      <c r="BV104" s="57">
        <f t="shared" si="94"/>
        <v>6.7965251972022773E-5</v>
      </c>
      <c r="BW104" s="57">
        <f t="shared" si="94"/>
        <v>3.1835614083392927E-6</v>
      </c>
      <c r="BX104" s="58">
        <f t="shared" si="94"/>
        <v>0</v>
      </c>
      <c r="BY104" s="57">
        <f t="shared" si="94"/>
        <v>0</v>
      </c>
      <c r="BZ104" s="57">
        <f t="shared" si="94"/>
        <v>0</v>
      </c>
      <c r="CA104" s="58">
        <f t="shared" si="94"/>
        <v>2.1751477069856234E-3</v>
      </c>
      <c r="CB104" s="57">
        <f t="shared" si="94"/>
        <v>0</v>
      </c>
      <c r="CC104" s="57">
        <f t="shared" si="94"/>
        <v>2.0621520412017038E-3</v>
      </c>
      <c r="CD104" s="57">
        <f t="shared" si="94"/>
        <v>2.6501286558185044E-3</v>
      </c>
      <c r="CE104" s="57">
        <f t="shared" si="94"/>
        <v>1.489585511666057E-3</v>
      </c>
      <c r="CF104" s="57">
        <f t="shared" si="63"/>
        <v>0</v>
      </c>
      <c r="CG104" s="57">
        <f t="shared" si="63"/>
        <v>0</v>
      </c>
      <c r="CH104" s="57">
        <f t="shared" si="63"/>
        <v>1.8153727307840869E-3</v>
      </c>
      <c r="CI104" s="58">
        <f t="shared" si="63"/>
        <v>9.693826938692684E-7</v>
      </c>
      <c r="CJ104" s="57">
        <f t="shared" si="63"/>
        <v>4.0510056332126885E-6</v>
      </c>
      <c r="CL104" s="30">
        <f>Obs_GenCost!B106</f>
        <v>190</v>
      </c>
      <c r="CM104" s="26">
        <f t="shared" si="89"/>
        <v>191</v>
      </c>
      <c r="CN104" s="20">
        <f t="shared" si="68"/>
        <v>194.69</v>
      </c>
      <c r="CO104" s="20">
        <f t="shared" si="68"/>
        <v>98.4</v>
      </c>
      <c r="CP104" s="20">
        <f t="shared" si="68"/>
        <v>57.91</v>
      </c>
      <c r="CQ104" s="106">
        <f t="shared" si="64"/>
        <v>310.57</v>
      </c>
      <c r="CR104" s="143"/>
      <c r="CS104" s="20">
        <f t="shared" si="69"/>
        <v>21.950000000000003</v>
      </c>
      <c r="CT104" s="20">
        <f t="shared" si="69"/>
        <v>58.86</v>
      </c>
      <c r="CW104" s="20">
        <f t="shared" si="95"/>
        <v>38.379999999999995</v>
      </c>
      <c r="CX104" s="20">
        <f t="shared" si="95"/>
        <v>0</v>
      </c>
      <c r="CY104" s="20">
        <f t="shared" si="95"/>
        <v>98.4</v>
      </c>
      <c r="CZ104" s="20">
        <f t="shared" si="95"/>
        <v>0</v>
      </c>
      <c r="DA104" s="20">
        <f t="shared" si="95"/>
        <v>0</v>
      </c>
      <c r="DB104" s="20">
        <f t="shared" si="95"/>
        <v>52.93</v>
      </c>
      <c r="DC104" s="20">
        <f t="shared" si="95"/>
        <v>4.9800000000000004</v>
      </c>
      <c r="DD104" s="106">
        <f t="shared" si="95"/>
        <v>0</v>
      </c>
      <c r="DE104" s="20">
        <f t="shared" si="96"/>
        <v>0</v>
      </c>
      <c r="DF104" s="20">
        <f t="shared" si="96"/>
        <v>0</v>
      </c>
      <c r="DG104" s="106">
        <f t="shared" si="96"/>
        <v>168.82</v>
      </c>
      <c r="DH104" s="143"/>
      <c r="DI104" s="20">
        <f t="shared" si="70"/>
        <v>21.950000000000003</v>
      </c>
      <c r="DJ104" s="20">
        <f t="shared" si="70"/>
        <v>29.25</v>
      </c>
      <c r="DK104" s="20">
        <f t="shared" si="70"/>
        <v>141.75</v>
      </c>
      <c r="DL104" s="143"/>
      <c r="DM104" s="20">
        <f t="shared" si="71"/>
        <v>0</v>
      </c>
      <c r="DN104" s="20">
        <f t="shared" si="71"/>
        <v>29.61</v>
      </c>
      <c r="DO104" s="106">
        <f t="shared" si="71"/>
        <v>0.06</v>
      </c>
      <c r="DP104" s="20">
        <f t="shared" si="65"/>
        <v>6.9999999999999993E-2</v>
      </c>
      <c r="DR104" s="31">
        <f t="shared" si="90"/>
        <v>95</v>
      </c>
      <c r="DS104" s="26">
        <f t="shared" si="91"/>
        <v>95.5</v>
      </c>
      <c r="DT104" s="101">
        <f t="shared" si="72"/>
        <v>4737.16</v>
      </c>
      <c r="DU104" s="101">
        <f t="shared" si="73"/>
        <v>1149.44</v>
      </c>
      <c r="DV104" s="101">
        <f t="shared" si="74"/>
        <v>1395.49</v>
      </c>
      <c r="DW104" s="102">
        <f t="shared" si="92"/>
        <v>581.91</v>
      </c>
      <c r="DX104" s="144"/>
      <c r="DY104" s="101">
        <f t="shared" si="93"/>
        <v>85.03</v>
      </c>
      <c r="DZ104" s="101">
        <f t="shared" si="93"/>
        <v>114.33</v>
      </c>
      <c r="EB104" s="84">
        <f>MODEL_DATA!AT101</f>
        <v>95</v>
      </c>
      <c r="EC104" s="84">
        <f>MODEL_DATA!AU101</f>
        <v>2192.23</v>
      </c>
      <c r="ED104" s="84">
        <f>MODEL_DATA!AV101</f>
        <v>118.98</v>
      </c>
      <c r="EE104" s="84">
        <f>MODEL_DATA!AW101</f>
        <v>1030.46</v>
      </c>
      <c r="EF104" s="84">
        <f>MODEL_DATA!AX101</f>
        <v>0</v>
      </c>
      <c r="EG104" s="84">
        <f>MODEL_DATA!AY101</f>
        <v>0</v>
      </c>
      <c r="EH104" s="84">
        <f>MODEL_DATA!AZ101</f>
        <v>760.7</v>
      </c>
      <c r="EI104" s="84">
        <f>MODEL_DATA!BA101</f>
        <v>634.79</v>
      </c>
      <c r="EJ104" s="84">
        <f>MODEL_DATA!BB101</f>
        <v>1.39</v>
      </c>
      <c r="EK104" s="84">
        <f>MODEL_DATA!BC101</f>
        <v>106.81</v>
      </c>
      <c r="EL104" s="84">
        <f>MODEL_DATA!BD101</f>
        <v>530.80999999999995</v>
      </c>
      <c r="EM104" s="84">
        <f>MODEL_DATA!BE101</f>
        <v>299.14</v>
      </c>
      <c r="EN104" s="84">
        <f>MODEL_DATA!BF101</f>
        <v>309.10000000000002</v>
      </c>
      <c r="EO104" s="84">
        <f>MODEL_DATA!BG101</f>
        <v>29.66</v>
      </c>
      <c r="EP104" s="84">
        <f>MODEL_DATA!BH101</f>
        <v>46.59</v>
      </c>
      <c r="EQ104" s="84">
        <f>MODEL_DATA!BI101</f>
        <v>282.77</v>
      </c>
      <c r="ER104" s="84">
        <f>MODEL_DATA!BJ101</f>
        <v>251.97</v>
      </c>
      <c r="ES104" s="84">
        <f>MODEL_DATA!BK101</f>
        <v>55.37</v>
      </c>
      <c r="ET104" s="84">
        <f>MODEL_DATA!BL101</f>
        <v>67.739999999999995</v>
      </c>
      <c r="EU104" s="84">
        <f>MODEL_DATA!BM101</f>
        <v>58.37</v>
      </c>
      <c r="EV104" s="84">
        <f>MODEL_DATA!BN101</f>
        <v>5.51</v>
      </c>
    </row>
    <row r="105" spans="32:152" x14ac:dyDescent="0.25">
      <c r="AF105" s="32">
        <f t="shared" si="66"/>
        <v>190</v>
      </c>
      <c r="AG105" s="61">
        <f t="shared" si="75"/>
        <v>2.3056906951497052E-5</v>
      </c>
      <c r="AH105" s="63">
        <f>INDEX(Obs_GenCost!$D$11:$T$211,  MATCH($AF105, Obs_GenCost!$B$11:$B$211, 0), MATCH(AH$4, Obs_GenCost!$D$3:$T$3, 0) )</f>
        <v>1.8099999999999999E-5</v>
      </c>
      <c r="AI105" s="61">
        <f t="shared" si="76"/>
        <v>0</v>
      </c>
      <c r="AJ105" s="63">
        <f>INDEX(Obs_GenCost!$D$11:$T$211,  MATCH($AF105, Obs_GenCost!$B$11:$B$211, 0), MATCH(AJ$4, Obs_GenCost!$D$3:$T$3, 0) )</f>
        <v>0</v>
      </c>
      <c r="AK105" s="61">
        <f t="shared" si="77"/>
        <v>2.663635226005241E-5</v>
      </c>
      <c r="AL105" s="63">
        <f>INDEX(Obs_GenCost!$D$11:$T$211,  MATCH($AF105, Obs_GenCost!$B$11:$B$211, 0), MATCH(AL$4, Obs_GenCost!$D$3:$T$3, 0) )</f>
        <v>4.8199999999999999E-5</v>
      </c>
      <c r="AM105" s="61">
        <f t="shared" si="78"/>
        <v>0</v>
      </c>
      <c r="AN105" s="63">
        <f>INDEX(Obs_GenCost!$D$11:$T$211,  MATCH($AF105, Obs_GenCost!$B$11:$B$211, 0), MATCH(AN$4, Obs_GenCost!$D$3:$T$3, 0) )</f>
        <v>0</v>
      </c>
      <c r="AO105" s="61">
        <f t="shared" si="79"/>
        <v>0</v>
      </c>
      <c r="AP105" s="63">
        <f>INDEX(Obs_GenCost!$D$11:$T$211,  MATCH($AF105, Obs_GenCost!$B$11:$B$211, 0), MATCH(AP$4, Obs_GenCost!$D$3:$T$3, 0) )</f>
        <v>0</v>
      </c>
      <c r="AQ105" s="61">
        <f t="shared" si="80"/>
        <v>6.7965251972022773E-5</v>
      </c>
      <c r="AR105" s="63">
        <f>INDEX(Obs_GenCost!$D$11:$T$211,  MATCH($AF105, Obs_GenCost!$B$11:$B$211, 0), MATCH(AR$4, Obs_GenCost!$D$3:$T$3, 0) )</f>
        <v>6.0699999999999998E-5</v>
      </c>
      <c r="AS105" s="61">
        <f t="shared" si="81"/>
        <v>3.1835614083392927E-6</v>
      </c>
      <c r="AT105" s="63">
        <f>INDEX(Obs_GenCost!$D$11:$T$211,  MATCH($AF105, Obs_GenCost!$B$11:$B$211, 0), MATCH(AT$4, Obs_GenCost!$D$3:$T$3, 0) )</f>
        <v>6.9999999999999999E-6</v>
      </c>
      <c r="AU105" s="61">
        <f t="shared" si="82"/>
        <v>0</v>
      </c>
      <c r="AV105" s="63">
        <f>INDEX(Obs_GenCost!$D$11:$T$211,  MATCH($AF105, Obs_GenCost!$B$11:$B$211, 0), MATCH(AV$4, Obs_GenCost!$D$3:$T$3, 0) )</f>
        <v>0</v>
      </c>
      <c r="AW105" s="61">
        <f t="shared" si="83"/>
        <v>0</v>
      </c>
      <c r="AX105" s="63">
        <f>INDEX(Obs_GenCost!$D$11:$T$211,  MATCH($AF105, Obs_GenCost!$B$11:$B$211, 0), MATCH(AX$4, Obs_GenCost!$D$3:$T$3, 0) )</f>
        <v>1.049E-4</v>
      </c>
      <c r="AY105" s="61">
        <f t="shared" si="84"/>
        <v>0</v>
      </c>
      <c r="AZ105" s="63">
        <f>INDEX(Obs_GenCost!$D$11:$T$211,  MATCH($AF105, Obs_GenCost!$B$11:$B$211, 0), MATCH(AZ$4, Obs_GenCost!$D$3:$T$3, 0) )</f>
        <v>9.4819999999999995E-4</v>
      </c>
      <c r="BA105" s="61">
        <f t="shared" si="85"/>
        <v>2.1751477069856234E-3</v>
      </c>
      <c r="BB105" s="63">
        <f>INDEX(Obs_GenCost!$D$11:$T$211,  MATCH($AF105, Obs_GenCost!$B$11:$B$211, 0), MATCH(BB$4, Obs_GenCost!$D$3:$T$3, 0) )</f>
        <v>2.7891999999999999E-3</v>
      </c>
      <c r="BC105" s="61">
        <f t="shared" si="86"/>
        <v>1.489585511666057E-3</v>
      </c>
      <c r="BD105" s="63">
        <f>INDEX(Obs_GenCost!$D$11:$T$211,  MATCH($AF105, Obs_GenCost!$B$11:$B$211, 0), MATCH(BD$4, Obs_GenCost!$D$3:$T$3, 0) )</f>
        <v>2.0320999999999998E-3</v>
      </c>
      <c r="BF105" s="31">
        <f t="shared" si="87"/>
        <v>192</v>
      </c>
      <c r="BG105" s="31">
        <f t="shared" si="88"/>
        <v>193</v>
      </c>
      <c r="BH105" s="57">
        <f t="shared" si="62"/>
        <v>1.9751654745634362E-5</v>
      </c>
      <c r="BI105" s="57">
        <f t="shared" si="62"/>
        <v>1.93122731924902E-5</v>
      </c>
      <c r="BJ105" s="57">
        <f t="shared" si="62"/>
        <v>2.3405229184012707E-5</v>
      </c>
      <c r="BK105" s="58">
        <f t="shared" si="61"/>
        <v>1.5638364655015439E-3</v>
      </c>
      <c r="BL105" s="57">
        <f t="shared" si="61"/>
        <v>0</v>
      </c>
      <c r="BM105" s="57">
        <f t="shared" si="61"/>
        <v>9.3115927134092876E-4</v>
      </c>
      <c r="BN105" s="57">
        <f t="shared" si="61"/>
        <v>1.9862585427034619E-3</v>
      </c>
      <c r="BQ105" s="57">
        <f t="shared" si="94"/>
        <v>2.3819863486890528E-5</v>
      </c>
      <c r="BR105" s="57">
        <f t="shared" si="94"/>
        <v>0</v>
      </c>
      <c r="BS105" s="57">
        <f t="shared" si="94"/>
        <v>2.3956475355839817E-5</v>
      </c>
      <c r="BT105" s="57">
        <f t="shared" si="94"/>
        <v>0</v>
      </c>
      <c r="BU105" s="57">
        <f t="shared" si="94"/>
        <v>0</v>
      </c>
      <c r="BV105" s="57">
        <f t="shared" si="94"/>
        <v>6.9904181321687496E-5</v>
      </c>
      <c r="BW105" s="57">
        <f t="shared" si="94"/>
        <v>2.5570774364171023E-7</v>
      </c>
      <c r="BX105" s="58">
        <f t="shared" si="94"/>
        <v>0</v>
      </c>
      <c r="BY105" s="57">
        <f t="shared" si="94"/>
        <v>0</v>
      </c>
      <c r="BZ105" s="57">
        <f t="shared" si="94"/>
        <v>0</v>
      </c>
      <c r="CA105" s="58">
        <f t="shared" si="94"/>
        <v>1.9678373965638808E-3</v>
      </c>
      <c r="CB105" s="57">
        <f t="shared" si="94"/>
        <v>0</v>
      </c>
      <c r="CC105" s="57">
        <f t="shared" si="94"/>
        <v>2.1917998688490087E-3</v>
      </c>
      <c r="CD105" s="57">
        <f t="shared" si="94"/>
        <v>2.5894248541296701E-3</v>
      </c>
      <c r="CE105" s="57">
        <f t="shared" si="94"/>
        <v>1.2343330807780958E-3</v>
      </c>
      <c r="CF105" s="57">
        <f t="shared" si="63"/>
        <v>0</v>
      </c>
      <c r="CG105" s="57">
        <f t="shared" si="63"/>
        <v>0</v>
      </c>
      <c r="CH105" s="57">
        <f t="shared" si="63"/>
        <v>1.5781051702256806E-3</v>
      </c>
      <c r="CI105" s="58">
        <f t="shared" si="63"/>
        <v>2.9081480816078054E-6</v>
      </c>
      <c r="CJ105" s="57">
        <f t="shared" si="63"/>
        <v>5.2084358141306003E-6</v>
      </c>
      <c r="CL105" s="30">
        <f>Obs_GenCost!B107</f>
        <v>192</v>
      </c>
      <c r="CM105" s="26">
        <f>AVERAGE(CL105:CL106)</f>
        <v>193</v>
      </c>
      <c r="CN105" s="20">
        <f t="shared" si="68"/>
        <v>182.99</v>
      </c>
      <c r="CO105" s="20">
        <f t="shared" si="68"/>
        <v>88.5</v>
      </c>
      <c r="CP105" s="20">
        <f t="shared" si="68"/>
        <v>54.839999999999996</v>
      </c>
      <c r="CQ105" s="106">
        <f t="shared" si="64"/>
        <v>270.19</v>
      </c>
      <c r="CR105" s="143"/>
      <c r="CS105" s="20">
        <f t="shared" si="69"/>
        <v>23.33</v>
      </c>
      <c r="CT105" s="20">
        <f t="shared" si="69"/>
        <v>54.319999999999993</v>
      </c>
      <c r="CW105" s="20">
        <f t="shared" si="95"/>
        <v>39.650000000000006</v>
      </c>
      <c r="CX105" s="20">
        <f t="shared" si="95"/>
        <v>0</v>
      </c>
      <c r="CY105" s="20">
        <f t="shared" si="95"/>
        <v>88.5</v>
      </c>
      <c r="CZ105" s="20">
        <f t="shared" si="95"/>
        <v>0</v>
      </c>
      <c r="DA105" s="20">
        <f t="shared" si="95"/>
        <v>0</v>
      </c>
      <c r="DB105" s="20">
        <f t="shared" si="95"/>
        <v>54.44</v>
      </c>
      <c r="DC105" s="20">
        <f t="shared" si="95"/>
        <v>0.4</v>
      </c>
      <c r="DD105" s="106">
        <f t="shared" si="95"/>
        <v>0</v>
      </c>
      <c r="DE105" s="20">
        <f t="shared" si="96"/>
        <v>0</v>
      </c>
      <c r="DF105" s="20">
        <f t="shared" si="96"/>
        <v>0</v>
      </c>
      <c r="DG105" s="106">
        <f t="shared" si="96"/>
        <v>152.73000000000002</v>
      </c>
      <c r="DH105" s="143"/>
      <c r="DI105" s="20">
        <f t="shared" si="70"/>
        <v>23.33</v>
      </c>
      <c r="DJ105" s="20">
        <f t="shared" si="70"/>
        <v>28.58</v>
      </c>
      <c r="DK105" s="20">
        <f t="shared" si="70"/>
        <v>117.46000000000001</v>
      </c>
      <c r="DL105" s="143"/>
      <c r="DM105" s="20">
        <f t="shared" si="71"/>
        <v>0</v>
      </c>
      <c r="DN105" s="20">
        <f t="shared" si="71"/>
        <v>25.740000000000002</v>
      </c>
      <c r="DO105" s="106">
        <f t="shared" si="71"/>
        <v>0.18</v>
      </c>
      <c r="DP105" s="20">
        <f t="shared" si="65"/>
        <v>9.0000000000000011E-2</v>
      </c>
      <c r="DR105" s="31">
        <f t="shared" si="90"/>
        <v>96</v>
      </c>
      <c r="DS105" s="26">
        <f t="shared" si="91"/>
        <v>96.5</v>
      </c>
      <c r="DT105" s="101">
        <f t="shared" si="72"/>
        <v>4604.9400000000005</v>
      </c>
      <c r="DU105" s="101">
        <f t="shared" si="73"/>
        <v>1145.17</v>
      </c>
      <c r="DV105" s="101">
        <f t="shared" si="74"/>
        <v>1347.3600000000001</v>
      </c>
      <c r="DW105" s="102">
        <f t="shared" si="92"/>
        <v>573.25</v>
      </c>
      <c r="DX105" s="144"/>
      <c r="DY105" s="101">
        <f t="shared" si="93"/>
        <v>123.81</v>
      </c>
      <c r="DZ105" s="101">
        <f t="shared" si="93"/>
        <v>109.51</v>
      </c>
      <c r="EB105" s="84">
        <f>MODEL_DATA!AT102</f>
        <v>96</v>
      </c>
      <c r="EC105" s="84">
        <f>MODEL_DATA!AU102</f>
        <v>2112.41</v>
      </c>
      <c r="ED105" s="84">
        <f>MODEL_DATA!AV102</f>
        <v>124.48</v>
      </c>
      <c r="EE105" s="84">
        <f>MODEL_DATA!AW102</f>
        <v>1020.69</v>
      </c>
      <c r="EF105" s="84">
        <f>MODEL_DATA!AX102</f>
        <v>0</v>
      </c>
      <c r="EG105" s="84">
        <f>MODEL_DATA!AY102</f>
        <v>0</v>
      </c>
      <c r="EH105" s="84">
        <f>MODEL_DATA!AZ102</f>
        <v>737.67</v>
      </c>
      <c r="EI105" s="84">
        <f>MODEL_DATA!BA102</f>
        <v>609.69000000000005</v>
      </c>
      <c r="EJ105" s="84">
        <f>MODEL_DATA!BB102</f>
        <v>0.14000000000000001</v>
      </c>
      <c r="EK105" s="84">
        <f>MODEL_DATA!BC102</f>
        <v>100.24</v>
      </c>
      <c r="EL105" s="84">
        <f>MODEL_DATA!BD102</f>
        <v>520.6</v>
      </c>
      <c r="EM105" s="84">
        <f>MODEL_DATA!BE102</f>
        <v>316.83</v>
      </c>
      <c r="EN105" s="84">
        <f>MODEL_DATA!BF102</f>
        <v>305.33</v>
      </c>
      <c r="EO105" s="84">
        <f>MODEL_DATA!BG102</f>
        <v>42.46</v>
      </c>
      <c r="EP105" s="84">
        <f>MODEL_DATA!BH102</f>
        <v>41.14</v>
      </c>
      <c r="EQ105" s="84">
        <f>MODEL_DATA!BI102</f>
        <v>256.42</v>
      </c>
      <c r="ER105" s="84">
        <f>MODEL_DATA!BJ102</f>
        <v>260.27999999999997</v>
      </c>
      <c r="ES105" s="84">
        <f>MODEL_DATA!BK102</f>
        <v>81.349999999999994</v>
      </c>
      <c r="ET105" s="84">
        <f>MODEL_DATA!BL102</f>
        <v>68.37</v>
      </c>
      <c r="EU105" s="84">
        <f>MODEL_DATA!BM102</f>
        <v>57.22</v>
      </c>
      <c r="EV105" s="84">
        <f>MODEL_DATA!BN102</f>
        <v>5.15</v>
      </c>
    </row>
    <row r="106" spans="32:152" x14ac:dyDescent="0.25">
      <c r="AF106" s="32">
        <f t="shared" si="66"/>
        <v>192</v>
      </c>
      <c r="AG106" s="61">
        <f t="shared" si="75"/>
        <v>2.3819863486890528E-5</v>
      </c>
      <c r="AH106" s="63">
        <f>INDEX(Obs_GenCost!$D$11:$T$211,  MATCH($AF106, Obs_GenCost!$B$11:$B$211, 0), MATCH(AH$4, Obs_GenCost!$D$3:$T$3, 0) )</f>
        <v>1.7099999999999999E-5</v>
      </c>
      <c r="AI106" s="61">
        <f t="shared" si="76"/>
        <v>0</v>
      </c>
      <c r="AJ106" s="63">
        <f>INDEX(Obs_GenCost!$D$11:$T$211,  MATCH($AF106, Obs_GenCost!$B$11:$B$211, 0), MATCH(AJ$4, Obs_GenCost!$D$3:$T$3, 0) )</f>
        <v>0</v>
      </c>
      <c r="AK106" s="61">
        <f t="shared" si="77"/>
        <v>2.3956475355839817E-5</v>
      </c>
      <c r="AL106" s="63">
        <f>INDEX(Obs_GenCost!$D$11:$T$211,  MATCH($AF106, Obs_GenCost!$B$11:$B$211, 0), MATCH(AL$4, Obs_GenCost!$D$3:$T$3, 0) )</f>
        <v>4.6499999999999999E-5</v>
      </c>
      <c r="AM106" s="61">
        <f t="shared" si="78"/>
        <v>0</v>
      </c>
      <c r="AN106" s="63">
        <f>INDEX(Obs_GenCost!$D$11:$T$211,  MATCH($AF106, Obs_GenCost!$B$11:$B$211, 0), MATCH(AN$4, Obs_GenCost!$D$3:$T$3, 0) )</f>
        <v>0</v>
      </c>
      <c r="AO106" s="61">
        <f t="shared" si="79"/>
        <v>0</v>
      </c>
      <c r="AP106" s="63">
        <f>INDEX(Obs_GenCost!$D$11:$T$211,  MATCH($AF106, Obs_GenCost!$B$11:$B$211, 0), MATCH(AP$4, Obs_GenCost!$D$3:$T$3, 0) )</f>
        <v>0</v>
      </c>
      <c r="AQ106" s="61">
        <f t="shared" si="80"/>
        <v>6.9904181321687496E-5</v>
      </c>
      <c r="AR106" s="63">
        <f>INDEX(Obs_GenCost!$D$11:$T$211,  MATCH($AF106, Obs_GenCost!$B$11:$B$211, 0), MATCH(AR$4, Obs_GenCost!$D$3:$T$3, 0) )</f>
        <v>5.77E-5</v>
      </c>
      <c r="AS106" s="61">
        <f t="shared" si="81"/>
        <v>2.5570774364171023E-7</v>
      </c>
      <c r="AT106" s="63">
        <f>INDEX(Obs_GenCost!$D$11:$T$211,  MATCH($AF106, Obs_GenCost!$B$11:$B$211, 0), MATCH(AT$4, Obs_GenCost!$D$3:$T$3, 0) )</f>
        <v>0</v>
      </c>
      <c r="AU106" s="61">
        <f t="shared" si="82"/>
        <v>0</v>
      </c>
      <c r="AV106" s="63">
        <f>INDEX(Obs_GenCost!$D$11:$T$211,  MATCH($AF106, Obs_GenCost!$B$11:$B$211, 0), MATCH(AV$4, Obs_GenCost!$D$3:$T$3, 0) )</f>
        <v>0</v>
      </c>
      <c r="AW106" s="61">
        <f t="shared" si="83"/>
        <v>0</v>
      </c>
      <c r="AX106" s="63">
        <f>INDEX(Obs_GenCost!$D$11:$T$211,  MATCH($AF106, Obs_GenCost!$B$11:$B$211, 0), MATCH(AX$4, Obs_GenCost!$D$3:$T$3, 0) )</f>
        <v>9.8800000000000003E-5</v>
      </c>
      <c r="AY106" s="61">
        <f t="shared" si="84"/>
        <v>0</v>
      </c>
      <c r="AZ106" s="63">
        <f>INDEX(Obs_GenCost!$D$11:$T$211,  MATCH($AF106, Obs_GenCost!$B$11:$B$211, 0), MATCH(AZ$4, Obs_GenCost!$D$3:$T$3, 0) )</f>
        <v>9.2299999999999999E-4</v>
      </c>
      <c r="BA106" s="61">
        <f t="shared" si="85"/>
        <v>1.9678373965638808E-3</v>
      </c>
      <c r="BB106" s="63">
        <f>INDEX(Obs_GenCost!$D$11:$T$211,  MATCH($AF106, Obs_GenCost!$B$11:$B$211, 0), MATCH(BB$4, Obs_GenCost!$D$3:$T$3, 0) )</f>
        <v>2.7049999999999999E-3</v>
      </c>
      <c r="BC106" s="61">
        <f t="shared" si="86"/>
        <v>1.2343330807780958E-3</v>
      </c>
      <c r="BD106" s="63">
        <f>INDEX(Obs_GenCost!$D$11:$T$211,  MATCH($AF106, Obs_GenCost!$B$11:$B$211, 0), MATCH(BD$4, Obs_GenCost!$D$3:$T$3, 0) )</f>
        <v>2.0159000000000002E-3</v>
      </c>
      <c r="BF106" s="31">
        <f t="shared" si="87"/>
        <v>194</v>
      </c>
      <c r="BG106" s="31">
        <f t="shared" si="88"/>
        <v>195</v>
      </c>
      <c r="BH106" s="57">
        <f t="shared" si="62"/>
        <v>1.8414297500438398E-5</v>
      </c>
      <c r="BI106" s="57">
        <f t="shared" si="62"/>
        <v>1.883437626264214E-5</v>
      </c>
      <c r="BJ106" s="57">
        <f t="shared" si="62"/>
        <v>2.1262737380516287E-5</v>
      </c>
      <c r="BK106" s="58">
        <f t="shared" si="61"/>
        <v>1.5271989703069594E-3</v>
      </c>
      <c r="BL106" s="57">
        <f t="shared" si="61"/>
        <v>0</v>
      </c>
      <c r="BM106" s="57">
        <f t="shared" si="61"/>
        <v>7.6751790775336738E-4</v>
      </c>
      <c r="BN106" s="57">
        <f t="shared" si="61"/>
        <v>1.6220623887026064E-3</v>
      </c>
      <c r="BQ106" s="57">
        <f t="shared" si="94"/>
        <v>2.0707962027569139E-5</v>
      </c>
      <c r="BR106" s="57">
        <f t="shared" si="94"/>
        <v>0</v>
      </c>
      <c r="BS106" s="57">
        <f t="shared" si="94"/>
        <v>2.336365410127158E-5</v>
      </c>
      <c r="BT106" s="57">
        <f t="shared" si="94"/>
        <v>0</v>
      </c>
      <c r="BU106" s="57">
        <f t="shared" si="94"/>
        <v>0</v>
      </c>
      <c r="BV106" s="57">
        <f t="shared" si="94"/>
        <v>6.3971827947216593E-5</v>
      </c>
      <c r="BW106" s="57">
        <f t="shared" si="94"/>
        <v>0</v>
      </c>
      <c r="BX106" s="58">
        <f t="shared" si="94"/>
        <v>0</v>
      </c>
      <c r="BY106" s="57">
        <f t="shared" si="94"/>
        <v>0</v>
      </c>
      <c r="BZ106" s="57">
        <f t="shared" si="94"/>
        <v>0</v>
      </c>
      <c r="CA106" s="58">
        <f t="shared" si="94"/>
        <v>2.0897240054258874E-3</v>
      </c>
      <c r="CB106" s="57">
        <f t="shared" si="94"/>
        <v>0</v>
      </c>
      <c r="CC106" s="57">
        <f t="shared" si="94"/>
        <v>1.8066142939548412E-3</v>
      </c>
      <c r="CD106" s="57">
        <f t="shared" si="94"/>
        <v>2.263255173413547E-3</v>
      </c>
      <c r="CE106" s="57">
        <f t="shared" si="94"/>
        <v>1.0684032378912736E-3</v>
      </c>
      <c r="CF106" s="57">
        <f t="shared" si="63"/>
        <v>0</v>
      </c>
      <c r="CG106" s="57">
        <f t="shared" si="63"/>
        <v>0</v>
      </c>
      <c r="CH106" s="57">
        <f t="shared" si="63"/>
        <v>1.1881770862072138E-3</v>
      </c>
      <c r="CI106" s="58">
        <f t="shared" si="63"/>
        <v>1.7772016054269922E-6</v>
      </c>
      <c r="CJ106" s="57">
        <f t="shared" si="63"/>
        <v>6.3658659950485112E-6</v>
      </c>
      <c r="CL106" s="30">
        <f>Obs_GenCost!B108</f>
        <v>194</v>
      </c>
      <c r="CM106" s="26">
        <f t="shared" ref="CM106:CM169" si="97">AVERAGE(CL106:CL107)</f>
        <v>195</v>
      </c>
      <c r="CN106" s="20">
        <f t="shared" si="68"/>
        <v>170.60000000000002</v>
      </c>
      <c r="CO106" s="20">
        <f t="shared" si="68"/>
        <v>86.31</v>
      </c>
      <c r="CP106" s="20">
        <f t="shared" si="68"/>
        <v>49.82</v>
      </c>
      <c r="CQ106" s="106">
        <f t="shared" si="64"/>
        <v>263.86</v>
      </c>
      <c r="CR106" s="143"/>
      <c r="CS106" s="20">
        <f t="shared" si="69"/>
        <v>19.23</v>
      </c>
      <c r="CT106" s="20">
        <f t="shared" si="69"/>
        <v>44.36</v>
      </c>
      <c r="CW106" s="20">
        <f t="shared" si="95"/>
        <v>34.47</v>
      </c>
      <c r="CX106" s="20">
        <f t="shared" si="95"/>
        <v>0</v>
      </c>
      <c r="CY106" s="20">
        <f t="shared" si="95"/>
        <v>86.31</v>
      </c>
      <c r="CZ106" s="20">
        <f t="shared" si="95"/>
        <v>0</v>
      </c>
      <c r="DA106" s="20">
        <f t="shared" si="95"/>
        <v>0</v>
      </c>
      <c r="DB106" s="20">
        <f t="shared" si="95"/>
        <v>49.82</v>
      </c>
      <c r="DC106" s="20">
        <f t="shared" si="95"/>
        <v>0</v>
      </c>
      <c r="DD106" s="106">
        <f t="shared" si="95"/>
        <v>0</v>
      </c>
      <c r="DE106" s="20">
        <f t="shared" si="96"/>
        <v>0</v>
      </c>
      <c r="DF106" s="20">
        <f t="shared" si="96"/>
        <v>0</v>
      </c>
      <c r="DG106" s="106">
        <f t="shared" si="96"/>
        <v>162.19</v>
      </c>
      <c r="DH106" s="143"/>
      <c r="DI106" s="20">
        <f t="shared" si="70"/>
        <v>19.23</v>
      </c>
      <c r="DJ106" s="20">
        <f t="shared" si="70"/>
        <v>24.98</v>
      </c>
      <c r="DK106" s="20">
        <f t="shared" si="70"/>
        <v>101.67</v>
      </c>
      <c r="DL106" s="143"/>
      <c r="DM106" s="20">
        <f t="shared" si="71"/>
        <v>0</v>
      </c>
      <c r="DN106" s="20">
        <f t="shared" si="71"/>
        <v>19.38</v>
      </c>
      <c r="DO106" s="106">
        <f t="shared" si="71"/>
        <v>0.11</v>
      </c>
      <c r="DP106" s="20">
        <f t="shared" si="65"/>
        <v>0.11</v>
      </c>
      <c r="DR106" s="31">
        <f t="shared" si="90"/>
        <v>97</v>
      </c>
      <c r="DS106" s="26">
        <f t="shared" si="91"/>
        <v>97.5</v>
      </c>
      <c r="DT106" s="101">
        <f t="shared" si="72"/>
        <v>4525.1499999999996</v>
      </c>
      <c r="DU106" s="101">
        <f t="shared" si="73"/>
        <v>1177.6299999999999</v>
      </c>
      <c r="DV106" s="101">
        <f t="shared" si="74"/>
        <v>1331.96</v>
      </c>
      <c r="DW106" s="102">
        <f t="shared" si="92"/>
        <v>463.64</v>
      </c>
      <c r="DX106" s="144"/>
      <c r="DY106" s="101">
        <f t="shared" si="93"/>
        <v>109.11000000000001</v>
      </c>
      <c r="DZ106" s="101">
        <f t="shared" si="93"/>
        <v>113.38</v>
      </c>
      <c r="EB106" s="84">
        <f>MODEL_DATA!AT103</f>
        <v>97</v>
      </c>
      <c r="EC106" s="84">
        <f>MODEL_DATA!AU103</f>
        <v>2015.56</v>
      </c>
      <c r="ED106" s="84">
        <f>MODEL_DATA!AV103</f>
        <v>109.06</v>
      </c>
      <c r="EE106" s="84">
        <f>MODEL_DATA!AW103</f>
        <v>1068.57</v>
      </c>
      <c r="EF106" s="84">
        <f>MODEL_DATA!AX103</f>
        <v>0</v>
      </c>
      <c r="EG106" s="84">
        <f>MODEL_DATA!AY103</f>
        <v>0</v>
      </c>
      <c r="EH106" s="84">
        <f>MODEL_DATA!AZ103</f>
        <v>714.17</v>
      </c>
      <c r="EI106" s="84">
        <f>MODEL_DATA!BA103</f>
        <v>617.79</v>
      </c>
      <c r="EJ106" s="84">
        <f>MODEL_DATA!BB103</f>
        <v>0</v>
      </c>
      <c r="EK106" s="84">
        <f>MODEL_DATA!BC103</f>
        <v>98.93</v>
      </c>
      <c r="EL106" s="84">
        <f>MODEL_DATA!BD103</f>
        <v>511.1</v>
      </c>
      <c r="EM106" s="84">
        <f>MODEL_DATA!BE103</f>
        <v>244.03</v>
      </c>
      <c r="EN106" s="84">
        <f>MODEL_DATA!BF103</f>
        <v>344.75</v>
      </c>
      <c r="EO106" s="84">
        <f>MODEL_DATA!BG103</f>
        <v>36.82</v>
      </c>
      <c r="EP106" s="84">
        <f>MODEL_DATA!BH103</f>
        <v>42.88</v>
      </c>
      <c r="EQ106" s="84">
        <f>MODEL_DATA!BI103</f>
        <v>219.61</v>
      </c>
      <c r="ER106" s="84">
        <f>MODEL_DATA!BJ103</f>
        <v>242.77</v>
      </c>
      <c r="ES106" s="84">
        <f>MODEL_DATA!BK103</f>
        <v>72.290000000000006</v>
      </c>
      <c r="ET106" s="84">
        <f>MODEL_DATA!BL103</f>
        <v>70.5</v>
      </c>
      <c r="EU106" s="84">
        <f>MODEL_DATA!BM103</f>
        <v>52.77</v>
      </c>
      <c r="EV106" s="84">
        <f>MODEL_DATA!BN103</f>
        <v>4.82</v>
      </c>
    </row>
    <row r="107" spans="32:152" x14ac:dyDescent="0.25">
      <c r="AF107" s="32">
        <f t="shared" si="66"/>
        <v>194</v>
      </c>
      <c r="AG107" s="61">
        <f t="shared" si="75"/>
        <v>2.0707962027569139E-5</v>
      </c>
      <c r="AH107" s="63">
        <f>INDEX(Obs_GenCost!$D$11:$T$211,  MATCH($AF107, Obs_GenCost!$B$11:$B$211, 0), MATCH(AH$4, Obs_GenCost!$D$3:$T$3, 0) )</f>
        <v>1.6099999999999998E-5</v>
      </c>
      <c r="AI107" s="61">
        <f t="shared" si="76"/>
        <v>0</v>
      </c>
      <c r="AJ107" s="63">
        <f>INDEX(Obs_GenCost!$D$11:$T$211,  MATCH($AF107, Obs_GenCost!$B$11:$B$211, 0), MATCH(AJ$4, Obs_GenCost!$D$3:$T$3, 0) )</f>
        <v>0</v>
      </c>
      <c r="AK107" s="61">
        <f t="shared" si="77"/>
        <v>2.336365410127158E-5</v>
      </c>
      <c r="AL107" s="63">
        <f>INDEX(Obs_GenCost!$D$11:$T$211,  MATCH($AF107, Obs_GenCost!$B$11:$B$211, 0), MATCH(AL$4, Obs_GenCost!$D$3:$T$3, 0) )</f>
        <v>4.49E-5</v>
      </c>
      <c r="AM107" s="61">
        <f t="shared" si="78"/>
        <v>0</v>
      </c>
      <c r="AN107" s="63">
        <f>INDEX(Obs_GenCost!$D$11:$T$211,  MATCH($AF107, Obs_GenCost!$B$11:$B$211, 0), MATCH(AN$4, Obs_GenCost!$D$3:$T$3, 0) )</f>
        <v>0</v>
      </c>
      <c r="AO107" s="61">
        <f t="shared" si="79"/>
        <v>0</v>
      </c>
      <c r="AP107" s="63">
        <f>INDEX(Obs_GenCost!$D$11:$T$211,  MATCH($AF107, Obs_GenCost!$B$11:$B$211, 0), MATCH(AP$4, Obs_GenCost!$D$3:$T$3, 0) )</f>
        <v>0</v>
      </c>
      <c r="AQ107" s="61">
        <f t="shared" si="80"/>
        <v>6.3971827947216593E-5</v>
      </c>
      <c r="AR107" s="63">
        <f>INDEX(Obs_GenCost!$D$11:$T$211,  MATCH($AF107, Obs_GenCost!$B$11:$B$211, 0), MATCH(AR$4, Obs_GenCost!$D$3:$T$3, 0) )</f>
        <v>5.4599999999999999E-5</v>
      </c>
      <c r="AS107" s="61">
        <f t="shared" si="81"/>
        <v>0</v>
      </c>
      <c r="AT107" s="63">
        <f>INDEX(Obs_GenCost!$D$11:$T$211,  MATCH($AF107, Obs_GenCost!$B$11:$B$211, 0), MATCH(AT$4, Obs_GenCost!$D$3:$T$3, 0) )</f>
        <v>0</v>
      </c>
      <c r="AU107" s="61">
        <f t="shared" si="82"/>
        <v>0</v>
      </c>
      <c r="AV107" s="63">
        <f>INDEX(Obs_GenCost!$D$11:$T$211,  MATCH($AF107, Obs_GenCost!$B$11:$B$211, 0), MATCH(AV$4, Obs_GenCost!$D$3:$T$3, 0) )</f>
        <v>0</v>
      </c>
      <c r="AW107" s="61">
        <f t="shared" si="83"/>
        <v>0</v>
      </c>
      <c r="AX107" s="63">
        <f>INDEX(Obs_GenCost!$D$11:$T$211,  MATCH($AF107, Obs_GenCost!$B$11:$B$211, 0), MATCH(AX$4, Obs_GenCost!$D$3:$T$3, 0) )</f>
        <v>9.2800000000000006E-5</v>
      </c>
      <c r="AY107" s="61">
        <f t="shared" si="84"/>
        <v>0</v>
      </c>
      <c r="AZ107" s="63">
        <f>INDEX(Obs_GenCost!$D$11:$T$211,  MATCH($AF107, Obs_GenCost!$B$11:$B$211, 0), MATCH(AZ$4, Obs_GenCost!$D$3:$T$3, 0) )</f>
        <v>8.9760000000000003E-4</v>
      </c>
      <c r="BA107" s="61">
        <f t="shared" si="85"/>
        <v>2.0897240054258874E-3</v>
      </c>
      <c r="BB107" s="63">
        <f>INDEX(Obs_GenCost!$D$11:$T$211,  MATCH($AF107, Obs_GenCost!$B$11:$B$211, 0), MATCH(BB$4, Obs_GenCost!$D$3:$T$3, 0) )</f>
        <v>2.6205E-3</v>
      </c>
      <c r="BC107" s="61">
        <f t="shared" si="86"/>
        <v>1.0684032378912736E-3</v>
      </c>
      <c r="BD107" s="63">
        <f>INDEX(Obs_GenCost!$D$11:$T$211,  MATCH($AF107, Obs_GenCost!$B$11:$B$211, 0), MATCH(BD$4, Obs_GenCost!$D$3:$T$3, 0) )</f>
        <v>1.9995999999999998E-3</v>
      </c>
      <c r="BF107" s="31">
        <f t="shared" si="87"/>
        <v>196</v>
      </c>
      <c r="BG107" s="31">
        <f t="shared" si="88"/>
        <v>197</v>
      </c>
      <c r="BH107" s="57">
        <f t="shared" si="62"/>
        <v>1.8020322202216825E-5</v>
      </c>
      <c r="BI107" s="57">
        <f t="shared" si="62"/>
        <v>1.7896039825040922E-5</v>
      </c>
      <c r="BJ107" s="57">
        <f t="shared" si="62"/>
        <v>2.2043765269041874E-5</v>
      </c>
      <c r="BK107" s="58">
        <f t="shared" si="61"/>
        <v>1.4428111851668268E-3</v>
      </c>
      <c r="BL107" s="57">
        <f t="shared" si="61"/>
        <v>0</v>
      </c>
      <c r="BM107" s="57">
        <f t="shared" si="61"/>
        <v>9.1439600970512987E-4</v>
      </c>
      <c r="BN107" s="57">
        <f t="shared" si="61"/>
        <v>1.200092146014868E-3</v>
      </c>
      <c r="BQ107" s="57">
        <f t="shared" ref="BQ107:CE123" si="98">IFERROR(CW107 / CW$6,  0)</f>
        <v>1.9999073278148434E-5</v>
      </c>
      <c r="BR107" s="57">
        <f t="shared" si="98"/>
        <v>0</v>
      </c>
      <c r="BS107" s="57">
        <f t="shared" si="98"/>
        <v>2.2199667163078233E-5</v>
      </c>
      <c r="BT107" s="57">
        <f t="shared" si="98"/>
        <v>0</v>
      </c>
      <c r="BU107" s="57">
        <f t="shared" si="98"/>
        <v>0</v>
      </c>
      <c r="BV107" s="57">
        <f t="shared" si="98"/>
        <v>6.632165623190961E-5</v>
      </c>
      <c r="BW107" s="57">
        <f t="shared" si="98"/>
        <v>0</v>
      </c>
      <c r="BX107" s="58">
        <f t="shared" si="98"/>
        <v>0</v>
      </c>
      <c r="BY107" s="57">
        <f t="shared" si="98"/>
        <v>0</v>
      </c>
      <c r="BZ107" s="57">
        <f t="shared" si="98"/>
        <v>0</v>
      </c>
      <c r="CA107" s="58">
        <f t="shared" si="98"/>
        <v>2.1626498200304285E-3</v>
      </c>
      <c r="CB107" s="57">
        <f t="shared" si="98"/>
        <v>0</v>
      </c>
      <c r="CC107" s="57">
        <f t="shared" si="98"/>
        <v>2.1523418343476551E-3</v>
      </c>
      <c r="CD107" s="57">
        <f t="shared" si="98"/>
        <v>1.7558801145217992E-3</v>
      </c>
      <c r="CE107" s="57">
        <f t="shared" si="98"/>
        <v>8.5571039305091384E-4</v>
      </c>
      <c r="CF107" s="57">
        <f t="shared" si="63"/>
        <v>0</v>
      </c>
      <c r="CG107" s="57">
        <f t="shared" si="63"/>
        <v>0</v>
      </c>
      <c r="CH107" s="57">
        <f t="shared" si="63"/>
        <v>8.2399897000128767E-4</v>
      </c>
      <c r="CI107" s="58">
        <f t="shared" si="63"/>
        <v>9.693826938692684E-7</v>
      </c>
      <c r="CJ107" s="57">
        <f t="shared" si="63"/>
        <v>8.6807263568843346E-6</v>
      </c>
      <c r="CL107" s="30">
        <f>Obs_GenCost!B109</f>
        <v>196</v>
      </c>
      <c r="CM107" s="26">
        <f t="shared" si="97"/>
        <v>197</v>
      </c>
      <c r="CN107" s="20">
        <f t="shared" si="68"/>
        <v>166.95000000000002</v>
      </c>
      <c r="CO107" s="20">
        <f t="shared" si="68"/>
        <v>82.01</v>
      </c>
      <c r="CP107" s="20">
        <f t="shared" si="68"/>
        <v>51.65</v>
      </c>
      <c r="CQ107" s="106">
        <f t="shared" si="64"/>
        <v>249.28000000000003</v>
      </c>
      <c r="CR107" s="143"/>
      <c r="CS107" s="20">
        <f t="shared" si="69"/>
        <v>22.91</v>
      </c>
      <c r="CT107" s="20">
        <f t="shared" si="69"/>
        <v>32.82</v>
      </c>
      <c r="CW107" s="20">
        <f t="shared" si="95"/>
        <v>33.29</v>
      </c>
      <c r="CX107" s="20">
        <f t="shared" si="95"/>
        <v>0</v>
      </c>
      <c r="CY107" s="20">
        <f t="shared" si="95"/>
        <v>82.01</v>
      </c>
      <c r="CZ107" s="20">
        <f t="shared" si="95"/>
        <v>0</v>
      </c>
      <c r="DA107" s="20">
        <f t="shared" si="95"/>
        <v>0</v>
      </c>
      <c r="DB107" s="20">
        <f t="shared" si="95"/>
        <v>51.65</v>
      </c>
      <c r="DC107" s="20">
        <f t="shared" si="95"/>
        <v>0</v>
      </c>
      <c r="DD107" s="106">
        <f t="shared" si="95"/>
        <v>0</v>
      </c>
      <c r="DE107" s="20">
        <f t="shared" si="96"/>
        <v>0</v>
      </c>
      <c r="DF107" s="20">
        <f t="shared" si="96"/>
        <v>0</v>
      </c>
      <c r="DG107" s="106">
        <f t="shared" si="96"/>
        <v>167.85000000000002</v>
      </c>
      <c r="DH107" s="143"/>
      <c r="DI107" s="20">
        <f t="shared" si="70"/>
        <v>22.91</v>
      </c>
      <c r="DJ107" s="20">
        <f t="shared" si="70"/>
        <v>19.380000000000003</v>
      </c>
      <c r="DK107" s="20">
        <f t="shared" si="70"/>
        <v>81.430000000000007</v>
      </c>
      <c r="DL107" s="143"/>
      <c r="DM107" s="20">
        <f t="shared" si="71"/>
        <v>0</v>
      </c>
      <c r="DN107" s="20">
        <f t="shared" si="71"/>
        <v>13.440000000000001</v>
      </c>
      <c r="DO107" s="106">
        <f t="shared" si="71"/>
        <v>0.06</v>
      </c>
      <c r="DP107" s="20">
        <f t="shared" si="65"/>
        <v>0.15000000000000002</v>
      </c>
      <c r="DR107" s="31">
        <f t="shared" si="90"/>
        <v>98</v>
      </c>
      <c r="DS107" s="26">
        <f t="shared" si="91"/>
        <v>98.5</v>
      </c>
      <c r="DT107" s="101">
        <f t="shared" si="72"/>
        <v>4318.6400000000003</v>
      </c>
      <c r="DU107" s="101">
        <f t="shared" si="73"/>
        <v>1066.47</v>
      </c>
      <c r="DV107" s="101">
        <f t="shared" si="74"/>
        <v>1333.0900000000001</v>
      </c>
      <c r="DW107" s="102">
        <f t="shared" si="92"/>
        <v>470.87</v>
      </c>
      <c r="DX107" s="144"/>
      <c r="DY107" s="101">
        <f t="shared" si="93"/>
        <v>87.58</v>
      </c>
      <c r="DZ107" s="101">
        <f t="shared" si="93"/>
        <v>115.62</v>
      </c>
      <c r="EB107" s="84">
        <f>MODEL_DATA!AT104</f>
        <v>98</v>
      </c>
      <c r="EC107" s="84">
        <f>MODEL_DATA!AU104</f>
        <v>1919.08</v>
      </c>
      <c r="ED107" s="84">
        <f>MODEL_DATA!AV104</f>
        <v>123.92</v>
      </c>
      <c r="EE107" s="84">
        <f>MODEL_DATA!AW104</f>
        <v>942.55</v>
      </c>
      <c r="EF107" s="84">
        <f>MODEL_DATA!AX104</f>
        <v>0</v>
      </c>
      <c r="EG107" s="84">
        <f>MODEL_DATA!AY104</f>
        <v>0</v>
      </c>
      <c r="EH107" s="84">
        <f>MODEL_DATA!AZ104</f>
        <v>707.59</v>
      </c>
      <c r="EI107" s="84">
        <f>MODEL_DATA!BA104</f>
        <v>625.5</v>
      </c>
      <c r="EJ107" s="84">
        <f>MODEL_DATA!BB104</f>
        <v>0</v>
      </c>
      <c r="EK107" s="84">
        <f>MODEL_DATA!BC104</f>
        <v>96.83</v>
      </c>
      <c r="EL107" s="84">
        <f>MODEL_DATA!BD104</f>
        <v>492.4</v>
      </c>
      <c r="EM107" s="84">
        <f>MODEL_DATA!BE104</f>
        <v>254.53</v>
      </c>
      <c r="EN107" s="84">
        <f>MODEL_DATA!BF104</f>
        <v>269.61</v>
      </c>
      <c r="EO107" s="84">
        <f>MODEL_DATA!BG104</f>
        <v>29.44</v>
      </c>
      <c r="EP107" s="84">
        <f>MODEL_DATA!BH104</f>
        <v>42.64</v>
      </c>
      <c r="EQ107" s="84">
        <f>MODEL_DATA!BI104</f>
        <v>216.34</v>
      </c>
      <c r="ER107" s="84">
        <f>MODEL_DATA!BJ104</f>
        <v>235.56</v>
      </c>
      <c r="ES107" s="84">
        <f>MODEL_DATA!BK104</f>
        <v>58.14</v>
      </c>
      <c r="ET107" s="84">
        <f>MODEL_DATA!BL104</f>
        <v>72.98</v>
      </c>
      <c r="EU107" s="84">
        <f>MODEL_DATA!BM104</f>
        <v>49.23</v>
      </c>
      <c r="EV107" s="84">
        <f>MODEL_DATA!BN104</f>
        <v>4.95</v>
      </c>
    </row>
    <row r="108" spans="32:152" x14ac:dyDescent="0.25">
      <c r="AF108" s="32">
        <f t="shared" si="66"/>
        <v>196</v>
      </c>
      <c r="AG108" s="61">
        <f t="shared" si="75"/>
        <v>1.9999073278148434E-5</v>
      </c>
      <c r="AH108" s="63">
        <f>INDEX(Obs_GenCost!$D$11:$T$211,  MATCH($AF108, Obs_GenCost!$B$11:$B$211, 0), MATCH(AH$4, Obs_GenCost!$D$3:$T$3, 0) )</f>
        <v>1.5099999999999999E-5</v>
      </c>
      <c r="AI108" s="61">
        <f t="shared" si="76"/>
        <v>0</v>
      </c>
      <c r="AJ108" s="63">
        <f>INDEX(Obs_GenCost!$D$11:$T$211,  MATCH($AF108, Obs_GenCost!$B$11:$B$211, 0), MATCH(AJ$4, Obs_GenCost!$D$3:$T$3, 0) )</f>
        <v>0</v>
      </c>
      <c r="AK108" s="61">
        <f t="shared" si="77"/>
        <v>2.2199667163078233E-5</v>
      </c>
      <c r="AL108" s="63">
        <f>INDEX(Obs_GenCost!$D$11:$T$211,  MATCH($AF108, Obs_GenCost!$B$11:$B$211, 0), MATCH(AL$4, Obs_GenCost!$D$3:$T$3, 0) )</f>
        <v>4.3099999999999997E-5</v>
      </c>
      <c r="AM108" s="61">
        <f t="shared" si="78"/>
        <v>0</v>
      </c>
      <c r="AN108" s="63">
        <f>INDEX(Obs_GenCost!$D$11:$T$211,  MATCH($AF108, Obs_GenCost!$B$11:$B$211, 0), MATCH(AN$4, Obs_GenCost!$D$3:$T$3, 0) )</f>
        <v>0</v>
      </c>
      <c r="AO108" s="61">
        <f t="shared" si="79"/>
        <v>0</v>
      </c>
      <c r="AP108" s="63">
        <f>INDEX(Obs_GenCost!$D$11:$T$211,  MATCH($AF108, Obs_GenCost!$B$11:$B$211, 0), MATCH(AP$4, Obs_GenCost!$D$3:$T$3, 0) )</f>
        <v>0</v>
      </c>
      <c r="AQ108" s="61">
        <f t="shared" si="80"/>
        <v>6.632165623190961E-5</v>
      </c>
      <c r="AR108" s="63">
        <f>INDEX(Obs_GenCost!$D$11:$T$211,  MATCH($AF108, Obs_GenCost!$B$11:$B$211, 0), MATCH(AR$4, Obs_GenCost!$D$3:$T$3, 0) )</f>
        <v>5.1600000000000001E-5</v>
      </c>
      <c r="AS108" s="61">
        <f t="shared" si="81"/>
        <v>0</v>
      </c>
      <c r="AT108" s="63">
        <f>INDEX(Obs_GenCost!$D$11:$T$211,  MATCH($AF108, Obs_GenCost!$B$11:$B$211, 0), MATCH(AT$4, Obs_GenCost!$D$3:$T$3, 0) )</f>
        <v>0</v>
      </c>
      <c r="AU108" s="61">
        <f t="shared" si="82"/>
        <v>0</v>
      </c>
      <c r="AV108" s="63">
        <f>INDEX(Obs_GenCost!$D$11:$T$211,  MATCH($AF108, Obs_GenCost!$B$11:$B$211, 0), MATCH(AV$4, Obs_GenCost!$D$3:$T$3, 0) )</f>
        <v>0</v>
      </c>
      <c r="AW108" s="61">
        <f t="shared" si="83"/>
        <v>0</v>
      </c>
      <c r="AX108" s="63">
        <f>INDEX(Obs_GenCost!$D$11:$T$211,  MATCH($AF108, Obs_GenCost!$B$11:$B$211, 0), MATCH(AX$4, Obs_GenCost!$D$3:$T$3, 0) )</f>
        <v>8.6700000000000007E-5</v>
      </c>
      <c r="AY108" s="61">
        <f t="shared" si="84"/>
        <v>0</v>
      </c>
      <c r="AZ108" s="63">
        <f>INDEX(Obs_GenCost!$D$11:$T$211,  MATCH($AF108, Obs_GenCost!$B$11:$B$211, 0), MATCH(AZ$4, Obs_GenCost!$D$3:$T$3, 0) )</f>
        <v>8.7230000000000001E-4</v>
      </c>
      <c r="BA108" s="61">
        <f t="shared" si="85"/>
        <v>2.1626498200304285E-3</v>
      </c>
      <c r="BB108" s="63">
        <f>INDEX(Obs_GenCost!$D$11:$T$211,  MATCH($AF108, Obs_GenCost!$B$11:$B$211, 0), MATCH(BB$4, Obs_GenCost!$D$3:$T$3, 0) )</f>
        <v>2.5363E-3</v>
      </c>
      <c r="BC108" s="61">
        <f t="shared" si="86"/>
        <v>8.5571039305091384E-4</v>
      </c>
      <c r="BD108" s="63">
        <f>INDEX(Obs_GenCost!$D$11:$T$211,  MATCH($AF108, Obs_GenCost!$B$11:$B$211, 0), MATCH(BD$4, Obs_GenCost!$D$3:$T$3, 0) )</f>
        <v>1.983E-3</v>
      </c>
      <c r="BF108" s="31">
        <f t="shared" si="87"/>
        <v>198</v>
      </c>
      <c r="BG108" s="31">
        <f t="shared" si="88"/>
        <v>199</v>
      </c>
      <c r="BH108" s="57">
        <f t="shared" si="62"/>
        <v>1.5726630397502193E-5</v>
      </c>
      <c r="BI108" s="57">
        <f t="shared" si="62"/>
        <v>1.560693535284632E-5</v>
      </c>
      <c r="BJ108" s="57">
        <f t="shared" si="62"/>
        <v>1.9333641174977674E-5</v>
      </c>
      <c r="BK108" s="58">
        <f t="shared" si="61"/>
        <v>1.6868296365734111E-3</v>
      </c>
      <c r="BL108" s="57">
        <f t="shared" si="61"/>
        <v>0</v>
      </c>
      <c r="BM108" s="57">
        <f t="shared" si="61"/>
        <v>9.423347790981281E-4</v>
      </c>
      <c r="BN108" s="57">
        <f t="shared" si="61"/>
        <v>9.4595928755041546E-4</v>
      </c>
      <c r="BQ108" s="57">
        <f t="shared" si="98"/>
        <v>1.7349751765482936E-5</v>
      </c>
      <c r="BR108" s="57">
        <f t="shared" si="98"/>
        <v>0</v>
      </c>
      <c r="BS108" s="57">
        <f t="shared" si="98"/>
        <v>1.9360080423160045E-5</v>
      </c>
      <c r="BT108" s="57">
        <f t="shared" si="98"/>
        <v>0</v>
      </c>
      <c r="BU108" s="57">
        <f t="shared" si="98"/>
        <v>0</v>
      </c>
      <c r="BV108" s="57">
        <f t="shared" si="98"/>
        <v>5.8167880489942025E-5</v>
      </c>
      <c r="BW108" s="57">
        <f t="shared" si="98"/>
        <v>0</v>
      </c>
      <c r="BX108" s="58">
        <f t="shared" si="98"/>
        <v>0</v>
      </c>
      <c r="BY108" s="57">
        <f t="shared" si="98"/>
        <v>0</v>
      </c>
      <c r="BZ108" s="57">
        <f t="shared" si="98"/>
        <v>0</v>
      </c>
      <c r="CA108" s="58">
        <f t="shared" si="98"/>
        <v>2.4227862505720689E-3</v>
      </c>
      <c r="CB108" s="57">
        <f t="shared" si="98"/>
        <v>0</v>
      </c>
      <c r="CC108" s="57">
        <f t="shared" si="98"/>
        <v>2.2181052251832446E-3</v>
      </c>
      <c r="CD108" s="57">
        <f t="shared" si="98"/>
        <v>1.5792048708005652E-3</v>
      </c>
      <c r="CE108" s="57">
        <f t="shared" si="98"/>
        <v>1.0865830116844467E-3</v>
      </c>
      <c r="CF108" s="57">
        <f t="shared" si="63"/>
        <v>0</v>
      </c>
      <c r="CG108" s="57">
        <f t="shared" si="63"/>
        <v>0</v>
      </c>
      <c r="CH108" s="57">
        <f t="shared" si="63"/>
        <v>5.1745173413771345E-4</v>
      </c>
      <c r="CI108" s="58">
        <f t="shared" si="63"/>
        <v>1.1309464761808132E-6</v>
      </c>
      <c r="CJ108" s="57">
        <f t="shared" si="63"/>
        <v>6.3658659950485112E-6</v>
      </c>
      <c r="CL108" s="30">
        <f>Obs_GenCost!B110</f>
        <v>198</v>
      </c>
      <c r="CM108" s="26">
        <f t="shared" si="97"/>
        <v>199</v>
      </c>
      <c r="CN108" s="20">
        <f t="shared" si="68"/>
        <v>145.69999999999999</v>
      </c>
      <c r="CO108" s="20">
        <f t="shared" si="68"/>
        <v>71.52000000000001</v>
      </c>
      <c r="CP108" s="20">
        <f t="shared" si="68"/>
        <v>45.3</v>
      </c>
      <c r="CQ108" s="106">
        <f t="shared" si="64"/>
        <v>291.44</v>
      </c>
      <c r="CR108" s="143"/>
      <c r="CS108" s="20">
        <f t="shared" si="69"/>
        <v>23.61</v>
      </c>
      <c r="CT108" s="20">
        <f t="shared" si="69"/>
        <v>25.87</v>
      </c>
      <c r="CW108" s="20">
        <f t="shared" si="95"/>
        <v>28.880000000000003</v>
      </c>
      <c r="CX108" s="20">
        <f t="shared" si="95"/>
        <v>0</v>
      </c>
      <c r="CY108" s="20">
        <f t="shared" si="95"/>
        <v>71.52000000000001</v>
      </c>
      <c r="CZ108" s="20">
        <f t="shared" si="95"/>
        <v>0</v>
      </c>
      <c r="DA108" s="20">
        <f t="shared" si="95"/>
        <v>0</v>
      </c>
      <c r="DB108" s="20">
        <f t="shared" si="95"/>
        <v>45.3</v>
      </c>
      <c r="DC108" s="20">
        <f t="shared" si="95"/>
        <v>0</v>
      </c>
      <c r="DD108" s="106">
        <f t="shared" si="95"/>
        <v>0</v>
      </c>
      <c r="DE108" s="20">
        <f t="shared" si="96"/>
        <v>0</v>
      </c>
      <c r="DF108" s="20">
        <f t="shared" si="96"/>
        <v>0</v>
      </c>
      <c r="DG108" s="106">
        <f t="shared" si="96"/>
        <v>188.04</v>
      </c>
      <c r="DH108" s="143"/>
      <c r="DI108" s="20">
        <f t="shared" si="70"/>
        <v>23.61</v>
      </c>
      <c r="DJ108" s="20">
        <f t="shared" si="70"/>
        <v>17.43</v>
      </c>
      <c r="DK108" s="20">
        <f t="shared" si="70"/>
        <v>103.4</v>
      </c>
      <c r="DL108" s="143"/>
      <c r="DM108" s="20">
        <f t="shared" si="71"/>
        <v>0</v>
      </c>
      <c r="DN108" s="20">
        <f t="shared" si="71"/>
        <v>8.4400000000000013</v>
      </c>
      <c r="DO108" s="106">
        <f t="shared" si="71"/>
        <v>7.0000000000000007E-2</v>
      </c>
      <c r="DP108" s="20">
        <f t="shared" si="65"/>
        <v>0.11</v>
      </c>
      <c r="DR108" s="31">
        <f t="shared" si="90"/>
        <v>99</v>
      </c>
      <c r="DS108" s="26">
        <f t="shared" si="91"/>
        <v>99.5</v>
      </c>
      <c r="DT108" s="101">
        <f t="shared" si="72"/>
        <v>4316.41</v>
      </c>
      <c r="DU108" s="101">
        <f t="shared" si="73"/>
        <v>1127.98</v>
      </c>
      <c r="DV108" s="101">
        <f t="shared" si="74"/>
        <v>1316.47</v>
      </c>
      <c r="DW108" s="102">
        <f t="shared" si="92"/>
        <v>474.14</v>
      </c>
      <c r="DX108" s="144"/>
      <c r="DY108" s="101">
        <f t="shared" si="93"/>
        <v>83.33</v>
      </c>
      <c r="DZ108" s="101">
        <f t="shared" si="93"/>
        <v>94.15</v>
      </c>
      <c r="EB108" s="84">
        <f>MODEL_DATA!AT105</f>
        <v>99</v>
      </c>
      <c r="EC108" s="84">
        <f>MODEL_DATA!AU105</f>
        <v>1871.96</v>
      </c>
      <c r="ED108" s="84">
        <f>MODEL_DATA!AV105</f>
        <v>123.93</v>
      </c>
      <c r="EE108" s="84">
        <f>MODEL_DATA!AW105</f>
        <v>1004.05</v>
      </c>
      <c r="EF108" s="84">
        <f>MODEL_DATA!AX105</f>
        <v>0</v>
      </c>
      <c r="EG108" s="84">
        <f>MODEL_DATA!AY105</f>
        <v>0</v>
      </c>
      <c r="EH108" s="84">
        <f>MODEL_DATA!AZ105</f>
        <v>709.61</v>
      </c>
      <c r="EI108" s="84">
        <f>MODEL_DATA!BA105</f>
        <v>606.86</v>
      </c>
      <c r="EJ108" s="84">
        <f>MODEL_DATA!BB105</f>
        <v>0</v>
      </c>
      <c r="EK108" s="84">
        <f>MODEL_DATA!BC105</f>
        <v>99.62</v>
      </c>
      <c r="EL108" s="84">
        <f>MODEL_DATA!BD105</f>
        <v>504.58</v>
      </c>
      <c r="EM108" s="84">
        <f>MODEL_DATA!BE105</f>
        <v>250.87</v>
      </c>
      <c r="EN108" s="84">
        <f>MODEL_DATA!BF105</f>
        <v>276.64</v>
      </c>
      <c r="EO108" s="84">
        <f>MODEL_DATA!BG105</f>
        <v>29.01</v>
      </c>
      <c r="EP108" s="84">
        <f>MODEL_DATA!BH105</f>
        <v>35.99</v>
      </c>
      <c r="EQ108" s="84">
        <f>MODEL_DATA!BI105</f>
        <v>223.27</v>
      </c>
      <c r="ER108" s="84">
        <f>MODEL_DATA!BJ105</f>
        <v>230.65</v>
      </c>
      <c r="ES108" s="84">
        <f>MODEL_DATA!BK105</f>
        <v>54.32</v>
      </c>
      <c r="ET108" s="84">
        <f>MODEL_DATA!BL105</f>
        <v>58.16</v>
      </c>
      <c r="EU108" s="84">
        <f>MODEL_DATA!BM105</f>
        <v>48.67</v>
      </c>
      <c r="EV108" s="84">
        <f>MODEL_DATA!BN105</f>
        <v>4.96</v>
      </c>
    </row>
    <row r="109" spans="32:152" x14ac:dyDescent="0.25">
      <c r="AF109" s="32">
        <f t="shared" si="66"/>
        <v>198</v>
      </c>
      <c r="AG109" s="61">
        <f t="shared" si="75"/>
        <v>1.7349751765482936E-5</v>
      </c>
      <c r="AH109" s="63">
        <f>INDEX(Obs_GenCost!$D$11:$T$211,  MATCH($AF109, Obs_GenCost!$B$11:$B$211, 0), MATCH(AH$4, Obs_GenCost!$D$3:$T$3, 0) )</f>
        <v>1.4100000000000001E-5</v>
      </c>
      <c r="AI109" s="61">
        <f t="shared" si="76"/>
        <v>0</v>
      </c>
      <c r="AJ109" s="63">
        <f>INDEX(Obs_GenCost!$D$11:$T$211,  MATCH($AF109, Obs_GenCost!$B$11:$B$211, 0), MATCH(AJ$4, Obs_GenCost!$D$3:$T$3, 0) )</f>
        <v>0</v>
      </c>
      <c r="AK109" s="61">
        <f t="shared" si="77"/>
        <v>1.9360080423160045E-5</v>
      </c>
      <c r="AL109" s="63">
        <f>INDEX(Obs_GenCost!$D$11:$T$211,  MATCH($AF109, Obs_GenCost!$B$11:$B$211, 0), MATCH(AL$4, Obs_GenCost!$D$3:$T$3, 0) )</f>
        <v>4.1499999999999999E-5</v>
      </c>
      <c r="AM109" s="61">
        <f t="shared" si="78"/>
        <v>0</v>
      </c>
      <c r="AN109" s="63">
        <f>INDEX(Obs_GenCost!$D$11:$T$211,  MATCH($AF109, Obs_GenCost!$B$11:$B$211, 0), MATCH(AN$4, Obs_GenCost!$D$3:$T$3, 0) )</f>
        <v>0</v>
      </c>
      <c r="AO109" s="61">
        <f t="shared" si="79"/>
        <v>0</v>
      </c>
      <c r="AP109" s="63">
        <f>INDEX(Obs_GenCost!$D$11:$T$211,  MATCH($AF109, Obs_GenCost!$B$11:$B$211, 0), MATCH(AP$4, Obs_GenCost!$D$3:$T$3, 0) )</f>
        <v>0</v>
      </c>
      <c r="AQ109" s="61">
        <f t="shared" si="80"/>
        <v>5.8167880489942025E-5</v>
      </c>
      <c r="AR109" s="63">
        <f>INDEX(Obs_GenCost!$D$11:$T$211,  MATCH($AF109, Obs_GenCost!$B$11:$B$211, 0), MATCH(AR$4, Obs_GenCost!$D$3:$T$3, 0) )</f>
        <v>4.8600000000000002E-5</v>
      </c>
      <c r="AS109" s="61">
        <f t="shared" si="81"/>
        <v>0</v>
      </c>
      <c r="AT109" s="63">
        <f>INDEX(Obs_GenCost!$D$11:$T$211,  MATCH($AF109, Obs_GenCost!$B$11:$B$211, 0), MATCH(AT$4, Obs_GenCost!$D$3:$T$3, 0) )</f>
        <v>0</v>
      </c>
      <c r="AU109" s="61">
        <f t="shared" si="82"/>
        <v>0</v>
      </c>
      <c r="AV109" s="63">
        <f>INDEX(Obs_GenCost!$D$11:$T$211,  MATCH($AF109, Obs_GenCost!$B$11:$B$211, 0), MATCH(AV$4, Obs_GenCost!$D$3:$T$3, 0) )</f>
        <v>0</v>
      </c>
      <c r="AW109" s="61">
        <f t="shared" si="83"/>
        <v>0</v>
      </c>
      <c r="AX109" s="63">
        <f>INDEX(Obs_GenCost!$D$11:$T$211,  MATCH($AF109, Obs_GenCost!$B$11:$B$211, 0), MATCH(AX$4, Obs_GenCost!$D$3:$T$3, 0) )</f>
        <v>8.0699999999999996E-5</v>
      </c>
      <c r="AY109" s="61">
        <f t="shared" si="84"/>
        <v>0</v>
      </c>
      <c r="AZ109" s="63">
        <f>INDEX(Obs_GenCost!$D$11:$T$211,  MATCH($AF109, Obs_GenCost!$B$11:$B$211, 0), MATCH(AZ$4, Obs_GenCost!$D$3:$T$3, 0) )</f>
        <v>8.4690000000000004E-4</v>
      </c>
      <c r="BA109" s="61">
        <f t="shared" si="85"/>
        <v>2.4227862505720689E-3</v>
      </c>
      <c r="BB109" s="63">
        <f>INDEX(Obs_GenCost!$D$11:$T$211,  MATCH($AF109, Obs_GenCost!$B$11:$B$211, 0), MATCH(BB$4, Obs_GenCost!$D$3:$T$3, 0) )</f>
        <v>2.4518999999999999E-3</v>
      </c>
      <c r="BC109" s="61">
        <f t="shared" si="86"/>
        <v>1.0865830116844467E-3</v>
      </c>
      <c r="BD109" s="63">
        <f>INDEX(Obs_GenCost!$D$11:$T$211,  MATCH($AF109, Obs_GenCost!$B$11:$B$211, 0), MATCH(BD$4, Obs_GenCost!$D$3:$T$3, 0) )</f>
        <v>1.9666000000000002E-3</v>
      </c>
      <c r="BF109" s="31">
        <f t="shared" si="87"/>
        <v>200</v>
      </c>
      <c r="BG109" s="31">
        <f t="shared" si="88"/>
        <v>201</v>
      </c>
      <c r="BH109" s="57">
        <f t="shared" si="62"/>
        <v>1.4973220101177105E-5</v>
      </c>
      <c r="BI109" s="57">
        <f t="shared" si="62"/>
        <v>1.4321632651108834E-5</v>
      </c>
      <c r="BJ109" s="57">
        <f t="shared" si="62"/>
        <v>2.017441983093145E-5</v>
      </c>
      <c r="BK109" s="58">
        <f t="shared" si="61"/>
        <v>1.5381381276399395E-3</v>
      </c>
      <c r="BL109" s="57">
        <f t="shared" si="61"/>
        <v>0</v>
      </c>
      <c r="BM109" s="57">
        <f t="shared" si="61"/>
        <v>8.0703131018060781E-4</v>
      </c>
      <c r="BN109" s="57">
        <f t="shared" si="61"/>
        <v>9.1963185473107635E-4</v>
      </c>
      <c r="BQ109" s="57">
        <f t="shared" si="98"/>
        <v>1.5511447042408911E-5</v>
      </c>
      <c r="BR109" s="57">
        <f t="shared" si="98"/>
        <v>0</v>
      </c>
      <c r="BS109" s="57">
        <f t="shared" si="98"/>
        <v>1.7765689012471945E-5</v>
      </c>
      <c r="BT109" s="57">
        <f t="shared" si="98"/>
        <v>0</v>
      </c>
      <c r="BU109" s="57">
        <f t="shared" si="98"/>
        <v>0</v>
      </c>
      <c r="BV109" s="57">
        <f t="shared" si="98"/>
        <v>6.0697477058709917E-5</v>
      </c>
      <c r="BW109" s="57">
        <f t="shared" si="98"/>
        <v>0</v>
      </c>
      <c r="BX109" s="58">
        <f t="shared" si="98"/>
        <v>0</v>
      </c>
      <c r="BY109" s="57">
        <f t="shared" si="98"/>
        <v>0</v>
      </c>
      <c r="BZ109" s="57">
        <f t="shared" si="98"/>
        <v>0</v>
      </c>
      <c r="CA109" s="58">
        <f t="shared" si="98"/>
        <v>2.0560956704227329E-3</v>
      </c>
      <c r="CB109" s="57">
        <f t="shared" si="98"/>
        <v>0</v>
      </c>
      <c r="CC109" s="57">
        <f t="shared" si="98"/>
        <v>1.8996225181366034E-3</v>
      </c>
      <c r="CD109" s="57">
        <f t="shared" si="98"/>
        <v>1.6707135867792557E-3</v>
      </c>
      <c r="CE109" s="57">
        <f t="shared" si="98"/>
        <v>1.1156916668330532E-3</v>
      </c>
      <c r="CF109" s="57">
        <f t="shared" si="63"/>
        <v>0</v>
      </c>
      <c r="CG109" s="57">
        <f t="shared" si="63"/>
        <v>0</v>
      </c>
      <c r="CH109" s="57">
        <f t="shared" si="63"/>
        <v>4.1138639052891668E-4</v>
      </c>
      <c r="CI109" s="58">
        <f t="shared" si="63"/>
        <v>8.0781891155772377E-7</v>
      </c>
      <c r="CJ109" s="57">
        <f t="shared" si="63"/>
        <v>5.2084358141305994E-6</v>
      </c>
      <c r="CL109" s="30">
        <f>Obs_GenCost!B111</f>
        <v>200</v>
      </c>
      <c r="CM109" s="26">
        <f t="shared" si="97"/>
        <v>201</v>
      </c>
      <c r="CN109" s="20">
        <f t="shared" si="68"/>
        <v>138.72</v>
      </c>
      <c r="CO109" s="20">
        <f t="shared" si="68"/>
        <v>65.63</v>
      </c>
      <c r="CP109" s="20">
        <f t="shared" si="68"/>
        <v>47.269999999999996</v>
      </c>
      <c r="CQ109" s="106">
        <f t="shared" si="64"/>
        <v>265.75</v>
      </c>
      <c r="CR109" s="143"/>
      <c r="CS109" s="20">
        <f t="shared" si="69"/>
        <v>20.22</v>
      </c>
      <c r="CT109" s="20">
        <f t="shared" si="69"/>
        <v>25.15</v>
      </c>
      <c r="CW109" s="20">
        <f t="shared" si="95"/>
        <v>25.82</v>
      </c>
      <c r="CX109" s="20">
        <f t="shared" si="95"/>
        <v>0</v>
      </c>
      <c r="CY109" s="20">
        <f t="shared" si="95"/>
        <v>65.63</v>
      </c>
      <c r="CZ109" s="20">
        <f t="shared" si="95"/>
        <v>0</v>
      </c>
      <c r="DA109" s="20">
        <f t="shared" si="95"/>
        <v>0</v>
      </c>
      <c r="DB109" s="20">
        <f t="shared" si="95"/>
        <v>47.269999999999996</v>
      </c>
      <c r="DC109" s="20">
        <f t="shared" si="95"/>
        <v>0</v>
      </c>
      <c r="DD109" s="106">
        <f t="shared" si="95"/>
        <v>0</v>
      </c>
      <c r="DE109" s="20">
        <f t="shared" si="96"/>
        <v>0</v>
      </c>
      <c r="DF109" s="20">
        <f t="shared" si="96"/>
        <v>0</v>
      </c>
      <c r="DG109" s="106">
        <f t="shared" si="96"/>
        <v>159.57999999999998</v>
      </c>
      <c r="DH109" s="143"/>
      <c r="DI109" s="20">
        <f t="shared" si="70"/>
        <v>20.22</v>
      </c>
      <c r="DJ109" s="20">
        <f t="shared" si="70"/>
        <v>18.440000000000001</v>
      </c>
      <c r="DK109" s="20">
        <f t="shared" si="70"/>
        <v>106.17</v>
      </c>
      <c r="DL109" s="143"/>
      <c r="DM109" s="20">
        <f t="shared" si="71"/>
        <v>0</v>
      </c>
      <c r="DN109" s="20">
        <f t="shared" si="71"/>
        <v>6.71</v>
      </c>
      <c r="DO109" s="106">
        <f t="shared" si="71"/>
        <v>0.05</v>
      </c>
      <c r="DP109" s="20">
        <f t="shared" si="65"/>
        <v>0.09</v>
      </c>
      <c r="DR109" s="31">
        <f t="shared" si="90"/>
        <v>100</v>
      </c>
      <c r="DS109" s="26">
        <f t="shared" si="91"/>
        <v>100.5</v>
      </c>
      <c r="DT109" s="101">
        <f t="shared" si="72"/>
        <v>4108.9699999999993</v>
      </c>
      <c r="DU109" s="101">
        <f t="shared" si="73"/>
        <v>952.67</v>
      </c>
      <c r="DV109" s="101">
        <f t="shared" si="74"/>
        <v>1273.48</v>
      </c>
      <c r="DW109" s="102">
        <f t="shared" si="92"/>
        <v>540.81999999999994</v>
      </c>
      <c r="DX109" s="144"/>
      <c r="DY109" s="101">
        <f t="shared" si="93"/>
        <v>76.69</v>
      </c>
      <c r="DZ109" s="101">
        <f t="shared" si="93"/>
        <v>74.72</v>
      </c>
      <c r="EB109" s="84">
        <f>MODEL_DATA!AT106</f>
        <v>100</v>
      </c>
      <c r="EC109" s="84">
        <f>MODEL_DATA!AU106</f>
        <v>1882.82</v>
      </c>
      <c r="ED109" s="84">
        <f>MODEL_DATA!AV106</f>
        <v>117.74</v>
      </c>
      <c r="EE109" s="84">
        <f>MODEL_DATA!AW106</f>
        <v>834.93</v>
      </c>
      <c r="EF109" s="84">
        <f>MODEL_DATA!AX106</f>
        <v>0</v>
      </c>
      <c r="EG109" s="84">
        <f>MODEL_DATA!AY106</f>
        <v>0</v>
      </c>
      <c r="EH109" s="84">
        <f>MODEL_DATA!AZ106</f>
        <v>691.58</v>
      </c>
      <c r="EI109" s="84">
        <f>MODEL_DATA!BA106</f>
        <v>581.9</v>
      </c>
      <c r="EJ109" s="84">
        <f>MODEL_DATA!BB106</f>
        <v>0</v>
      </c>
      <c r="EK109" s="84">
        <f>MODEL_DATA!BC106</f>
        <v>95.95</v>
      </c>
      <c r="EL109" s="84">
        <f>MODEL_DATA!BD106</f>
        <v>504.91</v>
      </c>
      <c r="EM109" s="84">
        <f>MODEL_DATA!BE106</f>
        <v>299.89999999999998</v>
      </c>
      <c r="EN109" s="84">
        <f>MODEL_DATA!BF106</f>
        <v>289.31</v>
      </c>
      <c r="EO109" s="84">
        <f>MODEL_DATA!BG106</f>
        <v>25.46</v>
      </c>
      <c r="EP109" s="84">
        <f>MODEL_DATA!BH106</f>
        <v>29.76</v>
      </c>
      <c r="EQ109" s="84">
        <f>MODEL_DATA!BI106</f>
        <v>240.92</v>
      </c>
      <c r="ER109" s="84">
        <f>MODEL_DATA!BJ106</f>
        <v>240.43</v>
      </c>
      <c r="ES109" s="84">
        <f>MODEL_DATA!BK106</f>
        <v>51.23</v>
      </c>
      <c r="ET109" s="84">
        <f>MODEL_DATA!BL106</f>
        <v>44.96</v>
      </c>
      <c r="EU109" s="84">
        <f>MODEL_DATA!BM106</f>
        <v>46.82</v>
      </c>
      <c r="EV109" s="84">
        <f>MODEL_DATA!BN106</f>
        <v>4.99</v>
      </c>
    </row>
    <row r="110" spans="32:152" x14ac:dyDescent="0.25">
      <c r="AF110" s="32">
        <f t="shared" si="66"/>
        <v>200</v>
      </c>
      <c r="AG110" s="61">
        <f t="shared" si="75"/>
        <v>1.5511447042408911E-5</v>
      </c>
      <c r="AH110" s="63">
        <f>INDEX(Obs_GenCost!$D$11:$T$211,  MATCH($AF110, Obs_GenCost!$B$11:$B$211, 0), MATCH(AH$4, Obs_GenCost!$D$3:$T$3, 0) )</f>
        <v>1.31E-5</v>
      </c>
      <c r="AI110" s="61">
        <f t="shared" si="76"/>
        <v>0</v>
      </c>
      <c r="AJ110" s="63">
        <f>INDEX(Obs_GenCost!$D$11:$T$211,  MATCH($AF110, Obs_GenCost!$B$11:$B$211, 0), MATCH(AJ$4, Obs_GenCost!$D$3:$T$3, 0) )</f>
        <v>0</v>
      </c>
      <c r="AK110" s="61">
        <f t="shared" si="77"/>
        <v>1.7765689012471945E-5</v>
      </c>
      <c r="AL110" s="63">
        <f>INDEX(Obs_GenCost!$D$11:$T$211,  MATCH($AF110, Obs_GenCost!$B$11:$B$211, 0), MATCH(AL$4, Obs_GenCost!$D$3:$T$3, 0) )</f>
        <v>3.9700000000000003E-5</v>
      </c>
      <c r="AM110" s="61">
        <f t="shared" si="78"/>
        <v>0</v>
      </c>
      <c r="AN110" s="63">
        <f>INDEX(Obs_GenCost!$D$11:$T$211,  MATCH($AF110, Obs_GenCost!$B$11:$B$211, 0), MATCH(AN$4, Obs_GenCost!$D$3:$T$3, 0) )</f>
        <v>0</v>
      </c>
      <c r="AO110" s="61">
        <f t="shared" si="79"/>
        <v>0</v>
      </c>
      <c r="AP110" s="63">
        <f>INDEX(Obs_GenCost!$D$11:$T$211,  MATCH($AF110, Obs_GenCost!$B$11:$B$211, 0), MATCH(AP$4, Obs_GenCost!$D$3:$T$3, 0) )</f>
        <v>0</v>
      </c>
      <c r="AQ110" s="61">
        <f t="shared" si="80"/>
        <v>6.0697477058709917E-5</v>
      </c>
      <c r="AR110" s="63">
        <f>INDEX(Obs_GenCost!$D$11:$T$211,  MATCH($AF110, Obs_GenCost!$B$11:$B$211, 0), MATCH(AR$4, Obs_GenCost!$D$3:$T$3, 0) )</f>
        <v>4.5500000000000001E-5</v>
      </c>
      <c r="AS110" s="61">
        <f t="shared" si="81"/>
        <v>0</v>
      </c>
      <c r="AT110" s="63">
        <f>INDEX(Obs_GenCost!$D$11:$T$211,  MATCH($AF110, Obs_GenCost!$B$11:$B$211, 0), MATCH(AT$4, Obs_GenCost!$D$3:$T$3, 0) )</f>
        <v>0</v>
      </c>
      <c r="AU110" s="61">
        <f t="shared" si="82"/>
        <v>0</v>
      </c>
      <c r="AV110" s="63">
        <f>INDEX(Obs_GenCost!$D$11:$T$211,  MATCH($AF110, Obs_GenCost!$B$11:$B$211, 0), MATCH(AV$4, Obs_GenCost!$D$3:$T$3, 0) )</f>
        <v>0</v>
      </c>
      <c r="AW110" s="61">
        <f t="shared" si="83"/>
        <v>0</v>
      </c>
      <c r="AX110" s="63">
        <f>INDEX(Obs_GenCost!$D$11:$T$211,  MATCH($AF110, Obs_GenCost!$B$11:$B$211, 0), MATCH(AX$4, Obs_GenCost!$D$3:$T$3, 0) )</f>
        <v>7.47E-5</v>
      </c>
      <c r="AY110" s="61">
        <f t="shared" si="84"/>
        <v>0</v>
      </c>
      <c r="AZ110" s="63">
        <f>INDEX(Obs_GenCost!$D$11:$T$211,  MATCH($AF110, Obs_GenCost!$B$11:$B$211, 0), MATCH(AZ$4, Obs_GenCost!$D$3:$T$3, 0) )</f>
        <v>8.2149999999999996E-4</v>
      </c>
      <c r="BA110" s="61">
        <f t="shared" si="85"/>
        <v>2.0560956704227329E-3</v>
      </c>
      <c r="BB110" s="63">
        <f>INDEX(Obs_GenCost!$D$11:$T$211,  MATCH($AF110, Obs_GenCost!$B$11:$B$211, 0), MATCH(BB$4, Obs_GenCost!$D$3:$T$3, 0) )</f>
        <v>2.3678000000000002E-3</v>
      </c>
      <c r="BC110" s="61">
        <f t="shared" si="86"/>
        <v>1.1156916668330532E-3</v>
      </c>
      <c r="BD110" s="63">
        <f>INDEX(Obs_GenCost!$D$11:$T$211,  MATCH($AF110, Obs_GenCost!$B$11:$B$211, 0), MATCH(BD$4, Obs_GenCost!$D$3:$T$3, 0) )</f>
        <v>1.9503999999999999E-3</v>
      </c>
      <c r="BF110" s="31">
        <f t="shared" si="87"/>
        <v>202</v>
      </c>
      <c r="BG110" s="31">
        <f t="shared" si="88"/>
        <v>203</v>
      </c>
      <c r="BH110" s="57">
        <f t="shared" si="62"/>
        <v>1.3772944672074672E-5</v>
      </c>
      <c r="BI110" s="57">
        <f t="shared" si="62"/>
        <v>1.315416754851197E-5</v>
      </c>
      <c r="BJ110" s="57">
        <f t="shared" si="62"/>
        <v>1.8573952846247867E-5</v>
      </c>
      <c r="BK110" s="58">
        <f t="shared" si="61"/>
        <v>1.5714186327535037E-3</v>
      </c>
      <c r="BL110" s="57">
        <f t="shared" si="61"/>
        <v>0</v>
      </c>
      <c r="BM110" s="57">
        <f t="shared" si="61"/>
        <v>7.6232927915181057E-4</v>
      </c>
      <c r="BN110" s="57">
        <f t="shared" si="61"/>
        <v>7.8470376153196421E-4</v>
      </c>
      <c r="BQ110" s="57">
        <f t="shared" si="98"/>
        <v>1.4297925623909066E-5</v>
      </c>
      <c r="BR110" s="57">
        <f t="shared" si="98"/>
        <v>0</v>
      </c>
      <c r="BS110" s="57">
        <f t="shared" si="98"/>
        <v>1.6317472705649993E-5</v>
      </c>
      <c r="BT110" s="57">
        <f t="shared" si="98"/>
        <v>0</v>
      </c>
      <c r="BU110" s="57">
        <f t="shared" si="98"/>
        <v>0</v>
      </c>
      <c r="BV110" s="57">
        <f t="shared" si="98"/>
        <v>5.5882255163847169E-5</v>
      </c>
      <c r="BW110" s="57">
        <f t="shared" si="98"/>
        <v>0</v>
      </c>
      <c r="BX110" s="58">
        <f t="shared" si="98"/>
        <v>0</v>
      </c>
      <c r="BY110" s="57">
        <f t="shared" si="98"/>
        <v>0</v>
      </c>
      <c r="BZ110" s="57">
        <f t="shared" si="98"/>
        <v>0</v>
      </c>
      <c r="CA110" s="58">
        <f t="shared" si="98"/>
        <v>1.8509757113230345E-3</v>
      </c>
      <c r="CB110" s="57">
        <f t="shared" si="98"/>
        <v>0</v>
      </c>
      <c r="CC110" s="57">
        <f t="shared" si="98"/>
        <v>1.7944010927996603E-3</v>
      </c>
      <c r="CD110" s="57">
        <f t="shared" si="98"/>
        <v>1.6299423766897403E-3</v>
      </c>
      <c r="CE110" s="57">
        <f t="shared" si="98"/>
        <v>1.3434117235371339E-3</v>
      </c>
      <c r="CF110" s="57">
        <f t="shared" si="63"/>
        <v>0</v>
      </c>
      <c r="CG110" s="57">
        <f t="shared" si="63"/>
        <v>0</v>
      </c>
      <c r="CH110" s="57">
        <f t="shared" si="63"/>
        <v>2.1274378168932052E-4</v>
      </c>
      <c r="CI110" s="58">
        <f t="shared" si="63"/>
        <v>1.2925102584923579E-6</v>
      </c>
      <c r="CJ110" s="57">
        <f t="shared" si="63"/>
        <v>4.6297207236716444E-6</v>
      </c>
      <c r="CL110" s="30">
        <f>Obs_GenCost!B112</f>
        <v>202</v>
      </c>
      <c r="CM110" s="26">
        <f t="shared" si="97"/>
        <v>203</v>
      </c>
      <c r="CN110" s="20">
        <f t="shared" si="68"/>
        <v>127.6</v>
      </c>
      <c r="CO110" s="20">
        <f t="shared" si="68"/>
        <v>60.28</v>
      </c>
      <c r="CP110" s="20">
        <f t="shared" si="68"/>
        <v>43.519999999999996</v>
      </c>
      <c r="CQ110" s="106">
        <f t="shared" si="64"/>
        <v>271.5</v>
      </c>
      <c r="CR110" s="143"/>
      <c r="CS110" s="20">
        <f t="shared" si="69"/>
        <v>19.100000000000001</v>
      </c>
      <c r="CT110" s="20">
        <f t="shared" si="69"/>
        <v>21.46</v>
      </c>
      <c r="CW110" s="20">
        <f t="shared" si="95"/>
        <v>23.8</v>
      </c>
      <c r="CX110" s="20">
        <f t="shared" si="95"/>
        <v>0</v>
      </c>
      <c r="CY110" s="20">
        <f t="shared" si="95"/>
        <v>60.28</v>
      </c>
      <c r="CZ110" s="20">
        <f t="shared" si="95"/>
        <v>0</v>
      </c>
      <c r="DA110" s="20">
        <f t="shared" si="95"/>
        <v>0</v>
      </c>
      <c r="DB110" s="20">
        <f t="shared" si="95"/>
        <v>43.519999999999996</v>
      </c>
      <c r="DC110" s="20">
        <f t="shared" si="95"/>
        <v>0</v>
      </c>
      <c r="DD110" s="106">
        <f t="shared" si="95"/>
        <v>0</v>
      </c>
      <c r="DE110" s="20">
        <f t="shared" si="96"/>
        <v>0</v>
      </c>
      <c r="DF110" s="20">
        <f t="shared" si="96"/>
        <v>0</v>
      </c>
      <c r="DG110" s="106">
        <f t="shared" si="96"/>
        <v>143.66</v>
      </c>
      <c r="DH110" s="143"/>
      <c r="DI110" s="20">
        <f t="shared" si="70"/>
        <v>19.100000000000001</v>
      </c>
      <c r="DJ110" s="20">
        <f t="shared" si="70"/>
        <v>17.990000000000002</v>
      </c>
      <c r="DK110" s="20">
        <f t="shared" si="70"/>
        <v>127.84</v>
      </c>
      <c r="DL110" s="143"/>
      <c r="DM110" s="20">
        <f t="shared" si="71"/>
        <v>0</v>
      </c>
      <c r="DN110" s="20">
        <f t="shared" si="71"/>
        <v>3.4699999999999998</v>
      </c>
      <c r="DO110" s="106">
        <f t="shared" si="71"/>
        <v>0.08</v>
      </c>
      <c r="DP110" s="20">
        <f t="shared" si="65"/>
        <v>0.08</v>
      </c>
      <c r="DR110" s="31">
        <f t="shared" si="90"/>
        <v>101</v>
      </c>
      <c r="DS110" s="26">
        <f t="shared" si="91"/>
        <v>101.5</v>
      </c>
      <c r="DT110" s="101">
        <f t="shared" si="72"/>
        <v>4011.5</v>
      </c>
      <c r="DU110" s="101">
        <f t="shared" si="73"/>
        <v>1036.8900000000001</v>
      </c>
      <c r="DV110" s="101">
        <f t="shared" si="74"/>
        <v>1228.24</v>
      </c>
      <c r="DW110" s="102">
        <f t="shared" si="92"/>
        <v>483.65999999999997</v>
      </c>
      <c r="DX110" s="144"/>
      <c r="DY110" s="101">
        <f t="shared" si="93"/>
        <v>84.25</v>
      </c>
      <c r="DZ110" s="101">
        <f t="shared" si="93"/>
        <v>89.050000000000011</v>
      </c>
      <c r="EB110" s="84">
        <f>MODEL_DATA!AT107</f>
        <v>101</v>
      </c>
      <c r="EC110" s="84">
        <f>MODEL_DATA!AU107</f>
        <v>1746.37</v>
      </c>
      <c r="ED110" s="84">
        <f>MODEL_DATA!AV107</f>
        <v>125.31</v>
      </c>
      <c r="EE110" s="84">
        <f>MODEL_DATA!AW107</f>
        <v>911.58</v>
      </c>
      <c r="EF110" s="84">
        <f>MODEL_DATA!AX107</f>
        <v>0</v>
      </c>
      <c r="EG110" s="84">
        <f>MODEL_DATA!AY107</f>
        <v>0</v>
      </c>
      <c r="EH110" s="84">
        <f>MODEL_DATA!AZ107</f>
        <v>664.98</v>
      </c>
      <c r="EI110" s="84">
        <f>MODEL_DATA!BA107</f>
        <v>563.26</v>
      </c>
      <c r="EJ110" s="84">
        <f>MODEL_DATA!BB107</f>
        <v>0</v>
      </c>
      <c r="EK110" s="84">
        <f>MODEL_DATA!BC107</f>
        <v>91.25</v>
      </c>
      <c r="EL110" s="84">
        <f>MODEL_DATA!BD107</f>
        <v>497.4</v>
      </c>
      <c r="EM110" s="84">
        <f>MODEL_DATA!BE107</f>
        <v>267.82</v>
      </c>
      <c r="EN110" s="84">
        <f>MODEL_DATA!BF107</f>
        <v>228.67</v>
      </c>
      <c r="EO110" s="84">
        <f>MODEL_DATA!BG107</f>
        <v>25.57</v>
      </c>
      <c r="EP110" s="84">
        <f>MODEL_DATA!BH107</f>
        <v>32.200000000000003</v>
      </c>
      <c r="EQ110" s="84">
        <f>MODEL_DATA!BI107</f>
        <v>215.84</v>
      </c>
      <c r="ER110" s="84">
        <f>MODEL_DATA!BJ107</f>
        <v>234.73</v>
      </c>
      <c r="ES110" s="84">
        <f>MODEL_DATA!BK107</f>
        <v>58.68</v>
      </c>
      <c r="ET110" s="84">
        <f>MODEL_DATA!BL107</f>
        <v>56.85</v>
      </c>
      <c r="EU110" s="84">
        <f>MODEL_DATA!BM107</f>
        <v>43.37</v>
      </c>
      <c r="EV110" s="84">
        <f>MODEL_DATA!BN107</f>
        <v>4.4400000000000004</v>
      </c>
    </row>
    <row r="111" spans="32:152" x14ac:dyDescent="0.25">
      <c r="AF111" s="32">
        <f t="shared" si="66"/>
        <v>202</v>
      </c>
      <c r="AG111" s="61">
        <f t="shared" si="75"/>
        <v>1.4297925623909066E-5</v>
      </c>
      <c r="AH111" s="63">
        <f>INDEX(Obs_GenCost!$D$11:$T$211,  MATCH($AF111, Obs_GenCost!$B$11:$B$211, 0), MATCH(AH$4, Obs_GenCost!$D$3:$T$3, 0) )</f>
        <v>1.2099999999999999E-5</v>
      </c>
      <c r="AI111" s="61">
        <f t="shared" si="76"/>
        <v>0</v>
      </c>
      <c r="AJ111" s="63">
        <f>INDEX(Obs_GenCost!$D$11:$T$211,  MATCH($AF111, Obs_GenCost!$B$11:$B$211, 0), MATCH(AJ$4, Obs_GenCost!$D$3:$T$3, 0) )</f>
        <v>0</v>
      </c>
      <c r="AK111" s="61">
        <f t="shared" si="77"/>
        <v>1.6317472705649993E-5</v>
      </c>
      <c r="AL111" s="63">
        <f>INDEX(Obs_GenCost!$D$11:$T$211,  MATCH($AF111, Obs_GenCost!$B$11:$B$211, 0), MATCH(AL$4, Obs_GenCost!$D$3:$T$3, 0) )</f>
        <v>3.79E-5</v>
      </c>
      <c r="AM111" s="61">
        <f t="shared" si="78"/>
        <v>0</v>
      </c>
      <c r="AN111" s="63">
        <f>INDEX(Obs_GenCost!$D$11:$T$211,  MATCH($AF111, Obs_GenCost!$B$11:$B$211, 0), MATCH(AN$4, Obs_GenCost!$D$3:$T$3, 0) )</f>
        <v>0</v>
      </c>
      <c r="AO111" s="61">
        <f t="shared" si="79"/>
        <v>0</v>
      </c>
      <c r="AP111" s="63">
        <f>INDEX(Obs_GenCost!$D$11:$T$211,  MATCH($AF111, Obs_GenCost!$B$11:$B$211, 0), MATCH(AP$4, Obs_GenCost!$D$3:$T$3, 0) )</f>
        <v>0</v>
      </c>
      <c r="AQ111" s="61">
        <f t="shared" si="80"/>
        <v>5.5882255163847169E-5</v>
      </c>
      <c r="AR111" s="63">
        <f>INDEX(Obs_GenCost!$D$11:$T$211,  MATCH($AF111, Obs_GenCost!$B$11:$B$211, 0), MATCH(AR$4, Obs_GenCost!$D$3:$T$3, 0) )</f>
        <v>4.2500000000000003E-5</v>
      </c>
      <c r="AS111" s="61">
        <f t="shared" si="81"/>
        <v>0</v>
      </c>
      <c r="AT111" s="63">
        <f>INDEX(Obs_GenCost!$D$11:$T$211,  MATCH($AF111, Obs_GenCost!$B$11:$B$211, 0), MATCH(AT$4, Obs_GenCost!$D$3:$T$3, 0) )</f>
        <v>0</v>
      </c>
      <c r="AU111" s="61">
        <f t="shared" si="82"/>
        <v>0</v>
      </c>
      <c r="AV111" s="63">
        <f>INDEX(Obs_GenCost!$D$11:$T$211,  MATCH($AF111, Obs_GenCost!$B$11:$B$211, 0), MATCH(AV$4, Obs_GenCost!$D$3:$T$3, 0) )</f>
        <v>0</v>
      </c>
      <c r="AW111" s="61">
        <f t="shared" si="83"/>
        <v>0</v>
      </c>
      <c r="AX111" s="63">
        <f>INDEX(Obs_GenCost!$D$11:$T$211,  MATCH($AF111, Obs_GenCost!$B$11:$B$211, 0), MATCH(AX$4, Obs_GenCost!$D$3:$T$3, 0) )</f>
        <v>6.86E-5</v>
      </c>
      <c r="AY111" s="61">
        <f t="shared" si="84"/>
        <v>0</v>
      </c>
      <c r="AZ111" s="63">
        <f>INDEX(Obs_GenCost!$D$11:$T$211,  MATCH($AF111, Obs_GenCost!$B$11:$B$211, 0), MATCH(AZ$4, Obs_GenCost!$D$3:$T$3, 0) )</f>
        <v>7.9619999999999995E-4</v>
      </c>
      <c r="BA111" s="61">
        <f t="shared" si="85"/>
        <v>1.8509757113230345E-3</v>
      </c>
      <c r="BB111" s="63">
        <f>INDEX(Obs_GenCost!$D$11:$T$211,  MATCH($AF111, Obs_GenCost!$B$11:$B$211, 0), MATCH(BB$4, Obs_GenCost!$D$3:$T$3, 0) )</f>
        <v>2.3162E-3</v>
      </c>
      <c r="BC111" s="61">
        <f t="shared" si="86"/>
        <v>1.3434117235371339E-3</v>
      </c>
      <c r="BD111" s="63">
        <f>INDEX(Obs_GenCost!$D$11:$T$211,  MATCH($AF111, Obs_GenCost!$B$11:$B$211, 0), MATCH(BD$4, Obs_GenCost!$D$3:$T$3, 0) )</f>
        <v>1.934E-3</v>
      </c>
      <c r="BF111" s="31">
        <f t="shared" si="87"/>
        <v>204</v>
      </c>
      <c r="BG111" s="31">
        <f t="shared" si="88"/>
        <v>205</v>
      </c>
      <c r="BH111" s="57">
        <f t="shared" si="62"/>
        <v>1.3832310812902578E-5</v>
      </c>
      <c r="BI111" s="57">
        <f t="shared" si="62"/>
        <v>1.4075046564018283E-5</v>
      </c>
      <c r="BJ111" s="57">
        <f t="shared" si="62"/>
        <v>1.8441647575514027E-5</v>
      </c>
      <c r="BK111" s="58">
        <f t="shared" si="61"/>
        <v>1.3823274845691318E-3</v>
      </c>
      <c r="BL111" s="57">
        <f t="shared" si="61"/>
        <v>0</v>
      </c>
      <c r="BM111" s="57">
        <f t="shared" si="61"/>
        <v>7.6272840442885331E-4</v>
      </c>
      <c r="BN111" s="57">
        <f t="shared" si="61"/>
        <v>5.9565816753754416E-4</v>
      </c>
      <c r="BQ111" s="57">
        <f t="shared" si="98"/>
        <v>1.227939494759249E-5</v>
      </c>
      <c r="BR111" s="57">
        <f t="shared" si="98"/>
        <v>0</v>
      </c>
      <c r="BS111" s="57">
        <f t="shared" si="98"/>
        <v>1.7459804072900205E-5</v>
      </c>
      <c r="BT111" s="57">
        <f t="shared" si="98"/>
        <v>0</v>
      </c>
      <c r="BU111" s="57">
        <f t="shared" si="98"/>
        <v>0</v>
      </c>
      <c r="BV111" s="57">
        <f t="shared" si="98"/>
        <v>5.5484196820538525E-5</v>
      </c>
      <c r="BW111" s="57">
        <f t="shared" si="98"/>
        <v>0</v>
      </c>
      <c r="BX111" s="58">
        <f t="shared" si="98"/>
        <v>0</v>
      </c>
      <c r="BY111" s="57">
        <f t="shared" si="98"/>
        <v>0</v>
      </c>
      <c r="BZ111" s="57">
        <f t="shared" si="98"/>
        <v>0</v>
      </c>
      <c r="CA111" s="58">
        <f t="shared" si="98"/>
        <v>2.0046868364523942E-3</v>
      </c>
      <c r="CB111" s="57">
        <f t="shared" si="98"/>
        <v>0</v>
      </c>
      <c r="CC111" s="57">
        <f t="shared" si="98"/>
        <v>1.7953405698115971E-3</v>
      </c>
      <c r="CD111" s="57">
        <f t="shared" si="98"/>
        <v>1.3835030623708911E-3</v>
      </c>
      <c r="CE111" s="57">
        <f t="shared" si="98"/>
        <v>8.7473085002527391E-4</v>
      </c>
      <c r="CF111" s="57">
        <f t="shared" si="63"/>
        <v>0</v>
      </c>
      <c r="CG111" s="57">
        <f t="shared" si="63"/>
        <v>0</v>
      </c>
      <c r="CH111" s="57">
        <f t="shared" si="63"/>
        <v>6.2535636116169149E-5</v>
      </c>
      <c r="CI111" s="58">
        <f t="shared" si="63"/>
        <v>9.693826938692684E-7</v>
      </c>
      <c r="CJ111" s="57">
        <f t="shared" si="63"/>
        <v>4.0510056332126894E-6</v>
      </c>
      <c r="CL111" s="30">
        <f>Obs_GenCost!B113</f>
        <v>204</v>
      </c>
      <c r="CM111" s="26">
        <f t="shared" si="97"/>
        <v>205</v>
      </c>
      <c r="CN111" s="20">
        <f t="shared" si="68"/>
        <v>128.14999999999998</v>
      </c>
      <c r="CO111" s="20">
        <f t="shared" si="68"/>
        <v>64.5</v>
      </c>
      <c r="CP111" s="20">
        <f t="shared" si="68"/>
        <v>43.21</v>
      </c>
      <c r="CQ111" s="106">
        <f t="shared" si="64"/>
        <v>238.83</v>
      </c>
      <c r="CR111" s="143"/>
      <c r="CS111" s="20">
        <f t="shared" si="69"/>
        <v>19.11</v>
      </c>
      <c r="CT111" s="20">
        <f t="shared" si="69"/>
        <v>16.29</v>
      </c>
      <c r="CW111" s="20">
        <f t="shared" si="95"/>
        <v>20.439999999999998</v>
      </c>
      <c r="CX111" s="20">
        <f t="shared" si="95"/>
        <v>0</v>
      </c>
      <c r="CY111" s="20">
        <f t="shared" si="95"/>
        <v>64.5</v>
      </c>
      <c r="CZ111" s="20">
        <f t="shared" si="95"/>
        <v>0</v>
      </c>
      <c r="DA111" s="20">
        <f t="shared" si="95"/>
        <v>0</v>
      </c>
      <c r="DB111" s="20">
        <f t="shared" si="95"/>
        <v>43.21</v>
      </c>
      <c r="DC111" s="20">
        <f t="shared" si="95"/>
        <v>0</v>
      </c>
      <c r="DD111" s="106">
        <f t="shared" si="95"/>
        <v>0</v>
      </c>
      <c r="DE111" s="20">
        <f t="shared" si="96"/>
        <v>0</v>
      </c>
      <c r="DF111" s="20">
        <f t="shared" si="96"/>
        <v>0</v>
      </c>
      <c r="DG111" s="106">
        <f t="shared" si="96"/>
        <v>155.59</v>
      </c>
      <c r="DH111" s="143"/>
      <c r="DI111" s="20">
        <f t="shared" si="70"/>
        <v>19.11</v>
      </c>
      <c r="DJ111" s="20">
        <f t="shared" si="70"/>
        <v>15.27</v>
      </c>
      <c r="DK111" s="20">
        <f t="shared" si="70"/>
        <v>83.24</v>
      </c>
      <c r="DL111" s="143"/>
      <c r="DM111" s="20">
        <f t="shared" si="71"/>
        <v>0</v>
      </c>
      <c r="DN111" s="20">
        <f t="shared" si="71"/>
        <v>1.02</v>
      </c>
      <c r="DO111" s="106">
        <f t="shared" si="71"/>
        <v>0.06</v>
      </c>
      <c r="DP111" s="20">
        <f t="shared" si="65"/>
        <v>7.0000000000000007E-2</v>
      </c>
      <c r="DR111" s="31">
        <f t="shared" si="90"/>
        <v>102</v>
      </c>
      <c r="DS111" s="26">
        <f t="shared" si="91"/>
        <v>102.5</v>
      </c>
      <c r="DT111" s="101">
        <f t="shared" si="72"/>
        <v>3803.95</v>
      </c>
      <c r="DU111" s="101">
        <f t="shared" si="73"/>
        <v>1040.08</v>
      </c>
      <c r="DV111" s="101">
        <f t="shared" si="74"/>
        <v>1197.21</v>
      </c>
      <c r="DW111" s="102">
        <f t="shared" si="92"/>
        <v>400.09000000000003</v>
      </c>
      <c r="DX111" s="144"/>
      <c r="DY111" s="101">
        <f t="shared" si="93"/>
        <v>74.83</v>
      </c>
      <c r="DZ111" s="101">
        <f t="shared" si="93"/>
        <v>98.14</v>
      </c>
      <c r="EB111" s="84">
        <f>MODEL_DATA!AT108</f>
        <v>102</v>
      </c>
      <c r="EC111" s="84">
        <f>MODEL_DATA!AU108</f>
        <v>1566.66</v>
      </c>
      <c r="ED111" s="84">
        <f>MODEL_DATA!AV108</f>
        <v>112.08</v>
      </c>
      <c r="EE111" s="84">
        <f>MODEL_DATA!AW108</f>
        <v>928</v>
      </c>
      <c r="EF111" s="84">
        <f>MODEL_DATA!AX108</f>
        <v>0</v>
      </c>
      <c r="EG111" s="84">
        <f>MODEL_DATA!AY108</f>
        <v>0</v>
      </c>
      <c r="EH111" s="84">
        <f>MODEL_DATA!AZ108</f>
        <v>626.66999999999996</v>
      </c>
      <c r="EI111" s="84">
        <f>MODEL_DATA!BA108</f>
        <v>570.54</v>
      </c>
      <c r="EJ111" s="84">
        <f>MODEL_DATA!BB108</f>
        <v>0</v>
      </c>
      <c r="EK111" s="84">
        <f>MODEL_DATA!BC108</f>
        <v>90.15</v>
      </c>
      <c r="EL111" s="84">
        <f>MODEL_DATA!BD108</f>
        <v>506.7</v>
      </c>
      <c r="EM111" s="84">
        <f>MODEL_DATA!BE108</f>
        <v>203.12</v>
      </c>
      <c r="EN111" s="84">
        <f>MODEL_DATA!BF108</f>
        <v>253.4</v>
      </c>
      <c r="EO111" s="84">
        <f>MODEL_DATA!BG108</f>
        <v>23.54</v>
      </c>
      <c r="EP111" s="84">
        <f>MODEL_DATA!BH108</f>
        <v>36.97</v>
      </c>
      <c r="EQ111" s="84">
        <f>MODEL_DATA!BI108</f>
        <v>196.97</v>
      </c>
      <c r="ER111" s="84">
        <f>MODEL_DATA!BJ108</f>
        <v>185.98</v>
      </c>
      <c r="ES111" s="84">
        <f>MODEL_DATA!BK108</f>
        <v>51.29</v>
      </c>
      <c r="ET111" s="84">
        <f>MODEL_DATA!BL108</f>
        <v>61.17</v>
      </c>
      <c r="EU111" s="84">
        <f>MODEL_DATA!BM108</f>
        <v>37.090000000000003</v>
      </c>
      <c r="EV111" s="84">
        <f>MODEL_DATA!BN108</f>
        <v>3.87</v>
      </c>
    </row>
    <row r="112" spans="32:152" x14ac:dyDescent="0.25">
      <c r="AF112" s="32">
        <f t="shared" si="66"/>
        <v>204</v>
      </c>
      <c r="AG112" s="61">
        <f t="shared" si="75"/>
        <v>1.227939494759249E-5</v>
      </c>
      <c r="AH112" s="63">
        <f>INDEX(Obs_GenCost!$D$11:$T$211,  MATCH($AF112, Obs_GenCost!$B$11:$B$211, 0), MATCH(AH$4, Obs_GenCost!$D$3:$T$3, 0) )</f>
        <v>1.11E-5</v>
      </c>
      <c r="AI112" s="61">
        <f t="shared" si="76"/>
        <v>0</v>
      </c>
      <c r="AJ112" s="63">
        <f>INDEX(Obs_GenCost!$D$11:$T$211,  MATCH($AF112, Obs_GenCost!$B$11:$B$211, 0), MATCH(AJ$4, Obs_GenCost!$D$3:$T$3, 0) )</f>
        <v>0</v>
      </c>
      <c r="AK112" s="61">
        <f t="shared" si="77"/>
        <v>1.7459804072900205E-5</v>
      </c>
      <c r="AL112" s="63">
        <f>INDEX(Obs_GenCost!$D$11:$T$211,  MATCH($AF112, Obs_GenCost!$B$11:$B$211, 0), MATCH(AL$4, Obs_GenCost!$D$3:$T$3, 0) )</f>
        <v>3.6300000000000001E-5</v>
      </c>
      <c r="AM112" s="61">
        <f t="shared" si="78"/>
        <v>0</v>
      </c>
      <c r="AN112" s="63">
        <f>INDEX(Obs_GenCost!$D$11:$T$211,  MATCH($AF112, Obs_GenCost!$B$11:$B$211, 0), MATCH(AN$4, Obs_GenCost!$D$3:$T$3, 0) )</f>
        <v>0</v>
      </c>
      <c r="AO112" s="61">
        <f t="shared" si="79"/>
        <v>0</v>
      </c>
      <c r="AP112" s="63">
        <f>INDEX(Obs_GenCost!$D$11:$T$211,  MATCH($AF112, Obs_GenCost!$B$11:$B$211, 0), MATCH(AP$4, Obs_GenCost!$D$3:$T$3, 0) )</f>
        <v>0</v>
      </c>
      <c r="AQ112" s="61">
        <f t="shared" si="80"/>
        <v>5.5484196820538525E-5</v>
      </c>
      <c r="AR112" s="63">
        <f>INDEX(Obs_GenCost!$D$11:$T$211,  MATCH($AF112, Obs_GenCost!$B$11:$B$211, 0), MATCH(AR$4, Obs_GenCost!$D$3:$T$3, 0) )</f>
        <v>3.9499999999999998E-5</v>
      </c>
      <c r="AS112" s="61">
        <f t="shared" si="81"/>
        <v>0</v>
      </c>
      <c r="AT112" s="63">
        <f>INDEX(Obs_GenCost!$D$11:$T$211,  MATCH($AF112, Obs_GenCost!$B$11:$B$211, 0), MATCH(AT$4, Obs_GenCost!$D$3:$T$3, 0) )</f>
        <v>0</v>
      </c>
      <c r="AU112" s="61">
        <f t="shared" si="82"/>
        <v>0</v>
      </c>
      <c r="AV112" s="63">
        <f>INDEX(Obs_GenCost!$D$11:$T$211,  MATCH($AF112, Obs_GenCost!$B$11:$B$211, 0), MATCH(AV$4, Obs_GenCost!$D$3:$T$3, 0) )</f>
        <v>0</v>
      </c>
      <c r="AW112" s="61">
        <f t="shared" si="83"/>
        <v>0</v>
      </c>
      <c r="AX112" s="63">
        <f>INDEX(Obs_GenCost!$D$11:$T$211,  MATCH($AF112, Obs_GenCost!$B$11:$B$211, 0), MATCH(AX$4, Obs_GenCost!$D$3:$T$3, 0) )</f>
        <v>6.2600000000000004E-5</v>
      </c>
      <c r="AY112" s="61">
        <f t="shared" si="84"/>
        <v>0</v>
      </c>
      <c r="AZ112" s="63">
        <f>INDEX(Obs_GenCost!$D$11:$T$211,  MATCH($AF112, Obs_GenCost!$B$11:$B$211, 0), MATCH(AZ$4, Obs_GenCost!$D$3:$T$3, 0) )</f>
        <v>7.7099999999999998E-4</v>
      </c>
      <c r="BA112" s="61">
        <f t="shared" si="85"/>
        <v>2.0046868364523942E-3</v>
      </c>
      <c r="BB112" s="63">
        <f>INDEX(Obs_GenCost!$D$11:$T$211,  MATCH($AF112, Obs_GenCost!$B$11:$B$211, 0), MATCH(BB$4, Obs_GenCost!$D$3:$T$3, 0) )</f>
        <v>2.2647000000000001E-3</v>
      </c>
      <c r="BC112" s="61">
        <f t="shared" si="86"/>
        <v>8.7473085002527391E-4</v>
      </c>
      <c r="BD112" s="63">
        <f>INDEX(Obs_GenCost!$D$11:$T$211,  MATCH($AF112, Obs_GenCost!$B$11:$B$211, 0), MATCH(BD$4, Obs_GenCost!$D$3:$T$3, 0) )</f>
        <v>1.9176E-3</v>
      </c>
      <c r="BF112" s="31">
        <f t="shared" si="87"/>
        <v>206</v>
      </c>
      <c r="BG112" s="31">
        <f t="shared" si="88"/>
        <v>207</v>
      </c>
      <c r="BH112" s="57">
        <f t="shared" si="62"/>
        <v>1.1461982717301016E-5</v>
      </c>
      <c r="BI112" s="57">
        <f t="shared" si="62"/>
        <v>1.1443340183211143E-5</v>
      </c>
      <c r="BJ112" s="57">
        <f t="shared" si="62"/>
        <v>1.565896897814417E-5</v>
      </c>
      <c r="BK112" s="58">
        <f t="shared" si="61"/>
        <v>1.3902569266570591E-3</v>
      </c>
      <c r="BL112" s="57">
        <f t="shared" si="61"/>
        <v>0</v>
      </c>
      <c r="BM112" s="57">
        <f t="shared" si="61"/>
        <v>8.1221993878216473E-4</v>
      </c>
      <c r="BN112" s="57">
        <f t="shared" si="61"/>
        <v>7.2144479100771919E-4</v>
      </c>
      <c r="BQ112" s="57">
        <f t="shared" si="98"/>
        <v>1.0248849207726416E-5</v>
      </c>
      <c r="BR112" s="57">
        <f t="shared" si="98"/>
        <v>0</v>
      </c>
      <c r="BS112" s="57">
        <f t="shared" si="98"/>
        <v>1.4195226753223051E-5</v>
      </c>
      <c r="BT112" s="57">
        <f t="shared" si="98"/>
        <v>0</v>
      </c>
      <c r="BU112" s="57">
        <f t="shared" si="98"/>
        <v>0</v>
      </c>
      <c r="BV112" s="57">
        <f t="shared" si="98"/>
        <v>4.711213101933715E-5</v>
      </c>
      <c r="BW112" s="57">
        <f t="shared" si="98"/>
        <v>0</v>
      </c>
      <c r="BX112" s="58">
        <f t="shared" si="98"/>
        <v>0</v>
      </c>
      <c r="BY112" s="57">
        <f t="shared" si="98"/>
        <v>0</v>
      </c>
      <c r="BZ112" s="57">
        <f t="shared" si="98"/>
        <v>0</v>
      </c>
      <c r="CA112" s="58">
        <f t="shared" si="98"/>
        <v>1.9496703650104523E-3</v>
      </c>
      <c r="CB112" s="57">
        <f t="shared" si="98"/>
        <v>0</v>
      </c>
      <c r="CC112" s="57">
        <f t="shared" si="98"/>
        <v>1.9118357192917845E-3</v>
      </c>
      <c r="CD112" s="57">
        <f t="shared" si="98"/>
        <v>1.7776247599028739E-3</v>
      </c>
      <c r="CE112" s="57">
        <f t="shared" si="98"/>
        <v>9.33999014298971E-4</v>
      </c>
      <c r="CF112" s="57">
        <f t="shared" si="63"/>
        <v>0</v>
      </c>
      <c r="CG112" s="57">
        <f t="shared" si="63"/>
        <v>0</v>
      </c>
      <c r="CH112" s="57">
        <f t="shared" si="63"/>
        <v>6.7440391889986336E-6</v>
      </c>
      <c r="CI112" s="58">
        <f t="shared" si="63"/>
        <v>8.0781891155772377E-7</v>
      </c>
      <c r="CJ112" s="57">
        <f t="shared" si="63"/>
        <v>1.1574301809179111E-6</v>
      </c>
      <c r="CL112" s="30">
        <f>Obs_GenCost!B114</f>
        <v>206</v>
      </c>
      <c r="CM112" s="26">
        <f t="shared" si="97"/>
        <v>207</v>
      </c>
      <c r="CN112" s="20">
        <f t="shared" si="68"/>
        <v>106.19</v>
      </c>
      <c r="CO112" s="20">
        <f t="shared" si="68"/>
        <v>52.44</v>
      </c>
      <c r="CP112" s="20">
        <f t="shared" si="68"/>
        <v>36.69</v>
      </c>
      <c r="CQ112" s="106">
        <f t="shared" si="64"/>
        <v>240.2</v>
      </c>
      <c r="CR112" s="143"/>
      <c r="CS112" s="20">
        <f t="shared" si="69"/>
        <v>20.350000000000001</v>
      </c>
      <c r="CT112" s="20">
        <f t="shared" si="69"/>
        <v>19.73</v>
      </c>
      <c r="CW112" s="20">
        <f t="shared" si="95"/>
        <v>17.060000000000002</v>
      </c>
      <c r="CX112" s="20">
        <f t="shared" si="95"/>
        <v>0</v>
      </c>
      <c r="CY112" s="20">
        <f t="shared" si="95"/>
        <v>52.44</v>
      </c>
      <c r="CZ112" s="20">
        <f t="shared" si="95"/>
        <v>0</v>
      </c>
      <c r="DA112" s="20">
        <f t="shared" si="95"/>
        <v>0</v>
      </c>
      <c r="DB112" s="20">
        <f t="shared" si="95"/>
        <v>36.69</v>
      </c>
      <c r="DC112" s="20">
        <f t="shared" si="95"/>
        <v>0</v>
      </c>
      <c r="DD112" s="106">
        <f t="shared" si="95"/>
        <v>0</v>
      </c>
      <c r="DE112" s="20">
        <f t="shared" si="96"/>
        <v>0</v>
      </c>
      <c r="DF112" s="20">
        <f t="shared" si="96"/>
        <v>0</v>
      </c>
      <c r="DG112" s="106">
        <f t="shared" si="96"/>
        <v>151.32</v>
      </c>
      <c r="DH112" s="143"/>
      <c r="DI112" s="20">
        <f t="shared" si="70"/>
        <v>20.350000000000001</v>
      </c>
      <c r="DJ112" s="20">
        <f t="shared" si="70"/>
        <v>19.62</v>
      </c>
      <c r="DK112" s="20">
        <f t="shared" si="70"/>
        <v>88.88</v>
      </c>
      <c r="DL112" s="143"/>
      <c r="DM112" s="20">
        <f t="shared" si="71"/>
        <v>0</v>
      </c>
      <c r="DN112" s="20">
        <f t="shared" si="71"/>
        <v>0.11</v>
      </c>
      <c r="DO112" s="106">
        <f t="shared" si="71"/>
        <v>0.05</v>
      </c>
      <c r="DP112" s="20">
        <f t="shared" si="65"/>
        <v>0.02</v>
      </c>
      <c r="DR112" s="31">
        <f t="shared" si="90"/>
        <v>103</v>
      </c>
      <c r="DS112" s="26">
        <f t="shared" si="91"/>
        <v>103.5</v>
      </c>
      <c r="DT112" s="101">
        <f t="shared" si="72"/>
        <v>3604.96</v>
      </c>
      <c r="DU112" s="101">
        <f t="shared" si="73"/>
        <v>909.83</v>
      </c>
      <c r="DV112" s="101">
        <f t="shared" si="74"/>
        <v>1156.44</v>
      </c>
      <c r="DW112" s="102">
        <f t="shared" si="92"/>
        <v>423.27</v>
      </c>
      <c r="DX112" s="144"/>
      <c r="DY112" s="101">
        <f t="shared" si="93"/>
        <v>87.78</v>
      </c>
      <c r="DZ112" s="101">
        <f t="shared" si="93"/>
        <v>88.34</v>
      </c>
      <c r="EB112" s="84">
        <f>MODEL_DATA!AT109</f>
        <v>103</v>
      </c>
      <c r="EC112" s="84">
        <f>MODEL_DATA!AU109</f>
        <v>1538.69</v>
      </c>
      <c r="ED112" s="84">
        <f>MODEL_DATA!AV109</f>
        <v>114.89</v>
      </c>
      <c r="EE112" s="84">
        <f>MODEL_DATA!AW109</f>
        <v>794.94</v>
      </c>
      <c r="EF112" s="84">
        <f>MODEL_DATA!AX109</f>
        <v>0</v>
      </c>
      <c r="EG112" s="84">
        <f>MODEL_DATA!AY109</f>
        <v>0</v>
      </c>
      <c r="EH112" s="84">
        <f>MODEL_DATA!AZ109</f>
        <v>604.66</v>
      </c>
      <c r="EI112" s="84">
        <f>MODEL_DATA!BA109</f>
        <v>551.78</v>
      </c>
      <c r="EJ112" s="84">
        <f>MODEL_DATA!BB109</f>
        <v>0</v>
      </c>
      <c r="EK112" s="84">
        <f>MODEL_DATA!BC109</f>
        <v>89.38</v>
      </c>
      <c r="EL112" s="84">
        <f>MODEL_DATA!BD109</f>
        <v>495.88</v>
      </c>
      <c r="EM112" s="84">
        <f>MODEL_DATA!BE109</f>
        <v>254.75</v>
      </c>
      <c r="EN112" s="84">
        <f>MODEL_DATA!BF109</f>
        <v>234.37</v>
      </c>
      <c r="EO112" s="84">
        <f>MODEL_DATA!BG109</f>
        <v>27.16</v>
      </c>
      <c r="EP112" s="84">
        <f>MODEL_DATA!BH109</f>
        <v>32.46</v>
      </c>
      <c r="EQ112" s="84">
        <f>MODEL_DATA!BI109</f>
        <v>168.52</v>
      </c>
      <c r="ER112" s="84">
        <f>MODEL_DATA!BJ109</f>
        <v>167.2</v>
      </c>
      <c r="ES112" s="84">
        <f>MODEL_DATA!BK109</f>
        <v>60.62</v>
      </c>
      <c r="ET112" s="84">
        <f>MODEL_DATA!BL109</f>
        <v>55.88</v>
      </c>
      <c r="EU112" s="84">
        <f>MODEL_DATA!BM109</f>
        <v>34.630000000000003</v>
      </c>
      <c r="EV112" s="84">
        <f>MODEL_DATA!BN109</f>
        <v>3.92</v>
      </c>
    </row>
    <row r="113" spans="32:152" x14ac:dyDescent="0.25">
      <c r="AF113" s="32">
        <f t="shared" si="66"/>
        <v>206</v>
      </c>
      <c r="AG113" s="61">
        <f t="shared" si="75"/>
        <v>1.0248849207726416E-5</v>
      </c>
      <c r="AH113" s="63">
        <f>INDEX(Obs_GenCost!$D$11:$T$211,  MATCH($AF113, Obs_GenCost!$B$11:$B$211, 0), MATCH(AH$4, Obs_GenCost!$D$3:$T$3, 0) )</f>
        <v>1.01E-5</v>
      </c>
      <c r="AI113" s="61">
        <f t="shared" si="76"/>
        <v>0</v>
      </c>
      <c r="AJ113" s="63">
        <f>INDEX(Obs_GenCost!$D$11:$T$211,  MATCH($AF113, Obs_GenCost!$B$11:$B$211, 0), MATCH(AJ$4, Obs_GenCost!$D$3:$T$3, 0) )</f>
        <v>0</v>
      </c>
      <c r="AK113" s="61">
        <f t="shared" si="77"/>
        <v>1.4195226753223051E-5</v>
      </c>
      <c r="AL113" s="63">
        <f>INDEX(Obs_GenCost!$D$11:$T$211,  MATCH($AF113, Obs_GenCost!$B$11:$B$211, 0), MATCH(AL$4, Obs_GenCost!$D$3:$T$3, 0) )</f>
        <v>3.4600000000000001E-5</v>
      </c>
      <c r="AM113" s="61">
        <f t="shared" si="78"/>
        <v>0</v>
      </c>
      <c r="AN113" s="63">
        <f>INDEX(Obs_GenCost!$D$11:$T$211,  MATCH($AF113, Obs_GenCost!$B$11:$B$211, 0), MATCH(AN$4, Obs_GenCost!$D$3:$T$3, 0) )</f>
        <v>0</v>
      </c>
      <c r="AO113" s="61">
        <f t="shared" si="79"/>
        <v>0</v>
      </c>
      <c r="AP113" s="63">
        <f>INDEX(Obs_GenCost!$D$11:$T$211,  MATCH($AF113, Obs_GenCost!$B$11:$B$211, 0), MATCH(AP$4, Obs_GenCost!$D$3:$T$3, 0) )</f>
        <v>0</v>
      </c>
      <c r="AQ113" s="61">
        <f t="shared" si="80"/>
        <v>4.711213101933715E-5</v>
      </c>
      <c r="AR113" s="63">
        <f>INDEX(Obs_GenCost!$D$11:$T$211,  MATCH($AF113, Obs_GenCost!$B$11:$B$211, 0), MATCH(AR$4, Obs_GenCost!$D$3:$T$3, 0) )</f>
        <v>3.6399999999999997E-5</v>
      </c>
      <c r="AS113" s="61">
        <f t="shared" si="81"/>
        <v>0</v>
      </c>
      <c r="AT113" s="63">
        <f>INDEX(Obs_GenCost!$D$11:$T$211,  MATCH($AF113, Obs_GenCost!$B$11:$B$211, 0), MATCH(AT$4, Obs_GenCost!$D$3:$T$3, 0) )</f>
        <v>0</v>
      </c>
      <c r="AU113" s="61">
        <f t="shared" si="82"/>
        <v>0</v>
      </c>
      <c r="AV113" s="63">
        <f>INDEX(Obs_GenCost!$D$11:$T$211,  MATCH($AF113, Obs_GenCost!$B$11:$B$211, 0), MATCH(AV$4, Obs_GenCost!$D$3:$T$3, 0) )</f>
        <v>0</v>
      </c>
      <c r="AW113" s="61">
        <f t="shared" si="83"/>
        <v>0</v>
      </c>
      <c r="AX113" s="63">
        <f>INDEX(Obs_GenCost!$D$11:$T$211,  MATCH($AF113, Obs_GenCost!$B$11:$B$211, 0), MATCH(AX$4, Obs_GenCost!$D$3:$T$3, 0) )</f>
        <v>5.6499999999999998E-5</v>
      </c>
      <c r="AY113" s="61">
        <f t="shared" si="84"/>
        <v>0</v>
      </c>
      <c r="AZ113" s="63">
        <f>INDEX(Obs_GenCost!$D$11:$T$211,  MATCH($AF113, Obs_GenCost!$B$11:$B$211, 0), MATCH(AZ$4, Obs_GenCost!$D$3:$T$3, 0) )</f>
        <v>7.4560000000000002E-4</v>
      </c>
      <c r="BA113" s="61">
        <f t="shared" si="85"/>
        <v>1.9496703650104523E-3</v>
      </c>
      <c r="BB113" s="63">
        <f>INDEX(Obs_GenCost!$D$11:$T$211,  MATCH($AF113, Obs_GenCost!$B$11:$B$211, 0), MATCH(BB$4, Obs_GenCost!$D$3:$T$3, 0) )</f>
        <v>2.2133000000000001E-3</v>
      </c>
      <c r="BC113" s="61">
        <f t="shared" si="86"/>
        <v>9.33999014298971E-4</v>
      </c>
      <c r="BD113" s="63">
        <f>INDEX(Obs_GenCost!$D$11:$T$211,  MATCH($AF113, Obs_GenCost!$B$11:$B$211, 0), MATCH(BD$4, Obs_GenCost!$D$3:$T$3, 0) )</f>
        <v>1.9011E-3</v>
      </c>
      <c r="BF113" s="31">
        <f t="shared" si="87"/>
        <v>208</v>
      </c>
      <c r="BG113" s="31">
        <f t="shared" si="88"/>
        <v>209</v>
      </c>
      <c r="BH113" s="57">
        <f t="shared" si="62"/>
        <v>1.1162993244404097E-5</v>
      </c>
      <c r="BI113" s="57">
        <f t="shared" si="62"/>
        <v>1.1340777828403568E-5</v>
      </c>
      <c r="BJ113" s="57">
        <f t="shared" si="62"/>
        <v>1.620099379695701E-5</v>
      </c>
      <c r="BK113" s="58">
        <f t="shared" si="61"/>
        <v>1.7360847841414861E-3</v>
      </c>
      <c r="BL113" s="57">
        <f t="shared" si="61"/>
        <v>0</v>
      </c>
      <c r="BM113" s="57">
        <f t="shared" si="61"/>
        <v>7.5554414944208233E-4</v>
      </c>
      <c r="BN113" s="57">
        <f t="shared" si="61"/>
        <v>6.5452923259189924E-4</v>
      </c>
      <c r="BQ113" s="57">
        <f t="shared" si="98"/>
        <v>8.1041603641400553E-6</v>
      </c>
      <c r="BR113" s="57">
        <f t="shared" si="98"/>
        <v>0</v>
      </c>
      <c r="BS113" s="57">
        <f t="shared" si="98"/>
        <v>1.4068000273932151E-5</v>
      </c>
      <c r="BT113" s="57">
        <f t="shared" si="98"/>
        <v>0</v>
      </c>
      <c r="BU113" s="57">
        <f t="shared" si="98"/>
        <v>0</v>
      </c>
      <c r="BV113" s="57">
        <f t="shared" si="98"/>
        <v>4.8742886167730669E-5</v>
      </c>
      <c r="BW113" s="57">
        <f t="shared" si="98"/>
        <v>0</v>
      </c>
      <c r="BX113" s="58">
        <f t="shared" si="98"/>
        <v>0</v>
      </c>
      <c r="BY113" s="57">
        <f t="shared" si="98"/>
        <v>0</v>
      </c>
      <c r="BZ113" s="57">
        <f t="shared" si="98"/>
        <v>0</v>
      </c>
      <c r="CA113" s="58">
        <f t="shared" si="98"/>
        <v>2.5549803950672264E-3</v>
      </c>
      <c r="CB113" s="57">
        <f t="shared" si="98"/>
        <v>0</v>
      </c>
      <c r="CC113" s="57">
        <f t="shared" si="98"/>
        <v>1.7784299835967312E-3</v>
      </c>
      <c r="CD113" s="57">
        <f t="shared" si="98"/>
        <v>1.6217881346718369E-3</v>
      </c>
      <c r="CE113" s="57">
        <f t="shared" si="98"/>
        <v>1.0681930670959768E-3</v>
      </c>
      <c r="CF113" s="57">
        <f t="shared" si="63"/>
        <v>0</v>
      </c>
      <c r="CG113" s="57">
        <f t="shared" si="63"/>
        <v>0</v>
      </c>
      <c r="CH113" s="57">
        <f t="shared" si="63"/>
        <v>0</v>
      </c>
      <c r="CI113" s="58">
        <f t="shared" si="63"/>
        <v>3.2312756462308947E-7</v>
      </c>
      <c r="CJ113" s="57">
        <f t="shared" si="63"/>
        <v>4.6297207236716444E-6</v>
      </c>
      <c r="CL113" s="30">
        <f>Obs_GenCost!B115</f>
        <v>208</v>
      </c>
      <c r="CM113" s="26">
        <f t="shared" si="97"/>
        <v>209</v>
      </c>
      <c r="CN113" s="20">
        <f t="shared" si="68"/>
        <v>103.42</v>
      </c>
      <c r="CO113" s="20">
        <f t="shared" si="68"/>
        <v>51.97</v>
      </c>
      <c r="CP113" s="20">
        <f t="shared" si="68"/>
        <v>37.96</v>
      </c>
      <c r="CQ113" s="106">
        <f t="shared" si="64"/>
        <v>299.95000000000005</v>
      </c>
      <c r="CR113" s="143"/>
      <c r="CS113" s="20">
        <f t="shared" si="69"/>
        <v>18.93</v>
      </c>
      <c r="CT113" s="20">
        <f t="shared" si="69"/>
        <v>17.899999999999999</v>
      </c>
      <c r="CW113" s="20">
        <f t="shared" si="95"/>
        <v>13.49</v>
      </c>
      <c r="CX113" s="20">
        <f t="shared" si="95"/>
        <v>0</v>
      </c>
      <c r="CY113" s="20">
        <f t="shared" si="95"/>
        <v>51.97</v>
      </c>
      <c r="CZ113" s="20">
        <f t="shared" si="95"/>
        <v>0</v>
      </c>
      <c r="DA113" s="20">
        <f t="shared" si="95"/>
        <v>0</v>
      </c>
      <c r="DB113" s="20">
        <f t="shared" si="95"/>
        <v>37.96</v>
      </c>
      <c r="DC113" s="20">
        <f t="shared" si="95"/>
        <v>0</v>
      </c>
      <c r="DD113" s="106">
        <f t="shared" si="95"/>
        <v>0</v>
      </c>
      <c r="DE113" s="20">
        <f t="shared" si="96"/>
        <v>0</v>
      </c>
      <c r="DF113" s="20">
        <f t="shared" si="96"/>
        <v>0</v>
      </c>
      <c r="DG113" s="106">
        <f t="shared" si="96"/>
        <v>198.3</v>
      </c>
      <c r="DH113" s="143"/>
      <c r="DI113" s="20">
        <f t="shared" si="70"/>
        <v>18.93</v>
      </c>
      <c r="DJ113" s="20">
        <f t="shared" si="70"/>
        <v>17.899999999999999</v>
      </c>
      <c r="DK113" s="20">
        <f t="shared" si="70"/>
        <v>101.65</v>
      </c>
      <c r="DL113" s="143"/>
      <c r="DM113" s="20">
        <f t="shared" si="71"/>
        <v>0</v>
      </c>
      <c r="DN113" s="20">
        <f t="shared" si="71"/>
        <v>0</v>
      </c>
      <c r="DO113" s="106">
        <f t="shared" si="71"/>
        <v>0.02</v>
      </c>
      <c r="DP113" s="20">
        <f t="shared" si="65"/>
        <v>0.08</v>
      </c>
      <c r="DR113" s="31">
        <f t="shared" si="90"/>
        <v>104</v>
      </c>
      <c r="DS113" s="26">
        <f t="shared" si="91"/>
        <v>104.5</v>
      </c>
      <c r="DT113" s="101">
        <f t="shared" si="72"/>
        <v>3583.7299999999996</v>
      </c>
      <c r="DU113" s="101">
        <f t="shared" si="73"/>
        <v>979.42000000000007</v>
      </c>
      <c r="DV113" s="101">
        <f t="shared" si="74"/>
        <v>1151.69</v>
      </c>
      <c r="DW113" s="102">
        <f t="shared" si="92"/>
        <v>509.15999999999997</v>
      </c>
      <c r="DX113" s="144"/>
      <c r="DY113" s="101">
        <f t="shared" si="93"/>
        <v>87.3</v>
      </c>
      <c r="DZ113" s="101">
        <f t="shared" si="93"/>
        <v>85.12</v>
      </c>
      <c r="EB113" s="84">
        <f>MODEL_DATA!AT110</f>
        <v>104</v>
      </c>
      <c r="EC113" s="84">
        <f>MODEL_DATA!AU110</f>
        <v>1452.62</v>
      </c>
      <c r="ED113" s="84">
        <f>MODEL_DATA!AV110</f>
        <v>105.1</v>
      </c>
      <c r="EE113" s="84">
        <f>MODEL_DATA!AW110</f>
        <v>874.32</v>
      </c>
      <c r="EF113" s="84">
        <f>MODEL_DATA!AX110</f>
        <v>0</v>
      </c>
      <c r="EG113" s="84">
        <f>MODEL_DATA!AY110</f>
        <v>0</v>
      </c>
      <c r="EH113" s="84">
        <f>MODEL_DATA!AZ110</f>
        <v>590.49</v>
      </c>
      <c r="EI113" s="84">
        <f>MODEL_DATA!BA110</f>
        <v>561.20000000000005</v>
      </c>
      <c r="EJ113" s="84">
        <f>MODEL_DATA!BB110</f>
        <v>0</v>
      </c>
      <c r="EK113" s="84">
        <f>MODEL_DATA!BC110</f>
        <v>85.35</v>
      </c>
      <c r="EL113" s="84">
        <f>MODEL_DATA!BD110</f>
        <v>489.64</v>
      </c>
      <c r="EM113" s="84">
        <f>MODEL_DATA!BE110</f>
        <v>350.49</v>
      </c>
      <c r="EN113" s="84">
        <f>MODEL_DATA!BF110</f>
        <v>252.54</v>
      </c>
      <c r="EO113" s="84">
        <f>MODEL_DATA!BG110</f>
        <v>29.16</v>
      </c>
      <c r="EP113" s="84">
        <f>MODEL_DATA!BH110</f>
        <v>33.729999999999997</v>
      </c>
      <c r="EQ113" s="84">
        <f>MODEL_DATA!BI110</f>
        <v>158.66999999999999</v>
      </c>
      <c r="ER113" s="84">
        <f>MODEL_DATA!BJ110</f>
        <v>219.15</v>
      </c>
      <c r="ES113" s="84">
        <f>MODEL_DATA!BK110</f>
        <v>58.14</v>
      </c>
      <c r="ET113" s="84">
        <f>MODEL_DATA!BL110</f>
        <v>51.39</v>
      </c>
      <c r="EU113" s="84">
        <f>MODEL_DATA!BM110</f>
        <v>32.840000000000003</v>
      </c>
      <c r="EV113" s="84">
        <f>MODEL_DATA!BN110</f>
        <v>3.64</v>
      </c>
    </row>
    <row r="114" spans="32:152" x14ac:dyDescent="0.25">
      <c r="AF114" s="32">
        <f t="shared" si="66"/>
        <v>208</v>
      </c>
      <c r="AG114" s="61">
        <f t="shared" si="75"/>
        <v>8.1041603641400553E-6</v>
      </c>
      <c r="AH114" s="63">
        <f>INDEX(Obs_GenCost!$D$11:$T$211,  MATCH($AF114, Obs_GenCost!$B$11:$B$211, 0), MATCH(AH$4, Obs_GenCost!$D$3:$T$3, 0) )</f>
        <v>9.0999999999999993E-6</v>
      </c>
      <c r="AI114" s="61">
        <f t="shared" si="76"/>
        <v>0</v>
      </c>
      <c r="AJ114" s="63">
        <f>INDEX(Obs_GenCost!$D$11:$T$211,  MATCH($AF114, Obs_GenCost!$B$11:$B$211, 0), MATCH(AJ$4, Obs_GenCost!$D$3:$T$3, 0) )</f>
        <v>0</v>
      </c>
      <c r="AK114" s="61">
        <f t="shared" si="77"/>
        <v>1.4068000273932151E-5</v>
      </c>
      <c r="AL114" s="63">
        <f>INDEX(Obs_GenCost!$D$11:$T$211,  MATCH($AF114, Obs_GenCost!$B$11:$B$211, 0), MATCH(AL$4, Obs_GenCost!$D$3:$T$3, 0) )</f>
        <v>3.2700000000000002E-5</v>
      </c>
      <c r="AM114" s="61">
        <f t="shared" si="78"/>
        <v>0</v>
      </c>
      <c r="AN114" s="63">
        <f>INDEX(Obs_GenCost!$D$11:$T$211,  MATCH($AF114, Obs_GenCost!$B$11:$B$211, 0), MATCH(AN$4, Obs_GenCost!$D$3:$T$3, 0) )</f>
        <v>0</v>
      </c>
      <c r="AO114" s="61">
        <f t="shared" si="79"/>
        <v>0</v>
      </c>
      <c r="AP114" s="63">
        <f>INDEX(Obs_GenCost!$D$11:$T$211,  MATCH($AF114, Obs_GenCost!$B$11:$B$211, 0), MATCH(AP$4, Obs_GenCost!$D$3:$T$3, 0) )</f>
        <v>0</v>
      </c>
      <c r="AQ114" s="61">
        <f t="shared" si="80"/>
        <v>4.8742886167730669E-5</v>
      </c>
      <c r="AR114" s="63">
        <f>INDEX(Obs_GenCost!$D$11:$T$211,  MATCH($AF114, Obs_GenCost!$B$11:$B$211, 0), MATCH(AR$4, Obs_GenCost!$D$3:$T$3, 0) )</f>
        <v>3.3399999999999999E-5</v>
      </c>
      <c r="AS114" s="61">
        <f t="shared" si="81"/>
        <v>0</v>
      </c>
      <c r="AT114" s="63">
        <f>INDEX(Obs_GenCost!$D$11:$T$211,  MATCH($AF114, Obs_GenCost!$B$11:$B$211, 0), MATCH(AT$4, Obs_GenCost!$D$3:$T$3, 0) )</f>
        <v>0</v>
      </c>
      <c r="AU114" s="61">
        <f t="shared" si="82"/>
        <v>0</v>
      </c>
      <c r="AV114" s="63">
        <f>INDEX(Obs_GenCost!$D$11:$T$211,  MATCH($AF114, Obs_GenCost!$B$11:$B$211, 0), MATCH(AV$4, Obs_GenCost!$D$3:$T$3, 0) )</f>
        <v>0</v>
      </c>
      <c r="AW114" s="61">
        <f t="shared" si="83"/>
        <v>0</v>
      </c>
      <c r="AX114" s="63">
        <f>INDEX(Obs_GenCost!$D$11:$T$211,  MATCH($AF114, Obs_GenCost!$B$11:$B$211, 0), MATCH(AX$4, Obs_GenCost!$D$3:$T$3, 0) )</f>
        <v>5.0500000000000001E-5</v>
      </c>
      <c r="AY114" s="61">
        <f t="shared" si="84"/>
        <v>0</v>
      </c>
      <c r="AZ114" s="63">
        <f>INDEX(Obs_GenCost!$D$11:$T$211,  MATCH($AF114, Obs_GenCost!$B$11:$B$211, 0), MATCH(AZ$4, Obs_GenCost!$D$3:$T$3, 0) )</f>
        <v>7.203E-4</v>
      </c>
      <c r="BA114" s="61">
        <f t="shared" si="85"/>
        <v>2.5549803950672264E-3</v>
      </c>
      <c r="BB114" s="63">
        <f>INDEX(Obs_GenCost!$D$11:$T$211,  MATCH($AF114, Obs_GenCost!$B$11:$B$211, 0), MATCH(BB$4, Obs_GenCost!$D$3:$T$3, 0) )</f>
        <v>2.1618000000000002E-3</v>
      </c>
      <c r="BC114" s="61">
        <f t="shared" si="86"/>
        <v>1.0681930670959768E-3</v>
      </c>
      <c r="BD114" s="63">
        <f>INDEX(Obs_GenCost!$D$11:$T$211,  MATCH($AF114, Obs_GenCost!$B$11:$B$211, 0), MATCH(BD$4, Obs_GenCost!$D$3:$T$3, 0) )</f>
        <v>1.8848000000000001E-3</v>
      </c>
      <c r="BF114" s="31">
        <f t="shared" si="87"/>
        <v>210</v>
      </c>
      <c r="BG114" s="31">
        <f t="shared" si="88"/>
        <v>211</v>
      </c>
      <c r="BH114" s="57">
        <f t="shared" si="62"/>
        <v>1.0849971774584219E-5</v>
      </c>
      <c r="BI114" s="57">
        <f t="shared" si="62"/>
        <v>1.0742861121653025E-5</v>
      </c>
      <c r="BJ114" s="57">
        <f t="shared" si="62"/>
        <v>1.6439996866669757E-5</v>
      </c>
      <c r="BK114" s="58">
        <f t="shared" si="61"/>
        <v>1.4479045494276848E-3</v>
      </c>
      <c r="BL114" s="57">
        <f t="shared" si="61"/>
        <v>0</v>
      </c>
      <c r="BM114" s="57">
        <f t="shared" si="61"/>
        <v>4.7256432801871394E-4</v>
      </c>
      <c r="BN114" s="57">
        <f t="shared" si="61"/>
        <v>6.3990288102559994E-4</v>
      </c>
      <c r="BQ114" s="57">
        <f t="shared" si="98"/>
        <v>7.6716180763579319E-6</v>
      </c>
      <c r="BR114" s="57">
        <f t="shared" si="98"/>
        <v>0</v>
      </c>
      <c r="BS114" s="57">
        <f t="shared" si="98"/>
        <v>1.3326296969129879E-5</v>
      </c>
      <c r="BT114" s="57">
        <f t="shared" si="98"/>
        <v>0</v>
      </c>
      <c r="BU114" s="57">
        <f t="shared" si="98"/>
        <v>0</v>
      </c>
      <c r="BV114" s="57">
        <f t="shared" si="98"/>
        <v>4.9461959304030167E-5</v>
      </c>
      <c r="BW114" s="57">
        <f t="shared" si="98"/>
        <v>0</v>
      </c>
      <c r="BX114" s="58">
        <f t="shared" si="98"/>
        <v>0</v>
      </c>
      <c r="BY114" s="57">
        <f t="shared" si="98"/>
        <v>0</v>
      </c>
      <c r="BZ114" s="57">
        <f t="shared" si="98"/>
        <v>0</v>
      </c>
      <c r="CA114" s="58">
        <f t="shared" si="98"/>
        <v>2.0368978853059897E-3</v>
      </c>
      <c r="CB114" s="57">
        <f t="shared" si="98"/>
        <v>0</v>
      </c>
      <c r="CC114" s="57">
        <f t="shared" si="98"/>
        <v>1.1123407821334017E-3</v>
      </c>
      <c r="CD114" s="57">
        <f t="shared" si="98"/>
        <v>1.585547059036712E-3</v>
      </c>
      <c r="CE114" s="57">
        <f t="shared" si="98"/>
        <v>9.6752125614881033E-4</v>
      </c>
      <c r="CF114" s="57">
        <f t="shared" si="63"/>
        <v>0</v>
      </c>
      <c r="CG114" s="57">
        <f t="shared" si="63"/>
        <v>0</v>
      </c>
      <c r="CH114" s="57">
        <f t="shared" si="63"/>
        <v>0</v>
      </c>
      <c r="CI114" s="58">
        <f t="shared" si="63"/>
        <v>1.1309464761808132E-6</v>
      </c>
      <c r="CJ114" s="57">
        <f t="shared" si="63"/>
        <v>5.2084358141305994E-6</v>
      </c>
      <c r="CL114" s="30">
        <f>Obs_GenCost!B116</f>
        <v>210</v>
      </c>
      <c r="CM114" s="26">
        <f t="shared" si="97"/>
        <v>211</v>
      </c>
      <c r="CN114" s="20">
        <f t="shared" si="68"/>
        <v>100.52000000000001</v>
      </c>
      <c r="CO114" s="20">
        <f t="shared" si="68"/>
        <v>49.230000000000004</v>
      </c>
      <c r="CP114" s="20">
        <f t="shared" si="68"/>
        <v>38.519999999999996</v>
      </c>
      <c r="CQ114" s="106">
        <f t="shared" si="64"/>
        <v>250.15999999999997</v>
      </c>
      <c r="CR114" s="143"/>
      <c r="CS114" s="20">
        <f t="shared" si="69"/>
        <v>11.84</v>
      </c>
      <c r="CT114" s="20">
        <f t="shared" si="69"/>
        <v>17.5</v>
      </c>
      <c r="CW114" s="20">
        <f t="shared" si="95"/>
        <v>12.77</v>
      </c>
      <c r="CX114" s="20">
        <f t="shared" si="95"/>
        <v>0</v>
      </c>
      <c r="CY114" s="20">
        <f t="shared" si="95"/>
        <v>49.230000000000004</v>
      </c>
      <c r="CZ114" s="20">
        <f t="shared" si="95"/>
        <v>0</v>
      </c>
      <c r="DA114" s="20">
        <f t="shared" si="95"/>
        <v>0</v>
      </c>
      <c r="DB114" s="20">
        <f t="shared" si="95"/>
        <v>38.519999999999996</v>
      </c>
      <c r="DC114" s="20">
        <f t="shared" si="95"/>
        <v>0</v>
      </c>
      <c r="DD114" s="106">
        <f t="shared" si="95"/>
        <v>0</v>
      </c>
      <c r="DE114" s="20">
        <f t="shared" si="96"/>
        <v>0</v>
      </c>
      <c r="DF114" s="20">
        <f t="shared" si="96"/>
        <v>0</v>
      </c>
      <c r="DG114" s="106">
        <f t="shared" si="96"/>
        <v>158.08999999999997</v>
      </c>
      <c r="DH114" s="143"/>
      <c r="DI114" s="20">
        <f t="shared" si="70"/>
        <v>11.84</v>
      </c>
      <c r="DJ114" s="20">
        <f t="shared" si="70"/>
        <v>17.5</v>
      </c>
      <c r="DK114" s="20">
        <f t="shared" si="70"/>
        <v>92.07</v>
      </c>
      <c r="DL114" s="143"/>
      <c r="DM114" s="20">
        <f t="shared" si="71"/>
        <v>0</v>
      </c>
      <c r="DN114" s="20">
        <f t="shared" si="71"/>
        <v>0</v>
      </c>
      <c r="DO114" s="106">
        <f t="shared" si="71"/>
        <v>7.0000000000000007E-2</v>
      </c>
      <c r="DP114" s="20">
        <f t="shared" si="65"/>
        <v>0.09</v>
      </c>
      <c r="DR114" s="31">
        <f t="shared" si="90"/>
        <v>105</v>
      </c>
      <c r="DS114" s="26">
        <f t="shared" si="91"/>
        <v>105.5</v>
      </c>
      <c r="DT114" s="101">
        <f t="shared" si="72"/>
        <v>3417.85</v>
      </c>
      <c r="DU114" s="101">
        <f t="shared" si="73"/>
        <v>912.68999999999994</v>
      </c>
      <c r="DV114" s="101">
        <f t="shared" si="74"/>
        <v>1127.48</v>
      </c>
      <c r="DW114" s="102">
        <f t="shared" si="92"/>
        <v>409.81</v>
      </c>
      <c r="DX114" s="144"/>
      <c r="DY114" s="101">
        <f t="shared" si="93"/>
        <v>102.99000000000001</v>
      </c>
      <c r="DZ114" s="101">
        <f t="shared" si="93"/>
        <v>77.28</v>
      </c>
      <c r="EB114" s="84">
        <f>MODEL_DATA!AT111</f>
        <v>105</v>
      </c>
      <c r="EC114" s="84">
        <f>MODEL_DATA!AU111</f>
        <v>1377.68</v>
      </c>
      <c r="ED114" s="84">
        <f>MODEL_DATA!AV111</f>
        <v>99.66</v>
      </c>
      <c r="EE114" s="84">
        <f>MODEL_DATA!AW111</f>
        <v>813.03</v>
      </c>
      <c r="EF114" s="84">
        <f>MODEL_DATA!AX111</f>
        <v>0</v>
      </c>
      <c r="EG114" s="84">
        <f>MODEL_DATA!AY111</f>
        <v>0</v>
      </c>
      <c r="EH114" s="84">
        <f>MODEL_DATA!AZ111</f>
        <v>575.83000000000004</v>
      </c>
      <c r="EI114" s="84">
        <f>MODEL_DATA!BA111</f>
        <v>551.65</v>
      </c>
      <c r="EJ114" s="84">
        <f>MODEL_DATA!BB111</f>
        <v>0</v>
      </c>
      <c r="EK114" s="84">
        <f>MODEL_DATA!BC111</f>
        <v>86.8</v>
      </c>
      <c r="EL114" s="84">
        <f>MODEL_DATA!BD111</f>
        <v>481.59</v>
      </c>
      <c r="EM114" s="84">
        <f>MODEL_DATA!BE111</f>
        <v>226.68</v>
      </c>
      <c r="EN114" s="84">
        <f>MODEL_DATA!BF111</f>
        <v>220.65</v>
      </c>
      <c r="EO114" s="84">
        <f>MODEL_DATA!BG111</f>
        <v>33.24</v>
      </c>
      <c r="EP114" s="84">
        <f>MODEL_DATA!BH111</f>
        <v>28.38</v>
      </c>
      <c r="EQ114" s="84">
        <f>MODEL_DATA!BI111</f>
        <v>183.13</v>
      </c>
      <c r="ER114" s="84">
        <f>MODEL_DATA!BJ111</f>
        <v>176.24</v>
      </c>
      <c r="ES114" s="84">
        <f>MODEL_DATA!BK111</f>
        <v>69.75</v>
      </c>
      <c r="ET114" s="84">
        <f>MODEL_DATA!BL111</f>
        <v>48.9</v>
      </c>
      <c r="EU114" s="84">
        <f>MODEL_DATA!BM111</f>
        <v>29.96</v>
      </c>
      <c r="EV114" s="84">
        <f>MODEL_DATA!BN111</f>
        <v>3.44</v>
      </c>
    </row>
    <row r="115" spans="32:152" x14ac:dyDescent="0.25">
      <c r="AF115" s="32">
        <f t="shared" si="66"/>
        <v>210</v>
      </c>
      <c r="AG115" s="61">
        <f t="shared" si="75"/>
        <v>7.6716180763579319E-6</v>
      </c>
      <c r="AH115" s="63">
        <f>INDEX(Obs_GenCost!$D$11:$T$211,  MATCH($AF115, Obs_GenCost!$B$11:$B$211, 0), MATCH(AH$4, Obs_GenCost!$D$3:$T$3, 0) )</f>
        <v>8.1000000000000004E-6</v>
      </c>
      <c r="AI115" s="61">
        <f t="shared" si="76"/>
        <v>0</v>
      </c>
      <c r="AJ115" s="63">
        <f>INDEX(Obs_GenCost!$D$11:$T$211,  MATCH($AF115, Obs_GenCost!$B$11:$B$211, 0), MATCH(AJ$4, Obs_GenCost!$D$3:$T$3, 0) )</f>
        <v>0</v>
      </c>
      <c r="AK115" s="61">
        <f t="shared" si="77"/>
        <v>1.3326296969129879E-5</v>
      </c>
      <c r="AL115" s="63">
        <f>INDEX(Obs_GenCost!$D$11:$T$211,  MATCH($AF115, Obs_GenCost!$B$11:$B$211, 0), MATCH(AL$4, Obs_GenCost!$D$3:$T$3, 0) )</f>
        <v>3.0899999999999999E-5</v>
      </c>
      <c r="AM115" s="61">
        <f t="shared" si="78"/>
        <v>0</v>
      </c>
      <c r="AN115" s="63">
        <f>INDEX(Obs_GenCost!$D$11:$T$211,  MATCH($AF115, Obs_GenCost!$B$11:$B$211, 0), MATCH(AN$4, Obs_GenCost!$D$3:$T$3, 0) )</f>
        <v>0</v>
      </c>
      <c r="AO115" s="61">
        <f t="shared" si="79"/>
        <v>0</v>
      </c>
      <c r="AP115" s="63">
        <f>INDEX(Obs_GenCost!$D$11:$T$211,  MATCH($AF115, Obs_GenCost!$B$11:$B$211, 0), MATCH(AP$4, Obs_GenCost!$D$3:$T$3, 0) )</f>
        <v>0</v>
      </c>
      <c r="AQ115" s="61">
        <f t="shared" si="80"/>
        <v>4.9461959304030167E-5</v>
      </c>
      <c r="AR115" s="63">
        <f>INDEX(Obs_GenCost!$D$11:$T$211,  MATCH($AF115, Obs_GenCost!$B$11:$B$211, 0), MATCH(AR$4, Obs_GenCost!$D$3:$T$3, 0) )</f>
        <v>3.04E-5</v>
      </c>
      <c r="AS115" s="61">
        <f t="shared" si="81"/>
        <v>0</v>
      </c>
      <c r="AT115" s="63">
        <f>INDEX(Obs_GenCost!$D$11:$T$211,  MATCH($AF115, Obs_GenCost!$B$11:$B$211, 0), MATCH(AT$4, Obs_GenCost!$D$3:$T$3, 0) )</f>
        <v>0</v>
      </c>
      <c r="AU115" s="61">
        <f t="shared" si="82"/>
        <v>0</v>
      </c>
      <c r="AV115" s="63">
        <f>INDEX(Obs_GenCost!$D$11:$T$211,  MATCH($AF115, Obs_GenCost!$B$11:$B$211, 0), MATCH(AV$4, Obs_GenCost!$D$3:$T$3, 0) )</f>
        <v>0</v>
      </c>
      <c r="AW115" s="61">
        <f t="shared" si="83"/>
        <v>0</v>
      </c>
      <c r="AX115" s="63">
        <f>INDEX(Obs_GenCost!$D$11:$T$211,  MATCH($AF115, Obs_GenCost!$B$11:$B$211, 0), MATCH(AX$4, Obs_GenCost!$D$3:$T$3, 0) )</f>
        <v>4.7299999999999998E-5</v>
      </c>
      <c r="AY115" s="61">
        <f t="shared" si="84"/>
        <v>0</v>
      </c>
      <c r="AZ115" s="63">
        <f>INDEX(Obs_GenCost!$D$11:$T$211,  MATCH($AF115, Obs_GenCost!$B$11:$B$211, 0), MATCH(AZ$4, Obs_GenCost!$D$3:$T$3, 0) )</f>
        <v>6.9490000000000003E-4</v>
      </c>
      <c r="BA115" s="61">
        <f t="shared" si="85"/>
        <v>2.0368978853059897E-3</v>
      </c>
      <c r="BB115" s="63">
        <f>INDEX(Obs_GenCost!$D$11:$T$211,  MATCH($AF115, Obs_GenCost!$B$11:$B$211, 0), MATCH(BB$4, Obs_GenCost!$D$3:$T$3, 0) )</f>
        <v>2.1102999999999998E-3</v>
      </c>
      <c r="BC115" s="61">
        <f t="shared" si="86"/>
        <v>9.6752125614881033E-4</v>
      </c>
      <c r="BD115" s="63">
        <f>INDEX(Obs_GenCost!$D$11:$T$211,  MATCH($AF115, Obs_GenCost!$B$11:$B$211, 0), MATCH(BD$4, Obs_GenCost!$D$3:$T$3, 0) )</f>
        <v>1.8684999999999999E-3</v>
      </c>
      <c r="BF115" s="31">
        <f t="shared" si="87"/>
        <v>212</v>
      </c>
      <c r="BG115" s="31">
        <f t="shared" si="88"/>
        <v>213</v>
      </c>
      <c r="BH115" s="57">
        <f t="shared" si="62"/>
        <v>9.7662698583802209E-6</v>
      </c>
      <c r="BI115" s="57">
        <f t="shared" si="62"/>
        <v>1.1421518405592511E-5</v>
      </c>
      <c r="BJ115" s="57">
        <f t="shared" si="62"/>
        <v>1.2615947751265785E-5</v>
      </c>
      <c r="BK115" s="58">
        <f t="shared" si="61"/>
        <v>1.5383117650579232E-3</v>
      </c>
      <c r="BL115" s="57">
        <f t="shared" si="61"/>
        <v>0</v>
      </c>
      <c r="BM115" s="57">
        <f t="shared" si="61"/>
        <v>4.7455995440392817E-4</v>
      </c>
      <c r="BN115" s="57">
        <f t="shared" si="61"/>
        <v>5.2216075091688946E-4</v>
      </c>
      <c r="BQ115" s="57">
        <f t="shared" si="98"/>
        <v>5.1544622627369653E-6</v>
      </c>
      <c r="BR115" s="57">
        <f t="shared" si="98"/>
        <v>0</v>
      </c>
      <c r="BS115" s="57">
        <f t="shared" si="98"/>
        <v>1.4168157289544137E-5</v>
      </c>
      <c r="BT115" s="57">
        <f t="shared" si="98"/>
        <v>0</v>
      </c>
      <c r="BU115" s="57">
        <f t="shared" si="98"/>
        <v>0</v>
      </c>
      <c r="BV115" s="57">
        <f t="shared" si="98"/>
        <v>3.7956789123238109E-5</v>
      </c>
      <c r="BW115" s="57">
        <f t="shared" si="98"/>
        <v>0</v>
      </c>
      <c r="BX115" s="58">
        <f t="shared" si="98"/>
        <v>0</v>
      </c>
      <c r="BY115" s="57">
        <f t="shared" si="98"/>
        <v>0</v>
      </c>
      <c r="BZ115" s="57">
        <f t="shared" si="98"/>
        <v>0</v>
      </c>
      <c r="CA115" s="58">
        <f t="shared" si="98"/>
        <v>2.1171678190491511E-3</v>
      </c>
      <c r="CB115" s="57">
        <f t="shared" si="98"/>
        <v>0</v>
      </c>
      <c r="CC115" s="57">
        <f t="shared" si="98"/>
        <v>1.117038167193087E-3</v>
      </c>
      <c r="CD115" s="57">
        <f t="shared" si="98"/>
        <v>1.2938064001739571E-3</v>
      </c>
      <c r="CE115" s="57">
        <f t="shared" si="98"/>
        <v>1.0661964445406573E-3</v>
      </c>
      <c r="CF115" s="57">
        <f t="shared" si="63"/>
        <v>0</v>
      </c>
      <c r="CG115" s="57">
        <f t="shared" si="63"/>
        <v>0</v>
      </c>
      <c r="CH115" s="57">
        <f t="shared" si="63"/>
        <v>0</v>
      </c>
      <c r="CI115" s="58">
        <f t="shared" si="63"/>
        <v>1.6156378231154473E-7</v>
      </c>
      <c r="CJ115" s="57">
        <f t="shared" si="63"/>
        <v>0</v>
      </c>
      <c r="CL115" s="30">
        <f>Obs_GenCost!B117</f>
        <v>212</v>
      </c>
      <c r="CM115" s="26">
        <f t="shared" si="97"/>
        <v>213</v>
      </c>
      <c r="CN115" s="20">
        <f t="shared" si="68"/>
        <v>90.47999999999999</v>
      </c>
      <c r="CO115" s="20">
        <f t="shared" si="68"/>
        <v>52.34</v>
      </c>
      <c r="CP115" s="20">
        <f t="shared" si="68"/>
        <v>29.56</v>
      </c>
      <c r="CQ115" s="106">
        <f t="shared" si="64"/>
        <v>265.77999999999997</v>
      </c>
      <c r="CR115" s="143"/>
      <c r="CS115" s="20">
        <f t="shared" si="69"/>
        <v>11.89</v>
      </c>
      <c r="CT115" s="20">
        <f t="shared" si="69"/>
        <v>14.28</v>
      </c>
      <c r="CW115" s="20">
        <f t="shared" si="95"/>
        <v>8.58</v>
      </c>
      <c r="CX115" s="20">
        <f t="shared" si="95"/>
        <v>0</v>
      </c>
      <c r="CY115" s="20">
        <f t="shared" si="95"/>
        <v>52.34</v>
      </c>
      <c r="CZ115" s="20">
        <f t="shared" si="95"/>
        <v>0</v>
      </c>
      <c r="DA115" s="20">
        <f t="shared" si="95"/>
        <v>0</v>
      </c>
      <c r="DB115" s="20">
        <f t="shared" si="95"/>
        <v>29.56</v>
      </c>
      <c r="DC115" s="20">
        <f t="shared" si="95"/>
        <v>0</v>
      </c>
      <c r="DD115" s="106">
        <f t="shared" si="95"/>
        <v>0</v>
      </c>
      <c r="DE115" s="20">
        <f t="shared" si="96"/>
        <v>0</v>
      </c>
      <c r="DF115" s="20">
        <f t="shared" si="96"/>
        <v>0</v>
      </c>
      <c r="DG115" s="106">
        <f t="shared" si="96"/>
        <v>164.32</v>
      </c>
      <c r="DH115" s="143"/>
      <c r="DI115" s="20">
        <f t="shared" si="70"/>
        <v>11.89</v>
      </c>
      <c r="DJ115" s="20">
        <f t="shared" si="70"/>
        <v>14.28</v>
      </c>
      <c r="DK115" s="20">
        <f t="shared" si="70"/>
        <v>101.46000000000001</v>
      </c>
      <c r="DL115" s="143"/>
      <c r="DM115" s="20">
        <f t="shared" si="71"/>
        <v>0</v>
      </c>
      <c r="DN115" s="20">
        <f t="shared" si="71"/>
        <v>0</v>
      </c>
      <c r="DO115" s="106">
        <f t="shared" si="71"/>
        <v>0.01</v>
      </c>
      <c r="DP115" s="20">
        <f t="shared" si="65"/>
        <v>0</v>
      </c>
      <c r="DR115" s="31">
        <f t="shared" si="90"/>
        <v>106</v>
      </c>
      <c r="DS115" s="26">
        <f t="shared" si="91"/>
        <v>106.5</v>
      </c>
      <c r="DT115" s="101">
        <f t="shared" si="72"/>
        <v>3164.49</v>
      </c>
      <c r="DU115" s="101">
        <f t="shared" si="73"/>
        <v>812.54</v>
      </c>
      <c r="DV115" s="101">
        <f t="shared" si="74"/>
        <v>1089.49</v>
      </c>
      <c r="DW115" s="102">
        <f t="shared" si="92"/>
        <v>424</v>
      </c>
      <c r="DX115" s="144"/>
      <c r="DY115" s="101">
        <f t="shared" si="93"/>
        <v>58.239999999999995</v>
      </c>
      <c r="DZ115" s="101">
        <f t="shared" si="93"/>
        <v>60.68</v>
      </c>
      <c r="EB115" s="84">
        <f>MODEL_DATA!AT112</f>
        <v>106</v>
      </c>
      <c r="EC115" s="84">
        <f>MODEL_DATA!AU112</f>
        <v>1262.46</v>
      </c>
      <c r="ED115" s="84">
        <f>MODEL_DATA!AV112</f>
        <v>102.76</v>
      </c>
      <c r="EE115" s="84">
        <f>MODEL_DATA!AW112</f>
        <v>709.78</v>
      </c>
      <c r="EF115" s="84">
        <f>MODEL_DATA!AX112</f>
        <v>0</v>
      </c>
      <c r="EG115" s="84">
        <f>MODEL_DATA!AY112</f>
        <v>0</v>
      </c>
      <c r="EH115" s="84">
        <f>MODEL_DATA!AZ112</f>
        <v>550.25</v>
      </c>
      <c r="EI115" s="84">
        <f>MODEL_DATA!BA112</f>
        <v>539.24</v>
      </c>
      <c r="EJ115" s="84">
        <f>MODEL_DATA!BB112</f>
        <v>0</v>
      </c>
      <c r="EK115" s="84">
        <f>MODEL_DATA!BC112</f>
        <v>82.32</v>
      </c>
      <c r="EL115" s="84">
        <f>MODEL_DATA!BD112</f>
        <v>467.77</v>
      </c>
      <c r="EM115" s="84">
        <f>MODEL_DATA!BE112</f>
        <v>225.53</v>
      </c>
      <c r="EN115" s="84">
        <f>MODEL_DATA!BF112</f>
        <v>196.6</v>
      </c>
      <c r="EO115" s="84">
        <f>MODEL_DATA!BG112</f>
        <v>19.12</v>
      </c>
      <c r="EP115" s="84">
        <f>MODEL_DATA!BH112</f>
        <v>21.64</v>
      </c>
      <c r="EQ115" s="84">
        <f>MODEL_DATA!BI112</f>
        <v>198.47</v>
      </c>
      <c r="ER115" s="84">
        <f>MODEL_DATA!BJ112</f>
        <v>196.87</v>
      </c>
      <c r="ES115" s="84">
        <f>MODEL_DATA!BK112</f>
        <v>39.119999999999997</v>
      </c>
      <c r="ET115" s="84">
        <f>MODEL_DATA!BL112</f>
        <v>39.04</v>
      </c>
      <c r="EU115" s="84">
        <f>MODEL_DATA!BM112</f>
        <v>25.81</v>
      </c>
      <c r="EV115" s="84">
        <f>MODEL_DATA!BN112</f>
        <v>3.25</v>
      </c>
    </row>
    <row r="116" spans="32:152" x14ac:dyDescent="0.25">
      <c r="AF116" s="32">
        <f t="shared" si="66"/>
        <v>212</v>
      </c>
      <c r="AG116" s="61">
        <f t="shared" si="75"/>
        <v>5.1544622627369653E-6</v>
      </c>
      <c r="AH116" s="63">
        <f>INDEX(Obs_GenCost!$D$11:$T$211,  MATCH($AF116, Obs_GenCost!$B$11:$B$211, 0), MATCH(AH$4, Obs_GenCost!$D$3:$T$3, 0) )</f>
        <v>7.0999999999999998E-6</v>
      </c>
      <c r="AI116" s="61">
        <f t="shared" si="76"/>
        <v>0</v>
      </c>
      <c r="AJ116" s="63">
        <f>INDEX(Obs_GenCost!$D$11:$T$211,  MATCH($AF116, Obs_GenCost!$B$11:$B$211, 0), MATCH(AJ$4, Obs_GenCost!$D$3:$T$3, 0) )</f>
        <v>0</v>
      </c>
      <c r="AK116" s="61">
        <f t="shared" si="77"/>
        <v>1.4168157289544137E-5</v>
      </c>
      <c r="AL116" s="63">
        <f>INDEX(Obs_GenCost!$D$11:$T$211,  MATCH($AF116, Obs_GenCost!$B$11:$B$211, 0), MATCH(AL$4, Obs_GenCost!$D$3:$T$3, 0) )</f>
        <v>2.9200000000000002E-5</v>
      </c>
      <c r="AM116" s="61">
        <f t="shared" si="78"/>
        <v>0</v>
      </c>
      <c r="AN116" s="63">
        <f>INDEX(Obs_GenCost!$D$11:$T$211,  MATCH($AF116, Obs_GenCost!$B$11:$B$211, 0), MATCH(AN$4, Obs_GenCost!$D$3:$T$3, 0) )</f>
        <v>0</v>
      </c>
      <c r="AO116" s="61">
        <f t="shared" si="79"/>
        <v>0</v>
      </c>
      <c r="AP116" s="63">
        <f>INDEX(Obs_GenCost!$D$11:$T$211,  MATCH($AF116, Obs_GenCost!$B$11:$B$211, 0), MATCH(AP$4, Obs_GenCost!$D$3:$T$3, 0) )</f>
        <v>0</v>
      </c>
      <c r="AQ116" s="61">
        <f t="shared" si="80"/>
        <v>3.7956789123238109E-5</v>
      </c>
      <c r="AR116" s="63">
        <f>INDEX(Obs_GenCost!$D$11:$T$211,  MATCH($AF116, Obs_GenCost!$B$11:$B$211, 0), MATCH(AR$4, Obs_GenCost!$D$3:$T$3, 0) )</f>
        <v>2.73E-5</v>
      </c>
      <c r="AS116" s="61">
        <f t="shared" si="81"/>
        <v>0</v>
      </c>
      <c r="AT116" s="63">
        <f>INDEX(Obs_GenCost!$D$11:$T$211,  MATCH($AF116, Obs_GenCost!$B$11:$B$211, 0), MATCH(AT$4, Obs_GenCost!$D$3:$T$3, 0) )</f>
        <v>0</v>
      </c>
      <c r="AU116" s="61">
        <f t="shared" si="82"/>
        <v>0</v>
      </c>
      <c r="AV116" s="63">
        <f>INDEX(Obs_GenCost!$D$11:$T$211,  MATCH($AF116, Obs_GenCost!$B$11:$B$211, 0), MATCH(AV$4, Obs_GenCost!$D$3:$T$3, 0) )</f>
        <v>0</v>
      </c>
      <c r="AW116" s="61">
        <f t="shared" si="83"/>
        <v>0</v>
      </c>
      <c r="AX116" s="63">
        <f>INDEX(Obs_GenCost!$D$11:$T$211,  MATCH($AF116, Obs_GenCost!$B$11:$B$211, 0), MATCH(AX$4, Obs_GenCost!$D$3:$T$3, 0) )</f>
        <v>4.4400000000000002E-5</v>
      </c>
      <c r="AY116" s="61">
        <f t="shared" si="84"/>
        <v>0</v>
      </c>
      <c r="AZ116" s="63">
        <f>INDEX(Obs_GenCost!$D$11:$T$211,  MATCH($AF116, Obs_GenCost!$B$11:$B$211, 0), MATCH(AZ$4, Obs_GenCost!$D$3:$T$3, 0) )</f>
        <v>6.6960000000000001E-4</v>
      </c>
      <c r="BA116" s="61">
        <f t="shared" si="85"/>
        <v>2.1171678190491511E-3</v>
      </c>
      <c r="BB116" s="63">
        <f>INDEX(Obs_GenCost!$D$11:$T$211,  MATCH($AF116, Obs_GenCost!$B$11:$B$211, 0), MATCH(BB$4, Obs_GenCost!$D$3:$T$3, 0) )</f>
        <v>2.0588E-3</v>
      </c>
      <c r="BC116" s="61">
        <f t="shared" si="86"/>
        <v>1.0661964445406573E-3</v>
      </c>
      <c r="BD116" s="63">
        <f>INDEX(Obs_GenCost!$D$11:$T$211,  MATCH($AF116, Obs_GenCost!$B$11:$B$211, 0), MATCH(BD$4, Obs_GenCost!$D$3:$T$3, 0) )</f>
        <v>1.8522E-3</v>
      </c>
      <c r="BF116" s="31">
        <f t="shared" si="87"/>
        <v>214</v>
      </c>
      <c r="BG116" s="31">
        <f t="shared" si="88"/>
        <v>215</v>
      </c>
      <c r="BH116" s="57">
        <f t="shared" si="62"/>
        <v>9.9465270496213255E-6</v>
      </c>
      <c r="BI116" s="57">
        <f t="shared" si="62"/>
        <v>1.2006342045771874E-5</v>
      </c>
      <c r="BJ116" s="57">
        <f t="shared" si="62"/>
        <v>1.2718377638285535E-5</v>
      </c>
      <c r="BK116" s="58">
        <f t="shared" si="61"/>
        <v>1.7282132211928866E-3</v>
      </c>
      <c r="BL116" s="57">
        <f t="shared" si="61"/>
        <v>0</v>
      </c>
      <c r="BM116" s="57">
        <f t="shared" si="61"/>
        <v>2.9056320168718223E-4</v>
      </c>
      <c r="BN116" s="57">
        <f t="shared" si="61"/>
        <v>4.8303526047703858E-4</v>
      </c>
      <c r="BQ116" s="57">
        <f t="shared" si="98"/>
        <v>4.4035207908930019E-6</v>
      </c>
      <c r="BR116" s="57">
        <f t="shared" si="98"/>
        <v>0</v>
      </c>
      <c r="BS116" s="57">
        <f t="shared" si="98"/>
        <v>1.4893618916139059E-5</v>
      </c>
      <c r="BT116" s="57">
        <f t="shared" si="98"/>
        <v>0</v>
      </c>
      <c r="BU116" s="57">
        <f t="shared" si="98"/>
        <v>0</v>
      </c>
      <c r="BV116" s="57">
        <f t="shared" si="98"/>
        <v>3.8264963324509326E-5</v>
      </c>
      <c r="BW116" s="57">
        <f t="shared" si="98"/>
        <v>0</v>
      </c>
      <c r="BX116" s="58">
        <f t="shared" si="98"/>
        <v>0</v>
      </c>
      <c r="BY116" s="57">
        <f t="shared" si="98"/>
        <v>0</v>
      </c>
      <c r="BZ116" s="57">
        <f t="shared" si="98"/>
        <v>0</v>
      </c>
      <c r="CA116" s="58">
        <f t="shared" si="98"/>
        <v>2.6614057004795072E-3</v>
      </c>
      <c r="CB116" s="57">
        <f t="shared" si="98"/>
        <v>0</v>
      </c>
      <c r="CC116" s="57">
        <f t="shared" si="98"/>
        <v>6.8393926469013228E-4</v>
      </c>
      <c r="CD116" s="57">
        <f t="shared" si="98"/>
        <v>1.1968615228499981E-3</v>
      </c>
      <c r="CE116" s="57">
        <f t="shared" si="98"/>
        <v>9.6710091455821684E-4</v>
      </c>
      <c r="CF116" s="57">
        <f t="shared" si="63"/>
        <v>0</v>
      </c>
      <c r="CG116" s="57">
        <f t="shared" si="63"/>
        <v>0</v>
      </c>
      <c r="CH116" s="57">
        <f t="shared" si="63"/>
        <v>0</v>
      </c>
      <c r="CI116" s="58">
        <f t="shared" si="63"/>
        <v>4.846913469346342E-7</v>
      </c>
      <c r="CJ116" s="57">
        <f t="shared" si="63"/>
        <v>1.1574301809179111E-6</v>
      </c>
      <c r="CL116" s="30">
        <f>Obs_GenCost!B118</f>
        <v>214</v>
      </c>
      <c r="CM116" s="26">
        <f t="shared" si="97"/>
        <v>215</v>
      </c>
      <c r="CN116" s="20">
        <f t="shared" si="68"/>
        <v>92.15</v>
      </c>
      <c r="CO116" s="20">
        <f t="shared" si="68"/>
        <v>55.019999999999996</v>
      </c>
      <c r="CP116" s="20">
        <f t="shared" si="68"/>
        <v>29.8</v>
      </c>
      <c r="CQ116" s="106">
        <f t="shared" si="64"/>
        <v>298.59000000000003</v>
      </c>
      <c r="CR116" s="143"/>
      <c r="CS116" s="20">
        <f t="shared" si="69"/>
        <v>7.28</v>
      </c>
      <c r="CT116" s="20">
        <f t="shared" si="69"/>
        <v>13.21</v>
      </c>
      <c r="CW116" s="20">
        <f t="shared" si="95"/>
        <v>7.33</v>
      </c>
      <c r="CX116" s="20">
        <f t="shared" si="95"/>
        <v>0</v>
      </c>
      <c r="CY116" s="20">
        <f t="shared" si="95"/>
        <v>55.019999999999996</v>
      </c>
      <c r="CZ116" s="20">
        <f t="shared" si="95"/>
        <v>0</v>
      </c>
      <c r="DA116" s="20">
        <f t="shared" si="95"/>
        <v>0</v>
      </c>
      <c r="DB116" s="20">
        <f t="shared" si="95"/>
        <v>29.8</v>
      </c>
      <c r="DC116" s="20">
        <f t="shared" si="95"/>
        <v>0</v>
      </c>
      <c r="DD116" s="106">
        <f t="shared" si="95"/>
        <v>0</v>
      </c>
      <c r="DE116" s="20">
        <f t="shared" si="96"/>
        <v>0</v>
      </c>
      <c r="DF116" s="20">
        <f t="shared" si="96"/>
        <v>0</v>
      </c>
      <c r="DG116" s="106">
        <f t="shared" si="96"/>
        <v>206.56</v>
      </c>
      <c r="DH116" s="143"/>
      <c r="DI116" s="20">
        <f t="shared" si="70"/>
        <v>7.28</v>
      </c>
      <c r="DJ116" s="20">
        <f t="shared" si="70"/>
        <v>13.21</v>
      </c>
      <c r="DK116" s="20">
        <f t="shared" si="70"/>
        <v>92.03</v>
      </c>
      <c r="DL116" s="143"/>
      <c r="DM116" s="20">
        <f t="shared" si="71"/>
        <v>0</v>
      </c>
      <c r="DN116" s="20">
        <f t="shared" si="71"/>
        <v>0</v>
      </c>
      <c r="DO116" s="106">
        <f t="shared" si="71"/>
        <v>0.03</v>
      </c>
      <c r="DP116" s="20">
        <f t="shared" si="65"/>
        <v>0.02</v>
      </c>
      <c r="DR116" s="31">
        <f t="shared" si="90"/>
        <v>107</v>
      </c>
      <c r="DS116" s="26">
        <f t="shared" si="91"/>
        <v>107.5</v>
      </c>
      <c r="DT116" s="101">
        <f t="shared" si="72"/>
        <v>3062.6600000000003</v>
      </c>
      <c r="DU116" s="101">
        <f t="shared" si="73"/>
        <v>865.95</v>
      </c>
      <c r="DV116" s="101">
        <f t="shared" si="74"/>
        <v>1035.8</v>
      </c>
      <c r="DW116" s="102">
        <f t="shared" si="92"/>
        <v>431.98</v>
      </c>
      <c r="DX116" s="144"/>
      <c r="DY116" s="101">
        <f t="shared" si="93"/>
        <v>74.25</v>
      </c>
      <c r="DZ116" s="101">
        <f t="shared" si="93"/>
        <v>68.98</v>
      </c>
      <c r="EB116" s="84">
        <f>MODEL_DATA!AT113</f>
        <v>107</v>
      </c>
      <c r="EC116" s="84">
        <f>MODEL_DATA!AU113</f>
        <v>1160.9100000000001</v>
      </c>
      <c r="ED116" s="84">
        <f>MODEL_DATA!AV113</f>
        <v>107.7</v>
      </c>
      <c r="EE116" s="84">
        <f>MODEL_DATA!AW113</f>
        <v>758.25</v>
      </c>
      <c r="EF116" s="84">
        <f>MODEL_DATA!AX113</f>
        <v>0</v>
      </c>
      <c r="EG116" s="84">
        <f>MODEL_DATA!AY113</f>
        <v>0</v>
      </c>
      <c r="EH116" s="84">
        <f>MODEL_DATA!AZ113</f>
        <v>532.96</v>
      </c>
      <c r="EI116" s="84">
        <f>MODEL_DATA!BA113</f>
        <v>502.84</v>
      </c>
      <c r="EJ116" s="84">
        <f>MODEL_DATA!BB113</f>
        <v>0</v>
      </c>
      <c r="EK116" s="84">
        <f>MODEL_DATA!BC113</f>
        <v>80.069999999999993</v>
      </c>
      <c r="EL116" s="84">
        <f>MODEL_DATA!BD113</f>
        <v>457.84</v>
      </c>
      <c r="EM116" s="84">
        <f>MODEL_DATA!BE113</f>
        <v>250.92</v>
      </c>
      <c r="EN116" s="84">
        <f>MODEL_DATA!BF113</f>
        <v>230.51</v>
      </c>
      <c r="EO116" s="84">
        <f>MODEL_DATA!BG113</f>
        <v>22</v>
      </c>
      <c r="EP116" s="84">
        <f>MODEL_DATA!BH113</f>
        <v>24.2</v>
      </c>
      <c r="EQ116" s="84">
        <f>MODEL_DATA!BI113</f>
        <v>181.06</v>
      </c>
      <c r="ER116" s="84">
        <f>MODEL_DATA!BJ113</f>
        <v>190.91</v>
      </c>
      <c r="ES116" s="84">
        <f>MODEL_DATA!BK113</f>
        <v>52.25</v>
      </c>
      <c r="ET116" s="84">
        <f>MODEL_DATA!BL113</f>
        <v>44.78</v>
      </c>
      <c r="EU116" s="84">
        <f>MODEL_DATA!BM113</f>
        <v>22.51</v>
      </c>
      <c r="EV116" s="84">
        <f>MODEL_DATA!BN113</f>
        <v>3.04</v>
      </c>
    </row>
    <row r="117" spans="32:152" x14ac:dyDescent="0.25">
      <c r="AF117" s="32">
        <f t="shared" si="66"/>
        <v>214</v>
      </c>
      <c r="AG117" s="61">
        <f t="shared" si="75"/>
        <v>4.4035207908930019E-6</v>
      </c>
      <c r="AH117" s="63">
        <f>INDEX(Obs_GenCost!$D$11:$T$211,  MATCH($AF117, Obs_GenCost!$B$11:$B$211, 0), MATCH(AH$4, Obs_GenCost!$D$3:$T$3, 0) )</f>
        <v>6.0000000000000002E-6</v>
      </c>
      <c r="AI117" s="61">
        <f t="shared" si="76"/>
        <v>0</v>
      </c>
      <c r="AJ117" s="63">
        <f>INDEX(Obs_GenCost!$D$11:$T$211,  MATCH($AF117, Obs_GenCost!$B$11:$B$211, 0), MATCH(AJ$4, Obs_GenCost!$D$3:$T$3, 0) )</f>
        <v>0</v>
      </c>
      <c r="AK117" s="61">
        <f t="shared" si="77"/>
        <v>1.4893618916139059E-5</v>
      </c>
      <c r="AL117" s="63">
        <f>INDEX(Obs_GenCost!$D$11:$T$211,  MATCH($AF117, Obs_GenCost!$B$11:$B$211, 0), MATCH(AL$4, Obs_GenCost!$D$3:$T$3, 0) )</f>
        <v>2.76E-5</v>
      </c>
      <c r="AM117" s="61">
        <f t="shared" si="78"/>
        <v>0</v>
      </c>
      <c r="AN117" s="63">
        <f>INDEX(Obs_GenCost!$D$11:$T$211,  MATCH($AF117, Obs_GenCost!$B$11:$B$211, 0), MATCH(AN$4, Obs_GenCost!$D$3:$T$3, 0) )</f>
        <v>0</v>
      </c>
      <c r="AO117" s="61">
        <f t="shared" si="79"/>
        <v>0</v>
      </c>
      <c r="AP117" s="63">
        <f>INDEX(Obs_GenCost!$D$11:$T$211,  MATCH($AF117, Obs_GenCost!$B$11:$B$211, 0), MATCH(AP$4, Obs_GenCost!$D$3:$T$3, 0) )</f>
        <v>0</v>
      </c>
      <c r="AQ117" s="61">
        <f t="shared" si="80"/>
        <v>3.8264963324509326E-5</v>
      </c>
      <c r="AR117" s="63">
        <f>INDEX(Obs_GenCost!$D$11:$T$211,  MATCH($AF117, Obs_GenCost!$B$11:$B$211, 0), MATCH(AR$4, Obs_GenCost!$D$3:$T$3, 0) )</f>
        <v>2.4300000000000001E-5</v>
      </c>
      <c r="AS117" s="61">
        <f t="shared" si="81"/>
        <v>0</v>
      </c>
      <c r="AT117" s="63">
        <f>INDEX(Obs_GenCost!$D$11:$T$211,  MATCH($AF117, Obs_GenCost!$B$11:$B$211, 0), MATCH(AT$4, Obs_GenCost!$D$3:$T$3, 0) )</f>
        <v>0</v>
      </c>
      <c r="AU117" s="61">
        <f t="shared" si="82"/>
        <v>0</v>
      </c>
      <c r="AV117" s="63">
        <f>INDEX(Obs_GenCost!$D$11:$T$211,  MATCH($AF117, Obs_GenCost!$B$11:$B$211, 0), MATCH(AV$4, Obs_GenCost!$D$3:$T$3, 0) )</f>
        <v>0</v>
      </c>
      <c r="AW117" s="61">
        <f t="shared" si="83"/>
        <v>0</v>
      </c>
      <c r="AX117" s="63">
        <f>INDEX(Obs_GenCost!$D$11:$T$211,  MATCH($AF117, Obs_GenCost!$B$11:$B$211, 0), MATCH(AX$4, Obs_GenCost!$D$3:$T$3, 0) )</f>
        <v>4.1300000000000001E-5</v>
      </c>
      <c r="AY117" s="61">
        <f t="shared" si="84"/>
        <v>0</v>
      </c>
      <c r="AZ117" s="63">
        <f>INDEX(Obs_GenCost!$D$11:$T$211,  MATCH($AF117, Obs_GenCost!$B$11:$B$211, 0), MATCH(AZ$4, Obs_GenCost!$D$3:$T$3, 0) )</f>
        <v>6.4429999999999999E-4</v>
      </c>
      <c r="BA117" s="61">
        <f t="shared" si="85"/>
        <v>2.6614057004795072E-3</v>
      </c>
      <c r="BB117" s="63">
        <f>INDEX(Obs_GenCost!$D$11:$T$211,  MATCH($AF117, Obs_GenCost!$B$11:$B$211, 0), MATCH(BB$4, Obs_GenCost!$D$3:$T$3, 0) )</f>
        <v>2.0073999999999999E-3</v>
      </c>
      <c r="BC117" s="61">
        <f t="shared" si="86"/>
        <v>9.6710091455821684E-4</v>
      </c>
      <c r="BD117" s="63">
        <f>INDEX(Obs_GenCost!$D$11:$T$211,  MATCH($AF117, Obs_GenCost!$B$11:$B$211, 0), MATCH(BD$4, Obs_GenCost!$D$3:$T$3, 0) )</f>
        <v>1.8358999999999999E-3</v>
      </c>
      <c r="BF117" s="31">
        <f t="shared" si="87"/>
        <v>216</v>
      </c>
      <c r="BG117" s="31">
        <f t="shared" si="88"/>
        <v>217</v>
      </c>
      <c r="BH117" s="57">
        <f t="shared" si="62"/>
        <v>8.3339267878596044E-6</v>
      </c>
      <c r="BI117" s="57">
        <f t="shared" si="62"/>
        <v>1.0526825523228556E-5</v>
      </c>
      <c r="BJ117" s="57">
        <f t="shared" si="62"/>
        <v>1.0422241004259489E-5</v>
      </c>
      <c r="BK117" s="58">
        <f t="shared" si="61"/>
        <v>1.6595106828106243E-3</v>
      </c>
      <c r="BL117" s="57">
        <f t="shared" si="61"/>
        <v>0</v>
      </c>
      <c r="BM117" s="57">
        <f t="shared" si="61"/>
        <v>2.0754514406227302E-4</v>
      </c>
      <c r="BN117" s="57">
        <f t="shared" si="61"/>
        <v>6.0589661363395374E-4</v>
      </c>
      <c r="BQ117" s="57">
        <f t="shared" si="98"/>
        <v>2.7334269575120278E-6</v>
      </c>
      <c r="BR117" s="57">
        <f t="shared" si="98"/>
        <v>0</v>
      </c>
      <c r="BS117" s="57">
        <f t="shared" si="98"/>
        <v>1.3058309278708618E-5</v>
      </c>
      <c r="BT117" s="57">
        <f t="shared" si="98"/>
        <v>0</v>
      </c>
      <c r="BU117" s="57">
        <f t="shared" si="98"/>
        <v>0</v>
      </c>
      <c r="BV117" s="57">
        <f t="shared" si="98"/>
        <v>3.1356724979346232E-5</v>
      </c>
      <c r="BW117" s="57">
        <f t="shared" si="98"/>
        <v>0</v>
      </c>
      <c r="BX117" s="58">
        <f t="shared" si="98"/>
        <v>0</v>
      </c>
      <c r="BY117" s="57">
        <f t="shared" si="98"/>
        <v>0</v>
      </c>
      <c r="BZ117" s="57">
        <f t="shared" si="98"/>
        <v>0</v>
      </c>
      <c r="CA117" s="58">
        <f t="shared" si="98"/>
        <v>2.4847603085663872E-3</v>
      </c>
      <c r="CB117" s="57">
        <f t="shared" si="98"/>
        <v>0</v>
      </c>
      <c r="CC117" s="57">
        <f t="shared" si="98"/>
        <v>4.8852804620723726E-4</v>
      </c>
      <c r="CD117" s="57">
        <f t="shared" si="98"/>
        <v>1.5012865581850469E-3</v>
      </c>
      <c r="CE117" s="57">
        <f t="shared" si="98"/>
        <v>9.8643662772552221E-4</v>
      </c>
      <c r="CF117" s="57">
        <f t="shared" si="63"/>
        <v>0</v>
      </c>
      <c r="CG117" s="57">
        <f t="shared" si="63"/>
        <v>0</v>
      </c>
      <c r="CH117" s="57">
        <f t="shared" si="63"/>
        <v>0</v>
      </c>
      <c r="CI117" s="58">
        <f t="shared" si="63"/>
        <v>1.6156378231154473E-7</v>
      </c>
      <c r="CJ117" s="57">
        <f t="shared" si="63"/>
        <v>1.1574301809179111E-6</v>
      </c>
      <c r="CL117" s="30">
        <f>Obs_GenCost!B119</f>
        <v>216</v>
      </c>
      <c r="CM117" s="26">
        <f t="shared" si="97"/>
        <v>217</v>
      </c>
      <c r="CN117" s="20">
        <f t="shared" si="68"/>
        <v>77.209999999999994</v>
      </c>
      <c r="CO117" s="20">
        <f t="shared" si="68"/>
        <v>48.239999999999995</v>
      </c>
      <c r="CP117" s="20">
        <f t="shared" si="68"/>
        <v>24.42</v>
      </c>
      <c r="CQ117" s="106">
        <f t="shared" si="64"/>
        <v>286.71999999999997</v>
      </c>
      <c r="CR117" s="143"/>
      <c r="CS117" s="20">
        <f t="shared" si="69"/>
        <v>5.2</v>
      </c>
      <c r="CT117" s="20">
        <f t="shared" si="69"/>
        <v>16.57</v>
      </c>
      <c r="CW117" s="20">
        <f t="shared" si="95"/>
        <v>4.5500000000000007</v>
      </c>
      <c r="CX117" s="20">
        <f t="shared" si="95"/>
        <v>0</v>
      </c>
      <c r="CY117" s="20">
        <f t="shared" si="95"/>
        <v>48.239999999999995</v>
      </c>
      <c r="CZ117" s="20">
        <f t="shared" si="95"/>
        <v>0</v>
      </c>
      <c r="DA117" s="20">
        <f t="shared" si="95"/>
        <v>0</v>
      </c>
      <c r="DB117" s="20">
        <f t="shared" si="95"/>
        <v>24.42</v>
      </c>
      <c r="DC117" s="20">
        <f t="shared" si="95"/>
        <v>0</v>
      </c>
      <c r="DD117" s="106">
        <f t="shared" si="95"/>
        <v>0</v>
      </c>
      <c r="DE117" s="20">
        <f t="shared" si="96"/>
        <v>0</v>
      </c>
      <c r="DF117" s="20">
        <f t="shared" si="96"/>
        <v>0</v>
      </c>
      <c r="DG117" s="106">
        <f t="shared" si="96"/>
        <v>192.85</v>
      </c>
      <c r="DH117" s="143"/>
      <c r="DI117" s="20">
        <f t="shared" si="70"/>
        <v>5.2</v>
      </c>
      <c r="DJ117" s="20">
        <f t="shared" si="70"/>
        <v>16.57</v>
      </c>
      <c r="DK117" s="20">
        <f t="shared" si="70"/>
        <v>93.87</v>
      </c>
      <c r="DL117" s="143"/>
      <c r="DM117" s="20">
        <f t="shared" si="71"/>
        <v>0</v>
      </c>
      <c r="DN117" s="20">
        <f t="shared" si="71"/>
        <v>0</v>
      </c>
      <c r="DO117" s="106">
        <f t="shared" si="71"/>
        <v>0.01</v>
      </c>
      <c r="DP117" s="20">
        <f t="shared" si="65"/>
        <v>0.02</v>
      </c>
      <c r="DR117" s="31">
        <f t="shared" si="90"/>
        <v>108</v>
      </c>
      <c r="DS117" s="26">
        <f t="shared" si="91"/>
        <v>108.5</v>
      </c>
      <c r="DT117" s="101">
        <f t="shared" si="72"/>
        <v>2916.6</v>
      </c>
      <c r="DU117" s="101">
        <f t="shared" si="73"/>
        <v>792.81</v>
      </c>
      <c r="DV117" s="101">
        <f t="shared" si="74"/>
        <v>1013.76</v>
      </c>
      <c r="DW117" s="102">
        <f t="shared" si="92"/>
        <v>495.92</v>
      </c>
      <c r="DX117" s="144"/>
      <c r="DY117" s="101">
        <f t="shared" si="93"/>
        <v>95.12</v>
      </c>
      <c r="DZ117" s="101">
        <f t="shared" si="93"/>
        <v>57.78</v>
      </c>
      <c r="EB117" s="84">
        <f>MODEL_DATA!AT114</f>
        <v>108</v>
      </c>
      <c r="EC117" s="84">
        <f>MODEL_DATA!AU114</f>
        <v>1110.03</v>
      </c>
      <c r="ED117" s="84">
        <f>MODEL_DATA!AV114</f>
        <v>100.64</v>
      </c>
      <c r="EE117" s="84">
        <f>MODEL_DATA!AW114</f>
        <v>692.17</v>
      </c>
      <c r="EF117" s="84">
        <f>MODEL_DATA!AX114</f>
        <v>0</v>
      </c>
      <c r="EG117" s="84">
        <f>MODEL_DATA!AY114</f>
        <v>0</v>
      </c>
      <c r="EH117" s="84">
        <f>MODEL_DATA!AZ114</f>
        <v>512.83000000000004</v>
      </c>
      <c r="EI117" s="84">
        <f>MODEL_DATA!BA114</f>
        <v>500.93</v>
      </c>
      <c r="EJ117" s="84">
        <f>MODEL_DATA!BB114</f>
        <v>0</v>
      </c>
      <c r="EK117" s="84">
        <f>MODEL_DATA!BC114</f>
        <v>79.59</v>
      </c>
      <c r="EL117" s="84">
        <f>MODEL_DATA!BD114</f>
        <v>438.1</v>
      </c>
      <c r="EM117" s="84">
        <f>MODEL_DATA!BE114</f>
        <v>284.60000000000002</v>
      </c>
      <c r="EN117" s="84">
        <f>MODEL_DATA!BF114</f>
        <v>247.32</v>
      </c>
      <c r="EO117" s="84">
        <f>MODEL_DATA!BG114</f>
        <v>31.9</v>
      </c>
      <c r="EP117" s="84">
        <f>MODEL_DATA!BH114</f>
        <v>19.95</v>
      </c>
      <c r="EQ117" s="84">
        <f>MODEL_DATA!BI114</f>
        <v>211.32</v>
      </c>
      <c r="ER117" s="84">
        <f>MODEL_DATA!BJ114</f>
        <v>231.19</v>
      </c>
      <c r="ES117" s="84">
        <f>MODEL_DATA!BK114</f>
        <v>63.22</v>
      </c>
      <c r="ET117" s="84">
        <f>MODEL_DATA!BL114</f>
        <v>37.83</v>
      </c>
      <c r="EU117" s="84">
        <f>MODEL_DATA!BM114</f>
        <v>21.31</v>
      </c>
      <c r="EV117" s="84">
        <f>MODEL_DATA!BN114</f>
        <v>3.19</v>
      </c>
    </row>
    <row r="118" spans="32:152" x14ac:dyDescent="0.25">
      <c r="AF118" s="32">
        <f t="shared" si="66"/>
        <v>216</v>
      </c>
      <c r="AG118" s="61">
        <f t="shared" si="75"/>
        <v>2.7334269575120278E-6</v>
      </c>
      <c r="AH118" s="63">
        <f>INDEX(Obs_GenCost!$D$11:$T$211,  MATCH($AF118, Obs_GenCost!$B$11:$B$211, 0), MATCH(AH$4, Obs_GenCost!$D$3:$T$3, 0) )</f>
        <v>5.0000000000000004E-6</v>
      </c>
      <c r="AI118" s="61">
        <f t="shared" si="76"/>
        <v>0</v>
      </c>
      <c r="AJ118" s="63">
        <f>INDEX(Obs_GenCost!$D$11:$T$211,  MATCH($AF118, Obs_GenCost!$B$11:$B$211, 0), MATCH(AJ$4, Obs_GenCost!$D$3:$T$3, 0) )</f>
        <v>0</v>
      </c>
      <c r="AK118" s="61">
        <f t="shared" si="77"/>
        <v>1.3058309278708618E-5</v>
      </c>
      <c r="AL118" s="63">
        <f>INDEX(Obs_GenCost!$D$11:$T$211,  MATCH($AF118, Obs_GenCost!$B$11:$B$211, 0), MATCH(AL$4, Obs_GenCost!$D$3:$T$3, 0) )</f>
        <v>2.58E-5</v>
      </c>
      <c r="AM118" s="61">
        <f t="shared" si="78"/>
        <v>0</v>
      </c>
      <c r="AN118" s="63">
        <f>INDEX(Obs_GenCost!$D$11:$T$211,  MATCH($AF118, Obs_GenCost!$B$11:$B$211, 0), MATCH(AN$4, Obs_GenCost!$D$3:$T$3, 0) )</f>
        <v>0</v>
      </c>
      <c r="AO118" s="61">
        <f t="shared" si="79"/>
        <v>0</v>
      </c>
      <c r="AP118" s="63">
        <f>INDEX(Obs_GenCost!$D$11:$T$211,  MATCH($AF118, Obs_GenCost!$B$11:$B$211, 0), MATCH(AP$4, Obs_GenCost!$D$3:$T$3, 0) )</f>
        <v>0</v>
      </c>
      <c r="AQ118" s="61">
        <f t="shared" si="80"/>
        <v>3.1356724979346232E-5</v>
      </c>
      <c r="AR118" s="63">
        <f>INDEX(Obs_GenCost!$D$11:$T$211,  MATCH($AF118, Obs_GenCost!$B$11:$B$211, 0), MATCH(AR$4, Obs_GenCost!$D$3:$T$3, 0) )</f>
        <v>2.12E-5</v>
      </c>
      <c r="AS118" s="61">
        <f t="shared" si="81"/>
        <v>0</v>
      </c>
      <c r="AT118" s="63">
        <f>INDEX(Obs_GenCost!$D$11:$T$211,  MATCH($AF118, Obs_GenCost!$B$11:$B$211, 0), MATCH(AT$4, Obs_GenCost!$D$3:$T$3, 0) )</f>
        <v>0</v>
      </c>
      <c r="AU118" s="61">
        <f t="shared" si="82"/>
        <v>0</v>
      </c>
      <c r="AV118" s="63">
        <f>INDEX(Obs_GenCost!$D$11:$T$211,  MATCH($AF118, Obs_GenCost!$B$11:$B$211, 0), MATCH(AV$4, Obs_GenCost!$D$3:$T$3, 0) )</f>
        <v>0</v>
      </c>
      <c r="AW118" s="61">
        <f t="shared" si="83"/>
        <v>0</v>
      </c>
      <c r="AX118" s="63">
        <f>INDEX(Obs_GenCost!$D$11:$T$211,  MATCH($AF118, Obs_GenCost!$B$11:$B$211, 0), MATCH(AX$4, Obs_GenCost!$D$3:$T$3, 0) )</f>
        <v>3.8099999999999998E-5</v>
      </c>
      <c r="AY118" s="61">
        <f t="shared" si="84"/>
        <v>0</v>
      </c>
      <c r="AZ118" s="63">
        <f>INDEX(Obs_GenCost!$D$11:$T$211,  MATCH($AF118, Obs_GenCost!$B$11:$B$211, 0), MATCH(AZ$4, Obs_GenCost!$D$3:$T$3, 0) )</f>
        <v>6.1890000000000003E-4</v>
      </c>
      <c r="BA118" s="61">
        <f t="shared" si="85"/>
        <v>2.4847603085663872E-3</v>
      </c>
      <c r="BB118" s="63">
        <f>INDEX(Obs_GenCost!$D$11:$T$211,  MATCH($AF118, Obs_GenCost!$B$11:$B$211, 0), MATCH(BB$4, Obs_GenCost!$D$3:$T$3, 0) )</f>
        <v>1.9558000000000002E-3</v>
      </c>
      <c r="BC118" s="61">
        <f t="shared" si="86"/>
        <v>9.8643662772552221E-4</v>
      </c>
      <c r="BD118" s="63">
        <f>INDEX(Obs_GenCost!$D$11:$T$211,  MATCH($AF118, Obs_GenCost!$B$11:$B$211, 0), MATCH(BD$4, Obs_GenCost!$D$3:$T$3, 0) )</f>
        <v>1.8194999999999999E-3</v>
      </c>
      <c r="BF118" s="31">
        <f t="shared" si="87"/>
        <v>218</v>
      </c>
      <c r="BG118" s="31">
        <f t="shared" si="88"/>
        <v>219</v>
      </c>
      <c r="BH118" s="57">
        <f t="shared" si="62"/>
        <v>7.7197570763854287E-6</v>
      </c>
      <c r="BI118" s="57">
        <f t="shared" si="62"/>
        <v>1.0393712679754897E-5</v>
      </c>
      <c r="BJ118" s="57">
        <f t="shared" si="62"/>
        <v>8.9242039065956552E-6</v>
      </c>
      <c r="BK118" s="58">
        <f t="shared" si="61"/>
        <v>1.783545678390395E-3</v>
      </c>
      <c r="BL118" s="57">
        <f t="shared" si="61"/>
        <v>0</v>
      </c>
      <c r="BM118" s="57">
        <f t="shared" si="61"/>
        <v>1.4208859862724845E-4</v>
      </c>
      <c r="BN118" s="57">
        <f t="shared" si="61"/>
        <v>6.1832901246530823E-4</v>
      </c>
      <c r="BQ118" s="57">
        <f t="shared" si="98"/>
        <v>1.7902444688760091E-6</v>
      </c>
      <c r="BR118" s="57">
        <f t="shared" si="98"/>
        <v>0</v>
      </c>
      <c r="BS118" s="57">
        <f t="shared" si="98"/>
        <v>1.2893185550267239E-5</v>
      </c>
      <c r="BT118" s="57">
        <f t="shared" si="98"/>
        <v>0</v>
      </c>
      <c r="BU118" s="57">
        <f t="shared" si="98"/>
        <v>0</v>
      </c>
      <c r="BV118" s="57">
        <f t="shared" si="98"/>
        <v>2.6849677285754698E-5</v>
      </c>
      <c r="BW118" s="57">
        <f t="shared" si="98"/>
        <v>0</v>
      </c>
      <c r="BX118" s="58">
        <f t="shared" si="98"/>
        <v>0</v>
      </c>
      <c r="BY118" s="57">
        <f t="shared" si="98"/>
        <v>0</v>
      </c>
      <c r="BZ118" s="57">
        <f t="shared" si="98"/>
        <v>0</v>
      </c>
      <c r="CA118" s="58">
        <f t="shared" si="98"/>
        <v>2.6214639999010483E-3</v>
      </c>
      <c r="CB118" s="57">
        <f t="shared" si="98"/>
        <v>0</v>
      </c>
      <c r="CC118" s="57">
        <f t="shared" si="98"/>
        <v>3.3445381624957012E-4</v>
      </c>
      <c r="CD118" s="57">
        <f t="shared" si="98"/>
        <v>1.5320914724749029E-3</v>
      </c>
      <c r="CE118" s="57">
        <f t="shared" si="98"/>
        <v>1.1001390279810901E-3</v>
      </c>
      <c r="CF118" s="57">
        <f t="shared" si="63"/>
        <v>0</v>
      </c>
      <c r="CG118" s="57">
        <f t="shared" si="63"/>
        <v>0</v>
      </c>
      <c r="CH118" s="57">
        <f t="shared" si="63"/>
        <v>0</v>
      </c>
      <c r="CI118" s="58">
        <f t="shared" si="63"/>
        <v>1.6156378231154473E-7</v>
      </c>
      <c r="CJ118" s="57">
        <f t="shared" si="63"/>
        <v>2.3148603618358222E-6</v>
      </c>
      <c r="CL118" s="30">
        <f>Obs_GenCost!B120</f>
        <v>218</v>
      </c>
      <c r="CM118" s="26">
        <f t="shared" si="97"/>
        <v>219</v>
      </c>
      <c r="CN118" s="20">
        <f t="shared" si="68"/>
        <v>71.52000000000001</v>
      </c>
      <c r="CO118" s="20">
        <f t="shared" si="68"/>
        <v>47.63</v>
      </c>
      <c r="CP118" s="20">
        <f t="shared" si="68"/>
        <v>20.91</v>
      </c>
      <c r="CQ118" s="106">
        <f t="shared" si="64"/>
        <v>308.15000000000003</v>
      </c>
      <c r="CR118" s="143"/>
      <c r="CS118" s="20">
        <f t="shared" si="69"/>
        <v>3.5599999999999996</v>
      </c>
      <c r="CT118" s="20">
        <f t="shared" si="69"/>
        <v>16.91</v>
      </c>
      <c r="CW118" s="20">
        <f t="shared" si="95"/>
        <v>2.98</v>
      </c>
      <c r="CX118" s="20">
        <f t="shared" si="95"/>
        <v>0</v>
      </c>
      <c r="CY118" s="20">
        <f t="shared" si="95"/>
        <v>47.63</v>
      </c>
      <c r="CZ118" s="20">
        <f t="shared" si="95"/>
        <v>0</v>
      </c>
      <c r="DA118" s="20">
        <f t="shared" si="95"/>
        <v>0</v>
      </c>
      <c r="DB118" s="20">
        <f t="shared" si="95"/>
        <v>20.91</v>
      </c>
      <c r="DC118" s="20">
        <f t="shared" si="95"/>
        <v>0</v>
      </c>
      <c r="DD118" s="106">
        <f t="shared" si="95"/>
        <v>0</v>
      </c>
      <c r="DE118" s="20">
        <f t="shared" si="96"/>
        <v>0</v>
      </c>
      <c r="DF118" s="20">
        <f t="shared" si="96"/>
        <v>0</v>
      </c>
      <c r="DG118" s="106">
        <f t="shared" si="96"/>
        <v>203.46</v>
      </c>
      <c r="DH118" s="143"/>
      <c r="DI118" s="20">
        <f t="shared" si="70"/>
        <v>3.5599999999999996</v>
      </c>
      <c r="DJ118" s="20">
        <f t="shared" si="70"/>
        <v>16.91</v>
      </c>
      <c r="DK118" s="20">
        <f t="shared" si="70"/>
        <v>104.69</v>
      </c>
      <c r="DL118" s="143"/>
      <c r="DM118" s="20">
        <f t="shared" si="71"/>
        <v>0</v>
      </c>
      <c r="DN118" s="20">
        <f t="shared" si="71"/>
        <v>0</v>
      </c>
      <c r="DO118" s="106">
        <f t="shared" si="71"/>
        <v>0.01</v>
      </c>
      <c r="DP118" s="20">
        <f t="shared" si="65"/>
        <v>0.04</v>
      </c>
      <c r="DR118" s="31">
        <f t="shared" si="90"/>
        <v>109</v>
      </c>
      <c r="DS118" s="26">
        <f t="shared" si="91"/>
        <v>109.5</v>
      </c>
      <c r="DT118" s="101">
        <f t="shared" si="72"/>
        <v>2843.3900000000003</v>
      </c>
      <c r="DU118" s="101">
        <f t="shared" si="73"/>
        <v>792.7700000000001</v>
      </c>
      <c r="DV118" s="101">
        <f t="shared" si="74"/>
        <v>990.13000000000011</v>
      </c>
      <c r="DW118" s="102">
        <f t="shared" si="92"/>
        <v>477.95000000000005</v>
      </c>
      <c r="DX118" s="144"/>
      <c r="DY118" s="101">
        <f t="shared" si="93"/>
        <v>82.259999999999991</v>
      </c>
      <c r="DZ118" s="101">
        <f t="shared" si="93"/>
        <v>80.81</v>
      </c>
      <c r="EB118" s="84">
        <f>MODEL_DATA!AT115</f>
        <v>109</v>
      </c>
      <c r="EC118" s="84">
        <f>MODEL_DATA!AU115</f>
        <v>1060.49</v>
      </c>
      <c r="ED118" s="84">
        <f>MODEL_DATA!AV115</f>
        <v>106.2</v>
      </c>
      <c r="EE118" s="84">
        <f>MODEL_DATA!AW115</f>
        <v>686.57</v>
      </c>
      <c r="EF118" s="84">
        <f>MODEL_DATA!AX115</f>
        <v>0</v>
      </c>
      <c r="EG118" s="84">
        <f>MODEL_DATA!AY115</f>
        <v>0</v>
      </c>
      <c r="EH118" s="84">
        <f>MODEL_DATA!AZ115</f>
        <v>466.43</v>
      </c>
      <c r="EI118" s="84">
        <f>MODEL_DATA!BA115</f>
        <v>523.70000000000005</v>
      </c>
      <c r="EJ118" s="84">
        <f>MODEL_DATA!BB115</f>
        <v>0</v>
      </c>
      <c r="EK118" s="84">
        <f>MODEL_DATA!BC115</f>
        <v>77.930000000000007</v>
      </c>
      <c r="EL118" s="84">
        <f>MODEL_DATA!BD115</f>
        <v>416.43</v>
      </c>
      <c r="EM118" s="84">
        <f>MODEL_DATA!BE115</f>
        <v>265.05</v>
      </c>
      <c r="EN118" s="84">
        <f>MODEL_DATA!BF115</f>
        <v>228.41</v>
      </c>
      <c r="EO118" s="84">
        <f>MODEL_DATA!BG115</f>
        <v>24.82</v>
      </c>
      <c r="EP118" s="84">
        <f>MODEL_DATA!BH115</f>
        <v>27.74</v>
      </c>
      <c r="EQ118" s="84">
        <f>MODEL_DATA!BI115</f>
        <v>212.9</v>
      </c>
      <c r="ER118" s="84">
        <f>MODEL_DATA!BJ115</f>
        <v>231.91</v>
      </c>
      <c r="ES118" s="84">
        <f>MODEL_DATA!BK115</f>
        <v>57.44</v>
      </c>
      <c r="ET118" s="84">
        <f>MODEL_DATA!BL115</f>
        <v>53.07</v>
      </c>
      <c r="EU118" s="84">
        <f>MODEL_DATA!BM115</f>
        <v>19.989999999999998</v>
      </c>
      <c r="EV118" s="84">
        <f>MODEL_DATA!BN115</f>
        <v>2.41</v>
      </c>
    </row>
    <row r="119" spans="32:152" x14ac:dyDescent="0.25">
      <c r="AF119" s="32">
        <f t="shared" si="66"/>
        <v>218</v>
      </c>
      <c r="AG119" s="61">
        <f t="shared" si="75"/>
        <v>1.7902444688760091E-6</v>
      </c>
      <c r="AH119" s="63">
        <f>INDEX(Obs_GenCost!$D$11:$T$211,  MATCH($AF119, Obs_GenCost!$B$11:$B$211, 0), MATCH(AH$4, Obs_GenCost!$D$3:$T$3, 0) )</f>
        <v>3.9999999999999998E-6</v>
      </c>
      <c r="AI119" s="61">
        <f t="shared" si="76"/>
        <v>0</v>
      </c>
      <c r="AJ119" s="63">
        <f>INDEX(Obs_GenCost!$D$11:$T$211,  MATCH($AF119, Obs_GenCost!$B$11:$B$211, 0), MATCH(AJ$4, Obs_GenCost!$D$3:$T$3, 0) )</f>
        <v>0</v>
      </c>
      <c r="AK119" s="61">
        <f t="shared" si="77"/>
        <v>1.2893185550267239E-5</v>
      </c>
      <c r="AL119" s="63">
        <f>INDEX(Obs_GenCost!$D$11:$T$211,  MATCH($AF119, Obs_GenCost!$B$11:$B$211, 0), MATCH(AL$4, Obs_GenCost!$D$3:$T$3, 0) )</f>
        <v>2.4199999999999999E-5</v>
      </c>
      <c r="AM119" s="61">
        <f t="shared" si="78"/>
        <v>0</v>
      </c>
      <c r="AN119" s="63">
        <f>INDEX(Obs_GenCost!$D$11:$T$211,  MATCH($AF119, Obs_GenCost!$B$11:$B$211, 0), MATCH(AN$4, Obs_GenCost!$D$3:$T$3, 0) )</f>
        <v>0</v>
      </c>
      <c r="AO119" s="61">
        <f t="shared" si="79"/>
        <v>0</v>
      </c>
      <c r="AP119" s="63">
        <f>INDEX(Obs_GenCost!$D$11:$T$211,  MATCH($AF119, Obs_GenCost!$B$11:$B$211, 0), MATCH(AP$4, Obs_GenCost!$D$3:$T$3, 0) )</f>
        <v>0</v>
      </c>
      <c r="AQ119" s="61">
        <f t="shared" si="80"/>
        <v>2.6849677285754698E-5</v>
      </c>
      <c r="AR119" s="63">
        <f>INDEX(Obs_GenCost!$D$11:$T$211,  MATCH($AF119, Obs_GenCost!$B$11:$B$211, 0), MATCH(AR$4, Obs_GenCost!$D$3:$T$3, 0) )</f>
        <v>1.8199999999999999E-5</v>
      </c>
      <c r="AS119" s="61">
        <f t="shared" si="81"/>
        <v>0</v>
      </c>
      <c r="AT119" s="63">
        <f>INDEX(Obs_GenCost!$D$11:$T$211,  MATCH($AF119, Obs_GenCost!$B$11:$B$211, 0), MATCH(AT$4, Obs_GenCost!$D$3:$T$3, 0) )</f>
        <v>0</v>
      </c>
      <c r="AU119" s="61">
        <f t="shared" si="82"/>
        <v>0</v>
      </c>
      <c r="AV119" s="63">
        <f>INDEX(Obs_GenCost!$D$11:$T$211,  MATCH($AF119, Obs_GenCost!$B$11:$B$211, 0), MATCH(AV$4, Obs_GenCost!$D$3:$T$3, 0) )</f>
        <v>0</v>
      </c>
      <c r="AW119" s="61">
        <f t="shared" si="83"/>
        <v>0</v>
      </c>
      <c r="AX119" s="63">
        <f>INDEX(Obs_GenCost!$D$11:$T$211,  MATCH($AF119, Obs_GenCost!$B$11:$B$211, 0), MATCH(AX$4, Obs_GenCost!$D$3:$T$3, 0) )</f>
        <v>3.4900000000000001E-5</v>
      </c>
      <c r="AY119" s="61">
        <f t="shared" si="84"/>
        <v>0</v>
      </c>
      <c r="AZ119" s="63">
        <f>INDEX(Obs_GenCost!$D$11:$T$211,  MATCH($AF119, Obs_GenCost!$B$11:$B$211, 0), MATCH(AZ$4, Obs_GenCost!$D$3:$T$3, 0) )</f>
        <v>5.9360000000000001E-4</v>
      </c>
      <c r="BA119" s="61">
        <f t="shared" si="85"/>
        <v>2.6214639999010483E-3</v>
      </c>
      <c r="BB119" s="63">
        <f>INDEX(Obs_GenCost!$D$11:$T$211,  MATCH($AF119, Obs_GenCost!$B$11:$B$211, 0), MATCH(BB$4, Obs_GenCost!$D$3:$T$3, 0) )</f>
        <v>1.9044000000000001E-3</v>
      </c>
      <c r="BC119" s="61">
        <f t="shared" si="86"/>
        <v>1.1001390279810901E-3</v>
      </c>
      <c r="BD119" s="63">
        <f>INDEX(Obs_GenCost!$D$11:$T$211,  MATCH($AF119, Obs_GenCost!$B$11:$B$211, 0), MATCH(BD$4, Obs_GenCost!$D$3:$T$3, 0) )</f>
        <v>1.8029000000000001E-3</v>
      </c>
      <c r="BF119" s="31">
        <f t="shared" si="87"/>
        <v>220</v>
      </c>
      <c r="BG119" s="31">
        <f t="shared" si="88"/>
        <v>221</v>
      </c>
      <c r="BH119" s="57">
        <f t="shared" si="62"/>
        <v>6.8022803544995755E-6</v>
      </c>
      <c r="BI119" s="57">
        <f t="shared" si="62"/>
        <v>1.0275875080614278E-5</v>
      </c>
      <c r="BJ119" s="57">
        <f t="shared" si="62"/>
        <v>6.0945782776750826E-6</v>
      </c>
      <c r="BK119" s="58">
        <f t="shared" si="61"/>
        <v>1.6993315306682458E-3</v>
      </c>
      <c r="BL119" s="57">
        <f t="shared" si="61"/>
        <v>0</v>
      </c>
      <c r="BM119" s="57">
        <f t="shared" si="61"/>
        <v>1.04969947862265E-4</v>
      </c>
      <c r="BN119" s="57">
        <f t="shared" si="61"/>
        <v>6.3844024586897003E-4</v>
      </c>
      <c r="BQ119" s="57">
        <f t="shared" si="98"/>
        <v>9.9124274283403181E-7</v>
      </c>
      <c r="BR119" s="57">
        <f t="shared" si="98"/>
        <v>0</v>
      </c>
      <c r="BS119" s="57">
        <f t="shared" si="98"/>
        <v>1.2747010446401097E-5</v>
      </c>
      <c r="BT119" s="57">
        <f t="shared" si="98"/>
        <v>0</v>
      </c>
      <c r="BU119" s="57">
        <f t="shared" si="98"/>
        <v>0</v>
      </c>
      <c r="BV119" s="57">
        <f t="shared" si="98"/>
        <v>1.8336364975637354E-5</v>
      </c>
      <c r="BW119" s="57">
        <f t="shared" si="98"/>
        <v>0</v>
      </c>
      <c r="BX119" s="58">
        <f t="shared" si="98"/>
        <v>0</v>
      </c>
      <c r="BY119" s="57">
        <f t="shared" si="98"/>
        <v>0</v>
      </c>
      <c r="BZ119" s="57">
        <f t="shared" si="98"/>
        <v>0</v>
      </c>
      <c r="CA119" s="58">
        <f t="shared" si="98"/>
        <v>2.398692386029579E-3</v>
      </c>
      <c r="CB119" s="57">
        <f t="shared" si="98"/>
        <v>0</v>
      </c>
      <c r="CC119" s="57">
        <f t="shared" si="98"/>
        <v>2.4708245413942965E-4</v>
      </c>
      <c r="CD119" s="57">
        <f t="shared" si="98"/>
        <v>1.5819229514731996E-3</v>
      </c>
      <c r="CE119" s="57">
        <f t="shared" si="98"/>
        <v>1.1289324269367514E-3</v>
      </c>
      <c r="CF119" s="57">
        <f t="shared" si="63"/>
        <v>0</v>
      </c>
      <c r="CG119" s="57">
        <f t="shared" si="63"/>
        <v>0</v>
      </c>
      <c r="CH119" s="57">
        <f t="shared" si="63"/>
        <v>0</v>
      </c>
      <c r="CI119" s="58">
        <f t="shared" si="63"/>
        <v>0</v>
      </c>
      <c r="CJ119" s="57">
        <f t="shared" si="63"/>
        <v>0</v>
      </c>
      <c r="CL119" s="30">
        <f>Obs_GenCost!B121</f>
        <v>220</v>
      </c>
      <c r="CM119" s="26">
        <f t="shared" si="97"/>
        <v>221</v>
      </c>
      <c r="CN119" s="20">
        <f t="shared" si="68"/>
        <v>63.019999999999996</v>
      </c>
      <c r="CO119" s="20">
        <f t="shared" si="68"/>
        <v>47.09</v>
      </c>
      <c r="CP119" s="20">
        <f t="shared" si="68"/>
        <v>14.280000000000001</v>
      </c>
      <c r="CQ119" s="106">
        <f t="shared" si="64"/>
        <v>293.60000000000002</v>
      </c>
      <c r="CR119" s="143"/>
      <c r="CS119" s="20">
        <f t="shared" si="69"/>
        <v>2.63</v>
      </c>
      <c r="CT119" s="20">
        <f t="shared" si="69"/>
        <v>17.46</v>
      </c>
      <c r="CW119" s="20">
        <f t="shared" si="95"/>
        <v>1.65</v>
      </c>
      <c r="CX119" s="20">
        <f t="shared" si="95"/>
        <v>0</v>
      </c>
      <c r="CY119" s="20">
        <f t="shared" si="95"/>
        <v>47.09</v>
      </c>
      <c r="CZ119" s="20">
        <f t="shared" si="95"/>
        <v>0</v>
      </c>
      <c r="DA119" s="20">
        <f t="shared" si="95"/>
        <v>0</v>
      </c>
      <c r="DB119" s="20">
        <f t="shared" si="95"/>
        <v>14.280000000000001</v>
      </c>
      <c r="DC119" s="20">
        <f t="shared" si="95"/>
        <v>0</v>
      </c>
      <c r="DD119" s="106">
        <f t="shared" si="95"/>
        <v>0</v>
      </c>
      <c r="DE119" s="20">
        <f t="shared" si="96"/>
        <v>0</v>
      </c>
      <c r="DF119" s="20">
        <f t="shared" si="96"/>
        <v>0</v>
      </c>
      <c r="DG119" s="106">
        <f t="shared" si="96"/>
        <v>186.17</v>
      </c>
      <c r="DH119" s="143"/>
      <c r="DI119" s="20">
        <f t="shared" si="70"/>
        <v>2.63</v>
      </c>
      <c r="DJ119" s="20">
        <f t="shared" si="70"/>
        <v>17.46</v>
      </c>
      <c r="DK119" s="20">
        <f t="shared" si="70"/>
        <v>107.43</v>
      </c>
      <c r="DL119" s="143"/>
      <c r="DM119" s="20">
        <f t="shared" si="71"/>
        <v>0</v>
      </c>
      <c r="DN119" s="20">
        <f t="shared" si="71"/>
        <v>0</v>
      </c>
      <c r="DO119" s="106">
        <f t="shared" si="71"/>
        <v>0</v>
      </c>
      <c r="DP119" s="20">
        <f t="shared" si="65"/>
        <v>0</v>
      </c>
      <c r="DR119" s="31">
        <f t="shared" si="90"/>
        <v>110</v>
      </c>
      <c r="DS119" s="26">
        <f t="shared" si="91"/>
        <v>110.5</v>
      </c>
      <c r="DT119" s="101">
        <f t="shared" si="72"/>
        <v>2817.54</v>
      </c>
      <c r="DU119" s="101">
        <f t="shared" si="73"/>
        <v>823.48</v>
      </c>
      <c r="DV119" s="101">
        <f t="shared" si="74"/>
        <v>977.48</v>
      </c>
      <c r="DW119" s="102">
        <f t="shared" si="92"/>
        <v>446.53999999999996</v>
      </c>
      <c r="DX119" s="144"/>
      <c r="DY119" s="101">
        <f t="shared" si="93"/>
        <v>117.72</v>
      </c>
      <c r="DZ119" s="101">
        <f t="shared" si="93"/>
        <v>79.260000000000005</v>
      </c>
      <c r="EB119" s="84">
        <f>MODEL_DATA!AT116</f>
        <v>110</v>
      </c>
      <c r="EC119" s="84">
        <f>MODEL_DATA!AU116</f>
        <v>1016.58</v>
      </c>
      <c r="ED119" s="84">
        <f>MODEL_DATA!AV116</f>
        <v>105.93</v>
      </c>
      <c r="EE119" s="84">
        <f>MODEL_DATA!AW116</f>
        <v>717.55</v>
      </c>
      <c r="EF119" s="84">
        <f>MODEL_DATA!AX116</f>
        <v>0</v>
      </c>
      <c r="EG119" s="84">
        <f>MODEL_DATA!AY116</f>
        <v>0</v>
      </c>
      <c r="EH119" s="84">
        <f>MODEL_DATA!AZ116</f>
        <v>473.74</v>
      </c>
      <c r="EI119" s="84">
        <f>MODEL_DATA!BA116</f>
        <v>503.74</v>
      </c>
      <c r="EJ119" s="84">
        <f>MODEL_DATA!BB116</f>
        <v>0</v>
      </c>
      <c r="EK119" s="84">
        <f>MODEL_DATA!BC116</f>
        <v>80.02</v>
      </c>
      <c r="EL119" s="84">
        <f>MODEL_DATA!BD116</f>
        <v>390.85</v>
      </c>
      <c r="EM119" s="84">
        <f>MODEL_DATA!BE116</f>
        <v>253.59</v>
      </c>
      <c r="EN119" s="84">
        <f>MODEL_DATA!BF116</f>
        <v>230.74</v>
      </c>
      <c r="EO119" s="84">
        <f>MODEL_DATA!BG116</f>
        <v>37.49</v>
      </c>
      <c r="EP119" s="84">
        <f>MODEL_DATA!BH116</f>
        <v>27.59</v>
      </c>
      <c r="EQ119" s="84">
        <f>MODEL_DATA!BI116</f>
        <v>192.95</v>
      </c>
      <c r="ER119" s="84">
        <f>MODEL_DATA!BJ116</f>
        <v>255.61</v>
      </c>
      <c r="ES119" s="84">
        <f>MODEL_DATA!BK116</f>
        <v>80.23</v>
      </c>
      <c r="ET119" s="84">
        <f>MODEL_DATA!BL116</f>
        <v>51.67</v>
      </c>
      <c r="EU119" s="84">
        <f>MODEL_DATA!BM116</f>
        <v>19.14</v>
      </c>
      <c r="EV119" s="84">
        <f>MODEL_DATA!BN116</f>
        <v>2.63</v>
      </c>
    </row>
    <row r="120" spans="32:152" x14ac:dyDescent="0.25">
      <c r="AF120" s="32">
        <f t="shared" si="66"/>
        <v>220</v>
      </c>
      <c r="AG120" s="61">
        <f t="shared" si="75"/>
        <v>9.9124274283403181E-7</v>
      </c>
      <c r="AH120" s="63">
        <f>INDEX(Obs_GenCost!$D$11:$T$211,  MATCH($AF120, Obs_GenCost!$B$11:$B$211, 0), MATCH(AH$4, Obs_GenCost!$D$3:$T$3, 0) )</f>
        <v>3.0000000000000001E-6</v>
      </c>
      <c r="AI120" s="61">
        <f t="shared" si="76"/>
        <v>0</v>
      </c>
      <c r="AJ120" s="63">
        <f>INDEX(Obs_GenCost!$D$11:$T$211,  MATCH($AF120, Obs_GenCost!$B$11:$B$211, 0), MATCH(AJ$4, Obs_GenCost!$D$3:$T$3, 0) )</f>
        <v>0</v>
      </c>
      <c r="AK120" s="61">
        <f t="shared" si="77"/>
        <v>1.2747010446401097E-5</v>
      </c>
      <c r="AL120" s="63">
        <f>INDEX(Obs_GenCost!$D$11:$T$211,  MATCH($AF120, Obs_GenCost!$B$11:$B$211, 0), MATCH(AL$4, Obs_GenCost!$D$3:$T$3, 0) )</f>
        <v>2.2200000000000001E-5</v>
      </c>
      <c r="AM120" s="61">
        <f t="shared" si="78"/>
        <v>0</v>
      </c>
      <c r="AN120" s="63">
        <f>INDEX(Obs_GenCost!$D$11:$T$211,  MATCH($AF120, Obs_GenCost!$B$11:$B$211, 0), MATCH(AN$4, Obs_GenCost!$D$3:$T$3, 0) )</f>
        <v>0</v>
      </c>
      <c r="AO120" s="61">
        <f t="shared" si="79"/>
        <v>0</v>
      </c>
      <c r="AP120" s="63">
        <f>INDEX(Obs_GenCost!$D$11:$T$211,  MATCH($AF120, Obs_GenCost!$B$11:$B$211, 0), MATCH(AP$4, Obs_GenCost!$D$3:$T$3, 0) )</f>
        <v>0</v>
      </c>
      <c r="AQ120" s="61">
        <f t="shared" si="80"/>
        <v>1.8336364975637354E-5</v>
      </c>
      <c r="AR120" s="63">
        <f>INDEX(Obs_GenCost!$D$11:$T$211,  MATCH($AF120, Obs_GenCost!$B$11:$B$211, 0), MATCH(AR$4, Obs_GenCost!$D$3:$T$3, 0) )</f>
        <v>1.52E-5</v>
      </c>
      <c r="AS120" s="61">
        <f t="shared" si="81"/>
        <v>0</v>
      </c>
      <c r="AT120" s="63">
        <f>INDEX(Obs_GenCost!$D$11:$T$211,  MATCH($AF120, Obs_GenCost!$B$11:$B$211, 0), MATCH(AT$4, Obs_GenCost!$D$3:$T$3, 0) )</f>
        <v>0</v>
      </c>
      <c r="AU120" s="61">
        <f t="shared" si="82"/>
        <v>0</v>
      </c>
      <c r="AV120" s="63">
        <f>INDEX(Obs_GenCost!$D$11:$T$211,  MATCH($AF120, Obs_GenCost!$B$11:$B$211, 0), MATCH(AV$4, Obs_GenCost!$D$3:$T$3, 0) )</f>
        <v>0</v>
      </c>
      <c r="AW120" s="61">
        <f t="shared" si="83"/>
        <v>0</v>
      </c>
      <c r="AX120" s="63">
        <f>INDEX(Obs_GenCost!$D$11:$T$211,  MATCH($AF120, Obs_GenCost!$B$11:$B$211, 0), MATCH(AX$4, Obs_GenCost!$D$3:$T$3, 0) )</f>
        <v>3.2100000000000001E-5</v>
      </c>
      <c r="AY120" s="61">
        <f t="shared" si="84"/>
        <v>0</v>
      </c>
      <c r="AZ120" s="63">
        <f>INDEX(Obs_GenCost!$D$11:$T$211,  MATCH($AF120, Obs_GenCost!$B$11:$B$211, 0), MATCH(AZ$4, Obs_GenCost!$D$3:$T$3, 0) )</f>
        <v>5.6820000000000004E-4</v>
      </c>
      <c r="BA120" s="61">
        <f t="shared" si="85"/>
        <v>2.398692386029579E-3</v>
      </c>
      <c r="BB120" s="63">
        <f>INDEX(Obs_GenCost!$D$11:$T$211,  MATCH($AF120, Obs_GenCost!$B$11:$B$211, 0), MATCH(BB$4, Obs_GenCost!$D$3:$T$3, 0) )</f>
        <v>1.8529E-3</v>
      </c>
      <c r="BC120" s="61">
        <f t="shared" si="86"/>
        <v>1.1289324269367514E-3</v>
      </c>
      <c r="BD120" s="63">
        <f>INDEX(Obs_GenCost!$D$11:$T$211,  MATCH($AF120, Obs_GenCost!$B$11:$B$211, 0), MATCH(BD$4, Obs_GenCost!$D$3:$T$3, 0) )</f>
        <v>1.7866E-3</v>
      </c>
      <c r="BF120" s="31">
        <f t="shared" si="87"/>
        <v>222</v>
      </c>
      <c r="BG120" s="31">
        <f t="shared" si="88"/>
        <v>223</v>
      </c>
      <c r="BH120" s="57">
        <f t="shared" si="62"/>
        <v>6.1805549523745739E-6</v>
      </c>
      <c r="BI120" s="57">
        <f t="shared" si="62"/>
        <v>1.0616294811464952E-5</v>
      </c>
      <c r="BJ120" s="57">
        <f t="shared" si="62"/>
        <v>3.474080334753163E-6</v>
      </c>
      <c r="BK120" s="58">
        <f t="shared" si="61"/>
        <v>1.7720856088034628E-3</v>
      </c>
      <c r="BL120" s="57">
        <f t="shared" si="61"/>
        <v>0</v>
      </c>
      <c r="BM120" s="57">
        <f t="shared" si="61"/>
        <v>5.5079288231910913E-5</v>
      </c>
      <c r="BN120" s="57">
        <f t="shared" si="61"/>
        <v>5.3203353822414169E-4</v>
      </c>
      <c r="BQ120" s="57">
        <f t="shared" si="98"/>
        <v>2.8235399341333028E-7</v>
      </c>
      <c r="BR120" s="57">
        <f t="shared" si="98"/>
        <v>0</v>
      </c>
      <c r="BS120" s="57">
        <f t="shared" si="98"/>
        <v>1.316929407979217E-5</v>
      </c>
      <c r="BT120" s="57">
        <f t="shared" si="98"/>
        <v>0</v>
      </c>
      <c r="BU120" s="57">
        <f t="shared" si="98"/>
        <v>0</v>
      </c>
      <c r="BV120" s="57">
        <f t="shared" si="98"/>
        <v>1.0452241659782077E-5</v>
      </c>
      <c r="BW120" s="57">
        <f t="shared" si="98"/>
        <v>0</v>
      </c>
      <c r="BX120" s="58">
        <f t="shared" si="98"/>
        <v>0</v>
      </c>
      <c r="BY120" s="57">
        <f t="shared" si="98"/>
        <v>0</v>
      </c>
      <c r="BZ120" s="57">
        <f t="shared" si="98"/>
        <v>0</v>
      </c>
      <c r="CA120" s="58">
        <f t="shared" si="98"/>
        <v>2.5116887454079933E-3</v>
      </c>
      <c r="CB120" s="57">
        <f t="shared" si="98"/>
        <v>0</v>
      </c>
      <c r="CC120" s="57">
        <f t="shared" si="98"/>
        <v>1.2964782764730528E-4</v>
      </c>
      <c r="CD120" s="57">
        <f t="shared" si="98"/>
        <v>1.3182691262276665E-3</v>
      </c>
      <c r="CE120" s="57">
        <f t="shared" si="98"/>
        <v>1.1688648780431429E-3</v>
      </c>
      <c r="CF120" s="57">
        <f t="shared" si="63"/>
        <v>0</v>
      </c>
      <c r="CG120" s="57">
        <f t="shared" si="63"/>
        <v>0</v>
      </c>
      <c r="CH120" s="57">
        <f t="shared" si="63"/>
        <v>0</v>
      </c>
      <c r="CI120" s="58">
        <f t="shared" si="63"/>
        <v>0</v>
      </c>
      <c r="CJ120" s="57">
        <f t="shared" si="63"/>
        <v>0</v>
      </c>
      <c r="CL120" s="30">
        <f>Obs_GenCost!B122</f>
        <v>222</v>
      </c>
      <c r="CM120" s="26">
        <f t="shared" si="97"/>
        <v>223</v>
      </c>
      <c r="CN120" s="20">
        <f t="shared" si="68"/>
        <v>57.259999999999991</v>
      </c>
      <c r="CO120" s="20">
        <f t="shared" si="68"/>
        <v>48.65</v>
      </c>
      <c r="CP120" s="20">
        <f t="shared" si="68"/>
        <v>8.14</v>
      </c>
      <c r="CQ120" s="106">
        <f t="shared" si="64"/>
        <v>306.16999999999996</v>
      </c>
      <c r="CR120" s="143"/>
      <c r="CS120" s="20">
        <f t="shared" si="69"/>
        <v>1.38</v>
      </c>
      <c r="CT120" s="20">
        <f t="shared" si="69"/>
        <v>14.55</v>
      </c>
      <c r="CW120" s="20">
        <f t="shared" si="95"/>
        <v>0.47</v>
      </c>
      <c r="CX120" s="20">
        <f t="shared" si="95"/>
        <v>0</v>
      </c>
      <c r="CY120" s="20">
        <f t="shared" si="95"/>
        <v>48.65</v>
      </c>
      <c r="CZ120" s="20">
        <f t="shared" si="95"/>
        <v>0</v>
      </c>
      <c r="DA120" s="20">
        <f t="shared" si="95"/>
        <v>0</v>
      </c>
      <c r="DB120" s="20">
        <f t="shared" si="95"/>
        <v>8.14</v>
      </c>
      <c r="DC120" s="20">
        <f t="shared" si="95"/>
        <v>0</v>
      </c>
      <c r="DD120" s="106">
        <f t="shared" si="95"/>
        <v>0</v>
      </c>
      <c r="DE120" s="20">
        <f t="shared" si="96"/>
        <v>0</v>
      </c>
      <c r="DF120" s="20">
        <f t="shared" si="96"/>
        <v>0</v>
      </c>
      <c r="DG120" s="106">
        <f t="shared" si="96"/>
        <v>194.94</v>
      </c>
      <c r="DH120" s="143"/>
      <c r="DI120" s="20">
        <f t="shared" si="70"/>
        <v>1.38</v>
      </c>
      <c r="DJ120" s="20">
        <f t="shared" si="70"/>
        <v>14.55</v>
      </c>
      <c r="DK120" s="20">
        <f t="shared" si="70"/>
        <v>111.22999999999999</v>
      </c>
      <c r="DL120" s="143"/>
      <c r="DM120" s="20">
        <f t="shared" si="71"/>
        <v>0</v>
      </c>
      <c r="DN120" s="20">
        <f t="shared" si="71"/>
        <v>0</v>
      </c>
      <c r="DO120" s="106">
        <f t="shared" si="71"/>
        <v>0</v>
      </c>
      <c r="DP120" s="20">
        <f t="shared" si="65"/>
        <v>0</v>
      </c>
      <c r="DR120" s="31">
        <f t="shared" si="90"/>
        <v>111</v>
      </c>
      <c r="DS120" s="26">
        <f t="shared" si="91"/>
        <v>111.5</v>
      </c>
      <c r="DT120" s="101">
        <f t="shared" si="72"/>
        <v>2704.62</v>
      </c>
      <c r="DU120" s="101">
        <f t="shared" si="73"/>
        <v>785.79</v>
      </c>
      <c r="DV120" s="101">
        <f t="shared" si="74"/>
        <v>956.37</v>
      </c>
      <c r="DW120" s="102">
        <f t="shared" si="92"/>
        <v>505.59000000000003</v>
      </c>
      <c r="DX120" s="144"/>
      <c r="DY120" s="101">
        <f t="shared" si="93"/>
        <v>100.36</v>
      </c>
      <c r="DZ120" s="101">
        <f t="shared" si="93"/>
        <v>81.849999999999994</v>
      </c>
      <c r="EB120" s="84">
        <f>MODEL_DATA!AT117</f>
        <v>111</v>
      </c>
      <c r="EC120" s="84">
        <f>MODEL_DATA!AU117</f>
        <v>962.46</v>
      </c>
      <c r="ED120" s="84">
        <f>MODEL_DATA!AV117</f>
        <v>86.75</v>
      </c>
      <c r="EE120" s="84">
        <f>MODEL_DATA!AW117</f>
        <v>699.04</v>
      </c>
      <c r="EF120" s="84">
        <f>MODEL_DATA!AX117</f>
        <v>0</v>
      </c>
      <c r="EG120" s="84">
        <f>MODEL_DATA!AY117</f>
        <v>0</v>
      </c>
      <c r="EH120" s="84">
        <f>MODEL_DATA!AZ117</f>
        <v>449.42</v>
      </c>
      <c r="EI120" s="84">
        <f>MODEL_DATA!BA117</f>
        <v>506.95</v>
      </c>
      <c r="EJ120" s="84">
        <f>MODEL_DATA!BB117</f>
        <v>0</v>
      </c>
      <c r="EK120" s="84">
        <f>MODEL_DATA!BC117</f>
        <v>68.91</v>
      </c>
      <c r="EL120" s="84">
        <f>MODEL_DATA!BD117</f>
        <v>367.28</v>
      </c>
      <c r="EM120" s="84">
        <f>MODEL_DATA!BE117</f>
        <v>290.91000000000003</v>
      </c>
      <c r="EN120" s="84">
        <f>MODEL_DATA!BF117</f>
        <v>218</v>
      </c>
      <c r="EO120" s="84">
        <f>MODEL_DATA!BG117</f>
        <v>32.39</v>
      </c>
      <c r="EP120" s="84">
        <f>MODEL_DATA!BH117</f>
        <v>28.13</v>
      </c>
      <c r="EQ120" s="84">
        <f>MODEL_DATA!BI117</f>
        <v>214.68</v>
      </c>
      <c r="ER120" s="84">
        <f>MODEL_DATA!BJ117</f>
        <v>215.23</v>
      </c>
      <c r="ES120" s="84">
        <f>MODEL_DATA!BK117</f>
        <v>67.97</v>
      </c>
      <c r="ET120" s="84">
        <f>MODEL_DATA!BL117</f>
        <v>53.72</v>
      </c>
      <c r="EU120" s="84">
        <f>MODEL_DATA!BM117</f>
        <v>18.21</v>
      </c>
      <c r="EV120" s="84">
        <f>MODEL_DATA!BN117</f>
        <v>2.5</v>
      </c>
    </row>
    <row r="121" spans="32:152" x14ac:dyDescent="0.25">
      <c r="AF121" s="32">
        <f t="shared" si="66"/>
        <v>222</v>
      </c>
      <c r="AG121" s="61">
        <f t="shared" si="75"/>
        <v>2.8235399341333028E-7</v>
      </c>
      <c r="AH121" s="63">
        <f>INDEX(Obs_GenCost!$D$11:$T$211,  MATCH($AF121, Obs_GenCost!$B$11:$B$211, 0), MATCH(AH$4, Obs_GenCost!$D$3:$T$3, 0) )</f>
        <v>1.9999999999999999E-6</v>
      </c>
      <c r="AI121" s="61">
        <f t="shared" si="76"/>
        <v>0</v>
      </c>
      <c r="AJ121" s="63">
        <f>INDEX(Obs_GenCost!$D$11:$T$211,  MATCH($AF121, Obs_GenCost!$B$11:$B$211, 0), MATCH(AJ$4, Obs_GenCost!$D$3:$T$3, 0) )</f>
        <v>0</v>
      </c>
      <c r="AK121" s="61">
        <f t="shared" si="77"/>
        <v>1.316929407979217E-5</v>
      </c>
      <c r="AL121" s="63">
        <f>INDEX(Obs_GenCost!$D$11:$T$211,  MATCH($AF121, Obs_GenCost!$B$11:$B$211, 0), MATCH(AL$4, Obs_GenCost!$D$3:$T$3, 0) )</f>
        <v>2.0599999999999999E-5</v>
      </c>
      <c r="AM121" s="61">
        <f t="shared" si="78"/>
        <v>0</v>
      </c>
      <c r="AN121" s="63">
        <f>INDEX(Obs_GenCost!$D$11:$T$211,  MATCH($AF121, Obs_GenCost!$B$11:$B$211, 0), MATCH(AN$4, Obs_GenCost!$D$3:$T$3, 0) )</f>
        <v>0</v>
      </c>
      <c r="AO121" s="61">
        <f t="shared" si="79"/>
        <v>0</v>
      </c>
      <c r="AP121" s="63">
        <f>INDEX(Obs_GenCost!$D$11:$T$211,  MATCH($AF121, Obs_GenCost!$B$11:$B$211, 0), MATCH(AP$4, Obs_GenCost!$D$3:$T$3, 0) )</f>
        <v>0</v>
      </c>
      <c r="AQ121" s="61">
        <f t="shared" si="80"/>
        <v>1.0452241659782077E-5</v>
      </c>
      <c r="AR121" s="63">
        <f>INDEX(Obs_GenCost!$D$11:$T$211,  MATCH($AF121, Obs_GenCost!$B$11:$B$211, 0), MATCH(AR$4, Obs_GenCost!$D$3:$T$3, 0) )</f>
        <v>1.2099999999999999E-5</v>
      </c>
      <c r="AS121" s="61">
        <f t="shared" si="81"/>
        <v>0</v>
      </c>
      <c r="AT121" s="63">
        <f>INDEX(Obs_GenCost!$D$11:$T$211,  MATCH($AF121, Obs_GenCost!$B$11:$B$211, 0), MATCH(AT$4, Obs_GenCost!$D$3:$T$3, 0) )</f>
        <v>0</v>
      </c>
      <c r="AU121" s="61">
        <f t="shared" si="82"/>
        <v>0</v>
      </c>
      <c r="AV121" s="63">
        <f>INDEX(Obs_GenCost!$D$11:$T$211,  MATCH($AF121, Obs_GenCost!$B$11:$B$211, 0), MATCH(AV$4, Obs_GenCost!$D$3:$T$3, 0) )</f>
        <v>0</v>
      </c>
      <c r="AW121" s="61">
        <f t="shared" si="83"/>
        <v>0</v>
      </c>
      <c r="AX121" s="63">
        <f>INDEX(Obs_GenCost!$D$11:$T$211,  MATCH($AF121, Obs_GenCost!$B$11:$B$211, 0), MATCH(AX$4, Obs_GenCost!$D$3:$T$3, 0) )</f>
        <v>2.8799999999999999E-5</v>
      </c>
      <c r="AY121" s="61">
        <f t="shared" si="84"/>
        <v>0</v>
      </c>
      <c r="AZ121" s="63">
        <f>INDEX(Obs_GenCost!$D$11:$T$211,  MATCH($AF121, Obs_GenCost!$B$11:$B$211, 0), MATCH(AZ$4, Obs_GenCost!$D$3:$T$3, 0) )</f>
        <v>5.4290000000000002E-4</v>
      </c>
      <c r="BA121" s="61">
        <f t="shared" si="85"/>
        <v>2.5116887454079933E-3</v>
      </c>
      <c r="BB121" s="63">
        <f>INDEX(Obs_GenCost!$D$11:$T$211,  MATCH($AF121, Obs_GenCost!$B$11:$B$211, 0), MATCH(BB$4, Obs_GenCost!$D$3:$T$3, 0) )</f>
        <v>1.8014999999999999E-3</v>
      </c>
      <c r="BC121" s="61">
        <f t="shared" si="86"/>
        <v>1.1688648780431429E-3</v>
      </c>
      <c r="BD121" s="63">
        <f>INDEX(Obs_GenCost!$D$11:$T$211,  MATCH($AF121, Obs_GenCost!$B$11:$B$211, 0), MATCH(BD$4, Obs_GenCost!$D$3:$T$3, 0) )</f>
        <v>1.7702E-3</v>
      </c>
      <c r="BF121" s="31">
        <f t="shared" si="87"/>
        <v>224</v>
      </c>
      <c r="BG121" s="31">
        <f t="shared" si="88"/>
        <v>225</v>
      </c>
      <c r="BH121" s="57">
        <f t="shared" si="62"/>
        <v>4.8043398695457971E-6</v>
      </c>
      <c r="BI121" s="57">
        <f t="shared" si="62"/>
        <v>9.2044257995393978E-6</v>
      </c>
      <c r="BJ121" s="57">
        <f t="shared" si="62"/>
        <v>9.432085429735245E-7</v>
      </c>
      <c r="BK121" s="58">
        <f t="shared" si="61"/>
        <v>1.6738068302246251E-3</v>
      </c>
      <c r="BL121" s="57">
        <f t="shared" si="61"/>
        <v>0</v>
      </c>
      <c r="BM121" s="57">
        <f t="shared" si="61"/>
        <v>2.2351015514398634E-5</v>
      </c>
      <c r="BN121" s="57">
        <f t="shared" si="61"/>
        <v>6.6513333747746637E-4</v>
      </c>
      <c r="BQ121" s="57">
        <f t="shared" si="98"/>
        <v>7.2090381297020492E-8</v>
      </c>
      <c r="BR121" s="57">
        <f t="shared" si="98"/>
        <v>0</v>
      </c>
      <c r="BS121" s="57">
        <f t="shared" si="98"/>
        <v>1.1417899779766368E-5</v>
      </c>
      <c r="BT121" s="57">
        <f t="shared" si="98"/>
        <v>0</v>
      </c>
      <c r="BU121" s="57">
        <f t="shared" si="98"/>
        <v>0</v>
      </c>
      <c r="BV121" s="57">
        <f t="shared" si="98"/>
        <v>2.8377707700391141E-6</v>
      </c>
      <c r="BW121" s="57">
        <f t="shared" si="98"/>
        <v>0</v>
      </c>
      <c r="BX121" s="58">
        <f t="shared" si="98"/>
        <v>0</v>
      </c>
      <c r="BY121" s="57">
        <f t="shared" si="98"/>
        <v>0</v>
      </c>
      <c r="BZ121" s="57">
        <f t="shared" si="98"/>
        <v>0</v>
      </c>
      <c r="CA121" s="58">
        <f t="shared" si="98"/>
        <v>2.2453677934864626E-3</v>
      </c>
      <c r="CB121" s="57">
        <f t="shared" si="98"/>
        <v>0</v>
      </c>
      <c r="CC121" s="57">
        <f t="shared" si="98"/>
        <v>5.2610712668471714E-5</v>
      </c>
      <c r="CD121" s="57">
        <f t="shared" si="98"/>
        <v>1.6480629145073022E-3</v>
      </c>
      <c r="CE121" s="57">
        <f t="shared" si="98"/>
        <v>1.2076413897754022E-3</v>
      </c>
      <c r="CF121" s="57">
        <f t="shared" si="63"/>
        <v>0</v>
      </c>
      <c r="CG121" s="57">
        <f t="shared" si="63"/>
        <v>0</v>
      </c>
      <c r="CH121" s="57">
        <f t="shared" si="63"/>
        <v>0</v>
      </c>
      <c r="CI121" s="58">
        <f t="shared" si="63"/>
        <v>0</v>
      </c>
      <c r="CJ121" s="57">
        <f t="shared" si="63"/>
        <v>0</v>
      </c>
      <c r="CL121" s="30">
        <f>Obs_GenCost!B123</f>
        <v>224</v>
      </c>
      <c r="CM121" s="26">
        <f t="shared" si="97"/>
        <v>225</v>
      </c>
      <c r="CN121" s="20">
        <f t="shared" si="68"/>
        <v>44.51</v>
      </c>
      <c r="CO121" s="20">
        <f t="shared" si="68"/>
        <v>42.18</v>
      </c>
      <c r="CP121" s="20">
        <f t="shared" si="68"/>
        <v>2.21</v>
      </c>
      <c r="CQ121" s="106">
        <f t="shared" si="64"/>
        <v>289.19</v>
      </c>
      <c r="CR121" s="143"/>
      <c r="CS121" s="20">
        <f t="shared" si="69"/>
        <v>0.56000000000000005</v>
      </c>
      <c r="CT121" s="20">
        <f t="shared" si="69"/>
        <v>18.189999999999998</v>
      </c>
      <c r="CW121" s="20">
        <f t="shared" si="95"/>
        <v>0.12</v>
      </c>
      <c r="CX121" s="20">
        <f t="shared" si="95"/>
        <v>0</v>
      </c>
      <c r="CY121" s="20">
        <f t="shared" si="95"/>
        <v>42.18</v>
      </c>
      <c r="CZ121" s="20">
        <f t="shared" si="95"/>
        <v>0</v>
      </c>
      <c r="DA121" s="20">
        <f t="shared" si="95"/>
        <v>0</v>
      </c>
      <c r="DB121" s="20">
        <f t="shared" si="95"/>
        <v>2.21</v>
      </c>
      <c r="DC121" s="20">
        <f t="shared" si="95"/>
        <v>0</v>
      </c>
      <c r="DD121" s="106">
        <f t="shared" si="95"/>
        <v>0</v>
      </c>
      <c r="DE121" s="20">
        <f t="shared" si="96"/>
        <v>0</v>
      </c>
      <c r="DF121" s="20">
        <f t="shared" si="96"/>
        <v>0</v>
      </c>
      <c r="DG121" s="106">
        <f t="shared" si="96"/>
        <v>174.26999999999998</v>
      </c>
      <c r="DH121" s="143"/>
      <c r="DI121" s="20">
        <f t="shared" si="70"/>
        <v>0.56000000000000005</v>
      </c>
      <c r="DJ121" s="20">
        <f t="shared" si="70"/>
        <v>18.189999999999998</v>
      </c>
      <c r="DK121" s="20">
        <f t="shared" si="70"/>
        <v>114.92</v>
      </c>
      <c r="DL121" s="143"/>
      <c r="DM121" s="20">
        <f t="shared" si="71"/>
        <v>0</v>
      </c>
      <c r="DN121" s="20">
        <f t="shared" si="71"/>
        <v>0</v>
      </c>
      <c r="DO121" s="106">
        <f t="shared" si="71"/>
        <v>0</v>
      </c>
      <c r="DP121" s="20">
        <f t="shared" si="65"/>
        <v>0</v>
      </c>
      <c r="DR121" s="31">
        <f t="shared" si="90"/>
        <v>112</v>
      </c>
      <c r="DS121" s="26">
        <f t="shared" si="91"/>
        <v>112.5</v>
      </c>
      <c r="DT121" s="101">
        <f t="shared" si="72"/>
        <v>2673.36</v>
      </c>
      <c r="DU121" s="101">
        <f t="shared" si="73"/>
        <v>777.38</v>
      </c>
      <c r="DV121" s="101">
        <f t="shared" si="74"/>
        <v>924.02</v>
      </c>
      <c r="DW121" s="102">
        <f t="shared" si="92"/>
        <v>429.42999999999995</v>
      </c>
      <c r="DX121" s="144"/>
      <c r="DY121" s="101">
        <f t="shared" si="93"/>
        <v>105.64999999999999</v>
      </c>
      <c r="DZ121" s="101">
        <f t="shared" si="93"/>
        <v>55.43</v>
      </c>
      <c r="EB121" s="84">
        <f>MODEL_DATA!AT118</f>
        <v>112</v>
      </c>
      <c r="EC121" s="84">
        <f>MODEL_DATA!AU118</f>
        <v>971.96</v>
      </c>
      <c r="ED121" s="84">
        <f>MODEL_DATA!AV118</f>
        <v>78.48</v>
      </c>
      <c r="EE121" s="84">
        <f>MODEL_DATA!AW118</f>
        <v>698.9</v>
      </c>
      <c r="EF121" s="84">
        <f>MODEL_DATA!AX118</f>
        <v>0</v>
      </c>
      <c r="EG121" s="84">
        <f>MODEL_DATA!AY118</f>
        <v>0</v>
      </c>
      <c r="EH121" s="84">
        <f>MODEL_DATA!AZ118</f>
        <v>440.48</v>
      </c>
      <c r="EI121" s="84">
        <f>MODEL_DATA!BA118</f>
        <v>483.54</v>
      </c>
      <c r="EJ121" s="84">
        <f>MODEL_DATA!BB118</f>
        <v>0</v>
      </c>
      <c r="EK121" s="84">
        <f>MODEL_DATA!BC118</f>
        <v>66.14</v>
      </c>
      <c r="EL121" s="84">
        <f>MODEL_DATA!BD118</f>
        <v>344.32</v>
      </c>
      <c r="EM121" s="84">
        <f>MODEL_DATA!BE118</f>
        <v>262.51</v>
      </c>
      <c r="EN121" s="84">
        <f>MODEL_DATA!BF118</f>
        <v>227.06</v>
      </c>
      <c r="EO121" s="84">
        <f>MODEL_DATA!BG118</f>
        <v>29.49</v>
      </c>
      <c r="EP121" s="84">
        <f>MODEL_DATA!BH118</f>
        <v>19.28</v>
      </c>
      <c r="EQ121" s="84">
        <f>MODEL_DATA!BI118</f>
        <v>166.92</v>
      </c>
      <c r="ER121" s="84">
        <f>MODEL_DATA!BJ118</f>
        <v>204.91</v>
      </c>
      <c r="ES121" s="84">
        <f>MODEL_DATA!BK118</f>
        <v>76.16</v>
      </c>
      <c r="ET121" s="84">
        <f>MODEL_DATA!BL118</f>
        <v>36.15</v>
      </c>
      <c r="EU121" s="84">
        <f>MODEL_DATA!BM118</f>
        <v>18</v>
      </c>
      <c r="EV121" s="84">
        <f>MODEL_DATA!BN118</f>
        <v>2.46</v>
      </c>
    </row>
    <row r="122" spans="32:152" x14ac:dyDescent="0.25">
      <c r="AF122" s="32">
        <f t="shared" si="66"/>
        <v>224</v>
      </c>
      <c r="AG122" s="61">
        <f t="shared" si="75"/>
        <v>7.2090381297020492E-8</v>
      </c>
      <c r="AH122" s="63">
        <f>INDEX(Obs_GenCost!$D$11:$T$211,  MATCH($AF122, Obs_GenCost!$B$11:$B$211, 0), MATCH(AH$4, Obs_GenCost!$D$3:$T$3, 0) )</f>
        <v>9.9999999999999995E-7</v>
      </c>
      <c r="AI122" s="61">
        <f t="shared" si="76"/>
        <v>0</v>
      </c>
      <c r="AJ122" s="63">
        <f>INDEX(Obs_GenCost!$D$11:$T$211,  MATCH($AF122, Obs_GenCost!$B$11:$B$211, 0), MATCH(AJ$4, Obs_GenCost!$D$3:$T$3, 0) )</f>
        <v>0</v>
      </c>
      <c r="AK122" s="61">
        <f t="shared" si="77"/>
        <v>1.1417899779766368E-5</v>
      </c>
      <c r="AL122" s="63">
        <f>INDEX(Obs_GenCost!$D$11:$T$211,  MATCH($AF122, Obs_GenCost!$B$11:$B$211, 0), MATCH(AL$4, Obs_GenCost!$D$3:$T$3, 0) )</f>
        <v>1.8899999999999999E-5</v>
      </c>
      <c r="AM122" s="61">
        <f t="shared" si="78"/>
        <v>0</v>
      </c>
      <c r="AN122" s="63">
        <f>INDEX(Obs_GenCost!$D$11:$T$211,  MATCH($AF122, Obs_GenCost!$B$11:$B$211, 0), MATCH(AN$4, Obs_GenCost!$D$3:$T$3, 0) )</f>
        <v>0</v>
      </c>
      <c r="AO122" s="61">
        <f t="shared" si="79"/>
        <v>0</v>
      </c>
      <c r="AP122" s="63">
        <f>INDEX(Obs_GenCost!$D$11:$T$211,  MATCH($AF122, Obs_GenCost!$B$11:$B$211, 0), MATCH(AP$4, Obs_GenCost!$D$3:$T$3, 0) )</f>
        <v>0</v>
      </c>
      <c r="AQ122" s="61">
        <f t="shared" si="80"/>
        <v>2.8377707700391141E-6</v>
      </c>
      <c r="AR122" s="63">
        <f>INDEX(Obs_GenCost!$D$11:$T$211,  MATCH($AF122, Obs_GenCost!$B$11:$B$211, 0), MATCH(AR$4, Obs_GenCost!$D$3:$T$3, 0) )</f>
        <v>9.0999999999999993E-6</v>
      </c>
      <c r="AS122" s="61">
        <f t="shared" si="81"/>
        <v>0</v>
      </c>
      <c r="AT122" s="63">
        <f>INDEX(Obs_GenCost!$D$11:$T$211,  MATCH($AF122, Obs_GenCost!$B$11:$B$211, 0), MATCH(AT$4, Obs_GenCost!$D$3:$T$3, 0) )</f>
        <v>0</v>
      </c>
      <c r="AU122" s="61">
        <f t="shared" si="82"/>
        <v>0</v>
      </c>
      <c r="AV122" s="63">
        <f>INDEX(Obs_GenCost!$D$11:$T$211,  MATCH($AF122, Obs_GenCost!$B$11:$B$211, 0), MATCH(AV$4, Obs_GenCost!$D$3:$T$3, 0) )</f>
        <v>0</v>
      </c>
      <c r="AW122" s="61">
        <f t="shared" si="83"/>
        <v>0</v>
      </c>
      <c r="AX122" s="63">
        <f>INDEX(Obs_GenCost!$D$11:$T$211,  MATCH($AF122, Obs_GenCost!$B$11:$B$211, 0), MATCH(AX$4, Obs_GenCost!$D$3:$T$3, 0) )</f>
        <v>2.55E-5</v>
      </c>
      <c r="AY122" s="61">
        <f t="shared" si="84"/>
        <v>0</v>
      </c>
      <c r="AZ122" s="63">
        <f>INDEX(Obs_GenCost!$D$11:$T$211,  MATCH($AF122, Obs_GenCost!$B$11:$B$211, 0), MATCH(AZ$4, Obs_GenCost!$D$3:$T$3, 0) )</f>
        <v>5.1749999999999995E-4</v>
      </c>
      <c r="BA122" s="61">
        <f t="shared" si="85"/>
        <v>2.2453677934864626E-3</v>
      </c>
      <c r="BB122" s="63">
        <f>INDEX(Obs_GenCost!$D$11:$T$211,  MATCH($AF122, Obs_GenCost!$B$11:$B$211, 0), MATCH(BB$4, Obs_GenCost!$D$3:$T$3, 0) )</f>
        <v>1.7499E-3</v>
      </c>
      <c r="BC122" s="61">
        <f t="shared" si="86"/>
        <v>1.2076413897754022E-3</v>
      </c>
      <c r="BD122" s="63">
        <f>INDEX(Obs_GenCost!$D$11:$T$211,  MATCH($AF122, Obs_GenCost!$B$11:$B$211, 0), MATCH(BD$4, Obs_GenCost!$D$3:$T$3, 0) )</f>
        <v>1.7541E-3</v>
      </c>
      <c r="BF122" s="31">
        <f t="shared" si="87"/>
        <v>226</v>
      </c>
      <c r="BG122" s="31">
        <f t="shared" si="88"/>
        <v>227</v>
      </c>
      <c r="BH122" s="57">
        <f t="shared" si="62"/>
        <v>4.3909356525078199E-6</v>
      </c>
      <c r="BI122" s="57">
        <f t="shared" si="62"/>
        <v>8.8203625134514577E-6</v>
      </c>
      <c r="BJ122" s="57">
        <f t="shared" si="62"/>
        <v>1.1096571093806172E-7</v>
      </c>
      <c r="BK122" s="58">
        <f t="shared" si="61"/>
        <v>1.6396002588818142E-3</v>
      </c>
      <c r="BL122" s="57">
        <f t="shared" si="61"/>
        <v>0</v>
      </c>
      <c r="BM122" s="57">
        <f t="shared" si="61"/>
        <v>1.5965011081713309E-6</v>
      </c>
      <c r="BN122" s="57">
        <f t="shared" si="61"/>
        <v>4.8705750715777091E-4</v>
      </c>
      <c r="BQ122" s="57">
        <f t="shared" si="98"/>
        <v>0</v>
      </c>
      <c r="BR122" s="57">
        <f t="shared" si="98"/>
        <v>0</v>
      </c>
      <c r="BS122" s="57">
        <f t="shared" si="98"/>
        <v>1.0941477219017462E-5</v>
      </c>
      <c r="BT122" s="57">
        <f t="shared" si="98"/>
        <v>0</v>
      </c>
      <c r="BU122" s="57">
        <f t="shared" si="98"/>
        <v>0</v>
      </c>
      <c r="BV122" s="57">
        <f t="shared" si="98"/>
        <v>3.3385538471048407E-7</v>
      </c>
      <c r="BW122" s="57">
        <f t="shared" si="98"/>
        <v>0</v>
      </c>
      <c r="BX122" s="58">
        <f t="shared" si="98"/>
        <v>0</v>
      </c>
      <c r="BY122" s="57">
        <f t="shared" si="98"/>
        <v>0</v>
      </c>
      <c r="BZ122" s="57">
        <f t="shared" si="98"/>
        <v>0</v>
      </c>
      <c r="CA122" s="58">
        <f t="shared" si="98"/>
        <v>1.9522472489187398E-3</v>
      </c>
      <c r="CB122" s="57">
        <f t="shared" si="98"/>
        <v>0</v>
      </c>
      <c r="CC122" s="57">
        <f t="shared" si="98"/>
        <v>3.7579080477479793E-6</v>
      </c>
      <c r="CD122" s="57">
        <f t="shared" si="98"/>
        <v>1.2068278186496576E-3</v>
      </c>
      <c r="CE122" s="57">
        <f t="shared" si="98"/>
        <v>1.3846051994153062E-3</v>
      </c>
      <c r="CF122" s="57">
        <f t="shared" si="63"/>
        <v>0</v>
      </c>
      <c r="CG122" s="57">
        <f t="shared" si="63"/>
        <v>0</v>
      </c>
      <c r="CH122" s="57">
        <f t="shared" si="63"/>
        <v>0</v>
      </c>
      <c r="CI122" s="58">
        <f t="shared" si="63"/>
        <v>0</v>
      </c>
      <c r="CJ122" s="57">
        <f t="shared" si="63"/>
        <v>0</v>
      </c>
      <c r="CL122" s="30">
        <f>Obs_GenCost!B124</f>
        <v>226</v>
      </c>
      <c r="CM122" s="26">
        <f t="shared" si="97"/>
        <v>227</v>
      </c>
      <c r="CN122" s="20">
        <f t="shared" si="68"/>
        <v>40.680000000000007</v>
      </c>
      <c r="CO122" s="20">
        <f t="shared" si="68"/>
        <v>40.42</v>
      </c>
      <c r="CP122" s="20">
        <f t="shared" si="68"/>
        <v>0.26</v>
      </c>
      <c r="CQ122" s="106">
        <f t="shared" si="64"/>
        <v>283.28000000000003</v>
      </c>
      <c r="CR122" s="143"/>
      <c r="CS122" s="20">
        <f t="shared" si="69"/>
        <v>0.04</v>
      </c>
      <c r="CT122" s="20">
        <f t="shared" si="69"/>
        <v>13.32</v>
      </c>
      <c r="CW122" s="20">
        <f t="shared" si="95"/>
        <v>0</v>
      </c>
      <c r="CX122" s="20">
        <f t="shared" si="95"/>
        <v>0</v>
      </c>
      <c r="CY122" s="20">
        <f t="shared" si="95"/>
        <v>40.42</v>
      </c>
      <c r="CZ122" s="20">
        <f t="shared" si="95"/>
        <v>0</v>
      </c>
      <c r="DA122" s="20">
        <f t="shared" si="95"/>
        <v>0</v>
      </c>
      <c r="DB122" s="20">
        <f t="shared" si="95"/>
        <v>0.26</v>
      </c>
      <c r="DC122" s="20">
        <f t="shared" si="95"/>
        <v>0</v>
      </c>
      <c r="DD122" s="106">
        <f t="shared" si="95"/>
        <v>0</v>
      </c>
      <c r="DE122" s="20">
        <f t="shared" si="96"/>
        <v>0</v>
      </c>
      <c r="DF122" s="20">
        <f t="shared" si="96"/>
        <v>0</v>
      </c>
      <c r="DG122" s="106">
        <f t="shared" si="96"/>
        <v>151.51999999999998</v>
      </c>
      <c r="DH122" s="143"/>
      <c r="DI122" s="20">
        <f t="shared" si="70"/>
        <v>0.04</v>
      </c>
      <c r="DJ122" s="20">
        <f t="shared" si="70"/>
        <v>13.32</v>
      </c>
      <c r="DK122" s="20">
        <f t="shared" si="70"/>
        <v>131.76</v>
      </c>
      <c r="DL122" s="143"/>
      <c r="DM122" s="20">
        <f t="shared" si="71"/>
        <v>0</v>
      </c>
      <c r="DN122" s="20">
        <f t="shared" si="71"/>
        <v>0</v>
      </c>
      <c r="DO122" s="106">
        <f t="shared" si="71"/>
        <v>0</v>
      </c>
      <c r="DP122" s="20">
        <f t="shared" si="65"/>
        <v>0</v>
      </c>
      <c r="DR122" s="31">
        <f t="shared" si="90"/>
        <v>113</v>
      </c>
      <c r="DS122" s="26">
        <f t="shared" si="91"/>
        <v>113.5</v>
      </c>
      <c r="DT122" s="101">
        <f t="shared" si="72"/>
        <v>2428.91</v>
      </c>
      <c r="DU122" s="101">
        <f t="shared" si="73"/>
        <v>684.65</v>
      </c>
      <c r="DV122" s="101">
        <f t="shared" si="74"/>
        <v>882.56</v>
      </c>
      <c r="DW122" s="102">
        <f t="shared" si="92"/>
        <v>500.16999999999996</v>
      </c>
      <c r="DX122" s="144"/>
      <c r="DY122" s="101">
        <f t="shared" si="93"/>
        <v>114.44</v>
      </c>
      <c r="DZ122" s="101">
        <f t="shared" si="93"/>
        <v>60.459999999999994</v>
      </c>
      <c r="EB122" s="84">
        <f>MODEL_DATA!AT119</f>
        <v>113</v>
      </c>
      <c r="EC122" s="84">
        <f>MODEL_DATA!AU119</f>
        <v>861.7</v>
      </c>
      <c r="ED122" s="84">
        <f>MODEL_DATA!AV119</f>
        <v>88.66</v>
      </c>
      <c r="EE122" s="84">
        <f>MODEL_DATA!AW119</f>
        <v>595.99</v>
      </c>
      <c r="EF122" s="84">
        <f>MODEL_DATA!AX119</f>
        <v>0</v>
      </c>
      <c r="EG122" s="84">
        <f>MODEL_DATA!AY119</f>
        <v>0</v>
      </c>
      <c r="EH122" s="84">
        <f>MODEL_DATA!AZ119</f>
        <v>427.02</v>
      </c>
      <c r="EI122" s="84">
        <f>MODEL_DATA!BA119</f>
        <v>455.54</v>
      </c>
      <c r="EJ122" s="84">
        <f>MODEL_DATA!BB119</f>
        <v>0</v>
      </c>
      <c r="EK122" s="84">
        <f>MODEL_DATA!BC119</f>
        <v>64.430000000000007</v>
      </c>
      <c r="EL122" s="84">
        <f>MODEL_DATA!BD119</f>
        <v>321.54000000000002</v>
      </c>
      <c r="EM122" s="84">
        <f>MODEL_DATA!BE119</f>
        <v>290.14</v>
      </c>
      <c r="EN122" s="84">
        <f>MODEL_DATA!BF119</f>
        <v>241.57</v>
      </c>
      <c r="EO122" s="84">
        <f>MODEL_DATA!BG119</f>
        <v>32.049999999999997</v>
      </c>
      <c r="EP122" s="84">
        <f>MODEL_DATA!BH119</f>
        <v>19.77</v>
      </c>
      <c r="EQ122" s="84">
        <f>MODEL_DATA!BI119</f>
        <v>210.03</v>
      </c>
      <c r="ER122" s="84">
        <f>MODEL_DATA!BJ119</f>
        <v>200.37</v>
      </c>
      <c r="ES122" s="84">
        <f>MODEL_DATA!BK119</f>
        <v>82.39</v>
      </c>
      <c r="ET122" s="84">
        <f>MODEL_DATA!BL119</f>
        <v>40.69</v>
      </c>
      <c r="EU122" s="84">
        <f>MODEL_DATA!BM119</f>
        <v>15.26</v>
      </c>
      <c r="EV122" s="84">
        <f>MODEL_DATA!BN119</f>
        <v>2.36</v>
      </c>
    </row>
    <row r="123" spans="32:152" x14ac:dyDescent="0.25">
      <c r="AF123" s="32">
        <f t="shared" si="66"/>
        <v>226</v>
      </c>
      <c r="AG123" s="61">
        <f t="shared" si="75"/>
        <v>0</v>
      </c>
      <c r="AH123" s="63">
        <f>INDEX(Obs_GenCost!$D$11:$T$211,  MATCH($AF123, Obs_GenCost!$B$11:$B$211, 0), MATCH(AH$4, Obs_GenCost!$D$3:$T$3, 0) )</f>
        <v>0</v>
      </c>
      <c r="AI123" s="61">
        <f t="shared" si="76"/>
        <v>0</v>
      </c>
      <c r="AJ123" s="63">
        <f>INDEX(Obs_GenCost!$D$11:$T$211,  MATCH($AF123, Obs_GenCost!$B$11:$B$211, 0), MATCH(AJ$4, Obs_GenCost!$D$3:$T$3, 0) )</f>
        <v>0</v>
      </c>
      <c r="AK123" s="61">
        <f t="shared" si="77"/>
        <v>1.0941477219017462E-5</v>
      </c>
      <c r="AL123" s="63">
        <f>INDEX(Obs_GenCost!$D$11:$T$211,  MATCH($AF123, Obs_GenCost!$B$11:$B$211, 0), MATCH(AL$4, Obs_GenCost!$D$3:$T$3, 0) )</f>
        <v>1.7099999999999999E-5</v>
      </c>
      <c r="AM123" s="61">
        <f t="shared" si="78"/>
        <v>0</v>
      </c>
      <c r="AN123" s="63">
        <f>INDEX(Obs_GenCost!$D$11:$T$211,  MATCH($AF123, Obs_GenCost!$B$11:$B$211, 0), MATCH(AN$4, Obs_GenCost!$D$3:$T$3, 0) )</f>
        <v>0</v>
      </c>
      <c r="AO123" s="61">
        <f t="shared" si="79"/>
        <v>0</v>
      </c>
      <c r="AP123" s="63">
        <f>INDEX(Obs_GenCost!$D$11:$T$211,  MATCH($AF123, Obs_GenCost!$B$11:$B$211, 0), MATCH(AP$4, Obs_GenCost!$D$3:$T$3, 0) )</f>
        <v>0</v>
      </c>
      <c r="AQ123" s="61">
        <f t="shared" si="80"/>
        <v>3.3385538471048407E-7</v>
      </c>
      <c r="AR123" s="63">
        <f>INDEX(Obs_GenCost!$D$11:$T$211,  MATCH($AF123, Obs_GenCost!$B$11:$B$211, 0), MATCH(AR$4, Obs_GenCost!$D$3:$T$3, 0) )</f>
        <v>6.1E-6</v>
      </c>
      <c r="AS123" s="61">
        <f t="shared" si="81"/>
        <v>0</v>
      </c>
      <c r="AT123" s="63">
        <f>INDEX(Obs_GenCost!$D$11:$T$211,  MATCH($AF123, Obs_GenCost!$B$11:$B$211, 0), MATCH(AT$4, Obs_GenCost!$D$3:$T$3, 0) )</f>
        <v>0</v>
      </c>
      <c r="AU123" s="61">
        <f t="shared" si="82"/>
        <v>0</v>
      </c>
      <c r="AV123" s="63">
        <f>INDEX(Obs_GenCost!$D$11:$T$211,  MATCH($AF123, Obs_GenCost!$B$11:$B$211, 0), MATCH(AV$4, Obs_GenCost!$D$3:$T$3, 0) )</f>
        <v>0</v>
      </c>
      <c r="AW123" s="61">
        <f t="shared" si="83"/>
        <v>0</v>
      </c>
      <c r="AX123" s="63">
        <f>INDEX(Obs_GenCost!$D$11:$T$211,  MATCH($AF123, Obs_GenCost!$B$11:$B$211, 0), MATCH(AX$4, Obs_GenCost!$D$3:$T$3, 0) )</f>
        <v>2.2399999999999999E-5</v>
      </c>
      <c r="AY123" s="61">
        <f t="shared" si="84"/>
        <v>0</v>
      </c>
      <c r="AZ123" s="63">
        <f>INDEX(Obs_GenCost!$D$11:$T$211,  MATCH($AF123, Obs_GenCost!$B$11:$B$211, 0), MATCH(AZ$4, Obs_GenCost!$D$3:$T$3, 0) )</f>
        <v>4.9220000000000004E-4</v>
      </c>
      <c r="BA123" s="61">
        <f t="shared" si="85"/>
        <v>1.9522472489187398E-3</v>
      </c>
      <c r="BB123" s="63">
        <f>INDEX(Obs_GenCost!$D$11:$T$211,  MATCH($AF123, Obs_GenCost!$B$11:$B$211, 0), MATCH(BB$4, Obs_GenCost!$D$3:$T$3, 0) )</f>
        <v>1.6986E-3</v>
      </c>
      <c r="BC123" s="61">
        <f t="shared" si="86"/>
        <v>1.3846051994153062E-3</v>
      </c>
      <c r="BD123" s="63">
        <f>INDEX(Obs_GenCost!$D$11:$T$211,  MATCH($AF123, Obs_GenCost!$B$11:$B$211, 0), MATCH(BD$4, Obs_GenCost!$D$3:$T$3, 0) )</f>
        <v>1.7377E-3</v>
      </c>
      <c r="BF123" s="31">
        <f t="shared" si="87"/>
        <v>228</v>
      </c>
      <c r="BG123" s="31">
        <f t="shared" si="88"/>
        <v>229</v>
      </c>
      <c r="BH123" s="57">
        <f t="shared" si="62"/>
        <v>4.2290279957044329E-6</v>
      </c>
      <c r="BI123" s="57">
        <f t="shared" si="62"/>
        <v>8.5344972266473645E-6</v>
      </c>
      <c r="BJ123" s="57">
        <f t="shared" si="62"/>
        <v>2.5607471754937318E-8</v>
      </c>
      <c r="BK123" s="58">
        <f t="shared" si="61"/>
        <v>1.4409011735690045E-3</v>
      </c>
      <c r="BL123" s="57">
        <f t="shared" si="61"/>
        <v>0</v>
      </c>
      <c r="BM123" s="57">
        <f t="shared" si="61"/>
        <v>0</v>
      </c>
      <c r="BN123" s="57">
        <f t="shared" si="61"/>
        <v>5.126536223987949E-4</v>
      </c>
      <c r="BQ123" s="57">
        <f t="shared" si="98"/>
        <v>6.0075317747517085E-9</v>
      </c>
      <c r="BR123" s="57">
        <f t="shared" si="98"/>
        <v>0</v>
      </c>
      <c r="BS123" s="57">
        <f t="shared" si="98"/>
        <v>1.0586867244823676E-5</v>
      </c>
      <c r="BT123" s="57">
        <f t="shared" si="98"/>
        <v>0</v>
      </c>
      <c r="BU123" s="57">
        <f t="shared" si="98"/>
        <v>0</v>
      </c>
      <c r="BV123" s="57">
        <f t="shared" si="98"/>
        <v>7.7043550317804003E-8</v>
      </c>
      <c r="BW123" s="57">
        <f t="shared" si="98"/>
        <v>0</v>
      </c>
      <c r="BX123" s="58">
        <f t="shared" si="98"/>
        <v>0</v>
      </c>
      <c r="BY123" s="57">
        <f t="shared" si="98"/>
        <v>0</v>
      </c>
      <c r="BZ123" s="57">
        <f t="shared" si="98"/>
        <v>0</v>
      </c>
      <c r="CA123" s="58">
        <f t="shared" si="98"/>
        <v>1.7906766278691032E-3</v>
      </c>
      <c r="CB123" s="57">
        <f t="shared" si="98"/>
        <v>0</v>
      </c>
      <c r="CC123" s="57">
        <f t="shared" si="98"/>
        <v>0</v>
      </c>
      <c r="CD123" s="57">
        <f t="shared" si="98"/>
        <v>1.2702497010111259E-3</v>
      </c>
      <c r="CE123" s="57">
        <f t="shared" si="98"/>
        <v>1.1556241179394447E-3</v>
      </c>
      <c r="CF123" s="57">
        <f t="shared" ref="CF123:CJ173" si="99">IFERROR(DL123 / DL$6,  0)</f>
        <v>0</v>
      </c>
      <c r="CG123" s="57">
        <f t="shared" si="99"/>
        <v>0</v>
      </c>
      <c r="CH123" s="57">
        <f t="shared" si="99"/>
        <v>0</v>
      </c>
      <c r="CI123" s="58">
        <f t="shared" si="99"/>
        <v>0</v>
      </c>
      <c r="CJ123" s="57">
        <f t="shared" si="99"/>
        <v>0</v>
      </c>
      <c r="CL123" s="30">
        <f>Obs_GenCost!B125</f>
        <v>228</v>
      </c>
      <c r="CM123" s="26">
        <f t="shared" si="97"/>
        <v>229</v>
      </c>
      <c r="CN123" s="20">
        <f t="shared" si="68"/>
        <v>39.18</v>
      </c>
      <c r="CO123" s="20">
        <f t="shared" si="68"/>
        <v>39.11</v>
      </c>
      <c r="CP123" s="20">
        <f t="shared" si="68"/>
        <v>0.06</v>
      </c>
      <c r="CQ123" s="106">
        <f t="shared" si="64"/>
        <v>248.95</v>
      </c>
      <c r="CR123" s="143"/>
      <c r="CS123" s="20">
        <f t="shared" si="69"/>
        <v>0</v>
      </c>
      <c r="CT123" s="20">
        <f t="shared" si="69"/>
        <v>14.02</v>
      </c>
      <c r="CW123" s="20">
        <f t="shared" si="95"/>
        <v>0.01</v>
      </c>
      <c r="CX123" s="20">
        <f t="shared" si="95"/>
        <v>0</v>
      </c>
      <c r="CY123" s="20">
        <f t="shared" si="95"/>
        <v>39.11</v>
      </c>
      <c r="CZ123" s="20">
        <f t="shared" si="95"/>
        <v>0</v>
      </c>
      <c r="DA123" s="20">
        <f t="shared" si="95"/>
        <v>0</v>
      </c>
      <c r="DB123" s="20">
        <f t="shared" si="95"/>
        <v>0.06</v>
      </c>
      <c r="DC123" s="20">
        <f t="shared" si="95"/>
        <v>0</v>
      </c>
      <c r="DD123" s="106">
        <f t="shared" si="95"/>
        <v>0</v>
      </c>
      <c r="DE123" s="20">
        <f t="shared" si="96"/>
        <v>0</v>
      </c>
      <c r="DF123" s="20">
        <f t="shared" si="96"/>
        <v>0</v>
      </c>
      <c r="DG123" s="106">
        <f t="shared" si="96"/>
        <v>138.98000000000002</v>
      </c>
      <c r="DH123" s="143"/>
      <c r="DI123" s="20">
        <f t="shared" si="70"/>
        <v>0</v>
      </c>
      <c r="DJ123" s="20">
        <f t="shared" si="70"/>
        <v>14.02</v>
      </c>
      <c r="DK123" s="20">
        <f t="shared" si="70"/>
        <v>109.97</v>
      </c>
      <c r="DL123" s="143"/>
      <c r="DM123" s="20">
        <f t="shared" si="71"/>
        <v>0</v>
      </c>
      <c r="DN123" s="20">
        <f t="shared" si="71"/>
        <v>0</v>
      </c>
      <c r="DO123" s="106">
        <f t="shared" si="71"/>
        <v>0</v>
      </c>
      <c r="DP123" s="20">
        <f t="shared" si="65"/>
        <v>0</v>
      </c>
      <c r="DR123" s="31">
        <f t="shared" si="90"/>
        <v>114</v>
      </c>
      <c r="DS123" s="26">
        <f t="shared" si="91"/>
        <v>114.5</v>
      </c>
      <c r="DT123" s="101">
        <f t="shared" si="72"/>
        <v>2470.61</v>
      </c>
      <c r="DU123" s="101">
        <f t="shared" si="73"/>
        <v>797.41000000000008</v>
      </c>
      <c r="DV123" s="101">
        <f t="shared" si="74"/>
        <v>838</v>
      </c>
      <c r="DW123" s="102">
        <f t="shared" si="92"/>
        <v>457.67</v>
      </c>
      <c r="DX123" s="144"/>
      <c r="DY123" s="101">
        <f t="shared" si="93"/>
        <v>124.43</v>
      </c>
      <c r="DZ123" s="101">
        <f t="shared" si="93"/>
        <v>71.47</v>
      </c>
      <c r="EB123" s="84">
        <f>MODEL_DATA!AT120</f>
        <v>114</v>
      </c>
      <c r="EC123" s="84">
        <f>MODEL_DATA!AU120</f>
        <v>835.2</v>
      </c>
      <c r="ED123" s="84">
        <f>MODEL_DATA!AV120</f>
        <v>84.2</v>
      </c>
      <c r="EE123" s="84">
        <f>MODEL_DATA!AW120</f>
        <v>713.21</v>
      </c>
      <c r="EF123" s="84">
        <f>MODEL_DATA!AX120</f>
        <v>0</v>
      </c>
      <c r="EG123" s="84">
        <f>MODEL_DATA!AY120</f>
        <v>0</v>
      </c>
      <c r="EH123" s="84">
        <f>MODEL_DATA!AZ120</f>
        <v>378.53</v>
      </c>
      <c r="EI123" s="84">
        <f>MODEL_DATA!BA120</f>
        <v>459.47</v>
      </c>
      <c r="EJ123" s="84">
        <f>MODEL_DATA!BB120</f>
        <v>0</v>
      </c>
      <c r="EK123" s="84">
        <f>MODEL_DATA!BC120</f>
        <v>61.03</v>
      </c>
      <c r="EL123" s="84">
        <f>MODEL_DATA!BD120</f>
        <v>290.58999999999997</v>
      </c>
      <c r="EM123" s="84">
        <f>MODEL_DATA!BE120</f>
        <v>270.36</v>
      </c>
      <c r="EN123" s="84">
        <f>MODEL_DATA!BF120</f>
        <v>237.66</v>
      </c>
      <c r="EO123" s="84">
        <f>MODEL_DATA!BG120</f>
        <v>41.04</v>
      </c>
      <c r="EP123" s="84">
        <f>MODEL_DATA!BH120</f>
        <v>22.27</v>
      </c>
      <c r="EQ123" s="84">
        <f>MODEL_DATA!BI120</f>
        <v>187.31</v>
      </c>
      <c r="ER123" s="84">
        <f>MODEL_DATA!BJ120</f>
        <v>212.39</v>
      </c>
      <c r="ES123" s="84">
        <f>MODEL_DATA!BK120</f>
        <v>83.39</v>
      </c>
      <c r="ET123" s="84">
        <f>MODEL_DATA!BL120</f>
        <v>49.2</v>
      </c>
      <c r="EU123" s="84">
        <f>MODEL_DATA!BM120</f>
        <v>15.3</v>
      </c>
      <c r="EV123" s="84">
        <f>MODEL_DATA!BN120</f>
        <v>1.78</v>
      </c>
    </row>
    <row r="124" spans="32:152" x14ac:dyDescent="0.25">
      <c r="AF124" s="32">
        <f t="shared" si="66"/>
        <v>228</v>
      </c>
      <c r="AG124" s="61">
        <f t="shared" si="75"/>
        <v>6.0075317747517085E-9</v>
      </c>
      <c r="AH124" s="63">
        <f>INDEX(Obs_GenCost!$D$11:$T$211,  MATCH($AF124, Obs_GenCost!$B$11:$B$211, 0), MATCH(AH$4, Obs_GenCost!$D$3:$T$3, 0) )</f>
        <v>0</v>
      </c>
      <c r="AI124" s="61">
        <f t="shared" si="76"/>
        <v>0</v>
      </c>
      <c r="AJ124" s="63">
        <f>INDEX(Obs_GenCost!$D$11:$T$211,  MATCH($AF124, Obs_GenCost!$B$11:$B$211, 0), MATCH(AJ$4, Obs_GenCost!$D$3:$T$3, 0) )</f>
        <v>0</v>
      </c>
      <c r="AK124" s="61">
        <f t="shared" si="77"/>
        <v>1.0586867244823676E-5</v>
      </c>
      <c r="AL124" s="63">
        <f>INDEX(Obs_GenCost!$D$11:$T$211,  MATCH($AF124, Obs_GenCost!$B$11:$B$211, 0), MATCH(AL$4, Obs_GenCost!$D$3:$T$3, 0) )</f>
        <v>1.5500000000000001E-5</v>
      </c>
      <c r="AM124" s="61">
        <f t="shared" si="78"/>
        <v>0</v>
      </c>
      <c r="AN124" s="63">
        <f>INDEX(Obs_GenCost!$D$11:$T$211,  MATCH($AF124, Obs_GenCost!$B$11:$B$211, 0), MATCH(AN$4, Obs_GenCost!$D$3:$T$3, 0) )</f>
        <v>0</v>
      </c>
      <c r="AO124" s="61">
        <f t="shared" si="79"/>
        <v>0</v>
      </c>
      <c r="AP124" s="63">
        <f>INDEX(Obs_GenCost!$D$11:$T$211,  MATCH($AF124, Obs_GenCost!$B$11:$B$211, 0), MATCH(AP$4, Obs_GenCost!$D$3:$T$3, 0) )</f>
        <v>0</v>
      </c>
      <c r="AQ124" s="61">
        <f t="shared" si="80"/>
        <v>7.7043550317804003E-8</v>
      </c>
      <c r="AR124" s="63">
        <f>INDEX(Obs_GenCost!$D$11:$T$211,  MATCH($AF124, Obs_GenCost!$B$11:$B$211, 0), MATCH(AR$4, Obs_GenCost!$D$3:$T$3, 0) )</f>
        <v>3.0000000000000001E-6</v>
      </c>
      <c r="AS124" s="61">
        <f t="shared" si="81"/>
        <v>0</v>
      </c>
      <c r="AT124" s="63">
        <f>INDEX(Obs_GenCost!$D$11:$T$211,  MATCH($AF124, Obs_GenCost!$B$11:$B$211, 0), MATCH(AT$4, Obs_GenCost!$D$3:$T$3, 0) )</f>
        <v>0</v>
      </c>
      <c r="AU124" s="61">
        <f t="shared" si="82"/>
        <v>0</v>
      </c>
      <c r="AV124" s="63">
        <f>INDEX(Obs_GenCost!$D$11:$T$211,  MATCH($AF124, Obs_GenCost!$B$11:$B$211, 0), MATCH(AV$4, Obs_GenCost!$D$3:$T$3, 0) )</f>
        <v>0</v>
      </c>
      <c r="AW124" s="61">
        <f t="shared" si="83"/>
        <v>0</v>
      </c>
      <c r="AX124" s="63">
        <f>INDEX(Obs_GenCost!$D$11:$T$211,  MATCH($AF124, Obs_GenCost!$B$11:$B$211, 0), MATCH(AX$4, Obs_GenCost!$D$3:$T$3, 0) )</f>
        <v>1.9400000000000001E-5</v>
      </c>
      <c r="AY124" s="61">
        <f t="shared" si="84"/>
        <v>0</v>
      </c>
      <c r="AZ124" s="63">
        <f>INDEX(Obs_GenCost!$D$11:$T$211,  MATCH($AF124, Obs_GenCost!$B$11:$B$211, 0), MATCH(AZ$4, Obs_GenCost!$D$3:$T$3, 0) )</f>
        <v>4.6690000000000002E-4</v>
      </c>
      <c r="BA124" s="61">
        <f t="shared" si="85"/>
        <v>1.7906766278691032E-3</v>
      </c>
      <c r="BB124" s="63">
        <f>INDEX(Obs_GenCost!$D$11:$T$211,  MATCH($AF124, Obs_GenCost!$B$11:$B$211, 0), MATCH(BB$4, Obs_GenCost!$D$3:$T$3, 0) )</f>
        <v>1.647E-3</v>
      </c>
      <c r="BC124" s="61">
        <f t="shared" si="86"/>
        <v>1.1556241179394447E-3</v>
      </c>
      <c r="BD124" s="63">
        <f>INDEX(Obs_GenCost!$D$11:$T$211,  MATCH($AF124, Obs_GenCost!$B$11:$B$211, 0), MATCH(BD$4, Obs_GenCost!$D$3:$T$3, 0) )</f>
        <v>1.7214000000000001E-3</v>
      </c>
      <c r="BF124" s="31">
        <f t="shared" si="87"/>
        <v>230</v>
      </c>
      <c r="BG124" s="31">
        <f t="shared" si="88"/>
        <v>231</v>
      </c>
      <c r="BH124" s="57">
        <f t="shared" si="62"/>
        <v>3.9149271415058655E-6</v>
      </c>
      <c r="BI124" s="57">
        <f t="shared" si="62"/>
        <v>7.9147587422781881E-6</v>
      </c>
      <c r="BJ124" s="57">
        <f t="shared" si="62"/>
        <v>0</v>
      </c>
      <c r="BK124" s="58">
        <f t="shared" si="61"/>
        <v>1.2415075385842599E-3</v>
      </c>
      <c r="BL124" s="57">
        <f t="shared" si="61"/>
        <v>0</v>
      </c>
      <c r="BM124" s="57">
        <f t="shared" si="61"/>
        <v>0</v>
      </c>
      <c r="BN124" s="57">
        <f t="shared" ref="BN124:BN187" si="100">IFERROR(CT124 / CT$6,  0)</f>
        <v>4.1282877295880131E-4</v>
      </c>
      <c r="BQ124" s="57">
        <f t="shared" ref="BQ124:CE140" si="101">IFERROR(CW124 / CW$6,  0)</f>
        <v>0</v>
      </c>
      <c r="BR124" s="57">
        <f t="shared" si="101"/>
        <v>0</v>
      </c>
      <c r="BS124" s="57">
        <f t="shared" si="101"/>
        <v>9.8180944763424884E-6</v>
      </c>
      <c r="BT124" s="57">
        <f t="shared" si="101"/>
        <v>0</v>
      </c>
      <c r="BU124" s="57">
        <f t="shared" si="101"/>
        <v>0</v>
      </c>
      <c r="BV124" s="57">
        <f t="shared" si="101"/>
        <v>0</v>
      </c>
      <c r="BW124" s="57">
        <f t="shared" si="101"/>
        <v>0</v>
      </c>
      <c r="BX124" s="58">
        <f t="shared" si="101"/>
        <v>0</v>
      </c>
      <c r="BY124" s="57">
        <f t="shared" si="101"/>
        <v>0</v>
      </c>
      <c r="BZ124" s="57">
        <f t="shared" si="101"/>
        <v>0</v>
      </c>
      <c r="CA124" s="58">
        <f t="shared" si="101"/>
        <v>1.2765882881657126E-3</v>
      </c>
      <c r="CB124" s="57">
        <f t="shared" si="101"/>
        <v>0</v>
      </c>
      <c r="CC124" s="57">
        <f t="shared" si="101"/>
        <v>0</v>
      </c>
      <c r="CD124" s="57">
        <f t="shared" si="101"/>
        <v>1.0229043598013988E-3</v>
      </c>
      <c r="CE124" s="57">
        <f t="shared" si="101"/>
        <v>1.2128956596578224E-3</v>
      </c>
      <c r="CF124" s="57">
        <f t="shared" si="99"/>
        <v>0</v>
      </c>
      <c r="CG124" s="57">
        <f t="shared" si="99"/>
        <v>0</v>
      </c>
      <c r="CH124" s="57">
        <f t="shared" si="99"/>
        <v>0</v>
      </c>
      <c r="CI124" s="58">
        <f t="shared" si="99"/>
        <v>0</v>
      </c>
      <c r="CJ124" s="57">
        <f t="shared" si="99"/>
        <v>0</v>
      </c>
      <c r="CL124" s="30">
        <f>Obs_GenCost!B126</f>
        <v>230</v>
      </c>
      <c r="CM124" s="26">
        <f t="shared" si="97"/>
        <v>231</v>
      </c>
      <c r="CN124" s="20">
        <f t="shared" si="68"/>
        <v>36.270000000000003</v>
      </c>
      <c r="CO124" s="20">
        <f t="shared" si="68"/>
        <v>36.270000000000003</v>
      </c>
      <c r="CP124" s="20">
        <f t="shared" si="68"/>
        <v>0</v>
      </c>
      <c r="CQ124" s="106">
        <f t="shared" si="64"/>
        <v>214.5</v>
      </c>
      <c r="CR124" s="143"/>
      <c r="CS124" s="20">
        <f t="shared" si="69"/>
        <v>0</v>
      </c>
      <c r="CT124" s="20">
        <f t="shared" si="69"/>
        <v>11.29</v>
      </c>
      <c r="CW124" s="20">
        <f t="shared" si="95"/>
        <v>0</v>
      </c>
      <c r="CX124" s="20">
        <f t="shared" si="95"/>
        <v>0</v>
      </c>
      <c r="CY124" s="20">
        <f t="shared" si="95"/>
        <v>36.270000000000003</v>
      </c>
      <c r="CZ124" s="20">
        <f t="shared" si="95"/>
        <v>0</v>
      </c>
      <c r="DA124" s="20">
        <f t="shared" si="95"/>
        <v>0</v>
      </c>
      <c r="DB124" s="20">
        <f t="shared" si="95"/>
        <v>0</v>
      </c>
      <c r="DC124" s="20">
        <f t="shared" si="95"/>
        <v>0</v>
      </c>
      <c r="DD124" s="106">
        <f t="shared" si="95"/>
        <v>0</v>
      </c>
      <c r="DE124" s="20">
        <f t="shared" si="96"/>
        <v>0</v>
      </c>
      <c r="DF124" s="20">
        <f t="shared" si="96"/>
        <v>0</v>
      </c>
      <c r="DG124" s="106">
        <f t="shared" si="96"/>
        <v>99.08</v>
      </c>
      <c r="DH124" s="143"/>
      <c r="DI124" s="20">
        <f t="shared" si="70"/>
        <v>0</v>
      </c>
      <c r="DJ124" s="20">
        <f t="shared" si="70"/>
        <v>11.29</v>
      </c>
      <c r="DK124" s="20">
        <f t="shared" si="70"/>
        <v>115.42</v>
      </c>
      <c r="DL124" s="143"/>
      <c r="DM124" s="20">
        <f t="shared" si="71"/>
        <v>0</v>
      </c>
      <c r="DN124" s="20">
        <f t="shared" si="71"/>
        <v>0</v>
      </c>
      <c r="DO124" s="106">
        <f t="shared" si="71"/>
        <v>0</v>
      </c>
      <c r="DP124" s="20">
        <f t="shared" si="65"/>
        <v>0</v>
      </c>
      <c r="DR124" s="31">
        <f t="shared" si="90"/>
        <v>115</v>
      </c>
      <c r="DS124" s="26">
        <f t="shared" si="91"/>
        <v>115.5</v>
      </c>
      <c r="DT124" s="101">
        <f t="shared" si="72"/>
        <v>2369.9100000000003</v>
      </c>
      <c r="DU124" s="101">
        <f t="shared" si="73"/>
        <v>749.57</v>
      </c>
      <c r="DV124" s="101">
        <f t="shared" si="74"/>
        <v>823.59</v>
      </c>
      <c r="DW124" s="102">
        <f t="shared" si="92"/>
        <v>470.09000000000003</v>
      </c>
      <c r="DX124" s="144"/>
      <c r="DY124" s="101">
        <f t="shared" si="93"/>
        <v>87.32</v>
      </c>
      <c r="DZ124" s="101">
        <f t="shared" si="93"/>
        <v>80.790000000000006</v>
      </c>
      <c r="EB124" s="84">
        <f>MODEL_DATA!AT121</f>
        <v>115</v>
      </c>
      <c r="EC124" s="84">
        <f>MODEL_DATA!AU121</f>
        <v>796.75</v>
      </c>
      <c r="ED124" s="84">
        <f>MODEL_DATA!AV121</f>
        <v>84.47</v>
      </c>
      <c r="EE124" s="84">
        <f>MODEL_DATA!AW121</f>
        <v>665.1</v>
      </c>
      <c r="EF124" s="84">
        <f>MODEL_DATA!AX121</f>
        <v>0</v>
      </c>
      <c r="EG124" s="84">
        <f>MODEL_DATA!AY121</f>
        <v>0</v>
      </c>
      <c r="EH124" s="84">
        <f>MODEL_DATA!AZ121</f>
        <v>367.66</v>
      </c>
      <c r="EI124" s="84">
        <f>MODEL_DATA!BA121</f>
        <v>455.93</v>
      </c>
      <c r="EJ124" s="84">
        <f>MODEL_DATA!BB121</f>
        <v>0</v>
      </c>
      <c r="EK124" s="84">
        <f>MODEL_DATA!BC121</f>
        <v>63.87</v>
      </c>
      <c r="EL124" s="84">
        <f>MODEL_DATA!BD121</f>
        <v>260.05</v>
      </c>
      <c r="EM124" s="84">
        <f>MODEL_DATA!BE121</f>
        <v>291.5</v>
      </c>
      <c r="EN124" s="84">
        <f>MODEL_DATA!BF121</f>
        <v>274.14999999999998</v>
      </c>
      <c r="EO124" s="84">
        <f>MODEL_DATA!BG121</f>
        <v>27.02</v>
      </c>
      <c r="EP124" s="84">
        <f>MODEL_DATA!BH121</f>
        <v>26.27</v>
      </c>
      <c r="EQ124" s="84">
        <f>MODEL_DATA!BI121</f>
        <v>178.59</v>
      </c>
      <c r="ER124" s="84">
        <f>MODEL_DATA!BJ121</f>
        <v>247.28</v>
      </c>
      <c r="ES124" s="84">
        <f>MODEL_DATA!BK121</f>
        <v>60.3</v>
      </c>
      <c r="ET124" s="84">
        <f>MODEL_DATA!BL121</f>
        <v>54.52</v>
      </c>
      <c r="EU124" s="84">
        <f>MODEL_DATA!BM121</f>
        <v>14.56</v>
      </c>
      <c r="EV124" s="84">
        <f>MODEL_DATA!BN121</f>
        <v>1.65</v>
      </c>
    </row>
    <row r="125" spans="32:152" x14ac:dyDescent="0.25">
      <c r="AF125" s="32">
        <f t="shared" si="66"/>
        <v>230</v>
      </c>
      <c r="AG125" s="61">
        <f t="shared" si="75"/>
        <v>0</v>
      </c>
      <c r="AH125" s="63">
        <f>INDEX(Obs_GenCost!$D$11:$T$211,  MATCH($AF125, Obs_GenCost!$B$11:$B$211, 0), MATCH(AH$4, Obs_GenCost!$D$3:$T$3, 0) )</f>
        <v>0</v>
      </c>
      <c r="AI125" s="61">
        <f t="shared" si="76"/>
        <v>0</v>
      </c>
      <c r="AJ125" s="63">
        <f>INDEX(Obs_GenCost!$D$11:$T$211,  MATCH($AF125, Obs_GenCost!$B$11:$B$211, 0), MATCH(AJ$4, Obs_GenCost!$D$3:$T$3, 0) )</f>
        <v>0</v>
      </c>
      <c r="AK125" s="61">
        <f t="shared" si="77"/>
        <v>9.8180944763424884E-6</v>
      </c>
      <c r="AL125" s="63">
        <f>INDEX(Obs_GenCost!$D$11:$T$211,  MATCH($AF125, Obs_GenCost!$B$11:$B$211, 0), MATCH(AL$4, Obs_GenCost!$D$3:$T$3, 0) )</f>
        <v>1.3900000000000001E-5</v>
      </c>
      <c r="AM125" s="61">
        <f t="shared" si="78"/>
        <v>0</v>
      </c>
      <c r="AN125" s="63">
        <f>INDEX(Obs_GenCost!$D$11:$T$211,  MATCH($AF125, Obs_GenCost!$B$11:$B$211, 0), MATCH(AN$4, Obs_GenCost!$D$3:$T$3, 0) )</f>
        <v>0</v>
      </c>
      <c r="AO125" s="61">
        <f t="shared" si="79"/>
        <v>0</v>
      </c>
      <c r="AP125" s="63">
        <f>INDEX(Obs_GenCost!$D$11:$T$211,  MATCH($AF125, Obs_GenCost!$B$11:$B$211, 0), MATCH(AP$4, Obs_GenCost!$D$3:$T$3, 0) )</f>
        <v>0</v>
      </c>
      <c r="AQ125" s="61">
        <f t="shared" si="80"/>
        <v>0</v>
      </c>
      <c r="AR125" s="63">
        <f>INDEX(Obs_GenCost!$D$11:$T$211,  MATCH($AF125, Obs_GenCost!$B$11:$B$211, 0), MATCH(AR$4, Obs_GenCost!$D$3:$T$3, 0) )</f>
        <v>0</v>
      </c>
      <c r="AS125" s="61">
        <f t="shared" si="81"/>
        <v>0</v>
      </c>
      <c r="AT125" s="63">
        <f>INDEX(Obs_GenCost!$D$11:$T$211,  MATCH($AF125, Obs_GenCost!$B$11:$B$211, 0), MATCH(AT$4, Obs_GenCost!$D$3:$T$3, 0) )</f>
        <v>0</v>
      </c>
      <c r="AU125" s="61">
        <f t="shared" si="82"/>
        <v>0</v>
      </c>
      <c r="AV125" s="63">
        <f>INDEX(Obs_GenCost!$D$11:$T$211,  MATCH($AF125, Obs_GenCost!$B$11:$B$211, 0), MATCH(AV$4, Obs_GenCost!$D$3:$T$3, 0) )</f>
        <v>0</v>
      </c>
      <c r="AW125" s="61">
        <f t="shared" si="83"/>
        <v>0</v>
      </c>
      <c r="AX125" s="63">
        <f>INDEX(Obs_GenCost!$D$11:$T$211,  MATCH($AF125, Obs_GenCost!$B$11:$B$211, 0), MATCH(AX$4, Obs_GenCost!$D$3:$T$3, 0) )</f>
        <v>1.6200000000000001E-5</v>
      </c>
      <c r="AY125" s="61">
        <f t="shared" si="84"/>
        <v>0</v>
      </c>
      <c r="AZ125" s="63">
        <f>INDEX(Obs_GenCost!$D$11:$T$211,  MATCH($AF125, Obs_GenCost!$B$11:$B$211, 0), MATCH(AZ$4, Obs_GenCost!$D$3:$T$3, 0) )</f>
        <v>4.415E-4</v>
      </c>
      <c r="BA125" s="61">
        <f t="shared" si="85"/>
        <v>1.2765882881657126E-3</v>
      </c>
      <c r="BB125" s="63">
        <f>INDEX(Obs_GenCost!$D$11:$T$211,  MATCH($AF125, Obs_GenCost!$B$11:$B$211, 0), MATCH(BB$4, Obs_GenCost!$D$3:$T$3, 0) )</f>
        <v>1.5957E-3</v>
      </c>
      <c r="BC125" s="61">
        <f t="shared" si="86"/>
        <v>1.2128956596578224E-3</v>
      </c>
      <c r="BD125" s="63">
        <f>INDEX(Obs_GenCost!$D$11:$T$211,  MATCH($AF125, Obs_GenCost!$B$11:$B$211, 0), MATCH(BD$4, Obs_GenCost!$D$3:$T$3, 0) )</f>
        <v>1.7049000000000001E-3</v>
      </c>
      <c r="BF125" s="31">
        <f t="shared" si="87"/>
        <v>232</v>
      </c>
      <c r="BG125" s="31">
        <f t="shared" si="88"/>
        <v>233</v>
      </c>
      <c r="BH125" s="57">
        <f t="shared" si="62"/>
        <v>2.8873532129937109E-6</v>
      </c>
      <c r="BI125" s="57">
        <f t="shared" si="62"/>
        <v>5.8373255129843262E-6</v>
      </c>
      <c r="BJ125" s="57">
        <f t="shared" si="62"/>
        <v>0</v>
      </c>
      <c r="BK125" s="58">
        <f t="shared" si="62"/>
        <v>1.2194555865003155E-3</v>
      </c>
      <c r="BL125" s="57">
        <f t="shared" si="62"/>
        <v>0</v>
      </c>
      <c r="BM125" s="57">
        <f t="shared" si="62"/>
        <v>0</v>
      </c>
      <c r="BN125" s="57">
        <f t="shared" si="100"/>
        <v>2.6473696335001961E-4</v>
      </c>
      <c r="BQ125" s="57">
        <f t="shared" si="101"/>
        <v>0</v>
      </c>
      <c r="BR125" s="57">
        <f t="shared" si="101"/>
        <v>0</v>
      </c>
      <c r="BS125" s="57">
        <f t="shared" si="101"/>
        <v>7.2410815341097756E-6</v>
      </c>
      <c r="BT125" s="57">
        <f t="shared" si="101"/>
        <v>0</v>
      </c>
      <c r="BU125" s="57">
        <f t="shared" si="101"/>
        <v>0</v>
      </c>
      <c r="BV125" s="57">
        <f t="shared" si="101"/>
        <v>0</v>
      </c>
      <c r="BW125" s="57">
        <f t="shared" si="101"/>
        <v>0</v>
      </c>
      <c r="BX125" s="58">
        <f t="shared" si="101"/>
        <v>0</v>
      </c>
      <c r="BY125" s="57">
        <f t="shared" si="101"/>
        <v>0</v>
      </c>
      <c r="BZ125" s="57">
        <f t="shared" si="101"/>
        <v>0</v>
      </c>
      <c r="CA125" s="58">
        <f t="shared" si="101"/>
        <v>1.153155548958733E-3</v>
      </c>
      <c r="CB125" s="57">
        <f t="shared" si="101"/>
        <v>0</v>
      </c>
      <c r="CC125" s="57">
        <f t="shared" si="101"/>
        <v>0</v>
      </c>
      <c r="CD125" s="57">
        <f t="shared" si="101"/>
        <v>6.5596346899575973E-4</v>
      </c>
      <c r="CE125" s="57">
        <f t="shared" si="101"/>
        <v>1.2735299341009485E-3</v>
      </c>
      <c r="CF125" s="57">
        <f t="shared" si="99"/>
        <v>0</v>
      </c>
      <c r="CG125" s="57">
        <f t="shared" si="99"/>
        <v>0</v>
      </c>
      <c r="CH125" s="57">
        <f t="shared" si="99"/>
        <v>0</v>
      </c>
      <c r="CI125" s="58">
        <f t="shared" si="99"/>
        <v>0</v>
      </c>
      <c r="CJ125" s="57">
        <f t="shared" si="99"/>
        <v>0</v>
      </c>
      <c r="CL125" s="30">
        <f>Obs_GenCost!B127</f>
        <v>232</v>
      </c>
      <c r="CM125" s="26">
        <f t="shared" si="97"/>
        <v>233</v>
      </c>
      <c r="CN125" s="20">
        <f t="shared" si="68"/>
        <v>26.75</v>
      </c>
      <c r="CO125" s="20">
        <f t="shared" si="68"/>
        <v>26.75</v>
      </c>
      <c r="CP125" s="20">
        <f t="shared" si="68"/>
        <v>0</v>
      </c>
      <c r="CQ125" s="106">
        <f t="shared" si="64"/>
        <v>210.69</v>
      </c>
      <c r="CR125" s="143"/>
      <c r="CS125" s="20">
        <f t="shared" si="69"/>
        <v>0</v>
      </c>
      <c r="CT125" s="20">
        <f t="shared" si="69"/>
        <v>7.24</v>
      </c>
      <c r="CW125" s="20">
        <f t="shared" si="95"/>
        <v>0</v>
      </c>
      <c r="CX125" s="20">
        <f t="shared" si="95"/>
        <v>0</v>
      </c>
      <c r="CY125" s="20">
        <f t="shared" si="95"/>
        <v>26.75</v>
      </c>
      <c r="CZ125" s="20">
        <f t="shared" si="95"/>
        <v>0</v>
      </c>
      <c r="DA125" s="20">
        <f t="shared" si="95"/>
        <v>0</v>
      </c>
      <c r="DB125" s="20">
        <f t="shared" si="95"/>
        <v>0</v>
      </c>
      <c r="DC125" s="20">
        <f t="shared" si="95"/>
        <v>0</v>
      </c>
      <c r="DD125" s="106">
        <f t="shared" si="95"/>
        <v>0</v>
      </c>
      <c r="DE125" s="20">
        <f t="shared" si="96"/>
        <v>0</v>
      </c>
      <c r="DF125" s="20">
        <f t="shared" si="96"/>
        <v>0</v>
      </c>
      <c r="DG125" s="106">
        <f t="shared" si="96"/>
        <v>89.5</v>
      </c>
      <c r="DH125" s="143"/>
      <c r="DI125" s="20">
        <f t="shared" si="70"/>
        <v>0</v>
      </c>
      <c r="DJ125" s="20">
        <f t="shared" si="70"/>
        <v>7.24</v>
      </c>
      <c r="DK125" s="20">
        <f t="shared" si="70"/>
        <v>121.19</v>
      </c>
      <c r="DL125" s="143"/>
      <c r="DM125" s="20">
        <f t="shared" si="71"/>
        <v>0</v>
      </c>
      <c r="DN125" s="20">
        <f t="shared" si="71"/>
        <v>0</v>
      </c>
      <c r="DO125" s="106">
        <f t="shared" si="71"/>
        <v>0</v>
      </c>
      <c r="DP125" s="20">
        <f t="shared" si="65"/>
        <v>0</v>
      </c>
      <c r="DR125" s="31">
        <f t="shared" si="90"/>
        <v>116</v>
      </c>
      <c r="DS125" s="26">
        <f t="shared" si="91"/>
        <v>116.5</v>
      </c>
      <c r="DT125" s="101">
        <f t="shared" si="72"/>
        <v>2263.9900000000002</v>
      </c>
      <c r="DU125" s="101">
        <f t="shared" si="73"/>
        <v>727.34</v>
      </c>
      <c r="DV125" s="101">
        <f t="shared" si="74"/>
        <v>799.92000000000007</v>
      </c>
      <c r="DW125" s="102">
        <f t="shared" si="92"/>
        <v>375.93</v>
      </c>
      <c r="DX125" s="144"/>
      <c r="DY125" s="101">
        <f t="shared" si="93"/>
        <v>143.18</v>
      </c>
      <c r="DZ125" s="101">
        <f t="shared" si="93"/>
        <v>82.61</v>
      </c>
      <c r="EB125" s="84">
        <f>MODEL_DATA!AT122</f>
        <v>116</v>
      </c>
      <c r="EC125" s="84">
        <f>MODEL_DATA!AU122</f>
        <v>736.73</v>
      </c>
      <c r="ED125" s="84">
        <f>MODEL_DATA!AV122</f>
        <v>87.95</v>
      </c>
      <c r="EE125" s="84">
        <f>MODEL_DATA!AW122</f>
        <v>639.39</v>
      </c>
      <c r="EF125" s="84">
        <f>MODEL_DATA!AX122</f>
        <v>0</v>
      </c>
      <c r="EG125" s="84">
        <f>MODEL_DATA!AY122</f>
        <v>0</v>
      </c>
      <c r="EH125" s="84">
        <f>MODEL_DATA!AZ122</f>
        <v>350.41</v>
      </c>
      <c r="EI125" s="84">
        <f>MODEL_DATA!BA122</f>
        <v>449.51</v>
      </c>
      <c r="EJ125" s="84">
        <f>MODEL_DATA!BB122</f>
        <v>0</v>
      </c>
      <c r="EK125" s="84">
        <f>MODEL_DATA!BC122</f>
        <v>56.72</v>
      </c>
      <c r="EL125" s="84">
        <f>MODEL_DATA!BD122</f>
        <v>230.37</v>
      </c>
      <c r="EM125" s="84">
        <f>MODEL_DATA!BE122</f>
        <v>208.96</v>
      </c>
      <c r="EN125" s="84">
        <f>MODEL_DATA!BF122</f>
        <v>279.89</v>
      </c>
      <c r="EO125" s="84">
        <f>MODEL_DATA!BG122</f>
        <v>44.31</v>
      </c>
      <c r="EP125" s="84">
        <f>MODEL_DATA!BH122</f>
        <v>26.68</v>
      </c>
      <c r="EQ125" s="84">
        <f>MODEL_DATA!BI122</f>
        <v>166.97</v>
      </c>
      <c r="ER125" s="84">
        <f>MODEL_DATA!BJ122</f>
        <v>234.13</v>
      </c>
      <c r="ES125" s="84">
        <f>MODEL_DATA!BK122</f>
        <v>98.87</v>
      </c>
      <c r="ET125" s="84">
        <f>MODEL_DATA!BL122</f>
        <v>55.93</v>
      </c>
      <c r="EU125" s="84">
        <f>MODEL_DATA!BM122</f>
        <v>13.01</v>
      </c>
      <c r="EV125" s="84">
        <f>MODEL_DATA!BN122</f>
        <v>1.53</v>
      </c>
    </row>
    <row r="126" spans="32:152" x14ac:dyDescent="0.25">
      <c r="AF126" s="32">
        <f t="shared" si="66"/>
        <v>232</v>
      </c>
      <c r="AG126" s="61">
        <f t="shared" si="75"/>
        <v>0</v>
      </c>
      <c r="AH126" s="63">
        <f>INDEX(Obs_GenCost!$D$11:$T$211,  MATCH($AF126, Obs_GenCost!$B$11:$B$211, 0), MATCH(AH$4, Obs_GenCost!$D$3:$T$3, 0) )</f>
        <v>0</v>
      </c>
      <c r="AI126" s="61">
        <f t="shared" si="76"/>
        <v>0</v>
      </c>
      <c r="AJ126" s="63">
        <f>INDEX(Obs_GenCost!$D$11:$T$211,  MATCH($AF126, Obs_GenCost!$B$11:$B$211, 0), MATCH(AJ$4, Obs_GenCost!$D$3:$T$3, 0) )</f>
        <v>0</v>
      </c>
      <c r="AK126" s="61">
        <f t="shared" si="77"/>
        <v>7.2410815341097756E-6</v>
      </c>
      <c r="AL126" s="63">
        <f>INDEX(Obs_GenCost!$D$11:$T$211,  MATCH($AF126, Obs_GenCost!$B$11:$B$211, 0), MATCH(AL$4, Obs_GenCost!$D$3:$T$3, 0) )</f>
        <v>1.22E-5</v>
      </c>
      <c r="AM126" s="61">
        <f t="shared" si="78"/>
        <v>0</v>
      </c>
      <c r="AN126" s="63">
        <f>INDEX(Obs_GenCost!$D$11:$T$211,  MATCH($AF126, Obs_GenCost!$B$11:$B$211, 0), MATCH(AN$4, Obs_GenCost!$D$3:$T$3, 0) )</f>
        <v>0</v>
      </c>
      <c r="AO126" s="61">
        <f t="shared" si="79"/>
        <v>0</v>
      </c>
      <c r="AP126" s="63">
        <f>INDEX(Obs_GenCost!$D$11:$T$211,  MATCH($AF126, Obs_GenCost!$B$11:$B$211, 0), MATCH(AP$4, Obs_GenCost!$D$3:$T$3, 0) )</f>
        <v>0</v>
      </c>
      <c r="AQ126" s="61">
        <f t="shared" si="80"/>
        <v>0</v>
      </c>
      <c r="AR126" s="63">
        <f>INDEX(Obs_GenCost!$D$11:$T$211,  MATCH($AF126, Obs_GenCost!$B$11:$B$211, 0), MATCH(AR$4, Obs_GenCost!$D$3:$T$3, 0) )</f>
        <v>0</v>
      </c>
      <c r="AS126" s="61">
        <f t="shared" si="81"/>
        <v>0</v>
      </c>
      <c r="AT126" s="63">
        <f>INDEX(Obs_GenCost!$D$11:$T$211,  MATCH($AF126, Obs_GenCost!$B$11:$B$211, 0), MATCH(AT$4, Obs_GenCost!$D$3:$T$3, 0) )</f>
        <v>0</v>
      </c>
      <c r="AU126" s="61">
        <f t="shared" si="82"/>
        <v>0</v>
      </c>
      <c r="AV126" s="63">
        <f>INDEX(Obs_GenCost!$D$11:$T$211,  MATCH($AF126, Obs_GenCost!$B$11:$B$211, 0), MATCH(AV$4, Obs_GenCost!$D$3:$T$3, 0) )</f>
        <v>0</v>
      </c>
      <c r="AW126" s="61">
        <f t="shared" si="83"/>
        <v>0</v>
      </c>
      <c r="AX126" s="63">
        <f>INDEX(Obs_GenCost!$D$11:$T$211,  MATCH($AF126, Obs_GenCost!$B$11:$B$211, 0), MATCH(AX$4, Obs_GenCost!$D$3:$T$3, 0) )</f>
        <v>1.5299999999999999E-5</v>
      </c>
      <c r="AY126" s="61">
        <f t="shared" si="84"/>
        <v>0</v>
      </c>
      <c r="AZ126" s="63">
        <f>INDEX(Obs_GenCost!$D$11:$T$211,  MATCH($AF126, Obs_GenCost!$B$11:$B$211, 0), MATCH(AZ$4, Obs_GenCost!$D$3:$T$3, 0) )</f>
        <v>4.1609999999999998E-4</v>
      </c>
      <c r="BA126" s="61">
        <f t="shared" si="85"/>
        <v>1.153155548958733E-3</v>
      </c>
      <c r="BB126" s="63">
        <f>INDEX(Obs_GenCost!$D$11:$T$211,  MATCH($AF126, Obs_GenCost!$B$11:$B$211, 0), MATCH(BB$4, Obs_GenCost!$D$3:$T$3, 0) )</f>
        <v>1.5441000000000001E-3</v>
      </c>
      <c r="BC126" s="61">
        <f t="shared" si="86"/>
        <v>1.2735299341009485E-3</v>
      </c>
      <c r="BD126" s="63">
        <f>INDEX(Obs_GenCost!$D$11:$T$211,  MATCH($AF126, Obs_GenCost!$B$11:$B$211, 0), MATCH(BD$4, Obs_GenCost!$D$3:$T$3, 0) )</f>
        <v>1.6884999999999999E-3</v>
      </c>
      <c r="BF126" s="31">
        <f t="shared" si="87"/>
        <v>234</v>
      </c>
      <c r="BG126" s="31">
        <f t="shared" si="88"/>
        <v>235</v>
      </c>
      <c r="BH126" s="57">
        <f t="shared" ref="BH126:BM168" si="102">IFERROR(CN126 / CN$6,  0)</f>
        <v>2.9531956600937541E-6</v>
      </c>
      <c r="BI126" s="57">
        <f t="shared" si="102"/>
        <v>5.9704383564579876E-6</v>
      </c>
      <c r="BJ126" s="57">
        <f t="shared" si="102"/>
        <v>0</v>
      </c>
      <c r="BK126" s="58">
        <f t="shared" si="102"/>
        <v>1.0516639615886247E-3</v>
      </c>
      <c r="BL126" s="57">
        <f t="shared" si="102"/>
        <v>0</v>
      </c>
      <c r="BM126" s="57">
        <f t="shared" si="102"/>
        <v>0</v>
      </c>
      <c r="BN126" s="57">
        <f t="shared" si="100"/>
        <v>1.7222528969317575E-4</v>
      </c>
      <c r="BQ126" s="57">
        <f t="shared" si="101"/>
        <v>0</v>
      </c>
      <c r="BR126" s="57">
        <f t="shared" si="101"/>
        <v>0</v>
      </c>
      <c r="BS126" s="57">
        <f t="shared" si="101"/>
        <v>7.4062052625511569E-6</v>
      </c>
      <c r="BT126" s="57">
        <f t="shared" si="101"/>
        <v>0</v>
      </c>
      <c r="BU126" s="57">
        <f t="shared" si="101"/>
        <v>0</v>
      </c>
      <c r="BV126" s="57">
        <f t="shared" si="101"/>
        <v>0</v>
      </c>
      <c r="BW126" s="57">
        <f t="shared" si="101"/>
        <v>0</v>
      </c>
      <c r="BX126" s="58">
        <f t="shared" si="101"/>
        <v>0</v>
      </c>
      <c r="BY126" s="57">
        <f t="shared" si="101"/>
        <v>0</v>
      </c>
      <c r="BZ126" s="57">
        <f t="shared" si="101"/>
        <v>0</v>
      </c>
      <c r="CA126" s="58">
        <f t="shared" si="101"/>
        <v>1.0440245154427501E-3</v>
      </c>
      <c r="CB126" s="57">
        <f t="shared" si="101"/>
        <v>0</v>
      </c>
      <c r="CC126" s="57">
        <f t="shared" si="101"/>
        <v>0</v>
      </c>
      <c r="CD126" s="57">
        <f t="shared" si="101"/>
        <v>4.267386656035951E-4</v>
      </c>
      <c r="CE126" s="57">
        <f t="shared" si="101"/>
        <v>1.0578946981264336E-3</v>
      </c>
      <c r="CF126" s="57">
        <f t="shared" si="99"/>
        <v>0</v>
      </c>
      <c r="CG126" s="57">
        <f t="shared" si="99"/>
        <v>0</v>
      </c>
      <c r="CH126" s="57">
        <f t="shared" si="99"/>
        <v>0</v>
      </c>
      <c r="CI126" s="58">
        <f t="shared" si="99"/>
        <v>0</v>
      </c>
      <c r="CJ126" s="57">
        <f t="shared" si="99"/>
        <v>0</v>
      </c>
      <c r="CL126" s="30">
        <f>Obs_GenCost!B128</f>
        <v>234</v>
      </c>
      <c r="CM126" s="26">
        <f t="shared" si="97"/>
        <v>235</v>
      </c>
      <c r="CN126" s="20">
        <f t="shared" si="68"/>
        <v>27.36</v>
      </c>
      <c r="CO126" s="20">
        <f t="shared" si="68"/>
        <v>27.36</v>
      </c>
      <c r="CP126" s="20">
        <f t="shared" si="68"/>
        <v>0</v>
      </c>
      <c r="CQ126" s="106">
        <f t="shared" si="64"/>
        <v>181.7</v>
      </c>
      <c r="CR126" s="143"/>
      <c r="CS126" s="20">
        <f t="shared" si="69"/>
        <v>0</v>
      </c>
      <c r="CT126" s="20">
        <f t="shared" si="69"/>
        <v>4.71</v>
      </c>
      <c r="CW126" s="20">
        <f t="shared" si="95"/>
        <v>0</v>
      </c>
      <c r="CX126" s="20">
        <f t="shared" si="95"/>
        <v>0</v>
      </c>
      <c r="CY126" s="20">
        <f t="shared" si="95"/>
        <v>27.36</v>
      </c>
      <c r="CZ126" s="20">
        <f t="shared" si="95"/>
        <v>0</v>
      </c>
      <c r="DA126" s="20">
        <f t="shared" si="95"/>
        <v>0</v>
      </c>
      <c r="DB126" s="20">
        <f t="shared" si="95"/>
        <v>0</v>
      </c>
      <c r="DC126" s="20">
        <f t="shared" si="95"/>
        <v>0</v>
      </c>
      <c r="DD126" s="106">
        <f t="shared" si="95"/>
        <v>0</v>
      </c>
      <c r="DE126" s="20">
        <f t="shared" si="96"/>
        <v>0</v>
      </c>
      <c r="DF126" s="20">
        <f t="shared" si="96"/>
        <v>0</v>
      </c>
      <c r="DG126" s="106">
        <f t="shared" si="96"/>
        <v>81.03</v>
      </c>
      <c r="DH126" s="143"/>
      <c r="DI126" s="20">
        <f t="shared" si="70"/>
        <v>0</v>
      </c>
      <c r="DJ126" s="20">
        <f t="shared" si="70"/>
        <v>4.71</v>
      </c>
      <c r="DK126" s="20">
        <f t="shared" si="70"/>
        <v>100.67</v>
      </c>
      <c r="DL126" s="143"/>
      <c r="DM126" s="20">
        <f t="shared" si="71"/>
        <v>0</v>
      </c>
      <c r="DN126" s="20">
        <f t="shared" si="71"/>
        <v>0</v>
      </c>
      <c r="DO126" s="106">
        <f t="shared" si="71"/>
        <v>0</v>
      </c>
      <c r="DP126" s="20">
        <f t="shared" si="65"/>
        <v>0</v>
      </c>
      <c r="DR126" s="31">
        <f t="shared" si="90"/>
        <v>117</v>
      </c>
      <c r="DS126" s="26">
        <f t="shared" si="91"/>
        <v>117.5</v>
      </c>
      <c r="DT126" s="101">
        <f t="shared" si="72"/>
        <v>2155.65</v>
      </c>
      <c r="DU126" s="101">
        <f t="shared" si="73"/>
        <v>724.86</v>
      </c>
      <c r="DV126" s="101">
        <f t="shared" si="74"/>
        <v>775.22</v>
      </c>
      <c r="DW126" s="102">
        <f t="shared" si="92"/>
        <v>439.25</v>
      </c>
      <c r="DX126" s="144"/>
      <c r="DY126" s="101">
        <f t="shared" si="93"/>
        <v>107.03999999999999</v>
      </c>
      <c r="DZ126" s="101">
        <f t="shared" si="93"/>
        <v>101.63</v>
      </c>
      <c r="EB126" s="84">
        <f>MODEL_DATA!AT123</f>
        <v>117</v>
      </c>
      <c r="EC126" s="84">
        <f>MODEL_DATA!AU123</f>
        <v>655.57</v>
      </c>
      <c r="ED126" s="84">
        <f>MODEL_DATA!AV123</f>
        <v>91.1</v>
      </c>
      <c r="EE126" s="84">
        <f>MODEL_DATA!AW123</f>
        <v>633.76</v>
      </c>
      <c r="EF126" s="84">
        <f>MODEL_DATA!AX123</f>
        <v>0</v>
      </c>
      <c r="EG126" s="84">
        <f>MODEL_DATA!AY123</f>
        <v>0</v>
      </c>
      <c r="EH126" s="84">
        <f>MODEL_DATA!AZ123</f>
        <v>336.95</v>
      </c>
      <c r="EI126" s="84">
        <f>MODEL_DATA!BA123</f>
        <v>438.27</v>
      </c>
      <c r="EJ126" s="84">
        <f>MODEL_DATA!BB123</f>
        <v>0</v>
      </c>
      <c r="EK126" s="84">
        <f>MODEL_DATA!BC123</f>
        <v>51.45</v>
      </c>
      <c r="EL126" s="84">
        <f>MODEL_DATA!BD123</f>
        <v>200.26</v>
      </c>
      <c r="EM126" s="84">
        <f>MODEL_DATA!BE123</f>
        <v>248.33</v>
      </c>
      <c r="EN126" s="84">
        <f>MODEL_DATA!BF123</f>
        <v>257.83999999999997</v>
      </c>
      <c r="EO126" s="84">
        <f>MODEL_DATA!BG123</f>
        <v>33.82</v>
      </c>
      <c r="EP126" s="84">
        <f>MODEL_DATA!BH123</f>
        <v>33.130000000000003</v>
      </c>
      <c r="EQ126" s="84">
        <f>MODEL_DATA!BI123</f>
        <v>190.92</v>
      </c>
      <c r="ER126" s="84">
        <f>MODEL_DATA!BJ123</f>
        <v>223.43</v>
      </c>
      <c r="ES126" s="84">
        <f>MODEL_DATA!BK123</f>
        <v>73.22</v>
      </c>
      <c r="ET126" s="84">
        <f>MODEL_DATA!BL123</f>
        <v>68.5</v>
      </c>
      <c r="EU126" s="84">
        <f>MODEL_DATA!BM123</f>
        <v>10.25</v>
      </c>
      <c r="EV126" s="84">
        <f>MODEL_DATA!BN123</f>
        <v>1.42</v>
      </c>
    </row>
    <row r="127" spans="32:152" x14ac:dyDescent="0.25">
      <c r="AF127" s="32">
        <f t="shared" si="66"/>
        <v>234</v>
      </c>
      <c r="AG127" s="61">
        <f t="shared" si="75"/>
        <v>0</v>
      </c>
      <c r="AH127" s="63">
        <f>INDEX(Obs_GenCost!$D$11:$T$211,  MATCH($AF127, Obs_GenCost!$B$11:$B$211, 0), MATCH(AH$4, Obs_GenCost!$D$3:$T$3, 0) )</f>
        <v>0</v>
      </c>
      <c r="AI127" s="61">
        <f t="shared" si="76"/>
        <v>0</v>
      </c>
      <c r="AJ127" s="63">
        <f>INDEX(Obs_GenCost!$D$11:$T$211,  MATCH($AF127, Obs_GenCost!$B$11:$B$211, 0), MATCH(AJ$4, Obs_GenCost!$D$3:$T$3, 0) )</f>
        <v>0</v>
      </c>
      <c r="AK127" s="61">
        <f t="shared" si="77"/>
        <v>7.4062052625511569E-6</v>
      </c>
      <c r="AL127" s="63">
        <f>INDEX(Obs_GenCost!$D$11:$T$211,  MATCH($AF127, Obs_GenCost!$B$11:$B$211, 0), MATCH(AL$4, Obs_GenCost!$D$3:$T$3, 0) )</f>
        <v>1.0499999999999999E-5</v>
      </c>
      <c r="AM127" s="61">
        <f t="shared" si="78"/>
        <v>0</v>
      </c>
      <c r="AN127" s="63">
        <f>INDEX(Obs_GenCost!$D$11:$T$211,  MATCH($AF127, Obs_GenCost!$B$11:$B$211, 0), MATCH(AN$4, Obs_GenCost!$D$3:$T$3, 0) )</f>
        <v>0</v>
      </c>
      <c r="AO127" s="61">
        <f t="shared" si="79"/>
        <v>0</v>
      </c>
      <c r="AP127" s="63">
        <f>INDEX(Obs_GenCost!$D$11:$T$211,  MATCH($AF127, Obs_GenCost!$B$11:$B$211, 0), MATCH(AP$4, Obs_GenCost!$D$3:$T$3, 0) )</f>
        <v>0</v>
      </c>
      <c r="AQ127" s="61">
        <f t="shared" si="80"/>
        <v>0</v>
      </c>
      <c r="AR127" s="63">
        <f>INDEX(Obs_GenCost!$D$11:$T$211,  MATCH($AF127, Obs_GenCost!$B$11:$B$211, 0), MATCH(AR$4, Obs_GenCost!$D$3:$T$3, 0) )</f>
        <v>0</v>
      </c>
      <c r="AS127" s="61">
        <f t="shared" si="81"/>
        <v>0</v>
      </c>
      <c r="AT127" s="63">
        <f>INDEX(Obs_GenCost!$D$11:$T$211,  MATCH($AF127, Obs_GenCost!$B$11:$B$211, 0), MATCH(AT$4, Obs_GenCost!$D$3:$T$3, 0) )</f>
        <v>0</v>
      </c>
      <c r="AU127" s="61">
        <f t="shared" si="82"/>
        <v>0</v>
      </c>
      <c r="AV127" s="63">
        <f>INDEX(Obs_GenCost!$D$11:$T$211,  MATCH($AF127, Obs_GenCost!$B$11:$B$211, 0), MATCH(AV$4, Obs_GenCost!$D$3:$T$3, 0) )</f>
        <v>0</v>
      </c>
      <c r="AW127" s="61">
        <f t="shared" si="83"/>
        <v>0</v>
      </c>
      <c r="AX127" s="63">
        <f>INDEX(Obs_GenCost!$D$11:$T$211,  MATCH($AF127, Obs_GenCost!$B$11:$B$211, 0), MATCH(AX$4, Obs_GenCost!$D$3:$T$3, 0) )</f>
        <v>1.4399999999999999E-5</v>
      </c>
      <c r="AY127" s="61">
        <f t="shared" si="84"/>
        <v>0</v>
      </c>
      <c r="AZ127" s="63">
        <f>INDEX(Obs_GenCost!$D$11:$T$211,  MATCH($AF127, Obs_GenCost!$B$11:$B$211, 0), MATCH(AZ$4, Obs_GenCost!$D$3:$T$3, 0) )</f>
        <v>3.9080000000000001E-4</v>
      </c>
      <c r="BA127" s="61">
        <f t="shared" si="85"/>
        <v>1.0440245154427501E-3</v>
      </c>
      <c r="BB127" s="63">
        <f>INDEX(Obs_GenCost!$D$11:$T$211,  MATCH($AF127, Obs_GenCost!$B$11:$B$211, 0), MATCH(BB$4, Obs_GenCost!$D$3:$T$3, 0) )</f>
        <v>1.4927E-3</v>
      </c>
      <c r="BC127" s="61">
        <f t="shared" si="86"/>
        <v>1.0578946981264336E-3</v>
      </c>
      <c r="BD127" s="63">
        <f>INDEX(Obs_GenCost!$D$11:$T$211,  MATCH($AF127, Obs_GenCost!$B$11:$B$211, 0), MATCH(BD$4, Obs_GenCost!$D$3:$T$3, 0) )</f>
        <v>1.6724000000000001E-3</v>
      </c>
      <c r="BF127" s="31">
        <f t="shared" si="87"/>
        <v>236</v>
      </c>
      <c r="BG127" s="31">
        <f t="shared" si="88"/>
        <v>237</v>
      </c>
      <c r="BH127" s="57">
        <f t="shared" si="102"/>
        <v>2.5937606619902382E-6</v>
      </c>
      <c r="BI127" s="57">
        <f t="shared" si="102"/>
        <v>5.2437731617575092E-6</v>
      </c>
      <c r="BJ127" s="57">
        <f t="shared" si="102"/>
        <v>0</v>
      </c>
      <c r="BK127" s="58">
        <f t="shared" si="102"/>
        <v>9.3937843129242597E-4</v>
      </c>
      <c r="BL127" s="57">
        <f t="shared" si="102"/>
        <v>0</v>
      </c>
      <c r="BM127" s="57">
        <f t="shared" si="102"/>
        <v>0</v>
      </c>
      <c r="BN127" s="57">
        <f t="shared" si="100"/>
        <v>1.3054018772922239E-4</v>
      </c>
      <c r="BQ127" s="57">
        <f t="shared" si="101"/>
        <v>0</v>
      </c>
      <c r="BR127" s="57">
        <f t="shared" si="101"/>
        <v>0</v>
      </c>
      <c r="BS127" s="57">
        <f t="shared" si="101"/>
        <v>6.5047921220432867E-6</v>
      </c>
      <c r="BT127" s="57">
        <f t="shared" si="101"/>
        <v>0</v>
      </c>
      <c r="BU127" s="57">
        <f t="shared" si="101"/>
        <v>0</v>
      </c>
      <c r="BV127" s="57">
        <f t="shared" si="101"/>
        <v>0</v>
      </c>
      <c r="BW127" s="57">
        <f t="shared" si="101"/>
        <v>0</v>
      </c>
      <c r="BX127" s="58">
        <f t="shared" si="101"/>
        <v>0</v>
      </c>
      <c r="BY127" s="57">
        <f t="shared" si="101"/>
        <v>0</v>
      </c>
      <c r="BZ127" s="57">
        <f t="shared" si="101"/>
        <v>0</v>
      </c>
      <c r="CA127" s="58">
        <f t="shared" si="101"/>
        <v>7.7126135375050011E-4</v>
      </c>
      <c r="CB127" s="57">
        <f t="shared" si="101"/>
        <v>0</v>
      </c>
      <c r="CC127" s="57">
        <f t="shared" si="101"/>
        <v>0</v>
      </c>
      <c r="CD127" s="57">
        <f t="shared" si="101"/>
        <v>3.2345160004348928E-4</v>
      </c>
      <c r="CE127" s="57">
        <f t="shared" si="101"/>
        <v>1.0764948135102003E-3</v>
      </c>
      <c r="CF127" s="57">
        <f t="shared" si="99"/>
        <v>0</v>
      </c>
      <c r="CG127" s="57">
        <f t="shared" si="99"/>
        <v>0</v>
      </c>
      <c r="CH127" s="57">
        <f t="shared" si="99"/>
        <v>0</v>
      </c>
      <c r="CI127" s="58">
        <f t="shared" si="99"/>
        <v>0</v>
      </c>
      <c r="CJ127" s="57">
        <f t="shared" si="99"/>
        <v>0</v>
      </c>
      <c r="CL127" s="30">
        <f>Obs_GenCost!B129</f>
        <v>236</v>
      </c>
      <c r="CM127" s="26">
        <f t="shared" si="97"/>
        <v>237</v>
      </c>
      <c r="CN127" s="20">
        <f t="shared" si="68"/>
        <v>24.03</v>
      </c>
      <c r="CO127" s="20">
        <f t="shared" si="68"/>
        <v>24.03</v>
      </c>
      <c r="CP127" s="20">
        <f t="shared" si="68"/>
        <v>0</v>
      </c>
      <c r="CQ127" s="106">
        <f t="shared" si="64"/>
        <v>162.30000000000001</v>
      </c>
      <c r="CR127" s="143"/>
      <c r="CS127" s="20">
        <f t="shared" si="69"/>
        <v>0</v>
      </c>
      <c r="CT127" s="20">
        <f t="shared" si="69"/>
        <v>3.5700000000000003</v>
      </c>
      <c r="CW127" s="20">
        <f t="shared" si="95"/>
        <v>0</v>
      </c>
      <c r="CX127" s="20">
        <f t="shared" si="95"/>
        <v>0</v>
      </c>
      <c r="CY127" s="20">
        <f t="shared" si="95"/>
        <v>24.03</v>
      </c>
      <c r="CZ127" s="20">
        <f t="shared" si="95"/>
        <v>0</v>
      </c>
      <c r="DA127" s="20">
        <f t="shared" si="95"/>
        <v>0</v>
      </c>
      <c r="DB127" s="20">
        <f t="shared" si="95"/>
        <v>0</v>
      </c>
      <c r="DC127" s="20">
        <f t="shared" si="95"/>
        <v>0</v>
      </c>
      <c r="DD127" s="106">
        <f t="shared" si="95"/>
        <v>0</v>
      </c>
      <c r="DE127" s="20">
        <f t="shared" si="96"/>
        <v>0</v>
      </c>
      <c r="DF127" s="20">
        <f t="shared" si="96"/>
        <v>0</v>
      </c>
      <c r="DG127" s="106">
        <f t="shared" si="96"/>
        <v>59.86</v>
      </c>
      <c r="DH127" s="143"/>
      <c r="DI127" s="20">
        <f t="shared" si="70"/>
        <v>0</v>
      </c>
      <c r="DJ127" s="20">
        <f t="shared" si="70"/>
        <v>3.5700000000000003</v>
      </c>
      <c r="DK127" s="20">
        <f t="shared" si="70"/>
        <v>102.44</v>
      </c>
      <c r="DL127" s="143"/>
      <c r="DM127" s="20">
        <f t="shared" si="71"/>
        <v>0</v>
      </c>
      <c r="DN127" s="20">
        <f t="shared" si="71"/>
        <v>0</v>
      </c>
      <c r="DO127" s="106">
        <f t="shared" si="71"/>
        <v>0</v>
      </c>
      <c r="DP127" s="20">
        <f t="shared" si="65"/>
        <v>0</v>
      </c>
      <c r="DR127" s="31">
        <f t="shared" si="90"/>
        <v>118</v>
      </c>
      <c r="DS127" s="26">
        <f t="shared" si="91"/>
        <v>118.5</v>
      </c>
      <c r="DT127" s="101">
        <f t="shared" si="72"/>
        <v>2138.56</v>
      </c>
      <c r="DU127" s="101">
        <f t="shared" si="73"/>
        <v>736.38</v>
      </c>
      <c r="DV127" s="101">
        <f t="shared" si="74"/>
        <v>767.67</v>
      </c>
      <c r="DW127" s="102">
        <f t="shared" si="92"/>
        <v>511.11</v>
      </c>
      <c r="DX127" s="144"/>
      <c r="DY127" s="101">
        <f t="shared" si="93"/>
        <v>140.20000000000002</v>
      </c>
      <c r="DZ127" s="101">
        <f t="shared" si="93"/>
        <v>98.94</v>
      </c>
      <c r="EB127" s="84">
        <f>MODEL_DATA!AT124</f>
        <v>118</v>
      </c>
      <c r="EC127" s="84">
        <f>MODEL_DATA!AU124</f>
        <v>634.51</v>
      </c>
      <c r="ED127" s="84">
        <f>MODEL_DATA!AV124</f>
        <v>87.45</v>
      </c>
      <c r="EE127" s="84">
        <f>MODEL_DATA!AW124</f>
        <v>648.92999999999995</v>
      </c>
      <c r="EF127" s="84">
        <f>MODEL_DATA!AX124</f>
        <v>0</v>
      </c>
      <c r="EG127" s="84">
        <f>MODEL_DATA!AY124</f>
        <v>0</v>
      </c>
      <c r="EH127" s="84">
        <f>MODEL_DATA!AZ124</f>
        <v>316.95999999999998</v>
      </c>
      <c r="EI127" s="84">
        <f>MODEL_DATA!BA124</f>
        <v>450.71</v>
      </c>
      <c r="EJ127" s="84">
        <f>MODEL_DATA!BB124</f>
        <v>0</v>
      </c>
      <c r="EK127" s="84">
        <f>MODEL_DATA!BC124</f>
        <v>50.38</v>
      </c>
      <c r="EL127" s="84">
        <f>MODEL_DATA!BD124</f>
        <v>173.22</v>
      </c>
      <c r="EM127" s="84">
        <f>MODEL_DATA!BE124</f>
        <v>254.23</v>
      </c>
      <c r="EN127" s="84">
        <f>MODEL_DATA!BF124</f>
        <v>263.52999999999997</v>
      </c>
      <c r="EO127" s="84">
        <f>MODEL_DATA!BG124</f>
        <v>43.02</v>
      </c>
      <c r="EP127" s="84">
        <f>MODEL_DATA!BH124</f>
        <v>30.82</v>
      </c>
      <c r="EQ127" s="84">
        <f>MODEL_DATA!BI124</f>
        <v>256.88</v>
      </c>
      <c r="ER127" s="84">
        <f>MODEL_DATA!BJ124</f>
        <v>227.2</v>
      </c>
      <c r="ES127" s="84">
        <f>MODEL_DATA!BK124</f>
        <v>97.18</v>
      </c>
      <c r="ET127" s="84">
        <f>MODEL_DATA!BL124</f>
        <v>68.12</v>
      </c>
      <c r="EU127" s="84">
        <f>MODEL_DATA!BM124</f>
        <v>10.45</v>
      </c>
      <c r="EV127" s="84">
        <f>MODEL_DATA!BN124</f>
        <v>1.26</v>
      </c>
    </row>
    <row r="128" spans="32:152" x14ac:dyDescent="0.25">
      <c r="AF128" s="32">
        <f t="shared" si="66"/>
        <v>236</v>
      </c>
      <c r="AG128" s="61">
        <f t="shared" si="75"/>
        <v>0</v>
      </c>
      <c r="AH128" s="63">
        <f>INDEX(Obs_GenCost!$D$11:$T$211,  MATCH($AF128, Obs_GenCost!$B$11:$B$211, 0), MATCH(AH$4, Obs_GenCost!$D$3:$T$3, 0) )</f>
        <v>0</v>
      </c>
      <c r="AI128" s="61">
        <f t="shared" si="76"/>
        <v>0</v>
      </c>
      <c r="AJ128" s="63">
        <f>INDEX(Obs_GenCost!$D$11:$T$211,  MATCH($AF128, Obs_GenCost!$B$11:$B$211, 0), MATCH(AJ$4, Obs_GenCost!$D$3:$T$3, 0) )</f>
        <v>0</v>
      </c>
      <c r="AK128" s="61">
        <f t="shared" si="77"/>
        <v>6.5047921220432867E-6</v>
      </c>
      <c r="AL128" s="63">
        <f>INDEX(Obs_GenCost!$D$11:$T$211,  MATCH($AF128, Obs_GenCost!$B$11:$B$211, 0), MATCH(AL$4, Obs_GenCost!$D$3:$T$3, 0) )</f>
        <v>8.6000000000000007E-6</v>
      </c>
      <c r="AM128" s="61">
        <f t="shared" si="78"/>
        <v>0</v>
      </c>
      <c r="AN128" s="63">
        <f>INDEX(Obs_GenCost!$D$11:$T$211,  MATCH($AF128, Obs_GenCost!$B$11:$B$211, 0), MATCH(AN$4, Obs_GenCost!$D$3:$T$3, 0) )</f>
        <v>0</v>
      </c>
      <c r="AO128" s="61">
        <f t="shared" si="79"/>
        <v>0</v>
      </c>
      <c r="AP128" s="63">
        <f>INDEX(Obs_GenCost!$D$11:$T$211,  MATCH($AF128, Obs_GenCost!$B$11:$B$211, 0), MATCH(AP$4, Obs_GenCost!$D$3:$T$3, 0) )</f>
        <v>0</v>
      </c>
      <c r="AQ128" s="61">
        <f t="shared" si="80"/>
        <v>0</v>
      </c>
      <c r="AR128" s="63">
        <f>INDEX(Obs_GenCost!$D$11:$T$211,  MATCH($AF128, Obs_GenCost!$B$11:$B$211, 0), MATCH(AR$4, Obs_GenCost!$D$3:$T$3, 0) )</f>
        <v>0</v>
      </c>
      <c r="AS128" s="61">
        <f t="shared" si="81"/>
        <v>0</v>
      </c>
      <c r="AT128" s="63">
        <f>INDEX(Obs_GenCost!$D$11:$T$211,  MATCH($AF128, Obs_GenCost!$B$11:$B$211, 0), MATCH(AT$4, Obs_GenCost!$D$3:$T$3, 0) )</f>
        <v>0</v>
      </c>
      <c r="AU128" s="61">
        <f t="shared" si="82"/>
        <v>0</v>
      </c>
      <c r="AV128" s="63">
        <f>INDEX(Obs_GenCost!$D$11:$T$211,  MATCH($AF128, Obs_GenCost!$B$11:$B$211, 0), MATCH(AV$4, Obs_GenCost!$D$3:$T$3, 0) )</f>
        <v>0</v>
      </c>
      <c r="AW128" s="61">
        <f t="shared" si="83"/>
        <v>0</v>
      </c>
      <c r="AX128" s="63">
        <f>INDEX(Obs_GenCost!$D$11:$T$211,  MATCH($AF128, Obs_GenCost!$B$11:$B$211, 0), MATCH(AX$4, Obs_GenCost!$D$3:$T$3, 0) )</f>
        <v>1.36E-5</v>
      </c>
      <c r="AY128" s="61">
        <f t="shared" si="84"/>
        <v>0</v>
      </c>
      <c r="AZ128" s="63">
        <f>INDEX(Obs_GenCost!$D$11:$T$211,  MATCH($AF128, Obs_GenCost!$B$11:$B$211, 0), MATCH(AZ$4, Obs_GenCost!$D$3:$T$3, 0) )</f>
        <v>3.6539999999999999E-4</v>
      </c>
      <c r="BA128" s="61">
        <f t="shared" si="85"/>
        <v>7.7126135375050011E-4</v>
      </c>
      <c r="BB128" s="63">
        <f>INDEX(Obs_GenCost!$D$11:$T$211,  MATCH($AF128, Obs_GenCost!$B$11:$B$211, 0), MATCH(BB$4, Obs_GenCost!$D$3:$T$3, 0) )</f>
        <v>1.4411000000000001E-3</v>
      </c>
      <c r="BC128" s="61">
        <f t="shared" si="86"/>
        <v>1.0764948135102003E-3</v>
      </c>
      <c r="BD128" s="63">
        <f>INDEX(Obs_GenCost!$D$11:$T$211,  MATCH($AF128, Obs_GenCost!$B$11:$B$211, 0), MATCH(BD$4, Obs_GenCost!$D$3:$T$3, 0) )</f>
        <v>1.6559000000000001E-3</v>
      </c>
      <c r="BF128" s="31">
        <f t="shared" si="87"/>
        <v>238</v>
      </c>
      <c r="BG128" s="31">
        <f t="shared" si="88"/>
        <v>239</v>
      </c>
      <c r="BH128" s="57">
        <f t="shared" si="102"/>
        <v>2.2915330359572519E-6</v>
      </c>
      <c r="BI128" s="57">
        <f t="shared" si="102"/>
        <v>4.6327633884357854E-6</v>
      </c>
      <c r="BJ128" s="57">
        <f t="shared" si="102"/>
        <v>0</v>
      </c>
      <c r="BK128" s="58">
        <f t="shared" si="102"/>
        <v>8.5296487627581526E-4</v>
      </c>
      <c r="BL128" s="57">
        <f t="shared" si="102"/>
        <v>0</v>
      </c>
      <c r="BM128" s="57">
        <f t="shared" si="102"/>
        <v>0</v>
      </c>
      <c r="BN128" s="57">
        <f t="shared" si="100"/>
        <v>6.6915558415819884E-5</v>
      </c>
      <c r="BQ128" s="57">
        <f t="shared" si="101"/>
        <v>0</v>
      </c>
      <c r="BR128" s="57">
        <f t="shared" si="101"/>
        <v>0</v>
      </c>
      <c r="BS128" s="57">
        <f t="shared" si="101"/>
        <v>5.7468471390336651E-6</v>
      </c>
      <c r="BT128" s="57">
        <f t="shared" si="101"/>
        <v>0</v>
      </c>
      <c r="BU128" s="57">
        <f t="shared" si="101"/>
        <v>0</v>
      </c>
      <c r="BV128" s="57">
        <f t="shared" si="101"/>
        <v>0</v>
      </c>
      <c r="BW128" s="57">
        <f t="shared" si="101"/>
        <v>0</v>
      </c>
      <c r="BX128" s="58">
        <f t="shared" si="101"/>
        <v>0</v>
      </c>
      <c r="BY128" s="57">
        <f t="shared" si="101"/>
        <v>0</v>
      </c>
      <c r="BZ128" s="57">
        <f t="shared" si="101"/>
        <v>0</v>
      </c>
      <c r="CA128" s="58">
        <f t="shared" si="101"/>
        <v>7.2539282018297953E-4</v>
      </c>
      <c r="CB128" s="57">
        <f t="shared" si="101"/>
        <v>0</v>
      </c>
      <c r="CC128" s="57">
        <f t="shared" si="101"/>
        <v>0</v>
      </c>
      <c r="CD128" s="57">
        <f t="shared" si="101"/>
        <v>1.6580292103069618E-4</v>
      </c>
      <c r="CE128" s="57">
        <f t="shared" si="101"/>
        <v>9.5701271638397041E-4</v>
      </c>
      <c r="CF128" s="57">
        <f t="shared" si="99"/>
        <v>0</v>
      </c>
      <c r="CG128" s="57">
        <f t="shared" si="99"/>
        <v>0</v>
      </c>
      <c r="CH128" s="57">
        <f t="shared" si="99"/>
        <v>0</v>
      </c>
      <c r="CI128" s="58">
        <f t="shared" si="99"/>
        <v>0</v>
      </c>
      <c r="CJ128" s="57">
        <f t="shared" si="99"/>
        <v>0</v>
      </c>
      <c r="CL128" s="30">
        <f>Obs_GenCost!B130</f>
        <v>238</v>
      </c>
      <c r="CM128" s="26">
        <f t="shared" si="97"/>
        <v>239</v>
      </c>
      <c r="CN128" s="20">
        <f t="shared" si="68"/>
        <v>21.23</v>
      </c>
      <c r="CO128" s="20">
        <f t="shared" si="68"/>
        <v>21.23</v>
      </c>
      <c r="CP128" s="20">
        <f t="shared" si="68"/>
        <v>0</v>
      </c>
      <c r="CQ128" s="106">
        <f t="shared" si="64"/>
        <v>147.37</v>
      </c>
      <c r="CR128" s="143"/>
      <c r="CS128" s="20">
        <f t="shared" si="69"/>
        <v>0</v>
      </c>
      <c r="CT128" s="20">
        <f t="shared" si="69"/>
        <v>1.83</v>
      </c>
      <c r="CW128" s="20">
        <f t="shared" si="95"/>
        <v>0</v>
      </c>
      <c r="CX128" s="20">
        <f t="shared" si="95"/>
        <v>0</v>
      </c>
      <c r="CY128" s="20">
        <f t="shared" si="95"/>
        <v>21.23</v>
      </c>
      <c r="CZ128" s="20">
        <f t="shared" si="95"/>
        <v>0</v>
      </c>
      <c r="DA128" s="20">
        <f t="shared" si="95"/>
        <v>0</v>
      </c>
      <c r="DB128" s="20">
        <f t="shared" si="95"/>
        <v>0</v>
      </c>
      <c r="DC128" s="20">
        <f t="shared" si="95"/>
        <v>0</v>
      </c>
      <c r="DD128" s="106">
        <f t="shared" si="95"/>
        <v>0</v>
      </c>
      <c r="DE128" s="20">
        <f t="shared" si="96"/>
        <v>0</v>
      </c>
      <c r="DF128" s="20">
        <f t="shared" si="96"/>
        <v>0</v>
      </c>
      <c r="DG128" s="106">
        <f t="shared" si="96"/>
        <v>56.3</v>
      </c>
      <c r="DH128" s="143"/>
      <c r="DI128" s="20">
        <f t="shared" si="70"/>
        <v>0</v>
      </c>
      <c r="DJ128" s="20">
        <f t="shared" si="70"/>
        <v>1.83</v>
      </c>
      <c r="DK128" s="20">
        <f t="shared" si="70"/>
        <v>91.07</v>
      </c>
      <c r="DL128" s="143"/>
      <c r="DM128" s="20">
        <f t="shared" si="71"/>
        <v>0</v>
      </c>
      <c r="DN128" s="20">
        <f t="shared" si="71"/>
        <v>0</v>
      </c>
      <c r="DO128" s="106">
        <f t="shared" si="71"/>
        <v>0</v>
      </c>
      <c r="DP128" s="20">
        <f t="shared" si="65"/>
        <v>0</v>
      </c>
      <c r="DR128" s="31">
        <f t="shared" si="90"/>
        <v>119</v>
      </c>
      <c r="DS128" s="26">
        <f t="shared" si="91"/>
        <v>119.5</v>
      </c>
      <c r="DT128" s="101">
        <f t="shared" si="72"/>
        <v>1870.55</v>
      </c>
      <c r="DU128" s="101">
        <f t="shared" si="73"/>
        <v>608.53</v>
      </c>
      <c r="DV128" s="101">
        <f t="shared" si="74"/>
        <v>709.73</v>
      </c>
      <c r="DW128" s="102">
        <f t="shared" si="92"/>
        <v>399.96000000000004</v>
      </c>
      <c r="DX128" s="144"/>
      <c r="DY128" s="101">
        <f t="shared" si="93"/>
        <v>126.52</v>
      </c>
      <c r="DZ128" s="101">
        <f t="shared" si="93"/>
        <v>105.44</v>
      </c>
      <c r="EB128" s="84">
        <f>MODEL_DATA!AT125</f>
        <v>119</v>
      </c>
      <c r="EC128" s="84">
        <f>MODEL_DATA!AU125</f>
        <v>552.29</v>
      </c>
      <c r="ED128" s="84">
        <f>MODEL_DATA!AV125</f>
        <v>81.97</v>
      </c>
      <c r="EE128" s="84">
        <f>MODEL_DATA!AW125</f>
        <v>526.55999999999995</v>
      </c>
      <c r="EF128" s="84">
        <f>MODEL_DATA!AX125</f>
        <v>0</v>
      </c>
      <c r="EG128" s="84">
        <f>MODEL_DATA!AY125</f>
        <v>0</v>
      </c>
      <c r="EH128" s="84">
        <f>MODEL_DATA!AZ125</f>
        <v>294.45</v>
      </c>
      <c r="EI128" s="84">
        <f>MODEL_DATA!BA125</f>
        <v>415.28</v>
      </c>
      <c r="EJ128" s="84">
        <f>MODEL_DATA!BB125</f>
        <v>0</v>
      </c>
      <c r="EK128" s="84">
        <f>MODEL_DATA!BC125</f>
        <v>46.98</v>
      </c>
      <c r="EL128" s="84">
        <f>MODEL_DATA!BD125</f>
        <v>134.28</v>
      </c>
      <c r="EM128" s="84">
        <f>MODEL_DATA!BE125</f>
        <v>224.94</v>
      </c>
      <c r="EN128" s="84">
        <f>MODEL_DATA!BF125</f>
        <v>273.37</v>
      </c>
      <c r="EO128" s="84">
        <f>MODEL_DATA!BG125</f>
        <v>38.549999999999997</v>
      </c>
      <c r="EP128" s="84">
        <f>MODEL_DATA!BH125</f>
        <v>30.69</v>
      </c>
      <c r="EQ128" s="84">
        <f>MODEL_DATA!BI125</f>
        <v>175.02</v>
      </c>
      <c r="ER128" s="84">
        <f>MODEL_DATA!BJ125</f>
        <v>266.86</v>
      </c>
      <c r="ES128" s="84">
        <f>MODEL_DATA!BK125</f>
        <v>87.97</v>
      </c>
      <c r="ET128" s="84">
        <f>MODEL_DATA!BL125</f>
        <v>74.75</v>
      </c>
      <c r="EU128" s="84">
        <f>MODEL_DATA!BM125</f>
        <v>8.02</v>
      </c>
      <c r="EV128" s="84">
        <f>MODEL_DATA!BN125</f>
        <v>1.04</v>
      </c>
    </row>
    <row r="129" spans="32:152" x14ac:dyDescent="0.25">
      <c r="AF129" s="32">
        <f t="shared" si="66"/>
        <v>238</v>
      </c>
      <c r="AG129" s="61">
        <f t="shared" si="75"/>
        <v>0</v>
      </c>
      <c r="AH129" s="63">
        <f>INDEX(Obs_GenCost!$D$11:$T$211,  MATCH($AF129, Obs_GenCost!$B$11:$B$211, 0), MATCH(AH$4, Obs_GenCost!$D$3:$T$3, 0) )</f>
        <v>0</v>
      </c>
      <c r="AI129" s="61">
        <f t="shared" si="76"/>
        <v>0</v>
      </c>
      <c r="AJ129" s="63">
        <f>INDEX(Obs_GenCost!$D$11:$T$211,  MATCH($AF129, Obs_GenCost!$B$11:$B$211, 0), MATCH(AJ$4, Obs_GenCost!$D$3:$T$3, 0) )</f>
        <v>0</v>
      </c>
      <c r="AK129" s="61">
        <f t="shared" si="77"/>
        <v>5.7468471390336651E-6</v>
      </c>
      <c r="AL129" s="63">
        <f>INDEX(Obs_GenCost!$D$11:$T$211,  MATCH($AF129, Obs_GenCost!$B$11:$B$211, 0), MATCH(AL$4, Obs_GenCost!$D$3:$T$3, 0) )</f>
        <v>6.9999999999999999E-6</v>
      </c>
      <c r="AM129" s="61">
        <f t="shared" si="78"/>
        <v>0</v>
      </c>
      <c r="AN129" s="63">
        <f>INDEX(Obs_GenCost!$D$11:$T$211,  MATCH($AF129, Obs_GenCost!$B$11:$B$211, 0), MATCH(AN$4, Obs_GenCost!$D$3:$T$3, 0) )</f>
        <v>0</v>
      </c>
      <c r="AO129" s="61">
        <f t="shared" si="79"/>
        <v>0</v>
      </c>
      <c r="AP129" s="63">
        <f>INDEX(Obs_GenCost!$D$11:$T$211,  MATCH($AF129, Obs_GenCost!$B$11:$B$211, 0), MATCH(AP$4, Obs_GenCost!$D$3:$T$3, 0) )</f>
        <v>0</v>
      </c>
      <c r="AQ129" s="61">
        <f t="shared" si="80"/>
        <v>0</v>
      </c>
      <c r="AR129" s="63">
        <f>INDEX(Obs_GenCost!$D$11:$T$211,  MATCH($AF129, Obs_GenCost!$B$11:$B$211, 0), MATCH(AR$4, Obs_GenCost!$D$3:$T$3, 0) )</f>
        <v>0</v>
      </c>
      <c r="AS129" s="61">
        <f t="shared" si="81"/>
        <v>0</v>
      </c>
      <c r="AT129" s="63">
        <f>INDEX(Obs_GenCost!$D$11:$T$211,  MATCH($AF129, Obs_GenCost!$B$11:$B$211, 0), MATCH(AT$4, Obs_GenCost!$D$3:$T$3, 0) )</f>
        <v>0</v>
      </c>
      <c r="AU129" s="61">
        <f t="shared" si="82"/>
        <v>0</v>
      </c>
      <c r="AV129" s="63">
        <f>INDEX(Obs_GenCost!$D$11:$T$211,  MATCH($AF129, Obs_GenCost!$B$11:$B$211, 0), MATCH(AV$4, Obs_GenCost!$D$3:$T$3, 0) )</f>
        <v>0</v>
      </c>
      <c r="AW129" s="61">
        <f t="shared" si="83"/>
        <v>0</v>
      </c>
      <c r="AX129" s="63">
        <f>INDEX(Obs_GenCost!$D$11:$T$211,  MATCH($AF129, Obs_GenCost!$B$11:$B$211, 0), MATCH(AX$4, Obs_GenCost!$D$3:$T$3, 0) )</f>
        <v>1.26E-5</v>
      </c>
      <c r="AY129" s="61">
        <f t="shared" si="84"/>
        <v>0</v>
      </c>
      <c r="AZ129" s="63">
        <f>INDEX(Obs_GenCost!$D$11:$T$211,  MATCH($AF129, Obs_GenCost!$B$11:$B$211, 0), MATCH(AZ$4, Obs_GenCost!$D$3:$T$3, 0) )</f>
        <v>3.4019999999999998E-4</v>
      </c>
      <c r="BA129" s="61">
        <f t="shared" si="85"/>
        <v>7.2539282018297953E-4</v>
      </c>
      <c r="BB129" s="63">
        <f>INDEX(Obs_GenCost!$D$11:$T$211,  MATCH($AF129, Obs_GenCost!$B$11:$B$211, 0), MATCH(BB$4, Obs_GenCost!$D$3:$T$3, 0) )</f>
        <v>1.3895999999999999E-3</v>
      </c>
      <c r="BC129" s="61">
        <f t="shared" si="86"/>
        <v>9.5701271638397041E-4</v>
      </c>
      <c r="BD129" s="63">
        <f>INDEX(Obs_GenCost!$D$11:$T$211,  MATCH($AF129, Obs_GenCost!$B$11:$B$211, 0), MATCH(BD$4, Obs_GenCost!$D$3:$T$3, 0) )</f>
        <v>1.6394000000000001E-3</v>
      </c>
      <c r="BF129" s="31">
        <f t="shared" si="87"/>
        <v>240</v>
      </c>
      <c r="BG129" s="31">
        <f t="shared" si="88"/>
        <v>241</v>
      </c>
      <c r="BH129" s="57">
        <f t="shared" si="102"/>
        <v>1.8176832937126762E-6</v>
      </c>
      <c r="BI129" s="57">
        <f t="shared" si="102"/>
        <v>3.6747873509777966E-6</v>
      </c>
      <c r="BJ129" s="57">
        <f t="shared" si="102"/>
        <v>0</v>
      </c>
      <c r="BK129" s="58">
        <f t="shared" si="102"/>
        <v>7.9549089092317328E-4</v>
      </c>
      <c r="BL129" s="57">
        <f t="shared" si="102"/>
        <v>0</v>
      </c>
      <c r="BM129" s="57">
        <f t="shared" si="102"/>
        <v>0</v>
      </c>
      <c r="BN129" s="57">
        <f t="shared" si="100"/>
        <v>4.6804325012158165E-5</v>
      </c>
      <c r="BQ129" s="57">
        <f t="shared" si="101"/>
        <v>0</v>
      </c>
      <c r="BR129" s="57">
        <f t="shared" si="101"/>
        <v>0</v>
      </c>
      <c r="BS129" s="57">
        <f t="shared" si="101"/>
        <v>4.5584976835292938E-6</v>
      </c>
      <c r="BT129" s="57">
        <f t="shared" si="101"/>
        <v>0</v>
      </c>
      <c r="BU129" s="57">
        <f t="shared" si="101"/>
        <v>0</v>
      </c>
      <c r="BV129" s="57">
        <f t="shared" si="101"/>
        <v>0</v>
      </c>
      <c r="BW129" s="57">
        <f t="shared" si="101"/>
        <v>0</v>
      </c>
      <c r="BX129" s="58">
        <f t="shared" si="101"/>
        <v>0</v>
      </c>
      <c r="BY129" s="57">
        <f t="shared" si="101"/>
        <v>0</v>
      </c>
      <c r="BZ129" s="57">
        <f t="shared" si="101"/>
        <v>0</v>
      </c>
      <c r="CA129" s="58">
        <f t="shared" si="101"/>
        <v>7.1121995868739729E-4</v>
      </c>
      <c r="CB129" s="57">
        <f t="shared" si="101"/>
        <v>0</v>
      </c>
      <c r="CC129" s="57">
        <f t="shared" si="101"/>
        <v>0</v>
      </c>
      <c r="CD129" s="57">
        <f t="shared" si="101"/>
        <v>1.1597144203239951E-4</v>
      </c>
      <c r="CE129" s="57">
        <f t="shared" si="101"/>
        <v>8.642223102604342E-4</v>
      </c>
      <c r="CF129" s="57">
        <f t="shared" si="99"/>
        <v>0</v>
      </c>
      <c r="CG129" s="57">
        <f t="shared" si="99"/>
        <v>0</v>
      </c>
      <c r="CH129" s="57">
        <f t="shared" si="99"/>
        <v>0</v>
      </c>
      <c r="CI129" s="58">
        <f t="shared" si="99"/>
        <v>0</v>
      </c>
      <c r="CJ129" s="57">
        <f t="shared" si="99"/>
        <v>0</v>
      </c>
      <c r="CL129" s="30">
        <f>Obs_GenCost!B131</f>
        <v>240</v>
      </c>
      <c r="CM129" s="26">
        <f t="shared" si="97"/>
        <v>241</v>
      </c>
      <c r="CN129" s="20">
        <f t="shared" si="68"/>
        <v>16.84</v>
      </c>
      <c r="CO129" s="20">
        <f t="shared" si="68"/>
        <v>16.84</v>
      </c>
      <c r="CP129" s="20">
        <f t="shared" si="68"/>
        <v>0</v>
      </c>
      <c r="CQ129" s="106">
        <f t="shared" si="64"/>
        <v>137.44</v>
      </c>
      <c r="CR129" s="143"/>
      <c r="CS129" s="20">
        <f t="shared" si="69"/>
        <v>0</v>
      </c>
      <c r="CT129" s="20">
        <f t="shared" si="69"/>
        <v>1.28</v>
      </c>
      <c r="CW129" s="20">
        <f t="shared" si="95"/>
        <v>0</v>
      </c>
      <c r="CX129" s="20">
        <f t="shared" si="95"/>
        <v>0</v>
      </c>
      <c r="CY129" s="20">
        <f t="shared" si="95"/>
        <v>16.84</v>
      </c>
      <c r="CZ129" s="20">
        <f t="shared" si="95"/>
        <v>0</v>
      </c>
      <c r="DA129" s="20">
        <f t="shared" si="95"/>
        <v>0</v>
      </c>
      <c r="DB129" s="20">
        <f t="shared" si="95"/>
        <v>0</v>
      </c>
      <c r="DC129" s="20">
        <f t="shared" si="95"/>
        <v>0</v>
      </c>
      <c r="DD129" s="106">
        <f t="shared" si="95"/>
        <v>0</v>
      </c>
      <c r="DE129" s="20">
        <f t="shared" si="96"/>
        <v>0</v>
      </c>
      <c r="DF129" s="20">
        <f t="shared" si="96"/>
        <v>0</v>
      </c>
      <c r="DG129" s="106">
        <f t="shared" si="96"/>
        <v>55.199999999999996</v>
      </c>
      <c r="DH129" s="143"/>
      <c r="DI129" s="20">
        <f t="shared" si="70"/>
        <v>0</v>
      </c>
      <c r="DJ129" s="20">
        <f t="shared" si="70"/>
        <v>1.28</v>
      </c>
      <c r="DK129" s="20">
        <f t="shared" si="70"/>
        <v>82.240000000000009</v>
      </c>
      <c r="DL129" s="143"/>
      <c r="DM129" s="20">
        <f t="shared" si="71"/>
        <v>0</v>
      </c>
      <c r="DN129" s="20">
        <f t="shared" si="71"/>
        <v>0</v>
      </c>
      <c r="DO129" s="106">
        <f t="shared" si="71"/>
        <v>0</v>
      </c>
      <c r="DP129" s="20">
        <f t="shared" si="65"/>
        <v>0</v>
      </c>
      <c r="DR129" s="31">
        <f t="shared" si="90"/>
        <v>120</v>
      </c>
      <c r="DS129" s="26">
        <f t="shared" si="91"/>
        <v>120.5</v>
      </c>
      <c r="DT129" s="101">
        <f t="shared" si="72"/>
        <v>1812.1100000000001</v>
      </c>
      <c r="DU129" s="101">
        <f t="shared" si="73"/>
        <v>628.35</v>
      </c>
      <c r="DV129" s="101">
        <f t="shared" si="74"/>
        <v>693.53</v>
      </c>
      <c r="DW129" s="102">
        <f t="shared" si="92"/>
        <v>464.96000000000004</v>
      </c>
      <c r="DX129" s="144"/>
      <c r="DY129" s="101">
        <f t="shared" si="93"/>
        <v>102.74000000000001</v>
      </c>
      <c r="DZ129" s="101">
        <f t="shared" si="93"/>
        <v>76.849999999999994</v>
      </c>
      <c r="EB129" s="84">
        <f>MODEL_DATA!AT126</f>
        <v>120</v>
      </c>
      <c r="EC129" s="84">
        <f>MODEL_DATA!AU126</f>
        <v>490.23</v>
      </c>
      <c r="ED129" s="84">
        <f>MODEL_DATA!AV126</f>
        <v>75.16</v>
      </c>
      <c r="EE129" s="84">
        <f>MODEL_DATA!AW126</f>
        <v>553.19000000000005</v>
      </c>
      <c r="EF129" s="84">
        <f>MODEL_DATA!AX126</f>
        <v>0</v>
      </c>
      <c r="EG129" s="84">
        <f>MODEL_DATA!AY126</f>
        <v>0</v>
      </c>
      <c r="EH129" s="84">
        <f>MODEL_DATA!AZ126</f>
        <v>299.41000000000003</v>
      </c>
      <c r="EI129" s="84">
        <f>MODEL_DATA!BA126</f>
        <v>394.12</v>
      </c>
      <c r="EJ129" s="84">
        <f>MODEL_DATA!BB126</f>
        <v>0</v>
      </c>
      <c r="EK129" s="84">
        <f>MODEL_DATA!BC126</f>
        <v>46.6</v>
      </c>
      <c r="EL129" s="84">
        <f>MODEL_DATA!BD126</f>
        <v>111.38</v>
      </c>
      <c r="EM129" s="84">
        <f>MODEL_DATA!BE126</f>
        <v>256.85000000000002</v>
      </c>
      <c r="EN129" s="84">
        <f>MODEL_DATA!BF126</f>
        <v>290.95</v>
      </c>
      <c r="EO129" s="84">
        <f>MODEL_DATA!BG126</f>
        <v>32.54</v>
      </c>
      <c r="EP129" s="84">
        <f>MODEL_DATA!BH126</f>
        <v>24.17</v>
      </c>
      <c r="EQ129" s="84">
        <f>MODEL_DATA!BI126</f>
        <v>208.11</v>
      </c>
      <c r="ER129" s="84">
        <f>MODEL_DATA!BJ126</f>
        <v>305.89999999999998</v>
      </c>
      <c r="ES129" s="84">
        <f>MODEL_DATA!BK126</f>
        <v>70.2</v>
      </c>
      <c r="ET129" s="84">
        <f>MODEL_DATA!BL126</f>
        <v>52.68</v>
      </c>
      <c r="EU129" s="84">
        <f>MODEL_DATA!BM126</f>
        <v>6.96</v>
      </c>
      <c r="EV129" s="84">
        <f>MODEL_DATA!BN126</f>
        <v>1.4</v>
      </c>
    </row>
    <row r="130" spans="32:152" x14ac:dyDescent="0.25">
      <c r="AF130" s="32">
        <f t="shared" si="66"/>
        <v>240</v>
      </c>
      <c r="AG130" s="61">
        <f t="shared" si="75"/>
        <v>0</v>
      </c>
      <c r="AH130" s="63">
        <f>INDEX(Obs_GenCost!$D$11:$T$211,  MATCH($AF130, Obs_GenCost!$B$11:$B$211, 0), MATCH(AH$4, Obs_GenCost!$D$3:$T$3, 0) )</f>
        <v>0</v>
      </c>
      <c r="AI130" s="61">
        <f t="shared" si="76"/>
        <v>0</v>
      </c>
      <c r="AJ130" s="63">
        <f>INDEX(Obs_GenCost!$D$11:$T$211,  MATCH($AF130, Obs_GenCost!$B$11:$B$211, 0), MATCH(AJ$4, Obs_GenCost!$D$3:$T$3, 0) )</f>
        <v>0</v>
      </c>
      <c r="AK130" s="61">
        <f t="shared" si="77"/>
        <v>4.5584976835292938E-6</v>
      </c>
      <c r="AL130" s="63">
        <f>INDEX(Obs_GenCost!$D$11:$T$211,  MATCH($AF130, Obs_GenCost!$B$11:$B$211, 0), MATCH(AL$4, Obs_GenCost!$D$3:$T$3, 0) )</f>
        <v>5.1000000000000003E-6</v>
      </c>
      <c r="AM130" s="61">
        <f t="shared" si="78"/>
        <v>0</v>
      </c>
      <c r="AN130" s="63">
        <f>INDEX(Obs_GenCost!$D$11:$T$211,  MATCH($AF130, Obs_GenCost!$B$11:$B$211, 0), MATCH(AN$4, Obs_GenCost!$D$3:$T$3, 0) )</f>
        <v>0</v>
      </c>
      <c r="AO130" s="61">
        <f t="shared" si="79"/>
        <v>0</v>
      </c>
      <c r="AP130" s="63">
        <f>INDEX(Obs_GenCost!$D$11:$T$211,  MATCH($AF130, Obs_GenCost!$B$11:$B$211, 0), MATCH(AP$4, Obs_GenCost!$D$3:$T$3, 0) )</f>
        <v>0</v>
      </c>
      <c r="AQ130" s="61">
        <f t="shared" si="80"/>
        <v>0</v>
      </c>
      <c r="AR130" s="63">
        <f>INDEX(Obs_GenCost!$D$11:$T$211,  MATCH($AF130, Obs_GenCost!$B$11:$B$211, 0), MATCH(AR$4, Obs_GenCost!$D$3:$T$3, 0) )</f>
        <v>0</v>
      </c>
      <c r="AS130" s="61">
        <f t="shared" si="81"/>
        <v>0</v>
      </c>
      <c r="AT130" s="63">
        <f>INDEX(Obs_GenCost!$D$11:$T$211,  MATCH($AF130, Obs_GenCost!$B$11:$B$211, 0), MATCH(AT$4, Obs_GenCost!$D$3:$T$3, 0) )</f>
        <v>0</v>
      </c>
      <c r="AU130" s="61">
        <f t="shared" si="82"/>
        <v>0</v>
      </c>
      <c r="AV130" s="63">
        <f>INDEX(Obs_GenCost!$D$11:$T$211,  MATCH($AF130, Obs_GenCost!$B$11:$B$211, 0), MATCH(AV$4, Obs_GenCost!$D$3:$T$3, 0) )</f>
        <v>0</v>
      </c>
      <c r="AW130" s="61">
        <f t="shared" si="83"/>
        <v>0</v>
      </c>
      <c r="AX130" s="63">
        <f>INDEX(Obs_GenCost!$D$11:$T$211,  MATCH($AF130, Obs_GenCost!$B$11:$B$211, 0), MATCH(AX$4, Obs_GenCost!$D$3:$T$3, 0) )</f>
        <v>1.1600000000000001E-5</v>
      </c>
      <c r="AY130" s="61">
        <f t="shared" si="84"/>
        <v>0</v>
      </c>
      <c r="AZ130" s="63">
        <f>INDEX(Obs_GenCost!$D$11:$T$211,  MATCH($AF130, Obs_GenCost!$B$11:$B$211, 0), MATCH(AZ$4, Obs_GenCost!$D$3:$T$3, 0) )</f>
        <v>3.1480000000000001E-4</v>
      </c>
      <c r="BA130" s="61">
        <f t="shared" si="85"/>
        <v>7.1121995868739729E-4</v>
      </c>
      <c r="BB130" s="63">
        <f>INDEX(Obs_GenCost!$D$11:$T$211,  MATCH($AF130, Obs_GenCost!$B$11:$B$211, 0), MATCH(BB$4, Obs_GenCost!$D$3:$T$3, 0) )</f>
        <v>1.3381999999999999E-3</v>
      </c>
      <c r="BC130" s="61">
        <f t="shared" si="86"/>
        <v>8.642223102604342E-4</v>
      </c>
      <c r="BD130" s="63">
        <f>INDEX(Obs_GenCost!$D$11:$T$211,  MATCH($AF130, Obs_GenCost!$B$11:$B$211, 0), MATCH(BD$4, Obs_GenCost!$D$3:$T$3, 0) )</f>
        <v>1.6234000000000001E-3</v>
      </c>
      <c r="BF130" s="31">
        <f t="shared" si="87"/>
        <v>242</v>
      </c>
      <c r="BG130" s="31">
        <f t="shared" si="88"/>
        <v>243</v>
      </c>
      <c r="BH130" s="57">
        <f t="shared" si="102"/>
        <v>1.5143762833010007E-6</v>
      </c>
      <c r="BI130" s="57">
        <f t="shared" si="102"/>
        <v>3.0615953998942097E-6</v>
      </c>
      <c r="BJ130" s="57">
        <f t="shared" si="102"/>
        <v>0</v>
      </c>
      <c r="BK130" s="58">
        <f t="shared" si="102"/>
        <v>6.738868191951766E-4</v>
      </c>
      <c r="BL130" s="57">
        <f t="shared" si="102"/>
        <v>0</v>
      </c>
      <c r="BM130" s="57">
        <f t="shared" si="102"/>
        <v>0</v>
      </c>
      <c r="BN130" s="57">
        <f t="shared" si="100"/>
        <v>3.1080997078386287E-5</v>
      </c>
      <c r="BQ130" s="57">
        <f t="shared" si="101"/>
        <v>0</v>
      </c>
      <c r="BR130" s="57">
        <f t="shared" si="101"/>
        <v>0</v>
      </c>
      <c r="BS130" s="57">
        <f t="shared" si="101"/>
        <v>3.7978457541517816E-6</v>
      </c>
      <c r="BT130" s="57">
        <f t="shared" si="101"/>
        <v>0</v>
      </c>
      <c r="BU130" s="57">
        <f t="shared" si="101"/>
        <v>0</v>
      </c>
      <c r="BV130" s="57">
        <f t="shared" si="101"/>
        <v>0</v>
      </c>
      <c r="BW130" s="57">
        <f t="shared" si="101"/>
        <v>0</v>
      </c>
      <c r="BX130" s="58">
        <f t="shared" si="101"/>
        <v>0</v>
      </c>
      <c r="BY130" s="57">
        <f t="shared" si="101"/>
        <v>0</v>
      </c>
      <c r="BZ130" s="57">
        <f t="shared" si="101"/>
        <v>0</v>
      </c>
      <c r="CA130" s="58">
        <f t="shared" si="101"/>
        <v>4.8329457699935286E-4</v>
      </c>
      <c r="CB130" s="57">
        <f t="shared" si="101"/>
        <v>0</v>
      </c>
      <c r="CC130" s="57">
        <f t="shared" si="101"/>
        <v>0</v>
      </c>
      <c r="CD130" s="57">
        <f t="shared" si="101"/>
        <v>7.7012285724640305E-5</v>
      </c>
      <c r="CE130" s="57">
        <f t="shared" si="101"/>
        <v>8.2933395824116548E-4</v>
      </c>
      <c r="CF130" s="57">
        <f t="shared" si="99"/>
        <v>0</v>
      </c>
      <c r="CG130" s="57">
        <f t="shared" si="99"/>
        <v>0</v>
      </c>
      <c r="CH130" s="57">
        <f t="shared" si="99"/>
        <v>0</v>
      </c>
      <c r="CI130" s="58">
        <f t="shared" si="99"/>
        <v>0</v>
      </c>
      <c r="CJ130" s="57">
        <f t="shared" si="99"/>
        <v>0</v>
      </c>
      <c r="CL130" s="30">
        <f>Obs_GenCost!B132</f>
        <v>242</v>
      </c>
      <c r="CM130" s="26">
        <f t="shared" si="97"/>
        <v>243</v>
      </c>
      <c r="CN130" s="20">
        <f t="shared" si="68"/>
        <v>14.030000000000001</v>
      </c>
      <c r="CO130" s="20">
        <f t="shared" si="68"/>
        <v>14.030000000000001</v>
      </c>
      <c r="CP130" s="20">
        <f t="shared" si="68"/>
        <v>0</v>
      </c>
      <c r="CQ130" s="106">
        <f t="shared" si="64"/>
        <v>116.43</v>
      </c>
      <c r="CR130" s="143"/>
      <c r="CS130" s="20">
        <f t="shared" si="69"/>
        <v>0</v>
      </c>
      <c r="CT130" s="20">
        <f t="shared" si="69"/>
        <v>0.85000000000000009</v>
      </c>
      <c r="CW130" s="20">
        <f t="shared" si="95"/>
        <v>0</v>
      </c>
      <c r="CX130" s="20">
        <f t="shared" si="95"/>
        <v>0</v>
      </c>
      <c r="CY130" s="20">
        <f t="shared" si="95"/>
        <v>14.030000000000001</v>
      </c>
      <c r="CZ130" s="20">
        <f t="shared" si="95"/>
        <v>0</v>
      </c>
      <c r="DA130" s="20">
        <f t="shared" si="95"/>
        <v>0</v>
      </c>
      <c r="DB130" s="20">
        <f t="shared" si="95"/>
        <v>0</v>
      </c>
      <c r="DC130" s="20">
        <f t="shared" si="95"/>
        <v>0</v>
      </c>
      <c r="DD130" s="106">
        <f t="shared" si="95"/>
        <v>0</v>
      </c>
      <c r="DE130" s="20">
        <f t="shared" si="96"/>
        <v>0</v>
      </c>
      <c r="DF130" s="20">
        <f t="shared" si="96"/>
        <v>0</v>
      </c>
      <c r="DG130" s="106">
        <f t="shared" si="96"/>
        <v>37.510000000000005</v>
      </c>
      <c r="DH130" s="143"/>
      <c r="DI130" s="20">
        <f t="shared" si="70"/>
        <v>0</v>
      </c>
      <c r="DJ130" s="20">
        <f t="shared" si="70"/>
        <v>0.85000000000000009</v>
      </c>
      <c r="DK130" s="20">
        <f t="shared" si="70"/>
        <v>78.919999999999987</v>
      </c>
      <c r="DL130" s="143"/>
      <c r="DM130" s="20">
        <f t="shared" si="71"/>
        <v>0</v>
      </c>
      <c r="DN130" s="20">
        <f t="shared" si="71"/>
        <v>0</v>
      </c>
      <c r="DO130" s="106">
        <f t="shared" si="71"/>
        <v>0</v>
      </c>
      <c r="DP130" s="20">
        <f t="shared" si="65"/>
        <v>0</v>
      </c>
      <c r="DR130" s="31">
        <f t="shared" si="90"/>
        <v>121</v>
      </c>
      <c r="DS130" s="26">
        <f t="shared" si="91"/>
        <v>121.5</v>
      </c>
      <c r="DT130" s="101">
        <f t="shared" si="72"/>
        <v>1723.18</v>
      </c>
      <c r="DU130" s="101">
        <f t="shared" si="73"/>
        <v>610.26</v>
      </c>
      <c r="DV130" s="101">
        <f t="shared" si="74"/>
        <v>655.98</v>
      </c>
      <c r="DW130" s="102">
        <f t="shared" si="92"/>
        <v>386.79999999999995</v>
      </c>
      <c r="DX130" s="144"/>
      <c r="DY130" s="101">
        <f t="shared" si="93"/>
        <v>102.71000000000001</v>
      </c>
      <c r="DZ130" s="101">
        <f t="shared" si="93"/>
        <v>99.09</v>
      </c>
      <c r="EB130" s="84">
        <f>MODEL_DATA!AT127</f>
        <v>121</v>
      </c>
      <c r="EC130" s="84">
        <f>MODEL_DATA!AU127</f>
        <v>456.94</v>
      </c>
      <c r="ED130" s="84">
        <f>MODEL_DATA!AV127</f>
        <v>81.42</v>
      </c>
      <c r="EE130" s="84">
        <f>MODEL_DATA!AW127</f>
        <v>528.84</v>
      </c>
      <c r="EF130" s="84">
        <f>MODEL_DATA!AX127</f>
        <v>0</v>
      </c>
      <c r="EG130" s="84">
        <f>MODEL_DATA!AY127</f>
        <v>0</v>
      </c>
      <c r="EH130" s="84">
        <f>MODEL_DATA!AZ127</f>
        <v>263.93</v>
      </c>
      <c r="EI130" s="84">
        <f>MODEL_DATA!BA127</f>
        <v>392.05</v>
      </c>
      <c r="EJ130" s="84">
        <f>MODEL_DATA!BB127</f>
        <v>0</v>
      </c>
      <c r="EK130" s="84">
        <f>MODEL_DATA!BC127</f>
        <v>40.14</v>
      </c>
      <c r="EL130" s="84">
        <f>MODEL_DATA!BD127</f>
        <v>91.81</v>
      </c>
      <c r="EM130" s="84">
        <f>MODEL_DATA!BE127</f>
        <v>219.98</v>
      </c>
      <c r="EN130" s="84">
        <f>MODEL_DATA!BF127</f>
        <v>280.63</v>
      </c>
      <c r="EO130" s="84">
        <f>MODEL_DATA!BG127</f>
        <v>33.29</v>
      </c>
      <c r="EP130" s="84">
        <f>MODEL_DATA!BH127</f>
        <v>32.18</v>
      </c>
      <c r="EQ130" s="84">
        <f>MODEL_DATA!BI127</f>
        <v>166.82</v>
      </c>
      <c r="ER130" s="84">
        <f>MODEL_DATA!BJ127</f>
        <v>311.3</v>
      </c>
      <c r="ES130" s="84">
        <f>MODEL_DATA!BK127</f>
        <v>69.42</v>
      </c>
      <c r="ET130" s="84">
        <f>MODEL_DATA!BL127</f>
        <v>66.91</v>
      </c>
      <c r="EU130" s="84">
        <f>MODEL_DATA!BM127</f>
        <v>6.37</v>
      </c>
      <c r="EV130" s="84">
        <f>MODEL_DATA!BN127</f>
        <v>0.95</v>
      </c>
    </row>
    <row r="131" spans="32:152" x14ac:dyDescent="0.25">
      <c r="AF131" s="32">
        <f t="shared" si="66"/>
        <v>242</v>
      </c>
      <c r="AG131" s="61">
        <f t="shared" si="75"/>
        <v>0</v>
      </c>
      <c r="AH131" s="63">
        <f>INDEX(Obs_GenCost!$D$11:$T$211,  MATCH($AF131, Obs_GenCost!$B$11:$B$211, 0), MATCH(AH$4, Obs_GenCost!$D$3:$T$3, 0) )</f>
        <v>0</v>
      </c>
      <c r="AI131" s="61">
        <f t="shared" si="76"/>
        <v>0</v>
      </c>
      <c r="AJ131" s="63">
        <f>INDEX(Obs_GenCost!$D$11:$T$211,  MATCH($AF131, Obs_GenCost!$B$11:$B$211, 0), MATCH(AJ$4, Obs_GenCost!$D$3:$T$3, 0) )</f>
        <v>0</v>
      </c>
      <c r="AK131" s="61">
        <f t="shared" si="77"/>
        <v>3.7978457541517816E-6</v>
      </c>
      <c r="AL131" s="63">
        <f>INDEX(Obs_GenCost!$D$11:$T$211,  MATCH($AF131, Obs_GenCost!$B$11:$B$211, 0), MATCH(AL$4, Obs_GenCost!$D$3:$T$3, 0) )</f>
        <v>3.4999999999999999E-6</v>
      </c>
      <c r="AM131" s="61">
        <f t="shared" si="78"/>
        <v>0</v>
      </c>
      <c r="AN131" s="63">
        <f>INDEX(Obs_GenCost!$D$11:$T$211,  MATCH($AF131, Obs_GenCost!$B$11:$B$211, 0), MATCH(AN$4, Obs_GenCost!$D$3:$T$3, 0) )</f>
        <v>0</v>
      </c>
      <c r="AO131" s="61">
        <f t="shared" si="79"/>
        <v>0</v>
      </c>
      <c r="AP131" s="63">
        <f>INDEX(Obs_GenCost!$D$11:$T$211,  MATCH($AF131, Obs_GenCost!$B$11:$B$211, 0), MATCH(AP$4, Obs_GenCost!$D$3:$T$3, 0) )</f>
        <v>0</v>
      </c>
      <c r="AQ131" s="61">
        <f t="shared" si="80"/>
        <v>0</v>
      </c>
      <c r="AR131" s="63">
        <f>INDEX(Obs_GenCost!$D$11:$T$211,  MATCH($AF131, Obs_GenCost!$B$11:$B$211, 0), MATCH(AR$4, Obs_GenCost!$D$3:$T$3, 0) )</f>
        <v>0</v>
      </c>
      <c r="AS131" s="61">
        <f t="shared" si="81"/>
        <v>0</v>
      </c>
      <c r="AT131" s="63">
        <f>INDEX(Obs_GenCost!$D$11:$T$211,  MATCH($AF131, Obs_GenCost!$B$11:$B$211, 0), MATCH(AT$4, Obs_GenCost!$D$3:$T$3, 0) )</f>
        <v>0</v>
      </c>
      <c r="AU131" s="61">
        <f t="shared" si="82"/>
        <v>0</v>
      </c>
      <c r="AV131" s="63">
        <f>INDEX(Obs_GenCost!$D$11:$T$211,  MATCH($AF131, Obs_GenCost!$B$11:$B$211, 0), MATCH(AV$4, Obs_GenCost!$D$3:$T$3, 0) )</f>
        <v>0</v>
      </c>
      <c r="AW131" s="61">
        <f t="shared" si="83"/>
        <v>0</v>
      </c>
      <c r="AX131" s="63">
        <f>INDEX(Obs_GenCost!$D$11:$T$211,  MATCH($AF131, Obs_GenCost!$B$11:$B$211, 0), MATCH(AX$4, Obs_GenCost!$D$3:$T$3, 0) )</f>
        <v>1.08E-5</v>
      </c>
      <c r="AY131" s="61">
        <f t="shared" si="84"/>
        <v>0</v>
      </c>
      <c r="AZ131" s="63">
        <f>INDEX(Obs_GenCost!$D$11:$T$211,  MATCH($AF131, Obs_GenCost!$B$11:$B$211, 0), MATCH(AZ$4, Obs_GenCost!$D$3:$T$3, 0) )</f>
        <v>3.033E-4</v>
      </c>
      <c r="BA131" s="61">
        <f t="shared" si="85"/>
        <v>4.8329457699935286E-4</v>
      </c>
      <c r="BB131" s="63">
        <f>INDEX(Obs_GenCost!$D$11:$T$211,  MATCH($AF131, Obs_GenCost!$B$11:$B$211, 0), MATCH(BB$4, Obs_GenCost!$D$3:$T$3, 0) )</f>
        <v>1.2865999999999999E-3</v>
      </c>
      <c r="BC131" s="61">
        <f t="shared" si="86"/>
        <v>8.2933395824116548E-4</v>
      </c>
      <c r="BD131" s="63">
        <f>INDEX(Obs_GenCost!$D$11:$T$211,  MATCH($AF131, Obs_GenCost!$B$11:$B$211, 0), MATCH(BD$4, Obs_GenCost!$D$3:$T$3, 0) )</f>
        <v>1.6069000000000001E-3</v>
      </c>
      <c r="BF131" s="31">
        <f t="shared" si="87"/>
        <v>244</v>
      </c>
      <c r="BG131" s="31">
        <f t="shared" si="88"/>
        <v>245</v>
      </c>
      <c r="BH131" s="57">
        <f t="shared" si="102"/>
        <v>7.0159984614800456E-7</v>
      </c>
      <c r="BI131" s="57">
        <f t="shared" si="102"/>
        <v>1.4184155452111448E-6</v>
      </c>
      <c r="BJ131" s="57">
        <f t="shared" si="102"/>
        <v>0</v>
      </c>
      <c r="BK131" s="58">
        <f t="shared" si="102"/>
        <v>4.174243528330854E-4</v>
      </c>
      <c r="BL131" s="57">
        <f t="shared" si="102"/>
        <v>0</v>
      </c>
      <c r="BM131" s="57">
        <f t="shared" si="102"/>
        <v>0</v>
      </c>
      <c r="BN131" s="57">
        <f t="shared" si="100"/>
        <v>7.3131757831497136E-6</v>
      </c>
      <c r="BQ131" s="57">
        <f t="shared" si="101"/>
        <v>0</v>
      </c>
      <c r="BR131" s="57">
        <f t="shared" si="101"/>
        <v>0</v>
      </c>
      <c r="BS131" s="57">
        <f t="shared" si="101"/>
        <v>1.7595151391294781E-6</v>
      </c>
      <c r="BT131" s="57">
        <f t="shared" si="101"/>
        <v>0</v>
      </c>
      <c r="BU131" s="57">
        <f t="shared" si="101"/>
        <v>0</v>
      </c>
      <c r="BV131" s="57">
        <f t="shared" si="101"/>
        <v>0</v>
      </c>
      <c r="BW131" s="57">
        <f t="shared" si="101"/>
        <v>0</v>
      </c>
      <c r="BX131" s="58">
        <f t="shared" si="101"/>
        <v>0</v>
      </c>
      <c r="BY131" s="57">
        <f t="shared" si="101"/>
        <v>0</v>
      </c>
      <c r="BZ131" s="57">
        <f t="shared" si="101"/>
        <v>0</v>
      </c>
      <c r="CA131" s="58">
        <f t="shared" si="101"/>
        <v>3.1824516267352741E-4</v>
      </c>
      <c r="CB131" s="57">
        <f t="shared" si="101"/>
        <v>0</v>
      </c>
      <c r="CC131" s="57">
        <f t="shared" si="101"/>
        <v>0</v>
      </c>
      <c r="CD131" s="57">
        <f t="shared" si="101"/>
        <v>1.8120537817562426E-5</v>
      </c>
      <c r="CE131" s="57">
        <f t="shared" si="101"/>
        <v>4.9831495564870852E-4</v>
      </c>
      <c r="CF131" s="57">
        <f t="shared" si="99"/>
        <v>0</v>
      </c>
      <c r="CG131" s="57">
        <f t="shared" si="99"/>
        <v>0</v>
      </c>
      <c r="CH131" s="57">
        <f t="shared" si="99"/>
        <v>0</v>
      </c>
      <c r="CI131" s="58">
        <f t="shared" si="99"/>
        <v>0</v>
      </c>
      <c r="CJ131" s="57">
        <f t="shared" si="99"/>
        <v>0</v>
      </c>
      <c r="CL131" s="30">
        <f>Obs_GenCost!B133</f>
        <v>244</v>
      </c>
      <c r="CM131" s="26">
        <f t="shared" si="97"/>
        <v>245</v>
      </c>
      <c r="CN131" s="20">
        <f t="shared" si="68"/>
        <v>6.5</v>
      </c>
      <c r="CO131" s="20">
        <f t="shared" si="68"/>
        <v>6.5</v>
      </c>
      <c r="CP131" s="20">
        <f t="shared" si="68"/>
        <v>0</v>
      </c>
      <c r="CQ131" s="106">
        <f t="shared" si="64"/>
        <v>72.12</v>
      </c>
      <c r="CR131" s="143"/>
      <c r="CS131" s="20">
        <f t="shared" si="69"/>
        <v>0</v>
      </c>
      <c r="CT131" s="20">
        <f t="shared" si="69"/>
        <v>0.2</v>
      </c>
      <c r="CW131" s="20">
        <f t="shared" si="95"/>
        <v>0</v>
      </c>
      <c r="CX131" s="20">
        <f t="shared" ref="CX131:DG166" si="103">SUMIFS(ED:ED,$DR:$DR,"&gt;="&amp;$CL131,$DR:$DR,"&lt;"&amp;$CL132)</f>
        <v>0</v>
      </c>
      <c r="CY131" s="20">
        <f t="shared" si="103"/>
        <v>6.5</v>
      </c>
      <c r="CZ131" s="20">
        <f t="shared" si="103"/>
        <v>0</v>
      </c>
      <c r="DA131" s="20">
        <f t="shared" si="103"/>
        <v>0</v>
      </c>
      <c r="DB131" s="20">
        <f t="shared" si="103"/>
        <v>0</v>
      </c>
      <c r="DC131" s="20">
        <f t="shared" si="103"/>
        <v>0</v>
      </c>
      <c r="DD131" s="106">
        <f t="shared" si="103"/>
        <v>0</v>
      </c>
      <c r="DE131" s="20">
        <f t="shared" si="96"/>
        <v>0</v>
      </c>
      <c r="DF131" s="20">
        <f t="shared" si="96"/>
        <v>0</v>
      </c>
      <c r="DG131" s="106">
        <f t="shared" si="96"/>
        <v>24.7</v>
      </c>
      <c r="DH131" s="143"/>
      <c r="DI131" s="20">
        <f t="shared" si="70"/>
        <v>0</v>
      </c>
      <c r="DJ131" s="20">
        <f t="shared" si="70"/>
        <v>0.2</v>
      </c>
      <c r="DK131" s="20">
        <f t="shared" si="70"/>
        <v>47.42</v>
      </c>
      <c r="DL131" s="143"/>
      <c r="DM131" s="20">
        <f t="shared" si="71"/>
        <v>0</v>
      </c>
      <c r="DN131" s="20">
        <f t="shared" si="71"/>
        <v>0</v>
      </c>
      <c r="DO131" s="106">
        <f t="shared" si="71"/>
        <v>0</v>
      </c>
      <c r="DP131" s="20">
        <f t="shared" si="65"/>
        <v>0</v>
      </c>
      <c r="DR131" s="31">
        <f t="shared" si="90"/>
        <v>122</v>
      </c>
      <c r="DS131" s="26">
        <f t="shared" si="91"/>
        <v>122.5</v>
      </c>
      <c r="DT131" s="101">
        <f t="shared" si="72"/>
        <v>1554.46</v>
      </c>
      <c r="DU131" s="101">
        <f t="shared" si="73"/>
        <v>499.31000000000006</v>
      </c>
      <c r="DV131" s="101">
        <f t="shared" si="74"/>
        <v>631.34</v>
      </c>
      <c r="DW131" s="102">
        <f t="shared" si="92"/>
        <v>428.11</v>
      </c>
      <c r="DX131" s="144"/>
      <c r="DY131" s="101">
        <f t="shared" si="93"/>
        <v>94.710000000000008</v>
      </c>
      <c r="DZ131" s="101">
        <f t="shared" si="93"/>
        <v>108.48</v>
      </c>
      <c r="EB131" s="84">
        <f>MODEL_DATA!AT128</f>
        <v>122</v>
      </c>
      <c r="EC131" s="84">
        <f>MODEL_DATA!AU128</f>
        <v>423.81</v>
      </c>
      <c r="ED131" s="84">
        <f>MODEL_DATA!AV128</f>
        <v>64.59</v>
      </c>
      <c r="EE131" s="84">
        <f>MODEL_DATA!AW128</f>
        <v>434.72</v>
      </c>
      <c r="EF131" s="84">
        <f>MODEL_DATA!AX128</f>
        <v>0</v>
      </c>
      <c r="EG131" s="84">
        <f>MODEL_DATA!AY128</f>
        <v>0</v>
      </c>
      <c r="EH131" s="84">
        <f>MODEL_DATA!AZ128</f>
        <v>246.78</v>
      </c>
      <c r="EI131" s="84">
        <f>MODEL_DATA!BA128</f>
        <v>384.56</v>
      </c>
      <c r="EJ131" s="84">
        <f>MODEL_DATA!BB128</f>
        <v>0</v>
      </c>
      <c r="EK131" s="84">
        <f>MODEL_DATA!BC128</f>
        <v>38.96</v>
      </c>
      <c r="EL131" s="84">
        <f>MODEL_DATA!BD128</f>
        <v>82.51</v>
      </c>
      <c r="EM131" s="84">
        <f>MODEL_DATA!BE128</f>
        <v>229.21</v>
      </c>
      <c r="EN131" s="84">
        <f>MODEL_DATA!BF128</f>
        <v>252.19</v>
      </c>
      <c r="EO131" s="84">
        <f>MODEL_DATA!BG128</f>
        <v>29.79</v>
      </c>
      <c r="EP131" s="84">
        <f>MODEL_DATA!BH128</f>
        <v>34.03</v>
      </c>
      <c r="EQ131" s="84">
        <f>MODEL_DATA!BI128</f>
        <v>198.9</v>
      </c>
      <c r="ER131" s="84">
        <f>MODEL_DATA!BJ128</f>
        <v>272.06</v>
      </c>
      <c r="ES131" s="84">
        <f>MODEL_DATA!BK128</f>
        <v>64.92</v>
      </c>
      <c r="ET131" s="84">
        <f>MODEL_DATA!BL128</f>
        <v>74.45</v>
      </c>
      <c r="EU131" s="84">
        <f>MODEL_DATA!BM128</f>
        <v>5.67</v>
      </c>
      <c r="EV131" s="84">
        <f>MODEL_DATA!BN128</f>
        <v>0.81</v>
      </c>
    </row>
    <row r="132" spans="32:152" x14ac:dyDescent="0.25">
      <c r="AF132" s="32">
        <f t="shared" si="66"/>
        <v>244</v>
      </c>
      <c r="AG132" s="61">
        <f t="shared" si="75"/>
        <v>0</v>
      </c>
      <c r="AH132" s="63">
        <f>INDEX(Obs_GenCost!$D$11:$T$211,  MATCH($AF132, Obs_GenCost!$B$11:$B$211, 0), MATCH(AH$4, Obs_GenCost!$D$3:$T$3, 0) )</f>
        <v>0</v>
      </c>
      <c r="AI132" s="61">
        <f t="shared" si="76"/>
        <v>0</v>
      </c>
      <c r="AJ132" s="63">
        <f>INDEX(Obs_GenCost!$D$11:$T$211,  MATCH($AF132, Obs_GenCost!$B$11:$B$211, 0), MATCH(AJ$4, Obs_GenCost!$D$3:$T$3, 0) )</f>
        <v>0</v>
      </c>
      <c r="AK132" s="61">
        <f t="shared" si="77"/>
        <v>1.7595151391294781E-6</v>
      </c>
      <c r="AL132" s="63">
        <f>INDEX(Obs_GenCost!$D$11:$T$211,  MATCH($AF132, Obs_GenCost!$B$11:$B$211, 0), MATCH(AL$4, Obs_GenCost!$D$3:$T$3, 0) )</f>
        <v>1.7999999999999999E-6</v>
      </c>
      <c r="AM132" s="61">
        <f t="shared" si="78"/>
        <v>0</v>
      </c>
      <c r="AN132" s="63">
        <f>INDEX(Obs_GenCost!$D$11:$T$211,  MATCH($AF132, Obs_GenCost!$B$11:$B$211, 0), MATCH(AN$4, Obs_GenCost!$D$3:$T$3, 0) )</f>
        <v>0</v>
      </c>
      <c r="AO132" s="61">
        <f t="shared" si="79"/>
        <v>0</v>
      </c>
      <c r="AP132" s="63">
        <f>INDEX(Obs_GenCost!$D$11:$T$211,  MATCH($AF132, Obs_GenCost!$B$11:$B$211, 0), MATCH(AP$4, Obs_GenCost!$D$3:$T$3, 0) )</f>
        <v>0</v>
      </c>
      <c r="AQ132" s="61">
        <f t="shared" si="80"/>
        <v>0</v>
      </c>
      <c r="AR132" s="63">
        <f>INDEX(Obs_GenCost!$D$11:$T$211,  MATCH($AF132, Obs_GenCost!$B$11:$B$211, 0), MATCH(AR$4, Obs_GenCost!$D$3:$T$3, 0) )</f>
        <v>0</v>
      </c>
      <c r="AS132" s="61">
        <f t="shared" si="81"/>
        <v>0</v>
      </c>
      <c r="AT132" s="63">
        <f>INDEX(Obs_GenCost!$D$11:$T$211,  MATCH($AF132, Obs_GenCost!$B$11:$B$211, 0), MATCH(AT$4, Obs_GenCost!$D$3:$T$3, 0) )</f>
        <v>0</v>
      </c>
      <c r="AU132" s="61">
        <f t="shared" si="82"/>
        <v>0</v>
      </c>
      <c r="AV132" s="63">
        <f>INDEX(Obs_GenCost!$D$11:$T$211,  MATCH($AF132, Obs_GenCost!$B$11:$B$211, 0), MATCH(AV$4, Obs_GenCost!$D$3:$T$3, 0) )</f>
        <v>0</v>
      </c>
      <c r="AW132" s="61">
        <f t="shared" si="83"/>
        <v>0</v>
      </c>
      <c r="AX132" s="63">
        <f>INDEX(Obs_GenCost!$D$11:$T$211,  MATCH($AF132, Obs_GenCost!$B$11:$B$211, 0), MATCH(AX$4, Obs_GenCost!$D$3:$T$3, 0) )</f>
        <v>9.9000000000000001E-6</v>
      </c>
      <c r="AY132" s="61">
        <f t="shared" si="84"/>
        <v>0</v>
      </c>
      <c r="AZ132" s="63">
        <f>INDEX(Obs_GenCost!$D$11:$T$211,  MATCH($AF132, Obs_GenCost!$B$11:$B$211, 0), MATCH(AZ$4, Obs_GenCost!$D$3:$T$3, 0) )</f>
        <v>2.9189999999999999E-4</v>
      </c>
      <c r="BA132" s="61">
        <f t="shared" si="85"/>
        <v>3.1824516267352741E-4</v>
      </c>
      <c r="BB132" s="63">
        <f>INDEX(Obs_GenCost!$D$11:$T$211,  MATCH($AF132, Obs_GenCost!$B$11:$B$211, 0), MATCH(BB$4, Obs_GenCost!$D$3:$T$3, 0) )</f>
        <v>1.2354E-3</v>
      </c>
      <c r="BC132" s="61">
        <f t="shared" si="86"/>
        <v>4.9831495564870852E-4</v>
      </c>
      <c r="BD132" s="63">
        <f>INDEX(Obs_GenCost!$D$11:$T$211,  MATCH($AF132, Obs_GenCost!$B$11:$B$211, 0), MATCH(BD$4, Obs_GenCost!$D$3:$T$3, 0) )</f>
        <v>1.5904000000000001E-3</v>
      </c>
      <c r="BF132" s="31">
        <f t="shared" si="87"/>
        <v>246</v>
      </c>
      <c r="BG132" s="31">
        <f t="shared" si="88"/>
        <v>247</v>
      </c>
      <c r="BH132" s="57">
        <f t="shared" si="102"/>
        <v>9.9303362839409878E-8</v>
      </c>
      <c r="BI132" s="57">
        <f t="shared" si="102"/>
        <v>2.0076035409142357E-7</v>
      </c>
      <c r="BJ132" s="57">
        <f t="shared" si="102"/>
        <v>0</v>
      </c>
      <c r="BK132" s="58">
        <f t="shared" si="102"/>
        <v>3.8964236595567532E-4</v>
      </c>
      <c r="BL132" s="57">
        <f t="shared" si="102"/>
        <v>0</v>
      </c>
      <c r="BM132" s="57">
        <f t="shared" si="102"/>
        <v>0</v>
      </c>
      <c r="BN132" s="57">
        <f t="shared" si="100"/>
        <v>1.0969763674724569E-6</v>
      </c>
      <c r="BQ132" s="57">
        <f t="shared" si="101"/>
        <v>0</v>
      </c>
      <c r="BR132" s="57">
        <f t="shared" si="101"/>
        <v>0</v>
      </c>
      <c r="BS132" s="57">
        <f t="shared" si="101"/>
        <v>2.4903906584601847E-7</v>
      </c>
      <c r="BT132" s="57">
        <f t="shared" si="101"/>
        <v>0</v>
      </c>
      <c r="BU132" s="57">
        <f t="shared" si="101"/>
        <v>0</v>
      </c>
      <c r="BV132" s="57">
        <f t="shared" si="101"/>
        <v>0</v>
      </c>
      <c r="BW132" s="57">
        <f t="shared" si="101"/>
        <v>0</v>
      </c>
      <c r="BX132" s="58">
        <f t="shared" si="101"/>
        <v>0</v>
      </c>
      <c r="BY132" s="57">
        <f t="shared" si="101"/>
        <v>0</v>
      </c>
      <c r="BZ132" s="57">
        <f t="shared" si="101"/>
        <v>0</v>
      </c>
      <c r="CA132" s="58">
        <f t="shared" si="101"/>
        <v>1.5822067196886305E-4</v>
      </c>
      <c r="CB132" s="57">
        <f t="shared" si="101"/>
        <v>0</v>
      </c>
      <c r="CC132" s="57">
        <f t="shared" si="101"/>
        <v>0</v>
      </c>
      <c r="CD132" s="57">
        <f t="shared" si="101"/>
        <v>2.7180806726343634E-6</v>
      </c>
      <c r="CE132" s="57">
        <f t="shared" si="101"/>
        <v>5.7839002865678855E-4</v>
      </c>
      <c r="CF132" s="57">
        <f t="shared" si="99"/>
        <v>0</v>
      </c>
      <c r="CG132" s="57">
        <f t="shared" si="99"/>
        <v>0</v>
      </c>
      <c r="CH132" s="57">
        <f t="shared" si="99"/>
        <v>0</v>
      </c>
      <c r="CI132" s="58">
        <f t="shared" si="99"/>
        <v>0</v>
      </c>
      <c r="CJ132" s="57">
        <f t="shared" si="99"/>
        <v>0</v>
      </c>
      <c r="CL132" s="30">
        <f>Obs_GenCost!B134</f>
        <v>246</v>
      </c>
      <c r="CM132" s="26">
        <f t="shared" si="97"/>
        <v>247</v>
      </c>
      <c r="CN132" s="20">
        <f t="shared" si="68"/>
        <v>0.92</v>
      </c>
      <c r="CO132" s="20">
        <f t="shared" si="68"/>
        <v>0.92</v>
      </c>
      <c r="CP132" s="20">
        <f t="shared" si="68"/>
        <v>0</v>
      </c>
      <c r="CQ132" s="106">
        <f t="shared" si="64"/>
        <v>67.319999999999993</v>
      </c>
      <c r="CR132" s="143"/>
      <c r="CS132" s="20">
        <f t="shared" si="69"/>
        <v>0</v>
      </c>
      <c r="CT132" s="20">
        <f t="shared" si="69"/>
        <v>0.03</v>
      </c>
      <c r="CW132" s="20">
        <f t="shared" ref="CW132:DG186" si="104">SUMIFS(EC:EC,$DR:$DR,"&gt;="&amp;$CL132,$DR:$DR,"&lt;"&amp;$CL133)</f>
        <v>0</v>
      </c>
      <c r="CX132" s="20">
        <f t="shared" si="103"/>
        <v>0</v>
      </c>
      <c r="CY132" s="20">
        <f t="shared" si="103"/>
        <v>0.92</v>
      </c>
      <c r="CZ132" s="20">
        <f t="shared" si="103"/>
        <v>0</v>
      </c>
      <c r="DA132" s="20">
        <f t="shared" si="103"/>
        <v>0</v>
      </c>
      <c r="DB132" s="20">
        <f t="shared" si="103"/>
        <v>0</v>
      </c>
      <c r="DC132" s="20">
        <f t="shared" si="103"/>
        <v>0</v>
      </c>
      <c r="DD132" s="106">
        <f t="shared" si="103"/>
        <v>0</v>
      </c>
      <c r="DE132" s="20">
        <f t="shared" si="96"/>
        <v>0</v>
      </c>
      <c r="DF132" s="20">
        <f t="shared" si="96"/>
        <v>0</v>
      </c>
      <c r="DG132" s="106">
        <f t="shared" si="96"/>
        <v>12.280000000000001</v>
      </c>
      <c r="DH132" s="143"/>
      <c r="DI132" s="20">
        <f t="shared" si="70"/>
        <v>0</v>
      </c>
      <c r="DJ132" s="20">
        <f t="shared" si="70"/>
        <v>0.03</v>
      </c>
      <c r="DK132" s="20">
        <f t="shared" si="70"/>
        <v>55.04</v>
      </c>
      <c r="DL132" s="143"/>
      <c r="DM132" s="20">
        <f t="shared" si="71"/>
        <v>0</v>
      </c>
      <c r="DN132" s="20">
        <f t="shared" si="71"/>
        <v>0</v>
      </c>
      <c r="DO132" s="106">
        <f t="shared" si="71"/>
        <v>0</v>
      </c>
      <c r="DP132" s="20">
        <f t="shared" si="65"/>
        <v>0</v>
      </c>
      <c r="DR132" s="31">
        <f t="shared" si="90"/>
        <v>123</v>
      </c>
      <c r="DS132" s="26">
        <f t="shared" si="91"/>
        <v>123.5</v>
      </c>
      <c r="DT132" s="101">
        <f t="shared" si="72"/>
        <v>1520.7</v>
      </c>
      <c r="DU132" s="101">
        <f t="shared" si="73"/>
        <v>505.05</v>
      </c>
      <c r="DV132" s="101">
        <f t="shared" si="74"/>
        <v>632.32999999999993</v>
      </c>
      <c r="DW132" s="102">
        <f t="shared" si="92"/>
        <v>440.97</v>
      </c>
      <c r="DX132" s="144"/>
      <c r="DY132" s="101">
        <f t="shared" si="93"/>
        <v>120.17999999999999</v>
      </c>
      <c r="DZ132" s="101">
        <f t="shared" si="93"/>
        <v>113.36</v>
      </c>
      <c r="EB132" s="84">
        <f>MODEL_DATA!AT129</f>
        <v>123</v>
      </c>
      <c r="EC132" s="84">
        <f>MODEL_DATA!AU129</f>
        <v>383.32</v>
      </c>
      <c r="ED132" s="84">
        <f>MODEL_DATA!AV129</f>
        <v>62.81</v>
      </c>
      <c r="EE132" s="84">
        <f>MODEL_DATA!AW129</f>
        <v>442.24</v>
      </c>
      <c r="EF132" s="84">
        <f>MODEL_DATA!AX129</f>
        <v>0</v>
      </c>
      <c r="EG132" s="84">
        <f>MODEL_DATA!AY129</f>
        <v>0</v>
      </c>
      <c r="EH132" s="84">
        <f>MODEL_DATA!AZ129</f>
        <v>244.64</v>
      </c>
      <c r="EI132" s="84">
        <f>MODEL_DATA!BA129</f>
        <v>387.69</v>
      </c>
      <c r="EJ132" s="84">
        <f>MODEL_DATA!BB129</f>
        <v>0</v>
      </c>
      <c r="EK132" s="84">
        <f>MODEL_DATA!BC129</f>
        <v>36.53</v>
      </c>
      <c r="EL132" s="84">
        <f>MODEL_DATA!BD129</f>
        <v>65.180000000000007</v>
      </c>
      <c r="EM132" s="84">
        <f>MODEL_DATA!BE129</f>
        <v>257.79000000000002</v>
      </c>
      <c r="EN132" s="84">
        <f>MODEL_DATA!BF129</f>
        <v>280.36</v>
      </c>
      <c r="EO132" s="84">
        <f>MODEL_DATA!BG129</f>
        <v>38.799999999999997</v>
      </c>
      <c r="EP132" s="84">
        <f>MODEL_DATA!BH129</f>
        <v>36.67</v>
      </c>
      <c r="EQ132" s="84">
        <f>MODEL_DATA!BI129</f>
        <v>183.18</v>
      </c>
      <c r="ER132" s="84">
        <f>MODEL_DATA!BJ129</f>
        <v>251.72</v>
      </c>
      <c r="ES132" s="84">
        <f>MODEL_DATA!BK129</f>
        <v>81.38</v>
      </c>
      <c r="ET132" s="84">
        <f>MODEL_DATA!BL129</f>
        <v>76.69</v>
      </c>
      <c r="EU132" s="84">
        <f>MODEL_DATA!BM129</f>
        <v>4.8600000000000003</v>
      </c>
      <c r="EV132" s="84">
        <f>MODEL_DATA!BN129</f>
        <v>0.93</v>
      </c>
    </row>
    <row r="133" spans="32:152" x14ac:dyDescent="0.25">
      <c r="AF133" s="32">
        <f t="shared" si="66"/>
        <v>246</v>
      </c>
      <c r="AG133" s="61">
        <f t="shared" si="75"/>
        <v>0</v>
      </c>
      <c r="AH133" s="63">
        <f>INDEX(Obs_GenCost!$D$11:$T$211,  MATCH($AF133, Obs_GenCost!$B$11:$B$211, 0), MATCH(AH$4, Obs_GenCost!$D$3:$T$3, 0) )</f>
        <v>0</v>
      </c>
      <c r="AI133" s="61">
        <f t="shared" si="76"/>
        <v>0</v>
      </c>
      <c r="AJ133" s="63">
        <f>INDEX(Obs_GenCost!$D$11:$T$211,  MATCH($AF133, Obs_GenCost!$B$11:$B$211, 0), MATCH(AJ$4, Obs_GenCost!$D$3:$T$3, 0) )</f>
        <v>0</v>
      </c>
      <c r="AK133" s="61">
        <f t="shared" si="77"/>
        <v>2.4903906584601847E-7</v>
      </c>
      <c r="AL133" s="63">
        <f>INDEX(Obs_GenCost!$D$11:$T$211,  MATCH($AF133, Obs_GenCost!$B$11:$B$211, 0), MATCH(AL$4, Obs_GenCost!$D$3:$T$3, 0) )</f>
        <v>0</v>
      </c>
      <c r="AM133" s="61">
        <f t="shared" si="78"/>
        <v>0</v>
      </c>
      <c r="AN133" s="63">
        <f>INDEX(Obs_GenCost!$D$11:$T$211,  MATCH($AF133, Obs_GenCost!$B$11:$B$211, 0), MATCH(AN$4, Obs_GenCost!$D$3:$T$3, 0) )</f>
        <v>0</v>
      </c>
      <c r="AO133" s="61">
        <f t="shared" si="79"/>
        <v>0</v>
      </c>
      <c r="AP133" s="63">
        <f>INDEX(Obs_GenCost!$D$11:$T$211,  MATCH($AF133, Obs_GenCost!$B$11:$B$211, 0), MATCH(AP$4, Obs_GenCost!$D$3:$T$3, 0) )</f>
        <v>0</v>
      </c>
      <c r="AQ133" s="61">
        <f t="shared" si="80"/>
        <v>0</v>
      </c>
      <c r="AR133" s="63">
        <f>INDEX(Obs_GenCost!$D$11:$T$211,  MATCH($AF133, Obs_GenCost!$B$11:$B$211, 0), MATCH(AR$4, Obs_GenCost!$D$3:$T$3, 0) )</f>
        <v>0</v>
      </c>
      <c r="AS133" s="61">
        <f t="shared" si="81"/>
        <v>0</v>
      </c>
      <c r="AT133" s="63">
        <f>INDEX(Obs_GenCost!$D$11:$T$211,  MATCH($AF133, Obs_GenCost!$B$11:$B$211, 0), MATCH(AT$4, Obs_GenCost!$D$3:$T$3, 0) )</f>
        <v>0</v>
      </c>
      <c r="AU133" s="61">
        <f t="shared" si="82"/>
        <v>0</v>
      </c>
      <c r="AV133" s="63">
        <f>INDEX(Obs_GenCost!$D$11:$T$211,  MATCH($AF133, Obs_GenCost!$B$11:$B$211, 0), MATCH(AV$4, Obs_GenCost!$D$3:$T$3, 0) )</f>
        <v>0</v>
      </c>
      <c r="AW133" s="61">
        <f t="shared" si="83"/>
        <v>0</v>
      </c>
      <c r="AX133" s="63">
        <f>INDEX(Obs_GenCost!$D$11:$T$211,  MATCH($AF133, Obs_GenCost!$B$11:$B$211, 0), MATCH(AX$4, Obs_GenCost!$D$3:$T$3, 0) )</f>
        <v>9.2E-6</v>
      </c>
      <c r="AY133" s="61">
        <f t="shared" si="84"/>
        <v>0</v>
      </c>
      <c r="AZ133" s="63">
        <f>INDEX(Obs_GenCost!$D$11:$T$211,  MATCH($AF133, Obs_GenCost!$B$11:$B$211, 0), MATCH(AZ$4, Obs_GenCost!$D$3:$T$3, 0) )</f>
        <v>2.8049999999999999E-4</v>
      </c>
      <c r="BA133" s="61">
        <f t="shared" si="85"/>
        <v>1.5822067196886305E-4</v>
      </c>
      <c r="BB133" s="63">
        <f>INDEX(Obs_GenCost!$D$11:$T$211,  MATCH($AF133, Obs_GenCost!$B$11:$B$211, 0), MATCH(BB$4, Obs_GenCost!$D$3:$T$3, 0) )</f>
        <v>1.1837E-3</v>
      </c>
      <c r="BC133" s="61">
        <f t="shared" si="86"/>
        <v>5.7839002865678855E-4</v>
      </c>
      <c r="BD133" s="63">
        <f>INDEX(Obs_GenCost!$D$11:$T$211,  MATCH($AF133, Obs_GenCost!$B$11:$B$211, 0), MATCH(BD$4, Obs_GenCost!$D$3:$T$3, 0) )</f>
        <v>1.5740999999999999E-3</v>
      </c>
      <c r="BF133" s="31">
        <f t="shared" si="87"/>
        <v>248</v>
      </c>
      <c r="BG133" s="31">
        <f t="shared" si="88"/>
        <v>249</v>
      </c>
      <c r="BH133" s="57">
        <f t="shared" si="102"/>
        <v>0</v>
      </c>
      <c r="BI133" s="57">
        <f t="shared" si="102"/>
        <v>0</v>
      </c>
      <c r="BJ133" s="57">
        <f t="shared" si="102"/>
        <v>0</v>
      </c>
      <c r="BK133" s="58">
        <f t="shared" si="102"/>
        <v>2.7706743996283692E-4</v>
      </c>
      <c r="BL133" s="57">
        <f t="shared" si="102"/>
        <v>0</v>
      </c>
      <c r="BM133" s="57">
        <f t="shared" si="102"/>
        <v>0</v>
      </c>
      <c r="BN133" s="57">
        <f t="shared" si="100"/>
        <v>0</v>
      </c>
      <c r="BQ133" s="57">
        <f t="shared" si="101"/>
        <v>0</v>
      </c>
      <c r="BR133" s="57">
        <f t="shared" si="101"/>
        <v>0</v>
      </c>
      <c r="BS133" s="57">
        <f t="shared" si="101"/>
        <v>0</v>
      </c>
      <c r="BT133" s="57">
        <f t="shared" si="101"/>
        <v>0</v>
      </c>
      <c r="BU133" s="57">
        <f t="shared" si="101"/>
        <v>0</v>
      </c>
      <c r="BV133" s="57">
        <f t="shared" si="101"/>
        <v>0</v>
      </c>
      <c r="BW133" s="57">
        <f t="shared" si="101"/>
        <v>0</v>
      </c>
      <c r="BX133" s="58">
        <f t="shared" si="101"/>
        <v>0</v>
      </c>
      <c r="BY133" s="57">
        <f t="shared" si="101"/>
        <v>0</v>
      </c>
      <c r="BZ133" s="57">
        <f t="shared" si="101"/>
        <v>0</v>
      </c>
      <c r="CA133" s="58">
        <f t="shared" si="101"/>
        <v>7.7306517248630153E-5</v>
      </c>
      <c r="CB133" s="57">
        <f t="shared" si="101"/>
        <v>0</v>
      </c>
      <c r="CC133" s="57">
        <f t="shared" si="101"/>
        <v>0</v>
      </c>
      <c r="CD133" s="57">
        <f t="shared" si="101"/>
        <v>0</v>
      </c>
      <c r="CE133" s="57">
        <f t="shared" si="101"/>
        <v>4.3999255995384701E-4</v>
      </c>
      <c r="CF133" s="57">
        <f t="shared" si="99"/>
        <v>0</v>
      </c>
      <c r="CG133" s="57">
        <f t="shared" si="99"/>
        <v>0</v>
      </c>
      <c r="CH133" s="57">
        <f t="shared" si="99"/>
        <v>0</v>
      </c>
      <c r="CI133" s="58">
        <f t="shared" si="99"/>
        <v>0</v>
      </c>
      <c r="CJ133" s="57">
        <f t="shared" si="99"/>
        <v>0</v>
      </c>
      <c r="CL133" s="30">
        <f>Obs_GenCost!B135</f>
        <v>248</v>
      </c>
      <c r="CM133" s="26">
        <f t="shared" si="97"/>
        <v>249</v>
      </c>
      <c r="CN133" s="20">
        <f t="shared" si="68"/>
        <v>0</v>
      </c>
      <c r="CO133" s="20">
        <f t="shared" si="68"/>
        <v>0</v>
      </c>
      <c r="CP133" s="20">
        <f t="shared" si="68"/>
        <v>0</v>
      </c>
      <c r="CQ133" s="106">
        <f t="shared" si="64"/>
        <v>47.870000000000005</v>
      </c>
      <c r="CR133" s="143"/>
      <c r="CS133" s="20">
        <f t="shared" si="69"/>
        <v>0</v>
      </c>
      <c r="CT133" s="20">
        <f t="shared" si="69"/>
        <v>0</v>
      </c>
      <c r="CW133" s="20">
        <f t="shared" si="104"/>
        <v>0</v>
      </c>
      <c r="CX133" s="20">
        <f t="shared" si="103"/>
        <v>0</v>
      </c>
      <c r="CY133" s="20">
        <f t="shared" si="103"/>
        <v>0</v>
      </c>
      <c r="CZ133" s="20">
        <f t="shared" si="103"/>
        <v>0</v>
      </c>
      <c r="DA133" s="20">
        <f t="shared" si="103"/>
        <v>0</v>
      </c>
      <c r="DB133" s="20">
        <f t="shared" si="103"/>
        <v>0</v>
      </c>
      <c r="DC133" s="20">
        <f t="shared" si="103"/>
        <v>0</v>
      </c>
      <c r="DD133" s="106">
        <f t="shared" si="103"/>
        <v>0</v>
      </c>
      <c r="DE133" s="20">
        <f t="shared" si="96"/>
        <v>0</v>
      </c>
      <c r="DF133" s="20">
        <f t="shared" si="96"/>
        <v>0</v>
      </c>
      <c r="DG133" s="106">
        <f t="shared" si="96"/>
        <v>6</v>
      </c>
      <c r="DH133" s="143"/>
      <c r="DI133" s="20">
        <f t="shared" si="70"/>
        <v>0</v>
      </c>
      <c r="DJ133" s="20">
        <f t="shared" si="70"/>
        <v>0</v>
      </c>
      <c r="DK133" s="20">
        <f t="shared" si="70"/>
        <v>41.870000000000005</v>
      </c>
      <c r="DL133" s="143"/>
      <c r="DM133" s="20">
        <f t="shared" si="71"/>
        <v>0</v>
      </c>
      <c r="DN133" s="20">
        <f t="shared" si="71"/>
        <v>0</v>
      </c>
      <c r="DO133" s="106">
        <f t="shared" si="71"/>
        <v>0</v>
      </c>
      <c r="DP133" s="20">
        <f t="shared" si="65"/>
        <v>0</v>
      </c>
      <c r="DR133" s="31">
        <f t="shared" si="90"/>
        <v>124</v>
      </c>
      <c r="DS133" s="26">
        <f t="shared" si="91"/>
        <v>124.5</v>
      </c>
      <c r="DT133" s="101">
        <f t="shared" si="72"/>
        <v>1466.1499999999999</v>
      </c>
      <c r="DU133" s="101">
        <f t="shared" si="73"/>
        <v>506.92</v>
      </c>
      <c r="DV133" s="101">
        <f t="shared" si="74"/>
        <v>605.29</v>
      </c>
      <c r="DW133" s="102">
        <f t="shared" si="92"/>
        <v>381.74</v>
      </c>
      <c r="DX133" s="144"/>
      <c r="DY133" s="101">
        <f t="shared" si="93"/>
        <v>126.36</v>
      </c>
      <c r="DZ133" s="101">
        <f t="shared" si="93"/>
        <v>99.93</v>
      </c>
      <c r="EB133" s="84">
        <f>MODEL_DATA!AT130</f>
        <v>124</v>
      </c>
      <c r="EC133" s="84">
        <f>MODEL_DATA!AU130</f>
        <v>353.94</v>
      </c>
      <c r="ED133" s="84">
        <f>MODEL_DATA!AV130</f>
        <v>68.67</v>
      </c>
      <c r="EE133" s="84">
        <f>MODEL_DATA!AW130</f>
        <v>438.25</v>
      </c>
      <c r="EF133" s="84">
        <f>MODEL_DATA!AX130</f>
        <v>0</v>
      </c>
      <c r="EG133" s="84">
        <f>MODEL_DATA!AY130</f>
        <v>0</v>
      </c>
      <c r="EH133" s="84">
        <f>MODEL_DATA!AZ130</f>
        <v>236.22</v>
      </c>
      <c r="EI133" s="84">
        <f>MODEL_DATA!BA130</f>
        <v>369.07</v>
      </c>
      <c r="EJ133" s="84">
        <f>MODEL_DATA!BB130</f>
        <v>0</v>
      </c>
      <c r="EK133" s="84">
        <f>MODEL_DATA!BC130</f>
        <v>35.549999999999997</v>
      </c>
      <c r="EL133" s="84">
        <f>MODEL_DATA!BD130</f>
        <v>53.46</v>
      </c>
      <c r="EM133" s="84">
        <f>MODEL_DATA!BE130</f>
        <v>197.38</v>
      </c>
      <c r="EN133" s="84">
        <f>MODEL_DATA!BF130</f>
        <v>274.14</v>
      </c>
      <c r="EO133" s="84">
        <f>MODEL_DATA!BG130</f>
        <v>39.909999999999997</v>
      </c>
      <c r="EP133" s="84">
        <f>MODEL_DATA!BH130</f>
        <v>31.1</v>
      </c>
      <c r="EQ133" s="84">
        <f>MODEL_DATA!BI130</f>
        <v>184.36</v>
      </c>
      <c r="ER133" s="84">
        <f>MODEL_DATA!BJ130</f>
        <v>219.95</v>
      </c>
      <c r="ES133" s="84">
        <f>MODEL_DATA!BK130</f>
        <v>86.45</v>
      </c>
      <c r="ET133" s="84">
        <f>MODEL_DATA!BL130</f>
        <v>68.83</v>
      </c>
      <c r="EU133" s="84">
        <f>MODEL_DATA!BM130</f>
        <v>4.17</v>
      </c>
      <c r="EV133" s="84">
        <f>MODEL_DATA!BN130</f>
        <v>0.98</v>
      </c>
    </row>
    <row r="134" spans="32:152" x14ac:dyDescent="0.25">
      <c r="AF134" s="32">
        <f t="shared" si="66"/>
        <v>248</v>
      </c>
      <c r="AG134" s="61">
        <f t="shared" si="75"/>
        <v>0</v>
      </c>
      <c r="AH134" s="63">
        <f>INDEX(Obs_GenCost!$D$11:$T$211,  MATCH($AF134, Obs_GenCost!$B$11:$B$211, 0), MATCH(AH$4, Obs_GenCost!$D$3:$T$3, 0) )</f>
        <v>0</v>
      </c>
      <c r="AI134" s="61">
        <f t="shared" si="76"/>
        <v>0</v>
      </c>
      <c r="AJ134" s="63">
        <f>INDEX(Obs_GenCost!$D$11:$T$211,  MATCH($AF134, Obs_GenCost!$B$11:$B$211, 0), MATCH(AJ$4, Obs_GenCost!$D$3:$T$3, 0) )</f>
        <v>0</v>
      </c>
      <c r="AK134" s="61">
        <f t="shared" si="77"/>
        <v>0</v>
      </c>
      <c r="AL134" s="63">
        <f>INDEX(Obs_GenCost!$D$11:$T$211,  MATCH($AF134, Obs_GenCost!$B$11:$B$211, 0), MATCH(AL$4, Obs_GenCost!$D$3:$T$3, 0) )</f>
        <v>0</v>
      </c>
      <c r="AM134" s="61">
        <f t="shared" si="78"/>
        <v>0</v>
      </c>
      <c r="AN134" s="63">
        <f>INDEX(Obs_GenCost!$D$11:$T$211,  MATCH($AF134, Obs_GenCost!$B$11:$B$211, 0), MATCH(AN$4, Obs_GenCost!$D$3:$T$3, 0) )</f>
        <v>0</v>
      </c>
      <c r="AO134" s="61">
        <f t="shared" si="79"/>
        <v>0</v>
      </c>
      <c r="AP134" s="63">
        <f>INDEX(Obs_GenCost!$D$11:$T$211,  MATCH($AF134, Obs_GenCost!$B$11:$B$211, 0), MATCH(AP$4, Obs_GenCost!$D$3:$T$3, 0) )</f>
        <v>0</v>
      </c>
      <c r="AQ134" s="61">
        <f t="shared" si="80"/>
        <v>0</v>
      </c>
      <c r="AR134" s="63">
        <f>INDEX(Obs_GenCost!$D$11:$T$211,  MATCH($AF134, Obs_GenCost!$B$11:$B$211, 0), MATCH(AR$4, Obs_GenCost!$D$3:$T$3, 0) )</f>
        <v>0</v>
      </c>
      <c r="AS134" s="61">
        <f t="shared" si="81"/>
        <v>0</v>
      </c>
      <c r="AT134" s="63">
        <f>INDEX(Obs_GenCost!$D$11:$T$211,  MATCH($AF134, Obs_GenCost!$B$11:$B$211, 0), MATCH(AT$4, Obs_GenCost!$D$3:$T$3, 0) )</f>
        <v>0</v>
      </c>
      <c r="AU134" s="61">
        <f t="shared" si="82"/>
        <v>0</v>
      </c>
      <c r="AV134" s="63">
        <f>INDEX(Obs_GenCost!$D$11:$T$211,  MATCH($AF134, Obs_GenCost!$B$11:$B$211, 0), MATCH(AV$4, Obs_GenCost!$D$3:$T$3, 0) )</f>
        <v>0</v>
      </c>
      <c r="AW134" s="61">
        <f t="shared" si="83"/>
        <v>0</v>
      </c>
      <c r="AX134" s="63">
        <f>INDEX(Obs_GenCost!$D$11:$T$211,  MATCH($AF134, Obs_GenCost!$B$11:$B$211, 0), MATCH(AX$4, Obs_GenCost!$D$3:$T$3, 0) )</f>
        <v>8.3000000000000002E-6</v>
      </c>
      <c r="AY134" s="61">
        <f t="shared" si="84"/>
        <v>0</v>
      </c>
      <c r="AZ134" s="63">
        <f>INDEX(Obs_GenCost!$D$11:$T$211,  MATCH($AF134, Obs_GenCost!$B$11:$B$211, 0), MATCH(AZ$4, Obs_GenCost!$D$3:$T$3, 0) )</f>
        <v>2.6909999999999998E-4</v>
      </c>
      <c r="BA134" s="61">
        <f t="shared" si="85"/>
        <v>7.7306517248630153E-5</v>
      </c>
      <c r="BB134" s="63">
        <f>INDEX(Obs_GenCost!$D$11:$T$211,  MATCH($AF134, Obs_GenCost!$B$11:$B$211, 0), MATCH(BB$4, Obs_GenCost!$D$3:$T$3, 0) )</f>
        <v>1.1322999999999999E-3</v>
      </c>
      <c r="BC134" s="61">
        <f t="shared" si="86"/>
        <v>4.3999255995384701E-4</v>
      </c>
      <c r="BD134" s="63">
        <f>INDEX(Obs_GenCost!$D$11:$T$211,  MATCH($AF134, Obs_GenCost!$B$11:$B$211, 0), MATCH(BD$4, Obs_GenCost!$D$3:$T$3, 0) )</f>
        <v>1.5579000000000001E-3</v>
      </c>
      <c r="BF134" s="31">
        <f t="shared" si="87"/>
        <v>250</v>
      </c>
      <c r="BG134" s="31">
        <f t="shared" si="88"/>
        <v>251</v>
      </c>
      <c r="BH134" s="57">
        <f t="shared" si="102"/>
        <v>0</v>
      </c>
      <c r="BI134" s="57">
        <f t="shared" si="102"/>
        <v>0</v>
      </c>
      <c r="BJ134" s="57">
        <f t="shared" si="102"/>
        <v>0</v>
      </c>
      <c r="BK134" s="58">
        <f t="shared" si="102"/>
        <v>2.9599391852307247E-4</v>
      </c>
      <c r="BL134" s="57">
        <f t="shared" si="102"/>
        <v>0</v>
      </c>
      <c r="BM134" s="57">
        <f t="shared" si="102"/>
        <v>0</v>
      </c>
      <c r="BN134" s="57">
        <f t="shared" si="100"/>
        <v>0</v>
      </c>
      <c r="BQ134" s="57">
        <f t="shared" si="101"/>
        <v>0</v>
      </c>
      <c r="BR134" s="57">
        <f t="shared" si="101"/>
        <v>0</v>
      </c>
      <c r="BS134" s="57">
        <f t="shared" si="101"/>
        <v>0</v>
      </c>
      <c r="BT134" s="57">
        <f t="shared" si="101"/>
        <v>0</v>
      </c>
      <c r="BU134" s="57">
        <f t="shared" si="101"/>
        <v>0</v>
      </c>
      <c r="BV134" s="57">
        <f t="shared" si="101"/>
        <v>0</v>
      </c>
      <c r="BW134" s="57">
        <f t="shared" si="101"/>
        <v>0</v>
      </c>
      <c r="BX134" s="58">
        <f t="shared" si="101"/>
        <v>0</v>
      </c>
      <c r="BY134" s="57">
        <f t="shared" si="101"/>
        <v>0</v>
      </c>
      <c r="BZ134" s="57">
        <f t="shared" si="101"/>
        <v>0</v>
      </c>
      <c r="CA134" s="58">
        <f t="shared" si="101"/>
        <v>4.135898672801713E-5</v>
      </c>
      <c r="CB134" s="57">
        <f t="shared" si="101"/>
        <v>0</v>
      </c>
      <c r="CC134" s="57">
        <f t="shared" si="101"/>
        <v>0</v>
      </c>
      <c r="CD134" s="57">
        <f t="shared" si="101"/>
        <v>0</v>
      </c>
      <c r="CE134" s="57">
        <f t="shared" si="101"/>
        <v>5.0367431092877683E-4</v>
      </c>
      <c r="CF134" s="57">
        <f t="shared" si="99"/>
        <v>0</v>
      </c>
      <c r="CG134" s="57">
        <f t="shared" si="99"/>
        <v>0</v>
      </c>
      <c r="CH134" s="57">
        <f t="shared" si="99"/>
        <v>0</v>
      </c>
      <c r="CI134" s="58">
        <f t="shared" si="99"/>
        <v>0</v>
      </c>
      <c r="CJ134" s="57">
        <f t="shared" si="99"/>
        <v>0</v>
      </c>
      <c r="CL134" s="30">
        <f>Obs_GenCost!B136</f>
        <v>250</v>
      </c>
      <c r="CM134" s="26">
        <f t="shared" si="97"/>
        <v>251</v>
      </c>
      <c r="CN134" s="20">
        <f t="shared" si="68"/>
        <v>0</v>
      </c>
      <c r="CO134" s="20">
        <f t="shared" si="68"/>
        <v>0</v>
      </c>
      <c r="CP134" s="20">
        <f t="shared" si="68"/>
        <v>0</v>
      </c>
      <c r="CQ134" s="106">
        <f t="shared" si="64"/>
        <v>51.14</v>
      </c>
      <c r="CR134" s="143"/>
      <c r="CS134" s="20">
        <f t="shared" si="69"/>
        <v>0</v>
      </c>
      <c r="CT134" s="20">
        <f t="shared" si="69"/>
        <v>0</v>
      </c>
      <c r="CW134" s="20">
        <f t="shared" si="104"/>
        <v>0</v>
      </c>
      <c r="CX134" s="20">
        <f t="shared" si="103"/>
        <v>0</v>
      </c>
      <c r="CY134" s="20">
        <f t="shared" si="103"/>
        <v>0</v>
      </c>
      <c r="CZ134" s="20">
        <f t="shared" si="103"/>
        <v>0</v>
      </c>
      <c r="DA134" s="20">
        <f t="shared" si="103"/>
        <v>0</v>
      </c>
      <c r="DB134" s="20">
        <f t="shared" si="103"/>
        <v>0</v>
      </c>
      <c r="DC134" s="20">
        <f t="shared" si="103"/>
        <v>0</v>
      </c>
      <c r="DD134" s="106">
        <f t="shared" si="103"/>
        <v>0</v>
      </c>
      <c r="DE134" s="20">
        <f t="shared" si="96"/>
        <v>0</v>
      </c>
      <c r="DF134" s="20">
        <f t="shared" si="96"/>
        <v>0</v>
      </c>
      <c r="DG134" s="106">
        <f t="shared" si="96"/>
        <v>3.21</v>
      </c>
      <c r="DH134" s="143"/>
      <c r="DI134" s="20">
        <f t="shared" si="70"/>
        <v>0</v>
      </c>
      <c r="DJ134" s="20">
        <f t="shared" si="70"/>
        <v>0</v>
      </c>
      <c r="DK134" s="20">
        <f t="shared" si="70"/>
        <v>47.93</v>
      </c>
      <c r="DL134" s="143"/>
      <c r="DM134" s="20">
        <f t="shared" si="71"/>
        <v>0</v>
      </c>
      <c r="DN134" s="20">
        <f t="shared" si="71"/>
        <v>0</v>
      </c>
      <c r="DO134" s="106">
        <f t="shared" si="71"/>
        <v>0</v>
      </c>
      <c r="DP134" s="20">
        <f t="shared" si="65"/>
        <v>0</v>
      </c>
      <c r="DR134" s="31">
        <f t="shared" si="90"/>
        <v>125</v>
      </c>
      <c r="DS134" s="26">
        <f t="shared" si="91"/>
        <v>125.5</v>
      </c>
      <c r="DT134" s="101">
        <f t="shared" si="72"/>
        <v>1424.7700000000002</v>
      </c>
      <c r="DU134" s="101">
        <f t="shared" si="73"/>
        <v>496.13</v>
      </c>
      <c r="DV134" s="101">
        <f t="shared" si="74"/>
        <v>602.35</v>
      </c>
      <c r="DW134" s="102">
        <f t="shared" si="92"/>
        <v>364.92999999999995</v>
      </c>
      <c r="DX134" s="144"/>
      <c r="DY134" s="101">
        <f t="shared" si="93"/>
        <v>135.59</v>
      </c>
      <c r="DZ134" s="101">
        <f t="shared" si="93"/>
        <v>144.59</v>
      </c>
      <c r="EB134" s="84">
        <f>MODEL_DATA!AT131</f>
        <v>125</v>
      </c>
      <c r="EC134" s="84">
        <f>MODEL_DATA!AU131</f>
        <v>326.29000000000002</v>
      </c>
      <c r="ED134" s="84">
        <f>MODEL_DATA!AV131</f>
        <v>55.02</v>
      </c>
      <c r="EE134" s="84">
        <f>MODEL_DATA!AW131</f>
        <v>441.11</v>
      </c>
      <c r="EF134" s="84">
        <f>MODEL_DATA!AX131</f>
        <v>0</v>
      </c>
      <c r="EG134" s="84">
        <f>MODEL_DATA!AY131</f>
        <v>0</v>
      </c>
      <c r="EH134" s="84">
        <f>MODEL_DATA!AZ131</f>
        <v>239.94</v>
      </c>
      <c r="EI134" s="84">
        <f>MODEL_DATA!BA131</f>
        <v>362.41</v>
      </c>
      <c r="EJ134" s="84">
        <f>MODEL_DATA!BB131</f>
        <v>0</v>
      </c>
      <c r="EK134" s="84">
        <f>MODEL_DATA!BC131</f>
        <v>31.94</v>
      </c>
      <c r="EL134" s="84">
        <f>MODEL_DATA!BD131</f>
        <v>44.86</v>
      </c>
      <c r="EM134" s="84">
        <f>MODEL_DATA!BE131</f>
        <v>185.23</v>
      </c>
      <c r="EN134" s="84">
        <f>MODEL_DATA!BF131</f>
        <v>265.57</v>
      </c>
      <c r="EO134" s="84">
        <f>MODEL_DATA!BG131</f>
        <v>42.57</v>
      </c>
      <c r="EP134" s="84">
        <f>MODEL_DATA!BH131</f>
        <v>44.84</v>
      </c>
      <c r="EQ134" s="84">
        <f>MODEL_DATA!BI131</f>
        <v>179.7</v>
      </c>
      <c r="ER134" s="84">
        <f>MODEL_DATA!BJ131</f>
        <v>276.81</v>
      </c>
      <c r="ES134" s="84">
        <f>MODEL_DATA!BK131</f>
        <v>93.02</v>
      </c>
      <c r="ET134" s="84">
        <f>MODEL_DATA!BL131</f>
        <v>99.75</v>
      </c>
      <c r="EU134" s="84">
        <f>MODEL_DATA!BM131</f>
        <v>3.55</v>
      </c>
      <c r="EV134" s="84">
        <f>MODEL_DATA!BN131</f>
        <v>1.0900000000000001</v>
      </c>
    </row>
    <row r="135" spans="32:152" x14ac:dyDescent="0.25">
      <c r="AF135" s="32">
        <f t="shared" si="66"/>
        <v>250</v>
      </c>
      <c r="AG135" s="61">
        <f t="shared" si="75"/>
        <v>0</v>
      </c>
      <c r="AH135" s="63">
        <f>INDEX(Obs_GenCost!$D$11:$T$211,  MATCH($AF135, Obs_GenCost!$B$11:$B$211, 0), MATCH(AH$4, Obs_GenCost!$D$3:$T$3, 0) )</f>
        <v>0</v>
      </c>
      <c r="AI135" s="61">
        <f t="shared" si="76"/>
        <v>0</v>
      </c>
      <c r="AJ135" s="63">
        <f>INDEX(Obs_GenCost!$D$11:$T$211,  MATCH($AF135, Obs_GenCost!$B$11:$B$211, 0), MATCH(AJ$4, Obs_GenCost!$D$3:$T$3, 0) )</f>
        <v>0</v>
      </c>
      <c r="AK135" s="61">
        <f t="shared" si="77"/>
        <v>0</v>
      </c>
      <c r="AL135" s="63">
        <f>INDEX(Obs_GenCost!$D$11:$T$211,  MATCH($AF135, Obs_GenCost!$B$11:$B$211, 0), MATCH(AL$4, Obs_GenCost!$D$3:$T$3, 0) )</f>
        <v>0</v>
      </c>
      <c r="AM135" s="61">
        <f t="shared" si="78"/>
        <v>0</v>
      </c>
      <c r="AN135" s="63">
        <f>INDEX(Obs_GenCost!$D$11:$T$211,  MATCH($AF135, Obs_GenCost!$B$11:$B$211, 0), MATCH(AN$4, Obs_GenCost!$D$3:$T$3, 0) )</f>
        <v>0</v>
      </c>
      <c r="AO135" s="61">
        <f t="shared" si="79"/>
        <v>0</v>
      </c>
      <c r="AP135" s="63">
        <f>INDEX(Obs_GenCost!$D$11:$T$211,  MATCH($AF135, Obs_GenCost!$B$11:$B$211, 0), MATCH(AP$4, Obs_GenCost!$D$3:$T$3, 0) )</f>
        <v>0</v>
      </c>
      <c r="AQ135" s="61">
        <f t="shared" si="80"/>
        <v>0</v>
      </c>
      <c r="AR135" s="63">
        <f>INDEX(Obs_GenCost!$D$11:$T$211,  MATCH($AF135, Obs_GenCost!$B$11:$B$211, 0), MATCH(AR$4, Obs_GenCost!$D$3:$T$3, 0) )</f>
        <v>0</v>
      </c>
      <c r="AS135" s="61">
        <f t="shared" si="81"/>
        <v>0</v>
      </c>
      <c r="AT135" s="63">
        <f>INDEX(Obs_GenCost!$D$11:$T$211,  MATCH($AF135, Obs_GenCost!$B$11:$B$211, 0), MATCH(AT$4, Obs_GenCost!$D$3:$T$3, 0) )</f>
        <v>0</v>
      </c>
      <c r="AU135" s="61">
        <f t="shared" si="82"/>
        <v>0</v>
      </c>
      <c r="AV135" s="63">
        <f>INDEX(Obs_GenCost!$D$11:$T$211,  MATCH($AF135, Obs_GenCost!$B$11:$B$211, 0), MATCH(AV$4, Obs_GenCost!$D$3:$T$3, 0) )</f>
        <v>0</v>
      </c>
      <c r="AW135" s="61">
        <f t="shared" si="83"/>
        <v>0</v>
      </c>
      <c r="AX135" s="63">
        <f>INDEX(Obs_GenCost!$D$11:$T$211,  MATCH($AF135, Obs_GenCost!$B$11:$B$211, 0), MATCH(AX$4, Obs_GenCost!$D$3:$T$3, 0) )</f>
        <v>7.5000000000000002E-6</v>
      </c>
      <c r="AY135" s="61">
        <f t="shared" si="84"/>
        <v>0</v>
      </c>
      <c r="AZ135" s="63">
        <f>INDEX(Obs_GenCost!$D$11:$T$211,  MATCH($AF135, Obs_GenCost!$B$11:$B$211, 0), MATCH(AZ$4, Obs_GenCost!$D$3:$T$3, 0) )</f>
        <v>2.5759999999999997E-4</v>
      </c>
      <c r="BA135" s="61">
        <f t="shared" si="85"/>
        <v>4.135898672801713E-5</v>
      </c>
      <c r="BB135" s="63">
        <f>INDEX(Obs_GenCost!$D$11:$T$211,  MATCH($AF135, Obs_GenCost!$B$11:$B$211, 0), MATCH(BB$4, Obs_GenCost!$D$3:$T$3, 0) )</f>
        <v>1.0808E-3</v>
      </c>
      <c r="BC135" s="61">
        <f t="shared" si="86"/>
        <v>5.0367431092877683E-4</v>
      </c>
      <c r="BD135" s="63">
        <f>INDEX(Obs_GenCost!$D$11:$T$211,  MATCH($AF135, Obs_GenCost!$B$11:$B$211, 0), MATCH(BD$4, Obs_GenCost!$D$3:$T$3, 0) )</f>
        <v>1.5414000000000001E-3</v>
      </c>
      <c r="BF135" s="31">
        <f t="shared" si="87"/>
        <v>252</v>
      </c>
      <c r="BG135" s="31">
        <f t="shared" si="88"/>
        <v>253</v>
      </c>
      <c r="BH135" s="57">
        <f t="shared" si="102"/>
        <v>0</v>
      </c>
      <c r="BI135" s="57">
        <f t="shared" si="102"/>
        <v>0</v>
      </c>
      <c r="BJ135" s="57">
        <f t="shared" si="102"/>
        <v>0</v>
      </c>
      <c r="BK135" s="58">
        <f t="shared" si="102"/>
        <v>1.2617652373490379E-4</v>
      </c>
      <c r="BL135" s="57">
        <f t="shared" si="102"/>
        <v>0</v>
      </c>
      <c r="BM135" s="57">
        <f t="shared" si="102"/>
        <v>0</v>
      </c>
      <c r="BN135" s="57">
        <f t="shared" si="100"/>
        <v>0</v>
      </c>
      <c r="BQ135" s="57">
        <f t="shared" si="101"/>
        <v>0</v>
      </c>
      <c r="BR135" s="57">
        <f t="shared" si="101"/>
        <v>0</v>
      </c>
      <c r="BS135" s="57">
        <f t="shared" si="101"/>
        <v>0</v>
      </c>
      <c r="BT135" s="57">
        <f t="shared" si="101"/>
        <v>0</v>
      </c>
      <c r="BU135" s="57">
        <f t="shared" si="101"/>
        <v>0</v>
      </c>
      <c r="BV135" s="57">
        <f t="shared" si="101"/>
        <v>0</v>
      </c>
      <c r="BW135" s="57">
        <f t="shared" si="101"/>
        <v>0</v>
      </c>
      <c r="BX135" s="58">
        <f t="shared" si="101"/>
        <v>0</v>
      </c>
      <c r="BY135" s="57">
        <f t="shared" si="101"/>
        <v>0</v>
      </c>
      <c r="BZ135" s="57">
        <f t="shared" si="101"/>
        <v>0</v>
      </c>
      <c r="CA135" s="58">
        <f t="shared" si="101"/>
        <v>1.5203615058897264E-5</v>
      </c>
      <c r="CB135" s="57">
        <f t="shared" si="101"/>
        <v>0</v>
      </c>
      <c r="CC135" s="57">
        <f t="shared" si="101"/>
        <v>0</v>
      </c>
      <c r="CD135" s="57">
        <f t="shared" si="101"/>
        <v>0</v>
      </c>
      <c r="CE135" s="57">
        <f t="shared" si="101"/>
        <v>2.1668608995099888E-4</v>
      </c>
      <c r="CF135" s="57">
        <f t="shared" si="99"/>
        <v>0</v>
      </c>
      <c r="CG135" s="57">
        <f t="shared" si="99"/>
        <v>0</v>
      </c>
      <c r="CH135" s="57">
        <f t="shared" si="99"/>
        <v>0</v>
      </c>
      <c r="CI135" s="58">
        <f t="shared" si="99"/>
        <v>0</v>
      </c>
      <c r="CJ135" s="57">
        <f t="shared" si="99"/>
        <v>0</v>
      </c>
      <c r="CL135" s="30">
        <f>Obs_GenCost!B137</f>
        <v>252</v>
      </c>
      <c r="CM135" s="26">
        <f t="shared" si="97"/>
        <v>253</v>
      </c>
      <c r="CN135" s="20">
        <f t="shared" si="68"/>
        <v>0</v>
      </c>
      <c r="CO135" s="20">
        <f t="shared" si="68"/>
        <v>0</v>
      </c>
      <c r="CP135" s="20">
        <f t="shared" si="68"/>
        <v>0</v>
      </c>
      <c r="CQ135" s="106">
        <f t="shared" si="64"/>
        <v>21.8</v>
      </c>
      <c r="CR135" s="143"/>
      <c r="CS135" s="20">
        <f t="shared" si="69"/>
        <v>0</v>
      </c>
      <c r="CT135" s="20">
        <f t="shared" si="69"/>
        <v>0</v>
      </c>
      <c r="CW135" s="20">
        <f t="shared" si="104"/>
        <v>0</v>
      </c>
      <c r="CX135" s="20">
        <f t="shared" si="103"/>
        <v>0</v>
      </c>
      <c r="CY135" s="20">
        <f t="shared" si="103"/>
        <v>0</v>
      </c>
      <c r="CZ135" s="20">
        <f t="shared" si="103"/>
        <v>0</v>
      </c>
      <c r="DA135" s="20">
        <f t="shared" si="103"/>
        <v>0</v>
      </c>
      <c r="DB135" s="20">
        <f t="shared" si="103"/>
        <v>0</v>
      </c>
      <c r="DC135" s="20">
        <f t="shared" si="103"/>
        <v>0</v>
      </c>
      <c r="DD135" s="106">
        <f t="shared" si="103"/>
        <v>0</v>
      </c>
      <c r="DE135" s="20">
        <f t="shared" si="96"/>
        <v>0</v>
      </c>
      <c r="DF135" s="20">
        <f t="shared" si="96"/>
        <v>0</v>
      </c>
      <c r="DG135" s="106">
        <f t="shared" si="96"/>
        <v>1.1800000000000002</v>
      </c>
      <c r="DH135" s="143"/>
      <c r="DI135" s="20">
        <f t="shared" si="70"/>
        <v>0</v>
      </c>
      <c r="DJ135" s="20">
        <f t="shared" si="70"/>
        <v>0</v>
      </c>
      <c r="DK135" s="20">
        <f t="shared" si="70"/>
        <v>20.619999999999997</v>
      </c>
      <c r="DL135" s="143"/>
      <c r="DM135" s="20">
        <f t="shared" si="71"/>
        <v>0</v>
      </c>
      <c r="DN135" s="20">
        <f t="shared" si="71"/>
        <v>0</v>
      </c>
      <c r="DO135" s="106">
        <f t="shared" si="71"/>
        <v>0</v>
      </c>
      <c r="DP135" s="20">
        <f t="shared" si="65"/>
        <v>0</v>
      </c>
      <c r="DR135" s="31">
        <f t="shared" si="90"/>
        <v>126</v>
      </c>
      <c r="DS135" s="26">
        <f t="shared" si="91"/>
        <v>126.5</v>
      </c>
      <c r="DT135" s="101">
        <f t="shared" si="72"/>
        <v>1310.1500000000001</v>
      </c>
      <c r="DU135" s="101">
        <f t="shared" si="73"/>
        <v>440.6</v>
      </c>
      <c r="DV135" s="101">
        <f t="shared" si="74"/>
        <v>557.76</v>
      </c>
      <c r="DW135" s="102">
        <f t="shared" si="92"/>
        <v>371.89</v>
      </c>
      <c r="DX135" s="144"/>
      <c r="DY135" s="101">
        <f t="shared" si="93"/>
        <v>101.31</v>
      </c>
      <c r="DZ135" s="101">
        <f t="shared" si="93"/>
        <v>112.25</v>
      </c>
      <c r="EB135" s="84">
        <f>MODEL_DATA!AT132</f>
        <v>126</v>
      </c>
      <c r="EC135" s="84">
        <f>MODEL_DATA!AU132</f>
        <v>311.79000000000002</v>
      </c>
      <c r="ED135" s="84">
        <f>MODEL_DATA!AV132</f>
        <v>57.97</v>
      </c>
      <c r="EE135" s="84">
        <f>MODEL_DATA!AW132</f>
        <v>382.63</v>
      </c>
      <c r="EF135" s="84">
        <f>MODEL_DATA!AX132</f>
        <v>0</v>
      </c>
      <c r="EG135" s="84">
        <f>MODEL_DATA!AY132</f>
        <v>0</v>
      </c>
      <c r="EH135" s="84">
        <f>MODEL_DATA!AZ132</f>
        <v>217.81</v>
      </c>
      <c r="EI135" s="84">
        <f>MODEL_DATA!BA132</f>
        <v>339.95</v>
      </c>
      <c r="EJ135" s="84">
        <f>MODEL_DATA!BB132</f>
        <v>0</v>
      </c>
      <c r="EK135" s="84">
        <f>MODEL_DATA!BC132</f>
        <v>32.200000000000003</v>
      </c>
      <c r="EL135" s="84">
        <f>MODEL_DATA!BD132</f>
        <v>37.450000000000003</v>
      </c>
      <c r="EM135" s="84">
        <f>MODEL_DATA!BE132</f>
        <v>186.18</v>
      </c>
      <c r="EN135" s="84">
        <f>MODEL_DATA!BF132</f>
        <v>221.47</v>
      </c>
      <c r="EO135" s="84">
        <f>MODEL_DATA!BG132</f>
        <v>33.729999999999997</v>
      </c>
      <c r="EP135" s="84">
        <f>MODEL_DATA!BH132</f>
        <v>34.770000000000003</v>
      </c>
      <c r="EQ135" s="84">
        <f>MODEL_DATA!BI132</f>
        <v>185.71</v>
      </c>
      <c r="ER135" s="84">
        <f>MODEL_DATA!BJ132</f>
        <v>222.67</v>
      </c>
      <c r="ES135" s="84">
        <f>MODEL_DATA!BK132</f>
        <v>67.58</v>
      </c>
      <c r="ET135" s="84">
        <f>MODEL_DATA!BL132</f>
        <v>77.48</v>
      </c>
      <c r="EU135" s="84">
        <f>MODEL_DATA!BM132</f>
        <v>3.49</v>
      </c>
      <c r="EV135" s="84">
        <f>MODEL_DATA!BN132</f>
        <v>0.92</v>
      </c>
    </row>
    <row r="136" spans="32:152" x14ac:dyDescent="0.25">
      <c r="AF136" s="32">
        <f t="shared" si="66"/>
        <v>252</v>
      </c>
      <c r="AG136" s="61">
        <f t="shared" si="75"/>
        <v>0</v>
      </c>
      <c r="AH136" s="63">
        <f>INDEX(Obs_GenCost!$D$11:$T$211,  MATCH($AF136, Obs_GenCost!$B$11:$B$211, 0), MATCH(AH$4, Obs_GenCost!$D$3:$T$3, 0) )</f>
        <v>0</v>
      </c>
      <c r="AI136" s="61">
        <f t="shared" si="76"/>
        <v>0</v>
      </c>
      <c r="AJ136" s="63">
        <f>INDEX(Obs_GenCost!$D$11:$T$211,  MATCH($AF136, Obs_GenCost!$B$11:$B$211, 0), MATCH(AJ$4, Obs_GenCost!$D$3:$T$3, 0) )</f>
        <v>0</v>
      </c>
      <c r="AK136" s="61">
        <f t="shared" si="77"/>
        <v>0</v>
      </c>
      <c r="AL136" s="63">
        <f>INDEX(Obs_GenCost!$D$11:$T$211,  MATCH($AF136, Obs_GenCost!$B$11:$B$211, 0), MATCH(AL$4, Obs_GenCost!$D$3:$T$3, 0) )</f>
        <v>0</v>
      </c>
      <c r="AM136" s="61">
        <f t="shared" si="78"/>
        <v>0</v>
      </c>
      <c r="AN136" s="63">
        <f>INDEX(Obs_GenCost!$D$11:$T$211,  MATCH($AF136, Obs_GenCost!$B$11:$B$211, 0), MATCH(AN$4, Obs_GenCost!$D$3:$T$3, 0) )</f>
        <v>0</v>
      </c>
      <c r="AO136" s="61">
        <f t="shared" si="79"/>
        <v>0</v>
      </c>
      <c r="AP136" s="63">
        <f>INDEX(Obs_GenCost!$D$11:$T$211,  MATCH($AF136, Obs_GenCost!$B$11:$B$211, 0), MATCH(AP$4, Obs_GenCost!$D$3:$T$3, 0) )</f>
        <v>0</v>
      </c>
      <c r="AQ136" s="61">
        <f t="shared" si="80"/>
        <v>0</v>
      </c>
      <c r="AR136" s="63">
        <f>INDEX(Obs_GenCost!$D$11:$T$211,  MATCH($AF136, Obs_GenCost!$B$11:$B$211, 0), MATCH(AR$4, Obs_GenCost!$D$3:$T$3, 0) )</f>
        <v>0</v>
      </c>
      <c r="AS136" s="61">
        <f t="shared" si="81"/>
        <v>0</v>
      </c>
      <c r="AT136" s="63">
        <f>INDEX(Obs_GenCost!$D$11:$T$211,  MATCH($AF136, Obs_GenCost!$B$11:$B$211, 0), MATCH(AT$4, Obs_GenCost!$D$3:$T$3, 0) )</f>
        <v>0</v>
      </c>
      <c r="AU136" s="61">
        <f t="shared" si="82"/>
        <v>0</v>
      </c>
      <c r="AV136" s="63">
        <f>INDEX(Obs_GenCost!$D$11:$T$211,  MATCH($AF136, Obs_GenCost!$B$11:$B$211, 0), MATCH(AV$4, Obs_GenCost!$D$3:$T$3, 0) )</f>
        <v>0</v>
      </c>
      <c r="AW136" s="61">
        <f t="shared" si="83"/>
        <v>0</v>
      </c>
      <c r="AX136" s="63">
        <f>INDEX(Obs_GenCost!$D$11:$T$211,  MATCH($AF136, Obs_GenCost!$B$11:$B$211, 0), MATCH(AX$4, Obs_GenCost!$D$3:$T$3, 0) )</f>
        <v>6.4999999999999996E-6</v>
      </c>
      <c r="AY136" s="61">
        <f t="shared" si="84"/>
        <v>0</v>
      </c>
      <c r="AZ136" s="63">
        <f>INDEX(Obs_GenCost!$D$11:$T$211,  MATCH($AF136, Obs_GenCost!$B$11:$B$211, 0), MATCH(AZ$4, Obs_GenCost!$D$3:$T$3, 0) )</f>
        <v>2.4620000000000002E-4</v>
      </c>
      <c r="BA136" s="61">
        <f t="shared" si="85"/>
        <v>1.5203615058897264E-5</v>
      </c>
      <c r="BB136" s="63">
        <f>INDEX(Obs_GenCost!$D$11:$T$211,  MATCH($AF136, Obs_GenCost!$B$11:$B$211, 0), MATCH(BB$4, Obs_GenCost!$D$3:$T$3, 0) )</f>
        <v>1.0296000000000001E-3</v>
      </c>
      <c r="BC136" s="61">
        <f t="shared" si="86"/>
        <v>2.1668608995099888E-4</v>
      </c>
      <c r="BD136" s="63">
        <f>INDEX(Obs_GenCost!$D$11:$T$211,  MATCH($AF136, Obs_GenCost!$B$11:$B$211, 0), MATCH(BD$4, Obs_GenCost!$D$3:$T$3, 0) )</f>
        <v>1.5249E-3</v>
      </c>
      <c r="BF136" s="31">
        <f t="shared" si="87"/>
        <v>254</v>
      </c>
      <c r="BG136" s="31">
        <f t="shared" si="88"/>
        <v>255</v>
      </c>
      <c r="BH136" s="57">
        <f t="shared" si="102"/>
        <v>0</v>
      </c>
      <c r="BI136" s="57">
        <f t="shared" si="102"/>
        <v>0</v>
      </c>
      <c r="BJ136" s="57">
        <f t="shared" si="102"/>
        <v>0</v>
      </c>
      <c r="BK136" s="58">
        <f t="shared" si="102"/>
        <v>2.2289256555188736E-4</v>
      </c>
      <c r="BL136" s="57">
        <f t="shared" si="102"/>
        <v>0</v>
      </c>
      <c r="BM136" s="57">
        <f t="shared" si="102"/>
        <v>0</v>
      </c>
      <c r="BN136" s="57">
        <f t="shared" si="100"/>
        <v>0</v>
      </c>
      <c r="BQ136" s="57">
        <f t="shared" si="101"/>
        <v>0</v>
      </c>
      <c r="BR136" s="57">
        <f t="shared" si="101"/>
        <v>0</v>
      </c>
      <c r="BS136" s="57">
        <f t="shared" si="101"/>
        <v>0</v>
      </c>
      <c r="BT136" s="57">
        <f t="shared" si="101"/>
        <v>0</v>
      </c>
      <c r="BU136" s="57">
        <f t="shared" si="101"/>
        <v>0</v>
      </c>
      <c r="BV136" s="57">
        <f t="shared" si="101"/>
        <v>0</v>
      </c>
      <c r="BW136" s="57">
        <f t="shared" si="101"/>
        <v>0</v>
      </c>
      <c r="BX136" s="58">
        <f t="shared" si="101"/>
        <v>0</v>
      </c>
      <c r="BY136" s="57">
        <f t="shared" si="101"/>
        <v>0</v>
      </c>
      <c r="BZ136" s="57">
        <f t="shared" si="101"/>
        <v>0</v>
      </c>
      <c r="CA136" s="58">
        <f t="shared" si="101"/>
        <v>6.9575865523767141E-6</v>
      </c>
      <c r="CB136" s="57">
        <f t="shared" si="101"/>
        <v>0</v>
      </c>
      <c r="CC136" s="57">
        <f t="shared" si="101"/>
        <v>0</v>
      </c>
      <c r="CD136" s="57">
        <f t="shared" si="101"/>
        <v>0</v>
      </c>
      <c r="CE136" s="57">
        <f t="shared" si="101"/>
        <v>3.9900925487097131E-4</v>
      </c>
      <c r="CF136" s="57">
        <f t="shared" si="99"/>
        <v>0</v>
      </c>
      <c r="CG136" s="57">
        <f t="shared" si="99"/>
        <v>0</v>
      </c>
      <c r="CH136" s="57">
        <f t="shared" si="99"/>
        <v>0</v>
      </c>
      <c r="CI136" s="58">
        <f t="shared" si="99"/>
        <v>0</v>
      </c>
      <c r="CJ136" s="57">
        <f t="shared" si="99"/>
        <v>0</v>
      </c>
      <c r="CL136" s="30">
        <f>Obs_GenCost!B138</f>
        <v>254</v>
      </c>
      <c r="CM136" s="26">
        <f t="shared" si="97"/>
        <v>255</v>
      </c>
      <c r="CN136" s="20">
        <f t="shared" si="68"/>
        <v>0</v>
      </c>
      <c r="CO136" s="20">
        <f t="shared" si="68"/>
        <v>0</v>
      </c>
      <c r="CP136" s="20">
        <f t="shared" si="68"/>
        <v>0</v>
      </c>
      <c r="CQ136" s="106">
        <f t="shared" si="68"/>
        <v>38.51</v>
      </c>
      <c r="CR136" s="143"/>
      <c r="CS136" s="20">
        <f t="shared" si="69"/>
        <v>0</v>
      </c>
      <c r="CT136" s="20">
        <f t="shared" si="69"/>
        <v>0</v>
      </c>
      <c r="CW136" s="20">
        <f t="shared" si="104"/>
        <v>0</v>
      </c>
      <c r="CX136" s="20">
        <f t="shared" si="103"/>
        <v>0</v>
      </c>
      <c r="CY136" s="20">
        <f t="shared" si="103"/>
        <v>0</v>
      </c>
      <c r="CZ136" s="20">
        <f t="shared" si="103"/>
        <v>0</v>
      </c>
      <c r="DA136" s="20">
        <f t="shared" si="103"/>
        <v>0</v>
      </c>
      <c r="DB136" s="20">
        <f t="shared" si="103"/>
        <v>0</v>
      </c>
      <c r="DC136" s="20">
        <f t="shared" si="103"/>
        <v>0</v>
      </c>
      <c r="DD136" s="106">
        <f t="shared" si="103"/>
        <v>0</v>
      </c>
      <c r="DE136" s="20">
        <f t="shared" si="96"/>
        <v>0</v>
      </c>
      <c r="DF136" s="20">
        <f t="shared" si="96"/>
        <v>0</v>
      </c>
      <c r="DG136" s="106">
        <f t="shared" si="96"/>
        <v>0.54</v>
      </c>
      <c r="DH136" s="143"/>
      <c r="DI136" s="20">
        <f t="shared" si="70"/>
        <v>0</v>
      </c>
      <c r="DJ136" s="20">
        <f t="shared" si="70"/>
        <v>0</v>
      </c>
      <c r="DK136" s="20">
        <f t="shared" si="70"/>
        <v>37.97</v>
      </c>
      <c r="DL136" s="143"/>
      <c r="DM136" s="20">
        <f t="shared" si="71"/>
        <v>0</v>
      </c>
      <c r="DN136" s="20">
        <f t="shared" si="71"/>
        <v>0</v>
      </c>
      <c r="DO136" s="106">
        <f t="shared" si="71"/>
        <v>0</v>
      </c>
      <c r="DP136" s="20">
        <f t="shared" si="71"/>
        <v>0</v>
      </c>
      <c r="DR136" s="31">
        <f t="shared" si="90"/>
        <v>127</v>
      </c>
      <c r="DS136" s="26">
        <f t="shared" si="91"/>
        <v>127.5</v>
      </c>
      <c r="DT136" s="101">
        <f t="shared" si="72"/>
        <v>1370.36</v>
      </c>
      <c r="DU136" s="101">
        <f t="shared" si="73"/>
        <v>544.02</v>
      </c>
      <c r="DV136" s="101">
        <f t="shared" si="74"/>
        <v>538.14</v>
      </c>
      <c r="DW136" s="102">
        <f t="shared" si="92"/>
        <v>318.83000000000004</v>
      </c>
      <c r="DX136" s="144"/>
      <c r="DY136" s="101">
        <f t="shared" si="93"/>
        <v>107.53</v>
      </c>
      <c r="DZ136" s="101">
        <f t="shared" si="93"/>
        <v>92.42</v>
      </c>
      <c r="EB136" s="84">
        <f>MODEL_DATA!AT133</f>
        <v>127</v>
      </c>
      <c r="EC136" s="84">
        <f>MODEL_DATA!AU133</f>
        <v>288.2</v>
      </c>
      <c r="ED136" s="84">
        <f>MODEL_DATA!AV133</f>
        <v>62.84</v>
      </c>
      <c r="EE136" s="84">
        <f>MODEL_DATA!AW133</f>
        <v>481.18</v>
      </c>
      <c r="EF136" s="84">
        <f>MODEL_DATA!AX133</f>
        <v>0</v>
      </c>
      <c r="EG136" s="84">
        <f>MODEL_DATA!AY133</f>
        <v>0</v>
      </c>
      <c r="EH136" s="84">
        <f>MODEL_DATA!AZ133</f>
        <v>206.38</v>
      </c>
      <c r="EI136" s="84">
        <f>MODEL_DATA!BA133</f>
        <v>331.76</v>
      </c>
      <c r="EJ136" s="84">
        <f>MODEL_DATA!BB133</f>
        <v>0</v>
      </c>
      <c r="EK136" s="84">
        <f>MODEL_DATA!BC133</f>
        <v>29.29</v>
      </c>
      <c r="EL136" s="84">
        <f>MODEL_DATA!BD133</f>
        <v>32.71</v>
      </c>
      <c r="EM136" s="84">
        <f>MODEL_DATA!BE133</f>
        <v>200.21</v>
      </c>
      <c r="EN136" s="84">
        <f>MODEL_DATA!BF133</f>
        <v>263.25</v>
      </c>
      <c r="EO136" s="84">
        <f>MODEL_DATA!BG133</f>
        <v>34.56</v>
      </c>
      <c r="EP136" s="84">
        <f>MODEL_DATA!BH133</f>
        <v>28.95</v>
      </c>
      <c r="EQ136" s="84">
        <f>MODEL_DATA!BI133</f>
        <v>118.62</v>
      </c>
      <c r="ER136" s="84">
        <f>MODEL_DATA!BJ133</f>
        <v>263.83999999999997</v>
      </c>
      <c r="ES136" s="84">
        <f>MODEL_DATA!BK133</f>
        <v>72.97</v>
      </c>
      <c r="ET136" s="84">
        <f>MODEL_DATA!BL133</f>
        <v>63.47</v>
      </c>
      <c r="EU136" s="84">
        <f>MODEL_DATA!BM133</f>
        <v>2.61</v>
      </c>
      <c r="EV136" s="84">
        <f>MODEL_DATA!BN133</f>
        <v>0.86</v>
      </c>
    </row>
    <row r="137" spans="32:152" x14ac:dyDescent="0.25">
      <c r="AF137" s="32">
        <f t="shared" ref="AF137:AF200" si="105">$CL136</f>
        <v>254</v>
      </c>
      <c r="AG137" s="61">
        <f t="shared" si="75"/>
        <v>0</v>
      </c>
      <c r="AH137" s="63">
        <f>INDEX(Obs_GenCost!$D$11:$T$211,  MATCH($AF137, Obs_GenCost!$B$11:$B$211, 0), MATCH(AH$4, Obs_GenCost!$D$3:$T$3, 0) )</f>
        <v>0</v>
      </c>
      <c r="AI137" s="61">
        <f t="shared" si="76"/>
        <v>0</v>
      </c>
      <c r="AJ137" s="63">
        <f>INDEX(Obs_GenCost!$D$11:$T$211,  MATCH($AF137, Obs_GenCost!$B$11:$B$211, 0), MATCH(AJ$4, Obs_GenCost!$D$3:$T$3, 0) )</f>
        <v>0</v>
      </c>
      <c r="AK137" s="61">
        <f t="shared" si="77"/>
        <v>0</v>
      </c>
      <c r="AL137" s="63">
        <f>INDEX(Obs_GenCost!$D$11:$T$211,  MATCH($AF137, Obs_GenCost!$B$11:$B$211, 0), MATCH(AL$4, Obs_GenCost!$D$3:$T$3, 0) )</f>
        <v>0</v>
      </c>
      <c r="AM137" s="61">
        <f t="shared" si="78"/>
        <v>0</v>
      </c>
      <c r="AN137" s="63">
        <f>INDEX(Obs_GenCost!$D$11:$T$211,  MATCH($AF137, Obs_GenCost!$B$11:$B$211, 0), MATCH(AN$4, Obs_GenCost!$D$3:$T$3, 0) )</f>
        <v>0</v>
      </c>
      <c r="AO137" s="61">
        <f t="shared" si="79"/>
        <v>0</v>
      </c>
      <c r="AP137" s="63">
        <f>INDEX(Obs_GenCost!$D$11:$T$211,  MATCH($AF137, Obs_GenCost!$B$11:$B$211, 0), MATCH(AP$4, Obs_GenCost!$D$3:$T$3, 0) )</f>
        <v>0</v>
      </c>
      <c r="AQ137" s="61">
        <f t="shared" si="80"/>
        <v>0</v>
      </c>
      <c r="AR137" s="63">
        <f>INDEX(Obs_GenCost!$D$11:$T$211,  MATCH($AF137, Obs_GenCost!$B$11:$B$211, 0), MATCH(AR$4, Obs_GenCost!$D$3:$T$3, 0) )</f>
        <v>0</v>
      </c>
      <c r="AS137" s="61">
        <f t="shared" si="81"/>
        <v>0</v>
      </c>
      <c r="AT137" s="63">
        <f>INDEX(Obs_GenCost!$D$11:$T$211,  MATCH($AF137, Obs_GenCost!$B$11:$B$211, 0), MATCH(AT$4, Obs_GenCost!$D$3:$T$3, 0) )</f>
        <v>0</v>
      </c>
      <c r="AU137" s="61">
        <f t="shared" si="82"/>
        <v>0</v>
      </c>
      <c r="AV137" s="63">
        <f>INDEX(Obs_GenCost!$D$11:$T$211,  MATCH($AF137, Obs_GenCost!$B$11:$B$211, 0), MATCH(AV$4, Obs_GenCost!$D$3:$T$3, 0) )</f>
        <v>0</v>
      </c>
      <c r="AW137" s="61">
        <f t="shared" si="83"/>
        <v>0</v>
      </c>
      <c r="AX137" s="63">
        <f>INDEX(Obs_GenCost!$D$11:$T$211,  MATCH($AF137, Obs_GenCost!$B$11:$B$211, 0), MATCH(AX$4, Obs_GenCost!$D$3:$T$3, 0) )</f>
        <v>5.8000000000000004E-6</v>
      </c>
      <c r="AY137" s="61">
        <f t="shared" si="84"/>
        <v>0</v>
      </c>
      <c r="AZ137" s="63">
        <f>INDEX(Obs_GenCost!$D$11:$T$211,  MATCH($AF137, Obs_GenCost!$B$11:$B$211, 0), MATCH(AZ$4, Obs_GenCost!$D$3:$T$3, 0) )</f>
        <v>2.3479999999999999E-4</v>
      </c>
      <c r="BA137" s="61">
        <f t="shared" si="85"/>
        <v>6.9575865523767141E-6</v>
      </c>
      <c r="BB137" s="63">
        <f>INDEX(Obs_GenCost!$D$11:$T$211,  MATCH($AF137, Obs_GenCost!$B$11:$B$211, 0), MATCH(BB$4, Obs_GenCost!$D$3:$T$3, 0) )</f>
        <v>9.7790000000000008E-4</v>
      </c>
      <c r="BC137" s="61">
        <f t="shared" si="86"/>
        <v>3.9900925487097131E-4</v>
      </c>
      <c r="BD137" s="63">
        <f>INDEX(Obs_GenCost!$D$11:$T$211,  MATCH($AF137, Obs_GenCost!$B$11:$B$211, 0), MATCH(BD$4, Obs_GenCost!$D$3:$T$3, 0) )</f>
        <v>1.5085999999999999E-3</v>
      </c>
      <c r="BF137" s="31">
        <f t="shared" si="87"/>
        <v>256</v>
      </c>
      <c r="BG137" s="31">
        <f t="shared" si="88"/>
        <v>257</v>
      </c>
      <c r="BH137" s="57">
        <f t="shared" si="102"/>
        <v>0</v>
      </c>
      <c r="BI137" s="57">
        <f t="shared" si="102"/>
        <v>0</v>
      </c>
      <c r="BJ137" s="57">
        <f t="shared" si="102"/>
        <v>0</v>
      </c>
      <c r="BK137" s="58">
        <f t="shared" si="102"/>
        <v>1.8417142134149718E-4</v>
      </c>
      <c r="BL137" s="57">
        <f t="shared" si="102"/>
        <v>0</v>
      </c>
      <c r="BM137" s="57">
        <f t="shared" si="102"/>
        <v>0</v>
      </c>
      <c r="BN137" s="57">
        <f t="shared" si="100"/>
        <v>0</v>
      </c>
      <c r="BQ137" s="57">
        <f t="shared" si="101"/>
        <v>0</v>
      </c>
      <c r="BR137" s="57">
        <f t="shared" si="101"/>
        <v>0</v>
      </c>
      <c r="BS137" s="57">
        <f t="shared" si="101"/>
        <v>0</v>
      </c>
      <c r="BT137" s="57">
        <f t="shared" si="101"/>
        <v>0</v>
      </c>
      <c r="BU137" s="57">
        <f t="shared" si="101"/>
        <v>0</v>
      </c>
      <c r="BV137" s="57">
        <f t="shared" si="101"/>
        <v>0</v>
      </c>
      <c r="BW137" s="57">
        <f t="shared" si="101"/>
        <v>0</v>
      </c>
      <c r="BX137" s="58">
        <f t="shared" si="101"/>
        <v>0</v>
      </c>
      <c r="BY137" s="57">
        <f t="shared" si="101"/>
        <v>0</v>
      </c>
      <c r="BZ137" s="57">
        <f t="shared" si="101"/>
        <v>0</v>
      </c>
      <c r="CA137" s="58">
        <f t="shared" si="101"/>
        <v>1.4172861495582193E-6</v>
      </c>
      <c r="CB137" s="57">
        <f t="shared" si="101"/>
        <v>0</v>
      </c>
      <c r="CC137" s="57">
        <f t="shared" si="101"/>
        <v>0</v>
      </c>
      <c r="CD137" s="57">
        <f t="shared" si="101"/>
        <v>0</v>
      </c>
      <c r="CE137" s="57">
        <f t="shared" si="101"/>
        <v>3.3322579594307353E-4</v>
      </c>
      <c r="CF137" s="57">
        <f t="shared" si="99"/>
        <v>0</v>
      </c>
      <c r="CG137" s="57">
        <f t="shared" si="99"/>
        <v>0</v>
      </c>
      <c r="CH137" s="57">
        <f t="shared" si="99"/>
        <v>0</v>
      </c>
      <c r="CI137" s="58">
        <f t="shared" si="99"/>
        <v>0</v>
      </c>
      <c r="CJ137" s="57">
        <f t="shared" si="99"/>
        <v>0</v>
      </c>
      <c r="CL137" s="30">
        <f>Obs_GenCost!B139</f>
        <v>256</v>
      </c>
      <c r="CM137" s="26">
        <f t="shared" si="97"/>
        <v>257</v>
      </c>
      <c r="CN137" s="20">
        <f t="shared" ref="CN137:CQ200" si="106">SUMIFS(DT:DT,$DR:$DR,"&gt;="&amp;$CL137,$DR:$DR,"&lt;"&amp;$CL138)</f>
        <v>0</v>
      </c>
      <c r="CO137" s="20">
        <f t="shared" si="106"/>
        <v>0</v>
      </c>
      <c r="CP137" s="20">
        <f t="shared" si="106"/>
        <v>0</v>
      </c>
      <c r="CQ137" s="106">
        <f t="shared" si="106"/>
        <v>31.82</v>
      </c>
      <c r="CR137" s="143"/>
      <c r="CS137" s="20">
        <f t="shared" ref="CS137:CT200" si="107">SUMIFS(DY:DY,$DR:$DR,"&gt;="&amp;$CL137,$DR:$DR,"&lt;"&amp;$CL138)</f>
        <v>0</v>
      </c>
      <c r="CT137" s="20">
        <f t="shared" si="107"/>
        <v>0</v>
      </c>
      <c r="CW137" s="20">
        <f t="shared" si="104"/>
        <v>0</v>
      </c>
      <c r="CX137" s="20">
        <f t="shared" si="103"/>
        <v>0</v>
      </c>
      <c r="CY137" s="20">
        <f t="shared" si="103"/>
        <v>0</v>
      </c>
      <c r="CZ137" s="20">
        <f t="shared" si="103"/>
        <v>0</v>
      </c>
      <c r="DA137" s="20">
        <f t="shared" si="103"/>
        <v>0</v>
      </c>
      <c r="DB137" s="20">
        <f t="shared" si="103"/>
        <v>0</v>
      </c>
      <c r="DC137" s="20">
        <f t="shared" si="103"/>
        <v>0</v>
      </c>
      <c r="DD137" s="106">
        <f t="shared" si="103"/>
        <v>0</v>
      </c>
      <c r="DE137" s="20">
        <f t="shared" si="96"/>
        <v>0</v>
      </c>
      <c r="DF137" s="20">
        <f t="shared" si="96"/>
        <v>0</v>
      </c>
      <c r="DG137" s="106">
        <f t="shared" si="96"/>
        <v>0.11</v>
      </c>
      <c r="DH137" s="143"/>
      <c r="DI137" s="20">
        <f t="shared" ref="DI137:DK200" si="108">SUMIFS(EO:EO,$DR:$DR,"&gt;="&amp;$CL137,$DR:$DR,"&lt;"&amp;$CL138)</f>
        <v>0</v>
      </c>
      <c r="DJ137" s="20">
        <f t="shared" si="108"/>
        <v>0</v>
      </c>
      <c r="DK137" s="20">
        <f t="shared" si="108"/>
        <v>31.71</v>
      </c>
      <c r="DL137" s="143"/>
      <c r="DM137" s="20">
        <f t="shared" ref="DM137:DP200" si="109">SUMIFS(ES:ES,$DR:$DR,"&gt;="&amp;$CL137,$DR:$DR,"&lt;"&amp;$CL138)</f>
        <v>0</v>
      </c>
      <c r="DN137" s="20">
        <f t="shared" si="109"/>
        <v>0</v>
      </c>
      <c r="DO137" s="106">
        <f t="shared" si="109"/>
        <v>0</v>
      </c>
      <c r="DP137" s="20">
        <f t="shared" si="109"/>
        <v>0</v>
      </c>
      <c r="DR137" s="31">
        <f t="shared" si="90"/>
        <v>128</v>
      </c>
      <c r="DS137" s="26">
        <f t="shared" si="91"/>
        <v>128.5</v>
      </c>
      <c r="DT137" s="101">
        <f t="shared" ref="DT137:DT200" si="110">SUM(EC137:EI137)</f>
        <v>1365.3999999999999</v>
      </c>
      <c r="DU137" s="101">
        <f t="shared" ref="DU137:DU200" si="111">ED137 + EE137</f>
        <v>554.33999999999992</v>
      </c>
      <c r="DV137" s="101">
        <f t="shared" ref="DV137:DV200" si="112">EH137 + EI137</f>
        <v>552.08000000000004</v>
      </c>
      <c r="DW137" s="102">
        <f t="shared" si="92"/>
        <v>309.58000000000004</v>
      </c>
      <c r="DX137" s="144"/>
      <c r="DY137" s="101">
        <f t="shared" si="93"/>
        <v>117.57000000000001</v>
      </c>
      <c r="DZ137" s="101">
        <f t="shared" si="93"/>
        <v>99.22999999999999</v>
      </c>
      <c r="EB137" s="84">
        <f>MODEL_DATA!AT134</f>
        <v>128</v>
      </c>
      <c r="EC137" s="84">
        <f>MODEL_DATA!AU134</f>
        <v>258.98</v>
      </c>
      <c r="ED137" s="84">
        <f>MODEL_DATA!AV134</f>
        <v>58</v>
      </c>
      <c r="EE137" s="84">
        <f>MODEL_DATA!AW134</f>
        <v>496.34</v>
      </c>
      <c r="EF137" s="84">
        <f>MODEL_DATA!AX134</f>
        <v>0</v>
      </c>
      <c r="EG137" s="84">
        <f>MODEL_DATA!AY134</f>
        <v>0</v>
      </c>
      <c r="EH137" s="84">
        <f>MODEL_DATA!AZ134</f>
        <v>202.04</v>
      </c>
      <c r="EI137" s="84">
        <f>MODEL_DATA!BA134</f>
        <v>350.04</v>
      </c>
      <c r="EJ137" s="84">
        <f>MODEL_DATA!BB134</f>
        <v>0</v>
      </c>
      <c r="EK137" s="84">
        <f>MODEL_DATA!BC134</f>
        <v>26.83</v>
      </c>
      <c r="EL137" s="84">
        <f>MODEL_DATA!BD134</f>
        <v>30.41</v>
      </c>
      <c r="EM137" s="84">
        <f>MODEL_DATA!BE134</f>
        <v>178.43</v>
      </c>
      <c r="EN137" s="84">
        <f>MODEL_DATA!BF134</f>
        <v>242.24</v>
      </c>
      <c r="EO137" s="84">
        <f>MODEL_DATA!BG134</f>
        <v>36.81</v>
      </c>
      <c r="EP137" s="84">
        <f>MODEL_DATA!BH134</f>
        <v>31.1</v>
      </c>
      <c r="EQ137" s="84">
        <f>MODEL_DATA!BI134</f>
        <v>131.15</v>
      </c>
      <c r="ER137" s="84">
        <f>MODEL_DATA!BJ134</f>
        <v>219.54</v>
      </c>
      <c r="ES137" s="84">
        <f>MODEL_DATA!BK134</f>
        <v>80.760000000000005</v>
      </c>
      <c r="ET137" s="84">
        <f>MODEL_DATA!BL134</f>
        <v>68.13</v>
      </c>
      <c r="EU137" s="84">
        <f>MODEL_DATA!BM134</f>
        <v>2.41</v>
      </c>
      <c r="EV137" s="84">
        <f>MODEL_DATA!BN134</f>
        <v>0.84</v>
      </c>
    </row>
    <row r="138" spans="32:152" x14ac:dyDescent="0.25">
      <c r="AF138" s="32">
        <f t="shared" si="105"/>
        <v>256</v>
      </c>
      <c r="AG138" s="61">
        <f t="shared" ref="AG138:AG201" si="113">INDEX($BH$9:$CJ$209,  MATCH($AF138, $BF$9:$BF$209, 0), MATCH(AG$4, $BH$3:$CJ$3, 0) )</f>
        <v>0</v>
      </c>
      <c r="AH138" s="63">
        <f>INDEX(Obs_GenCost!$D$11:$T$211,  MATCH($AF138, Obs_GenCost!$B$11:$B$211, 0), MATCH(AH$4, Obs_GenCost!$D$3:$T$3, 0) )</f>
        <v>0</v>
      </c>
      <c r="AI138" s="61">
        <f t="shared" ref="AI138:AI201" si="114">INDEX($BH$9:$CJ$209,  MATCH($AF138, $BF$9:$BF$209, 0), MATCH(AI$4, $BH$3:$CJ$3, 0) )</f>
        <v>0</v>
      </c>
      <c r="AJ138" s="63">
        <f>INDEX(Obs_GenCost!$D$11:$T$211,  MATCH($AF138, Obs_GenCost!$B$11:$B$211, 0), MATCH(AJ$4, Obs_GenCost!$D$3:$T$3, 0) )</f>
        <v>0</v>
      </c>
      <c r="AK138" s="61">
        <f t="shared" ref="AK138:AK201" si="115">INDEX($BH$9:$CJ$209,  MATCH($AF138, $BF$9:$BF$209, 0), MATCH(AK$4, $BH$3:$CJ$3, 0) )</f>
        <v>0</v>
      </c>
      <c r="AL138" s="63">
        <f>INDEX(Obs_GenCost!$D$11:$T$211,  MATCH($AF138, Obs_GenCost!$B$11:$B$211, 0), MATCH(AL$4, Obs_GenCost!$D$3:$T$3, 0) )</f>
        <v>0</v>
      </c>
      <c r="AM138" s="61">
        <f t="shared" ref="AM138:AM201" si="116">INDEX($BH$9:$CJ$209,  MATCH($AF138, $BF$9:$BF$209, 0), MATCH(AM$4, $BH$3:$CJ$3, 0) )</f>
        <v>0</v>
      </c>
      <c r="AN138" s="63">
        <f>INDEX(Obs_GenCost!$D$11:$T$211,  MATCH($AF138, Obs_GenCost!$B$11:$B$211, 0), MATCH(AN$4, Obs_GenCost!$D$3:$T$3, 0) )</f>
        <v>0</v>
      </c>
      <c r="AO138" s="61">
        <f t="shared" ref="AO138:AO201" si="117">INDEX($BH$9:$CJ$209,  MATCH($AF138, $BF$9:$BF$209, 0), MATCH(AO$4, $BH$3:$CJ$3, 0) )</f>
        <v>0</v>
      </c>
      <c r="AP138" s="63">
        <f>INDEX(Obs_GenCost!$D$11:$T$211,  MATCH($AF138, Obs_GenCost!$B$11:$B$211, 0), MATCH(AP$4, Obs_GenCost!$D$3:$T$3, 0) )</f>
        <v>0</v>
      </c>
      <c r="AQ138" s="61">
        <f t="shared" ref="AQ138:AQ201" si="118">INDEX($BH$9:$CJ$209,  MATCH($AF138, $BF$9:$BF$209, 0), MATCH(AQ$4, $BH$3:$CJ$3, 0) )</f>
        <v>0</v>
      </c>
      <c r="AR138" s="63">
        <f>INDEX(Obs_GenCost!$D$11:$T$211,  MATCH($AF138, Obs_GenCost!$B$11:$B$211, 0), MATCH(AR$4, Obs_GenCost!$D$3:$T$3, 0) )</f>
        <v>0</v>
      </c>
      <c r="AS138" s="61">
        <f t="shared" ref="AS138:AS201" si="119">INDEX($BH$9:$CJ$209,  MATCH($AF138, $BF$9:$BF$209, 0), MATCH(AS$4, $BH$3:$CJ$3, 0) )</f>
        <v>0</v>
      </c>
      <c r="AT138" s="63">
        <f>INDEX(Obs_GenCost!$D$11:$T$211,  MATCH($AF138, Obs_GenCost!$B$11:$B$211, 0), MATCH(AT$4, Obs_GenCost!$D$3:$T$3, 0) )</f>
        <v>0</v>
      </c>
      <c r="AU138" s="61">
        <f t="shared" ref="AU138:AU201" si="120">INDEX($BH$9:$CJ$209,  MATCH($AF138, $BF$9:$BF$209, 0), MATCH(AU$4, $BH$3:$CJ$3, 0) )</f>
        <v>0</v>
      </c>
      <c r="AV138" s="63">
        <f>INDEX(Obs_GenCost!$D$11:$T$211,  MATCH($AF138, Obs_GenCost!$B$11:$B$211, 0), MATCH(AV$4, Obs_GenCost!$D$3:$T$3, 0) )</f>
        <v>0</v>
      </c>
      <c r="AW138" s="61">
        <f t="shared" ref="AW138:AW201" si="121">INDEX($BH$9:$CJ$209,  MATCH($AF138, $BF$9:$BF$209, 0), MATCH(AW$4, $BH$3:$CJ$3, 0) )</f>
        <v>0</v>
      </c>
      <c r="AX138" s="63">
        <f>INDEX(Obs_GenCost!$D$11:$T$211,  MATCH($AF138, Obs_GenCost!$B$11:$B$211, 0), MATCH(AX$4, Obs_GenCost!$D$3:$T$3, 0) )</f>
        <v>5.0000000000000004E-6</v>
      </c>
      <c r="AY138" s="61">
        <f t="shared" ref="AY138:AY201" si="122">INDEX($BH$9:$CJ$209,  MATCH($AF138, $BF$9:$BF$209, 0), MATCH(AY$4, $BH$3:$CJ$3, 0) )</f>
        <v>0</v>
      </c>
      <c r="AZ138" s="63">
        <f>INDEX(Obs_GenCost!$D$11:$T$211,  MATCH($AF138, Obs_GenCost!$B$11:$B$211, 0), MATCH(AZ$4, Obs_GenCost!$D$3:$T$3, 0) )</f>
        <v>2.2330000000000001E-4</v>
      </c>
      <c r="BA138" s="61">
        <f t="shared" ref="BA138:BA201" si="123">INDEX($BH$9:$CJ$209,  MATCH($AF138, $BF$9:$BF$209, 0), MATCH(BA$4, $BH$3:$CJ$3, 0) )</f>
        <v>1.4172861495582193E-6</v>
      </c>
      <c r="BB138" s="63">
        <f>INDEX(Obs_GenCost!$D$11:$T$211,  MATCH($AF138, Obs_GenCost!$B$11:$B$211, 0), MATCH(BB$4, Obs_GenCost!$D$3:$T$3, 0) )</f>
        <v>9.2650000000000002E-4</v>
      </c>
      <c r="BC138" s="61">
        <f t="shared" ref="BC138:BC201" si="124">INDEX($BH$9:$CJ$209,  MATCH($AF138, $BF$9:$BF$209, 0), MATCH(BC$4, $BH$3:$CJ$3, 0) )</f>
        <v>3.3322579594307353E-4</v>
      </c>
      <c r="BD138" s="63">
        <f>INDEX(Obs_GenCost!$D$11:$T$211,  MATCH($AF138, Obs_GenCost!$B$11:$B$211, 0), MATCH(BD$4, Obs_GenCost!$D$3:$T$3, 0) )</f>
        <v>1.4924999999999999E-3</v>
      </c>
      <c r="BF138" s="31">
        <f t="shared" ref="BF138:BF201" si="125">$CL138</f>
        <v>258</v>
      </c>
      <c r="BG138" s="31">
        <f t="shared" ref="BG138:BG201" si="126">$CM138</f>
        <v>259</v>
      </c>
      <c r="BH138" s="57">
        <f t="shared" si="102"/>
        <v>0</v>
      </c>
      <c r="BI138" s="57">
        <f t="shared" si="102"/>
        <v>0</v>
      </c>
      <c r="BJ138" s="57">
        <f t="shared" si="102"/>
        <v>0</v>
      </c>
      <c r="BK138" s="58">
        <f t="shared" si="102"/>
        <v>2.7770411049544427E-4</v>
      </c>
      <c r="BL138" s="57">
        <f t="shared" si="102"/>
        <v>0</v>
      </c>
      <c r="BM138" s="57">
        <f t="shared" si="102"/>
        <v>0</v>
      </c>
      <c r="BN138" s="57">
        <f t="shared" si="100"/>
        <v>0</v>
      </c>
      <c r="BQ138" s="57">
        <f t="shared" si="101"/>
        <v>0</v>
      </c>
      <c r="BR138" s="57">
        <f t="shared" si="101"/>
        <v>0</v>
      </c>
      <c r="BS138" s="57">
        <f t="shared" si="101"/>
        <v>0</v>
      </c>
      <c r="BT138" s="57">
        <f t="shared" si="101"/>
        <v>0</v>
      </c>
      <c r="BU138" s="57">
        <f t="shared" si="101"/>
        <v>0</v>
      </c>
      <c r="BV138" s="57">
        <f t="shared" si="101"/>
        <v>0</v>
      </c>
      <c r="BW138" s="57">
        <f t="shared" si="101"/>
        <v>0</v>
      </c>
      <c r="BX138" s="58">
        <f t="shared" si="101"/>
        <v>0</v>
      </c>
      <c r="BY138" s="57">
        <f t="shared" si="101"/>
        <v>0</v>
      </c>
      <c r="BZ138" s="57">
        <f t="shared" si="101"/>
        <v>0</v>
      </c>
      <c r="CA138" s="58">
        <f t="shared" si="101"/>
        <v>1.8038187358013699E-6</v>
      </c>
      <c r="CB138" s="57">
        <f t="shared" si="101"/>
        <v>0</v>
      </c>
      <c r="CC138" s="57">
        <f t="shared" si="101"/>
        <v>0</v>
      </c>
      <c r="CD138" s="57">
        <f t="shared" si="101"/>
        <v>0</v>
      </c>
      <c r="CE138" s="57">
        <f t="shared" si="101"/>
        <v>5.0272854234994124E-4</v>
      </c>
      <c r="CF138" s="57">
        <f t="shared" si="99"/>
        <v>0</v>
      </c>
      <c r="CG138" s="57">
        <f t="shared" si="99"/>
        <v>0</v>
      </c>
      <c r="CH138" s="57">
        <f t="shared" si="99"/>
        <v>0</v>
      </c>
      <c r="CI138" s="58">
        <f t="shared" si="99"/>
        <v>0</v>
      </c>
      <c r="CJ138" s="57">
        <f t="shared" si="99"/>
        <v>0</v>
      </c>
      <c r="CL138" s="30">
        <f>Obs_GenCost!B140</f>
        <v>258</v>
      </c>
      <c r="CM138" s="26">
        <f t="shared" si="97"/>
        <v>259</v>
      </c>
      <c r="CN138" s="20">
        <f t="shared" si="106"/>
        <v>0</v>
      </c>
      <c r="CO138" s="20">
        <f t="shared" si="106"/>
        <v>0</v>
      </c>
      <c r="CP138" s="20">
        <f t="shared" si="106"/>
        <v>0</v>
      </c>
      <c r="CQ138" s="106">
        <f t="shared" si="106"/>
        <v>47.980000000000004</v>
      </c>
      <c r="CR138" s="143"/>
      <c r="CS138" s="20">
        <f t="shared" si="107"/>
        <v>0</v>
      </c>
      <c r="CT138" s="20">
        <f t="shared" si="107"/>
        <v>0</v>
      </c>
      <c r="CW138" s="20">
        <f t="shared" si="104"/>
        <v>0</v>
      </c>
      <c r="CX138" s="20">
        <f t="shared" si="103"/>
        <v>0</v>
      </c>
      <c r="CY138" s="20">
        <f t="shared" si="103"/>
        <v>0</v>
      </c>
      <c r="CZ138" s="20">
        <f t="shared" si="103"/>
        <v>0</v>
      </c>
      <c r="DA138" s="20">
        <f t="shared" si="103"/>
        <v>0</v>
      </c>
      <c r="DB138" s="20">
        <f t="shared" si="103"/>
        <v>0</v>
      </c>
      <c r="DC138" s="20">
        <f t="shared" si="103"/>
        <v>0</v>
      </c>
      <c r="DD138" s="106">
        <f t="shared" si="103"/>
        <v>0</v>
      </c>
      <c r="DE138" s="20">
        <f t="shared" si="96"/>
        <v>0</v>
      </c>
      <c r="DF138" s="20">
        <f t="shared" si="96"/>
        <v>0</v>
      </c>
      <c r="DG138" s="106">
        <f t="shared" si="96"/>
        <v>0.13999999999999999</v>
      </c>
      <c r="DH138" s="143"/>
      <c r="DI138" s="20">
        <f t="shared" si="108"/>
        <v>0</v>
      </c>
      <c r="DJ138" s="20">
        <f t="shared" si="108"/>
        <v>0</v>
      </c>
      <c r="DK138" s="20">
        <f t="shared" si="108"/>
        <v>47.84</v>
      </c>
      <c r="DL138" s="143"/>
      <c r="DM138" s="20">
        <f t="shared" si="109"/>
        <v>0</v>
      </c>
      <c r="DN138" s="20">
        <f t="shared" si="109"/>
        <v>0</v>
      </c>
      <c r="DO138" s="106">
        <f t="shared" si="109"/>
        <v>0</v>
      </c>
      <c r="DP138" s="20">
        <f t="shared" si="109"/>
        <v>0</v>
      </c>
      <c r="DR138" s="31">
        <f t="shared" ref="DR138:DR201" si="127">$EB138</f>
        <v>129</v>
      </c>
      <c r="DS138" s="26">
        <f t="shared" ref="DS138:DS201" si="128">AVERAGE(DR138:DR139)</f>
        <v>129.5</v>
      </c>
      <c r="DT138" s="101">
        <f t="shared" si="110"/>
        <v>1244.55</v>
      </c>
      <c r="DU138" s="101">
        <f t="shared" si="111"/>
        <v>484.59</v>
      </c>
      <c r="DV138" s="101">
        <f t="shared" si="112"/>
        <v>527.41</v>
      </c>
      <c r="DW138" s="102">
        <f t="shared" ref="DW138:DW201" si="129">EM138 + EQ138</f>
        <v>279.02999999999997</v>
      </c>
      <c r="DX138" s="144"/>
      <c r="DY138" s="101">
        <f t="shared" ref="DY138:DZ201" si="130">EO138 + ES138</f>
        <v>124.72</v>
      </c>
      <c r="DZ138" s="101">
        <f t="shared" si="130"/>
        <v>89.8</v>
      </c>
      <c r="EB138" s="84">
        <f>MODEL_DATA!AT135</f>
        <v>129</v>
      </c>
      <c r="EC138" s="84">
        <f>MODEL_DATA!AU135</f>
        <v>232.55</v>
      </c>
      <c r="ED138" s="84">
        <f>MODEL_DATA!AV135</f>
        <v>49.31</v>
      </c>
      <c r="EE138" s="84">
        <f>MODEL_DATA!AW135</f>
        <v>435.28</v>
      </c>
      <c r="EF138" s="84">
        <f>MODEL_DATA!AX135</f>
        <v>0</v>
      </c>
      <c r="EG138" s="84">
        <f>MODEL_DATA!AY135</f>
        <v>0</v>
      </c>
      <c r="EH138" s="84">
        <f>MODEL_DATA!AZ135</f>
        <v>192.28</v>
      </c>
      <c r="EI138" s="84">
        <f>MODEL_DATA!BA135</f>
        <v>335.13</v>
      </c>
      <c r="EJ138" s="84">
        <f>MODEL_DATA!BB135</f>
        <v>0</v>
      </c>
      <c r="EK138" s="84">
        <f>MODEL_DATA!BC135</f>
        <v>23.78</v>
      </c>
      <c r="EL138" s="84">
        <f>MODEL_DATA!BD135</f>
        <v>25.69</v>
      </c>
      <c r="EM138" s="84">
        <f>MODEL_DATA!BE135</f>
        <v>147.28</v>
      </c>
      <c r="EN138" s="84">
        <f>MODEL_DATA!BF135</f>
        <v>242.03</v>
      </c>
      <c r="EO138" s="84">
        <f>MODEL_DATA!BG135</f>
        <v>39.380000000000003</v>
      </c>
      <c r="EP138" s="84">
        <f>MODEL_DATA!BH135</f>
        <v>28.15</v>
      </c>
      <c r="EQ138" s="84">
        <f>MODEL_DATA!BI135</f>
        <v>131.75</v>
      </c>
      <c r="ER138" s="84">
        <f>MODEL_DATA!BJ135</f>
        <v>229.72</v>
      </c>
      <c r="ES138" s="84">
        <f>MODEL_DATA!BK135</f>
        <v>85.34</v>
      </c>
      <c r="ET138" s="84">
        <f>MODEL_DATA!BL135</f>
        <v>61.65</v>
      </c>
      <c r="EU138" s="84">
        <f>MODEL_DATA!BM135</f>
        <v>2.0699999999999998</v>
      </c>
      <c r="EV138" s="84">
        <f>MODEL_DATA!BN135</f>
        <v>0.57999999999999996</v>
      </c>
    </row>
    <row r="139" spans="32:152" x14ac:dyDescent="0.25">
      <c r="AF139" s="32">
        <f t="shared" si="105"/>
        <v>258</v>
      </c>
      <c r="AG139" s="61">
        <f t="shared" si="113"/>
        <v>0</v>
      </c>
      <c r="AH139" s="63">
        <f>INDEX(Obs_GenCost!$D$11:$T$211,  MATCH($AF139, Obs_GenCost!$B$11:$B$211, 0), MATCH(AH$4, Obs_GenCost!$D$3:$T$3, 0) )</f>
        <v>0</v>
      </c>
      <c r="AI139" s="61">
        <f t="shared" si="114"/>
        <v>0</v>
      </c>
      <c r="AJ139" s="63">
        <f>INDEX(Obs_GenCost!$D$11:$T$211,  MATCH($AF139, Obs_GenCost!$B$11:$B$211, 0), MATCH(AJ$4, Obs_GenCost!$D$3:$T$3, 0) )</f>
        <v>0</v>
      </c>
      <c r="AK139" s="61">
        <f t="shared" si="115"/>
        <v>0</v>
      </c>
      <c r="AL139" s="63">
        <f>INDEX(Obs_GenCost!$D$11:$T$211,  MATCH($AF139, Obs_GenCost!$B$11:$B$211, 0), MATCH(AL$4, Obs_GenCost!$D$3:$T$3, 0) )</f>
        <v>0</v>
      </c>
      <c r="AM139" s="61">
        <f t="shared" si="116"/>
        <v>0</v>
      </c>
      <c r="AN139" s="63">
        <f>INDEX(Obs_GenCost!$D$11:$T$211,  MATCH($AF139, Obs_GenCost!$B$11:$B$211, 0), MATCH(AN$4, Obs_GenCost!$D$3:$T$3, 0) )</f>
        <v>0</v>
      </c>
      <c r="AO139" s="61">
        <f t="shared" si="117"/>
        <v>0</v>
      </c>
      <c r="AP139" s="63">
        <f>INDEX(Obs_GenCost!$D$11:$T$211,  MATCH($AF139, Obs_GenCost!$B$11:$B$211, 0), MATCH(AP$4, Obs_GenCost!$D$3:$T$3, 0) )</f>
        <v>0</v>
      </c>
      <c r="AQ139" s="61">
        <f t="shared" si="118"/>
        <v>0</v>
      </c>
      <c r="AR139" s="63">
        <f>INDEX(Obs_GenCost!$D$11:$T$211,  MATCH($AF139, Obs_GenCost!$B$11:$B$211, 0), MATCH(AR$4, Obs_GenCost!$D$3:$T$3, 0) )</f>
        <v>0</v>
      </c>
      <c r="AS139" s="61">
        <f t="shared" si="119"/>
        <v>0</v>
      </c>
      <c r="AT139" s="63">
        <f>INDEX(Obs_GenCost!$D$11:$T$211,  MATCH($AF139, Obs_GenCost!$B$11:$B$211, 0), MATCH(AT$4, Obs_GenCost!$D$3:$T$3, 0) )</f>
        <v>0</v>
      </c>
      <c r="AU139" s="61">
        <f t="shared" si="120"/>
        <v>0</v>
      </c>
      <c r="AV139" s="63">
        <f>INDEX(Obs_GenCost!$D$11:$T$211,  MATCH($AF139, Obs_GenCost!$B$11:$B$211, 0), MATCH(AV$4, Obs_GenCost!$D$3:$T$3, 0) )</f>
        <v>0</v>
      </c>
      <c r="AW139" s="61">
        <f t="shared" si="121"/>
        <v>0</v>
      </c>
      <c r="AX139" s="63">
        <f>INDEX(Obs_GenCost!$D$11:$T$211,  MATCH($AF139, Obs_GenCost!$B$11:$B$211, 0), MATCH(AX$4, Obs_GenCost!$D$3:$T$3, 0) )</f>
        <v>4.1999999999999996E-6</v>
      </c>
      <c r="AY139" s="61">
        <f t="shared" si="122"/>
        <v>0</v>
      </c>
      <c r="AZ139" s="63">
        <f>INDEX(Obs_GenCost!$D$11:$T$211,  MATCH($AF139, Obs_GenCost!$B$11:$B$211, 0), MATCH(AZ$4, Obs_GenCost!$D$3:$T$3, 0) )</f>
        <v>2.119E-4</v>
      </c>
      <c r="BA139" s="61">
        <f t="shared" si="123"/>
        <v>1.8038187358013699E-6</v>
      </c>
      <c r="BB139" s="63">
        <f>INDEX(Obs_GenCost!$D$11:$T$211,  MATCH($AF139, Obs_GenCost!$B$11:$B$211, 0), MATCH(BB$4, Obs_GenCost!$D$3:$T$3, 0) )</f>
        <v>8.7500000000000002E-4</v>
      </c>
      <c r="BC139" s="61">
        <f t="shared" si="124"/>
        <v>5.0272854234994124E-4</v>
      </c>
      <c r="BD139" s="63">
        <f>INDEX(Obs_GenCost!$D$11:$T$211,  MATCH($AF139, Obs_GenCost!$B$11:$B$211, 0), MATCH(BD$4, Obs_GenCost!$D$3:$T$3, 0) )</f>
        <v>9.9489999999999995E-4</v>
      </c>
      <c r="BF139" s="31">
        <f t="shared" si="125"/>
        <v>260</v>
      </c>
      <c r="BG139" s="31">
        <f t="shared" si="126"/>
        <v>261</v>
      </c>
      <c r="BH139" s="57">
        <f t="shared" si="102"/>
        <v>0</v>
      </c>
      <c r="BI139" s="57">
        <f t="shared" si="102"/>
        <v>0</v>
      </c>
      <c r="BJ139" s="57">
        <f t="shared" si="102"/>
        <v>0</v>
      </c>
      <c r="BK139" s="58">
        <f t="shared" si="102"/>
        <v>3.8854266230844455E-4</v>
      </c>
      <c r="BL139" s="57">
        <f t="shared" si="102"/>
        <v>0</v>
      </c>
      <c r="BM139" s="57">
        <f t="shared" si="102"/>
        <v>0</v>
      </c>
      <c r="BN139" s="57">
        <f t="shared" si="100"/>
        <v>0</v>
      </c>
      <c r="BQ139" s="57">
        <f t="shared" si="101"/>
        <v>0</v>
      </c>
      <c r="BR139" s="57">
        <f t="shared" si="101"/>
        <v>0</v>
      </c>
      <c r="BS139" s="57">
        <f t="shared" si="101"/>
        <v>0</v>
      </c>
      <c r="BT139" s="57">
        <f t="shared" si="101"/>
        <v>0</v>
      </c>
      <c r="BU139" s="57">
        <f t="shared" si="101"/>
        <v>0</v>
      </c>
      <c r="BV139" s="57">
        <f t="shared" si="101"/>
        <v>0</v>
      </c>
      <c r="BW139" s="57">
        <f t="shared" si="101"/>
        <v>0</v>
      </c>
      <c r="BX139" s="58">
        <f t="shared" si="101"/>
        <v>0</v>
      </c>
      <c r="BY139" s="57">
        <f t="shared" si="101"/>
        <v>0</v>
      </c>
      <c r="BZ139" s="57">
        <f t="shared" si="101"/>
        <v>0</v>
      </c>
      <c r="CA139" s="58">
        <f t="shared" si="101"/>
        <v>1.2884419541438358E-7</v>
      </c>
      <c r="CB139" s="57">
        <f t="shared" si="101"/>
        <v>0</v>
      </c>
      <c r="CC139" s="57">
        <f t="shared" si="101"/>
        <v>0</v>
      </c>
      <c r="CD139" s="57">
        <f t="shared" si="101"/>
        <v>0</v>
      </c>
      <c r="CE139" s="57">
        <f t="shared" si="101"/>
        <v>7.053331890160547E-4</v>
      </c>
      <c r="CF139" s="57">
        <f t="shared" si="99"/>
        <v>0</v>
      </c>
      <c r="CG139" s="57">
        <f t="shared" si="99"/>
        <v>0</v>
      </c>
      <c r="CH139" s="57">
        <f t="shared" si="99"/>
        <v>0</v>
      </c>
      <c r="CI139" s="58">
        <f t="shared" si="99"/>
        <v>0</v>
      </c>
      <c r="CJ139" s="57">
        <f t="shared" si="99"/>
        <v>0</v>
      </c>
      <c r="CL139" s="30">
        <f>Obs_GenCost!B141</f>
        <v>260</v>
      </c>
      <c r="CM139" s="26">
        <f t="shared" si="97"/>
        <v>261</v>
      </c>
      <c r="CN139" s="20">
        <f t="shared" si="106"/>
        <v>0</v>
      </c>
      <c r="CO139" s="20">
        <f t="shared" si="106"/>
        <v>0</v>
      </c>
      <c r="CP139" s="20">
        <f t="shared" si="106"/>
        <v>0</v>
      </c>
      <c r="CQ139" s="106">
        <f t="shared" si="106"/>
        <v>67.13</v>
      </c>
      <c r="CR139" s="143"/>
      <c r="CS139" s="20">
        <f t="shared" si="107"/>
        <v>0</v>
      </c>
      <c r="CT139" s="20">
        <f t="shared" si="107"/>
        <v>0</v>
      </c>
      <c r="CW139" s="20">
        <f t="shared" si="104"/>
        <v>0</v>
      </c>
      <c r="CX139" s="20">
        <f t="shared" si="103"/>
        <v>0</v>
      </c>
      <c r="CY139" s="20">
        <f t="shared" si="103"/>
        <v>0</v>
      </c>
      <c r="CZ139" s="20">
        <f t="shared" si="103"/>
        <v>0</v>
      </c>
      <c r="DA139" s="20">
        <f t="shared" si="103"/>
        <v>0</v>
      </c>
      <c r="DB139" s="20">
        <f t="shared" si="103"/>
        <v>0</v>
      </c>
      <c r="DC139" s="20">
        <f t="shared" si="103"/>
        <v>0</v>
      </c>
      <c r="DD139" s="106">
        <f t="shared" si="103"/>
        <v>0</v>
      </c>
      <c r="DE139" s="20">
        <f t="shared" si="96"/>
        <v>0</v>
      </c>
      <c r="DF139" s="20">
        <f t="shared" si="96"/>
        <v>0</v>
      </c>
      <c r="DG139" s="106">
        <f t="shared" si="96"/>
        <v>0.01</v>
      </c>
      <c r="DH139" s="143"/>
      <c r="DI139" s="20">
        <f t="shared" si="108"/>
        <v>0</v>
      </c>
      <c r="DJ139" s="20">
        <f t="shared" si="108"/>
        <v>0</v>
      </c>
      <c r="DK139" s="20">
        <f t="shared" si="108"/>
        <v>67.12</v>
      </c>
      <c r="DL139" s="143"/>
      <c r="DM139" s="20">
        <f t="shared" si="109"/>
        <v>0</v>
      </c>
      <c r="DN139" s="20">
        <f t="shared" si="109"/>
        <v>0</v>
      </c>
      <c r="DO139" s="106">
        <f t="shared" si="109"/>
        <v>0</v>
      </c>
      <c r="DP139" s="20">
        <f t="shared" si="109"/>
        <v>0</v>
      </c>
      <c r="DR139" s="31">
        <f t="shared" si="127"/>
        <v>130</v>
      </c>
      <c r="DS139" s="26">
        <f t="shared" si="128"/>
        <v>130.5</v>
      </c>
      <c r="DT139" s="101">
        <f t="shared" si="110"/>
        <v>1200.57</v>
      </c>
      <c r="DU139" s="101">
        <f t="shared" si="111"/>
        <v>455.02</v>
      </c>
      <c r="DV139" s="101">
        <f t="shared" si="112"/>
        <v>538.23</v>
      </c>
      <c r="DW139" s="102">
        <f t="shared" si="129"/>
        <v>330.55</v>
      </c>
      <c r="DX139" s="144"/>
      <c r="DY139" s="101">
        <f t="shared" si="130"/>
        <v>109.45</v>
      </c>
      <c r="DZ139" s="101">
        <f t="shared" si="130"/>
        <v>95.97</v>
      </c>
      <c r="EB139" s="84">
        <f>MODEL_DATA!AT136</f>
        <v>130</v>
      </c>
      <c r="EC139" s="84">
        <f>MODEL_DATA!AU136</f>
        <v>207.32</v>
      </c>
      <c r="ED139" s="84">
        <f>MODEL_DATA!AV136</f>
        <v>43.74</v>
      </c>
      <c r="EE139" s="84">
        <f>MODEL_DATA!AW136</f>
        <v>411.28</v>
      </c>
      <c r="EF139" s="84">
        <f>MODEL_DATA!AX136</f>
        <v>0</v>
      </c>
      <c r="EG139" s="84">
        <f>MODEL_DATA!AY136</f>
        <v>0</v>
      </c>
      <c r="EH139" s="84">
        <f>MODEL_DATA!AZ136</f>
        <v>201.73</v>
      </c>
      <c r="EI139" s="84">
        <f>MODEL_DATA!BA136</f>
        <v>336.5</v>
      </c>
      <c r="EJ139" s="84">
        <f>MODEL_DATA!BB136</f>
        <v>0</v>
      </c>
      <c r="EK139" s="84">
        <f>MODEL_DATA!BC136</f>
        <v>17.829999999999998</v>
      </c>
      <c r="EL139" s="84">
        <f>MODEL_DATA!BD136</f>
        <v>23.1</v>
      </c>
      <c r="EM139" s="84">
        <f>MODEL_DATA!BE136</f>
        <v>187.12</v>
      </c>
      <c r="EN139" s="84">
        <f>MODEL_DATA!BF136</f>
        <v>243.29</v>
      </c>
      <c r="EO139" s="84">
        <f>MODEL_DATA!BG136</f>
        <v>35.69</v>
      </c>
      <c r="EP139" s="84">
        <f>MODEL_DATA!BH136</f>
        <v>29.32</v>
      </c>
      <c r="EQ139" s="84">
        <f>MODEL_DATA!BI136</f>
        <v>143.43</v>
      </c>
      <c r="ER139" s="84">
        <f>MODEL_DATA!BJ136</f>
        <v>190.18</v>
      </c>
      <c r="ES139" s="84">
        <f>MODEL_DATA!BK136</f>
        <v>73.760000000000005</v>
      </c>
      <c r="ET139" s="84">
        <f>MODEL_DATA!BL136</f>
        <v>66.650000000000006</v>
      </c>
      <c r="EU139" s="84">
        <f>MODEL_DATA!BM136</f>
        <v>1.67</v>
      </c>
      <c r="EV139" s="84">
        <f>MODEL_DATA!BN136</f>
        <v>1.02</v>
      </c>
    </row>
    <row r="140" spans="32:152" x14ac:dyDescent="0.25">
      <c r="AF140" s="32">
        <f t="shared" si="105"/>
        <v>260</v>
      </c>
      <c r="AG140" s="61">
        <f t="shared" si="113"/>
        <v>0</v>
      </c>
      <c r="AH140" s="63">
        <f>INDEX(Obs_GenCost!$D$11:$T$211,  MATCH($AF140, Obs_GenCost!$B$11:$B$211, 0), MATCH(AH$4, Obs_GenCost!$D$3:$T$3, 0) )</f>
        <v>0</v>
      </c>
      <c r="AI140" s="61">
        <f t="shared" si="114"/>
        <v>0</v>
      </c>
      <c r="AJ140" s="63">
        <f>INDEX(Obs_GenCost!$D$11:$T$211,  MATCH($AF140, Obs_GenCost!$B$11:$B$211, 0), MATCH(AJ$4, Obs_GenCost!$D$3:$T$3, 0) )</f>
        <v>0</v>
      </c>
      <c r="AK140" s="61">
        <f t="shared" si="115"/>
        <v>0</v>
      </c>
      <c r="AL140" s="63">
        <f>INDEX(Obs_GenCost!$D$11:$T$211,  MATCH($AF140, Obs_GenCost!$B$11:$B$211, 0), MATCH(AL$4, Obs_GenCost!$D$3:$T$3, 0) )</f>
        <v>0</v>
      </c>
      <c r="AM140" s="61">
        <f t="shared" si="116"/>
        <v>0</v>
      </c>
      <c r="AN140" s="63">
        <f>INDEX(Obs_GenCost!$D$11:$T$211,  MATCH($AF140, Obs_GenCost!$B$11:$B$211, 0), MATCH(AN$4, Obs_GenCost!$D$3:$T$3, 0) )</f>
        <v>0</v>
      </c>
      <c r="AO140" s="61">
        <f t="shared" si="117"/>
        <v>0</v>
      </c>
      <c r="AP140" s="63">
        <f>INDEX(Obs_GenCost!$D$11:$T$211,  MATCH($AF140, Obs_GenCost!$B$11:$B$211, 0), MATCH(AP$4, Obs_GenCost!$D$3:$T$3, 0) )</f>
        <v>0</v>
      </c>
      <c r="AQ140" s="61">
        <f t="shared" si="118"/>
        <v>0</v>
      </c>
      <c r="AR140" s="63">
        <f>INDEX(Obs_GenCost!$D$11:$T$211,  MATCH($AF140, Obs_GenCost!$B$11:$B$211, 0), MATCH(AR$4, Obs_GenCost!$D$3:$T$3, 0) )</f>
        <v>0</v>
      </c>
      <c r="AS140" s="61">
        <f t="shared" si="119"/>
        <v>0</v>
      </c>
      <c r="AT140" s="63">
        <f>INDEX(Obs_GenCost!$D$11:$T$211,  MATCH($AF140, Obs_GenCost!$B$11:$B$211, 0), MATCH(AT$4, Obs_GenCost!$D$3:$T$3, 0) )</f>
        <v>0</v>
      </c>
      <c r="AU140" s="61">
        <f t="shared" si="120"/>
        <v>0</v>
      </c>
      <c r="AV140" s="63">
        <f>INDEX(Obs_GenCost!$D$11:$T$211,  MATCH($AF140, Obs_GenCost!$B$11:$B$211, 0), MATCH(AV$4, Obs_GenCost!$D$3:$T$3, 0) )</f>
        <v>0</v>
      </c>
      <c r="AW140" s="61">
        <f t="shared" si="121"/>
        <v>0</v>
      </c>
      <c r="AX140" s="63">
        <f>INDEX(Obs_GenCost!$D$11:$T$211,  MATCH($AF140, Obs_GenCost!$B$11:$B$211, 0), MATCH(AX$4, Obs_GenCost!$D$3:$T$3, 0) )</f>
        <v>3.3000000000000002E-6</v>
      </c>
      <c r="AY140" s="61">
        <f t="shared" si="122"/>
        <v>0</v>
      </c>
      <c r="AZ140" s="63">
        <f>INDEX(Obs_GenCost!$D$11:$T$211,  MATCH($AF140, Obs_GenCost!$B$11:$B$211, 0), MATCH(AZ$4, Obs_GenCost!$D$3:$T$3, 0) )</f>
        <v>2.0049999999999999E-4</v>
      </c>
      <c r="BA140" s="61">
        <f t="shared" si="123"/>
        <v>1.2884419541438358E-7</v>
      </c>
      <c r="BB140" s="63">
        <f>INDEX(Obs_GenCost!$D$11:$T$211,  MATCH($AF140, Obs_GenCost!$B$11:$B$211, 0), MATCH(BB$4, Obs_GenCost!$D$3:$T$3, 0) )</f>
        <v>8.2359999999999996E-4</v>
      </c>
      <c r="BC140" s="61">
        <f t="shared" si="124"/>
        <v>7.053331890160547E-4</v>
      </c>
      <c r="BD140" s="63">
        <f>INDEX(Obs_GenCost!$D$11:$T$211,  MATCH($AF140, Obs_GenCost!$B$11:$B$211, 0), MATCH(BD$4, Obs_GenCost!$D$3:$T$3, 0) )</f>
        <v>4.9759999999999995E-4</v>
      </c>
      <c r="BF140" s="31">
        <f t="shared" si="125"/>
        <v>262</v>
      </c>
      <c r="BG140" s="31">
        <f t="shared" si="126"/>
        <v>263</v>
      </c>
      <c r="BH140" s="57">
        <f t="shared" si="102"/>
        <v>0</v>
      </c>
      <c r="BI140" s="57">
        <f t="shared" si="102"/>
        <v>0</v>
      </c>
      <c r="BJ140" s="57">
        <f t="shared" si="102"/>
        <v>0</v>
      </c>
      <c r="BK140" s="58">
        <f t="shared" si="102"/>
        <v>2.809453422978087E-4</v>
      </c>
      <c r="BL140" s="57">
        <f t="shared" si="102"/>
        <v>0</v>
      </c>
      <c r="BM140" s="57">
        <f t="shared" si="102"/>
        <v>0</v>
      </c>
      <c r="BN140" s="57">
        <f t="shared" si="100"/>
        <v>0</v>
      </c>
      <c r="BQ140" s="57">
        <f t="shared" si="101"/>
        <v>0</v>
      </c>
      <c r="BR140" s="57">
        <f t="shared" si="101"/>
        <v>0</v>
      </c>
      <c r="BS140" s="57">
        <f t="shared" si="101"/>
        <v>0</v>
      </c>
      <c r="BT140" s="57">
        <f t="shared" si="101"/>
        <v>0</v>
      </c>
      <c r="BU140" s="57">
        <f t="shared" si="101"/>
        <v>0</v>
      </c>
      <c r="BV140" s="57">
        <f t="shared" si="101"/>
        <v>0</v>
      </c>
      <c r="BW140" s="57">
        <f t="shared" si="101"/>
        <v>0</v>
      </c>
      <c r="BX140" s="58">
        <f t="shared" si="101"/>
        <v>0</v>
      </c>
      <c r="BY140" s="57">
        <f t="shared" si="101"/>
        <v>0</v>
      </c>
      <c r="BZ140" s="57">
        <f t="shared" si="101"/>
        <v>0</v>
      </c>
      <c r="CA140" s="58">
        <f t="shared" si="101"/>
        <v>0</v>
      </c>
      <c r="CB140" s="57">
        <f t="shared" si="101"/>
        <v>0</v>
      </c>
      <c r="CC140" s="57">
        <f t="shared" si="101"/>
        <v>0</v>
      </c>
      <c r="CD140" s="57">
        <f t="shared" si="101"/>
        <v>0</v>
      </c>
      <c r="CE140" s="57">
        <f t="shared" si="101"/>
        <v>5.1008452018532911E-4</v>
      </c>
      <c r="CF140" s="57">
        <f t="shared" si="99"/>
        <v>0</v>
      </c>
      <c r="CG140" s="57">
        <f t="shared" si="99"/>
        <v>0</v>
      </c>
      <c r="CH140" s="57">
        <f t="shared" si="99"/>
        <v>0</v>
      </c>
      <c r="CI140" s="58">
        <f t="shared" si="99"/>
        <v>0</v>
      </c>
      <c r="CJ140" s="57">
        <f t="shared" si="99"/>
        <v>0</v>
      </c>
      <c r="CL140" s="30">
        <f>Obs_GenCost!B142</f>
        <v>262</v>
      </c>
      <c r="CM140" s="26">
        <f t="shared" si="97"/>
        <v>263</v>
      </c>
      <c r="CN140" s="20">
        <f t="shared" si="106"/>
        <v>0</v>
      </c>
      <c r="CO140" s="20">
        <f t="shared" si="106"/>
        <v>0</v>
      </c>
      <c r="CP140" s="20">
        <f t="shared" si="106"/>
        <v>0</v>
      </c>
      <c r="CQ140" s="106">
        <f t="shared" si="106"/>
        <v>48.54</v>
      </c>
      <c r="CR140" s="143"/>
      <c r="CS140" s="20">
        <f t="shared" si="107"/>
        <v>0</v>
      </c>
      <c r="CT140" s="20">
        <f t="shared" si="107"/>
        <v>0</v>
      </c>
      <c r="CW140" s="20">
        <f t="shared" si="104"/>
        <v>0</v>
      </c>
      <c r="CX140" s="20">
        <f t="shared" si="103"/>
        <v>0</v>
      </c>
      <c r="CY140" s="20">
        <f t="shared" si="103"/>
        <v>0</v>
      </c>
      <c r="CZ140" s="20">
        <f t="shared" si="103"/>
        <v>0</v>
      </c>
      <c r="DA140" s="20">
        <f t="shared" si="103"/>
        <v>0</v>
      </c>
      <c r="DB140" s="20">
        <f t="shared" si="103"/>
        <v>0</v>
      </c>
      <c r="DC140" s="20">
        <f t="shared" si="103"/>
        <v>0</v>
      </c>
      <c r="DD140" s="106">
        <f t="shared" si="103"/>
        <v>0</v>
      </c>
      <c r="DE140" s="20">
        <f t="shared" si="96"/>
        <v>0</v>
      </c>
      <c r="DF140" s="20">
        <f t="shared" si="96"/>
        <v>0</v>
      </c>
      <c r="DG140" s="106">
        <f t="shared" si="96"/>
        <v>0</v>
      </c>
      <c r="DH140" s="143"/>
      <c r="DI140" s="20">
        <f t="shared" si="108"/>
        <v>0</v>
      </c>
      <c r="DJ140" s="20">
        <f t="shared" si="108"/>
        <v>0</v>
      </c>
      <c r="DK140" s="20">
        <f t="shared" si="108"/>
        <v>48.54</v>
      </c>
      <c r="DL140" s="143"/>
      <c r="DM140" s="20">
        <f t="shared" si="109"/>
        <v>0</v>
      </c>
      <c r="DN140" s="20">
        <f t="shared" si="109"/>
        <v>0</v>
      </c>
      <c r="DO140" s="106">
        <f t="shared" si="109"/>
        <v>0</v>
      </c>
      <c r="DP140" s="20">
        <f t="shared" si="109"/>
        <v>0</v>
      </c>
      <c r="DR140" s="31">
        <f t="shared" si="127"/>
        <v>131</v>
      </c>
      <c r="DS140" s="26">
        <f t="shared" si="128"/>
        <v>131.5</v>
      </c>
      <c r="DT140" s="101">
        <f t="shared" si="110"/>
        <v>1070.77</v>
      </c>
      <c r="DU140" s="101">
        <f t="shared" si="111"/>
        <v>373.25</v>
      </c>
      <c r="DV140" s="101">
        <f t="shared" si="112"/>
        <v>498.15</v>
      </c>
      <c r="DW140" s="102">
        <f t="shared" si="129"/>
        <v>311.95</v>
      </c>
      <c r="DX140" s="144"/>
      <c r="DY140" s="101">
        <f t="shared" si="130"/>
        <v>118.17</v>
      </c>
      <c r="DZ140" s="101">
        <f t="shared" si="130"/>
        <v>124.53999999999999</v>
      </c>
      <c r="EB140" s="84">
        <f>MODEL_DATA!AT137</f>
        <v>131</v>
      </c>
      <c r="EC140" s="84">
        <f>MODEL_DATA!AU137</f>
        <v>199.37</v>
      </c>
      <c r="ED140" s="84">
        <f>MODEL_DATA!AV137</f>
        <v>43.31</v>
      </c>
      <c r="EE140" s="84">
        <f>MODEL_DATA!AW137</f>
        <v>329.94</v>
      </c>
      <c r="EF140" s="84">
        <f>MODEL_DATA!AX137</f>
        <v>0</v>
      </c>
      <c r="EG140" s="84">
        <f>MODEL_DATA!AY137</f>
        <v>0</v>
      </c>
      <c r="EH140" s="84">
        <f>MODEL_DATA!AZ137</f>
        <v>191.45</v>
      </c>
      <c r="EI140" s="84">
        <f>MODEL_DATA!BA137</f>
        <v>306.7</v>
      </c>
      <c r="EJ140" s="84">
        <f>MODEL_DATA!BB137</f>
        <v>0</v>
      </c>
      <c r="EK140" s="84">
        <f>MODEL_DATA!BC137</f>
        <v>13.94</v>
      </c>
      <c r="EL140" s="84">
        <f>MODEL_DATA!BD137</f>
        <v>22.73</v>
      </c>
      <c r="EM140" s="84">
        <f>MODEL_DATA!BE137</f>
        <v>165.13</v>
      </c>
      <c r="EN140" s="84">
        <f>MODEL_DATA!BF137</f>
        <v>203.69</v>
      </c>
      <c r="EO140" s="84">
        <f>MODEL_DATA!BG137</f>
        <v>39.31</v>
      </c>
      <c r="EP140" s="84">
        <f>MODEL_DATA!BH137</f>
        <v>39.33</v>
      </c>
      <c r="EQ140" s="84">
        <f>MODEL_DATA!BI137</f>
        <v>146.82</v>
      </c>
      <c r="ER140" s="84">
        <f>MODEL_DATA!BJ137</f>
        <v>264.56</v>
      </c>
      <c r="ES140" s="84">
        <f>MODEL_DATA!BK137</f>
        <v>78.86</v>
      </c>
      <c r="ET140" s="84">
        <f>MODEL_DATA!BL137</f>
        <v>85.21</v>
      </c>
      <c r="EU140" s="84">
        <f>MODEL_DATA!BM137</f>
        <v>1.71</v>
      </c>
      <c r="EV140" s="84">
        <f>MODEL_DATA!BN137</f>
        <v>0.95</v>
      </c>
    </row>
    <row r="141" spans="32:152" x14ac:dyDescent="0.25">
      <c r="AF141" s="32">
        <f t="shared" si="105"/>
        <v>262</v>
      </c>
      <c r="AG141" s="61">
        <f t="shared" si="113"/>
        <v>0</v>
      </c>
      <c r="AH141" s="63">
        <f>INDEX(Obs_GenCost!$D$11:$T$211,  MATCH($AF141, Obs_GenCost!$B$11:$B$211, 0), MATCH(AH$4, Obs_GenCost!$D$3:$T$3, 0) )</f>
        <v>0</v>
      </c>
      <c r="AI141" s="61">
        <f t="shared" si="114"/>
        <v>0</v>
      </c>
      <c r="AJ141" s="63">
        <f>INDEX(Obs_GenCost!$D$11:$T$211,  MATCH($AF141, Obs_GenCost!$B$11:$B$211, 0), MATCH(AJ$4, Obs_GenCost!$D$3:$T$3, 0) )</f>
        <v>0</v>
      </c>
      <c r="AK141" s="61">
        <f t="shared" si="115"/>
        <v>0</v>
      </c>
      <c r="AL141" s="63">
        <f>INDEX(Obs_GenCost!$D$11:$T$211,  MATCH($AF141, Obs_GenCost!$B$11:$B$211, 0), MATCH(AL$4, Obs_GenCost!$D$3:$T$3, 0) )</f>
        <v>0</v>
      </c>
      <c r="AM141" s="61">
        <f t="shared" si="116"/>
        <v>0</v>
      </c>
      <c r="AN141" s="63">
        <f>INDEX(Obs_GenCost!$D$11:$T$211,  MATCH($AF141, Obs_GenCost!$B$11:$B$211, 0), MATCH(AN$4, Obs_GenCost!$D$3:$T$3, 0) )</f>
        <v>0</v>
      </c>
      <c r="AO141" s="61">
        <f t="shared" si="117"/>
        <v>0</v>
      </c>
      <c r="AP141" s="63">
        <f>INDEX(Obs_GenCost!$D$11:$T$211,  MATCH($AF141, Obs_GenCost!$B$11:$B$211, 0), MATCH(AP$4, Obs_GenCost!$D$3:$T$3, 0) )</f>
        <v>0</v>
      </c>
      <c r="AQ141" s="61">
        <f t="shared" si="118"/>
        <v>0</v>
      </c>
      <c r="AR141" s="63">
        <f>INDEX(Obs_GenCost!$D$11:$T$211,  MATCH($AF141, Obs_GenCost!$B$11:$B$211, 0), MATCH(AR$4, Obs_GenCost!$D$3:$T$3, 0) )</f>
        <v>0</v>
      </c>
      <c r="AS141" s="61">
        <f t="shared" si="119"/>
        <v>0</v>
      </c>
      <c r="AT141" s="63">
        <f>INDEX(Obs_GenCost!$D$11:$T$211,  MATCH($AF141, Obs_GenCost!$B$11:$B$211, 0), MATCH(AT$4, Obs_GenCost!$D$3:$T$3, 0) )</f>
        <v>0</v>
      </c>
      <c r="AU141" s="61">
        <f t="shared" si="120"/>
        <v>0</v>
      </c>
      <c r="AV141" s="63">
        <f>INDEX(Obs_GenCost!$D$11:$T$211,  MATCH($AF141, Obs_GenCost!$B$11:$B$211, 0), MATCH(AV$4, Obs_GenCost!$D$3:$T$3, 0) )</f>
        <v>0</v>
      </c>
      <c r="AW141" s="61">
        <f t="shared" si="121"/>
        <v>0</v>
      </c>
      <c r="AX141" s="63">
        <f>INDEX(Obs_GenCost!$D$11:$T$211,  MATCH($AF141, Obs_GenCost!$B$11:$B$211, 0), MATCH(AX$4, Obs_GenCost!$D$3:$T$3, 0) )</f>
        <v>3.0000000000000001E-6</v>
      </c>
      <c r="AY141" s="61">
        <f t="shared" si="122"/>
        <v>0</v>
      </c>
      <c r="AZ141" s="63">
        <f>INDEX(Obs_GenCost!$D$11:$T$211,  MATCH($AF141, Obs_GenCost!$B$11:$B$211, 0), MATCH(AZ$4, Obs_GenCost!$D$3:$T$3, 0) )</f>
        <v>1.8900000000000001E-4</v>
      </c>
      <c r="BA141" s="61">
        <f t="shared" si="123"/>
        <v>0</v>
      </c>
      <c r="BB141" s="63">
        <f>INDEX(Obs_GenCost!$D$11:$T$211,  MATCH($AF141, Obs_GenCost!$B$11:$B$211, 0), MATCH(BB$4, Obs_GenCost!$D$3:$T$3, 0) )</f>
        <v>7.7200000000000001E-4</v>
      </c>
      <c r="BC141" s="61">
        <f t="shared" si="124"/>
        <v>5.1008452018532911E-4</v>
      </c>
      <c r="BD141" s="63">
        <f>INDEX(Obs_GenCost!$D$11:$T$211,  MATCH($AF141, Obs_GenCost!$B$11:$B$211, 0), MATCH(BD$4, Obs_GenCost!$D$3:$T$3, 0) )</f>
        <v>0</v>
      </c>
      <c r="BF141" s="31">
        <f t="shared" si="125"/>
        <v>264</v>
      </c>
      <c r="BG141" s="31">
        <f t="shared" si="126"/>
        <v>265</v>
      </c>
      <c r="BH141" s="57">
        <f t="shared" si="102"/>
        <v>0</v>
      </c>
      <c r="BI141" s="57">
        <f t="shared" si="102"/>
        <v>0</v>
      </c>
      <c r="BJ141" s="57">
        <f t="shared" si="102"/>
        <v>0</v>
      </c>
      <c r="BK141" s="58">
        <f t="shared" si="102"/>
        <v>3.6730101817509148E-4</v>
      </c>
      <c r="BL141" s="57">
        <f t="shared" si="102"/>
        <v>0</v>
      </c>
      <c r="BM141" s="57">
        <f t="shared" si="102"/>
        <v>0</v>
      </c>
      <c r="BN141" s="57">
        <f t="shared" si="100"/>
        <v>0</v>
      </c>
      <c r="BQ141" s="57">
        <f t="shared" ref="BQ141:CE157" si="131">IFERROR(CW141 / CW$6,  0)</f>
        <v>0</v>
      </c>
      <c r="BR141" s="57">
        <f t="shared" si="131"/>
        <v>0</v>
      </c>
      <c r="BS141" s="57">
        <f t="shared" si="131"/>
        <v>0</v>
      </c>
      <c r="BT141" s="57">
        <f t="shared" si="131"/>
        <v>0</v>
      </c>
      <c r="BU141" s="57">
        <f t="shared" si="131"/>
        <v>0</v>
      </c>
      <c r="BV141" s="57">
        <f t="shared" si="131"/>
        <v>0</v>
      </c>
      <c r="BW141" s="57">
        <f t="shared" si="131"/>
        <v>0</v>
      </c>
      <c r="BX141" s="58">
        <f t="shared" si="131"/>
        <v>0</v>
      </c>
      <c r="BY141" s="57">
        <f t="shared" si="131"/>
        <v>0</v>
      </c>
      <c r="BZ141" s="57">
        <f t="shared" si="131"/>
        <v>0</v>
      </c>
      <c r="CA141" s="58">
        <f t="shared" si="131"/>
        <v>0</v>
      </c>
      <c r="CB141" s="57">
        <f t="shared" si="131"/>
        <v>0</v>
      </c>
      <c r="CC141" s="57">
        <f t="shared" si="131"/>
        <v>0</v>
      </c>
      <c r="CD141" s="57">
        <f t="shared" si="131"/>
        <v>0</v>
      </c>
      <c r="CE141" s="57">
        <f t="shared" si="131"/>
        <v>6.6687193347674065E-4</v>
      </c>
      <c r="CF141" s="57">
        <f t="shared" si="99"/>
        <v>0</v>
      </c>
      <c r="CG141" s="57">
        <f t="shared" si="99"/>
        <v>0</v>
      </c>
      <c r="CH141" s="57">
        <f t="shared" si="99"/>
        <v>0</v>
      </c>
      <c r="CI141" s="58">
        <f t="shared" si="99"/>
        <v>0</v>
      </c>
      <c r="CJ141" s="57">
        <f t="shared" si="99"/>
        <v>0</v>
      </c>
      <c r="CL141" s="30">
        <f>Obs_GenCost!B143</f>
        <v>264</v>
      </c>
      <c r="CM141" s="26">
        <f t="shared" si="97"/>
        <v>265</v>
      </c>
      <c r="CN141" s="20">
        <f t="shared" si="106"/>
        <v>0</v>
      </c>
      <c r="CO141" s="20">
        <f t="shared" si="106"/>
        <v>0</v>
      </c>
      <c r="CP141" s="20">
        <f t="shared" si="106"/>
        <v>0</v>
      </c>
      <c r="CQ141" s="106">
        <f t="shared" si="106"/>
        <v>63.46</v>
      </c>
      <c r="CR141" s="143"/>
      <c r="CS141" s="20">
        <f t="shared" si="107"/>
        <v>0</v>
      </c>
      <c r="CT141" s="20">
        <f t="shared" si="107"/>
        <v>0</v>
      </c>
      <c r="CW141" s="20">
        <f t="shared" si="104"/>
        <v>0</v>
      </c>
      <c r="CX141" s="20">
        <f t="shared" si="103"/>
        <v>0</v>
      </c>
      <c r="CY141" s="20">
        <f t="shared" si="103"/>
        <v>0</v>
      </c>
      <c r="CZ141" s="20">
        <f t="shared" si="103"/>
        <v>0</v>
      </c>
      <c r="DA141" s="20">
        <f t="shared" si="103"/>
        <v>0</v>
      </c>
      <c r="DB141" s="20">
        <f t="shared" si="103"/>
        <v>0</v>
      </c>
      <c r="DC141" s="20">
        <f t="shared" si="103"/>
        <v>0</v>
      </c>
      <c r="DD141" s="106">
        <f t="shared" si="103"/>
        <v>0</v>
      </c>
      <c r="DE141" s="20">
        <f t="shared" si="96"/>
        <v>0</v>
      </c>
      <c r="DF141" s="20">
        <f t="shared" si="96"/>
        <v>0</v>
      </c>
      <c r="DG141" s="106">
        <f t="shared" si="96"/>
        <v>0</v>
      </c>
      <c r="DH141" s="143"/>
      <c r="DI141" s="20">
        <f t="shared" si="108"/>
        <v>0</v>
      </c>
      <c r="DJ141" s="20">
        <f t="shared" si="108"/>
        <v>0</v>
      </c>
      <c r="DK141" s="20">
        <f t="shared" si="108"/>
        <v>63.46</v>
      </c>
      <c r="DL141" s="143"/>
      <c r="DM141" s="20">
        <f t="shared" si="109"/>
        <v>0</v>
      </c>
      <c r="DN141" s="20">
        <f t="shared" si="109"/>
        <v>0</v>
      </c>
      <c r="DO141" s="106">
        <f t="shared" si="109"/>
        <v>0</v>
      </c>
      <c r="DP141" s="20">
        <f t="shared" si="109"/>
        <v>0</v>
      </c>
      <c r="DR141" s="31">
        <f t="shared" si="127"/>
        <v>132</v>
      </c>
      <c r="DS141" s="26">
        <f t="shared" si="128"/>
        <v>132.5</v>
      </c>
      <c r="DT141" s="101">
        <f t="shared" si="110"/>
        <v>1061.4499999999998</v>
      </c>
      <c r="DU141" s="101">
        <f t="shared" si="111"/>
        <v>392.15</v>
      </c>
      <c r="DV141" s="101">
        <f t="shared" si="112"/>
        <v>484.63</v>
      </c>
      <c r="DW141" s="102">
        <f t="shared" si="129"/>
        <v>392.36</v>
      </c>
      <c r="DX141" s="144"/>
      <c r="DY141" s="101">
        <f t="shared" si="130"/>
        <v>95.13</v>
      </c>
      <c r="DZ141" s="101">
        <f t="shared" si="130"/>
        <v>112.74000000000001</v>
      </c>
      <c r="EB141" s="84">
        <f>MODEL_DATA!AT138</f>
        <v>132</v>
      </c>
      <c r="EC141" s="84">
        <f>MODEL_DATA!AU138</f>
        <v>184.67</v>
      </c>
      <c r="ED141" s="84">
        <f>MODEL_DATA!AV138</f>
        <v>41.63</v>
      </c>
      <c r="EE141" s="84">
        <f>MODEL_DATA!AW138</f>
        <v>350.52</v>
      </c>
      <c r="EF141" s="84">
        <f>MODEL_DATA!AX138</f>
        <v>0</v>
      </c>
      <c r="EG141" s="84">
        <f>MODEL_DATA!AY138</f>
        <v>0</v>
      </c>
      <c r="EH141" s="84">
        <f>MODEL_DATA!AZ138</f>
        <v>186.37</v>
      </c>
      <c r="EI141" s="84">
        <f>MODEL_DATA!BA138</f>
        <v>298.26</v>
      </c>
      <c r="EJ141" s="84">
        <f>MODEL_DATA!BB138</f>
        <v>0</v>
      </c>
      <c r="EK141" s="84">
        <f>MODEL_DATA!BC138</f>
        <v>6.95</v>
      </c>
      <c r="EL141" s="84">
        <f>MODEL_DATA!BD138</f>
        <v>20.239999999999998</v>
      </c>
      <c r="EM141" s="84">
        <f>MODEL_DATA!BE138</f>
        <v>210.03</v>
      </c>
      <c r="EN141" s="84">
        <f>MODEL_DATA!BF138</f>
        <v>229.42</v>
      </c>
      <c r="EO141" s="84">
        <f>MODEL_DATA!BG138</f>
        <v>29.72</v>
      </c>
      <c r="EP141" s="84">
        <f>MODEL_DATA!BH138</f>
        <v>34.979999999999997</v>
      </c>
      <c r="EQ141" s="84">
        <f>MODEL_DATA!BI138</f>
        <v>182.33</v>
      </c>
      <c r="ER141" s="84">
        <f>MODEL_DATA!BJ138</f>
        <v>156.1</v>
      </c>
      <c r="ES141" s="84">
        <f>MODEL_DATA!BK138</f>
        <v>65.41</v>
      </c>
      <c r="ET141" s="84">
        <f>MODEL_DATA!BL138</f>
        <v>77.760000000000005</v>
      </c>
      <c r="EU141" s="84">
        <f>MODEL_DATA!BM138</f>
        <v>1.62</v>
      </c>
      <c r="EV141" s="84">
        <f>MODEL_DATA!BN138</f>
        <v>0.93</v>
      </c>
    </row>
    <row r="142" spans="32:152" x14ac:dyDescent="0.25">
      <c r="AF142" s="32">
        <f t="shared" si="105"/>
        <v>264</v>
      </c>
      <c r="AG142" s="61">
        <f t="shared" si="113"/>
        <v>0</v>
      </c>
      <c r="AH142" s="63">
        <f>INDEX(Obs_GenCost!$D$11:$T$211,  MATCH($AF142, Obs_GenCost!$B$11:$B$211, 0), MATCH(AH$4, Obs_GenCost!$D$3:$T$3, 0) )</f>
        <v>0</v>
      </c>
      <c r="AI142" s="61">
        <f t="shared" si="114"/>
        <v>0</v>
      </c>
      <c r="AJ142" s="63">
        <f>INDEX(Obs_GenCost!$D$11:$T$211,  MATCH($AF142, Obs_GenCost!$B$11:$B$211, 0), MATCH(AJ$4, Obs_GenCost!$D$3:$T$3, 0) )</f>
        <v>0</v>
      </c>
      <c r="AK142" s="61">
        <f t="shared" si="115"/>
        <v>0</v>
      </c>
      <c r="AL142" s="63">
        <f>INDEX(Obs_GenCost!$D$11:$T$211,  MATCH($AF142, Obs_GenCost!$B$11:$B$211, 0), MATCH(AL$4, Obs_GenCost!$D$3:$T$3, 0) )</f>
        <v>0</v>
      </c>
      <c r="AM142" s="61">
        <f t="shared" si="116"/>
        <v>0</v>
      </c>
      <c r="AN142" s="63">
        <f>INDEX(Obs_GenCost!$D$11:$T$211,  MATCH($AF142, Obs_GenCost!$B$11:$B$211, 0), MATCH(AN$4, Obs_GenCost!$D$3:$T$3, 0) )</f>
        <v>0</v>
      </c>
      <c r="AO142" s="61">
        <f t="shared" si="117"/>
        <v>0</v>
      </c>
      <c r="AP142" s="63">
        <f>INDEX(Obs_GenCost!$D$11:$T$211,  MATCH($AF142, Obs_GenCost!$B$11:$B$211, 0), MATCH(AP$4, Obs_GenCost!$D$3:$T$3, 0) )</f>
        <v>0</v>
      </c>
      <c r="AQ142" s="61">
        <f t="shared" si="118"/>
        <v>0</v>
      </c>
      <c r="AR142" s="63">
        <f>INDEX(Obs_GenCost!$D$11:$T$211,  MATCH($AF142, Obs_GenCost!$B$11:$B$211, 0), MATCH(AR$4, Obs_GenCost!$D$3:$T$3, 0) )</f>
        <v>0</v>
      </c>
      <c r="AS142" s="61">
        <f t="shared" si="119"/>
        <v>0</v>
      </c>
      <c r="AT142" s="63">
        <f>INDEX(Obs_GenCost!$D$11:$T$211,  MATCH($AF142, Obs_GenCost!$B$11:$B$211, 0), MATCH(AT$4, Obs_GenCost!$D$3:$T$3, 0) )</f>
        <v>0</v>
      </c>
      <c r="AU142" s="61">
        <f t="shared" si="120"/>
        <v>0</v>
      </c>
      <c r="AV142" s="63">
        <f>INDEX(Obs_GenCost!$D$11:$T$211,  MATCH($AF142, Obs_GenCost!$B$11:$B$211, 0), MATCH(AV$4, Obs_GenCost!$D$3:$T$3, 0) )</f>
        <v>0</v>
      </c>
      <c r="AW142" s="61">
        <f t="shared" si="121"/>
        <v>0</v>
      </c>
      <c r="AX142" s="63">
        <f>INDEX(Obs_GenCost!$D$11:$T$211,  MATCH($AF142, Obs_GenCost!$B$11:$B$211, 0), MATCH(AX$4, Obs_GenCost!$D$3:$T$3, 0) )</f>
        <v>2.7999999999999999E-6</v>
      </c>
      <c r="AY142" s="61">
        <f t="shared" si="122"/>
        <v>0</v>
      </c>
      <c r="AZ142" s="63">
        <f>INDEX(Obs_GenCost!$D$11:$T$211,  MATCH($AF142, Obs_GenCost!$B$11:$B$211, 0), MATCH(AZ$4, Obs_GenCost!$D$3:$T$3, 0) )</f>
        <v>1.7760000000000001E-4</v>
      </c>
      <c r="BA142" s="61">
        <f t="shared" si="123"/>
        <v>0</v>
      </c>
      <c r="BB142" s="63">
        <f>INDEX(Obs_GenCost!$D$11:$T$211,  MATCH($AF142, Obs_GenCost!$B$11:$B$211, 0), MATCH(BB$4, Obs_GenCost!$D$3:$T$3, 0) )</f>
        <v>7.2070000000000001E-4</v>
      </c>
      <c r="BC142" s="61">
        <f t="shared" si="124"/>
        <v>6.6687193347674065E-4</v>
      </c>
      <c r="BD142" s="63">
        <f>INDEX(Obs_GenCost!$D$11:$T$211,  MATCH($AF142, Obs_GenCost!$B$11:$B$211, 0), MATCH(BD$4, Obs_GenCost!$D$3:$T$3, 0) )</f>
        <v>0</v>
      </c>
      <c r="BF142" s="31">
        <f t="shared" si="125"/>
        <v>266</v>
      </c>
      <c r="BG142" s="31">
        <f t="shared" si="126"/>
        <v>267</v>
      </c>
      <c r="BH142" s="57">
        <f t="shared" si="102"/>
        <v>0</v>
      </c>
      <c r="BI142" s="57">
        <f t="shared" si="102"/>
        <v>0</v>
      </c>
      <c r="BJ142" s="57">
        <f t="shared" si="102"/>
        <v>0</v>
      </c>
      <c r="BK142" s="58">
        <f t="shared" si="102"/>
        <v>2.9396814864659468E-4</v>
      </c>
      <c r="BL142" s="57">
        <f t="shared" si="102"/>
        <v>0</v>
      </c>
      <c r="BM142" s="57">
        <f t="shared" si="102"/>
        <v>0</v>
      </c>
      <c r="BN142" s="57">
        <f t="shared" si="100"/>
        <v>0</v>
      </c>
      <c r="BQ142" s="57">
        <f t="shared" si="131"/>
        <v>0</v>
      </c>
      <c r="BR142" s="57">
        <f t="shared" si="131"/>
        <v>0</v>
      </c>
      <c r="BS142" s="57">
        <f t="shared" si="131"/>
        <v>0</v>
      </c>
      <c r="BT142" s="57">
        <f t="shared" si="131"/>
        <v>0</v>
      </c>
      <c r="BU142" s="57">
        <f t="shared" si="131"/>
        <v>0</v>
      </c>
      <c r="BV142" s="57">
        <f t="shared" si="131"/>
        <v>0</v>
      </c>
      <c r="BW142" s="57">
        <f t="shared" si="131"/>
        <v>0</v>
      </c>
      <c r="BX142" s="58">
        <f t="shared" si="131"/>
        <v>0</v>
      </c>
      <c r="BY142" s="57">
        <f t="shared" si="131"/>
        <v>0</v>
      </c>
      <c r="BZ142" s="57">
        <f t="shared" si="131"/>
        <v>0</v>
      </c>
      <c r="CA142" s="58">
        <f t="shared" si="131"/>
        <v>0</v>
      </c>
      <c r="CB142" s="57">
        <f t="shared" si="131"/>
        <v>0</v>
      </c>
      <c r="CC142" s="57">
        <f t="shared" si="131"/>
        <v>0</v>
      </c>
      <c r="CD142" s="57">
        <f t="shared" si="131"/>
        <v>0</v>
      </c>
      <c r="CE142" s="57">
        <f t="shared" si="131"/>
        <v>5.3372873465621902E-4</v>
      </c>
      <c r="CF142" s="57">
        <f t="shared" si="99"/>
        <v>0</v>
      </c>
      <c r="CG142" s="57">
        <f t="shared" si="99"/>
        <v>0</v>
      </c>
      <c r="CH142" s="57">
        <f t="shared" si="99"/>
        <v>0</v>
      </c>
      <c r="CI142" s="58">
        <f t="shared" si="99"/>
        <v>0</v>
      </c>
      <c r="CJ142" s="57">
        <f t="shared" si="99"/>
        <v>0</v>
      </c>
      <c r="CL142" s="30">
        <f>Obs_GenCost!B144</f>
        <v>266</v>
      </c>
      <c r="CM142" s="26">
        <f t="shared" si="97"/>
        <v>267</v>
      </c>
      <c r="CN142" s="20">
        <f t="shared" si="106"/>
        <v>0</v>
      </c>
      <c r="CO142" s="20">
        <f t="shared" si="106"/>
        <v>0</v>
      </c>
      <c r="CP142" s="20">
        <f t="shared" si="106"/>
        <v>0</v>
      </c>
      <c r="CQ142" s="106">
        <f t="shared" si="106"/>
        <v>50.790000000000006</v>
      </c>
      <c r="CR142" s="143"/>
      <c r="CS142" s="20">
        <f t="shared" si="107"/>
        <v>0</v>
      </c>
      <c r="CT142" s="20">
        <f t="shared" si="107"/>
        <v>0</v>
      </c>
      <c r="CW142" s="20">
        <f t="shared" si="104"/>
        <v>0</v>
      </c>
      <c r="CX142" s="20">
        <f t="shared" si="103"/>
        <v>0</v>
      </c>
      <c r="CY142" s="20">
        <f t="shared" si="103"/>
        <v>0</v>
      </c>
      <c r="CZ142" s="20">
        <f t="shared" si="103"/>
        <v>0</v>
      </c>
      <c r="DA142" s="20">
        <f t="shared" si="103"/>
        <v>0</v>
      </c>
      <c r="DB142" s="20">
        <f t="shared" si="103"/>
        <v>0</v>
      </c>
      <c r="DC142" s="20">
        <f t="shared" si="103"/>
        <v>0</v>
      </c>
      <c r="DD142" s="106">
        <f t="shared" si="103"/>
        <v>0</v>
      </c>
      <c r="DE142" s="20">
        <f t="shared" si="96"/>
        <v>0</v>
      </c>
      <c r="DF142" s="20">
        <f t="shared" si="96"/>
        <v>0</v>
      </c>
      <c r="DG142" s="106">
        <f t="shared" si="96"/>
        <v>0</v>
      </c>
      <c r="DH142" s="143"/>
      <c r="DI142" s="20">
        <f t="shared" si="108"/>
        <v>0</v>
      </c>
      <c r="DJ142" s="20">
        <f t="shared" si="108"/>
        <v>0</v>
      </c>
      <c r="DK142" s="20">
        <f t="shared" si="108"/>
        <v>50.790000000000006</v>
      </c>
      <c r="DL142" s="143"/>
      <c r="DM142" s="20">
        <f t="shared" si="109"/>
        <v>0</v>
      </c>
      <c r="DN142" s="20">
        <f t="shared" si="109"/>
        <v>0</v>
      </c>
      <c r="DO142" s="106">
        <f t="shared" si="109"/>
        <v>0</v>
      </c>
      <c r="DP142" s="20">
        <f t="shared" si="109"/>
        <v>0</v>
      </c>
      <c r="DR142" s="31">
        <f t="shared" si="127"/>
        <v>133</v>
      </c>
      <c r="DS142" s="26">
        <f t="shared" si="128"/>
        <v>133.5</v>
      </c>
      <c r="DT142" s="101">
        <f t="shared" si="110"/>
        <v>982.61000000000013</v>
      </c>
      <c r="DU142" s="101">
        <f t="shared" si="111"/>
        <v>358.21000000000004</v>
      </c>
      <c r="DV142" s="101">
        <f t="shared" si="112"/>
        <v>456.44000000000005</v>
      </c>
      <c r="DW142" s="102">
        <f t="shared" si="129"/>
        <v>362.31</v>
      </c>
      <c r="DX142" s="144"/>
      <c r="DY142" s="101">
        <f t="shared" si="130"/>
        <v>95.76</v>
      </c>
      <c r="DZ142" s="101">
        <f t="shared" si="130"/>
        <v>120.72999999999999</v>
      </c>
      <c r="EB142" s="84">
        <f>MODEL_DATA!AT139</f>
        <v>133</v>
      </c>
      <c r="EC142" s="84">
        <f>MODEL_DATA!AU139</f>
        <v>167.96</v>
      </c>
      <c r="ED142" s="84">
        <f>MODEL_DATA!AV139</f>
        <v>38.97</v>
      </c>
      <c r="EE142" s="84">
        <f>MODEL_DATA!AW139</f>
        <v>319.24</v>
      </c>
      <c r="EF142" s="84">
        <f>MODEL_DATA!AX139</f>
        <v>0</v>
      </c>
      <c r="EG142" s="84">
        <f>MODEL_DATA!AY139</f>
        <v>0</v>
      </c>
      <c r="EH142" s="84">
        <f>MODEL_DATA!AZ139</f>
        <v>160.4</v>
      </c>
      <c r="EI142" s="84">
        <f>MODEL_DATA!BA139</f>
        <v>296.04000000000002</v>
      </c>
      <c r="EJ142" s="84">
        <f>MODEL_DATA!BB139</f>
        <v>0</v>
      </c>
      <c r="EK142" s="84">
        <f>MODEL_DATA!BC139</f>
        <v>4.1500000000000004</v>
      </c>
      <c r="EL142" s="84">
        <f>MODEL_DATA!BD139</f>
        <v>19.07</v>
      </c>
      <c r="EM142" s="84">
        <f>MODEL_DATA!BE139</f>
        <v>205.86</v>
      </c>
      <c r="EN142" s="84">
        <f>MODEL_DATA!BF139</f>
        <v>205.64</v>
      </c>
      <c r="EO142" s="84">
        <f>MODEL_DATA!BG139</f>
        <v>30.11</v>
      </c>
      <c r="EP142" s="84">
        <f>MODEL_DATA!BH139</f>
        <v>38.54</v>
      </c>
      <c r="EQ142" s="84">
        <f>MODEL_DATA!BI139</f>
        <v>156.44999999999999</v>
      </c>
      <c r="ER142" s="84">
        <f>MODEL_DATA!BJ139</f>
        <v>193.74</v>
      </c>
      <c r="ES142" s="84">
        <f>MODEL_DATA!BK139</f>
        <v>65.650000000000006</v>
      </c>
      <c r="ET142" s="84">
        <f>MODEL_DATA!BL139</f>
        <v>82.19</v>
      </c>
      <c r="EU142" s="84">
        <f>MODEL_DATA!BM139</f>
        <v>1.48</v>
      </c>
      <c r="EV142" s="84">
        <f>MODEL_DATA!BN139</f>
        <v>0.46</v>
      </c>
    </row>
    <row r="143" spans="32:152" x14ac:dyDescent="0.25">
      <c r="AF143" s="32">
        <f t="shared" si="105"/>
        <v>266</v>
      </c>
      <c r="AG143" s="61">
        <f t="shared" si="113"/>
        <v>0</v>
      </c>
      <c r="AH143" s="63">
        <f>INDEX(Obs_GenCost!$D$11:$T$211,  MATCH($AF143, Obs_GenCost!$B$11:$B$211, 0), MATCH(AH$4, Obs_GenCost!$D$3:$T$3, 0) )</f>
        <v>0</v>
      </c>
      <c r="AI143" s="61">
        <f t="shared" si="114"/>
        <v>0</v>
      </c>
      <c r="AJ143" s="63">
        <f>INDEX(Obs_GenCost!$D$11:$T$211,  MATCH($AF143, Obs_GenCost!$B$11:$B$211, 0), MATCH(AJ$4, Obs_GenCost!$D$3:$T$3, 0) )</f>
        <v>0</v>
      </c>
      <c r="AK143" s="61">
        <f t="shared" si="115"/>
        <v>0</v>
      </c>
      <c r="AL143" s="63">
        <f>INDEX(Obs_GenCost!$D$11:$T$211,  MATCH($AF143, Obs_GenCost!$B$11:$B$211, 0), MATCH(AL$4, Obs_GenCost!$D$3:$T$3, 0) )</f>
        <v>0</v>
      </c>
      <c r="AM143" s="61">
        <f t="shared" si="116"/>
        <v>0</v>
      </c>
      <c r="AN143" s="63">
        <f>INDEX(Obs_GenCost!$D$11:$T$211,  MATCH($AF143, Obs_GenCost!$B$11:$B$211, 0), MATCH(AN$4, Obs_GenCost!$D$3:$T$3, 0) )</f>
        <v>0</v>
      </c>
      <c r="AO143" s="61">
        <f t="shared" si="117"/>
        <v>0</v>
      </c>
      <c r="AP143" s="63">
        <f>INDEX(Obs_GenCost!$D$11:$T$211,  MATCH($AF143, Obs_GenCost!$B$11:$B$211, 0), MATCH(AP$4, Obs_GenCost!$D$3:$T$3, 0) )</f>
        <v>0</v>
      </c>
      <c r="AQ143" s="61">
        <f t="shared" si="118"/>
        <v>0</v>
      </c>
      <c r="AR143" s="63">
        <f>INDEX(Obs_GenCost!$D$11:$T$211,  MATCH($AF143, Obs_GenCost!$B$11:$B$211, 0), MATCH(AR$4, Obs_GenCost!$D$3:$T$3, 0) )</f>
        <v>0</v>
      </c>
      <c r="AS143" s="61">
        <f t="shared" si="119"/>
        <v>0</v>
      </c>
      <c r="AT143" s="63">
        <f>INDEX(Obs_GenCost!$D$11:$T$211,  MATCH($AF143, Obs_GenCost!$B$11:$B$211, 0), MATCH(AT$4, Obs_GenCost!$D$3:$T$3, 0) )</f>
        <v>0</v>
      </c>
      <c r="AU143" s="61">
        <f t="shared" si="120"/>
        <v>0</v>
      </c>
      <c r="AV143" s="63">
        <f>INDEX(Obs_GenCost!$D$11:$T$211,  MATCH($AF143, Obs_GenCost!$B$11:$B$211, 0), MATCH(AV$4, Obs_GenCost!$D$3:$T$3, 0) )</f>
        <v>0</v>
      </c>
      <c r="AW143" s="61">
        <f t="shared" si="121"/>
        <v>0</v>
      </c>
      <c r="AX143" s="63">
        <f>INDEX(Obs_GenCost!$D$11:$T$211,  MATCH($AF143, Obs_GenCost!$B$11:$B$211, 0), MATCH(AX$4, Obs_GenCost!$D$3:$T$3, 0) )</f>
        <v>2.5000000000000002E-6</v>
      </c>
      <c r="AY143" s="61">
        <f t="shared" si="122"/>
        <v>0</v>
      </c>
      <c r="AZ143" s="63">
        <f>INDEX(Obs_GenCost!$D$11:$T$211,  MATCH($AF143, Obs_GenCost!$B$11:$B$211, 0), MATCH(AZ$4, Obs_GenCost!$D$3:$T$3, 0) )</f>
        <v>1.662E-4</v>
      </c>
      <c r="BA143" s="61">
        <f t="shared" si="123"/>
        <v>0</v>
      </c>
      <c r="BB143" s="63">
        <f>INDEX(Obs_GenCost!$D$11:$T$211,  MATCH($AF143, Obs_GenCost!$B$11:$B$211, 0), MATCH(BB$4, Obs_GenCost!$D$3:$T$3, 0) )</f>
        <v>6.692E-4</v>
      </c>
      <c r="BC143" s="61">
        <f t="shared" si="124"/>
        <v>5.3372873465621902E-4</v>
      </c>
      <c r="BD143" s="63">
        <f>INDEX(Obs_GenCost!$D$11:$T$211,  MATCH($AF143, Obs_GenCost!$B$11:$B$211, 0), MATCH(BD$4, Obs_GenCost!$D$3:$T$3, 0) )</f>
        <v>0</v>
      </c>
      <c r="BF143" s="31">
        <f t="shared" si="125"/>
        <v>268</v>
      </c>
      <c r="BG143" s="31">
        <f t="shared" si="126"/>
        <v>269</v>
      </c>
      <c r="BH143" s="57">
        <f t="shared" si="102"/>
        <v>0</v>
      </c>
      <c r="BI143" s="57">
        <f t="shared" si="102"/>
        <v>0</v>
      </c>
      <c r="BJ143" s="57">
        <f t="shared" si="102"/>
        <v>0</v>
      </c>
      <c r="BK143" s="58">
        <f t="shared" si="102"/>
        <v>2.1340038670210565E-4</v>
      </c>
      <c r="BL143" s="57">
        <f t="shared" si="102"/>
        <v>0</v>
      </c>
      <c r="BM143" s="57">
        <f t="shared" si="102"/>
        <v>0</v>
      </c>
      <c r="BN143" s="57">
        <f t="shared" si="100"/>
        <v>0</v>
      </c>
      <c r="BQ143" s="57">
        <f t="shared" si="131"/>
        <v>0</v>
      </c>
      <c r="BR143" s="57">
        <f t="shared" si="131"/>
        <v>0</v>
      </c>
      <c r="BS143" s="57">
        <f t="shared" si="131"/>
        <v>0</v>
      </c>
      <c r="BT143" s="57">
        <f t="shared" si="131"/>
        <v>0</v>
      </c>
      <c r="BU143" s="57">
        <f t="shared" si="131"/>
        <v>0</v>
      </c>
      <c r="BV143" s="57">
        <f t="shared" si="131"/>
        <v>0</v>
      </c>
      <c r="BW143" s="57">
        <f t="shared" si="131"/>
        <v>0</v>
      </c>
      <c r="BX143" s="58">
        <f t="shared" si="131"/>
        <v>0</v>
      </c>
      <c r="BY143" s="57">
        <f t="shared" si="131"/>
        <v>0</v>
      </c>
      <c r="BZ143" s="57">
        <f t="shared" si="131"/>
        <v>0</v>
      </c>
      <c r="CA143" s="58">
        <f t="shared" si="131"/>
        <v>0</v>
      </c>
      <c r="CB143" s="57">
        <f t="shared" si="131"/>
        <v>0</v>
      </c>
      <c r="CC143" s="57">
        <f t="shared" si="131"/>
        <v>0</v>
      </c>
      <c r="CD143" s="57">
        <f t="shared" si="131"/>
        <v>0</v>
      </c>
      <c r="CE143" s="57">
        <f t="shared" si="131"/>
        <v>3.8744986112964746E-4</v>
      </c>
      <c r="CF143" s="57">
        <f t="shared" si="99"/>
        <v>0</v>
      </c>
      <c r="CG143" s="57">
        <f t="shared" si="99"/>
        <v>0</v>
      </c>
      <c r="CH143" s="57">
        <f t="shared" si="99"/>
        <v>0</v>
      </c>
      <c r="CI143" s="58">
        <f t="shared" si="99"/>
        <v>0</v>
      </c>
      <c r="CJ143" s="57">
        <f t="shared" si="99"/>
        <v>0</v>
      </c>
      <c r="CL143" s="30">
        <f>Obs_GenCost!B145</f>
        <v>268</v>
      </c>
      <c r="CM143" s="26">
        <f t="shared" si="97"/>
        <v>269</v>
      </c>
      <c r="CN143" s="20">
        <f t="shared" si="106"/>
        <v>0</v>
      </c>
      <c r="CO143" s="20">
        <f t="shared" si="106"/>
        <v>0</v>
      </c>
      <c r="CP143" s="20">
        <f t="shared" si="106"/>
        <v>0</v>
      </c>
      <c r="CQ143" s="106">
        <f t="shared" si="106"/>
        <v>36.870000000000005</v>
      </c>
      <c r="CR143" s="143"/>
      <c r="CS143" s="20">
        <f t="shared" si="107"/>
        <v>0</v>
      </c>
      <c r="CT143" s="20">
        <f t="shared" si="107"/>
        <v>0</v>
      </c>
      <c r="CW143" s="20">
        <f t="shared" si="104"/>
        <v>0</v>
      </c>
      <c r="CX143" s="20">
        <f t="shared" si="103"/>
        <v>0</v>
      </c>
      <c r="CY143" s="20">
        <f t="shared" si="103"/>
        <v>0</v>
      </c>
      <c r="CZ143" s="20">
        <f t="shared" si="103"/>
        <v>0</v>
      </c>
      <c r="DA143" s="20">
        <f t="shared" si="103"/>
        <v>0</v>
      </c>
      <c r="DB143" s="20">
        <f t="shared" si="103"/>
        <v>0</v>
      </c>
      <c r="DC143" s="20">
        <f t="shared" si="103"/>
        <v>0</v>
      </c>
      <c r="DD143" s="106">
        <f t="shared" si="103"/>
        <v>0</v>
      </c>
      <c r="DE143" s="20">
        <f t="shared" si="96"/>
        <v>0</v>
      </c>
      <c r="DF143" s="20">
        <f t="shared" si="96"/>
        <v>0</v>
      </c>
      <c r="DG143" s="106">
        <f t="shared" si="96"/>
        <v>0</v>
      </c>
      <c r="DH143" s="143"/>
      <c r="DI143" s="20">
        <f t="shared" si="108"/>
        <v>0</v>
      </c>
      <c r="DJ143" s="20">
        <f t="shared" si="108"/>
        <v>0</v>
      </c>
      <c r="DK143" s="20">
        <f t="shared" si="108"/>
        <v>36.870000000000005</v>
      </c>
      <c r="DL143" s="143"/>
      <c r="DM143" s="20">
        <f t="shared" si="109"/>
        <v>0</v>
      </c>
      <c r="DN143" s="20">
        <f t="shared" si="109"/>
        <v>0</v>
      </c>
      <c r="DO143" s="106">
        <f t="shared" si="109"/>
        <v>0</v>
      </c>
      <c r="DP143" s="20">
        <f t="shared" si="109"/>
        <v>0</v>
      </c>
      <c r="DR143" s="31">
        <f t="shared" si="127"/>
        <v>134</v>
      </c>
      <c r="DS143" s="26">
        <f t="shared" si="128"/>
        <v>134.5</v>
      </c>
      <c r="DT143" s="101">
        <f t="shared" si="110"/>
        <v>926.02</v>
      </c>
      <c r="DU143" s="101">
        <f t="shared" si="111"/>
        <v>327.33</v>
      </c>
      <c r="DV143" s="101">
        <f t="shared" si="112"/>
        <v>441.15999999999997</v>
      </c>
      <c r="DW143" s="102">
        <f t="shared" si="129"/>
        <v>307.95999999999998</v>
      </c>
      <c r="DX143" s="144"/>
      <c r="DY143" s="101">
        <f t="shared" si="130"/>
        <v>81.13</v>
      </c>
      <c r="DZ143" s="101">
        <f t="shared" si="130"/>
        <v>94.09</v>
      </c>
      <c r="EB143" s="84">
        <f>MODEL_DATA!AT140</f>
        <v>134</v>
      </c>
      <c r="EC143" s="84">
        <f>MODEL_DATA!AU140</f>
        <v>157.53</v>
      </c>
      <c r="ED143" s="84">
        <f>MODEL_DATA!AV140</f>
        <v>38.18</v>
      </c>
      <c r="EE143" s="84">
        <f>MODEL_DATA!AW140</f>
        <v>289.14999999999998</v>
      </c>
      <c r="EF143" s="84">
        <f>MODEL_DATA!AX140</f>
        <v>0</v>
      </c>
      <c r="EG143" s="84">
        <f>MODEL_DATA!AY140</f>
        <v>0</v>
      </c>
      <c r="EH143" s="84">
        <f>MODEL_DATA!AZ140</f>
        <v>157.84</v>
      </c>
      <c r="EI143" s="84">
        <f>MODEL_DATA!BA140</f>
        <v>283.32</v>
      </c>
      <c r="EJ143" s="84">
        <f>MODEL_DATA!BB140</f>
        <v>0</v>
      </c>
      <c r="EK143" s="84">
        <f>MODEL_DATA!BC140</f>
        <v>1.88</v>
      </c>
      <c r="EL143" s="84">
        <f>MODEL_DATA!BD140</f>
        <v>18.59</v>
      </c>
      <c r="EM143" s="84">
        <f>MODEL_DATA!BE140</f>
        <v>196.22</v>
      </c>
      <c r="EN143" s="84">
        <f>MODEL_DATA!BF140</f>
        <v>235.94</v>
      </c>
      <c r="EO143" s="84">
        <f>MODEL_DATA!BG140</f>
        <v>24.35</v>
      </c>
      <c r="EP143" s="84">
        <f>MODEL_DATA!BH140</f>
        <v>28.22</v>
      </c>
      <c r="EQ143" s="84">
        <f>MODEL_DATA!BI140</f>
        <v>111.74</v>
      </c>
      <c r="ER143" s="84">
        <f>MODEL_DATA!BJ140</f>
        <v>149.26</v>
      </c>
      <c r="ES143" s="84">
        <f>MODEL_DATA!BK140</f>
        <v>56.78</v>
      </c>
      <c r="ET143" s="84">
        <f>MODEL_DATA!BL140</f>
        <v>65.87</v>
      </c>
      <c r="EU143" s="84">
        <f>MODEL_DATA!BM140</f>
        <v>1.28</v>
      </c>
      <c r="EV143" s="84">
        <f>MODEL_DATA!BN140</f>
        <v>0.57999999999999996</v>
      </c>
    </row>
    <row r="144" spans="32:152" x14ac:dyDescent="0.25">
      <c r="AF144" s="32">
        <f t="shared" si="105"/>
        <v>268</v>
      </c>
      <c r="AG144" s="61">
        <f t="shared" si="113"/>
        <v>0</v>
      </c>
      <c r="AH144" s="63">
        <f>INDEX(Obs_GenCost!$D$11:$T$211,  MATCH($AF144, Obs_GenCost!$B$11:$B$211, 0), MATCH(AH$4, Obs_GenCost!$D$3:$T$3, 0) )</f>
        <v>0</v>
      </c>
      <c r="AI144" s="61">
        <f t="shared" si="114"/>
        <v>0</v>
      </c>
      <c r="AJ144" s="63">
        <f>INDEX(Obs_GenCost!$D$11:$T$211,  MATCH($AF144, Obs_GenCost!$B$11:$B$211, 0), MATCH(AJ$4, Obs_GenCost!$D$3:$T$3, 0) )</f>
        <v>0</v>
      </c>
      <c r="AK144" s="61">
        <f t="shared" si="115"/>
        <v>0</v>
      </c>
      <c r="AL144" s="63">
        <f>INDEX(Obs_GenCost!$D$11:$T$211,  MATCH($AF144, Obs_GenCost!$B$11:$B$211, 0), MATCH(AL$4, Obs_GenCost!$D$3:$T$3, 0) )</f>
        <v>0</v>
      </c>
      <c r="AM144" s="61">
        <f t="shared" si="116"/>
        <v>0</v>
      </c>
      <c r="AN144" s="63">
        <f>INDEX(Obs_GenCost!$D$11:$T$211,  MATCH($AF144, Obs_GenCost!$B$11:$B$211, 0), MATCH(AN$4, Obs_GenCost!$D$3:$T$3, 0) )</f>
        <v>0</v>
      </c>
      <c r="AO144" s="61">
        <f t="shared" si="117"/>
        <v>0</v>
      </c>
      <c r="AP144" s="63">
        <f>INDEX(Obs_GenCost!$D$11:$T$211,  MATCH($AF144, Obs_GenCost!$B$11:$B$211, 0), MATCH(AP$4, Obs_GenCost!$D$3:$T$3, 0) )</f>
        <v>0</v>
      </c>
      <c r="AQ144" s="61">
        <f t="shared" si="118"/>
        <v>0</v>
      </c>
      <c r="AR144" s="63">
        <f>INDEX(Obs_GenCost!$D$11:$T$211,  MATCH($AF144, Obs_GenCost!$B$11:$B$211, 0), MATCH(AR$4, Obs_GenCost!$D$3:$T$3, 0) )</f>
        <v>0</v>
      </c>
      <c r="AS144" s="61">
        <f t="shared" si="119"/>
        <v>0</v>
      </c>
      <c r="AT144" s="63">
        <f>INDEX(Obs_GenCost!$D$11:$T$211,  MATCH($AF144, Obs_GenCost!$B$11:$B$211, 0), MATCH(AT$4, Obs_GenCost!$D$3:$T$3, 0) )</f>
        <v>0</v>
      </c>
      <c r="AU144" s="61">
        <f t="shared" si="120"/>
        <v>0</v>
      </c>
      <c r="AV144" s="63">
        <f>INDEX(Obs_GenCost!$D$11:$T$211,  MATCH($AF144, Obs_GenCost!$B$11:$B$211, 0), MATCH(AV$4, Obs_GenCost!$D$3:$T$3, 0) )</f>
        <v>0</v>
      </c>
      <c r="AW144" s="61">
        <f t="shared" si="121"/>
        <v>0</v>
      </c>
      <c r="AX144" s="63">
        <f>INDEX(Obs_GenCost!$D$11:$T$211,  MATCH($AF144, Obs_GenCost!$B$11:$B$211, 0), MATCH(AX$4, Obs_GenCost!$D$3:$T$3, 0) )</f>
        <v>2.2000000000000001E-6</v>
      </c>
      <c r="AY144" s="61">
        <f t="shared" si="122"/>
        <v>0</v>
      </c>
      <c r="AZ144" s="63">
        <f>INDEX(Obs_GenCost!$D$11:$T$211,  MATCH($AF144, Obs_GenCost!$B$11:$B$211, 0), MATCH(AZ$4, Obs_GenCost!$D$3:$T$3, 0) )</f>
        <v>1.5469999999999999E-4</v>
      </c>
      <c r="BA144" s="61">
        <f t="shared" si="123"/>
        <v>0</v>
      </c>
      <c r="BB144" s="63">
        <f>INDEX(Obs_GenCost!$D$11:$T$211,  MATCH($AF144, Obs_GenCost!$B$11:$B$211, 0), MATCH(BB$4, Obs_GenCost!$D$3:$T$3, 0) )</f>
        <v>6.1760000000000005E-4</v>
      </c>
      <c r="BC144" s="61">
        <f t="shared" si="124"/>
        <v>3.8744986112964746E-4</v>
      </c>
      <c r="BD144" s="63">
        <f>INDEX(Obs_GenCost!$D$11:$T$211,  MATCH($AF144, Obs_GenCost!$B$11:$B$211, 0), MATCH(BD$4, Obs_GenCost!$D$3:$T$3, 0) )</f>
        <v>0</v>
      </c>
      <c r="BF144" s="31">
        <f t="shared" si="125"/>
        <v>270</v>
      </c>
      <c r="BG144" s="31">
        <f t="shared" si="126"/>
        <v>271</v>
      </c>
      <c r="BH144" s="57">
        <f t="shared" si="102"/>
        <v>0</v>
      </c>
      <c r="BI144" s="57">
        <f t="shared" si="102"/>
        <v>0</v>
      </c>
      <c r="BJ144" s="57">
        <f t="shared" si="102"/>
        <v>0</v>
      </c>
      <c r="BK144" s="58">
        <f t="shared" si="102"/>
        <v>9.3532689153947028E-5</v>
      </c>
      <c r="BL144" s="57">
        <f t="shared" si="102"/>
        <v>0</v>
      </c>
      <c r="BM144" s="57">
        <f t="shared" si="102"/>
        <v>0</v>
      </c>
      <c r="BN144" s="57">
        <f t="shared" si="100"/>
        <v>0</v>
      </c>
      <c r="BQ144" s="57">
        <f t="shared" si="131"/>
        <v>0</v>
      </c>
      <c r="BR144" s="57">
        <f t="shared" si="131"/>
        <v>0</v>
      </c>
      <c r="BS144" s="57">
        <f t="shared" si="131"/>
        <v>0</v>
      </c>
      <c r="BT144" s="57">
        <f t="shared" si="131"/>
        <v>0</v>
      </c>
      <c r="BU144" s="57">
        <f t="shared" si="131"/>
        <v>0</v>
      </c>
      <c r="BV144" s="57">
        <f t="shared" si="131"/>
        <v>0</v>
      </c>
      <c r="BW144" s="57">
        <f t="shared" si="131"/>
        <v>0</v>
      </c>
      <c r="BX144" s="58">
        <f t="shared" si="131"/>
        <v>0</v>
      </c>
      <c r="BY144" s="57">
        <f t="shared" si="131"/>
        <v>0</v>
      </c>
      <c r="BZ144" s="57">
        <f t="shared" si="131"/>
        <v>0</v>
      </c>
      <c r="CA144" s="58">
        <f t="shared" si="131"/>
        <v>0</v>
      </c>
      <c r="CB144" s="57">
        <f t="shared" si="131"/>
        <v>0</v>
      </c>
      <c r="CC144" s="57">
        <f t="shared" si="131"/>
        <v>0</v>
      </c>
      <c r="CD144" s="57">
        <f t="shared" si="131"/>
        <v>0</v>
      </c>
      <c r="CE144" s="57">
        <f t="shared" si="131"/>
        <v>1.6981800259981294E-4</v>
      </c>
      <c r="CF144" s="57">
        <f t="shared" si="99"/>
        <v>0</v>
      </c>
      <c r="CG144" s="57">
        <f t="shared" si="99"/>
        <v>0</v>
      </c>
      <c r="CH144" s="57">
        <f t="shared" si="99"/>
        <v>0</v>
      </c>
      <c r="CI144" s="58">
        <f t="shared" si="99"/>
        <v>0</v>
      </c>
      <c r="CJ144" s="57">
        <f t="shared" si="99"/>
        <v>0</v>
      </c>
      <c r="CL144" s="30">
        <f>Obs_GenCost!B146</f>
        <v>270</v>
      </c>
      <c r="CM144" s="26">
        <f t="shared" si="97"/>
        <v>271</v>
      </c>
      <c r="CN144" s="20">
        <f t="shared" si="106"/>
        <v>0</v>
      </c>
      <c r="CO144" s="20">
        <f t="shared" si="106"/>
        <v>0</v>
      </c>
      <c r="CP144" s="20">
        <f t="shared" si="106"/>
        <v>0</v>
      </c>
      <c r="CQ144" s="106">
        <f t="shared" si="106"/>
        <v>16.16</v>
      </c>
      <c r="CR144" s="143"/>
      <c r="CS144" s="20">
        <f t="shared" si="107"/>
        <v>0</v>
      </c>
      <c r="CT144" s="20">
        <f t="shared" si="107"/>
        <v>0</v>
      </c>
      <c r="CW144" s="20">
        <f t="shared" si="104"/>
        <v>0</v>
      </c>
      <c r="CX144" s="20">
        <f t="shared" si="103"/>
        <v>0</v>
      </c>
      <c r="CY144" s="20">
        <f t="shared" si="103"/>
        <v>0</v>
      </c>
      <c r="CZ144" s="20">
        <f t="shared" si="103"/>
        <v>0</v>
      </c>
      <c r="DA144" s="20">
        <f t="shared" si="103"/>
        <v>0</v>
      </c>
      <c r="DB144" s="20">
        <f t="shared" si="103"/>
        <v>0</v>
      </c>
      <c r="DC144" s="20">
        <f t="shared" si="103"/>
        <v>0</v>
      </c>
      <c r="DD144" s="106">
        <f t="shared" si="103"/>
        <v>0</v>
      </c>
      <c r="DE144" s="20">
        <f t="shared" si="96"/>
        <v>0</v>
      </c>
      <c r="DF144" s="20">
        <f t="shared" si="96"/>
        <v>0</v>
      </c>
      <c r="DG144" s="106">
        <f t="shared" si="96"/>
        <v>0</v>
      </c>
      <c r="DH144" s="143"/>
      <c r="DI144" s="20">
        <f t="shared" si="108"/>
        <v>0</v>
      </c>
      <c r="DJ144" s="20">
        <f t="shared" si="108"/>
        <v>0</v>
      </c>
      <c r="DK144" s="20">
        <f t="shared" si="108"/>
        <v>16.16</v>
      </c>
      <c r="DL144" s="143"/>
      <c r="DM144" s="20">
        <f t="shared" si="109"/>
        <v>0</v>
      </c>
      <c r="DN144" s="20">
        <f t="shared" si="109"/>
        <v>0</v>
      </c>
      <c r="DO144" s="106">
        <f t="shared" si="109"/>
        <v>0</v>
      </c>
      <c r="DP144" s="20">
        <f t="shared" si="109"/>
        <v>0</v>
      </c>
      <c r="DR144" s="31">
        <f t="shared" si="127"/>
        <v>135</v>
      </c>
      <c r="DS144" s="26">
        <f t="shared" si="128"/>
        <v>135.5</v>
      </c>
      <c r="DT144" s="101">
        <f t="shared" si="110"/>
        <v>900.3</v>
      </c>
      <c r="DU144" s="101">
        <f t="shared" si="111"/>
        <v>316.48</v>
      </c>
      <c r="DV144" s="101">
        <f t="shared" si="112"/>
        <v>432.38</v>
      </c>
      <c r="DW144" s="102">
        <f t="shared" si="129"/>
        <v>334.51</v>
      </c>
      <c r="DX144" s="144"/>
      <c r="DY144" s="101">
        <f t="shared" si="130"/>
        <v>107.5</v>
      </c>
      <c r="DZ144" s="101">
        <f t="shared" si="130"/>
        <v>115.72</v>
      </c>
      <c r="EB144" s="84">
        <f>MODEL_DATA!AT141</f>
        <v>135</v>
      </c>
      <c r="EC144" s="84">
        <f>MODEL_DATA!AU141</f>
        <v>151.44</v>
      </c>
      <c r="ED144" s="84">
        <f>MODEL_DATA!AV141</f>
        <v>39.19</v>
      </c>
      <c r="EE144" s="84">
        <f>MODEL_DATA!AW141</f>
        <v>277.29000000000002</v>
      </c>
      <c r="EF144" s="84">
        <f>MODEL_DATA!AX141</f>
        <v>0</v>
      </c>
      <c r="EG144" s="84">
        <f>MODEL_DATA!AY141</f>
        <v>0</v>
      </c>
      <c r="EH144" s="84">
        <f>MODEL_DATA!AZ141</f>
        <v>152.38</v>
      </c>
      <c r="EI144" s="84">
        <f>MODEL_DATA!BA141</f>
        <v>280</v>
      </c>
      <c r="EJ144" s="84">
        <f>MODEL_DATA!BB141</f>
        <v>0</v>
      </c>
      <c r="EK144" s="84">
        <f>MODEL_DATA!BC141</f>
        <v>1.8</v>
      </c>
      <c r="EL144" s="84">
        <f>MODEL_DATA!BD141</f>
        <v>16.96</v>
      </c>
      <c r="EM144" s="84">
        <f>MODEL_DATA!BE141</f>
        <v>195.38</v>
      </c>
      <c r="EN144" s="84">
        <f>MODEL_DATA!BF141</f>
        <v>190.22</v>
      </c>
      <c r="EO144" s="84">
        <f>MODEL_DATA!BG141</f>
        <v>34.69</v>
      </c>
      <c r="EP144" s="84">
        <f>MODEL_DATA!BH141</f>
        <v>34.869999999999997</v>
      </c>
      <c r="EQ144" s="84">
        <f>MODEL_DATA!BI141</f>
        <v>139.13</v>
      </c>
      <c r="ER144" s="84">
        <f>MODEL_DATA!BJ141</f>
        <v>135.27000000000001</v>
      </c>
      <c r="ES144" s="84">
        <f>MODEL_DATA!BK141</f>
        <v>72.81</v>
      </c>
      <c r="ET144" s="84">
        <f>MODEL_DATA!BL141</f>
        <v>80.849999999999994</v>
      </c>
      <c r="EU144" s="84">
        <f>MODEL_DATA!BM141</f>
        <v>1.39</v>
      </c>
      <c r="EV144" s="84">
        <f>MODEL_DATA!BN141</f>
        <v>0.53</v>
      </c>
    </row>
    <row r="145" spans="32:152" x14ac:dyDescent="0.25">
      <c r="AF145" s="32">
        <f t="shared" si="105"/>
        <v>270</v>
      </c>
      <c r="AG145" s="61">
        <f t="shared" si="113"/>
        <v>0</v>
      </c>
      <c r="AH145" s="63">
        <f>INDEX(Obs_GenCost!$D$11:$T$211,  MATCH($AF145, Obs_GenCost!$B$11:$B$211, 0), MATCH(AH$4, Obs_GenCost!$D$3:$T$3, 0) )</f>
        <v>0</v>
      </c>
      <c r="AI145" s="61">
        <f t="shared" si="114"/>
        <v>0</v>
      </c>
      <c r="AJ145" s="63">
        <f>INDEX(Obs_GenCost!$D$11:$T$211,  MATCH($AF145, Obs_GenCost!$B$11:$B$211, 0), MATCH(AJ$4, Obs_GenCost!$D$3:$T$3, 0) )</f>
        <v>0</v>
      </c>
      <c r="AK145" s="61">
        <f t="shared" si="115"/>
        <v>0</v>
      </c>
      <c r="AL145" s="63">
        <f>INDEX(Obs_GenCost!$D$11:$T$211,  MATCH($AF145, Obs_GenCost!$B$11:$B$211, 0), MATCH(AL$4, Obs_GenCost!$D$3:$T$3, 0) )</f>
        <v>0</v>
      </c>
      <c r="AM145" s="61">
        <f t="shared" si="116"/>
        <v>0</v>
      </c>
      <c r="AN145" s="63">
        <f>INDEX(Obs_GenCost!$D$11:$T$211,  MATCH($AF145, Obs_GenCost!$B$11:$B$211, 0), MATCH(AN$4, Obs_GenCost!$D$3:$T$3, 0) )</f>
        <v>0</v>
      </c>
      <c r="AO145" s="61">
        <f t="shared" si="117"/>
        <v>0</v>
      </c>
      <c r="AP145" s="63">
        <f>INDEX(Obs_GenCost!$D$11:$T$211,  MATCH($AF145, Obs_GenCost!$B$11:$B$211, 0), MATCH(AP$4, Obs_GenCost!$D$3:$T$3, 0) )</f>
        <v>0</v>
      </c>
      <c r="AQ145" s="61">
        <f t="shared" si="118"/>
        <v>0</v>
      </c>
      <c r="AR145" s="63">
        <f>INDEX(Obs_GenCost!$D$11:$T$211,  MATCH($AF145, Obs_GenCost!$B$11:$B$211, 0), MATCH(AR$4, Obs_GenCost!$D$3:$T$3, 0) )</f>
        <v>0</v>
      </c>
      <c r="AS145" s="61">
        <f t="shared" si="119"/>
        <v>0</v>
      </c>
      <c r="AT145" s="63">
        <f>INDEX(Obs_GenCost!$D$11:$T$211,  MATCH($AF145, Obs_GenCost!$B$11:$B$211, 0), MATCH(AT$4, Obs_GenCost!$D$3:$T$3, 0) )</f>
        <v>0</v>
      </c>
      <c r="AU145" s="61">
        <f t="shared" si="120"/>
        <v>0</v>
      </c>
      <c r="AV145" s="63">
        <f>INDEX(Obs_GenCost!$D$11:$T$211,  MATCH($AF145, Obs_GenCost!$B$11:$B$211, 0), MATCH(AV$4, Obs_GenCost!$D$3:$T$3, 0) )</f>
        <v>0</v>
      </c>
      <c r="AW145" s="61">
        <f t="shared" si="121"/>
        <v>0</v>
      </c>
      <c r="AX145" s="63">
        <f>INDEX(Obs_GenCost!$D$11:$T$211,  MATCH($AF145, Obs_GenCost!$B$11:$B$211, 0), MATCH(AX$4, Obs_GenCost!$D$3:$T$3, 0) )</f>
        <v>1.7999999999999999E-6</v>
      </c>
      <c r="AY145" s="61">
        <f t="shared" si="122"/>
        <v>0</v>
      </c>
      <c r="AZ145" s="63">
        <f>INDEX(Obs_GenCost!$D$11:$T$211,  MATCH($AF145, Obs_GenCost!$B$11:$B$211, 0), MATCH(AZ$4, Obs_GenCost!$D$3:$T$3, 0) )</f>
        <v>1.4329999999999999E-4</v>
      </c>
      <c r="BA145" s="61">
        <f t="shared" si="123"/>
        <v>0</v>
      </c>
      <c r="BB145" s="63">
        <f>INDEX(Obs_GenCost!$D$11:$T$211,  MATCH($AF145, Obs_GenCost!$B$11:$B$211, 0), MATCH(BB$4, Obs_GenCost!$D$3:$T$3, 0) )</f>
        <v>5.6630000000000005E-4</v>
      </c>
      <c r="BC145" s="61">
        <f t="shared" si="124"/>
        <v>1.6981800259981294E-4</v>
      </c>
      <c r="BD145" s="63">
        <f>INDEX(Obs_GenCost!$D$11:$T$211,  MATCH($AF145, Obs_GenCost!$B$11:$B$211, 0), MATCH(BD$4, Obs_GenCost!$D$3:$T$3, 0) )</f>
        <v>0</v>
      </c>
      <c r="BF145" s="31">
        <f t="shared" si="125"/>
        <v>272</v>
      </c>
      <c r="BG145" s="31">
        <f t="shared" si="126"/>
        <v>273</v>
      </c>
      <c r="BH145" s="57">
        <f t="shared" si="102"/>
        <v>0</v>
      </c>
      <c r="BI145" s="57">
        <f t="shared" si="102"/>
        <v>0</v>
      </c>
      <c r="BJ145" s="57">
        <f t="shared" si="102"/>
        <v>0</v>
      </c>
      <c r="BK145" s="58">
        <f t="shared" si="102"/>
        <v>5.405911613229364E-5</v>
      </c>
      <c r="BL145" s="57">
        <f t="shared" si="102"/>
        <v>0</v>
      </c>
      <c r="BM145" s="57">
        <f t="shared" si="102"/>
        <v>0</v>
      </c>
      <c r="BN145" s="57">
        <f t="shared" si="100"/>
        <v>0</v>
      </c>
      <c r="BQ145" s="57">
        <f t="shared" si="131"/>
        <v>0</v>
      </c>
      <c r="BR145" s="57">
        <f t="shared" si="131"/>
        <v>0</v>
      </c>
      <c r="BS145" s="57">
        <f t="shared" si="131"/>
        <v>0</v>
      </c>
      <c r="BT145" s="57">
        <f t="shared" si="131"/>
        <v>0</v>
      </c>
      <c r="BU145" s="57">
        <f t="shared" si="131"/>
        <v>0</v>
      </c>
      <c r="BV145" s="57">
        <f t="shared" si="131"/>
        <v>0</v>
      </c>
      <c r="BW145" s="57">
        <f t="shared" si="131"/>
        <v>0</v>
      </c>
      <c r="BX145" s="58">
        <f t="shared" si="131"/>
        <v>0</v>
      </c>
      <c r="BY145" s="57">
        <f t="shared" si="131"/>
        <v>0</v>
      </c>
      <c r="BZ145" s="57">
        <f t="shared" si="131"/>
        <v>0</v>
      </c>
      <c r="CA145" s="58">
        <f t="shared" si="131"/>
        <v>0</v>
      </c>
      <c r="CB145" s="57">
        <f t="shared" si="131"/>
        <v>0</v>
      </c>
      <c r="CC145" s="57">
        <f t="shared" si="131"/>
        <v>0</v>
      </c>
      <c r="CD145" s="57">
        <f t="shared" si="131"/>
        <v>0</v>
      </c>
      <c r="CE145" s="57">
        <f t="shared" si="131"/>
        <v>9.8149761403604742E-5</v>
      </c>
      <c r="CF145" s="57">
        <f t="shared" si="99"/>
        <v>0</v>
      </c>
      <c r="CG145" s="57">
        <f t="shared" si="99"/>
        <v>0</v>
      </c>
      <c r="CH145" s="57">
        <f t="shared" si="99"/>
        <v>0</v>
      </c>
      <c r="CI145" s="58">
        <f t="shared" si="99"/>
        <v>0</v>
      </c>
      <c r="CJ145" s="57">
        <f t="shared" si="99"/>
        <v>0</v>
      </c>
      <c r="CL145" s="30">
        <f>Obs_GenCost!B147</f>
        <v>272</v>
      </c>
      <c r="CM145" s="26">
        <f t="shared" si="97"/>
        <v>273</v>
      </c>
      <c r="CN145" s="20">
        <f t="shared" si="106"/>
        <v>0</v>
      </c>
      <c r="CO145" s="20">
        <f t="shared" si="106"/>
        <v>0</v>
      </c>
      <c r="CP145" s="20">
        <f t="shared" si="106"/>
        <v>0</v>
      </c>
      <c r="CQ145" s="106">
        <f t="shared" si="106"/>
        <v>9.34</v>
      </c>
      <c r="CR145" s="143"/>
      <c r="CS145" s="20">
        <f t="shared" si="107"/>
        <v>0</v>
      </c>
      <c r="CT145" s="20">
        <f t="shared" si="107"/>
        <v>0</v>
      </c>
      <c r="CW145" s="20">
        <f t="shared" si="104"/>
        <v>0</v>
      </c>
      <c r="CX145" s="20">
        <f t="shared" si="103"/>
        <v>0</v>
      </c>
      <c r="CY145" s="20">
        <f t="shared" si="103"/>
        <v>0</v>
      </c>
      <c r="CZ145" s="20">
        <f t="shared" si="103"/>
        <v>0</v>
      </c>
      <c r="DA145" s="20">
        <f t="shared" si="103"/>
        <v>0</v>
      </c>
      <c r="DB145" s="20">
        <f t="shared" si="103"/>
        <v>0</v>
      </c>
      <c r="DC145" s="20">
        <f t="shared" si="103"/>
        <v>0</v>
      </c>
      <c r="DD145" s="106">
        <f t="shared" si="103"/>
        <v>0</v>
      </c>
      <c r="DE145" s="20">
        <f t="shared" si="96"/>
        <v>0</v>
      </c>
      <c r="DF145" s="20">
        <f t="shared" si="96"/>
        <v>0</v>
      </c>
      <c r="DG145" s="106">
        <f t="shared" si="96"/>
        <v>0</v>
      </c>
      <c r="DH145" s="143"/>
      <c r="DI145" s="20">
        <f t="shared" si="108"/>
        <v>0</v>
      </c>
      <c r="DJ145" s="20">
        <f t="shared" si="108"/>
        <v>0</v>
      </c>
      <c r="DK145" s="20">
        <f t="shared" si="108"/>
        <v>9.34</v>
      </c>
      <c r="DL145" s="143"/>
      <c r="DM145" s="20">
        <f t="shared" si="109"/>
        <v>0</v>
      </c>
      <c r="DN145" s="20">
        <f t="shared" si="109"/>
        <v>0</v>
      </c>
      <c r="DO145" s="106">
        <f t="shared" si="109"/>
        <v>0</v>
      </c>
      <c r="DP145" s="20">
        <f t="shared" si="109"/>
        <v>0</v>
      </c>
      <c r="DR145" s="31">
        <f t="shared" si="127"/>
        <v>136</v>
      </c>
      <c r="DS145" s="26">
        <f t="shared" si="128"/>
        <v>136.5</v>
      </c>
      <c r="DT145" s="101">
        <f t="shared" si="110"/>
        <v>874.07</v>
      </c>
      <c r="DU145" s="101">
        <f t="shared" si="111"/>
        <v>302.13</v>
      </c>
      <c r="DV145" s="101">
        <f t="shared" si="112"/>
        <v>422.76</v>
      </c>
      <c r="DW145" s="102">
        <f t="shared" si="129"/>
        <v>364.07</v>
      </c>
      <c r="DX145" s="144"/>
      <c r="DY145" s="101">
        <f t="shared" si="130"/>
        <v>75.949999999999989</v>
      </c>
      <c r="DZ145" s="101">
        <f t="shared" si="130"/>
        <v>112.47999999999999</v>
      </c>
      <c r="EB145" s="84">
        <f>MODEL_DATA!AT142</f>
        <v>136</v>
      </c>
      <c r="EC145" s="84">
        <f>MODEL_DATA!AU142</f>
        <v>149.18</v>
      </c>
      <c r="ED145" s="84">
        <f>MODEL_DATA!AV142</f>
        <v>36.67</v>
      </c>
      <c r="EE145" s="84">
        <f>MODEL_DATA!AW142</f>
        <v>265.45999999999998</v>
      </c>
      <c r="EF145" s="84">
        <f>MODEL_DATA!AX142</f>
        <v>0</v>
      </c>
      <c r="EG145" s="84">
        <f>MODEL_DATA!AY142</f>
        <v>0</v>
      </c>
      <c r="EH145" s="84">
        <f>MODEL_DATA!AZ142</f>
        <v>149.62</v>
      </c>
      <c r="EI145" s="84">
        <f>MODEL_DATA!BA142</f>
        <v>273.14</v>
      </c>
      <c r="EJ145" s="84">
        <f>MODEL_DATA!BB142</f>
        <v>0</v>
      </c>
      <c r="EK145" s="84">
        <f>MODEL_DATA!BC142</f>
        <v>0.6</v>
      </c>
      <c r="EL145" s="84">
        <f>MODEL_DATA!BD142</f>
        <v>14.75</v>
      </c>
      <c r="EM145" s="84">
        <f>MODEL_DATA!BE142</f>
        <v>177.09</v>
      </c>
      <c r="EN145" s="84">
        <f>MODEL_DATA!BF142</f>
        <v>196.23</v>
      </c>
      <c r="EO145" s="84">
        <f>MODEL_DATA!BG142</f>
        <v>24.72</v>
      </c>
      <c r="EP145" s="84">
        <f>MODEL_DATA!BH142</f>
        <v>34.35</v>
      </c>
      <c r="EQ145" s="84">
        <f>MODEL_DATA!BI142</f>
        <v>186.98</v>
      </c>
      <c r="ER145" s="84">
        <f>MODEL_DATA!BJ142</f>
        <v>129.96</v>
      </c>
      <c r="ES145" s="84">
        <f>MODEL_DATA!BK142</f>
        <v>51.23</v>
      </c>
      <c r="ET145" s="84">
        <f>MODEL_DATA!BL142</f>
        <v>78.13</v>
      </c>
      <c r="EU145" s="84">
        <f>MODEL_DATA!BM142</f>
        <v>1.24</v>
      </c>
      <c r="EV145" s="84">
        <f>MODEL_DATA!BN142</f>
        <v>0.43</v>
      </c>
    </row>
    <row r="146" spans="32:152" x14ac:dyDescent="0.25">
      <c r="AF146" s="32">
        <f t="shared" si="105"/>
        <v>272</v>
      </c>
      <c r="AG146" s="61">
        <f t="shared" si="113"/>
        <v>0</v>
      </c>
      <c r="AH146" s="63">
        <f>INDEX(Obs_GenCost!$D$11:$T$211,  MATCH($AF146, Obs_GenCost!$B$11:$B$211, 0), MATCH(AH$4, Obs_GenCost!$D$3:$T$3, 0) )</f>
        <v>0</v>
      </c>
      <c r="AI146" s="61">
        <f t="shared" si="114"/>
        <v>0</v>
      </c>
      <c r="AJ146" s="63">
        <f>INDEX(Obs_GenCost!$D$11:$T$211,  MATCH($AF146, Obs_GenCost!$B$11:$B$211, 0), MATCH(AJ$4, Obs_GenCost!$D$3:$T$3, 0) )</f>
        <v>0</v>
      </c>
      <c r="AK146" s="61">
        <f t="shared" si="115"/>
        <v>0</v>
      </c>
      <c r="AL146" s="63">
        <f>INDEX(Obs_GenCost!$D$11:$T$211,  MATCH($AF146, Obs_GenCost!$B$11:$B$211, 0), MATCH(AL$4, Obs_GenCost!$D$3:$T$3, 0) )</f>
        <v>0</v>
      </c>
      <c r="AM146" s="61">
        <f t="shared" si="116"/>
        <v>0</v>
      </c>
      <c r="AN146" s="63">
        <f>INDEX(Obs_GenCost!$D$11:$T$211,  MATCH($AF146, Obs_GenCost!$B$11:$B$211, 0), MATCH(AN$4, Obs_GenCost!$D$3:$T$3, 0) )</f>
        <v>0</v>
      </c>
      <c r="AO146" s="61">
        <f t="shared" si="117"/>
        <v>0</v>
      </c>
      <c r="AP146" s="63">
        <f>INDEX(Obs_GenCost!$D$11:$T$211,  MATCH($AF146, Obs_GenCost!$B$11:$B$211, 0), MATCH(AP$4, Obs_GenCost!$D$3:$T$3, 0) )</f>
        <v>0</v>
      </c>
      <c r="AQ146" s="61">
        <f t="shared" si="118"/>
        <v>0</v>
      </c>
      <c r="AR146" s="63">
        <f>INDEX(Obs_GenCost!$D$11:$T$211,  MATCH($AF146, Obs_GenCost!$B$11:$B$211, 0), MATCH(AR$4, Obs_GenCost!$D$3:$T$3, 0) )</f>
        <v>0</v>
      </c>
      <c r="AS146" s="61">
        <f t="shared" si="119"/>
        <v>0</v>
      </c>
      <c r="AT146" s="63">
        <f>INDEX(Obs_GenCost!$D$11:$T$211,  MATCH($AF146, Obs_GenCost!$B$11:$B$211, 0), MATCH(AT$4, Obs_GenCost!$D$3:$T$3, 0) )</f>
        <v>0</v>
      </c>
      <c r="AU146" s="61">
        <f t="shared" si="120"/>
        <v>0</v>
      </c>
      <c r="AV146" s="63">
        <f>INDEX(Obs_GenCost!$D$11:$T$211,  MATCH($AF146, Obs_GenCost!$B$11:$B$211, 0), MATCH(AV$4, Obs_GenCost!$D$3:$T$3, 0) )</f>
        <v>0</v>
      </c>
      <c r="AW146" s="61">
        <f t="shared" si="121"/>
        <v>0</v>
      </c>
      <c r="AX146" s="63">
        <f>INDEX(Obs_GenCost!$D$11:$T$211,  MATCH($AF146, Obs_GenCost!$B$11:$B$211, 0), MATCH(AX$4, Obs_GenCost!$D$3:$T$3, 0) )</f>
        <v>1.5999999999999999E-6</v>
      </c>
      <c r="AY146" s="61">
        <f t="shared" si="122"/>
        <v>0</v>
      </c>
      <c r="AZ146" s="63">
        <f>INDEX(Obs_GenCost!$D$11:$T$211,  MATCH($AF146, Obs_GenCost!$B$11:$B$211, 0), MATCH(AZ$4, Obs_GenCost!$D$3:$T$3, 0) )</f>
        <v>1.25E-4</v>
      </c>
      <c r="BA146" s="61">
        <f t="shared" si="123"/>
        <v>0</v>
      </c>
      <c r="BB146" s="63">
        <f>INDEX(Obs_GenCost!$D$11:$T$211,  MATCH($AF146, Obs_GenCost!$B$11:$B$211, 0), MATCH(BB$4, Obs_GenCost!$D$3:$T$3, 0) )</f>
        <v>5.1469999999999999E-4</v>
      </c>
      <c r="BC146" s="61">
        <f t="shared" si="124"/>
        <v>9.8149761403604742E-5</v>
      </c>
      <c r="BD146" s="63">
        <f>INDEX(Obs_GenCost!$D$11:$T$211,  MATCH($AF146, Obs_GenCost!$B$11:$B$211, 0), MATCH(BD$4, Obs_GenCost!$D$3:$T$3, 0) )</f>
        <v>0</v>
      </c>
      <c r="BF146" s="31">
        <f t="shared" si="125"/>
        <v>274</v>
      </c>
      <c r="BG146" s="31">
        <f t="shared" si="126"/>
        <v>275</v>
      </c>
      <c r="BH146" s="57">
        <f t="shared" si="102"/>
        <v>0</v>
      </c>
      <c r="BI146" s="57">
        <f t="shared" si="102"/>
        <v>0</v>
      </c>
      <c r="BJ146" s="57">
        <f t="shared" si="102"/>
        <v>0</v>
      </c>
      <c r="BK146" s="58">
        <f t="shared" si="102"/>
        <v>7.0670429119411716E-5</v>
      </c>
      <c r="BL146" s="57">
        <f t="shared" si="102"/>
        <v>0</v>
      </c>
      <c r="BM146" s="57">
        <f t="shared" si="102"/>
        <v>0</v>
      </c>
      <c r="BN146" s="57">
        <f t="shared" si="100"/>
        <v>0</v>
      </c>
      <c r="BQ146" s="57">
        <f t="shared" si="131"/>
        <v>0</v>
      </c>
      <c r="BR146" s="57">
        <f t="shared" si="131"/>
        <v>0</v>
      </c>
      <c r="BS146" s="57">
        <f t="shared" si="131"/>
        <v>0</v>
      </c>
      <c r="BT146" s="57">
        <f t="shared" si="131"/>
        <v>0</v>
      </c>
      <c r="BU146" s="57">
        <f t="shared" si="131"/>
        <v>0</v>
      </c>
      <c r="BV146" s="57">
        <f t="shared" si="131"/>
        <v>0</v>
      </c>
      <c r="BW146" s="57">
        <f t="shared" si="131"/>
        <v>0</v>
      </c>
      <c r="BX146" s="58">
        <f t="shared" si="131"/>
        <v>0</v>
      </c>
      <c r="BY146" s="57">
        <f t="shared" si="131"/>
        <v>0</v>
      </c>
      <c r="BZ146" s="57">
        <f t="shared" si="131"/>
        <v>0</v>
      </c>
      <c r="CA146" s="58">
        <f t="shared" si="131"/>
        <v>0</v>
      </c>
      <c r="CB146" s="57">
        <f t="shared" si="131"/>
        <v>0</v>
      </c>
      <c r="CC146" s="57">
        <f t="shared" si="131"/>
        <v>0</v>
      </c>
      <c r="CD146" s="57">
        <f t="shared" si="131"/>
        <v>0</v>
      </c>
      <c r="CE146" s="57">
        <f t="shared" si="131"/>
        <v>1.2830927052869529E-4</v>
      </c>
      <c r="CF146" s="57">
        <f t="shared" si="99"/>
        <v>0</v>
      </c>
      <c r="CG146" s="57">
        <f t="shared" si="99"/>
        <v>0</v>
      </c>
      <c r="CH146" s="57">
        <f t="shared" si="99"/>
        <v>0</v>
      </c>
      <c r="CI146" s="58">
        <f t="shared" si="99"/>
        <v>0</v>
      </c>
      <c r="CJ146" s="57">
        <f t="shared" si="99"/>
        <v>0</v>
      </c>
      <c r="CL146" s="30">
        <f>Obs_GenCost!B148</f>
        <v>274</v>
      </c>
      <c r="CM146" s="26">
        <f t="shared" si="97"/>
        <v>275</v>
      </c>
      <c r="CN146" s="20">
        <f t="shared" si="106"/>
        <v>0</v>
      </c>
      <c r="CO146" s="20">
        <f t="shared" si="106"/>
        <v>0</v>
      </c>
      <c r="CP146" s="20">
        <f t="shared" si="106"/>
        <v>0</v>
      </c>
      <c r="CQ146" s="106">
        <f t="shared" si="106"/>
        <v>12.21</v>
      </c>
      <c r="CR146" s="143"/>
      <c r="CS146" s="20">
        <f t="shared" si="107"/>
        <v>0</v>
      </c>
      <c r="CT146" s="20">
        <f t="shared" si="107"/>
        <v>0</v>
      </c>
      <c r="CW146" s="20">
        <f t="shared" si="104"/>
        <v>0</v>
      </c>
      <c r="CX146" s="20">
        <f t="shared" si="103"/>
        <v>0</v>
      </c>
      <c r="CY146" s="20">
        <f t="shared" si="103"/>
        <v>0</v>
      </c>
      <c r="CZ146" s="20">
        <f t="shared" si="103"/>
        <v>0</v>
      </c>
      <c r="DA146" s="20">
        <f t="shared" si="103"/>
        <v>0</v>
      </c>
      <c r="DB146" s="20">
        <f t="shared" si="103"/>
        <v>0</v>
      </c>
      <c r="DC146" s="20">
        <f t="shared" si="103"/>
        <v>0</v>
      </c>
      <c r="DD146" s="106">
        <f t="shared" si="103"/>
        <v>0</v>
      </c>
      <c r="DE146" s="20">
        <f t="shared" si="96"/>
        <v>0</v>
      </c>
      <c r="DF146" s="20">
        <f t="shared" si="96"/>
        <v>0</v>
      </c>
      <c r="DG146" s="106">
        <f t="shared" si="96"/>
        <v>0</v>
      </c>
      <c r="DH146" s="143"/>
      <c r="DI146" s="20">
        <f t="shared" si="108"/>
        <v>0</v>
      </c>
      <c r="DJ146" s="20">
        <f t="shared" si="108"/>
        <v>0</v>
      </c>
      <c r="DK146" s="20">
        <f t="shared" si="108"/>
        <v>12.21</v>
      </c>
      <c r="DL146" s="143"/>
      <c r="DM146" s="20">
        <f t="shared" si="109"/>
        <v>0</v>
      </c>
      <c r="DN146" s="20">
        <f t="shared" si="109"/>
        <v>0</v>
      </c>
      <c r="DO146" s="106">
        <f t="shared" si="109"/>
        <v>0</v>
      </c>
      <c r="DP146" s="20">
        <f t="shared" si="109"/>
        <v>0</v>
      </c>
      <c r="DR146" s="31">
        <f t="shared" si="127"/>
        <v>137</v>
      </c>
      <c r="DS146" s="26">
        <f t="shared" si="128"/>
        <v>137.5</v>
      </c>
      <c r="DT146" s="101">
        <f t="shared" si="110"/>
        <v>913.86</v>
      </c>
      <c r="DU146" s="101">
        <f t="shared" si="111"/>
        <v>358.26</v>
      </c>
      <c r="DV146" s="101">
        <f t="shared" si="112"/>
        <v>416.39</v>
      </c>
      <c r="DW146" s="102">
        <f t="shared" si="129"/>
        <v>378.84000000000003</v>
      </c>
      <c r="DX146" s="144"/>
      <c r="DY146" s="101">
        <f t="shared" si="130"/>
        <v>69.710000000000008</v>
      </c>
      <c r="DZ146" s="101">
        <f t="shared" si="130"/>
        <v>107.67</v>
      </c>
      <c r="EB146" s="84">
        <f>MODEL_DATA!AT143</f>
        <v>137</v>
      </c>
      <c r="EC146" s="84">
        <f>MODEL_DATA!AU143</f>
        <v>139.21</v>
      </c>
      <c r="ED146" s="84">
        <f>MODEL_DATA!AV143</f>
        <v>35.97</v>
      </c>
      <c r="EE146" s="84">
        <f>MODEL_DATA!AW143</f>
        <v>322.29000000000002</v>
      </c>
      <c r="EF146" s="84">
        <f>MODEL_DATA!AX143</f>
        <v>0</v>
      </c>
      <c r="EG146" s="84">
        <f>MODEL_DATA!AY143</f>
        <v>0</v>
      </c>
      <c r="EH146" s="84">
        <f>MODEL_DATA!AZ143</f>
        <v>146.29</v>
      </c>
      <c r="EI146" s="84">
        <f>MODEL_DATA!BA143</f>
        <v>270.10000000000002</v>
      </c>
      <c r="EJ146" s="84">
        <f>MODEL_DATA!BB143</f>
        <v>0</v>
      </c>
      <c r="EK146" s="84">
        <f>MODEL_DATA!BC143</f>
        <v>0.28000000000000003</v>
      </c>
      <c r="EL146" s="84">
        <f>MODEL_DATA!BD143</f>
        <v>13.64</v>
      </c>
      <c r="EM146" s="84">
        <f>MODEL_DATA!BE143</f>
        <v>232.05</v>
      </c>
      <c r="EN146" s="84">
        <f>MODEL_DATA!BF143</f>
        <v>164.53</v>
      </c>
      <c r="EO146" s="84">
        <f>MODEL_DATA!BG143</f>
        <v>23.89</v>
      </c>
      <c r="EP146" s="84">
        <f>MODEL_DATA!BH143</f>
        <v>33.92</v>
      </c>
      <c r="EQ146" s="84">
        <f>MODEL_DATA!BI143</f>
        <v>146.79</v>
      </c>
      <c r="ER146" s="84">
        <f>MODEL_DATA!BJ143</f>
        <v>123.52</v>
      </c>
      <c r="ES146" s="84">
        <f>MODEL_DATA!BK143</f>
        <v>45.82</v>
      </c>
      <c r="ET146" s="84">
        <f>MODEL_DATA!BL143</f>
        <v>73.75</v>
      </c>
      <c r="EU146" s="84">
        <f>MODEL_DATA!BM143</f>
        <v>1.1399999999999999</v>
      </c>
      <c r="EV146" s="84">
        <f>MODEL_DATA!BN143</f>
        <v>0.48</v>
      </c>
    </row>
    <row r="147" spans="32:152" x14ac:dyDescent="0.25">
      <c r="AF147" s="32">
        <f t="shared" si="105"/>
        <v>274</v>
      </c>
      <c r="AG147" s="61">
        <f t="shared" si="113"/>
        <v>0</v>
      </c>
      <c r="AH147" s="63">
        <f>INDEX(Obs_GenCost!$D$11:$T$211,  MATCH($AF147, Obs_GenCost!$B$11:$B$211, 0), MATCH(AH$4, Obs_GenCost!$D$3:$T$3, 0) )</f>
        <v>0</v>
      </c>
      <c r="AI147" s="61">
        <f t="shared" si="114"/>
        <v>0</v>
      </c>
      <c r="AJ147" s="63">
        <f>INDEX(Obs_GenCost!$D$11:$T$211,  MATCH($AF147, Obs_GenCost!$B$11:$B$211, 0), MATCH(AJ$4, Obs_GenCost!$D$3:$T$3, 0) )</f>
        <v>0</v>
      </c>
      <c r="AK147" s="61">
        <f t="shared" si="115"/>
        <v>0</v>
      </c>
      <c r="AL147" s="63">
        <f>INDEX(Obs_GenCost!$D$11:$T$211,  MATCH($AF147, Obs_GenCost!$B$11:$B$211, 0), MATCH(AL$4, Obs_GenCost!$D$3:$T$3, 0) )</f>
        <v>0</v>
      </c>
      <c r="AM147" s="61">
        <f t="shared" si="116"/>
        <v>0</v>
      </c>
      <c r="AN147" s="63">
        <f>INDEX(Obs_GenCost!$D$11:$T$211,  MATCH($AF147, Obs_GenCost!$B$11:$B$211, 0), MATCH(AN$4, Obs_GenCost!$D$3:$T$3, 0) )</f>
        <v>0</v>
      </c>
      <c r="AO147" s="61">
        <f t="shared" si="117"/>
        <v>0</v>
      </c>
      <c r="AP147" s="63">
        <f>INDEX(Obs_GenCost!$D$11:$T$211,  MATCH($AF147, Obs_GenCost!$B$11:$B$211, 0), MATCH(AP$4, Obs_GenCost!$D$3:$T$3, 0) )</f>
        <v>0</v>
      </c>
      <c r="AQ147" s="61">
        <f t="shared" si="118"/>
        <v>0</v>
      </c>
      <c r="AR147" s="63">
        <f>INDEX(Obs_GenCost!$D$11:$T$211,  MATCH($AF147, Obs_GenCost!$B$11:$B$211, 0), MATCH(AR$4, Obs_GenCost!$D$3:$T$3, 0) )</f>
        <v>0</v>
      </c>
      <c r="AS147" s="61">
        <f t="shared" si="119"/>
        <v>0</v>
      </c>
      <c r="AT147" s="63">
        <f>INDEX(Obs_GenCost!$D$11:$T$211,  MATCH($AF147, Obs_GenCost!$B$11:$B$211, 0), MATCH(AT$4, Obs_GenCost!$D$3:$T$3, 0) )</f>
        <v>0</v>
      </c>
      <c r="AU147" s="61">
        <f t="shared" si="120"/>
        <v>0</v>
      </c>
      <c r="AV147" s="63">
        <f>INDEX(Obs_GenCost!$D$11:$T$211,  MATCH($AF147, Obs_GenCost!$B$11:$B$211, 0), MATCH(AV$4, Obs_GenCost!$D$3:$T$3, 0) )</f>
        <v>0</v>
      </c>
      <c r="AW147" s="61">
        <f t="shared" si="121"/>
        <v>0</v>
      </c>
      <c r="AX147" s="63">
        <f>INDEX(Obs_GenCost!$D$11:$T$211,  MATCH($AF147, Obs_GenCost!$B$11:$B$211, 0), MATCH(AX$4, Obs_GenCost!$D$3:$T$3, 0) )</f>
        <v>1.3E-6</v>
      </c>
      <c r="AY147" s="61">
        <f t="shared" si="122"/>
        <v>0</v>
      </c>
      <c r="AZ147" s="63">
        <f>INDEX(Obs_GenCost!$D$11:$T$211,  MATCH($AF147, Obs_GenCost!$B$11:$B$211, 0), MATCH(AZ$4, Obs_GenCost!$D$3:$T$3, 0) )</f>
        <v>1.066E-4</v>
      </c>
      <c r="BA147" s="61">
        <f t="shared" si="123"/>
        <v>0</v>
      </c>
      <c r="BB147" s="63">
        <f>INDEX(Obs_GenCost!$D$11:$T$211,  MATCH($AF147, Obs_GenCost!$B$11:$B$211, 0), MATCH(BB$4, Obs_GenCost!$D$3:$T$3, 0) )</f>
        <v>4.6329999999999999E-4</v>
      </c>
      <c r="BC147" s="61">
        <f t="shared" si="124"/>
        <v>1.2830927052869529E-4</v>
      </c>
      <c r="BD147" s="63">
        <f>INDEX(Obs_GenCost!$D$11:$T$211,  MATCH($AF147, Obs_GenCost!$B$11:$B$211, 0), MATCH(BD$4, Obs_GenCost!$D$3:$T$3, 0) )</f>
        <v>0</v>
      </c>
      <c r="BF147" s="31">
        <f t="shared" si="125"/>
        <v>276</v>
      </c>
      <c r="BG147" s="31">
        <f t="shared" si="126"/>
        <v>277</v>
      </c>
      <c r="BH147" s="57">
        <f t="shared" si="102"/>
        <v>0</v>
      </c>
      <c r="BI147" s="57">
        <f t="shared" si="102"/>
        <v>0</v>
      </c>
      <c r="BJ147" s="57">
        <f t="shared" si="102"/>
        <v>0</v>
      </c>
      <c r="BK147" s="58">
        <f t="shared" si="102"/>
        <v>5.6316402566083212E-5</v>
      </c>
      <c r="BL147" s="57">
        <f t="shared" si="102"/>
        <v>0</v>
      </c>
      <c r="BM147" s="57">
        <f t="shared" si="102"/>
        <v>0</v>
      </c>
      <c r="BN147" s="57">
        <f t="shared" si="100"/>
        <v>0</v>
      </c>
      <c r="BQ147" s="57">
        <f t="shared" si="131"/>
        <v>0</v>
      </c>
      <c r="BR147" s="57">
        <f t="shared" si="131"/>
        <v>0</v>
      </c>
      <c r="BS147" s="57">
        <f t="shared" si="131"/>
        <v>0</v>
      </c>
      <c r="BT147" s="57">
        <f t="shared" si="131"/>
        <v>0</v>
      </c>
      <c r="BU147" s="57">
        <f t="shared" si="131"/>
        <v>0</v>
      </c>
      <c r="BV147" s="57">
        <f t="shared" si="131"/>
        <v>0</v>
      </c>
      <c r="BW147" s="57">
        <f t="shared" si="131"/>
        <v>0</v>
      </c>
      <c r="BX147" s="58">
        <f t="shared" si="131"/>
        <v>0</v>
      </c>
      <c r="BY147" s="57">
        <f t="shared" si="131"/>
        <v>0</v>
      </c>
      <c r="BZ147" s="57">
        <f t="shared" si="131"/>
        <v>0</v>
      </c>
      <c r="CA147" s="58">
        <f t="shared" si="131"/>
        <v>0</v>
      </c>
      <c r="CB147" s="57">
        <f t="shared" si="131"/>
        <v>0</v>
      </c>
      <c r="CC147" s="57">
        <f t="shared" si="131"/>
        <v>0</v>
      </c>
      <c r="CD147" s="57">
        <f t="shared" si="131"/>
        <v>0</v>
      </c>
      <c r="CE147" s="57">
        <f t="shared" si="131"/>
        <v>1.0224809191189231E-4</v>
      </c>
      <c r="CF147" s="57">
        <f t="shared" si="99"/>
        <v>0</v>
      </c>
      <c r="CG147" s="57">
        <f t="shared" si="99"/>
        <v>0</v>
      </c>
      <c r="CH147" s="57">
        <f t="shared" si="99"/>
        <v>0</v>
      </c>
      <c r="CI147" s="58">
        <f t="shared" si="99"/>
        <v>0</v>
      </c>
      <c r="CJ147" s="57">
        <f t="shared" si="99"/>
        <v>0</v>
      </c>
      <c r="CL147" s="30">
        <f>Obs_GenCost!B149</f>
        <v>276</v>
      </c>
      <c r="CM147" s="26">
        <f t="shared" si="97"/>
        <v>277</v>
      </c>
      <c r="CN147" s="20">
        <f t="shared" si="106"/>
        <v>0</v>
      </c>
      <c r="CO147" s="20">
        <f t="shared" si="106"/>
        <v>0</v>
      </c>
      <c r="CP147" s="20">
        <f t="shared" si="106"/>
        <v>0</v>
      </c>
      <c r="CQ147" s="106">
        <f t="shared" si="106"/>
        <v>9.73</v>
      </c>
      <c r="CR147" s="143"/>
      <c r="CS147" s="20">
        <f t="shared" si="107"/>
        <v>0</v>
      </c>
      <c r="CT147" s="20">
        <f t="shared" si="107"/>
        <v>0</v>
      </c>
      <c r="CW147" s="20">
        <f t="shared" si="104"/>
        <v>0</v>
      </c>
      <c r="CX147" s="20">
        <f t="shared" si="103"/>
        <v>0</v>
      </c>
      <c r="CY147" s="20">
        <f t="shared" si="103"/>
        <v>0</v>
      </c>
      <c r="CZ147" s="20">
        <f t="shared" si="103"/>
        <v>0</v>
      </c>
      <c r="DA147" s="20">
        <f t="shared" si="103"/>
        <v>0</v>
      </c>
      <c r="DB147" s="20">
        <f t="shared" si="103"/>
        <v>0</v>
      </c>
      <c r="DC147" s="20">
        <f t="shared" si="103"/>
        <v>0</v>
      </c>
      <c r="DD147" s="106">
        <f t="shared" si="103"/>
        <v>0</v>
      </c>
      <c r="DE147" s="20">
        <f t="shared" si="96"/>
        <v>0</v>
      </c>
      <c r="DF147" s="20">
        <f t="shared" si="96"/>
        <v>0</v>
      </c>
      <c r="DG147" s="106">
        <f t="shared" si="96"/>
        <v>0</v>
      </c>
      <c r="DH147" s="143"/>
      <c r="DI147" s="20">
        <f t="shared" si="108"/>
        <v>0</v>
      </c>
      <c r="DJ147" s="20">
        <f t="shared" si="108"/>
        <v>0</v>
      </c>
      <c r="DK147" s="20">
        <f t="shared" si="108"/>
        <v>9.73</v>
      </c>
      <c r="DL147" s="143"/>
      <c r="DM147" s="20">
        <f t="shared" si="109"/>
        <v>0</v>
      </c>
      <c r="DN147" s="20">
        <f t="shared" si="109"/>
        <v>0</v>
      </c>
      <c r="DO147" s="106">
        <f t="shared" si="109"/>
        <v>0</v>
      </c>
      <c r="DP147" s="20">
        <f t="shared" si="109"/>
        <v>0</v>
      </c>
      <c r="DR147" s="31">
        <f t="shared" si="127"/>
        <v>138</v>
      </c>
      <c r="DS147" s="26">
        <f t="shared" si="128"/>
        <v>138.5</v>
      </c>
      <c r="DT147" s="101">
        <f t="shared" si="110"/>
        <v>815.99000000000012</v>
      </c>
      <c r="DU147" s="101">
        <f t="shared" si="111"/>
        <v>292.09000000000003</v>
      </c>
      <c r="DV147" s="101">
        <f t="shared" si="112"/>
        <v>389.82000000000005</v>
      </c>
      <c r="DW147" s="102">
        <f t="shared" si="129"/>
        <v>338.81</v>
      </c>
      <c r="DX147" s="144"/>
      <c r="DY147" s="101">
        <f t="shared" si="130"/>
        <v>86.96</v>
      </c>
      <c r="DZ147" s="101">
        <f t="shared" si="130"/>
        <v>114.06</v>
      </c>
      <c r="EB147" s="84">
        <f>MODEL_DATA!AT144</f>
        <v>138</v>
      </c>
      <c r="EC147" s="84">
        <f>MODEL_DATA!AU144</f>
        <v>134.08000000000001</v>
      </c>
      <c r="ED147" s="84">
        <f>MODEL_DATA!AV144</f>
        <v>33.99</v>
      </c>
      <c r="EE147" s="84">
        <f>MODEL_DATA!AW144</f>
        <v>258.10000000000002</v>
      </c>
      <c r="EF147" s="84">
        <f>MODEL_DATA!AX144</f>
        <v>0</v>
      </c>
      <c r="EG147" s="84">
        <f>MODEL_DATA!AY144</f>
        <v>0</v>
      </c>
      <c r="EH147" s="84">
        <f>MODEL_DATA!AZ144</f>
        <v>132.47</v>
      </c>
      <c r="EI147" s="84">
        <f>MODEL_DATA!BA144</f>
        <v>257.35000000000002</v>
      </c>
      <c r="EJ147" s="84">
        <f>MODEL_DATA!BB144</f>
        <v>0</v>
      </c>
      <c r="EK147" s="84">
        <f>MODEL_DATA!BC144</f>
        <v>0.19</v>
      </c>
      <c r="EL147" s="84">
        <f>MODEL_DATA!BD144</f>
        <v>11.06</v>
      </c>
      <c r="EM147" s="84">
        <f>MODEL_DATA!BE144</f>
        <v>202.58</v>
      </c>
      <c r="EN147" s="84">
        <f>MODEL_DATA!BF144</f>
        <v>145.78</v>
      </c>
      <c r="EO147" s="84">
        <f>MODEL_DATA!BG144</f>
        <v>28.09</v>
      </c>
      <c r="EP147" s="84">
        <f>MODEL_DATA!BH144</f>
        <v>35.950000000000003</v>
      </c>
      <c r="EQ147" s="84">
        <f>MODEL_DATA!BI144</f>
        <v>136.22999999999999</v>
      </c>
      <c r="ER147" s="84">
        <f>MODEL_DATA!BJ144</f>
        <v>104.25</v>
      </c>
      <c r="ES147" s="84">
        <f>MODEL_DATA!BK144</f>
        <v>58.87</v>
      </c>
      <c r="ET147" s="84">
        <f>MODEL_DATA!BL144</f>
        <v>78.11</v>
      </c>
      <c r="EU147" s="84">
        <f>MODEL_DATA!BM144</f>
        <v>0.93</v>
      </c>
      <c r="EV147" s="84">
        <f>MODEL_DATA!BN144</f>
        <v>0.48</v>
      </c>
    </row>
    <row r="148" spans="32:152" x14ac:dyDescent="0.25">
      <c r="AF148" s="32">
        <f t="shared" si="105"/>
        <v>276</v>
      </c>
      <c r="AG148" s="61">
        <f t="shared" si="113"/>
        <v>0</v>
      </c>
      <c r="AH148" s="63">
        <f>INDEX(Obs_GenCost!$D$11:$T$211,  MATCH($AF148, Obs_GenCost!$B$11:$B$211, 0), MATCH(AH$4, Obs_GenCost!$D$3:$T$3, 0) )</f>
        <v>0</v>
      </c>
      <c r="AI148" s="61">
        <f t="shared" si="114"/>
        <v>0</v>
      </c>
      <c r="AJ148" s="63">
        <f>INDEX(Obs_GenCost!$D$11:$T$211,  MATCH($AF148, Obs_GenCost!$B$11:$B$211, 0), MATCH(AJ$4, Obs_GenCost!$D$3:$T$3, 0) )</f>
        <v>0</v>
      </c>
      <c r="AK148" s="61">
        <f t="shared" si="115"/>
        <v>0</v>
      </c>
      <c r="AL148" s="63">
        <f>INDEX(Obs_GenCost!$D$11:$T$211,  MATCH($AF148, Obs_GenCost!$B$11:$B$211, 0), MATCH(AL$4, Obs_GenCost!$D$3:$T$3, 0) )</f>
        <v>0</v>
      </c>
      <c r="AM148" s="61">
        <f t="shared" si="116"/>
        <v>0</v>
      </c>
      <c r="AN148" s="63">
        <f>INDEX(Obs_GenCost!$D$11:$T$211,  MATCH($AF148, Obs_GenCost!$B$11:$B$211, 0), MATCH(AN$4, Obs_GenCost!$D$3:$T$3, 0) )</f>
        <v>0</v>
      </c>
      <c r="AO148" s="61">
        <f t="shared" si="117"/>
        <v>0</v>
      </c>
      <c r="AP148" s="63">
        <f>INDEX(Obs_GenCost!$D$11:$T$211,  MATCH($AF148, Obs_GenCost!$B$11:$B$211, 0), MATCH(AP$4, Obs_GenCost!$D$3:$T$3, 0) )</f>
        <v>0</v>
      </c>
      <c r="AQ148" s="61">
        <f t="shared" si="118"/>
        <v>0</v>
      </c>
      <c r="AR148" s="63">
        <f>INDEX(Obs_GenCost!$D$11:$T$211,  MATCH($AF148, Obs_GenCost!$B$11:$B$211, 0), MATCH(AR$4, Obs_GenCost!$D$3:$T$3, 0) )</f>
        <v>0</v>
      </c>
      <c r="AS148" s="61">
        <f t="shared" si="119"/>
        <v>0</v>
      </c>
      <c r="AT148" s="63">
        <f>INDEX(Obs_GenCost!$D$11:$T$211,  MATCH($AF148, Obs_GenCost!$B$11:$B$211, 0), MATCH(AT$4, Obs_GenCost!$D$3:$T$3, 0) )</f>
        <v>0</v>
      </c>
      <c r="AU148" s="61">
        <f t="shared" si="120"/>
        <v>0</v>
      </c>
      <c r="AV148" s="63">
        <f>INDEX(Obs_GenCost!$D$11:$T$211,  MATCH($AF148, Obs_GenCost!$B$11:$B$211, 0), MATCH(AV$4, Obs_GenCost!$D$3:$T$3, 0) )</f>
        <v>0</v>
      </c>
      <c r="AW148" s="61">
        <f t="shared" si="121"/>
        <v>0</v>
      </c>
      <c r="AX148" s="63">
        <f>INDEX(Obs_GenCost!$D$11:$T$211,  MATCH($AF148, Obs_GenCost!$B$11:$B$211, 0), MATCH(AX$4, Obs_GenCost!$D$3:$T$3, 0) )</f>
        <v>9.9999999999999995E-7</v>
      </c>
      <c r="AY148" s="61">
        <f t="shared" si="122"/>
        <v>0</v>
      </c>
      <c r="AZ148" s="63">
        <f>INDEX(Obs_GenCost!$D$11:$T$211,  MATCH($AF148, Obs_GenCost!$B$11:$B$211, 0), MATCH(AZ$4, Obs_GenCost!$D$3:$T$3, 0) )</f>
        <v>8.8300000000000005E-5</v>
      </c>
      <c r="BA148" s="61">
        <f t="shared" si="123"/>
        <v>0</v>
      </c>
      <c r="BB148" s="63">
        <f>INDEX(Obs_GenCost!$D$11:$T$211,  MATCH($AF148, Obs_GenCost!$B$11:$B$211, 0), MATCH(BB$4, Obs_GenCost!$D$3:$T$3, 0) )</f>
        <v>4.1169999999999998E-4</v>
      </c>
      <c r="BC148" s="61">
        <f t="shared" si="124"/>
        <v>1.0224809191189231E-4</v>
      </c>
      <c r="BD148" s="63">
        <f>INDEX(Obs_GenCost!$D$11:$T$211,  MATCH($AF148, Obs_GenCost!$B$11:$B$211, 0), MATCH(BD$4, Obs_GenCost!$D$3:$T$3, 0) )</f>
        <v>0</v>
      </c>
      <c r="BF148" s="31">
        <f t="shared" si="125"/>
        <v>278</v>
      </c>
      <c r="BG148" s="31">
        <f t="shared" si="126"/>
        <v>279</v>
      </c>
      <c r="BH148" s="57">
        <f t="shared" si="102"/>
        <v>0</v>
      </c>
      <c r="BI148" s="57">
        <f t="shared" si="102"/>
        <v>0</v>
      </c>
      <c r="BJ148" s="57">
        <f t="shared" si="102"/>
        <v>0</v>
      </c>
      <c r="BK148" s="58">
        <f t="shared" si="102"/>
        <v>7.356438608580859E-5</v>
      </c>
      <c r="BL148" s="57">
        <f t="shared" si="102"/>
        <v>0</v>
      </c>
      <c r="BM148" s="57">
        <f t="shared" si="102"/>
        <v>0</v>
      </c>
      <c r="BN148" s="57">
        <f t="shared" si="100"/>
        <v>0</v>
      </c>
      <c r="BQ148" s="57">
        <f t="shared" si="131"/>
        <v>0</v>
      </c>
      <c r="BR148" s="57">
        <f t="shared" si="131"/>
        <v>0</v>
      </c>
      <c r="BS148" s="57">
        <f t="shared" si="131"/>
        <v>0</v>
      </c>
      <c r="BT148" s="57">
        <f t="shared" si="131"/>
        <v>0</v>
      </c>
      <c r="BU148" s="57">
        <f t="shared" si="131"/>
        <v>0</v>
      </c>
      <c r="BV148" s="57">
        <f t="shared" si="131"/>
        <v>0</v>
      </c>
      <c r="BW148" s="57">
        <f t="shared" si="131"/>
        <v>0</v>
      </c>
      <c r="BX148" s="58">
        <f t="shared" si="131"/>
        <v>0</v>
      </c>
      <c r="BY148" s="57">
        <f t="shared" si="131"/>
        <v>0</v>
      </c>
      <c r="BZ148" s="57">
        <f t="shared" si="131"/>
        <v>0</v>
      </c>
      <c r="CA148" s="58">
        <f t="shared" si="131"/>
        <v>0</v>
      </c>
      <c r="CB148" s="57">
        <f t="shared" si="131"/>
        <v>0</v>
      </c>
      <c r="CC148" s="57">
        <f t="shared" si="131"/>
        <v>0</v>
      </c>
      <c r="CD148" s="57">
        <f t="shared" si="131"/>
        <v>0</v>
      </c>
      <c r="CE148" s="57">
        <f t="shared" si="131"/>
        <v>1.3356354041111525E-4</v>
      </c>
      <c r="CF148" s="57">
        <f t="shared" si="99"/>
        <v>0</v>
      </c>
      <c r="CG148" s="57">
        <f t="shared" si="99"/>
        <v>0</v>
      </c>
      <c r="CH148" s="57">
        <f t="shared" si="99"/>
        <v>0</v>
      </c>
      <c r="CI148" s="58">
        <f t="shared" si="99"/>
        <v>0</v>
      </c>
      <c r="CJ148" s="57">
        <f t="shared" si="99"/>
        <v>0</v>
      </c>
      <c r="CL148" s="30">
        <f>Obs_GenCost!B150</f>
        <v>278</v>
      </c>
      <c r="CM148" s="26">
        <f t="shared" si="97"/>
        <v>279</v>
      </c>
      <c r="CN148" s="20">
        <f t="shared" si="106"/>
        <v>0</v>
      </c>
      <c r="CO148" s="20">
        <f t="shared" si="106"/>
        <v>0</v>
      </c>
      <c r="CP148" s="20">
        <f t="shared" si="106"/>
        <v>0</v>
      </c>
      <c r="CQ148" s="106">
        <f t="shared" si="106"/>
        <v>12.71</v>
      </c>
      <c r="CR148" s="143"/>
      <c r="CS148" s="20">
        <f t="shared" si="107"/>
        <v>0</v>
      </c>
      <c r="CT148" s="20">
        <f t="shared" si="107"/>
        <v>0</v>
      </c>
      <c r="CW148" s="20">
        <f t="shared" si="104"/>
        <v>0</v>
      </c>
      <c r="CX148" s="20">
        <f t="shared" si="103"/>
        <v>0</v>
      </c>
      <c r="CY148" s="20">
        <f t="shared" si="103"/>
        <v>0</v>
      </c>
      <c r="CZ148" s="20">
        <f t="shared" si="103"/>
        <v>0</v>
      </c>
      <c r="DA148" s="20">
        <f t="shared" si="103"/>
        <v>0</v>
      </c>
      <c r="DB148" s="20">
        <f t="shared" si="103"/>
        <v>0</v>
      </c>
      <c r="DC148" s="20">
        <f t="shared" si="103"/>
        <v>0</v>
      </c>
      <c r="DD148" s="106">
        <f t="shared" si="103"/>
        <v>0</v>
      </c>
      <c r="DE148" s="20">
        <f t="shared" si="96"/>
        <v>0</v>
      </c>
      <c r="DF148" s="20">
        <f t="shared" si="96"/>
        <v>0</v>
      </c>
      <c r="DG148" s="106">
        <f t="shared" si="96"/>
        <v>0</v>
      </c>
      <c r="DH148" s="143"/>
      <c r="DI148" s="20">
        <f t="shared" si="108"/>
        <v>0</v>
      </c>
      <c r="DJ148" s="20">
        <f t="shared" si="108"/>
        <v>0</v>
      </c>
      <c r="DK148" s="20">
        <f t="shared" si="108"/>
        <v>12.71</v>
      </c>
      <c r="DL148" s="143"/>
      <c r="DM148" s="20">
        <f t="shared" si="109"/>
        <v>0</v>
      </c>
      <c r="DN148" s="20">
        <f t="shared" si="109"/>
        <v>0</v>
      </c>
      <c r="DO148" s="106">
        <f t="shared" si="109"/>
        <v>0</v>
      </c>
      <c r="DP148" s="20">
        <f t="shared" si="109"/>
        <v>0</v>
      </c>
      <c r="DR148" s="31">
        <f t="shared" si="127"/>
        <v>139</v>
      </c>
      <c r="DS148" s="26">
        <f t="shared" si="128"/>
        <v>139.5</v>
      </c>
      <c r="DT148" s="101">
        <f t="shared" si="110"/>
        <v>800.99</v>
      </c>
      <c r="DU148" s="101">
        <f t="shared" si="111"/>
        <v>285.13</v>
      </c>
      <c r="DV148" s="101">
        <f t="shared" si="112"/>
        <v>387.6</v>
      </c>
      <c r="DW148" s="102">
        <f t="shared" si="129"/>
        <v>335.57</v>
      </c>
      <c r="DX148" s="144"/>
      <c r="DY148" s="101">
        <f t="shared" si="130"/>
        <v>118.83</v>
      </c>
      <c r="DZ148" s="101">
        <f t="shared" si="130"/>
        <v>112.61</v>
      </c>
      <c r="EB148" s="84">
        <f>MODEL_DATA!AT145</f>
        <v>139</v>
      </c>
      <c r="EC148" s="84">
        <f>MODEL_DATA!AU145</f>
        <v>128.26</v>
      </c>
      <c r="ED148" s="84">
        <f>MODEL_DATA!AV145</f>
        <v>33.53</v>
      </c>
      <c r="EE148" s="84">
        <f>MODEL_DATA!AW145</f>
        <v>251.6</v>
      </c>
      <c r="EF148" s="84">
        <f>MODEL_DATA!AX145</f>
        <v>0</v>
      </c>
      <c r="EG148" s="84">
        <f>MODEL_DATA!AY145</f>
        <v>0</v>
      </c>
      <c r="EH148" s="84">
        <f>MODEL_DATA!AZ145</f>
        <v>136.49</v>
      </c>
      <c r="EI148" s="84">
        <f>MODEL_DATA!BA145</f>
        <v>251.11</v>
      </c>
      <c r="EJ148" s="84">
        <f>MODEL_DATA!BB145</f>
        <v>0</v>
      </c>
      <c r="EK148" s="84">
        <f>MODEL_DATA!BC145</f>
        <v>0.16</v>
      </c>
      <c r="EL148" s="84">
        <f>MODEL_DATA!BD145</f>
        <v>10.09</v>
      </c>
      <c r="EM148" s="84">
        <f>MODEL_DATA!BE145</f>
        <v>181.17</v>
      </c>
      <c r="EN148" s="84">
        <f>MODEL_DATA!BF145</f>
        <v>118.33</v>
      </c>
      <c r="EO148" s="84">
        <f>MODEL_DATA!BG145</f>
        <v>41.3</v>
      </c>
      <c r="EP148" s="84">
        <f>MODEL_DATA!BH145</f>
        <v>33.200000000000003</v>
      </c>
      <c r="EQ148" s="84">
        <f>MODEL_DATA!BI145</f>
        <v>154.4</v>
      </c>
      <c r="ER148" s="84">
        <f>MODEL_DATA!BJ145</f>
        <v>151.03</v>
      </c>
      <c r="ES148" s="84">
        <f>MODEL_DATA!BK145</f>
        <v>77.53</v>
      </c>
      <c r="ET148" s="84">
        <f>MODEL_DATA!BL145</f>
        <v>79.41</v>
      </c>
      <c r="EU148" s="84">
        <f>MODEL_DATA!BM145</f>
        <v>0.93</v>
      </c>
      <c r="EV148" s="84">
        <f>MODEL_DATA!BN145</f>
        <v>0.48</v>
      </c>
    </row>
    <row r="149" spans="32:152" x14ac:dyDescent="0.25">
      <c r="AF149" s="32">
        <f t="shared" si="105"/>
        <v>278</v>
      </c>
      <c r="AG149" s="61">
        <f t="shared" si="113"/>
        <v>0</v>
      </c>
      <c r="AH149" s="63">
        <f>INDEX(Obs_GenCost!$D$11:$T$211,  MATCH($AF149, Obs_GenCost!$B$11:$B$211, 0), MATCH(AH$4, Obs_GenCost!$D$3:$T$3, 0) )</f>
        <v>0</v>
      </c>
      <c r="AI149" s="61">
        <f t="shared" si="114"/>
        <v>0</v>
      </c>
      <c r="AJ149" s="63">
        <f>INDEX(Obs_GenCost!$D$11:$T$211,  MATCH($AF149, Obs_GenCost!$B$11:$B$211, 0), MATCH(AJ$4, Obs_GenCost!$D$3:$T$3, 0) )</f>
        <v>0</v>
      </c>
      <c r="AK149" s="61">
        <f t="shared" si="115"/>
        <v>0</v>
      </c>
      <c r="AL149" s="63">
        <f>INDEX(Obs_GenCost!$D$11:$T$211,  MATCH($AF149, Obs_GenCost!$B$11:$B$211, 0), MATCH(AL$4, Obs_GenCost!$D$3:$T$3, 0) )</f>
        <v>0</v>
      </c>
      <c r="AM149" s="61">
        <f t="shared" si="116"/>
        <v>0</v>
      </c>
      <c r="AN149" s="63">
        <f>INDEX(Obs_GenCost!$D$11:$T$211,  MATCH($AF149, Obs_GenCost!$B$11:$B$211, 0), MATCH(AN$4, Obs_GenCost!$D$3:$T$3, 0) )</f>
        <v>0</v>
      </c>
      <c r="AO149" s="61">
        <f t="shared" si="117"/>
        <v>0</v>
      </c>
      <c r="AP149" s="63">
        <f>INDEX(Obs_GenCost!$D$11:$T$211,  MATCH($AF149, Obs_GenCost!$B$11:$B$211, 0), MATCH(AP$4, Obs_GenCost!$D$3:$T$3, 0) )</f>
        <v>0</v>
      </c>
      <c r="AQ149" s="61">
        <f t="shared" si="118"/>
        <v>0</v>
      </c>
      <c r="AR149" s="63">
        <f>INDEX(Obs_GenCost!$D$11:$T$211,  MATCH($AF149, Obs_GenCost!$B$11:$B$211, 0), MATCH(AR$4, Obs_GenCost!$D$3:$T$3, 0) )</f>
        <v>0</v>
      </c>
      <c r="AS149" s="61">
        <f t="shared" si="119"/>
        <v>0</v>
      </c>
      <c r="AT149" s="63">
        <f>INDEX(Obs_GenCost!$D$11:$T$211,  MATCH($AF149, Obs_GenCost!$B$11:$B$211, 0), MATCH(AT$4, Obs_GenCost!$D$3:$T$3, 0) )</f>
        <v>0</v>
      </c>
      <c r="AU149" s="61">
        <f t="shared" si="120"/>
        <v>0</v>
      </c>
      <c r="AV149" s="63">
        <f>INDEX(Obs_GenCost!$D$11:$T$211,  MATCH($AF149, Obs_GenCost!$B$11:$B$211, 0), MATCH(AV$4, Obs_GenCost!$D$3:$T$3, 0) )</f>
        <v>0</v>
      </c>
      <c r="AW149" s="61">
        <f t="shared" si="121"/>
        <v>0</v>
      </c>
      <c r="AX149" s="63">
        <f>INDEX(Obs_GenCost!$D$11:$T$211,  MATCH($AF149, Obs_GenCost!$B$11:$B$211, 0), MATCH(AX$4, Obs_GenCost!$D$3:$T$3, 0) )</f>
        <v>7.9999999999999996E-7</v>
      </c>
      <c r="AY149" s="61">
        <f t="shared" si="122"/>
        <v>0</v>
      </c>
      <c r="AZ149" s="63">
        <f>INDEX(Obs_GenCost!$D$11:$T$211,  MATCH($AF149, Obs_GenCost!$B$11:$B$211, 0), MATCH(AZ$4, Obs_GenCost!$D$3:$T$3, 0) )</f>
        <v>6.9900000000000005E-5</v>
      </c>
      <c r="BA149" s="61">
        <f t="shared" si="123"/>
        <v>0</v>
      </c>
      <c r="BB149" s="63">
        <f>INDEX(Obs_GenCost!$D$11:$T$211,  MATCH($AF149, Obs_GenCost!$B$11:$B$211, 0), MATCH(BB$4, Obs_GenCost!$D$3:$T$3, 0) )</f>
        <v>3.6039999999999998E-4</v>
      </c>
      <c r="BC149" s="61">
        <f t="shared" si="124"/>
        <v>1.3356354041111525E-4</v>
      </c>
      <c r="BD149" s="63">
        <f>INDEX(Obs_GenCost!$D$11:$T$211,  MATCH($AF149, Obs_GenCost!$B$11:$B$211, 0), MATCH(BD$4, Obs_GenCost!$D$3:$T$3, 0) )</f>
        <v>0</v>
      </c>
      <c r="BF149" s="31">
        <f t="shared" si="125"/>
        <v>280</v>
      </c>
      <c r="BG149" s="31">
        <f t="shared" si="126"/>
        <v>281</v>
      </c>
      <c r="BH149" s="57">
        <f t="shared" si="102"/>
        <v>0</v>
      </c>
      <c r="BI149" s="57">
        <f t="shared" si="102"/>
        <v>0</v>
      </c>
      <c r="BJ149" s="57">
        <f t="shared" si="102"/>
        <v>0</v>
      </c>
      <c r="BK149" s="58">
        <f t="shared" si="102"/>
        <v>6.8991934078901525E-5</v>
      </c>
      <c r="BL149" s="57">
        <f t="shared" si="102"/>
        <v>0</v>
      </c>
      <c r="BM149" s="57">
        <f t="shared" si="102"/>
        <v>0</v>
      </c>
      <c r="BN149" s="57">
        <f t="shared" si="100"/>
        <v>0</v>
      </c>
      <c r="BQ149" s="57">
        <f t="shared" si="131"/>
        <v>0</v>
      </c>
      <c r="BR149" s="57">
        <f t="shared" si="131"/>
        <v>0</v>
      </c>
      <c r="BS149" s="57">
        <f t="shared" si="131"/>
        <v>0</v>
      </c>
      <c r="BT149" s="57">
        <f t="shared" si="131"/>
        <v>0</v>
      </c>
      <c r="BU149" s="57">
        <f t="shared" si="131"/>
        <v>0</v>
      </c>
      <c r="BV149" s="57">
        <f t="shared" si="131"/>
        <v>0</v>
      </c>
      <c r="BW149" s="57">
        <f t="shared" si="131"/>
        <v>0</v>
      </c>
      <c r="BX149" s="58">
        <f t="shared" si="131"/>
        <v>0</v>
      </c>
      <c r="BY149" s="57">
        <f t="shared" si="131"/>
        <v>0</v>
      </c>
      <c r="BZ149" s="57">
        <f t="shared" si="131"/>
        <v>0</v>
      </c>
      <c r="CA149" s="58">
        <f t="shared" si="131"/>
        <v>0</v>
      </c>
      <c r="CB149" s="57">
        <f t="shared" si="131"/>
        <v>0</v>
      </c>
      <c r="CC149" s="57">
        <f t="shared" si="131"/>
        <v>0</v>
      </c>
      <c r="CD149" s="57">
        <f t="shared" si="131"/>
        <v>0</v>
      </c>
      <c r="CE149" s="57">
        <f t="shared" si="131"/>
        <v>1.2526179399689172E-4</v>
      </c>
      <c r="CF149" s="57">
        <f t="shared" si="99"/>
        <v>0</v>
      </c>
      <c r="CG149" s="57">
        <f t="shared" si="99"/>
        <v>0</v>
      </c>
      <c r="CH149" s="57">
        <f t="shared" si="99"/>
        <v>0</v>
      </c>
      <c r="CI149" s="58">
        <f t="shared" si="99"/>
        <v>0</v>
      </c>
      <c r="CJ149" s="57">
        <f t="shared" si="99"/>
        <v>0</v>
      </c>
      <c r="CL149" s="30">
        <f>Obs_GenCost!B151</f>
        <v>280</v>
      </c>
      <c r="CM149" s="26">
        <f t="shared" si="97"/>
        <v>281</v>
      </c>
      <c r="CN149" s="20">
        <f t="shared" si="106"/>
        <v>0</v>
      </c>
      <c r="CO149" s="20">
        <f t="shared" si="106"/>
        <v>0</v>
      </c>
      <c r="CP149" s="20">
        <f t="shared" si="106"/>
        <v>0</v>
      </c>
      <c r="CQ149" s="106">
        <f t="shared" si="106"/>
        <v>11.92</v>
      </c>
      <c r="CR149" s="143"/>
      <c r="CS149" s="20">
        <f t="shared" si="107"/>
        <v>0</v>
      </c>
      <c r="CT149" s="20">
        <f t="shared" si="107"/>
        <v>0</v>
      </c>
      <c r="CW149" s="20">
        <f t="shared" si="104"/>
        <v>0</v>
      </c>
      <c r="CX149" s="20">
        <f t="shared" si="103"/>
        <v>0</v>
      </c>
      <c r="CY149" s="20">
        <f t="shared" si="103"/>
        <v>0</v>
      </c>
      <c r="CZ149" s="20">
        <f t="shared" si="103"/>
        <v>0</v>
      </c>
      <c r="DA149" s="20">
        <f t="shared" si="103"/>
        <v>0</v>
      </c>
      <c r="DB149" s="20">
        <f t="shared" si="103"/>
        <v>0</v>
      </c>
      <c r="DC149" s="20">
        <f t="shared" si="103"/>
        <v>0</v>
      </c>
      <c r="DD149" s="106">
        <f t="shared" si="103"/>
        <v>0</v>
      </c>
      <c r="DE149" s="20">
        <f t="shared" si="96"/>
        <v>0</v>
      </c>
      <c r="DF149" s="20">
        <f t="shared" si="96"/>
        <v>0</v>
      </c>
      <c r="DG149" s="106">
        <f t="shared" si="96"/>
        <v>0</v>
      </c>
      <c r="DH149" s="143"/>
      <c r="DI149" s="20">
        <f t="shared" si="108"/>
        <v>0</v>
      </c>
      <c r="DJ149" s="20">
        <f t="shared" si="108"/>
        <v>0</v>
      </c>
      <c r="DK149" s="20">
        <f t="shared" si="108"/>
        <v>11.92</v>
      </c>
      <c r="DL149" s="143"/>
      <c r="DM149" s="20">
        <f t="shared" si="109"/>
        <v>0</v>
      </c>
      <c r="DN149" s="20">
        <f t="shared" si="109"/>
        <v>0</v>
      </c>
      <c r="DO149" s="106">
        <f t="shared" si="109"/>
        <v>0</v>
      </c>
      <c r="DP149" s="20">
        <f t="shared" si="109"/>
        <v>0</v>
      </c>
      <c r="DR149" s="31">
        <f t="shared" si="127"/>
        <v>140</v>
      </c>
      <c r="DS149" s="26">
        <f t="shared" si="128"/>
        <v>140.5</v>
      </c>
      <c r="DT149" s="101">
        <f t="shared" si="110"/>
        <v>748.81</v>
      </c>
      <c r="DU149" s="101">
        <f t="shared" si="111"/>
        <v>265.53000000000003</v>
      </c>
      <c r="DV149" s="101">
        <f t="shared" si="112"/>
        <v>352.26</v>
      </c>
      <c r="DW149" s="102">
        <f t="shared" si="129"/>
        <v>415.9</v>
      </c>
      <c r="DX149" s="144"/>
      <c r="DY149" s="101">
        <f t="shared" si="130"/>
        <v>102.97</v>
      </c>
      <c r="DZ149" s="101">
        <f t="shared" si="130"/>
        <v>88.06</v>
      </c>
      <c r="EB149" s="84">
        <f>MODEL_DATA!AT146</f>
        <v>140</v>
      </c>
      <c r="EC149" s="84">
        <f>MODEL_DATA!AU146</f>
        <v>131.02000000000001</v>
      </c>
      <c r="ED149" s="84">
        <f>MODEL_DATA!AV146</f>
        <v>30.6</v>
      </c>
      <c r="EE149" s="84">
        <f>MODEL_DATA!AW146</f>
        <v>234.93</v>
      </c>
      <c r="EF149" s="84">
        <f>MODEL_DATA!AX146</f>
        <v>0</v>
      </c>
      <c r="EG149" s="84">
        <f>MODEL_DATA!AY146</f>
        <v>0</v>
      </c>
      <c r="EH149" s="84">
        <f>MODEL_DATA!AZ146</f>
        <v>123.07</v>
      </c>
      <c r="EI149" s="84">
        <f>MODEL_DATA!BA146</f>
        <v>229.19</v>
      </c>
      <c r="EJ149" s="84">
        <f>MODEL_DATA!BB146</f>
        <v>0</v>
      </c>
      <c r="EK149" s="84">
        <f>MODEL_DATA!BC146</f>
        <v>7.0000000000000007E-2</v>
      </c>
      <c r="EL149" s="84">
        <f>MODEL_DATA!BD146</f>
        <v>8.7899999999999991</v>
      </c>
      <c r="EM149" s="84">
        <f>MODEL_DATA!BE146</f>
        <v>225.02</v>
      </c>
      <c r="EN149" s="84">
        <f>MODEL_DATA!BF146</f>
        <v>194.19</v>
      </c>
      <c r="EO149" s="84">
        <f>MODEL_DATA!BG146</f>
        <v>35.51</v>
      </c>
      <c r="EP149" s="84">
        <f>MODEL_DATA!BH146</f>
        <v>26.89</v>
      </c>
      <c r="EQ149" s="84">
        <f>MODEL_DATA!BI146</f>
        <v>190.88</v>
      </c>
      <c r="ER149" s="84">
        <f>MODEL_DATA!BJ146</f>
        <v>98.48</v>
      </c>
      <c r="ES149" s="84">
        <f>MODEL_DATA!BK146</f>
        <v>67.459999999999994</v>
      </c>
      <c r="ET149" s="84">
        <f>MODEL_DATA!BL146</f>
        <v>61.17</v>
      </c>
      <c r="EU149" s="84">
        <f>MODEL_DATA!BM146</f>
        <v>1.04</v>
      </c>
      <c r="EV149" s="84">
        <f>MODEL_DATA!BN146</f>
        <v>0.3</v>
      </c>
    </row>
    <row r="150" spans="32:152" x14ac:dyDescent="0.25">
      <c r="AF150" s="32">
        <f t="shared" si="105"/>
        <v>280</v>
      </c>
      <c r="AG150" s="61">
        <f t="shared" si="113"/>
        <v>0</v>
      </c>
      <c r="AH150" s="63">
        <f>INDEX(Obs_GenCost!$D$11:$T$211,  MATCH($AF150, Obs_GenCost!$B$11:$B$211, 0), MATCH(AH$4, Obs_GenCost!$D$3:$T$3, 0) )</f>
        <v>0</v>
      </c>
      <c r="AI150" s="61">
        <f t="shared" si="114"/>
        <v>0</v>
      </c>
      <c r="AJ150" s="63">
        <f>INDEX(Obs_GenCost!$D$11:$T$211,  MATCH($AF150, Obs_GenCost!$B$11:$B$211, 0), MATCH(AJ$4, Obs_GenCost!$D$3:$T$3, 0) )</f>
        <v>0</v>
      </c>
      <c r="AK150" s="61">
        <f t="shared" si="115"/>
        <v>0</v>
      </c>
      <c r="AL150" s="63">
        <f>INDEX(Obs_GenCost!$D$11:$T$211,  MATCH($AF150, Obs_GenCost!$B$11:$B$211, 0), MATCH(AL$4, Obs_GenCost!$D$3:$T$3, 0) )</f>
        <v>0</v>
      </c>
      <c r="AM150" s="61">
        <f t="shared" si="116"/>
        <v>0</v>
      </c>
      <c r="AN150" s="63">
        <f>INDEX(Obs_GenCost!$D$11:$T$211,  MATCH($AF150, Obs_GenCost!$B$11:$B$211, 0), MATCH(AN$4, Obs_GenCost!$D$3:$T$3, 0) )</f>
        <v>0</v>
      </c>
      <c r="AO150" s="61">
        <f t="shared" si="117"/>
        <v>0</v>
      </c>
      <c r="AP150" s="63">
        <f>INDEX(Obs_GenCost!$D$11:$T$211,  MATCH($AF150, Obs_GenCost!$B$11:$B$211, 0), MATCH(AP$4, Obs_GenCost!$D$3:$T$3, 0) )</f>
        <v>0</v>
      </c>
      <c r="AQ150" s="61">
        <f t="shared" si="118"/>
        <v>0</v>
      </c>
      <c r="AR150" s="63">
        <f>INDEX(Obs_GenCost!$D$11:$T$211,  MATCH($AF150, Obs_GenCost!$B$11:$B$211, 0), MATCH(AR$4, Obs_GenCost!$D$3:$T$3, 0) )</f>
        <v>0</v>
      </c>
      <c r="AS150" s="61">
        <f t="shared" si="119"/>
        <v>0</v>
      </c>
      <c r="AT150" s="63">
        <f>INDEX(Obs_GenCost!$D$11:$T$211,  MATCH($AF150, Obs_GenCost!$B$11:$B$211, 0), MATCH(AT$4, Obs_GenCost!$D$3:$T$3, 0) )</f>
        <v>0</v>
      </c>
      <c r="AU150" s="61">
        <f t="shared" si="120"/>
        <v>0</v>
      </c>
      <c r="AV150" s="63">
        <f>INDEX(Obs_GenCost!$D$11:$T$211,  MATCH($AF150, Obs_GenCost!$B$11:$B$211, 0), MATCH(AV$4, Obs_GenCost!$D$3:$T$3, 0) )</f>
        <v>0</v>
      </c>
      <c r="AW150" s="61">
        <f t="shared" si="121"/>
        <v>0</v>
      </c>
      <c r="AX150" s="63">
        <f>INDEX(Obs_GenCost!$D$11:$T$211,  MATCH($AF150, Obs_GenCost!$B$11:$B$211, 0), MATCH(AX$4, Obs_GenCost!$D$3:$T$3, 0) )</f>
        <v>0</v>
      </c>
      <c r="AY150" s="61">
        <f t="shared" si="122"/>
        <v>0</v>
      </c>
      <c r="AZ150" s="63">
        <f>INDEX(Obs_GenCost!$D$11:$T$211,  MATCH($AF150, Obs_GenCost!$B$11:$B$211, 0), MATCH(AZ$4, Obs_GenCost!$D$3:$T$3, 0) )</f>
        <v>5.1600000000000001E-5</v>
      </c>
      <c r="BA150" s="61">
        <f t="shared" si="123"/>
        <v>0</v>
      </c>
      <c r="BB150" s="63">
        <f>INDEX(Obs_GenCost!$D$11:$T$211,  MATCH($AF150, Obs_GenCost!$B$11:$B$211, 0), MATCH(BB$4, Obs_GenCost!$D$3:$T$3, 0) )</f>
        <v>3.0880000000000002E-4</v>
      </c>
      <c r="BC150" s="61">
        <f t="shared" si="124"/>
        <v>1.2526179399689172E-4</v>
      </c>
      <c r="BD150" s="63">
        <f>INDEX(Obs_GenCost!$D$11:$T$211,  MATCH($AF150, Obs_GenCost!$B$11:$B$211, 0), MATCH(BD$4, Obs_GenCost!$D$3:$T$3, 0) )</f>
        <v>0</v>
      </c>
      <c r="BF150" s="31">
        <f t="shared" si="125"/>
        <v>282</v>
      </c>
      <c r="BG150" s="31">
        <f t="shared" si="126"/>
        <v>283</v>
      </c>
      <c r="BH150" s="57">
        <f t="shared" si="102"/>
        <v>0</v>
      </c>
      <c r="BI150" s="57">
        <f t="shared" si="102"/>
        <v>0</v>
      </c>
      <c r="BJ150" s="57">
        <f t="shared" si="102"/>
        <v>0</v>
      </c>
      <c r="BK150" s="58">
        <f t="shared" si="102"/>
        <v>6.818162612831039E-5</v>
      </c>
      <c r="BL150" s="57">
        <f t="shared" si="102"/>
        <v>0</v>
      </c>
      <c r="BM150" s="57">
        <f t="shared" si="102"/>
        <v>0</v>
      </c>
      <c r="BN150" s="57">
        <f t="shared" si="100"/>
        <v>0</v>
      </c>
      <c r="BQ150" s="57">
        <f t="shared" si="131"/>
        <v>0</v>
      </c>
      <c r="BR150" s="57">
        <f t="shared" si="131"/>
        <v>0</v>
      </c>
      <c r="BS150" s="57">
        <f t="shared" si="131"/>
        <v>0</v>
      </c>
      <c r="BT150" s="57">
        <f t="shared" si="131"/>
        <v>0</v>
      </c>
      <c r="BU150" s="57">
        <f t="shared" si="131"/>
        <v>0</v>
      </c>
      <c r="BV150" s="57">
        <f t="shared" si="131"/>
        <v>0</v>
      </c>
      <c r="BW150" s="57">
        <f t="shared" si="131"/>
        <v>0</v>
      </c>
      <c r="BX150" s="58">
        <f t="shared" si="131"/>
        <v>0</v>
      </c>
      <c r="BY150" s="57">
        <f t="shared" si="131"/>
        <v>0</v>
      </c>
      <c r="BZ150" s="57">
        <f t="shared" si="131"/>
        <v>0</v>
      </c>
      <c r="CA150" s="58">
        <f t="shared" si="131"/>
        <v>0</v>
      </c>
      <c r="CB150" s="57">
        <f t="shared" si="131"/>
        <v>0</v>
      </c>
      <c r="CC150" s="57">
        <f t="shared" si="131"/>
        <v>0</v>
      </c>
      <c r="CD150" s="57">
        <f t="shared" si="131"/>
        <v>0</v>
      </c>
      <c r="CE150" s="57">
        <f t="shared" si="131"/>
        <v>1.2379059842981412E-4</v>
      </c>
      <c r="CF150" s="57">
        <f t="shared" si="99"/>
        <v>0</v>
      </c>
      <c r="CG150" s="57">
        <f t="shared" si="99"/>
        <v>0</v>
      </c>
      <c r="CH150" s="57">
        <f t="shared" si="99"/>
        <v>0</v>
      </c>
      <c r="CI150" s="58">
        <f t="shared" si="99"/>
        <v>0</v>
      </c>
      <c r="CJ150" s="57">
        <f t="shared" si="99"/>
        <v>0</v>
      </c>
      <c r="CL150" s="30">
        <f>Obs_GenCost!B152</f>
        <v>282</v>
      </c>
      <c r="CM150" s="26">
        <f t="shared" si="97"/>
        <v>283</v>
      </c>
      <c r="CN150" s="20">
        <f t="shared" si="106"/>
        <v>0</v>
      </c>
      <c r="CO150" s="20">
        <f t="shared" si="106"/>
        <v>0</v>
      </c>
      <c r="CP150" s="20">
        <f t="shared" si="106"/>
        <v>0</v>
      </c>
      <c r="CQ150" s="106">
        <f t="shared" si="106"/>
        <v>11.78</v>
      </c>
      <c r="CR150" s="143"/>
      <c r="CS150" s="20">
        <f t="shared" si="107"/>
        <v>0</v>
      </c>
      <c r="CT150" s="20">
        <f t="shared" si="107"/>
        <v>0</v>
      </c>
      <c r="CW150" s="20">
        <f t="shared" si="104"/>
        <v>0</v>
      </c>
      <c r="CX150" s="20">
        <f t="shared" si="103"/>
        <v>0</v>
      </c>
      <c r="CY150" s="20">
        <f t="shared" si="103"/>
        <v>0</v>
      </c>
      <c r="CZ150" s="20">
        <f t="shared" si="103"/>
        <v>0</v>
      </c>
      <c r="DA150" s="20">
        <f t="shared" si="103"/>
        <v>0</v>
      </c>
      <c r="DB150" s="20">
        <f t="shared" si="103"/>
        <v>0</v>
      </c>
      <c r="DC150" s="20">
        <f t="shared" si="103"/>
        <v>0</v>
      </c>
      <c r="DD150" s="106">
        <f t="shared" si="103"/>
        <v>0</v>
      </c>
      <c r="DE150" s="20">
        <f t="shared" si="96"/>
        <v>0</v>
      </c>
      <c r="DF150" s="20">
        <f t="shared" si="96"/>
        <v>0</v>
      </c>
      <c r="DG150" s="106">
        <f t="shared" si="96"/>
        <v>0</v>
      </c>
      <c r="DH150" s="143"/>
      <c r="DI150" s="20">
        <f t="shared" si="108"/>
        <v>0</v>
      </c>
      <c r="DJ150" s="20">
        <f t="shared" si="108"/>
        <v>0</v>
      </c>
      <c r="DK150" s="20">
        <f t="shared" si="108"/>
        <v>11.78</v>
      </c>
      <c r="DL150" s="143"/>
      <c r="DM150" s="20">
        <f t="shared" si="109"/>
        <v>0</v>
      </c>
      <c r="DN150" s="20">
        <f t="shared" si="109"/>
        <v>0</v>
      </c>
      <c r="DO150" s="106">
        <f t="shared" si="109"/>
        <v>0</v>
      </c>
      <c r="DP150" s="20">
        <f t="shared" si="109"/>
        <v>0</v>
      </c>
      <c r="DR150" s="31">
        <f t="shared" si="127"/>
        <v>141</v>
      </c>
      <c r="DS150" s="26">
        <f t="shared" si="128"/>
        <v>141.5</v>
      </c>
      <c r="DT150" s="101">
        <f t="shared" si="110"/>
        <v>802.46</v>
      </c>
      <c r="DU150" s="101">
        <f t="shared" si="111"/>
        <v>284.14</v>
      </c>
      <c r="DV150" s="101">
        <f t="shared" si="112"/>
        <v>383.34000000000003</v>
      </c>
      <c r="DW150" s="102">
        <f t="shared" si="129"/>
        <v>379.25</v>
      </c>
      <c r="DX150" s="144"/>
      <c r="DY150" s="101">
        <f t="shared" si="130"/>
        <v>106.87</v>
      </c>
      <c r="DZ150" s="101">
        <f t="shared" si="130"/>
        <v>97.3</v>
      </c>
      <c r="EB150" s="84">
        <f>MODEL_DATA!AT147</f>
        <v>141</v>
      </c>
      <c r="EC150" s="84">
        <f>MODEL_DATA!AU147</f>
        <v>134.97999999999999</v>
      </c>
      <c r="ED150" s="84">
        <f>MODEL_DATA!AV147</f>
        <v>28.32</v>
      </c>
      <c r="EE150" s="84">
        <f>MODEL_DATA!AW147</f>
        <v>255.82</v>
      </c>
      <c r="EF150" s="84">
        <f>MODEL_DATA!AX147</f>
        <v>0</v>
      </c>
      <c r="EG150" s="84">
        <f>MODEL_DATA!AY147</f>
        <v>0</v>
      </c>
      <c r="EH150" s="84">
        <f>MODEL_DATA!AZ147</f>
        <v>122.92</v>
      </c>
      <c r="EI150" s="84">
        <f>MODEL_DATA!BA147</f>
        <v>260.42</v>
      </c>
      <c r="EJ150" s="84">
        <f>MODEL_DATA!BB147</f>
        <v>0</v>
      </c>
      <c r="EK150" s="84">
        <f>MODEL_DATA!BC147</f>
        <v>0</v>
      </c>
      <c r="EL150" s="84">
        <f>MODEL_DATA!BD147</f>
        <v>6.19</v>
      </c>
      <c r="EM150" s="84">
        <f>MODEL_DATA!BE147</f>
        <v>226.85</v>
      </c>
      <c r="EN150" s="84">
        <f>MODEL_DATA!BF147</f>
        <v>119.07</v>
      </c>
      <c r="EO150" s="84">
        <f>MODEL_DATA!BG147</f>
        <v>35.590000000000003</v>
      </c>
      <c r="EP150" s="84">
        <f>MODEL_DATA!BH147</f>
        <v>29.41</v>
      </c>
      <c r="EQ150" s="84">
        <f>MODEL_DATA!BI147</f>
        <v>152.4</v>
      </c>
      <c r="ER150" s="84">
        <f>MODEL_DATA!BJ147</f>
        <v>121.95</v>
      </c>
      <c r="ES150" s="84">
        <f>MODEL_DATA!BK147</f>
        <v>71.28</v>
      </c>
      <c r="ET150" s="84">
        <f>MODEL_DATA!BL147</f>
        <v>67.89</v>
      </c>
      <c r="EU150" s="84">
        <f>MODEL_DATA!BM147</f>
        <v>1.03</v>
      </c>
      <c r="EV150" s="84">
        <f>MODEL_DATA!BN147</f>
        <v>0.44</v>
      </c>
    </row>
    <row r="151" spans="32:152" x14ac:dyDescent="0.25">
      <c r="AF151" s="32">
        <f t="shared" si="105"/>
        <v>282</v>
      </c>
      <c r="AG151" s="61">
        <f t="shared" si="113"/>
        <v>0</v>
      </c>
      <c r="AH151" s="63">
        <f>INDEX(Obs_GenCost!$D$11:$T$211,  MATCH($AF151, Obs_GenCost!$B$11:$B$211, 0), MATCH(AH$4, Obs_GenCost!$D$3:$T$3, 0) )</f>
        <v>0</v>
      </c>
      <c r="AI151" s="61">
        <f t="shared" si="114"/>
        <v>0</v>
      </c>
      <c r="AJ151" s="63">
        <f>INDEX(Obs_GenCost!$D$11:$T$211,  MATCH($AF151, Obs_GenCost!$B$11:$B$211, 0), MATCH(AJ$4, Obs_GenCost!$D$3:$T$3, 0) )</f>
        <v>0</v>
      </c>
      <c r="AK151" s="61">
        <f t="shared" si="115"/>
        <v>0</v>
      </c>
      <c r="AL151" s="63">
        <f>INDEX(Obs_GenCost!$D$11:$T$211,  MATCH($AF151, Obs_GenCost!$B$11:$B$211, 0), MATCH(AL$4, Obs_GenCost!$D$3:$T$3, 0) )</f>
        <v>0</v>
      </c>
      <c r="AM151" s="61">
        <f t="shared" si="116"/>
        <v>0</v>
      </c>
      <c r="AN151" s="63">
        <f>INDEX(Obs_GenCost!$D$11:$T$211,  MATCH($AF151, Obs_GenCost!$B$11:$B$211, 0), MATCH(AN$4, Obs_GenCost!$D$3:$T$3, 0) )</f>
        <v>0</v>
      </c>
      <c r="AO151" s="61">
        <f t="shared" si="117"/>
        <v>0</v>
      </c>
      <c r="AP151" s="63">
        <f>INDEX(Obs_GenCost!$D$11:$T$211,  MATCH($AF151, Obs_GenCost!$B$11:$B$211, 0), MATCH(AP$4, Obs_GenCost!$D$3:$T$3, 0) )</f>
        <v>0</v>
      </c>
      <c r="AQ151" s="61">
        <f t="shared" si="118"/>
        <v>0</v>
      </c>
      <c r="AR151" s="63">
        <f>INDEX(Obs_GenCost!$D$11:$T$211,  MATCH($AF151, Obs_GenCost!$B$11:$B$211, 0), MATCH(AR$4, Obs_GenCost!$D$3:$T$3, 0) )</f>
        <v>0</v>
      </c>
      <c r="AS151" s="61">
        <f t="shared" si="119"/>
        <v>0</v>
      </c>
      <c r="AT151" s="63">
        <f>INDEX(Obs_GenCost!$D$11:$T$211,  MATCH($AF151, Obs_GenCost!$B$11:$B$211, 0), MATCH(AT$4, Obs_GenCost!$D$3:$T$3, 0) )</f>
        <v>0</v>
      </c>
      <c r="AU151" s="61">
        <f t="shared" si="120"/>
        <v>0</v>
      </c>
      <c r="AV151" s="63">
        <f>INDEX(Obs_GenCost!$D$11:$T$211,  MATCH($AF151, Obs_GenCost!$B$11:$B$211, 0), MATCH(AV$4, Obs_GenCost!$D$3:$T$3, 0) )</f>
        <v>0</v>
      </c>
      <c r="AW151" s="61">
        <f t="shared" si="121"/>
        <v>0</v>
      </c>
      <c r="AX151" s="63">
        <f>INDEX(Obs_GenCost!$D$11:$T$211,  MATCH($AF151, Obs_GenCost!$B$11:$B$211, 0), MATCH(AX$4, Obs_GenCost!$D$3:$T$3, 0) )</f>
        <v>0</v>
      </c>
      <c r="AY151" s="61">
        <f t="shared" si="122"/>
        <v>0</v>
      </c>
      <c r="AZ151" s="63">
        <f>INDEX(Obs_GenCost!$D$11:$T$211,  MATCH($AF151, Obs_GenCost!$B$11:$B$211, 0), MATCH(AZ$4, Obs_GenCost!$D$3:$T$3, 0) )</f>
        <v>5.02E-5</v>
      </c>
      <c r="BA151" s="61">
        <f t="shared" si="123"/>
        <v>0</v>
      </c>
      <c r="BB151" s="63">
        <f>INDEX(Obs_GenCost!$D$11:$T$211,  MATCH($AF151, Obs_GenCost!$B$11:$B$211, 0), MATCH(BB$4, Obs_GenCost!$D$3:$T$3, 0) )</f>
        <v>2.5730000000000002E-4</v>
      </c>
      <c r="BC151" s="61">
        <f t="shared" si="124"/>
        <v>1.2379059842981412E-4</v>
      </c>
      <c r="BD151" s="63">
        <f>INDEX(Obs_GenCost!$D$11:$T$211,  MATCH($AF151, Obs_GenCost!$B$11:$B$211, 0), MATCH(BD$4, Obs_GenCost!$D$3:$T$3, 0) )</f>
        <v>0</v>
      </c>
      <c r="BF151" s="31">
        <f t="shared" si="125"/>
        <v>284</v>
      </c>
      <c r="BG151" s="31">
        <f t="shared" si="126"/>
        <v>285</v>
      </c>
      <c r="BH151" s="57">
        <f t="shared" si="102"/>
        <v>0</v>
      </c>
      <c r="BI151" s="57">
        <f t="shared" si="102"/>
        <v>0</v>
      </c>
      <c r="BJ151" s="57">
        <f t="shared" si="102"/>
        <v>0</v>
      </c>
      <c r="BK151" s="58">
        <f t="shared" si="102"/>
        <v>5.0760005190601199E-5</v>
      </c>
      <c r="BL151" s="57">
        <f t="shared" si="102"/>
        <v>0</v>
      </c>
      <c r="BM151" s="57">
        <f t="shared" si="102"/>
        <v>0</v>
      </c>
      <c r="BN151" s="57">
        <f t="shared" si="100"/>
        <v>0</v>
      </c>
      <c r="BQ151" s="57">
        <f t="shared" si="131"/>
        <v>0</v>
      </c>
      <c r="BR151" s="57">
        <f t="shared" si="131"/>
        <v>0</v>
      </c>
      <c r="BS151" s="57">
        <f t="shared" si="131"/>
        <v>0</v>
      </c>
      <c r="BT151" s="57">
        <f t="shared" si="131"/>
        <v>0</v>
      </c>
      <c r="BU151" s="57">
        <f t="shared" si="131"/>
        <v>0</v>
      </c>
      <c r="BV151" s="57">
        <f t="shared" si="131"/>
        <v>0</v>
      </c>
      <c r="BW151" s="57">
        <f t="shared" si="131"/>
        <v>0</v>
      </c>
      <c r="BX151" s="58">
        <f t="shared" si="131"/>
        <v>0</v>
      </c>
      <c r="BY151" s="57">
        <f t="shared" si="131"/>
        <v>0</v>
      </c>
      <c r="BZ151" s="57">
        <f t="shared" si="131"/>
        <v>0</v>
      </c>
      <c r="CA151" s="58">
        <f t="shared" si="131"/>
        <v>0</v>
      </c>
      <c r="CB151" s="57">
        <f t="shared" si="131"/>
        <v>0</v>
      </c>
      <c r="CC151" s="57">
        <f t="shared" si="131"/>
        <v>0</v>
      </c>
      <c r="CD151" s="57">
        <f t="shared" si="131"/>
        <v>0</v>
      </c>
      <c r="CE151" s="57">
        <f t="shared" si="131"/>
        <v>9.2159893737645994E-5</v>
      </c>
      <c r="CF151" s="57">
        <f t="shared" si="99"/>
        <v>0</v>
      </c>
      <c r="CG151" s="57">
        <f t="shared" si="99"/>
        <v>0</v>
      </c>
      <c r="CH151" s="57">
        <f t="shared" si="99"/>
        <v>0</v>
      </c>
      <c r="CI151" s="58">
        <f t="shared" si="99"/>
        <v>0</v>
      </c>
      <c r="CJ151" s="57">
        <f t="shared" si="99"/>
        <v>0</v>
      </c>
      <c r="CL151" s="30">
        <f>Obs_GenCost!B153</f>
        <v>284</v>
      </c>
      <c r="CM151" s="26">
        <f t="shared" si="97"/>
        <v>285</v>
      </c>
      <c r="CN151" s="20">
        <f t="shared" si="106"/>
        <v>0</v>
      </c>
      <c r="CO151" s="20">
        <f t="shared" si="106"/>
        <v>0</v>
      </c>
      <c r="CP151" s="20">
        <f t="shared" si="106"/>
        <v>0</v>
      </c>
      <c r="CQ151" s="106">
        <f t="shared" si="106"/>
        <v>8.77</v>
      </c>
      <c r="CR151" s="143"/>
      <c r="CS151" s="20">
        <f t="shared" si="107"/>
        <v>0</v>
      </c>
      <c r="CT151" s="20">
        <f t="shared" si="107"/>
        <v>0</v>
      </c>
      <c r="CW151" s="20">
        <f t="shared" si="104"/>
        <v>0</v>
      </c>
      <c r="CX151" s="20">
        <f t="shared" si="103"/>
        <v>0</v>
      </c>
      <c r="CY151" s="20">
        <f t="shared" si="103"/>
        <v>0</v>
      </c>
      <c r="CZ151" s="20">
        <f t="shared" si="103"/>
        <v>0</v>
      </c>
      <c r="DA151" s="20">
        <f t="shared" si="103"/>
        <v>0</v>
      </c>
      <c r="DB151" s="20">
        <f t="shared" si="103"/>
        <v>0</v>
      </c>
      <c r="DC151" s="20">
        <f t="shared" si="103"/>
        <v>0</v>
      </c>
      <c r="DD151" s="106">
        <f t="shared" si="103"/>
        <v>0</v>
      </c>
      <c r="DE151" s="20">
        <f t="shared" si="96"/>
        <v>0</v>
      </c>
      <c r="DF151" s="20">
        <f t="shared" si="96"/>
        <v>0</v>
      </c>
      <c r="DG151" s="106">
        <f t="shared" si="96"/>
        <v>0</v>
      </c>
      <c r="DH151" s="143"/>
      <c r="DI151" s="20">
        <f t="shared" si="108"/>
        <v>0</v>
      </c>
      <c r="DJ151" s="20">
        <f t="shared" si="108"/>
        <v>0</v>
      </c>
      <c r="DK151" s="20">
        <f t="shared" si="108"/>
        <v>8.77</v>
      </c>
      <c r="DL151" s="143"/>
      <c r="DM151" s="20">
        <f t="shared" si="109"/>
        <v>0</v>
      </c>
      <c r="DN151" s="20">
        <f t="shared" si="109"/>
        <v>0</v>
      </c>
      <c r="DO151" s="106">
        <f t="shared" si="109"/>
        <v>0</v>
      </c>
      <c r="DP151" s="20">
        <f t="shared" si="109"/>
        <v>0</v>
      </c>
      <c r="DR151" s="31">
        <f t="shared" si="127"/>
        <v>142</v>
      </c>
      <c r="DS151" s="26">
        <f t="shared" si="128"/>
        <v>142.5</v>
      </c>
      <c r="DT151" s="101">
        <f t="shared" si="110"/>
        <v>789.44</v>
      </c>
      <c r="DU151" s="101">
        <f t="shared" si="111"/>
        <v>326.93</v>
      </c>
      <c r="DV151" s="101">
        <f t="shared" si="112"/>
        <v>335.4</v>
      </c>
      <c r="DW151" s="102">
        <f t="shared" si="129"/>
        <v>399.31</v>
      </c>
      <c r="DX151" s="144"/>
      <c r="DY151" s="101">
        <f t="shared" si="130"/>
        <v>114.75999999999999</v>
      </c>
      <c r="DZ151" s="101">
        <f t="shared" si="130"/>
        <v>100.3</v>
      </c>
      <c r="EB151" s="84">
        <f>MODEL_DATA!AT148</f>
        <v>142</v>
      </c>
      <c r="EC151" s="84">
        <f>MODEL_DATA!AU148</f>
        <v>127.11</v>
      </c>
      <c r="ED151" s="84">
        <f>MODEL_DATA!AV148</f>
        <v>29.24</v>
      </c>
      <c r="EE151" s="84">
        <f>MODEL_DATA!AW148</f>
        <v>297.69</v>
      </c>
      <c r="EF151" s="84">
        <f>MODEL_DATA!AX148</f>
        <v>0</v>
      </c>
      <c r="EG151" s="84">
        <f>MODEL_DATA!AY148</f>
        <v>0</v>
      </c>
      <c r="EH151" s="84">
        <f>MODEL_DATA!AZ148</f>
        <v>109.08</v>
      </c>
      <c r="EI151" s="84">
        <f>MODEL_DATA!BA148</f>
        <v>226.32</v>
      </c>
      <c r="EJ151" s="84">
        <f>MODEL_DATA!BB148</f>
        <v>0</v>
      </c>
      <c r="EK151" s="84">
        <f>MODEL_DATA!BC148</f>
        <v>0</v>
      </c>
      <c r="EL151" s="84">
        <f>MODEL_DATA!BD148</f>
        <v>5.72</v>
      </c>
      <c r="EM151" s="84">
        <f>MODEL_DATA!BE148</f>
        <v>199.82</v>
      </c>
      <c r="EN151" s="84">
        <f>MODEL_DATA!BF148</f>
        <v>163.6</v>
      </c>
      <c r="EO151" s="84">
        <f>MODEL_DATA!BG148</f>
        <v>37.549999999999997</v>
      </c>
      <c r="EP151" s="84">
        <f>MODEL_DATA!BH148</f>
        <v>28.7</v>
      </c>
      <c r="EQ151" s="84">
        <f>MODEL_DATA!BI148</f>
        <v>199.49</v>
      </c>
      <c r="ER151" s="84">
        <f>MODEL_DATA!BJ148</f>
        <v>97.03</v>
      </c>
      <c r="ES151" s="84">
        <f>MODEL_DATA!BK148</f>
        <v>77.209999999999994</v>
      </c>
      <c r="ET151" s="84">
        <f>MODEL_DATA!BL148</f>
        <v>71.599999999999994</v>
      </c>
      <c r="EU151" s="84">
        <f>MODEL_DATA!BM148</f>
        <v>1.0900000000000001</v>
      </c>
      <c r="EV151" s="84">
        <f>MODEL_DATA!BN148</f>
        <v>0.26</v>
      </c>
    </row>
    <row r="152" spans="32:152" x14ac:dyDescent="0.25">
      <c r="AF152" s="32">
        <f t="shared" si="105"/>
        <v>284</v>
      </c>
      <c r="AG152" s="61">
        <f t="shared" si="113"/>
        <v>0</v>
      </c>
      <c r="AH152" s="63">
        <f>INDEX(Obs_GenCost!$D$11:$T$211,  MATCH($AF152, Obs_GenCost!$B$11:$B$211, 0), MATCH(AH$4, Obs_GenCost!$D$3:$T$3, 0) )</f>
        <v>0</v>
      </c>
      <c r="AI152" s="61">
        <f t="shared" si="114"/>
        <v>0</v>
      </c>
      <c r="AJ152" s="63">
        <f>INDEX(Obs_GenCost!$D$11:$T$211,  MATCH($AF152, Obs_GenCost!$B$11:$B$211, 0), MATCH(AJ$4, Obs_GenCost!$D$3:$T$3, 0) )</f>
        <v>0</v>
      </c>
      <c r="AK152" s="61">
        <f t="shared" si="115"/>
        <v>0</v>
      </c>
      <c r="AL152" s="63">
        <f>INDEX(Obs_GenCost!$D$11:$T$211,  MATCH($AF152, Obs_GenCost!$B$11:$B$211, 0), MATCH(AL$4, Obs_GenCost!$D$3:$T$3, 0) )</f>
        <v>0</v>
      </c>
      <c r="AM152" s="61">
        <f t="shared" si="116"/>
        <v>0</v>
      </c>
      <c r="AN152" s="63">
        <f>INDEX(Obs_GenCost!$D$11:$T$211,  MATCH($AF152, Obs_GenCost!$B$11:$B$211, 0), MATCH(AN$4, Obs_GenCost!$D$3:$T$3, 0) )</f>
        <v>0</v>
      </c>
      <c r="AO152" s="61">
        <f t="shared" si="117"/>
        <v>0</v>
      </c>
      <c r="AP152" s="63">
        <f>INDEX(Obs_GenCost!$D$11:$T$211,  MATCH($AF152, Obs_GenCost!$B$11:$B$211, 0), MATCH(AP$4, Obs_GenCost!$D$3:$T$3, 0) )</f>
        <v>0</v>
      </c>
      <c r="AQ152" s="61">
        <f t="shared" si="118"/>
        <v>0</v>
      </c>
      <c r="AR152" s="63">
        <f>INDEX(Obs_GenCost!$D$11:$T$211,  MATCH($AF152, Obs_GenCost!$B$11:$B$211, 0), MATCH(AR$4, Obs_GenCost!$D$3:$T$3, 0) )</f>
        <v>0</v>
      </c>
      <c r="AS152" s="61">
        <f t="shared" si="119"/>
        <v>0</v>
      </c>
      <c r="AT152" s="63">
        <f>INDEX(Obs_GenCost!$D$11:$T$211,  MATCH($AF152, Obs_GenCost!$B$11:$B$211, 0), MATCH(AT$4, Obs_GenCost!$D$3:$T$3, 0) )</f>
        <v>0</v>
      </c>
      <c r="AU152" s="61">
        <f t="shared" si="120"/>
        <v>0</v>
      </c>
      <c r="AV152" s="63">
        <f>INDEX(Obs_GenCost!$D$11:$T$211,  MATCH($AF152, Obs_GenCost!$B$11:$B$211, 0), MATCH(AV$4, Obs_GenCost!$D$3:$T$3, 0) )</f>
        <v>0</v>
      </c>
      <c r="AW152" s="61">
        <f t="shared" si="121"/>
        <v>0</v>
      </c>
      <c r="AX152" s="63">
        <f>INDEX(Obs_GenCost!$D$11:$T$211,  MATCH($AF152, Obs_GenCost!$B$11:$B$211, 0), MATCH(AX$4, Obs_GenCost!$D$3:$T$3, 0) )</f>
        <v>0</v>
      </c>
      <c r="AY152" s="61">
        <f t="shared" si="122"/>
        <v>0</v>
      </c>
      <c r="AZ152" s="63">
        <f>INDEX(Obs_GenCost!$D$11:$T$211,  MATCH($AF152, Obs_GenCost!$B$11:$B$211, 0), MATCH(AZ$4, Obs_GenCost!$D$3:$T$3, 0) )</f>
        <v>4.88E-5</v>
      </c>
      <c r="BA152" s="61">
        <f t="shared" si="123"/>
        <v>0</v>
      </c>
      <c r="BB152" s="63">
        <f>INDEX(Obs_GenCost!$D$11:$T$211,  MATCH($AF152, Obs_GenCost!$B$11:$B$211, 0), MATCH(BB$4, Obs_GenCost!$D$3:$T$3, 0) )</f>
        <v>2.0589999999999999E-4</v>
      </c>
      <c r="BC152" s="61">
        <f t="shared" si="124"/>
        <v>9.2159893737645994E-5</v>
      </c>
      <c r="BD152" s="63">
        <f>INDEX(Obs_GenCost!$D$11:$T$211,  MATCH($AF152, Obs_GenCost!$B$11:$B$211, 0), MATCH(BD$4, Obs_GenCost!$D$3:$T$3, 0) )</f>
        <v>0</v>
      </c>
      <c r="BF152" s="31">
        <f t="shared" si="125"/>
        <v>286</v>
      </c>
      <c r="BG152" s="31">
        <f t="shared" si="126"/>
        <v>287</v>
      </c>
      <c r="BH152" s="57">
        <f t="shared" si="102"/>
        <v>0</v>
      </c>
      <c r="BI152" s="57">
        <f t="shared" si="102"/>
        <v>0</v>
      </c>
      <c r="BJ152" s="57">
        <f t="shared" si="102"/>
        <v>0</v>
      </c>
      <c r="BK152" s="58">
        <f t="shared" si="102"/>
        <v>6.5229790022585581E-5</v>
      </c>
      <c r="BL152" s="57">
        <f t="shared" si="102"/>
        <v>0</v>
      </c>
      <c r="BM152" s="57">
        <f t="shared" si="102"/>
        <v>0</v>
      </c>
      <c r="BN152" s="57">
        <f t="shared" si="100"/>
        <v>0</v>
      </c>
      <c r="BQ152" s="57">
        <f t="shared" si="131"/>
        <v>0</v>
      </c>
      <c r="BR152" s="57">
        <f t="shared" si="131"/>
        <v>0</v>
      </c>
      <c r="BS152" s="57">
        <f t="shared" si="131"/>
        <v>0</v>
      </c>
      <c r="BT152" s="57">
        <f t="shared" si="131"/>
        <v>0</v>
      </c>
      <c r="BU152" s="57">
        <f t="shared" si="131"/>
        <v>0</v>
      </c>
      <c r="BV152" s="57">
        <f t="shared" si="131"/>
        <v>0</v>
      </c>
      <c r="BW152" s="57">
        <f t="shared" si="131"/>
        <v>0</v>
      </c>
      <c r="BX152" s="58">
        <f t="shared" si="131"/>
        <v>0</v>
      </c>
      <c r="BY152" s="57">
        <f t="shared" si="131"/>
        <v>0</v>
      </c>
      <c r="BZ152" s="57">
        <f t="shared" si="131"/>
        <v>0</v>
      </c>
      <c r="CA152" s="58">
        <f t="shared" si="131"/>
        <v>0</v>
      </c>
      <c r="CB152" s="57">
        <f t="shared" si="131"/>
        <v>0</v>
      </c>
      <c r="CC152" s="57">
        <f t="shared" si="131"/>
        <v>0</v>
      </c>
      <c r="CD152" s="57">
        <f t="shared" si="131"/>
        <v>0</v>
      </c>
      <c r="CE152" s="57">
        <f t="shared" si="131"/>
        <v>1.1843124314974577E-4</v>
      </c>
      <c r="CF152" s="57">
        <f t="shared" si="99"/>
        <v>0</v>
      </c>
      <c r="CG152" s="57">
        <f t="shared" si="99"/>
        <v>0</v>
      </c>
      <c r="CH152" s="57">
        <f t="shared" si="99"/>
        <v>0</v>
      </c>
      <c r="CI152" s="58">
        <f t="shared" si="99"/>
        <v>0</v>
      </c>
      <c r="CJ152" s="57">
        <f t="shared" si="99"/>
        <v>0</v>
      </c>
      <c r="CL152" s="30">
        <f>Obs_GenCost!B154</f>
        <v>286</v>
      </c>
      <c r="CM152" s="26">
        <f t="shared" si="97"/>
        <v>287</v>
      </c>
      <c r="CN152" s="20">
        <f t="shared" si="106"/>
        <v>0</v>
      </c>
      <c r="CO152" s="20">
        <f t="shared" si="106"/>
        <v>0</v>
      </c>
      <c r="CP152" s="20">
        <f t="shared" si="106"/>
        <v>0</v>
      </c>
      <c r="CQ152" s="106">
        <f t="shared" si="106"/>
        <v>11.27</v>
      </c>
      <c r="CR152" s="143"/>
      <c r="CS152" s="20">
        <f t="shared" si="107"/>
        <v>0</v>
      </c>
      <c r="CT152" s="20">
        <f t="shared" si="107"/>
        <v>0</v>
      </c>
      <c r="CW152" s="20">
        <f t="shared" si="104"/>
        <v>0</v>
      </c>
      <c r="CX152" s="20">
        <f t="shared" si="103"/>
        <v>0</v>
      </c>
      <c r="CY152" s="20">
        <f t="shared" si="103"/>
        <v>0</v>
      </c>
      <c r="CZ152" s="20">
        <f t="shared" si="103"/>
        <v>0</v>
      </c>
      <c r="DA152" s="20">
        <f t="shared" si="103"/>
        <v>0</v>
      </c>
      <c r="DB152" s="20">
        <f t="shared" si="103"/>
        <v>0</v>
      </c>
      <c r="DC152" s="20">
        <f t="shared" si="103"/>
        <v>0</v>
      </c>
      <c r="DD152" s="106">
        <f t="shared" si="103"/>
        <v>0</v>
      </c>
      <c r="DE152" s="20">
        <f t="shared" si="96"/>
        <v>0</v>
      </c>
      <c r="DF152" s="20">
        <f t="shared" si="96"/>
        <v>0</v>
      </c>
      <c r="DG152" s="106">
        <f t="shared" si="96"/>
        <v>0</v>
      </c>
      <c r="DH152" s="143"/>
      <c r="DI152" s="20">
        <f t="shared" si="108"/>
        <v>0</v>
      </c>
      <c r="DJ152" s="20">
        <f t="shared" si="108"/>
        <v>0</v>
      </c>
      <c r="DK152" s="20">
        <f t="shared" si="108"/>
        <v>11.27</v>
      </c>
      <c r="DL152" s="143"/>
      <c r="DM152" s="20">
        <f t="shared" si="109"/>
        <v>0</v>
      </c>
      <c r="DN152" s="20">
        <f t="shared" si="109"/>
        <v>0</v>
      </c>
      <c r="DO152" s="106">
        <f t="shared" si="109"/>
        <v>0</v>
      </c>
      <c r="DP152" s="20">
        <f t="shared" si="109"/>
        <v>0</v>
      </c>
      <c r="DR152" s="31">
        <f t="shared" si="127"/>
        <v>143</v>
      </c>
      <c r="DS152" s="26">
        <f t="shared" si="128"/>
        <v>143.5</v>
      </c>
      <c r="DT152" s="101">
        <f t="shared" si="110"/>
        <v>772.72</v>
      </c>
      <c r="DU152" s="101">
        <f t="shared" si="111"/>
        <v>288.23999999999995</v>
      </c>
      <c r="DV152" s="101">
        <f t="shared" si="112"/>
        <v>356.82</v>
      </c>
      <c r="DW152" s="102">
        <f t="shared" si="129"/>
        <v>376.44</v>
      </c>
      <c r="DX152" s="144"/>
      <c r="DY152" s="101">
        <f t="shared" si="130"/>
        <v>174.29000000000002</v>
      </c>
      <c r="DZ152" s="101">
        <f t="shared" si="130"/>
        <v>82.72</v>
      </c>
      <c r="EB152" s="84">
        <f>MODEL_DATA!AT149</f>
        <v>143</v>
      </c>
      <c r="EC152" s="84">
        <f>MODEL_DATA!AU149</f>
        <v>127.66</v>
      </c>
      <c r="ED152" s="84">
        <f>MODEL_DATA!AV149</f>
        <v>25.46</v>
      </c>
      <c r="EE152" s="84">
        <f>MODEL_DATA!AW149</f>
        <v>262.77999999999997</v>
      </c>
      <c r="EF152" s="84">
        <f>MODEL_DATA!AX149</f>
        <v>0</v>
      </c>
      <c r="EG152" s="84">
        <f>MODEL_DATA!AY149</f>
        <v>0</v>
      </c>
      <c r="EH152" s="84">
        <f>MODEL_DATA!AZ149</f>
        <v>125.14</v>
      </c>
      <c r="EI152" s="84">
        <f>MODEL_DATA!BA149</f>
        <v>231.68</v>
      </c>
      <c r="EJ152" s="84">
        <f>MODEL_DATA!BB149</f>
        <v>0</v>
      </c>
      <c r="EK152" s="84">
        <f>MODEL_DATA!BC149</f>
        <v>0</v>
      </c>
      <c r="EL152" s="84">
        <f>MODEL_DATA!BD149</f>
        <v>6.15</v>
      </c>
      <c r="EM152" s="84">
        <f>MODEL_DATA!BE149</f>
        <v>223.42</v>
      </c>
      <c r="EN152" s="84">
        <f>MODEL_DATA!BF149</f>
        <v>110.99</v>
      </c>
      <c r="EO152" s="84">
        <f>MODEL_DATA!BG149</f>
        <v>55.67</v>
      </c>
      <c r="EP152" s="84">
        <f>MODEL_DATA!BH149</f>
        <v>26.44</v>
      </c>
      <c r="EQ152" s="84">
        <f>MODEL_DATA!BI149</f>
        <v>153.02000000000001</v>
      </c>
      <c r="ER152" s="84">
        <f>MODEL_DATA!BJ149</f>
        <v>87.55</v>
      </c>
      <c r="ES152" s="84">
        <f>MODEL_DATA!BK149</f>
        <v>118.62</v>
      </c>
      <c r="ET152" s="84">
        <f>MODEL_DATA!BL149</f>
        <v>56.28</v>
      </c>
      <c r="EU152" s="84">
        <f>MODEL_DATA!BM149</f>
        <v>1.19</v>
      </c>
      <c r="EV152" s="84">
        <f>MODEL_DATA!BN149</f>
        <v>0.54</v>
      </c>
    </row>
    <row r="153" spans="32:152" x14ac:dyDescent="0.25">
      <c r="AF153" s="32">
        <f t="shared" si="105"/>
        <v>286</v>
      </c>
      <c r="AG153" s="61">
        <f t="shared" si="113"/>
        <v>0</v>
      </c>
      <c r="AH153" s="63">
        <f>INDEX(Obs_GenCost!$D$11:$T$211,  MATCH($AF153, Obs_GenCost!$B$11:$B$211, 0), MATCH(AH$4, Obs_GenCost!$D$3:$T$3, 0) )</f>
        <v>0</v>
      </c>
      <c r="AI153" s="61">
        <f t="shared" si="114"/>
        <v>0</v>
      </c>
      <c r="AJ153" s="63">
        <f>INDEX(Obs_GenCost!$D$11:$T$211,  MATCH($AF153, Obs_GenCost!$B$11:$B$211, 0), MATCH(AJ$4, Obs_GenCost!$D$3:$T$3, 0) )</f>
        <v>0</v>
      </c>
      <c r="AK153" s="61">
        <f t="shared" si="115"/>
        <v>0</v>
      </c>
      <c r="AL153" s="63">
        <f>INDEX(Obs_GenCost!$D$11:$T$211,  MATCH($AF153, Obs_GenCost!$B$11:$B$211, 0), MATCH(AL$4, Obs_GenCost!$D$3:$T$3, 0) )</f>
        <v>0</v>
      </c>
      <c r="AM153" s="61">
        <f t="shared" si="116"/>
        <v>0</v>
      </c>
      <c r="AN153" s="63">
        <f>INDEX(Obs_GenCost!$D$11:$T$211,  MATCH($AF153, Obs_GenCost!$B$11:$B$211, 0), MATCH(AN$4, Obs_GenCost!$D$3:$T$3, 0) )</f>
        <v>0</v>
      </c>
      <c r="AO153" s="61">
        <f t="shared" si="117"/>
        <v>0</v>
      </c>
      <c r="AP153" s="63">
        <f>INDEX(Obs_GenCost!$D$11:$T$211,  MATCH($AF153, Obs_GenCost!$B$11:$B$211, 0), MATCH(AP$4, Obs_GenCost!$D$3:$T$3, 0) )</f>
        <v>0</v>
      </c>
      <c r="AQ153" s="61">
        <f t="shared" si="118"/>
        <v>0</v>
      </c>
      <c r="AR153" s="63">
        <f>INDEX(Obs_GenCost!$D$11:$T$211,  MATCH($AF153, Obs_GenCost!$B$11:$B$211, 0), MATCH(AR$4, Obs_GenCost!$D$3:$T$3, 0) )</f>
        <v>0</v>
      </c>
      <c r="AS153" s="61">
        <f t="shared" si="119"/>
        <v>0</v>
      </c>
      <c r="AT153" s="63">
        <f>INDEX(Obs_GenCost!$D$11:$T$211,  MATCH($AF153, Obs_GenCost!$B$11:$B$211, 0), MATCH(AT$4, Obs_GenCost!$D$3:$T$3, 0) )</f>
        <v>0</v>
      </c>
      <c r="AU153" s="61">
        <f t="shared" si="120"/>
        <v>0</v>
      </c>
      <c r="AV153" s="63">
        <f>INDEX(Obs_GenCost!$D$11:$T$211,  MATCH($AF153, Obs_GenCost!$B$11:$B$211, 0), MATCH(AV$4, Obs_GenCost!$D$3:$T$3, 0) )</f>
        <v>0</v>
      </c>
      <c r="AW153" s="61">
        <f t="shared" si="121"/>
        <v>0</v>
      </c>
      <c r="AX153" s="63">
        <f>INDEX(Obs_GenCost!$D$11:$T$211,  MATCH($AF153, Obs_GenCost!$B$11:$B$211, 0), MATCH(AX$4, Obs_GenCost!$D$3:$T$3, 0) )</f>
        <v>0</v>
      </c>
      <c r="AY153" s="61">
        <f t="shared" si="122"/>
        <v>0</v>
      </c>
      <c r="AZ153" s="63">
        <f>INDEX(Obs_GenCost!$D$11:$T$211,  MATCH($AF153, Obs_GenCost!$B$11:$B$211, 0), MATCH(AZ$4, Obs_GenCost!$D$3:$T$3, 0) )</f>
        <v>4.7500000000000003E-5</v>
      </c>
      <c r="BA153" s="61">
        <f t="shared" si="123"/>
        <v>0</v>
      </c>
      <c r="BB153" s="63">
        <f>INDEX(Obs_GenCost!$D$11:$T$211,  MATCH($AF153, Obs_GenCost!$B$11:$B$211, 0), MATCH(BB$4, Obs_GenCost!$D$3:$T$3, 0) )</f>
        <v>1.5449999999999999E-4</v>
      </c>
      <c r="BC153" s="61">
        <f t="shared" si="124"/>
        <v>1.1843124314974577E-4</v>
      </c>
      <c r="BD153" s="63">
        <f>INDEX(Obs_GenCost!$D$11:$T$211,  MATCH($AF153, Obs_GenCost!$B$11:$B$211, 0), MATCH(BD$4, Obs_GenCost!$D$3:$T$3, 0) )</f>
        <v>0</v>
      </c>
      <c r="BF153" s="31">
        <f t="shared" si="125"/>
        <v>288</v>
      </c>
      <c r="BG153" s="31">
        <f t="shared" si="126"/>
        <v>289</v>
      </c>
      <c r="BH153" s="57">
        <f t="shared" si="102"/>
        <v>0</v>
      </c>
      <c r="BI153" s="57">
        <f t="shared" si="102"/>
        <v>0</v>
      </c>
      <c r="BJ153" s="57">
        <f t="shared" si="102"/>
        <v>0</v>
      </c>
      <c r="BK153" s="58">
        <f t="shared" si="102"/>
        <v>5.7647622770625771E-5</v>
      </c>
      <c r="BL153" s="57">
        <f t="shared" si="102"/>
        <v>0</v>
      </c>
      <c r="BM153" s="57">
        <f t="shared" si="102"/>
        <v>0</v>
      </c>
      <c r="BN153" s="57">
        <f t="shared" si="100"/>
        <v>0</v>
      </c>
      <c r="BQ153" s="57">
        <f t="shared" si="131"/>
        <v>0</v>
      </c>
      <c r="BR153" s="57">
        <f t="shared" si="131"/>
        <v>0</v>
      </c>
      <c r="BS153" s="57">
        <f t="shared" si="131"/>
        <v>0</v>
      </c>
      <c r="BT153" s="57">
        <f t="shared" si="131"/>
        <v>0</v>
      </c>
      <c r="BU153" s="57">
        <f t="shared" si="131"/>
        <v>0</v>
      </c>
      <c r="BV153" s="57">
        <f t="shared" si="131"/>
        <v>0</v>
      </c>
      <c r="BW153" s="57">
        <f t="shared" si="131"/>
        <v>0</v>
      </c>
      <c r="BX153" s="58">
        <f t="shared" si="131"/>
        <v>0</v>
      </c>
      <c r="BY153" s="57">
        <f t="shared" si="131"/>
        <v>0</v>
      </c>
      <c r="BZ153" s="57">
        <f t="shared" si="131"/>
        <v>0</v>
      </c>
      <c r="CA153" s="58">
        <f t="shared" si="131"/>
        <v>0</v>
      </c>
      <c r="CB153" s="57">
        <f t="shared" si="131"/>
        <v>0</v>
      </c>
      <c r="CC153" s="57">
        <f t="shared" si="131"/>
        <v>0</v>
      </c>
      <c r="CD153" s="57">
        <f t="shared" si="131"/>
        <v>0</v>
      </c>
      <c r="CE153" s="57">
        <f t="shared" si="131"/>
        <v>1.0466505605780549E-4</v>
      </c>
      <c r="CF153" s="57">
        <f t="shared" si="99"/>
        <v>0</v>
      </c>
      <c r="CG153" s="57">
        <f t="shared" si="99"/>
        <v>0</v>
      </c>
      <c r="CH153" s="57">
        <f t="shared" si="99"/>
        <v>0</v>
      </c>
      <c r="CI153" s="58">
        <f t="shared" si="99"/>
        <v>0</v>
      </c>
      <c r="CJ153" s="57">
        <f t="shared" si="99"/>
        <v>0</v>
      </c>
      <c r="CL153" s="30">
        <f>Obs_GenCost!B155</f>
        <v>288</v>
      </c>
      <c r="CM153" s="26">
        <f t="shared" si="97"/>
        <v>289</v>
      </c>
      <c r="CN153" s="20">
        <f t="shared" si="106"/>
        <v>0</v>
      </c>
      <c r="CO153" s="20">
        <f t="shared" si="106"/>
        <v>0</v>
      </c>
      <c r="CP153" s="20">
        <f t="shared" si="106"/>
        <v>0</v>
      </c>
      <c r="CQ153" s="106">
        <f t="shared" si="106"/>
        <v>9.9600000000000009</v>
      </c>
      <c r="CR153" s="143"/>
      <c r="CS153" s="20">
        <f t="shared" si="107"/>
        <v>0</v>
      </c>
      <c r="CT153" s="20">
        <f t="shared" si="107"/>
        <v>0</v>
      </c>
      <c r="CW153" s="20">
        <f t="shared" si="104"/>
        <v>0</v>
      </c>
      <c r="CX153" s="20">
        <f t="shared" si="103"/>
        <v>0</v>
      </c>
      <c r="CY153" s="20">
        <f t="shared" si="103"/>
        <v>0</v>
      </c>
      <c r="CZ153" s="20">
        <f t="shared" si="103"/>
        <v>0</v>
      </c>
      <c r="DA153" s="20">
        <f t="shared" si="103"/>
        <v>0</v>
      </c>
      <c r="DB153" s="20">
        <f t="shared" si="103"/>
        <v>0</v>
      </c>
      <c r="DC153" s="20">
        <f t="shared" si="103"/>
        <v>0</v>
      </c>
      <c r="DD153" s="106">
        <f t="shared" si="103"/>
        <v>0</v>
      </c>
      <c r="DE153" s="20">
        <f t="shared" si="96"/>
        <v>0</v>
      </c>
      <c r="DF153" s="20">
        <f t="shared" si="96"/>
        <v>0</v>
      </c>
      <c r="DG153" s="106">
        <f t="shared" si="96"/>
        <v>0</v>
      </c>
      <c r="DH153" s="143"/>
      <c r="DI153" s="20">
        <f t="shared" si="108"/>
        <v>0</v>
      </c>
      <c r="DJ153" s="20">
        <f t="shared" si="108"/>
        <v>0</v>
      </c>
      <c r="DK153" s="20">
        <f t="shared" si="108"/>
        <v>9.9600000000000009</v>
      </c>
      <c r="DL153" s="143"/>
      <c r="DM153" s="20">
        <f t="shared" si="109"/>
        <v>0</v>
      </c>
      <c r="DN153" s="20">
        <f t="shared" si="109"/>
        <v>0</v>
      </c>
      <c r="DO153" s="106">
        <f t="shared" si="109"/>
        <v>0</v>
      </c>
      <c r="DP153" s="20">
        <f t="shared" si="109"/>
        <v>0</v>
      </c>
      <c r="DR153" s="31">
        <f t="shared" si="127"/>
        <v>144</v>
      </c>
      <c r="DS153" s="26">
        <f t="shared" si="128"/>
        <v>144.5</v>
      </c>
      <c r="DT153" s="101">
        <f t="shared" si="110"/>
        <v>700.64</v>
      </c>
      <c r="DU153" s="101">
        <f t="shared" si="111"/>
        <v>246.64999999999998</v>
      </c>
      <c r="DV153" s="101">
        <f t="shared" si="112"/>
        <v>327.39999999999998</v>
      </c>
      <c r="DW153" s="102">
        <f t="shared" si="129"/>
        <v>364.26</v>
      </c>
      <c r="DX153" s="144"/>
      <c r="DY153" s="101">
        <f t="shared" si="130"/>
        <v>123</v>
      </c>
      <c r="DZ153" s="101">
        <f t="shared" si="130"/>
        <v>82.38</v>
      </c>
      <c r="EB153" s="84">
        <f>MODEL_DATA!AT150</f>
        <v>144</v>
      </c>
      <c r="EC153" s="84">
        <f>MODEL_DATA!AU150</f>
        <v>126.59</v>
      </c>
      <c r="ED153" s="84">
        <f>MODEL_DATA!AV150</f>
        <v>28.23</v>
      </c>
      <c r="EE153" s="84">
        <f>MODEL_DATA!AW150</f>
        <v>218.42</v>
      </c>
      <c r="EF153" s="84">
        <f>MODEL_DATA!AX150</f>
        <v>0</v>
      </c>
      <c r="EG153" s="84">
        <f>MODEL_DATA!AY150</f>
        <v>0</v>
      </c>
      <c r="EH153" s="84">
        <f>MODEL_DATA!AZ150</f>
        <v>109.46</v>
      </c>
      <c r="EI153" s="84">
        <f>MODEL_DATA!BA150</f>
        <v>217.94</v>
      </c>
      <c r="EJ153" s="84">
        <f>MODEL_DATA!BB150</f>
        <v>0</v>
      </c>
      <c r="EK153" s="84">
        <f>MODEL_DATA!BC150</f>
        <v>0</v>
      </c>
      <c r="EL153" s="84">
        <f>MODEL_DATA!BD150</f>
        <v>3.94</v>
      </c>
      <c r="EM153" s="84">
        <f>MODEL_DATA!BE150</f>
        <v>181.29</v>
      </c>
      <c r="EN153" s="84">
        <f>MODEL_DATA!BF150</f>
        <v>126.15</v>
      </c>
      <c r="EO153" s="84">
        <f>MODEL_DATA!BG150</f>
        <v>42.52</v>
      </c>
      <c r="EP153" s="84">
        <f>MODEL_DATA!BH150</f>
        <v>26.28</v>
      </c>
      <c r="EQ153" s="84">
        <f>MODEL_DATA!BI150</f>
        <v>182.97</v>
      </c>
      <c r="ER153" s="84">
        <f>MODEL_DATA!BJ150</f>
        <v>110.25</v>
      </c>
      <c r="ES153" s="84">
        <f>MODEL_DATA!BK150</f>
        <v>80.48</v>
      </c>
      <c r="ET153" s="84">
        <f>MODEL_DATA!BL150</f>
        <v>56.1</v>
      </c>
      <c r="EU153" s="84">
        <f>MODEL_DATA!BM150</f>
        <v>1.1100000000000001</v>
      </c>
      <c r="EV153" s="84">
        <f>MODEL_DATA!BN150</f>
        <v>0.36</v>
      </c>
    </row>
    <row r="154" spans="32:152" x14ac:dyDescent="0.25">
      <c r="AF154" s="32">
        <f t="shared" si="105"/>
        <v>288</v>
      </c>
      <c r="AG154" s="61">
        <f t="shared" si="113"/>
        <v>0</v>
      </c>
      <c r="AH154" s="63">
        <f>INDEX(Obs_GenCost!$D$11:$T$211,  MATCH($AF154, Obs_GenCost!$B$11:$B$211, 0), MATCH(AH$4, Obs_GenCost!$D$3:$T$3, 0) )</f>
        <v>0</v>
      </c>
      <c r="AI154" s="61">
        <f t="shared" si="114"/>
        <v>0</v>
      </c>
      <c r="AJ154" s="63">
        <f>INDEX(Obs_GenCost!$D$11:$T$211,  MATCH($AF154, Obs_GenCost!$B$11:$B$211, 0), MATCH(AJ$4, Obs_GenCost!$D$3:$T$3, 0) )</f>
        <v>0</v>
      </c>
      <c r="AK154" s="61">
        <f t="shared" si="115"/>
        <v>0</v>
      </c>
      <c r="AL154" s="63">
        <f>INDEX(Obs_GenCost!$D$11:$T$211,  MATCH($AF154, Obs_GenCost!$B$11:$B$211, 0), MATCH(AL$4, Obs_GenCost!$D$3:$T$3, 0) )</f>
        <v>0</v>
      </c>
      <c r="AM154" s="61">
        <f t="shared" si="116"/>
        <v>0</v>
      </c>
      <c r="AN154" s="63">
        <f>INDEX(Obs_GenCost!$D$11:$T$211,  MATCH($AF154, Obs_GenCost!$B$11:$B$211, 0), MATCH(AN$4, Obs_GenCost!$D$3:$T$3, 0) )</f>
        <v>0</v>
      </c>
      <c r="AO154" s="61">
        <f t="shared" si="117"/>
        <v>0</v>
      </c>
      <c r="AP154" s="63">
        <f>INDEX(Obs_GenCost!$D$11:$T$211,  MATCH($AF154, Obs_GenCost!$B$11:$B$211, 0), MATCH(AP$4, Obs_GenCost!$D$3:$T$3, 0) )</f>
        <v>0</v>
      </c>
      <c r="AQ154" s="61">
        <f t="shared" si="118"/>
        <v>0</v>
      </c>
      <c r="AR154" s="63">
        <f>INDEX(Obs_GenCost!$D$11:$T$211,  MATCH($AF154, Obs_GenCost!$B$11:$B$211, 0), MATCH(AR$4, Obs_GenCost!$D$3:$T$3, 0) )</f>
        <v>0</v>
      </c>
      <c r="AS154" s="61">
        <f t="shared" si="119"/>
        <v>0</v>
      </c>
      <c r="AT154" s="63">
        <f>INDEX(Obs_GenCost!$D$11:$T$211,  MATCH($AF154, Obs_GenCost!$B$11:$B$211, 0), MATCH(AT$4, Obs_GenCost!$D$3:$T$3, 0) )</f>
        <v>0</v>
      </c>
      <c r="AU154" s="61">
        <f t="shared" si="120"/>
        <v>0</v>
      </c>
      <c r="AV154" s="63">
        <f>INDEX(Obs_GenCost!$D$11:$T$211,  MATCH($AF154, Obs_GenCost!$B$11:$B$211, 0), MATCH(AV$4, Obs_GenCost!$D$3:$T$3, 0) )</f>
        <v>0</v>
      </c>
      <c r="AW154" s="61">
        <f t="shared" si="121"/>
        <v>0</v>
      </c>
      <c r="AX154" s="63">
        <f>INDEX(Obs_GenCost!$D$11:$T$211,  MATCH($AF154, Obs_GenCost!$B$11:$B$211, 0), MATCH(AX$4, Obs_GenCost!$D$3:$T$3, 0) )</f>
        <v>0</v>
      </c>
      <c r="AY154" s="61">
        <f t="shared" si="122"/>
        <v>0</v>
      </c>
      <c r="AZ154" s="63">
        <f>INDEX(Obs_GenCost!$D$11:$T$211,  MATCH($AF154, Obs_GenCost!$B$11:$B$211, 0), MATCH(AZ$4, Obs_GenCost!$D$3:$T$3, 0) )</f>
        <v>4.6100000000000002E-5</v>
      </c>
      <c r="BA154" s="61">
        <f t="shared" si="123"/>
        <v>0</v>
      </c>
      <c r="BB154" s="63">
        <f>INDEX(Obs_GenCost!$D$11:$T$211,  MATCH($AF154, Obs_GenCost!$B$11:$B$211, 0), MATCH(BB$4, Obs_GenCost!$D$3:$T$3, 0) )</f>
        <v>1.03E-4</v>
      </c>
      <c r="BC154" s="61">
        <f t="shared" si="124"/>
        <v>1.0466505605780549E-4</v>
      </c>
      <c r="BD154" s="63">
        <f>INDEX(Obs_GenCost!$D$11:$T$211,  MATCH($AF154, Obs_GenCost!$B$11:$B$211, 0), MATCH(BD$4, Obs_GenCost!$D$3:$T$3, 0) )</f>
        <v>0</v>
      </c>
      <c r="BF154" s="31">
        <f t="shared" si="125"/>
        <v>290</v>
      </c>
      <c r="BG154" s="31">
        <f t="shared" si="126"/>
        <v>291</v>
      </c>
      <c r="BH154" s="57">
        <f t="shared" si="102"/>
        <v>0</v>
      </c>
      <c r="BI154" s="57">
        <f t="shared" si="102"/>
        <v>0</v>
      </c>
      <c r="BJ154" s="57">
        <f t="shared" si="102"/>
        <v>0</v>
      </c>
      <c r="BK154" s="58">
        <f t="shared" si="102"/>
        <v>3.2238680605661197E-5</v>
      </c>
      <c r="BL154" s="57">
        <f t="shared" si="102"/>
        <v>0</v>
      </c>
      <c r="BM154" s="57">
        <f t="shared" si="102"/>
        <v>0</v>
      </c>
      <c r="BN154" s="57">
        <f t="shared" si="100"/>
        <v>0</v>
      </c>
      <c r="BQ154" s="57">
        <f t="shared" si="131"/>
        <v>0</v>
      </c>
      <c r="BR154" s="57">
        <f t="shared" si="131"/>
        <v>0</v>
      </c>
      <c r="BS154" s="57">
        <f t="shared" si="131"/>
        <v>0</v>
      </c>
      <c r="BT154" s="57">
        <f t="shared" si="131"/>
        <v>0</v>
      </c>
      <c r="BU154" s="57">
        <f t="shared" si="131"/>
        <v>0</v>
      </c>
      <c r="BV154" s="57">
        <f t="shared" si="131"/>
        <v>0</v>
      </c>
      <c r="BW154" s="57">
        <f t="shared" si="131"/>
        <v>0</v>
      </c>
      <c r="BX154" s="58">
        <f t="shared" si="131"/>
        <v>0</v>
      </c>
      <c r="BY154" s="57">
        <f t="shared" si="131"/>
        <v>0</v>
      </c>
      <c r="BZ154" s="57">
        <f t="shared" si="131"/>
        <v>0</v>
      </c>
      <c r="CA154" s="58">
        <f t="shared" si="131"/>
        <v>0</v>
      </c>
      <c r="CB154" s="57">
        <f t="shared" si="131"/>
        <v>0</v>
      </c>
      <c r="CC154" s="57">
        <f t="shared" si="131"/>
        <v>0</v>
      </c>
      <c r="CD154" s="57">
        <f t="shared" si="131"/>
        <v>0</v>
      </c>
      <c r="CE154" s="57">
        <f t="shared" si="131"/>
        <v>5.8532566490158291E-5</v>
      </c>
      <c r="CF154" s="57">
        <f t="shared" si="99"/>
        <v>0</v>
      </c>
      <c r="CG154" s="57">
        <f t="shared" si="99"/>
        <v>0</v>
      </c>
      <c r="CH154" s="57">
        <f t="shared" si="99"/>
        <v>0</v>
      </c>
      <c r="CI154" s="58">
        <f t="shared" si="99"/>
        <v>0</v>
      </c>
      <c r="CJ154" s="57">
        <f t="shared" si="99"/>
        <v>0</v>
      </c>
      <c r="CL154" s="30">
        <f>Obs_GenCost!B156</f>
        <v>290</v>
      </c>
      <c r="CM154" s="26">
        <f t="shared" si="97"/>
        <v>291</v>
      </c>
      <c r="CN154" s="20">
        <f t="shared" si="106"/>
        <v>0</v>
      </c>
      <c r="CO154" s="20">
        <f t="shared" si="106"/>
        <v>0</v>
      </c>
      <c r="CP154" s="20">
        <f t="shared" si="106"/>
        <v>0</v>
      </c>
      <c r="CQ154" s="106">
        <f t="shared" si="106"/>
        <v>5.57</v>
      </c>
      <c r="CR154" s="143"/>
      <c r="CS154" s="20">
        <f t="shared" si="107"/>
        <v>0</v>
      </c>
      <c r="CT154" s="20">
        <f t="shared" si="107"/>
        <v>0</v>
      </c>
      <c r="CW154" s="20">
        <f t="shared" si="104"/>
        <v>0</v>
      </c>
      <c r="CX154" s="20">
        <f t="shared" si="103"/>
        <v>0</v>
      </c>
      <c r="CY154" s="20">
        <f t="shared" si="103"/>
        <v>0</v>
      </c>
      <c r="CZ154" s="20">
        <f t="shared" si="103"/>
        <v>0</v>
      </c>
      <c r="DA154" s="20">
        <f t="shared" si="103"/>
        <v>0</v>
      </c>
      <c r="DB154" s="20">
        <f t="shared" si="103"/>
        <v>0</v>
      </c>
      <c r="DC154" s="20">
        <f t="shared" si="103"/>
        <v>0</v>
      </c>
      <c r="DD154" s="106">
        <f t="shared" si="103"/>
        <v>0</v>
      </c>
      <c r="DE154" s="20">
        <f t="shared" si="96"/>
        <v>0</v>
      </c>
      <c r="DF154" s="20">
        <f t="shared" si="96"/>
        <v>0</v>
      </c>
      <c r="DG154" s="106">
        <f t="shared" si="96"/>
        <v>0</v>
      </c>
      <c r="DH154" s="143"/>
      <c r="DI154" s="20">
        <f t="shared" si="108"/>
        <v>0</v>
      </c>
      <c r="DJ154" s="20">
        <f t="shared" si="108"/>
        <v>0</v>
      </c>
      <c r="DK154" s="20">
        <f t="shared" si="108"/>
        <v>5.57</v>
      </c>
      <c r="DL154" s="143"/>
      <c r="DM154" s="20">
        <f t="shared" si="109"/>
        <v>0</v>
      </c>
      <c r="DN154" s="20">
        <f t="shared" si="109"/>
        <v>0</v>
      </c>
      <c r="DO154" s="106">
        <f t="shared" si="109"/>
        <v>0</v>
      </c>
      <c r="DP154" s="20">
        <f t="shared" si="109"/>
        <v>0</v>
      </c>
      <c r="DR154" s="31">
        <f t="shared" si="127"/>
        <v>145</v>
      </c>
      <c r="DS154" s="26">
        <f t="shared" si="128"/>
        <v>145.5</v>
      </c>
      <c r="DT154" s="101">
        <f t="shared" si="110"/>
        <v>721.96</v>
      </c>
      <c r="DU154" s="101">
        <f t="shared" si="111"/>
        <v>285.8</v>
      </c>
      <c r="DV154" s="101">
        <f t="shared" si="112"/>
        <v>321.41999999999996</v>
      </c>
      <c r="DW154" s="102">
        <f t="shared" si="129"/>
        <v>413.24</v>
      </c>
      <c r="DX154" s="144"/>
      <c r="DY154" s="101">
        <f t="shared" si="130"/>
        <v>114.81</v>
      </c>
      <c r="DZ154" s="101">
        <f t="shared" si="130"/>
        <v>74.72999999999999</v>
      </c>
      <c r="EB154" s="84">
        <f>MODEL_DATA!AT151</f>
        <v>145</v>
      </c>
      <c r="EC154" s="84">
        <f>MODEL_DATA!AU151</f>
        <v>114.74</v>
      </c>
      <c r="ED154" s="84">
        <f>MODEL_DATA!AV151</f>
        <v>27.01</v>
      </c>
      <c r="EE154" s="84">
        <f>MODEL_DATA!AW151</f>
        <v>258.79000000000002</v>
      </c>
      <c r="EF154" s="84">
        <f>MODEL_DATA!AX151</f>
        <v>0</v>
      </c>
      <c r="EG154" s="84">
        <f>MODEL_DATA!AY151</f>
        <v>0</v>
      </c>
      <c r="EH154" s="84">
        <f>MODEL_DATA!AZ151</f>
        <v>102.53</v>
      </c>
      <c r="EI154" s="84">
        <f>MODEL_DATA!BA151</f>
        <v>218.89</v>
      </c>
      <c r="EJ154" s="84">
        <f>MODEL_DATA!BB151</f>
        <v>0</v>
      </c>
      <c r="EK154" s="84">
        <f>MODEL_DATA!BC151</f>
        <v>0</v>
      </c>
      <c r="EL154" s="84">
        <f>MODEL_DATA!BD151</f>
        <v>3.15</v>
      </c>
      <c r="EM154" s="84">
        <f>MODEL_DATA!BE151</f>
        <v>230.92</v>
      </c>
      <c r="EN154" s="84">
        <f>MODEL_DATA!BF151</f>
        <v>120.84</v>
      </c>
      <c r="EO154" s="84">
        <f>MODEL_DATA!BG151</f>
        <v>38.479999999999997</v>
      </c>
      <c r="EP154" s="84">
        <f>MODEL_DATA!BH151</f>
        <v>24.33</v>
      </c>
      <c r="EQ154" s="84">
        <f>MODEL_DATA!BI151</f>
        <v>182.32</v>
      </c>
      <c r="ER154" s="84">
        <f>MODEL_DATA!BJ151</f>
        <v>85.24</v>
      </c>
      <c r="ES154" s="84">
        <f>MODEL_DATA!BK151</f>
        <v>76.33</v>
      </c>
      <c r="ET154" s="84">
        <f>MODEL_DATA!BL151</f>
        <v>50.4</v>
      </c>
      <c r="EU154" s="84">
        <f>MODEL_DATA!BM151</f>
        <v>0.95</v>
      </c>
      <c r="EV154" s="84">
        <f>MODEL_DATA!BN151</f>
        <v>0.26</v>
      </c>
    </row>
    <row r="155" spans="32:152" x14ac:dyDescent="0.25">
      <c r="AF155" s="32">
        <f t="shared" si="105"/>
        <v>290</v>
      </c>
      <c r="AG155" s="61">
        <f t="shared" si="113"/>
        <v>0</v>
      </c>
      <c r="AH155" s="63">
        <f>INDEX(Obs_GenCost!$D$11:$T$211,  MATCH($AF155, Obs_GenCost!$B$11:$B$211, 0), MATCH(AH$4, Obs_GenCost!$D$3:$T$3, 0) )</f>
        <v>0</v>
      </c>
      <c r="AI155" s="61">
        <f t="shared" si="114"/>
        <v>0</v>
      </c>
      <c r="AJ155" s="63">
        <f>INDEX(Obs_GenCost!$D$11:$T$211,  MATCH($AF155, Obs_GenCost!$B$11:$B$211, 0), MATCH(AJ$4, Obs_GenCost!$D$3:$T$3, 0) )</f>
        <v>0</v>
      </c>
      <c r="AK155" s="61">
        <f t="shared" si="115"/>
        <v>0</v>
      </c>
      <c r="AL155" s="63">
        <f>INDEX(Obs_GenCost!$D$11:$T$211,  MATCH($AF155, Obs_GenCost!$B$11:$B$211, 0), MATCH(AL$4, Obs_GenCost!$D$3:$T$3, 0) )</f>
        <v>0</v>
      </c>
      <c r="AM155" s="61">
        <f t="shared" si="116"/>
        <v>0</v>
      </c>
      <c r="AN155" s="63">
        <f>INDEX(Obs_GenCost!$D$11:$T$211,  MATCH($AF155, Obs_GenCost!$B$11:$B$211, 0), MATCH(AN$4, Obs_GenCost!$D$3:$T$3, 0) )</f>
        <v>0</v>
      </c>
      <c r="AO155" s="61">
        <f t="shared" si="117"/>
        <v>0</v>
      </c>
      <c r="AP155" s="63">
        <f>INDEX(Obs_GenCost!$D$11:$T$211,  MATCH($AF155, Obs_GenCost!$B$11:$B$211, 0), MATCH(AP$4, Obs_GenCost!$D$3:$T$3, 0) )</f>
        <v>0</v>
      </c>
      <c r="AQ155" s="61">
        <f t="shared" si="118"/>
        <v>0</v>
      </c>
      <c r="AR155" s="63">
        <f>INDEX(Obs_GenCost!$D$11:$T$211,  MATCH($AF155, Obs_GenCost!$B$11:$B$211, 0), MATCH(AR$4, Obs_GenCost!$D$3:$T$3, 0) )</f>
        <v>0</v>
      </c>
      <c r="AS155" s="61">
        <f t="shared" si="119"/>
        <v>0</v>
      </c>
      <c r="AT155" s="63">
        <f>INDEX(Obs_GenCost!$D$11:$T$211,  MATCH($AF155, Obs_GenCost!$B$11:$B$211, 0), MATCH(AT$4, Obs_GenCost!$D$3:$T$3, 0) )</f>
        <v>0</v>
      </c>
      <c r="AU155" s="61">
        <f t="shared" si="120"/>
        <v>0</v>
      </c>
      <c r="AV155" s="63">
        <f>INDEX(Obs_GenCost!$D$11:$T$211,  MATCH($AF155, Obs_GenCost!$B$11:$B$211, 0), MATCH(AV$4, Obs_GenCost!$D$3:$T$3, 0) )</f>
        <v>0</v>
      </c>
      <c r="AW155" s="61">
        <f t="shared" si="121"/>
        <v>0</v>
      </c>
      <c r="AX155" s="63">
        <f>INDEX(Obs_GenCost!$D$11:$T$211,  MATCH($AF155, Obs_GenCost!$B$11:$B$211, 0), MATCH(AX$4, Obs_GenCost!$D$3:$T$3, 0) )</f>
        <v>0</v>
      </c>
      <c r="AY155" s="61">
        <f t="shared" si="122"/>
        <v>0</v>
      </c>
      <c r="AZ155" s="63">
        <f>INDEX(Obs_GenCost!$D$11:$T$211,  MATCH($AF155, Obs_GenCost!$B$11:$B$211, 0), MATCH(AZ$4, Obs_GenCost!$D$3:$T$3, 0) )</f>
        <v>4.4700000000000002E-5</v>
      </c>
      <c r="BA155" s="61">
        <f t="shared" si="123"/>
        <v>0</v>
      </c>
      <c r="BB155" s="63">
        <f>INDEX(Obs_GenCost!$D$11:$T$211,  MATCH($AF155, Obs_GenCost!$B$11:$B$211, 0), MATCH(BB$4, Obs_GenCost!$D$3:$T$3, 0) )</f>
        <v>5.1600000000000001E-5</v>
      </c>
      <c r="BC155" s="61">
        <f t="shared" si="124"/>
        <v>5.8532566490158291E-5</v>
      </c>
      <c r="BD155" s="63">
        <f>INDEX(Obs_GenCost!$D$11:$T$211,  MATCH($AF155, Obs_GenCost!$B$11:$B$211, 0), MATCH(BD$4, Obs_GenCost!$D$3:$T$3, 0) )</f>
        <v>0</v>
      </c>
      <c r="BF155" s="31">
        <f t="shared" si="125"/>
        <v>292</v>
      </c>
      <c r="BG155" s="31">
        <f t="shared" si="126"/>
        <v>293</v>
      </c>
      <c r="BH155" s="57">
        <f t="shared" si="102"/>
        <v>0</v>
      </c>
      <c r="BI155" s="57">
        <f t="shared" si="102"/>
        <v>0</v>
      </c>
      <c r="BJ155" s="57">
        <f t="shared" si="102"/>
        <v>0</v>
      </c>
      <c r="BK155" s="58">
        <f t="shared" si="102"/>
        <v>3.6463857776600637E-5</v>
      </c>
      <c r="BL155" s="57">
        <f t="shared" si="102"/>
        <v>0</v>
      </c>
      <c r="BM155" s="57">
        <f t="shared" si="102"/>
        <v>0</v>
      </c>
      <c r="BN155" s="57">
        <f t="shared" si="100"/>
        <v>0</v>
      </c>
      <c r="BQ155" s="57">
        <f t="shared" si="131"/>
        <v>0</v>
      </c>
      <c r="BR155" s="57">
        <f t="shared" si="131"/>
        <v>0</v>
      </c>
      <c r="BS155" s="57">
        <f t="shared" si="131"/>
        <v>0</v>
      </c>
      <c r="BT155" s="57">
        <f t="shared" si="131"/>
        <v>0</v>
      </c>
      <c r="BU155" s="57">
        <f t="shared" si="131"/>
        <v>0</v>
      </c>
      <c r="BV155" s="57">
        <f t="shared" si="131"/>
        <v>0</v>
      </c>
      <c r="BW155" s="57">
        <f t="shared" si="131"/>
        <v>0</v>
      </c>
      <c r="BX155" s="58">
        <f t="shared" si="131"/>
        <v>0</v>
      </c>
      <c r="BY155" s="57">
        <f t="shared" si="131"/>
        <v>0</v>
      </c>
      <c r="BZ155" s="57">
        <f t="shared" si="131"/>
        <v>0</v>
      </c>
      <c r="CA155" s="58">
        <f t="shared" si="131"/>
        <v>0</v>
      </c>
      <c r="CB155" s="57">
        <f t="shared" si="131"/>
        <v>0</v>
      </c>
      <c r="CC155" s="57">
        <f t="shared" si="131"/>
        <v>0</v>
      </c>
      <c r="CD155" s="57">
        <f t="shared" si="131"/>
        <v>0</v>
      </c>
      <c r="CE155" s="57">
        <f t="shared" si="131"/>
        <v>6.6203800518491423E-5</v>
      </c>
      <c r="CF155" s="57">
        <f t="shared" si="99"/>
        <v>0</v>
      </c>
      <c r="CG155" s="57">
        <f t="shared" si="99"/>
        <v>0</v>
      </c>
      <c r="CH155" s="57">
        <f t="shared" si="99"/>
        <v>0</v>
      </c>
      <c r="CI155" s="58">
        <f t="shared" si="99"/>
        <v>0</v>
      </c>
      <c r="CJ155" s="57">
        <f t="shared" si="99"/>
        <v>0</v>
      </c>
      <c r="CL155" s="30">
        <f>Obs_GenCost!B157</f>
        <v>292</v>
      </c>
      <c r="CM155" s="26">
        <f t="shared" si="97"/>
        <v>293</v>
      </c>
      <c r="CN155" s="20">
        <f t="shared" si="106"/>
        <v>0</v>
      </c>
      <c r="CO155" s="20">
        <f t="shared" si="106"/>
        <v>0</v>
      </c>
      <c r="CP155" s="20">
        <f t="shared" si="106"/>
        <v>0</v>
      </c>
      <c r="CQ155" s="106">
        <f t="shared" si="106"/>
        <v>6.3</v>
      </c>
      <c r="CR155" s="143"/>
      <c r="CS155" s="20">
        <f t="shared" si="107"/>
        <v>0</v>
      </c>
      <c r="CT155" s="20">
        <f t="shared" si="107"/>
        <v>0</v>
      </c>
      <c r="CW155" s="20">
        <f t="shared" si="104"/>
        <v>0</v>
      </c>
      <c r="CX155" s="20">
        <f t="shared" si="103"/>
        <v>0</v>
      </c>
      <c r="CY155" s="20">
        <f t="shared" si="103"/>
        <v>0</v>
      </c>
      <c r="CZ155" s="20">
        <f t="shared" si="103"/>
        <v>0</v>
      </c>
      <c r="DA155" s="20">
        <f t="shared" si="103"/>
        <v>0</v>
      </c>
      <c r="DB155" s="20">
        <f t="shared" si="103"/>
        <v>0</v>
      </c>
      <c r="DC155" s="20">
        <f t="shared" si="103"/>
        <v>0</v>
      </c>
      <c r="DD155" s="106">
        <f t="shared" si="103"/>
        <v>0</v>
      </c>
      <c r="DE155" s="20">
        <f t="shared" si="96"/>
        <v>0</v>
      </c>
      <c r="DF155" s="20">
        <f t="shared" si="96"/>
        <v>0</v>
      </c>
      <c r="DG155" s="106">
        <f t="shared" si="96"/>
        <v>0</v>
      </c>
      <c r="DH155" s="143"/>
      <c r="DI155" s="20">
        <f t="shared" si="108"/>
        <v>0</v>
      </c>
      <c r="DJ155" s="20">
        <f t="shared" si="108"/>
        <v>0</v>
      </c>
      <c r="DK155" s="20">
        <f t="shared" si="108"/>
        <v>6.3</v>
      </c>
      <c r="DL155" s="143"/>
      <c r="DM155" s="20">
        <f t="shared" si="109"/>
        <v>0</v>
      </c>
      <c r="DN155" s="20">
        <f t="shared" si="109"/>
        <v>0</v>
      </c>
      <c r="DO155" s="106">
        <f t="shared" si="109"/>
        <v>0</v>
      </c>
      <c r="DP155" s="20">
        <f t="shared" si="109"/>
        <v>0</v>
      </c>
      <c r="DR155" s="31">
        <f t="shared" si="127"/>
        <v>146</v>
      </c>
      <c r="DS155" s="26">
        <f t="shared" si="128"/>
        <v>146.5</v>
      </c>
      <c r="DT155" s="101">
        <f t="shared" si="110"/>
        <v>756.3</v>
      </c>
      <c r="DU155" s="101">
        <f t="shared" si="111"/>
        <v>300.58</v>
      </c>
      <c r="DV155" s="101">
        <f t="shared" si="112"/>
        <v>339.68</v>
      </c>
      <c r="DW155" s="102">
        <f t="shared" si="129"/>
        <v>417.57</v>
      </c>
      <c r="DX155" s="144"/>
      <c r="DY155" s="101">
        <f t="shared" si="130"/>
        <v>116.89000000000001</v>
      </c>
      <c r="DZ155" s="101">
        <f t="shared" si="130"/>
        <v>108.12</v>
      </c>
      <c r="EB155" s="84">
        <f>MODEL_DATA!AT152</f>
        <v>146</v>
      </c>
      <c r="EC155" s="84">
        <f>MODEL_DATA!AU152</f>
        <v>116.04</v>
      </c>
      <c r="ED155" s="84">
        <f>MODEL_DATA!AV152</f>
        <v>29.07</v>
      </c>
      <c r="EE155" s="84">
        <f>MODEL_DATA!AW152</f>
        <v>271.51</v>
      </c>
      <c r="EF155" s="84">
        <f>MODEL_DATA!AX152</f>
        <v>0</v>
      </c>
      <c r="EG155" s="84">
        <f>MODEL_DATA!AY152</f>
        <v>0</v>
      </c>
      <c r="EH155" s="84">
        <f>MODEL_DATA!AZ152</f>
        <v>99.39</v>
      </c>
      <c r="EI155" s="84">
        <f>MODEL_DATA!BA152</f>
        <v>240.29</v>
      </c>
      <c r="EJ155" s="84">
        <f>MODEL_DATA!BB152</f>
        <v>0</v>
      </c>
      <c r="EK155" s="84">
        <f>MODEL_DATA!BC152</f>
        <v>0</v>
      </c>
      <c r="EL155" s="84">
        <f>MODEL_DATA!BD152</f>
        <v>1.83</v>
      </c>
      <c r="EM155" s="84">
        <f>MODEL_DATA!BE152</f>
        <v>219.4</v>
      </c>
      <c r="EN155" s="84">
        <f>MODEL_DATA!BF152</f>
        <v>105.5</v>
      </c>
      <c r="EO155" s="84">
        <f>MODEL_DATA!BG152</f>
        <v>40.21</v>
      </c>
      <c r="EP155" s="84">
        <f>MODEL_DATA!BH152</f>
        <v>33.25</v>
      </c>
      <c r="EQ155" s="84">
        <f>MODEL_DATA!BI152</f>
        <v>198.17</v>
      </c>
      <c r="ER155" s="84">
        <f>MODEL_DATA!BJ152</f>
        <v>76.069999999999993</v>
      </c>
      <c r="ES155" s="84">
        <f>MODEL_DATA!BK152</f>
        <v>76.680000000000007</v>
      </c>
      <c r="ET155" s="84">
        <f>MODEL_DATA!BL152</f>
        <v>74.87</v>
      </c>
      <c r="EU155" s="84">
        <f>MODEL_DATA!BM152</f>
        <v>0.92</v>
      </c>
      <c r="EV155" s="84">
        <f>MODEL_DATA!BN152</f>
        <v>0.19</v>
      </c>
    </row>
    <row r="156" spans="32:152" x14ac:dyDescent="0.25">
      <c r="AF156" s="32">
        <f t="shared" si="105"/>
        <v>292</v>
      </c>
      <c r="AG156" s="61">
        <f t="shared" si="113"/>
        <v>0</v>
      </c>
      <c r="AH156" s="63">
        <f>INDEX(Obs_GenCost!$D$11:$T$211,  MATCH($AF156, Obs_GenCost!$B$11:$B$211, 0), MATCH(AH$4, Obs_GenCost!$D$3:$T$3, 0) )</f>
        <v>0</v>
      </c>
      <c r="AI156" s="61">
        <f t="shared" si="114"/>
        <v>0</v>
      </c>
      <c r="AJ156" s="63">
        <f>INDEX(Obs_GenCost!$D$11:$T$211,  MATCH($AF156, Obs_GenCost!$B$11:$B$211, 0), MATCH(AJ$4, Obs_GenCost!$D$3:$T$3, 0) )</f>
        <v>0</v>
      </c>
      <c r="AK156" s="61">
        <f t="shared" si="115"/>
        <v>0</v>
      </c>
      <c r="AL156" s="63">
        <f>INDEX(Obs_GenCost!$D$11:$T$211,  MATCH($AF156, Obs_GenCost!$B$11:$B$211, 0), MATCH(AL$4, Obs_GenCost!$D$3:$T$3, 0) )</f>
        <v>0</v>
      </c>
      <c r="AM156" s="61">
        <f t="shared" si="116"/>
        <v>0</v>
      </c>
      <c r="AN156" s="63">
        <f>INDEX(Obs_GenCost!$D$11:$T$211,  MATCH($AF156, Obs_GenCost!$B$11:$B$211, 0), MATCH(AN$4, Obs_GenCost!$D$3:$T$3, 0) )</f>
        <v>0</v>
      </c>
      <c r="AO156" s="61">
        <f t="shared" si="117"/>
        <v>0</v>
      </c>
      <c r="AP156" s="63">
        <f>INDEX(Obs_GenCost!$D$11:$T$211,  MATCH($AF156, Obs_GenCost!$B$11:$B$211, 0), MATCH(AP$4, Obs_GenCost!$D$3:$T$3, 0) )</f>
        <v>0</v>
      </c>
      <c r="AQ156" s="61">
        <f t="shared" si="118"/>
        <v>0</v>
      </c>
      <c r="AR156" s="63">
        <f>INDEX(Obs_GenCost!$D$11:$T$211,  MATCH($AF156, Obs_GenCost!$B$11:$B$211, 0), MATCH(AR$4, Obs_GenCost!$D$3:$T$3, 0) )</f>
        <v>0</v>
      </c>
      <c r="AS156" s="61">
        <f t="shared" si="119"/>
        <v>0</v>
      </c>
      <c r="AT156" s="63">
        <f>INDEX(Obs_GenCost!$D$11:$T$211,  MATCH($AF156, Obs_GenCost!$B$11:$B$211, 0), MATCH(AT$4, Obs_GenCost!$D$3:$T$3, 0) )</f>
        <v>0</v>
      </c>
      <c r="AU156" s="61">
        <f t="shared" si="120"/>
        <v>0</v>
      </c>
      <c r="AV156" s="63">
        <f>INDEX(Obs_GenCost!$D$11:$T$211,  MATCH($AF156, Obs_GenCost!$B$11:$B$211, 0), MATCH(AV$4, Obs_GenCost!$D$3:$T$3, 0) )</f>
        <v>0</v>
      </c>
      <c r="AW156" s="61">
        <f t="shared" si="121"/>
        <v>0</v>
      </c>
      <c r="AX156" s="63">
        <f>INDEX(Obs_GenCost!$D$11:$T$211,  MATCH($AF156, Obs_GenCost!$B$11:$B$211, 0), MATCH(AX$4, Obs_GenCost!$D$3:$T$3, 0) )</f>
        <v>0</v>
      </c>
      <c r="AY156" s="61">
        <f t="shared" si="122"/>
        <v>0</v>
      </c>
      <c r="AZ156" s="63">
        <f>INDEX(Obs_GenCost!$D$11:$T$211,  MATCH($AF156, Obs_GenCost!$B$11:$B$211, 0), MATCH(AZ$4, Obs_GenCost!$D$3:$T$3, 0) )</f>
        <v>4.3300000000000002E-5</v>
      </c>
      <c r="BA156" s="61">
        <f t="shared" si="123"/>
        <v>0</v>
      </c>
      <c r="BB156" s="63">
        <f>INDEX(Obs_GenCost!$D$11:$T$211,  MATCH($AF156, Obs_GenCost!$B$11:$B$211, 0), MATCH(BB$4, Obs_GenCost!$D$3:$T$3, 0) )</f>
        <v>0</v>
      </c>
      <c r="BC156" s="61">
        <f t="shared" si="124"/>
        <v>6.6203800518491423E-5</v>
      </c>
      <c r="BD156" s="63">
        <f>INDEX(Obs_GenCost!$D$11:$T$211,  MATCH($AF156, Obs_GenCost!$B$11:$B$211, 0), MATCH(BD$4, Obs_GenCost!$D$3:$T$3, 0) )</f>
        <v>0</v>
      </c>
      <c r="BF156" s="31">
        <f t="shared" si="125"/>
        <v>294</v>
      </c>
      <c r="BG156" s="31">
        <f t="shared" si="126"/>
        <v>295</v>
      </c>
      <c r="BH156" s="57">
        <f t="shared" si="102"/>
        <v>0</v>
      </c>
      <c r="BI156" s="57">
        <f t="shared" si="102"/>
        <v>0</v>
      </c>
      <c r="BJ156" s="57">
        <f t="shared" si="102"/>
        <v>0</v>
      </c>
      <c r="BK156" s="58">
        <f t="shared" si="102"/>
        <v>5.4001236992965705E-5</v>
      </c>
      <c r="BL156" s="57">
        <f t="shared" si="102"/>
        <v>0</v>
      </c>
      <c r="BM156" s="57">
        <f t="shared" si="102"/>
        <v>0</v>
      </c>
      <c r="BN156" s="57">
        <f t="shared" si="100"/>
        <v>0</v>
      </c>
      <c r="BQ156" s="57">
        <f t="shared" si="131"/>
        <v>0</v>
      </c>
      <c r="BR156" s="57">
        <f t="shared" si="131"/>
        <v>0</v>
      </c>
      <c r="BS156" s="57">
        <f t="shared" si="131"/>
        <v>0</v>
      </c>
      <c r="BT156" s="57">
        <f t="shared" si="131"/>
        <v>0</v>
      </c>
      <c r="BU156" s="57">
        <f t="shared" si="131"/>
        <v>0</v>
      </c>
      <c r="BV156" s="57">
        <f t="shared" si="131"/>
        <v>0</v>
      </c>
      <c r="BW156" s="57">
        <f t="shared" si="131"/>
        <v>0</v>
      </c>
      <c r="BX156" s="58">
        <f t="shared" si="131"/>
        <v>0</v>
      </c>
      <c r="BY156" s="57">
        <f t="shared" si="131"/>
        <v>0</v>
      </c>
      <c r="BZ156" s="57">
        <f t="shared" si="131"/>
        <v>0</v>
      </c>
      <c r="CA156" s="58">
        <f t="shared" si="131"/>
        <v>0</v>
      </c>
      <c r="CB156" s="57">
        <f t="shared" si="131"/>
        <v>0</v>
      </c>
      <c r="CC156" s="57">
        <f t="shared" si="131"/>
        <v>0</v>
      </c>
      <c r="CD156" s="57">
        <f t="shared" si="131"/>
        <v>0</v>
      </c>
      <c r="CE156" s="57">
        <f t="shared" si="131"/>
        <v>9.8044676005956343E-5</v>
      </c>
      <c r="CF156" s="57">
        <f t="shared" si="99"/>
        <v>0</v>
      </c>
      <c r="CG156" s="57">
        <f t="shared" si="99"/>
        <v>0</v>
      </c>
      <c r="CH156" s="57">
        <f t="shared" si="99"/>
        <v>0</v>
      </c>
      <c r="CI156" s="58">
        <f t="shared" si="99"/>
        <v>0</v>
      </c>
      <c r="CJ156" s="57">
        <f t="shared" si="99"/>
        <v>0</v>
      </c>
      <c r="CL156" s="30">
        <f>Obs_GenCost!B158</f>
        <v>294</v>
      </c>
      <c r="CM156" s="26">
        <f t="shared" si="97"/>
        <v>295</v>
      </c>
      <c r="CN156" s="20">
        <f t="shared" si="106"/>
        <v>0</v>
      </c>
      <c r="CO156" s="20">
        <f t="shared" si="106"/>
        <v>0</v>
      </c>
      <c r="CP156" s="20">
        <f t="shared" si="106"/>
        <v>0</v>
      </c>
      <c r="CQ156" s="106">
        <f t="shared" si="106"/>
        <v>9.33</v>
      </c>
      <c r="CR156" s="143"/>
      <c r="CS156" s="20">
        <f t="shared" si="107"/>
        <v>0</v>
      </c>
      <c r="CT156" s="20">
        <f t="shared" si="107"/>
        <v>0</v>
      </c>
      <c r="CW156" s="20">
        <f t="shared" si="104"/>
        <v>0</v>
      </c>
      <c r="CX156" s="20">
        <f t="shared" si="103"/>
        <v>0</v>
      </c>
      <c r="CY156" s="20">
        <f t="shared" si="103"/>
        <v>0</v>
      </c>
      <c r="CZ156" s="20">
        <f t="shared" si="103"/>
        <v>0</v>
      </c>
      <c r="DA156" s="20">
        <f t="shared" si="103"/>
        <v>0</v>
      </c>
      <c r="DB156" s="20">
        <f t="shared" si="103"/>
        <v>0</v>
      </c>
      <c r="DC156" s="20">
        <f t="shared" si="103"/>
        <v>0</v>
      </c>
      <c r="DD156" s="106">
        <f t="shared" si="103"/>
        <v>0</v>
      </c>
      <c r="DE156" s="20">
        <f t="shared" si="96"/>
        <v>0</v>
      </c>
      <c r="DF156" s="20">
        <f t="shared" si="96"/>
        <v>0</v>
      </c>
      <c r="DG156" s="106">
        <f t="shared" si="96"/>
        <v>0</v>
      </c>
      <c r="DH156" s="143"/>
      <c r="DI156" s="20">
        <f t="shared" si="108"/>
        <v>0</v>
      </c>
      <c r="DJ156" s="20">
        <f t="shared" si="108"/>
        <v>0</v>
      </c>
      <c r="DK156" s="20">
        <f t="shared" si="108"/>
        <v>9.33</v>
      </c>
      <c r="DL156" s="143"/>
      <c r="DM156" s="20">
        <f t="shared" si="109"/>
        <v>0</v>
      </c>
      <c r="DN156" s="20">
        <f t="shared" si="109"/>
        <v>0</v>
      </c>
      <c r="DO156" s="106">
        <f t="shared" si="109"/>
        <v>0</v>
      </c>
      <c r="DP156" s="20">
        <f t="shared" si="109"/>
        <v>0</v>
      </c>
      <c r="DR156" s="31">
        <f t="shared" si="127"/>
        <v>147</v>
      </c>
      <c r="DS156" s="26">
        <f t="shared" si="128"/>
        <v>147.5</v>
      </c>
      <c r="DT156" s="101">
        <f t="shared" si="110"/>
        <v>657.43999999999994</v>
      </c>
      <c r="DU156" s="101">
        <f t="shared" si="111"/>
        <v>251.10999999999999</v>
      </c>
      <c r="DV156" s="101">
        <f t="shared" si="112"/>
        <v>305.04000000000002</v>
      </c>
      <c r="DW156" s="102">
        <f t="shared" si="129"/>
        <v>399.29</v>
      </c>
      <c r="DX156" s="144"/>
      <c r="DY156" s="101">
        <f t="shared" si="130"/>
        <v>104.91999999999999</v>
      </c>
      <c r="DZ156" s="101">
        <f t="shared" si="130"/>
        <v>123.72</v>
      </c>
      <c r="EB156" s="84">
        <f>MODEL_DATA!AT153</f>
        <v>147</v>
      </c>
      <c r="EC156" s="84">
        <f>MODEL_DATA!AU153</f>
        <v>101.29</v>
      </c>
      <c r="ED156" s="84">
        <f>MODEL_DATA!AV153</f>
        <v>29.01</v>
      </c>
      <c r="EE156" s="84">
        <f>MODEL_DATA!AW153</f>
        <v>222.1</v>
      </c>
      <c r="EF156" s="84">
        <f>MODEL_DATA!AX153</f>
        <v>0</v>
      </c>
      <c r="EG156" s="84">
        <f>MODEL_DATA!AY153</f>
        <v>0</v>
      </c>
      <c r="EH156" s="84">
        <f>MODEL_DATA!AZ153</f>
        <v>98.08</v>
      </c>
      <c r="EI156" s="84">
        <f>MODEL_DATA!BA153</f>
        <v>206.96</v>
      </c>
      <c r="EJ156" s="84">
        <f>MODEL_DATA!BB153</f>
        <v>0</v>
      </c>
      <c r="EK156" s="84">
        <f>MODEL_DATA!BC153</f>
        <v>0</v>
      </c>
      <c r="EL156" s="84">
        <f>MODEL_DATA!BD153</f>
        <v>1.3</v>
      </c>
      <c r="EM156" s="84">
        <f>MODEL_DATA!BE153</f>
        <v>218.27</v>
      </c>
      <c r="EN156" s="84">
        <f>MODEL_DATA!BF153</f>
        <v>119.53</v>
      </c>
      <c r="EO156" s="84">
        <f>MODEL_DATA!BG153</f>
        <v>38.68</v>
      </c>
      <c r="EP156" s="84">
        <f>MODEL_DATA!BH153</f>
        <v>40.799999999999997</v>
      </c>
      <c r="EQ156" s="84">
        <f>MODEL_DATA!BI153</f>
        <v>181.02</v>
      </c>
      <c r="ER156" s="84">
        <f>MODEL_DATA!BJ153</f>
        <v>112.22</v>
      </c>
      <c r="ES156" s="84">
        <f>MODEL_DATA!BK153</f>
        <v>66.239999999999995</v>
      </c>
      <c r="ET156" s="84">
        <f>MODEL_DATA!BL153</f>
        <v>82.92</v>
      </c>
      <c r="EU156" s="84">
        <f>MODEL_DATA!BM153</f>
        <v>0.76</v>
      </c>
      <c r="EV156" s="84">
        <f>MODEL_DATA!BN153</f>
        <v>0.22</v>
      </c>
    </row>
    <row r="157" spans="32:152" x14ac:dyDescent="0.25">
      <c r="AF157" s="32">
        <f t="shared" si="105"/>
        <v>294</v>
      </c>
      <c r="AG157" s="61">
        <f t="shared" si="113"/>
        <v>0</v>
      </c>
      <c r="AH157" s="63">
        <f>INDEX(Obs_GenCost!$D$11:$T$211,  MATCH($AF157, Obs_GenCost!$B$11:$B$211, 0), MATCH(AH$4, Obs_GenCost!$D$3:$T$3, 0) )</f>
        <v>0</v>
      </c>
      <c r="AI157" s="61">
        <f t="shared" si="114"/>
        <v>0</v>
      </c>
      <c r="AJ157" s="63">
        <f>INDEX(Obs_GenCost!$D$11:$T$211,  MATCH($AF157, Obs_GenCost!$B$11:$B$211, 0), MATCH(AJ$4, Obs_GenCost!$D$3:$T$3, 0) )</f>
        <v>0</v>
      </c>
      <c r="AK157" s="61">
        <f t="shared" si="115"/>
        <v>0</v>
      </c>
      <c r="AL157" s="63">
        <f>INDEX(Obs_GenCost!$D$11:$T$211,  MATCH($AF157, Obs_GenCost!$B$11:$B$211, 0), MATCH(AL$4, Obs_GenCost!$D$3:$T$3, 0) )</f>
        <v>0</v>
      </c>
      <c r="AM157" s="61">
        <f t="shared" si="116"/>
        <v>0</v>
      </c>
      <c r="AN157" s="63">
        <f>INDEX(Obs_GenCost!$D$11:$T$211,  MATCH($AF157, Obs_GenCost!$B$11:$B$211, 0), MATCH(AN$4, Obs_GenCost!$D$3:$T$3, 0) )</f>
        <v>0</v>
      </c>
      <c r="AO157" s="61">
        <f t="shared" si="117"/>
        <v>0</v>
      </c>
      <c r="AP157" s="63">
        <f>INDEX(Obs_GenCost!$D$11:$T$211,  MATCH($AF157, Obs_GenCost!$B$11:$B$211, 0), MATCH(AP$4, Obs_GenCost!$D$3:$T$3, 0) )</f>
        <v>0</v>
      </c>
      <c r="AQ157" s="61">
        <f t="shared" si="118"/>
        <v>0</v>
      </c>
      <c r="AR157" s="63">
        <f>INDEX(Obs_GenCost!$D$11:$T$211,  MATCH($AF157, Obs_GenCost!$B$11:$B$211, 0), MATCH(AR$4, Obs_GenCost!$D$3:$T$3, 0) )</f>
        <v>0</v>
      </c>
      <c r="AS157" s="61">
        <f t="shared" si="119"/>
        <v>0</v>
      </c>
      <c r="AT157" s="63">
        <f>INDEX(Obs_GenCost!$D$11:$T$211,  MATCH($AF157, Obs_GenCost!$B$11:$B$211, 0), MATCH(AT$4, Obs_GenCost!$D$3:$T$3, 0) )</f>
        <v>0</v>
      </c>
      <c r="AU157" s="61">
        <f t="shared" si="120"/>
        <v>0</v>
      </c>
      <c r="AV157" s="63">
        <f>INDEX(Obs_GenCost!$D$11:$T$211,  MATCH($AF157, Obs_GenCost!$B$11:$B$211, 0), MATCH(AV$4, Obs_GenCost!$D$3:$T$3, 0) )</f>
        <v>0</v>
      </c>
      <c r="AW157" s="61">
        <f t="shared" si="121"/>
        <v>0</v>
      </c>
      <c r="AX157" s="63">
        <f>INDEX(Obs_GenCost!$D$11:$T$211,  MATCH($AF157, Obs_GenCost!$B$11:$B$211, 0), MATCH(AX$4, Obs_GenCost!$D$3:$T$3, 0) )</f>
        <v>0</v>
      </c>
      <c r="AY157" s="61">
        <f t="shared" si="122"/>
        <v>0</v>
      </c>
      <c r="AZ157" s="63">
        <f>INDEX(Obs_GenCost!$D$11:$T$211,  MATCH($AF157, Obs_GenCost!$B$11:$B$211, 0), MATCH(AZ$4, Obs_GenCost!$D$3:$T$3, 0) )</f>
        <v>4.1900000000000002E-5</v>
      </c>
      <c r="BA157" s="61">
        <f t="shared" si="123"/>
        <v>0</v>
      </c>
      <c r="BB157" s="63">
        <f>INDEX(Obs_GenCost!$D$11:$T$211,  MATCH($AF157, Obs_GenCost!$B$11:$B$211, 0), MATCH(BB$4, Obs_GenCost!$D$3:$T$3, 0) )</f>
        <v>0</v>
      </c>
      <c r="BC157" s="61">
        <f t="shared" si="124"/>
        <v>9.8044676005956343E-5</v>
      </c>
      <c r="BD157" s="63">
        <f>INDEX(Obs_GenCost!$D$11:$T$211,  MATCH($AF157, Obs_GenCost!$B$11:$B$211, 0), MATCH(BD$4, Obs_GenCost!$D$3:$T$3, 0) )</f>
        <v>0</v>
      </c>
      <c r="BF157" s="31">
        <f t="shared" si="125"/>
        <v>296</v>
      </c>
      <c r="BG157" s="31">
        <f t="shared" si="126"/>
        <v>297</v>
      </c>
      <c r="BH157" s="57">
        <f t="shared" si="102"/>
        <v>0</v>
      </c>
      <c r="BI157" s="57">
        <f t="shared" si="102"/>
        <v>0</v>
      </c>
      <c r="BJ157" s="57">
        <f t="shared" si="102"/>
        <v>0</v>
      </c>
      <c r="BK157" s="58">
        <f t="shared" si="102"/>
        <v>6.3377657564091583E-5</v>
      </c>
      <c r="BL157" s="57">
        <f t="shared" si="102"/>
        <v>0</v>
      </c>
      <c r="BM157" s="57">
        <f t="shared" si="102"/>
        <v>0</v>
      </c>
      <c r="BN157" s="57">
        <f t="shared" si="100"/>
        <v>0</v>
      </c>
      <c r="BQ157" s="57">
        <f t="shared" si="131"/>
        <v>0</v>
      </c>
      <c r="BR157" s="57">
        <f t="shared" si="131"/>
        <v>0</v>
      </c>
      <c r="BS157" s="57">
        <f t="shared" si="131"/>
        <v>0</v>
      </c>
      <c r="BT157" s="57">
        <f t="shared" si="131"/>
        <v>0</v>
      </c>
      <c r="BU157" s="57">
        <f t="shared" si="131"/>
        <v>0</v>
      </c>
      <c r="BV157" s="57">
        <f t="shared" si="131"/>
        <v>0</v>
      </c>
      <c r="BW157" s="57">
        <f t="shared" si="131"/>
        <v>0</v>
      </c>
      <c r="BX157" s="58">
        <f t="shared" si="131"/>
        <v>0</v>
      </c>
      <c r="BY157" s="57">
        <f t="shared" si="131"/>
        <v>0</v>
      </c>
      <c r="BZ157" s="57">
        <f t="shared" si="131"/>
        <v>0</v>
      </c>
      <c r="CA157" s="58">
        <f t="shared" si="131"/>
        <v>0</v>
      </c>
      <c r="CB157" s="57">
        <f t="shared" si="131"/>
        <v>0</v>
      </c>
      <c r="CC157" s="57">
        <f t="shared" si="131"/>
        <v>0</v>
      </c>
      <c r="CD157" s="57">
        <f t="shared" si="131"/>
        <v>0</v>
      </c>
      <c r="CE157" s="57">
        <f t="shared" si="131"/>
        <v>1.1506851042499699E-4</v>
      </c>
      <c r="CF157" s="57">
        <f t="shared" si="99"/>
        <v>0</v>
      </c>
      <c r="CG157" s="57">
        <f t="shared" si="99"/>
        <v>0</v>
      </c>
      <c r="CH157" s="57">
        <f t="shared" si="99"/>
        <v>0</v>
      </c>
      <c r="CI157" s="58">
        <f t="shared" si="99"/>
        <v>0</v>
      </c>
      <c r="CJ157" s="57">
        <f t="shared" si="99"/>
        <v>0</v>
      </c>
      <c r="CL157" s="30">
        <f>Obs_GenCost!B159</f>
        <v>296</v>
      </c>
      <c r="CM157" s="26">
        <f t="shared" si="97"/>
        <v>297</v>
      </c>
      <c r="CN157" s="20">
        <f t="shared" si="106"/>
        <v>0</v>
      </c>
      <c r="CO157" s="20">
        <f t="shared" si="106"/>
        <v>0</v>
      </c>
      <c r="CP157" s="20">
        <f t="shared" si="106"/>
        <v>0</v>
      </c>
      <c r="CQ157" s="106">
        <f t="shared" si="106"/>
        <v>10.95</v>
      </c>
      <c r="CR157" s="143"/>
      <c r="CS157" s="20">
        <f t="shared" si="107"/>
        <v>0</v>
      </c>
      <c r="CT157" s="20">
        <f t="shared" si="107"/>
        <v>0</v>
      </c>
      <c r="CW157" s="20">
        <f t="shared" si="104"/>
        <v>0</v>
      </c>
      <c r="CX157" s="20">
        <f t="shared" si="103"/>
        <v>0</v>
      </c>
      <c r="CY157" s="20">
        <f t="shared" si="103"/>
        <v>0</v>
      </c>
      <c r="CZ157" s="20">
        <f t="shared" si="103"/>
        <v>0</v>
      </c>
      <c r="DA157" s="20">
        <f t="shared" si="103"/>
        <v>0</v>
      </c>
      <c r="DB157" s="20">
        <f t="shared" si="103"/>
        <v>0</v>
      </c>
      <c r="DC157" s="20">
        <f t="shared" si="103"/>
        <v>0</v>
      </c>
      <c r="DD157" s="106">
        <f t="shared" si="103"/>
        <v>0</v>
      </c>
      <c r="DE157" s="20">
        <f t="shared" si="96"/>
        <v>0</v>
      </c>
      <c r="DF157" s="20">
        <f t="shared" si="96"/>
        <v>0</v>
      </c>
      <c r="DG157" s="106">
        <f t="shared" si="96"/>
        <v>0</v>
      </c>
      <c r="DH157" s="143"/>
      <c r="DI157" s="20">
        <f t="shared" si="108"/>
        <v>0</v>
      </c>
      <c r="DJ157" s="20">
        <f t="shared" si="108"/>
        <v>0</v>
      </c>
      <c r="DK157" s="20">
        <f t="shared" si="108"/>
        <v>10.95</v>
      </c>
      <c r="DL157" s="143"/>
      <c r="DM157" s="20">
        <f t="shared" si="109"/>
        <v>0</v>
      </c>
      <c r="DN157" s="20">
        <f t="shared" si="109"/>
        <v>0</v>
      </c>
      <c r="DO157" s="106">
        <f t="shared" si="109"/>
        <v>0</v>
      </c>
      <c r="DP157" s="20">
        <f t="shared" si="109"/>
        <v>0</v>
      </c>
      <c r="DR157" s="31">
        <f t="shared" si="127"/>
        <v>148</v>
      </c>
      <c r="DS157" s="26">
        <f t="shared" si="128"/>
        <v>148.5</v>
      </c>
      <c r="DT157" s="101">
        <f t="shared" si="110"/>
        <v>703.28</v>
      </c>
      <c r="DU157" s="101">
        <f t="shared" si="111"/>
        <v>288.02</v>
      </c>
      <c r="DV157" s="101">
        <f t="shared" si="112"/>
        <v>316</v>
      </c>
      <c r="DW157" s="102">
        <f t="shared" si="129"/>
        <v>507.18</v>
      </c>
      <c r="DX157" s="144"/>
      <c r="DY157" s="101">
        <f t="shared" si="130"/>
        <v>94.27</v>
      </c>
      <c r="DZ157" s="101">
        <f t="shared" si="130"/>
        <v>94.6</v>
      </c>
      <c r="EB157" s="84">
        <f>MODEL_DATA!AT154</f>
        <v>148</v>
      </c>
      <c r="EC157" s="84">
        <f>MODEL_DATA!AU154</f>
        <v>99.26</v>
      </c>
      <c r="ED157" s="84">
        <f>MODEL_DATA!AV154</f>
        <v>27.2</v>
      </c>
      <c r="EE157" s="84">
        <f>MODEL_DATA!AW154</f>
        <v>260.82</v>
      </c>
      <c r="EF157" s="84">
        <f>MODEL_DATA!AX154</f>
        <v>0</v>
      </c>
      <c r="EG157" s="84">
        <f>MODEL_DATA!AY154</f>
        <v>0</v>
      </c>
      <c r="EH157" s="84">
        <f>MODEL_DATA!AZ154</f>
        <v>108.79</v>
      </c>
      <c r="EI157" s="84">
        <f>MODEL_DATA!BA154</f>
        <v>207.21</v>
      </c>
      <c r="EJ157" s="84">
        <f>MODEL_DATA!BB154</f>
        <v>0</v>
      </c>
      <c r="EK157" s="84">
        <f>MODEL_DATA!BC154</f>
        <v>0</v>
      </c>
      <c r="EL157" s="84">
        <f>MODEL_DATA!BD154</f>
        <v>1.93</v>
      </c>
      <c r="EM157" s="84">
        <f>MODEL_DATA!BE154</f>
        <v>255.69</v>
      </c>
      <c r="EN157" s="84">
        <f>MODEL_DATA!BF154</f>
        <v>122.98</v>
      </c>
      <c r="EO157" s="84">
        <f>MODEL_DATA!BG154</f>
        <v>36.619999999999997</v>
      </c>
      <c r="EP157" s="84">
        <f>MODEL_DATA!BH154</f>
        <v>30.13</v>
      </c>
      <c r="EQ157" s="84">
        <f>MODEL_DATA!BI154</f>
        <v>251.49</v>
      </c>
      <c r="ER157" s="84">
        <f>MODEL_DATA!BJ154</f>
        <v>88.74</v>
      </c>
      <c r="ES157" s="84">
        <f>MODEL_DATA!BK154</f>
        <v>57.65</v>
      </c>
      <c r="ET157" s="84">
        <f>MODEL_DATA!BL154</f>
        <v>64.47</v>
      </c>
      <c r="EU157" s="84">
        <f>MODEL_DATA!BM154</f>
        <v>0.87</v>
      </c>
      <c r="EV157" s="84">
        <f>MODEL_DATA!BN154</f>
        <v>0.51</v>
      </c>
    </row>
    <row r="158" spans="32:152" x14ac:dyDescent="0.25">
      <c r="AF158" s="32">
        <f t="shared" si="105"/>
        <v>296</v>
      </c>
      <c r="AG158" s="61">
        <f t="shared" si="113"/>
        <v>0</v>
      </c>
      <c r="AH158" s="63">
        <f>INDEX(Obs_GenCost!$D$11:$T$211,  MATCH($AF158, Obs_GenCost!$B$11:$B$211, 0), MATCH(AH$4, Obs_GenCost!$D$3:$T$3, 0) )</f>
        <v>0</v>
      </c>
      <c r="AI158" s="61">
        <f t="shared" si="114"/>
        <v>0</v>
      </c>
      <c r="AJ158" s="63">
        <f>INDEX(Obs_GenCost!$D$11:$T$211,  MATCH($AF158, Obs_GenCost!$B$11:$B$211, 0), MATCH(AJ$4, Obs_GenCost!$D$3:$T$3, 0) )</f>
        <v>0</v>
      </c>
      <c r="AK158" s="61">
        <f t="shared" si="115"/>
        <v>0</v>
      </c>
      <c r="AL158" s="63">
        <f>INDEX(Obs_GenCost!$D$11:$T$211,  MATCH($AF158, Obs_GenCost!$B$11:$B$211, 0), MATCH(AL$4, Obs_GenCost!$D$3:$T$3, 0) )</f>
        <v>0</v>
      </c>
      <c r="AM158" s="61">
        <f t="shared" si="116"/>
        <v>0</v>
      </c>
      <c r="AN158" s="63">
        <f>INDEX(Obs_GenCost!$D$11:$T$211,  MATCH($AF158, Obs_GenCost!$B$11:$B$211, 0), MATCH(AN$4, Obs_GenCost!$D$3:$T$3, 0) )</f>
        <v>0</v>
      </c>
      <c r="AO158" s="61">
        <f t="shared" si="117"/>
        <v>0</v>
      </c>
      <c r="AP158" s="63">
        <f>INDEX(Obs_GenCost!$D$11:$T$211,  MATCH($AF158, Obs_GenCost!$B$11:$B$211, 0), MATCH(AP$4, Obs_GenCost!$D$3:$T$3, 0) )</f>
        <v>0</v>
      </c>
      <c r="AQ158" s="61">
        <f t="shared" si="118"/>
        <v>0</v>
      </c>
      <c r="AR158" s="63">
        <f>INDEX(Obs_GenCost!$D$11:$T$211,  MATCH($AF158, Obs_GenCost!$B$11:$B$211, 0), MATCH(AR$4, Obs_GenCost!$D$3:$T$3, 0) )</f>
        <v>0</v>
      </c>
      <c r="AS158" s="61">
        <f t="shared" si="119"/>
        <v>0</v>
      </c>
      <c r="AT158" s="63">
        <f>INDEX(Obs_GenCost!$D$11:$T$211,  MATCH($AF158, Obs_GenCost!$B$11:$B$211, 0), MATCH(AT$4, Obs_GenCost!$D$3:$T$3, 0) )</f>
        <v>0</v>
      </c>
      <c r="AU158" s="61">
        <f t="shared" si="120"/>
        <v>0</v>
      </c>
      <c r="AV158" s="63">
        <f>INDEX(Obs_GenCost!$D$11:$T$211,  MATCH($AF158, Obs_GenCost!$B$11:$B$211, 0), MATCH(AV$4, Obs_GenCost!$D$3:$T$3, 0) )</f>
        <v>0</v>
      </c>
      <c r="AW158" s="61">
        <f t="shared" si="121"/>
        <v>0</v>
      </c>
      <c r="AX158" s="63">
        <f>INDEX(Obs_GenCost!$D$11:$T$211,  MATCH($AF158, Obs_GenCost!$B$11:$B$211, 0), MATCH(AX$4, Obs_GenCost!$D$3:$T$3, 0) )</f>
        <v>0</v>
      </c>
      <c r="AY158" s="61">
        <f t="shared" si="122"/>
        <v>0</v>
      </c>
      <c r="AZ158" s="63">
        <f>INDEX(Obs_GenCost!$D$11:$T$211,  MATCH($AF158, Obs_GenCost!$B$11:$B$211, 0), MATCH(AZ$4, Obs_GenCost!$D$3:$T$3, 0) )</f>
        <v>4.0500000000000002E-5</v>
      </c>
      <c r="BA158" s="61">
        <f t="shared" si="123"/>
        <v>0</v>
      </c>
      <c r="BB158" s="63">
        <f>INDEX(Obs_GenCost!$D$11:$T$211,  MATCH($AF158, Obs_GenCost!$B$11:$B$211, 0), MATCH(BB$4, Obs_GenCost!$D$3:$T$3, 0) )</f>
        <v>0</v>
      </c>
      <c r="BC158" s="61">
        <f t="shared" si="124"/>
        <v>1.1506851042499699E-4</v>
      </c>
      <c r="BD158" s="63">
        <f>INDEX(Obs_GenCost!$D$11:$T$211,  MATCH($AF158, Obs_GenCost!$B$11:$B$211, 0), MATCH(BD$4, Obs_GenCost!$D$3:$T$3, 0) )</f>
        <v>0</v>
      </c>
      <c r="BF158" s="31">
        <f t="shared" si="125"/>
        <v>298</v>
      </c>
      <c r="BG158" s="31">
        <f t="shared" si="126"/>
        <v>299</v>
      </c>
      <c r="BH158" s="57">
        <f t="shared" si="102"/>
        <v>0</v>
      </c>
      <c r="BI158" s="57">
        <f t="shared" si="102"/>
        <v>0</v>
      </c>
      <c r="BJ158" s="57">
        <f t="shared" si="102"/>
        <v>0</v>
      </c>
      <c r="BK158" s="58">
        <f t="shared" si="102"/>
        <v>1.0308274714305673E-4</v>
      </c>
      <c r="BL158" s="57">
        <f t="shared" si="102"/>
        <v>0</v>
      </c>
      <c r="BM158" s="57">
        <f t="shared" si="102"/>
        <v>0</v>
      </c>
      <c r="BN158" s="57">
        <f t="shared" si="100"/>
        <v>0</v>
      </c>
      <c r="BQ158" s="57">
        <f t="shared" ref="BQ158:CE174" si="132">IFERROR(CW158 / CW$6,  0)</f>
        <v>0</v>
      </c>
      <c r="BR158" s="57">
        <f t="shared" si="132"/>
        <v>0</v>
      </c>
      <c r="BS158" s="57">
        <f t="shared" si="132"/>
        <v>0</v>
      </c>
      <c r="BT158" s="57">
        <f t="shared" si="132"/>
        <v>0</v>
      </c>
      <c r="BU158" s="57">
        <f t="shared" si="132"/>
        <v>0</v>
      </c>
      <c r="BV158" s="57">
        <f t="shared" si="132"/>
        <v>0</v>
      </c>
      <c r="BW158" s="57">
        <f t="shared" si="132"/>
        <v>0</v>
      </c>
      <c r="BX158" s="58">
        <f t="shared" si="132"/>
        <v>0</v>
      </c>
      <c r="BY158" s="57">
        <f t="shared" si="132"/>
        <v>0</v>
      </c>
      <c r="BZ158" s="57">
        <f t="shared" si="132"/>
        <v>0</v>
      </c>
      <c r="CA158" s="58">
        <f t="shared" si="132"/>
        <v>0</v>
      </c>
      <c r="CB158" s="57">
        <f t="shared" si="132"/>
        <v>0</v>
      </c>
      <c r="CC158" s="57">
        <f t="shared" si="132"/>
        <v>0</v>
      </c>
      <c r="CD158" s="57">
        <f t="shared" si="132"/>
        <v>0</v>
      </c>
      <c r="CE158" s="57">
        <f t="shared" si="132"/>
        <v>1.8715709321179879E-4</v>
      </c>
      <c r="CF158" s="57">
        <f t="shared" si="99"/>
        <v>0</v>
      </c>
      <c r="CG158" s="57">
        <f t="shared" si="99"/>
        <v>0</v>
      </c>
      <c r="CH158" s="57">
        <f t="shared" si="99"/>
        <v>0</v>
      </c>
      <c r="CI158" s="58">
        <f t="shared" si="99"/>
        <v>0</v>
      </c>
      <c r="CJ158" s="57">
        <f t="shared" si="99"/>
        <v>0</v>
      </c>
      <c r="CL158" s="30">
        <f>Obs_GenCost!B160</f>
        <v>298</v>
      </c>
      <c r="CM158" s="26">
        <f t="shared" si="97"/>
        <v>299</v>
      </c>
      <c r="CN158" s="20">
        <f t="shared" si="106"/>
        <v>0</v>
      </c>
      <c r="CO158" s="20">
        <f t="shared" si="106"/>
        <v>0</v>
      </c>
      <c r="CP158" s="20">
        <f t="shared" si="106"/>
        <v>0</v>
      </c>
      <c r="CQ158" s="106">
        <f t="shared" si="106"/>
        <v>17.810000000000002</v>
      </c>
      <c r="CR158" s="143"/>
      <c r="CS158" s="20">
        <f t="shared" si="107"/>
        <v>0</v>
      </c>
      <c r="CT158" s="20">
        <f t="shared" si="107"/>
        <v>0</v>
      </c>
      <c r="CW158" s="20">
        <f t="shared" si="104"/>
        <v>0</v>
      </c>
      <c r="CX158" s="20">
        <f t="shared" si="103"/>
        <v>0</v>
      </c>
      <c r="CY158" s="20">
        <f t="shared" si="103"/>
        <v>0</v>
      </c>
      <c r="CZ158" s="20">
        <f t="shared" si="103"/>
        <v>0</v>
      </c>
      <c r="DA158" s="20">
        <f t="shared" si="103"/>
        <v>0</v>
      </c>
      <c r="DB158" s="20">
        <f t="shared" si="103"/>
        <v>0</v>
      </c>
      <c r="DC158" s="20">
        <f t="shared" si="103"/>
        <v>0</v>
      </c>
      <c r="DD158" s="106">
        <f t="shared" si="103"/>
        <v>0</v>
      </c>
      <c r="DE158" s="20">
        <f t="shared" si="96"/>
        <v>0</v>
      </c>
      <c r="DF158" s="20">
        <f t="shared" si="96"/>
        <v>0</v>
      </c>
      <c r="DG158" s="106">
        <f t="shared" si="96"/>
        <v>0</v>
      </c>
      <c r="DH158" s="143"/>
      <c r="DI158" s="20">
        <f t="shared" si="108"/>
        <v>0</v>
      </c>
      <c r="DJ158" s="20">
        <f t="shared" si="108"/>
        <v>0</v>
      </c>
      <c r="DK158" s="20">
        <f t="shared" si="108"/>
        <v>17.810000000000002</v>
      </c>
      <c r="DL158" s="143"/>
      <c r="DM158" s="20">
        <f t="shared" si="109"/>
        <v>0</v>
      </c>
      <c r="DN158" s="20">
        <f t="shared" si="109"/>
        <v>0</v>
      </c>
      <c r="DO158" s="106">
        <f t="shared" si="109"/>
        <v>0</v>
      </c>
      <c r="DP158" s="20">
        <f t="shared" si="109"/>
        <v>0</v>
      </c>
      <c r="DR158" s="31">
        <f t="shared" si="127"/>
        <v>149</v>
      </c>
      <c r="DS158" s="26">
        <f t="shared" si="128"/>
        <v>149.5</v>
      </c>
      <c r="DT158" s="101">
        <f t="shared" si="110"/>
        <v>663.1</v>
      </c>
      <c r="DU158" s="101">
        <f t="shared" si="111"/>
        <v>274.8</v>
      </c>
      <c r="DV158" s="101">
        <f t="shared" si="112"/>
        <v>294.55</v>
      </c>
      <c r="DW158" s="102">
        <f t="shared" si="129"/>
        <v>412.78</v>
      </c>
      <c r="DX158" s="144"/>
      <c r="DY158" s="101">
        <f t="shared" si="130"/>
        <v>111.44</v>
      </c>
      <c r="DZ158" s="101">
        <f t="shared" si="130"/>
        <v>132.4</v>
      </c>
      <c r="EB158" s="84">
        <f>MODEL_DATA!AT155</f>
        <v>149</v>
      </c>
      <c r="EC158" s="84">
        <f>MODEL_DATA!AU155</f>
        <v>93.75</v>
      </c>
      <c r="ED158" s="84">
        <f>MODEL_DATA!AV155</f>
        <v>31.77</v>
      </c>
      <c r="EE158" s="84">
        <f>MODEL_DATA!AW155</f>
        <v>243.03</v>
      </c>
      <c r="EF158" s="84">
        <f>MODEL_DATA!AX155</f>
        <v>0</v>
      </c>
      <c r="EG158" s="84">
        <f>MODEL_DATA!AY155</f>
        <v>0</v>
      </c>
      <c r="EH158" s="84">
        <f>MODEL_DATA!AZ155</f>
        <v>89.42</v>
      </c>
      <c r="EI158" s="84">
        <f>MODEL_DATA!BA155</f>
        <v>205.13</v>
      </c>
      <c r="EJ158" s="84">
        <f>MODEL_DATA!BB155</f>
        <v>0</v>
      </c>
      <c r="EK158" s="84">
        <f>MODEL_DATA!BC155</f>
        <v>0</v>
      </c>
      <c r="EL158" s="84">
        <f>MODEL_DATA!BD155</f>
        <v>1.08</v>
      </c>
      <c r="EM158" s="84">
        <f>MODEL_DATA!BE155</f>
        <v>217.98</v>
      </c>
      <c r="EN158" s="84">
        <f>MODEL_DATA!BF155</f>
        <v>100.4</v>
      </c>
      <c r="EO158" s="84">
        <f>MODEL_DATA!BG155</f>
        <v>39.99</v>
      </c>
      <c r="EP158" s="84">
        <f>MODEL_DATA!BH155</f>
        <v>41.03</v>
      </c>
      <c r="EQ158" s="84">
        <f>MODEL_DATA!BI155</f>
        <v>194.8</v>
      </c>
      <c r="ER158" s="84">
        <f>MODEL_DATA!BJ155</f>
        <v>97.77</v>
      </c>
      <c r="ES158" s="84">
        <f>MODEL_DATA!BK155</f>
        <v>71.45</v>
      </c>
      <c r="ET158" s="84">
        <f>MODEL_DATA!BL155</f>
        <v>91.37</v>
      </c>
      <c r="EU158" s="84">
        <f>MODEL_DATA!BM155</f>
        <v>0.77</v>
      </c>
      <c r="EV158" s="84">
        <f>MODEL_DATA!BN155</f>
        <v>0.19</v>
      </c>
    </row>
    <row r="159" spans="32:152" x14ac:dyDescent="0.25">
      <c r="AF159" s="32">
        <f t="shared" si="105"/>
        <v>298</v>
      </c>
      <c r="AG159" s="61">
        <f t="shared" si="113"/>
        <v>0</v>
      </c>
      <c r="AH159" s="63">
        <f>INDEX(Obs_GenCost!$D$11:$T$211,  MATCH($AF159, Obs_GenCost!$B$11:$B$211, 0), MATCH(AH$4, Obs_GenCost!$D$3:$T$3, 0) )</f>
        <v>0</v>
      </c>
      <c r="AI159" s="61">
        <f t="shared" si="114"/>
        <v>0</v>
      </c>
      <c r="AJ159" s="63">
        <f>INDEX(Obs_GenCost!$D$11:$T$211,  MATCH($AF159, Obs_GenCost!$B$11:$B$211, 0), MATCH(AJ$4, Obs_GenCost!$D$3:$T$3, 0) )</f>
        <v>0</v>
      </c>
      <c r="AK159" s="61">
        <f t="shared" si="115"/>
        <v>0</v>
      </c>
      <c r="AL159" s="63">
        <f>INDEX(Obs_GenCost!$D$11:$T$211,  MATCH($AF159, Obs_GenCost!$B$11:$B$211, 0), MATCH(AL$4, Obs_GenCost!$D$3:$T$3, 0) )</f>
        <v>0</v>
      </c>
      <c r="AM159" s="61">
        <f t="shared" si="116"/>
        <v>0</v>
      </c>
      <c r="AN159" s="63">
        <f>INDEX(Obs_GenCost!$D$11:$T$211,  MATCH($AF159, Obs_GenCost!$B$11:$B$211, 0), MATCH(AN$4, Obs_GenCost!$D$3:$T$3, 0) )</f>
        <v>0</v>
      </c>
      <c r="AO159" s="61">
        <f t="shared" si="117"/>
        <v>0</v>
      </c>
      <c r="AP159" s="63">
        <f>INDEX(Obs_GenCost!$D$11:$T$211,  MATCH($AF159, Obs_GenCost!$B$11:$B$211, 0), MATCH(AP$4, Obs_GenCost!$D$3:$T$3, 0) )</f>
        <v>0</v>
      </c>
      <c r="AQ159" s="61">
        <f t="shared" si="118"/>
        <v>0</v>
      </c>
      <c r="AR159" s="63">
        <f>INDEX(Obs_GenCost!$D$11:$T$211,  MATCH($AF159, Obs_GenCost!$B$11:$B$211, 0), MATCH(AR$4, Obs_GenCost!$D$3:$T$3, 0) )</f>
        <v>0</v>
      </c>
      <c r="AS159" s="61">
        <f t="shared" si="119"/>
        <v>0</v>
      </c>
      <c r="AT159" s="63">
        <f>INDEX(Obs_GenCost!$D$11:$T$211,  MATCH($AF159, Obs_GenCost!$B$11:$B$211, 0), MATCH(AT$4, Obs_GenCost!$D$3:$T$3, 0) )</f>
        <v>0</v>
      </c>
      <c r="AU159" s="61">
        <f t="shared" si="120"/>
        <v>0</v>
      </c>
      <c r="AV159" s="63">
        <f>INDEX(Obs_GenCost!$D$11:$T$211,  MATCH($AF159, Obs_GenCost!$B$11:$B$211, 0), MATCH(AV$4, Obs_GenCost!$D$3:$T$3, 0) )</f>
        <v>0</v>
      </c>
      <c r="AW159" s="61">
        <f t="shared" si="121"/>
        <v>0</v>
      </c>
      <c r="AX159" s="63">
        <f>INDEX(Obs_GenCost!$D$11:$T$211,  MATCH($AF159, Obs_GenCost!$B$11:$B$211, 0), MATCH(AX$4, Obs_GenCost!$D$3:$T$3, 0) )</f>
        <v>0</v>
      </c>
      <c r="AY159" s="61">
        <f t="shared" si="122"/>
        <v>0</v>
      </c>
      <c r="AZ159" s="63">
        <f>INDEX(Obs_GenCost!$D$11:$T$211,  MATCH($AF159, Obs_GenCost!$B$11:$B$211, 0), MATCH(AZ$4, Obs_GenCost!$D$3:$T$3, 0) )</f>
        <v>3.9199999999999997E-5</v>
      </c>
      <c r="BA159" s="61">
        <f t="shared" si="123"/>
        <v>0</v>
      </c>
      <c r="BB159" s="63">
        <f>INDEX(Obs_GenCost!$D$11:$T$211,  MATCH($AF159, Obs_GenCost!$B$11:$B$211, 0), MATCH(BB$4, Obs_GenCost!$D$3:$T$3, 0) )</f>
        <v>0</v>
      </c>
      <c r="BC159" s="61">
        <f t="shared" si="124"/>
        <v>1.8715709321179879E-4</v>
      </c>
      <c r="BD159" s="63">
        <f>INDEX(Obs_GenCost!$D$11:$T$211,  MATCH($AF159, Obs_GenCost!$B$11:$B$211, 0), MATCH(BD$4, Obs_GenCost!$D$3:$T$3, 0) )</f>
        <v>0</v>
      </c>
      <c r="BF159" s="31">
        <f t="shared" si="125"/>
        <v>300</v>
      </c>
      <c r="BG159" s="31">
        <f t="shared" si="126"/>
        <v>301</v>
      </c>
      <c r="BH159" s="57">
        <f t="shared" si="102"/>
        <v>0</v>
      </c>
      <c r="BI159" s="57">
        <f t="shared" si="102"/>
        <v>0</v>
      </c>
      <c r="BJ159" s="57">
        <f t="shared" si="102"/>
        <v>0</v>
      </c>
      <c r="BK159" s="58">
        <f t="shared" si="102"/>
        <v>1.124591677141826E-4</v>
      </c>
      <c r="BL159" s="57">
        <f t="shared" si="102"/>
        <v>0</v>
      </c>
      <c r="BM159" s="57">
        <f t="shared" si="102"/>
        <v>0</v>
      </c>
      <c r="BN159" s="57">
        <f t="shared" si="100"/>
        <v>0</v>
      </c>
      <c r="BQ159" s="57">
        <f t="shared" si="132"/>
        <v>0</v>
      </c>
      <c r="BR159" s="57">
        <f t="shared" si="132"/>
        <v>0</v>
      </c>
      <c r="BS159" s="57">
        <f t="shared" si="132"/>
        <v>0</v>
      </c>
      <c r="BT159" s="57">
        <f t="shared" si="132"/>
        <v>0</v>
      </c>
      <c r="BU159" s="57">
        <f t="shared" si="132"/>
        <v>0</v>
      </c>
      <c r="BV159" s="57">
        <f t="shared" si="132"/>
        <v>0</v>
      </c>
      <c r="BW159" s="57">
        <f t="shared" si="132"/>
        <v>0</v>
      </c>
      <c r="BX159" s="58">
        <f t="shared" si="132"/>
        <v>0</v>
      </c>
      <c r="BY159" s="57">
        <f t="shared" si="132"/>
        <v>0</v>
      </c>
      <c r="BZ159" s="57">
        <f t="shared" si="132"/>
        <v>0</v>
      </c>
      <c r="CA159" s="58">
        <f t="shared" si="132"/>
        <v>0</v>
      </c>
      <c r="CB159" s="57">
        <f t="shared" si="132"/>
        <v>0</v>
      </c>
      <c r="CC159" s="57">
        <f t="shared" si="132"/>
        <v>0</v>
      </c>
      <c r="CD159" s="57">
        <f t="shared" si="132"/>
        <v>0</v>
      </c>
      <c r="CE159" s="57">
        <f t="shared" si="132"/>
        <v>2.0418092763083942E-4</v>
      </c>
      <c r="CF159" s="57">
        <f t="shared" si="99"/>
        <v>0</v>
      </c>
      <c r="CG159" s="57">
        <f t="shared" si="99"/>
        <v>0</v>
      </c>
      <c r="CH159" s="57">
        <f t="shared" si="99"/>
        <v>0</v>
      </c>
      <c r="CI159" s="58">
        <f t="shared" si="99"/>
        <v>0</v>
      </c>
      <c r="CJ159" s="57">
        <f t="shared" si="99"/>
        <v>0</v>
      </c>
      <c r="CL159" s="30">
        <f>Obs_GenCost!B161</f>
        <v>300</v>
      </c>
      <c r="CM159" s="26">
        <f t="shared" si="97"/>
        <v>301</v>
      </c>
      <c r="CN159" s="20">
        <f t="shared" si="106"/>
        <v>0</v>
      </c>
      <c r="CO159" s="20">
        <f t="shared" si="106"/>
        <v>0</v>
      </c>
      <c r="CP159" s="20">
        <f t="shared" si="106"/>
        <v>0</v>
      </c>
      <c r="CQ159" s="106">
        <f t="shared" si="106"/>
        <v>19.43</v>
      </c>
      <c r="CR159" s="143"/>
      <c r="CS159" s="20">
        <f t="shared" si="107"/>
        <v>0</v>
      </c>
      <c r="CT159" s="20">
        <f t="shared" si="107"/>
        <v>0</v>
      </c>
      <c r="CW159" s="20">
        <f t="shared" si="104"/>
        <v>0</v>
      </c>
      <c r="CX159" s="20">
        <f t="shared" si="103"/>
        <v>0</v>
      </c>
      <c r="CY159" s="20">
        <f t="shared" si="103"/>
        <v>0</v>
      </c>
      <c r="CZ159" s="20">
        <f t="shared" si="103"/>
        <v>0</v>
      </c>
      <c r="DA159" s="20">
        <f t="shared" si="103"/>
        <v>0</v>
      </c>
      <c r="DB159" s="20">
        <f t="shared" si="103"/>
        <v>0</v>
      </c>
      <c r="DC159" s="20">
        <f t="shared" si="103"/>
        <v>0</v>
      </c>
      <c r="DD159" s="106">
        <f t="shared" si="103"/>
        <v>0</v>
      </c>
      <c r="DE159" s="20">
        <f t="shared" si="96"/>
        <v>0</v>
      </c>
      <c r="DF159" s="20">
        <f t="shared" si="96"/>
        <v>0</v>
      </c>
      <c r="DG159" s="106">
        <f t="shared" si="96"/>
        <v>0</v>
      </c>
      <c r="DH159" s="143"/>
      <c r="DI159" s="20">
        <f t="shared" si="108"/>
        <v>0</v>
      </c>
      <c r="DJ159" s="20">
        <f t="shared" si="108"/>
        <v>0</v>
      </c>
      <c r="DK159" s="20">
        <f t="shared" si="108"/>
        <v>19.43</v>
      </c>
      <c r="DL159" s="143"/>
      <c r="DM159" s="20">
        <f t="shared" si="109"/>
        <v>0</v>
      </c>
      <c r="DN159" s="20">
        <f t="shared" si="109"/>
        <v>0</v>
      </c>
      <c r="DO159" s="106">
        <f t="shared" si="109"/>
        <v>0</v>
      </c>
      <c r="DP159" s="20">
        <f t="shared" si="109"/>
        <v>0</v>
      </c>
      <c r="DR159" s="31">
        <f t="shared" si="127"/>
        <v>150</v>
      </c>
      <c r="DS159" s="26">
        <f t="shared" si="128"/>
        <v>150.5</v>
      </c>
      <c r="DT159" s="101">
        <f t="shared" si="110"/>
        <v>616.79</v>
      </c>
      <c r="DU159" s="101">
        <f t="shared" si="111"/>
        <v>239.15</v>
      </c>
      <c r="DV159" s="101">
        <f t="shared" si="112"/>
        <v>284.73</v>
      </c>
      <c r="DW159" s="102">
        <f t="shared" si="129"/>
        <v>491.72</v>
      </c>
      <c r="DX159" s="144"/>
      <c r="DY159" s="101">
        <f t="shared" si="130"/>
        <v>89.789999999999992</v>
      </c>
      <c r="DZ159" s="101">
        <f t="shared" si="130"/>
        <v>152.53</v>
      </c>
      <c r="EB159" s="84">
        <f>MODEL_DATA!AT156</f>
        <v>150</v>
      </c>
      <c r="EC159" s="84">
        <f>MODEL_DATA!AU156</f>
        <v>92.91</v>
      </c>
      <c r="ED159" s="84">
        <f>MODEL_DATA!AV156</f>
        <v>27.49</v>
      </c>
      <c r="EE159" s="84">
        <f>MODEL_DATA!AW156</f>
        <v>211.66</v>
      </c>
      <c r="EF159" s="84">
        <f>MODEL_DATA!AX156</f>
        <v>0</v>
      </c>
      <c r="EG159" s="84">
        <f>MODEL_DATA!AY156</f>
        <v>0</v>
      </c>
      <c r="EH159" s="84">
        <f>MODEL_DATA!AZ156</f>
        <v>86.04</v>
      </c>
      <c r="EI159" s="84">
        <f>MODEL_DATA!BA156</f>
        <v>198.69</v>
      </c>
      <c r="EJ159" s="84">
        <f>MODEL_DATA!BB156</f>
        <v>0</v>
      </c>
      <c r="EK159" s="84">
        <f>MODEL_DATA!BC156</f>
        <v>0</v>
      </c>
      <c r="EL159" s="84">
        <f>MODEL_DATA!BD156</f>
        <v>0.17</v>
      </c>
      <c r="EM159" s="84">
        <f>MODEL_DATA!BE156</f>
        <v>225.1</v>
      </c>
      <c r="EN159" s="84">
        <f>MODEL_DATA!BF156</f>
        <v>129.83000000000001</v>
      </c>
      <c r="EO159" s="84">
        <f>MODEL_DATA!BG156</f>
        <v>33.58</v>
      </c>
      <c r="EP159" s="84">
        <f>MODEL_DATA!BH156</f>
        <v>45</v>
      </c>
      <c r="EQ159" s="84">
        <f>MODEL_DATA!BI156</f>
        <v>266.62</v>
      </c>
      <c r="ER159" s="84">
        <f>MODEL_DATA!BJ156</f>
        <v>85.18</v>
      </c>
      <c r="ES159" s="84">
        <f>MODEL_DATA!BK156</f>
        <v>56.21</v>
      </c>
      <c r="ET159" s="84">
        <f>MODEL_DATA!BL156</f>
        <v>107.53</v>
      </c>
      <c r="EU159" s="84">
        <f>MODEL_DATA!BM156</f>
        <v>0.88</v>
      </c>
      <c r="EV159" s="84">
        <f>MODEL_DATA!BN156</f>
        <v>0.19</v>
      </c>
    </row>
    <row r="160" spans="32:152" x14ac:dyDescent="0.25">
      <c r="AF160" s="32">
        <f t="shared" si="105"/>
        <v>300</v>
      </c>
      <c r="AG160" s="61">
        <f t="shared" si="113"/>
        <v>0</v>
      </c>
      <c r="AH160" s="63">
        <f>INDEX(Obs_GenCost!$D$11:$T$211,  MATCH($AF160, Obs_GenCost!$B$11:$B$211, 0), MATCH(AH$4, Obs_GenCost!$D$3:$T$3, 0) )</f>
        <v>0</v>
      </c>
      <c r="AI160" s="61">
        <f t="shared" si="114"/>
        <v>0</v>
      </c>
      <c r="AJ160" s="63">
        <f>INDEX(Obs_GenCost!$D$11:$T$211,  MATCH($AF160, Obs_GenCost!$B$11:$B$211, 0), MATCH(AJ$4, Obs_GenCost!$D$3:$T$3, 0) )</f>
        <v>0</v>
      </c>
      <c r="AK160" s="61">
        <f t="shared" si="115"/>
        <v>0</v>
      </c>
      <c r="AL160" s="63">
        <f>INDEX(Obs_GenCost!$D$11:$T$211,  MATCH($AF160, Obs_GenCost!$B$11:$B$211, 0), MATCH(AL$4, Obs_GenCost!$D$3:$T$3, 0) )</f>
        <v>0</v>
      </c>
      <c r="AM160" s="61">
        <f t="shared" si="116"/>
        <v>0</v>
      </c>
      <c r="AN160" s="63">
        <f>INDEX(Obs_GenCost!$D$11:$T$211,  MATCH($AF160, Obs_GenCost!$B$11:$B$211, 0), MATCH(AN$4, Obs_GenCost!$D$3:$T$3, 0) )</f>
        <v>0</v>
      </c>
      <c r="AO160" s="61">
        <f t="shared" si="117"/>
        <v>0</v>
      </c>
      <c r="AP160" s="63">
        <f>INDEX(Obs_GenCost!$D$11:$T$211,  MATCH($AF160, Obs_GenCost!$B$11:$B$211, 0), MATCH(AP$4, Obs_GenCost!$D$3:$T$3, 0) )</f>
        <v>0</v>
      </c>
      <c r="AQ160" s="61">
        <f t="shared" si="118"/>
        <v>0</v>
      </c>
      <c r="AR160" s="63">
        <f>INDEX(Obs_GenCost!$D$11:$T$211,  MATCH($AF160, Obs_GenCost!$B$11:$B$211, 0), MATCH(AR$4, Obs_GenCost!$D$3:$T$3, 0) )</f>
        <v>0</v>
      </c>
      <c r="AS160" s="61">
        <f t="shared" si="119"/>
        <v>0</v>
      </c>
      <c r="AT160" s="63">
        <f>INDEX(Obs_GenCost!$D$11:$T$211,  MATCH($AF160, Obs_GenCost!$B$11:$B$211, 0), MATCH(AT$4, Obs_GenCost!$D$3:$T$3, 0) )</f>
        <v>0</v>
      </c>
      <c r="AU160" s="61">
        <f t="shared" si="120"/>
        <v>0</v>
      </c>
      <c r="AV160" s="63">
        <f>INDEX(Obs_GenCost!$D$11:$T$211,  MATCH($AF160, Obs_GenCost!$B$11:$B$211, 0), MATCH(AV$4, Obs_GenCost!$D$3:$T$3, 0) )</f>
        <v>0</v>
      </c>
      <c r="AW160" s="61">
        <f t="shared" si="121"/>
        <v>0</v>
      </c>
      <c r="AX160" s="63">
        <f>INDEX(Obs_GenCost!$D$11:$T$211,  MATCH($AF160, Obs_GenCost!$B$11:$B$211, 0), MATCH(AX$4, Obs_GenCost!$D$3:$T$3, 0) )</f>
        <v>0</v>
      </c>
      <c r="AY160" s="61">
        <f t="shared" si="122"/>
        <v>0</v>
      </c>
      <c r="AZ160" s="63">
        <f>INDEX(Obs_GenCost!$D$11:$T$211,  MATCH($AF160, Obs_GenCost!$B$11:$B$211, 0), MATCH(AZ$4, Obs_GenCost!$D$3:$T$3, 0) )</f>
        <v>3.7799999999999997E-5</v>
      </c>
      <c r="BA160" s="61">
        <f t="shared" si="123"/>
        <v>0</v>
      </c>
      <c r="BB160" s="63">
        <f>INDEX(Obs_GenCost!$D$11:$T$211,  MATCH($AF160, Obs_GenCost!$B$11:$B$211, 0), MATCH(BB$4, Obs_GenCost!$D$3:$T$3, 0) )</f>
        <v>0</v>
      </c>
      <c r="BC160" s="61">
        <f t="shared" si="124"/>
        <v>2.0418092763083942E-4</v>
      </c>
      <c r="BD160" s="63">
        <f>INDEX(Obs_GenCost!$D$11:$T$211,  MATCH($AF160, Obs_GenCost!$B$11:$B$211, 0), MATCH(BD$4, Obs_GenCost!$D$3:$T$3, 0) )</f>
        <v>0</v>
      </c>
      <c r="BF160" s="31">
        <f t="shared" si="125"/>
        <v>302</v>
      </c>
      <c r="BG160" s="31">
        <f t="shared" si="126"/>
        <v>303</v>
      </c>
      <c r="BH160" s="57">
        <f t="shared" si="102"/>
        <v>0</v>
      </c>
      <c r="BI160" s="57">
        <f t="shared" si="102"/>
        <v>0</v>
      </c>
      <c r="BJ160" s="57">
        <f t="shared" si="102"/>
        <v>0</v>
      </c>
      <c r="BK160" s="58">
        <f t="shared" si="102"/>
        <v>9.7179074931607088E-5</v>
      </c>
      <c r="BL160" s="57">
        <f t="shared" si="102"/>
        <v>0</v>
      </c>
      <c r="BM160" s="57">
        <f t="shared" si="102"/>
        <v>0</v>
      </c>
      <c r="BN160" s="57">
        <f t="shared" si="100"/>
        <v>0</v>
      </c>
      <c r="BQ160" s="57">
        <f t="shared" si="132"/>
        <v>0</v>
      </c>
      <c r="BR160" s="57">
        <f t="shared" si="132"/>
        <v>0</v>
      </c>
      <c r="BS160" s="57">
        <f t="shared" si="132"/>
        <v>0</v>
      </c>
      <c r="BT160" s="57">
        <f t="shared" si="132"/>
        <v>0</v>
      </c>
      <c r="BU160" s="57">
        <f t="shared" si="132"/>
        <v>0</v>
      </c>
      <c r="BV160" s="57">
        <f t="shared" si="132"/>
        <v>0</v>
      </c>
      <c r="BW160" s="57">
        <f t="shared" si="132"/>
        <v>0</v>
      </c>
      <c r="BX160" s="58">
        <f t="shared" si="132"/>
        <v>0</v>
      </c>
      <c r="BY160" s="57">
        <f t="shared" si="132"/>
        <v>0</v>
      </c>
      <c r="BZ160" s="57">
        <f t="shared" si="132"/>
        <v>0</v>
      </c>
      <c r="CA160" s="58">
        <f t="shared" si="132"/>
        <v>0</v>
      </c>
      <c r="CB160" s="57">
        <f t="shared" si="132"/>
        <v>0</v>
      </c>
      <c r="CC160" s="57">
        <f t="shared" si="132"/>
        <v>0</v>
      </c>
      <c r="CD160" s="57">
        <f t="shared" si="132"/>
        <v>0</v>
      </c>
      <c r="CE160" s="57">
        <f t="shared" si="132"/>
        <v>1.7643838265166205E-4</v>
      </c>
      <c r="CF160" s="57">
        <f t="shared" si="99"/>
        <v>0</v>
      </c>
      <c r="CG160" s="57">
        <f t="shared" si="99"/>
        <v>0</v>
      </c>
      <c r="CH160" s="57">
        <f t="shared" si="99"/>
        <v>0</v>
      </c>
      <c r="CI160" s="58">
        <f t="shared" si="99"/>
        <v>0</v>
      </c>
      <c r="CJ160" s="57">
        <f t="shared" si="99"/>
        <v>0</v>
      </c>
      <c r="CL160" s="30">
        <f>Obs_GenCost!B162</f>
        <v>302</v>
      </c>
      <c r="CM160" s="26">
        <f t="shared" si="97"/>
        <v>303</v>
      </c>
      <c r="CN160" s="20">
        <f t="shared" si="106"/>
        <v>0</v>
      </c>
      <c r="CO160" s="20">
        <f t="shared" si="106"/>
        <v>0</v>
      </c>
      <c r="CP160" s="20">
        <f t="shared" si="106"/>
        <v>0</v>
      </c>
      <c r="CQ160" s="106">
        <f t="shared" si="106"/>
        <v>16.79</v>
      </c>
      <c r="CR160" s="143"/>
      <c r="CS160" s="20">
        <f t="shared" si="107"/>
        <v>0</v>
      </c>
      <c r="CT160" s="20">
        <f t="shared" si="107"/>
        <v>0</v>
      </c>
      <c r="CW160" s="20">
        <f t="shared" si="104"/>
        <v>0</v>
      </c>
      <c r="CX160" s="20">
        <f t="shared" si="103"/>
        <v>0</v>
      </c>
      <c r="CY160" s="20">
        <f t="shared" si="103"/>
        <v>0</v>
      </c>
      <c r="CZ160" s="20">
        <f t="shared" si="103"/>
        <v>0</v>
      </c>
      <c r="DA160" s="20">
        <f t="shared" si="103"/>
        <v>0</v>
      </c>
      <c r="DB160" s="20">
        <f t="shared" si="103"/>
        <v>0</v>
      </c>
      <c r="DC160" s="20">
        <f t="shared" si="103"/>
        <v>0</v>
      </c>
      <c r="DD160" s="106">
        <f t="shared" si="103"/>
        <v>0</v>
      </c>
      <c r="DE160" s="20">
        <f t="shared" si="96"/>
        <v>0</v>
      </c>
      <c r="DF160" s="20">
        <f t="shared" si="96"/>
        <v>0</v>
      </c>
      <c r="DG160" s="106">
        <f t="shared" si="96"/>
        <v>0</v>
      </c>
      <c r="DH160" s="143"/>
      <c r="DI160" s="20">
        <f t="shared" si="108"/>
        <v>0</v>
      </c>
      <c r="DJ160" s="20">
        <f t="shared" si="108"/>
        <v>0</v>
      </c>
      <c r="DK160" s="20">
        <f t="shared" si="108"/>
        <v>16.79</v>
      </c>
      <c r="DL160" s="143"/>
      <c r="DM160" s="20">
        <f t="shared" si="109"/>
        <v>0</v>
      </c>
      <c r="DN160" s="20">
        <f t="shared" si="109"/>
        <v>0</v>
      </c>
      <c r="DO160" s="106">
        <f t="shared" si="109"/>
        <v>0</v>
      </c>
      <c r="DP160" s="20">
        <f t="shared" si="109"/>
        <v>0</v>
      </c>
      <c r="DR160" s="31">
        <f t="shared" si="127"/>
        <v>151</v>
      </c>
      <c r="DS160" s="26">
        <f t="shared" si="128"/>
        <v>151.5</v>
      </c>
      <c r="DT160" s="101">
        <f t="shared" si="110"/>
        <v>623.81999999999994</v>
      </c>
      <c r="DU160" s="101">
        <f t="shared" si="111"/>
        <v>258.71999999999997</v>
      </c>
      <c r="DV160" s="101">
        <f t="shared" si="112"/>
        <v>284.93</v>
      </c>
      <c r="DW160" s="102">
        <f t="shared" si="129"/>
        <v>473.06</v>
      </c>
      <c r="DX160" s="144"/>
      <c r="DY160" s="101">
        <f t="shared" si="130"/>
        <v>86.98</v>
      </c>
      <c r="DZ160" s="101">
        <f t="shared" si="130"/>
        <v>135.97999999999999</v>
      </c>
      <c r="EB160" s="84">
        <f>MODEL_DATA!AT157</f>
        <v>151</v>
      </c>
      <c r="EC160" s="84">
        <f>MODEL_DATA!AU157</f>
        <v>80.17</v>
      </c>
      <c r="ED160" s="84">
        <f>MODEL_DATA!AV157</f>
        <v>29.06</v>
      </c>
      <c r="EE160" s="84">
        <f>MODEL_DATA!AW157</f>
        <v>229.66</v>
      </c>
      <c r="EF160" s="84">
        <f>MODEL_DATA!AX157</f>
        <v>0</v>
      </c>
      <c r="EG160" s="84">
        <f>MODEL_DATA!AY157</f>
        <v>0</v>
      </c>
      <c r="EH160" s="84">
        <f>MODEL_DATA!AZ157</f>
        <v>87.87</v>
      </c>
      <c r="EI160" s="84">
        <f>MODEL_DATA!BA157</f>
        <v>197.06</v>
      </c>
      <c r="EJ160" s="84">
        <f>MODEL_DATA!BB157</f>
        <v>0</v>
      </c>
      <c r="EK160" s="84">
        <f>MODEL_DATA!BC157</f>
        <v>0</v>
      </c>
      <c r="EL160" s="84">
        <f>MODEL_DATA!BD157</f>
        <v>0.18</v>
      </c>
      <c r="EM160" s="84">
        <f>MODEL_DATA!BE157</f>
        <v>222.34</v>
      </c>
      <c r="EN160" s="84">
        <f>MODEL_DATA!BF157</f>
        <v>104.74</v>
      </c>
      <c r="EO160" s="84">
        <f>MODEL_DATA!BG157</f>
        <v>31.28</v>
      </c>
      <c r="EP160" s="84">
        <f>MODEL_DATA!BH157</f>
        <v>41.27</v>
      </c>
      <c r="EQ160" s="84">
        <f>MODEL_DATA!BI157</f>
        <v>250.72</v>
      </c>
      <c r="ER160" s="84">
        <f>MODEL_DATA!BJ157</f>
        <v>94.41</v>
      </c>
      <c r="ES160" s="84">
        <f>MODEL_DATA!BK157</f>
        <v>55.7</v>
      </c>
      <c r="ET160" s="84">
        <f>MODEL_DATA!BL157</f>
        <v>94.71</v>
      </c>
      <c r="EU160" s="84">
        <f>MODEL_DATA!BM157</f>
        <v>0.62</v>
      </c>
      <c r="EV160" s="84">
        <f>MODEL_DATA!BN157</f>
        <v>0.25</v>
      </c>
    </row>
    <row r="161" spans="32:152" x14ac:dyDescent="0.25">
      <c r="AF161" s="32">
        <f t="shared" si="105"/>
        <v>302</v>
      </c>
      <c r="AG161" s="61">
        <f t="shared" si="113"/>
        <v>0</v>
      </c>
      <c r="AH161" s="63">
        <f>INDEX(Obs_GenCost!$D$11:$T$211,  MATCH($AF161, Obs_GenCost!$B$11:$B$211, 0), MATCH(AH$4, Obs_GenCost!$D$3:$T$3, 0) )</f>
        <v>0</v>
      </c>
      <c r="AI161" s="61">
        <f t="shared" si="114"/>
        <v>0</v>
      </c>
      <c r="AJ161" s="63">
        <f>INDEX(Obs_GenCost!$D$11:$T$211,  MATCH($AF161, Obs_GenCost!$B$11:$B$211, 0), MATCH(AJ$4, Obs_GenCost!$D$3:$T$3, 0) )</f>
        <v>0</v>
      </c>
      <c r="AK161" s="61">
        <f t="shared" si="115"/>
        <v>0</v>
      </c>
      <c r="AL161" s="63">
        <f>INDEX(Obs_GenCost!$D$11:$T$211,  MATCH($AF161, Obs_GenCost!$B$11:$B$211, 0), MATCH(AL$4, Obs_GenCost!$D$3:$T$3, 0) )</f>
        <v>0</v>
      </c>
      <c r="AM161" s="61">
        <f t="shared" si="116"/>
        <v>0</v>
      </c>
      <c r="AN161" s="63">
        <f>INDEX(Obs_GenCost!$D$11:$T$211,  MATCH($AF161, Obs_GenCost!$B$11:$B$211, 0), MATCH(AN$4, Obs_GenCost!$D$3:$T$3, 0) )</f>
        <v>0</v>
      </c>
      <c r="AO161" s="61">
        <f t="shared" si="117"/>
        <v>0</v>
      </c>
      <c r="AP161" s="63">
        <f>INDEX(Obs_GenCost!$D$11:$T$211,  MATCH($AF161, Obs_GenCost!$B$11:$B$211, 0), MATCH(AP$4, Obs_GenCost!$D$3:$T$3, 0) )</f>
        <v>0</v>
      </c>
      <c r="AQ161" s="61">
        <f t="shared" si="118"/>
        <v>0</v>
      </c>
      <c r="AR161" s="63">
        <f>INDEX(Obs_GenCost!$D$11:$T$211,  MATCH($AF161, Obs_GenCost!$B$11:$B$211, 0), MATCH(AR$4, Obs_GenCost!$D$3:$T$3, 0) )</f>
        <v>0</v>
      </c>
      <c r="AS161" s="61">
        <f t="shared" si="119"/>
        <v>0</v>
      </c>
      <c r="AT161" s="63">
        <f>INDEX(Obs_GenCost!$D$11:$T$211,  MATCH($AF161, Obs_GenCost!$B$11:$B$211, 0), MATCH(AT$4, Obs_GenCost!$D$3:$T$3, 0) )</f>
        <v>0</v>
      </c>
      <c r="AU161" s="61">
        <f t="shared" si="120"/>
        <v>0</v>
      </c>
      <c r="AV161" s="63">
        <f>INDEX(Obs_GenCost!$D$11:$T$211,  MATCH($AF161, Obs_GenCost!$B$11:$B$211, 0), MATCH(AV$4, Obs_GenCost!$D$3:$T$3, 0) )</f>
        <v>0</v>
      </c>
      <c r="AW161" s="61">
        <f t="shared" si="121"/>
        <v>0</v>
      </c>
      <c r="AX161" s="63">
        <f>INDEX(Obs_GenCost!$D$11:$T$211,  MATCH($AF161, Obs_GenCost!$B$11:$B$211, 0), MATCH(AX$4, Obs_GenCost!$D$3:$T$3, 0) )</f>
        <v>0</v>
      </c>
      <c r="AY161" s="61">
        <f t="shared" si="122"/>
        <v>0</v>
      </c>
      <c r="AZ161" s="63">
        <f>INDEX(Obs_GenCost!$D$11:$T$211,  MATCH($AF161, Obs_GenCost!$B$11:$B$211, 0), MATCH(AZ$4, Obs_GenCost!$D$3:$T$3, 0) )</f>
        <v>3.6399999999999997E-5</v>
      </c>
      <c r="BA161" s="61">
        <f t="shared" si="123"/>
        <v>0</v>
      </c>
      <c r="BB161" s="63">
        <f>INDEX(Obs_GenCost!$D$11:$T$211,  MATCH($AF161, Obs_GenCost!$B$11:$B$211, 0), MATCH(BB$4, Obs_GenCost!$D$3:$T$3, 0) )</f>
        <v>0</v>
      </c>
      <c r="BC161" s="61">
        <f t="shared" si="124"/>
        <v>1.7643838265166205E-4</v>
      </c>
      <c r="BD161" s="63">
        <f>INDEX(Obs_GenCost!$D$11:$T$211,  MATCH($AF161, Obs_GenCost!$B$11:$B$211, 0), MATCH(BD$4, Obs_GenCost!$D$3:$T$3, 0) )</f>
        <v>0</v>
      </c>
      <c r="BF161" s="31">
        <f t="shared" si="125"/>
        <v>304</v>
      </c>
      <c r="BG161" s="31">
        <f t="shared" si="126"/>
        <v>305</v>
      </c>
      <c r="BH161" s="57">
        <f t="shared" si="102"/>
        <v>0</v>
      </c>
      <c r="BI161" s="57">
        <f t="shared" si="102"/>
        <v>0</v>
      </c>
      <c r="BJ161" s="57">
        <f t="shared" si="102"/>
        <v>0</v>
      </c>
      <c r="BK161" s="58">
        <f t="shared" si="102"/>
        <v>9.1680556695453031E-5</v>
      </c>
      <c r="BL161" s="57">
        <f t="shared" si="102"/>
        <v>0</v>
      </c>
      <c r="BM161" s="57">
        <f t="shared" si="102"/>
        <v>0</v>
      </c>
      <c r="BN161" s="57">
        <f t="shared" si="100"/>
        <v>0</v>
      </c>
      <c r="BQ161" s="57">
        <f t="shared" si="132"/>
        <v>0</v>
      </c>
      <c r="BR161" s="57">
        <f t="shared" si="132"/>
        <v>0</v>
      </c>
      <c r="BS161" s="57">
        <f t="shared" si="132"/>
        <v>0</v>
      </c>
      <c r="BT161" s="57">
        <f t="shared" si="132"/>
        <v>0</v>
      </c>
      <c r="BU161" s="57">
        <f t="shared" si="132"/>
        <v>0</v>
      </c>
      <c r="BV161" s="57">
        <f t="shared" si="132"/>
        <v>0</v>
      </c>
      <c r="BW161" s="57">
        <f t="shared" si="132"/>
        <v>0</v>
      </c>
      <c r="BX161" s="58">
        <f t="shared" si="132"/>
        <v>0</v>
      </c>
      <c r="BY161" s="57">
        <f t="shared" si="132"/>
        <v>0</v>
      </c>
      <c r="BZ161" s="57">
        <f t="shared" si="132"/>
        <v>0</v>
      </c>
      <c r="CA161" s="58">
        <f t="shared" si="132"/>
        <v>0</v>
      </c>
      <c r="CB161" s="57">
        <f t="shared" si="132"/>
        <v>0</v>
      </c>
      <c r="CC161" s="57">
        <f t="shared" si="132"/>
        <v>0</v>
      </c>
      <c r="CD161" s="57">
        <f t="shared" si="132"/>
        <v>0</v>
      </c>
      <c r="CE161" s="57">
        <f t="shared" si="132"/>
        <v>1.6645526987506414E-4</v>
      </c>
      <c r="CF161" s="57">
        <f t="shared" si="99"/>
        <v>0</v>
      </c>
      <c r="CG161" s="57">
        <f t="shared" si="99"/>
        <v>0</v>
      </c>
      <c r="CH161" s="57">
        <f t="shared" si="99"/>
        <v>0</v>
      </c>
      <c r="CI161" s="58">
        <f t="shared" si="99"/>
        <v>0</v>
      </c>
      <c r="CJ161" s="57">
        <f t="shared" si="99"/>
        <v>0</v>
      </c>
      <c r="CL161" s="30">
        <f>Obs_GenCost!B163</f>
        <v>304</v>
      </c>
      <c r="CM161" s="26">
        <f t="shared" si="97"/>
        <v>305</v>
      </c>
      <c r="CN161" s="20">
        <f t="shared" si="106"/>
        <v>0</v>
      </c>
      <c r="CO161" s="20">
        <f t="shared" si="106"/>
        <v>0</v>
      </c>
      <c r="CP161" s="20">
        <f t="shared" si="106"/>
        <v>0</v>
      </c>
      <c r="CQ161" s="106">
        <f t="shared" si="106"/>
        <v>15.84</v>
      </c>
      <c r="CR161" s="143"/>
      <c r="CS161" s="20">
        <f t="shared" si="107"/>
        <v>0</v>
      </c>
      <c r="CT161" s="20">
        <f t="shared" si="107"/>
        <v>0</v>
      </c>
      <c r="CW161" s="20">
        <f t="shared" si="104"/>
        <v>0</v>
      </c>
      <c r="CX161" s="20">
        <f t="shared" si="103"/>
        <v>0</v>
      </c>
      <c r="CY161" s="20">
        <f t="shared" si="103"/>
        <v>0</v>
      </c>
      <c r="CZ161" s="20">
        <f t="shared" si="103"/>
        <v>0</v>
      </c>
      <c r="DA161" s="20">
        <f t="shared" si="103"/>
        <v>0</v>
      </c>
      <c r="DB161" s="20">
        <f t="shared" si="103"/>
        <v>0</v>
      </c>
      <c r="DC161" s="20">
        <f t="shared" si="103"/>
        <v>0</v>
      </c>
      <c r="DD161" s="106">
        <f t="shared" si="103"/>
        <v>0</v>
      </c>
      <c r="DE161" s="20">
        <f t="shared" si="96"/>
        <v>0</v>
      </c>
      <c r="DF161" s="20">
        <f t="shared" si="96"/>
        <v>0</v>
      </c>
      <c r="DG161" s="106">
        <f t="shared" si="96"/>
        <v>0</v>
      </c>
      <c r="DH161" s="143"/>
      <c r="DI161" s="20">
        <f t="shared" si="108"/>
        <v>0</v>
      </c>
      <c r="DJ161" s="20">
        <f t="shared" si="108"/>
        <v>0</v>
      </c>
      <c r="DK161" s="20">
        <f t="shared" si="108"/>
        <v>15.84</v>
      </c>
      <c r="DL161" s="143"/>
      <c r="DM161" s="20">
        <f t="shared" si="109"/>
        <v>0</v>
      </c>
      <c r="DN161" s="20">
        <f t="shared" si="109"/>
        <v>0</v>
      </c>
      <c r="DO161" s="106">
        <f t="shared" si="109"/>
        <v>0</v>
      </c>
      <c r="DP161" s="20">
        <f t="shared" si="109"/>
        <v>0</v>
      </c>
      <c r="DR161" s="31">
        <f t="shared" si="127"/>
        <v>152</v>
      </c>
      <c r="DS161" s="26">
        <f t="shared" si="128"/>
        <v>152.5</v>
      </c>
      <c r="DT161" s="101">
        <f t="shared" si="110"/>
        <v>571.85</v>
      </c>
      <c r="DU161" s="101">
        <f t="shared" si="111"/>
        <v>217.87</v>
      </c>
      <c r="DV161" s="101">
        <f t="shared" si="112"/>
        <v>273.12</v>
      </c>
      <c r="DW161" s="102">
        <f t="shared" si="129"/>
        <v>529.26</v>
      </c>
      <c r="DX161" s="144"/>
      <c r="DY161" s="101">
        <f t="shared" si="130"/>
        <v>96.960000000000008</v>
      </c>
      <c r="DZ161" s="101">
        <f t="shared" si="130"/>
        <v>132</v>
      </c>
      <c r="EB161" s="84">
        <f>MODEL_DATA!AT158</f>
        <v>152</v>
      </c>
      <c r="EC161" s="84">
        <f>MODEL_DATA!AU158</f>
        <v>80.86</v>
      </c>
      <c r="ED161" s="84">
        <f>MODEL_DATA!AV158</f>
        <v>26.83</v>
      </c>
      <c r="EE161" s="84">
        <f>MODEL_DATA!AW158</f>
        <v>191.04</v>
      </c>
      <c r="EF161" s="84">
        <f>MODEL_DATA!AX158</f>
        <v>0</v>
      </c>
      <c r="EG161" s="84">
        <f>MODEL_DATA!AY158</f>
        <v>0</v>
      </c>
      <c r="EH161" s="84">
        <f>MODEL_DATA!AZ158</f>
        <v>77.81</v>
      </c>
      <c r="EI161" s="84">
        <f>MODEL_DATA!BA158</f>
        <v>195.31</v>
      </c>
      <c r="EJ161" s="84">
        <f>MODEL_DATA!BB158</f>
        <v>0</v>
      </c>
      <c r="EK161" s="84">
        <f>MODEL_DATA!BC158</f>
        <v>0</v>
      </c>
      <c r="EL161" s="84">
        <f>MODEL_DATA!BD158</f>
        <v>0.05</v>
      </c>
      <c r="EM161" s="84">
        <f>MODEL_DATA!BE158</f>
        <v>238.4</v>
      </c>
      <c r="EN161" s="84">
        <f>MODEL_DATA!BF158</f>
        <v>100.18</v>
      </c>
      <c r="EO161" s="84">
        <f>MODEL_DATA!BG158</f>
        <v>36.24</v>
      </c>
      <c r="EP161" s="84">
        <f>MODEL_DATA!BH158</f>
        <v>43.32</v>
      </c>
      <c r="EQ161" s="84">
        <f>MODEL_DATA!BI158</f>
        <v>290.86</v>
      </c>
      <c r="ER161" s="84">
        <f>MODEL_DATA!BJ158</f>
        <v>79.28</v>
      </c>
      <c r="ES161" s="84">
        <f>MODEL_DATA!BK158</f>
        <v>60.72</v>
      </c>
      <c r="ET161" s="84">
        <f>MODEL_DATA!BL158</f>
        <v>88.68</v>
      </c>
      <c r="EU161" s="84">
        <f>MODEL_DATA!BM158</f>
        <v>0.64</v>
      </c>
      <c r="EV161" s="84">
        <f>MODEL_DATA!BN158</f>
        <v>0.15</v>
      </c>
    </row>
    <row r="162" spans="32:152" x14ac:dyDescent="0.25">
      <c r="AF162" s="32">
        <f t="shared" si="105"/>
        <v>304</v>
      </c>
      <c r="AG162" s="61">
        <f t="shared" si="113"/>
        <v>0</v>
      </c>
      <c r="AH162" s="63">
        <f>INDEX(Obs_GenCost!$D$11:$T$211,  MATCH($AF162, Obs_GenCost!$B$11:$B$211, 0), MATCH(AH$4, Obs_GenCost!$D$3:$T$3, 0) )</f>
        <v>0</v>
      </c>
      <c r="AI162" s="61">
        <f t="shared" si="114"/>
        <v>0</v>
      </c>
      <c r="AJ162" s="63">
        <f>INDEX(Obs_GenCost!$D$11:$T$211,  MATCH($AF162, Obs_GenCost!$B$11:$B$211, 0), MATCH(AJ$4, Obs_GenCost!$D$3:$T$3, 0) )</f>
        <v>0</v>
      </c>
      <c r="AK162" s="61">
        <f t="shared" si="115"/>
        <v>0</v>
      </c>
      <c r="AL162" s="63">
        <f>INDEX(Obs_GenCost!$D$11:$T$211,  MATCH($AF162, Obs_GenCost!$B$11:$B$211, 0), MATCH(AL$4, Obs_GenCost!$D$3:$T$3, 0) )</f>
        <v>0</v>
      </c>
      <c r="AM162" s="61">
        <f t="shared" si="116"/>
        <v>0</v>
      </c>
      <c r="AN162" s="63">
        <f>INDEX(Obs_GenCost!$D$11:$T$211,  MATCH($AF162, Obs_GenCost!$B$11:$B$211, 0), MATCH(AN$4, Obs_GenCost!$D$3:$T$3, 0) )</f>
        <v>0</v>
      </c>
      <c r="AO162" s="61">
        <f t="shared" si="117"/>
        <v>0</v>
      </c>
      <c r="AP162" s="63">
        <f>INDEX(Obs_GenCost!$D$11:$T$211,  MATCH($AF162, Obs_GenCost!$B$11:$B$211, 0), MATCH(AP$4, Obs_GenCost!$D$3:$T$3, 0) )</f>
        <v>0</v>
      </c>
      <c r="AQ162" s="61">
        <f t="shared" si="118"/>
        <v>0</v>
      </c>
      <c r="AR162" s="63">
        <f>INDEX(Obs_GenCost!$D$11:$T$211,  MATCH($AF162, Obs_GenCost!$B$11:$B$211, 0), MATCH(AR$4, Obs_GenCost!$D$3:$T$3, 0) )</f>
        <v>0</v>
      </c>
      <c r="AS162" s="61">
        <f t="shared" si="119"/>
        <v>0</v>
      </c>
      <c r="AT162" s="63">
        <f>INDEX(Obs_GenCost!$D$11:$T$211,  MATCH($AF162, Obs_GenCost!$B$11:$B$211, 0), MATCH(AT$4, Obs_GenCost!$D$3:$T$3, 0) )</f>
        <v>0</v>
      </c>
      <c r="AU162" s="61">
        <f t="shared" si="120"/>
        <v>0</v>
      </c>
      <c r="AV162" s="63">
        <f>INDEX(Obs_GenCost!$D$11:$T$211,  MATCH($AF162, Obs_GenCost!$B$11:$B$211, 0), MATCH(AV$4, Obs_GenCost!$D$3:$T$3, 0) )</f>
        <v>0</v>
      </c>
      <c r="AW162" s="61">
        <f t="shared" si="121"/>
        <v>0</v>
      </c>
      <c r="AX162" s="63">
        <f>INDEX(Obs_GenCost!$D$11:$T$211,  MATCH($AF162, Obs_GenCost!$B$11:$B$211, 0), MATCH(AX$4, Obs_GenCost!$D$3:$T$3, 0) )</f>
        <v>0</v>
      </c>
      <c r="AY162" s="61">
        <f t="shared" si="122"/>
        <v>0</v>
      </c>
      <c r="AZ162" s="63">
        <f>INDEX(Obs_GenCost!$D$11:$T$211,  MATCH($AF162, Obs_GenCost!$B$11:$B$211, 0), MATCH(AZ$4, Obs_GenCost!$D$3:$T$3, 0) )</f>
        <v>3.4999999999999997E-5</v>
      </c>
      <c r="BA162" s="61">
        <f t="shared" si="123"/>
        <v>0</v>
      </c>
      <c r="BB162" s="63">
        <f>INDEX(Obs_GenCost!$D$11:$T$211,  MATCH($AF162, Obs_GenCost!$B$11:$B$211, 0), MATCH(BB$4, Obs_GenCost!$D$3:$T$3, 0) )</f>
        <v>0</v>
      </c>
      <c r="BC162" s="61">
        <f t="shared" si="124"/>
        <v>1.6645526987506414E-4</v>
      </c>
      <c r="BD162" s="63">
        <f>INDEX(Obs_GenCost!$D$11:$T$211,  MATCH($AF162, Obs_GenCost!$B$11:$B$211, 0), MATCH(BD$4, Obs_GenCost!$D$3:$T$3, 0) )</f>
        <v>0</v>
      </c>
      <c r="BF162" s="31">
        <f t="shared" si="125"/>
        <v>306</v>
      </c>
      <c r="BG162" s="31">
        <f t="shared" si="126"/>
        <v>307</v>
      </c>
      <c r="BH162" s="57">
        <f t="shared" si="102"/>
        <v>0</v>
      </c>
      <c r="BI162" s="57">
        <f t="shared" si="102"/>
        <v>0</v>
      </c>
      <c r="BJ162" s="57">
        <f t="shared" si="102"/>
        <v>0</v>
      </c>
      <c r="BK162" s="58">
        <f t="shared" si="102"/>
        <v>4.5435124372430948E-5</v>
      </c>
      <c r="BL162" s="57">
        <f t="shared" si="102"/>
        <v>0</v>
      </c>
      <c r="BM162" s="57">
        <f t="shared" si="102"/>
        <v>0</v>
      </c>
      <c r="BN162" s="57">
        <f t="shared" si="100"/>
        <v>0</v>
      </c>
      <c r="BQ162" s="57">
        <f t="shared" si="132"/>
        <v>0</v>
      </c>
      <c r="BR162" s="57">
        <f t="shared" si="132"/>
        <v>0</v>
      </c>
      <c r="BS162" s="57">
        <f t="shared" si="132"/>
        <v>0</v>
      </c>
      <c r="BT162" s="57">
        <f t="shared" si="132"/>
        <v>0</v>
      </c>
      <c r="BU162" s="57">
        <f t="shared" si="132"/>
        <v>0</v>
      </c>
      <c r="BV162" s="57">
        <f t="shared" si="132"/>
        <v>0</v>
      </c>
      <c r="BW162" s="57">
        <f t="shared" si="132"/>
        <v>0</v>
      </c>
      <c r="BX162" s="58">
        <f t="shared" si="132"/>
        <v>0</v>
      </c>
      <c r="BY162" s="57">
        <f t="shared" si="132"/>
        <v>0</v>
      </c>
      <c r="BZ162" s="57">
        <f t="shared" si="132"/>
        <v>0</v>
      </c>
      <c r="CA162" s="58">
        <f t="shared" si="132"/>
        <v>0</v>
      </c>
      <c r="CB162" s="57">
        <f t="shared" si="132"/>
        <v>0</v>
      </c>
      <c r="CC162" s="57">
        <f t="shared" si="132"/>
        <v>0</v>
      </c>
      <c r="CD162" s="57">
        <f t="shared" si="132"/>
        <v>0</v>
      </c>
      <c r="CE162" s="57">
        <f t="shared" si="132"/>
        <v>8.2492037153993284E-5</v>
      </c>
      <c r="CF162" s="57">
        <f t="shared" si="99"/>
        <v>0</v>
      </c>
      <c r="CG162" s="57">
        <f t="shared" si="99"/>
        <v>0</v>
      </c>
      <c r="CH162" s="57">
        <f t="shared" si="99"/>
        <v>0</v>
      </c>
      <c r="CI162" s="58">
        <f t="shared" si="99"/>
        <v>0</v>
      </c>
      <c r="CJ162" s="57">
        <f t="shared" si="99"/>
        <v>0</v>
      </c>
      <c r="CL162" s="30">
        <f>Obs_GenCost!B164</f>
        <v>306</v>
      </c>
      <c r="CM162" s="26">
        <f t="shared" si="97"/>
        <v>307</v>
      </c>
      <c r="CN162" s="20">
        <f t="shared" si="106"/>
        <v>0</v>
      </c>
      <c r="CO162" s="20">
        <f t="shared" si="106"/>
        <v>0</v>
      </c>
      <c r="CP162" s="20">
        <f t="shared" si="106"/>
        <v>0</v>
      </c>
      <c r="CQ162" s="106">
        <f t="shared" si="106"/>
        <v>7.85</v>
      </c>
      <c r="CR162" s="143"/>
      <c r="CS162" s="20">
        <f t="shared" si="107"/>
        <v>0</v>
      </c>
      <c r="CT162" s="20">
        <f t="shared" si="107"/>
        <v>0</v>
      </c>
      <c r="CW162" s="20">
        <f t="shared" si="104"/>
        <v>0</v>
      </c>
      <c r="CX162" s="20">
        <f t="shared" si="103"/>
        <v>0</v>
      </c>
      <c r="CY162" s="20">
        <f t="shared" si="103"/>
        <v>0</v>
      </c>
      <c r="CZ162" s="20">
        <f t="shared" si="103"/>
        <v>0</v>
      </c>
      <c r="DA162" s="20">
        <f t="shared" si="103"/>
        <v>0</v>
      </c>
      <c r="DB162" s="20">
        <f t="shared" si="103"/>
        <v>0</v>
      </c>
      <c r="DC162" s="20">
        <f t="shared" si="103"/>
        <v>0</v>
      </c>
      <c r="DD162" s="106">
        <f t="shared" si="103"/>
        <v>0</v>
      </c>
      <c r="DE162" s="20">
        <f t="shared" si="96"/>
        <v>0</v>
      </c>
      <c r="DF162" s="20">
        <f t="shared" si="96"/>
        <v>0</v>
      </c>
      <c r="DG162" s="106">
        <f t="shared" si="96"/>
        <v>0</v>
      </c>
      <c r="DH162" s="143"/>
      <c r="DI162" s="20">
        <f t="shared" si="108"/>
        <v>0</v>
      </c>
      <c r="DJ162" s="20">
        <f t="shared" si="108"/>
        <v>0</v>
      </c>
      <c r="DK162" s="20">
        <f t="shared" si="108"/>
        <v>7.85</v>
      </c>
      <c r="DL162" s="143"/>
      <c r="DM162" s="20">
        <f t="shared" si="109"/>
        <v>0</v>
      </c>
      <c r="DN162" s="20">
        <f t="shared" si="109"/>
        <v>0</v>
      </c>
      <c r="DO162" s="106">
        <f t="shared" si="109"/>
        <v>0</v>
      </c>
      <c r="DP162" s="20">
        <f t="shared" si="109"/>
        <v>0</v>
      </c>
      <c r="DR162" s="31">
        <f t="shared" si="127"/>
        <v>153</v>
      </c>
      <c r="DS162" s="26">
        <f t="shared" si="128"/>
        <v>153.5</v>
      </c>
      <c r="DT162" s="101">
        <f t="shared" si="110"/>
        <v>566.48</v>
      </c>
      <c r="DU162" s="101">
        <f t="shared" si="111"/>
        <v>232.65</v>
      </c>
      <c r="DV162" s="101">
        <f t="shared" si="112"/>
        <v>259.06</v>
      </c>
      <c r="DW162" s="102">
        <f t="shared" si="129"/>
        <v>447.53</v>
      </c>
      <c r="DX162" s="144"/>
      <c r="DY162" s="101">
        <f t="shared" si="130"/>
        <v>121.32</v>
      </c>
      <c r="DZ162" s="101">
        <f t="shared" si="130"/>
        <v>129.71</v>
      </c>
      <c r="EB162" s="84">
        <f>MODEL_DATA!AT159</f>
        <v>153</v>
      </c>
      <c r="EC162" s="84">
        <f>MODEL_DATA!AU159</f>
        <v>74.77</v>
      </c>
      <c r="ED162" s="84">
        <f>MODEL_DATA!AV159</f>
        <v>28.43</v>
      </c>
      <c r="EE162" s="84">
        <f>MODEL_DATA!AW159</f>
        <v>204.22</v>
      </c>
      <c r="EF162" s="84">
        <f>MODEL_DATA!AX159</f>
        <v>0</v>
      </c>
      <c r="EG162" s="84">
        <f>MODEL_DATA!AY159</f>
        <v>0</v>
      </c>
      <c r="EH162" s="84">
        <f>MODEL_DATA!AZ159</f>
        <v>76.31</v>
      </c>
      <c r="EI162" s="84">
        <f>MODEL_DATA!BA159</f>
        <v>182.75</v>
      </c>
      <c r="EJ162" s="84">
        <f>MODEL_DATA!BB159</f>
        <v>0</v>
      </c>
      <c r="EK162" s="84">
        <f>MODEL_DATA!BC159</f>
        <v>0</v>
      </c>
      <c r="EL162" s="84">
        <f>MODEL_DATA!BD159</f>
        <v>0</v>
      </c>
      <c r="EM162" s="84">
        <f>MODEL_DATA!BE159</f>
        <v>186.77</v>
      </c>
      <c r="EN162" s="84">
        <f>MODEL_DATA!BF159</f>
        <v>107.88</v>
      </c>
      <c r="EO162" s="84">
        <f>MODEL_DATA!BG159</f>
        <v>43.44</v>
      </c>
      <c r="EP162" s="84">
        <f>MODEL_DATA!BH159</f>
        <v>41.24</v>
      </c>
      <c r="EQ162" s="84">
        <f>MODEL_DATA!BI159</f>
        <v>260.76</v>
      </c>
      <c r="ER162" s="84">
        <f>MODEL_DATA!BJ159</f>
        <v>86.87</v>
      </c>
      <c r="ES162" s="84">
        <f>MODEL_DATA!BK159</f>
        <v>77.88</v>
      </c>
      <c r="ET162" s="84">
        <f>MODEL_DATA!BL159</f>
        <v>88.47</v>
      </c>
      <c r="EU162" s="84">
        <f>MODEL_DATA!BM159</f>
        <v>0.7</v>
      </c>
      <c r="EV162" s="84">
        <f>MODEL_DATA!BN159</f>
        <v>0.21</v>
      </c>
    </row>
    <row r="163" spans="32:152" x14ac:dyDescent="0.25">
      <c r="AF163" s="32">
        <f t="shared" si="105"/>
        <v>306</v>
      </c>
      <c r="AG163" s="61">
        <f t="shared" si="113"/>
        <v>0</v>
      </c>
      <c r="AH163" s="63">
        <f>INDEX(Obs_GenCost!$D$11:$T$211,  MATCH($AF163, Obs_GenCost!$B$11:$B$211, 0), MATCH(AH$4, Obs_GenCost!$D$3:$T$3, 0) )</f>
        <v>0</v>
      </c>
      <c r="AI163" s="61">
        <f t="shared" si="114"/>
        <v>0</v>
      </c>
      <c r="AJ163" s="63">
        <f>INDEX(Obs_GenCost!$D$11:$T$211,  MATCH($AF163, Obs_GenCost!$B$11:$B$211, 0), MATCH(AJ$4, Obs_GenCost!$D$3:$T$3, 0) )</f>
        <v>0</v>
      </c>
      <c r="AK163" s="61">
        <f t="shared" si="115"/>
        <v>0</v>
      </c>
      <c r="AL163" s="63">
        <f>INDEX(Obs_GenCost!$D$11:$T$211,  MATCH($AF163, Obs_GenCost!$B$11:$B$211, 0), MATCH(AL$4, Obs_GenCost!$D$3:$T$3, 0) )</f>
        <v>0</v>
      </c>
      <c r="AM163" s="61">
        <f t="shared" si="116"/>
        <v>0</v>
      </c>
      <c r="AN163" s="63">
        <f>INDEX(Obs_GenCost!$D$11:$T$211,  MATCH($AF163, Obs_GenCost!$B$11:$B$211, 0), MATCH(AN$4, Obs_GenCost!$D$3:$T$3, 0) )</f>
        <v>0</v>
      </c>
      <c r="AO163" s="61">
        <f t="shared" si="117"/>
        <v>0</v>
      </c>
      <c r="AP163" s="63">
        <f>INDEX(Obs_GenCost!$D$11:$T$211,  MATCH($AF163, Obs_GenCost!$B$11:$B$211, 0), MATCH(AP$4, Obs_GenCost!$D$3:$T$3, 0) )</f>
        <v>0</v>
      </c>
      <c r="AQ163" s="61">
        <f t="shared" si="118"/>
        <v>0</v>
      </c>
      <c r="AR163" s="63">
        <f>INDEX(Obs_GenCost!$D$11:$T$211,  MATCH($AF163, Obs_GenCost!$B$11:$B$211, 0), MATCH(AR$4, Obs_GenCost!$D$3:$T$3, 0) )</f>
        <v>0</v>
      </c>
      <c r="AS163" s="61">
        <f t="shared" si="119"/>
        <v>0</v>
      </c>
      <c r="AT163" s="63">
        <f>INDEX(Obs_GenCost!$D$11:$T$211,  MATCH($AF163, Obs_GenCost!$B$11:$B$211, 0), MATCH(AT$4, Obs_GenCost!$D$3:$T$3, 0) )</f>
        <v>0</v>
      </c>
      <c r="AU163" s="61">
        <f t="shared" si="120"/>
        <v>0</v>
      </c>
      <c r="AV163" s="63">
        <f>INDEX(Obs_GenCost!$D$11:$T$211,  MATCH($AF163, Obs_GenCost!$B$11:$B$211, 0), MATCH(AV$4, Obs_GenCost!$D$3:$T$3, 0) )</f>
        <v>0</v>
      </c>
      <c r="AW163" s="61">
        <f t="shared" si="121"/>
        <v>0</v>
      </c>
      <c r="AX163" s="63">
        <f>INDEX(Obs_GenCost!$D$11:$T$211,  MATCH($AF163, Obs_GenCost!$B$11:$B$211, 0), MATCH(AX$4, Obs_GenCost!$D$3:$T$3, 0) )</f>
        <v>0</v>
      </c>
      <c r="AY163" s="61">
        <f t="shared" si="122"/>
        <v>0</v>
      </c>
      <c r="AZ163" s="63">
        <f>INDEX(Obs_GenCost!$D$11:$T$211,  MATCH($AF163, Obs_GenCost!$B$11:$B$211, 0), MATCH(AZ$4, Obs_GenCost!$D$3:$T$3, 0) )</f>
        <v>3.3599999999999997E-5</v>
      </c>
      <c r="BA163" s="61">
        <f t="shared" si="123"/>
        <v>0</v>
      </c>
      <c r="BB163" s="63">
        <f>INDEX(Obs_GenCost!$D$11:$T$211,  MATCH($AF163, Obs_GenCost!$B$11:$B$211, 0), MATCH(BB$4, Obs_GenCost!$D$3:$T$3, 0) )</f>
        <v>0</v>
      </c>
      <c r="BC163" s="61">
        <f t="shared" si="124"/>
        <v>8.2492037153993284E-5</v>
      </c>
      <c r="BD163" s="63">
        <f>INDEX(Obs_GenCost!$D$11:$T$211,  MATCH($AF163, Obs_GenCost!$B$11:$B$211, 0), MATCH(BD$4, Obs_GenCost!$D$3:$T$3, 0) )</f>
        <v>0</v>
      </c>
      <c r="BF163" s="31">
        <f t="shared" si="125"/>
        <v>308</v>
      </c>
      <c r="BG163" s="31">
        <f t="shared" si="126"/>
        <v>309</v>
      </c>
      <c r="BH163" s="57">
        <f t="shared" si="102"/>
        <v>0</v>
      </c>
      <c r="BI163" s="57">
        <f t="shared" si="102"/>
        <v>0</v>
      </c>
      <c r="BJ163" s="57">
        <f t="shared" si="102"/>
        <v>0</v>
      </c>
      <c r="BK163" s="58">
        <f t="shared" si="102"/>
        <v>3.2180801466333255E-5</v>
      </c>
      <c r="BL163" s="57">
        <f t="shared" si="102"/>
        <v>0</v>
      </c>
      <c r="BM163" s="57">
        <f t="shared" si="102"/>
        <v>0</v>
      </c>
      <c r="BN163" s="57">
        <f t="shared" si="100"/>
        <v>0</v>
      </c>
      <c r="BQ163" s="57">
        <f t="shared" si="132"/>
        <v>0</v>
      </c>
      <c r="BR163" s="57">
        <f t="shared" si="132"/>
        <v>0</v>
      </c>
      <c r="BS163" s="57">
        <f t="shared" si="132"/>
        <v>0</v>
      </c>
      <c r="BT163" s="57">
        <f t="shared" si="132"/>
        <v>0</v>
      </c>
      <c r="BU163" s="57">
        <f t="shared" si="132"/>
        <v>0</v>
      </c>
      <c r="BV163" s="57">
        <f t="shared" si="132"/>
        <v>0</v>
      </c>
      <c r="BW163" s="57">
        <f t="shared" si="132"/>
        <v>0</v>
      </c>
      <c r="BX163" s="58">
        <f t="shared" si="132"/>
        <v>0</v>
      </c>
      <c r="BY163" s="57">
        <f t="shared" si="132"/>
        <v>0</v>
      </c>
      <c r="BZ163" s="57">
        <f t="shared" si="132"/>
        <v>0</v>
      </c>
      <c r="CA163" s="58">
        <f t="shared" si="132"/>
        <v>0</v>
      </c>
      <c r="CB163" s="57">
        <f t="shared" si="132"/>
        <v>0</v>
      </c>
      <c r="CC163" s="57">
        <f t="shared" si="132"/>
        <v>0</v>
      </c>
      <c r="CD163" s="57">
        <f t="shared" si="132"/>
        <v>0</v>
      </c>
      <c r="CE163" s="57">
        <f t="shared" si="132"/>
        <v>5.8427481092509886E-5</v>
      </c>
      <c r="CF163" s="57">
        <f t="shared" si="99"/>
        <v>0</v>
      </c>
      <c r="CG163" s="57">
        <f t="shared" si="99"/>
        <v>0</v>
      </c>
      <c r="CH163" s="57">
        <f t="shared" si="99"/>
        <v>0</v>
      </c>
      <c r="CI163" s="58">
        <f t="shared" si="99"/>
        <v>0</v>
      </c>
      <c r="CJ163" s="57">
        <f t="shared" si="99"/>
        <v>0</v>
      </c>
      <c r="CL163" s="30">
        <f>Obs_GenCost!B165</f>
        <v>308</v>
      </c>
      <c r="CM163" s="26">
        <f t="shared" si="97"/>
        <v>309</v>
      </c>
      <c r="CN163" s="20">
        <f t="shared" si="106"/>
        <v>0</v>
      </c>
      <c r="CO163" s="20">
        <f t="shared" si="106"/>
        <v>0</v>
      </c>
      <c r="CP163" s="20">
        <f t="shared" si="106"/>
        <v>0</v>
      </c>
      <c r="CQ163" s="106">
        <f t="shared" si="106"/>
        <v>5.56</v>
      </c>
      <c r="CR163" s="143"/>
      <c r="CS163" s="20">
        <f t="shared" si="107"/>
        <v>0</v>
      </c>
      <c r="CT163" s="20">
        <f t="shared" si="107"/>
        <v>0</v>
      </c>
      <c r="CW163" s="20">
        <f t="shared" si="104"/>
        <v>0</v>
      </c>
      <c r="CX163" s="20">
        <f t="shared" si="103"/>
        <v>0</v>
      </c>
      <c r="CY163" s="20">
        <f t="shared" si="103"/>
        <v>0</v>
      </c>
      <c r="CZ163" s="20">
        <f t="shared" si="103"/>
        <v>0</v>
      </c>
      <c r="DA163" s="20">
        <f t="shared" si="103"/>
        <v>0</v>
      </c>
      <c r="DB163" s="20">
        <f t="shared" si="103"/>
        <v>0</v>
      </c>
      <c r="DC163" s="20">
        <f t="shared" si="103"/>
        <v>0</v>
      </c>
      <c r="DD163" s="106">
        <f t="shared" si="103"/>
        <v>0</v>
      </c>
      <c r="DE163" s="20">
        <f t="shared" si="96"/>
        <v>0</v>
      </c>
      <c r="DF163" s="20">
        <f t="shared" si="96"/>
        <v>0</v>
      </c>
      <c r="DG163" s="106">
        <f t="shared" si="96"/>
        <v>0</v>
      </c>
      <c r="DH163" s="143"/>
      <c r="DI163" s="20">
        <f t="shared" si="108"/>
        <v>0</v>
      </c>
      <c r="DJ163" s="20">
        <f t="shared" si="108"/>
        <v>0</v>
      </c>
      <c r="DK163" s="20">
        <f t="shared" si="108"/>
        <v>5.56</v>
      </c>
      <c r="DL163" s="143"/>
      <c r="DM163" s="20">
        <f t="shared" si="109"/>
        <v>0</v>
      </c>
      <c r="DN163" s="20">
        <f t="shared" si="109"/>
        <v>0</v>
      </c>
      <c r="DO163" s="106">
        <f t="shared" si="109"/>
        <v>0</v>
      </c>
      <c r="DP163" s="20">
        <f t="shared" si="109"/>
        <v>0</v>
      </c>
      <c r="DR163" s="31">
        <f t="shared" si="127"/>
        <v>154</v>
      </c>
      <c r="DS163" s="26">
        <f t="shared" si="128"/>
        <v>154.5</v>
      </c>
      <c r="DT163" s="101">
        <f t="shared" si="110"/>
        <v>536.24</v>
      </c>
      <c r="DU163" s="101">
        <f t="shared" si="111"/>
        <v>210.39</v>
      </c>
      <c r="DV163" s="101">
        <f t="shared" si="112"/>
        <v>250.89999999999998</v>
      </c>
      <c r="DW163" s="102">
        <f t="shared" si="129"/>
        <v>434.35</v>
      </c>
      <c r="DX163" s="144"/>
      <c r="DY163" s="101">
        <f t="shared" si="130"/>
        <v>115.9</v>
      </c>
      <c r="DZ163" s="101">
        <f t="shared" si="130"/>
        <v>137.66999999999999</v>
      </c>
      <c r="EB163" s="84">
        <f>MODEL_DATA!AT160</f>
        <v>154</v>
      </c>
      <c r="EC163" s="84">
        <f>MODEL_DATA!AU160</f>
        <v>74.95</v>
      </c>
      <c r="ED163" s="84">
        <f>MODEL_DATA!AV160</f>
        <v>28.2</v>
      </c>
      <c r="EE163" s="84">
        <f>MODEL_DATA!AW160</f>
        <v>182.19</v>
      </c>
      <c r="EF163" s="84">
        <f>MODEL_DATA!AX160</f>
        <v>0</v>
      </c>
      <c r="EG163" s="84">
        <f>MODEL_DATA!AY160</f>
        <v>0</v>
      </c>
      <c r="EH163" s="84">
        <f>MODEL_DATA!AZ160</f>
        <v>72.8</v>
      </c>
      <c r="EI163" s="84">
        <f>MODEL_DATA!BA160</f>
        <v>178.1</v>
      </c>
      <c r="EJ163" s="84">
        <f>MODEL_DATA!BB160</f>
        <v>0</v>
      </c>
      <c r="EK163" s="84">
        <f>MODEL_DATA!BC160</f>
        <v>0</v>
      </c>
      <c r="EL163" s="84">
        <f>MODEL_DATA!BD160</f>
        <v>0</v>
      </c>
      <c r="EM163" s="84">
        <f>MODEL_DATA!BE160</f>
        <v>204.22</v>
      </c>
      <c r="EN163" s="84">
        <f>MODEL_DATA!BF160</f>
        <v>85.64</v>
      </c>
      <c r="EO163" s="84">
        <f>MODEL_DATA!BG160</f>
        <v>42.51</v>
      </c>
      <c r="EP163" s="84">
        <f>MODEL_DATA!BH160</f>
        <v>44.87</v>
      </c>
      <c r="EQ163" s="84">
        <f>MODEL_DATA!BI160</f>
        <v>230.13</v>
      </c>
      <c r="ER163" s="84">
        <f>MODEL_DATA!BJ160</f>
        <v>71.86</v>
      </c>
      <c r="ES163" s="84">
        <f>MODEL_DATA!BK160</f>
        <v>73.39</v>
      </c>
      <c r="ET163" s="84">
        <f>MODEL_DATA!BL160</f>
        <v>92.8</v>
      </c>
      <c r="EU163" s="84">
        <f>MODEL_DATA!BM160</f>
        <v>0.56000000000000005</v>
      </c>
      <c r="EV163" s="84">
        <f>MODEL_DATA!BN160</f>
        <v>0.12</v>
      </c>
    </row>
    <row r="164" spans="32:152" x14ac:dyDescent="0.25">
      <c r="AF164" s="32">
        <f t="shared" si="105"/>
        <v>308</v>
      </c>
      <c r="AG164" s="61">
        <f t="shared" si="113"/>
        <v>0</v>
      </c>
      <c r="AH164" s="63">
        <f>INDEX(Obs_GenCost!$D$11:$T$211,  MATCH($AF164, Obs_GenCost!$B$11:$B$211, 0), MATCH(AH$4, Obs_GenCost!$D$3:$T$3, 0) )</f>
        <v>0</v>
      </c>
      <c r="AI164" s="61">
        <f t="shared" si="114"/>
        <v>0</v>
      </c>
      <c r="AJ164" s="63">
        <f>INDEX(Obs_GenCost!$D$11:$T$211,  MATCH($AF164, Obs_GenCost!$B$11:$B$211, 0), MATCH(AJ$4, Obs_GenCost!$D$3:$T$3, 0) )</f>
        <v>0</v>
      </c>
      <c r="AK164" s="61">
        <f t="shared" si="115"/>
        <v>0</v>
      </c>
      <c r="AL164" s="63">
        <f>INDEX(Obs_GenCost!$D$11:$T$211,  MATCH($AF164, Obs_GenCost!$B$11:$B$211, 0), MATCH(AL$4, Obs_GenCost!$D$3:$T$3, 0) )</f>
        <v>0</v>
      </c>
      <c r="AM164" s="61">
        <f t="shared" si="116"/>
        <v>0</v>
      </c>
      <c r="AN164" s="63">
        <f>INDEX(Obs_GenCost!$D$11:$T$211,  MATCH($AF164, Obs_GenCost!$B$11:$B$211, 0), MATCH(AN$4, Obs_GenCost!$D$3:$T$3, 0) )</f>
        <v>0</v>
      </c>
      <c r="AO164" s="61">
        <f t="shared" si="117"/>
        <v>0</v>
      </c>
      <c r="AP164" s="63">
        <f>INDEX(Obs_GenCost!$D$11:$T$211,  MATCH($AF164, Obs_GenCost!$B$11:$B$211, 0), MATCH(AP$4, Obs_GenCost!$D$3:$T$3, 0) )</f>
        <v>0</v>
      </c>
      <c r="AQ164" s="61">
        <f t="shared" si="118"/>
        <v>0</v>
      </c>
      <c r="AR164" s="63">
        <f>INDEX(Obs_GenCost!$D$11:$T$211,  MATCH($AF164, Obs_GenCost!$B$11:$B$211, 0), MATCH(AR$4, Obs_GenCost!$D$3:$T$3, 0) )</f>
        <v>0</v>
      </c>
      <c r="AS164" s="61">
        <f t="shared" si="119"/>
        <v>0</v>
      </c>
      <c r="AT164" s="63">
        <f>INDEX(Obs_GenCost!$D$11:$T$211,  MATCH($AF164, Obs_GenCost!$B$11:$B$211, 0), MATCH(AT$4, Obs_GenCost!$D$3:$T$3, 0) )</f>
        <v>0</v>
      </c>
      <c r="AU164" s="61">
        <f t="shared" si="120"/>
        <v>0</v>
      </c>
      <c r="AV164" s="63">
        <f>INDEX(Obs_GenCost!$D$11:$T$211,  MATCH($AF164, Obs_GenCost!$B$11:$B$211, 0), MATCH(AV$4, Obs_GenCost!$D$3:$T$3, 0) )</f>
        <v>0</v>
      </c>
      <c r="AW164" s="61">
        <f t="shared" si="121"/>
        <v>0</v>
      </c>
      <c r="AX164" s="63">
        <f>INDEX(Obs_GenCost!$D$11:$T$211,  MATCH($AF164, Obs_GenCost!$B$11:$B$211, 0), MATCH(AX$4, Obs_GenCost!$D$3:$T$3, 0) )</f>
        <v>0</v>
      </c>
      <c r="AY164" s="61">
        <f t="shared" si="122"/>
        <v>0</v>
      </c>
      <c r="AZ164" s="63">
        <f>INDEX(Obs_GenCost!$D$11:$T$211,  MATCH($AF164, Obs_GenCost!$B$11:$B$211, 0), MATCH(AZ$4, Obs_GenCost!$D$3:$T$3, 0) )</f>
        <v>3.2199999999999997E-5</v>
      </c>
      <c r="BA164" s="61">
        <f t="shared" si="123"/>
        <v>0</v>
      </c>
      <c r="BB164" s="63">
        <f>INDEX(Obs_GenCost!$D$11:$T$211,  MATCH($AF164, Obs_GenCost!$B$11:$B$211, 0), MATCH(BB$4, Obs_GenCost!$D$3:$T$3, 0) )</f>
        <v>0</v>
      </c>
      <c r="BC164" s="61">
        <f t="shared" si="124"/>
        <v>5.8427481092509886E-5</v>
      </c>
      <c r="BD164" s="63">
        <f>INDEX(Obs_GenCost!$D$11:$T$211,  MATCH($AF164, Obs_GenCost!$B$11:$B$211, 0), MATCH(BD$4, Obs_GenCost!$D$3:$T$3, 0) )</f>
        <v>0</v>
      </c>
      <c r="BF164" s="31">
        <f t="shared" si="125"/>
        <v>310</v>
      </c>
      <c r="BG164" s="31">
        <f t="shared" si="126"/>
        <v>311</v>
      </c>
      <c r="BH164" s="57">
        <f t="shared" si="102"/>
        <v>0</v>
      </c>
      <c r="BI164" s="57">
        <f t="shared" si="102"/>
        <v>0</v>
      </c>
      <c r="BJ164" s="57">
        <f t="shared" si="102"/>
        <v>0</v>
      </c>
      <c r="BK164" s="58">
        <f t="shared" si="102"/>
        <v>2.4424996796389633E-5</v>
      </c>
      <c r="BL164" s="57">
        <f t="shared" si="102"/>
        <v>0</v>
      </c>
      <c r="BM164" s="57">
        <f t="shared" si="102"/>
        <v>0</v>
      </c>
      <c r="BN164" s="57">
        <f t="shared" si="100"/>
        <v>0</v>
      </c>
      <c r="BQ164" s="57">
        <f t="shared" si="132"/>
        <v>0</v>
      </c>
      <c r="BR164" s="57">
        <f t="shared" si="132"/>
        <v>0</v>
      </c>
      <c r="BS164" s="57">
        <f t="shared" si="132"/>
        <v>0</v>
      </c>
      <c r="BT164" s="57">
        <f t="shared" si="132"/>
        <v>0</v>
      </c>
      <c r="BU164" s="57">
        <f t="shared" si="132"/>
        <v>0</v>
      </c>
      <c r="BV164" s="57">
        <f t="shared" si="132"/>
        <v>0</v>
      </c>
      <c r="BW164" s="57">
        <f t="shared" si="132"/>
        <v>0</v>
      </c>
      <c r="BX164" s="58">
        <f t="shared" si="132"/>
        <v>0</v>
      </c>
      <c r="BY164" s="57">
        <f t="shared" si="132"/>
        <v>0</v>
      </c>
      <c r="BZ164" s="57">
        <f t="shared" si="132"/>
        <v>0</v>
      </c>
      <c r="CA164" s="58">
        <f t="shared" si="132"/>
        <v>0</v>
      </c>
      <c r="CB164" s="57">
        <f t="shared" si="132"/>
        <v>0</v>
      </c>
      <c r="CC164" s="57">
        <f t="shared" si="132"/>
        <v>0</v>
      </c>
      <c r="CD164" s="57">
        <f t="shared" si="132"/>
        <v>0</v>
      </c>
      <c r="CE164" s="57">
        <f t="shared" si="132"/>
        <v>4.4346037807624414E-5</v>
      </c>
      <c r="CF164" s="57">
        <f t="shared" si="99"/>
        <v>0</v>
      </c>
      <c r="CG164" s="57">
        <f t="shared" si="99"/>
        <v>0</v>
      </c>
      <c r="CH164" s="57">
        <f t="shared" si="99"/>
        <v>0</v>
      </c>
      <c r="CI164" s="58">
        <f t="shared" si="99"/>
        <v>0</v>
      </c>
      <c r="CJ164" s="57">
        <f t="shared" si="99"/>
        <v>0</v>
      </c>
      <c r="CL164" s="30">
        <f>Obs_GenCost!B166</f>
        <v>310</v>
      </c>
      <c r="CM164" s="26">
        <f t="shared" si="97"/>
        <v>311</v>
      </c>
      <c r="CN164" s="20">
        <f t="shared" si="106"/>
        <v>0</v>
      </c>
      <c r="CO164" s="20">
        <f t="shared" si="106"/>
        <v>0</v>
      </c>
      <c r="CP164" s="20">
        <f t="shared" si="106"/>
        <v>0</v>
      </c>
      <c r="CQ164" s="106">
        <f t="shared" si="106"/>
        <v>4.22</v>
      </c>
      <c r="CR164" s="143"/>
      <c r="CS164" s="20">
        <f t="shared" si="107"/>
        <v>0</v>
      </c>
      <c r="CT164" s="20">
        <f t="shared" si="107"/>
        <v>0</v>
      </c>
      <c r="CW164" s="20">
        <f t="shared" si="104"/>
        <v>0</v>
      </c>
      <c r="CX164" s="20">
        <f t="shared" si="103"/>
        <v>0</v>
      </c>
      <c r="CY164" s="20">
        <f t="shared" si="103"/>
        <v>0</v>
      </c>
      <c r="CZ164" s="20">
        <f t="shared" si="103"/>
        <v>0</v>
      </c>
      <c r="DA164" s="20">
        <f t="shared" si="103"/>
        <v>0</v>
      </c>
      <c r="DB164" s="20">
        <f t="shared" si="103"/>
        <v>0</v>
      </c>
      <c r="DC164" s="20">
        <f t="shared" si="103"/>
        <v>0</v>
      </c>
      <c r="DD164" s="106">
        <f t="shared" si="103"/>
        <v>0</v>
      </c>
      <c r="DE164" s="20">
        <f t="shared" si="96"/>
        <v>0</v>
      </c>
      <c r="DF164" s="20">
        <f t="shared" si="96"/>
        <v>0</v>
      </c>
      <c r="DG164" s="106">
        <f t="shared" si="96"/>
        <v>0</v>
      </c>
      <c r="DH164" s="143"/>
      <c r="DI164" s="20">
        <f t="shared" si="108"/>
        <v>0</v>
      </c>
      <c r="DJ164" s="20">
        <f t="shared" si="108"/>
        <v>0</v>
      </c>
      <c r="DK164" s="20">
        <f t="shared" si="108"/>
        <v>4.22</v>
      </c>
      <c r="DL164" s="143"/>
      <c r="DM164" s="20">
        <f t="shared" si="109"/>
        <v>0</v>
      </c>
      <c r="DN164" s="20">
        <f t="shared" si="109"/>
        <v>0</v>
      </c>
      <c r="DO164" s="106">
        <f t="shared" si="109"/>
        <v>0</v>
      </c>
      <c r="DP164" s="20">
        <f t="shared" si="109"/>
        <v>0</v>
      </c>
      <c r="DR164" s="31">
        <f t="shared" si="127"/>
        <v>155</v>
      </c>
      <c r="DS164" s="26">
        <f t="shared" si="128"/>
        <v>155.5</v>
      </c>
      <c r="DT164" s="101">
        <f t="shared" si="110"/>
        <v>521.5</v>
      </c>
      <c r="DU164" s="101">
        <f t="shared" si="111"/>
        <v>210.93</v>
      </c>
      <c r="DV164" s="101">
        <f t="shared" si="112"/>
        <v>238.12</v>
      </c>
      <c r="DW164" s="102">
        <f t="shared" si="129"/>
        <v>448.61</v>
      </c>
      <c r="DX164" s="144"/>
      <c r="DY164" s="101">
        <f t="shared" si="130"/>
        <v>118.77000000000001</v>
      </c>
      <c r="DZ164" s="101">
        <f t="shared" si="130"/>
        <v>107.56</v>
      </c>
      <c r="EB164" s="84">
        <f>MODEL_DATA!AT161</f>
        <v>155</v>
      </c>
      <c r="EC164" s="84">
        <f>MODEL_DATA!AU161</f>
        <v>72.45</v>
      </c>
      <c r="ED164" s="84">
        <f>MODEL_DATA!AV161</f>
        <v>24.87</v>
      </c>
      <c r="EE164" s="84">
        <f>MODEL_DATA!AW161</f>
        <v>186.06</v>
      </c>
      <c r="EF164" s="84">
        <f>MODEL_DATA!AX161</f>
        <v>0</v>
      </c>
      <c r="EG164" s="84">
        <f>MODEL_DATA!AY161</f>
        <v>0</v>
      </c>
      <c r="EH164" s="84">
        <f>MODEL_DATA!AZ161</f>
        <v>69.17</v>
      </c>
      <c r="EI164" s="84">
        <f>MODEL_DATA!BA161</f>
        <v>168.95</v>
      </c>
      <c r="EJ164" s="84">
        <f>MODEL_DATA!BB161</f>
        <v>0</v>
      </c>
      <c r="EK164" s="84">
        <f>MODEL_DATA!BC161</f>
        <v>0</v>
      </c>
      <c r="EL164" s="84">
        <f>MODEL_DATA!BD161</f>
        <v>0</v>
      </c>
      <c r="EM164" s="84">
        <f>MODEL_DATA!BE161</f>
        <v>191.41</v>
      </c>
      <c r="EN164" s="84">
        <f>MODEL_DATA!BF161</f>
        <v>100.16</v>
      </c>
      <c r="EO164" s="84">
        <f>MODEL_DATA!BG161</f>
        <v>48.65</v>
      </c>
      <c r="EP164" s="84">
        <f>MODEL_DATA!BH161</f>
        <v>34.630000000000003</v>
      </c>
      <c r="EQ164" s="84">
        <f>MODEL_DATA!BI161</f>
        <v>257.2</v>
      </c>
      <c r="ER164" s="84">
        <f>MODEL_DATA!BJ161</f>
        <v>73.86</v>
      </c>
      <c r="ES164" s="84">
        <f>MODEL_DATA!BK161</f>
        <v>70.12</v>
      </c>
      <c r="ET164" s="84">
        <f>MODEL_DATA!BL161</f>
        <v>72.930000000000007</v>
      </c>
      <c r="EU164" s="84">
        <f>MODEL_DATA!BM161</f>
        <v>0.68</v>
      </c>
      <c r="EV164" s="84">
        <f>MODEL_DATA!BN161</f>
        <v>0.14000000000000001</v>
      </c>
    </row>
    <row r="165" spans="32:152" x14ac:dyDescent="0.25">
      <c r="AF165" s="32">
        <f t="shared" si="105"/>
        <v>310</v>
      </c>
      <c r="AG165" s="61">
        <f t="shared" si="113"/>
        <v>0</v>
      </c>
      <c r="AH165" s="63">
        <f>INDEX(Obs_GenCost!$D$11:$T$211,  MATCH($AF165, Obs_GenCost!$B$11:$B$211, 0), MATCH(AH$4, Obs_GenCost!$D$3:$T$3, 0) )</f>
        <v>0</v>
      </c>
      <c r="AI165" s="61">
        <f t="shared" si="114"/>
        <v>0</v>
      </c>
      <c r="AJ165" s="63">
        <f>INDEX(Obs_GenCost!$D$11:$T$211,  MATCH($AF165, Obs_GenCost!$B$11:$B$211, 0), MATCH(AJ$4, Obs_GenCost!$D$3:$T$3, 0) )</f>
        <v>0</v>
      </c>
      <c r="AK165" s="61">
        <f t="shared" si="115"/>
        <v>0</v>
      </c>
      <c r="AL165" s="63">
        <f>INDEX(Obs_GenCost!$D$11:$T$211,  MATCH($AF165, Obs_GenCost!$B$11:$B$211, 0), MATCH(AL$4, Obs_GenCost!$D$3:$T$3, 0) )</f>
        <v>0</v>
      </c>
      <c r="AM165" s="61">
        <f t="shared" si="116"/>
        <v>0</v>
      </c>
      <c r="AN165" s="63">
        <f>INDEX(Obs_GenCost!$D$11:$T$211,  MATCH($AF165, Obs_GenCost!$B$11:$B$211, 0), MATCH(AN$4, Obs_GenCost!$D$3:$T$3, 0) )</f>
        <v>0</v>
      </c>
      <c r="AO165" s="61">
        <f t="shared" si="117"/>
        <v>0</v>
      </c>
      <c r="AP165" s="63">
        <f>INDEX(Obs_GenCost!$D$11:$T$211,  MATCH($AF165, Obs_GenCost!$B$11:$B$211, 0), MATCH(AP$4, Obs_GenCost!$D$3:$T$3, 0) )</f>
        <v>0</v>
      </c>
      <c r="AQ165" s="61">
        <f t="shared" si="118"/>
        <v>0</v>
      </c>
      <c r="AR165" s="63">
        <f>INDEX(Obs_GenCost!$D$11:$T$211,  MATCH($AF165, Obs_GenCost!$B$11:$B$211, 0), MATCH(AR$4, Obs_GenCost!$D$3:$T$3, 0) )</f>
        <v>0</v>
      </c>
      <c r="AS165" s="61">
        <f t="shared" si="119"/>
        <v>0</v>
      </c>
      <c r="AT165" s="63">
        <f>INDEX(Obs_GenCost!$D$11:$T$211,  MATCH($AF165, Obs_GenCost!$B$11:$B$211, 0), MATCH(AT$4, Obs_GenCost!$D$3:$T$3, 0) )</f>
        <v>0</v>
      </c>
      <c r="AU165" s="61">
        <f t="shared" si="120"/>
        <v>0</v>
      </c>
      <c r="AV165" s="63">
        <f>INDEX(Obs_GenCost!$D$11:$T$211,  MATCH($AF165, Obs_GenCost!$B$11:$B$211, 0), MATCH(AV$4, Obs_GenCost!$D$3:$T$3, 0) )</f>
        <v>0</v>
      </c>
      <c r="AW165" s="61">
        <f t="shared" si="121"/>
        <v>0</v>
      </c>
      <c r="AX165" s="63">
        <f>INDEX(Obs_GenCost!$D$11:$T$211,  MATCH($AF165, Obs_GenCost!$B$11:$B$211, 0), MATCH(AX$4, Obs_GenCost!$D$3:$T$3, 0) )</f>
        <v>0</v>
      </c>
      <c r="AY165" s="61">
        <f t="shared" si="122"/>
        <v>0</v>
      </c>
      <c r="AZ165" s="63">
        <f>INDEX(Obs_GenCost!$D$11:$T$211,  MATCH($AF165, Obs_GenCost!$B$11:$B$211, 0), MATCH(AZ$4, Obs_GenCost!$D$3:$T$3, 0) )</f>
        <v>3.0899999999999999E-5</v>
      </c>
      <c r="BA165" s="61">
        <f t="shared" si="123"/>
        <v>0</v>
      </c>
      <c r="BB165" s="63">
        <f>INDEX(Obs_GenCost!$D$11:$T$211,  MATCH($AF165, Obs_GenCost!$B$11:$B$211, 0), MATCH(BB$4, Obs_GenCost!$D$3:$T$3, 0) )</f>
        <v>0</v>
      </c>
      <c r="BC165" s="61">
        <f t="shared" si="124"/>
        <v>4.4346037807624414E-5</v>
      </c>
      <c r="BD165" s="63">
        <f>INDEX(Obs_GenCost!$D$11:$T$211,  MATCH($AF165, Obs_GenCost!$B$11:$B$211, 0), MATCH(BD$4, Obs_GenCost!$D$3:$T$3, 0) )</f>
        <v>0</v>
      </c>
      <c r="BF165" s="31">
        <f t="shared" si="125"/>
        <v>312</v>
      </c>
      <c r="BG165" s="31">
        <f t="shared" si="126"/>
        <v>313</v>
      </c>
      <c r="BH165" s="57">
        <f t="shared" si="102"/>
        <v>0</v>
      </c>
      <c r="BI165" s="57">
        <f t="shared" si="102"/>
        <v>0</v>
      </c>
      <c r="BJ165" s="57">
        <f t="shared" si="102"/>
        <v>0</v>
      </c>
      <c r="BK165" s="58">
        <f t="shared" si="102"/>
        <v>2.2920139173863258E-5</v>
      </c>
      <c r="BL165" s="57">
        <f t="shared" si="102"/>
        <v>0</v>
      </c>
      <c r="BM165" s="57">
        <f t="shared" si="102"/>
        <v>0</v>
      </c>
      <c r="BN165" s="57">
        <f t="shared" si="100"/>
        <v>0</v>
      </c>
      <c r="BQ165" s="57">
        <f t="shared" si="132"/>
        <v>0</v>
      </c>
      <c r="BR165" s="57">
        <f t="shared" si="132"/>
        <v>0</v>
      </c>
      <c r="BS165" s="57">
        <f t="shared" si="132"/>
        <v>0</v>
      </c>
      <c r="BT165" s="57">
        <f t="shared" si="132"/>
        <v>0</v>
      </c>
      <c r="BU165" s="57">
        <f t="shared" si="132"/>
        <v>0</v>
      </c>
      <c r="BV165" s="57">
        <f t="shared" si="132"/>
        <v>0</v>
      </c>
      <c r="BW165" s="57">
        <f t="shared" si="132"/>
        <v>0</v>
      </c>
      <c r="BX165" s="58">
        <f t="shared" si="132"/>
        <v>0</v>
      </c>
      <c r="BY165" s="57">
        <f t="shared" si="132"/>
        <v>0</v>
      </c>
      <c r="BZ165" s="57">
        <f t="shared" si="132"/>
        <v>0</v>
      </c>
      <c r="CA165" s="58">
        <f t="shared" si="132"/>
        <v>0</v>
      </c>
      <c r="CB165" s="57">
        <f t="shared" si="132"/>
        <v>0</v>
      </c>
      <c r="CC165" s="57">
        <f t="shared" si="132"/>
        <v>0</v>
      </c>
      <c r="CD165" s="57">
        <f t="shared" si="132"/>
        <v>0</v>
      </c>
      <c r="CE165" s="57">
        <f t="shared" si="132"/>
        <v>4.1613817468766035E-5</v>
      </c>
      <c r="CF165" s="57">
        <f t="shared" si="99"/>
        <v>0</v>
      </c>
      <c r="CG165" s="57">
        <f t="shared" si="99"/>
        <v>0</v>
      </c>
      <c r="CH165" s="57">
        <f t="shared" si="99"/>
        <v>0</v>
      </c>
      <c r="CI165" s="58">
        <f t="shared" si="99"/>
        <v>0</v>
      </c>
      <c r="CJ165" s="57">
        <f t="shared" si="99"/>
        <v>0</v>
      </c>
      <c r="CL165" s="30">
        <f>Obs_GenCost!B167</f>
        <v>312</v>
      </c>
      <c r="CM165" s="26">
        <f t="shared" si="97"/>
        <v>313</v>
      </c>
      <c r="CN165" s="20">
        <f t="shared" si="106"/>
        <v>0</v>
      </c>
      <c r="CO165" s="20">
        <f t="shared" si="106"/>
        <v>0</v>
      </c>
      <c r="CP165" s="20">
        <f t="shared" si="106"/>
        <v>0</v>
      </c>
      <c r="CQ165" s="106">
        <f t="shared" si="106"/>
        <v>3.96</v>
      </c>
      <c r="CR165" s="143"/>
      <c r="CS165" s="20">
        <f t="shared" si="107"/>
        <v>0</v>
      </c>
      <c r="CT165" s="20">
        <f t="shared" si="107"/>
        <v>0</v>
      </c>
      <c r="CW165" s="20">
        <f t="shared" si="104"/>
        <v>0</v>
      </c>
      <c r="CX165" s="20">
        <f t="shared" si="103"/>
        <v>0</v>
      </c>
      <c r="CY165" s="20">
        <f t="shared" si="103"/>
        <v>0</v>
      </c>
      <c r="CZ165" s="20">
        <f t="shared" si="103"/>
        <v>0</v>
      </c>
      <c r="DA165" s="20">
        <f t="shared" si="103"/>
        <v>0</v>
      </c>
      <c r="DB165" s="20">
        <f t="shared" si="103"/>
        <v>0</v>
      </c>
      <c r="DC165" s="20">
        <f t="shared" si="103"/>
        <v>0</v>
      </c>
      <c r="DD165" s="106">
        <f t="shared" si="103"/>
        <v>0</v>
      </c>
      <c r="DE165" s="20">
        <f t="shared" si="96"/>
        <v>0</v>
      </c>
      <c r="DF165" s="20">
        <f t="shared" si="96"/>
        <v>0</v>
      </c>
      <c r="DG165" s="106">
        <f t="shared" si="96"/>
        <v>0</v>
      </c>
      <c r="DH165" s="143"/>
      <c r="DI165" s="20">
        <f t="shared" si="108"/>
        <v>0</v>
      </c>
      <c r="DJ165" s="20">
        <f t="shared" si="108"/>
        <v>0</v>
      </c>
      <c r="DK165" s="20">
        <f t="shared" si="108"/>
        <v>3.96</v>
      </c>
      <c r="DL165" s="143"/>
      <c r="DM165" s="20">
        <f t="shared" si="109"/>
        <v>0</v>
      </c>
      <c r="DN165" s="20">
        <f t="shared" si="109"/>
        <v>0</v>
      </c>
      <c r="DO165" s="106">
        <f t="shared" si="109"/>
        <v>0</v>
      </c>
      <c r="DP165" s="20">
        <f t="shared" si="109"/>
        <v>0</v>
      </c>
      <c r="DR165" s="31">
        <f t="shared" si="127"/>
        <v>156</v>
      </c>
      <c r="DS165" s="26">
        <f t="shared" si="128"/>
        <v>156.5</v>
      </c>
      <c r="DT165" s="101">
        <f t="shared" si="110"/>
        <v>532.37</v>
      </c>
      <c r="DU165" s="101">
        <f t="shared" si="111"/>
        <v>225.68</v>
      </c>
      <c r="DV165" s="101">
        <f t="shared" si="112"/>
        <v>237.39</v>
      </c>
      <c r="DW165" s="102">
        <f t="shared" si="129"/>
        <v>381.91</v>
      </c>
      <c r="DX165" s="144"/>
      <c r="DY165" s="101">
        <f t="shared" si="130"/>
        <v>97.009999999999991</v>
      </c>
      <c r="DZ165" s="101">
        <f t="shared" si="130"/>
        <v>106.80000000000001</v>
      </c>
      <c r="EB165" s="84">
        <f>MODEL_DATA!AT162</f>
        <v>156</v>
      </c>
      <c r="EC165" s="84">
        <f>MODEL_DATA!AU162</f>
        <v>69.3</v>
      </c>
      <c r="ED165" s="84">
        <f>MODEL_DATA!AV162</f>
        <v>26.72</v>
      </c>
      <c r="EE165" s="84">
        <f>MODEL_DATA!AW162</f>
        <v>198.96</v>
      </c>
      <c r="EF165" s="84">
        <f>MODEL_DATA!AX162</f>
        <v>0</v>
      </c>
      <c r="EG165" s="84">
        <f>MODEL_DATA!AY162</f>
        <v>0</v>
      </c>
      <c r="EH165" s="84">
        <f>MODEL_DATA!AZ162</f>
        <v>67.44</v>
      </c>
      <c r="EI165" s="84">
        <f>MODEL_DATA!BA162</f>
        <v>169.95</v>
      </c>
      <c r="EJ165" s="84">
        <f>MODEL_DATA!BB162</f>
        <v>0</v>
      </c>
      <c r="EK165" s="84">
        <f>MODEL_DATA!BC162</f>
        <v>0</v>
      </c>
      <c r="EL165" s="84">
        <f>MODEL_DATA!BD162</f>
        <v>0</v>
      </c>
      <c r="EM165" s="84">
        <f>MODEL_DATA!BE162</f>
        <v>203.11</v>
      </c>
      <c r="EN165" s="84">
        <f>MODEL_DATA!BF162</f>
        <v>120.96</v>
      </c>
      <c r="EO165" s="84">
        <f>MODEL_DATA!BG162</f>
        <v>42.08</v>
      </c>
      <c r="EP165" s="84">
        <f>MODEL_DATA!BH162</f>
        <v>36.020000000000003</v>
      </c>
      <c r="EQ165" s="84">
        <f>MODEL_DATA!BI162</f>
        <v>178.8</v>
      </c>
      <c r="ER165" s="84">
        <f>MODEL_DATA!BJ162</f>
        <v>64.34</v>
      </c>
      <c r="ES165" s="84">
        <f>MODEL_DATA!BK162</f>
        <v>54.93</v>
      </c>
      <c r="ET165" s="84">
        <f>MODEL_DATA!BL162</f>
        <v>70.78</v>
      </c>
      <c r="EU165" s="84">
        <f>MODEL_DATA!BM162</f>
        <v>0.56999999999999995</v>
      </c>
      <c r="EV165" s="84">
        <f>MODEL_DATA!BN162</f>
        <v>0.11</v>
      </c>
    </row>
    <row r="166" spans="32:152" x14ac:dyDescent="0.25">
      <c r="AF166" s="32">
        <f t="shared" si="105"/>
        <v>312</v>
      </c>
      <c r="AG166" s="61">
        <f t="shared" si="113"/>
        <v>0</v>
      </c>
      <c r="AH166" s="63">
        <f>INDEX(Obs_GenCost!$D$11:$T$211,  MATCH($AF166, Obs_GenCost!$B$11:$B$211, 0), MATCH(AH$4, Obs_GenCost!$D$3:$T$3, 0) )</f>
        <v>0</v>
      </c>
      <c r="AI166" s="61">
        <f t="shared" si="114"/>
        <v>0</v>
      </c>
      <c r="AJ166" s="63">
        <f>INDEX(Obs_GenCost!$D$11:$T$211,  MATCH($AF166, Obs_GenCost!$B$11:$B$211, 0), MATCH(AJ$4, Obs_GenCost!$D$3:$T$3, 0) )</f>
        <v>0</v>
      </c>
      <c r="AK166" s="61">
        <f t="shared" si="115"/>
        <v>0</v>
      </c>
      <c r="AL166" s="63">
        <f>INDEX(Obs_GenCost!$D$11:$T$211,  MATCH($AF166, Obs_GenCost!$B$11:$B$211, 0), MATCH(AL$4, Obs_GenCost!$D$3:$T$3, 0) )</f>
        <v>0</v>
      </c>
      <c r="AM166" s="61">
        <f t="shared" si="116"/>
        <v>0</v>
      </c>
      <c r="AN166" s="63">
        <f>INDEX(Obs_GenCost!$D$11:$T$211,  MATCH($AF166, Obs_GenCost!$B$11:$B$211, 0), MATCH(AN$4, Obs_GenCost!$D$3:$T$3, 0) )</f>
        <v>0</v>
      </c>
      <c r="AO166" s="61">
        <f t="shared" si="117"/>
        <v>0</v>
      </c>
      <c r="AP166" s="63">
        <f>INDEX(Obs_GenCost!$D$11:$T$211,  MATCH($AF166, Obs_GenCost!$B$11:$B$211, 0), MATCH(AP$4, Obs_GenCost!$D$3:$T$3, 0) )</f>
        <v>0</v>
      </c>
      <c r="AQ166" s="61">
        <f t="shared" si="118"/>
        <v>0</v>
      </c>
      <c r="AR166" s="63">
        <f>INDEX(Obs_GenCost!$D$11:$T$211,  MATCH($AF166, Obs_GenCost!$B$11:$B$211, 0), MATCH(AR$4, Obs_GenCost!$D$3:$T$3, 0) )</f>
        <v>0</v>
      </c>
      <c r="AS166" s="61">
        <f t="shared" si="119"/>
        <v>0</v>
      </c>
      <c r="AT166" s="63">
        <f>INDEX(Obs_GenCost!$D$11:$T$211,  MATCH($AF166, Obs_GenCost!$B$11:$B$211, 0), MATCH(AT$4, Obs_GenCost!$D$3:$T$3, 0) )</f>
        <v>0</v>
      </c>
      <c r="AU166" s="61">
        <f t="shared" si="120"/>
        <v>0</v>
      </c>
      <c r="AV166" s="63">
        <f>INDEX(Obs_GenCost!$D$11:$T$211,  MATCH($AF166, Obs_GenCost!$B$11:$B$211, 0), MATCH(AV$4, Obs_GenCost!$D$3:$T$3, 0) )</f>
        <v>0</v>
      </c>
      <c r="AW166" s="61">
        <f t="shared" si="121"/>
        <v>0</v>
      </c>
      <c r="AX166" s="63">
        <f>INDEX(Obs_GenCost!$D$11:$T$211,  MATCH($AF166, Obs_GenCost!$B$11:$B$211, 0), MATCH(AX$4, Obs_GenCost!$D$3:$T$3, 0) )</f>
        <v>0</v>
      </c>
      <c r="AY166" s="61">
        <f t="shared" si="122"/>
        <v>0</v>
      </c>
      <c r="AZ166" s="63">
        <f>INDEX(Obs_GenCost!$D$11:$T$211,  MATCH($AF166, Obs_GenCost!$B$11:$B$211, 0), MATCH(AZ$4, Obs_GenCost!$D$3:$T$3, 0) )</f>
        <v>2.9499999999999999E-5</v>
      </c>
      <c r="BA166" s="61">
        <f t="shared" si="123"/>
        <v>0</v>
      </c>
      <c r="BB166" s="63">
        <f>INDEX(Obs_GenCost!$D$11:$T$211,  MATCH($AF166, Obs_GenCost!$B$11:$B$211, 0), MATCH(BB$4, Obs_GenCost!$D$3:$T$3, 0) )</f>
        <v>0</v>
      </c>
      <c r="BC166" s="61">
        <f t="shared" si="124"/>
        <v>4.1613817468766035E-5</v>
      </c>
      <c r="BD166" s="63">
        <f>INDEX(Obs_GenCost!$D$11:$T$211,  MATCH($AF166, Obs_GenCost!$B$11:$B$211, 0), MATCH(BD$4, Obs_GenCost!$D$3:$T$3, 0) )</f>
        <v>0</v>
      </c>
      <c r="BF166" s="31">
        <f t="shared" si="125"/>
        <v>314</v>
      </c>
      <c r="BG166" s="31">
        <f t="shared" si="126"/>
        <v>315</v>
      </c>
      <c r="BH166" s="57">
        <f t="shared" si="102"/>
        <v>0</v>
      </c>
      <c r="BI166" s="57">
        <f t="shared" si="102"/>
        <v>0</v>
      </c>
      <c r="BJ166" s="57">
        <f t="shared" si="102"/>
        <v>0</v>
      </c>
      <c r="BK166" s="58">
        <f t="shared" si="102"/>
        <v>1.7537379216365071E-5</v>
      </c>
      <c r="BL166" s="57">
        <f t="shared" si="102"/>
        <v>0</v>
      </c>
      <c r="BM166" s="57">
        <f t="shared" si="102"/>
        <v>0</v>
      </c>
      <c r="BN166" s="57">
        <f t="shared" si="100"/>
        <v>0</v>
      </c>
      <c r="BQ166" s="57">
        <f t="shared" si="132"/>
        <v>0</v>
      </c>
      <c r="BR166" s="57">
        <f t="shared" si="132"/>
        <v>0</v>
      </c>
      <c r="BS166" s="57">
        <f t="shared" si="132"/>
        <v>0</v>
      </c>
      <c r="BT166" s="57">
        <f t="shared" si="132"/>
        <v>0</v>
      </c>
      <c r="BU166" s="57">
        <f t="shared" si="132"/>
        <v>0</v>
      </c>
      <c r="BV166" s="57">
        <f t="shared" si="132"/>
        <v>0</v>
      </c>
      <c r="BW166" s="57">
        <f t="shared" si="132"/>
        <v>0</v>
      </c>
      <c r="BX166" s="58">
        <f t="shared" si="132"/>
        <v>0</v>
      </c>
      <c r="BY166" s="57">
        <f t="shared" si="132"/>
        <v>0</v>
      </c>
      <c r="BZ166" s="57">
        <f t="shared" si="132"/>
        <v>0</v>
      </c>
      <c r="CA166" s="58">
        <f t="shared" si="132"/>
        <v>0</v>
      </c>
      <c r="CB166" s="57">
        <f t="shared" si="132"/>
        <v>0</v>
      </c>
      <c r="CC166" s="57">
        <f t="shared" si="132"/>
        <v>0</v>
      </c>
      <c r="CD166" s="57">
        <f t="shared" si="132"/>
        <v>0</v>
      </c>
      <c r="CE166" s="57">
        <f t="shared" si="132"/>
        <v>3.1840875487464927E-5</v>
      </c>
      <c r="CF166" s="57">
        <f t="shared" si="99"/>
        <v>0</v>
      </c>
      <c r="CG166" s="57">
        <f t="shared" si="99"/>
        <v>0</v>
      </c>
      <c r="CH166" s="57">
        <f t="shared" si="99"/>
        <v>0</v>
      </c>
      <c r="CI166" s="58">
        <f t="shared" si="99"/>
        <v>0</v>
      </c>
      <c r="CJ166" s="57">
        <f t="shared" si="99"/>
        <v>0</v>
      </c>
      <c r="CL166" s="30">
        <f>Obs_GenCost!B168</f>
        <v>314</v>
      </c>
      <c r="CM166" s="26">
        <f t="shared" si="97"/>
        <v>315</v>
      </c>
      <c r="CN166" s="20">
        <f t="shared" si="106"/>
        <v>0</v>
      </c>
      <c r="CO166" s="20">
        <f t="shared" si="106"/>
        <v>0</v>
      </c>
      <c r="CP166" s="20">
        <f t="shared" si="106"/>
        <v>0</v>
      </c>
      <c r="CQ166" s="106">
        <f t="shared" si="106"/>
        <v>3.0300000000000002</v>
      </c>
      <c r="CR166" s="143"/>
      <c r="CS166" s="20">
        <f t="shared" si="107"/>
        <v>0</v>
      </c>
      <c r="CT166" s="20">
        <f t="shared" si="107"/>
        <v>0</v>
      </c>
      <c r="CW166" s="20">
        <f t="shared" si="104"/>
        <v>0</v>
      </c>
      <c r="CX166" s="20">
        <f t="shared" si="103"/>
        <v>0</v>
      </c>
      <c r="CY166" s="20">
        <f t="shared" si="103"/>
        <v>0</v>
      </c>
      <c r="CZ166" s="20">
        <f t="shared" si="103"/>
        <v>0</v>
      </c>
      <c r="DA166" s="20">
        <f t="shared" si="103"/>
        <v>0</v>
      </c>
      <c r="DB166" s="20">
        <f t="shared" si="103"/>
        <v>0</v>
      </c>
      <c r="DC166" s="20">
        <f t="shared" si="103"/>
        <v>0</v>
      </c>
      <c r="DD166" s="106">
        <f t="shared" si="103"/>
        <v>0</v>
      </c>
      <c r="DE166" s="20">
        <f t="shared" si="103"/>
        <v>0</v>
      </c>
      <c r="DF166" s="20">
        <f t="shared" si="103"/>
        <v>0</v>
      </c>
      <c r="DG166" s="106">
        <f t="shared" si="103"/>
        <v>0</v>
      </c>
      <c r="DH166" s="143"/>
      <c r="DI166" s="20">
        <f t="shared" si="108"/>
        <v>0</v>
      </c>
      <c r="DJ166" s="20">
        <f t="shared" si="108"/>
        <v>0</v>
      </c>
      <c r="DK166" s="20">
        <f t="shared" si="108"/>
        <v>3.0300000000000002</v>
      </c>
      <c r="DL166" s="143"/>
      <c r="DM166" s="20">
        <f t="shared" si="109"/>
        <v>0</v>
      </c>
      <c r="DN166" s="20">
        <f t="shared" si="109"/>
        <v>0</v>
      </c>
      <c r="DO166" s="106">
        <f t="shared" si="109"/>
        <v>0</v>
      </c>
      <c r="DP166" s="20">
        <f t="shared" si="109"/>
        <v>0</v>
      </c>
      <c r="DR166" s="31">
        <f t="shared" si="127"/>
        <v>157</v>
      </c>
      <c r="DS166" s="26">
        <f t="shared" si="128"/>
        <v>157.5</v>
      </c>
      <c r="DT166" s="101">
        <f t="shared" si="110"/>
        <v>493.04999999999995</v>
      </c>
      <c r="DU166" s="101">
        <f t="shared" si="111"/>
        <v>203.82</v>
      </c>
      <c r="DV166" s="101">
        <f t="shared" si="112"/>
        <v>228.14</v>
      </c>
      <c r="DW166" s="102">
        <f t="shared" si="129"/>
        <v>361.24</v>
      </c>
      <c r="DX166" s="144"/>
      <c r="DY166" s="101">
        <f t="shared" si="130"/>
        <v>88.43</v>
      </c>
      <c r="DZ166" s="101">
        <f t="shared" si="130"/>
        <v>128.57999999999998</v>
      </c>
      <c r="EB166" s="84">
        <f>MODEL_DATA!AT163</f>
        <v>157</v>
      </c>
      <c r="EC166" s="84">
        <f>MODEL_DATA!AU163</f>
        <v>61.09</v>
      </c>
      <c r="ED166" s="84">
        <f>MODEL_DATA!AV163</f>
        <v>24.68</v>
      </c>
      <c r="EE166" s="84">
        <f>MODEL_DATA!AW163</f>
        <v>179.14</v>
      </c>
      <c r="EF166" s="84">
        <f>MODEL_DATA!AX163</f>
        <v>0</v>
      </c>
      <c r="EG166" s="84">
        <f>MODEL_DATA!AY163</f>
        <v>0</v>
      </c>
      <c r="EH166" s="84">
        <f>MODEL_DATA!AZ163</f>
        <v>62.25</v>
      </c>
      <c r="EI166" s="84">
        <f>MODEL_DATA!BA163</f>
        <v>165.89</v>
      </c>
      <c r="EJ166" s="84">
        <f>MODEL_DATA!BB163</f>
        <v>0</v>
      </c>
      <c r="EK166" s="84">
        <f>MODEL_DATA!BC163</f>
        <v>0</v>
      </c>
      <c r="EL166" s="84">
        <f>MODEL_DATA!BD163</f>
        <v>0</v>
      </c>
      <c r="EM166" s="84">
        <f>MODEL_DATA!BE163</f>
        <v>187.82</v>
      </c>
      <c r="EN166" s="84">
        <f>MODEL_DATA!BF163</f>
        <v>82.49</v>
      </c>
      <c r="EO166" s="84">
        <f>MODEL_DATA!BG163</f>
        <v>38.76</v>
      </c>
      <c r="EP166" s="84">
        <f>MODEL_DATA!BH163</f>
        <v>41.03</v>
      </c>
      <c r="EQ166" s="84">
        <f>MODEL_DATA!BI163</f>
        <v>173.42</v>
      </c>
      <c r="ER166" s="84">
        <f>MODEL_DATA!BJ163</f>
        <v>56.05</v>
      </c>
      <c r="ES166" s="84">
        <f>MODEL_DATA!BK163</f>
        <v>49.67</v>
      </c>
      <c r="ET166" s="84">
        <f>MODEL_DATA!BL163</f>
        <v>87.55</v>
      </c>
      <c r="EU166" s="84">
        <f>MODEL_DATA!BM163</f>
        <v>0.55000000000000004</v>
      </c>
      <c r="EV166" s="84">
        <f>MODEL_DATA!BN163</f>
        <v>0.13</v>
      </c>
    </row>
    <row r="167" spans="32:152" x14ac:dyDescent="0.25">
      <c r="AF167" s="32">
        <f t="shared" si="105"/>
        <v>314</v>
      </c>
      <c r="AG167" s="61">
        <f t="shared" si="113"/>
        <v>0</v>
      </c>
      <c r="AH167" s="63">
        <f>INDEX(Obs_GenCost!$D$11:$T$211,  MATCH($AF167, Obs_GenCost!$B$11:$B$211, 0), MATCH(AH$4, Obs_GenCost!$D$3:$T$3, 0) )</f>
        <v>0</v>
      </c>
      <c r="AI167" s="61">
        <f t="shared" si="114"/>
        <v>0</v>
      </c>
      <c r="AJ167" s="63">
        <f>INDEX(Obs_GenCost!$D$11:$T$211,  MATCH($AF167, Obs_GenCost!$B$11:$B$211, 0), MATCH(AJ$4, Obs_GenCost!$D$3:$T$3, 0) )</f>
        <v>0</v>
      </c>
      <c r="AK167" s="61">
        <f t="shared" si="115"/>
        <v>0</v>
      </c>
      <c r="AL167" s="63">
        <f>INDEX(Obs_GenCost!$D$11:$T$211,  MATCH($AF167, Obs_GenCost!$B$11:$B$211, 0), MATCH(AL$4, Obs_GenCost!$D$3:$T$3, 0) )</f>
        <v>0</v>
      </c>
      <c r="AM167" s="61">
        <f t="shared" si="116"/>
        <v>0</v>
      </c>
      <c r="AN167" s="63">
        <f>INDEX(Obs_GenCost!$D$11:$T$211,  MATCH($AF167, Obs_GenCost!$B$11:$B$211, 0), MATCH(AN$4, Obs_GenCost!$D$3:$T$3, 0) )</f>
        <v>0</v>
      </c>
      <c r="AO167" s="61">
        <f t="shared" si="117"/>
        <v>0</v>
      </c>
      <c r="AP167" s="63">
        <f>INDEX(Obs_GenCost!$D$11:$T$211,  MATCH($AF167, Obs_GenCost!$B$11:$B$211, 0), MATCH(AP$4, Obs_GenCost!$D$3:$T$3, 0) )</f>
        <v>0</v>
      </c>
      <c r="AQ167" s="61">
        <f t="shared" si="118"/>
        <v>0</v>
      </c>
      <c r="AR167" s="63">
        <f>INDEX(Obs_GenCost!$D$11:$T$211,  MATCH($AF167, Obs_GenCost!$B$11:$B$211, 0), MATCH(AR$4, Obs_GenCost!$D$3:$T$3, 0) )</f>
        <v>0</v>
      </c>
      <c r="AS167" s="61">
        <f t="shared" si="119"/>
        <v>0</v>
      </c>
      <c r="AT167" s="63">
        <f>INDEX(Obs_GenCost!$D$11:$T$211,  MATCH($AF167, Obs_GenCost!$B$11:$B$211, 0), MATCH(AT$4, Obs_GenCost!$D$3:$T$3, 0) )</f>
        <v>0</v>
      </c>
      <c r="AU167" s="61">
        <f t="shared" si="120"/>
        <v>0</v>
      </c>
      <c r="AV167" s="63">
        <f>INDEX(Obs_GenCost!$D$11:$T$211,  MATCH($AF167, Obs_GenCost!$B$11:$B$211, 0), MATCH(AV$4, Obs_GenCost!$D$3:$T$3, 0) )</f>
        <v>0</v>
      </c>
      <c r="AW167" s="61">
        <f t="shared" si="121"/>
        <v>0</v>
      </c>
      <c r="AX167" s="63">
        <f>INDEX(Obs_GenCost!$D$11:$T$211,  MATCH($AF167, Obs_GenCost!$B$11:$B$211, 0), MATCH(AX$4, Obs_GenCost!$D$3:$T$3, 0) )</f>
        <v>0</v>
      </c>
      <c r="AY167" s="61">
        <f t="shared" si="122"/>
        <v>0</v>
      </c>
      <c r="AZ167" s="63">
        <f>INDEX(Obs_GenCost!$D$11:$T$211,  MATCH($AF167, Obs_GenCost!$B$11:$B$211, 0), MATCH(AZ$4, Obs_GenCost!$D$3:$T$3, 0) )</f>
        <v>2.8099999999999999E-5</v>
      </c>
      <c r="BA167" s="61">
        <f t="shared" si="123"/>
        <v>0</v>
      </c>
      <c r="BB167" s="63">
        <f>INDEX(Obs_GenCost!$D$11:$T$211,  MATCH($AF167, Obs_GenCost!$B$11:$B$211, 0), MATCH(BB$4, Obs_GenCost!$D$3:$T$3, 0) )</f>
        <v>0</v>
      </c>
      <c r="BC167" s="61">
        <f t="shared" si="124"/>
        <v>3.1840875487464927E-5</v>
      </c>
      <c r="BD167" s="63">
        <f>INDEX(Obs_GenCost!$D$11:$T$211,  MATCH($AF167, Obs_GenCost!$B$11:$B$211, 0), MATCH(BD$4, Obs_GenCost!$D$3:$T$3, 0) )</f>
        <v>0</v>
      </c>
      <c r="BF167" s="31">
        <f t="shared" si="125"/>
        <v>316</v>
      </c>
      <c r="BG167" s="31">
        <f t="shared" si="126"/>
        <v>317</v>
      </c>
      <c r="BH167" s="57">
        <f t="shared" si="102"/>
        <v>0</v>
      </c>
      <c r="BI167" s="57">
        <f t="shared" si="102"/>
        <v>0</v>
      </c>
      <c r="BJ167" s="57">
        <f t="shared" si="102"/>
        <v>0</v>
      </c>
      <c r="BK167" s="58">
        <f t="shared" si="102"/>
        <v>1.3022806348785941E-5</v>
      </c>
      <c r="BL167" s="57">
        <f t="shared" si="102"/>
        <v>0</v>
      </c>
      <c r="BM167" s="57">
        <f t="shared" si="102"/>
        <v>0</v>
      </c>
      <c r="BN167" s="57">
        <f t="shared" si="100"/>
        <v>0</v>
      </c>
      <c r="BQ167" s="57">
        <f t="shared" si="132"/>
        <v>0</v>
      </c>
      <c r="BR167" s="57">
        <f t="shared" si="132"/>
        <v>0</v>
      </c>
      <c r="BS167" s="57">
        <f t="shared" si="132"/>
        <v>0</v>
      </c>
      <c r="BT167" s="57">
        <f t="shared" si="132"/>
        <v>0</v>
      </c>
      <c r="BU167" s="57">
        <f t="shared" si="132"/>
        <v>0</v>
      </c>
      <c r="BV167" s="57">
        <f t="shared" si="132"/>
        <v>0</v>
      </c>
      <c r="BW167" s="57">
        <f t="shared" si="132"/>
        <v>0</v>
      </c>
      <c r="BX167" s="58">
        <f t="shared" si="132"/>
        <v>0</v>
      </c>
      <c r="BY167" s="57">
        <f t="shared" si="132"/>
        <v>0</v>
      </c>
      <c r="BZ167" s="57">
        <f t="shared" si="132"/>
        <v>0</v>
      </c>
      <c r="CA167" s="58">
        <f t="shared" si="132"/>
        <v>0</v>
      </c>
      <c r="CB167" s="57">
        <f t="shared" si="132"/>
        <v>0</v>
      </c>
      <c r="CC167" s="57">
        <f t="shared" si="132"/>
        <v>0</v>
      </c>
      <c r="CD167" s="57">
        <f t="shared" si="132"/>
        <v>0</v>
      </c>
      <c r="CE167" s="57">
        <f t="shared" si="132"/>
        <v>2.3644214470889794E-5</v>
      </c>
      <c r="CF167" s="57">
        <f t="shared" si="99"/>
        <v>0</v>
      </c>
      <c r="CG167" s="57">
        <f t="shared" si="99"/>
        <v>0</v>
      </c>
      <c r="CH167" s="57">
        <f t="shared" si="99"/>
        <v>0</v>
      </c>
      <c r="CI167" s="58">
        <f t="shared" si="99"/>
        <v>0</v>
      </c>
      <c r="CJ167" s="57">
        <f t="shared" si="99"/>
        <v>0</v>
      </c>
      <c r="CL167" s="30">
        <f>Obs_GenCost!B169</f>
        <v>316</v>
      </c>
      <c r="CM167" s="26">
        <f t="shared" si="97"/>
        <v>317</v>
      </c>
      <c r="CN167" s="20">
        <f t="shared" si="106"/>
        <v>0</v>
      </c>
      <c r="CO167" s="20">
        <f t="shared" si="106"/>
        <v>0</v>
      </c>
      <c r="CP167" s="20">
        <f t="shared" si="106"/>
        <v>0</v>
      </c>
      <c r="CQ167" s="106">
        <f t="shared" si="106"/>
        <v>2.25</v>
      </c>
      <c r="CR167" s="143"/>
      <c r="CS167" s="20">
        <f t="shared" si="107"/>
        <v>0</v>
      </c>
      <c r="CT167" s="20">
        <f t="shared" si="107"/>
        <v>0</v>
      </c>
      <c r="CW167" s="20">
        <f t="shared" si="104"/>
        <v>0</v>
      </c>
      <c r="CX167" s="20">
        <f t="shared" si="104"/>
        <v>0</v>
      </c>
      <c r="CY167" s="20">
        <f t="shared" si="104"/>
        <v>0</v>
      </c>
      <c r="CZ167" s="20">
        <f t="shared" si="104"/>
        <v>0</v>
      </c>
      <c r="DA167" s="20">
        <f t="shared" si="104"/>
        <v>0</v>
      </c>
      <c r="DB167" s="20">
        <f t="shared" si="104"/>
        <v>0</v>
      </c>
      <c r="DC167" s="20">
        <f t="shared" si="104"/>
        <v>0</v>
      </c>
      <c r="DD167" s="106">
        <f t="shared" si="104"/>
        <v>0</v>
      </c>
      <c r="DE167" s="20">
        <f t="shared" si="104"/>
        <v>0</v>
      </c>
      <c r="DF167" s="20">
        <f t="shared" si="104"/>
        <v>0</v>
      </c>
      <c r="DG167" s="106">
        <f t="shared" si="104"/>
        <v>0</v>
      </c>
      <c r="DH167" s="143"/>
      <c r="DI167" s="20">
        <f t="shared" si="108"/>
        <v>0</v>
      </c>
      <c r="DJ167" s="20">
        <f t="shared" si="108"/>
        <v>0</v>
      </c>
      <c r="DK167" s="20">
        <f t="shared" si="108"/>
        <v>2.25</v>
      </c>
      <c r="DL167" s="143"/>
      <c r="DM167" s="20">
        <f t="shared" si="109"/>
        <v>0</v>
      </c>
      <c r="DN167" s="20">
        <f t="shared" si="109"/>
        <v>0</v>
      </c>
      <c r="DO167" s="106">
        <f t="shared" si="109"/>
        <v>0</v>
      </c>
      <c r="DP167" s="20">
        <f t="shared" si="109"/>
        <v>0</v>
      </c>
      <c r="DR167" s="31">
        <f t="shared" si="127"/>
        <v>158</v>
      </c>
      <c r="DS167" s="26">
        <f t="shared" si="128"/>
        <v>158.5</v>
      </c>
      <c r="DT167" s="101">
        <f t="shared" si="110"/>
        <v>477.2</v>
      </c>
      <c r="DU167" s="101">
        <f t="shared" si="111"/>
        <v>203.41</v>
      </c>
      <c r="DV167" s="101">
        <f t="shared" si="112"/>
        <v>220.39</v>
      </c>
      <c r="DW167" s="102">
        <f t="shared" si="129"/>
        <v>350.97</v>
      </c>
      <c r="DX167" s="144"/>
      <c r="DY167" s="101">
        <f t="shared" si="130"/>
        <v>78.17</v>
      </c>
      <c r="DZ167" s="101">
        <f t="shared" si="130"/>
        <v>117.81</v>
      </c>
      <c r="EB167" s="84">
        <f>MODEL_DATA!AT164</f>
        <v>158</v>
      </c>
      <c r="EC167" s="84">
        <f>MODEL_DATA!AU164</f>
        <v>53.4</v>
      </c>
      <c r="ED167" s="84">
        <f>MODEL_DATA!AV164</f>
        <v>20.43</v>
      </c>
      <c r="EE167" s="84">
        <f>MODEL_DATA!AW164</f>
        <v>182.98</v>
      </c>
      <c r="EF167" s="84">
        <f>MODEL_DATA!AX164</f>
        <v>0</v>
      </c>
      <c r="EG167" s="84">
        <f>MODEL_DATA!AY164</f>
        <v>0</v>
      </c>
      <c r="EH167" s="84">
        <f>MODEL_DATA!AZ164</f>
        <v>59.83</v>
      </c>
      <c r="EI167" s="84">
        <f>MODEL_DATA!BA164</f>
        <v>160.56</v>
      </c>
      <c r="EJ167" s="84">
        <f>MODEL_DATA!BB164</f>
        <v>0</v>
      </c>
      <c r="EK167" s="84">
        <f>MODEL_DATA!BC164</f>
        <v>0</v>
      </c>
      <c r="EL167" s="84">
        <f>MODEL_DATA!BD164</f>
        <v>0</v>
      </c>
      <c r="EM167" s="84">
        <f>MODEL_DATA!BE164</f>
        <v>175.93</v>
      </c>
      <c r="EN167" s="84">
        <f>MODEL_DATA!BF164</f>
        <v>99.27</v>
      </c>
      <c r="EO167" s="84">
        <f>MODEL_DATA!BG164</f>
        <v>33.83</v>
      </c>
      <c r="EP167" s="84">
        <f>MODEL_DATA!BH164</f>
        <v>38.82</v>
      </c>
      <c r="EQ167" s="84">
        <f>MODEL_DATA!BI164</f>
        <v>175.04</v>
      </c>
      <c r="ER167" s="84">
        <f>MODEL_DATA!BJ164</f>
        <v>70.05</v>
      </c>
      <c r="ES167" s="84">
        <f>MODEL_DATA!BK164</f>
        <v>44.34</v>
      </c>
      <c r="ET167" s="84">
        <f>MODEL_DATA!BL164</f>
        <v>78.989999999999995</v>
      </c>
      <c r="EU167" s="84">
        <f>MODEL_DATA!BM164</f>
        <v>0.37</v>
      </c>
      <c r="EV167" s="84">
        <f>MODEL_DATA!BN164</f>
        <v>0.16</v>
      </c>
    </row>
    <row r="168" spans="32:152" x14ac:dyDescent="0.25">
      <c r="AF168" s="32">
        <f t="shared" si="105"/>
        <v>316</v>
      </c>
      <c r="AG168" s="61">
        <f t="shared" si="113"/>
        <v>0</v>
      </c>
      <c r="AH168" s="63">
        <f>INDEX(Obs_GenCost!$D$11:$T$211,  MATCH($AF168, Obs_GenCost!$B$11:$B$211, 0), MATCH(AH$4, Obs_GenCost!$D$3:$T$3, 0) )</f>
        <v>0</v>
      </c>
      <c r="AI168" s="61">
        <f t="shared" si="114"/>
        <v>0</v>
      </c>
      <c r="AJ168" s="63">
        <f>INDEX(Obs_GenCost!$D$11:$T$211,  MATCH($AF168, Obs_GenCost!$B$11:$B$211, 0), MATCH(AJ$4, Obs_GenCost!$D$3:$T$3, 0) )</f>
        <v>0</v>
      </c>
      <c r="AK168" s="61">
        <f t="shared" si="115"/>
        <v>0</v>
      </c>
      <c r="AL168" s="63">
        <f>INDEX(Obs_GenCost!$D$11:$T$211,  MATCH($AF168, Obs_GenCost!$B$11:$B$211, 0), MATCH(AL$4, Obs_GenCost!$D$3:$T$3, 0) )</f>
        <v>0</v>
      </c>
      <c r="AM168" s="61">
        <f t="shared" si="116"/>
        <v>0</v>
      </c>
      <c r="AN168" s="63">
        <f>INDEX(Obs_GenCost!$D$11:$T$211,  MATCH($AF168, Obs_GenCost!$B$11:$B$211, 0), MATCH(AN$4, Obs_GenCost!$D$3:$T$3, 0) )</f>
        <v>0</v>
      </c>
      <c r="AO168" s="61">
        <f t="shared" si="117"/>
        <v>0</v>
      </c>
      <c r="AP168" s="63">
        <f>INDEX(Obs_GenCost!$D$11:$T$211,  MATCH($AF168, Obs_GenCost!$B$11:$B$211, 0), MATCH(AP$4, Obs_GenCost!$D$3:$T$3, 0) )</f>
        <v>0</v>
      </c>
      <c r="AQ168" s="61">
        <f t="shared" si="118"/>
        <v>0</v>
      </c>
      <c r="AR168" s="63">
        <f>INDEX(Obs_GenCost!$D$11:$T$211,  MATCH($AF168, Obs_GenCost!$B$11:$B$211, 0), MATCH(AR$4, Obs_GenCost!$D$3:$T$3, 0) )</f>
        <v>0</v>
      </c>
      <c r="AS168" s="61">
        <f t="shared" si="119"/>
        <v>0</v>
      </c>
      <c r="AT168" s="63">
        <f>INDEX(Obs_GenCost!$D$11:$T$211,  MATCH($AF168, Obs_GenCost!$B$11:$B$211, 0), MATCH(AT$4, Obs_GenCost!$D$3:$T$3, 0) )</f>
        <v>0</v>
      </c>
      <c r="AU168" s="61">
        <f t="shared" si="120"/>
        <v>0</v>
      </c>
      <c r="AV168" s="63">
        <f>INDEX(Obs_GenCost!$D$11:$T$211,  MATCH($AF168, Obs_GenCost!$B$11:$B$211, 0), MATCH(AV$4, Obs_GenCost!$D$3:$T$3, 0) )</f>
        <v>0</v>
      </c>
      <c r="AW168" s="61">
        <f t="shared" si="121"/>
        <v>0</v>
      </c>
      <c r="AX168" s="63">
        <f>INDEX(Obs_GenCost!$D$11:$T$211,  MATCH($AF168, Obs_GenCost!$B$11:$B$211, 0), MATCH(AX$4, Obs_GenCost!$D$3:$T$3, 0) )</f>
        <v>0</v>
      </c>
      <c r="AY168" s="61">
        <f t="shared" si="122"/>
        <v>0</v>
      </c>
      <c r="AZ168" s="63">
        <f>INDEX(Obs_GenCost!$D$11:$T$211,  MATCH($AF168, Obs_GenCost!$B$11:$B$211, 0), MATCH(AZ$4, Obs_GenCost!$D$3:$T$3, 0) )</f>
        <v>2.6699999999999998E-5</v>
      </c>
      <c r="BA168" s="61">
        <f t="shared" si="123"/>
        <v>0</v>
      </c>
      <c r="BB168" s="63">
        <f>INDEX(Obs_GenCost!$D$11:$T$211,  MATCH($AF168, Obs_GenCost!$B$11:$B$211, 0), MATCH(BB$4, Obs_GenCost!$D$3:$T$3, 0) )</f>
        <v>0</v>
      </c>
      <c r="BC168" s="61">
        <f t="shared" si="124"/>
        <v>2.3644214470889794E-5</v>
      </c>
      <c r="BD168" s="63">
        <f>INDEX(Obs_GenCost!$D$11:$T$211,  MATCH($AF168, Obs_GenCost!$B$11:$B$211, 0), MATCH(BD$4, Obs_GenCost!$D$3:$T$3, 0) )</f>
        <v>0</v>
      </c>
      <c r="BF168" s="31">
        <f t="shared" si="125"/>
        <v>318</v>
      </c>
      <c r="BG168" s="31">
        <f t="shared" si="126"/>
        <v>319</v>
      </c>
      <c r="BH168" s="57">
        <f t="shared" si="102"/>
        <v>0</v>
      </c>
      <c r="BI168" s="57">
        <f t="shared" si="102"/>
        <v>0</v>
      </c>
      <c r="BJ168" s="57">
        <f t="shared" si="102"/>
        <v>0</v>
      </c>
      <c r="BK168" s="58">
        <f t="shared" ref="BK168:BN209" si="133">IFERROR(CQ168 / CQ$6,  0)</f>
        <v>1.3312202045425628E-5</v>
      </c>
      <c r="BL168" s="57">
        <f t="shared" si="133"/>
        <v>0</v>
      </c>
      <c r="BM168" s="57">
        <f t="shared" si="133"/>
        <v>0</v>
      </c>
      <c r="BN168" s="57">
        <f t="shared" si="100"/>
        <v>0</v>
      </c>
      <c r="BQ168" s="57">
        <f t="shared" si="132"/>
        <v>0</v>
      </c>
      <c r="BR168" s="57">
        <f t="shared" si="132"/>
        <v>0</v>
      </c>
      <c r="BS168" s="57">
        <f t="shared" si="132"/>
        <v>0</v>
      </c>
      <c r="BT168" s="57">
        <f t="shared" si="132"/>
        <v>0</v>
      </c>
      <c r="BU168" s="57">
        <f t="shared" si="132"/>
        <v>0</v>
      </c>
      <c r="BV168" s="57">
        <f t="shared" si="132"/>
        <v>0</v>
      </c>
      <c r="BW168" s="57">
        <f t="shared" si="132"/>
        <v>0</v>
      </c>
      <c r="BX168" s="58">
        <f t="shared" si="132"/>
        <v>0</v>
      </c>
      <c r="BY168" s="57">
        <f t="shared" si="132"/>
        <v>0</v>
      </c>
      <c r="BZ168" s="57">
        <f t="shared" si="132"/>
        <v>0</v>
      </c>
      <c r="CA168" s="58">
        <f t="shared" si="132"/>
        <v>0</v>
      </c>
      <c r="CB168" s="57">
        <f t="shared" si="132"/>
        <v>0</v>
      </c>
      <c r="CC168" s="57">
        <f t="shared" si="132"/>
        <v>0</v>
      </c>
      <c r="CD168" s="57">
        <f t="shared" si="132"/>
        <v>0</v>
      </c>
      <c r="CE168" s="57">
        <f t="shared" si="132"/>
        <v>2.4169641459131789E-5</v>
      </c>
      <c r="CF168" s="57">
        <f t="shared" si="99"/>
        <v>0</v>
      </c>
      <c r="CG168" s="57">
        <f t="shared" si="99"/>
        <v>0</v>
      </c>
      <c r="CH168" s="57">
        <f t="shared" si="99"/>
        <v>0</v>
      </c>
      <c r="CI168" s="58">
        <f t="shared" si="99"/>
        <v>0</v>
      </c>
      <c r="CJ168" s="57">
        <f t="shared" si="99"/>
        <v>0</v>
      </c>
      <c r="CL168" s="30">
        <f>Obs_GenCost!B170</f>
        <v>318</v>
      </c>
      <c r="CM168" s="26">
        <f t="shared" si="97"/>
        <v>319</v>
      </c>
      <c r="CN168" s="20">
        <f t="shared" si="106"/>
        <v>0</v>
      </c>
      <c r="CO168" s="20">
        <f t="shared" si="106"/>
        <v>0</v>
      </c>
      <c r="CP168" s="20">
        <f t="shared" si="106"/>
        <v>0</v>
      </c>
      <c r="CQ168" s="106">
        <f t="shared" si="106"/>
        <v>2.2999999999999998</v>
      </c>
      <c r="CR168" s="143"/>
      <c r="CS168" s="20">
        <f t="shared" si="107"/>
        <v>0</v>
      </c>
      <c r="CT168" s="20">
        <f t="shared" si="107"/>
        <v>0</v>
      </c>
      <c r="CW168" s="20">
        <f t="shared" si="104"/>
        <v>0</v>
      </c>
      <c r="CX168" s="20">
        <f t="shared" si="104"/>
        <v>0</v>
      </c>
      <c r="CY168" s="20">
        <f t="shared" si="104"/>
        <v>0</v>
      </c>
      <c r="CZ168" s="20">
        <f t="shared" si="104"/>
        <v>0</v>
      </c>
      <c r="DA168" s="20">
        <f t="shared" si="104"/>
        <v>0</v>
      </c>
      <c r="DB168" s="20">
        <f t="shared" si="104"/>
        <v>0</v>
      </c>
      <c r="DC168" s="20">
        <f t="shared" si="104"/>
        <v>0</v>
      </c>
      <c r="DD168" s="106">
        <f t="shared" si="104"/>
        <v>0</v>
      </c>
      <c r="DE168" s="20">
        <f t="shared" si="104"/>
        <v>0</v>
      </c>
      <c r="DF168" s="20">
        <f t="shared" si="104"/>
        <v>0</v>
      </c>
      <c r="DG168" s="106">
        <f t="shared" si="104"/>
        <v>0</v>
      </c>
      <c r="DH168" s="143"/>
      <c r="DI168" s="20">
        <f t="shared" si="108"/>
        <v>0</v>
      </c>
      <c r="DJ168" s="20">
        <f t="shared" si="108"/>
        <v>0</v>
      </c>
      <c r="DK168" s="20">
        <f t="shared" si="108"/>
        <v>2.2999999999999998</v>
      </c>
      <c r="DL168" s="143"/>
      <c r="DM168" s="20">
        <f t="shared" si="109"/>
        <v>0</v>
      </c>
      <c r="DN168" s="20">
        <f t="shared" si="109"/>
        <v>0</v>
      </c>
      <c r="DO168" s="106">
        <f t="shared" si="109"/>
        <v>0</v>
      </c>
      <c r="DP168" s="20">
        <f t="shared" si="109"/>
        <v>0</v>
      </c>
      <c r="DR168" s="31">
        <f t="shared" si="127"/>
        <v>159</v>
      </c>
      <c r="DS168" s="26">
        <f t="shared" si="128"/>
        <v>159.5</v>
      </c>
      <c r="DT168" s="101">
        <f t="shared" si="110"/>
        <v>468.6</v>
      </c>
      <c r="DU168" s="101">
        <f t="shared" si="111"/>
        <v>195.35000000000002</v>
      </c>
      <c r="DV168" s="101">
        <f t="shared" si="112"/>
        <v>218.25</v>
      </c>
      <c r="DW168" s="102">
        <f t="shared" si="129"/>
        <v>422.62</v>
      </c>
      <c r="DX168" s="144"/>
      <c r="DY168" s="101">
        <f t="shared" si="130"/>
        <v>68.710000000000008</v>
      </c>
      <c r="DZ168" s="101">
        <f t="shared" si="130"/>
        <v>105.83000000000001</v>
      </c>
      <c r="EB168" s="84">
        <f>MODEL_DATA!AT165</f>
        <v>159</v>
      </c>
      <c r="EC168" s="84">
        <f>MODEL_DATA!AU165</f>
        <v>55</v>
      </c>
      <c r="ED168" s="84">
        <f>MODEL_DATA!AV165</f>
        <v>19.489999999999998</v>
      </c>
      <c r="EE168" s="84">
        <f>MODEL_DATA!AW165</f>
        <v>175.86</v>
      </c>
      <c r="EF168" s="84">
        <f>MODEL_DATA!AX165</f>
        <v>0</v>
      </c>
      <c r="EG168" s="84">
        <f>MODEL_DATA!AY165</f>
        <v>0</v>
      </c>
      <c r="EH168" s="84">
        <f>MODEL_DATA!AZ165</f>
        <v>57.94</v>
      </c>
      <c r="EI168" s="84">
        <f>MODEL_DATA!BA165</f>
        <v>160.31</v>
      </c>
      <c r="EJ168" s="84">
        <f>MODEL_DATA!BB165</f>
        <v>0</v>
      </c>
      <c r="EK168" s="84">
        <f>MODEL_DATA!BC165</f>
        <v>0</v>
      </c>
      <c r="EL168" s="84">
        <f>MODEL_DATA!BD165</f>
        <v>0</v>
      </c>
      <c r="EM168" s="84">
        <f>MODEL_DATA!BE165</f>
        <v>227.86</v>
      </c>
      <c r="EN168" s="84">
        <f>MODEL_DATA!BF165</f>
        <v>102.95</v>
      </c>
      <c r="EO168" s="84">
        <f>MODEL_DATA!BG165</f>
        <v>33.369999999999997</v>
      </c>
      <c r="EP168" s="84">
        <f>MODEL_DATA!BH165</f>
        <v>35.04</v>
      </c>
      <c r="EQ168" s="84">
        <f>MODEL_DATA!BI165</f>
        <v>194.76</v>
      </c>
      <c r="ER168" s="84">
        <f>MODEL_DATA!BJ165</f>
        <v>70.760000000000005</v>
      </c>
      <c r="ES168" s="84">
        <f>MODEL_DATA!BK165</f>
        <v>35.340000000000003</v>
      </c>
      <c r="ET168" s="84">
        <f>MODEL_DATA!BL165</f>
        <v>70.790000000000006</v>
      </c>
      <c r="EU168" s="84">
        <f>MODEL_DATA!BM165</f>
        <v>0.35</v>
      </c>
      <c r="EV168" s="84">
        <f>MODEL_DATA!BN165</f>
        <v>0.1</v>
      </c>
    </row>
    <row r="169" spans="32:152" x14ac:dyDescent="0.25">
      <c r="AF169" s="32">
        <f t="shared" si="105"/>
        <v>318</v>
      </c>
      <c r="AG169" s="61">
        <f t="shared" si="113"/>
        <v>0</v>
      </c>
      <c r="AH169" s="63">
        <f>INDEX(Obs_GenCost!$D$11:$T$211,  MATCH($AF169, Obs_GenCost!$B$11:$B$211, 0), MATCH(AH$4, Obs_GenCost!$D$3:$T$3, 0) )</f>
        <v>0</v>
      </c>
      <c r="AI169" s="61">
        <f t="shared" si="114"/>
        <v>0</v>
      </c>
      <c r="AJ169" s="63">
        <f>INDEX(Obs_GenCost!$D$11:$T$211,  MATCH($AF169, Obs_GenCost!$B$11:$B$211, 0), MATCH(AJ$4, Obs_GenCost!$D$3:$T$3, 0) )</f>
        <v>0</v>
      </c>
      <c r="AK169" s="61">
        <f t="shared" si="115"/>
        <v>0</v>
      </c>
      <c r="AL169" s="63">
        <f>INDEX(Obs_GenCost!$D$11:$T$211,  MATCH($AF169, Obs_GenCost!$B$11:$B$211, 0), MATCH(AL$4, Obs_GenCost!$D$3:$T$3, 0) )</f>
        <v>0</v>
      </c>
      <c r="AM169" s="61">
        <f t="shared" si="116"/>
        <v>0</v>
      </c>
      <c r="AN169" s="63">
        <f>INDEX(Obs_GenCost!$D$11:$T$211,  MATCH($AF169, Obs_GenCost!$B$11:$B$211, 0), MATCH(AN$4, Obs_GenCost!$D$3:$T$3, 0) )</f>
        <v>0</v>
      </c>
      <c r="AO169" s="61">
        <f t="shared" si="117"/>
        <v>0</v>
      </c>
      <c r="AP169" s="63">
        <f>INDEX(Obs_GenCost!$D$11:$T$211,  MATCH($AF169, Obs_GenCost!$B$11:$B$211, 0), MATCH(AP$4, Obs_GenCost!$D$3:$T$3, 0) )</f>
        <v>0</v>
      </c>
      <c r="AQ169" s="61">
        <f t="shared" si="118"/>
        <v>0</v>
      </c>
      <c r="AR169" s="63">
        <f>INDEX(Obs_GenCost!$D$11:$T$211,  MATCH($AF169, Obs_GenCost!$B$11:$B$211, 0), MATCH(AR$4, Obs_GenCost!$D$3:$T$3, 0) )</f>
        <v>0</v>
      </c>
      <c r="AS169" s="61">
        <f t="shared" si="119"/>
        <v>0</v>
      </c>
      <c r="AT169" s="63">
        <f>INDEX(Obs_GenCost!$D$11:$T$211,  MATCH($AF169, Obs_GenCost!$B$11:$B$211, 0), MATCH(AT$4, Obs_GenCost!$D$3:$T$3, 0) )</f>
        <v>0</v>
      </c>
      <c r="AU169" s="61">
        <f t="shared" si="120"/>
        <v>0</v>
      </c>
      <c r="AV169" s="63">
        <f>INDEX(Obs_GenCost!$D$11:$T$211,  MATCH($AF169, Obs_GenCost!$B$11:$B$211, 0), MATCH(AV$4, Obs_GenCost!$D$3:$T$3, 0) )</f>
        <v>0</v>
      </c>
      <c r="AW169" s="61">
        <f t="shared" si="121"/>
        <v>0</v>
      </c>
      <c r="AX169" s="63">
        <f>INDEX(Obs_GenCost!$D$11:$T$211,  MATCH($AF169, Obs_GenCost!$B$11:$B$211, 0), MATCH(AX$4, Obs_GenCost!$D$3:$T$3, 0) )</f>
        <v>0</v>
      </c>
      <c r="AY169" s="61">
        <f t="shared" si="122"/>
        <v>0</v>
      </c>
      <c r="AZ169" s="63">
        <f>INDEX(Obs_GenCost!$D$11:$T$211,  MATCH($AF169, Obs_GenCost!$B$11:$B$211, 0), MATCH(AZ$4, Obs_GenCost!$D$3:$T$3, 0) )</f>
        <v>2.5299999999999998E-5</v>
      </c>
      <c r="BA169" s="61">
        <f t="shared" si="123"/>
        <v>0</v>
      </c>
      <c r="BB169" s="63">
        <f>INDEX(Obs_GenCost!$D$11:$T$211,  MATCH($AF169, Obs_GenCost!$B$11:$B$211, 0), MATCH(BB$4, Obs_GenCost!$D$3:$T$3, 0) )</f>
        <v>0</v>
      </c>
      <c r="BC169" s="61">
        <f t="shared" si="124"/>
        <v>2.4169641459131789E-5</v>
      </c>
      <c r="BD169" s="63">
        <f>INDEX(Obs_GenCost!$D$11:$T$211,  MATCH($AF169, Obs_GenCost!$B$11:$B$211, 0), MATCH(BD$4, Obs_GenCost!$D$3:$T$3, 0) )</f>
        <v>0</v>
      </c>
      <c r="BF169" s="31">
        <f t="shared" si="125"/>
        <v>320</v>
      </c>
      <c r="BG169" s="31">
        <f t="shared" si="126"/>
        <v>321</v>
      </c>
      <c r="BH169" s="57">
        <f t="shared" ref="BH169:BJ209" si="134">IFERROR(CN169 / CN$6,  0)</f>
        <v>0</v>
      </c>
      <c r="BI169" s="57">
        <f t="shared" si="134"/>
        <v>0</v>
      </c>
      <c r="BJ169" s="57">
        <f t="shared" si="134"/>
        <v>0</v>
      </c>
      <c r="BK169" s="58">
        <f t="shared" si="133"/>
        <v>7.0612549980083781E-6</v>
      </c>
      <c r="BL169" s="57">
        <f t="shared" si="133"/>
        <v>0</v>
      </c>
      <c r="BM169" s="57">
        <f t="shared" si="133"/>
        <v>0</v>
      </c>
      <c r="BN169" s="57">
        <f t="shared" si="100"/>
        <v>0</v>
      </c>
      <c r="BQ169" s="57">
        <f t="shared" si="132"/>
        <v>0</v>
      </c>
      <c r="BR169" s="57">
        <f t="shared" si="132"/>
        <v>0</v>
      </c>
      <c r="BS169" s="57">
        <f t="shared" si="132"/>
        <v>0</v>
      </c>
      <c r="BT169" s="57">
        <f t="shared" si="132"/>
        <v>0</v>
      </c>
      <c r="BU169" s="57">
        <f t="shared" si="132"/>
        <v>0</v>
      </c>
      <c r="BV169" s="57">
        <f t="shared" si="132"/>
        <v>0</v>
      </c>
      <c r="BW169" s="57">
        <f t="shared" si="132"/>
        <v>0</v>
      </c>
      <c r="BX169" s="58">
        <f t="shared" si="132"/>
        <v>0</v>
      </c>
      <c r="BY169" s="57">
        <f t="shared" si="132"/>
        <v>0</v>
      </c>
      <c r="BZ169" s="57">
        <f t="shared" si="132"/>
        <v>0</v>
      </c>
      <c r="CA169" s="58">
        <f t="shared" si="132"/>
        <v>0</v>
      </c>
      <c r="CB169" s="57">
        <f t="shared" si="132"/>
        <v>0</v>
      </c>
      <c r="CC169" s="57">
        <f t="shared" si="132"/>
        <v>0</v>
      </c>
      <c r="CD169" s="57">
        <f t="shared" si="132"/>
        <v>0</v>
      </c>
      <c r="CE169" s="57">
        <f t="shared" si="132"/>
        <v>1.2820418513104691E-5</v>
      </c>
      <c r="CF169" s="57">
        <f t="shared" si="99"/>
        <v>0</v>
      </c>
      <c r="CG169" s="57">
        <f t="shared" si="99"/>
        <v>0</v>
      </c>
      <c r="CH169" s="57">
        <f t="shared" si="99"/>
        <v>0</v>
      </c>
      <c r="CI169" s="58">
        <f t="shared" si="99"/>
        <v>0</v>
      </c>
      <c r="CJ169" s="57">
        <f t="shared" si="99"/>
        <v>0</v>
      </c>
      <c r="CL169" s="30">
        <f>Obs_GenCost!B171</f>
        <v>320</v>
      </c>
      <c r="CM169" s="26">
        <f t="shared" si="97"/>
        <v>321</v>
      </c>
      <c r="CN169" s="20">
        <f t="shared" si="106"/>
        <v>0</v>
      </c>
      <c r="CO169" s="20">
        <f t="shared" si="106"/>
        <v>0</v>
      </c>
      <c r="CP169" s="20">
        <f t="shared" si="106"/>
        <v>0</v>
      </c>
      <c r="CQ169" s="106">
        <f t="shared" si="106"/>
        <v>1.2200000000000002</v>
      </c>
      <c r="CR169" s="143"/>
      <c r="CS169" s="20">
        <f t="shared" si="107"/>
        <v>0</v>
      </c>
      <c r="CT169" s="20">
        <f t="shared" si="107"/>
        <v>0</v>
      </c>
      <c r="CW169" s="20">
        <f t="shared" si="104"/>
        <v>0</v>
      </c>
      <c r="CX169" s="20">
        <f t="shared" si="104"/>
        <v>0</v>
      </c>
      <c r="CY169" s="20">
        <f t="shared" si="104"/>
        <v>0</v>
      </c>
      <c r="CZ169" s="20">
        <f t="shared" si="104"/>
        <v>0</v>
      </c>
      <c r="DA169" s="20">
        <f t="shared" si="104"/>
        <v>0</v>
      </c>
      <c r="DB169" s="20">
        <f t="shared" si="104"/>
        <v>0</v>
      </c>
      <c r="DC169" s="20">
        <f t="shared" si="104"/>
        <v>0</v>
      </c>
      <c r="DD169" s="106">
        <f t="shared" si="104"/>
        <v>0</v>
      </c>
      <c r="DE169" s="20">
        <f t="shared" si="104"/>
        <v>0</v>
      </c>
      <c r="DF169" s="20">
        <f t="shared" si="104"/>
        <v>0</v>
      </c>
      <c r="DG169" s="106">
        <f t="shared" si="104"/>
        <v>0</v>
      </c>
      <c r="DH169" s="143"/>
      <c r="DI169" s="20">
        <f t="shared" si="108"/>
        <v>0</v>
      </c>
      <c r="DJ169" s="20">
        <f t="shared" si="108"/>
        <v>0</v>
      </c>
      <c r="DK169" s="20">
        <f t="shared" si="108"/>
        <v>1.2200000000000002</v>
      </c>
      <c r="DL169" s="143"/>
      <c r="DM169" s="20">
        <f t="shared" si="109"/>
        <v>0</v>
      </c>
      <c r="DN169" s="20">
        <f t="shared" si="109"/>
        <v>0</v>
      </c>
      <c r="DO169" s="106">
        <f t="shared" si="109"/>
        <v>0</v>
      </c>
      <c r="DP169" s="20">
        <f t="shared" si="109"/>
        <v>0</v>
      </c>
      <c r="DR169" s="31">
        <f t="shared" si="127"/>
        <v>160</v>
      </c>
      <c r="DS169" s="26">
        <f t="shared" si="128"/>
        <v>160.5</v>
      </c>
      <c r="DT169" s="101">
        <f t="shared" si="110"/>
        <v>469.08</v>
      </c>
      <c r="DU169" s="101">
        <f t="shared" si="111"/>
        <v>199.93</v>
      </c>
      <c r="DV169" s="101">
        <f t="shared" si="112"/>
        <v>216.17</v>
      </c>
      <c r="DW169" s="102">
        <f t="shared" si="129"/>
        <v>352.78</v>
      </c>
      <c r="DX169" s="144"/>
      <c r="DY169" s="101">
        <f t="shared" si="130"/>
        <v>57.540000000000006</v>
      </c>
      <c r="DZ169" s="101">
        <f t="shared" si="130"/>
        <v>114.27000000000001</v>
      </c>
      <c r="EB169" s="84">
        <f>MODEL_DATA!AT166</f>
        <v>160</v>
      </c>
      <c r="EC169" s="84">
        <f>MODEL_DATA!AU166</f>
        <v>52.98</v>
      </c>
      <c r="ED169" s="84">
        <f>MODEL_DATA!AV166</f>
        <v>21.64</v>
      </c>
      <c r="EE169" s="84">
        <f>MODEL_DATA!AW166</f>
        <v>178.29</v>
      </c>
      <c r="EF169" s="84">
        <f>MODEL_DATA!AX166</f>
        <v>0</v>
      </c>
      <c r="EG169" s="84">
        <f>MODEL_DATA!AY166</f>
        <v>0</v>
      </c>
      <c r="EH169" s="84">
        <f>MODEL_DATA!AZ166</f>
        <v>56.47</v>
      </c>
      <c r="EI169" s="84">
        <f>MODEL_DATA!BA166</f>
        <v>159.69999999999999</v>
      </c>
      <c r="EJ169" s="84">
        <f>MODEL_DATA!BB166</f>
        <v>0</v>
      </c>
      <c r="EK169" s="84">
        <f>MODEL_DATA!BC166</f>
        <v>0</v>
      </c>
      <c r="EL169" s="84">
        <f>MODEL_DATA!BD166</f>
        <v>0</v>
      </c>
      <c r="EM169" s="84">
        <f>MODEL_DATA!BE166</f>
        <v>192.76</v>
      </c>
      <c r="EN169" s="84">
        <f>MODEL_DATA!BF166</f>
        <v>95.76</v>
      </c>
      <c r="EO169" s="84">
        <f>MODEL_DATA!BG166</f>
        <v>27.44</v>
      </c>
      <c r="EP169" s="84">
        <f>MODEL_DATA!BH166</f>
        <v>36.090000000000003</v>
      </c>
      <c r="EQ169" s="84">
        <f>MODEL_DATA!BI166</f>
        <v>160.02000000000001</v>
      </c>
      <c r="ER169" s="84">
        <f>MODEL_DATA!BJ166</f>
        <v>72.48</v>
      </c>
      <c r="ES169" s="84">
        <f>MODEL_DATA!BK166</f>
        <v>30.1</v>
      </c>
      <c r="ET169" s="84">
        <f>MODEL_DATA!BL166</f>
        <v>78.180000000000007</v>
      </c>
      <c r="EU169" s="84">
        <f>MODEL_DATA!BM166</f>
        <v>0.43</v>
      </c>
      <c r="EV169" s="84">
        <f>MODEL_DATA!BN166</f>
        <v>0.11</v>
      </c>
    </row>
    <row r="170" spans="32:152" x14ac:dyDescent="0.25">
      <c r="AF170" s="32">
        <f t="shared" si="105"/>
        <v>320</v>
      </c>
      <c r="AG170" s="61">
        <f t="shared" si="113"/>
        <v>0</v>
      </c>
      <c r="AH170" s="63">
        <f>INDEX(Obs_GenCost!$D$11:$T$211,  MATCH($AF170, Obs_GenCost!$B$11:$B$211, 0), MATCH(AH$4, Obs_GenCost!$D$3:$T$3, 0) )</f>
        <v>0</v>
      </c>
      <c r="AI170" s="61">
        <f t="shared" si="114"/>
        <v>0</v>
      </c>
      <c r="AJ170" s="63">
        <f>INDEX(Obs_GenCost!$D$11:$T$211,  MATCH($AF170, Obs_GenCost!$B$11:$B$211, 0), MATCH(AJ$4, Obs_GenCost!$D$3:$T$3, 0) )</f>
        <v>0</v>
      </c>
      <c r="AK170" s="61">
        <f t="shared" si="115"/>
        <v>0</v>
      </c>
      <c r="AL170" s="63">
        <f>INDEX(Obs_GenCost!$D$11:$T$211,  MATCH($AF170, Obs_GenCost!$B$11:$B$211, 0), MATCH(AL$4, Obs_GenCost!$D$3:$T$3, 0) )</f>
        <v>0</v>
      </c>
      <c r="AM170" s="61">
        <f t="shared" si="116"/>
        <v>0</v>
      </c>
      <c r="AN170" s="63">
        <f>INDEX(Obs_GenCost!$D$11:$T$211,  MATCH($AF170, Obs_GenCost!$B$11:$B$211, 0), MATCH(AN$4, Obs_GenCost!$D$3:$T$3, 0) )</f>
        <v>0</v>
      </c>
      <c r="AO170" s="61">
        <f t="shared" si="117"/>
        <v>0</v>
      </c>
      <c r="AP170" s="63">
        <f>INDEX(Obs_GenCost!$D$11:$T$211,  MATCH($AF170, Obs_GenCost!$B$11:$B$211, 0), MATCH(AP$4, Obs_GenCost!$D$3:$T$3, 0) )</f>
        <v>0</v>
      </c>
      <c r="AQ170" s="61">
        <f t="shared" si="118"/>
        <v>0</v>
      </c>
      <c r="AR170" s="63">
        <f>INDEX(Obs_GenCost!$D$11:$T$211,  MATCH($AF170, Obs_GenCost!$B$11:$B$211, 0), MATCH(AR$4, Obs_GenCost!$D$3:$T$3, 0) )</f>
        <v>0</v>
      </c>
      <c r="AS170" s="61">
        <f t="shared" si="119"/>
        <v>0</v>
      </c>
      <c r="AT170" s="63">
        <f>INDEX(Obs_GenCost!$D$11:$T$211,  MATCH($AF170, Obs_GenCost!$B$11:$B$211, 0), MATCH(AT$4, Obs_GenCost!$D$3:$T$3, 0) )</f>
        <v>0</v>
      </c>
      <c r="AU170" s="61">
        <f t="shared" si="120"/>
        <v>0</v>
      </c>
      <c r="AV170" s="63">
        <f>INDEX(Obs_GenCost!$D$11:$T$211,  MATCH($AF170, Obs_GenCost!$B$11:$B$211, 0), MATCH(AV$4, Obs_GenCost!$D$3:$T$3, 0) )</f>
        <v>0</v>
      </c>
      <c r="AW170" s="61">
        <f t="shared" si="121"/>
        <v>0</v>
      </c>
      <c r="AX170" s="63">
        <f>INDEX(Obs_GenCost!$D$11:$T$211,  MATCH($AF170, Obs_GenCost!$B$11:$B$211, 0), MATCH(AX$4, Obs_GenCost!$D$3:$T$3, 0) )</f>
        <v>0</v>
      </c>
      <c r="AY170" s="61">
        <f t="shared" si="122"/>
        <v>0</v>
      </c>
      <c r="AZ170" s="63">
        <f>INDEX(Obs_GenCost!$D$11:$T$211,  MATCH($AF170, Obs_GenCost!$B$11:$B$211, 0), MATCH(AZ$4, Obs_GenCost!$D$3:$T$3, 0) )</f>
        <v>2.4000000000000001E-5</v>
      </c>
      <c r="BA170" s="61">
        <f t="shared" si="123"/>
        <v>0</v>
      </c>
      <c r="BB170" s="63">
        <f>INDEX(Obs_GenCost!$D$11:$T$211,  MATCH($AF170, Obs_GenCost!$B$11:$B$211, 0), MATCH(BB$4, Obs_GenCost!$D$3:$T$3, 0) )</f>
        <v>0</v>
      </c>
      <c r="BC170" s="61">
        <f t="shared" si="124"/>
        <v>1.2820418513104691E-5</v>
      </c>
      <c r="BD170" s="63">
        <f>INDEX(Obs_GenCost!$D$11:$T$211,  MATCH($AF170, Obs_GenCost!$B$11:$B$211, 0), MATCH(BD$4, Obs_GenCost!$D$3:$T$3, 0) )</f>
        <v>0</v>
      </c>
      <c r="BF170" s="31">
        <f t="shared" si="125"/>
        <v>322</v>
      </c>
      <c r="BG170" s="31">
        <f t="shared" si="126"/>
        <v>323</v>
      </c>
      <c r="BH170" s="57">
        <f t="shared" si="134"/>
        <v>0</v>
      </c>
      <c r="BI170" s="57">
        <f t="shared" si="134"/>
        <v>0</v>
      </c>
      <c r="BJ170" s="57">
        <f t="shared" si="134"/>
        <v>0</v>
      </c>
      <c r="BK170" s="58">
        <f t="shared" si="133"/>
        <v>7.1770132766642521E-6</v>
      </c>
      <c r="BL170" s="57">
        <f t="shared" si="133"/>
        <v>0</v>
      </c>
      <c r="BM170" s="57">
        <f t="shared" si="133"/>
        <v>0</v>
      </c>
      <c r="BN170" s="57">
        <f t="shared" si="100"/>
        <v>0</v>
      </c>
      <c r="BQ170" s="57">
        <f t="shared" si="132"/>
        <v>0</v>
      </c>
      <c r="BR170" s="57">
        <f t="shared" si="132"/>
        <v>0</v>
      </c>
      <c r="BS170" s="57">
        <f t="shared" si="132"/>
        <v>0</v>
      </c>
      <c r="BT170" s="57">
        <f t="shared" si="132"/>
        <v>0</v>
      </c>
      <c r="BU170" s="57">
        <f t="shared" si="132"/>
        <v>0</v>
      </c>
      <c r="BV170" s="57">
        <f t="shared" si="132"/>
        <v>0</v>
      </c>
      <c r="BW170" s="57">
        <f t="shared" si="132"/>
        <v>0</v>
      </c>
      <c r="BX170" s="58">
        <f t="shared" si="132"/>
        <v>0</v>
      </c>
      <c r="BY170" s="57">
        <f t="shared" si="132"/>
        <v>0</v>
      </c>
      <c r="BZ170" s="57">
        <f t="shared" si="132"/>
        <v>0</v>
      </c>
      <c r="CA170" s="58">
        <f t="shared" si="132"/>
        <v>0</v>
      </c>
      <c r="CB170" s="57">
        <f t="shared" si="132"/>
        <v>0</v>
      </c>
      <c r="CC170" s="57">
        <f t="shared" si="132"/>
        <v>0</v>
      </c>
      <c r="CD170" s="57">
        <f t="shared" si="132"/>
        <v>0</v>
      </c>
      <c r="CE170" s="57">
        <f t="shared" si="132"/>
        <v>1.3030589308401486E-5</v>
      </c>
      <c r="CF170" s="57">
        <f t="shared" si="99"/>
        <v>0</v>
      </c>
      <c r="CG170" s="57">
        <f t="shared" si="99"/>
        <v>0</v>
      </c>
      <c r="CH170" s="57">
        <f t="shared" si="99"/>
        <v>0</v>
      </c>
      <c r="CI170" s="58">
        <f t="shared" si="99"/>
        <v>0</v>
      </c>
      <c r="CJ170" s="57">
        <f t="shared" si="99"/>
        <v>0</v>
      </c>
      <c r="CL170" s="30">
        <f>Obs_GenCost!B172</f>
        <v>322</v>
      </c>
      <c r="CM170" s="26">
        <f t="shared" ref="CM170:CM209" si="135">AVERAGE(CL170:CL171)</f>
        <v>323</v>
      </c>
      <c r="CN170" s="20">
        <f t="shared" si="106"/>
        <v>0</v>
      </c>
      <c r="CO170" s="20">
        <f t="shared" si="106"/>
        <v>0</v>
      </c>
      <c r="CP170" s="20">
        <f t="shared" si="106"/>
        <v>0</v>
      </c>
      <c r="CQ170" s="106">
        <f t="shared" si="106"/>
        <v>1.24</v>
      </c>
      <c r="CR170" s="143"/>
      <c r="CS170" s="20">
        <f t="shared" si="107"/>
        <v>0</v>
      </c>
      <c r="CT170" s="20">
        <f t="shared" si="107"/>
        <v>0</v>
      </c>
      <c r="CW170" s="20">
        <f t="shared" si="104"/>
        <v>0</v>
      </c>
      <c r="CX170" s="20">
        <f t="shared" si="104"/>
        <v>0</v>
      </c>
      <c r="CY170" s="20">
        <f t="shared" si="104"/>
        <v>0</v>
      </c>
      <c r="CZ170" s="20">
        <f t="shared" si="104"/>
        <v>0</v>
      </c>
      <c r="DA170" s="20">
        <f t="shared" si="104"/>
        <v>0</v>
      </c>
      <c r="DB170" s="20">
        <f t="shared" si="104"/>
        <v>0</v>
      </c>
      <c r="DC170" s="20">
        <f t="shared" si="104"/>
        <v>0</v>
      </c>
      <c r="DD170" s="106">
        <f t="shared" si="104"/>
        <v>0</v>
      </c>
      <c r="DE170" s="20">
        <f t="shared" si="104"/>
        <v>0</v>
      </c>
      <c r="DF170" s="20">
        <f t="shared" si="104"/>
        <v>0</v>
      </c>
      <c r="DG170" s="106">
        <f t="shared" si="104"/>
        <v>0</v>
      </c>
      <c r="DH170" s="143"/>
      <c r="DI170" s="20">
        <f t="shared" si="108"/>
        <v>0</v>
      </c>
      <c r="DJ170" s="20">
        <f t="shared" si="108"/>
        <v>0</v>
      </c>
      <c r="DK170" s="20">
        <f t="shared" si="108"/>
        <v>1.24</v>
      </c>
      <c r="DL170" s="143"/>
      <c r="DM170" s="20">
        <f t="shared" si="109"/>
        <v>0</v>
      </c>
      <c r="DN170" s="20">
        <f t="shared" si="109"/>
        <v>0</v>
      </c>
      <c r="DO170" s="106">
        <f t="shared" si="109"/>
        <v>0</v>
      </c>
      <c r="DP170" s="20">
        <f t="shared" si="109"/>
        <v>0</v>
      </c>
      <c r="DR170" s="31">
        <f t="shared" si="127"/>
        <v>161</v>
      </c>
      <c r="DS170" s="26">
        <f t="shared" si="128"/>
        <v>161.5</v>
      </c>
      <c r="DT170" s="101">
        <f t="shared" si="110"/>
        <v>422.40999999999997</v>
      </c>
      <c r="DU170" s="101">
        <f t="shared" si="111"/>
        <v>174.9</v>
      </c>
      <c r="DV170" s="101">
        <f t="shared" si="112"/>
        <v>197.79000000000002</v>
      </c>
      <c r="DW170" s="102">
        <f t="shared" si="129"/>
        <v>310.16999999999996</v>
      </c>
      <c r="DX170" s="144"/>
      <c r="DY170" s="101">
        <f t="shared" si="130"/>
        <v>66.02</v>
      </c>
      <c r="DZ170" s="101">
        <f t="shared" si="130"/>
        <v>123.85</v>
      </c>
      <c r="EB170" s="84">
        <f>MODEL_DATA!AT167</f>
        <v>161</v>
      </c>
      <c r="EC170" s="84">
        <f>MODEL_DATA!AU167</f>
        <v>49.72</v>
      </c>
      <c r="ED170" s="84">
        <f>MODEL_DATA!AV167</f>
        <v>16.489999999999998</v>
      </c>
      <c r="EE170" s="84">
        <f>MODEL_DATA!AW167</f>
        <v>158.41</v>
      </c>
      <c r="EF170" s="84">
        <f>MODEL_DATA!AX167</f>
        <v>0</v>
      </c>
      <c r="EG170" s="84">
        <f>MODEL_DATA!AY167</f>
        <v>0</v>
      </c>
      <c r="EH170" s="84">
        <f>MODEL_DATA!AZ167</f>
        <v>54.39</v>
      </c>
      <c r="EI170" s="84">
        <f>MODEL_DATA!BA167</f>
        <v>143.4</v>
      </c>
      <c r="EJ170" s="84">
        <f>MODEL_DATA!BB167</f>
        <v>0</v>
      </c>
      <c r="EK170" s="84">
        <f>MODEL_DATA!BC167</f>
        <v>0</v>
      </c>
      <c r="EL170" s="84">
        <f>MODEL_DATA!BD167</f>
        <v>0</v>
      </c>
      <c r="EM170" s="84">
        <f>MODEL_DATA!BE167</f>
        <v>156.75</v>
      </c>
      <c r="EN170" s="84">
        <f>MODEL_DATA!BF167</f>
        <v>96.15</v>
      </c>
      <c r="EO170" s="84">
        <f>MODEL_DATA!BG167</f>
        <v>34.29</v>
      </c>
      <c r="EP170" s="84">
        <f>MODEL_DATA!BH167</f>
        <v>39.71</v>
      </c>
      <c r="EQ170" s="84">
        <f>MODEL_DATA!BI167</f>
        <v>153.41999999999999</v>
      </c>
      <c r="ER170" s="84">
        <f>MODEL_DATA!BJ167</f>
        <v>66.58</v>
      </c>
      <c r="ES170" s="84">
        <f>MODEL_DATA!BK167</f>
        <v>31.73</v>
      </c>
      <c r="ET170" s="84">
        <f>MODEL_DATA!BL167</f>
        <v>84.14</v>
      </c>
      <c r="EU170" s="84">
        <f>MODEL_DATA!BM167</f>
        <v>0.34</v>
      </c>
      <c r="EV170" s="84">
        <f>MODEL_DATA!BN167</f>
        <v>0.06</v>
      </c>
    </row>
    <row r="171" spans="32:152" x14ac:dyDescent="0.25">
      <c r="AF171" s="32">
        <f t="shared" si="105"/>
        <v>322</v>
      </c>
      <c r="AG171" s="61">
        <f t="shared" si="113"/>
        <v>0</v>
      </c>
      <c r="AH171" s="63">
        <f>INDEX(Obs_GenCost!$D$11:$T$211,  MATCH($AF171, Obs_GenCost!$B$11:$B$211, 0), MATCH(AH$4, Obs_GenCost!$D$3:$T$3, 0) )</f>
        <v>0</v>
      </c>
      <c r="AI171" s="61">
        <f t="shared" si="114"/>
        <v>0</v>
      </c>
      <c r="AJ171" s="63">
        <f>INDEX(Obs_GenCost!$D$11:$T$211,  MATCH($AF171, Obs_GenCost!$B$11:$B$211, 0), MATCH(AJ$4, Obs_GenCost!$D$3:$T$3, 0) )</f>
        <v>0</v>
      </c>
      <c r="AK171" s="61">
        <f t="shared" si="115"/>
        <v>0</v>
      </c>
      <c r="AL171" s="63">
        <f>INDEX(Obs_GenCost!$D$11:$T$211,  MATCH($AF171, Obs_GenCost!$B$11:$B$211, 0), MATCH(AL$4, Obs_GenCost!$D$3:$T$3, 0) )</f>
        <v>0</v>
      </c>
      <c r="AM171" s="61">
        <f t="shared" si="116"/>
        <v>0</v>
      </c>
      <c r="AN171" s="63">
        <f>INDEX(Obs_GenCost!$D$11:$T$211,  MATCH($AF171, Obs_GenCost!$B$11:$B$211, 0), MATCH(AN$4, Obs_GenCost!$D$3:$T$3, 0) )</f>
        <v>0</v>
      </c>
      <c r="AO171" s="61">
        <f t="shared" si="117"/>
        <v>0</v>
      </c>
      <c r="AP171" s="63">
        <f>INDEX(Obs_GenCost!$D$11:$T$211,  MATCH($AF171, Obs_GenCost!$B$11:$B$211, 0), MATCH(AP$4, Obs_GenCost!$D$3:$T$3, 0) )</f>
        <v>0</v>
      </c>
      <c r="AQ171" s="61">
        <f t="shared" si="118"/>
        <v>0</v>
      </c>
      <c r="AR171" s="63">
        <f>INDEX(Obs_GenCost!$D$11:$T$211,  MATCH($AF171, Obs_GenCost!$B$11:$B$211, 0), MATCH(AR$4, Obs_GenCost!$D$3:$T$3, 0) )</f>
        <v>0</v>
      </c>
      <c r="AS171" s="61">
        <f t="shared" si="119"/>
        <v>0</v>
      </c>
      <c r="AT171" s="63">
        <f>INDEX(Obs_GenCost!$D$11:$T$211,  MATCH($AF171, Obs_GenCost!$B$11:$B$211, 0), MATCH(AT$4, Obs_GenCost!$D$3:$T$3, 0) )</f>
        <v>0</v>
      </c>
      <c r="AU171" s="61">
        <f t="shared" si="120"/>
        <v>0</v>
      </c>
      <c r="AV171" s="63">
        <f>INDEX(Obs_GenCost!$D$11:$T$211,  MATCH($AF171, Obs_GenCost!$B$11:$B$211, 0), MATCH(AV$4, Obs_GenCost!$D$3:$T$3, 0) )</f>
        <v>0</v>
      </c>
      <c r="AW171" s="61">
        <f t="shared" si="121"/>
        <v>0</v>
      </c>
      <c r="AX171" s="63">
        <f>INDEX(Obs_GenCost!$D$11:$T$211,  MATCH($AF171, Obs_GenCost!$B$11:$B$211, 0), MATCH(AX$4, Obs_GenCost!$D$3:$T$3, 0) )</f>
        <v>0</v>
      </c>
      <c r="AY171" s="61">
        <f t="shared" si="122"/>
        <v>0</v>
      </c>
      <c r="AZ171" s="63">
        <f>INDEX(Obs_GenCost!$D$11:$T$211,  MATCH($AF171, Obs_GenCost!$B$11:$B$211, 0), MATCH(AZ$4, Obs_GenCost!$D$3:$T$3, 0) )</f>
        <v>2.26E-5</v>
      </c>
      <c r="BA171" s="61">
        <f t="shared" si="123"/>
        <v>0</v>
      </c>
      <c r="BB171" s="63">
        <f>INDEX(Obs_GenCost!$D$11:$T$211,  MATCH($AF171, Obs_GenCost!$B$11:$B$211, 0), MATCH(BB$4, Obs_GenCost!$D$3:$T$3, 0) )</f>
        <v>0</v>
      </c>
      <c r="BC171" s="61">
        <f t="shared" si="124"/>
        <v>1.3030589308401486E-5</v>
      </c>
      <c r="BD171" s="63">
        <f>INDEX(Obs_GenCost!$D$11:$T$211,  MATCH($AF171, Obs_GenCost!$B$11:$B$211, 0), MATCH(BD$4, Obs_GenCost!$D$3:$T$3, 0) )</f>
        <v>0</v>
      </c>
      <c r="BF171" s="31">
        <f t="shared" si="125"/>
        <v>324</v>
      </c>
      <c r="BG171" s="31">
        <f t="shared" si="126"/>
        <v>325</v>
      </c>
      <c r="BH171" s="57">
        <f t="shared" si="134"/>
        <v>0</v>
      </c>
      <c r="BI171" s="57">
        <f t="shared" si="134"/>
        <v>0</v>
      </c>
      <c r="BJ171" s="57">
        <f t="shared" si="134"/>
        <v>0</v>
      </c>
      <c r="BK171" s="58">
        <f t="shared" si="133"/>
        <v>7.5821672519598153E-6</v>
      </c>
      <c r="BL171" s="57">
        <f t="shared" si="133"/>
        <v>0</v>
      </c>
      <c r="BM171" s="57">
        <f t="shared" si="133"/>
        <v>0</v>
      </c>
      <c r="BN171" s="57">
        <f t="shared" si="100"/>
        <v>0</v>
      </c>
      <c r="BQ171" s="57">
        <f t="shared" si="132"/>
        <v>0</v>
      </c>
      <c r="BR171" s="57">
        <f t="shared" si="132"/>
        <v>0</v>
      </c>
      <c r="BS171" s="57">
        <f t="shared" si="132"/>
        <v>0</v>
      </c>
      <c r="BT171" s="57">
        <f t="shared" si="132"/>
        <v>0</v>
      </c>
      <c r="BU171" s="57">
        <f t="shared" si="132"/>
        <v>0</v>
      </c>
      <c r="BV171" s="57">
        <f t="shared" si="132"/>
        <v>0</v>
      </c>
      <c r="BW171" s="57">
        <f t="shared" si="132"/>
        <v>0</v>
      </c>
      <c r="BX171" s="58">
        <f t="shared" si="132"/>
        <v>0</v>
      </c>
      <c r="BY171" s="57">
        <f t="shared" si="132"/>
        <v>0</v>
      </c>
      <c r="BZ171" s="57">
        <f t="shared" si="132"/>
        <v>0</v>
      </c>
      <c r="CA171" s="58">
        <f t="shared" si="132"/>
        <v>0</v>
      </c>
      <c r="CB171" s="57">
        <f t="shared" si="132"/>
        <v>0</v>
      </c>
      <c r="CC171" s="57">
        <f t="shared" si="132"/>
        <v>0</v>
      </c>
      <c r="CD171" s="57">
        <f t="shared" si="132"/>
        <v>0</v>
      </c>
      <c r="CE171" s="57">
        <f t="shared" si="132"/>
        <v>1.3766187091940281E-5</v>
      </c>
      <c r="CF171" s="57">
        <f t="shared" si="99"/>
        <v>0</v>
      </c>
      <c r="CG171" s="57">
        <f t="shared" si="99"/>
        <v>0</v>
      </c>
      <c r="CH171" s="57">
        <f t="shared" si="99"/>
        <v>0</v>
      </c>
      <c r="CI171" s="58">
        <f t="shared" si="99"/>
        <v>0</v>
      </c>
      <c r="CJ171" s="57">
        <f t="shared" si="99"/>
        <v>0</v>
      </c>
      <c r="CL171" s="30">
        <f>Obs_GenCost!B173</f>
        <v>324</v>
      </c>
      <c r="CM171" s="26">
        <f t="shared" si="135"/>
        <v>325</v>
      </c>
      <c r="CN171" s="20">
        <f t="shared" si="106"/>
        <v>0</v>
      </c>
      <c r="CO171" s="20">
        <f t="shared" si="106"/>
        <v>0</v>
      </c>
      <c r="CP171" s="20">
        <f t="shared" si="106"/>
        <v>0</v>
      </c>
      <c r="CQ171" s="106">
        <f t="shared" si="106"/>
        <v>1.31</v>
      </c>
      <c r="CR171" s="143"/>
      <c r="CS171" s="20">
        <f t="shared" si="107"/>
        <v>0</v>
      </c>
      <c r="CT171" s="20">
        <f t="shared" si="107"/>
        <v>0</v>
      </c>
      <c r="CW171" s="20">
        <f t="shared" si="104"/>
        <v>0</v>
      </c>
      <c r="CX171" s="20">
        <f t="shared" si="104"/>
        <v>0</v>
      </c>
      <c r="CY171" s="20">
        <f t="shared" si="104"/>
        <v>0</v>
      </c>
      <c r="CZ171" s="20">
        <f t="shared" si="104"/>
        <v>0</v>
      </c>
      <c r="DA171" s="20">
        <f t="shared" si="104"/>
        <v>0</v>
      </c>
      <c r="DB171" s="20">
        <f t="shared" si="104"/>
        <v>0</v>
      </c>
      <c r="DC171" s="20">
        <f t="shared" si="104"/>
        <v>0</v>
      </c>
      <c r="DD171" s="106">
        <f t="shared" si="104"/>
        <v>0</v>
      </c>
      <c r="DE171" s="20">
        <f t="shared" si="104"/>
        <v>0</v>
      </c>
      <c r="DF171" s="20">
        <f t="shared" si="104"/>
        <v>0</v>
      </c>
      <c r="DG171" s="106">
        <f t="shared" si="104"/>
        <v>0</v>
      </c>
      <c r="DH171" s="143"/>
      <c r="DI171" s="20">
        <f t="shared" si="108"/>
        <v>0</v>
      </c>
      <c r="DJ171" s="20">
        <f t="shared" si="108"/>
        <v>0</v>
      </c>
      <c r="DK171" s="20">
        <f t="shared" si="108"/>
        <v>1.31</v>
      </c>
      <c r="DL171" s="143"/>
      <c r="DM171" s="20">
        <f t="shared" si="109"/>
        <v>0</v>
      </c>
      <c r="DN171" s="20">
        <f t="shared" si="109"/>
        <v>0</v>
      </c>
      <c r="DO171" s="106">
        <f t="shared" si="109"/>
        <v>0</v>
      </c>
      <c r="DP171" s="20">
        <f t="shared" si="109"/>
        <v>0</v>
      </c>
      <c r="DR171" s="31">
        <f t="shared" si="127"/>
        <v>162</v>
      </c>
      <c r="DS171" s="26">
        <f t="shared" si="128"/>
        <v>162.5</v>
      </c>
      <c r="DT171" s="101">
        <f t="shared" si="110"/>
        <v>417.92</v>
      </c>
      <c r="DU171" s="101">
        <f t="shared" si="111"/>
        <v>166.46</v>
      </c>
      <c r="DV171" s="101">
        <f t="shared" si="112"/>
        <v>203.11</v>
      </c>
      <c r="DW171" s="102">
        <f t="shared" si="129"/>
        <v>383.58000000000004</v>
      </c>
      <c r="DX171" s="144"/>
      <c r="DY171" s="101">
        <f t="shared" si="130"/>
        <v>56.31</v>
      </c>
      <c r="DZ171" s="101">
        <f t="shared" si="130"/>
        <v>165.64</v>
      </c>
      <c r="EB171" s="84">
        <f>MODEL_DATA!AT168</f>
        <v>162</v>
      </c>
      <c r="EC171" s="84">
        <f>MODEL_DATA!AU168</f>
        <v>48.35</v>
      </c>
      <c r="ED171" s="84">
        <f>MODEL_DATA!AV168</f>
        <v>16.12</v>
      </c>
      <c r="EE171" s="84">
        <f>MODEL_DATA!AW168</f>
        <v>150.34</v>
      </c>
      <c r="EF171" s="84">
        <f>MODEL_DATA!AX168</f>
        <v>0</v>
      </c>
      <c r="EG171" s="84">
        <f>MODEL_DATA!AY168</f>
        <v>0</v>
      </c>
      <c r="EH171" s="84">
        <f>MODEL_DATA!AZ168</f>
        <v>53.5</v>
      </c>
      <c r="EI171" s="84">
        <f>MODEL_DATA!BA168</f>
        <v>149.61000000000001</v>
      </c>
      <c r="EJ171" s="84">
        <f>MODEL_DATA!BB168</f>
        <v>0</v>
      </c>
      <c r="EK171" s="84">
        <f>MODEL_DATA!BC168</f>
        <v>0</v>
      </c>
      <c r="EL171" s="84">
        <f>MODEL_DATA!BD168</f>
        <v>0</v>
      </c>
      <c r="EM171" s="84">
        <f>MODEL_DATA!BE168</f>
        <v>184.08</v>
      </c>
      <c r="EN171" s="84">
        <f>MODEL_DATA!BF168</f>
        <v>108.31</v>
      </c>
      <c r="EO171" s="84">
        <f>MODEL_DATA!BG168</f>
        <v>30.43</v>
      </c>
      <c r="EP171" s="84">
        <f>MODEL_DATA!BH168</f>
        <v>50.47</v>
      </c>
      <c r="EQ171" s="84">
        <f>MODEL_DATA!BI168</f>
        <v>199.5</v>
      </c>
      <c r="ER171" s="84">
        <f>MODEL_DATA!BJ168</f>
        <v>58.56</v>
      </c>
      <c r="ES171" s="84">
        <f>MODEL_DATA!BK168</f>
        <v>25.88</v>
      </c>
      <c r="ET171" s="84">
        <f>MODEL_DATA!BL168</f>
        <v>115.17</v>
      </c>
      <c r="EU171" s="84">
        <f>MODEL_DATA!BM168</f>
        <v>0.32</v>
      </c>
      <c r="EV171" s="84">
        <f>MODEL_DATA!BN168</f>
        <v>0.09</v>
      </c>
    </row>
    <row r="172" spans="32:152" x14ac:dyDescent="0.25">
      <c r="AF172" s="32">
        <f t="shared" si="105"/>
        <v>324</v>
      </c>
      <c r="AG172" s="61">
        <f t="shared" si="113"/>
        <v>0</v>
      </c>
      <c r="AH172" s="63">
        <f>INDEX(Obs_GenCost!$D$11:$T$211,  MATCH($AF172, Obs_GenCost!$B$11:$B$211, 0), MATCH(AH$4, Obs_GenCost!$D$3:$T$3, 0) )</f>
        <v>0</v>
      </c>
      <c r="AI172" s="61">
        <f t="shared" si="114"/>
        <v>0</v>
      </c>
      <c r="AJ172" s="63">
        <f>INDEX(Obs_GenCost!$D$11:$T$211,  MATCH($AF172, Obs_GenCost!$B$11:$B$211, 0), MATCH(AJ$4, Obs_GenCost!$D$3:$T$3, 0) )</f>
        <v>0</v>
      </c>
      <c r="AK172" s="61">
        <f t="shared" si="115"/>
        <v>0</v>
      </c>
      <c r="AL172" s="63">
        <f>INDEX(Obs_GenCost!$D$11:$T$211,  MATCH($AF172, Obs_GenCost!$B$11:$B$211, 0), MATCH(AL$4, Obs_GenCost!$D$3:$T$3, 0) )</f>
        <v>0</v>
      </c>
      <c r="AM172" s="61">
        <f t="shared" si="116"/>
        <v>0</v>
      </c>
      <c r="AN172" s="63">
        <f>INDEX(Obs_GenCost!$D$11:$T$211,  MATCH($AF172, Obs_GenCost!$B$11:$B$211, 0), MATCH(AN$4, Obs_GenCost!$D$3:$T$3, 0) )</f>
        <v>0</v>
      </c>
      <c r="AO172" s="61">
        <f t="shared" si="117"/>
        <v>0</v>
      </c>
      <c r="AP172" s="63">
        <f>INDEX(Obs_GenCost!$D$11:$T$211,  MATCH($AF172, Obs_GenCost!$B$11:$B$211, 0), MATCH(AP$4, Obs_GenCost!$D$3:$T$3, 0) )</f>
        <v>0</v>
      </c>
      <c r="AQ172" s="61">
        <f t="shared" si="118"/>
        <v>0</v>
      </c>
      <c r="AR172" s="63">
        <f>INDEX(Obs_GenCost!$D$11:$T$211,  MATCH($AF172, Obs_GenCost!$B$11:$B$211, 0), MATCH(AR$4, Obs_GenCost!$D$3:$T$3, 0) )</f>
        <v>0</v>
      </c>
      <c r="AS172" s="61">
        <f t="shared" si="119"/>
        <v>0</v>
      </c>
      <c r="AT172" s="63">
        <f>INDEX(Obs_GenCost!$D$11:$T$211,  MATCH($AF172, Obs_GenCost!$B$11:$B$211, 0), MATCH(AT$4, Obs_GenCost!$D$3:$T$3, 0) )</f>
        <v>0</v>
      </c>
      <c r="AU172" s="61">
        <f t="shared" si="120"/>
        <v>0</v>
      </c>
      <c r="AV172" s="63">
        <f>INDEX(Obs_GenCost!$D$11:$T$211,  MATCH($AF172, Obs_GenCost!$B$11:$B$211, 0), MATCH(AV$4, Obs_GenCost!$D$3:$T$3, 0) )</f>
        <v>0</v>
      </c>
      <c r="AW172" s="61">
        <f t="shared" si="121"/>
        <v>0</v>
      </c>
      <c r="AX172" s="63">
        <f>INDEX(Obs_GenCost!$D$11:$T$211,  MATCH($AF172, Obs_GenCost!$B$11:$B$211, 0), MATCH(AX$4, Obs_GenCost!$D$3:$T$3, 0) )</f>
        <v>0</v>
      </c>
      <c r="AY172" s="61">
        <f t="shared" si="122"/>
        <v>0</v>
      </c>
      <c r="AZ172" s="63">
        <f>INDEX(Obs_GenCost!$D$11:$T$211,  MATCH($AF172, Obs_GenCost!$B$11:$B$211, 0), MATCH(AZ$4, Obs_GenCost!$D$3:$T$3, 0) )</f>
        <v>2.12E-5</v>
      </c>
      <c r="BA172" s="61">
        <f t="shared" si="123"/>
        <v>0</v>
      </c>
      <c r="BB172" s="63">
        <f>INDEX(Obs_GenCost!$D$11:$T$211,  MATCH($AF172, Obs_GenCost!$B$11:$B$211, 0), MATCH(BB$4, Obs_GenCost!$D$3:$T$3, 0) )</f>
        <v>0</v>
      </c>
      <c r="BC172" s="61">
        <f t="shared" si="124"/>
        <v>1.3766187091940281E-5</v>
      </c>
      <c r="BD172" s="63">
        <f>INDEX(Obs_GenCost!$D$11:$T$211,  MATCH($AF172, Obs_GenCost!$B$11:$B$211, 0), MATCH(BD$4, Obs_GenCost!$D$3:$T$3, 0) )</f>
        <v>0</v>
      </c>
      <c r="BF172" s="31">
        <f t="shared" si="125"/>
        <v>326</v>
      </c>
      <c r="BG172" s="31">
        <f t="shared" si="126"/>
        <v>327</v>
      </c>
      <c r="BH172" s="57">
        <f t="shared" si="134"/>
        <v>0</v>
      </c>
      <c r="BI172" s="57">
        <f t="shared" si="134"/>
        <v>0</v>
      </c>
      <c r="BJ172" s="57">
        <f t="shared" si="134"/>
        <v>0</v>
      </c>
      <c r="BK172" s="58">
        <f t="shared" si="133"/>
        <v>3.9936606136276884E-6</v>
      </c>
      <c r="BL172" s="57">
        <f t="shared" si="133"/>
        <v>0</v>
      </c>
      <c r="BM172" s="57">
        <f t="shared" si="133"/>
        <v>0</v>
      </c>
      <c r="BN172" s="57">
        <f t="shared" si="100"/>
        <v>0</v>
      </c>
      <c r="BQ172" s="57">
        <f t="shared" si="132"/>
        <v>0</v>
      </c>
      <c r="BR172" s="57">
        <f t="shared" si="132"/>
        <v>0</v>
      </c>
      <c r="BS172" s="57">
        <f t="shared" si="132"/>
        <v>0</v>
      </c>
      <c r="BT172" s="57">
        <f t="shared" si="132"/>
        <v>0</v>
      </c>
      <c r="BU172" s="57">
        <f t="shared" si="132"/>
        <v>0</v>
      </c>
      <c r="BV172" s="57">
        <f t="shared" si="132"/>
        <v>0</v>
      </c>
      <c r="BW172" s="57">
        <f t="shared" si="132"/>
        <v>0</v>
      </c>
      <c r="BX172" s="58">
        <f t="shared" si="132"/>
        <v>0</v>
      </c>
      <c r="BY172" s="57">
        <f t="shared" si="132"/>
        <v>0</v>
      </c>
      <c r="BZ172" s="57">
        <f t="shared" si="132"/>
        <v>0</v>
      </c>
      <c r="CA172" s="58">
        <f t="shared" si="132"/>
        <v>0</v>
      </c>
      <c r="CB172" s="57">
        <f t="shared" si="132"/>
        <v>0</v>
      </c>
      <c r="CC172" s="57">
        <f t="shared" si="132"/>
        <v>0</v>
      </c>
      <c r="CD172" s="57">
        <f t="shared" si="132"/>
        <v>0</v>
      </c>
      <c r="CE172" s="57">
        <f t="shared" si="132"/>
        <v>7.2508924377395367E-6</v>
      </c>
      <c r="CF172" s="57">
        <f t="shared" si="99"/>
        <v>0</v>
      </c>
      <c r="CG172" s="57">
        <f t="shared" si="99"/>
        <v>0</v>
      </c>
      <c r="CH172" s="57">
        <f t="shared" si="99"/>
        <v>0</v>
      </c>
      <c r="CI172" s="58">
        <f t="shared" si="99"/>
        <v>0</v>
      </c>
      <c r="CJ172" s="57">
        <f t="shared" si="99"/>
        <v>0</v>
      </c>
      <c r="CL172" s="30">
        <f>Obs_GenCost!B174</f>
        <v>326</v>
      </c>
      <c r="CM172" s="26">
        <f t="shared" si="135"/>
        <v>327</v>
      </c>
      <c r="CN172" s="20">
        <f t="shared" si="106"/>
        <v>0</v>
      </c>
      <c r="CO172" s="20">
        <f t="shared" si="106"/>
        <v>0</v>
      </c>
      <c r="CP172" s="20">
        <f t="shared" si="106"/>
        <v>0</v>
      </c>
      <c r="CQ172" s="106">
        <f t="shared" si="106"/>
        <v>0.69</v>
      </c>
      <c r="CR172" s="143"/>
      <c r="CS172" s="20">
        <f t="shared" si="107"/>
        <v>0</v>
      </c>
      <c r="CT172" s="20">
        <f t="shared" si="107"/>
        <v>0</v>
      </c>
      <c r="CW172" s="20">
        <f t="shared" si="104"/>
        <v>0</v>
      </c>
      <c r="CX172" s="20">
        <f t="shared" si="104"/>
        <v>0</v>
      </c>
      <c r="CY172" s="20">
        <f t="shared" si="104"/>
        <v>0</v>
      </c>
      <c r="CZ172" s="20">
        <f t="shared" si="104"/>
        <v>0</v>
      </c>
      <c r="DA172" s="20">
        <f t="shared" si="104"/>
        <v>0</v>
      </c>
      <c r="DB172" s="20">
        <f t="shared" si="104"/>
        <v>0</v>
      </c>
      <c r="DC172" s="20">
        <f t="shared" si="104"/>
        <v>0</v>
      </c>
      <c r="DD172" s="106">
        <f t="shared" si="104"/>
        <v>0</v>
      </c>
      <c r="DE172" s="20">
        <f t="shared" si="104"/>
        <v>0</v>
      </c>
      <c r="DF172" s="20">
        <f t="shared" si="104"/>
        <v>0</v>
      </c>
      <c r="DG172" s="106">
        <f t="shared" si="104"/>
        <v>0</v>
      </c>
      <c r="DH172" s="143"/>
      <c r="DI172" s="20">
        <f t="shared" si="108"/>
        <v>0</v>
      </c>
      <c r="DJ172" s="20">
        <f t="shared" si="108"/>
        <v>0</v>
      </c>
      <c r="DK172" s="20">
        <f t="shared" si="108"/>
        <v>0.69</v>
      </c>
      <c r="DL172" s="143"/>
      <c r="DM172" s="20">
        <f t="shared" si="109"/>
        <v>0</v>
      </c>
      <c r="DN172" s="20">
        <f t="shared" si="109"/>
        <v>0</v>
      </c>
      <c r="DO172" s="106">
        <f t="shared" si="109"/>
        <v>0</v>
      </c>
      <c r="DP172" s="20">
        <f t="shared" si="109"/>
        <v>0</v>
      </c>
      <c r="DR172" s="31">
        <f t="shared" si="127"/>
        <v>163</v>
      </c>
      <c r="DS172" s="26">
        <f t="shared" si="128"/>
        <v>163.5</v>
      </c>
      <c r="DT172" s="101">
        <f t="shared" si="110"/>
        <v>407.31</v>
      </c>
      <c r="DU172" s="101">
        <f t="shared" si="111"/>
        <v>167.08</v>
      </c>
      <c r="DV172" s="101">
        <f t="shared" si="112"/>
        <v>188.45000000000002</v>
      </c>
      <c r="DW172" s="102">
        <f t="shared" si="129"/>
        <v>291.75</v>
      </c>
      <c r="DX172" s="144"/>
      <c r="DY172" s="101">
        <f t="shared" si="130"/>
        <v>50.370000000000005</v>
      </c>
      <c r="DZ172" s="101">
        <f t="shared" si="130"/>
        <v>129.22</v>
      </c>
      <c r="EB172" s="84">
        <f>MODEL_DATA!AT169</f>
        <v>163</v>
      </c>
      <c r="EC172" s="84">
        <f>MODEL_DATA!AU169</f>
        <v>51.78</v>
      </c>
      <c r="ED172" s="84">
        <f>MODEL_DATA!AV169</f>
        <v>12.87</v>
      </c>
      <c r="EE172" s="84">
        <f>MODEL_DATA!AW169</f>
        <v>154.21</v>
      </c>
      <c r="EF172" s="84">
        <f>MODEL_DATA!AX169</f>
        <v>0</v>
      </c>
      <c r="EG172" s="84">
        <f>MODEL_DATA!AY169</f>
        <v>0</v>
      </c>
      <c r="EH172" s="84">
        <f>MODEL_DATA!AZ169</f>
        <v>47.65</v>
      </c>
      <c r="EI172" s="84">
        <f>MODEL_DATA!BA169</f>
        <v>140.80000000000001</v>
      </c>
      <c r="EJ172" s="84">
        <f>MODEL_DATA!BB169</f>
        <v>0</v>
      </c>
      <c r="EK172" s="84">
        <f>MODEL_DATA!BC169</f>
        <v>0</v>
      </c>
      <c r="EL172" s="84">
        <f>MODEL_DATA!BD169</f>
        <v>0</v>
      </c>
      <c r="EM172" s="84">
        <f>MODEL_DATA!BE169</f>
        <v>176.38</v>
      </c>
      <c r="EN172" s="84">
        <f>MODEL_DATA!BF169</f>
        <v>110.45</v>
      </c>
      <c r="EO172" s="84">
        <f>MODEL_DATA!BG169</f>
        <v>27.64</v>
      </c>
      <c r="EP172" s="84">
        <f>MODEL_DATA!BH169</f>
        <v>40.72</v>
      </c>
      <c r="EQ172" s="84">
        <f>MODEL_DATA!BI169</f>
        <v>115.37</v>
      </c>
      <c r="ER172" s="84">
        <f>MODEL_DATA!BJ169</f>
        <v>54.26</v>
      </c>
      <c r="ES172" s="84">
        <f>MODEL_DATA!BK169</f>
        <v>22.73</v>
      </c>
      <c r="ET172" s="84">
        <f>MODEL_DATA!BL169</f>
        <v>88.5</v>
      </c>
      <c r="EU172" s="84">
        <f>MODEL_DATA!BM169</f>
        <v>0.38</v>
      </c>
      <c r="EV172" s="84">
        <f>MODEL_DATA!BN169</f>
        <v>0.01</v>
      </c>
    </row>
    <row r="173" spans="32:152" x14ac:dyDescent="0.25">
      <c r="AF173" s="32">
        <f t="shared" si="105"/>
        <v>326</v>
      </c>
      <c r="AG173" s="61">
        <f t="shared" si="113"/>
        <v>0</v>
      </c>
      <c r="AH173" s="63">
        <f>INDEX(Obs_GenCost!$D$11:$T$211,  MATCH($AF173, Obs_GenCost!$B$11:$B$211, 0), MATCH(AH$4, Obs_GenCost!$D$3:$T$3, 0) )</f>
        <v>0</v>
      </c>
      <c r="AI173" s="61">
        <f t="shared" si="114"/>
        <v>0</v>
      </c>
      <c r="AJ173" s="63">
        <f>INDEX(Obs_GenCost!$D$11:$T$211,  MATCH($AF173, Obs_GenCost!$B$11:$B$211, 0), MATCH(AJ$4, Obs_GenCost!$D$3:$T$3, 0) )</f>
        <v>0</v>
      </c>
      <c r="AK173" s="61">
        <f t="shared" si="115"/>
        <v>0</v>
      </c>
      <c r="AL173" s="63">
        <f>INDEX(Obs_GenCost!$D$11:$T$211,  MATCH($AF173, Obs_GenCost!$B$11:$B$211, 0), MATCH(AL$4, Obs_GenCost!$D$3:$T$3, 0) )</f>
        <v>0</v>
      </c>
      <c r="AM173" s="61">
        <f t="shared" si="116"/>
        <v>0</v>
      </c>
      <c r="AN173" s="63">
        <f>INDEX(Obs_GenCost!$D$11:$T$211,  MATCH($AF173, Obs_GenCost!$B$11:$B$211, 0), MATCH(AN$4, Obs_GenCost!$D$3:$T$3, 0) )</f>
        <v>0</v>
      </c>
      <c r="AO173" s="61">
        <f t="shared" si="117"/>
        <v>0</v>
      </c>
      <c r="AP173" s="63">
        <f>INDEX(Obs_GenCost!$D$11:$T$211,  MATCH($AF173, Obs_GenCost!$B$11:$B$211, 0), MATCH(AP$4, Obs_GenCost!$D$3:$T$3, 0) )</f>
        <v>0</v>
      </c>
      <c r="AQ173" s="61">
        <f t="shared" si="118"/>
        <v>0</v>
      </c>
      <c r="AR173" s="63">
        <f>INDEX(Obs_GenCost!$D$11:$T$211,  MATCH($AF173, Obs_GenCost!$B$11:$B$211, 0), MATCH(AR$4, Obs_GenCost!$D$3:$T$3, 0) )</f>
        <v>0</v>
      </c>
      <c r="AS173" s="61">
        <f t="shared" si="119"/>
        <v>0</v>
      </c>
      <c r="AT173" s="63">
        <f>INDEX(Obs_GenCost!$D$11:$T$211,  MATCH($AF173, Obs_GenCost!$B$11:$B$211, 0), MATCH(AT$4, Obs_GenCost!$D$3:$T$3, 0) )</f>
        <v>0</v>
      </c>
      <c r="AU173" s="61">
        <f t="shared" si="120"/>
        <v>0</v>
      </c>
      <c r="AV173" s="63">
        <f>INDEX(Obs_GenCost!$D$11:$T$211,  MATCH($AF173, Obs_GenCost!$B$11:$B$211, 0), MATCH(AV$4, Obs_GenCost!$D$3:$T$3, 0) )</f>
        <v>0</v>
      </c>
      <c r="AW173" s="61">
        <f t="shared" si="121"/>
        <v>0</v>
      </c>
      <c r="AX173" s="63">
        <f>INDEX(Obs_GenCost!$D$11:$T$211,  MATCH($AF173, Obs_GenCost!$B$11:$B$211, 0), MATCH(AX$4, Obs_GenCost!$D$3:$T$3, 0) )</f>
        <v>0</v>
      </c>
      <c r="AY173" s="61">
        <f t="shared" si="122"/>
        <v>0</v>
      </c>
      <c r="AZ173" s="63">
        <f>INDEX(Obs_GenCost!$D$11:$T$211,  MATCH($AF173, Obs_GenCost!$B$11:$B$211, 0), MATCH(AZ$4, Obs_GenCost!$D$3:$T$3, 0) )</f>
        <v>1.98E-5</v>
      </c>
      <c r="BA173" s="61">
        <f t="shared" si="123"/>
        <v>0</v>
      </c>
      <c r="BB173" s="63">
        <f>INDEX(Obs_GenCost!$D$11:$T$211,  MATCH($AF173, Obs_GenCost!$B$11:$B$211, 0), MATCH(BB$4, Obs_GenCost!$D$3:$T$3, 0) )</f>
        <v>0</v>
      </c>
      <c r="BC173" s="61">
        <f t="shared" si="124"/>
        <v>7.2508924377395367E-6</v>
      </c>
      <c r="BD173" s="63">
        <f>INDEX(Obs_GenCost!$D$11:$T$211,  MATCH($AF173, Obs_GenCost!$B$11:$B$211, 0), MATCH(BD$4, Obs_GenCost!$D$3:$T$3, 0) )</f>
        <v>0</v>
      </c>
      <c r="BF173" s="31">
        <f t="shared" si="125"/>
        <v>328</v>
      </c>
      <c r="BG173" s="31">
        <f t="shared" si="126"/>
        <v>329</v>
      </c>
      <c r="BH173" s="57">
        <f t="shared" si="134"/>
        <v>0</v>
      </c>
      <c r="BI173" s="57">
        <f t="shared" si="134"/>
        <v>0</v>
      </c>
      <c r="BJ173" s="57">
        <f t="shared" si="134"/>
        <v>0</v>
      </c>
      <c r="BK173" s="58">
        <f t="shared" si="133"/>
        <v>2.5466821304292503E-6</v>
      </c>
      <c r="BL173" s="57">
        <f t="shared" si="133"/>
        <v>0</v>
      </c>
      <c r="BM173" s="57">
        <f t="shared" si="133"/>
        <v>0</v>
      </c>
      <c r="BN173" s="57">
        <f t="shared" si="100"/>
        <v>0</v>
      </c>
      <c r="BQ173" s="57">
        <f t="shared" si="132"/>
        <v>0</v>
      </c>
      <c r="BR173" s="57">
        <f t="shared" si="132"/>
        <v>0</v>
      </c>
      <c r="BS173" s="57">
        <f t="shared" si="132"/>
        <v>0</v>
      </c>
      <c r="BT173" s="57">
        <f t="shared" si="132"/>
        <v>0</v>
      </c>
      <c r="BU173" s="57">
        <f t="shared" si="132"/>
        <v>0</v>
      </c>
      <c r="BV173" s="57">
        <f t="shared" si="132"/>
        <v>0</v>
      </c>
      <c r="BW173" s="57">
        <f t="shared" si="132"/>
        <v>0</v>
      </c>
      <c r="BX173" s="58">
        <f t="shared" si="132"/>
        <v>0</v>
      </c>
      <c r="BY173" s="57">
        <f t="shared" si="132"/>
        <v>0</v>
      </c>
      <c r="BZ173" s="57">
        <f t="shared" si="132"/>
        <v>0</v>
      </c>
      <c r="CA173" s="58">
        <f t="shared" si="132"/>
        <v>0</v>
      </c>
      <c r="CB173" s="57">
        <f t="shared" si="132"/>
        <v>0</v>
      </c>
      <c r="CC173" s="57">
        <f t="shared" si="132"/>
        <v>0</v>
      </c>
      <c r="CD173" s="57">
        <f t="shared" si="132"/>
        <v>0</v>
      </c>
      <c r="CE173" s="57">
        <f t="shared" si="132"/>
        <v>4.6237574965295596E-6</v>
      </c>
      <c r="CF173" s="57">
        <f t="shared" si="99"/>
        <v>0</v>
      </c>
      <c r="CG173" s="57">
        <f t="shared" si="99"/>
        <v>0</v>
      </c>
      <c r="CH173" s="57">
        <f t="shared" si="99"/>
        <v>0</v>
      </c>
      <c r="CI173" s="58">
        <f t="shared" si="99"/>
        <v>0</v>
      </c>
      <c r="CJ173" s="57">
        <f t="shared" si="99"/>
        <v>0</v>
      </c>
      <c r="CL173" s="30">
        <f>Obs_GenCost!B175</f>
        <v>328</v>
      </c>
      <c r="CM173" s="26">
        <f t="shared" si="135"/>
        <v>329</v>
      </c>
      <c r="CN173" s="20">
        <f t="shared" si="106"/>
        <v>0</v>
      </c>
      <c r="CO173" s="20">
        <f t="shared" si="106"/>
        <v>0</v>
      </c>
      <c r="CP173" s="20">
        <f t="shared" si="106"/>
        <v>0</v>
      </c>
      <c r="CQ173" s="106">
        <f t="shared" si="106"/>
        <v>0.43999999999999995</v>
      </c>
      <c r="CR173" s="143"/>
      <c r="CS173" s="20">
        <f t="shared" si="107"/>
        <v>0</v>
      </c>
      <c r="CT173" s="20">
        <f t="shared" si="107"/>
        <v>0</v>
      </c>
      <c r="CW173" s="20">
        <f t="shared" si="104"/>
        <v>0</v>
      </c>
      <c r="CX173" s="20">
        <f t="shared" si="104"/>
        <v>0</v>
      </c>
      <c r="CY173" s="20">
        <f t="shared" si="104"/>
        <v>0</v>
      </c>
      <c r="CZ173" s="20">
        <f t="shared" si="104"/>
        <v>0</v>
      </c>
      <c r="DA173" s="20">
        <f t="shared" si="104"/>
        <v>0</v>
      </c>
      <c r="DB173" s="20">
        <f t="shared" si="104"/>
        <v>0</v>
      </c>
      <c r="DC173" s="20">
        <f t="shared" si="104"/>
        <v>0</v>
      </c>
      <c r="DD173" s="106">
        <f t="shared" si="104"/>
        <v>0</v>
      </c>
      <c r="DE173" s="20">
        <f t="shared" si="104"/>
        <v>0</v>
      </c>
      <c r="DF173" s="20">
        <f t="shared" si="104"/>
        <v>0</v>
      </c>
      <c r="DG173" s="106">
        <f t="shared" si="104"/>
        <v>0</v>
      </c>
      <c r="DH173" s="143"/>
      <c r="DI173" s="20">
        <f t="shared" si="108"/>
        <v>0</v>
      </c>
      <c r="DJ173" s="20">
        <f t="shared" si="108"/>
        <v>0</v>
      </c>
      <c r="DK173" s="20">
        <f t="shared" si="108"/>
        <v>0.43999999999999995</v>
      </c>
      <c r="DL173" s="143"/>
      <c r="DM173" s="20">
        <f t="shared" si="109"/>
        <v>0</v>
      </c>
      <c r="DN173" s="20">
        <f t="shared" si="109"/>
        <v>0</v>
      </c>
      <c r="DO173" s="106">
        <f t="shared" si="109"/>
        <v>0</v>
      </c>
      <c r="DP173" s="20">
        <f t="shared" si="109"/>
        <v>0</v>
      </c>
      <c r="DR173" s="31">
        <f t="shared" si="127"/>
        <v>164</v>
      </c>
      <c r="DS173" s="26">
        <f t="shared" si="128"/>
        <v>164.5</v>
      </c>
      <c r="DT173" s="101">
        <f t="shared" si="110"/>
        <v>360.56</v>
      </c>
      <c r="DU173" s="101">
        <f t="shared" si="111"/>
        <v>131.24</v>
      </c>
      <c r="DV173" s="101">
        <f t="shared" si="112"/>
        <v>185.01999999999998</v>
      </c>
      <c r="DW173" s="102">
        <f t="shared" si="129"/>
        <v>282.22000000000003</v>
      </c>
      <c r="DX173" s="144"/>
      <c r="DY173" s="101">
        <f t="shared" si="130"/>
        <v>45.34</v>
      </c>
      <c r="DZ173" s="101">
        <f t="shared" si="130"/>
        <v>138.94999999999999</v>
      </c>
      <c r="EB173" s="84">
        <f>MODEL_DATA!AT170</f>
        <v>164</v>
      </c>
      <c r="EC173" s="84">
        <f>MODEL_DATA!AU170</f>
        <v>44.3</v>
      </c>
      <c r="ED173" s="84">
        <f>MODEL_DATA!AV170</f>
        <v>13.04</v>
      </c>
      <c r="EE173" s="84">
        <f>MODEL_DATA!AW170</f>
        <v>118.2</v>
      </c>
      <c r="EF173" s="84">
        <f>MODEL_DATA!AX170</f>
        <v>0</v>
      </c>
      <c r="EG173" s="84">
        <f>MODEL_DATA!AY170</f>
        <v>0</v>
      </c>
      <c r="EH173" s="84">
        <f>MODEL_DATA!AZ170</f>
        <v>48.2</v>
      </c>
      <c r="EI173" s="84">
        <f>MODEL_DATA!BA170</f>
        <v>136.82</v>
      </c>
      <c r="EJ173" s="84">
        <f>MODEL_DATA!BB170</f>
        <v>0</v>
      </c>
      <c r="EK173" s="84">
        <f>MODEL_DATA!BC170</f>
        <v>0</v>
      </c>
      <c r="EL173" s="84">
        <f>MODEL_DATA!BD170</f>
        <v>0</v>
      </c>
      <c r="EM173" s="84">
        <f>MODEL_DATA!BE170</f>
        <v>167.99</v>
      </c>
      <c r="EN173" s="84">
        <f>MODEL_DATA!BF170</f>
        <v>94.78</v>
      </c>
      <c r="EO173" s="84">
        <f>MODEL_DATA!BG170</f>
        <v>26.1</v>
      </c>
      <c r="EP173" s="84">
        <f>MODEL_DATA!BH170</f>
        <v>44.33</v>
      </c>
      <c r="EQ173" s="84">
        <f>MODEL_DATA!BI170</f>
        <v>114.23</v>
      </c>
      <c r="ER173" s="84">
        <f>MODEL_DATA!BJ170</f>
        <v>71.56</v>
      </c>
      <c r="ES173" s="84">
        <f>MODEL_DATA!BK170</f>
        <v>19.239999999999998</v>
      </c>
      <c r="ET173" s="84">
        <f>MODEL_DATA!BL170</f>
        <v>94.62</v>
      </c>
      <c r="EU173" s="84">
        <f>MODEL_DATA!BM170</f>
        <v>0.28999999999999998</v>
      </c>
      <c r="EV173" s="84">
        <f>MODEL_DATA!BN170</f>
        <v>0.11</v>
      </c>
    </row>
    <row r="174" spans="32:152" x14ac:dyDescent="0.25">
      <c r="AF174" s="32">
        <f t="shared" si="105"/>
        <v>328</v>
      </c>
      <c r="AG174" s="61">
        <f t="shared" si="113"/>
        <v>0</v>
      </c>
      <c r="AH174" s="63">
        <f>INDEX(Obs_GenCost!$D$11:$T$211,  MATCH($AF174, Obs_GenCost!$B$11:$B$211, 0), MATCH(AH$4, Obs_GenCost!$D$3:$T$3, 0) )</f>
        <v>0</v>
      </c>
      <c r="AI174" s="61">
        <f t="shared" si="114"/>
        <v>0</v>
      </c>
      <c r="AJ174" s="63">
        <f>INDEX(Obs_GenCost!$D$11:$T$211,  MATCH($AF174, Obs_GenCost!$B$11:$B$211, 0), MATCH(AJ$4, Obs_GenCost!$D$3:$T$3, 0) )</f>
        <v>0</v>
      </c>
      <c r="AK174" s="61">
        <f t="shared" si="115"/>
        <v>0</v>
      </c>
      <c r="AL174" s="63">
        <f>INDEX(Obs_GenCost!$D$11:$T$211,  MATCH($AF174, Obs_GenCost!$B$11:$B$211, 0), MATCH(AL$4, Obs_GenCost!$D$3:$T$3, 0) )</f>
        <v>0</v>
      </c>
      <c r="AM174" s="61">
        <f t="shared" si="116"/>
        <v>0</v>
      </c>
      <c r="AN174" s="63">
        <f>INDEX(Obs_GenCost!$D$11:$T$211,  MATCH($AF174, Obs_GenCost!$B$11:$B$211, 0), MATCH(AN$4, Obs_GenCost!$D$3:$T$3, 0) )</f>
        <v>0</v>
      </c>
      <c r="AO174" s="61">
        <f t="shared" si="117"/>
        <v>0</v>
      </c>
      <c r="AP174" s="63">
        <f>INDEX(Obs_GenCost!$D$11:$T$211,  MATCH($AF174, Obs_GenCost!$B$11:$B$211, 0), MATCH(AP$4, Obs_GenCost!$D$3:$T$3, 0) )</f>
        <v>0</v>
      </c>
      <c r="AQ174" s="61">
        <f t="shared" si="118"/>
        <v>0</v>
      </c>
      <c r="AR174" s="63">
        <f>INDEX(Obs_GenCost!$D$11:$T$211,  MATCH($AF174, Obs_GenCost!$B$11:$B$211, 0), MATCH(AR$4, Obs_GenCost!$D$3:$T$3, 0) )</f>
        <v>0</v>
      </c>
      <c r="AS174" s="61">
        <f t="shared" si="119"/>
        <v>0</v>
      </c>
      <c r="AT174" s="63">
        <f>INDEX(Obs_GenCost!$D$11:$T$211,  MATCH($AF174, Obs_GenCost!$B$11:$B$211, 0), MATCH(AT$4, Obs_GenCost!$D$3:$T$3, 0) )</f>
        <v>0</v>
      </c>
      <c r="AU174" s="61">
        <f t="shared" si="120"/>
        <v>0</v>
      </c>
      <c r="AV174" s="63">
        <f>INDEX(Obs_GenCost!$D$11:$T$211,  MATCH($AF174, Obs_GenCost!$B$11:$B$211, 0), MATCH(AV$4, Obs_GenCost!$D$3:$T$3, 0) )</f>
        <v>0</v>
      </c>
      <c r="AW174" s="61">
        <f t="shared" si="121"/>
        <v>0</v>
      </c>
      <c r="AX174" s="63">
        <f>INDEX(Obs_GenCost!$D$11:$T$211,  MATCH($AF174, Obs_GenCost!$B$11:$B$211, 0), MATCH(AX$4, Obs_GenCost!$D$3:$T$3, 0) )</f>
        <v>0</v>
      </c>
      <c r="AY174" s="61">
        <f t="shared" si="122"/>
        <v>0</v>
      </c>
      <c r="AZ174" s="63">
        <f>INDEX(Obs_GenCost!$D$11:$T$211,  MATCH($AF174, Obs_GenCost!$B$11:$B$211, 0), MATCH(AZ$4, Obs_GenCost!$D$3:$T$3, 0) )</f>
        <v>1.84E-5</v>
      </c>
      <c r="BA174" s="61">
        <f t="shared" si="123"/>
        <v>0</v>
      </c>
      <c r="BB174" s="63">
        <f>INDEX(Obs_GenCost!$D$11:$T$211,  MATCH($AF174, Obs_GenCost!$B$11:$B$211, 0), MATCH(BB$4, Obs_GenCost!$D$3:$T$3, 0) )</f>
        <v>0</v>
      </c>
      <c r="BC174" s="61">
        <f t="shared" si="124"/>
        <v>4.6237574965295596E-6</v>
      </c>
      <c r="BD174" s="63">
        <f>INDEX(Obs_GenCost!$D$11:$T$211,  MATCH($AF174, Obs_GenCost!$B$11:$B$211, 0), MATCH(BD$4, Obs_GenCost!$D$3:$T$3, 0) )</f>
        <v>0</v>
      </c>
      <c r="BF174" s="31">
        <f t="shared" si="125"/>
        <v>330</v>
      </c>
      <c r="BG174" s="31">
        <f t="shared" si="126"/>
        <v>331</v>
      </c>
      <c r="BH174" s="57">
        <f t="shared" si="134"/>
        <v>0</v>
      </c>
      <c r="BI174" s="57">
        <f t="shared" si="134"/>
        <v>0</v>
      </c>
      <c r="BJ174" s="57">
        <f t="shared" si="134"/>
        <v>0</v>
      </c>
      <c r="BK174" s="58">
        <f t="shared" si="133"/>
        <v>3.9357814742997506E-6</v>
      </c>
      <c r="BL174" s="57">
        <f t="shared" si="133"/>
        <v>0</v>
      </c>
      <c r="BM174" s="57">
        <f t="shared" si="133"/>
        <v>0</v>
      </c>
      <c r="BN174" s="57">
        <f t="shared" si="100"/>
        <v>0</v>
      </c>
      <c r="BQ174" s="57">
        <f t="shared" si="132"/>
        <v>0</v>
      </c>
      <c r="BR174" s="57">
        <f t="shared" si="132"/>
        <v>0</v>
      </c>
      <c r="BS174" s="57">
        <f t="shared" si="132"/>
        <v>0</v>
      </c>
      <c r="BT174" s="57">
        <f t="shared" si="132"/>
        <v>0</v>
      </c>
      <c r="BU174" s="57">
        <f t="shared" si="132"/>
        <v>0</v>
      </c>
      <c r="BV174" s="57">
        <f t="shared" si="132"/>
        <v>0</v>
      </c>
      <c r="BW174" s="57">
        <f t="shared" si="132"/>
        <v>0</v>
      </c>
      <c r="BX174" s="58">
        <f t="shared" si="132"/>
        <v>0</v>
      </c>
      <c r="BY174" s="57">
        <f t="shared" si="132"/>
        <v>0</v>
      </c>
      <c r="BZ174" s="57">
        <f t="shared" si="132"/>
        <v>0</v>
      </c>
      <c r="CA174" s="58">
        <f t="shared" si="132"/>
        <v>0</v>
      </c>
      <c r="CB174" s="57">
        <f t="shared" si="132"/>
        <v>0</v>
      </c>
      <c r="CC174" s="57">
        <f t="shared" si="132"/>
        <v>0</v>
      </c>
      <c r="CD174" s="57">
        <f t="shared" si="132"/>
        <v>0</v>
      </c>
      <c r="CE174" s="57">
        <f t="shared" si="132"/>
        <v>7.1458070400911369E-6</v>
      </c>
      <c r="CF174" s="57">
        <f t="shared" ref="CF174:CJ209" si="136">IFERROR(DL174 / DL$6,  0)</f>
        <v>0</v>
      </c>
      <c r="CG174" s="57">
        <f t="shared" si="136"/>
        <v>0</v>
      </c>
      <c r="CH174" s="57">
        <f t="shared" si="136"/>
        <v>0</v>
      </c>
      <c r="CI174" s="58">
        <f t="shared" si="136"/>
        <v>0</v>
      </c>
      <c r="CJ174" s="57">
        <f t="shared" si="136"/>
        <v>0</v>
      </c>
      <c r="CL174" s="30">
        <f>Obs_GenCost!B176</f>
        <v>330</v>
      </c>
      <c r="CM174" s="26">
        <f t="shared" si="135"/>
        <v>331</v>
      </c>
      <c r="CN174" s="20">
        <f t="shared" si="106"/>
        <v>0</v>
      </c>
      <c r="CO174" s="20">
        <f t="shared" si="106"/>
        <v>0</v>
      </c>
      <c r="CP174" s="20">
        <f t="shared" si="106"/>
        <v>0</v>
      </c>
      <c r="CQ174" s="106">
        <f t="shared" si="106"/>
        <v>0.67999999999999994</v>
      </c>
      <c r="CR174" s="143"/>
      <c r="CS174" s="20">
        <f t="shared" si="107"/>
        <v>0</v>
      </c>
      <c r="CT174" s="20">
        <f t="shared" si="107"/>
        <v>0</v>
      </c>
      <c r="CW174" s="20">
        <f t="shared" si="104"/>
        <v>0</v>
      </c>
      <c r="CX174" s="20">
        <f t="shared" si="104"/>
        <v>0</v>
      </c>
      <c r="CY174" s="20">
        <f t="shared" si="104"/>
        <v>0</v>
      </c>
      <c r="CZ174" s="20">
        <f t="shared" si="104"/>
        <v>0</v>
      </c>
      <c r="DA174" s="20">
        <f t="shared" si="104"/>
        <v>0</v>
      </c>
      <c r="DB174" s="20">
        <f t="shared" si="104"/>
        <v>0</v>
      </c>
      <c r="DC174" s="20">
        <f t="shared" si="104"/>
        <v>0</v>
      </c>
      <c r="DD174" s="106">
        <f t="shared" si="104"/>
        <v>0</v>
      </c>
      <c r="DE174" s="20">
        <f t="shared" si="104"/>
        <v>0</v>
      </c>
      <c r="DF174" s="20">
        <f t="shared" si="104"/>
        <v>0</v>
      </c>
      <c r="DG174" s="106">
        <f t="shared" si="104"/>
        <v>0</v>
      </c>
      <c r="DH174" s="143"/>
      <c r="DI174" s="20">
        <f t="shared" si="108"/>
        <v>0</v>
      </c>
      <c r="DJ174" s="20">
        <f t="shared" si="108"/>
        <v>0</v>
      </c>
      <c r="DK174" s="20">
        <f t="shared" si="108"/>
        <v>0.67999999999999994</v>
      </c>
      <c r="DL174" s="143"/>
      <c r="DM174" s="20">
        <f t="shared" si="109"/>
        <v>0</v>
      </c>
      <c r="DN174" s="20">
        <f t="shared" si="109"/>
        <v>0</v>
      </c>
      <c r="DO174" s="106">
        <f t="shared" si="109"/>
        <v>0</v>
      </c>
      <c r="DP174" s="20">
        <f t="shared" si="109"/>
        <v>0</v>
      </c>
      <c r="DR174" s="31">
        <f t="shared" si="127"/>
        <v>165</v>
      </c>
      <c r="DS174" s="26">
        <f t="shared" si="128"/>
        <v>165.5</v>
      </c>
      <c r="DT174" s="101">
        <f t="shared" si="110"/>
        <v>384.78999999999996</v>
      </c>
      <c r="DU174" s="101">
        <f t="shared" si="111"/>
        <v>163.95000000000002</v>
      </c>
      <c r="DV174" s="101">
        <f t="shared" si="112"/>
        <v>176.48</v>
      </c>
      <c r="DW174" s="102">
        <f t="shared" si="129"/>
        <v>302.57</v>
      </c>
      <c r="DX174" s="144"/>
      <c r="DY174" s="101">
        <f t="shared" si="130"/>
        <v>47.39</v>
      </c>
      <c r="DZ174" s="101">
        <f t="shared" si="130"/>
        <v>130.36000000000001</v>
      </c>
      <c r="EB174" s="84">
        <f>MODEL_DATA!AT171</f>
        <v>165</v>
      </c>
      <c r="EC174" s="84">
        <f>MODEL_DATA!AU171</f>
        <v>44.36</v>
      </c>
      <c r="ED174" s="84">
        <f>MODEL_DATA!AV171</f>
        <v>11.84</v>
      </c>
      <c r="EE174" s="84">
        <f>MODEL_DATA!AW171</f>
        <v>152.11000000000001</v>
      </c>
      <c r="EF174" s="84">
        <f>MODEL_DATA!AX171</f>
        <v>0</v>
      </c>
      <c r="EG174" s="84">
        <f>MODEL_DATA!AY171</f>
        <v>0</v>
      </c>
      <c r="EH174" s="84">
        <f>MODEL_DATA!AZ171</f>
        <v>46.78</v>
      </c>
      <c r="EI174" s="84">
        <f>MODEL_DATA!BA171</f>
        <v>129.69999999999999</v>
      </c>
      <c r="EJ174" s="84">
        <f>MODEL_DATA!BB171</f>
        <v>0</v>
      </c>
      <c r="EK174" s="84">
        <f>MODEL_DATA!BC171</f>
        <v>0</v>
      </c>
      <c r="EL174" s="84">
        <f>MODEL_DATA!BD171</f>
        <v>0</v>
      </c>
      <c r="EM174" s="84">
        <f>MODEL_DATA!BE171</f>
        <v>147.57</v>
      </c>
      <c r="EN174" s="84">
        <f>MODEL_DATA!BF171</f>
        <v>100.86</v>
      </c>
      <c r="EO174" s="84">
        <f>MODEL_DATA!BG171</f>
        <v>28.02</v>
      </c>
      <c r="EP174" s="84">
        <f>MODEL_DATA!BH171</f>
        <v>44.68</v>
      </c>
      <c r="EQ174" s="84">
        <f>MODEL_DATA!BI171</f>
        <v>155</v>
      </c>
      <c r="ER174" s="84">
        <f>MODEL_DATA!BJ171</f>
        <v>59.3</v>
      </c>
      <c r="ES174" s="84">
        <f>MODEL_DATA!BK171</f>
        <v>19.37</v>
      </c>
      <c r="ET174" s="84">
        <f>MODEL_DATA!BL171</f>
        <v>85.68</v>
      </c>
      <c r="EU174" s="84">
        <f>MODEL_DATA!BM171</f>
        <v>0.27</v>
      </c>
      <c r="EV174" s="84">
        <f>MODEL_DATA!BN171</f>
        <v>0.04</v>
      </c>
    </row>
    <row r="175" spans="32:152" x14ac:dyDescent="0.25">
      <c r="AF175" s="32">
        <f t="shared" si="105"/>
        <v>330</v>
      </c>
      <c r="AG175" s="61">
        <f t="shared" si="113"/>
        <v>0</v>
      </c>
      <c r="AH175" s="63">
        <f>INDEX(Obs_GenCost!$D$11:$T$211,  MATCH($AF175, Obs_GenCost!$B$11:$B$211, 0), MATCH(AH$4, Obs_GenCost!$D$3:$T$3, 0) )</f>
        <v>0</v>
      </c>
      <c r="AI175" s="61">
        <f t="shared" si="114"/>
        <v>0</v>
      </c>
      <c r="AJ175" s="63">
        <f>INDEX(Obs_GenCost!$D$11:$T$211,  MATCH($AF175, Obs_GenCost!$B$11:$B$211, 0), MATCH(AJ$4, Obs_GenCost!$D$3:$T$3, 0) )</f>
        <v>0</v>
      </c>
      <c r="AK175" s="61">
        <f t="shared" si="115"/>
        <v>0</v>
      </c>
      <c r="AL175" s="63">
        <f>INDEX(Obs_GenCost!$D$11:$T$211,  MATCH($AF175, Obs_GenCost!$B$11:$B$211, 0), MATCH(AL$4, Obs_GenCost!$D$3:$T$3, 0) )</f>
        <v>0</v>
      </c>
      <c r="AM175" s="61">
        <f t="shared" si="116"/>
        <v>0</v>
      </c>
      <c r="AN175" s="63">
        <f>INDEX(Obs_GenCost!$D$11:$T$211,  MATCH($AF175, Obs_GenCost!$B$11:$B$211, 0), MATCH(AN$4, Obs_GenCost!$D$3:$T$3, 0) )</f>
        <v>0</v>
      </c>
      <c r="AO175" s="61">
        <f t="shared" si="117"/>
        <v>0</v>
      </c>
      <c r="AP175" s="63">
        <f>INDEX(Obs_GenCost!$D$11:$T$211,  MATCH($AF175, Obs_GenCost!$B$11:$B$211, 0), MATCH(AP$4, Obs_GenCost!$D$3:$T$3, 0) )</f>
        <v>0</v>
      </c>
      <c r="AQ175" s="61">
        <f t="shared" si="118"/>
        <v>0</v>
      </c>
      <c r="AR175" s="63">
        <f>INDEX(Obs_GenCost!$D$11:$T$211,  MATCH($AF175, Obs_GenCost!$B$11:$B$211, 0), MATCH(AR$4, Obs_GenCost!$D$3:$T$3, 0) )</f>
        <v>0</v>
      </c>
      <c r="AS175" s="61">
        <f t="shared" si="119"/>
        <v>0</v>
      </c>
      <c r="AT175" s="63">
        <f>INDEX(Obs_GenCost!$D$11:$T$211,  MATCH($AF175, Obs_GenCost!$B$11:$B$211, 0), MATCH(AT$4, Obs_GenCost!$D$3:$T$3, 0) )</f>
        <v>0</v>
      </c>
      <c r="AU175" s="61">
        <f t="shared" si="120"/>
        <v>0</v>
      </c>
      <c r="AV175" s="63">
        <f>INDEX(Obs_GenCost!$D$11:$T$211,  MATCH($AF175, Obs_GenCost!$B$11:$B$211, 0), MATCH(AV$4, Obs_GenCost!$D$3:$T$3, 0) )</f>
        <v>0</v>
      </c>
      <c r="AW175" s="61">
        <f t="shared" si="121"/>
        <v>0</v>
      </c>
      <c r="AX175" s="63">
        <f>INDEX(Obs_GenCost!$D$11:$T$211,  MATCH($AF175, Obs_GenCost!$B$11:$B$211, 0), MATCH(AX$4, Obs_GenCost!$D$3:$T$3, 0) )</f>
        <v>0</v>
      </c>
      <c r="AY175" s="61">
        <f t="shared" si="122"/>
        <v>0</v>
      </c>
      <c r="AZ175" s="63">
        <f>INDEX(Obs_GenCost!$D$11:$T$211,  MATCH($AF175, Obs_GenCost!$B$11:$B$211, 0), MATCH(AZ$4, Obs_GenCost!$D$3:$T$3, 0) )</f>
        <v>1.7E-5</v>
      </c>
      <c r="BA175" s="61">
        <f t="shared" si="123"/>
        <v>0</v>
      </c>
      <c r="BB175" s="63">
        <f>INDEX(Obs_GenCost!$D$11:$T$211,  MATCH($AF175, Obs_GenCost!$B$11:$B$211, 0), MATCH(BB$4, Obs_GenCost!$D$3:$T$3, 0) )</f>
        <v>0</v>
      </c>
      <c r="BC175" s="61">
        <f t="shared" si="124"/>
        <v>7.1458070400911369E-6</v>
      </c>
      <c r="BD175" s="63">
        <f>INDEX(Obs_GenCost!$D$11:$T$211,  MATCH($AF175, Obs_GenCost!$B$11:$B$211, 0), MATCH(BD$4, Obs_GenCost!$D$3:$T$3, 0) )</f>
        <v>0</v>
      </c>
      <c r="BF175" s="31">
        <f t="shared" si="125"/>
        <v>332</v>
      </c>
      <c r="BG175" s="31">
        <f t="shared" si="126"/>
        <v>333</v>
      </c>
      <c r="BH175" s="57">
        <f t="shared" si="134"/>
        <v>0</v>
      </c>
      <c r="BI175" s="57">
        <f t="shared" si="134"/>
        <v>0</v>
      </c>
      <c r="BJ175" s="57">
        <f t="shared" si="134"/>
        <v>0</v>
      </c>
      <c r="BK175" s="58">
        <f t="shared" si="133"/>
        <v>4.9197268428746897E-6</v>
      </c>
      <c r="BL175" s="57">
        <f t="shared" si="133"/>
        <v>0</v>
      </c>
      <c r="BM175" s="57">
        <f t="shared" si="133"/>
        <v>0</v>
      </c>
      <c r="BN175" s="57">
        <f t="shared" si="100"/>
        <v>0</v>
      </c>
      <c r="BQ175" s="57">
        <f t="shared" ref="BQ175:CE191" si="137">IFERROR(CW175 / CW$6,  0)</f>
        <v>0</v>
      </c>
      <c r="BR175" s="57">
        <f t="shared" si="137"/>
        <v>0</v>
      </c>
      <c r="BS175" s="57">
        <f t="shared" si="137"/>
        <v>0</v>
      </c>
      <c r="BT175" s="57">
        <f t="shared" si="137"/>
        <v>0</v>
      </c>
      <c r="BU175" s="57">
        <f t="shared" si="137"/>
        <v>0</v>
      </c>
      <c r="BV175" s="57">
        <f t="shared" si="137"/>
        <v>0</v>
      </c>
      <c r="BW175" s="57">
        <f t="shared" si="137"/>
        <v>0</v>
      </c>
      <c r="BX175" s="58">
        <f t="shared" si="137"/>
        <v>0</v>
      </c>
      <c r="BY175" s="57">
        <f t="shared" si="137"/>
        <v>0</v>
      </c>
      <c r="BZ175" s="57">
        <f t="shared" si="137"/>
        <v>0</v>
      </c>
      <c r="CA175" s="58">
        <f t="shared" si="137"/>
        <v>0</v>
      </c>
      <c r="CB175" s="57">
        <f t="shared" si="137"/>
        <v>0</v>
      </c>
      <c r="CC175" s="57">
        <f t="shared" si="137"/>
        <v>0</v>
      </c>
      <c r="CD175" s="57">
        <f t="shared" si="137"/>
        <v>0</v>
      </c>
      <c r="CE175" s="57">
        <f t="shared" si="137"/>
        <v>8.932258800113923E-6</v>
      </c>
      <c r="CF175" s="57">
        <f t="shared" si="136"/>
        <v>0</v>
      </c>
      <c r="CG175" s="57">
        <f t="shared" si="136"/>
        <v>0</v>
      </c>
      <c r="CH175" s="57">
        <f t="shared" si="136"/>
        <v>0</v>
      </c>
      <c r="CI175" s="58">
        <f t="shared" si="136"/>
        <v>0</v>
      </c>
      <c r="CJ175" s="57">
        <f t="shared" si="136"/>
        <v>0</v>
      </c>
      <c r="CL175" s="30">
        <f>Obs_GenCost!B177</f>
        <v>332</v>
      </c>
      <c r="CM175" s="26">
        <f t="shared" si="135"/>
        <v>333</v>
      </c>
      <c r="CN175" s="20">
        <f t="shared" si="106"/>
        <v>0</v>
      </c>
      <c r="CO175" s="20">
        <f t="shared" si="106"/>
        <v>0</v>
      </c>
      <c r="CP175" s="20">
        <f t="shared" si="106"/>
        <v>0</v>
      </c>
      <c r="CQ175" s="106">
        <f t="shared" si="106"/>
        <v>0.85000000000000009</v>
      </c>
      <c r="CR175" s="143"/>
      <c r="CS175" s="20">
        <f t="shared" si="107"/>
        <v>0</v>
      </c>
      <c r="CT175" s="20">
        <f t="shared" si="107"/>
        <v>0</v>
      </c>
      <c r="CW175" s="20">
        <f t="shared" si="104"/>
        <v>0</v>
      </c>
      <c r="CX175" s="20">
        <f t="shared" si="104"/>
        <v>0</v>
      </c>
      <c r="CY175" s="20">
        <f t="shared" si="104"/>
        <v>0</v>
      </c>
      <c r="CZ175" s="20">
        <f t="shared" si="104"/>
        <v>0</v>
      </c>
      <c r="DA175" s="20">
        <f t="shared" si="104"/>
        <v>0</v>
      </c>
      <c r="DB175" s="20">
        <f t="shared" si="104"/>
        <v>0</v>
      </c>
      <c r="DC175" s="20">
        <f t="shared" si="104"/>
        <v>0</v>
      </c>
      <c r="DD175" s="106">
        <f t="shared" si="104"/>
        <v>0</v>
      </c>
      <c r="DE175" s="20">
        <f t="shared" si="104"/>
        <v>0</v>
      </c>
      <c r="DF175" s="20">
        <f t="shared" si="104"/>
        <v>0</v>
      </c>
      <c r="DG175" s="106">
        <f t="shared" si="104"/>
        <v>0</v>
      </c>
      <c r="DH175" s="143"/>
      <c r="DI175" s="20">
        <f t="shared" si="108"/>
        <v>0</v>
      </c>
      <c r="DJ175" s="20">
        <f t="shared" si="108"/>
        <v>0</v>
      </c>
      <c r="DK175" s="20">
        <f t="shared" si="108"/>
        <v>0.85000000000000009</v>
      </c>
      <c r="DL175" s="143"/>
      <c r="DM175" s="20">
        <f t="shared" si="109"/>
        <v>0</v>
      </c>
      <c r="DN175" s="20">
        <f t="shared" si="109"/>
        <v>0</v>
      </c>
      <c r="DO175" s="106">
        <f t="shared" si="109"/>
        <v>0</v>
      </c>
      <c r="DP175" s="20">
        <f t="shared" si="109"/>
        <v>0</v>
      </c>
      <c r="DR175" s="31">
        <f t="shared" si="127"/>
        <v>166</v>
      </c>
      <c r="DS175" s="26">
        <f t="shared" si="128"/>
        <v>166.5</v>
      </c>
      <c r="DT175" s="101">
        <f t="shared" si="110"/>
        <v>360.92999999999995</v>
      </c>
      <c r="DU175" s="101">
        <f t="shared" si="111"/>
        <v>145.61999999999998</v>
      </c>
      <c r="DV175" s="101">
        <f t="shared" si="112"/>
        <v>176.16000000000003</v>
      </c>
      <c r="DW175" s="102">
        <f t="shared" si="129"/>
        <v>282.93</v>
      </c>
      <c r="DX175" s="144"/>
      <c r="DY175" s="101">
        <f t="shared" si="130"/>
        <v>51</v>
      </c>
      <c r="DZ175" s="101">
        <f t="shared" si="130"/>
        <v>128.54000000000002</v>
      </c>
      <c r="EB175" s="84">
        <f>MODEL_DATA!AT172</f>
        <v>166</v>
      </c>
      <c r="EC175" s="84">
        <f>MODEL_DATA!AU172</f>
        <v>39.15</v>
      </c>
      <c r="ED175" s="84">
        <f>MODEL_DATA!AV172</f>
        <v>10.98</v>
      </c>
      <c r="EE175" s="84">
        <f>MODEL_DATA!AW172</f>
        <v>134.63999999999999</v>
      </c>
      <c r="EF175" s="84">
        <f>MODEL_DATA!AX172</f>
        <v>0</v>
      </c>
      <c r="EG175" s="84">
        <f>MODEL_DATA!AY172</f>
        <v>0</v>
      </c>
      <c r="EH175" s="84">
        <f>MODEL_DATA!AZ172</f>
        <v>44.95</v>
      </c>
      <c r="EI175" s="84">
        <f>MODEL_DATA!BA172</f>
        <v>131.21</v>
      </c>
      <c r="EJ175" s="84">
        <f>MODEL_DATA!BB172</f>
        <v>0</v>
      </c>
      <c r="EK175" s="84">
        <f>MODEL_DATA!BC172</f>
        <v>0</v>
      </c>
      <c r="EL175" s="84">
        <f>MODEL_DATA!BD172</f>
        <v>0</v>
      </c>
      <c r="EM175" s="84">
        <f>MODEL_DATA!BE172</f>
        <v>166.79</v>
      </c>
      <c r="EN175" s="84">
        <f>MODEL_DATA!BF172</f>
        <v>103.78</v>
      </c>
      <c r="EO175" s="84">
        <f>MODEL_DATA!BG172</f>
        <v>31.51</v>
      </c>
      <c r="EP175" s="84">
        <f>MODEL_DATA!BH172</f>
        <v>44</v>
      </c>
      <c r="EQ175" s="84">
        <f>MODEL_DATA!BI172</f>
        <v>116.14</v>
      </c>
      <c r="ER175" s="84">
        <f>MODEL_DATA!BJ172</f>
        <v>55.24</v>
      </c>
      <c r="ES175" s="84">
        <f>MODEL_DATA!BK172</f>
        <v>19.489999999999998</v>
      </c>
      <c r="ET175" s="84">
        <f>MODEL_DATA!BL172</f>
        <v>84.54</v>
      </c>
      <c r="EU175" s="84">
        <f>MODEL_DATA!BM172</f>
        <v>0.19</v>
      </c>
      <c r="EV175" s="84">
        <f>MODEL_DATA!BN172</f>
        <v>0.09</v>
      </c>
    </row>
    <row r="176" spans="32:152" x14ac:dyDescent="0.25">
      <c r="AF176" s="32">
        <f t="shared" si="105"/>
        <v>332</v>
      </c>
      <c r="AG176" s="61">
        <f t="shared" si="113"/>
        <v>0</v>
      </c>
      <c r="AH176" s="63">
        <f>INDEX(Obs_GenCost!$D$11:$T$211,  MATCH($AF176, Obs_GenCost!$B$11:$B$211, 0), MATCH(AH$4, Obs_GenCost!$D$3:$T$3, 0) )</f>
        <v>0</v>
      </c>
      <c r="AI176" s="61">
        <f t="shared" si="114"/>
        <v>0</v>
      </c>
      <c r="AJ176" s="63">
        <f>INDEX(Obs_GenCost!$D$11:$T$211,  MATCH($AF176, Obs_GenCost!$B$11:$B$211, 0), MATCH(AJ$4, Obs_GenCost!$D$3:$T$3, 0) )</f>
        <v>0</v>
      </c>
      <c r="AK176" s="61">
        <f t="shared" si="115"/>
        <v>0</v>
      </c>
      <c r="AL176" s="63">
        <f>INDEX(Obs_GenCost!$D$11:$T$211,  MATCH($AF176, Obs_GenCost!$B$11:$B$211, 0), MATCH(AL$4, Obs_GenCost!$D$3:$T$3, 0) )</f>
        <v>0</v>
      </c>
      <c r="AM176" s="61">
        <f t="shared" si="116"/>
        <v>0</v>
      </c>
      <c r="AN176" s="63">
        <f>INDEX(Obs_GenCost!$D$11:$T$211,  MATCH($AF176, Obs_GenCost!$B$11:$B$211, 0), MATCH(AN$4, Obs_GenCost!$D$3:$T$3, 0) )</f>
        <v>0</v>
      </c>
      <c r="AO176" s="61">
        <f t="shared" si="117"/>
        <v>0</v>
      </c>
      <c r="AP176" s="63">
        <f>INDEX(Obs_GenCost!$D$11:$T$211,  MATCH($AF176, Obs_GenCost!$B$11:$B$211, 0), MATCH(AP$4, Obs_GenCost!$D$3:$T$3, 0) )</f>
        <v>0</v>
      </c>
      <c r="AQ176" s="61">
        <f t="shared" si="118"/>
        <v>0</v>
      </c>
      <c r="AR176" s="63">
        <f>INDEX(Obs_GenCost!$D$11:$T$211,  MATCH($AF176, Obs_GenCost!$B$11:$B$211, 0), MATCH(AR$4, Obs_GenCost!$D$3:$T$3, 0) )</f>
        <v>0</v>
      </c>
      <c r="AS176" s="61">
        <f t="shared" si="119"/>
        <v>0</v>
      </c>
      <c r="AT176" s="63">
        <f>INDEX(Obs_GenCost!$D$11:$T$211,  MATCH($AF176, Obs_GenCost!$B$11:$B$211, 0), MATCH(AT$4, Obs_GenCost!$D$3:$T$3, 0) )</f>
        <v>0</v>
      </c>
      <c r="AU176" s="61">
        <f t="shared" si="120"/>
        <v>0</v>
      </c>
      <c r="AV176" s="63">
        <f>INDEX(Obs_GenCost!$D$11:$T$211,  MATCH($AF176, Obs_GenCost!$B$11:$B$211, 0), MATCH(AV$4, Obs_GenCost!$D$3:$T$3, 0) )</f>
        <v>0</v>
      </c>
      <c r="AW176" s="61">
        <f t="shared" si="121"/>
        <v>0</v>
      </c>
      <c r="AX176" s="63">
        <f>INDEX(Obs_GenCost!$D$11:$T$211,  MATCH($AF176, Obs_GenCost!$B$11:$B$211, 0), MATCH(AX$4, Obs_GenCost!$D$3:$T$3, 0) )</f>
        <v>0</v>
      </c>
      <c r="AY176" s="61">
        <f t="shared" si="122"/>
        <v>0</v>
      </c>
      <c r="AZ176" s="63">
        <f>INDEX(Obs_GenCost!$D$11:$T$211,  MATCH($AF176, Obs_GenCost!$B$11:$B$211, 0), MATCH(AZ$4, Obs_GenCost!$D$3:$T$3, 0) )</f>
        <v>1.5699999999999999E-5</v>
      </c>
      <c r="BA176" s="61">
        <f t="shared" si="123"/>
        <v>0</v>
      </c>
      <c r="BB176" s="63">
        <f>INDEX(Obs_GenCost!$D$11:$T$211,  MATCH($AF176, Obs_GenCost!$B$11:$B$211, 0), MATCH(BB$4, Obs_GenCost!$D$3:$T$3, 0) )</f>
        <v>0</v>
      </c>
      <c r="BC176" s="61">
        <f t="shared" si="124"/>
        <v>8.932258800113923E-6</v>
      </c>
      <c r="BD176" s="63">
        <f>INDEX(Obs_GenCost!$D$11:$T$211,  MATCH($AF176, Obs_GenCost!$B$11:$B$211, 0), MATCH(BD$4, Obs_GenCost!$D$3:$T$3, 0) )</f>
        <v>0</v>
      </c>
      <c r="BF176" s="31">
        <f t="shared" si="125"/>
        <v>334</v>
      </c>
      <c r="BG176" s="31">
        <f t="shared" si="126"/>
        <v>335</v>
      </c>
      <c r="BH176" s="57">
        <f t="shared" si="134"/>
        <v>0</v>
      </c>
      <c r="BI176" s="57">
        <f t="shared" si="134"/>
        <v>0</v>
      </c>
      <c r="BJ176" s="57">
        <f t="shared" si="134"/>
        <v>0</v>
      </c>
      <c r="BK176" s="58">
        <f t="shared" si="133"/>
        <v>1.3775235160049129E-5</v>
      </c>
      <c r="BL176" s="57">
        <f t="shared" si="133"/>
        <v>0</v>
      </c>
      <c r="BM176" s="57">
        <f t="shared" si="133"/>
        <v>0</v>
      </c>
      <c r="BN176" s="57">
        <f t="shared" si="100"/>
        <v>0</v>
      </c>
      <c r="BQ176" s="57">
        <f t="shared" si="137"/>
        <v>0</v>
      </c>
      <c r="BR176" s="57">
        <f t="shared" si="137"/>
        <v>0</v>
      </c>
      <c r="BS176" s="57">
        <f t="shared" si="137"/>
        <v>0</v>
      </c>
      <c r="BT176" s="57">
        <f t="shared" si="137"/>
        <v>0</v>
      </c>
      <c r="BU176" s="57">
        <f t="shared" si="137"/>
        <v>0</v>
      </c>
      <c r="BV176" s="57">
        <f t="shared" si="137"/>
        <v>0</v>
      </c>
      <c r="BW176" s="57">
        <f t="shared" si="137"/>
        <v>0</v>
      </c>
      <c r="BX176" s="58">
        <f t="shared" si="137"/>
        <v>0</v>
      </c>
      <c r="BY176" s="57">
        <f t="shared" si="137"/>
        <v>0</v>
      </c>
      <c r="BZ176" s="57">
        <f t="shared" si="137"/>
        <v>0</v>
      </c>
      <c r="CA176" s="58">
        <f t="shared" si="137"/>
        <v>0</v>
      </c>
      <c r="CB176" s="57">
        <f t="shared" si="137"/>
        <v>0</v>
      </c>
      <c r="CC176" s="57">
        <f t="shared" si="137"/>
        <v>0</v>
      </c>
      <c r="CD176" s="57">
        <f t="shared" si="137"/>
        <v>0</v>
      </c>
      <c r="CE176" s="57">
        <f t="shared" si="137"/>
        <v>2.501032464031898E-5</v>
      </c>
      <c r="CF176" s="57">
        <f t="shared" si="136"/>
        <v>0</v>
      </c>
      <c r="CG176" s="57">
        <f t="shared" si="136"/>
        <v>0</v>
      </c>
      <c r="CH176" s="57">
        <f t="shared" si="136"/>
        <v>0</v>
      </c>
      <c r="CI176" s="58">
        <f t="shared" si="136"/>
        <v>0</v>
      </c>
      <c r="CJ176" s="57">
        <f t="shared" si="136"/>
        <v>0</v>
      </c>
      <c r="CL176" s="30">
        <f>Obs_GenCost!B178</f>
        <v>334</v>
      </c>
      <c r="CM176" s="26">
        <f t="shared" si="135"/>
        <v>335</v>
      </c>
      <c r="CN176" s="20">
        <f t="shared" si="106"/>
        <v>0</v>
      </c>
      <c r="CO176" s="20">
        <f t="shared" si="106"/>
        <v>0</v>
      </c>
      <c r="CP176" s="20">
        <f t="shared" si="106"/>
        <v>0</v>
      </c>
      <c r="CQ176" s="106">
        <f t="shared" si="106"/>
        <v>2.38</v>
      </c>
      <c r="CR176" s="143"/>
      <c r="CS176" s="20">
        <f t="shared" si="107"/>
        <v>0</v>
      </c>
      <c r="CT176" s="20">
        <f t="shared" si="107"/>
        <v>0</v>
      </c>
      <c r="CW176" s="20">
        <f t="shared" si="104"/>
        <v>0</v>
      </c>
      <c r="CX176" s="20">
        <f t="shared" si="104"/>
        <v>0</v>
      </c>
      <c r="CY176" s="20">
        <f t="shared" si="104"/>
        <v>0</v>
      </c>
      <c r="CZ176" s="20">
        <f t="shared" si="104"/>
        <v>0</v>
      </c>
      <c r="DA176" s="20">
        <f t="shared" si="104"/>
        <v>0</v>
      </c>
      <c r="DB176" s="20">
        <f t="shared" si="104"/>
        <v>0</v>
      </c>
      <c r="DC176" s="20">
        <f t="shared" si="104"/>
        <v>0</v>
      </c>
      <c r="DD176" s="106">
        <f t="shared" si="104"/>
        <v>0</v>
      </c>
      <c r="DE176" s="20">
        <f t="shared" si="104"/>
        <v>0</v>
      </c>
      <c r="DF176" s="20">
        <f t="shared" si="104"/>
        <v>0</v>
      </c>
      <c r="DG176" s="106">
        <f t="shared" si="104"/>
        <v>0</v>
      </c>
      <c r="DH176" s="143"/>
      <c r="DI176" s="20">
        <f t="shared" si="108"/>
        <v>0</v>
      </c>
      <c r="DJ176" s="20">
        <f t="shared" si="108"/>
        <v>0</v>
      </c>
      <c r="DK176" s="20">
        <f t="shared" si="108"/>
        <v>2.38</v>
      </c>
      <c r="DL176" s="143"/>
      <c r="DM176" s="20">
        <f t="shared" si="109"/>
        <v>0</v>
      </c>
      <c r="DN176" s="20">
        <f t="shared" si="109"/>
        <v>0</v>
      </c>
      <c r="DO176" s="106">
        <f t="shared" si="109"/>
        <v>0</v>
      </c>
      <c r="DP176" s="20">
        <f t="shared" si="109"/>
        <v>0</v>
      </c>
      <c r="DR176" s="31">
        <f t="shared" si="127"/>
        <v>167</v>
      </c>
      <c r="DS176" s="26">
        <f t="shared" si="128"/>
        <v>167.5</v>
      </c>
      <c r="DT176" s="101">
        <f t="shared" si="110"/>
        <v>360.90999999999997</v>
      </c>
      <c r="DU176" s="101">
        <f t="shared" si="111"/>
        <v>147.66</v>
      </c>
      <c r="DV176" s="101">
        <f t="shared" si="112"/>
        <v>175.98</v>
      </c>
      <c r="DW176" s="102">
        <f t="shared" si="129"/>
        <v>285.02</v>
      </c>
      <c r="DX176" s="144"/>
      <c r="DY176" s="101">
        <f t="shared" si="130"/>
        <v>37.04</v>
      </c>
      <c r="DZ176" s="101">
        <f t="shared" si="130"/>
        <v>110.4</v>
      </c>
      <c r="EB176" s="84">
        <f>MODEL_DATA!AT173</f>
        <v>167</v>
      </c>
      <c r="EC176" s="84">
        <f>MODEL_DATA!AU173</f>
        <v>37.270000000000003</v>
      </c>
      <c r="ED176" s="84">
        <f>MODEL_DATA!AV173</f>
        <v>10.49</v>
      </c>
      <c r="EE176" s="84">
        <f>MODEL_DATA!AW173</f>
        <v>137.16999999999999</v>
      </c>
      <c r="EF176" s="84">
        <f>MODEL_DATA!AX173</f>
        <v>0</v>
      </c>
      <c r="EG176" s="84">
        <f>MODEL_DATA!AY173</f>
        <v>0</v>
      </c>
      <c r="EH176" s="84">
        <f>MODEL_DATA!AZ173</f>
        <v>43.13</v>
      </c>
      <c r="EI176" s="84">
        <f>MODEL_DATA!BA173</f>
        <v>132.85</v>
      </c>
      <c r="EJ176" s="84">
        <f>MODEL_DATA!BB173</f>
        <v>0</v>
      </c>
      <c r="EK176" s="84">
        <f>MODEL_DATA!BC173</f>
        <v>0</v>
      </c>
      <c r="EL176" s="84">
        <f>MODEL_DATA!BD173</f>
        <v>0</v>
      </c>
      <c r="EM176" s="84">
        <f>MODEL_DATA!BE173</f>
        <v>156.87</v>
      </c>
      <c r="EN176" s="84">
        <f>MODEL_DATA!BF173</f>
        <v>88.87</v>
      </c>
      <c r="EO176" s="84">
        <f>MODEL_DATA!BG173</f>
        <v>25.7</v>
      </c>
      <c r="EP176" s="84">
        <f>MODEL_DATA!BH173</f>
        <v>37.39</v>
      </c>
      <c r="EQ176" s="84">
        <f>MODEL_DATA!BI173</f>
        <v>128.15</v>
      </c>
      <c r="ER176" s="84">
        <f>MODEL_DATA!BJ173</f>
        <v>54.5</v>
      </c>
      <c r="ES176" s="84">
        <f>MODEL_DATA!BK173</f>
        <v>11.34</v>
      </c>
      <c r="ET176" s="84">
        <f>MODEL_DATA!BL173</f>
        <v>73.010000000000005</v>
      </c>
      <c r="EU176" s="84">
        <f>MODEL_DATA!BM173</f>
        <v>0.16</v>
      </c>
      <c r="EV176" s="84">
        <f>MODEL_DATA!BN173</f>
        <v>0.08</v>
      </c>
    </row>
    <row r="177" spans="32:152" x14ac:dyDescent="0.25">
      <c r="AF177" s="32">
        <f t="shared" si="105"/>
        <v>334</v>
      </c>
      <c r="AG177" s="61">
        <f t="shared" si="113"/>
        <v>0</v>
      </c>
      <c r="AH177" s="63">
        <f>INDEX(Obs_GenCost!$D$11:$T$211,  MATCH($AF177, Obs_GenCost!$B$11:$B$211, 0), MATCH(AH$4, Obs_GenCost!$D$3:$T$3, 0) )</f>
        <v>0</v>
      </c>
      <c r="AI177" s="61">
        <f t="shared" si="114"/>
        <v>0</v>
      </c>
      <c r="AJ177" s="63">
        <f>INDEX(Obs_GenCost!$D$11:$T$211,  MATCH($AF177, Obs_GenCost!$B$11:$B$211, 0), MATCH(AJ$4, Obs_GenCost!$D$3:$T$3, 0) )</f>
        <v>0</v>
      </c>
      <c r="AK177" s="61">
        <f t="shared" si="115"/>
        <v>0</v>
      </c>
      <c r="AL177" s="63">
        <f>INDEX(Obs_GenCost!$D$11:$T$211,  MATCH($AF177, Obs_GenCost!$B$11:$B$211, 0), MATCH(AL$4, Obs_GenCost!$D$3:$T$3, 0) )</f>
        <v>0</v>
      </c>
      <c r="AM177" s="61">
        <f t="shared" si="116"/>
        <v>0</v>
      </c>
      <c r="AN177" s="63">
        <f>INDEX(Obs_GenCost!$D$11:$T$211,  MATCH($AF177, Obs_GenCost!$B$11:$B$211, 0), MATCH(AN$4, Obs_GenCost!$D$3:$T$3, 0) )</f>
        <v>0</v>
      </c>
      <c r="AO177" s="61">
        <f t="shared" si="117"/>
        <v>0</v>
      </c>
      <c r="AP177" s="63">
        <f>INDEX(Obs_GenCost!$D$11:$T$211,  MATCH($AF177, Obs_GenCost!$B$11:$B$211, 0), MATCH(AP$4, Obs_GenCost!$D$3:$T$3, 0) )</f>
        <v>0</v>
      </c>
      <c r="AQ177" s="61">
        <f t="shared" si="118"/>
        <v>0</v>
      </c>
      <c r="AR177" s="63">
        <f>INDEX(Obs_GenCost!$D$11:$T$211,  MATCH($AF177, Obs_GenCost!$B$11:$B$211, 0), MATCH(AR$4, Obs_GenCost!$D$3:$T$3, 0) )</f>
        <v>0</v>
      </c>
      <c r="AS177" s="61">
        <f t="shared" si="119"/>
        <v>0</v>
      </c>
      <c r="AT177" s="63">
        <f>INDEX(Obs_GenCost!$D$11:$T$211,  MATCH($AF177, Obs_GenCost!$B$11:$B$211, 0), MATCH(AT$4, Obs_GenCost!$D$3:$T$3, 0) )</f>
        <v>0</v>
      </c>
      <c r="AU177" s="61">
        <f t="shared" si="120"/>
        <v>0</v>
      </c>
      <c r="AV177" s="63">
        <f>INDEX(Obs_GenCost!$D$11:$T$211,  MATCH($AF177, Obs_GenCost!$B$11:$B$211, 0), MATCH(AV$4, Obs_GenCost!$D$3:$T$3, 0) )</f>
        <v>0</v>
      </c>
      <c r="AW177" s="61">
        <f t="shared" si="121"/>
        <v>0</v>
      </c>
      <c r="AX177" s="63">
        <f>INDEX(Obs_GenCost!$D$11:$T$211,  MATCH($AF177, Obs_GenCost!$B$11:$B$211, 0), MATCH(AX$4, Obs_GenCost!$D$3:$T$3, 0) )</f>
        <v>0</v>
      </c>
      <c r="AY177" s="61">
        <f t="shared" si="122"/>
        <v>0</v>
      </c>
      <c r="AZ177" s="63">
        <f>INDEX(Obs_GenCost!$D$11:$T$211,  MATCH($AF177, Obs_GenCost!$B$11:$B$211, 0), MATCH(AZ$4, Obs_GenCost!$D$3:$T$3, 0) )</f>
        <v>1.43E-5</v>
      </c>
      <c r="BA177" s="61">
        <f t="shared" si="123"/>
        <v>0</v>
      </c>
      <c r="BB177" s="63">
        <f>INDEX(Obs_GenCost!$D$11:$T$211,  MATCH($AF177, Obs_GenCost!$B$11:$B$211, 0), MATCH(BB$4, Obs_GenCost!$D$3:$T$3, 0) )</f>
        <v>0</v>
      </c>
      <c r="BC177" s="61">
        <f t="shared" si="124"/>
        <v>2.501032464031898E-5</v>
      </c>
      <c r="BD177" s="63">
        <f>INDEX(Obs_GenCost!$D$11:$T$211,  MATCH($AF177, Obs_GenCost!$B$11:$B$211, 0), MATCH(BD$4, Obs_GenCost!$D$3:$T$3, 0) )</f>
        <v>0</v>
      </c>
      <c r="BF177" s="31">
        <f t="shared" si="125"/>
        <v>336</v>
      </c>
      <c r="BG177" s="31">
        <f t="shared" si="126"/>
        <v>337</v>
      </c>
      <c r="BH177" s="57">
        <f t="shared" si="134"/>
        <v>0</v>
      </c>
      <c r="BI177" s="57">
        <f t="shared" si="134"/>
        <v>0</v>
      </c>
      <c r="BJ177" s="57">
        <f t="shared" si="134"/>
        <v>0</v>
      </c>
      <c r="BK177" s="58">
        <f t="shared" si="133"/>
        <v>1.8174049748972383E-5</v>
      </c>
      <c r="BL177" s="57">
        <f t="shared" si="133"/>
        <v>0</v>
      </c>
      <c r="BM177" s="57">
        <f t="shared" si="133"/>
        <v>0</v>
      </c>
      <c r="BN177" s="57">
        <f t="shared" si="100"/>
        <v>0</v>
      </c>
      <c r="BQ177" s="57">
        <f t="shared" si="137"/>
        <v>0</v>
      </c>
      <c r="BR177" s="57">
        <f t="shared" si="137"/>
        <v>0</v>
      </c>
      <c r="BS177" s="57">
        <f t="shared" si="137"/>
        <v>0</v>
      </c>
      <c r="BT177" s="57">
        <f t="shared" si="137"/>
        <v>0</v>
      </c>
      <c r="BU177" s="57">
        <f t="shared" si="137"/>
        <v>0</v>
      </c>
      <c r="BV177" s="57">
        <f t="shared" si="137"/>
        <v>0</v>
      </c>
      <c r="BW177" s="57">
        <f t="shared" si="137"/>
        <v>0</v>
      </c>
      <c r="BX177" s="58">
        <f t="shared" si="137"/>
        <v>0</v>
      </c>
      <c r="BY177" s="57">
        <f t="shared" si="137"/>
        <v>0</v>
      </c>
      <c r="BZ177" s="57">
        <f t="shared" si="137"/>
        <v>0</v>
      </c>
      <c r="CA177" s="58">
        <f t="shared" si="137"/>
        <v>0</v>
      </c>
      <c r="CB177" s="57">
        <f t="shared" si="137"/>
        <v>0</v>
      </c>
      <c r="CC177" s="57">
        <f t="shared" si="137"/>
        <v>0</v>
      </c>
      <c r="CD177" s="57">
        <f t="shared" si="137"/>
        <v>0</v>
      </c>
      <c r="CE177" s="57">
        <f t="shared" si="137"/>
        <v>3.2996814861597313E-5</v>
      </c>
      <c r="CF177" s="57">
        <f t="shared" si="136"/>
        <v>0</v>
      </c>
      <c r="CG177" s="57">
        <f t="shared" si="136"/>
        <v>0</v>
      </c>
      <c r="CH177" s="57">
        <f t="shared" si="136"/>
        <v>0</v>
      </c>
      <c r="CI177" s="58">
        <f t="shared" si="136"/>
        <v>0</v>
      </c>
      <c r="CJ177" s="57">
        <f t="shared" si="136"/>
        <v>0</v>
      </c>
      <c r="CL177" s="30">
        <f>Obs_GenCost!B179</f>
        <v>336</v>
      </c>
      <c r="CM177" s="26">
        <f t="shared" si="135"/>
        <v>337</v>
      </c>
      <c r="CN177" s="20">
        <f t="shared" si="106"/>
        <v>0</v>
      </c>
      <c r="CO177" s="20">
        <f t="shared" si="106"/>
        <v>0</v>
      </c>
      <c r="CP177" s="20">
        <f t="shared" si="106"/>
        <v>0</v>
      </c>
      <c r="CQ177" s="106">
        <f t="shared" si="106"/>
        <v>3.14</v>
      </c>
      <c r="CR177" s="143"/>
      <c r="CS177" s="20">
        <f t="shared" si="107"/>
        <v>0</v>
      </c>
      <c r="CT177" s="20">
        <f t="shared" si="107"/>
        <v>0</v>
      </c>
      <c r="CW177" s="20">
        <f t="shared" si="104"/>
        <v>0</v>
      </c>
      <c r="CX177" s="20">
        <f t="shared" si="104"/>
        <v>0</v>
      </c>
      <c r="CY177" s="20">
        <f t="shared" si="104"/>
        <v>0</v>
      </c>
      <c r="CZ177" s="20">
        <f t="shared" si="104"/>
        <v>0</v>
      </c>
      <c r="DA177" s="20">
        <f t="shared" si="104"/>
        <v>0</v>
      </c>
      <c r="DB177" s="20">
        <f t="shared" si="104"/>
        <v>0</v>
      </c>
      <c r="DC177" s="20">
        <f t="shared" si="104"/>
        <v>0</v>
      </c>
      <c r="DD177" s="106">
        <f t="shared" si="104"/>
        <v>0</v>
      </c>
      <c r="DE177" s="20">
        <f t="shared" si="104"/>
        <v>0</v>
      </c>
      <c r="DF177" s="20">
        <f t="shared" si="104"/>
        <v>0</v>
      </c>
      <c r="DG177" s="106">
        <f t="shared" si="104"/>
        <v>0</v>
      </c>
      <c r="DH177" s="143"/>
      <c r="DI177" s="20">
        <f t="shared" si="108"/>
        <v>0</v>
      </c>
      <c r="DJ177" s="20">
        <f t="shared" si="108"/>
        <v>0</v>
      </c>
      <c r="DK177" s="20">
        <f t="shared" si="108"/>
        <v>3.14</v>
      </c>
      <c r="DL177" s="143"/>
      <c r="DM177" s="20">
        <f t="shared" si="109"/>
        <v>0</v>
      </c>
      <c r="DN177" s="20">
        <f t="shared" si="109"/>
        <v>0</v>
      </c>
      <c r="DO177" s="106">
        <f t="shared" si="109"/>
        <v>0</v>
      </c>
      <c r="DP177" s="20">
        <f t="shared" si="109"/>
        <v>0</v>
      </c>
      <c r="DR177" s="31">
        <f t="shared" si="127"/>
        <v>168</v>
      </c>
      <c r="DS177" s="26">
        <f t="shared" si="128"/>
        <v>168.5</v>
      </c>
      <c r="DT177" s="101">
        <f t="shared" si="110"/>
        <v>345.86</v>
      </c>
      <c r="DU177" s="101">
        <f t="shared" si="111"/>
        <v>139.6</v>
      </c>
      <c r="DV177" s="101">
        <f t="shared" si="112"/>
        <v>165.95</v>
      </c>
      <c r="DW177" s="102">
        <f t="shared" si="129"/>
        <v>247.31</v>
      </c>
      <c r="DX177" s="144"/>
      <c r="DY177" s="101">
        <f t="shared" si="130"/>
        <v>29.46</v>
      </c>
      <c r="DZ177" s="101">
        <f t="shared" si="130"/>
        <v>95.54</v>
      </c>
      <c r="EB177" s="84">
        <f>MODEL_DATA!AT174</f>
        <v>168</v>
      </c>
      <c r="EC177" s="84">
        <f>MODEL_DATA!AU174</f>
        <v>40.31</v>
      </c>
      <c r="ED177" s="84">
        <f>MODEL_DATA!AV174</f>
        <v>9.07</v>
      </c>
      <c r="EE177" s="84">
        <f>MODEL_DATA!AW174</f>
        <v>130.53</v>
      </c>
      <c r="EF177" s="84">
        <f>MODEL_DATA!AX174</f>
        <v>0</v>
      </c>
      <c r="EG177" s="84">
        <f>MODEL_DATA!AY174</f>
        <v>0</v>
      </c>
      <c r="EH177" s="84">
        <f>MODEL_DATA!AZ174</f>
        <v>42.38</v>
      </c>
      <c r="EI177" s="84">
        <f>MODEL_DATA!BA174</f>
        <v>123.57</v>
      </c>
      <c r="EJ177" s="84">
        <f>MODEL_DATA!BB174</f>
        <v>0</v>
      </c>
      <c r="EK177" s="84">
        <f>MODEL_DATA!BC174</f>
        <v>0</v>
      </c>
      <c r="EL177" s="84">
        <f>MODEL_DATA!BD174</f>
        <v>0</v>
      </c>
      <c r="EM177" s="84">
        <f>MODEL_DATA!BE174</f>
        <v>133.49</v>
      </c>
      <c r="EN177" s="84">
        <f>MODEL_DATA!BF174</f>
        <v>90.18</v>
      </c>
      <c r="EO177" s="84">
        <f>MODEL_DATA!BG174</f>
        <v>21.4</v>
      </c>
      <c r="EP177" s="84">
        <f>MODEL_DATA!BH174</f>
        <v>31.76</v>
      </c>
      <c r="EQ177" s="84">
        <f>MODEL_DATA!BI174</f>
        <v>113.82</v>
      </c>
      <c r="ER177" s="84">
        <f>MODEL_DATA!BJ174</f>
        <v>66.69</v>
      </c>
      <c r="ES177" s="84">
        <f>MODEL_DATA!BK174</f>
        <v>8.06</v>
      </c>
      <c r="ET177" s="84">
        <f>MODEL_DATA!BL174</f>
        <v>63.78</v>
      </c>
      <c r="EU177" s="84">
        <f>MODEL_DATA!BM174</f>
        <v>0.2</v>
      </c>
      <c r="EV177" s="84">
        <f>MODEL_DATA!BN174</f>
        <v>0.05</v>
      </c>
    </row>
    <row r="178" spans="32:152" x14ac:dyDescent="0.25">
      <c r="AF178" s="32">
        <f t="shared" si="105"/>
        <v>336</v>
      </c>
      <c r="AG178" s="61">
        <f t="shared" si="113"/>
        <v>0</v>
      </c>
      <c r="AH178" s="63">
        <f>INDEX(Obs_GenCost!$D$11:$T$211,  MATCH($AF178, Obs_GenCost!$B$11:$B$211, 0), MATCH(AH$4, Obs_GenCost!$D$3:$T$3, 0) )</f>
        <v>0</v>
      </c>
      <c r="AI178" s="61">
        <f t="shared" si="114"/>
        <v>0</v>
      </c>
      <c r="AJ178" s="63">
        <f>INDEX(Obs_GenCost!$D$11:$T$211,  MATCH($AF178, Obs_GenCost!$B$11:$B$211, 0), MATCH(AJ$4, Obs_GenCost!$D$3:$T$3, 0) )</f>
        <v>0</v>
      </c>
      <c r="AK178" s="61">
        <f t="shared" si="115"/>
        <v>0</v>
      </c>
      <c r="AL178" s="63">
        <f>INDEX(Obs_GenCost!$D$11:$T$211,  MATCH($AF178, Obs_GenCost!$B$11:$B$211, 0), MATCH(AL$4, Obs_GenCost!$D$3:$T$3, 0) )</f>
        <v>0</v>
      </c>
      <c r="AM178" s="61">
        <f t="shared" si="116"/>
        <v>0</v>
      </c>
      <c r="AN178" s="63">
        <f>INDEX(Obs_GenCost!$D$11:$T$211,  MATCH($AF178, Obs_GenCost!$B$11:$B$211, 0), MATCH(AN$4, Obs_GenCost!$D$3:$T$3, 0) )</f>
        <v>0</v>
      </c>
      <c r="AO178" s="61">
        <f t="shared" si="117"/>
        <v>0</v>
      </c>
      <c r="AP178" s="63">
        <f>INDEX(Obs_GenCost!$D$11:$T$211,  MATCH($AF178, Obs_GenCost!$B$11:$B$211, 0), MATCH(AP$4, Obs_GenCost!$D$3:$T$3, 0) )</f>
        <v>0</v>
      </c>
      <c r="AQ178" s="61">
        <f t="shared" si="118"/>
        <v>0</v>
      </c>
      <c r="AR178" s="63">
        <f>INDEX(Obs_GenCost!$D$11:$T$211,  MATCH($AF178, Obs_GenCost!$B$11:$B$211, 0), MATCH(AR$4, Obs_GenCost!$D$3:$T$3, 0) )</f>
        <v>0</v>
      </c>
      <c r="AS178" s="61">
        <f t="shared" si="119"/>
        <v>0</v>
      </c>
      <c r="AT178" s="63">
        <f>INDEX(Obs_GenCost!$D$11:$T$211,  MATCH($AF178, Obs_GenCost!$B$11:$B$211, 0), MATCH(AT$4, Obs_GenCost!$D$3:$T$3, 0) )</f>
        <v>0</v>
      </c>
      <c r="AU178" s="61">
        <f t="shared" si="120"/>
        <v>0</v>
      </c>
      <c r="AV178" s="63">
        <f>INDEX(Obs_GenCost!$D$11:$T$211,  MATCH($AF178, Obs_GenCost!$B$11:$B$211, 0), MATCH(AV$4, Obs_GenCost!$D$3:$T$3, 0) )</f>
        <v>0</v>
      </c>
      <c r="AW178" s="61">
        <f t="shared" si="121"/>
        <v>0</v>
      </c>
      <c r="AX178" s="63">
        <f>INDEX(Obs_GenCost!$D$11:$T$211,  MATCH($AF178, Obs_GenCost!$B$11:$B$211, 0), MATCH(AX$4, Obs_GenCost!$D$3:$T$3, 0) )</f>
        <v>0</v>
      </c>
      <c r="AY178" s="61">
        <f t="shared" si="122"/>
        <v>0</v>
      </c>
      <c r="AZ178" s="63">
        <f>INDEX(Obs_GenCost!$D$11:$T$211,  MATCH($AF178, Obs_GenCost!$B$11:$B$211, 0), MATCH(AZ$4, Obs_GenCost!$D$3:$T$3, 0) )</f>
        <v>1.29E-5</v>
      </c>
      <c r="BA178" s="61">
        <f t="shared" si="123"/>
        <v>0</v>
      </c>
      <c r="BB178" s="63">
        <f>INDEX(Obs_GenCost!$D$11:$T$211,  MATCH($AF178, Obs_GenCost!$B$11:$B$211, 0), MATCH(BB$4, Obs_GenCost!$D$3:$T$3, 0) )</f>
        <v>0</v>
      </c>
      <c r="BC178" s="61">
        <f t="shared" si="124"/>
        <v>3.2996814861597313E-5</v>
      </c>
      <c r="BD178" s="63">
        <f>INDEX(Obs_GenCost!$D$11:$T$211,  MATCH($AF178, Obs_GenCost!$B$11:$B$211, 0), MATCH(BD$4, Obs_GenCost!$D$3:$T$3, 0) )</f>
        <v>0</v>
      </c>
      <c r="BF178" s="31">
        <f t="shared" si="125"/>
        <v>338</v>
      </c>
      <c r="BG178" s="31">
        <f t="shared" si="126"/>
        <v>339</v>
      </c>
      <c r="BH178" s="57">
        <f t="shared" si="134"/>
        <v>0</v>
      </c>
      <c r="BI178" s="57">
        <f t="shared" si="134"/>
        <v>0</v>
      </c>
      <c r="BJ178" s="57">
        <f t="shared" si="134"/>
        <v>0</v>
      </c>
      <c r="BK178" s="58">
        <f t="shared" si="133"/>
        <v>1.8347687166956193E-5</v>
      </c>
      <c r="BL178" s="57">
        <f t="shared" si="133"/>
        <v>0</v>
      </c>
      <c r="BM178" s="57">
        <f t="shared" si="133"/>
        <v>0</v>
      </c>
      <c r="BN178" s="57">
        <f t="shared" si="100"/>
        <v>0</v>
      </c>
      <c r="BQ178" s="57">
        <f t="shared" si="137"/>
        <v>0</v>
      </c>
      <c r="BR178" s="57">
        <f t="shared" si="137"/>
        <v>0</v>
      </c>
      <c r="BS178" s="57">
        <f t="shared" si="137"/>
        <v>0</v>
      </c>
      <c r="BT178" s="57">
        <f t="shared" si="137"/>
        <v>0</v>
      </c>
      <c r="BU178" s="57">
        <f t="shared" si="137"/>
        <v>0</v>
      </c>
      <c r="BV178" s="57">
        <f t="shared" si="137"/>
        <v>0</v>
      </c>
      <c r="BW178" s="57">
        <f t="shared" si="137"/>
        <v>0</v>
      </c>
      <c r="BX178" s="58">
        <f t="shared" si="137"/>
        <v>0</v>
      </c>
      <c r="BY178" s="57">
        <f t="shared" si="137"/>
        <v>0</v>
      </c>
      <c r="BZ178" s="57">
        <f t="shared" si="137"/>
        <v>0</v>
      </c>
      <c r="CA178" s="58">
        <f t="shared" si="137"/>
        <v>0</v>
      </c>
      <c r="CB178" s="57">
        <f t="shared" si="137"/>
        <v>0</v>
      </c>
      <c r="CC178" s="57">
        <f t="shared" si="137"/>
        <v>0</v>
      </c>
      <c r="CD178" s="57">
        <f t="shared" si="137"/>
        <v>0</v>
      </c>
      <c r="CE178" s="57">
        <f t="shared" si="137"/>
        <v>3.3312071054542508E-5</v>
      </c>
      <c r="CF178" s="57">
        <f t="shared" si="136"/>
        <v>0</v>
      </c>
      <c r="CG178" s="57">
        <f t="shared" si="136"/>
        <v>0</v>
      </c>
      <c r="CH178" s="57">
        <f t="shared" si="136"/>
        <v>0</v>
      </c>
      <c r="CI178" s="58">
        <f t="shared" si="136"/>
        <v>0</v>
      </c>
      <c r="CJ178" s="57">
        <f t="shared" si="136"/>
        <v>0</v>
      </c>
      <c r="CL178" s="30">
        <f>Obs_GenCost!B180</f>
        <v>338</v>
      </c>
      <c r="CM178" s="26">
        <f t="shared" si="135"/>
        <v>339</v>
      </c>
      <c r="CN178" s="20">
        <f t="shared" si="106"/>
        <v>0</v>
      </c>
      <c r="CO178" s="20">
        <f t="shared" si="106"/>
        <v>0</v>
      </c>
      <c r="CP178" s="20">
        <f t="shared" si="106"/>
        <v>0</v>
      </c>
      <c r="CQ178" s="106">
        <f t="shared" si="106"/>
        <v>3.17</v>
      </c>
      <c r="CR178" s="143"/>
      <c r="CS178" s="20">
        <f t="shared" si="107"/>
        <v>0</v>
      </c>
      <c r="CT178" s="20">
        <f t="shared" si="107"/>
        <v>0</v>
      </c>
      <c r="CW178" s="20">
        <f t="shared" si="104"/>
        <v>0</v>
      </c>
      <c r="CX178" s="20">
        <f t="shared" si="104"/>
        <v>0</v>
      </c>
      <c r="CY178" s="20">
        <f t="shared" si="104"/>
        <v>0</v>
      </c>
      <c r="CZ178" s="20">
        <f t="shared" si="104"/>
        <v>0</v>
      </c>
      <c r="DA178" s="20">
        <f t="shared" si="104"/>
        <v>0</v>
      </c>
      <c r="DB178" s="20">
        <f t="shared" si="104"/>
        <v>0</v>
      </c>
      <c r="DC178" s="20">
        <f t="shared" si="104"/>
        <v>0</v>
      </c>
      <c r="DD178" s="106">
        <f t="shared" si="104"/>
        <v>0</v>
      </c>
      <c r="DE178" s="20">
        <f t="shared" si="104"/>
        <v>0</v>
      </c>
      <c r="DF178" s="20">
        <f t="shared" si="104"/>
        <v>0</v>
      </c>
      <c r="DG178" s="106">
        <f t="shared" si="104"/>
        <v>0</v>
      </c>
      <c r="DH178" s="143"/>
      <c r="DI178" s="20">
        <f t="shared" si="108"/>
        <v>0</v>
      </c>
      <c r="DJ178" s="20">
        <f t="shared" si="108"/>
        <v>0</v>
      </c>
      <c r="DK178" s="20">
        <f t="shared" si="108"/>
        <v>3.17</v>
      </c>
      <c r="DL178" s="143"/>
      <c r="DM178" s="20">
        <f t="shared" si="109"/>
        <v>0</v>
      </c>
      <c r="DN178" s="20">
        <f t="shared" si="109"/>
        <v>0</v>
      </c>
      <c r="DO178" s="106">
        <f t="shared" si="109"/>
        <v>0</v>
      </c>
      <c r="DP178" s="20">
        <f t="shared" si="109"/>
        <v>0</v>
      </c>
      <c r="DR178" s="31">
        <f t="shared" si="127"/>
        <v>169</v>
      </c>
      <c r="DS178" s="26">
        <f t="shared" si="128"/>
        <v>169.5</v>
      </c>
      <c r="DT178" s="101">
        <f t="shared" si="110"/>
        <v>324.72000000000003</v>
      </c>
      <c r="DU178" s="101">
        <f t="shared" si="111"/>
        <v>120.44</v>
      </c>
      <c r="DV178" s="101">
        <f t="shared" si="112"/>
        <v>165.82</v>
      </c>
      <c r="DW178" s="102">
        <f t="shared" si="129"/>
        <v>250.22000000000003</v>
      </c>
      <c r="DX178" s="144"/>
      <c r="DY178" s="101">
        <f t="shared" si="130"/>
        <v>34.020000000000003</v>
      </c>
      <c r="DZ178" s="101">
        <f t="shared" si="130"/>
        <v>77.740000000000009</v>
      </c>
      <c r="EB178" s="84">
        <f>MODEL_DATA!AT175</f>
        <v>169</v>
      </c>
      <c r="EC178" s="84">
        <f>MODEL_DATA!AU175</f>
        <v>38.46</v>
      </c>
      <c r="ED178" s="84">
        <f>MODEL_DATA!AV175</f>
        <v>8.74</v>
      </c>
      <c r="EE178" s="84">
        <f>MODEL_DATA!AW175</f>
        <v>111.7</v>
      </c>
      <c r="EF178" s="84">
        <f>MODEL_DATA!AX175</f>
        <v>0</v>
      </c>
      <c r="EG178" s="84">
        <f>MODEL_DATA!AY175</f>
        <v>0</v>
      </c>
      <c r="EH178" s="84">
        <f>MODEL_DATA!AZ175</f>
        <v>42.54</v>
      </c>
      <c r="EI178" s="84">
        <f>MODEL_DATA!BA175</f>
        <v>123.28</v>
      </c>
      <c r="EJ178" s="84">
        <f>MODEL_DATA!BB175</f>
        <v>0</v>
      </c>
      <c r="EK178" s="84">
        <f>MODEL_DATA!BC175</f>
        <v>0</v>
      </c>
      <c r="EL178" s="84">
        <f>MODEL_DATA!BD175</f>
        <v>0</v>
      </c>
      <c r="EM178" s="84">
        <f>MODEL_DATA!BE175</f>
        <v>123.54</v>
      </c>
      <c r="EN178" s="84">
        <f>MODEL_DATA!BF175</f>
        <v>107.24</v>
      </c>
      <c r="EO178" s="84">
        <f>MODEL_DATA!BG175</f>
        <v>27.05</v>
      </c>
      <c r="EP178" s="84">
        <f>MODEL_DATA!BH175</f>
        <v>27</v>
      </c>
      <c r="EQ178" s="84">
        <f>MODEL_DATA!BI175</f>
        <v>126.68</v>
      </c>
      <c r="ER178" s="84">
        <f>MODEL_DATA!BJ175</f>
        <v>61.68</v>
      </c>
      <c r="ES178" s="84">
        <f>MODEL_DATA!BK175</f>
        <v>6.97</v>
      </c>
      <c r="ET178" s="84">
        <f>MODEL_DATA!BL175</f>
        <v>50.74</v>
      </c>
      <c r="EU178" s="84">
        <f>MODEL_DATA!BM175</f>
        <v>0.19</v>
      </c>
      <c r="EV178" s="84">
        <f>MODEL_DATA!BN175</f>
        <v>0.02</v>
      </c>
    </row>
    <row r="179" spans="32:152" x14ac:dyDescent="0.25">
      <c r="AF179" s="32">
        <f t="shared" si="105"/>
        <v>338</v>
      </c>
      <c r="AG179" s="61">
        <f t="shared" si="113"/>
        <v>0</v>
      </c>
      <c r="AH179" s="63">
        <f>INDEX(Obs_GenCost!$D$11:$T$211,  MATCH($AF179, Obs_GenCost!$B$11:$B$211, 0), MATCH(AH$4, Obs_GenCost!$D$3:$T$3, 0) )</f>
        <v>0</v>
      </c>
      <c r="AI179" s="61">
        <f t="shared" si="114"/>
        <v>0</v>
      </c>
      <c r="AJ179" s="63">
        <f>INDEX(Obs_GenCost!$D$11:$T$211,  MATCH($AF179, Obs_GenCost!$B$11:$B$211, 0), MATCH(AJ$4, Obs_GenCost!$D$3:$T$3, 0) )</f>
        <v>0</v>
      </c>
      <c r="AK179" s="61">
        <f t="shared" si="115"/>
        <v>0</v>
      </c>
      <c r="AL179" s="63">
        <f>INDEX(Obs_GenCost!$D$11:$T$211,  MATCH($AF179, Obs_GenCost!$B$11:$B$211, 0), MATCH(AL$4, Obs_GenCost!$D$3:$T$3, 0) )</f>
        <v>0</v>
      </c>
      <c r="AM179" s="61">
        <f t="shared" si="116"/>
        <v>0</v>
      </c>
      <c r="AN179" s="63">
        <f>INDEX(Obs_GenCost!$D$11:$T$211,  MATCH($AF179, Obs_GenCost!$B$11:$B$211, 0), MATCH(AN$4, Obs_GenCost!$D$3:$T$3, 0) )</f>
        <v>0</v>
      </c>
      <c r="AO179" s="61">
        <f t="shared" si="117"/>
        <v>0</v>
      </c>
      <c r="AP179" s="63">
        <f>INDEX(Obs_GenCost!$D$11:$T$211,  MATCH($AF179, Obs_GenCost!$B$11:$B$211, 0), MATCH(AP$4, Obs_GenCost!$D$3:$T$3, 0) )</f>
        <v>0</v>
      </c>
      <c r="AQ179" s="61">
        <f t="shared" si="118"/>
        <v>0</v>
      </c>
      <c r="AR179" s="63">
        <f>INDEX(Obs_GenCost!$D$11:$T$211,  MATCH($AF179, Obs_GenCost!$B$11:$B$211, 0), MATCH(AR$4, Obs_GenCost!$D$3:$T$3, 0) )</f>
        <v>0</v>
      </c>
      <c r="AS179" s="61">
        <f t="shared" si="119"/>
        <v>0</v>
      </c>
      <c r="AT179" s="63">
        <f>INDEX(Obs_GenCost!$D$11:$T$211,  MATCH($AF179, Obs_GenCost!$B$11:$B$211, 0), MATCH(AT$4, Obs_GenCost!$D$3:$T$3, 0) )</f>
        <v>0</v>
      </c>
      <c r="AU179" s="61">
        <f t="shared" si="120"/>
        <v>0</v>
      </c>
      <c r="AV179" s="63">
        <f>INDEX(Obs_GenCost!$D$11:$T$211,  MATCH($AF179, Obs_GenCost!$B$11:$B$211, 0), MATCH(AV$4, Obs_GenCost!$D$3:$T$3, 0) )</f>
        <v>0</v>
      </c>
      <c r="AW179" s="61">
        <f t="shared" si="121"/>
        <v>0</v>
      </c>
      <c r="AX179" s="63">
        <f>INDEX(Obs_GenCost!$D$11:$T$211,  MATCH($AF179, Obs_GenCost!$B$11:$B$211, 0), MATCH(AX$4, Obs_GenCost!$D$3:$T$3, 0) )</f>
        <v>0</v>
      </c>
      <c r="AY179" s="61">
        <f t="shared" si="122"/>
        <v>0</v>
      </c>
      <c r="AZ179" s="63">
        <f>INDEX(Obs_GenCost!$D$11:$T$211,  MATCH($AF179, Obs_GenCost!$B$11:$B$211, 0), MATCH(AZ$4, Obs_GenCost!$D$3:$T$3, 0) )</f>
        <v>1.1600000000000001E-5</v>
      </c>
      <c r="BA179" s="61">
        <f t="shared" si="123"/>
        <v>0</v>
      </c>
      <c r="BB179" s="63">
        <f>INDEX(Obs_GenCost!$D$11:$T$211,  MATCH($AF179, Obs_GenCost!$B$11:$B$211, 0), MATCH(BB$4, Obs_GenCost!$D$3:$T$3, 0) )</f>
        <v>0</v>
      </c>
      <c r="BC179" s="61">
        <f t="shared" si="124"/>
        <v>3.3312071054542508E-5</v>
      </c>
      <c r="BD179" s="63">
        <f>INDEX(Obs_GenCost!$D$11:$T$211,  MATCH($AF179, Obs_GenCost!$B$11:$B$211, 0), MATCH(BD$4, Obs_GenCost!$D$3:$T$3, 0) )</f>
        <v>0</v>
      </c>
      <c r="BF179" s="31">
        <f t="shared" si="125"/>
        <v>340</v>
      </c>
      <c r="BG179" s="31">
        <f t="shared" si="126"/>
        <v>341</v>
      </c>
      <c r="BH179" s="57">
        <f t="shared" si="134"/>
        <v>0</v>
      </c>
      <c r="BI179" s="57">
        <f t="shared" si="134"/>
        <v>0</v>
      </c>
      <c r="BJ179" s="57">
        <f t="shared" si="134"/>
        <v>0</v>
      </c>
      <c r="BK179" s="58">
        <f t="shared" si="133"/>
        <v>2.4135601099749947E-5</v>
      </c>
      <c r="BL179" s="57">
        <f t="shared" si="133"/>
        <v>0</v>
      </c>
      <c r="BM179" s="57">
        <f t="shared" si="133"/>
        <v>0</v>
      </c>
      <c r="BN179" s="57">
        <f t="shared" si="100"/>
        <v>0</v>
      </c>
      <c r="BQ179" s="57">
        <f t="shared" si="137"/>
        <v>0</v>
      </c>
      <c r="BR179" s="57">
        <f t="shared" si="137"/>
        <v>0</v>
      </c>
      <c r="BS179" s="57">
        <f t="shared" si="137"/>
        <v>0</v>
      </c>
      <c r="BT179" s="57">
        <f t="shared" si="137"/>
        <v>0</v>
      </c>
      <c r="BU179" s="57">
        <f t="shared" si="137"/>
        <v>0</v>
      </c>
      <c r="BV179" s="57">
        <f t="shared" si="137"/>
        <v>0</v>
      </c>
      <c r="BW179" s="57">
        <f t="shared" si="137"/>
        <v>0</v>
      </c>
      <c r="BX179" s="58">
        <f t="shared" si="137"/>
        <v>0</v>
      </c>
      <c r="BY179" s="57">
        <f t="shared" si="137"/>
        <v>0</v>
      </c>
      <c r="BZ179" s="57">
        <f t="shared" si="137"/>
        <v>0</v>
      </c>
      <c r="CA179" s="58">
        <f t="shared" si="137"/>
        <v>0</v>
      </c>
      <c r="CB179" s="57">
        <f t="shared" si="137"/>
        <v>0</v>
      </c>
      <c r="CC179" s="57">
        <f t="shared" si="137"/>
        <v>0</v>
      </c>
      <c r="CD179" s="57">
        <f t="shared" si="137"/>
        <v>0</v>
      </c>
      <c r="CE179" s="57">
        <f t="shared" si="137"/>
        <v>4.3820610819382416E-5</v>
      </c>
      <c r="CF179" s="57">
        <f t="shared" si="136"/>
        <v>0</v>
      </c>
      <c r="CG179" s="57">
        <f t="shared" si="136"/>
        <v>0</v>
      </c>
      <c r="CH179" s="57">
        <f t="shared" si="136"/>
        <v>0</v>
      </c>
      <c r="CI179" s="58">
        <f t="shared" si="136"/>
        <v>0</v>
      </c>
      <c r="CJ179" s="57">
        <f t="shared" si="136"/>
        <v>0</v>
      </c>
      <c r="CL179" s="30">
        <f>Obs_GenCost!B181</f>
        <v>340</v>
      </c>
      <c r="CM179" s="26">
        <f t="shared" si="135"/>
        <v>341</v>
      </c>
      <c r="CN179" s="20">
        <f t="shared" si="106"/>
        <v>0</v>
      </c>
      <c r="CO179" s="20">
        <f t="shared" si="106"/>
        <v>0</v>
      </c>
      <c r="CP179" s="20">
        <f t="shared" si="106"/>
        <v>0</v>
      </c>
      <c r="CQ179" s="106">
        <f t="shared" si="106"/>
        <v>4.17</v>
      </c>
      <c r="CR179" s="143"/>
      <c r="CS179" s="20">
        <f t="shared" si="107"/>
        <v>0</v>
      </c>
      <c r="CT179" s="20">
        <f t="shared" si="107"/>
        <v>0</v>
      </c>
      <c r="CW179" s="20">
        <f t="shared" si="104"/>
        <v>0</v>
      </c>
      <c r="CX179" s="20">
        <f t="shared" si="104"/>
        <v>0</v>
      </c>
      <c r="CY179" s="20">
        <f t="shared" si="104"/>
        <v>0</v>
      </c>
      <c r="CZ179" s="20">
        <f t="shared" si="104"/>
        <v>0</v>
      </c>
      <c r="DA179" s="20">
        <f t="shared" si="104"/>
        <v>0</v>
      </c>
      <c r="DB179" s="20">
        <f t="shared" si="104"/>
        <v>0</v>
      </c>
      <c r="DC179" s="20">
        <f t="shared" si="104"/>
        <v>0</v>
      </c>
      <c r="DD179" s="106">
        <f t="shared" si="104"/>
        <v>0</v>
      </c>
      <c r="DE179" s="20">
        <f t="shared" si="104"/>
        <v>0</v>
      </c>
      <c r="DF179" s="20">
        <f t="shared" si="104"/>
        <v>0</v>
      </c>
      <c r="DG179" s="106">
        <f t="shared" si="104"/>
        <v>0</v>
      </c>
      <c r="DH179" s="143"/>
      <c r="DI179" s="20">
        <f t="shared" si="108"/>
        <v>0</v>
      </c>
      <c r="DJ179" s="20">
        <f t="shared" si="108"/>
        <v>0</v>
      </c>
      <c r="DK179" s="20">
        <f t="shared" si="108"/>
        <v>4.17</v>
      </c>
      <c r="DL179" s="143"/>
      <c r="DM179" s="20">
        <f t="shared" si="109"/>
        <v>0</v>
      </c>
      <c r="DN179" s="20">
        <f t="shared" si="109"/>
        <v>0</v>
      </c>
      <c r="DO179" s="106">
        <f t="shared" si="109"/>
        <v>0</v>
      </c>
      <c r="DP179" s="20">
        <f t="shared" si="109"/>
        <v>0</v>
      </c>
      <c r="DR179" s="31">
        <f t="shared" si="127"/>
        <v>170</v>
      </c>
      <c r="DS179" s="26">
        <f t="shared" si="128"/>
        <v>170.5</v>
      </c>
      <c r="DT179" s="101">
        <f t="shared" si="110"/>
        <v>328.93</v>
      </c>
      <c r="DU179" s="101">
        <f t="shared" si="111"/>
        <v>131.39000000000001</v>
      </c>
      <c r="DV179" s="101">
        <f t="shared" si="112"/>
        <v>162.63</v>
      </c>
      <c r="DW179" s="102">
        <f t="shared" si="129"/>
        <v>211.52</v>
      </c>
      <c r="DX179" s="144"/>
      <c r="DY179" s="101">
        <f t="shared" si="130"/>
        <v>32.47</v>
      </c>
      <c r="DZ179" s="101">
        <f t="shared" si="130"/>
        <v>83.24</v>
      </c>
      <c r="EB179" s="84">
        <f>MODEL_DATA!AT176</f>
        <v>170</v>
      </c>
      <c r="EC179" s="84">
        <f>MODEL_DATA!AU176</f>
        <v>34.909999999999997</v>
      </c>
      <c r="ED179" s="84">
        <f>MODEL_DATA!AV176</f>
        <v>7.46</v>
      </c>
      <c r="EE179" s="84">
        <f>MODEL_DATA!AW176</f>
        <v>123.93</v>
      </c>
      <c r="EF179" s="84">
        <f>MODEL_DATA!AX176</f>
        <v>0</v>
      </c>
      <c r="EG179" s="84">
        <f>MODEL_DATA!AY176</f>
        <v>0</v>
      </c>
      <c r="EH179" s="84">
        <f>MODEL_DATA!AZ176</f>
        <v>42.06</v>
      </c>
      <c r="EI179" s="84">
        <f>MODEL_DATA!BA176</f>
        <v>120.57</v>
      </c>
      <c r="EJ179" s="84">
        <f>MODEL_DATA!BB176</f>
        <v>0</v>
      </c>
      <c r="EK179" s="84">
        <f>MODEL_DATA!BC176</f>
        <v>0</v>
      </c>
      <c r="EL179" s="84">
        <f>MODEL_DATA!BD176</f>
        <v>0</v>
      </c>
      <c r="EM179" s="84">
        <f>MODEL_DATA!BE176</f>
        <v>131.74</v>
      </c>
      <c r="EN179" s="84">
        <f>MODEL_DATA!BF176</f>
        <v>98.4</v>
      </c>
      <c r="EO179" s="84">
        <f>MODEL_DATA!BG176</f>
        <v>27.85</v>
      </c>
      <c r="EP179" s="84">
        <f>MODEL_DATA!BH176</f>
        <v>29.34</v>
      </c>
      <c r="EQ179" s="84">
        <f>MODEL_DATA!BI176</f>
        <v>79.78</v>
      </c>
      <c r="ER179" s="84">
        <f>MODEL_DATA!BJ176</f>
        <v>67.83</v>
      </c>
      <c r="ES179" s="84">
        <f>MODEL_DATA!BK176</f>
        <v>4.62</v>
      </c>
      <c r="ET179" s="84">
        <f>MODEL_DATA!BL176</f>
        <v>53.9</v>
      </c>
      <c r="EU179" s="84">
        <f>MODEL_DATA!BM176</f>
        <v>0.13</v>
      </c>
      <c r="EV179" s="84">
        <f>MODEL_DATA!BN176</f>
        <v>7.0000000000000007E-2</v>
      </c>
    </row>
    <row r="180" spans="32:152" x14ac:dyDescent="0.25">
      <c r="AF180" s="32">
        <f t="shared" si="105"/>
        <v>340</v>
      </c>
      <c r="AG180" s="61">
        <f t="shared" si="113"/>
        <v>0</v>
      </c>
      <c r="AH180" s="63">
        <f>INDEX(Obs_GenCost!$D$11:$T$211,  MATCH($AF180, Obs_GenCost!$B$11:$B$211, 0), MATCH(AH$4, Obs_GenCost!$D$3:$T$3, 0) )</f>
        <v>0</v>
      </c>
      <c r="AI180" s="61">
        <f t="shared" si="114"/>
        <v>0</v>
      </c>
      <c r="AJ180" s="63">
        <f>INDEX(Obs_GenCost!$D$11:$T$211,  MATCH($AF180, Obs_GenCost!$B$11:$B$211, 0), MATCH(AJ$4, Obs_GenCost!$D$3:$T$3, 0) )</f>
        <v>0</v>
      </c>
      <c r="AK180" s="61">
        <f t="shared" si="115"/>
        <v>0</v>
      </c>
      <c r="AL180" s="63">
        <f>INDEX(Obs_GenCost!$D$11:$T$211,  MATCH($AF180, Obs_GenCost!$B$11:$B$211, 0), MATCH(AL$4, Obs_GenCost!$D$3:$T$3, 0) )</f>
        <v>0</v>
      </c>
      <c r="AM180" s="61">
        <f t="shared" si="116"/>
        <v>0</v>
      </c>
      <c r="AN180" s="63">
        <f>INDEX(Obs_GenCost!$D$11:$T$211,  MATCH($AF180, Obs_GenCost!$B$11:$B$211, 0), MATCH(AN$4, Obs_GenCost!$D$3:$T$3, 0) )</f>
        <v>0</v>
      </c>
      <c r="AO180" s="61">
        <f t="shared" si="117"/>
        <v>0</v>
      </c>
      <c r="AP180" s="63">
        <f>INDEX(Obs_GenCost!$D$11:$T$211,  MATCH($AF180, Obs_GenCost!$B$11:$B$211, 0), MATCH(AP$4, Obs_GenCost!$D$3:$T$3, 0) )</f>
        <v>0</v>
      </c>
      <c r="AQ180" s="61">
        <f t="shared" si="118"/>
        <v>0</v>
      </c>
      <c r="AR180" s="63">
        <f>INDEX(Obs_GenCost!$D$11:$T$211,  MATCH($AF180, Obs_GenCost!$B$11:$B$211, 0), MATCH(AR$4, Obs_GenCost!$D$3:$T$3, 0) )</f>
        <v>0</v>
      </c>
      <c r="AS180" s="61">
        <f t="shared" si="119"/>
        <v>0</v>
      </c>
      <c r="AT180" s="63">
        <f>INDEX(Obs_GenCost!$D$11:$T$211,  MATCH($AF180, Obs_GenCost!$B$11:$B$211, 0), MATCH(AT$4, Obs_GenCost!$D$3:$T$3, 0) )</f>
        <v>0</v>
      </c>
      <c r="AU180" s="61">
        <f t="shared" si="120"/>
        <v>0</v>
      </c>
      <c r="AV180" s="63">
        <f>INDEX(Obs_GenCost!$D$11:$T$211,  MATCH($AF180, Obs_GenCost!$B$11:$B$211, 0), MATCH(AV$4, Obs_GenCost!$D$3:$T$3, 0) )</f>
        <v>0</v>
      </c>
      <c r="AW180" s="61">
        <f t="shared" si="121"/>
        <v>0</v>
      </c>
      <c r="AX180" s="63">
        <f>INDEX(Obs_GenCost!$D$11:$T$211,  MATCH($AF180, Obs_GenCost!$B$11:$B$211, 0), MATCH(AX$4, Obs_GenCost!$D$3:$T$3, 0) )</f>
        <v>0</v>
      </c>
      <c r="AY180" s="61">
        <f t="shared" si="122"/>
        <v>0</v>
      </c>
      <c r="AZ180" s="63">
        <f>INDEX(Obs_GenCost!$D$11:$T$211,  MATCH($AF180, Obs_GenCost!$B$11:$B$211, 0), MATCH(AZ$4, Obs_GenCost!$D$3:$T$3, 0) )</f>
        <v>1.03E-5</v>
      </c>
      <c r="BA180" s="61">
        <f t="shared" si="123"/>
        <v>0</v>
      </c>
      <c r="BB180" s="63">
        <f>INDEX(Obs_GenCost!$D$11:$T$211,  MATCH($AF180, Obs_GenCost!$B$11:$B$211, 0), MATCH(BB$4, Obs_GenCost!$D$3:$T$3, 0) )</f>
        <v>0</v>
      </c>
      <c r="BC180" s="61">
        <f t="shared" si="124"/>
        <v>4.3820610819382416E-5</v>
      </c>
      <c r="BD180" s="63">
        <f>INDEX(Obs_GenCost!$D$11:$T$211,  MATCH($AF180, Obs_GenCost!$B$11:$B$211, 0), MATCH(BD$4, Obs_GenCost!$D$3:$T$3, 0) )</f>
        <v>0</v>
      </c>
      <c r="BF180" s="31">
        <f t="shared" si="125"/>
        <v>342</v>
      </c>
      <c r="BG180" s="31">
        <f t="shared" si="126"/>
        <v>343</v>
      </c>
      <c r="BH180" s="57">
        <f t="shared" si="134"/>
        <v>0</v>
      </c>
      <c r="BI180" s="57">
        <f t="shared" si="134"/>
        <v>0</v>
      </c>
      <c r="BJ180" s="57">
        <f t="shared" si="134"/>
        <v>0</v>
      </c>
      <c r="BK180" s="58">
        <f t="shared" si="133"/>
        <v>1.9505269953514946E-5</v>
      </c>
      <c r="BL180" s="57">
        <f t="shared" si="133"/>
        <v>0</v>
      </c>
      <c r="BM180" s="57">
        <f t="shared" si="133"/>
        <v>0</v>
      </c>
      <c r="BN180" s="57">
        <f t="shared" si="100"/>
        <v>0</v>
      </c>
      <c r="BQ180" s="57">
        <f t="shared" si="137"/>
        <v>0</v>
      </c>
      <c r="BR180" s="57">
        <f t="shared" si="137"/>
        <v>0</v>
      </c>
      <c r="BS180" s="57">
        <f t="shared" si="137"/>
        <v>0</v>
      </c>
      <c r="BT180" s="57">
        <f t="shared" si="137"/>
        <v>0</v>
      </c>
      <c r="BU180" s="57">
        <f t="shared" si="137"/>
        <v>0</v>
      </c>
      <c r="BV180" s="57">
        <f t="shared" si="137"/>
        <v>0</v>
      </c>
      <c r="BW180" s="57">
        <f t="shared" si="137"/>
        <v>0</v>
      </c>
      <c r="BX180" s="58">
        <f t="shared" si="137"/>
        <v>0</v>
      </c>
      <c r="BY180" s="57">
        <f t="shared" si="137"/>
        <v>0</v>
      </c>
      <c r="BZ180" s="57">
        <f t="shared" si="137"/>
        <v>0</v>
      </c>
      <c r="CA180" s="58">
        <f t="shared" si="137"/>
        <v>0</v>
      </c>
      <c r="CB180" s="57">
        <f t="shared" si="137"/>
        <v>0</v>
      </c>
      <c r="CC180" s="57">
        <f t="shared" si="137"/>
        <v>0</v>
      </c>
      <c r="CD180" s="57">
        <f t="shared" si="137"/>
        <v>0</v>
      </c>
      <c r="CE180" s="57">
        <f t="shared" si="137"/>
        <v>3.5413779007510491E-5</v>
      </c>
      <c r="CF180" s="57">
        <f t="shared" si="136"/>
        <v>0</v>
      </c>
      <c r="CG180" s="57">
        <f t="shared" si="136"/>
        <v>0</v>
      </c>
      <c r="CH180" s="57">
        <f t="shared" si="136"/>
        <v>0</v>
      </c>
      <c r="CI180" s="58">
        <f t="shared" si="136"/>
        <v>0</v>
      </c>
      <c r="CJ180" s="57">
        <f t="shared" si="136"/>
        <v>0</v>
      </c>
      <c r="CL180" s="30">
        <f>Obs_GenCost!B182</f>
        <v>342</v>
      </c>
      <c r="CM180" s="26">
        <f t="shared" si="135"/>
        <v>343</v>
      </c>
      <c r="CN180" s="20">
        <f t="shared" si="106"/>
        <v>0</v>
      </c>
      <c r="CO180" s="20">
        <f t="shared" si="106"/>
        <v>0</v>
      </c>
      <c r="CP180" s="20">
        <f t="shared" si="106"/>
        <v>0</v>
      </c>
      <c r="CQ180" s="106">
        <f t="shared" si="106"/>
        <v>3.37</v>
      </c>
      <c r="CR180" s="143"/>
      <c r="CS180" s="20">
        <f t="shared" si="107"/>
        <v>0</v>
      </c>
      <c r="CT180" s="20">
        <f t="shared" si="107"/>
        <v>0</v>
      </c>
      <c r="CW180" s="20">
        <f t="shared" si="104"/>
        <v>0</v>
      </c>
      <c r="CX180" s="20">
        <f t="shared" si="104"/>
        <v>0</v>
      </c>
      <c r="CY180" s="20">
        <f t="shared" si="104"/>
        <v>0</v>
      </c>
      <c r="CZ180" s="20">
        <f t="shared" si="104"/>
        <v>0</v>
      </c>
      <c r="DA180" s="20">
        <f t="shared" si="104"/>
        <v>0</v>
      </c>
      <c r="DB180" s="20">
        <f t="shared" si="104"/>
        <v>0</v>
      </c>
      <c r="DC180" s="20">
        <f t="shared" si="104"/>
        <v>0</v>
      </c>
      <c r="DD180" s="106">
        <f t="shared" si="104"/>
        <v>0</v>
      </c>
      <c r="DE180" s="20">
        <f t="shared" si="104"/>
        <v>0</v>
      </c>
      <c r="DF180" s="20">
        <f t="shared" si="104"/>
        <v>0</v>
      </c>
      <c r="DG180" s="106">
        <f t="shared" si="104"/>
        <v>0</v>
      </c>
      <c r="DH180" s="143"/>
      <c r="DI180" s="20">
        <f t="shared" si="108"/>
        <v>0</v>
      </c>
      <c r="DJ180" s="20">
        <f t="shared" si="108"/>
        <v>0</v>
      </c>
      <c r="DK180" s="20">
        <f t="shared" si="108"/>
        <v>3.37</v>
      </c>
      <c r="DL180" s="143"/>
      <c r="DM180" s="20">
        <f t="shared" si="109"/>
        <v>0</v>
      </c>
      <c r="DN180" s="20">
        <f t="shared" si="109"/>
        <v>0</v>
      </c>
      <c r="DO180" s="106">
        <f t="shared" si="109"/>
        <v>0</v>
      </c>
      <c r="DP180" s="20">
        <f t="shared" si="109"/>
        <v>0</v>
      </c>
      <c r="DR180" s="31">
        <f t="shared" si="127"/>
        <v>171</v>
      </c>
      <c r="DS180" s="26">
        <f t="shared" si="128"/>
        <v>171.5</v>
      </c>
      <c r="DT180" s="101">
        <f t="shared" si="110"/>
        <v>325.44</v>
      </c>
      <c r="DU180" s="101">
        <f t="shared" si="111"/>
        <v>128.03</v>
      </c>
      <c r="DV180" s="101">
        <f t="shared" si="112"/>
        <v>166.47</v>
      </c>
      <c r="DW180" s="102">
        <f t="shared" si="129"/>
        <v>235.64</v>
      </c>
      <c r="DX180" s="144"/>
      <c r="DY180" s="101">
        <f t="shared" si="130"/>
        <v>23.11</v>
      </c>
      <c r="DZ180" s="101">
        <f t="shared" si="130"/>
        <v>68.42</v>
      </c>
      <c r="EB180" s="84">
        <f>MODEL_DATA!AT177</f>
        <v>171</v>
      </c>
      <c r="EC180" s="84">
        <f>MODEL_DATA!AU177</f>
        <v>30.94</v>
      </c>
      <c r="ED180" s="84">
        <f>MODEL_DATA!AV177</f>
        <v>5.8</v>
      </c>
      <c r="EE180" s="84">
        <f>MODEL_DATA!AW177</f>
        <v>122.23</v>
      </c>
      <c r="EF180" s="84">
        <f>MODEL_DATA!AX177</f>
        <v>0</v>
      </c>
      <c r="EG180" s="84">
        <f>MODEL_DATA!AY177</f>
        <v>0</v>
      </c>
      <c r="EH180" s="84">
        <f>MODEL_DATA!AZ177</f>
        <v>39.159999999999997</v>
      </c>
      <c r="EI180" s="84">
        <f>MODEL_DATA!BA177</f>
        <v>127.31</v>
      </c>
      <c r="EJ180" s="84">
        <f>MODEL_DATA!BB177</f>
        <v>0</v>
      </c>
      <c r="EK180" s="84">
        <f>MODEL_DATA!BC177</f>
        <v>0</v>
      </c>
      <c r="EL180" s="84">
        <f>MODEL_DATA!BD177</f>
        <v>0</v>
      </c>
      <c r="EM180" s="84">
        <f>MODEL_DATA!BE177</f>
        <v>127.8</v>
      </c>
      <c r="EN180" s="84">
        <f>MODEL_DATA!BF177</f>
        <v>92.51</v>
      </c>
      <c r="EO180" s="84">
        <f>MODEL_DATA!BG177</f>
        <v>21.05</v>
      </c>
      <c r="EP180" s="84">
        <f>MODEL_DATA!BH177</f>
        <v>24.18</v>
      </c>
      <c r="EQ180" s="84">
        <f>MODEL_DATA!BI177</f>
        <v>107.84</v>
      </c>
      <c r="ER180" s="84">
        <f>MODEL_DATA!BJ177</f>
        <v>52.43</v>
      </c>
      <c r="ES180" s="84">
        <f>MODEL_DATA!BK177</f>
        <v>2.06</v>
      </c>
      <c r="ET180" s="84">
        <f>MODEL_DATA!BL177</f>
        <v>44.24</v>
      </c>
      <c r="EU180" s="84">
        <f>MODEL_DATA!BM177</f>
        <v>0.14000000000000001</v>
      </c>
      <c r="EV180" s="84">
        <f>MODEL_DATA!BN177</f>
        <v>0.05</v>
      </c>
    </row>
    <row r="181" spans="32:152" x14ac:dyDescent="0.25">
      <c r="AF181" s="32">
        <f t="shared" si="105"/>
        <v>342</v>
      </c>
      <c r="AG181" s="61">
        <f t="shared" si="113"/>
        <v>0</v>
      </c>
      <c r="AH181" s="63">
        <f>INDEX(Obs_GenCost!$D$11:$T$211,  MATCH($AF181, Obs_GenCost!$B$11:$B$211, 0), MATCH(AH$4, Obs_GenCost!$D$3:$T$3, 0) )</f>
        <v>0</v>
      </c>
      <c r="AI181" s="61">
        <f t="shared" si="114"/>
        <v>0</v>
      </c>
      <c r="AJ181" s="63">
        <f>INDEX(Obs_GenCost!$D$11:$T$211,  MATCH($AF181, Obs_GenCost!$B$11:$B$211, 0), MATCH(AJ$4, Obs_GenCost!$D$3:$T$3, 0) )</f>
        <v>0</v>
      </c>
      <c r="AK181" s="61">
        <f t="shared" si="115"/>
        <v>0</v>
      </c>
      <c r="AL181" s="63">
        <f>INDEX(Obs_GenCost!$D$11:$T$211,  MATCH($AF181, Obs_GenCost!$B$11:$B$211, 0), MATCH(AL$4, Obs_GenCost!$D$3:$T$3, 0) )</f>
        <v>0</v>
      </c>
      <c r="AM181" s="61">
        <f t="shared" si="116"/>
        <v>0</v>
      </c>
      <c r="AN181" s="63">
        <f>INDEX(Obs_GenCost!$D$11:$T$211,  MATCH($AF181, Obs_GenCost!$B$11:$B$211, 0), MATCH(AN$4, Obs_GenCost!$D$3:$T$3, 0) )</f>
        <v>0</v>
      </c>
      <c r="AO181" s="61">
        <f t="shared" si="117"/>
        <v>0</v>
      </c>
      <c r="AP181" s="63">
        <f>INDEX(Obs_GenCost!$D$11:$T$211,  MATCH($AF181, Obs_GenCost!$B$11:$B$211, 0), MATCH(AP$4, Obs_GenCost!$D$3:$T$3, 0) )</f>
        <v>0</v>
      </c>
      <c r="AQ181" s="61">
        <f t="shared" si="118"/>
        <v>0</v>
      </c>
      <c r="AR181" s="63">
        <f>INDEX(Obs_GenCost!$D$11:$T$211,  MATCH($AF181, Obs_GenCost!$B$11:$B$211, 0), MATCH(AR$4, Obs_GenCost!$D$3:$T$3, 0) )</f>
        <v>0</v>
      </c>
      <c r="AS181" s="61">
        <f t="shared" si="119"/>
        <v>0</v>
      </c>
      <c r="AT181" s="63">
        <f>INDEX(Obs_GenCost!$D$11:$T$211,  MATCH($AF181, Obs_GenCost!$B$11:$B$211, 0), MATCH(AT$4, Obs_GenCost!$D$3:$T$3, 0) )</f>
        <v>0</v>
      </c>
      <c r="AU181" s="61">
        <f t="shared" si="120"/>
        <v>0</v>
      </c>
      <c r="AV181" s="63">
        <f>INDEX(Obs_GenCost!$D$11:$T$211,  MATCH($AF181, Obs_GenCost!$B$11:$B$211, 0), MATCH(AV$4, Obs_GenCost!$D$3:$T$3, 0) )</f>
        <v>0</v>
      </c>
      <c r="AW181" s="61">
        <f t="shared" si="121"/>
        <v>0</v>
      </c>
      <c r="AX181" s="63">
        <f>INDEX(Obs_GenCost!$D$11:$T$211,  MATCH($AF181, Obs_GenCost!$B$11:$B$211, 0), MATCH(AX$4, Obs_GenCost!$D$3:$T$3, 0) )</f>
        <v>0</v>
      </c>
      <c r="AY181" s="61">
        <f t="shared" si="122"/>
        <v>0</v>
      </c>
      <c r="AZ181" s="63">
        <f>INDEX(Obs_GenCost!$D$11:$T$211,  MATCH($AF181, Obs_GenCost!$B$11:$B$211, 0), MATCH(AZ$4, Obs_GenCost!$D$3:$T$3, 0) )</f>
        <v>9.0000000000000002E-6</v>
      </c>
      <c r="BA181" s="61">
        <f t="shared" si="123"/>
        <v>0</v>
      </c>
      <c r="BB181" s="63">
        <f>INDEX(Obs_GenCost!$D$11:$T$211,  MATCH($AF181, Obs_GenCost!$B$11:$B$211, 0), MATCH(BB$4, Obs_GenCost!$D$3:$T$3, 0) )</f>
        <v>0</v>
      </c>
      <c r="BC181" s="61">
        <f t="shared" si="124"/>
        <v>3.5413779007510491E-5</v>
      </c>
      <c r="BD181" s="63">
        <f>INDEX(Obs_GenCost!$D$11:$T$211,  MATCH($AF181, Obs_GenCost!$B$11:$B$211, 0), MATCH(BD$4, Obs_GenCost!$D$3:$T$3, 0) )</f>
        <v>0</v>
      </c>
      <c r="BF181" s="31">
        <f t="shared" si="125"/>
        <v>344</v>
      </c>
      <c r="BG181" s="31">
        <f t="shared" si="126"/>
        <v>345</v>
      </c>
      <c r="BH181" s="57">
        <f t="shared" si="134"/>
        <v>0</v>
      </c>
      <c r="BI181" s="57">
        <f t="shared" si="134"/>
        <v>0</v>
      </c>
      <c r="BJ181" s="57">
        <f t="shared" si="134"/>
        <v>0</v>
      </c>
      <c r="BK181" s="58">
        <f t="shared" si="133"/>
        <v>1.5627367618543132E-5</v>
      </c>
      <c r="BL181" s="57">
        <f t="shared" si="133"/>
        <v>0</v>
      </c>
      <c r="BM181" s="57">
        <f t="shared" si="133"/>
        <v>0</v>
      </c>
      <c r="BN181" s="57">
        <f t="shared" si="100"/>
        <v>0</v>
      </c>
      <c r="BQ181" s="57">
        <f t="shared" si="137"/>
        <v>0</v>
      </c>
      <c r="BR181" s="57">
        <f t="shared" si="137"/>
        <v>0</v>
      </c>
      <c r="BS181" s="57">
        <f t="shared" si="137"/>
        <v>0</v>
      </c>
      <c r="BT181" s="57">
        <f t="shared" si="137"/>
        <v>0</v>
      </c>
      <c r="BU181" s="57">
        <f t="shared" si="137"/>
        <v>0</v>
      </c>
      <c r="BV181" s="57">
        <f t="shared" si="137"/>
        <v>0</v>
      </c>
      <c r="BW181" s="57">
        <f t="shared" si="137"/>
        <v>0</v>
      </c>
      <c r="BX181" s="58">
        <f t="shared" si="137"/>
        <v>0</v>
      </c>
      <c r="BY181" s="57">
        <f t="shared" si="137"/>
        <v>0</v>
      </c>
      <c r="BZ181" s="57">
        <f t="shared" si="137"/>
        <v>0</v>
      </c>
      <c r="CA181" s="58">
        <f t="shared" si="137"/>
        <v>0</v>
      </c>
      <c r="CB181" s="57">
        <f t="shared" si="137"/>
        <v>0</v>
      </c>
      <c r="CC181" s="57">
        <f t="shared" si="137"/>
        <v>0</v>
      </c>
      <c r="CD181" s="57">
        <f t="shared" si="137"/>
        <v>0</v>
      </c>
      <c r="CE181" s="57">
        <f t="shared" si="137"/>
        <v>2.8373057365067755E-5</v>
      </c>
      <c r="CF181" s="57">
        <f t="shared" si="136"/>
        <v>0</v>
      </c>
      <c r="CG181" s="57">
        <f t="shared" si="136"/>
        <v>0</v>
      </c>
      <c r="CH181" s="57">
        <f t="shared" si="136"/>
        <v>0</v>
      </c>
      <c r="CI181" s="58">
        <f t="shared" si="136"/>
        <v>0</v>
      </c>
      <c r="CJ181" s="57">
        <f t="shared" si="136"/>
        <v>0</v>
      </c>
      <c r="CL181" s="30">
        <f>Obs_GenCost!B183</f>
        <v>344</v>
      </c>
      <c r="CM181" s="26">
        <f t="shared" si="135"/>
        <v>345</v>
      </c>
      <c r="CN181" s="20">
        <f t="shared" si="106"/>
        <v>0</v>
      </c>
      <c r="CO181" s="20">
        <f t="shared" si="106"/>
        <v>0</v>
      </c>
      <c r="CP181" s="20">
        <f t="shared" si="106"/>
        <v>0</v>
      </c>
      <c r="CQ181" s="106">
        <f t="shared" si="106"/>
        <v>2.7</v>
      </c>
      <c r="CR181" s="143"/>
      <c r="CS181" s="20">
        <f t="shared" si="107"/>
        <v>0</v>
      </c>
      <c r="CT181" s="20">
        <f t="shared" si="107"/>
        <v>0</v>
      </c>
      <c r="CW181" s="20">
        <f t="shared" si="104"/>
        <v>0</v>
      </c>
      <c r="CX181" s="20">
        <f t="shared" si="104"/>
        <v>0</v>
      </c>
      <c r="CY181" s="20">
        <f t="shared" si="104"/>
        <v>0</v>
      </c>
      <c r="CZ181" s="20">
        <f t="shared" si="104"/>
        <v>0</v>
      </c>
      <c r="DA181" s="20">
        <f t="shared" si="104"/>
        <v>0</v>
      </c>
      <c r="DB181" s="20">
        <f t="shared" si="104"/>
        <v>0</v>
      </c>
      <c r="DC181" s="20">
        <f t="shared" si="104"/>
        <v>0</v>
      </c>
      <c r="DD181" s="106">
        <f t="shared" si="104"/>
        <v>0</v>
      </c>
      <c r="DE181" s="20">
        <f t="shared" si="104"/>
        <v>0</v>
      </c>
      <c r="DF181" s="20">
        <f t="shared" si="104"/>
        <v>0</v>
      </c>
      <c r="DG181" s="106">
        <f t="shared" si="104"/>
        <v>0</v>
      </c>
      <c r="DH181" s="143"/>
      <c r="DI181" s="20">
        <f t="shared" si="108"/>
        <v>0</v>
      </c>
      <c r="DJ181" s="20">
        <f t="shared" si="108"/>
        <v>0</v>
      </c>
      <c r="DK181" s="20">
        <f t="shared" si="108"/>
        <v>2.7</v>
      </c>
      <c r="DL181" s="143"/>
      <c r="DM181" s="20">
        <f t="shared" si="109"/>
        <v>0</v>
      </c>
      <c r="DN181" s="20">
        <f t="shared" si="109"/>
        <v>0</v>
      </c>
      <c r="DO181" s="106">
        <f t="shared" si="109"/>
        <v>0</v>
      </c>
      <c r="DP181" s="20">
        <f t="shared" si="109"/>
        <v>0</v>
      </c>
      <c r="DR181" s="31">
        <f t="shared" si="127"/>
        <v>172</v>
      </c>
      <c r="DS181" s="26">
        <f t="shared" si="128"/>
        <v>172.5</v>
      </c>
      <c r="DT181" s="101">
        <f t="shared" si="110"/>
        <v>297.45999999999998</v>
      </c>
      <c r="DU181" s="101">
        <f t="shared" si="111"/>
        <v>107.84</v>
      </c>
      <c r="DV181" s="101">
        <f t="shared" si="112"/>
        <v>160.85999999999999</v>
      </c>
      <c r="DW181" s="102">
        <f t="shared" si="129"/>
        <v>182.14999999999998</v>
      </c>
      <c r="DX181" s="144"/>
      <c r="DY181" s="101">
        <f t="shared" si="130"/>
        <v>28.96</v>
      </c>
      <c r="DZ181" s="101">
        <f t="shared" si="130"/>
        <v>86.77</v>
      </c>
      <c r="EB181" s="84">
        <f>MODEL_DATA!AT178</f>
        <v>172</v>
      </c>
      <c r="EC181" s="84">
        <f>MODEL_DATA!AU178</f>
        <v>28.76</v>
      </c>
      <c r="ED181" s="84">
        <f>MODEL_DATA!AV178</f>
        <v>4.1399999999999997</v>
      </c>
      <c r="EE181" s="84">
        <f>MODEL_DATA!AW178</f>
        <v>103.7</v>
      </c>
      <c r="EF181" s="84">
        <f>MODEL_DATA!AX178</f>
        <v>0</v>
      </c>
      <c r="EG181" s="84">
        <f>MODEL_DATA!AY178</f>
        <v>0</v>
      </c>
      <c r="EH181" s="84">
        <f>MODEL_DATA!AZ178</f>
        <v>41.26</v>
      </c>
      <c r="EI181" s="84">
        <f>MODEL_DATA!BA178</f>
        <v>119.6</v>
      </c>
      <c r="EJ181" s="84">
        <f>MODEL_DATA!BB178</f>
        <v>0</v>
      </c>
      <c r="EK181" s="84">
        <f>MODEL_DATA!BC178</f>
        <v>0</v>
      </c>
      <c r="EL181" s="84">
        <f>MODEL_DATA!BD178</f>
        <v>0</v>
      </c>
      <c r="EM181" s="84">
        <f>MODEL_DATA!BE178</f>
        <v>103.99</v>
      </c>
      <c r="EN181" s="84">
        <f>MODEL_DATA!BF178</f>
        <v>102.7</v>
      </c>
      <c r="EO181" s="84">
        <f>MODEL_DATA!BG178</f>
        <v>27.88</v>
      </c>
      <c r="EP181" s="84">
        <f>MODEL_DATA!BH178</f>
        <v>30.49</v>
      </c>
      <c r="EQ181" s="84">
        <f>MODEL_DATA!BI178</f>
        <v>78.16</v>
      </c>
      <c r="ER181" s="84">
        <f>MODEL_DATA!BJ178</f>
        <v>58.44</v>
      </c>
      <c r="ES181" s="84">
        <f>MODEL_DATA!BK178</f>
        <v>1.08</v>
      </c>
      <c r="ET181" s="84">
        <f>MODEL_DATA!BL178</f>
        <v>56.28</v>
      </c>
      <c r="EU181" s="84">
        <f>MODEL_DATA!BM178</f>
        <v>7.0000000000000007E-2</v>
      </c>
      <c r="EV181" s="84">
        <f>MODEL_DATA!BN178</f>
        <v>0.06</v>
      </c>
    </row>
    <row r="182" spans="32:152" x14ac:dyDescent="0.25">
      <c r="AF182" s="32">
        <f t="shared" si="105"/>
        <v>344</v>
      </c>
      <c r="AG182" s="61">
        <f t="shared" si="113"/>
        <v>0</v>
      </c>
      <c r="AH182" s="63">
        <f>INDEX(Obs_GenCost!$D$11:$T$211,  MATCH($AF182, Obs_GenCost!$B$11:$B$211, 0), MATCH(AH$4, Obs_GenCost!$D$3:$T$3, 0) )</f>
        <v>0</v>
      </c>
      <c r="AI182" s="61">
        <f t="shared" si="114"/>
        <v>0</v>
      </c>
      <c r="AJ182" s="63">
        <f>INDEX(Obs_GenCost!$D$11:$T$211,  MATCH($AF182, Obs_GenCost!$B$11:$B$211, 0), MATCH(AJ$4, Obs_GenCost!$D$3:$T$3, 0) )</f>
        <v>0</v>
      </c>
      <c r="AK182" s="61">
        <f t="shared" si="115"/>
        <v>0</v>
      </c>
      <c r="AL182" s="63">
        <f>INDEX(Obs_GenCost!$D$11:$T$211,  MATCH($AF182, Obs_GenCost!$B$11:$B$211, 0), MATCH(AL$4, Obs_GenCost!$D$3:$T$3, 0) )</f>
        <v>0</v>
      </c>
      <c r="AM182" s="61">
        <f t="shared" si="116"/>
        <v>0</v>
      </c>
      <c r="AN182" s="63">
        <f>INDEX(Obs_GenCost!$D$11:$T$211,  MATCH($AF182, Obs_GenCost!$B$11:$B$211, 0), MATCH(AN$4, Obs_GenCost!$D$3:$T$3, 0) )</f>
        <v>0</v>
      </c>
      <c r="AO182" s="61">
        <f t="shared" si="117"/>
        <v>0</v>
      </c>
      <c r="AP182" s="63">
        <f>INDEX(Obs_GenCost!$D$11:$T$211,  MATCH($AF182, Obs_GenCost!$B$11:$B$211, 0), MATCH(AP$4, Obs_GenCost!$D$3:$T$3, 0) )</f>
        <v>0</v>
      </c>
      <c r="AQ182" s="61">
        <f t="shared" si="118"/>
        <v>0</v>
      </c>
      <c r="AR182" s="63">
        <f>INDEX(Obs_GenCost!$D$11:$T$211,  MATCH($AF182, Obs_GenCost!$B$11:$B$211, 0), MATCH(AR$4, Obs_GenCost!$D$3:$T$3, 0) )</f>
        <v>0</v>
      </c>
      <c r="AS182" s="61">
        <f t="shared" si="119"/>
        <v>0</v>
      </c>
      <c r="AT182" s="63">
        <f>INDEX(Obs_GenCost!$D$11:$T$211,  MATCH($AF182, Obs_GenCost!$B$11:$B$211, 0), MATCH(AT$4, Obs_GenCost!$D$3:$T$3, 0) )</f>
        <v>0</v>
      </c>
      <c r="AU182" s="61">
        <f t="shared" si="120"/>
        <v>0</v>
      </c>
      <c r="AV182" s="63">
        <f>INDEX(Obs_GenCost!$D$11:$T$211,  MATCH($AF182, Obs_GenCost!$B$11:$B$211, 0), MATCH(AV$4, Obs_GenCost!$D$3:$T$3, 0) )</f>
        <v>0</v>
      </c>
      <c r="AW182" s="61">
        <f t="shared" si="121"/>
        <v>0</v>
      </c>
      <c r="AX182" s="63">
        <f>INDEX(Obs_GenCost!$D$11:$T$211,  MATCH($AF182, Obs_GenCost!$B$11:$B$211, 0), MATCH(AX$4, Obs_GenCost!$D$3:$T$3, 0) )</f>
        <v>0</v>
      </c>
      <c r="AY182" s="61">
        <f t="shared" si="122"/>
        <v>0</v>
      </c>
      <c r="AZ182" s="63">
        <f>INDEX(Obs_GenCost!$D$11:$T$211,  MATCH($AF182, Obs_GenCost!$B$11:$B$211, 0), MATCH(AZ$4, Obs_GenCost!$D$3:$T$3, 0) )</f>
        <v>7.7000000000000008E-6</v>
      </c>
      <c r="BA182" s="61">
        <f t="shared" si="123"/>
        <v>0</v>
      </c>
      <c r="BB182" s="63">
        <f>INDEX(Obs_GenCost!$D$11:$T$211,  MATCH($AF182, Obs_GenCost!$B$11:$B$211, 0), MATCH(BB$4, Obs_GenCost!$D$3:$T$3, 0) )</f>
        <v>0</v>
      </c>
      <c r="BC182" s="61">
        <f t="shared" si="124"/>
        <v>2.8373057365067755E-5</v>
      </c>
      <c r="BD182" s="63">
        <f>INDEX(Obs_GenCost!$D$11:$T$211,  MATCH($AF182, Obs_GenCost!$B$11:$B$211, 0), MATCH(BD$4, Obs_GenCost!$D$3:$T$3, 0) )</f>
        <v>0</v>
      </c>
      <c r="BF182" s="31">
        <f t="shared" si="125"/>
        <v>346</v>
      </c>
      <c r="BG182" s="31">
        <f t="shared" si="126"/>
        <v>347</v>
      </c>
      <c r="BH182" s="57">
        <f t="shared" si="134"/>
        <v>0</v>
      </c>
      <c r="BI182" s="57">
        <f t="shared" si="134"/>
        <v>0</v>
      </c>
      <c r="BJ182" s="57">
        <f t="shared" si="134"/>
        <v>0</v>
      </c>
      <c r="BK182" s="58">
        <f t="shared" si="133"/>
        <v>9.665816267765565E-6</v>
      </c>
      <c r="BL182" s="57">
        <f t="shared" si="133"/>
        <v>0</v>
      </c>
      <c r="BM182" s="57">
        <f t="shared" si="133"/>
        <v>0</v>
      </c>
      <c r="BN182" s="57">
        <f t="shared" si="100"/>
        <v>0</v>
      </c>
      <c r="BQ182" s="57">
        <f t="shared" si="137"/>
        <v>0</v>
      </c>
      <c r="BR182" s="57">
        <f t="shared" si="137"/>
        <v>0</v>
      </c>
      <c r="BS182" s="57">
        <f t="shared" si="137"/>
        <v>0</v>
      </c>
      <c r="BT182" s="57">
        <f t="shared" si="137"/>
        <v>0</v>
      </c>
      <c r="BU182" s="57">
        <f t="shared" si="137"/>
        <v>0</v>
      </c>
      <c r="BV182" s="57">
        <f t="shared" si="137"/>
        <v>0</v>
      </c>
      <c r="BW182" s="57">
        <f t="shared" si="137"/>
        <v>0</v>
      </c>
      <c r="BX182" s="58">
        <f t="shared" si="137"/>
        <v>0</v>
      </c>
      <c r="BY182" s="57">
        <f t="shared" si="137"/>
        <v>0</v>
      </c>
      <c r="BZ182" s="57">
        <f t="shared" si="137"/>
        <v>0</v>
      </c>
      <c r="CA182" s="58">
        <f t="shared" si="137"/>
        <v>0</v>
      </c>
      <c r="CB182" s="57">
        <f t="shared" si="137"/>
        <v>0</v>
      </c>
      <c r="CC182" s="57">
        <f t="shared" si="137"/>
        <v>0</v>
      </c>
      <c r="CD182" s="57">
        <f t="shared" si="137"/>
        <v>0</v>
      </c>
      <c r="CE182" s="57">
        <f t="shared" si="137"/>
        <v>1.7549261407282648E-5</v>
      </c>
      <c r="CF182" s="57">
        <f t="shared" si="136"/>
        <v>0</v>
      </c>
      <c r="CG182" s="57">
        <f t="shared" si="136"/>
        <v>0</v>
      </c>
      <c r="CH182" s="57">
        <f t="shared" si="136"/>
        <v>0</v>
      </c>
      <c r="CI182" s="58">
        <f t="shared" si="136"/>
        <v>0</v>
      </c>
      <c r="CJ182" s="57">
        <f t="shared" si="136"/>
        <v>0</v>
      </c>
      <c r="CL182" s="30">
        <f>Obs_GenCost!B184</f>
        <v>346</v>
      </c>
      <c r="CM182" s="26">
        <f t="shared" si="135"/>
        <v>347</v>
      </c>
      <c r="CN182" s="20">
        <f t="shared" si="106"/>
        <v>0</v>
      </c>
      <c r="CO182" s="20">
        <f t="shared" si="106"/>
        <v>0</v>
      </c>
      <c r="CP182" s="20">
        <f t="shared" si="106"/>
        <v>0</v>
      </c>
      <c r="CQ182" s="106">
        <f t="shared" si="106"/>
        <v>1.67</v>
      </c>
      <c r="CR182" s="143"/>
      <c r="CS182" s="20">
        <f t="shared" si="107"/>
        <v>0</v>
      </c>
      <c r="CT182" s="20">
        <f t="shared" si="107"/>
        <v>0</v>
      </c>
      <c r="CW182" s="20">
        <f t="shared" si="104"/>
        <v>0</v>
      </c>
      <c r="CX182" s="20">
        <f t="shared" si="104"/>
        <v>0</v>
      </c>
      <c r="CY182" s="20">
        <f t="shared" si="104"/>
        <v>0</v>
      </c>
      <c r="CZ182" s="20">
        <f t="shared" si="104"/>
        <v>0</v>
      </c>
      <c r="DA182" s="20">
        <f t="shared" si="104"/>
        <v>0</v>
      </c>
      <c r="DB182" s="20">
        <f t="shared" si="104"/>
        <v>0</v>
      </c>
      <c r="DC182" s="20">
        <f t="shared" si="104"/>
        <v>0</v>
      </c>
      <c r="DD182" s="106">
        <f t="shared" si="104"/>
        <v>0</v>
      </c>
      <c r="DE182" s="20">
        <f t="shared" si="104"/>
        <v>0</v>
      </c>
      <c r="DF182" s="20">
        <f t="shared" si="104"/>
        <v>0</v>
      </c>
      <c r="DG182" s="106">
        <f t="shared" si="104"/>
        <v>0</v>
      </c>
      <c r="DH182" s="143"/>
      <c r="DI182" s="20">
        <f t="shared" si="108"/>
        <v>0</v>
      </c>
      <c r="DJ182" s="20">
        <f t="shared" si="108"/>
        <v>0</v>
      </c>
      <c r="DK182" s="20">
        <f t="shared" si="108"/>
        <v>1.67</v>
      </c>
      <c r="DL182" s="143"/>
      <c r="DM182" s="20">
        <f t="shared" si="109"/>
        <v>0</v>
      </c>
      <c r="DN182" s="20">
        <f t="shared" si="109"/>
        <v>0</v>
      </c>
      <c r="DO182" s="106">
        <f t="shared" si="109"/>
        <v>0</v>
      </c>
      <c r="DP182" s="20">
        <f t="shared" si="109"/>
        <v>0</v>
      </c>
      <c r="DR182" s="31">
        <f t="shared" si="127"/>
        <v>173</v>
      </c>
      <c r="DS182" s="26">
        <f t="shared" si="128"/>
        <v>173.5</v>
      </c>
      <c r="DT182" s="101">
        <f t="shared" si="110"/>
        <v>310.74</v>
      </c>
      <c r="DU182" s="101">
        <f t="shared" si="111"/>
        <v>123.77</v>
      </c>
      <c r="DV182" s="101">
        <f t="shared" si="112"/>
        <v>156.25</v>
      </c>
      <c r="DW182" s="102">
        <f t="shared" si="129"/>
        <v>229.87</v>
      </c>
      <c r="DX182" s="144"/>
      <c r="DY182" s="101">
        <f t="shared" si="130"/>
        <v>23.939999999999998</v>
      </c>
      <c r="DZ182" s="101">
        <f t="shared" si="130"/>
        <v>69.849999999999994</v>
      </c>
      <c r="EB182" s="84">
        <f>MODEL_DATA!AT179</f>
        <v>173</v>
      </c>
      <c r="EC182" s="84">
        <f>MODEL_DATA!AU179</f>
        <v>30.72</v>
      </c>
      <c r="ED182" s="84">
        <f>MODEL_DATA!AV179</f>
        <v>3.78</v>
      </c>
      <c r="EE182" s="84">
        <f>MODEL_DATA!AW179</f>
        <v>119.99</v>
      </c>
      <c r="EF182" s="84">
        <f>MODEL_DATA!AX179</f>
        <v>0</v>
      </c>
      <c r="EG182" s="84">
        <f>MODEL_DATA!AY179</f>
        <v>0</v>
      </c>
      <c r="EH182" s="84">
        <f>MODEL_DATA!AZ179</f>
        <v>41.29</v>
      </c>
      <c r="EI182" s="84">
        <f>MODEL_DATA!BA179</f>
        <v>114.96</v>
      </c>
      <c r="EJ182" s="84">
        <f>MODEL_DATA!BB179</f>
        <v>0</v>
      </c>
      <c r="EK182" s="84">
        <f>MODEL_DATA!BC179</f>
        <v>0</v>
      </c>
      <c r="EL182" s="84">
        <f>MODEL_DATA!BD179</f>
        <v>0</v>
      </c>
      <c r="EM182" s="84">
        <f>MODEL_DATA!BE179</f>
        <v>121.72</v>
      </c>
      <c r="EN182" s="84">
        <f>MODEL_DATA!BF179</f>
        <v>119.96</v>
      </c>
      <c r="EO182" s="84">
        <f>MODEL_DATA!BG179</f>
        <v>23.74</v>
      </c>
      <c r="EP182" s="84">
        <f>MODEL_DATA!BH179</f>
        <v>24.65</v>
      </c>
      <c r="EQ182" s="84">
        <f>MODEL_DATA!BI179</f>
        <v>108.15</v>
      </c>
      <c r="ER182" s="84">
        <f>MODEL_DATA!BJ179</f>
        <v>60.36</v>
      </c>
      <c r="ES182" s="84">
        <f>MODEL_DATA!BK179</f>
        <v>0.2</v>
      </c>
      <c r="ET182" s="84">
        <f>MODEL_DATA!BL179</f>
        <v>45.2</v>
      </c>
      <c r="EU182" s="84">
        <f>MODEL_DATA!BM179</f>
        <v>7.0000000000000007E-2</v>
      </c>
      <c r="EV182" s="84">
        <f>MODEL_DATA!BN179</f>
        <v>0.06</v>
      </c>
    </row>
    <row r="183" spans="32:152" x14ac:dyDescent="0.25">
      <c r="AF183" s="32">
        <f t="shared" si="105"/>
        <v>346</v>
      </c>
      <c r="AG183" s="61">
        <f t="shared" si="113"/>
        <v>0</v>
      </c>
      <c r="AH183" s="63">
        <f>INDEX(Obs_GenCost!$D$11:$T$211,  MATCH($AF183, Obs_GenCost!$B$11:$B$211, 0), MATCH(AH$4, Obs_GenCost!$D$3:$T$3, 0) )</f>
        <v>0</v>
      </c>
      <c r="AI183" s="61">
        <f t="shared" si="114"/>
        <v>0</v>
      </c>
      <c r="AJ183" s="63">
        <f>INDEX(Obs_GenCost!$D$11:$T$211,  MATCH($AF183, Obs_GenCost!$B$11:$B$211, 0), MATCH(AJ$4, Obs_GenCost!$D$3:$T$3, 0) )</f>
        <v>0</v>
      </c>
      <c r="AK183" s="61">
        <f t="shared" si="115"/>
        <v>0</v>
      </c>
      <c r="AL183" s="63">
        <f>INDEX(Obs_GenCost!$D$11:$T$211,  MATCH($AF183, Obs_GenCost!$B$11:$B$211, 0), MATCH(AL$4, Obs_GenCost!$D$3:$T$3, 0) )</f>
        <v>0</v>
      </c>
      <c r="AM183" s="61">
        <f t="shared" si="116"/>
        <v>0</v>
      </c>
      <c r="AN183" s="63">
        <f>INDEX(Obs_GenCost!$D$11:$T$211,  MATCH($AF183, Obs_GenCost!$B$11:$B$211, 0), MATCH(AN$4, Obs_GenCost!$D$3:$T$3, 0) )</f>
        <v>0</v>
      </c>
      <c r="AO183" s="61">
        <f t="shared" si="117"/>
        <v>0</v>
      </c>
      <c r="AP183" s="63">
        <f>INDEX(Obs_GenCost!$D$11:$T$211,  MATCH($AF183, Obs_GenCost!$B$11:$B$211, 0), MATCH(AP$4, Obs_GenCost!$D$3:$T$3, 0) )</f>
        <v>0</v>
      </c>
      <c r="AQ183" s="61">
        <f t="shared" si="118"/>
        <v>0</v>
      </c>
      <c r="AR183" s="63">
        <f>INDEX(Obs_GenCost!$D$11:$T$211,  MATCH($AF183, Obs_GenCost!$B$11:$B$211, 0), MATCH(AR$4, Obs_GenCost!$D$3:$T$3, 0) )</f>
        <v>0</v>
      </c>
      <c r="AS183" s="61">
        <f t="shared" si="119"/>
        <v>0</v>
      </c>
      <c r="AT183" s="63">
        <f>INDEX(Obs_GenCost!$D$11:$T$211,  MATCH($AF183, Obs_GenCost!$B$11:$B$211, 0), MATCH(AT$4, Obs_GenCost!$D$3:$T$3, 0) )</f>
        <v>0</v>
      </c>
      <c r="AU183" s="61">
        <f t="shared" si="120"/>
        <v>0</v>
      </c>
      <c r="AV183" s="63">
        <f>INDEX(Obs_GenCost!$D$11:$T$211,  MATCH($AF183, Obs_GenCost!$B$11:$B$211, 0), MATCH(AV$4, Obs_GenCost!$D$3:$T$3, 0) )</f>
        <v>0</v>
      </c>
      <c r="AW183" s="61">
        <f t="shared" si="121"/>
        <v>0</v>
      </c>
      <c r="AX183" s="63">
        <f>INDEX(Obs_GenCost!$D$11:$T$211,  MATCH($AF183, Obs_GenCost!$B$11:$B$211, 0), MATCH(AX$4, Obs_GenCost!$D$3:$T$3, 0) )</f>
        <v>0</v>
      </c>
      <c r="AY183" s="61">
        <f t="shared" si="122"/>
        <v>0</v>
      </c>
      <c r="AZ183" s="63">
        <f>INDEX(Obs_GenCost!$D$11:$T$211,  MATCH($AF183, Obs_GenCost!$B$11:$B$211, 0), MATCH(AZ$4, Obs_GenCost!$D$3:$T$3, 0) )</f>
        <v>6.4999999999999996E-6</v>
      </c>
      <c r="BA183" s="61">
        <f t="shared" si="123"/>
        <v>0</v>
      </c>
      <c r="BB183" s="63">
        <f>INDEX(Obs_GenCost!$D$11:$T$211,  MATCH($AF183, Obs_GenCost!$B$11:$B$211, 0), MATCH(BB$4, Obs_GenCost!$D$3:$T$3, 0) )</f>
        <v>0</v>
      </c>
      <c r="BC183" s="61">
        <f t="shared" si="124"/>
        <v>1.7549261407282648E-5</v>
      </c>
      <c r="BD183" s="63">
        <f>INDEX(Obs_GenCost!$D$11:$T$211,  MATCH($AF183, Obs_GenCost!$B$11:$B$211, 0), MATCH(BD$4, Obs_GenCost!$D$3:$T$3, 0) )</f>
        <v>0</v>
      </c>
      <c r="BF183" s="31">
        <f t="shared" si="125"/>
        <v>348</v>
      </c>
      <c r="BG183" s="31">
        <f t="shared" si="126"/>
        <v>349</v>
      </c>
      <c r="BH183" s="57">
        <f t="shared" si="134"/>
        <v>0</v>
      </c>
      <c r="BI183" s="57">
        <f t="shared" si="134"/>
        <v>0</v>
      </c>
      <c r="BJ183" s="57">
        <f t="shared" si="134"/>
        <v>0</v>
      </c>
      <c r="BK183" s="58">
        <f t="shared" si="133"/>
        <v>7.7558046699436288E-6</v>
      </c>
      <c r="BL183" s="57">
        <f t="shared" si="133"/>
        <v>0</v>
      </c>
      <c r="BM183" s="57">
        <f t="shared" si="133"/>
        <v>0</v>
      </c>
      <c r="BN183" s="57">
        <f t="shared" si="100"/>
        <v>0</v>
      </c>
      <c r="BQ183" s="57">
        <f t="shared" si="137"/>
        <v>0</v>
      </c>
      <c r="BR183" s="57">
        <f t="shared" si="137"/>
        <v>0</v>
      </c>
      <c r="BS183" s="57">
        <f t="shared" si="137"/>
        <v>0</v>
      </c>
      <c r="BT183" s="57">
        <f t="shared" si="137"/>
        <v>0</v>
      </c>
      <c r="BU183" s="57">
        <f t="shared" si="137"/>
        <v>0</v>
      </c>
      <c r="BV183" s="57">
        <f t="shared" si="137"/>
        <v>0</v>
      </c>
      <c r="BW183" s="57">
        <f t="shared" si="137"/>
        <v>0</v>
      </c>
      <c r="BX183" s="58">
        <f t="shared" si="137"/>
        <v>0</v>
      </c>
      <c r="BY183" s="57">
        <f t="shared" si="137"/>
        <v>0</v>
      </c>
      <c r="BZ183" s="57">
        <f t="shared" si="137"/>
        <v>0</v>
      </c>
      <c r="CA183" s="58">
        <f t="shared" si="137"/>
        <v>0</v>
      </c>
      <c r="CB183" s="57">
        <f t="shared" si="137"/>
        <v>0</v>
      </c>
      <c r="CC183" s="57">
        <f t="shared" si="137"/>
        <v>0</v>
      </c>
      <c r="CD183" s="57">
        <f t="shared" si="137"/>
        <v>0</v>
      </c>
      <c r="CE183" s="57">
        <f t="shared" si="137"/>
        <v>1.4081443284885479E-5</v>
      </c>
      <c r="CF183" s="57">
        <f t="shared" si="136"/>
        <v>0</v>
      </c>
      <c r="CG183" s="57">
        <f t="shared" si="136"/>
        <v>0</v>
      </c>
      <c r="CH183" s="57">
        <f t="shared" si="136"/>
        <v>0</v>
      </c>
      <c r="CI183" s="58">
        <f t="shared" si="136"/>
        <v>0</v>
      </c>
      <c r="CJ183" s="57">
        <f t="shared" si="136"/>
        <v>0</v>
      </c>
      <c r="CL183" s="30">
        <f>Obs_GenCost!B185</f>
        <v>348</v>
      </c>
      <c r="CM183" s="26">
        <f t="shared" si="135"/>
        <v>349</v>
      </c>
      <c r="CN183" s="20">
        <f t="shared" si="106"/>
        <v>0</v>
      </c>
      <c r="CO183" s="20">
        <f t="shared" si="106"/>
        <v>0</v>
      </c>
      <c r="CP183" s="20">
        <f t="shared" si="106"/>
        <v>0</v>
      </c>
      <c r="CQ183" s="106">
        <f t="shared" si="106"/>
        <v>1.34</v>
      </c>
      <c r="CR183" s="143"/>
      <c r="CS183" s="20">
        <f t="shared" si="107"/>
        <v>0</v>
      </c>
      <c r="CT183" s="20">
        <f t="shared" si="107"/>
        <v>0</v>
      </c>
      <c r="CW183" s="20">
        <f t="shared" si="104"/>
        <v>0</v>
      </c>
      <c r="CX183" s="20">
        <f t="shared" si="104"/>
        <v>0</v>
      </c>
      <c r="CY183" s="20">
        <f t="shared" si="104"/>
        <v>0</v>
      </c>
      <c r="CZ183" s="20">
        <f t="shared" si="104"/>
        <v>0</v>
      </c>
      <c r="DA183" s="20">
        <f t="shared" si="104"/>
        <v>0</v>
      </c>
      <c r="DB183" s="20">
        <f t="shared" si="104"/>
        <v>0</v>
      </c>
      <c r="DC183" s="20">
        <f t="shared" si="104"/>
        <v>0</v>
      </c>
      <c r="DD183" s="106">
        <f t="shared" si="104"/>
        <v>0</v>
      </c>
      <c r="DE183" s="20">
        <f t="shared" si="104"/>
        <v>0</v>
      </c>
      <c r="DF183" s="20">
        <f t="shared" si="104"/>
        <v>0</v>
      </c>
      <c r="DG183" s="106">
        <f t="shared" si="104"/>
        <v>0</v>
      </c>
      <c r="DH183" s="143"/>
      <c r="DI183" s="20">
        <f t="shared" si="108"/>
        <v>0</v>
      </c>
      <c r="DJ183" s="20">
        <f t="shared" si="108"/>
        <v>0</v>
      </c>
      <c r="DK183" s="20">
        <f t="shared" si="108"/>
        <v>1.34</v>
      </c>
      <c r="DL183" s="143"/>
      <c r="DM183" s="20">
        <f t="shared" si="109"/>
        <v>0</v>
      </c>
      <c r="DN183" s="20">
        <f t="shared" si="109"/>
        <v>0</v>
      </c>
      <c r="DO183" s="106">
        <f t="shared" si="109"/>
        <v>0</v>
      </c>
      <c r="DP183" s="20">
        <f t="shared" si="109"/>
        <v>0</v>
      </c>
      <c r="DR183" s="31">
        <f t="shared" si="127"/>
        <v>174</v>
      </c>
      <c r="DS183" s="26">
        <f t="shared" si="128"/>
        <v>174.5</v>
      </c>
      <c r="DT183" s="101">
        <f t="shared" si="110"/>
        <v>265.20000000000005</v>
      </c>
      <c r="DU183" s="101">
        <f t="shared" si="111"/>
        <v>91.13</v>
      </c>
      <c r="DV183" s="101">
        <f t="shared" si="112"/>
        <v>144.94999999999999</v>
      </c>
      <c r="DW183" s="102">
        <f t="shared" si="129"/>
        <v>204.69</v>
      </c>
      <c r="DX183" s="144"/>
      <c r="DY183" s="101">
        <f t="shared" si="130"/>
        <v>17.45</v>
      </c>
      <c r="DZ183" s="101">
        <f t="shared" si="130"/>
        <v>65.849999999999994</v>
      </c>
      <c r="EB183" s="84">
        <f>MODEL_DATA!AT180</f>
        <v>174</v>
      </c>
      <c r="EC183" s="84">
        <f>MODEL_DATA!AU180</f>
        <v>29.12</v>
      </c>
      <c r="ED183" s="84">
        <f>MODEL_DATA!AV180</f>
        <v>2.6</v>
      </c>
      <c r="EE183" s="84">
        <f>MODEL_DATA!AW180</f>
        <v>88.53</v>
      </c>
      <c r="EF183" s="84">
        <f>MODEL_DATA!AX180</f>
        <v>0</v>
      </c>
      <c r="EG183" s="84">
        <f>MODEL_DATA!AY180</f>
        <v>0</v>
      </c>
      <c r="EH183" s="84">
        <f>MODEL_DATA!AZ180</f>
        <v>40.049999999999997</v>
      </c>
      <c r="EI183" s="84">
        <f>MODEL_DATA!BA180</f>
        <v>104.9</v>
      </c>
      <c r="EJ183" s="84">
        <f>MODEL_DATA!BB180</f>
        <v>0</v>
      </c>
      <c r="EK183" s="84">
        <f>MODEL_DATA!BC180</f>
        <v>0</v>
      </c>
      <c r="EL183" s="84">
        <f>MODEL_DATA!BD180</f>
        <v>0</v>
      </c>
      <c r="EM183" s="84">
        <f>MODEL_DATA!BE180</f>
        <v>111.65</v>
      </c>
      <c r="EN183" s="84">
        <f>MODEL_DATA!BF180</f>
        <v>134.69</v>
      </c>
      <c r="EO183" s="84">
        <f>MODEL_DATA!BG180</f>
        <v>17.45</v>
      </c>
      <c r="EP183" s="84">
        <f>MODEL_DATA!BH180</f>
        <v>24.32</v>
      </c>
      <c r="EQ183" s="84">
        <f>MODEL_DATA!BI180</f>
        <v>93.04</v>
      </c>
      <c r="ER183" s="84">
        <f>MODEL_DATA!BJ180</f>
        <v>66.87</v>
      </c>
      <c r="ES183" s="84">
        <f>MODEL_DATA!BK180</f>
        <v>0</v>
      </c>
      <c r="ET183" s="84">
        <f>MODEL_DATA!BL180</f>
        <v>41.53</v>
      </c>
      <c r="EU183" s="84">
        <f>MODEL_DATA!BM180</f>
        <v>0.06</v>
      </c>
      <c r="EV183" s="84">
        <f>MODEL_DATA!BN180</f>
        <v>7.0000000000000007E-2</v>
      </c>
    </row>
    <row r="184" spans="32:152" x14ac:dyDescent="0.25">
      <c r="AF184" s="32">
        <f t="shared" si="105"/>
        <v>348</v>
      </c>
      <c r="AG184" s="61">
        <f t="shared" si="113"/>
        <v>0</v>
      </c>
      <c r="AH184" s="63">
        <f>INDEX(Obs_GenCost!$D$11:$T$211,  MATCH($AF184, Obs_GenCost!$B$11:$B$211, 0), MATCH(AH$4, Obs_GenCost!$D$3:$T$3, 0) )</f>
        <v>0</v>
      </c>
      <c r="AI184" s="61">
        <f t="shared" si="114"/>
        <v>0</v>
      </c>
      <c r="AJ184" s="63">
        <f>INDEX(Obs_GenCost!$D$11:$T$211,  MATCH($AF184, Obs_GenCost!$B$11:$B$211, 0), MATCH(AJ$4, Obs_GenCost!$D$3:$T$3, 0) )</f>
        <v>0</v>
      </c>
      <c r="AK184" s="61">
        <f t="shared" si="115"/>
        <v>0</v>
      </c>
      <c r="AL184" s="63">
        <f>INDEX(Obs_GenCost!$D$11:$T$211,  MATCH($AF184, Obs_GenCost!$B$11:$B$211, 0), MATCH(AL$4, Obs_GenCost!$D$3:$T$3, 0) )</f>
        <v>0</v>
      </c>
      <c r="AM184" s="61">
        <f t="shared" si="116"/>
        <v>0</v>
      </c>
      <c r="AN184" s="63">
        <f>INDEX(Obs_GenCost!$D$11:$T$211,  MATCH($AF184, Obs_GenCost!$B$11:$B$211, 0), MATCH(AN$4, Obs_GenCost!$D$3:$T$3, 0) )</f>
        <v>0</v>
      </c>
      <c r="AO184" s="61">
        <f t="shared" si="117"/>
        <v>0</v>
      </c>
      <c r="AP184" s="63">
        <f>INDEX(Obs_GenCost!$D$11:$T$211,  MATCH($AF184, Obs_GenCost!$B$11:$B$211, 0), MATCH(AP$4, Obs_GenCost!$D$3:$T$3, 0) )</f>
        <v>0</v>
      </c>
      <c r="AQ184" s="61">
        <f t="shared" si="118"/>
        <v>0</v>
      </c>
      <c r="AR184" s="63">
        <f>INDEX(Obs_GenCost!$D$11:$T$211,  MATCH($AF184, Obs_GenCost!$B$11:$B$211, 0), MATCH(AR$4, Obs_GenCost!$D$3:$T$3, 0) )</f>
        <v>0</v>
      </c>
      <c r="AS184" s="61">
        <f t="shared" si="119"/>
        <v>0</v>
      </c>
      <c r="AT184" s="63">
        <f>INDEX(Obs_GenCost!$D$11:$T$211,  MATCH($AF184, Obs_GenCost!$B$11:$B$211, 0), MATCH(AT$4, Obs_GenCost!$D$3:$T$3, 0) )</f>
        <v>0</v>
      </c>
      <c r="AU184" s="61">
        <f t="shared" si="120"/>
        <v>0</v>
      </c>
      <c r="AV184" s="63">
        <f>INDEX(Obs_GenCost!$D$11:$T$211,  MATCH($AF184, Obs_GenCost!$B$11:$B$211, 0), MATCH(AV$4, Obs_GenCost!$D$3:$T$3, 0) )</f>
        <v>0</v>
      </c>
      <c r="AW184" s="61">
        <f t="shared" si="121"/>
        <v>0</v>
      </c>
      <c r="AX184" s="63">
        <f>INDEX(Obs_GenCost!$D$11:$T$211,  MATCH($AF184, Obs_GenCost!$B$11:$B$211, 0), MATCH(AX$4, Obs_GenCost!$D$3:$T$3, 0) )</f>
        <v>0</v>
      </c>
      <c r="AY184" s="61">
        <f t="shared" si="122"/>
        <v>0</v>
      </c>
      <c r="AZ184" s="63">
        <f>INDEX(Obs_GenCost!$D$11:$T$211,  MATCH($AF184, Obs_GenCost!$B$11:$B$211, 0), MATCH(AZ$4, Obs_GenCost!$D$3:$T$3, 0) )</f>
        <v>5.2000000000000002E-6</v>
      </c>
      <c r="BA184" s="61">
        <f t="shared" si="123"/>
        <v>0</v>
      </c>
      <c r="BB184" s="63">
        <f>INDEX(Obs_GenCost!$D$11:$T$211,  MATCH($AF184, Obs_GenCost!$B$11:$B$211, 0), MATCH(BB$4, Obs_GenCost!$D$3:$T$3, 0) )</f>
        <v>0</v>
      </c>
      <c r="BC184" s="61">
        <f t="shared" si="124"/>
        <v>1.4081443284885479E-5</v>
      </c>
      <c r="BD184" s="63">
        <f>INDEX(Obs_GenCost!$D$11:$T$211,  MATCH($AF184, Obs_GenCost!$B$11:$B$211, 0), MATCH(BD$4, Obs_GenCost!$D$3:$T$3, 0) )</f>
        <v>0</v>
      </c>
      <c r="BF184" s="31">
        <f t="shared" si="125"/>
        <v>350</v>
      </c>
      <c r="BG184" s="31">
        <f t="shared" si="126"/>
        <v>351</v>
      </c>
      <c r="BH184" s="57">
        <f t="shared" si="134"/>
        <v>0</v>
      </c>
      <c r="BI184" s="57">
        <f t="shared" si="134"/>
        <v>0</v>
      </c>
      <c r="BJ184" s="57">
        <f t="shared" si="134"/>
        <v>0</v>
      </c>
      <c r="BK184" s="58">
        <f t="shared" si="133"/>
        <v>6.019430490105502E-6</v>
      </c>
      <c r="BL184" s="57">
        <f t="shared" si="133"/>
        <v>0</v>
      </c>
      <c r="BM184" s="57">
        <f t="shared" si="133"/>
        <v>0</v>
      </c>
      <c r="BN184" s="57">
        <f t="shared" si="100"/>
        <v>0</v>
      </c>
      <c r="BQ184" s="57">
        <f t="shared" si="137"/>
        <v>0</v>
      </c>
      <c r="BR184" s="57">
        <f t="shared" si="137"/>
        <v>0</v>
      </c>
      <c r="BS184" s="57">
        <f t="shared" si="137"/>
        <v>0</v>
      </c>
      <c r="BT184" s="57">
        <f t="shared" si="137"/>
        <v>0</v>
      </c>
      <c r="BU184" s="57">
        <f t="shared" si="137"/>
        <v>0</v>
      </c>
      <c r="BV184" s="57">
        <f t="shared" si="137"/>
        <v>0</v>
      </c>
      <c r="BW184" s="57">
        <f t="shared" si="137"/>
        <v>0</v>
      </c>
      <c r="BX184" s="58">
        <f t="shared" si="137"/>
        <v>0</v>
      </c>
      <c r="BY184" s="57">
        <f t="shared" si="137"/>
        <v>0</v>
      </c>
      <c r="BZ184" s="57">
        <f t="shared" si="137"/>
        <v>0</v>
      </c>
      <c r="CA184" s="58">
        <f t="shared" si="137"/>
        <v>0</v>
      </c>
      <c r="CB184" s="57">
        <f t="shared" si="137"/>
        <v>0</v>
      </c>
      <c r="CC184" s="57">
        <f t="shared" si="137"/>
        <v>0</v>
      </c>
      <c r="CD184" s="57">
        <f t="shared" si="137"/>
        <v>0</v>
      </c>
      <c r="CE184" s="57">
        <f t="shared" si="137"/>
        <v>1.0928881355433506E-5</v>
      </c>
      <c r="CF184" s="57">
        <f t="shared" si="136"/>
        <v>0</v>
      </c>
      <c r="CG184" s="57">
        <f t="shared" si="136"/>
        <v>0</v>
      </c>
      <c r="CH184" s="57">
        <f t="shared" si="136"/>
        <v>0</v>
      </c>
      <c r="CI184" s="58">
        <f t="shared" si="136"/>
        <v>0</v>
      </c>
      <c r="CJ184" s="57">
        <f t="shared" si="136"/>
        <v>0</v>
      </c>
      <c r="CL184" s="30">
        <f>Obs_GenCost!B186</f>
        <v>350</v>
      </c>
      <c r="CM184" s="26">
        <f t="shared" si="135"/>
        <v>351</v>
      </c>
      <c r="CN184" s="20">
        <f t="shared" si="106"/>
        <v>0</v>
      </c>
      <c r="CO184" s="20">
        <f t="shared" si="106"/>
        <v>0</v>
      </c>
      <c r="CP184" s="20">
        <f t="shared" si="106"/>
        <v>0</v>
      </c>
      <c r="CQ184" s="106">
        <f t="shared" si="106"/>
        <v>1.04</v>
      </c>
      <c r="CR184" s="143"/>
      <c r="CS184" s="20">
        <f t="shared" si="107"/>
        <v>0</v>
      </c>
      <c r="CT184" s="20">
        <f t="shared" si="107"/>
        <v>0</v>
      </c>
      <c r="CW184" s="20">
        <f t="shared" si="104"/>
        <v>0</v>
      </c>
      <c r="CX184" s="20">
        <f t="shared" si="104"/>
        <v>0</v>
      </c>
      <c r="CY184" s="20">
        <f t="shared" si="104"/>
        <v>0</v>
      </c>
      <c r="CZ184" s="20">
        <f t="shared" si="104"/>
        <v>0</v>
      </c>
      <c r="DA184" s="20">
        <f t="shared" si="104"/>
        <v>0</v>
      </c>
      <c r="DB184" s="20">
        <f t="shared" si="104"/>
        <v>0</v>
      </c>
      <c r="DC184" s="20">
        <f t="shared" si="104"/>
        <v>0</v>
      </c>
      <c r="DD184" s="106">
        <f t="shared" si="104"/>
        <v>0</v>
      </c>
      <c r="DE184" s="20">
        <f t="shared" si="104"/>
        <v>0</v>
      </c>
      <c r="DF184" s="20">
        <f t="shared" si="104"/>
        <v>0</v>
      </c>
      <c r="DG184" s="106">
        <f t="shared" si="104"/>
        <v>0</v>
      </c>
      <c r="DH184" s="143"/>
      <c r="DI184" s="20">
        <f t="shared" si="108"/>
        <v>0</v>
      </c>
      <c r="DJ184" s="20">
        <f t="shared" si="108"/>
        <v>0</v>
      </c>
      <c r="DK184" s="20">
        <f t="shared" si="108"/>
        <v>1.04</v>
      </c>
      <c r="DL184" s="143"/>
      <c r="DM184" s="20">
        <f t="shared" si="109"/>
        <v>0</v>
      </c>
      <c r="DN184" s="20">
        <f t="shared" si="109"/>
        <v>0</v>
      </c>
      <c r="DO184" s="106">
        <f t="shared" si="109"/>
        <v>0</v>
      </c>
      <c r="DP184" s="20">
        <f t="shared" si="109"/>
        <v>0</v>
      </c>
      <c r="DR184" s="31">
        <f t="shared" si="127"/>
        <v>175</v>
      </c>
      <c r="DS184" s="26">
        <f t="shared" si="128"/>
        <v>175.5</v>
      </c>
      <c r="DT184" s="101">
        <f t="shared" si="110"/>
        <v>273.47000000000003</v>
      </c>
      <c r="DU184" s="101">
        <f t="shared" si="111"/>
        <v>104.69</v>
      </c>
      <c r="DV184" s="101">
        <f t="shared" si="112"/>
        <v>137.30000000000001</v>
      </c>
      <c r="DW184" s="102">
        <f t="shared" si="129"/>
        <v>201.85</v>
      </c>
      <c r="DX184" s="144"/>
      <c r="DY184" s="101">
        <f t="shared" si="130"/>
        <v>19.559999999999999</v>
      </c>
      <c r="DZ184" s="101">
        <f t="shared" si="130"/>
        <v>81.460000000000008</v>
      </c>
      <c r="EB184" s="84">
        <f>MODEL_DATA!AT181</f>
        <v>175</v>
      </c>
      <c r="EC184" s="84">
        <f>MODEL_DATA!AU181</f>
        <v>31.48</v>
      </c>
      <c r="ED184" s="84">
        <f>MODEL_DATA!AV181</f>
        <v>1.27</v>
      </c>
      <c r="EE184" s="84">
        <f>MODEL_DATA!AW181</f>
        <v>103.42</v>
      </c>
      <c r="EF184" s="84">
        <f>MODEL_DATA!AX181</f>
        <v>0</v>
      </c>
      <c r="EG184" s="84">
        <f>MODEL_DATA!AY181</f>
        <v>0</v>
      </c>
      <c r="EH184" s="84">
        <f>MODEL_DATA!AZ181</f>
        <v>38.630000000000003</v>
      </c>
      <c r="EI184" s="84">
        <f>MODEL_DATA!BA181</f>
        <v>98.67</v>
      </c>
      <c r="EJ184" s="84">
        <f>MODEL_DATA!BB181</f>
        <v>0</v>
      </c>
      <c r="EK184" s="84">
        <f>MODEL_DATA!BC181</f>
        <v>0</v>
      </c>
      <c r="EL184" s="84">
        <f>MODEL_DATA!BD181</f>
        <v>0</v>
      </c>
      <c r="EM184" s="84">
        <f>MODEL_DATA!BE181</f>
        <v>112.74</v>
      </c>
      <c r="EN184" s="84">
        <f>MODEL_DATA!BF181</f>
        <v>114.86</v>
      </c>
      <c r="EO184" s="84">
        <f>MODEL_DATA!BG181</f>
        <v>19.559999999999999</v>
      </c>
      <c r="EP184" s="84">
        <f>MODEL_DATA!BH181</f>
        <v>27.15</v>
      </c>
      <c r="EQ184" s="84">
        <f>MODEL_DATA!BI181</f>
        <v>89.11</v>
      </c>
      <c r="ER184" s="84">
        <f>MODEL_DATA!BJ181</f>
        <v>61.17</v>
      </c>
      <c r="ES184" s="84">
        <f>MODEL_DATA!BK181</f>
        <v>0</v>
      </c>
      <c r="ET184" s="84">
        <f>MODEL_DATA!BL181</f>
        <v>54.31</v>
      </c>
      <c r="EU184" s="84">
        <f>MODEL_DATA!BM181</f>
        <v>0.16</v>
      </c>
      <c r="EV184" s="84">
        <f>MODEL_DATA!BN181</f>
        <v>0.06</v>
      </c>
    </row>
    <row r="185" spans="32:152" x14ac:dyDescent="0.25">
      <c r="AF185" s="32">
        <f t="shared" si="105"/>
        <v>350</v>
      </c>
      <c r="AG185" s="61">
        <f t="shared" si="113"/>
        <v>0</v>
      </c>
      <c r="AH185" s="63">
        <f>INDEX(Obs_GenCost!$D$11:$T$211,  MATCH($AF185, Obs_GenCost!$B$11:$B$211, 0), MATCH(AH$4, Obs_GenCost!$D$3:$T$3, 0) )</f>
        <v>0</v>
      </c>
      <c r="AI185" s="61">
        <f t="shared" si="114"/>
        <v>0</v>
      </c>
      <c r="AJ185" s="63">
        <f>INDEX(Obs_GenCost!$D$11:$T$211,  MATCH($AF185, Obs_GenCost!$B$11:$B$211, 0), MATCH(AJ$4, Obs_GenCost!$D$3:$T$3, 0) )</f>
        <v>0</v>
      </c>
      <c r="AK185" s="61">
        <f t="shared" si="115"/>
        <v>0</v>
      </c>
      <c r="AL185" s="63">
        <f>INDEX(Obs_GenCost!$D$11:$T$211,  MATCH($AF185, Obs_GenCost!$B$11:$B$211, 0), MATCH(AL$4, Obs_GenCost!$D$3:$T$3, 0) )</f>
        <v>0</v>
      </c>
      <c r="AM185" s="61">
        <f t="shared" si="116"/>
        <v>0</v>
      </c>
      <c r="AN185" s="63">
        <f>INDEX(Obs_GenCost!$D$11:$T$211,  MATCH($AF185, Obs_GenCost!$B$11:$B$211, 0), MATCH(AN$4, Obs_GenCost!$D$3:$T$3, 0) )</f>
        <v>0</v>
      </c>
      <c r="AO185" s="61">
        <f t="shared" si="117"/>
        <v>0</v>
      </c>
      <c r="AP185" s="63">
        <f>INDEX(Obs_GenCost!$D$11:$T$211,  MATCH($AF185, Obs_GenCost!$B$11:$B$211, 0), MATCH(AP$4, Obs_GenCost!$D$3:$T$3, 0) )</f>
        <v>0</v>
      </c>
      <c r="AQ185" s="61">
        <f t="shared" si="118"/>
        <v>0</v>
      </c>
      <c r="AR185" s="63">
        <f>INDEX(Obs_GenCost!$D$11:$T$211,  MATCH($AF185, Obs_GenCost!$B$11:$B$211, 0), MATCH(AR$4, Obs_GenCost!$D$3:$T$3, 0) )</f>
        <v>0</v>
      </c>
      <c r="AS185" s="61">
        <f t="shared" si="119"/>
        <v>0</v>
      </c>
      <c r="AT185" s="63">
        <f>INDEX(Obs_GenCost!$D$11:$T$211,  MATCH($AF185, Obs_GenCost!$B$11:$B$211, 0), MATCH(AT$4, Obs_GenCost!$D$3:$T$3, 0) )</f>
        <v>0</v>
      </c>
      <c r="AU185" s="61">
        <f t="shared" si="120"/>
        <v>0</v>
      </c>
      <c r="AV185" s="63">
        <f>INDEX(Obs_GenCost!$D$11:$T$211,  MATCH($AF185, Obs_GenCost!$B$11:$B$211, 0), MATCH(AV$4, Obs_GenCost!$D$3:$T$3, 0) )</f>
        <v>0</v>
      </c>
      <c r="AW185" s="61">
        <f t="shared" si="121"/>
        <v>0</v>
      </c>
      <c r="AX185" s="63">
        <f>INDEX(Obs_GenCost!$D$11:$T$211,  MATCH($AF185, Obs_GenCost!$B$11:$B$211, 0), MATCH(AX$4, Obs_GenCost!$D$3:$T$3, 0) )</f>
        <v>0</v>
      </c>
      <c r="AY185" s="61">
        <f t="shared" si="122"/>
        <v>0</v>
      </c>
      <c r="AZ185" s="63">
        <f>INDEX(Obs_GenCost!$D$11:$T$211,  MATCH($AF185, Obs_GenCost!$B$11:$B$211, 0), MATCH(AZ$4, Obs_GenCost!$D$3:$T$3, 0) )</f>
        <v>3.8999999999999999E-6</v>
      </c>
      <c r="BA185" s="61">
        <f t="shared" si="123"/>
        <v>0</v>
      </c>
      <c r="BB185" s="63">
        <f>INDEX(Obs_GenCost!$D$11:$T$211,  MATCH($AF185, Obs_GenCost!$B$11:$B$211, 0), MATCH(BB$4, Obs_GenCost!$D$3:$T$3, 0) )</f>
        <v>0</v>
      </c>
      <c r="BC185" s="61">
        <f t="shared" si="124"/>
        <v>1.0928881355433506E-5</v>
      </c>
      <c r="BD185" s="63">
        <f>INDEX(Obs_GenCost!$D$11:$T$211,  MATCH($AF185, Obs_GenCost!$B$11:$B$211, 0), MATCH(BD$4, Obs_GenCost!$D$3:$T$3, 0) )</f>
        <v>0</v>
      </c>
      <c r="BF185" s="31">
        <f t="shared" si="125"/>
        <v>352</v>
      </c>
      <c r="BG185" s="31">
        <f t="shared" si="126"/>
        <v>353</v>
      </c>
      <c r="BH185" s="57">
        <f t="shared" si="134"/>
        <v>0</v>
      </c>
      <c r="BI185" s="57">
        <f t="shared" si="134"/>
        <v>0</v>
      </c>
      <c r="BJ185" s="57">
        <f t="shared" si="134"/>
        <v>0</v>
      </c>
      <c r="BK185" s="58">
        <f t="shared" si="133"/>
        <v>4.6303311462350022E-6</v>
      </c>
      <c r="BL185" s="57">
        <f t="shared" si="133"/>
        <v>0</v>
      </c>
      <c r="BM185" s="57">
        <f t="shared" si="133"/>
        <v>0</v>
      </c>
      <c r="BN185" s="57">
        <f t="shared" si="100"/>
        <v>0</v>
      </c>
      <c r="BQ185" s="57">
        <f t="shared" si="137"/>
        <v>0</v>
      </c>
      <c r="BR185" s="57">
        <f t="shared" si="137"/>
        <v>0</v>
      </c>
      <c r="BS185" s="57">
        <f t="shared" si="137"/>
        <v>0</v>
      </c>
      <c r="BT185" s="57">
        <f t="shared" si="137"/>
        <v>0</v>
      </c>
      <c r="BU185" s="57">
        <f t="shared" si="137"/>
        <v>0</v>
      </c>
      <c r="BV185" s="57">
        <f t="shared" si="137"/>
        <v>0</v>
      </c>
      <c r="BW185" s="57">
        <f t="shared" si="137"/>
        <v>0</v>
      </c>
      <c r="BX185" s="58">
        <f t="shared" si="137"/>
        <v>0</v>
      </c>
      <c r="BY185" s="57">
        <f t="shared" si="137"/>
        <v>0</v>
      </c>
      <c r="BZ185" s="57">
        <f t="shared" si="137"/>
        <v>0</v>
      </c>
      <c r="CA185" s="58">
        <f t="shared" si="137"/>
        <v>0</v>
      </c>
      <c r="CB185" s="57">
        <f t="shared" si="137"/>
        <v>0</v>
      </c>
      <c r="CC185" s="57">
        <f t="shared" si="137"/>
        <v>0</v>
      </c>
      <c r="CD185" s="57">
        <f t="shared" si="137"/>
        <v>0</v>
      </c>
      <c r="CE185" s="57">
        <f t="shared" si="137"/>
        <v>8.4068318118719273E-6</v>
      </c>
      <c r="CF185" s="57">
        <f t="shared" si="136"/>
        <v>0</v>
      </c>
      <c r="CG185" s="57">
        <f t="shared" si="136"/>
        <v>0</v>
      </c>
      <c r="CH185" s="57">
        <f t="shared" si="136"/>
        <v>0</v>
      </c>
      <c r="CI185" s="58">
        <f t="shared" si="136"/>
        <v>0</v>
      </c>
      <c r="CJ185" s="57">
        <f t="shared" si="136"/>
        <v>0</v>
      </c>
      <c r="CL185" s="30">
        <f>Obs_GenCost!B187</f>
        <v>352</v>
      </c>
      <c r="CM185" s="26">
        <f t="shared" si="135"/>
        <v>353</v>
      </c>
      <c r="CN185" s="20">
        <f t="shared" si="106"/>
        <v>0</v>
      </c>
      <c r="CO185" s="20">
        <f t="shared" si="106"/>
        <v>0</v>
      </c>
      <c r="CP185" s="20">
        <f t="shared" si="106"/>
        <v>0</v>
      </c>
      <c r="CQ185" s="106">
        <f t="shared" si="106"/>
        <v>0.8</v>
      </c>
      <c r="CR185" s="143"/>
      <c r="CS185" s="20">
        <f t="shared" si="107"/>
        <v>0</v>
      </c>
      <c r="CT185" s="20">
        <f t="shared" si="107"/>
        <v>0</v>
      </c>
      <c r="CW185" s="20">
        <f t="shared" si="104"/>
        <v>0</v>
      </c>
      <c r="CX185" s="20">
        <f t="shared" si="104"/>
        <v>0</v>
      </c>
      <c r="CY185" s="20">
        <f t="shared" si="104"/>
        <v>0</v>
      </c>
      <c r="CZ185" s="20">
        <f t="shared" si="104"/>
        <v>0</v>
      </c>
      <c r="DA185" s="20">
        <f t="shared" si="104"/>
        <v>0</v>
      </c>
      <c r="DB185" s="20">
        <f t="shared" si="104"/>
        <v>0</v>
      </c>
      <c r="DC185" s="20">
        <f t="shared" si="104"/>
        <v>0</v>
      </c>
      <c r="DD185" s="106">
        <f t="shared" si="104"/>
        <v>0</v>
      </c>
      <c r="DE185" s="20">
        <f t="shared" si="104"/>
        <v>0</v>
      </c>
      <c r="DF185" s="20">
        <f t="shared" si="104"/>
        <v>0</v>
      </c>
      <c r="DG185" s="106">
        <f t="shared" si="104"/>
        <v>0</v>
      </c>
      <c r="DH185" s="143"/>
      <c r="DI185" s="20">
        <f t="shared" si="108"/>
        <v>0</v>
      </c>
      <c r="DJ185" s="20">
        <f t="shared" si="108"/>
        <v>0</v>
      </c>
      <c r="DK185" s="20">
        <f t="shared" si="108"/>
        <v>0.8</v>
      </c>
      <c r="DL185" s="143"/>
      <c r="DM185" s="20">
        <f t="shared" si="109"/>
        <v>0</v>
      </c>
      <c r="DN185" s="20">
        <f t="shared" si="109"/>
        <v>0</v>
      </c>
      <c r="DO185" s="106">
        <f t="shared" si="109"/>
        <v>0</v>
      </c>
      <c r="DP185" s="20">
        <f t="shared" si="109"/>
        <v>0</v>
      </c>
      <c r="DR185" s="31">
        <f t="shared" si="127"/>
        <v>176</v>
      </c>
      <c r="DS185" s="26">
        <f t="shared" si="128"/>
        <v>176.5</v>
      </c>
      <c r="DT185" s="101">
        <f t="shared" si="110"/>
        <v>254.81</v>
      </c>
      <c r="DU185" s="101">
        <f t="shared" si="111"/>
        <v>89.47999999999999</v>
      </c>
      <c r="DV185" s="101">
        <f t="shared" si="112"/>
        <v>135.82999999999998</v>
      </c>
      <c r="DW185" s="102">
        <f t="shared" si="129"/>
        <v>209.67000000000002</v>
      </c>
      <c r="DX185" s="144"/>
      <c r="DY185" s="101">
        <f t="shared" si="130"/>
        <v>16.63</v>
      </c>
      <c r="DZ185" s="101">
        <f t="shared" si="130"/>
        <v>81.11</v>
      </c>
      <c r="EB185" s="84">
        <f>MODEL_DATA!AT182</f>
        <v>176</v>
      </c>
      <c r="EC185" s="84">
        <f>MODEL_DATA!AU182</f>
        <v>29.5</v>
      </c>
      <c r="ED185" s="84">
        <f>MODEL_DATA!AV182</f>
        <v>0.49</v>
      </c>
      <c r="EE185" s="84">
        <f>MODEL_DATA!AW182</f>
        <v>88.99</v>
      </c>
      <c r="EF185" s="84">
        <f>MODEL_DATA!AX182</f>
        <v>0</v>
      </c>
      <c r="EG185" s="84">
        <f>MODEL_DATA!AY182</f>
        <v>0</v>
      </c>
      <c r="EH185" s="84">
        <f>MODEL_DATA!AZ182</f>
        <v>39.75</v>
      </c>
      <c r="EI185" s="84">
        <f>MODEL_DATA!BA182</f>
        <v>96.08</v>
      </c>
      <c r="EJ185" s="84">
        <f>MODEL_DATA!BB182</f>
        <v>0</v>
      </c>
      <c r="EK185" s="84">
        <f>MODEL_DATA!BC182</f>
        <v>0</v>
      </c>
      <c r="EL185" s="84">
        <f>MODEL_DATA!BD182</f>
        <v>0</v>
      </c>
      <c r="EM185" s="84">
        <f>MODEL_DATA!BE182</f>
        <v>111.16</v>
      </c>
      <c r="EN185" s="84">
        <f>MODEL_DATA!BF182</f>
        <v>124.52</v>
      </c>
      <c r="EO185" s="84">
        <f>MODEL_DATA!BG182</f>
        <v>16.63</v>
      </c>
      <c r="EP185" s="84">
        <f>MODEL_DATA!BH182</f>
        <v>29.21</v>
      </c>
      <c r="EQ185" s="84">
        <f>MODEL_DATA!BI182</f>
        <v>98.51</v>
      </c>
      <c r="ER185" s="84">
        <f>MODEL_DATA!BJ182</f>
        <v>57.7</v>
      </c>
      <c r="ES185" s="84">
        <f>MODEL_DATA!BK182</f>
        <v>0</v>
      </c>
      <c r="ET185" s="84">
        <f>MODEL_DATA!BL182</f>
        <v>51.9</v>
      </c>
      <c r="EU185" s="84">
        <f>MODEL_DATA!BM182</f>
        <v>0.11</v>
      </c>
      <c r="EV185" s="84">
        <f>MODEL_DATA!BN182</f>
        <v>0.08</v>
      </c>
    </row>
    <row r="186" spans="32:152" x14ac:dyDescent="0.25">
      <c r="AF186" s="32">
        <f t="shared" si="105"/>
        <v>352</v>
      </c>
      <c r="AG186" s="61">
        <f t="shared" si="113"/>
        <v>0</v>
      </c>
      <c r="AH186" s="63">
        <f>INDEX(Obs_GenCost!$D$11:$T$211,  MATCH($AF186, Obs_GenCost!$B$11:$B$211, 0), MATCH(AH$4, Obs_GenCost!$D$3:$T$3, 0) )</f>
        <v>0</v>
      </c>
      <c r="AI186" s="61">
        <f t="shared" si="114"/>
        <v>0</v>
      </c>
      <c r="AJ186" s="63">
        <f>INDEX(Obs_GenCost!$D$11:$T$211,  MATCH($AF186, Obs_GenCost!$B$11:$B$211, 0), MATCH(AJ$4, Obs_GenCost!$D$3:$T$3, 0) )</f>
        <v>0</v>
      </c>
      <c r="AK186" s="61">
        <f t="shared" si="115"/>
        <v>0</v>
      </c>
      <c r="AL186" s="63">
        <f>INDEX(Obs_GenCost!$D$11:$T$211,  MATCH($AF186, Obs_GenCost!$B$11:$B$211, 0), MATCH(AL$4, Obs_GenCost!$D$3:$T$3, 0) )</f>
        <v>0</v>
      </c>
      <c r="AM186" s="61">
        <f t="shared" si="116"/>
        <v>0</v>
      </c>
      <c r="AN186" s="63">
        <f>INDEX(Obs_GenCost!$D$11:$T$211,  MATCH($AF186, Obs_GenCost!$B$11:$B$211, 0), MATCH(AN$4, Obs_GenCost!$D$3:$T$3, 0) )</f>
        <v>0</v>
      </c>
      <c r="AO186" s="61">
        <f t="shared" si="117"/>
        <v>0</v>
      </c>
      <c r="AP186" s="63">
        <f>INDEX(Obs_GenCost!$D$11:$T$211,  MATCH($AF186, Obs_GenCost!$B$11:$B$211, 0), MATCH(AP$4, Obs_GenCost!$D$3:$T$3, 0) )</f>
        <v>0</v>
      </c>
      <c r="AQ186" s="61">
        <f t="shared" si="118"/>
        <v>0</v>
      </c>
      <c r="AR186" s="63">
        <f>INDEX(Obs_GenCost!$D$11:$T$211,  MATCH($AF186, Obs_GenCost!$B$11:$B$211, 0), MATCH(AR$4, Obs_GenCost!$D$3:$T$3, 0) )</f>
        <v>0</v>
      </c>
      <c r="AS186" s="61">
        <f t="shared" si="119"/>
        <v>0</v>
      </c>
      <c r="AT186" s="63">
        <f>INDEX(Obs_GenCost!$D$11:$T$211,  MATCH($AF186, Obs_GenCost!$B$11:$B$211, 0), MATCH(AT$4, Obs_GenCost!$D$3:$T$3, 0) )</f>
        <v>0</v>
      </c>
      <c r="AU186" s="61">
        <f t="shared" si="120"/>
        <v>0</v>
      </c>
      <c r="AV186" s="63">
        <f>INDEX(Obs_GenCost!$D$11:$T$211,  MATCH($AF186, Obs_GenCost!$B$11:$B$211, 0), MATCH(AV$4, Obs_GenCost!$D$3:$T$3, 0) )</f>
        <v>0</v>
      </c>
      <c r="AW186" s="61">
        <f t="shared" si="121"/>
        <v>0</v>
      </c>
      <c r="AX186" s="63">
        <f>INDEX(Obs_GenCost!$D$11:$T$211,  MATCH($AF186, Obs_GenCost!$B$11:$B$211, 0), MATCH(AX$4, Obs_GenCost!$D$3:$T$3, 0) )</f>
        <v>0</v>
      </c>
      <c r="AY186" s="61">
        <f t="shared" si="122"/>
        <v>0</v>
      </c>
      <c r="AZ186" s="63">
        <f>INDEX(Obs_GenCost!$D$11:$T$211,  MATCH($AF186, Obs_GenCost!$B$11:$B$211, 0), MATCH(AZ$4, Obs_GenCost!$D$3:$T$3, 0) )</f>
        <v>2.6000000000000001E-6</v>
      </c>
      <c r="BA186" s="61">
        <f t="shared" si="123"/>
        <v>0</v>
      </c>
      <c r="BB186" s="63">
        <f>INDEX(Obs_GenCost!$D$11:$T$211,  MATCH($AF186, Obs_GenCost!$B$11:$B$211, 0), MATCH(BB$4, Obs_GenCost!$D$3:$T$3, 0) )</f>
        <v>0</v>
      </c>
      <c r="BC186" s="61">
        <f t="shared" si="124"/>
        <v>8.4068318118719273E-6</v>
      </c>
      <c r="BD186" s="63">
        <f>INDEX(Obs_GenCost!$D$11:$T$211,  MATCH($AF186, Obs_GenCost!$B$11:$B$211, 0), MATCH(BD$4, Obs_GenCost!$D$3:$T$3, 0) )</f>
        <v>0</v>
      </c>
      <c r="BF186" s="31">
        <f t="shared" si="125"/>
        <v>354</v>
      </c>
      <c r="BG186" s="31">
        <f t="shared" si="126"/>
        <v>355</v>
      </c>
      <c r="BH186" s="57">
        <f t="shared" si="134"/>
        <v>0</v>
      </c>
      <c r="BI186" s="57">
        <f t="shared" si="134"/>
        <v>0</v>
      </c>
      <c r="BJ186" s="57">
        <f t="shared" si="134"/>
        <v>0</v>
      </c>
      <c r="BK186" s="58">
        <f t="shared" si="133"/>
        <v>2.4309238517733759E-6</v>
      </c>
      <c r="BL186" s="57">
        <f t="shared" si="133"/>
        <v>0</v>
      </c>
      <c r="BM186" s="57">
        <f t="shared" si="133"/>
        <v>0</v>
      </c>
      <c r="BN186" s="57">
        <f t="shared" si="100"/>
        <v>0</v>
      </c>
      <c r="BQ186" s="57">
        <f t="shared" si="137"/>
        <v>0</v>
      </c>
      <c r="BR186" s="57">
        <f t="shared" si="137"/>
        <v>0</v>
      </c>
      <c r="BS186" s="57">
        <f t="shared" si="137"/>
        <v>0</v>
      </c>
      <c r="BT186" s="57">
        <f t="shared" si="137"/>
        <v>0</v>
      </c>
      <c r="BU186" s="57">
        <f t="shared" si="137"/>
        <v>0</v>
      </c>
      <c r="BV186" s="57">
        <f t="shared" si="137"/>
        <v>0</v>
      </c>
      <c r="BW186" s="57">
        <f t="shared" si="137"/>
        <v>0</v>
      </c>
      <c r="BX186" s="58">
        <f t="shared" si="137"/>
        <v>0</v>
      </c>
      <c r="BY186" s="57">
        <f t="shared" si="137"/>
        <v>0</v>
      </c>
      <c r="BZ186" s="57">
        <f t="shared" si="137"/>
        <v>0</v>
      </c>
      <c r="CA186" s="58">
        <f t="shared" si="137"/>
        <v>0</v>
      </c>
      <c r="CB186" s="57">
        <f t="shared" si="137"/>
        <v>0</v>
      </c>
      <c r="CC186" s="57">
        <f t="shared" si="137"/>
        <v>0</v>
      </c>
      <c r="CD186" s="57">
        <f t="shared" si="137"/>
        <v>0</v>
      </c>
      <c r="CE186" s="57">
        <f t="shared" si="137"/>
        <v>4.4135867012327624E-6</v>
      </c>
      <c r="CF186" s="57">
        <f t="shared" si="136"/>
        <v>0</v>
      </c>
      <c r="CG186" s="57">
        <f t="shared" si="136"/>
        <v>0</v>
      </c>
      <c r="CH186" s="57">
        <f t="shared" si="136"/>
        <v>0</v>
      </c>
      <c r="CI186" s="58">
        <f t="shared" si="136"/>
        <v>0</v>
      </c>
      <c r="CJ186" s="57">
        <f t="shared" si="136"/>
        <v>0</v>
      </c>
      <c r="CL186" s="30">
        <f>Obs_GenCost!B188</f>
        <v>354</v>
      </c>
      <c r="CM186" s="26">
        <f t="shared" si="135"/>
        <v>355</v>
      </c>
      <c r="CN186" s="20">
        <f t="shared" si="106"/>
        <v>0</v>
      </c>
      <c r="CO186" s="20">
        <f t="shared" si="106"/>
        <v>0</v>
      </c>
      <c r="CP186" s="20">
        <f t="shared" si="106"/>
        <v>0</v>
      </c>
      <c r="CQ186" s="106">
        <f t="shared" si="106"/>
        <v>0.42000000000000004</v>
      </c>
      <c r="CR186" s="143"/>
      <c r="CS186" s="20">
        <f t="shared" si="107"/>
        <v>0</v>
      </c>
      <c r="CT186" s="20">
        <f t="shared" si="107"/>
        <v>0</v>
      </c>
      <c r="CW186" s="20">
        <f t="shared" si="104"/>
        <v>0</v>
      </c>
      <c r="CX186" s="20">
        <f t="shared" si="104"/>
        <v>0</v>
      </c>
      <c r="CY186" s="20">
        <f t="shared" si="104"/>
        <v>0</v>
      </c>
      <c r="CZ186" s="20">
        <f t="shared" si="104"/>
        <v>0</v>
      </c>
      <c r="DA186" s="20">
        <f t="shared" si="104"/>
        <v>0</v>
      </c>
      <c r="DB186" s="20">
        <f t="shared" si="104"/>
        <v>0</v>
      </c>
      <c r="DC186" s="20">
        <f t="shared" si="104"/>
        <v>0</v>
      </c>
      <c r="DD186" s="106">
        <f t="shared" si="104"/>
        <v>0</v>
      </c>
      <c r="DE186" s="20">
        <f t="shared" si="104"/>
        <v>0</v>
      </c>
      <c r="DF186" s="20">
        <f t="shared" si="104"/>
        <v>0</v>
      </c>
      <c r="DG186" s="106">
        <f t="shared" si="104"/>
        <v>0</v>
      </c>
      <c r="DH186" s="143"/>
      <c r="DI186" s="20">
        <f t="shared" si="108"/>
        <v>0</v>
      </c>
      <c r="DJ186" s="20">
        <f t="shared" si="108"/>
        <v>0</v>
      </c>
      <c r="DK186" s="20">
        <f t="shared" si="108"/>
        <v>0.42000000000000004</v>
      </c>
      <c r="DL186" s="143"/>
      <c r="DM186" s="20">
        <f t="shared" si="109"/>
        <v>0</v>
      </c>
      <c r="DN186" s="20">
        <f t="shared" si="109"/>
        <v>0</v>
      </c>
      <c r="DO186" s="106">
        <f t="shared" si="109"/>
        <v>0</v>
      </c>
      <c r="DP186" s="20">
        <f t="shared" si="109"/>
        <v>0</v>
      </c>
      <c r="DR186" s="31">
        <f t="shared" si="127"/>
        <v>177</v>
      </c>
      <c r="DS186" s="26">
        <f t="shared" si="128"/>
        <v>177.5</v>
      </c>
      <c r="DT186" s="101">
        <f t="shared" si="110"/>
        <v>245.21999999999997</v>
      </c>
      <c r="DU186" s="101">
        <f t="shared" si="111"/>
        <v>85.86</v>
      </c>
      <c r="DV186" s="101">
        <f t="shared" si="112"/>
        <v>128.71</v>
      </c>
      <c r="DW186" s="102">
        <f t="shared" si="129"/>
        <v>185.88</v>
      </c>
      <c r="DX186" s="144"/>
      <c r="DY186" s="101">
        <f t="shared" si="130"/>
        <v>16.72</v>
      </c>
      <c r="DZ186" s="101">
        <f t="shared" si="130"/>
        <v>53.230000000000004</v>
      </c>
      <c r="EB186" s="84">
        <f>MODEL_DATA!AT183</f>
        <v>177</v>
      </c>
      <c r="EC186" s="84">
        <f>MODEL_DATA!AU183</f>
        <v>30.65</v>
      </c>
      <c r="ED186" s="84">
        <f>MODEL_DATA!AV183</f>
        <v>0.12</v>
      </c>
      <c r="EE186" s="84">
        <f>MODEL_DATA!AW183</f>
        <v>85.74</v>
      </c>
      <c r="EF186" s="84">
        <f>MODEL_DATA!AX183</f>
        <v>0</v>
      </c>
      <c r="EG186" s="84">
        <f>MODEL_DATA!AY183</f>
        <v>0</v>
      </c>
      <c r="EH186" s="84">
        <f>MODEL_DATA!AZ183</f>
        <v>33.51</v>
      </c>
      <c r="EI186" s="84">
        <f>MODEL_DATA!BA183</f>
        <v>95.2</v>
      </c>
      <c r="EJ186" s="84">
        <f>MODEL_DATA!BB183</f>
        <v>0</v>
      </c>
      <c r="EK186" s="84">
        <f>MODEL_DATA!BC183</f>
        <v>0</v>
      </c>
      <c r="EL186" s="84">
        <f>MODEL_DATA!BD183</f>
        <v>0</v>
      </c>
      <c r="EM186" s="84">
        <f>MODEL_DATA!BE183</f>
        <v>92.91</v>
      </c>
      <c r="EN186" s="84">
        <f>MODEL_DATA!BF183</f>
        <v>105.75</v>
      </c>
      <c r="EO186" s="84">
        <f>MODEL_DATA!BG183</f>
        <v>16.72</v>
      </c>
      <c r="EP186" s="84">
        <f>MODEL_DATA!BH183</f>
        <v>20.73</v>
      </c>
      <c r="EQ186" s="84">
        <f>MODEL_DATA!BI183</f>
        <v>92.97</v>
      </c>
      <c r="ER186" s="84">
        <f>MODEL_DATA!BJ183</f>
        <v>59.03</v>
      </c>
      <c r="ES186" s="84">
        <f>MODEL_DATA!BK183</f>
        <v>0</v>
      </c>
      <c r="ET186" s="84">
        <f>MODEL_DATA!BL183</f>
        <v>32.5</v>
      </c>
      <c r="EU186" s="84">
        <f>MODEL_DATA!BM183</f>
        <v>0.12</v>
      </c>
      <c r="EV186" s="84">
        <f>MODEL_DATA!BN183</f>
        <v>0.03</v>
      </c>
    </row>
    <row r="187" spans="32:152" x14ac:dyDescent="0.25">
      <c r="AF187" s="32">
        <f t="shared" si="105"/>
        <v>354</v>
      </c>
      <c r="AG187" s="61">
        <f t="shared" si="113"/>
        <v>0</v>
      </c>
      <c r="AH187" s="63">
        <f>INDEX(Obs_GenCost!$D$11:$T$211,  MATCH($AF187, Obs_GenCost!$B$11:$B$211, 0), MATCH(AH$4, Obs_GenCost!$D$3:$T$3, 0) )</f>
        <v>0</v>
      </c>
      <c r="AI187" s="61">
        <f t="shared" si="114"/>
        <v>0</v>
      </c>
      <c r="AJ187" s="63">
        <f>INDEX(Obs_GenCost!$D$11:$T$211,  MATCH($AF187, Obs_GenCost!$B$11:$B$211, 0), MATCH(AJ$4, Obs_GenCost!$D$3:$T$3, 0) )</f>
        <v>0</v>
      </c>
      <c r="AK187" s="61">
        <f t="shared" si="115"/>
        <v>0</v>
      </c>
      <c r="AL187" s="63">
        <f>INDEX(Obs_GenCost!$D$11:$T$211,  MATCH($AF187, Obs_GenCost!$B$11:$B$211, 0), MATCH(AL$4, Obs_GenCost!$D$3:$T$3, 0) )</f>
        <v>0</v>
      </c>
      <c r="AM187" s="61">
        <f t="shared" si="116"/>
        <v>0</v>
      </c>
      <c r="AN187" s="63">
        <f>INDEX(Obs_GenCost!$D$11:$T$211,  MATCH($AF187, Obs_GenCost!$B$11:$B$211, 0), MATCH(AN$4, Obs_GenCost!$D$3:$T$3, 0) )</f>
        <v>0</v>
      </c>
      <c r="AO187" s="61">
        <f t="shared" si="117"/>
        <v>0</v>
      </c>
      <c r="AP187" s="63">
        <f>INDEX(Obs_GenCost!$D$11:$T$211,  MATCH($AF187, Obs_GenCost!$B$11:$B$211, 0), MATCH(AP$4, Obs_GenCost!$D$3:$T$3, 0) )</f>
        <v>0</v>
      </c>
      <c r="AQ187" s="61">
        <f t="shared" si="118"/>
        <v>0</v>
      </c>
      <c r="AR187" s="63">
        <f>INDEX(Obs_GenCost!$D$11:$T$211,  MATCH($AF187, Obs_GenCost!$B$11:$B$211, 0), MATCH(AR$4, Obs_GenCost!$D$3:$T$3, 0) )</f>
        <v>0</v>
      </c>
      <c r="AS187" s="61">
        <f t="shared" si="119"/>
        <v>0</v>
      </c>
      <c r="AT187" s="63">
        <f>INDEX(Obs_GenCost!$D$11:$T$211,  MATCH($AF187, Obs_GenCost!$B$11:$B$211, 0), MATCH(AT$4, Obs_GenCost!$D$3:$T$3, 0) )</f>
        <v>0</v>
      </c>
      <c r="AU187" s="61">
        <f t="shared" si="120"/>
        <v>0</v>
      </c>
      <c r="AV187" s="63">
        <f>INDEX(Obs_GenCost!$D$11:$T$211,  MATCH($AF187, Obs_GenCost!$B$11:$B$211, 0), MATCH(AV$4, Obs_GenCost!$D$3:$T$3, 0) )</f>
        <v>0</v>
      </c>
      <c r="AW187" s="61">
        <f t="shared" si="121"/>
        <v>0</v>
      </c>
      <c r="AX187" s="63">
        <f>INDEX(Obs_GenCost!$D$11:$T$211,  MATCH($AF187, Obs_GenCost!$B$11:$B$211, 0), MATCH(AX$4, Obs_GenCost!$D$3:$T$3, 0) )</f>
        <v>0</v>
      </c>
      <c r="AY187" s="61">
        <f t="shared" si="122"/>
        <v>0</v>
      </c>
      <c r="AZ187" s="63">
        <f>INDEX(Obs_GenCost!$D$11:$T$211,  MATCH($AF187, Obs_GenCost!$B$11:$B$211, 0), MATCH(AZ$4, Obs_GenCost!$D$3:$T$3, 0) )</f>
        <v>1.3E-6</v>
      </c>
      <c r="BA187" s="61">
        <f t="shared" si="123"/>
        <v>0</v>
      </c>
      <c r="BB187" s="63">
        <f>INDEX(Obs_GenCost!$D$11:$T$211,  MATCH($AF187, Obs_GenCost!$B$11:$B$211, 0), MATCH(BB$4, Obs_GenCost!$D$3:$T$3, 0) )</f>
        <v>0</v>
      </c>
      <c r="BC187" s="61">
        <f t="shared" si="124"/>
        <v>4.4135867012327624E-6</v>
      </c>
      <c r="BD187" s="63">
        <f>INDEX(Obs_GenCost!$D$11:$T$211,  MATCH($AF187, Obs_GenCost!$B$11:$B$211, 0), MATCH(BD$4, Obs_GenCost!$D$3:$T$3, 0) )</f>
        <v>0</v>
      </c>
      <c r="BF187" s="31">
        <f t="shared" si="125"/>
        <v>356</v>
      </c>
      <c r="BG187" s="31">
        <f t="shared" si="126"/>
        <v>357</v>
      </c>
      <c r="BH187" s="57">
        <f t="shared" si="134"/>
        <v>0</v>
      </c>
      <c r="BI187" s="57">
        <f t="shared" si="134"/>
        <v>0</v>
      </c>
      <c r="BJ187" s="57">
        <f t="shared" si="134"/>
        <v>0</v>
      </c>
      <c r="BK187" s="58">
        <f t="shared" si="133"/>
        <v>6.366705326073128E-7</v>
      </c>
      <c r="BL187" s="57">
        <f t="shared" si="133"/>
        <v>0</v>
      </c>
      <c r="BM187" s="57">
        <f t="shared" si="133"/>
        <v>0</v>
      </c>
      <c r="BN187" s="57">
        <f t="shared" si="100"/>
        <v>0</v>
      </c>
      <c r="BQ187" s="57">
        <f t="shared" si="137"/>
        <v>0</v>
      </c>
      <c r="BR187" s="57">
        <f t="shared" si="137"/>
        <v>0</v>
      </c>
      <c r="BS187" s="57">
        <f t="shared" si="137"/>
        <v>0</v>
      </c>
      <c r="BT187" s="57">
        <f t="shared" si="137"/>
        <v>0</v>
      </c>
      <c r="BU187" s="57">
        <f t="shared" si="137"/>
        <v>0</v>
      </c>
      <c r="BV187" s="57">
        <f t="shared" si="137"/>
        <v>0</v>
      </c>
      <c r="BW187" s="57">
        <f t="shared" si="137"/>
        <v>0</v>
      </c>
      <c r="BX187" s="58">
        <f t="shared" si="137"/>
        <v>0</v>
      </c>
      <c r="BY187" s="57">
        <f t="shared" si="137"/>
        <v>0</v>
      </c>
      <c r="BZ187" s="57">
        <f t="shared" si="137"/>
        <v>0</v>
      </c>
      <c r="CA187" s="58">
        <f t="shared" si="137"/>
        <v>0</v>
      </c>
      <c r="CB187" s="57">
        <f t="shared" si="137"/>
        <v>0</v>
      </c>
      <c r="CC187" s="57">
        <f t="shared" si="137"/>
        <v>0</v>
      </c>
      <c r="CD187" s="57">
        <f t="shared" si="137"/>
        <v>0</v>
      </c>
      <c r="CE187" s="57">
        <f t="shared" si="137"/>
        <v>1.1559393741323901E-6</v>
      </c>
      <c r="CF187" s="57">
        <f t="shared" si="136"/>
        <v>0</v>
      </c>
      <c r="CG187" s="57">
        <f t="shared" si="136"/>
        <v>0</v>
      </c>
      <c r="CH187" s="57">
        <f t="shared" si="136"/>
        <v>0</v>
      </c>
      <c r="CI187" s="58">
        <f t="shared" si="136"/>
        <v>0</v>
      </c>
      <c r="CJ187" s="57">
        <f t="shared" si="136"/>
        <v>0</v>
      </c>
      <c r="CL187" s="30">
        <f>Obs_GenCost!B189</f>
        <v>356</v>
      </c>
      <c r="CM187" s="26">
        <f t="shared" si="135"/>
        <v>357</v>
      </c>
      <c r="CN187" s="20">
        <f t="shared" si="106"/>
        <v>0</v>
      </c>
      <c r="CO187" s="20">
        <f t="shared" si="106"/>
        <v>0</v>
      </c>
      <c r="CP187" s="20">
        <f t="shared" si="106"/>
        <v>0</v>
      </c>
      <c r="CQ187" s="106">
        <f t="shared" si="106"/>
        <v>0.11000000000000001</v>
      </c>
      <c r="CR187" s="143"/>
      <c r="CS187" s="20">
        <f t="shared" si="107"/>
        <v>0</v>
      </c>
      <c r="CT187" s="20">
        <f t="shared" si="107"/>
        <v>0</v>
      </c>
      <c r="CW187" s="20">
        <f t="shared" ref="CW187:DG209" si="138">SUMIFS(EC:EC,$DR:$DR,"&gt;="&amp;$CL187,$DR:$DR,"&lt;"&amp;$CL188)</f>
        <v>0</v>
      </c>
      <c r="CX187" s="20">
        <f t="shared" si="138"/>
        <v>0</v>
      </c>
      <c r="CY187" s="20">
        <f t="shared" si="138"/>
        <v>0</v>
      </c>
      <c r="CZ187" s="20">
        <f t="shared" si="138"/>
        <v>0</v>
      </c>
      <c r="DA187" s="20">
        <f t="shared" si="138"/>
        <v>0</v>
      </c>
      <c r="DB187" s="20">
        <f t="shared" si="138"/>
        <v>0</v>
      </c>
      <c r="DC187" s="20">
        <f t="shared" si="138"/>
        <v>0</v>
      </c>
      <c r="DD187" s="106">
        <f t="shared" si="138"/>
        <v>0</v>
      </c>
      <c r="DE187" s="20">
        <f t="shared" si="138"/>
        <v>0</v>
      </c>
      <c r="DF187" s="20">
        <f t="shared" si="138"/>
        <v>0</v>
      </c>
      <c r="DG187" s="106">
        <f t="shared" si="138"/>
        <v>0</v>
      </c>
      <c r="DH187" s="143"/>
      <c r="DI187" s="20">
        <f t="shared" si="108"/>
        <v>0</v>
      </c>
      <c r="DJ187" s="20">
        <f t="shared" si="108"/>
        <v>0</v>
      </c>
      <c r="DK187" s="20">
        <f t="shared" si="108"/>
        <v>0.11000000000000001</v>
      </c>
      <c r="DL187" s="143"/>
      <c r="DM187" s="20">
        <f t="shared" si="109"/>
        <v>0</v>
      </c>
      <c r="DN187" s="20">
        <f t="shared" si="109"/>
        <v>0</v>
      </c>
      <c r="DO187" s="106">
        <f t="shared" si="109"/>
        <v>0</v>
      </c>
      <c r="DP187" s="20">
        <f t="shared" si="109"/>
        <v>0</v>
      </c>
      <c r="DR187" s="31">
        <f t="shared" si="127"/>
        <v>178</v>
      </c>
      <c r="DS187" s="26">
        <f t="shared" si="128"/>
        <v>178.5</v>
      </c>
      <c r="DT187" s="101">
        <f t="shared" si="110"/>
        <v>254.14</v>
      </c>
      <c r="DU187" s="101">
        <f t="shared" si="111"/>
        <v>110.5</v>
      </c>
      <c r="DV187" s="101">
        <f t="shared" si="112"/>
        <v>114.6</v>
      </c>
      <c r="DW187" s="102">
        <f t="shared" si="129"/>
        <v>203.95</v>
      </c>
      <c r="DX187" s="144"/>
      <c r="DY187" s="101">
        <f t="shared" si="130"/>
        <v>14.35</v>
      </c>
      <c r="DZ187" s="101">
        <f t="shared" si="130"/>
        <v>64.36</v>
      </c>
      <c r="EB187" s="84">
        <f>MODEL_DATA!AT184</f>
        <v>178</v>
      </c>
      <c r="EC187" s="84">
        <f>MODEL_DATA!AU184</f>
        <v>29.04</v>
      </c>
      <c r="ED187" s="84">
        <f>MODEL_DATA!AV184</f>
        <v>0.01</v>
      </c>
      <c r="EE187" s="84">
        <f>MODEL_DATA!AW184</f>
        <v>110.49</v>
      </c>
      <c r="EF187" s="84">
        <f>MODEL_DATA!AX184</f>
        <v>0</v>
      </c>
      <c r="EG187" s="84">
        <f>MODEL_DATA!AY184</f>
        <v>0</v>
      </c>
      <c r="EH187" s="84">
        <f>MODEL_DATA!AZ184</f>
        <v>33.630000000000003</v>
      </c>
      <c r="EI187" s="84">
        <f>MODEL_DATA!BA184</f>
        <v>80.97</v>
      </c>
      <c r="EJ187" s="84">
        <f>MODEL_DATA!BB184</f>
        <v>0</v>
      </c>
      <c r="EK187" s="84">
        <f>MODEL_DATA!BC184</f>
        <v>0</v>
      </c>
      <c r="EL187" s="84">
        <f>MODEL_DATA!BD184</f>
        <v>0</v>
      </c>
      <c r="EM187" s="84">
        <f>MODEL_DATA!BE184</f>
        <v>107.39</v>
      </c>
      <c r="EN187" s="84">
        <f>MODEL_DATA!BF184</f>
        <v>111.87</v>
      </c>
      <c r="EO187" s="84">
        <f>MODEL_DATA!BG184</f>
        <v>14.35</v>
      </c>
      <c r="EP187" s="84">
        <f>MODEL_DATA!BH184</f>
        <v>25.85</v>
      </c>
      <c r="EQ187" s="84">
        <f>MODEL_DATA!BI184</f>
        <v>96.56</v>
      </c>
      <c r="ER187" s="84">
        <f>MODEL_DATA!BJ184</f>
        <v>76.010000000000005</v>
      </c>
      <c r="ES187" s="84">
        <f>MODEL_DATA!BK184</f>
        <v>0</v>
      </c>
      <c r="ET187" s="84">
        <f>MODEL_DATA!BL184</f>
        <v>38.51</v>
      </c>
      <c r="EU187" s="84">
        <f>MODEL_DATA!BM184</f>
        <v>0.09</v>
      </c>
      <c r="EV187" s="84">
        <f>MODEL_DATA!BN184</f>
        <v>0.04</v>
      </c>
    </row>
    <row r="188" spans="32:152" x14ac:dyDescent="0.25">
      <c r="AF188" s="32">
        <f t="shared" si="105"/>
        <v>356</v>
      </c>
      <c r="AG188" s="61">
        <f t="shared" si="113"/>
        <v>0</v>
      </c>
      <c r="AH188" s="63">
        <f>INDEX(Obs_GenCost!$D$11:$T$211,  MATCH($AF188, Obs_GenCost!$B$11:$B$211, 0), MATCH(AH$4, Obs_GenCost!$D$3:$T$3, 0) )</f>
        <v>0</v>
      </c>
      <c r="AI188" s="61">
        <f t="shared" si="114"/>
        <v>0</v>
      </c>
      <c r="AJ188" s="63">
        <f>INDEX(Obs_GenCost!$D$11:$T$211,  MATCH($AF188, Obs_GenCost!$B$11:$B$211, 0), MATCH(AJ$4, Obs_GenCost!$D$3:$T$3, 0) )</f>
        <v>0</v>
      </c>
      <c r="AK188" s="61">
        <f t="shared" si="115"/>
        <v>0</v>
      </c>
      <c r="AL188" s="63">
        <f>INDEX(Obs_GenCost!$D$11:$T$211,  MATCH($AF188, Obs_GenCost!$B$11:$B$211, 0), MATCH(AL$4, Obs_GenCost!$D$3:$T$3, 0) )</f>
        <v>0</v>
      </c>
      <c r="AM188" s="61">
        <f t="shared" si="116"/>
        <v>0</v>
      </c>
      <c r="AN188" s="63">
        <f>INDEX(Obs_GenCost!$D$11:$T$211,  MATCH($AF188, Obs_GenCost!$B$11:$B$211, 0), MATCH(AN$4, Obs_GenCost!$D$3:$T$3, 0) )</f>
        <v>0</v>
      </c>
      <c r="AO188" s="61">
        <f t="shared" si="117"/>
        <v>0</v>
      </c>
      <c r="AP188" s="63">
        <f>INDEX(Obs_GenCost!$D$11:$T$211,  MATCH($AF188, Obs_GenCost!$B$11:$B$211, 0), MATCH(AP$4, Obs_GenCost!$D$3:$T$3, 0) )</f>
        <v>0</v>
      </c>
      <c r="AQ188" s="61">
        <f t="shared" si="118"/>
        <v>0</v>
      </c>
      <c r="AR188" s="63">
        <f>INDEX(Obs_GenCost!$D$11:$T$211,  MATCH($AF188, Obs_GenCost!$B$11:$B$211, 0), MATCH(AR$4, Obs_GenCost!$D$3:$T$3, 0) )</f>
        <v>0</v>
      </c>
      <c r="AS188" s="61">
        <f t="shared" si="119"/>
        <v>0</v>
      </c>
      <c r="AT188" s="63">
        <f>INDEX(Obs_GenCost!$D$11:$T$211,  MATCH($AF188, Obs_GenCost!$B$11:$B$211, 0), MATCH(AT$4, Obs_GenCost!$D$3:$T$3, 0) )</f>
        <v>0</v>
      </c>
      <c r="AU188" s="61">
        <f t="shared" si="120"/>
        <v>0</v>
      </c>
      <c r="AV188" s="63">
        <f>INDEX(Obs_GenCost!$D$11:$T$211,  MATCH($AF188, Obs_GenCost!$B$11:$B$211, 0), MATCH(AV$4, Obs_GenCost!$D$3:$T$3, 0) )</f>
        <v>0</v>
      </c>
      <c r="AW188" s="61">
        <f t="shared" si="121"/>
        <v>0</v>
      </c>
      <c r="AX188" s="63">
        <f>INDEX(Obs_GenCost!$D$11:$T$211,  MATCH($AF188, Obs_GenCost!$B$11:$B$211, 0), MATCH(AX$4, Obs_GenCost!$D$3:$T$3, 0) )</f>
        <v>0</v>
      </c>
      <c r="AY188" s="61">
        <f t="shared" si="122"/>
        <v>0</v>
      </c>
      <c r="AZ188" s="63">
        <f>INDEX(Obs_GenCost!$D$11:$T$211,  MATCH($AF188, Obs_GenCost!$B$11:$B$211, 0), MATCH(AZ$4, Obs_GenCost!$D$3:$T$3, 0) )</f>
        <v>0</v>
      </c>
      <c r="BA188" s="61">
        <f t="shared" si="123"/>
        <v>0</v>
      </c>
      <c r="BB188" s="63">
        <f>INDEX(Obs_GenCost!$D$11:$T$211,  MATCH($AF188, Obs_GenCost!$B$11:$B$211, 0), MATCH(BB$4, Obs_GenCost!$D$3:$T$3, 0) )</f>
        <v>0</v>
      </c>
      <c r="BC188" s="61">
        <f t="shared" si="124"/>
        <v>1.1559393741323901E-6</v>
      </c>
      <c r="BD188" s="63">
        <f>INDEX(Obs_GenCost!$D$11:$T$211,  MATCH($AF188, Obs_GenCost!$B$11:$B$211, 0), MATCH(BD$4, Obs_GenCost!$D$3:$T$3, 0) )</f>
        <v>0</v>
      </c>
      <c r="BF188" s="31">
        <f t="shared" si="125"/>
        <v>358</v>
      </c>
      <c r="BG188" s="31">
        <f t="shared" si="126"/>
        <v>359</v>
      </c>
      <c r="BH188" s="57">
        <f t="shared" si="134"/>
        <v>0</v>
      </c>
      <c r="BI188" s="57">
        <f t="shared" si="134"/>
        <v>0</v>
      </c>
      <c r="BJ188" s="57">
        <f t="shared" si="134"/>
        <v>0</v>
      </c>
      <c r="BK188" s="58">
        <f t="shared" si="133"/>
        <v>2.3151655731175008E-7</v>
      </c>
      <c r="BL188" s="57">
        <f t="shared" si="133"/>
        <v>0</v>
      </c>
      <c r="BM188" s="57">
        <f t="shared" si="133"/>
        <v>0</v>
      </c>
      <c r="BN188" s="57">
        <f t="shared" si="133"/>
        <v>0</v>
      </c>
      <c r="BQ188" s="57">
        <f t="shared" si="137"/>
        <v>0</v>
      </c>
      <c r="BR188" s="57">
        <f t="shared" si="137"/>
        <v>0</v>
      </c>
      <c r="BS188" s="57">
        <f t="shared" si="137"/>
        <v>0</v>
      </c>
      <c r="BT188" s="57">
        <f t="shared" si="137"/>
        <v>0</v>
      </c>
      <c r="BU188" s="57">
        <f t="shared" si="137"/>
        <v>0</v>
      </c>
      <c r="BV188" s="57">
        <f t="shared" si="137"/>
        <v>0</v>
      </c>
      <c r="BW188" s="57">
        <f t="shared" si="137"/>
        <v>0</v>
      </c>
      <c r="BX188" s="58">
        <f t="shared" si="137"/>
        <v>0</v>
      </c>
      <c r="BY188" s="57">
        <f t="shared" si="137"/>
        <v>0</v>
      </c>
      <c r="BZ188" s="57">
        <f t="shared" si="137"/>
        <v>0</v>
      </c>
      <c r="CA188" s="58">
        <f t="shared" si="137"/>
        <v>0</v>
      </c>
      <c r="CB188" s="57">
        <f t="shared" si="137"/>
        <v>0</v>
      </c>
      <c r="CC188" s="57">
        <f t="shared" si="137"/>
        <v>0</v>
      </c>
      <c r="CD188" s="57">
        <f t="shared" si="137"/>
        <v>0</v>
      </c>
      <c r="CE188" s="57">
        <f t="shared" si="137"/>
        <v>4.2034159059359636E-7</v>
      </c>
      <c r="CF188" s="57">
        <f t="shared" si="136"/>
        <v>0</v>
      </c>
      <c r="CG188" s="57">
        <f t="shared" si="136"/>
        <v>0</v>
      </c>
      <c r="CH188" s="57">
        <f t="shared" si="136"/>
        <v>0</v>
      </c>
      <c r="CI188" s="58">
        <f t="shared" si="136"/>
        <v>0</v>
      </c>
      <c r="CJ188" s="57">
        <f t="shared" si="136"/>
        <v>0</v>
      </c>
      <c r="CL188" s="30">
        <f>Obs_GenCost!B190</f>
        <v>358</v>
      </c>
      <c r="CM188" s="26">
        <f t="shared" si="135"/>
        <v>359</v>
      </c>
      <c r="CN188" s="20">
        <f t="shared" si="106"/>
        <v>0</v>
      </c>
      <c r="CO188" s="20">
        <f t="shared" si="106"/>
        <v>0</v>
      </c>
      <c r="CP188" s="20">
        <f t="shared" si="106"/>
        <v>0</v>
      </c>
      <c r="CQ188" s="106">
        <f t="shared" si="106"/>
        <v>0.04</v>
      </c>
      <c r="CR188" s="143"/>
      <c r="CS188" s="20">
        <f t="shared" si="107"/>
        <v>0</v>
      </c>
      <c r="CT188" s="20">
        <f t="shared" si="107"/>
        <v>0</v>
      </c>
      <c r="CW188" s="20">
        <f t="shared" si="138"/>
        <v>0</v>
      </c>
      <c r="CX188" s="20">
        <f t="shared" si="138"/>
        <v>0</v>
      </c>
      <c r="CY188" s="20">
        <f t="shared" si="138"/>
        <v>0</v>
      </c>
      <c r="CZ188" s="20">
        <f t="shared" si="138"/>
        <v>0</v>
      </c>
      <c r="DA188" s="20">
        <f t="shared" si="138"/>
        <v>0</v>
      </c>
      <c r="DB188" s="20">
        <f t="shared" si="138"/>
        <v>0</v>
      </c>
      <c r="DC188" s="20">
        <f t="shared" si="138"/>
        <v>0</v>
      </c>
      <c r="DD188" s="106">
        <f t="shared" si="138"/>
        <v>0</v>
      </c>
      <c r="DE188" s="20">
        <f t="shared" si="138"/>
        <v>0</v>
      </c>
      <c r="DF188" s="20">
        <f t="shared" si="138"/>
        <v>0</v>
      </c>
      <c r="DG188" s="106">
        <f t="shared" si="138"/>
        <v>0</v>
      </c>
      <c r="DH188" s="143"/>
      <c r="DI188" s="20">
        <f t="shared" si="108"/>
        <v>0</v>
      </c>
      <c r="DJ188" s="20">
        <f t="shared" si="108"/>
        <v>0</v>
      </c>
      <c r="DK188" s="20">
        <f t="shared" si="108"/>
        <v>0.04</v>
      </c>
      <c r="DL188" s="143"/>
      <c r="DM188" s="20">
        <f t="shared" si="109"/>
        <v>0</v>
      </c>
      <c r="DN188" s="20">
        <f t="shared" si="109"/>
        <v>0</v>
      </c>
      <c r="DO188" s="106">
        <f t="shared" si="109"/>
        <v>0</v>
      </c>
      <c r="DP188" s="20">
        <f t="shared" si="109"/>
        <v>0</v>
      </c>
      <c r="DR188" s="31">
        <f t="shared" si="127"/>
        <v>179</v>
      </c>
      <c r="DS188" s="26">
        <f t="shared" si="128"/>
        <v>179.5</v>
      </c>
      <c r="DT188" s="101">
        <f t="shared" si="110"/>
        <v>216.17</v>
      </c>
      <c r="DU188" s="101">
        <f t="shared" si="111"/>
        <v>68.180000000000007</v>
      </c>
      <c r="DV188" s="101">
        <f t="shared" si="112"/>
        <v>119.94999999999999</v>
      </c>
      <c r="DW188" s="102">
        <f t="shared" si="129"/>
        <v>163.30000000000001</v>
      </c>
      <c r="DX188" s="144"/>
      <c r="DY188" s="101">
        <f t="shared" si="130"/>
        <v>15.88</v>
      </c>
      <c r="DZ188" s="101">
        <f t="shared" si="130"/>
        <v>64.509999999999991</v>
      </c>
      <c r="EB188" s="84">
        <f>MODEL_DATA!AT185</f>
        <v>179</v>
      </c>
      <c r="EC188" s="84">
        <f>MODEL_DATA!AU185</f>
        <v>28.04</v>
      </c>
      <c r="ED188" s="84">
        <f>MODEL_DATA!AV185</f>
        <v>0</v>
      </c>
      <c r="EE188" s="84">
        <f>MODEL_DATA!AW185</f>
        <v>68.180000000000007</v>
      </c>
      <c r="EF188" s="84">
        <f>MODEL_DATA!AX185</f>
        <v>0</v>
      </c>
      <c r="EG188" s="84">
        <f>MODEL_DATA!AY185</f>
        <v>0</v>
      </c>
      <c r="EH188" s="84">
        <f>MODEL_DATA!AZ185</f>
        <v>36.380000000000003</v>
      </c>
      <c r="EI188" s="84">
        <f>MODEL_DATA!BA185</f>
        <v>83.57</v>
      </c>
      <c r="EJ188" s="84">
        <f>MODEL_DATA!BB185</f>
        <v>0</v>
      </c>
      <c r="EK188" s="84">
        <f>MODEL_DATA!BC185</f>
        <v>0</v>
      </c>
      <c r="EL188" s="84">
        <f>MODEL_DATA!BD185</f>
        <v>0</v>
      </c>
      <c r="EM188" s="84">
        <f>MODEL_DATA!BE185</f>
        <v>87.84</v>
      </c>
      <c r="EN188" s="84">
        <f>MODEL_DATA!BF185</f>
        <v>124.82</v>
      </c>
      <c r="EO188" s="84">
        <f>MODEL_DATA!BG185</f>
        <v>15.88</v>
      </c>
      <c r="EP188" s="84">
        <f>MODEL_DATA!BH185</f>
        <v>26.14</v>
      </c>
      <c r="EQ188" s="84">
        <f>MODEL_DATA!BI185</f>
        <v>75.459999999999994</v>
      </c>
      <c r="ER188" s="84">
        <f>MODEL_DATA!BJ185</f>
        <v>67.53</v>
      </c>
      <c r="ES188" s="84">
        <f>MODEL_DATA!BK185</f>
        <v>0</v>
      </c>
      <c r="ET188" s="84">
        <f>MODEL_DATA!BL185</f>
        <v>38.369999999999997</v>
      </c>
      <c r="EU188" s="84">
        <f>MODEL_DATA!BM185</f>
        <v>0.08</v>
      </c>
      <c r="EV188" s="84">
        <f>MODEL_DATA!BN185</f>
        <v>0.06</v>
      </c>
    </row>
    <row r="189" spans="32:152" x14ac:dyDescent="0.25">
      <c r="AF189" s="32">
        <f t="shared" si="105"/>
        <v>358</v>
      </c>
      <c r="AG189" s="61">
        <f t="shared" si="113"/>
        <v>0</v>
      </c>
      <c r="AH189" s="63">
        <f>INDEX(Obs_GenCost!$D$11:$T$211,  MATCH($AF189, Obs_GenCost!$B$11:$B$211, 0), MATCH(AH$4, Obs_GenCost!$D$3:$T$3, 0) )</f>
        <v>0</v>
      </c>
      <c r="AI189" s="61">
        <f t="shared" si="114"/>
        <v>0</v>
      </c>
      <c r="AJ189" s="63">
        <f>INDEX(Obs_GenCost!$D$11:$T$211,  MATCH($AF189, Obs_GenCost!$B$11:$B$211, 0), MATCH(AJ$4, Obs_GenCost!$D$3:$T$3, 0) )</f>
        <v>0</v>
      </c>
      <c r="AK189" s="61">
        <f t="shared" si="115"/>
        <v>0</v>
      </c>
      <c r="AL189" s="63">
        <f>INDEX(Obs_GenCost!$D$11:$T$211,  MATCH($AF189, Obs_GenCost!$B$11:$B$211, 0), MATCH(AL$4, Obs_GenCost!$D$3:$T$3, 0) )</f>
        <v>0</v>
      </c>
      <c r="AM189" s="61">
        <f t="shared" si="116"/>
        <v>0</v>
      </c>
      <c r="AN189" s="63">
        <f>INDEX(Obs_GenCost!$D$11:$T$211,  MATCH($AF189, Obs_GenCost!$B$11:$B$211, 0), MATCH(AN$4, Obs_GenCost!$D$3:$T$3, 0) )</f>
        <v>0</v>
      </c>
      <c r="AO189" s="61">
        <f t="shared" si="117"/>
        <v>0</v>
      </c>
      <c r="AP189" s="63">
        <f>INDEX(Obs_GenCost!$D$11:$T$211,  MATCH($AF189, Obs_GenCost!$B$11:$B$211, 0), MATCH(AP$4, Obs_GenCost!$D$3:$T$3, 0) )</f>
        <v>0</v>
      </c>
      <c r="AQ189" s="61">
        <f t="shared" si="118"/>
        <v>0</v>
      </c>
      <c r="AR189" s="63">
        <f>INDEX(Obs_GenCost!$D$11:$T$211,  MATCH($AF189, Obs_GenCost!$B$11:$B$211, 0), MATCH(AR$4, Obs_GenCost!$D$3:$T$3, 0) )</f>
        <v>0</v>
      </c>
      <c r="AS189" s="61">
        <f t="shared" si="119"/>
        <v>0</v>
      </c>
      <c r="AT189" s="63">
        <f>INDEX(Obs_GenCost!$D$11:$T$211,  MATCH($AF189, Obs_GenCost!$B$11:$B$211, 0), MATCH(AT$4, Obs_GenCost!$D$3:$T$3, 0) )</f>
        <v>0</v>
      </c>
      <c r="AU189" s="61">
        <f t="shared" si="120"/>
        <v>0</v>
      </c>
      <c r="AV189" s="63">
        <f>INDEX(Obs_GenCost!$D$11:$T$211,  MATCH($AF189, Obs_GenCost!$B$11:$B$211, 0), MATCH(AV$4, Obs_GenCost!$D$3:$T$3, 0) )</f>
        <v>0</v>
      </c>
      <c r="AW189" s="61">
        <f t="shared" si="121"/>
        <v>0</v>
      </c>
      <c r="AX189" s="63">
        <f>INDEX(Obs_GenCost!$D$11:$T$211,  MATCH($AF189, Obs_GenCost!$B$11:$B$211, 0), MATCH(AX$4, Obs_GenCost!$D$3:$T$3, 0) )</f>
        <v>0</v>
      </c>
      <c r="AY189" s="61">
        <f t="shared" si="122"/>
        <v>0</v>
      </c>
      <c r="AZ189" s="63">
        <f>INDEX(Obs_GenCost!$D$11:$T$211,  MATCH($AF189, Obs_GenCost!$B$11:$B$211, 0), MATCH(AZ$4, Obs_GenCost!$D$3:$T$3, 0) )</f>
        <v>0</v>
      </c>
      <c r="BA189" s="61">
        <f t="shared" si="123"/>
        <v>0</v>
      </c>
      <c r="BB189" s="63">
        <f>INDEX(Obs_GenCost!$D$11:$T$211,  MATCH($AF189, Obs_GenCost!$B$11:$B$211, 0), MATCH(BB$4, Obs_GenCost!$D$3:$T$3, 0) )</f>
        <v>0</v>
      </c>
      <c r="BC189" s="61">
        <f t="shared" si="124"/>
        <v>4.2034159059359636E-7</v>
      </c>
      <c r="BD189" s="63">
        <f>INDEX(Obs_GenCost!$D$11:$T$211,  MATCH($AF189, Obs_GenCost!$B$11:$B$211, 0), MATCH(BD$4, Obs_GenCost!$D$3:$T$3, 0) )</f>
        <v>0</v>
      </c>
      <c r="BF189" s="31">
        <f t="shared" si="125"/>
        <v>360</v>
      </c>
      <c r="BG189" s="31">
        <f t="shared" si="126"/>
        <v>361</v>
      </c>
      <c r="BH189" s="57">
        <f t="shared" si="134"/>
        <v>0</v>
      </c>
      <c r="BI189" s="57">
        <f t="shared" si="134"/>
        <v>0</v>
      </c>
      <c r="BJ189" s="57">
        <f t="shared" si="134"/>
        <v>0</v>
      </c>
      <c r="BK189" s="58">
        <f t="shared" si="133"/>
        <v>1.7363741798381255E-7</v>
      </c>
      <c r="BL189" s="57">
        <f t="shared" si="133"/>
        <v>0</v>
      </c>
      <c r="BM189" s="57">
        <f t="shared" si="133"/>
        <v>0</v>
      </c>
      <c r="BN189" s="57">
        <f t="shared" si="133"/>
        <v>0</v>
      </c>
      <c r="BQ189" s="57">
        <f t="shared" si="137"/>
        <v>0</v>
      </c>
      <c r="BR189" s="57">
        <f t="shared" si="137"/>
        <v>0</v>
      </c>
      <c r="BS189" s="57">
        <f t="shared" si="137"/>
        <v>0</v>
      </c>
      <c r="BT189" s="57">
        <f t="shared" si="137"/>
        <v>0</v>
      </c>
      <c r="BU189" s="57">
        <f t="shared" si="137"/>
        <v>0</v>
      </c>
      <c r="BV189" s="57">
        <f t="shared" si="137"/>
        <v>0</v>
      </c>
      <c r="BW189" s="57">
        <f t="shared" si="137"/>
        <v>0</v>
      </c>
      <c r="BX189" s="58">
        <f t="shared" si="137"/>
        <v>0</v>
      </c>
      <c r="BY189" s="57">
        <f t="shared" si="137"/>
        <v>0</v>
      </c>
      <c r="BZ189" s="57">
        <f t="shared" si="137"/>
        <v>0</v>
      </c>
      <c r="CA189" s="58">
        <f t="shared" si="137"/>
        <v>0</v>
      </c>
      <c r="CB189" s="57">
        <f t="shared" si="137"/>
        <v>0</v>
      </c>
      <c r="CC189" s="57">
        <f t="shared" si="137"/>
        <v>0</v>
      </c>
      <c r="CD189" s="57">
        <f t="shared" si="137"/>
        <v>0</v>
      </c>
      <c r="CE189" s="57">
        <f t="shared" si="137"/>
        <v>3.1525619294519727E-7</v>
      </c>
      <c r="CF189" s="57">
        <f t="shared" si="136"/>
        <v>0</v>
      </c>
      <c r="CG189" s="57">
        <f t="shared" si="136"/>
        <v>0</v>
      </c>
      <c r="CH189" s="57">
        <f t="shared" si="136"/>
        <v>0</v>
      </c>
      <c r="CI189" s="58">
        <f t="shared" si="136"/>
        <v>0</v>
      </c>
      <c r="CJ189" s="57">
        <f t="shared" si="136"/>
        <v>0</v>
      </c>
      <c r="CL189" s="30">
        <f>Obs_GenCost!B191</f>
        <v>360</v>
      </c>
      <c r="CM189" s="26">
        <f t="shared" si="135"/>
        <v>361</v>
      </c>
      <c r="CN189" s="20">
        <f t="shared" si="106"/>
        <v>0</v>
      </c>
      <c r="CO189" s="20">
        <f t="shared" si="106"/>
        <v>0</v>
      </c>
      <c r="CP189" s="20">
        <f t="shared" si="106"/>
        <v>0</v>
      </c>
      <c r="CQ189" s="106">
        <f t="shared" si="106"/>
        <v>0.03</v>
      </c>
      <c r="CR189" s="143"/>
      <c r="CS189" s="20">
        <f t="shared" si="107"/>
        <v>0</v>
      </c>
      <c r="CT189" s="20">
        <f t="shared" si="107"/>
        <v>0</v>
      </c>
      <c r="CW189" s="20">
        <f t="shared" si="138"/>
        <v>0</v>
      </c>
      <c r="CX189" s="20">
        <f t="shared" si="138"/>
        <v>0</v>
      </c>
      <c r="CY189" s="20">
        <f t="shared" si="138"/>
        <v>0</v>
      </c>
      <c r="CZ189" s="20">
        <f t="shared" si="138"/>
        <v>0</v>
      </c>
      <c r="DA189" s="20">
        <f t="shared" si="138"/>
        <v>0</v>
      </c>
      <c r="DB189" s="20">
        <f t="shared" si="138"/>
        <v>0</v>
      </c>
      <c r="DC189" s="20">
        <f t="shared" si="138"/>
        <v>0</v>
      </c>
      <c r="DD189" s="106">
        <f t="shared" si="138"/>
        <v>0</v>
      </c>
      <c r="DE189" s="20">
        <f t="shared" si="138"/>
        <v>0</v>
      </c>
      <c r="DF189" s="20">
        <f t="shared" si="138"/>
        <v>0</v>
      </c>
      <c r="DG189" s="106">
        <f t="shared" si="138"/>
        <v>0</v>
      </c>
      <c r="DH189" s="143"/>
      <c r="DI189" s="20">
        <f t="shared" si="108"/>
        <v>0</v>
      </c>
      <c r="DJ189" s="20">
        <f t="shared" si="108"/>
        <v>0</v>
      </c>
      <c r="DK189" s="20">
        <f t="shared" si="108"/>
        <v>0.03</v>
      </c>
      <c r="DL189" s="143"/>
      <c r="DM189" s="20">
        <f t="shared" si="109"/>
        <v>0</v>
      </c>
      <c r="DN189" s="20">
        <f t="shared" si="109"/>
        <v>0</v>
      </c>
      <c r="DO189" s="106">
        <f t="shared" si="109"/>
        <v>0</v>
      </c>
      <c r="DP189" s="20">
        <f t="shared" si="109"/>
        <v>0</v>
      </c>
      <c r="DR189" s="31">
        <f t="shared" si="127"/>
        <v>180</v>
      </c>
      <c r="DS189" s="26">
        <f t="shared" si="128"/>
        <v>180.5</v>
      </c>
      <c r="DT189" s="101">
        <f t="shared" si="110"/>
        <v>221.01000000000002</v>
      </c>
      <c r="DU189" s="101">
        <f t="shared" si="111"/>
        <v>81.34</v>
      </c>
      <c r="DV189" s="101">
        <f t="shared" si="112"/>
        <v>112.21000000000001</v>
      </c>
      <c r="DW189" s="102">
        <f t="shared" si="129"/>
        <v>159.38999999999999</v>
      </c>
      <c r="DX189" s="144"/>
      <c r="DY189" s="101">
        <f t="shared" si="130"/>
        <v>16.739999999999998</v>
      </c>
      <c r="DZ189" s="101">
        <f t="shared" si="130"/>
        <v>62.040000000000006</v>
      </c>
      <c r="EB189" s="84">
        <f>MODEL_DATA!AT186</f>
        <v>180</v>
      </c>
      <c r="EC189" s="84">
        <f>MODEL_DATA!AU186</f>
        <v>27.46</v>
      </c>
      <c r="ED189" s="84">
        <f>MODEL_DATA!AV186</f>
        <v>0</v>
      </c>
      <c r="EE189" s="84">
        <f>MODEL_DATA!AW186</f>
        <v>81.34</v>
      </c>
      <c r="EF189" s="84">
        <f>MODEL_DATA!AX186</f>
        <v>0</v>
      </c>
      <c r="EG189" s="84">
        <f>MODEL_DATA!AY186</f>
        <v>0</v>
      </c>
      <c r="EH189" s="84">
        <f>MODEL_DATA!AZ186</f>
        <v>35.81</v>
      </c>
      <c r="EI189" s="84">
        <f>MODEL_DATA!BA186</f>
        <v>76.400000000000006</v>
      </c>
      <c r="EJ189" s="84">
        <f>MODEL_DATA!BB186</f>
        <v>0</v>
      </c>
      <c r="EK189" s="84">
        <f>MODEL_DATA!BC186</f>
        <v>0</v>
      </c>
      <c r="EL189" s="84">
        <f>MODEL_DATA!BD186</f>
        <v>0</v>
      </c>
      <c r="EM189" s="84">
        <f>MODEL_DATA!BE186</f>
        <v>83.65</v>
      </c>
      <c r="EN189" s="84">
        <f>MODEL_DATA!BF186</f>
        <v>110.39</v>
      </c>
      <c r="EO189" s="84">
        <f>MODEL_DATA!BG186</f>
        <v>16.739999999999998</v>
      </c>
      <c r="EP189" s="84">
        <f>MODEL_DATA!BH186</f>
        <v>24.19</v>
      </c>
      <c r="EQ189" s="84">
        <f>MODEL_DATA!BI186</f>
        <v>75.739999999999995</v>
      </c>
      <c r="ER189" s="84">
        <f>MODEL_DATA!BJ186</f>
        <v>72.73</v>
      </c>
      <c r="ES189" s="84">
        <f>MODEL_DATA!BK186</f>
        <v>0</v>
      </c>
      <c r="ET189" s="84">
        <f>MODEL_DATA!BL186</f>
        <v>37.85</v>
      </c>
      <c r="EU189" s="84">
        <f>MODEL_DATA!BM186</f>
        <v>0.08</v>
      </c>
      <c r="EV189" s="84">
        <f>MODEL_DATA!BN186</f>
        <v>0.05</v>
      </c>
    </row>
    <row r="190" spans="32:152" x14ac:dyDescent="0.25">
      <c r="AF190" s="32">
        <f t="shared" si="105"/>
        <v>360</v>
      </c>
      <c r="AG190" s="61">
        <f t="shared" si="113"/>
        <v>0</v>
      </c>
      <c r="AH190" s="63">
        <f>INDEX(Obs_GenCost!$D$11:$T$211,  MATCH($AF190, Obs_GenCost!$B$11:$B$211, 0), MATCH(AH$4, Obs_GenCost!$D$3:$T$3, 0) )</f>
        <v>0</v>
      </c>
      <c r="AI190" s="61">
        <f t="shared" si="114"/>
        <v>0</v>
      </c>
      <c r="AJ190" s="63">
        <f>INDEX(Obs_GenCost!$D$11:$T$211,  MATCH($AF190, Obs_GenCost!$B$11:$B$211, 0), MATCH(AJ$4, Obs_GenCost!$D$3:$T$3, 0) )</f>
        <v>0</v>
      </c>
      <c r="AK190" s="61">
        <f t="shared" si="115"/>
        <v>0</v>
      </c>
      <c r="AL190" s="63">
        <f>INDEX(Obs_GenCost!$D$11:$T$211,  MATCH($AF190, Obs_GenCost!$B$11:$B$211, 0), MATCH(AL$4, Obs_GenCost!$D$3:$T$3, 0) )</f>
        <v>0</v>
      </c>
      <c r="AM190" s="61">
        <f t="shared" si="116"/>
        <v>0</v>
      </c>
      <c r="AN190" s="63">
        <f>INDEX(Obs_GenCost!$D$11:$T$211,  MATCH($AF190, Obs_GenCost!$B$11:$B$211, 0), MATCH(AN$4, Obs_GenCost!$D$3:$T$3, 0) )</f>
        <v>0</v>
      </c>
      <c r="AO190" s="61">
        <f t="shared" si="117"/>
        <v>0</v>
      </c>
      <c r="AP190" s="63">
        <f>INDEX(Obs_GenCost!$D$11:$T$211,  MATCH($AF190, Obs_GenCost!$B$11:$B$211, 0), MATCH(AP$4, Obs_GenCost!$D$3:$T$3, 0) )</f>
        <v>0</v>
      </c>
      <c r="AQ190" s="61">
        <f t="shared" si="118"/>
        <v>0</v>
      </c>
      <c r="AR190" s="63">
        <f>INDEX(Obs_GenCost!$D$11:$T$211,  MATCH($AF190, Obs_GenCost!$B$11:$B$211, 0), MATCH(AR$4, Obs_GenCost!$D$3:$T$3, 0) )</f>
        <v>0</v>
      </c>
      <c r="AS190" s="61">
        <f t="shared" si="119"/>
        <v>0</v>
      </c>
      <c r="AT190" s="63">
        <f>INDEX(Obs_GenCost!$D$11:$T$211,  MATCH($AF190, Obs_GenCost!$B$11:$B$211, 0), MATCH(AT$4, Obs_GenCost!$D$3:$T$3, 0) )</f>
        <v>0</v>
      </c>
      <c r="AU190" s="61">
        <f t="shared" si="120"/>
        <v>0</v>
      </c>
      <c r="AV190" s="63">
        <f>INDEX(Obs_GenCost!$D$11:$T$211,  MATCH($AF190, Obs_GenCost!$B$11:$B$211, 0), MATCH(AV$4, Obs_GenCost!$D$3:$T$3, 0) )</f>
        <v>0</v>
      </c>
      <c r="AW190" s="61">
        <f t="shared" si="121"/>
        <v>0</v>
      </c>
      <c r="AX190" s="63">
        <f>INDEX(Obs_GenCost!$D$11:$T$211,  MATCH($AF190, Obs_GenCost!$B$11:$B$211, 0), MATCH(AX$4, Obs_GenCost!$D$3:$T$3, 0) )</f>
        <v>0</v>
      </c>
      <c r="AY190" s="61">
        <f t="shared" si="122"/>
        <v>0</v>
      </c>
      <c r="AZ190" s="63">
        <f>INDEX(Obs_GenCost!$D$11:$T$211,  MATCH($AF190, Obs_GenCost!$B$11:$B$211, 0), MATCH(AZ$4, Obs_GenCost!$D$3:$T$3, 0) )</f>
        <v>0</v>
      </c>
      <c r="BA190" s="61">
        <f t="shared" si="123"/>
        <v>0</v>
      </c>
      <c r="BB190" s="63">
        <f>INDEX(Obs_GenCost!$D$11:$T$211,  MATCH($AF190, Obs_GenCost!$B$11:$B$211, 0), MATCH(BB$4, Obs_GenCost!$D$3:$T$3, 0) )</f>
        <v>0</v>
      </c>
      <c r="BC190" s="61">
        <f t="shared" si="124"/>
        <v>3.1525619294519727E-7</v>
      </c>
      <c r="BD190" s="63">
        <f>INDEX(Obs_GenCost!$D$11:$T$211,  MATCH($AF190, Obs_GenCost!$B$11:$B$211, 0), MATCH(BD$4, Obs_GenCost!$D$3:$T$3, 0) )</f>
        <v>0</v>
      </c>
      <c r="BF190" s="31">
        <f t="shared" si="125"/>
        <v>362</v>
      </c>
      <c r="BG190" s="31">
        <f t="shared" si="126"/>
        <v>363</v>
      </c>
      <c r="BH190" s="57">
        <f t="shared" si="134"/>
        <v>0</v>
      </c>
      <c r="BI190" s="57">
        <f t="shared" si="134"/>
        <v>0</v>
      </c>
      <c r="BJ190" s="57">
        <f t="shared" si="134"/>
        <v>0</v>
      </c>
      <c r="BK190" s="58">
        <f t="shared" si="133"/>
        <v>0</v>
      </c>
      <c r="BL190" s="57">
        <f t="shared" si="133"/>
        <v>0</v>
      </c>
      <c r="BM190" s="57">
        <f t="shared" si="133"/>
        <v>0</v>
      </c>
      <c r="BN190" s="57">
        <f t="shared" si="133"/>
        <v>0</v>
      </c>
      <c r="BQ190" s="57">
        <f t="shared" si="137"/>
        <v>0</v>
      </c>
      <c r="BR190" s="57">
        <f t="shared" si="137"/>
        <v>0</v>
      </c>
      <c r="BS190" s="57">
        <f t="shared" si="137"/>
        <v>0</v>
      </c>
      <c r="BT190" s="57">
        <f t="shared" si="137"/>
        <v>0</v>
      </c>
      <c r="BU190" s="57">
        <f t="shared" si="137"/>
        <v>0</v>
      </c>
      <c r="BV190" s="57">
        <f t="shared" si="137"/>
        <v>0</v>
      </c>
      <c r="BW190" s="57">
        <f t="shared" si="137"/>
        <v>0</v>
      </c>
      <c r="BX190" s="58">
        <f t="shared" si="137"/>
        <v>0</v>
      </c>
      <c r="BY190" s="57">
        <f t="shared" si="137"/>
        <v>0</v>
      </c>
      <c r="BZ190" s="57">
        <f t="shared" si="137"/>
        <v>0</v>
      </c>
      <c r="CA190" s="58">
        <f t="shared" si="137"/>
        <v>0</v>
      </c>
      <c r="CB190" s="57">
        <f t="shared" si="137"/>
        <v>0</v>
      </c>
      <c r="CC190" s="57">
        <f t="shared" si="137"/>
        <v>0</v>
      </c>
      <c r="CD190" s="57">
        <f t="shared" si="137"/>
        <v>0</v>
      </c>
      <c r="CE190" s="57">
        <f t="shared" si="137"/>
        <v>0</v>
      </c>
      <c r="CF190" s="57">
        <f t="shared" si="136"/>
        <v>0</v>
      </c>
      <c r="CG190" s="57">
        <f t="shared" si="136"/>
        <v>0</v>
      </c>
      <c r="CH190" s="57">
        <f t="shared" si="136"/>
        <v>0</v>
      </c>
      <c r="CI190" s="58">
        <f t="shared" si="136"/>
        <v>0</v>
      </c>
      <c r="CJ190" s="57">
        <f t="shared" si="136"/>
        <v>0</v>
      </c>
      <c r="CL190" s="30">
        <f>Obs_GenCost!B192</f>
        <v>362</v>
      </c>
      <c r="CM190" s="26">
        <f t="shared" si="135"/>
        <v>363</v>
      </c>
      <c r="CN190" s="20">
        <f t="shared" si="106"/>
        <v>0</v>
      </c>
      <c r="CO190" s="20">
        <f t="shared" si="106"/>
        <v>0</v>
      </c>
      <c r="CP190" s="20">
        <f t="shared" si="106"/>
        <v>0</v>
      </c>
      <c r="CQ190" s="106">
        <f t="shared" si="106"/>
        <v>0</v>
      </c>
      <c r="CR190" s="143"/>
      <c r="CS190" s="20">
        <f t="shared" si="107"/>
        <v>0</v>
      </c>
      <c r="CT190" s="20">
        <f t="shared" si="107"/>
        <v>0</v>
      </c>
      <c r="CW190" s="20">
        <f t="shared" si="138"/>
        <v>0</v>
      </c>
      <c r="CX190" s="20">
        <f t="shared" si="138"/>
        <v>0</v>
      </c>
      <c r="CY190" s="20">
        <f t="shared" si="138"/>
        <v>0</v>
      </c>
      <c r="CZ190" s="20">
        <f t="shared" si="138"/>
        <v>0</v>
      </c>
      <c r="DA190" s="20">
        <f t="shared" si="138"/>
        <v>0</v>
      </c>
      <c r="DB190" s="20">
        <f t="shared" si="138"/>
        <v>0</v>
      </c>
      <c r="DC190" s="20">
        <f t="shared" si="138"/>
        <v>0</v>
      </c>
      <c r="DD190" s="106">
        <f t="shared" si="138"/>
        <v>0</v>
      </c>
      <c r="DE190" s="20">
        <f t="shared" si="138"/>
        <v>0</v>
      </c>
      <c r="DF190" s="20">
        <f t="shared" si="138"/>
        <v>0</v>
      </c>
      <c r="DG190" s="106">
        <f t="shared" si="138"/>
        <v>0</v>
      </c>
      <c r="DH190" s="143"/>
      <c r="DI190" s="20">
        <f t="shared" si="108"/>
        <v>0</v>
      </c>
      <c r="DJ190" s="20">
        <f t="shared" si="108"/>
        <v>0</v>
      </c>
      <c r="DK190" s="20">
        <f t="shared" si="108"/>
        <v>0</v>
      </c>
      <c r="DL190" s="143"/>
      <c r="DM190" s="20">
        <f t="shared" si="109"/>
        <v>0</v>
      </c>
      <c r="DN190" s="20">
        <f t="shared" si="109"/>
        <v>0</v>
      </c>
      <c r="DO190" s="106">
        <f t="shared" si="109"/>
        <v>0</v>
      </c>
      <c r="DP190" s="20">
        <f t="shared" si="109"/>
        <v>0</v>
      </c>
      <c r="DR190" s="31">
        <f t="shared" si="127"/>
        <v>181</v>
      </c>
      <c r="DS190" s="26">
        <f t="shared" si="128"/>
        <v>181.5</v>
      </c>
      <c r="DT190" s="101">
        <f t="shared" si="110"/>
        <v>186.64</v>
      </c>
      <c r="DU190" s="101">
        <f t="shared" si="111"/>
        <v>56.39</v>
      </c>
      <c r="DV190" s="101">
        <f t="shared" si="112"/>
        <v>103.98</v>
      </c>
      <c r="DW190" s="102">
        <f t="shared" si="129"/>
        <v>179.43</v>
      </c>
      <c r="DX190" s="144"/>
      <c r="DY190" s="101">
        <f t="shared" si="130"/>
        <v>13.56</v>
      </c>
      <c r="DZ190" s="101">
        <f t="shared" si="130"/>
        <v>44.89</v>
      </c>
      <c r="EB190" s="84">
        <f>MODEL_DATA!AT187</f>
        <v>181</v>
      </c>
      <c r="EC190" s="84">
        <f>MODEL_DATA!AU187</f>
        <v>26.27</v>
      </c>
      <c r="ED190" s="84">
        <f>MODEL_DATA!AV187</f>
        <v>0</v>
      </c>
      <c r="EE190" s="84">
        <f>MODEL_DATA!AW187</f>
        <v>56.39</v>
      </c>
      <c r="EF190" s="84">
        <f>MODEL_DATA!AX187</f>
        <v>0</v>
      </c>
      <c r="EG190" s="84">
        <f>MODEL_DATA!AY187</f>
        <v>0</v>
      </c>
      <c r="EH190" s="84">
        <f>MODEL_DATA!AZ187</f>
        <v>32.17</v>
      </c>
      <c r="EI190" s="84">
        <f>MODEL_DATA!BA187</f>
        <v>71.81</v>
      </c>
      <c r="EJ190" s="84">
        <f>MODEL_DATA!BB187</f>
        <v>0</v>
      </c>
      <c r="EK190" s="84">
        <f>MODEL_DATA!BC187</f>
        <v>0</v>
      </c>
      <c r="EL190" s="84">
        <f>MODEL_DATA!BD187</f>
        <v>0</v>
      </c>
      <c r="EM190" s="84">
        <f>MODEL_DATA!BE187</f>
        <v>106.39</v>
      </c>
      <c r="EN190" s="84">
        <f>MODEL_DATA!BF187</f>
        <v>93.59</v>
      </c>
      <c r="EO190" s="84">
        <f>MODEL_DATA!BG187</f>
        <v>13.56</v>
      </c>
      <c r="EP190" s="84">
        <f>MODEL_DATA!BH187</f>
        <v>17.739999999999998</v>
      </c>
      <c r="EQ190" s="84">
        <f>MODEL_DATA!BI187</f>
        <v>73.040000000000006</v>
      </c>
      <c r="ER190" s="84">
        <f>MODEL_DATA!BJ187</f>
        <v>64.069999999999993</v>
      </c>
      <c r="ES190" s="84">
        <f>MODEL_DATA!BK187</f>
        <v>0</v>
      </c>
      <c r="ET190" s="84">
        <f>MODEL_DATA!BL187</f>
        <v>27.15</v>
      </c>
      <c r="EU190" s="84">
        <f>MODEL_DATA!BM187</f>
        <v>7.0000000000000007E-2</v>
      </c>
      <c r="EV190" s="84">
        <f>MODEL_DATA!BN187</f>
        <v>0.03</v>
      </c>
    </row>
    <row r="191" spans="32:152" x14ac:dyDescent="0.25">
      <c r="AF191" s="32">
        <f t="shared" si="105"/>
        <v>362</v>
      </c>
      <c r="AG191" s="61">
        <f t="shared" si="113"/>
        <v>0</v>
      </c>
      <c r="AH191" s="63">
        <f>INDEX(Obs_GenCost!$D$11:$T$211,  MATCH($AF191, Obs_GenCost!$B$11:$B$211, 0), MATCH(AH$4, Obs_GenCost!$D$3:$T$3, 0) )</f>
        <v>0</v>
      </c>
      <c r="AI191" s="61">
        <f t="shared" si="114"/>
        <v>0</v>
      </c>
      <c r="AJ191" s="63">
        <f>INDEX(Obs_GenCost!$D$11:$T$211,  MATCH($AF191, Obs_GenCost!$B$11:$B$211, 0), MATCH(AJ$4, Obs_GenCost!$D$3:$T$3, 0) )</f>
        <v>0</v>
      </c>
      <c r="AK191" s="61">
        <f t="shared" si="115"/>
        <v>0</v>
      </c>
      <c r="AL191" s="63">
        <f>INDEX(Obs_GenCost!$D$11:$T$211,  MATCH($AF191, Obs_GenCost!$B$11:$B$211, 0), MATCH(AL$4, Obs_GenCost!$D$3:$T$3, 0) )</f>
        <v>0</v>
      </c>
      <c r="AM191" s="61">
        <f t="shared" si="116"/>
        <v>0</v>
      </c>
      <c r="AN191" s="63">
        <f>INDEX(Obs_GenCost!$D$11:$T$211,  MATCH($AF191, Obs_GenCost!$B$11:$B$211, 0), MATCH(AN$4, Obs_GenCost!$D$3:$T$3, 0) )</f>
        <v>0</v>
      </c>
      <c r="AO191" s="61">
        <f t="shared" si="117"/>
        <v>0</v>
      </c>
      <c r="AP191" s="63">
        <f>INDEX(Obs_GenCost!$D$11:$T$211,  MATCH($AF191, Obs_GenCost!$B$11:$B$211, 0), MATCH(AP$4, Obs_GenCost!$D$3:$T$3, 0) )</f>
        <v>0</v>
      </c>
      <c r="AQ191" s="61">
        <f t="shared" si="118"/>
        <v>0</v>
      </c>
      <c r="AR191" s="63">
        <f>INDEX(Obs_GenCost!$D$11:$T$211,  MATCH($AF191, Obs_GenCost!$B$11:$B$211, 0), MATCH(AR$4, Obs_GenCost!$D$3:$T$3, 0) )</f>
        <v>0</v>
      </c>
      <c r="AS191" s="61">
        <f t="shared" si="119"/>
        <v>0</v>
      </c>
      <c r="AT191" s="63">
        <f>INDEX(Obs_GenCost!$D$11:$T$211,  MATCH($AF191, Obs_GenCost!$B$11:$B$211, 0), MATCH(AT$4, Obs_GenCost!$D$3:$T$3, 0) )</f>
        <v>0</v>
      </c>
      <c r="AU191" s="61">
        <f t="shared" si="120"/>
        <v>0</v>
      </c>
      <c r="AV191" s="63">
        <f>INDEX(Obs_GenCost!$D$11:$T$211,  MATCH($AF191, Obs_GenCost!$B$11:$B$211, 0), MATCH(AV$4, Obs_GenCost!$D$3:$T$3, 0) )</f>
        <v>0</v>
      </c>
      <c r="AW191" s="61">
        <f t="shared" si="121"/>
        <v>0</v>
      </c>
      <c r="AX191" s="63">
        <f>INDEX(Obs_GenCost!$D$11:$T$211,  MATCH($AF191, Obs_GenCost!$B$11:$B$211, 0), MATCH(AX$4, Obs_GenCost!$D$3:$T$3, 0) )</f>
        <v>0</v>
      </c>
      <c r="AY191" s="61">
        <f t="shared" si="122"/>
        <v>0</v>
      </c>
      <c r="AZ191" s="63">
        <f>INDEX(Obs_GenCost!$D$11:$T$211,  MATCH($AF191, Obs_GenCost!$B$11:$B$211, 0), MATCH(AZ$4, Obs_GenCost!$D$3:$T$3, 0) )</f>
        <v>0</v>
      </c>
      <c r="BA191" s="61">
        <f t="shared" si="123"/>
        <v>0</v>
      </c>
      <c r="BB191" s="63">
        <f>INDEX(Obs_GenCost!$D$11:$T$211,  MATCH($AF191, Obs_GenCost!$B$11:$B$211, 0), MATCH(BB$4, Obs_GenCost!$D$3:$T$3, 0) )</f>
        <v>0</v>
      </c>
      <c r="BC191" s="61">
        <f t="shared" si="124"/>
        <v>0</v>
      </c>
      <c r="BD191" s="63">
        <f>INDEX(Obs_GenCost!$D$11:$T$211,  MATCH($AF191, Obs_GenCost!$B$11:$B$211, 0), MATCH(BD$4, Obs_GenCost!$D$3:$T$3, 0) )</f>
        <v>0</v>
      </c>
      <c r="BF191" s="31">
        <f t="shared" si="125"/>
        <v>364</v>
      </c>
      <c r="BG191" s="31">
        <f t="shared" si="126"/>
        <v>365</v>
      </c>
      <c r="BH191" s="57">
        <f t="shared" si="134"/>
        <v>0</v>
      </c>
      <c r="BI191" s="57">
        <f t="shared" si="134"/>
        <v>0</v>
      </c>
      <c r="BJ191" s="57">
        <f t="shared" si="134"/>
        <v>0</v>
      </c>
      <c r="BK191" s="58">
        <f t="shared" si="133"/>
        <v>0</v>
      </c>
      <c r="BL191" s="57">
        <f t="shared" si="133"/>
        <v>0</v>
      </c>
      <c r="BM191" s="57">
        <f t="shared" si="133"/>
        <v>0</v>
      </c>
      <c r="BN191" s="57">
        <f t="shared" si="133"/>
        <v>0</v>
      </c>
      <c r="BQ191" s="57">
        <f t="shared" si="137"/>
        <v>0</v>
      </c>
      <c r="BR191" s="57">
        <f t="shared" si="137"/>
        <v>0</v>
      </c>
      <c r="BS191" s="57">
        <f t="shared" si="137"/>
        <v>0</v>
      </c>
      <c r="BT191" s="57">
        <f t="shared" si="137"/>
        <v>0</v>
      </c>
      <c r="BU191" s="57">
        <f t="shared" si="137"/>
        <v>0</v>
      </c>
      <c r="BV191" s="57">
        <f t="shared" si="137"/>
        <v>0</v>
      </c>
      <c r="BW191" s="57">
        <f t="shared" si="137"/>
        <v>0</v>
      </c>
      <c r="BX191" s="58">
        <f t="shared" si="137"/>
        <v>0</v>
      </c>
      <c r="BY191" s="57">
        <f t="shared" si="137"/>
        <v>0</v>
      </c>
      <c r="BZ191" s="57">
        <f t="shared" si="137"/>
        <v>0</v>
      </c>
      <c r="CA191" s="58">
        <f t="shared" si="137"/>
        <v>0</v>
      </c>
      <c r="CB191" s="57">
        <f t="shared" si="137"/>
        <v>0</v>
      </c>
      <c r="CC191" s="57">
        <f t="shared" si="137"/>
        <v>0</v>
      </c>
      <c r="CD191" s="57">
        <f t="shared" si="137"/>
        <v>0</v>
      </c>
      <c r="CE191" s="57">
        <f t="shared" si="137"/>
        <v>0</v>
      </c>
      <c r="CF191" s="57">
        <f t="shared" si="136"/>
        <v>0</v>
      </c>
      <c r="CG191" s="57">
        <f t="shared" si="136"/>
        <v>0</v>
      </c>
      <c r="CH191" s="57">
        <f t="shared" si="136"/>
        <v>0</v>
      </c>
      <c r="CI191" s="58">
        <f t="shared" si="136"/>
        <v>0</v>
      </c>
      <c r="CJ191" s="57">
        <f t="shared" si="136"/>
        <v>0</v>
      </c>
      <c r="CL191" s="30">
        <f>Obs_GenCost!B193</f>
        <v>364</v>
      </c>
      <c r="CM191" s="26">
        <f t="shared" si="135"/>
        <v>365</v>
      </c>
      <c r="CN191" s="20">
        <f t="shared" si="106"/>
        <v>0</v>
      </c>
      <c r="CO191" s="20">
        <f t="shared" si="106"/>
        <v>0</v>
      </c>
      <c r="CP191" s="20">
        <f t="shared" si="106"/>
        <v>0</v>
      </c>
      <c r="CQ191" s="106">
        <f t="shared" si="106"/>
        <v>0</v>
      </c>
      <c r="CR191" s="143"/>
      <c r="CS191" s="20">
        <f t="shared" si="107"/>
        <v>0</v>
      </c>
      <c r="CT191" s="20">
        <f t="shared" si="107"/>
        <v>0</v>
      </c>
      <c r="CW191" s="20">
        <f t="shared" si="138"/>
        <v>0</v>
      </c>
      <c r="CX191" s="20">
        <f t="shared" si="138"/>
        <v>0</v>
      </c>
      <c r="CY191" s="20">
        <f t="shared" si="138"/>
        <v>0</v>
      </c>
      <c r="CZ191" s="20">
        <f t="shared" si="138"/>
        <v>0</v>
      </c>
      <c r="DA191" s="20">
        <f t="shared" si="138"/>
        <v>0</v>
      </c>
      <c r="DB191" s="20">
        <f t="shared" si="138"/>
        <v>0</v>
      </c>
      <c r="DC191" s="20">
        <f t="shared" si="138"/>
        <v>0</v>
      </c>
      <c r="DD191" s="106">
        <f t="shared" si="138"/>
        <v>0</v>
      </c>
      <c r="DE191" s="20">
        <f t="shared" si="138"/>
        <v>0</v>
      </c>
      <c r="DF191" s="20">
        <f t="shared" si="138"/>
        <v>0</v>
      </c>
      <c r="DG191" s="106">
        <f t="shared" si="138"/>
        <v>0</v>
      </c>
      <c r="DH191" s="143"/>
      <c r="DI191" s="20">
        <f t="shared" si="108"/>
        <v>0</v>
      </c>
      <c r="DJ191" s="20">
        <f t="shared" si="108"/>
        <v>0</v>
      </c>
      <c r="DK191" s="20">
        <f t="shared" si="108"/>
        <v>0</v>
      </c>
      <c r="DL191" s="143"/>
      <c r="DM191" s="20">
        <f t="shared" si="109"/>
        <v>0</v>
      </c>
      <c r="DN191" s="20">
        <f t="shared" si="109"/>
        <v>0</v>
      </c>
      <c r="DO191" s="106">
        <f t="shared" si="109"/>
        <v>0</v>
      </c>
      <c r="DP191" s="20">
        <f t="shared" si="109"/>
        <v>0</v>
      </c>
      <c r="DR191" s="31">
        <f t="shared" si="127"/>
        <v>182</v>
      </c>
      <c r="DS191" s="26">
        <f t="shared" si="128"/>
        <v>182.5</v>
      </c>
      <c r="DT191" s="101">
        <f t="shared" si="110"/>
        <v>181.29000000000002</v>
      </c>
      <c r="DU191" s="101">
        <f t="shared" si="111"/>
        <v>66.86</v>
      </c>
      <c r="DV191" s="101">
        <f t="shared" si="112"/>
        <v>90.199999999999989</v>
      </c>
      <c r="DW191" s="102">
        <f t="shared" si="129"/>
        <v>145.92000000000002</v>
      </c>
      <c r="DX191" s="144"/>
      <c r="DY191" s="101">
        <f t="shared" si="130"/>
        <v>19.7</v>
      </c>
      <c r="DZ191" s="101">
        <f t="shared" si="130"/>
        <v>70.990000000000009</v>
      </c>
      <c r="EB191" s="84">
        <f>MODEL_DATA!AT188</f>
        <v>182</v>
      </c>
      <c r="EC191" s="84">
        <f>MODEL_DATA!AU188</f>
        <v>24.23</v>
      </c>
      <c r="ED191" s="84">
        <f>MODEL_DATA!AV188</f>
        <v>0</v>
      </c>
      <c r="EE191" s="84">
        <f>MODEL_DATA!AW188</f>
        <v>66.86</v>
      </c>
      <c r="EF191" s="84">
        <f>MODEL_DATA!AX188</f>
        <v>0</v>
      </c>
      <c r="EG191" s="84">
        <f>MODEL_DATA!AY188</f>
        <v>0</v>
      </c>
      <c r="EH191" s="84">
        <f>MODEL_DATA!AZ188</f>
        <v>29.9</v>
      </c>
      <c r="EI191" s="84">
        <f>MODEL_DATA!BA188</f>
        <v>60.3</v>
      </c>
      <c r="EJ191" s="84">
        <f>MODEL_DATA!BB188</f>
        <v>0</v>
      </c>
      <c r="EK191" s="84">
        <f>MODEL_DATA!BC188</f>
        <v>0</v>
      </c>
      <c r="EL191" s="84">
        <f>MODEL_DATA!BD188</f>
        <v>0</v>
      </c>
      <c r="EM191" s="84">
        <f>MODEL_DATA!BE188</f>
        <v>77.989999999999995</v>
      </c>
      <c r="EN191" s="84">
        <f>MODEL_DATA!BF188</f>
        <v>130.69999999999999</v>
      </c>
      <c r="EO191" s="84">
        <f>MODEL_DATA!BG188</f>
        <v>19.7</v>
      </c>
      <c r="EP191" s="84">
        <f>MODEL_DATA!BH188</f>
        <v>27.97</v>
      </c>
      <c r="EQ191" s="84">
        <f>MODEL_DATA!BI188</f>
        <v>67.930000000000007</v>
      </c>
      <c r="ER191" s="84">
        <f>MODEL_DATA!BJ188</f>
        <v>82.74</v>
      </c>
      <c r="ES191" s="84">
        <f>MODEL_DATA!BK188</f>
        <v>0</v>
      </c>
      <c r="ET191" s="84">
        <f>MODEL_DATA!BL188</f>
        <v>43.02</v>
      </c>
      <c r="EU191" s="84">
        <f>MODEL_DATA!BM188</f>
        <v>0.04</v>
      </c>
      <c r="EV191" s="84">
        <f>MODEL_DATA!BN188</f>
        <v>0.06</v>
      </c>
    </row>
    <row r="192" spans="32:152" x14ac:dyDescent="0.25">
      <c r="AF192" s="32">
        <f t="shared" si="105"/>
        <v>364</v>
      </c>
      <c r="AG192" s="61">
        <f t="shared" si="113"/>
        <v>0</v>
      </c>
      <c r="AH192" s="63">
        <f>INDEX(Obs_GenCost!$D$11:$T$211,  MATCH($AF192, Obs_GenCost!$B$11:$B$211, 0), MATCH(AH$4, Obs_GenCost!$D$3:$T$3, 0) )</f>
        <v>0</v>
      </c>
      <c r="AI192" s="61">
        <f t="shared" si="114"/>
        <v>0</v>
      </c>
      <c r="AJ192" s="63">
        <f>INDEX(Obs_GenCost!$D$11:$T$211,  MATCH($AF192, Obs_GenCost!$B$11:$B$211, 0), MATCH(AJ$4, Obs_GenCost!$D$3:$T$3, 0) )</f>
        <v>0</v>
      </c>
      <c r="AK192" s="61">
        <f t="shared" si="115"/>
        <v>0</v>
      </c>
      <c r="AL192" s="63">
        <f>INDEX(Obs_GenCost!$D$11:$T$211,  MATCH($AF192, Obs_GenCost!$B$11:$B$211, 0), MATCH(AL$4, Obs_GenCost!$D$3:$T$3, 0) )</f>
        <v>0</v>
      </c>
      <c r="AM192" s="61">
        <f t="shared" si="116"/>
        <v>0</v>
      </c>
      <c r="AN192" s="63">
        <f>INDEX(Obs_GenCost!$D$11:$T$211,  MATCH($AF192, Obs_GenCost!$B$11:$B$211, 0), MATCH(AN$4, Obs_GenCost!$D$3:$T$3, 0) )</f>
        <v>0</v>
      </c>
      <c r="AO192" s="61">
        <f t="shared" si="117"/>
        <v>0</v>
      </c>
      <c r="AP192" s="63">
        <f>INDEX(Obs_GenCost!$D$11:$T$211,  MATCH($AF192, Obs_GenCost!$B$11:$B$211, 0), MATCH(AP$4, Obs_GenCost!$D$3:$T$3, 0) )</f>
        <v>0</v>
      </c>
      <c r="AQ192" s="61">
        <f t="shared" si="118"/>
        <v>0</v>
      </c>
      <c r="AR192" s="63">
        <f>INDEX(Obs_GenCost!$D$11:$T$211,  MATCH($AF192, Obs_GenCost!$B$11:$B$211, 0), MATCH(AR$4, Obs_GenCost!$D$3:$T$3, 0) )</f>
        <v>0</v>
      </c>
      <c r="AS192" s="61">
        <f t="shared" si="119"/>
        <v>0</v>
      </c>
      <c r="AT192" s="63">
        <f>INDEX(Obs_GenCost!$D$11:$T$211,  MATCH($AF192, Obs_GenCost!$B$11:$B$211, 0), MATCH(AT$4, Obs_GenCost!$D$3:$T$3, 0) )</f>
        <v>0</v>
      </c>
      <c r="AU192" s="61">
        <f t="shared" si="120"/>
        <v>0</v>
      </c>
      <c r="AV192" s="63">
        <f>INDEX(Obs_GenCost!$D$11:$T$211,  MATCH($AF192, Obs_GenCost!$B$11:$B$211, 0), MATCH(AV$4, Obs_GenCost!$D$3:$T$3, 0) )</f>
        <v>0</v>
      </c>
      <c r="AW192" s="61">
        <f t="shared" si="121"/>
        <v>0</v>
      </c>
      <c r="AX192" s="63">
        <f>INDEX(Obs_GenCost!$D$11:$T$211,  MATCH($AF192, Obs_GenCost!$B$11:$B$211, 0), MATCH(AX$4, Obs_GenCost!$D$3:$T$3, 0) )</f>
        <v>0</v>
      </c>
      <c r="AY192" s="61">
        <f t="shared" si="122"/>
        <v>0</v>
      </c>
      <c r="AZ192" s="63">
        <f>INDEX(Obs_GenCost!$D$11:$T$211,  MATCH($AF192, Obs_GenCost!$B$11:$B$211, 0), MATCH(AZ$4, Obs_GenCost!$D$3:$T$3, 0) )</f>
        <v>0</v>
      </c>
      <c r="BA192" s="61">
        <f t="shared" si="123"/>
        <v>0</v>
      </c>
      <c r="BB192" s="63">
        <f>INDEX(Obs_GenCost!$D$11:$T$211,  MATCH($AF192, Obs_GenCost!$B$11:$B$211, 0), MATCH(BB$4, Obs_GenCost!$D$3:$T$3, 0) )</f>
        <v>0</v>
      </c>
      <c r="BC192" s="61">
        <f t="shared" si="124"/>
        <v>0</v>
      </c>
      <c r="BD192" s="63">
        <f>INDEX(Obs_GenCost!$D$11:$T$211,  MATCH($AF192, Obs_GenCost!$B$11:$B$211, 0), MATCH(BD$4, Obs_GenCost!$D$3:$T$3, 0) )</f>
        <v>0</v>
      </c>
      <c r="BF192" s="31">
        <f t="shared" si="125"/>
        <v>366</v>
      </c>
      <c r="BG192" s="31">
        <f t="shared" si="126"/>
        <v>367</v>
      </c>
      <c r="BH192" s="57">
        <f t="shared" si="134"/>
        <v>0</v>
      </c>
      <c r="BI192" s="57">
        <f t="shared" si="134"/>
        <v>0</v>
      </c>
      <c r="BJ192" s="57">
        <f t="shared" si="134"/>
        <v>0</v>
      </c>
      <c r="BK192" s="58">
        <f t="shared" si="133"/>
        <v>0</v>
      </c>
      <c r="BL192" s="57">
        <f t="shared" si="133"/>
        <v>0</v>
      </c>
      <c r="BM192" s="57">
        <f t="shared" si="133"/>
        <v>0</v>
      </c>
      <c r="BN192" s="57">
        <f t="shared" si="133"/>
        <v>0</v>
      </c>
      <c r="BQ192" s="57">
        <f t="shared" ref="BQ192:CE208" si="139">IFERROR(CW192 / CW$6,  0)</f>
        <v>0</v>
      </c>
      <c r="BR192" s="57">
        <f t="shared" si="139"/>
        <v>0</v>
      </c>
      <c r="BS192" s="57">
        <f t="shared" si="139"/>
        <v>0</v>
      </c>
      <c r="BT192" s="57">
        <f t="shared" si="139"/>
        <v>0</v>
      </c>
      <c r="BU192" s="57">
        <f t="shared" si="139"/>
        <v>0</v>
      </c>
      <c r="BV192" s="57">
        <f t="shared" si="139"/>
        <v>0</v>
      </c>
      <c r="BW192" s="57">
        <f t="shared" si="139"/>
        <v>0</v>
      </c>
      <c r="BX192" s="58">
        <f t="shared" si="139"/>
        <v>0</v>
      </c>
      <c r="BY192" s="57">
        <f t="shared" si="139"/>
        <v>0</v>
      </c>
      <c r="BZ192" s="57">
        <f t="shared" si="139"/>
        <v>0</v>
      </c>
      <c r="CA192" s="58">
        <f t="shared" si="139"/>
        <v>0</v>
      </c>
      <c r="CB192" s="57">
        <f t="shared" si="139"/>
        <v>0</v>
      </c>
      <c r="CC192" s="57">
        <f t="shared" si="139"/>
        <v>0</v>
      </c>
      <c r="CD192" s="57">
        <f t="shared" si="139"/>
        <v>0</v>
      </c>
      <c r="CE192" s="57">
        <f t="shared" si="139"/>
        <v>0</v>
      </c>
      <c r="CF192" s="57">
        <f t="shared" si="136"/>
        <v>0</v>
      </c>
      <c r="CG192" s="57">
        <f t="shared" si="136"/>
        <v>0</v>
      </c>
      <c r="CH192" s="57">
        <f t="shared" si="136"/>
        <v>0</v>
      </c>
      <c r="CI192" s="58">
        <f t="shared" si="136"/>
        <v>0</v>
      </c>
      <c r="CJ192" s="57">
        <f t="shared" si="136"/>
        <v>0</v>
      </c>
      <c r="CL192" s="30">
        <f>Obs_GenCost!B194</f>
        <v>366</v>
      </c>
      <c r="CM192" s="26">
        <f t="shared" si="135"/>
        <v>367</v>
      </c>
      <c r="CN192" s="20">
        <f t="shared" si="106"/>
        <v>0</v>
      </c>
      <c r="CO192" s="20">
        <f t="shared" si="106"/>
        <v>0</v>
      </c>
      <c r="CP192" s="20">
        <f t="shared" si="106"/>
        <v>0</v>
      </c>
      <c r="CQ192" s="106">
        <f t="shared" si="106"/>
        <v>0</v>
      </c>
      <c r="CR192" s="143"/>
      <c r="CS192" s="20">
        <f t="shared" si="107"/>
        <v>0</v>
      </c>
      <c r="CT192" s="20">
        <f t="shared" si="107"/>
        <v>0</v>
      </c>
      <c r="CW192" s="20">
        <f t="shared" si="138"/>
        <v>0</v>
      </c>
      <c r="CX192" s="20">
        <f t="shared" si="138"/>
        <v>0</v>
      </c>
      <c r="CY192" s="20">
        <f t="shared" si="138"/>
        <v>0</v>
      </c>
      <c r="CZ192" s="20">
        <f t="shared" si="138"/>
        <v>0</v>
      </c>
      <c r="DA192" s="20">
        <f t="shared" si="138"/>
        <v>0</v>
      </c>
      <c r="DB192" s="20">
        <f t="shared" si="138"/>
        <v>0</v>
      </c>
      <c r="DC192" s="20">
        <f t="shared" si="138"/>
        <v>0</v>
      </c>
      <c r="DD192" s="106">
        <f t="shared" si="138"/>
        <v>0</v>
      </c>
      <c r="DE192" s="20">
        <f t="shared" si="138"/>
        <v>0</v>
      </c>
      <c r="DF192" s="20">
        <f t="shared" si="138"/>
        <v>0</v>
      </c>
      <c r="DG192" s="106">
        <f t="shared" si="138"/>
        <v>0</v>
      </c>
      <c r="DH192" s="143"/>
      <c r="DI192" s="20">
        <f t="shared" si="108"/>
        <v>0</v>
      </c>
      <c r="DJ192" s="20">
        <f t="shared" si="108"/>
        <v>0</v>
      </c>
      <c r="DK192" s="20">
        <f t="shared" si="108"/>
        <v>0</v>
      </c>
      <c r="DL192" s="143"/>
      <c r="DM192" s="20">
        <f t="shared" si="109"/>
        <v>0</v>
      </c>
      <c r="DN192" s="20">
        <f t="shared" si="109"/>
        <v>0</v>
      </c>
      <c r="DO192" s="106">
        <f t="shared" si="109"/>
        <v>0</v>
      </c>
      <c r="DP192" s="20">
        <f t="shared" si="109"/>
        <v>0</v>
      </c>
      <c r="DR192" s="31">
        <f t="shared" si="127"/>
        <v>183</v>
      </c>
      <c r="DS192" s="26">
        <f t="shared" si="128"/>
        <v>183.5</v>
      </c>
      <c r="DT192" s="101">
        <f t="shared" si="110"/>
        <v>174.01000000000002</v>
      </c>
      <c r="DU192" s="101">
        <f t="shared" si="111"/>
        <v>58.36</v>
      </c>
      <c r="DV192" s="101">
        <f t="shared" si="112"/>
        <v>89.050000000000011</v>
      </c>
      <c r="DW192" s="102">
        <f t="shared" si="129"/>
        <v>143.60000000000002</v>
      </c>
      <c r="DX192" s="144"/>
      <c r="DY192" s="101">
        <f t="shared" si="130"/>
        <v>15.26</v>
      </c>
      <c r="DZ192" s="101">
        <f t="shared" si="130"/>
        <v>49.38</v>
      </c>
      <c r="EB192" s="84">
        <f>MODEL_DATA!AT189</f>
        <v>183</v>
      </c>
      <c r="EC192" s="84">
        <f>MODEL_DATA!AU189</f>
        <v>26.6</v>
      </c>
      <c r="ED192" s="84">
        <f>MODEL_DATA!AV189</f>
        <v>0</v>
      </c>
      <c r="EE192" s="84">
        <f>MODEL_DATA!AW189</f>
        <v>58.36</v>
      </c>
      <c r="EF192" s="84">
        <f>MODEL_DATA!AX189</f>
        <v>0</v>
      </c>
      <c r="EG192" s="84">
        <f>MODEL_DATA!AY189</f>
        <v>0</v>
      </c>
      <c r="EH192" s="84">
        <f>MODEL_DATA!AZ189</f>
        <v>33.42</v>
      </c>
      <c r="EI192" s="84">
        <f>MODEL_DATA!BA189</f>
        <v>55.63</v>
      </c>
      <c r="EJ192" s="84">
        <f>MODEL_DATA!BB189</f>
        <v>0</v>
      </c>
      <c r="EK192" s="84">
        <f>MODEL_DATA!BC189</f>
        <v>0</v>
      </c>
      <c r="EL192" s="84">
        <f>MODEL_DATA!BD189</f>
        <v>0</v>
      </c>
      <c r="EM192" s="84">
        <f>MODEL_DATA!BE189</f>
        <v>82.76</v>
      </c>
      <c r="EN192" s="84">
        <f>MODEL_DATA!BF189</f>
        <v>106.92</v>
      </c>
      <c r="EO192" s="84">
        <f>MODEL_DATA!BG189</f>
        <v>15.26</v>
      </c>
      <c r="EP192" s="84">
        <f>MODEL_DATA!BH189</f>
        <v>21.21</v>
      </c>
      <c r="EQ192" s="84">
        <f>MODEL_DATA!BI189</f>
        <v>60.84</v>
      </c>
      <c r="ER192" s="84">
        <f>MODEL_DATA!BJ189</f>
        <v>73.930000000000007</v>
      </c>
      <c r="ES192" s="84">
        <f>MODEL_DATA!BK189</f>
        <v>0</v>
      </c>
      <c r="ET192" s="84">
        <f>MODEL_DATA!BL189</f>
        <v>28.17</v>
      </c>
      <c r="EU192" s="84">
        <f>MODEL_DATA!BM189</f>
        <v>0.12</v>
      </c>
      <c r="EV192" s="84">
        <f>MODEL_DATA!BN189</f>
        <v>0.05</v>
      </c>
    </row>
    <row r="193" spans="32:152" x14ac:dyDescent="0.25">
      <c r="AF193" s="32">
        <f t="shared" si="105"/>
        <v>366</v>
      </c>
      <c r="AG193" s="61">
        <f t="shared" si="113"/>
        <v>0</v>
      </c>
      <c r="AH193" s="63">
        <f>INDEX(Obs_GenCost!$D$11:$T$211,  MATCH($AF193, Obs_GenCost!$B$11:$B$211, 0), MATCH(AH$4, Obs_GenCost!$D$3:$T$3, 0) )</f>
        <v>0</v>
      </c>
      <c r="AI193" s="61">
        <f t="shared" si="114"/>
        <v>0</v>
      </c>
      <c r="AJ193" s="63">
        <f>INDEX(Obs_GenCost!$D$11:$T$211,  MATCH($AF193, Obs_GenCost!$B$11:$B$211, 0), MATCH(AJ$4, Obs_GenCost!$D$3:$T$3, 0) )</f>
        <v>0</v>
      </c>
      <c r="AK193" s="61">
        <f t="shared" si="115"/>
        <v>0</v>
      </c>
      <c r="AL193" s="63">
        <f>INDEX(Obs_GenCost!$D$11:$T$211,  MATCH($AF193, Obs_GenCost!$B$11:$B$211, 0), MATCH(AL$4, Obs_GenCost!$D$3:$T$3, 0) )</f>
        <v>0</v>
      </c>
      <c r="AM193" s="61">
        <f t="shared" si="116"/>
        <v>0</v>
      </c>
      <c r="AN193" s="63">
        <f>INDEX(Obs_GenCost!$D$11:$T$211,  MATCH($AF193, Obs_GenCost!$B$11:$B$211, 0), MATCH(AN$4, Obs_GenCost!$D$3:$T$3, 0) )</f>
        <v>0</v>
      </c>
      <c r="AO193" s="61">
        <f t="shared" si="117"/>
        <v>0</v>
      </c>
      <c r="AP193" s="63">
        <f>INDEX(Obs_GenCost!$D$11:$T$211,  MATCH($AF193, Obs_GenCost!$B$11:$B$211, 0), MATCH(AP$4, Obs_GenCost!$D$3:$T$3, 0) )</f>
        <v>0</v>
      </c>
      <c r="AQ193" s="61">
        <f t="shared" si="118"/>
        <v>0</v>
      </c>
      <c r="AR193" s="63">
        <f>INDEX(Obs_GenCost!$D$11:$T$211,  MATCH($AF193, Obs_GenCost!$B$11:$B$211, 0), MATCH(AR$4, Obs_GenCost!$D$3:$T$3, 0) )</f>
        <v>0</v>
      </c>
      <c r="AS193" s="61">
        <f t="shared" si="119"/>
        <v>0</v>
      </c>
      <c r="AT193" s="63">
        <f>INDEX(Obs_GenCost!$D$11:$T$211,  MATCH($AF193, Obs_GenCost!$B$11:$B$211, 0), MATCH(AT$4, Obs_GenCost!$D$3:$T$3, 0) )</f>
        <v>0</v>
      </c>
      <c r="AU193" s="61">
        <f t="shared" si="120"/>
        <v>0</v>
      </c>
      <c r="AV193" s="63">
        <f>INDEX(Obs_GenCost!$D$11:$T$211,  MATCH($AF193, Obs_GenCost!$B$11:$B$211, 0), MATCH(AV$4, Obs_GenCost!$D$3:$T$3, 0) )</f>
        <v>0</v>
      </c>
      <c r="AW193" s="61">
        <f t="shared" si="121"/>
        <v>0</v>
      </c>
      <c r="AX193" s="63">
        <f>INDEX(Obs_GenCost!$D$11:$T$211,  MATCH($AF193, Obs_GenCost!$B$11:$B$211, 0), MATCH(AX$4, Obs_GenCost!$D$3:$T$3, 0) )</f>
        <v>0</v>
      </c>
      <c r="AY193" s="61">
        <f t="shared" si="122"/>
        <v>0</v>
      </c>
      <c r="AZ193" s="63">
        <f>INDEX(Obs_GenCost!$D$11:$T$211,  MATCH($AF193, Obs_GenCost!$B$11:$B$211, 0), MATCH(AZ$4, Obs_GenCost!$D$3:$T$3, 0) )</f>
        <v>0</v>
      </c>
      <c r="BA193" s="61">
        <f t="shared" si="123"/>
        <v>0</v>
      </c>
      <c r="BB193" s="63">
        <f>INDEX(Obs_GenCost!$D$11:$T$211,  MATCH($AF193, Obs_GenCost!$B$11:$B$211, 0), MATCH(BB$4, Obs_GenCost!$D$3:$T$3, 0) )</f>
        <v>0</v>
      </c>
      <c r="BC193" s="61">
        <f t="shared" si="124"/>
        <v>0</v>
      </c>
      <c r="BD193" s="63">
        <f>INDEX(Obs_GenCost!$D$11:$T$211,  MATCH($AF193, Obs_GenCost!$B$11:$B$211, 0), MATCH(BD$4, Obs_GenCost!$D$3:$T$3, 0) )</f>
        <v>0</v>
      </c>
      <c r="BF193" s="31">
        <f t="shared" si="125"/>
        <v>368</v>
      </c>
      <c r="BG193" s="31">
        <f t="shared" si="126"/>
        <v>369</v>
      </c>
      <c r="BH193" s="57">
        <f t="shared" si="134"/>
        <v>0</v>
      </c>
      <c r="BI193" s="57">
        <f t="shared" si="134"/>
        <v>0</v>
      </c>
      <c r="BJ193" s="57">
        <f t="shared" si="134"/>
        <v>0</v>
      </c>
      <c r="BK193" s="58">
        <f t="shared" si="133"/>
        <v>0</v>
      </c>
      <c r="BL193" s="57">
        <f t="shared" si="133"/>
        <v>0</v>
      </c>
      <c r="BM193" s="57">
        <f t="shared" si="133"/>
        <v>0</v>
      </c>
      <c r="BN193" s="57">
        <f t="shared" si="133"/>
        <v>0</v>
      </c>
      <c r="BQ193" s="57">
        <f t="shared" si="139"/>
        <v>0</v>
      </c>
      <c r="BR193" s="57">
        <f t="shared" si="139"/>
        <v>0</v>
      </c>
      <c r="BS193" s="57">
        <f t="shared" si="139"/>
        <v>0</v>
      </c>
      <c r="BT193" s="57">
        <f t="shared" si="139"/>
        <v>0</v>
      </c>
      <c r="BU193" s="57">
        <f t="shared" si="139"/>
        <v>0</v>
      </c>
      <c r="BV193" s="57">
        <f t="shared" si="139"/>
        <v>0</v>
      </c>
      <c r="BW193" s="57">
        <f t="shared" si="139"/>
        <v>0</v>
      </c>
      <c r="BX193" s="58">
        <f t="shared" si="139"/>
        <v>0</v>
      </c>
      <c r="BY193" s="57">
        <f t="shared" si="139"/>
        <v>0</v>
      </c>
      <c r="BZ193" s="57">
        <f t="shared" si="139"/>
        <v>0</v>
      </c>
      <c r="CA193" s="58">
        <f t="shared" si="139"/>
        <v>0</v>
      </c>
      <c r="CB193" s="57">
        <f t="shared" si="139"/>
        <v>0</v>
      </c>
      <c r="CC193" s="57">
        <f t="shared" si="139"/>
        <v>0</v>
      </c>
      <c r="CD193" s="57">
        <f t="shared" si="139"/>
        <v>0</v>
      </c>
      <c r="CE193" s="57">
        <f t="shared" si="139"/>
        <v>0</v>
      </c>
      <c r="CF193" s="57">
        <f t="shared" si="136"/>
        <v>0</v>
      </c>
      <c r="CG193" s="57">
        <f t="shared" si="136"/>
        <v>0</v>
      </c>
      <c r="CH193" s="57">
        <f t="shared" si="136"/>
        <v>0</v>
      </c>
      <c r="CI193" s="58">
        <f t="shared" si="136"/>
        <v>0</v>
      </c>
      <c r="CJ193" s="57">
        <f t="shared" si="136"/>
        <v>0</v>
      </c>
      <c r="CL193" s="30">
        <f>Obs_GenCost!B195</f>
        <v>368</v>
      </c>
      <c r="CM193" s="26">
        <f t="shared" si="135"/>
        <v>369</v>
      </c>
      <c r="CN193" s="20">
        <f t="shared" si="106"/>
        <v>0</v>
      </c>
      <c r="CO193" s="20">
        <f t="shared" si="106"/>
        <v>0</v>
      </c>
      <c r="CP193" s="20">
        <f t="shared" si="106"/>
        <v>0</v>
      </c>
      <c r="CQ193" s="106">
        <f t="shared" si="106"/>
        <v>0</v>
      </c>
      <c r="CR193" s="143"/>
      <c r="CS193" s="20">
        <f t="shared" si="107"/>
        <v>0</v>
      </c>
      <c r="CT193" s="20">
        <f t="shared" si="107"/>
        <v>0</v>
      </c>
      <c r="CW193" s="20">
        <f t="shared" si="138"/>
        <v>0</v>
      </c>
      <c r="CX193" s="20">
        <f t="shared" si="138"/>
        <v>0</v>
      </c>
      <c r="CY193" s="20">
        <f t="shared" si="138"/>
        <v>0</v>
      </c>
      <c r="CZ193" s="20">
        <f t="shared" si="138"/>
        <v>0</v>
      </c>
      <c r="DA193" s="20">
        <f t="shared" si="138"/>
        <v>0</v>
      </c>
      <c r="DB193" s="20">
        <f t="shared" si="138"/>
        <v>0</v>
      </c>
      <c r="DC193" s="20">
        <f t="shared" si="138"/>
        <v>0</v>
      </c>
      <c r="DD193" s="106">
        <f t="shared" si="138"/>
        <v>0</v>
      </c>
      <c r="DE193" s="20">
        <f t="shared" si="138"/>
        <v>0</v>
      </c>
      <c r="DF193" s="20">
        <f t="shared" si="138"/>
        <v>0</v>
      </c>
      <c r="DG193" s="106">
        <f t="shared" si="138"/>
        <v>0</v>
      </c>
      <c r="DH193" s="143"/>
      <c r="DI193" s="20">
        <f t="shared" si="108"/>
        <v>0</v>
      </c>
      <c r="DJ193" s="20">
        <f t="shared" si="108"/>
        <v>0</v>
      </c>
      <c r="DK193" s="20">
        <f t="shared" si="108"/>
        <v>0</v>
      </c>
      <c r="DL193" s="143"/>
      <c r="DM193" s="20">
        <f t="shared" si="109"/>
        <v>0</v>
      </c>
      <c r="DN193" s="20">
        <f t="shared" si="109"/>
        <v>0</v>
      </c>
      <c r="DO193" s="106">
        <f t="shared" si="109"/>
        <v>0</v>
      </c>
      <c r="DP193" s="20">
        <f t="shared" si="109"/>
        <v>0</v>
      </c>
      <c r="DR193" s="31">
        <f t="shared" si="127"/>
        <v>184</v>
      </c>
      <c r="DS193" s="26">
        <f t="shared" si="128"/>
        <v>184.5</v>
      </c>
      <c r="DT193" s="101">
        <f t="shared" si="110"/>
        <v>177.13</v>
      </c>
      <c r="DU193" s="101">
        <f t="shared" si="111"/>
        <v>72.2</v>
      </c>
      <c r="DV193" s="101">
        <f t="shared" si="112"/>
        <v>80</v>
      </c>
      <c r="DW193" s="102">
        <f t="shared" si="129"/>
        <v>191.12</v>
      </c>
      <c r="DX193" s="144"/>
      <c r="DY193" s="101">
        <f t="shared" si="130"/>
        <v>12.5</v>
      </c>
      <c r="DZ193" s="101">
        <f t="shared" si="130"/>
        <v>36.269999999999996</v>
      </c>
      <c r="EB193" s="84">
        <f>MODEL_DATA!AT190</f>
        <v>184</v>
      </c>
      <c r="EC193" s="84">
        <f>MODEL_DATA!AU190</f>
        <v>24.93</v>
      </c>
      <c r="ED193" s="84">
        <f>MODEL_DATA!AV190</f>
        <v>0</v>
      </c>
      <c r="EE193" s="84">
        <f>MODEL_DATA!AW190</f>
        <v>72.2</v>
      </c>
      <c r="EF193" s="84">
        <f>MODEL_DATA!AX190</f>
        <v>0</v>
      </c>
      <c r="EG193" s="84">
        <f>MODEL_DATA!AY190</f>
        <v>0</v>
      </c>
      <c r="EH193" s="84">
        <f>MODEL_DATA!AZ190</f>
        <v>33.31</v>
      </c>
      <c r="EI193" s="84">
        <f>MODEL_DATA!BA190</f>
        <v>46.69</v>
      </c>
      <c r="EJ193" s="84">
        <f>MODEL_DATA!BB190</f>
        <v>0</v>
      </c>
      <c r="EK193" s="84">
        <f>MODEL_DATA!BC190</f>
        <v>0</v>
      </c>
      <c r="EL193" s="84">
        <f>MODEL_DATA!BD190</f>
        <v>0</v>
      </c>
      <c r="EM193" s="84">
        <f>MODEL_DATA!BE190</f>
        <v>93.33</v>
      </c>
      <c r="EN193" s="84">
        <f>MODEL_DATA!BF190</f>
        <v>123.48</v>
      </c>
      <c r="EO193" s="84">
        <f>MODEL_DATA!BG190</f>
        <v>12.5</v>
      </c>
      <c r="EP193" s="84">
        <f>MODEL_DATA!BH190</f>
        <v>15.34</v>
      </c>
      <c r="EQ193" s="84">
        <f>MODEL_DATA!BI190</f>
        <v>97.79</v>
      </c>
      <c r="ER193" s="84">
        <f>MODEL_DATA!BJ190</f>
        <v>71.44</v>
      </c>
      <c r="ES193" s="84">
        <f>MODEL_DATA!BK190</f>
        <v>0</v>
      </c>
      <c r="ET193" s="84">
        <f>MODEL_DATA!BL190</f>
        <v>20.93</v>
      </c>
      <c r="EU193" s="84">
        <f>MODEL_DATA!BM190</f>
        <v>0.12</v>
      </c>
      <c r="EV193" s="84">
        <f>MODEL_DATA!BN190</f>
        <v>7.0000000000000007E-2</v>
      </c>
    </row>
    <row r="194" spans="32:152" x14ac:dyDescent="0.25">
      <c r="AF194" s="32">
        <f t="shared" si="105"/>
        <v>368</v>
      </c>
      <c r="AG194" s="61">
        <f t="shared" si="113"/>
        <v>0</v>
      </c>
      <c r="AH194" s="63">
        <f>INDEX(Obs_GenCost!$D$11:$T$211,  MATCH($AF194, Obs_GenCost!$B$11:$B$211, 0), MATCH(AH$4, Obs_GenCost!$D$3:$T$3, 0) )</f>
        <v>0</v>
      </c>
      <c r="AI194" s="61">
        <f t="shared" si="114"/>
        <v>0</v>
      </c>
      <c r="AJ194" s="63">
        <f>INDEX(Obs_GenCost!$D$11:$T$211,  MATCH($AF194, Obs_GenCost!$B$11:$B$211, 0), MATCH(AJ$4, Obs_GenCost!$D$3:$T$3, 0) )</f>
        <v>0</v>
      </c>
      <c r="AK194" s="61">
        <f t="shared" si="115"/>
        <v>0</v>
      </c>
      <c r="AL194" s="63">
        <f>INDEX(Obs_GenCost!$D$11:$T$211,  MATCH($AF194, Obs_GenCost!$B$11:$B$211, 0), MATCH(AL$4, Obs_GenCost!$D$3:$T$3, 0) )</f>
        <v>0</v>
      </c>
      <c r="AM194" s="61">
        <f t="shared" si="116"/>
        <v>0</v>
      </c>
      <c r="AN194" s="63">
        <f>INDEX(Obs_GenCost!$D$11:$T$211,  MATCH($AF194, Obs_GenCost!$B$11:$B$211, 0), MATCH(AN$4, Obs_GenCost!$D$3:$T$3, 0) )</f>
        <v>0</v>
      </c>
      <c r="AO194" s="61">
        <f t="shared" si="117"/>
        <v>0</v>
      </c>
      <c r="AP194" s="63">
        <f>INDEX(Obs_GenCost!$D$11:$T$211,  MATCH($AF194, Obs_GenCost!$B$11:$B$211, 0), MATCH(AP$4, Obs_GenCost!$D$3:$T$3, 0) )</f>
        <v>0</v>
      </c>
      <c r="AQ194" s="61">
        <f t="shared" si="118"/>
        <v>0</v>
      </c>
      <c r="AR194" s="63">
        <f>INDEX(Obs_GenCost!$D$11:$T$211,  MATCH($AF194, Obs_GenCost!$B$11:$B$211, 0), MATCH(AR$4, Obs_GenCost!$D$3:$T$3, 0) )</f>
        <v>0</v>
      </c>
      <c r="AS194" s="61">
        <f t="shared" si="119"/>
        <v>0</v>
      </c>
      <c r="AT194" s="63">
        <f>INDEX(Obs_GenCost!$D$11:$T$211,  MATCH($AF194, Obs_GenCost!$B$11:$B$211, 0), MATCH(AT$4, Obs_GenCost!$D$3:$T$3, 0) )</f>
        <v>0</v>
      </c>
      <c r="AU194" s="61">
        <f t="shared" si="120"/>
        <v>0</v>
      </c>
      <c r="AV194" s="63">
        <f>INDEX(Obs_GenCost!$D$11:$T$211,  MATCH($AF194, Obs_GenCost!$B$11:$B$211, 0), MATCH(AV$4, Obs_GenCost!$D$3:$T$3, 0) )</f>
        <v>0</v>
      </c>
      <c r="AW194" s="61">
        <f t="shared" si="121"/>
        <v>0</v>
      </c>
      <c r="AX194" s="63">
        <f>INDEX(Obs_GenCost!$D$11:$T$211,  MATCH($AF194, Obs_GenCost!$B$11:$B$211, 0), MATCH(AX$4, Obs_GenCost!$D$3:$T$3, 0) )</f>
        <v>0</v>
      </c>
      <c r="AY194" s="61">
        <f t="shared" si="122"/>
        <v>0</v>
      </c>
      <c r="AZ194" s="63">
        <f>INDEX(Obs_GenCost!$D$11:$T$211,  MATCH($AF194, Obs_GenCost!$B$11:$B$211, 0), MATCH(AZ$4, Obs_GenCost!$D$3:$T$3, 0) )</f>
        <v>0</v>
      </c>
      <c r="BA194" s="61">
        <f t="shared" si="123"/>
        <v>0</v>
      </c>
      <c r="BB194" s="63">
        <f>INDEX(Obs_GenCost!$D$11:$T$211,  MATCH($AF194, Obs_GenCost!$B$11:$B$211, 0), MATCH(BB$4, Obs_GenCost!$D$3:$T$3, 0) )</f>
        <v>0</v>
      </c>
      <c r="BC194" s="61">
        <f t="shared" si="124"/>
        <v>0</v>
      </c>
      <c r="BD194" s="63">
        <f>INDEX(Obs_GenCost!$D$11:$T$211,  MATCH($AF194, Obs_GenCost!$B$11:$B$211, 0), MATCH(BD$4, Obs_GenCost!$D$3:$T$3, 0) )</f>
        <v>0</v>
      </c>
      <c r="BF194" s="31">
        <f t="shared" si="125"/>
        <v>370</v>
      </c>
      <c r="BG194" s="31">
        <f t="shared" si="126"/>
        <v>371</v>
      </c>
      <c r="BH194" s="57">
        <f t="shared" si="134"/>
        <v>0</v>
      </c>
      <c r="BI194" s="57">
        <f t="shared" si="134"/>
        <v>0</v>
      </c>
      <c r="BJ194" s="57">
        <f t="shared" si="134"/>
        <v>0</v>
      </c>
      <c r="BK194" s="58">
        <f t="shared" si="133"/>
        <v>0</v>
      </c>
      <c r="BL194" s="57">
        <f t="shared" si="133"/>
        <v>0</v>
      </c>
      <c r="BM194" s="57">
        <f t="shared" si="133"/>
        <v>0</v>
      </c>
      <c r="BN194" s="57">
        <f t="shared" si="133"/>
        <v>0</v>
      </c>
      <c r="BQ194" s="57">
        <f t="shared" si="139"/>
        <v>0</v>
      </c>
      <c r="BR194" s="57">
        <f t="shared" si="139"/>
        <v>0</v>
      </c>
      <c r="BS194" s="57">
        <f t="shared" si="139"/>
        <v>0</v>
      </c>
      <c r="BT194" s="57">
        <f t="shared" si="139"/>
        <v>0</v>
      </c>
      <c r="BU194" s="57">
        <f t="shared" si="139"/>
        <v>0</v>
      </c>
      <c r="BV194" s="57">
        <f t="shared" si="139"/>
        <v>0</v>
      </c>
      <c r="BW194" s="57">
        <f t="shared" si="139"/>
        <v>0</v>
      </c>
      <c r="BX194" s="58">
        <f t="shared" si="139"/>
        <v>0</v>
      </c>
      <c r="BY194" s="57">
        <f t="shared" si="139"/>
        <v>0</v>
      </c>
      <c r="BZ194" s="57">
        <f t="shared" si="139"/>
        <v>0</v>
      </c>
      <c r="CA194" s="58">
        <f t="shared" si="139"/>
        <v>0</v>
      </c>
      <c r="CB194" s="57">
        <f t="shared" si="139"/>
        <v>0</v>
      </c>
      <c r="CC194" s="57">
        <f t="shared" si="139"/>
        <v>0</v>
      </c>
      <c r="CD194" s="57">
        <f t="shared" si="139"/>
        <v>0</v>
      </c>
      <c r="CE194" s="57">
        <f t="shared" si="139"/>
        <v>0</v>
      </c>
      <c r="CF194" s="57">
        <f t="shared" si="136"/>
        <v>0</v>
      </c>
      <c r="CG194" s="57">
        <f t="shared" si="136"/>
        <v>0</v>
      </c>
      <c r="CH194" s="57">
        <f t="shared" si="136"/>
        <v>0</v>
      </c>
      <c r="CI194" s="58">
        <f t="shared" si="136"/>
        <v>0</v>
      </c>
      <c r="CJ194" s="57">
        <f t="shared" si="136"/>
        <v>0</v>
      </c>
      <c r="CL194" s="30">
        <f>Obs_GenCost!B196</f>
        <v>370</v>
      </c>
      <c r="CM194" s="26">
        <f t="shared" si="135"/>
        <v>371</v>
      </c>
      <c r="CN194" s="20">
        <f t="shared" si="106"/>
        <v>0</v>
      </c>
      <c r="CO194" s="20">
        <f t="shared" si="106"/>
        <v>0</v>
      </c>
      <c r="CP194" s="20">
        <f t="shared" si="106"/>
        <v>0</v>
      </c>
      <c r="CQ194" s="106">
        <f t="shared" si="106"/>
        <v>0</v>
      </c>
      <c r="CR194" s="143"/>
      <c r="CS194" s="20">
        <f t="shared" si="107"/>
        <v>0</v>
      </c>
      <c r="CT194" s="20">
        <f t="shared" si="107"/>
        <v>0</v>
      </c>
      <c r="CW194" s="20">
        <f t="shared" si="138"/>
        <v>0</v>
      </c>
      <c r="CX194" s="20">
        <f t="shared" si="138"/>
        <v>0</v>
      </c>
      <c r="CY194" s="20">
        <f t="shared" si="138"/>
        <v>0</v>
      </c>
      <c r="CZ194" s="20">
        <f t="shared" si="138"/>
        <v>0</v>
      </c>
      <c r="DA194" s="20">
        <f t="shared" si="138"/>
        <v>0</v>
      </c>
      <c r="DB194" s="20">
        <f t="shared" si="138"/>
        <v>0</v>
      </c>
      <c r="DC194" s="20">
        <f t="shared" si="138"/>
        <v>0</v>
      </c>
      <c r="DD194" s="106">
        <f t="shared" si="138"/>
        <v>0</v>
      </c>
      <c r="DE194" s="20">
        <f t="shared" si="138"/>
        <v>0</v>
      </c>
      <c r="DF194" s="20">
        <f t="shared" si="138"/>
        <v>0</v>
      </c>
      <c r="DG194" s="106">
        <f t="shared" si="138"/>
        <v>0</v>
      </c>
      <c r="DH194" s="143"/>
      <c r="DI194" s="20">
        <f t="shared" si="108"/>
        <v>0</v>
      </c>
      <c r="DJ194" s="20">
        <f t="shared" si="108"/>
        <v>0</v>
      </c>
      <c r="DK194" s="20">
        <f t="shared" si="108"/>
        <v>0</v>
      </c>
      <c r="DL194" s="143"/>
      <c r="DM194" s="20">
        <f t="shared" si="109"/>
        <v>0</v>
      </c>
      <c r="DN194" s="20">
        <f t="shared" si="109"/>
        <v>0</v>
      </c>
      <c r="DO194" s="106">
        <f t="shared" si="109"/>
        <v>0</v>
      </c>
      <c r="DP194" s="20">
        <f t="shared" si="109"/>
        <v>0</v>
      </c>
      <c r="DR194" s="31">
        <f t="shared" si="127"/>
        <v>185</v>
      </c>
      <c r="DS194" s="26">
        <f t="shared" si="128"/>
        <v>185.5</v>
      </c>
      <c r="DT194" s="101">
        <f t="shared" si="110"/>
        <v>154.22999999999999</v>
      </c>
      <c r="DU194" s="101">
        <f t="shared" si="111"/>
        <v>64.13</v>
      </c>
      <c r="DV194" s="101">
        <f t="shared" si="112"/>
        <v>66.709999999999994</v>
      </c>
      <c r="DW194" s="102">
        <f t="shared" si="129"/>
        <v>150.99</v>
      </c>
      <c r="DX194" s="144"/>
      <c r="DY194" s="101">
        <f t="shared" si="130"/>
        <v>12.68</v>
      </c>
      <c r="DZ194" s="101">
        <f t="shared" si="130"/>
        <v>32.74</v>
      </c>
      <c r="EB194" s="84">
        <f>MODEL_DATA!AT191</f>
        <v>185</v>
      </c>
      <c r="EC194" s="84">
        <f>MODEL_DATA!AU191</f>
        <v>23.39</v>
      </c>
      <c r="ED194" s="84">
        <f>MODEL_DATA!AV191</f>
        <v>0</v>
      </c>
      <c r="EE194" s="84">
        <f>MODEL_DATA!AW191</f>
        <v>64.13</v>
      </c>
      <c r="EF194" s="84">
        <f>MODEL_DATA!AX191</f>
        <v>0</v>
      </c>
      <c r="EG194" s="84">
        <f>MODEL_DATA!AY191</f>
        <v>0</v>
      </c>
      <c r="EH194" s="84">
        <f>MODEL_DATA!AZ191</f>
        <v>28.34</v>
      </c>
      <c r="EI194" s="84">
        <f>MODEL_DATA!BA191</f>
        <v>38.369999999999997</v>
      </c>
      <c r="EJ194" s="84">
        <f>MODEL_DATA!BB191</f>
        <v>0</v>
      </c>
      <c r="EK194" s="84">
        <f>MODEL_DATA!BC191</f>
        <v>0</v>
      </c>
      <c r="EL194" s="84">
        <f>MODEL_DATA!BD191</f>
        <v>0</v>
      </c>
      <c r="EM194" s="84">
        <f>MODEL_DATA!BE191</f>
        <v>73.290000000000006</v>
      </c>
      <c r="EN194" s="84">
        <f>MODEL_DATA!BF191</f>
        <v>110.65</v>
      </c>
      <c r="EO194" s="84">
        <f>MODEL_DATA!BG191</f>
        <v>12.68</v>
      </c>
      <c r="EP194" s="84">
        <f>MODEL_DATA!BH191</f>
        <v>14.98</v>
      </c>
      <c r="EQ194" s="84">
        <f>MODEL_DATA!BI191</f>
        <v>77.7</v>
      </c>
      <c r="ER194" s="84">
        <f>MODEL_DATA!BJ191</f>
        <v>80.92</v>
      </c>
      <c r="ES194" s="84">
        <f>MODEL_DATA!BK191</f>
        <v>0</v>
      </c>
      <c r="ET194" s="84">
        <f>MODEL_DATA!BL191</f>
        <v>17.760000000000002</v>
      </c>
      <c r="EU194" s="84">
        <f>MODEL_DATA!BM191</f>
        <v>0.08</v>
      </c>
      <c r="EV194" s="84">
        <f>MODEL_DATA!BN191</f>
        <v>0.03</v>
      </c>
    </row>
    <row r="195" spans="32:152" x14ac:dyDescent="0.25">
      <c r="AF195" s="32">
        <f t="shared" si="105"/>
        <v>370</v>
      </c>
      <c r="AG195" s="61">
        <f t="shared" si="113"/>
        <v>0</v>
      </c>
      <c r="AH195" s="63">
        <f>INDEX(Obs_GenCost!$D$11:$T$211,  MATCH($AF195, Obs_GenCost!$B$11:$B$211, 0), MATCH(AH$4, Obs_GenCost!$D$3:$T$3, 0) )</f>
        <v>0</v>
      </c>
      <c r="AI195" s="61">
        <f t="shared" si="114"/>
        <v>0</v>
      </c>
      <c r="AJ195" s="63">
        <f>INDEX(Obs_GenCost!$D$11:$T$211,  MATCH($AF195, Obs_GenCost!$B$11:$B$211, 0), MATCH(AJ$4, Obs_GenCost!$D$3:$T$3, 0) )</f>
        <v>0</v>
      </c>
      <c r="AK195" s="61">
        <f t="shared" si="115"/>
        <v>0</v>
      </c>
      <c r="AL195" s="63">
        <f>INDEX(Obs_GenCost!$D$11:$T$211,  MATCH($AF195, Obs_GenCost!$B$11:$B$211, 0), MATCH(AL$4, Obs_GenCost!$D$3:$T$3, 0) )</f>
        <v>0</v>
      </c>
      <c r="AM195" s="61">
        <f t="shared" si="116"/>
        <v>0</v>
      </c>
      <c r="AN195" s="63">
        <f>INDEX(Obs_GenCost!$D$11:$T$211,  MATCH($AF195, Obs_GenCost!$B$11:$B$211, 0), MATCH(AN$4, Obs_GenCost!$D$3:$T$3, 0) )</f>
        <v>0</v>
      </c>
      <c r="AO195" s="61">
        <f t="shared" si="117"/>
        <v>0</v>
      </c>
      <c r="AP195" s="63">
        <f>INDEX(Obs_GenCost!$D$11:$T$211,  MATCH($AF195, Obs_GenCost!$B$11:$B$211, 0), MATCH(AP$4, Obs_GenCost!$D$3:$T$3, 0) )</f>
        <v>0</v>
      </c>
      <c r="AQ195" s="61">
        <f t="shared" si="118"/>
        <v>0</v>
      </c>
      <c r="AR195" s="63">
        <f>INDEX(Obs_GenCost!$D$11:$T$211,  MATCH($AF195, Obs_GenCost!$B$11:$B$211, 0), MATCH(AR$4, Obs_GenCost!$D$3:$T$3, 0) )</f>
        <v>0</v>
      </c>
      <c r="AS195" s="61">
        <f t="shared" si="119"/>
        <v>0</v>
      </c>
      <c r="AT195" s="63">
        <f>INDEX(Obs_GenCost!$D$11:$T$211,  MATCH($AF195, Obs_GenCost!$B$11:$B$211, 0), MATCH(AT$4, Obs_GenCost!$D$3:$T$3, 0) )</f>
        <v>0</v>
      </c>
      <c r="AU195" s="61">
        <f t="shared" si="120"/>
        <v>0</v>
      </c>
      <c r="AV195" s="63">
        <f>INDEX(Obs_GenCost!$D$11:$T$211,  MATCH($AF195, Obs_GenCost!$B$11:$B$211, 0), MATCH(AV$4, Obs_GenCost!$D$3:$T$3, 0) )</f>
        <v>0</v>
      </c>
      <c r="AW195" s="61">
        <f t="shared" si="121"/>
        <v>0</v>
      </c>
      <c r="AX195" s="63">
        <f>INDEX(Obs_GenCost!$D$11:$T$211,  MATCH($AF195, Obs_GenCost!$B$11:$B$211, 0), MATCH(AX$4, Obs_GenCost!$D$3:$T$3, 0) )</f>
        <v>0</v>
      </c>
      <c r="AY195" s="61">
        <f t="shared" si="122"/>
        <v>0</v>
      </c>
      <c r="AZ195" s="63">
        <f>INDEX(Obs_GenCost!$D$11:$T$211,  MATCH($AF195, Obs_GenCost!$B$11:$B$211, 0), MATCH(AZ$4, Obs_GenCost!$D$3:$T$3, 0) )</f>
        <v>0</v>
      </c>
      <c r="BA195" s="61">
        <f t="shared" si="123"/>
        <v>0</v>
      </c>
      <c r="BB195" s="63">
        <f>INDEX(Obs_GenCost!$D$11:$T$211,  MATCH($AF195, Obs_GenCost!$B$11:$B$211, 0), MATCH(BB$4, Obs_GenCost!$D$3:$T$3, 0) )</f>
        <v>0</v>
      </c>
      <c r="BC195" s="61">
        <f t="shared" si="124"/>
        <v>0</v>
      </c>
      <c r="BD195" s="63">
        <f>INDEX(Obs_GenCost!$D$11:$T$211,  MATCH($AF195, Obs_GenCost!$B$11:$B$211, 0), MATCH(BD$4, Obs_GenCost!$D$3:$T$3, 0) )</f>
        <v>0</v>
      </c>
      <c r="BF195" s="31">
        <f t="shared" si="125"/>
        <v>372</v>
      </c>
      <c r="BG195" s="31">
        <f t="shared" si="126"/>
        <v>373</v>
      </c>
      <c r="BH195" s="57">
        <f t="shared" si="134"/>
        <v>0</v>
      </c>
      <c r="BI195" s="57">
        <f t="shared" si="134"/>
        <v>0</v>
      </c>
      <c r="BJ195" s="57">
        <f t="shared" si="134"/>
        <v>0</v>
      </c>
      <c r="BK195" s="58">
        <f t="shared" si="133"/>
        <v>0</v>
      </c>
      <c r="BL195" s="57">
        <f t="shared" si="133"/>
        <v>0</v>
      </c>
      <c r="BM195" s="57">
        <f t="shared" si="133"/>
        <v>0</v>
      </c>
      <c r="BN195" s="57">
        <f t="shared" si="133"/>
        <v>0</v>
      </c>
      <c r="BQ195" s="57">
        <f t="shared" si="139"/>
        <v>0</v>
      </c>
      <c r="BR195" s="57">
        <f t="shared" si="139"/>
        <v>0</v>
      </c>
      <c r="BS195" s="57">
        <f t="shared" si="139"/>
        <v>0</v>
      </c>
      <c r="BT195" s="57">
        <f t="shared" si="139"/>
        <v>0</v>
      </c>
      <c r="BU195" s="57">
        <f t="shared" si="139"/>
        <v>0</v>
      </c>
      <c r="BV195" s="57">
        <f t="shared" si="139"/>
        <v>0</v>
      </c>
      <c r="BW195" s="57">
        <f t="shared" si="139"/>
        <v>0</v>
      </c>
      <c r="BX195" s="58">
        <f t="shared" si="139"/>
        <v>0</v>
      </c>
      <c r="BY195" s="57">
        <f t="shared" si="139"/>
        <v>0</v>
      </c>
      <c r="BZ195" s="57">
        <f t="shared" si="139"/>
        <v>0</v>
      </c>
      <c r="CA195" s="58">
        <f t="shared" si="139"/>
        <v>0</v>
      </c>
      <c r="CB195" s="57">
        <f t="shared" si="139"/>
        <v>0</v>
      </c>
      <c r="CC195" s="57">
        <f t="shared" si="139"/>
        <v>0</v>
      </c>
      <c r="CD195" s="57">
        <f t="shared" si="139"/>
        <v>0</v>
      </c>
      <c r="CE195" s="57">
        <f t="shared" si="139"/>
        <v>0</v>
      </c>
      <c r="CF195" s="57">
        <f t="shared" si="136"/>
        <v>0</v>
      </c>
      <c r="CG195" s="57">
        <f t="shared" si="136"/>
        <v>0</v>
      </c>
      <c r="CH195" s="57">
        <f t="shared" si="136"/>
        <v>0</v>
      </c>
      <c r="CI195" s="58">
        <f t="shared" si="136"/>
        <v>0</v>
      </c>
      <c r="CJ195" s="57">
        <f t="shared" si="136"/>
        <v>0</v>
      </c>
      <c r="CL195" s="30">
        <f>Obs_GenCost!B197</f>
        <v>372</v>
      </c>
      <c r="CM195" s="26">
        <f t="shared" si="135"/>
        <v>373</v>
      </c>
      <c r="CN195" s="20">
        <f t="shared" si="106"/>
        <v>0</v>
      </c>
      <c r="CO195" s="20">
        <f t="shared" si="106"/>
        <v>0</v>
      </c>
      <c r="CP195" s="20">
        <f t="shared" si="106"/>
        <v>0</v>
      </c>
      <c r="CQ195" s="106">
        <f t="shared" si="106"/>
        <v>0</v>
      </c>
      <c r="CR195" s="143"/>
      <c r="CS195" s="20">
        <f t="shared" si="107"/>
        <v>0</v>
      </c>
      <c r="CT195" s="20">
        <f t="shared" si="107"/>
        <v>0</v>
      </c>
      <c r="CW195" s="20">
        <f t="shared" si="138"/>
        <v>0</v>
      </c>
      <c r="CX195" s="20">
        <f t="shared" si="138"/>
        <v>0</v>
      </c>
      <c r="CY195" s="20">
        <f t="shared" si="138"/>
        <v>0</v>
      </c>
      <c r="CZ195" s="20">
        <f t="shared" si="138"/>
        <v>0</v>
      </c>
      <c r="DA195" s="20">
        <f t="shared" si="138"/>
        <v>0</v>
      </c>
      <c r="DB195" s="20">
        <f t="shared" si="138"/>
        <v>0</v>
      </c>
      <c r="DC195" s="20">
        <f t="shared" si="138"/>
        <v>0</v>
      </c>
      <c r="DD195" s="106">
        <f t="shared" si="138"/>
        <v>0</v>
      </c>
      <c r="DE195" s="20">
        <f t="shared" si="138"/>
        <v>0</v>
      </c>
      <c r="DF195" s="20">
        <f t="shared" si="138"/>
        <v>0</v>
      </c>
      <c r="DG195" s="106">
        <f t="shared" si="138"/>
        <v>0</v>
      </c>
      <c r="DH195" s="143"/>
      <c r="DI195" s="20">
        <f t="shared" si="108"/>
        <v>0</v>
      </c>
      <c r="DJ195" s="20">
        <f t="shared" si="108"/>
        <v>0</v>
      </c>
      <c r="DK195" s="20">
        <f t="shared" si="108"/>
        <v>0</v>
      </c>
      <c r="DL195" s="143"/>
      <c r="DM195" s="20">
        <f t="shared" si="109"/>
        <v>0</v>
      </c>
      <c r="DN195" s="20">
        <f t="shared" si="109"/>
        <v>0</v>
      </c>
      <c r="DO195" s="106">
        <f t="shared" si="109"/>
        <v>0</v>
      </c>
      <c r="DP195" s="20">
        <f t="shared" si="109"/>
        <v>0</v>
      </c>
      <c r="DR195" s="31">
        <f t="shared" si="127"/>
        <v>186</v>
      </c>
      <c r="DS195" s="26">
        <f t="shared" si="128"/>
        <v>186.5</v>
      </c>
      <c r="DT195" s="101">
        <f t="shared" si="110"/>
        <v>152.05000000000001</v>
      </c>
      <c r="DU195" s="101">
        <f t="shared" si="111"/>
        <v>69.48</v>
      </c>
      <c r="DV195" s="101">
        <f t="shared" si="112"/>
        <v>58.78</v>
      </c>
      <c r="DW195" s="102">
        <f t="shared" si="129"/>
        <v>145.68</v>
      </c>
      <c r="DX195" s="144"/>
      <c r="DY195" s="101">
        <f t="shared" si="130"/>
        <v>11.18</v>
      </c>
      <c r="DZ195" s="101">
        <f t="shared" si="130"/>
        <v>39.68</v>
      </c>
      <c r="EB195" s="84">
        <f>MODEL_DATA!AT192</f>
        <v>186</v>
      </c>
      <c r="EC195" s="84">
        <f>MODEL_DATA!AU192</f>
        <v>23.79</v>
      </c>
      <c r="ED195" s="84">
        <f>MODEL_DATA!AV192</f>
        <v>0</v>
      </c>
      <c r="EE195" s="84">
        <f>MODEL_DATA!AW192</f>
        <v>69.48</v>
      </c>
      <c r="EF195" s="84">
        <f>MODEL_DATA!AX192</f>
        <v>0</v>
      </c>
      <c r="EG195" s="84">
        <f>MODEL_DATA!AY192</f>
        <v>0</v>
      </c>
      <c r="EH195" s="84">
        <f>MODEL_DATA!AZ192</f>
        <v>29.16</v>
      </c>
      <c r="EI195" s="84">
        <f>MODEL_DATA!BA192</f>
        <v>29.62</v>
      </c>
      <c r="EJ195" s="84">
        <f>MODEL_DATA!BB192</f>
        <v>0</v>
      </c>
      <c r="EK195" s="84">
        <f>MODEL_DATA!BC192</f>
        <v>0</v>
      </c>
      <c r="EL195" s="84">
        <f>MODEL_DATA!BD192</f>
        <v>0</v>
      </c>
      <c r="EM195" s="84">
        <f>MODEL_DATA!BE192</f>
        <v>84.53</v>
      </c>
      <c r="EN195" s="84">
        <f>MODEL_DATA!BF192</f>
        <v>95.1</v>
      </c>
      <c r="EO195" s="84">
        <f>MODEL_DATA!BG192</f>
        <v>11.18</v>
      </c>
      <c r="EP195" s="84">
        <f>MODEL_DATA!BH192</f>
        <v>18.11</v>
      </c>
      <c r="EQ195" s="84">
        <f>MODEL_DATA!BI192</f>
        <v>61.15</v>
      </c>
      <c r="ER195" s="84">
        <f>MODEL_DATA!BJ192</f>
        <v>61.62</v>
      </c>
      <c r="ES195" s="84">
        <f>MODEL_DATA!BK192</f>
        <v>0</v>
      </c>
      <c r="ET195" s="84">
        <f>MODEL_DATA!BL192</f>
        <v>21.57</v>
      </c>
      <c r="EU195" s="84">
        <f>MODEL_DATA!BM192</f>
        <v>0.1</v>
      </c>
      <c r="EV195" s="84">
        <f>MODEL_DATA!BN192</f>
        <v>0.02</v>
      </c>
    </row>
    <row r="196" spans="32:152" x14ac:dyDescent="0.25">
      <c r="AF196" s="32">
        <f t="shared" si="105"/>
        <v>372</v>
      </c>
      <c r="AG196" s="61">
        <f t="shared" si="113"/>
        <v>0</v>
      </c>
      <c r="AH196" s="63">
        <f>INDEX(Obs_GenCost!$D$11:$T$211,  MATCH($AF196, Obs_GenCost!$B$11:$B$211, 0), MATCH(AH$4, Obs_GenCost!$D$3:$T$3, 0) )</f>
        <v>0</v>
      </c>
      <c r="AI196" s="61">
        <f t="shared" si="114"/>
        <v>0</v>
      </c>
      <c r="AJ196" s="63">
        <f>INDEX(Obs_GenCost!$D$11:$T$211,  MATCH($AF196, Obs_GenCost!$B$11:$B$211, 0), MATCH(AJ$4, Obs_GenCost!$D$3:$T$3, 0) )</f>
        <v>0</v>
      </c>
      <c r="AK196" s="61">
        <f t="shared" si="115"/>
        <v>0</v>
      </c>
      <c r="AL196" s="63">
        <f>INDEX(Obs_GenCost!$D$11:$T$211,  MATCH($AF196, Obs_GenCost!$B$11:$B$211, 0), MATCH(AL$4, Obs_GenCost!$D$3:$T$3, 0) )</f>
        <v>0</v>
      </c>
      <c r="AM196" s="61">
        <f t="shared" si="116"/>
        <v>0</v>
      </c>
      <c r="AN196" s="63">
        <f>INDEX(Obs_GenCost!$D$11:$T$211,  MATCH($AF196, Obs_GenCost!$B$11:$B$211, 0), MATCH(AN$4, Obs_GenCost!$D$3:$T$3, 0) )</f>
        <v>0</v>
      </c>
      <c r="AO196" s="61">
        <f t="shared" si="117"/>
        <v>0</v>
      </c>
      <c r="AP196" s="63">
        <f>INDEX(Obs_GenCost!$D$11:$T$211,  MATCH($AF196, Obs_GenCost!$B$11:$B$211, 0), MATCH(AP$4, Obs_GenCost!$D$3:$T$3, 0) )</f>
        <v>0</v>
      </c>
      <c r="AQ196" s="61">
        <f t="shared" si="118"/>
        <v>0</v>
      </c>
      <c r="AR196" s="63">
        <f>INDEX(Obs_GenCost!$D$11:$T$211,  MATCH($AF196, Obs_GenCost!$B$11:$B$211, 0), MATCH(AR$4, Obs_GenCost!$D$3:$T$3, 0) )</f>
        <v>0</v>
      </c>
      <c r="AS196" s="61">
        <f t="shared" si="119"/>
        <v>0</v>
      </c>
      <c r="AT196" s="63">
        <f>INDEX(Obs_GenCost!$D$11:$T$211,  MATCH($AF196, Obs_GenCost!$B$11:$B$211, 0), MATCH(AT$4, Obs_GenCost!$D$3:$T$3, 0) )</f>
        <v>0</v>
      </c>
      <c r="AU196" s="61">
        <f t="shared" si="120"/>
        <v>0</v>
      </c>
      <c r="AV196" s="63">
        <f>INDEX(Obs_GenCost!$D$11:$T$211,  MATCH($AF196, Obs_GenCost!$B$11:$B$211, 0), MATCH(AV$4, Obs_GenCost!$D$3:$T$3, 0) )</f>
        <v>0</v>
      </c>
      <c r="AW196" s="61">
        <f t="shared" si="121"/>
        <v>0</v>
      </c>
      <c r="AX196" s="63">
        <f>INDEX(Obs_GenCost!$D$11:$T$211,  MATCH($AF196, Obs_GenCost!$B$11:$B$211, 0), MATCH(AX$4, Obs_GenCost!$D$3:$T$3, 0) )</f>
        <v>0</v>
      </c>
      <c r="AY196" s="61">
        <f t="shared" si="122"/>
        <v>0</v>
      </c>
      <c r="AZ196" s="63">
        <f>INDEX(Obs_GenCost!$D$11:$T$211,  MATCH($AF196, Obs_GenCost!$B$11:$B$211, 0), MATCH(AZ$4, Obs_GenCost!$D$3:$T$3, 0) )</f>
        <v>0</v>
      </c>
      <c r="BA196" s="61">
        <f t="shared" si="123"/>
        <v>0</v>
      </c>
      <c r="BB196" s="63">
        <f>INDEX(Obs_GenCost!$D$11:$T$211,  MATCH($AF196, Obs_GenCost!$B$11:$B$211, 0), MATCH(BB$4, Obs_GenCost!$D$3:$T$3, 0) )</f>
        <v>0</v>
      </c>
      <c r="BC196" s="61">
        <f t="shared" si="124"/>
        <v>0</v>
      </c>
      <c r="BD196" s="63">
        <f>INDEX(Obs_GenCost!$D$11:$T$211,  MATCH($AF196, Obs_GenCost!$B$11:$B$211, 0), MATCH(BD$4, Obs_GenCost!$D$3:$T$3, 0) )</f>
        <v>0</v>
      </c>
      <c r="BF196" s="31">
        <f t="shared" si="125"/>
        <v>374</v>
      </c>
      <c r="BG196" s="31">
        <f t="shared" si="126"/>
        <v>375</v>
      </c>
      <c r="BH196" s="57">
        <f t="shared" si="134"/>
        <v>0</v>
      </c>
      <c r="BI196" s="57">
        <f t="shared" si="134"/>
        <v>0</v>
      </c>
      <c r="BJ196" s="57">
        <f t="shared" si="134"/>
        <v>0</v>
      </c>
      <c r="BK196" s="58">
        <f t="shared" si="133"/>
        <v>0</v>
      </c>
      <c r="BL196" s="57">
        <f t="shared" si="133"/>
        <v>0</v>
      </c>
      <c r="BM196" s="57">
        <f t="shared" si="133"/>
        <v>0</v>
      </c>
      <c r="BN196" s="57">
        <f t="shared" si="133"/>
        <v>0</v>
      </c>
      <c r="BQ196" s="57">
        <f t="shared" si="139"/>
        <v>0</v>
      </c>
      <c r="BR196" s="57">
        <f t="shared" si="139"/>
        <v>0</v>
      </c>
      <c r="BS196" s="57">
        <f t="shared" si="139"/>
        <v>0</v>
      </c>
      <c r="BT196" s="57">
        <f t="shared" si="139"/>
        <v>0</v>
      </c>
      <c r="BU196" s="57">
        <f t="shared" si="139"/>
        <v>0</v>
      </c>
      <c r="BV196" s="57">
        <f t="shared" si="139"/>
        <v>0</v>
      </c>
      <c r="BW196" s="57">
        <f t="shared" si="139"/>
        <v>0</v>
      </c>
      <c r="BX196" s="58">
        <f t="shared" si="139"/>
        <v>0</v>
      </c>
      <c r="BY196" s="57">
        <f t="shared" si="139"/>
        <v>0</v>
      </c>
      <c r="BZ196" s="57">
        <f t="shared" si="139"/>
        <v>0</v>
      </c>
      <c r="CA196" s="58">
        <f t="shared" si="139"/>
        <v>0</v>
      </c>
      <c r="CB196" s="57">
        <f t="shared" si="139"/>
        <v>0</v>
      </c>
      <c r="CC196" s="57">
        <f t="shared" si="139"/>
        <v>0</v>
      </c>
      <c r="CD196" s="57">
        <f t="shared" si="139"/>
        <v>0</v>
      </c>
      <c r="CE196" s="57">
        <f t="shared" si="139"/>
        <v>0</v>
      </c>
      <c r="CF196" s="57">
        <f t="shared" si="136"/>
        <v>0</v>
      </c>
      <c r="CG196" s="57">
        <f t="shared" si="136"/>
        <v>0</v>
      </c>
      <c r="CH196" s="57">
        <f t="shared" si="136"/>
        <v>0</v>
      </c>
      <c r="CI196" s="58">
        <f t="shared" si="136"/>
        <v>0</v>
      </c>
      <c r="CJ196" s="57">
        <f t="shared" si="136"/>
        <v>0</v>
      </c>
      <c r="CL196" s="30">
        <f>Obs_GenCost!B198</f>
        <v>374</v>
      </c>
      <c r="CM196" s="26">
        <f t="shared" si="135"/>
        <v>375</v>
      </c>
      <c r="CN196" s="20">
        <f t="shared" si="106"/>
        <v>0</v>
      </c>
      <c r="CO196" s="20">
        <f t="shared" si="106"/>
        <v>0</v>
      </c>
      <c r="CP196" s="20">
        <f t="shared" si="106"/>
        <v>0</v>
      </c>
      <c r="CQ196" s="106">
        <f t="shared" si="106"/>
        <v>0</v>
      </c>
      <c r="CR196" s="143"/>
      <c r="CS196" s="20">
        <f t="shared" si="107"/>
        <v>0</v>
      </c>
      <c r="CT196" s="20">
        <f t="shared" si="107"/>
        <v>0</v>
      </c>
      <c r="CW196" s="20">
        <f t="shared" si="138"/>
        <v>0</v>
      </c>
      <c r="CX196" s="20">
        <f t="shared" si="138"/>
        <v>0</v>
      </c>
      <c r="CY196" s="20">
        <f t="shared" si="138"/>
        <v>0</v>
      </c>
      <c r="CZ196" s="20">
        <f t="shared" si="138"/>
        <v>0</v>
      </c>
      <c r="DA196" s="20">
        <f t="shared" si="138"/>
        <v>0</v>
      </c>
      <c r="DB196" s="20">
        <f t="shared" si="138"/>
        <v>0</v>
      </c>
      <c r="DC196" s="20">
        <f t="shared" si="138"/>
        <v>0</v>
      </c>
      <c r="DD196" s="106">
        <f t="shared" si="138"/>
        <v>0</v>
      </c>
      <c r="DE196" s="20">
        <f t="shared" si="138"/>
        <v>0</v>
      </c>
      <c r="DF196" s="20">
        <f t="shared" si="138"/>
        <v>0</v>
      </c>
      <c r="DG196" s="106">
        <f t="shared" si="138"/>
        <v>0</v>
      </c>
      <c r="DH196" s="143"/>
      <c r="DI196" s="20">
        <f t="shared" si="108"/>
        <v>0</v>
      </c>
      <c r="DJ196" s="20">
        <f t="shared" si="108"/>
        <v>0</v>
      </c>
      <c r="DK196" s="20">
        <f t="shared" si="108"/>
        <v>0</v>
      </c>
      <c r="DL196" s="143"/>
      <c r="DM196" s="20">
        <f t="shared" si="109"/>
        <v>0</v>
      </c>
      <c r="DN196" s="20">
        <f t="shared" si="109"/>
        <v>0</v>
      </c>
      <c r="DO196" s="106">
        <f t="shared" si="109"/>
        <v>0</v>
      </c>
      <c r="DP196" s="20">
        <f t="shared" si="109"/>
        <v>0</v>
      </c>
      <c r="DR196" s="31">
        <f t="shared" si="127"/>
        <v>187</v>
      </c>
      <c r="DS196" s="26">
        <f t="shared" si="128"/>
        <v>187.5</v>
      </c>
      <c r="DT196" s="101">
        <f t="shared" si="110"/>
        <v>130.31</v>
      </c>
      <c r="DU196" s="101">
        <f t="shared" si="111"/>
        <v>54.32</v>
      </c>
      <c r="DV196" s="101">
        <f t="shared" si="112"/>
        <v>53.89</v>
      </c>
      <c r="DW196" s="102">
        <f t="shared" si="129"/>
        <v>165.65</v>
      </c>
      <c r="DX196" s="144"/>
      <c r="DY196" s="101">
        <f t="shared" si="130"/>
        <v>11.54</v>
      </c>
      <c r="DZ196" s="101">
        <f t="shared" si="130"/>
        <v>28.96</v>
      </c>
      <c r="EB196" s="84">
        <f>MODEL_DATA!AT193</f>
        <v>187</v>
      </c>
      <c r="EC196" s="84">
        <f>MODEL_DATA!AU193</f>
        <v>22.1</v>
      </c>
      <c r="ED196" s="84">
        <f>MODEL_DATA!AV193</f>
        <v>0</v>
      </c>
      <c r="EE196" s="84">
        <f>MODEL_DATA!AW193</f>
        <v>54.32</v>
      </c>
      <c r="EF196" s="84">
        <f>MODEL_DATA!AX193</f>
        <v>0</v>
      </c>
      <c r="EG196" s="84">
        <f>MODEL_DATA!AY193</f>
        <v>0</v>
      </c>
      <c r="EH196" s="84">
        <f>MODEL_DATA!AZ193</f>
        <v>31.84</v>
      </c>
      <c r="EI196" s="84">
        <f>MODEL_DATA!BA193</f>
        <v>22.05</v>
      </c>
      <c r="EJ196" s="84">
        <f>MODEL_DATA!BB193</f>
        <v>0</v>
      </c>
      <c r="EK196" s="84">
        <f>MODEL_DATA!BC193</f>
        <v>0</v>
      </c>
      <c r="EL196" s="84">
        <f>MODEL_DATA!BD193</f>
        <v>0</v>
      </c>
      <c r="EM196" s="84">
        <f>MODEL_DATA!BE193</f>
        <v>85</v>
      </c>
      <c r="EN196" s="84">
        <f>MODEL_DATA!BF193</f>
        <v>80.209999999999994</v>
      </c>
      <c r="EO196" s="84">
        <f>MODEL_DATA!BG193</f>
        <v>11.54</v>
      </c>
      <c r="EP196" s="84">
        <f>MODEL_DATA!BH193</f>
        <v>12.84</v>
      </c>
      <c r="EQ196" s="84">
        <f>MODEL_DATA!BI193</f>
        <v>80.650000000000006</v>
      </c>
      <c r="ER196" s="84">
        <f>MODEL_DATA!BJ193</f>
        <v>76.040000000000006</v>
      </c>
      <c r="ES196" s="84">
        <f>MODEL_DATA!BK193</f>
        <v>0</v>
      </c>
      <c r="ET196" s="84">
        <f>MODEL_DATA!BL193</f>
        <v>16.12</v>
      </c>
      <c r="EU196" s="84">
        <f>MODEL_DATA!BM193</f>
        <v>0.06</v>
      </c>
      <c r="EV196" s="84">
        <f>MODEL_DATA!BN193</f>
        <v>0.11</v>
      </c>
    </row>
    <row r="197" spans="32:152" x14ac:dyDescent="0.25">
      <c r="AF197" s="32">
        <f t="shared" si="105"/>
        <v>374</v>
      </c>
      <c r="AG197" s="61">
        <f t="shared" si="113"/>
        <v>0</v>
      </c>
      <c r="AH197" s="63">
        <f>INDEX(Obs_GenCost!$D$11:$T$211,  MATCH($AF197, Obs_GenCost!$B$11:$B$211, 0), MATCH(AH$4, Obs_GenCost!$D$3:$T$3, 0) )</f>
        <v>0</v>
      </c>
      <c r="AI197" s="61">
        <f t="shared" si="114"/>
        <v>0</v>
      </c>
      <c r="AJ197" s="63">
        <f>INDEX(Obs_GenCost!$D$11:$T$211,  MATCH($AF197, Obs_GenCost!$B$11:$B$211, 0), MATCH(AJ$4, Obs_GenCost!$D$3:$T$3, 0) )</f>
        <v>0</v>
      </c>
      <c r="AK197" s="61">
        <f t="shared" si="115"/>
        <v>0</v>
      </c>
      <c r="AL197" s="63">
        <f>INDEX(Obs_GenCost!$D$11:$T$211,  MATCH($AF197, Obs_GenCost!$B$11:$B$211, 0), MATCH(AL$4, Obs_GenCost!$D$3:$T$3, 0) )</f>
        <v>0</v>
      </c>
      <c r="AM197" s="61">
        <f t="shared" si="116"/>
        <v>0</v>
      </c>
      <c r="AN197" s="63">
        <f>INDEX(Obs_GenCost!$D$11:$T$211,  MATCH($AF197, Obs_GenCost!$B$11:$B$211, 0), MATCH(AN$4, Obs_GenCost!$D$3:$T$3, 0) )</f>
        <v>0</v>
      </c>
      <c r="AO197" s="61">
        <f t="shared" si="117"/>
        <v>0</v>
      </c>
      <c r="AP197" s="63">
        <f>INDEX(Obs_GenCost!$D$11:$T$211,  MATCH($AF197, Obs_GenCost!$B$11:$B$211, 0), MATCH(AP$4, Obs_GenCost!$D$3:$T$3, 0) )</f>
        <v>0</v>
      </c>
      <c r="AQ197" s="61">
        <f t="shared" si="118"/>
        <v>0</v>
      </c>
      <c r="AR197" s="63">
        <f>INDEX(Obs_GenCost!$D$11:$T$211,  MATCH($AF197, Obs_GenCost!$B$11:$B$211, 0), MATCH(AR$4, Obs_GenCost!$D$3:$T$3, 0) )</f>
        <v>0</v>
      </c>
      <c r="AS197" s="61">
        <f t="shared" si="119"/>
        <v>0</v>
      </c>
      <c r="AT197" s="63">
        <f>INDEX(Obs_GenCost!$D$11:$T$211,  MATCH($AF197, Obs_GenCost!$B$11:$B$211, 0), MATCH(AT$4, Obs_GenCost!$D$3:$T$3, 0) )</f>
        <v>0</v>
      </c>
      <c r="AU197" s="61">
        <f t="shared" si="120"/>
        <v>0</v>
      </c>
      <c r="AV197" s="63">
        <f>INDEX(Obs_GenCost!$D$11:$T$211,  MATCH($AF197, Obs_GenCost!$B$11:$B$211, 0), MATCH(AV$4, Obs_GenCost!$D$3:$T$3, 0) )</f>
        <v>0</v>
      </c>
      <c r="AW197" s="61">
        <f t="shared" si="121"/>
        <v>0</v>
      </c>
      <c r="AX197" s="63">
        <f>INDEX(Obs_GenCost!$D$11:$T$211,  MATCH($AF197, Obs_GenCost!$B$11:$B$211, 0), MATCH(AX$4, Obs_GenCost!$D$3:$T$3, 0) )</f>
        <v>0</v>
      </c>
      <c r="AY197" s="61">
        <f t="shared" si="122"/>
        <v>0</v>
      </c>
      <c r="AZ197" s="63">
        <f>INDEX(Obs_GenCost!$D$11:$T$211,  MATCH($AF197, Obs_GenCost!$B$11:$B$211, 0), MATCH(AZ$4, Obs_GenCost!$D$3:$T$3, 0) )</f>
        <v>0</v>
      </c>
      <c r="BA197" s="61">
        <f t="shared" si="123"/>
        <v>0</v>
      </c>
      <c r="BB197" s="63">
        <f>INDEX(Obs_GenCost!$D$11:$T$211,  MATCH($AF197, Obs_GenCost!$B$11:$B$211, 0), MATCH(BB$4, Obs_GenCost!$D$3:$T$3, 0) )</f>
        <v>0</v>
      </c>
      <c r="BC197" s="61">
        <f t="shared" si="124"/>
        <v>0</v>
      </c>
      <c r="BD197" s="63">
        <f>INDEX(Obs_GenCost!$D$11:$T$211,  MATCH($AF197, Obs_GenCost!$B$11:$B$211, 0), MATCH(BD$4, Obs_GenCost!$D$3:$T$3, 0) )</f>
        <v>0</v>
      </c>
      <c r="BF197" s="31">
        <f t="shared" si="125"/>
        <v>376</v>
      </c>
      <c r="BG197" s="31">
        <f t="shared" si="126"/>
        <v>377</v>
      </c>
      <c r="BH197" s="57">
        <f t="shared" si="134"/>
        <v>0</v>
      </c>
      <c r="BI197" s="57">
        <f t="shared" si="134"/>
        <v>0</v>
      </c>
      <c r="BJ197" s="57">
        <f t="shared" si="134"/>
        <v>0</v>
      </c>
      <c r="BK197" s="58">
        <f t="shared" si="133"/>
        <v>0</v>
      </c>
      <c r="BL197" s="57">
        <f t="shared" si="133"/>
        <v>0</v>
      </c>
      <c r="BM197" s="57">
        <f t="shared" si="133"/>
        <v>0</v>
      </c>
      <c r="BN197" s="57">
        <f t="shared" si="133"/>
        <v>0</v>
      </c>
      <c r="BQ197" s="57">
        <f t="shared" si="139"/>
        <v>0</v>
      </c>
      <c r="BR197" s="57">
        <f t="shared" si="139"/>
        <v>0</v>
      </c>
      <c r="BS197" s="57">
        <f t="shared" si="139"/>
        <v>0</v>
      </c>
      <c r="BT197" s="57">
        <f t="shared" si="139"/>
        <v>0</v>
      </c>
      <c r="BU197" s="57">
        <f t="shared" si="139"/>
        <v>0</v>
      </c>
      <c r="BV197" s="57">
        <f t="shared" si="139"/>
        <v>0</v>
      </c>
      <c r="BW197" s="57">
        <f t="shared" si="139"/>
        <v>0</v>
      </c>
      <c r="BX197" s="58">
        <f t="shared" si="139"/>
        <v>0</v>
      </c>
      <c r="BY197" s="57">
        <f t="shared" si="139"/>
        <v>0</v>
      </c>
      <c r="BZ197" s="57">
        <f t="shared" si="139"/>
        <v>0</v>
      </c>
      <c r="CA197" s="58">
        <f t="shared" si="139"/>
        <v>0</v>
      </c>
      <c r="CB197" s="57">
        <f t="shared" si="139"/>
        <v>0</v>
      </c>
      <c r="CC197" s="57">
        <f t="shared" si="139"/>
        <v>0</v>
      </c>
      <c r="CD197" s="57">
        <f t="shared" si="139"/>
        <v>0</v>
      </c>
      <c r="CE197" s="57">
        <f t="shared" si="139"/>
        <v>0</v>
      </c>
      <c r="CF197" s="57">
        <f t="shared" si="136"/>
        <v>0</v>
      </c>
      <c r="CG197" s="57">
        <f t="shared" si="136"/>
        <v>0</v>
      </c>
      <c r="CH197" s="57">
        <f t="shared" si="136"/>
        <v>0</v>
      </c>
      <c r="CI197" s="58">
        <f t="shared" si="136"/>
        <v>0</v>
      </c>
      <c r="CJ197" s="57">
        <f t="shared" si="136"/>
        <v>0</v>
      </c>
      <c r="CL197" s="30">
        <f>Obs_GenCost!B199</f>
        <v>376</v>
      </c>
      <c r="CM197" s="26">
        <f t="shared" si="135"/>
        <v>377</v>
      </c>
      <c r="CN197" s="20">
        <f t="shared" si="106"/>
        <v>0</v>
      </c>
      <c r="CO197" s="20">
        <f t="shared" si="106"/>
        <v>0</v>
      </c>
      <c r="CP197" s="20">
        <f t="shared" si="106"/>
        <v>0</v>
      </c>
      <c r="CQ197" s="106">
        <f t="shared" si="106"/>
        <v>0</v>
      </c>
      <c r="CR197" s="143"/>
      <c r="CS197" s="20">
        <f t="shared" si="107"/>
        <v>0</v>
      </c>
      <c r="CT197" s="20">
        <f t="shared" si="107"/>
        <v>0</v>
      </c>
      <c r="CW197" s="20">
        <f t="shared" si="138"/>
        <v>0</v>
      </c>
      <c r="CX197" s="20">
        <f t="shared" si="138"/>
        <v>0</v>
      </c>
      <c r="CY197" s="20">
        <f t="shared" si="138"/>
        <v>0</v>
      </c>
      <c r="CZ197" s="20">
        <f t="shared" si="138"/>
        <v>0</v>
      </c>
      <c r="DA197" s="20">
        <f t="shared" si="138"/>
        <v>0</v>
      </c>
      <c r="DB197" s="20">
        <f t="shared" si="138"/>
        <v>0</v>
      </c>
      <c r="DC197" s="20">
        <f t="shared" si="138"/>
        <v>0</v>
      </c>
      <c r="DD197" s="106">
        <f t="shared" si="138"/>
        <v>0</v>
      </c>
      <c r="DE197" s="20">
        <f t="shared" si="138"/>
        <v>0</v>
      </c>
      <c r="DF197" s="20">
        <f t="shared" si="138"/>
        <v>0</v>
      </c>
      <c r="DG197" s="106">
        <f t="shared" si="138"/>
        <v>0</v>
      </c>
      <c r="DH197" s="143"/>
      <c r="DI197" s="20">
        <f t="shared" si="108"/>
        <v>0</v>
      </c>
      <c r="DJ197" s="20">
        <f t="shared" si="108"/>
        <v>0</v>
      </c>
      <c r="DK197" s="20">
        <f t="shared" si="108"/>
        <v>0</v>
      </c>
      <c r="DL197" s="143"/>
      <c r="DM197" s="20">
        <f t="shared" si="109"/>
        <v>0</v>
      </c>
      <c r="DN197" s="20">
        <f t="shared" si="109"/>
        <v>0</v>
      </c>
      <c r="DO197" s="106">
        <f t="shared" si="109"/>
        <v>0</v>
      </c>
      <c r="DP197" s="20">
        <f t="shared" si="109"/>
        <v>0</v>
      </c>
      <c r="DR197" s="31">
        <f t="shared" si="127"/>
        <v>188</v>
      </c>
      <c r="DS197" s="26">
        <f t="shared" si="128"/>
        <v>188.5</v>
      </c>
      <c r="DT197" s="101">
        <f t="shared" si="110"/>
        <v>114.32000000000001</v>
      </c>
      <c r="DU197" s="101">
        <f t="shared" si="111"/>
        <v>48.14</v>
      </c>
      <c r="DV197" s="101">
        <f t="shared" si="112"/>
        <v>43.36</v>
      </c>
      <c r="DW197" s="102">
        <f t="shared" si="129"/>
        <v>181.7</v>
      </c>
      <c r="DX197" s="144"/>
      <c r="DY197" s="101">
        <f t="shared" si="130"/>
        <v>9.33</v>
      </c>
      <c r="DZ197" s="101">
        <f t="shared" si="130"/>
        <v>28.6</v>
      </c>
      <c r="EB197" s="84">
        <f>MODEL_DATA!AT194</f>
        <v>188</v>
      </c>
      <c r="EC197" s="84">
        <f>MODEL_DATA!AU194</f>
        <v>22.82</v>
      </c>
      <c r="ED197" s="84">
        <f>MODEL_DATA!AV194</f>
        <v>0</v>
      </c>
      <c r="EE197" s="84">
        <f>MODEL_DATA!AW194</f>
        <v>48.14</v>
      </c>
      <c r="EF197" s="84">
        <f>MODEL_DATA!AX194</f>
        <v>0</v>
      </c>
      <c r="EG197" s="84">
        <f>MODEL_DATA!AY194</f>
        <v>0</v>
      </c>
      <c r="EH197" s="84">
        <f>MODEL_DATA!AZ194</f>
        <v>29.99</v>
      </c>
      <c r="EI197" s="84">
        <f>MODEL_DATA!BA194</f>
        <v>13.37</v>
      </c>
      <c r="EJ197" s="84">
        <f>MODEL_DATA!BB194</f>
        <v>0</v>
      </c>
      <c r="EK197" s="84">
        <f>MODEL_DATA!BC194</f>
        <v>0</v>
      </c>
      <c r="EL197" s="84">
        <f>MODEL_DATA!BD194</f>
        <v>0</v>
      </c>
      <c r="EM197" s="84">
        <f>MODEL_DATA!BE194</f>
        <v>105.88</v>
      </c>
      <c r="EN197" s="84">
        <f>MODEL_DATA!BF194</f>
        <v>71.27</v>
      </c>
      <c r="EO197" s="84">
        <f>MODEL_DATA!BG194</f>
        <v>9.33</v>
      </c>
      <c r="EP197" s="84">
        <f>MODEL_DATA!BH194</f>
        <v>14.05</v>
      </c>
      <c r="EQ197" s="84">
        <f>MODEL_DATA!BI194</f>
        <v>75.819999999999993</v>
      </c>
      <c r="ER197" s="84">
        <f>MODEL_DATA!BJ194</f>
        <v>70.52</v>
      </c>
      <c r="ES197" s="84">
        <f>MODEL_DATA!BK194</f>
        <v>0</v>
      </c>
      <c r="ET197" s="84">
        <f>MODEL_DATA!BL194</f>
        <v>14.55</v>
      </c>
      <c r="EU197" s="84">
        <f>MODEL_DATA!BM194</f>
        <v>0.06</v>
      </c>
      <c r="EV197" s="84">
        <f>MODEL_DATA!BN194</f>
        <v>0.05</v>
      </c>
    </row>
    <row r="198" spans="32:152" x14ac:dyDescent="0.25">
      <c r="AF198" s="32">
        <f t="shared" si="105"/>
        <v>376</v>
      </c>
      <c r="AG198" s="61">
        <f t="shared" si="113"/>
        <v>0</v>
      </c>
      <c r="AH198" s="63">
        <f>INDEX(Obs_GenCost!$D$11:$T$211,  MATCH($AF198, Obs_GenCost!$B$11:$B$211, 0), MATCH(AH$4, Obs_GenCost!$D$3:$T$3, 0) )</f>
        <v>0</v>
      </c>
      <c r="AI198" s="61">
        <f t="shared" si="114"/>
        <v>0</v>
      </c>
      <c r="AJ198" s="63">
        <f>INDEX(Obs_GenCost!$D$11:$T$211,  MATCH($AF198, Obs_GenCost!$B$11:$B$211, 0), MATCH(AJ$4, Obs_GenCost!$D$3:$T$3, 0) )</f>
        <v>0</v>
      </c>
      <c r="AK198" s="61">
        <f t="shared" si="115"/>
        <v>0</v>
      </c>
      <c r="AL198" s="63">
        <f>INDEX(Obs_GenCost!$D$11:$T$211,  MATCH($AF198, Obs_GenCost!$B$11:$B$211, 0), MATCH(AL$4, Obs_GenCost!$D$3:$T$3, 0) )</f>
        <v>0</v>
      </c>
      <c r="AM198" s="61">
        <f t="shared" si="116"/>
        <v>0</v>
      </c>
      <c r="AN198" s="63">
        <f>INDEX(Obs_GenCost!$D$11:$T$211,  MATCH($AF198, Obs_GenCost!$B$11:$B$211, 0), MATCH(AN$4, Obs_GenCost!$D$3:$T$3, 0) )</f>
        <v>0</v>
      </c>
      <c r="AO198" s="61">
        <f t="shared" si="117"/>
        <v>0</v>
      </c>
      <c r="AP198" s="63">
        <f>INDEX(Obs_GenCost!$D$11:$T$211,  MATCH($AF198, Obs_GenCost!$B$11:$B$211, 0), MATCH(AP$4, Obs_GenCost!$D$3:$T$3, 0) )</f>
        <v>0</v>
      </c>
      <c r="AQ198" s="61">
        <f t="shared" si="118"/>
        <v>0</v>
      </c>
      <c r="AR198" s="63">
        <f>INDEX(Obs_GenCost!$D$11:$T$211,  MATCH($AF198, Obs_GenCost!$B$11:$B$211, 0), MATCH(AR$4, Obs_GenCost!$D$3:$T$3, 0) )</f>
        <v>0</v>
      </c>
      <c r="AS198" s="61">
        <f t="shared" si="119"/>
        <v>0</v>
      </c>
      <c r="AT198" s="63">
        <f>INDEX(Obs_GenCost!$D$11:$T$211,  MATCH($AF198, Obs_GenCost!$B$11:$B$211, 0), MATCH(AT$4, Obs_GenCost!$D$3:$T$3, 0) )</f>
        <v>0</v>
      </c>
      <c r="AU198" s="61">
        <f t="shared" si="120"/>
        <v>0</v>
      </c>
      <c r="AV198" s="63">
        <f>INDEX(Obs_GenCost!$D$11:$T$211,  MATCH($AF198, Obs_GenCost!$B$11:$B$211, 0), MATCH(AV$4, Obs_GenCost!$D$3:$T$3, 0) )</f>
        <v>0</v>
      </c>
      <c r="AW198" s="61">
        <f t="shared" si="121"/>
        <v>0</v>
      </c>
      <c r="AX198" s="63">
        <f>INDEX(Obs_GenCost!$D$11:$T$211,  MATCH($AF198, Obs_GenCost!$B$11:$B$211, 0), MATCH(AX$4, Obs_GenCost!$D$3:$T$3, 0) )</f>
        <v>0</v>
      </c>
      <c r="AY198" s="61">
        <f t="shared" si="122"/>
        <v>0</v>
      </c>
      <c r="AZ198" s="63">
        <f>INDEX(Obs_GenCost!$D$11:$T$211,  MATCH($AF198, Obs_GenCost!$B$11:$B$211, 0), MATCH(AZ$4, Obs_GenCost!$D$3:$T$3, 0) )</f>
        <v>0</v>
      </c>
      <c r="BA198" s="61">
        <f t="shared" si="123"/>
        <v>0</v>
      </c>
      <c r="BB198" s="63">
        <f>INDEX(Obs_GenCost!$D$11:$T$211,  MATCH($AF198, Obs_GenCost!$B$11:$B$211, 0), MATCH(BB$4, Obs_GenCost!$D$3:$T$3, 0) )</f>
        <v>0</v>
      </c>
      <c r="BC198" s="61">
        <f t="shared" si="124"/>
        <v>0</v>
      </c>
      <c r="BD198" s="63">
        <f>INDEX(Obs_GenCost!$D$11:$T$211,  MATCH($AF198, Obs_GenCost!$B$11:$B$211, 0), MATCH(BD$4, Obs_GenCost!$D$3:$T$3, 0) )</f>
        <v>0</v>
      </c>
      <c r="BF198" s="31">
        <f t="shared" si="125"/>
        <v>378</v>
      </c>
      <c r="BG198" s="31">
        <f t="shared" si="126"/>
        <v>379</v>
      </c>
      <c r="BH198" s="57">
        <f t="shared" si="134"/>
        <v>0</v>
      </c>
      <c r="BI198" s="57">
        <f t="shared" si="134"/>
        <v>0</v>
      </c>
      <c r="BJ198" s="57">
        <f t="shared" si="134"/>
        <v>0</v>
      </c>
      <c r="BK198" s="58">
        <f t="shared" si="133"/>
        <v>0</v>
      </c>
      <c r="BL198" s="57">
        <f t="shared" si="133"/>
        <v>0</v>
      </c>
      <c r="BM198" s="57">
        <f t="shared" si="133"/>
        <v>0</v>
      </c>
      <c r="BN198" s="57">
        <f t="shared" si="133"/>
        <v>0</v>
      </c>
      <c r="BQ198" s="57">
        <f t="shared" si="139"/>
        <v>0</v>
      </c>
      <c r="BR198" s="57">
        <f t="shared" si="139"/>
        <v>0</v>
      </c>
      <c r="BS198" s="57">
        <f t="shared" si="139"/>
        <v>0</v>
      </c>
      <c r="BT198" s="57">
        <f t="shared" si="139"/>
        <v>0</v>
      </c>
      <c r="BU198" s="57">
        <f t="shared" si="139"/>
        <v>0</v>
      </c>
      <c r="BV198" s="57">
        <f t="shared" si="139"/>
        <v>0</v>
      </c>
      <c r="BW198" s="57">
        <f t="shared" si="139"/>
        <v>0</v>
      </c>
      <c r="BX198" s="58">
        <f t="shared" si="139"/>
        <v>0</v>
      </c>
      <c r="BY198" s="57">
        <f t="shared" si="139"/>
        <v>0</v>
      </c>
      <c r="BZ198" s="57">
        <f t="shared" si="139"/>
        <v>0</v>
      </c>
      <c r="CA198" s="58">
        <f t="shared" si="139"/>
        <v>0</v>
      </c>
      <c r="CB198" s="57">
        <f t="shared" si="139"/>
        <v>0</v>
      </c>
      <c r="CC198" s="57">
        <f t="shared" si="139"/>
        <v>0</v>
      </c>
      <c r="CD198" s="57">
        <f t="shared" si="139"/>
        <v>0</v>
      </c>
      <c r="CE198" s="57">
        <f t="shared" si="139"/>
        <v>0</v>
      </c>
      <c r="CF198" s="57">
        <f t="shared" si="136"/>
        <v>0</v>
      </c>
      <c r="CG198" s="57">
        <f t="shared" si="136"/>
        <v>0</v>
      </c>
      <c r="CH198" s="57">
        <f t="shared" si="136"/>
        <v>0</v>
      </c>
      <c r="CI198" s="58">
        <f t="shared" si="136"/>
        <v>0</v>
      </c>
      <c r="CJ198" s="57">
        <f t="shared" si="136"/>
        <v>0</v>
      </c>
      <c r="CL198" s="30">
        <f>Obs_GenCost!B200</f>
        <v>378</v>
      </c>
      <c r="CM198" s="26">
        <f t="shared" si="135"/>
        <v>379</v>
      </c>
      <c r="CN198" s="20">
        <f t="shared" si="106"/>
        <v>0</v>
      </c>
      <c r="CO198" s="20">
        <f t="shared" si="106"/>
        <v>0</v>
      </c>
      <c r="CP198" s="20">
        <f t="shared" si="106"/>
        <v>0</v>
      </c>
      <c r="CQ198" s="106">
        <f t="shared" si="106"/>
        <v>0</v>
      </c>
      <c r="CR198" s="143"/>
      <c r="CS198" s="20">
        <f t="shared" si="107"/>
        <v>0</v>
      </c>
      <c r="CT198" s="20">
        <f t="shared" si="107"/>
        <v>0</v>
      </c>
      <c r="CW198" s="20">
        <f t="shared" si="138"/>
        <v>0</v>
      </c>
      <c r="CX198" s="20">
        <f t="shared" si="138"/>
        <v>0</v>
      </c>
      <c r="CY198" s="20">
        <f t="shared" si="138"/>
        <v>0</v>
      </c>
      <c r="CZ198" s="20">
        <f t="shared" si="138"/>
        <v>0</v>
      </c>
      <c r="DA198" s="20">
        <f t="shared" si="138"/>
        <v>0</v>
      </c>
      <c r="DB198" s="20">
        <f t="shared" si="138"/>
        <v>0</v>
      </c>
      <c r="DC198" s="20">
        <f t="shared" si="138"/>
        <v>0</v>
      </c>
      <c r="DD198" s="106">
        <f t="shared" si="138"/>
        <v>0</v>
      </c>
      <c r="DE198" s="20">
        <f t="shared" si="138"/>
        <v>0</v>
      </c>
      <c r="DF198" s="20">
        <f t="shared" si="138"/>
        <v>0</v>
      </c>
      <c r="DG198" s="106">
        <f t="shared" si="138"/>
        <v>0</v>
      </c>
      <c r="DH198" s="143"/>
      <c r="DI198" s="20">
        <f t="shared" si="108"/>
        <v>0</v>
      </c>
      <c r="DJ198" s="20">
        <f t="shared" si="108"/>
        <v>0</v>
      </c>
      <c r="DK198" s="20">
        <f t="shared" si="108"/>
        <v>0</v>
      </c>
      <c r="DL198" s="143"/>
      <c r="DM198" s="20">
        <f t="shared" si="109"/>
        <v>0</v>
      </c>
      <c r="DN198" s="20">
        <f t="shared" si="109"/>
        <v>0</v>
      </c>
      <c r="DO198" s="106">
        <f t="shared" si="109"/>
        <v>0</v>
      </c>
      <c r="DP198" s="20">
        <f t="shared" si="109"/>
        <v>0</v>
      </c>
      <c r="DR198" s="31">
        <f t="shared" si="127"/>
        <v>189</v>
      </c>
      <c r="DS198" s="26">
        <f t="shared" si="128"/>
        <v>189.5</v>
      </c>
      <c r="DT198" s="101">
        <f t="shared" si="110"/>
        <v>107.95000000000002</v>
      </c>
      <c r="DU198" s="101">
        <f t="shared" si="111"/>
        <v>47.52</v>
      </c>
      <c r="DV198" s="101">
        <f t="shared" si="112"/>
        <v>38.61</v>
      </c>
      <c r="DW198" s="102">
        <f t="shared" si="129"/>
        <v>166.1</v>
      </c>
      <c r="DX198" s="144"/>
      <c r="DY198" s="101">
        <f t="shared" si="130"/>
        <v>11.33</v>
      </c>
      <c r="DZ198" s="101">
        <f t="shared" si="130"/>
        <v>29.51</v>
      </c>
      <c r="EB198" s="84">
        <f>MODEL_DATA!AT195</f>
        <v>189</v>
      </c>
      <c r="EC198" s="84">
        <f>MODEL_DATA!AU195</f>
        <v>21.82</v>
      </c>
      <c r="ED198" s="84">
        <f>MODEL_DATA!AV195</f>
        <v>0</v>
      </c>
      <c r="EE198" s="84">
        <f>MODEL_DATA!AW195</f>
        <v>47.52</v>
      </c>
      <c r="EF198" s="84">
        <f>MODEL_DATA!AX195</f>
        <v>0</v>
      </c>
      <c r="EG198" s="84">
        <f>MODEL_DATA!AY195</f>
        <v>0</v>
      </c>
      <c r="EH198" s="84">
        <f>MODEL_DATA!AZ195</f>
        <v>29.18</v>
      </c>
      <c r="EI198" s="84">
        <f>MODEL_DATA!BA195</f>
        <v>9.43</v>
      </c>
      <c r="EJ198" s="84">
        <f>MODEL_DATA!BB195</f>
        <v>0</v>
      </c>
      <c r="EK198" s="84">
        <f>MODEL_DATA!BC195</f>
        <v>0</v>
      </c>
      <c r="EL198" s="84">
        <f>MODEL_DATA!BD195</f>
        <v>0</v>
      </c>
      <c r="EM198" s="84">
        <f>MODEL_DATA!BE195</f>
        <v>82.02</v>
      </c>
      <c r="EN198" s="84">
        <f>MODEL_DATA!BF195</f>
        <v>79.22</v>
      </c>
      <c r="EO198" s="84">
        <f>MODEL_DATA!BG195</f>
        <v>11.33</v>
      </c>
      <c r="EP198" s="84">
        <f>MODEL_DATA!BH195</f>
        <v>14.13</v>
      </c>
      <c r="EQ198" s="84">
        <f>MODEL_DATA!BI195</f>
        <v>84.08</v>
      </c>
      <c r="ER198" s="84">
        <f>MODEL_DATA!BJ195</f>
        <v>48.75</v>
      </c>
      <c r="ES198" s="84">
        <f>MODEL_DATA!BK195</f>
        <v>0</v>
      </c>
      <c r="ET198" s="84">
        <f>MODEL_DATA!BL195</f>
        <v>15.38</v>
      </c>
      <c r="EU198" s="84">
        <f>MODEL_DATA!BM195</f>
        <v>0.1</v>
      </c>
      <c r="EV198" s="84">
        <f>MODEL_DATA!BN195</f>
        <v>0.04</v>
      </c>
    </row>
    <row r="199" spans="32:152" x14ac:dyDescent="0.25">
      <c r="AF199" s="32">
        <f t="shared" si="105"/>
        <v>378</v>
      </c>
      <c r="AG199" s="61">
        <f t="shared" si="113"/>
        <v>0</v>
      </c>
      <c r="AH199" s="63">
        <f>INDEX(Obs_GenCost!$D$11:$T$211,  MATCH($AF199, Obs_GenCost!$B$11:$B$211, 0), MATCH(AH$4, Obs_GenCost!$D$3:$T$3, 0) )</f>
        <v>0</v>
      </c>
      <c r="AI199" s="61">
        <f t="shared" si="114"/>
        <v>0</v>
      </c>
      <c r="AJ199" s="63">
        <f>INDEX(Obs_GenCost!$D$11:$T$211,  MATCH($AF199, Obs_GenCost!$B$11:$B$211, 0), MATCH(AJ$4, Obs_GenCost!$D$3:$T$3, 0) )</f>
        <v>0</v>
      </c>
      <c r="AK199" s="61">
        <f t="shared" si="115"/>
        <v>0</v>
      </c>
      <c r="AL199" s="63">
        <f>INDEX(Obs_GenCost!$D$11:$T$211,  MATCH($AF199, Obs_GenCost!$B$11:$B$211, 0), MATCH(AL$4, Obs_GenCost!$D$3:$T$3, 0) )</f>
        <v>0</v>
      </c>
      <c r="AM199" s="61">
        <f t="shared" si="116"/>
        <v>0</v>
      </c>
      <c r="AN199" s="63">
        <f>INDEX(Obs_GenCost!$D$11:$T$211,  MATCH($AF199, Obs_GenCost!$B$11:$B$211, 0), MATCH(AN$4, Obs_GenCost!$D$3:$T$3, 0) )</f>
        <v>0</v>
      </c>
      <c r="AO199" s="61">
        <f t="shared" si="117"/>
        <v>0</v>
      </c>
      <c r="AP199" s="63">
        <f>INDEX(Obs_GenCost!$D$11:$T$211,  MATCH($AF199, Obs_GenCost!$B$11:$B$211, 0), MATCH(AP$4, Obs_GenCost!$D$3:$T$3, 0) )</f>
        <v>0</v>
      </c>
      <c r="AQ199" s="61">
        <f t="shared" si="118"/>
        <v>0</v>
      </c>
      <c r="AR199" s="63">
        <f>INDEX(Obs_GenCost!$D$11:$T$211,  MATCH($AF199, Obs_GenCost!$B$11:$B$211, 0), MATCH(AR$4, Obs_GenCost!$D$3:$T$3, 0) )</f>
        <v>0</v>
      </c>
      <c r="AS199" s="61">
        <f t="shared" si="119"/>
        <v>0</v>
      </c>
      <c r="AT199" s="63">
        <f>INDEX(Obs_GenCost!$D$11:$T$211,  MATCH($AF199, Obs_GenCost!$B$11:$B$211, 0), MATCH(AT$4, Obs_GenCost!$D$3:$T$3, 0) )</f>
        <v>0</v>
      </c>
      <c r="AU199" s="61">
        <f t="shared" si="120"/>
        <v>0</v>
      </c>
      <c r="AV199" s="63">
        <f>INDEX(Obs_GenCost!$D$11:$T$211,  MATCH($AF199, Obs_GenCost!$B$11:$B$211, 0), MATCH(AV$4, Obs_GenCost!$D$3:$T$3, 0) )</f>
        <v>0</v>
      </c>
      <c r="AW199" s="61">
        <f t="shared" si="121"/>
        <v>0</v>
      </c>
      <c r="AX199" s="63">
        <f>INDEX(Obs_GenCost!$D$11:$T$211,  MATCH($AF199, Obs_GenCost!$B$11:$B$211, 0), MATCH(AX$4, Obs_GenCost!$D$3:$T$3, 0) )</f>
        <v>0</v>
      </c>
      <c r="AY199" s="61">
        <f t="shared" si="122"/>
        <v>0</v>
      </c>
      <c r="AZ199" s="63">
        <f>INDEX(Obs_GenCost!$D$11:$T$211,  MATCH($AF199, Obs_GenCost!$B$11:$B$211, 0), MATCH(AZ$4, Obs_GenCost!$D$3:$T$3, 0) )</f>
        <v>0</v>
      </c>
      <c r="BA199" s="61">
        <f t="shared" si="123"/>
        <v>0</v>
      </c>
      <c r="BB199" s="63">
        <f>INDEX(Obs_GenCost!$D$11:$T$211,  MATCH($AF199, Obs_GenCost!$B$11:$B$211, 0), MATCH(BB$4, Obs_GenCost!$D$3:$T$3, 0) )</f>
        <v>0</v>
      </c>
      <c r="BC199" s="61">
        <f t="shared" si="124"/>
        <v>0</v>
      </c>
      <c r="BD199" s="63">
        <f>INDEX(Obs_GenCost!$D$11:$T$211,  MATCH($AF199, Obs_GenCost!$B$11:$B$211, 0), MATCH(BD$4, Obs_GenCost!$D$3:$T$3, 0) )</f>
        <v>0</v>
      </c>
      <c r="BF199" s="31">
        <f t="shared" si="125"/>
        <v>380</v>
      </c>
      <c r="BG199" s="31">
        <f t="shared" si="126"/>
        <v>381</v>
      </c>
      <c r="BH199" s="57">
        <f t="shared" si="134"/>
        <v>0</v>
      </c>
      <c r="BI199" s="57">
        <f t="shared" si="134"/>
        <v>0</v>
      </c>
      <c r="BJ199" s="57">
        <f t="shared" si="134"/>
        <v>0</v>
      </c>
      <c r="BK199" s="58">
        <f t="shared" si="133"/>
        <v>0</v>
      </c>
      <c r="BL199" s="57">
        <f t="shared" si="133"/>
        <v>0</v>
      </c>
      <c r="BM199" s="57">
        <f t="shared" si="133"/>
        <v>0</v>
      </c>
      <c r="BN199" s="57">
        <f t="shared" si="133"/>
        <v>0</v>
      </c>
      <c r="BQ199" s="57">
        <f t="shared" si="139"/>
        <v>0</v>
      </c>
      <c r="BR199" s="57">
        <f t="shared" si="139"/>
        <v>0</v>
      </c>
      <c r="BS199" s="57">
        <f t="shared" si="139"/>
        <v>0</v>
      </c>
      <c r="BT199" s="57">
        <f t="shared" si="139"/>
        <v>0</v>
      </c>
      <c r="BU199" s="57">
        <f t="shared" si="139"/>
        <v>0</v>
      </c>
      <c r="BV199" s="57">
        <f t="shared" si="139"/>
        <v>0</v>
      </c>
      <c r="BW199" s="57">
        <f t="shared" si="139"/>
        <v>0</v>
      </c>
      <c r="BX199" s="58">
        <f t="shared" si="139"/>
        <v>0</v>
      </c>
      <c r="BY199" s="57">
        <f t="shared" si="139"/>
        <v>0</v>
      </c>
      <c r="BZ199" s="57">
        <f t="shared" si="139"/>
        <v>0</v>
      </c>
      <c r="CA199" s="58">
        <f t="shared" si="139"/>
        <v>0</v>
      </c>
      <c r="CB199" s="57">
        <f t="shared" si="139"/>
        <v>0</v>
      </c>
      <c r="CC199" s="57">
        <f t="shared" si="139"/>
        <v>0</v>
      </c>
      <c r="CD199" s="57">
        <f t="shared" si="139"/>
        <v>0</v>
      </c>
      <c r="CE199" s="57">
        <f t="shared" si="139"/>
        <v>0</v>
      </c>
      <c r="CF199" s="57">
        <f t="shared" si="136"/>
        <v>0</v>
      </c>
      <c r="CG199" s="57">
        <f t="shared" si="136"/>
        <v>0</v>
      </c>
      <c r="CH199" s="57">
        <f t="shared" si="136"/>
        <v>0</v>
      </c>
      <c r="CI199" s="58">
        <f t="shared" si="136"/>
        <v>0</v>
      </c>
      <c r="CJ199" s="57">
        <f t="shared" si="136"/>
        <v>0</v>
      </c>
      <c r="CL199" s="30">
        <f>Obs_GenCost!B201</f>
        <v>380</v>
      </c>
      <c r="CM199" s="26">
        <f t="shared" si="135"/>
        <v>381</v>
      </c>
      <c r="CN199" s="20">
        <f t="shared" si="106"/>
        <v>0</v>
      </c>
      <c r="CO199" s="20">
        <f t="shared" si="106"/>
        <v>0</v>
      </c>
      <c r="CP199" s="20">
        <f t="shared" si="106"/>
        <v>0</v>
      </c>
      <c r="CQ199" s="106">
        <f t="shared" si="106"/>
        <v>0</v>
      </c>
      <c r="CR199" s="143"/>
      <c r="CS199" s="20">
        <f t="shared" si="107"/>
        <v>0</v>
      </c>
      <c r="CT199" s="20">
        <f t="shared" si="107"/>
        <v>0</v>
      </c>
      <c r="CW199" s="20">
        <f t="shared" si="138"/>
        <v>0</v>
      </c>
      <c r="CX199" s="20">
        <f t="shared" si="138"/>
        <v>0</v>
      </c>
      <c r="CY199" s="20">
        <f t="shared" si="138"/>
        <v>0</v>
      </c>
      <c r="CZ199" s="20">
        <f t="shared" si="138"/>
        <v>0</v>
      </c>
      <c r="DA199" s="20">
        <f t="shared" si="138"/>
        <v>0</v>
      </c>
      <c r="DB199" s="20">
        <f t="shared" si="138"/>
        <v>0</v>
      </c>
      <c r="DC199" s="20">
        <f t="shared" si="138"/>
        <v>0</v>
      </c>
      <c r="DD199" s="106">
        <f t="shared" si="138"/>
        <v>0</v>
      </c>
      <c r="DE199" s="20">
        <f t="shared" si="138"/>
        <v>0</v>
      </c>
      <c r="DF199" s="20">
        <f t="shared" si="138"/>
        <v>0</v>
      </c>
      <c r="DG199" s="106">
        <f t="shared" si="138"/>
        <v>0</v>
      </c>
      <c r="DH199" s="143"/>
      <c r="DI199" s="20">
        <f t="shared" si="108"/>
        <v>0</v>
      </c>
      <c r="DJ199" s="20">
        <f t="shared" si="108"/>
        <v>0</v>
      </c>
      <c r="DK199" s="20">
        <f t="shared" si="108"/>
        <v>0</v>
      </c>
      <c r="DL199" s="143"/>
      <c r="DM199" s="20">
        <f t="shared" si="109"/>
        <v>0</v>
      </c>
      <c r="DN199" s="20">
        <f t="shared" si="109"/>
        <v>0</v>
      </c>
      <c r="DO199" s="106">
        <f t="shared" si="109"/>
        <v>0</v>
      </c>
      <c r="DP199" s="20">
        <f t="shared" si="109"/>
        <v>0</v>
      </c>
      <c r="DR199" s="31">
        <f t="shared" si="127"/>
        <v>190</v>
      </c>
      <c r="DS199" s="26">
        <f t="shared" si="128"/>
        <v>190.5</v>
      </c>
      <c r="DT199" s="101">
        <f t="shared" si="110"/>
        <v>93.399999999999991</v>
      </c>
      <c r="DU199" s="101">
        <f t="shared" si="111"/>
        <v>44.86</v>
      </c>
      <c r="DV199" s="101">
        <f t="shared" si="112"/>
        <v>28.96</v>
      </c>
      <c r="DW199" s="102">
        <f t="shared" si="129"/>
        <v>166.64</v>
      </c>
      <c r="DX199" s="144"/>
      <c r="DY199" s="101">
        <f t="shared" si="130"/>
        <v>12.96</v>
      </c>
      <c r="DZ199" s="101">
        <f t="shared" si="130"/>
        <v>28.36</v>
      </c>
      <c r="EB199" s="84">
        <f>MODEL_DATA!AT196</f>
        <v>190</v>
      </c>
      <c r="EC199" s="84">
        <f>MODEL_DATA!AU196</f>
        <v>19.579999999999998</v>
      </c>
      <c r="ED199" s="84">
        <f>MODEL_DATA!AV196</f>
        <v>0</v>
      </c>
      <c r="EE199" s="84">
        <f>MODEL_DATA!AW196</f>
        <v>44.86</v>
      </c>
      <c r="EF199" s="84">
        <f>MODEL_DATA!AX196</f>
        <v>0</v>
      </c>
      <c r="EG199" s="84">
        <f>MODEL_DATA!AY196</f>
        <v>0</v>
      </c>
      <c r="EH199" s="84">
        <f>MODEL_DATA!AZ196</f>
        <v>24.88</v>
      </c>
      <c r="EI199" s="84">
        <f>MODEL_DATA!BA196</f>
        <v>4.08</v>
      </c>
      <c r="EJ199" s="84">
        <f>MODEL_DATA!BB196</f>
        <v>0</v>
      </c>
      <c r="EK199" s="84">
        <f>MODEL_DATA!BC196</f>
        <v>0</v>
      </c>
      <c r="EL199" s="84">
        <f>MODEL_DATA!BD196</f>
        <v>0</v>
      </c>
      <c r="EM199" s="84">
        <f>MODEL_DATA!BE196</f>
        <v>93.75</v>
      </c>
      <c r="EN199" s="84">
        <f>MODEL_DATA!BF196</f>
        <v>80.53</v>
      </c>
      <c r="EO199" s="84">
        <f>MODEL_DATA!BG196</f>
        <v>12.96</v>
      </c>
      <c r="EP199" s="84">
        <f>MODEL_DATA!BH196</f>
        <v>13.62</v>
      </c>
      <c r="EQ199" s="84">
        <f>MODEL_DATA!BI196</f>
        <v>72.89</v>
      </c>
      <c r="ER199" s="84">
        <f>MODEL_DATA!BJ196</f>
        <v>55.88</v>
      </c>
      <c r="ES199" s="84">
        <f>MODEL_DATA!BK196</f>
        <v>0</v>
      </c>
      <c r="ET199" s="84">
        <f>MODEL_DATA!BL196</f>
        <v>14.74</v>
      </c>
      <c r="EU199" s="84">
        <f>MODEL_DATA!BM196</f>
        <v>0.03</v>
      </c>
      <c r="EV199" s="84">
        <f>MODEL_DATA!BN196</f>
        <v>0.01</v>
      </c>
    </row>
    <row r="200" spans="32:152" x14ac:dyDescent="0.25">
      <c r="AF200" s="32">
        <f t="shared" si="105"/>
        <v>380</v>
      </c>
      <c r="AG200" s="61">
        <f t="shared" si="113"/>
        <v>0</v>
      </c>
      <c r="AH200" s="63">
        <f>INDEX(Obs_GenCost!$D$11:$T$211,  MATCH($AF200, Obs_GenCost!$B$11:$B$211, 0), MATCH(AH$4, Obs_GenCost!$D$3:$T$3, 0) )</f>
        <v>0</v>
      </c>
      <c r="AI200" s="61">
        <f t="shared" si="114"/>
        <v>0</v>
      </c>
      <c r="AJ200" s="63">
        <f>INDEX(Obs_GenCost!$D$11:$T$211,  MATCH($AF200, Obs_GenCost!$B$11:$B$211, 0), MATCH(AJ$4, Obs_GenCost!$D$3:$T$3, 0) )</f>
        <v>0</v>
      </c>
      <c r="AK200" s="61">
        <f t="shared" si="115"/>
        <v>0</v>
      </c>
      <c r="AL200" s="63">
        <f>INDEX(Obs_GenCost!$D$11:$T$211,  MATCH($AF200, Obs_GenCost!$B$11:$B$211, 0), MATCH(AL$4, Obs_GenCost!$D$3:$T$3, 0) )</f>
        <v>0</v>
      </c>
      <c r="AM200" s="61">
        <f t="shared" si="116"/>
        <v>0</v>
      </c>
      <c r="AN200" s="63">
        <f>INDEX(Obs_GenCost!$D$11:$T$211,  MATCH($AF200, Obs_GenCost!$B$11:$B$211, 0), MATCH(AN$4, Obs_GenCost!$D$3:$T$3, 0) )</f>
        <v>0</v>
      </c>
      <c r="AO200" s="61">
        <f t="shared" si="117"/>
        <v>0</v>
      </c>
      <c r="AP200" s="63">
        <f>INDEX(Obs_GenCost!$D$11:$T$211,  MATCH($AF200, Obs_GenCost!$B$11:$B$211, 0), MATCH(AP$4, Obs_GenCost!$D$3:$T$3, 0) )</f>
        <v>0</v>
      </c>
      <c r="AQ200" s="61">
        <f t="shared" si="118"/>
        <v>0</v>
      </c>
      <c r="AR200" s="63">
        <f>INDEX(Obs_GenCost!$D$11:$T$211,  MATCH($AF200, Obs_GenCost!$B$11:$B$211, 0), MATCH(AR$4, Obs_GenCost!$D$3:$T$3, 0) )</f>
        <v>0</v>
      </c>
      <c r="AS200" s="61">
        <f t="shared" si="119"/>
        <v>0</v>
      </c>
      <c r="AT200" s="63">
        <f>INDEX(Obs_GenCost!$D$11:$T$211,  MATCH($AF200, Obs_GenCost!$B$11:$B$211, 0), MATCH(AT$4, Obs_GenCost!$D$3:$T$3, 0) )</f>
        <v>0</v>
      </c>
      <c r="AU200" s="61">
        <f t="shared" si="120"/>
        <v>0</v>
      </c>
      <c r="AV200" s="63">
        <f>INDEX(Obs_GenCost!$D$11:$T$211,  MATCH($AF200, Obs_GenCost!$B$11:$B$211, 0), MATCH(AV$4, Obs_GenCost!$D$3:$T$3, 0) )</f>
        <v>0</v>
      </c>
      <c r="AW200" s="61">
        <f t="shared" si="121"/>
        <v>0</v>
      </c>
      <c r="AX200" s="63">
        <f>INDEX(Obs_GenCost!$D$11:$T$211,  MATCH($AF200, Obs_GenCost!$B$11:$B$211, 0), MATCH(AX$4, Obs_GenCost!$D$3:$T$3, 0) )</f>
        <v>0</v>
      </c>
      <c r="AY200" s="61">
        <f t="shared" si="122"/>
        <v>0</v>
      </c>
      <c r="AZ200" s="63">
        <f>INDEX(Obs_GenCost!$D$11:$T$211,  MATCH($AF200, Obs_GenCost!$B$11:$B$211, 0), MATCH(AZ$4, Obs_GenCost!$D$3:$T$3, 0) )</f>
        <v>0</v>
      </c>
      <c r="BA200" s="61">
        <f t="shared" si="123"/>
        <v>0</v>
      </c>
      <c r="BB200" s="63">
        <f>INDEX(Obs_GenCost!$D$11:$T$211,  MATCH($AF200, Obs_GenCost!$B$11:$B$211, 0), MATCH(BB$4, Obs_GenCost!$D$3:$T$3, 0) )</f>
        <v>0</v>
      </c>
      <c r="BC200" s="61">
        <f t="shared" si="124"/>
        <v>0</v>
      </c>
      <c r="BD200" s="63">
        <f>INDEX(Obs_GenCost!$D$11:$T$211,  MATCH($AF200, Obs_GenCost!$B$11:$B$211, 0), MATCH(BD$4, Obs_GenCost!$D$3:$T$3, 0) )</f>
        <v>0</v>
      </c>
      <c r="BF200" s="31">
        <f t="shared" si="125"/>
        <v>382</v>
      </c>
      <c r="BG200" s="31">
        <f t="shared" si="126"/>
        <v>383</v>
      </c>
      <c r="BH200" s="57">
        <f t="shared" si="134"/>
        <v>0</v>
      </c>
      <c r="BI200" s="57">
        <f t="shared" si="134"/>
        <v>0</v>
      </c>
      <c r="BJ200" s="57">
        <f t="shared" si="134"/>
        <v>0</v>
      </c>
      <c r="BK200" s="58">
        <f t="shared" si="133"/>
        <v>0</v>
      </c>
      <c r="BL200" s="57">
        <f t="shared" si="133"/>
        <v>0</v>
      </c>
      <c r="BM200" s="57">
        <f t="shared" si="133"/>
        <v>0</v>
      </c>
      <c r="BN200" s="57">
        <f t="shared" si="133"/>
        <v>0</v>
      </c>
      <c r="BQ200" s="57">
        <f t="shared" si="139"/>
        <v>0</v>
      </c>
      <c r="BR200" s="57">
        <f t="shared" si="139"/>
        <v>0</v>
      </c>
      <c r="BS200" s="57">
        <f t="shared" si="139"/>
        <v>0</v>
      </c>
      <c r="BT200" s="57">
        <f t="shared" si="139"/>
        <v>0</v>
      </c>
      <c r="BU200" s="57">
        <f t="shared" si="139"/>
        <v>0</v>
      </c>
      <c r="BV200" s="57">
        <f t="shared" si="139"/>
        <v>0</v>
      </c>
      <c r="BW200" s="57">
        <f t="shared" si="139"/>
        <v>0</v>
      </c>
      <c r="BX200" s="58">
        <f t="shared" si="139"/>
        <v>0</v>
      </c>
      <c r="BY200" s="57">
        <f t="shared" si="139"/>
        <v>0</v>
      </c>
      <c r="BZ200" s="57">
        <f t="shared" si="139"/>
        <v>0</v>
      </c>
      <c r="CA200" s="58">
        <f t="shared" si="139"/>
        <v>0</v>
      </c>
      <c r="CB200" s="57">
        <f t="shared" si="139"/>
        <v>0</v>
      </c>
      <c r="CC200" s="57">
        <f t="shared" si="139"/>
        <v>0</v>
      </c>
      <c r="CD200" s="57">
        <f t="shared" si="139"/>
        <v>0</v>
      </c>
      <c r="CE200" s="57">
        <f t="shared" si="139"/>
        <v>0</v>
      </c>
      <c r="CF200" s="57">
        <f t="shared" si="136"/>
        <v>0</v>
      </c>
      <c r="CG200" s="57">
        <f t="shared" si="136"/>
        <v>0</v>
      </c>
      <c r="CH200" s="57">
        <f t="shared" si="136"/>
        <v>0</v>
      </c>
      <c r="CI200" s="58">
        <f t="shared" si="136"/>
        <v>0</v>
      </c>
      <c r="CJ200" s="57">
        <f t="shared" si="136"/>
        <v>0</v>
      </c>
      <c r="CL200" s="30">
        <f>Obs_GenCost!B202</f>
        <v>382</v>
      </c>
      <c r="CM200" s="26">
        <f t="shared" si="135"/>
        <v>383</v>
      </c>
      <c r="CN200" s="20">
        <f t="shared" si="106"/>
        <v>0</v>
      </c>
      <c r="CO200" s="20">
        <f t="shared" si="106"/>
        <v>0</v>
      </c>
      <c r="CP200" s="20">
        <f t="shared" si="106"/>
        <v>0</v>
      </c>
      <c r="CQ200" s="106">
        <f t="shared" ref="CQ200:CQ209" si="140">SUMIFS(DW:DW,$DR:$DR,"&gt;="&amp;$CL200,$DR:$DR,"&lt;"&amp;$CL201)</f>
        <v>0</v>
      </c>
      <c r="CR200" s="143"/>
      <c r="CS200" s="20">
        <f t="shared" si="107"/>
        <v>0</v>
      </c>
      <c r="CT200" s="20">
        <f t="shared" si="107"/>
        <v>0</v>
      </c>
      <c r="CW200" s="20">
        <f t="shared" si="138"/>
        <v>0</v>
      </c>
      <c r="CX200" s="20">
        <f t="shared" si="138"/>
        <v>0</v>
      </c>
      <c r="CY200" s="20">
        <f t="shared" si="138"/>
        <v>0</v>
      </c>
      <c r="CZ200" s="20">
        <f t="shared" si="138"/>
        <v>0</v>
      </c>
      <c r="DA200" s="20">
        <f t="shared" si="138"/>
        <v>0</v>
      </c>
      <c r="DB200" s="20">
        <f t="shared" si="138"/>
        <v>0</v>
      </c>
      <c r="DC200" s="20">
        <f t="shared" si="138"/>
        <v>0</v>
      </c>
      <c r="DD200" s="106">
        <f t="shared" si="138"/>
        <v>0</v>
      </c>
      <c r="DE200" s="20">
        <f t="shared" si="138"/>
        <v>0</v>
      </c>
      <c r="DF200" s="20">
        <f t="shared" si="138"/>
        <v>0</v>
      </c>
      <c r="DG200" s="106">
        <f t="shared" si="138"/>
        <v>0</v>
      </c>
      <c r="DH200" s="143"/>
      <c r="DI200" s="20">
        <f t="shared" si="108"/>
        <v>0</v>
      </c>
      <c r="DJ200" s="20">
        <f t="shared" si="108"/>
        <v>0</v>
      </c>
      <c r="DK200" s="20">
        <f t="shared" si="108"/>
        <v>0</v>
      </c>
      <c r="DL200" s="143"/>
      <c r="DM200" s="20">
        <f t="shared" si="109"/>
        <v>0</v>
      </c>
      <c r="DN200" s="20">
        <f t="shared" si="109"/>
        <v>0</v>
      </c>
      <c r="DO200" s="106">
        <f t="shared" si="109"/>
        <v>0</v>
      </c>
      <c r="DP200" s="20">
        <f t="shared" ref="DP200:DP209" si="141">SUMIFS(EV:EV,$DR:$DR,"&gt;="&amp;$CL200,$DR:$DR,"&lt;"&amp;$CL201)</f>
        <v>0</v>
      </c>
      <c r="DR200" s="31">
        <f t="shared" si="127"/>
        <v>191</v>
      </c>
      <c r="DS200" s="26">
        <f t="shared" si="128"/>
        <v>191.5</v>
      </c>
      <c r="DT200" s="101">
        <f t="shared" si="110"/>
        <v>101.29</v>
      </c>
      <c r="DU200" s="101">
        <f t="shared" si="111"/>
        <v>53.54</v>
      </c>
      <c r="DV200" s="101">
        <f t="shared" si="112"/>
        <v>28.95</v>
      </c>
      <c r="DW200" s="102">
        <f t="shared" si="129"/>
        <v>143.93</v>
      </c>
      <c r="DX200" s="144"/>
      <c r="DY200" s="101">
        <f t="shared" si="130"/>
        <v>8.99</v>
      </c>
      <c r="DZ200" s="101">
        <f t="shared" si="130"/>
        <v>30.5</v>
      </c>
      <c r="EB200" s="84">
        <f>MODEL_DATA!AT197</f>
        <v>191</v>
      </c>
      <c r="EC200" s="84">
        <f>MODEL_DATA!AU197</f>
        <v>18.8</v>
      </c>
      <c r="ED200" s="84">
        <f>MODEL_DATA!AV197</f>
        <v>0</v>
      </c>
      <c r="EE200" s="84">
        <f>MODEL_DATA!AW197</f>
        <v>53.54</v>
      </c>
      <c r="EF200" s="84">
        <f>MODEL_DATA!AX197</f>
        <v>0</v>
      </c>
      <c r="EG200" s="84">
        <f>MODEL_DATA!AY197</f>
        <v>0</v>
      </c>
      <c r="EH200" s="84">
        <f>MODEL_DATA!AZ197</f>
        <v>28.05</v>
      </c>
      <c r="EI200" s="84">
        <f>MODEL_DATA!BA197</f>
        <v>0.9</v>
      </c>
      <c r="EJ200" s="84">
        <f>MODEL_DATA!BB197</f>
        <v>0</v>
      </c>
      <c r="EK200" s="84">
        <f>MODEL_DATA!BC197</f>
        <v>0</v>
      </c>
      <c r="EL200" s="84">
        <f>MODEL_DATA!BD197</f>
        <v>0</v>
      </c>
      <c r="EM200" s="84">
        <f>MODEL_DATA!BE197</f>
        <v>75.069999999999993</v>
      </c>
      <c r="EN200" s="84">
        <f>MODEL_DATA!BF197</f>
        <v>54.83</v>
      </c>
      <c r="EO200" s="84">
        <f>MODEL_DATA!BG197</f>
        <v>8.99</v>
      </c>
      <c r="EP200" s="84">
        <f>MODEL_DATA!BH197</f>
        <v>15.63</v>
      </c>
      <c r="EQ200" s="84">
        <f>MODEL_DATA!BI197</f>
        <v>68.86</v>
      </c>
      <c r="ER200" s="84">
        <f>MODEL_DATA!BJ197</f>
        <v>62.49</v>
      </c>
      <c r="ES200" s="84">
        <f>MODEL_DATA!BK197</f>
        <v>0</v>
      </c>
      <c r="ET200" s="84">
        <f>MODEL_DATA!BL197</f>
        <v>14.87</v>
      </c>
      <c r="EU200" s="84">
        <f>MODEL_DATA!BM197</f>
        <v>0.03</v>
      </c>
      <c r="EV200" s="84">
        <f>MODEL_DATA!BN197</f>
        <v>0.06</v>
      </c>
    </row>
    <row r="201" spans="32:152" x14ac:dyDescent="0.25">
      <c r="AF201" s="32">
        <f t="shared" ref="AF201:AF210" si="142">$CL200</f>
        <v>382</v>
      </c>
      <c r="AG201" s="61">
        <f t="shared" si="113"/>
        <v>0</v>
      </c>
      <c r="AH201" s="63">
        <f>INDEX(Obs_GenCost!$D$11:$T$211,  MATCH($AF201, Obs_GenCost!$B$11:$B$211, 0), MATCH(AH$4, Obs_GenCost!$D$3:$T$3, 0) )</f>
        <v>0</v>
      </c>
      <c r="AI201" s="61">
        <f t="shared" si="114"/>
        <v>0</v>
      </c>
      <c r="AJ201" s="63">
        <f>INDEX(Obs_GenCost!$D$11:$T$211,  MATCH($AF201, Obs_GenCost!$B$11:$B$211, 0), MATCH(AJ$4, Obs_GenCost!$D$3:$T$3, 0) )</f>
        <v>0</v>
      </c>
      <c r="AK201" s="61">
        <f t="shared" si="115"/>
        <v>0</v>
      </c>
      <c r="AL201" s="63">
        <f>INDEX(Obs_GenCost!$D$11:$T$211,  MATCH($AF201, Obs_GenCost!$B$11:$B$211, 0), MATCH(AL$4, Obs_GenCost!$D$3:$T$3, 0) )</f>
        <v>0</v>
      </c>
      <c r="AM201" s="61">
        <f t="shared" si="116"/>
        <v>0</v>
      </c>
      <c r="AN201" s="63">
        <f>INDEX(Obs_GenCost!$D$11:$T$211,  MATCH($AF201, Obs_GenCost!$B$11:$B$211, 0), MATCH(AN$4, Obs_GenCost!$D$3:$T$3, 0) )</f>
        <v>0</v>
      </c>
      <c r="AO201" s="61">
        <f t="shared" si="117"/>
        <v>0</v>
      </c>
      <c r="AP201" s="63">
        <f>INDEX(Obs_GenCost!$D$11:$T$211,  MATCH($AF201, Obs_GenCost!$B$11:$B$211, 0), MATCH(AP$4, Obs_GenCost!$D$3:$T$3, 0) )</f>
        <v>0</v>
      </c>
      <c r="AQ201" s="61">
        <f t="shared" si="118"/>
        <v>0</v>
      </c>
      <c r="AR201" s="63">
        <f>INDEX(Obs_GenCost!$D$11:$T$211,  MATCH($AF201, Obs_GenCost!$B$11:$B$211, 0), MATCH(AR$4, Obs_GenCost!$D$3:$T$3, 0) )</f>
        <v>0</v>
      </c>
      <c r="AS201" s="61">
        <f t="shared" si="119"/>
        <v>0</v>
      </c>
      <c r="AT201" s="63">
        <f>INDEX(Obs_GenCost!$D$11:$T$211,  MATCH($AF201, Obs_GenCost!$B$11:$B$211, 0), MATCH(AT$4, Obs_GenCost!$D$3:$T$3, 0) )</f>
        <v>0</v>
      </c>
      <c r="AU201" s="61">
        <f t="shared" si="120"/>
        <v>0</v>
      </c>
      <c r="AV201" s="63">
        <f>INDEX(Obs_GenCost!$D$11:$T$211,  MATCH($AF201, Obs_GenCost!$B$11:$B$211, 0), MATCH(AV$4, Obs_GenCost!$D$3:$T$3, 0) )</f>
        <v>0</v>
      </c>
      <c r="AW201" s="61">
        <f t="shared" si="121"/>
        <v>0</v>
      </c>
      <c r="AX201" s="63">
        <f>INDEX(Obs_GenCost!$D$11:$T$211,  MATCH($AF201, Obs_GenCost!$B$11:$B$211, 0), MATCH(AX$4, Obs_GenCost!$D$3:$T$3, 0) )</f>
        <v>0</v>
      </c>
      <c r="AY201" s="61">
        <f t="shared" si="122"/>
        <v>0</v>
      </c>
      <c r="AZ201" s="63">
        <f>INDEX(Obs_GenCost!$D$11:$T$211,  MATCH($AF201, Obs_GenCost!$B$11:$B$211, 0), MATCH(AZ$4, Obs_GenCost!$D$3:$T$3, 0) )</f>
        <v>0</v>
      </c>
      <c r="BA201" s="61">
        <f t="shared" si="123"/>
        <v>0</v>
      </c>
      <c r="BB201" s="63">
        <f>INDEX(Obs_GenCost!$D$11:$T$211,  MATCH($AF201, Obs_GenCost!$B$11:$B$211, 0), MATCH(BB$4, Obs_GenCost!$D$3:$T$3, 0) )</f>
        <v>0</v>
      </c>
      <c r="BC201" s="61">
        <f t="shared" si="124"/>
        <v>0</v>
      </c>
      <c r="BD201" s="63">
        <f>INDEX(Obs_GenCost!$D$11:$T$211,  MATCH($AF201, Obs_GenCost!$B$11:$B$211, 0), MATCH(BD$4, Obs_GenCost!$D$3:$T$3, 0) )</f>
        <v>0</v>
      </c>
      <c r="BF201" s="31">
        <f t="shared" si="125"/>
        <v>384</v>
      </c>
      <c r="BG201" s="31">
        <f t="shared" si="126"/>
        <v>385</v>
      </c>
      <c r="BH201" s="57">
        <f t="shared" si="134"/>
        <v>0</v>
      </c>
      <c r="BI201" s="57">
        <f t="shared" si="134"/>
        <v>0</v>
      </c>
      <c r="BJ201" s="57">
        <f t="shared" si="134"/>
        <v>0</v>
      </c>
      <c r="BK201" s="58">
        <f t="shared" si="133"/>
        <v>0</v>
      </c>
      <c r="BL201" s="57">
        <f t="shared" si="133"/>
        <v>0</v>
      </c>
      <c r="BM201" s="57">
        <f t="shared" si="133"/>
        <v>0</v>
      </c>
      <c r="BN201" s="57">
        <f t="shared" si="133"/>
        <v>0</v>
      </c>
      <c r="BQ201" s="57">
        <f t="shared" si="139"/>
        <v>0</v>
      </c>
      <c r="BR201" s="57">
        <f t="shared" si="139"/>
        <v>0</v>
      </c>
      <c r="BS201" s="57">
        <f t="shared" si="139"/>
        <v>0</v>
      </c>
      <c r="BT201" s="57">
        <f t="shared" si="139"/>
        <v>0</v>
      </c>
      <c r="BU201" s="57">
        <f t="shared" si="139"/>
        <v>0</v>
      </c>
      <c r="BV201" s="57">
        <f t="shared" si="139"/>
        <v>0</v>
      </c>
      <c r="BW201" s="57">
        <f t="shared" si="139"/>
        <v>0</v>
      </c>
      <c r="BX201" s="58">
        <f t="shared" si="139"/>
        <v>0</v>
      </c>
      <c r="BY201" s="57">
        <f t="shared" si="139"/>
        <v>0</v>
      </c>
      <c r="BZ201" s="57">
        <f t="shared" si="139"/>
        <v>0</v>
      </c>
      <c r="CA201" s="58">
        <f t="shared" si="139"/>
        <v>0</v>
      </c>
      <c r="CB201" s="57">
        <f t="shared" si="139"/>
        <v>0</v>
      </c>
      <c r="CC201" s="57">
        <f t="shared" si="139"/>
        <v>0</v>
      </c>
      <c r="CD201" s="57">
        <f t="shared" si="139"/>
        <v>0</v>
      </c>
      <c r="CE201" s="57">
        <f t="shared" si="139"/>
        <v>0</v>
      </c>
      <c r="CF201" s="57">
        <f t="shared" si="136"/>
        <v>0</v>
      </c>
      <c r="CG201" s="57">
        <f t="shared" si="136"/>
        <v>0</v>
      </c>
      <c r="CH201" s="57">
        <f t="shared" si="136"/>
        <v>0</v>
      </c>
      <c r="CI201" s="58">
        <f t="shared" si="136"/>
        <v>0</v>
      </c>
      <c r="CJ201" s="57">
        <f t="shared" si="136"/>
        <v>0</v>
      </c>
      <c r="CL201" s="30">
        <f>Obs_GenCost!B203</f>
        <v>384</v>
      </c>
      <c r="CM201" s="26">
        <f t="shared" si="135"/>
        <v>385</v>
      </c>
      <c r="CN201" s="20">
        <f t="shared" ref="CN201:CP209" si="143">SUMIFS(DT:DT,$DR:$DR,"&gt;="&amp;$CL201,$DR:$DR,"&lt;"&amp;$CL202)</f>
        <v>0</v>
      </c>
      <c r="CO201" s="20">
        <f t="shared" si="143"/>
        <v>0</v>
      </c>
      <c r="CP201" s="20">
        <f t="shared" si="143"/>
        <v>0</v>
      </c>
      <c r="CQ201" s="106">
        <f t="shared" si="140"/>
        <v>0</v>
      </c>
      <c r="CR201" s="143"/>
      <c r="CS201" s="20">
        <f t="shared" ref="CS201:CT209" si="144">SUMIFS(DY:DY,$DR:$DR,"&gt;="&amp;$CL201,$DR:$DR,"&lt;"&amp;$CL202)</f>
        <v>0</v>
      </c>
      <c r="CT201" s="20">
        <f t="shared" si="144"/>
        <v>0</v>
      </c>
      <c r="CW201" s="20">
        <f t="shared" si="138"/>
        <v>0</v>
      </c>
      <c r="CX201" s="20">
        <f t="shared" si="138"/>
        <v>0</v>
      </c>
      <c r="CY201" s="20">
        <f t="shared" si="138"/>
        <v>0</v>
      </c>
      <c r="CZ201" s="20">
        <f t="shared" si="138"/>
        <v>0</v>
      </c>
      <c r="DA201" s="20">
        <f t="shared" si="138"/>
        <v>0</v>
      </c>
      <c r="DB201" s="20">
        <f t="shared" si="138"/>
        <v>0</v>
      </c>
      <c r="DC201" s="20">
        <f t="shared" si="138"/>
        <v>0</v>
      </c>
      <c r="DD201" s="106">
        <f t="shared" si="138"/>
        <v>0</v>
      </c>
      <c r="DE201" s="20">
        <f t="shared" si="138"/>
        <v>0</v>
      </c>
      <c r="DF201" s="20">
        <f t="shared" si="138"/>
        <v>0</v>
      </c>
      <c r="DG201" s="106">
        <f t="shared" si="138"/>
        <v>0</v>
      </c>
      <c r="DH201" s="143"/>
      <c r="DI201" s="20">
        <f t="shared" ref="DI201:DK209" si="145">SUMIFS(EO:EO,$DR:$DR,"&gt;="&amp;$CL201,$DR:$DR,"&lt;"&amp;$CL202)</f>
        <v>0</v>
      </c>
      <c r="DJ201" s="20">
        <f t="shared" si="145"/>
        <v>0</v>
      </c>
      <c r="DK201" s="20">
        <f t="shared" si="145"/>
        <v>0</v>
      </c>
      <c r="DL201" s="143"/>
      <c r="DM201" s="20">
        <f t="shared" ref="DM201:DO209" si="146">SUMIFS(ES:ES,$DR:$DR,"&gt;="&amp;$CL201,$DR:$DR,"&lt;"&amp;$CL202)</f>
        <v>0</v>
      </c>
      <c r="DN201" s="20">
        <f t="shared" si="146"/>
        <v>0</v>
      </c>
      <c r="DO201" s="106">
        <f t="shared" si="146"/>
        <v>0</v>
      </c>
      <c r="DP201" s="20">
        <f t="shared" si="141"/>
        <v>0</v>
      </c>
      <c r="DR201" s="31">
        <f t="shared" si="127"/>
        <v>192</v>
      </c>
      <c r="DS201" s="26">
        <f t="shared" si="128"/>
        <v>192.5</v>
      </c>
      <c r="DT201" s="101">
        <f t="shared" ref="DT201:DT264" si="147">SUM(EC201:EI201)</f>
        <v>93.53</v>
      </c>
      <c r="DU201" s="101">
        <f t="shared" ref="DU201:DU264" si="148">ED201 + EE201</f>
        <v>44.52</v>
      </c>
      <c r="DV201" s="101">
        <f t="shared" ref="DV201:DV264" si="149">EH201 + EI201</f>
        <v>29.049999999999997</v>
      </c>
      <c r="DW201" s="102">
        <f t="shared" si="129"/>
        <v>140.66</v>
      </c>
      <c r="DX201" s="144"/>
      <c r="DY201" s="101">
        <f t="shared" si="130"/>
        <v>11.49</v>
      </c>
      <c r="DZ201" s="101">
        <f t="shared" si="130"/>
        <v>21.38</v>
      </c>
      <c r="EB201" s="84">
        <f>MODEL_DATA!AT198</f>
        <v>192</v>
      </c>
      <c r="EC201" s="84">
        <f>MODEL_DATA!AU198</f>
        <v>19.96</v>
      </c>
      <c r="ED201" s="84">
        <f>MODEL_DATA!AV198</f>
        <v>0</v>
      </c>
      <c r="EE201" s="84">
        <f>MODEL_DATA!AW198</f>
        <v>44.52</v>
      </c>
      <c r="EF201" s="84">
        <f>MODEL_DATA!AX198</f>
        <v>0</v>
      </c>
      <c r="EG201" s="84">
        <f>MODEL_DATA!AY198</f>
        <v>0</v>
      </c>
      <c r="EH201" s="84">
        <f>MODEL_DATA!AZ198</f>
        <v>28.72</v>
      </c>
      <c r="EI201" s="84">
        <f>MODEL_DATA!BA198</f>
        <v>0.33</v>
      </c>
      <c r="EJ201" s="84">
        <f>MODEL_DATA!BB198</f>
        <v>0</v>
      </c>
      <c r="EK201" s="84">
        <f>MODEL_DATA!BC198</f>
        <v>0</v>
      </c>
      <c r="EL201" s="84">
        <f>MODEL_DATA!BD198</f>
        <v>0</v>
      </c>
      <c r="EM201" s="84">
        <f>MODEL_DATA!BE198</f>
        <v>80.37</v>
      </c>
      <c r="EN201" s="84">
        <f>MODEL_DATA!BF198</f>
        <v>43.89</v>
      </c>
      <c r="EO201" s="84">
        <f>MODEL_DATA!BG198</f>
        <v>11.49</v>
      </c>
      <c r="EP201" s="84">
        <f>MODEL_DATA!BH198</f>
        <v>11.2</v>
      </c>
      <c r="EQ201" s="84">
        <f>MODEL_DATA!BI198</f>
        <v>60.29</v>
      </c>
      <c r="ER201" s="84">
        <f>MODEL_DATA!BJ198</f>
        <v>55.72</v>
      </c>
      <c r="ES201" s="84">
        <f>MODEL_DATA!BK198</f>
        <v>0</v>
      </c>
      <c r="ET201" s="84">
        <f>MODEL_DATA!BL198</f>
        <v>10.18</v>
      </c>
      <c r="EU201" s="84">
        <f>MODEL_DATA!BM198</f>
        <v>0.08</v>
      </c>
      <c r="EV201" s="84">
        <f>MODEL_DATA!BN198</f>
        <v>7.0000000000000007E-2</v>
      </c>
    </row>
    <row r="202" spans="32:152" x14ac:dyDescent="0.25">
      <c r="AF202" s="32">
        <f t="shared" si="142"/>
        <v>384</v>
      </c>
      <c r="AG202" s="61">
        <f t="shared" ref="AG202:AG210" si="150">INDEX($BH$9:$CJ$209,  MATCH($AF202, $BF$9:$BF$209, 0), MATCH(AG$4, $BH$3:$CJ$3, 0) )</f>
        <v>0</v>
      </c>
      <c r="AH202" s="63">
        <f>INDEX(Obs_GenCost!$D$11:$T$211,  MATCH($AF202, Obs_GenCost!$B$11:$B$211, 0), MATCH(AH$4, Obs_GenCost!$D$3:$T$3, 0) )</f>
        <v>0</v>
      </c>
      <c r="AI202" s="61">
        <f t="shared" ref="AI202:AI210" si="151">INDEX($BH$9:$CJ$209,  MATCH($AF202, $BF$9:$BF$209, 0), MATCH(AI$4, $BH$3:$CJ$3, 0) )</f>
        <v>0</v>
      </c>
      <c r="AJ202" s="63">
        <f>INDEX(Obs_GenCost!$D$11:$T$211,  MATCH($AF202, Obs_GenCost!$B$11:$B$211, 0), MATCH(AJ$4, Obs_GenCost!$D$3:$T$3, 0) )</f>
        <v>0</v>
      </c>
      <c r="AK202" s="61">
        <f t="shared" ref="AK202:AK210" si="152">INDEX($BH$9:$CJ$209,  MATCH($AF202, $BF$9:$BF$209, 0), MATCH(AK$4, $BH$3:$CJ$3, 0) )</f>
        <v>0</v>
      </c>
      <c r="AL202" s="63">
        <f>INDEX(Obs_GenCost!$D$11:$T$211,  MATCH($AF202, Obs_GenCost!$B$11:$B$211, 0), MATCH(AL$4, Obs_GenCost!$D$3:$T$3, 0) )</f>
        <v>0</v>
      </c>
      <c r="AM202" s="61">
        <f t="shared" ref="AM202:AM210" si="153">INDEX($BH$9:$CJ$209,  MATCH($AF202, $BF$9:$BF$209, 0), MATCH(AM$4, $BH$3:$CJ$3, 0) )</f>
        <v>0</v>
      </c>
      <c r="AN202" s="63">
        <f>INDEX(Obs_GenCost!$D$11:$T$211,  MATCH($AF202, Obs_GenCost!$B$11:$B$211, 0), MATCH(AN$4, Obs_GenCost!$D$3:$T$3, 0) )</f>
        <v>0</v>
      </c>
      <c r="AO202" s="61">
        <f t="shared" ref="AO202:AO210" si="154">INDEX($BH$9:$CJ$209,  MATCH($AF202, $BF$9:$BF$209, 0), MATCH(AO$4, $BH$3:$CJ$3, 0) )</f>
        <v>0</v>
      </c>
      <c r="AP202" s="63">
        <f>INDEX(Obs_GenCost!$D$11:$T$211,  MATCH($AF202, Obs_GenCost!$B$11:$B$211, 0), MATCH(AP$4, Obs_GenCost!$D$3:$T$3, 0) )</f>
        <v>0</v>
      </c>
      <c r="AQ202" s="61">
        <f t="shared" ref="AQ202:AQ210" si="155">INDEX($BH$9:$CJ$209,  MATCH($AF202, $BF$9:$BF$209, 0), MATCH(AQ$4, $BH$3:$CJ$3, 0) )</f>
        <v>0</v>
      </c>
      <c r="AR202" s="63">
        <f>INDEX(Obs_GenCost!$D$11:$T$211,  MATCH($AF202, Obs_GenCost!$B$11:$B$211, 0), MATCH(AR$4, Obs_GenCost!$D$3:$T$3, 0) )</f>
        <v>0</v>
      </c>
      <c r="AS202" s="61">
        <f t="shared" ref="AS202:AS210" si="156">INDEX($BH$9:$CJ$209,  MATCH($AF202, $BF$9:$BF$209, 0), MATCH(AS$4, $BH$3:$CJ$3, 0) )</f>
        <v>0</v>
      </c>
      <c r="AT202" s="63">
        <f>INDEX(Obs_GenCost!$D$11:$T$211,  MATCH($AF202, Obs_GenCost!$B$11:$B$211, 0), MATCH(AT$4, Obs_GenCost!$D$3:$T$3, 0) )</f>
        <v>0</v>
      </c>
      <c r="AU202" s="61">
        <f t="shared" ref="AU202:AU210" si="157">INDEX($BH$9:$CJ$209,  MATCH($AF202, $BF$9:$BF$209, 0), MATCH(AU$4, $BH$3:$CJ$3, 0) )</f>
        <v>0</v>
      </c>
      <c r="AV202" s="63">
        <f>INDEX(Obs_GenCost!$D$11:$T$211,  MATCH($AF202, Obs_GenCost!$B$11:$B$211, 0), MATCH(AV$4, Obs_GenCost!$D$3:$T$3, 0) )</f>
        <v>0</v>
      </c>
      <c r="AW202" s="61">
        <f t="shared" ref="AW202:AW210" si="158">INDEX($BH$9:$CJ$209,  MATCH($AF202, $BF$9:$BF$209, 0), MATCH(AW$4, $BH$3:$CJ$3, 0) )</f>
        <v>0</v>
      </c>
      <c r="AX202" s="63">
        <f>INDEX(Obs_GenCost!$D$11:$T$211,  MATCH($AF202, Obs_GenCost!$B$11:$B$211, 0), MATCH(AX$4, Obs_GenCost!$D$3:$T$3, 0) )</f>
        <v>0</v>
      </c>
      <c r="AY202" s="61">
        <f t="shared" ref="AY202:AY210" si="159">INDEX($BH$9:$CJ$209,  MATCH($AF202, $BF$9:$BF$209, 0), MATCH(AY$4, $BH$3:$CJ$3, 0) )</f>
        <v>0</v>
      </c>
      <c r="AZ202" s="63">
        <f>INDEX(Obs_GenCost!$D$11:$T$211,  MATCH($AF202, Obs_GenCost!$B$11:$B$211, 0), MATCH(AZ$4, Obs_GenCost!$D$3:$T$3, 0) )</f>
        <v>0</v>
      </c>
      <c r="BA202" s="61">
        <f t="shared" ref="BA202:BA210" si="160">INDEX($BH$9:$CJ$209,  MATCH($AF202, $BF$9:$BF$209, 0), MATCH(BA$4, $BH$3:$CJ$3, 0) )</f>
        <v>0</v>
      </c>
      <c r="BB202" s="63">
        <f>INDEX(Obs_GenCost!$D$11:$T$211,  MATCH($AF202, Obs_GenCost!$B$11:$B$211, 0), MATCH(BB$4, Obs_GenCost!$D$3:$T$3, 0) )</f>
        <v>0</v>
      </c>
      <c r="BC202" s="61">
        <f t="shared" ref="BC202:BC210" si="161">INDEX($BH$9:$CJ$209,  MATCH($AF202, $BF$9:$BF$209, 0), MATCH(BC$4, $BH$3:$CJ$3, 0) )</f>
        <v>0</v>
      </c>
      <c r="BD202" s="63">
        <f>INDEX(Obs_GenCost!$D$11:$T$211,  MATCH($AF202, Obs_GenCost!$B$11:$B$211, 0), MATCH(BD$4, Obs_GenCost!$D$3:$T$3, 0) )</f>
        <v>0</v>
      </c>
      <c r="BF202" s="31">
        <f t="shared" ref="BF202:BF209" si="162">$CL202</f>
        <v>386</v>
      </c>
      <c r="BG202" s="31">
        <f t="shared" ref="BG202:BG209" si="163">$CM202</f>
        <v>387</v>
      </c>
      <c r="BH202" s="57">
        <f t="shared" si="134"/>
        <v>0</v>
      </c>
      <c r="BI202" s="57">
        <f t="shared" si="134"/>
        <v>0</v>
      </c>
      <c r="BJ202" s="57">
        <f t="shared" si="134"/>
        <v>0</v>
      </c>
      <c r="BK202" s="58">
        <f t="shared" si="133"/>
        <v>0</v>
      </c>
      <c r="BL202" s="57">
        <f t="shared" si="133"/>
        <v>0</v>
      </c>
      <c r="BM202" s="57">
        <f t="shared" si="133"/>
        <v>0</v>
      </c>
      <c r="BN202" s="57">
        <f t="shared" si="133"/>
        <v>0</v>
      </c>
      <c r="BQ202" s="57">
        <f t="shared" si="139"/>
        <v>0</v>
      </c>
      <c r="BR202" s="57">
        <f t="shared" si="139"/>
        <v>0</v>
      </c>
      <c r="BS202" s="57">
        <f t="shared" si="139"/>
        <v>0</v>
      </c>
      <c r="BT202" s="57">
        <f t="shared" si="139"/>
        <v>0</v>
      </c>
      <c r="BU202" s="57">
        <f t="shared" si="139"/>
        <v>0</v>
      </c>
      <c r="BV202" s="57">
        <f t="shared" si="139"/>
        <v>0</v>
      </c>
      <c r="BW202" s="57">
        <f t="shared" si="139"/>
        <v>0</v>
      </c>
      <c r="BX202" s="58">
        <f t="shared" si="139"/>
        <v>0</v>
      </c>
      <c r="BY202" s="57">
        <f t="shared" si="139"/>
        <v>0</v>
      </c>
      <c r="BZ202" s="57">
        <f t="shared" si="139"/>
        <v>0</v>
      </c>
      <c r="CA202" s="58">
        <f t="shared" si="139"/>
        <v>0</v>
      </c>
      <c r="CB202" s="57">
        <f t="shared" si="139"/>
        <v>0</v>
      </c>
      <c r="CC202" s="57">
        <f t="shared" si="139"/>
        <v>0</v>
      </c>
      <c r="CD202" s="57">
        <f t="shared" si="139"/>
        <v>0</v>
      </c>
      <c r="CE202" s="57">
        <f t="shared" si="139"/>
        <v>0</v>
      </c>
      <c r="CF202" s="57">
        <f t="shared" si="136"/>
        <v>0</v>
      </c>
      <c r="CG202" s="57">
        <f t="shared" si="136"/>
        <v>0</v>
      </c>
      <c r="CH202" s="57">
        <f t="shared" si="136"/>
        <v>0</v>
      </c>
      <c r="CI202" s="58">
        <f t="shared" si="136"/>
        <v>0</v>
      </c>
      <c r="CJ202" s="57">
        <f t="shared" si="136"/>
        <v>0</v>
      </c>
      <c r="CL202" s="30">
        <f>Obs_GenCost!B204</f>
        <v>386</v>
      </c>
      <c r="CM202" s="26">
        <f t="shared" si="135"/>
        <v>387</v>
      </c>
      <c r="CN202" s="20">
        <f t="shared" si="143"/>
        <v>0</v>
      </c>
      <c r="CO202" s="20">
        <f t="shared" si="143"/>
        <v>0</v>
      </c>
      <c r="CP202" s="20">
        <f t="shared" si="143"/>
        <v>0</v>
      </c>
      <c r="CQ202" s="106">
        <f t="shared" si="140"/>
        <v>0</v>
      </c>
      <c r="CR202" s="143"/>
      <c r="CS202" s="20">
        <f t="shared" si="144"/>
        <v>0</v>
      </c>
      <c r="CT202" s="20">
        <f t="shared" si="144"/>
        <v>0</v>
      </c>
      <c r="CW202" s="20">
        <f t="shared" si="138"/>
        <v>0</v>
      </c>
      <c r="CX202" s="20">
        <f t="shared" si="138"/>
        <v>0</v>
      </c>
      <c r="CY202" s="20">
        <f t="shared" si="138"/>
        <v>0</v>
      </c>
      <c r="CZ202" s="20">
        <f t="shared" si="138"/>
        <v>0</v>
      </c>
      <c r="DA202" s="20">
        <f t="shared" si="138"/>
        <v>0</v>
      </c>
      <c r="DB202" s="20">
        <f t="shared" si="138"/>
        <v>0</v>
      </c>
      <c r="DC202" s="20">
        <f t="shared" si="138"/>
        <v>0</v>
      </c>
      <c r="DD202" s="106">
        <f t="shared" si="138"/>
        <v>0</v>
      </c>
      <c r="DE202" s="20">
        <f t="shared" si="138"/>
        <v>0</v>
      </c>
      <c r="DF202" s="20">
        <f t="shared" si="138"/>
        <v>0</v>
      </c>
      <c r="DG202" s="106">
        <f t="shared" si="138"/>
        <v>0</v>
      </c>
      <c r="DH202" s="143"/>
      <c r="DI202" s="20">
        <f t="shared" si="145"/>
        <v>0</v>
      </c>
      <c r="DJ202" s="20">
        <f t="shared" si="145"/>
        <v>0</v>
      </c>
      <c r="DK202" s="20">
        <f t="shared" si="145"/>
        <v>0</v>
      </c>
      <c r="DL202" s="143"/>
      <c r="DM202" s="20">
        <f t="shared" si="146"/>
        <v>0</v>
      </c>
      <c r="DN202" s="20">
        <f t="shared" si="146"/>
        <v>0</v>
      </c>
      <c r="DO202" s="106">
        <f t="shared" si="146"/>
        <v>0</v>
      </c>
      <c r="DP202" s="20">
        <f t="shared" si="141"/>
        <v>0</v>
      </c>
      <c r="DR202" s="31">
        <f t="shared" ref="DR202:DR265" si="164">$EB202</f>
        <v>193</v>
      </c>
      <c r="DS202" s="26">
        <f t="shared" ref="DS202:DS204" si="165">AVERAGE(DR202:DR203)</f>
        <v>193.5</v>
      </c>
      <c r="DT202" s="101">
        <f t="shared" si="147"/>
        <v>89.46</v>
      </c>
      <c r="DU202" s="101">
        <f t="shared" si="148"/>
        <v>43.98</v>
      </c>
      <c r="DV202" s="101">
        <f t="shared" si="149"/>
        <v>25.79</v>
      </c>
      <c r="DW202" s="102">
        <f t="shared" ref="DW202:DW265" si="166">EM202 + EQ202</f>
        <v>129.53</v>
      </c>
      <c r="DX202" s="144"/>
      <c r="DY202" s="101">
        <f t="shared" ref="DY202:DZ265" si="167">EO202 + ES202</f>
        <v>11.84</v>
      </c>
      <c r="DZ202" s="101">
        <f t="shared" si="167"/>
        <v>32.94</v>
      </c>
      <c r="EB202" s="84">
        <f>MODEL_DATA!AT199</f>
        <v>193</v>
      </c>
      <c r="EC202" s="84">
        <f>MODEL_DATA!AU199</f>
        <v>19.690000000000001</v>
      </c>
      <c r="ED202" s="84">
        <f>MODEL_DATA!AV199</f>
        <v>0</v>
      </c>
      <c r="EE202" s="84">
        <f>MODEL_DATA!AW199</f>
        <v>43.98</v>
      </c>
      <c r="EF202" s="84">
        <f>MODEL_DATA!AX199</f>
        <v>0</v>
      </c>
      <c r="EG202" s="84">
        <f>MODEL_DATA!AY199</f>
        <v>0</v>
      </c>
      <c r="EH202" s="84">
        <f>MODEL_DATA!AZ199</f>
        <v>25.72</v>
      </c>
      <c r="EI202" s="84">
        <f>MODEL_DATA!BA199</f>
        <v>7.0000000000000007E-2</v>
      </c>
      <c r="EJ202" s="84">
        <f>MODEL_DATA!BB199</f>
        <v>0</v>
      </c>
      <c r="EK202" s="84">
        <f>MODEL_DATA!BC199</f>
        <v>0</v>
      </c>
      <c r="EL202" s="84">
        <f>MODEL_DATA!BD199</f>
        <v>0</v>
      </c>
      <c r="EM202" s="84">
        <f>MODEL_DATA!BE199</f>
        <v>72.36</v>
      </c>
      <c r="EN202" s="84">
        <f>MODEL_DATA!BF199</f>
        <v>53.17</v>
      </c>
      <c r="EO202" s="84">
        <f>MODEL_DATA!BG199</f>
        <v>11.84</v>
      </c>
      <c r="EP202" s="84">
        <f>MODEL_DATA!BH199</f>
        <v>17.38</v>
      </c>
      <c r="EQ202" s="84">
        <f>MODEL_DATA!BI199</f>
        <v>57.17</v>
      </c>
      <c r="ER202" s="84">
        <f>MODEL_DATA!BJ199</f>
        <v>72.62</v>
      </c>
      <c r="ES202" s="84">
        <f>MODEL_DATA!BK199</f>
        <v>0</v>
      </c>
      <c r="ET202" s="84">
        <f>MODEL_DATA!BL199</f>
        <v>15.56</v>
      </c>
      <c r="EU202" s="84">
        <f>MODEL_DATA!BM199</f>
        <v>0.1</v>
      </c>
      <c r="EV202" s="84">
        <f>MODEL_DATA!BN199</f>
        <v>0.02</v>
      </c>
    </row>
    <row r="203" spans="32:152" x14ac:dyDescent="0.25">
      <c r="AF203" s="32">
        <f t="shared" si="142"/>
        <v>386</v>
      </c>
      <c r="AG203" s="61">
        <f t="shared" si="150"/>
        <v>0</v>
      </c>
      <c r="AH203" s="63">
        <f>INDEX(Obs_GenCost!$D$11:$T$211,  MATCH($AF203, Obs_GenCost!$B$11:$B$211, 0), MATCH(AH$4, Obs_GenCost!$D$3:$T$3, 0) )</f>
        <v>0</v>
      </c>
      <c r="AI203" s="61">
        <f t="shared" si="151"/>
        <v>0</v>
      </c>
      <c r="AJ203" s="63">
        <f>INDEX(Obs_GenCost!$D$11:$T$211,  MATCH($AF203, Obs_GenCost!$B$11:$B$211, 0), MATCH(AJ$4, Obs_GenCost!$D$3:$T$3, 0) )</f>
        <v>0</v>
      </c>
      <c r="AK203" s="61">
        <f t="shared" si="152"/>
        <v>0</v>
      </c>
      <c r="AL203" s="63">
        <f>INDEX(Obs_GenCost!$D$11:$T$211,  MATCH($AF203, Obs_GenCost!$B$11:$B$211, 0), MATCH(AL$4, Obs_GenCost!$D$3:$T$3, 0) )</f>
        <v>0</v>
      </c>
      <c r="AM203" s="61">
        <f t="shared" si="153"/>
        <v>0</v>
      </c>
      <c r="AN203" s="63">
        <f>INDEX(Obs_GenCost!$D$11:$T$211,  MATCH($AF203, Obs_GenCost!$B$11:$B$211, 0), MATCH(AN$4, Obs_GenCost!$D$3:$T$3, 0) )</f>
        <v>0</v>
      </c>
      <c r="AO203" s="61">
        <f t="shared" si="154"/>
        <v>0</v>
      </c>
      <c r="AP203" s="63">
        <f>INDEX(Obs_GenCost!$D$11:$T$211,  MATCH($AF203, Obs_GenCost!$B$11:$B$211, 0), MATCH(AP$4, Obs_GenCost!$D$3:$T$3, 0) )</f>
        <v>0</v>
      </c>
      <c r="AQ203" s="61">
        <f t="shared" si="155"/>
        <v>0</v>
      </c>
      <c r="AR203" s="63">
        <f>INDEX(Obs_GenCost!$D$11:$T$211,  MATCH($AF203, Obs_GenCost!$B$11:$B$211, 0), MATCH(AR$4, Obs_GenCost!$D$3:$T$3, 0) )</f>
        <v>0</v>
      </c>
      <c r="AS203" s="61">
        <f t="shared" si="156"/>
        <v>0</v>
      </c>
      <c r="AT203" s="63">
        <f>INDEX(Obs_GenCost!$D$11:$T$211,  MATCH($AF203, Obs_GenCost!$B$11:$B$211, 0), MATCH(AT$4, Obs_GenCost!$D$3:$T$3, 0) )</f>
        <v>0</v>
      </c>
      <c r="AU203" s="61">
        <f t="shared" si="157"/>
        <v>0</v>
      </c>
      <c r="AV203" s="63">
        <f>INDEX(Obs_GenCost!$D$11:$T$211,  MATCH($AF203, Obs_GenCost!$B$11:$B$211, 0), MATCH(AV$4, Obs_GenCost!$D$3:$T$3, 0) )</f>
        <v>0</v>
      </c>
      <c r="AW203" s="61">
        <f t="shared" si="158"/>
        <v>0</v>
      </c>
      <c r="AX203" s="63">
        <f>INDEX(Obs_GenCost!$D$11:$T$211,  MATCH($AF203, Obs_GenCost!$B$11:$B$211, 0), MATCH(AX$4, Obs_GenCost!$D$3:$T$3, 0) )</f>
        <v>0</v>
      </c>
      <c r="AY203" s="61">
        <f t="shared" si="159"/>
        <v>0</v>
      </c>
      <c r="AZ203" s="63">
        <f>INDEX(Obs_GenCost!$D$11:$T$211,  MATCH($AF203, Obs_GenCost!$B$11:$B$211, 0), MATCH(AZ$4, Obs_GenCost!$D$3:$T$3, 0) )</f>
        <v>0</v>
      </c>
      <c r="BA203" s="61">
        <f t="shared" si="160"/>
        <v>0</v>
      </c>
      <c r="BB203" s="63">
        <f>INDEX(Obs_GenCost!$D$11:$T$211,  MATCH($AF203, Obs_GenCost!$B$11:$B$211, 0), MATCH(BB$4, Obs_GenCost!$D$3:$T$3, 0) )</f>
        <v>0</v>
      </c>
      <c r="BC203" s="61">
        <f t="shared" si="161"/>
        <v>0</v>
      </c>
      <c r="BD203" s="63">
        <f>INDEX(Obs_GenCost!$D$11:$T$211,  MATCH($AF203, Obs_GenCost!$B$11:$B$211, 0), MATCH(BD$4, Obs_GenCost!$D$3:$T$3, 0) )</f>
        <v>0</v>
      </c>
      <c r="BF203" s="31">
        <f t="shared" si="162"/>
        <v>388</v>
      </c>
      <c r="BG203" s="31">
        <f t="shared" si="163"/>
        <v>389</v>
      </c>
      <c r="BH203" s="57">
        <f t="shared" si="134"/>
        <v>0</v>
      </c>
      <c r="BI203" s="57">
        <f t="shared" si="134"/>
        <v>0</v>
      </c>
      <c r="BJ203" s="57">
        <f t="shared" si="134"/>
        <v>0</v>
      </c>
      <c r="BK203" s="58">
        <f t="shared" si="133"/>
        <v>0</v>
      </c>
      <c r="BL203" s="57">
        <f t="shared" si="133"/>
        <v>0</v>
      </c>
      <c r="BM203" s="57">
        <f t="shared" si="133"/>
        <v>0</v>
      </c>
      <c r="BN203" s="57">
        <f t="shared" si="133"/>
        <v>0</v>
      </c>
      <c r="BQ203" s="57">
        <f t="shared" si="139"/>
        <v>0</v>
      </c>
      <c r="BR203" s="57">
        <f t="shared" si="139"/>
        <v>0</v>
      </c>
      <c r="BS203" s="57">
        <f t="shared" si="139"/>
        <v>0</v>
      </c>
      <c r="BT203" s="57">
        <f t="shared" si="139"/>
        <v>0</v>
      </c>
      <c r="BU203" s="57">
        <f t="shared" si="139"/>
        <v>0</v>
      </c>
      <c r="BV203" s="57">
        <f t="shared" si="139"/>
        <v>0</v>
      </c>
      <c r="BW203" s="57">
        <f t="shared" si="139"/>
        <v>0</v>
      </c>
      <c r="BX203" s="58">
        <f t="shared" si="139"/>
        <v>0</v>
      </c>
      <c r="BY203" s="57">
        <f t="shared" si="139"/>
        <v>0</v>
      </c>
      <c r="BZ203" s="57">
        <f t="shared" si="139"/>
        <v>0</v>
      </c>
      <c r="CA203" s="58">
        <f t="shared" si="139"/>
        <v>0</v>
      </c>
      <c r="CB203" s="57">
        <f t="shared" si="139"/>
        <v>0</v>
      </c>
      <c r="CC203" s="57">
        <f t="shared" si="139"/>
        <v>0</v>
      </c>
      <c r="CD203" s="57">
        <f t="shared" si="139"/>
        <v>0</v>
      </c>
      <c r="CE203" s="57">
        <f t="shared" si="139"/>
        <v>0</v>
      </c>
      <c r="CF203" s="57">
        <f t="shared" si="136"/>
        <v>0</v>
      </c>
      <c r="CG203" s="57">
        <f t="shared" si="136"/>
        <v>0</v>
      </c>
      <c r="CH203" s="57">
        <f t="shared" si="136"/>
        <v>0</v>
      </c>
      <c r="CI203" s="58">
        <f t="shared" si="136"/>
        <v>0</v>
      </c>
      <c r="CJ203" s="57">
        <f t="shared" si="136"/>
        <v>0</v>
      </c>
      <c r="CL203" s="30">
        <f>Obs_GenCost!B205</f>
        <v>388</v>
      </c>
      <c r="CM203" s="26">
        <f t="shared" si="135"/>
        <v>389</v>
      </c>
      <c r="CN203" s="20">
        <f t="shared" si="143"/>
        <v>0</v>
      </c>
      <c r="CO203" s="20">
        <f t="shared" si="143"/>
        <v>0</v>
      </c>
      <c r="CP203" s="20">
        <f t="shared" si="143"/>
        <v>0</v>
      </c>
      <c r="CQ203" s="106">
        <f t="shared" si="140"/>
        <v>0</v>
      </c>
      <c r="CR203" s="143"/>
      <c r="CS203" s="20">
        <f t="shared" si="144"/>
        <v>0</v>
      </c>
      <c r="CT203" s="20">
        <f t="shared" si="144"/>
        <v>0</v>
      </c>
      <c r="CW203" s="20">
        <f t="shared" si="138"/>
        <v>0</v>
      </c>
      <c r="CX203" s="20">
        <f t="shared" si="138"/>
        <v>0</v>
      </c>
      <c r="CY203" s="20">
        <f t="shared" si="138"/>
        <v>0</v>
      </c>
      <c r="CZ203" s="20">
        <f t="shared" si="138"/>
        <v>0</v>
      </c>
      <c r="DA203" s="20">
        <f t="shared" si="138"/>
        <v>0</v>
      </c>
      <c r="DB203" s="20">
        <f t="shared" si="138"/>
        <v>0</v>
      </c>
      <c r="DC203" s="20">
        <f t="shared" si="138"/>
        <v>0</v>
      </c>
      <c r="DD203" s="106">
        <f t="shared" si="138"/>
        <v>0</v>
      </c>
      <c r="DE203" s="20">
        <f t="shared" si="138"/>
        <v>0</v>
      </c>
      <c r="DF203" s="20">
        <f t="shared" si="138"/>
        <v>0</v>
      </c>
      <c r="DG203" s="106">
        <f t="shared" si="138"/>
        <v>0</v>
      </c>
      <c r="DH203" s="143"/>
      <c r="DI203" s="20">
        <f t="shared" si="145"/>
        <v>0</v>
      </c>
      <c r="DJ203" s="20">
        <f t="shared" si="145"/>
        <v>0</v>
      </c>
      <c r="DK203" s="20">
        <f t="shared" si="145"/>
        <v>0</v>
      </c>
      <c r="DL203" s="143"/>
      <c r="DM203" s="20">
        <f t="shared" si="146"/>
        <v>0</v>
      </c>
      <c r="DN203" s="20">
        <f t="shared" si="146"/>
        <v>0</v>
      </c>
      <c r="DO203" s="106">
        <f t="shared" si="146"/>
        <v>0</v>
      </c>
      <c r="DP203" s="20">
        <f t="shared" si="141"/>
        <v>0</v>
      </c>
      <c r="DR203" s="31">
        <f t="shared" si="164"/>
        <v>194</v>
      </c>
      <c r="DS203" s="26">
        <f t="shared" si="165"/>
        <v>194.5</v>
      </c>
      <c r="DT203" s="101">
        <f t="shared" si="147"/>
        <v>82.68</v>
      </c>
      <c r="DU203" s="101">
        <f t="shared" si="148"/>
        <v>41.45</v>
      </c>
      <c r="DV203" s="101">
        <f t="shared" si="149"/>
        <v>24.68</v>
      </c>
      <c r="DW203" s="102">
        <f t="shared" si="166"/>
        <v>130.97</v>
      </c>
      <c r="DX203" s="144"/>
      <c r="DY203" s="101">
        <f t="shared" si="167"/>
        <v>7.2</v>
      </c>
      <c r="DZ203" s="101">
        <f t="shared" si="167"/>
        <v>25.75</v>
      </c>
      <c r="EB203" s="84">
        <f>MODEL_DATA!AT200</f>
        <v>194</v>
      </c>
      <c r="EC203" s="84">
        <f>MODEL_DATA!AU200</f>
        <v>16.55</v>
      </c>
      <c r="ED203" s="84">
        <f>MODEL_DATA!AV200</f>
        <v>0</v>
      </c>
      <c r="EE203" s="84">
        <f>MODEL_DATA!AW200</f>
        <v>41.45</v>
      </c>
      <c r="EF203" s="84">
        <f>MODEL_DATA!AX200</f>
        <v>0</v>
      </c>
      <c r="EG203" s="84">
        <f>MODEL_DATA!AY200</f>
        <v>0</v>
      </c>
      <c r="EH203" s="84">
        <f>MODEL_DATA!AZ200</f>
        <v>24.68</v>
      </c>
      <c r="EI203" s="84">
        <f>MODEL_DATA!BA200</f>
        <v>0</v>
      </c>
      <c r="EJ203" s="84">
        <f>MODEL_DATA!BB200</f>
        <v>0</v>
      </c>
      <c r="EK203" s="84">
        <f>MODEL_DATA!BC200</f>
        <v>0</v>
      </c>
      <c r="EL203" s="84">
        <f>MODEL_DATA!BD200</f>
        <v>0</v>
      </c>
      <c r="EM203" s="84">
        <f>MODEL_DATA!BE200</f>
        <v>79.23</v>
      </c>
      <c r="EN203" s="84">
        <f>MODEL_DATA!BF200</f>
        <v>34.549999999999997</v>
      </c>
      <c r="EO203" s="84">
        <f>MODEL_DATA!BG200</f>
        <v>7.2</v>
      </c>
      <c r="EP203" s="84">
        <f>MODEL_DATA!BH200</f>
        <v>14.31</v>
      </c>
      <c r="EQ203" s="84">
        <f>MODEL_DATA!BI200</f>
        <v>51.74</v>
      </c>
      <c r="ER203" s="84">
        <f>MODEL_DATA!BJ200</f>
        <v>54.09</v>
      </c>
      <c r="ES203" s="84">
        <f>MODEL_DATA!BK200</f>
        <v>0</v>
      </c>
      <c r="ET203" s="84">
        <f>MODEL_DATA!BL200</f>
        <v>11.44</v>
      </c>
      <c r="EU203" s="84">
        <f>MODEL_DATA!BM200</f>
        <v>0.01</v>
      </c>
      <c r="EV203" s="84">
        <f>MODEL_DATA!BN200</f>
        <v>0.03</v>
      </c>
    </row>
    <row r="204" spans="32:152" x14ac:dyDescent="0.25">
      <c r="AF204" s="32">
        <f t="shared" si="142"/>
        <v>388</v>
      </c>
      <c r="AG204" s="61">
        <f t="shared" si="150"/>
        <v>0</v>
      </c>
      <c r="AH204" s="63">
        <f>INDEX(Obs_GenCost!$D$11:$T$211,  MATCH($AF204, Obs_GenCost!$B$11:$B$211, 0), MATCH(AH$4, Obs_GenCost!$D$3:$T$3, 0) )</f>
        <v>0</v>
      </c>
      <c r="AI204" s="61">
        <f t="shared" si="151"/>
        <v>0</v>
      </c>
      <c r="AJ204" s="63">
        <f>INDEX(Obs_GenCost!$D$11:$T$211,  MATCH($AF204, Obs_GenCost!$B$11:$B$211, 0), MATCH(AJ$4, Obs_GenCost!$D$3:$T$3, 0) )</f>
        <v>0</v>
      </c>
      <c r="AK204" s="61">
        <f t="shared" si="152"/>
        <v>0</v>
      </c>
      <c r="AL204" s="63">
        <f>INDEX(Obs_GenCost!$D$11:$T$211,  MATCH($AF204, Obs_GenCost!$B$11:$B$211, 0), MATCH(AL$4, Obs_GenCost!$D$3:$T$3, 0) )</f>
        <v>0</v>
      </c>
      <c r="AM204" s="61">
        <f t="shared" si="153"/>
        <v>0</v>
      </c>
      <c r="AN204" s="63">
        <f>INDEX(Obs_GenCost!$D$11:$T$211,  MATCH($AF204, Obs_GenCost!$B$11:$B$211, 0), MATCH(AN$4, Obs_GenCost!$D$3:$T$3, 0) )</f>
        <v>0</v>
      </c>
      <c r="AO204" s="61">
        <f t="shared" si="154"/>
        <v>0</v>
      </c>
      <c r="AP204" s="63">
        <f>INDEX(Obs_GenCost!$D$11:$T$211,  MATCH($AF204, Obs_GenCost!$B$11:$B$211, 0), MATCH(AP$4, Obs_GenCost!$D$3:$T$3, 0) )</f>
        <v>0</v>
      </c>
      <c r="AQ204" s="61">
        <f t="shared" si="155"/>
        <v>0</v>
      </c>
      <c r="AR204" s="63">
        <f>INDEX(Obs_GenCost!$D$11:$T$211,  MATCH($AF204, Obs_GenCost!$B$11:$B$211, 0), MATCH(AR$4, Obs_GenCost!$D$3:$T$3, 0) )</f>
        <v>0</v>
      </c>
      <c r="AS204" s="61">
        <f t="shared" si="156"/>
        <v>0</v>
      </c>
      <c r="AT204" s="63">
        <f>INDEX(Obs_GenCost!$D$11:$T$211,  MATCH($AF204, Obs_GenCost!$B$11:$B$211, 0), MATCH(AT$4, Obs_GenCost!$D$3:$T$3, 0) )</f>
        <v>0</v>
      </c>
      <c r="AU204" s="61">
        <f t="shared" si="157"/>
        <v>0</v>
      </c>
      <c r="AV204" s="63">
        <f>INDEX(Obs_GenCost!$D$11:$T$211,  MATCH($AF204, Obs_GenCost!$B$11:$B$211, 0), MATCH(AV$4, Obs_GenCost!$D$3:$T$3, 0) )</f>
        <v>0</v>
      </c>
      <c r="AW204" s="61">
        <f t="shared" si="158"/>
        <v>0</v>
      </c>
      <c r="AX204" s="63">
        <f>INDEX(Obs_GenCost!$D$11:$T$211,  MATCH($AF204, Obs_GenCost!$B$11:$B$211, 0), MATCH(AX$4, Obs_GenCost!$D$3:$T$3, 0) )</f>
        <v>0</v>
      </c>
      <c r="AY204" s="61">
        <f t="shared" si="159"/>
        <v>0</v>
      </c>
      <c r="AZ204" s="63">
        <f>INDEX(Obs_GenCost!$D$11:$T$211,  MATCH($AF204, Obs_GenCost!$B$11:$B$211, 0), MATCH(AZ$4, Obs_GenCost!$D$3:$T$3, 0) )</f>
        <v>0</v>
      </c>
      <c r="BA204" s="61">
        <f t="shared" si="160"/>
        <v>0</v>
      </c>
      <c r="BB204" s="63">
        <f>INDEX(Obs_GenCost!$D$11:$T$211,  MATCH($AF204, Obs_GenCost!$B$11:$B$211, 0), MATCH(BB$4, Obs_GenCost!$D$3:$T$3, 0) )</f>
        <v>0</v>
      </c>
      <c r="BC204" s="61">
        <f t="shared" si="161"/>
        <v>0</v>
      </c>
      <c r="BD204" s="63">
        <f>INDEX(Obs_GenCost!$D$11:$T$211,  MATCH($AF204, Obs_GenCost!$B$11:$B$211, 0), MATCH(BD$4, Obs_GenCost!$D$3:$T$3, 0) )</f>
        <v>0</v>
      </c>
      <c r="BF204" s="31">
        <f t="shared" si="162"/>
        <v>390</v>
      </c>
      <c r="BG204" s="31">
        <f t="shared" si="163"/>
        <v>391</v>
      </c>
      <c r="BH204" s="57">
        <f t="shared" si="134"/>
        <v>0</v>
      </c>
      <c r="BI204" s="57">
        <f t="shared" si="134"/>
        <v>0</v>
      </c>
      <c r="BJ204" s="57">
        <f t="shared" si="134"/>
        <v>0</v>
      </c>
      <c r="BK204" s="58">
        <f t="shared" si="133"/>
        <v>0</v>
      </c>
      <c r="BL204" s="57">
        <f t="shared" si="133"/>
        <v>0</v>
      </c>
      <c r="BM204" s="57">
        <f t="shared" si="133"/>
        <v>0</v>
      </c>
      <c r="BN204" s="57">
        <f t="shared" si="133"/>
        <v>0</v>
      </c>
      <c r="BQ204" s="57">
        <f t="shared" si="139"/>
        <v>0</v>
      </c>
      <c r="BR204" s="57">
        <f t="shared" si="139"/>
        <v>0</v>
      </c>
      <c r="BS204" s="57">
        <f t="shared" si="139"/>
        <v>0</v>
      </c>
      <c r="BT204" s="57">
        <f t="shared" si="139"/>
        <v>0</v>
      </c>
      <c r="BU204" s="57">
        <f t="shared" si="139"/>
        <v>0</v>
      </c>
      <c r="BV204" s="57">
        <f t="shared" si="139"/>
        <v>0</v>
      </c>
      <c r="BW204" s="57">
        <f t="shared" si="139"/>
        <v>0</v>
      </c>
      <c r="BX204" s="58">
        <f t="shared" si="139"/>
        <v>0</v>
      </c>
      <c r="BY204" s="57">
        <f t="shared" si="139"/>
        <v>0</v>
      </c>
      <c r="BZ204" s="57">
        <f t="shared" si="139"/>
        <v>0</v>
      </c>
      <c r="CA204" s="58">
        <f t="shared" si="139"/>
        <v>0</v>
      </c>
      <c r="CB204" s="57">
        <f t="shared" si="139"/>
        <v>0</v>
      </c>
      <c r="CC204" s="57">
        <f t="shared" si="139"/>
        <v>0</v>
      </c>
      <c r="CD204" s="57">
        <f t="shared" si="139"/>
        <v>0</v>
      </c>
      <c r="CE204" s="57">
        <f t="shared" si="139"/>
        <v>0</v>
      </c>
      <c r="CF204" s="57">
        <f t="shared" si="136"/>
        <v>0</v>
      </c>
      <c r="CG204" s="57">
        <f t="shared" si="136"/>
        <v>0</v>
      </c>
      <c r="CH204" s="57">
        <f t="shared" si="136"/>
        <v>0</v>
      </c>
      <c r="CI204" s="58">
        <f t="shared" si="136"/>
        <v>0</v>
      </c>
      <c r="CJ204" s="57">
        <f t="shared" si="136"/>
        <v>0</v>
      </c>
      <c r="CL204" s="30">
        <f>Obs_GenCost!B206</f>
        <v>390</v>
      </c>
      <c r="CM204" s="26">
        <f t="shared" si="135"/>
        <v>391</v>
      </c>
      <c r="CN204" s="20">
        <f t="shared" si="143"/>
        <v>0</v>
      </c>
      <c r="CO204" s="20">
        <f t="shared" si="143"/>
        <v>0</v>
      </c>
      <c r="CP204" s="20">
        <f t="shared" si="143"/>
        <v>0</v>
      </c>
      <c r="CQ204" s="106">
        <f t="shared" si="140"/>
        <v>0</v>
      </c>
      <c r="CR204" s="143"/>
      <c r="CS204" s="20">
        <f t="shared" si="144"/>
        <v>0</v>
      </c>
      <c r="CT204" s="20">
        <f t="shared" si="144"/>
        <v>0</v>
      </c>
      <c r="CW204" s="20">
        <f t="shared" si="138"/>
        <v>0</v>
      </c>
      <c r="CX204" s="20">
        <f t="shared" si="138"/>
        <v>0</v>
      </c>
      <c r="CY204" s="20">
        <f t="shared" si="138"/>
        <v>0</v>
      </c>
      <c r="CZ204" s="20">
        <f t="shared" si="138"/>
        <v>0</v>
      </c>
      <c r="DA204" s="20">
        <f t="shared" si="138"/>
        <v>0</v>
      </c>
      <c r="DB204" s="20">
        <f t="shared" si="138"/>
        <v>0</v>
      </c>
      <c r="DC204" s="20">
        <f t="shared" si="138"/>
        <v>0</v>
      </c>
      <c r="DD204" s="106">
        <f t="shared" si="138"/>
        <v>0</v>
      </c>
      <c r="DE204" s="20">
        <f t="shared" si="138"/>
        <v>0</v>
      </c>
      <c r="DF204" s="20">
        <f t="shared" si="138"/>
        <v>0</v>
      </c>
      <c r="DG204" s="106">
        <f t="shared" si="138"/>
        <v>0</v>
      </c>
      <c r="DH204" s="143"/>
      <c r="DI204" s="20">
        <f t="shared" si="145"/>
        <v>0</v>
      </c>
      <c r="DJ204" s="20">
        <f t="shared" si="145"/>
        <v>0</v>
      </c>
      <c r="DK204" s="20">
        <f t="shared" si="145"/>
        <v>0</v>
      </c>
      <c r="DL204" s="143"/>
      <c r="DM204" s="20">
        <f t="shared" si="146"/>
        <v>0</v>
      </c>
      <c r="DN204" s="20">
        <f t="shared" si="146"/>
        <v>0</v>
      </c>
      <c r="DO204" s="106">
        <f t="shared" si="146"/>
        <v>0</v>
      </c>
      <c r="DP204" s="20">
        <f t="shared" si="141"/>
        <v>0</v>
      </c>
      <c r="DR204" s="31">
        <f t="shared" si="164"/>
        <v>195</v>
      </c>
      <c r="DS204" s="26">
        <f t="shared" si="165"/>
        <v>195.5</v>
      </c>
      <c r="DT204" s="101">
        <f t="shared" si="147"/>
        <v>87.92</v>
      </c>
      <c r="DU204" s="101">
        <f t="shared" si="148"/>
        <v>44.86</v>
      </c>
      <c r="DV204" s="101">
        <f t="shared" si="149"/>
        <v>25.14</v>
      </c>
      <c r="DW204" s="102">
        <f t="shared" si="166"/>
        <v>132.88999999999999</v>
      </c>
      <c r="DX204" s="144"/>
      <c r="DY204" s="101">
        <f t="shared" si="167"/>
        <v>12.03</v>
      </c>
      <c r="DZ204" s="101">
        <f t="shared" si="167"/>
        <v>18.61</v>
      </c>
      <c r="EB204" s="84">
        <f>MODEL_DATA!AT201</f>
        <v>195</v>
      </c>
      <c r="EC204" s="84">
        <f>MODEL_DATA!AU201</f>
        <v>17.920000000000002</v>
      </c>
      <c r="ED204" s="84">
        <f>MODEL_DATA!AV201</f>
        <v>0</v>
      </c>
      <c r="EE204" s="84">
        <f>MODEL_DATA!AW201</f>
        <v>44.86</v>
      </c>
      <c r="EF204" s="84">
        <f>MODEL_DATA!AX201</f>
        <v>0</v>
      </c>
      <c r="EG204" s="84">
        <f>MODEL_DATA!AY201</f>
        <v>0</v>
      </c>
      <c r="EH204" s="84">
        <f>MODEL_DATA!AZ201</f>
        <v>25.14</v>
      </c>
      <c r="EI204" s="84">
        <f>MODEL_DATA!BA201</f>
        <v>0</v>
      </c>
      <c r="EJ204" s="84">
        <f>MODEL_DATA!BB201</f>
        <v>0</v>
      </c>
      <c r="EK204" s="84">
        <f>MODEL_DATA!BC201</f>
        <v>0</v>
      </c>
      <c r="EL204" s="84">
        <f>MODEL_DATA!BD201</f>
        <v>0</v>
      </c>
      <c r="EM204" s="84">
        <f>MODEL_DATA!BE201</f>
        <v>82.96</v>
      </c>
      <c r="EN204" s="84">
        <f>MODEL_DATA!BF201</f>
        <v>43.66</v>
      </c>
      <c r="EO204" s="84">
        <f>MODEL_DATA!BG201</f>
        <v>12.03</v>
      </c>
      <c r="EP204" s="84">
        <f>MODEL_DATA!BH201</f>
        <v>10.67</v>
      </c>
      <c r="EQ204" s="84">
        <f>MODEL_DATA!BI201</f>
        <v>49.93</v>
      </c>
      <c r="ER204" s="84">
        <f>MODEL_DATA!BJ201</f>
        <v>40.770000000000003</v>
      </c>
      <c r="ES204" s="84">
        <f>MODEL_DATA!BK201</f>
        <v>0</v>
      </c>
      <c r="ET204" s="84">
        <f>MODEL_DATA!BL201</f>
        <v>7.94</v>
      </c>
      <c r="EU204" s="84">
        <f>MODEL_DATA!BM201</f>
        <v>0.1</v>
      </c>
      <c r="EV204" s="84">
        <f>MODEL_DATA!BN201</f>
        <v>0.08</v>
      </c>
    </row>
    <row r="205" spans="32:152" x14ac:dyDescent="0.25">
      <c r="AF205" s="32">
        <f t="shared" si="142"/>
        <v>390</v>
      </c>
      <c r="AG205" s="61">
        <f t="shared" si="150"/>
        <v>0</v>
      </c>
      <c r="AH205" s="63">
        <f>INDEX(Obs_GenCost!$D$11:$T$211,  MATCH($AF205, Obs_GenCost!$B$11:$B$211, 0), MATCH(AH$4, Obs_GenCost!$D$3:$T$3, 0) )</f>
        <v>0</v>
      </c>
      <c r="AI205" s="61">
        <f t="shared" si="151"/>
        <v>0</v>
      </c>
      <c r="AJ205" s="63">
        <f>INDEX(Obs_GenCost!$D$11:$T$211,  MATCH($AF205, Obs_GenCost!$B$11:$B$211, 0), MATCH(AJ$4, Obs_GenCost!$D$3:$T$3, 0) )</f>
        <v>0</v>
      </c>
      <c r="AK205" s="61">
        <f t="shared" si="152"/>
        <v>0</v>
      </c>
      <c r="AL205" s="63">
        <f>INDEX(Obs_GenCost!$D$11:$T$211,  MATCH($AF205, Obs_GenCost!$B$11:$B$211, 0), MATCH(AL$4, Obs_GenCost!$D$3:$T$3, 0) )</f>
        <v>0</v>
      </c>
      <c r="AM205" s="61">
        <f t="shared" si="153"/>
        <v>0</v>
      </c>
      <c r="AN205" s="63">
        <f>INDEX(Obs_GenCost!$D$11:$T$211,  MATCH($AF205, Obs_GenCost!$B$11:$B$211, 0), MATCH(AN$4, Obs_GenCost!$D$3:$T$3, 0) )</f>
        <v>0</v>
      </c>
      <c r="AO205" s="61">
        <f t="shared" si="154"/>
        <v>0</v>
      </c>
      <c r="AP205" s="63">
        <f>INDEX(Obs_GenCost!$D$11:$T$211,  MATCH($AF205, Obs_GenCost!$B$11:$B$211, 0), MATCH(AP$4, Obs_GenCost!$D$3:$T$3, 0) )</f>
        <v>0</v>
      </c>
      <c r="AQ205" s="61">
        <f t="shared" si="155"/>
        <v>0</v>
      </c>
      <c r="AR205" s="63">
        <f>INDEX(Obs_GenCost!$D$11:$T$211,  MATCH($AF205, Obs_GenCost!$B$11:$B$211, 0), MATCH(AR$4, Obs_GenCost!$D$3:$T$3, 0) )</f>
        <v>0</v>
      </c>
      <c r="AS205" s="61">
        <f t="shared" si="156"/>
        <v>0</v>
      </c>
      <c r="AT205" s="63">
        <f>INDEX(Obs_GenCost!$D$11:$T$211,  MATCH($AF205, Obs_GenCost!$B$11:$B$211, 0), MATCH(AT$4, Obs_GenCost!$D$3:$T$3, 0) )</f>
        <v>0</v>
      </c>
      <c r="AU205" s="61">
        <f t="shared" si="157"/>
        <v>0</v>
      </c>
      <c r="AV205" s="63">
        <f>INDEX(Obs_GenCost!$D$11:$T$211,  MATCH($AF205, Obs_GenCost!$B$11:$B$211, 0), MATCH(AV$4, Obs_GenCost!$D$3:$T$3, 0) )</f>
        <v>0</v>
      </c>
      <c r="AW205" s="61">
        <f t="shared" si="158"/>
        <v>0</v>
      </c>
      <c r="AX205" s="63">
        <f>INDEX(Obs_GenCost!$D$11:$T$211,  MATCH($AF205, Obs_GenCost!$B$11:$B$211, 0), MATCH(AX$4, Obs_GenCost!$D$3:$T$3, 0) )</f>
        <v>0</v>
      </c>
      <c r="AY205" s="61">
        <f t="shared" si="159"/>
        <v>0</v>
      </c>
      <c r="AZ205" s="63">
        <f>INDEX(Obs_GenCost!$D$11:$T$211,  MATCH($AF205, Obs_GenCost!$B$11:$B$211, 0), MATCH(AZ$4, Obs_GenCost!$D$3:$T$3, 0) )</f>
        <v>0</v>
      </c>
      <c r="BA205" s="61">
        <f t="shared" si="160"/>
        <v>0</v>
      </c>
      <c r="BB205" s="63">
        <f>INDEX(Obs_GenCost!$D$11:$T$211,  MATCH($AF205, Obs_GenCost!$B$11:$B$211, 0), MATCH(BB$4, Obs_GenCost!$D$3:$T$3, 0) )</f>
        <v>0</v>
      </c>
      <c r="BC205" s="61">
        <f t="shared" si="161"/>
        <v>0</v>
      </c>
      <c r="BD205" s="63">
        <f>INDEX(Obs_GenCost!$D$11:$T$211,  MATCH($AF205, Obs_GenCost!$B$11:$B$211, 0), MATCH(BD$4, Obs_GenCost!$D$3:$T$3, 0) )</f>
        <v>0</v>
      </c>
      <c r="BF205" s="31">
        <f t="shared" si="162"/>
        <v>392</v>
      </c>
      <c r="BG205" s="31">
        <f t="shared" si="163"/>
        <v>393</v>
      </c>
      <c r="BH205" s="57">
        <f t="shared" si="134"/>
        <v>0</v>
      </c>
      <c r="BI205" s="57">
        <f t="shared" si="134"/>
        <v>0</v>
      </c>
      <c r="BJ205" s="57">
        <f t="shared" si="134"/>
        <v>0</v>
      </c>
      <c r="BK205" s="58">
        <f t="shared" si="133"/>
        <v>0</v>
      </c>
      <c r="BL205" s="57">
        <f t="shared" si="133"/>
        <v>0</v>
      </c>
      <c r="BM205" s="57">
        <f t="shared" si="133"/>
        <v>0</v>
      </c>
      <c r="BN205" s="57">
        <f t="shared" si="133"/>
        <v>0</v>
      </c>
      <c r="BQ205" s="57">
        <f t="shared" si="139"/>
        <v>0</v>
      </c>
      <c r="BR205" s="57">
        <f t="shared" si="139"/>
        <v>0</v>
      </c>
      <c r="BS205" s="57">
        <f t="shared" si="139"/>
        <v>0</v>
      </c>
      <c r="BT205" s="57">
        <f t="shared" si="139"/>
        <v>0</v>
      </c>
      <c r="BU205" s="57">
        <f t="shared" si="139"/>
        <v>0</v>
      </c>
      <c r="BV205" s="57">
        <f t="shared" si="139"/>
        <v>0</v>
      </c>
      <c r="BW205" s="57">
        <f t="shared" si="139"/>
        <v>0</v>
      </c>
      <c r="BX205" s="58">
        <f t="shared" si="139"/>
        <v>0</v>
      </c>
      <c r="BY205" s="57">
        <f t="shared" si="139"/>
        <v>0</v>
      </c>
      <c r="BZ205" s="57">
        <f t="shared" si="139"/>
        <v>0</v>
      </c>
      <c r="CA205" s="58">
        <f t="shared" si="139"/>
        <v>0</v>
      </c>
      <c r="CB205" s="57">
        <f t="shared" si="139"/>
        <v>0</v>
      </c>
      <c r="CC205" s="57">
        <f t="shared" si="139"/>
        <v>0</v>
      </c>
      <c r="CD205" s="57">
        <f t="shared" si="139"/>
        <v>0</v>
      </c>
      <c r="CE205" s="57">
        <f t="shared" si="139"/>
        <v>0</v>
      </c>
      <c r="CF205" s="57">
        <f t="shared" si="136"/>
        <v>0</v>
      </c>
      <c r="CG205" s="57">
        <f t="shared" si="136"/>
        <v>0</v>
      </c>
      <c r="CH205" s="57">
        <f t="shared" si="136"/>
        <v>0</v>
      </c>
      <c r="CI205" s="58">
        <f t="shared" si="136"/>
        <v>0</v>
      </c>
      <c r="CJ205" s="57">
        <f t="shared" si="136"/>
        <v>0</v>
      </c>
      <c r="CL205" s="30">
        <f>Obs_GenCost!B207</f>
        <v>392</v>
      </c>
      <c r="CM205" s="26">
        <f t="shared" si="135"/>
        <v>393</v>
      </c>
      <c r="CN205" s="20">
        <f t="shared" si="143"/>
        <v>0</v>
      </c>
      <c r="CO205" s="20">
        <f t="shared" si="143"/>
        <v>0</v>
      </c>
      <c r="CP205" s="20">
        <f t="shared" si="143"/>
        <v>0</v>
      </c>
      <c r="CQ205" s="106">
        <f t="shared" si="140"/>
        <v>0</v>
      </c>
      <c r="CR205" s="143"/>
      <c r="CS205" s="20">
        <f t="shared" si="144"/>
        <v>0</v>
      </c>
      <c r="CT205" s="20">
        <f t="shared" si="144"/>
        <v>0</v>
      </c>
      <c r="CW205" s="20">
        <f t="shared" si="138"/>
        <v>0</v>
      </c>
      <c r="CX205" s="20">
        <f t="shared" si="138"/>
        <v>0</v>
      </c>
      <c r="CY205" s="20">
        <f t="shared" si="138"/>
        <v>0</v>
      </c>
      <c r="CZ205" s="20">
        <f t="shared" si="138"/>
        <v>0</v>
      </c>
      <c r="DA205" s="20">
        <f t="shared" si="138"/>
        <v>0</v>
      </c>
      <c r="DB205" s="20">
        <f t="shared" si="138"/>
        <v>0</v>
      </c>
      <c r="DC205" s="20">
        <f t="shared" si="138"/>
        <v>0</v>
      </c>
      <c r="DD205" s="106">
        <f t="shared" si="138"/>
        <v>0</v>
      </c>
      <c r="DE205" s="20">
        <f t="shared" si="138"/>
        <v>0</v>
      </c>
      <c r="DF205" s="20">
        <f t="shared" si="138"/>
        <v>0</v>
      </c>
      <c r="DG205" s="106">
        <f t="shared" si="138"/>
        <v>0</v>
      </c>
      <c r="DH205" s="143"/>
      <c r="DI205" s="20">
        <f t="shared" si="145"/>
        <v>0</v>
      </c>
      <c r="DJ205" s="20">
        <f t="shared" si="145"/>
        <v>0</v>
      </c>
      <c r="DK205" s="20">
        <f t="shared" si="145"/>
        <v>0</v>
      </c>
      <c r="DL205" s="143"/>
      <c r="DM205" s="20">
        <f t="shared" si="146"/>
        <v>0</v>
      </c>
      <c r="DN205" s="20">
        <f t="shared" si="146"/>
        <v>0</v>
      </c>
      <c r="DO205" s="106">
        <f t="shared" si="146"/>
        <v>0</v>
      </c>
      <c r="DP205" s="20">
        <f t="shared" si="141"/>
        <v>0</v>
      </c>
      <c r="DR205" s="31">
        <f t="shared" si="164"/>
        <v>196</v>
      </c>
      <c r="DS205" s="26">
        <f>AVERAGE(DR205:DR206)</f>
        <v>196.5</v>
      </c>
      <c r="DT205" s="101">
        <f t="shared" si="147"/>
        <v>82.490000000000009</v>
      </c>
      <c r="DU205" s="101">
        <f t="shared" si="148"/>
        <v>40.950000000000003</v>
      </c>
      <c r="DV205" s="101">
        <f t="shared" si="149"/>
        <v>25.54</v>
      </c>
      <c r="DW205" s="102">
        <f t="shared" si="166"/>
        <v>123.79</v>
      </c>
      <c r="DX205" s="144"/>
      <c r="DY205" s="101">
        <f t="shared" si="167"/>
        <v>13.78</v>
      </c>
      <c r="DZ205" s="101">
        <f t="shared" si="167"/>
        <v>19.47</v>
      </c>
      <c r="EB205" s="84">
        <f>MODEL_DATA!AT202</f>
        <v>196</v>
      </c>
      <c r="EC205" s="84">
        <f>MODEL_DATA!AU202</f>
        <v>16</v>
      </c>
      <c r="ED205" s="84">
        <f>MODEL_DATA!AV202</f>
        <v>0</v>
      </c>
      <c r="EE205" s="84">
        <f>MODEL_DATA!AW202</f>
        <v>40.950000000000003</v>
      </c>
      <c r="EF205" s="84">
        <f>MODEL_DATA!AX202</f>
        <v>0</v>
      </c>
      <c r="EG205" s="84">
        <f>MODEL_DATA!AY202</f>
        <v>0</v>
      </c>
      <c r="EH205" s="84">
        <f>MODEL_DATA!AZ202</f>
        <v>25.54</v>
      </c>
      <c r="EI205" s="84">
        <f>MODEL_DATA!BA202</f>
        <v>0</v>
      </c>
      <c r="EJ205" s="84">
        <f>MODEL_DATA!BB202</f>
        <v>0</v>
      </c>
      <c r="EK205" s="84">
        <f>MODEL_DATA!BC202</f>
        <v>0</v>
      </c>
      <c r="EL205" s="84">
        <f>MODEL_DATA!BD202</f>
        <v>0</v>
      </c>
      <c r="EM205" s="84">
        <f>MODEL_DATA!BE202</f>
        <v>85.54</v>
      </c>
      <c r="EN205" s="84">
        <f>MODEL_DATA!BF202</f>
        <v>26.73</v>
      </c>
      <c r="EO205" s="84">
        <f>MODEL_DATA!BG202</f>
        <v>13.78</v>
      </c>
      <c r="EP205" s="84">
        <f>MODEL_DATA!BH202</f>
        <v>11.08</v>
      </c>
      <c r="EQ205" s="84">
        <f>MODEL_DATA!BI202</f>
        <v>38.25</v>
      </c>
      <c r="ER205" s="84">
        <f>MODEL_DATA!BJ202</f>
        <v>35.32</v>
      </c>
      <c r="ES205" s="84">
        <f>MODEL_DATA!BK202</f>
        <v>0</v>
      </c>
      <c r="ET205" s="84">
        <f>MODEL_DATA!BL202</f>
        <v>8.39</v>
      </c>
      <c r="EU205" s="84">
        <f>MODEL_DATA!BM202</f>
        <v>0.03</v>
      </c>
      <c r="EV205" s="84">
        <f>MODEL_DATA!BN202</f>
        <v>7.0000000000000007E-2</v>
      </c>
    </row>
    <row r="206" spans="32:152" x14ac:dyDescent="0.25">
      <c r="AF206" s="32">
        <f t="shared" si="142"/>
        <v>392</v>
      </c>
      <c r="AG206" s="61">
        <f t="shared" si="150"/>
        <v>0</v>
      </c>
      <c r="AH206" s="63">
        <f>INDEX(Obs_GenCost!$D$11:$T$211,  MATCH($AF206, Obs_GenCost!$B$11:$B$211, 0), MATCH(AH$4, Obs_GenCost!$D$3:$T$3, 0) )</f>
        <v>0</v>
      </c>
      <c r="AI206" s="61">
        <f t="shared" si="151"/>
        <v>0</v>
      </c>
      <c r="AJ206" s="63">
        <f>INDEX(Obs_GenCost!$D$11:$T$211,  MATCH($AF206, Obs_GenCost!$B$11:$B$211, 0), MATCH(AJ$4, Obs_GenCost!$D$3:$T$3, 0) )</f>
        <v>0</v>
      </c>
      <c r="AK206" s="61">
        <f t="shared" si="152"/>
        <v>0</v>
      </c>
      <c r="AL206" s="63">
        <f>INDEX(Obs_GenCost!$D$11:$T$211,  MATCH($AF206, Obs_GenCost!$B$11:$B$211, 0), MATCH(AL$4, Obs_GenCost!$D$3:$T$3, 0) )</f>
        <v>0</v>
      </c>
      <c r="AM206" s="61">
        <f t="shared" si="153"/>
        <v>0</v>
      </c>
      <c r="AN206" s="63">
        <f>INDEX(Obs_GenCost!$D$11:$T$211,  MATCH($AF206, Obs_GenCost!$B$11:$B$211, 0), MATCH(AN$4, Obs_GenCost!$D$3:$T$3, 0) )</f>
        <v>0</v>
      </c>
      <c r="AO206" s="61">
        <f t="shared" si="154"/>
        <v>0</v>
      </c>
      <c r="AP206" s="63">
        <f>INDEX(Obs_GenCost!$D$11:$T$211,  MATCH($AF206, Obs_GenCost!$B$11:$B$211, 0), MATCH(AP$4, Obs_GenCost!$D$3:$T$3, 0) )</f>
        <v>0</v>
      </c>
      <c r="AQ206" s="61">
        <f t="shared" si="155"/>
        <v>0</v>
      </c>
      <c r="AR206" s="63">
        <f>INDEX(Obs_GenCost!$D$11:$T$211,  MATCH($AF206, Obs_GenCost!$B$11:$B$211, 0), MATCH(AR$4, Obs_GenCost!$D$3:$T$3, 0) )</f>
        <v>0</v>
      </c>
      <c r="AS206" s="61">
        <f t="shared" si="156"/>
        <v>0</v>
      </c>
      <c r="AT206" s="63">
        <f>INDEX(Obs_GenCost!$D$11:$T$211,  MATCH($AF206, Obs_GenCost!$B$11:$B$211, 0), MATCH(AT$4, Obs_GenCost!$D$3:$T$3, 0) )</f>
        <v>0</v>
      </c>
      <c r="AU206" s="61">
        <f t="shared" si="157"/>
        <v>0</v>
      </c>
      <c r="AV206" s="63">
        <f>INDEX(Obs_GenCost!$D$11:$T$211,  MATCH($AF206, Obs_GenCost!$B$11:$B$211, 0), MATCH(AV$4, Obs_GenCost!$D$3:$T$3, 0) )</f>
        <v>0</v>
      </c>
      <c r="AW206" s="61">
        <f t="shared" si="158"/>
        <v>0</v>
      </c>
      <c r="AX206" s="63">
        <f>INDEX(Obs_GenCost!$D$11:$T$211,  MATCH($AF206, Obs_GenCost!$B$11:$B$211, 0), MATCH(AX$4, Obs_GenCost!$D$3:$T$3, 0) )</f>
        <v>0</v>
      </c>
      <c r="AY206" s="61">
        <f t="shared" si="159"/>
        <v>0</v>
      </c>
      <c r="AZ206" s="63">
        <f>INDEX(Obs_GenCost!$D$11:$T$211,  MATCH($AF206, Obs_GenCost!$B$11:$B$211, 0), MATCH(AZ$4, Obs_GenCost!$D$3:$T$3, 0) )</f>
        <v>0</v>
      </c>
      <c r="BA206" s="61">
        <f t="shared" si="160"/>
        <v>0</v>
      </c>
      <c r="BB206" s="63">
        <f>INDEX(Obs_GenCost!$D$11:$T$211,  MATCH($AF206, Obs_GenCost!$B$11:$B$211, 0), MATCH(BB$4, Obs_GenCost!$D$3:$T$3, 0) )</f>
        <v>0</v>
      </c>
      <c r="BC206" s="61">
        <f t="shared" si="161"/>
        <v>0</v>
      </c>
      <c r="BD206" s="63">
        <f>INDEX(Obs_GenCost!$D$11:$T$211,  MATCH($AF206, Obs_GenCost!$B$11:$B$211, 0), MATCH(BD$4, Obs_GenCost!$D$3:$T$3, 0) )</f>
        <v>0</v>
      </c>
      <c r="BF206" s="31">
        <f t="shared" si="162"/>
        <v>394</v>
      </c>
      <c r="BG206" s="31">
        <f t="shared" si="163"/>
        <v>395</v>
      </c>
      <c r="BH206" s="57">
        <f t="shared" si="134"/>
        <v>0</v>
      </c>
      <c r="BI206" s="57">
        <f t="shared" si="134"/>
        <v>0</v>
      </c>
      <c r="BJ206" s="57">
        <f t="shared" si="134"/>
        <v>0</v>
      </c>
      <c r="BK206" s="58">
        <f t="shared" si="133"/>
        <v>0</v>
      </c>
      <c r="BL206" s="57">
        <f t="shared" si="133"/>
        <v>0</v>
      </c>
      <c r="BM206" s="57">
        <f t="shared" si="133"/>
        <v>0</v>
      </c>
      <c r="BN206" s="57">
        <f t="shared" si="133"/>
        <v>0</v>
      </c>
      <c r="BQ206" s="57">
        <f t="shared" si="139"/>
        <v>0</v>
      </c>
      <c r="BR206" s="57">
        <f t="shared" si="139"/>
        <v>0</v>
      </c>
      <c r="BS206" s="57">
        <f t="shared" si="139"/>
        <v>0</v>
      </c>
      <c r="BT206" s="57">
        <f t="shared" si="139"/>
        <v>0</v>
      </c>
      <c r="BU206" s="57">
        <f t="shared" si="139"/>
        <v>0</v>
      </c>
      <c r="BV206" s="57">
        <f t="shared" si="139"/>
        <v>0</v>
      </c>
      <c r="BW206" s="57">
        <f t="shared" si="139"/>
        <v>0</v>
      </c>
      <c r="BX206" s="58">
        <f t="shared" si="139"/>
        <v>0</v>
      </c>
      <c r="BY206" s="57">
        <f t="shared" si="139"/>
        <v>0</v>
      </c>
      <c r="BZ206" s="57">
        <f t="shared" si="139"/>
        <v>0</v>
      </c>
      <c r="CA206" s="58">
        <f t="shared" si="139"/>
        <v>0</v>
      </c>
      <c r="CB206" s="57">
        <f t="shared" si="139"/>
        <v>0</v>
      </c>
      <c r="CC206" s="57">
        <f t="shared" si="139"/>
        <v>0</v>
      </c>
      <c r="CD206" s="57">
        <f t="shared" si="139"/>
        <v>0</v>
      </c>
      <c r="CE206" s="57">
        <f t="shared" si="139"/>
        <v>0</v>
      </c>
      <c r="CF206" s="57">
        <f t="shared" si="136"/>
        <v>0</v>
      </c>
      <c r="CG206" s="57">
        <f t="shared" si="136"/>
        <v>0</v>
      </c>
      <c r="CH206" s="57">
        <f t="shared" si="136"/>
        <v>0</v>
      </c>
      <c r="CI206" s="58">
        <f t="shared" si="136"/>
        <v>0</v>
      </c>
      <c r="CJ206" s="57">
        <f t="shared" si="136"/>
        <v>0</v>
      </c>
      <c r="CL206" s="30">
        <f>Obs_GenCost!B208</f>
        <v>394</v>
      </c>
      <c r="CM206" s="26">
        <f t="shared" si="135"/>
        <v>395</v>
      </c>
      <c r="CN206" s="20">
        <f t="shared" si="143"/>
        <v>0</v>
      </c>
      <c r="CO206" s="20">
        <f t="shared" si="143"/>
        <v>0</v>
      </c>
      <c r="CP206" s="20">
        <f t="shared" si="143"/>
        <v>0</v>
      </c>
      <c r="CQ206" s="106">
        <f t="shared" si="140"/>
        <v>0</v>
      </c>
      <c r="CR206" s="143"/>
      <c r="CS206" s="20">
        <f t="shared" si="144"/>
        <v>0</v>
      </c>
      <c r="CT206" s="20">
        <f t="shared" si="144"/>
        <v>0</v>
      </c>
      <c r="CW206" s="20">
        <f t="shared" si="138"/>
        <v>0</v>
      </c>
      <c r="CX206" s="20">
        <f t="shared" si="138"/>
        <v>0</v>
      </c>
      <c r="CY206" s="20">
        <f t="shared" si="138"/>
        <v>0</v>
      </c>
      <c r="CZ206" s="20">
        <f t="shared" si="138"/>
        <v>0</v>
      </c>
      <c r="DA206" s="20">
        <f t="shared" si="138"/>
        <v>0</v>
      </c>
      <c r="DB206" s="20">
        <f t="shared" si="138"/>
        <v>0</v>
      </c>
      <c r="DC206" s="20">
        <f t="shared" si="138"/>
        <v>0</v>
      </c>
      <c r="DD206" s="106">
        <f t="shared" si="138"/>
        <v>0</v>
      </c>
      <c r="DE206" s="20">
        <f t="shared" si="138"/>
        <v>0</v>
      </c>
      <c r="DF206" s="20">
        <f t="shared" si="138"/>
        <v>0</v>
      </c>
      <c r="DG206" s="106">
        <f t="shared" si="138"/>
        <v>0</v>
      </c>
      <c r="DH206" s="143"/>
      <c r="DI206" s="20">
        <f t="shared" si="145"/>
        <v>0</v>
      </c>
      <c r="DJ206" s="20">
        <f t="shared" si="145"/>
        <v>0</v>
      </c>
      <c r="DK206" s="20">
        <f t="shared" si="145"/>
        <v>0</v>
      </c>
      <c r="DL206" s="143"/>
      <c r="DM206" s="20">
        <f t="shared" si="146"/>
        <v>0</v>
      </c>
      <c r="DN206" s="20">
        <f t="shared" si="146"/>
        <v>0</v>
      </c>
      <c r="DO206" s="106">
        <f t="shared" si="146"/>
        <v>0</v>
      </c>
      <c r="DP206" s="20">
        <f t="shared" si="141"/>
        <v>0</v>
      </c>
      <c r="DR206" s="31">
        <f t="shared" si="164"/>
        <v>197</v>
      </c>
      <c r="DS206" s="26">
        <f t="shared" ref="DS206:DS269" si="168">AVERAGE(DR206:DR207)</f>
        <v>197.5</v>
      </c>
      <c r="DT206" s="101">
        <f t="shared" si="147"/>
        <v>84.460000000000008</v>
      </c>
      <c r="DU206" s="101">
        <f t="shared" si="148"/>
        <v>41.06</v>
      </c>
      <c r="DV206" s="101">
        <f t="shared" si="149"/>
        <v>26.11</v>
      </c>
      <c r="DW206" s="102">
        <f t="shared" si="166"/>
        <v>125.49000000000001</v>
      </c>
      <c r="DX206" s="144"/>
      <c r="DY206" s="101">
        <f t="shared" si="167"/>
        <v>9.1300000000000008</v>
      </c>
      <c r="DZ206" s="101">
        <f t="shared" si="167"/>
        <v>13.350000000000001</v>
      </c>
      <c r="EB206" s="84">
        <f>MODEL_DATA!AT203</f>
        <v>197</v>
      </c>
      <c r="EC206" s="84">
        <f>MODEL_DATA!AU203</f>
        <v>17.29</v>
      </c>
      <c r="ED206" s="84">
        <f>MODEL_DATA!AV203</f>
        <v>0</v>
      </c>
      <c r="EE206" s="84">
        <f>MODEL_DATA!AW203</f>
        <v>41.06</v>
      </c>
      <c r="EF206" s="84">
        <f>MODEL_DATA!AX203</f>
        <v>0</v>
      </c>
      <c r="EG206" s="84">
        <f>MODEL_DATA!AY203</f>
        <v>0</v>
      </c>
      <c r="EH206" s="84">
        <f>MODEL_DATA!AZ203</f>
        <v>26.11</v>
      </c>
      <c r="EI206" s="84">
        <f>MODEL_DATA!BA203</f>
        <v>0</v>
      </c>
      <c r="EJ206" s="84">
        <f>MODEL_DATA!BB203</f>
        <v>0</v>
      </c>
      <c r="EK206" s="84">
        <f>MODEL_DATA!BC203</f>
        <v>0</v>
      </c>
      <c r="EL206" s="84">
        <f>MODEL_DATA!BD203</f>
        <v>0</v>
      </c>
      <c r="EM206" s="84">
        <f>MODEL_DATA!BE203</f>
        <v>82.31</v>
      </c>
      <c r="EN206" s="84">
        <f>MODEL_DATA!BF203</f>
        <v>26.92</v>
      </c>
      <c r="EO206" s="84">
        <f>MODEL_DATA!BG203</f>
        <v>9.1300000000000008</v>
      </c>
      <c r="EP206" s="84">
        <f>MODEL_DATA!BH203</f>
        <v>8.3000000000000007</v>
      </c>
      <c r="EQ206" s="84">
        <f>MODEL_DATA!BI203</f>
        <v>43.18</v>
      </c>
      <c r="ER206" s="84">
        <f>MODEL_DATA!BJ203</f>
        <v>49.08</v>
      </c>
      <c r="ES206" s="84">
        <f>MODEL_DATA!BK203</f>
        <v>0</v>
      </c>
      <c r="ET206" s="84">
        <f>MODEL_DATA!BL203</f>
        <v>5.05</v>
      </c>
      <c r="EU206" s="84">
        <f>MODEL_DATA!BM203</f>
        <v>0.03</v>
      </c>
      <c r="EV206" s="84">
        <f>MODEL_DATA!BN203</f>
        <v>0.08</v>
      </c>
    </row>
    <row r="207" spans="32:152" x14ac:dyDescent="0.25">
      <c r="AF207" s="32">
        <f t="shared" si="142"/>
        <v>394</v>
      </c>
      <c r="AG207" s="61">
        <f t="shared" si="150"/>
        <v>0</v>
      </c>
      <c r="AH207" s="63">
        <f>INDEX(Obs_GenCost!$D$11:$T$211,  MATCH($AF207, Obs_GenCost!$B$11:$B$211, 0), MATCH(AH$4, Obs_GenCost!$D$3:$T$3, 0) )</f>
        <v>0</v>
      </c>
      <c r="AI207" s="61">
        <f t="shared" si="151"/>
        <v>0</v>
      </c>
      <c r="AJ207" s="63">
        <f>INDEX(Obs_GenCost!$D$11:$T$211,  MATCH($AF207, Obs_GenCost!$B$11:$B$211, 0), MATCH(AJ$4, Obs_GenCost!$D$3:$T$3, 0) )</f>
        <v>0</v>
      </c>
      <c r="AK207" s="61">
        <f t="shared" si="152"/>
        <v>0</v>
      </c>
      <c r="AL207" s="63">
        <f>INDEX(Obs_GenCost!$D$11:$T$211,  MATCH($AF207, Obs_GenCost!$B$11:$B$211, 0), MATCH(AL$4, Obs_GenCost!$D$3:$T$3, 0) )</f>
        <v>0</v>
      </c>
      <c r="AM207" s="61">
        <f t="shared" si="153"/>
        <v>0</v>
      </c>
      <c r="AN207" s="63">
        <f>INDEX(Obs_GenCost!$D$11:$T$211,  MATCH($AF207, Obs_GenCost!$B$11:$B$211, 0), MATCH(AN$4, Obs_GenCost!$D$3:$T$3, 0) )</f>
        <v>0</v>
      </c>
      <c r="AO207" s="61">
        <f t="shared" si="154"/>
        <v>0</v>
      </c>
      <c r="AP207" s="63">
        <f>INDEX(Obs_GenCost!$D$11:$T$211,  MATCH($AF207, Obs_GenCost!$B$11:$B$211, 0), MATCH(AP$4, Obs_GenCost!$D$3:$T$3, 0) )</f>
        <v>0</v>
      </c>
      <c r="AQ207" s="61">
        <f t="shared" si="155"/>
        <v>0</v>
      </c>
      <c r="AR207" s="63">
        <f>INDEX(Obs_GenCost!$D$11:$T$211,  MATCH($AF207, Obs_GenCost!$B$11:$B$211, 0), MATCH(AR$4, Obs_GenCost!$D$3:$T$3, 0) )</f>
        <v>0</v>
      </c>
      <c r="AS207" s="61">
        <f t="shared" si="156"/>
        <v>0</v>
      </c>
      <c r="AT207" s="63">
        <f>INDEX(Obs_GenCost!$D$11:$T$211,  MATCH($AF207, Obs_GenCost!$B$11:$B$211, 0), MATCH(AT$4, Obs_GenCost!$D$3:$T$3, 0) )</f>
        <v>0</v>
      </c>
      <c r="AU207" s="61">
        <f t="shared" si="157"/>
        <v>0</v>
      </c>
      <c r="AV207" s="63">
        <f>INDEX(Obs_GenCost!$D$11:$T$211,  MATCH($AF207, Obs_GenCost!$B$11:$B$211, 0), MATCH(AV$4, Obs_GenCost!$D$3:$T$3, 0) )</f>
        <v>0</v>
      </c>
      <c r="AW207" s="61">
        <f t="shared" si="158"/>
        <v>0</v>
      </c>
      <c r="AX207" s="63">
        <f>INDEX(Obs_GenCost!$D$11:$T$211,  MATCH($AF207, Obs_GenCost!$B$11:$B$211, 0), MATCH(AX$4, Obs_GenCost!$D$3:$T$3, 0) )</f>
        <v>0</v>
      </c>
      <c r="AY207" s="61">
        <f t="shared" si="159"/>
        <v>0</v>
      </c>
      <c r="AZ207" s="63">
        <f>INDEX(Obs_GenCost!$D$11:$T$211,  MATCH($AF207, Obs_GenCost!$B$11:$B$211, 0), MATCH(AZ$4, Obs_GenCost!$D$3:$T$3, 0) )</f>
        <v>0</v>
      </c>
      <c r="BA207" s="61">
        <f t="shared" si="160"/>
        <v>0</v>
      </c>
      <c r="BB207" s="63">
        <f>INDEX(Obs_GenCost!$D$11:$T$211,  MATCH($AF207, Obs_GenCost!$B$11:$B$211, 0), MATCH(BB$4, Obs_GenCost!$D$3:$T$3, 0) )</f>
        <v>0</v>
      </c>
      <c r="BC207" s="61">
        <f t="shared" si="161"/>
        <v>0</v>
      </c>
      <c r="BD207" s="63">
        <f>INDEX(Obs_GenCost!$D$11:$T$211,  MATCH($AF207, Obs_GenCost!$B$11:$B$211, 0), MATCH(BD$4, Obs_GenCost!$D$3:$T$3, 0) )</f>
        <v>0</v>
      </c>
      <c r="BF207" s="31">
        <f t="shared" si="162"/>
        <v>396</v>
      </c>
      <c r="BG207" s="31">
        <f t="shared" si="163"/>
        <v>397</v>
      </c>
      <c r="BH207" s="57">
        <f t="shared" si="134"/>
        <v>0</v>
      </c>
      <c r="BI207" s="57">
        <f t="shared" si="134"/>
        <v>0</v>
      </c>
      <c r="BJ207" s="57">
        <f t="shared" si="134"/>
        <v>0</v>
      </c>
      <c r="BK207" s="58">
        <f t="shared" si="133"/>
        <v>0</v>
      </c>
      <c r="BL207" s="57">
        <f t="shared" si="133"/>
        <v>0</v>
      </c>
      <c r="BM207" s="57">
        <f t="shared" si="133"/>
        <v>0</v>
      </c>
      <c r="BN207" s="57">
        <f t="shared" si="133"/>
        <v>0</v>
      </c>
      <c r="BQ207" s="57">
        <f t="shared" si="139"/>
        <v>0</v>
      </c>
      <c r="BR207" s="57">
        <f t="shared" si="139"/>
        <v>0</v>
      </c>
      <c r="BS207" s="57">
        <f t="shared" si="139"/>
        <v>0</v>
      </c>
      <c r="BT207" s="57">
        <f t="shared" si="139"/>
        <v>0</v>
      </c>
      <c r="BU207" s="57">
        <f t="shared" si="139"/>
        <v>0</v>
      </c>
      <c r="BV207" s="57">
        <f t="shared" si="139"/>
        <v>0</v>
      </c>
      <c r="BW207" s="57">
        <f t="shared" si="139"/>
        <v>0</v>
      </c>
      <c r="BX207" s="58">
        <f t="shared" si="139"/>
        <v>0</v>
      </c>
      <c r="BY207" s="57">
        <f t="shared" si="139"/>
        <v>0</v>
      </c>
      <c r="BZ207" s="57">
        <f t="shared" si="139"/>
        <v>0</v>
      </c>
      <c r="CA207" s="58">
        <f t="shared" si="139"/>
        <v>0</v>
      </c>
      <c r="CB207" s="57">
        <f t="shared" si="139"/>
        <v>0</v>
      </c>
      <c r="CC207" s="57">
        <f t="shared" si="139"/>
        <v>0</v>
      </c>
      <c r="CD207" s="57">
        <f t="shared" si="139"/>
        <v>0</v>
      </c>
      <c r="CE207" s="57">
        <f t="shared" si="139"/>
        <v>0</v>
      </c>
      <c r="CF207" s="57">
        <f t="shared" si="136"/>
        <v>0</v>
      </c>
      <c r="CG207" s="57">
        <f t="shared" si="136"/>
        <v>0</v>
      </c>
      <c r="CH207" s="57">
        <f t="shared" si="136"/>
        <v>0</v>
      </c>
      <c r="CI207" s="58">
        <f t="shared" si="136"/>
        <v>0</v>
      </c>
      <c r="CJ207" s="57">
        <f t="shared" si="136"/>
        <v>0</v>
      </c>
      <c r="CL207" s="30">
        <f>Obs_GenCost!B209</f>
        <v>396</v>
      </c>
      <c r="CM207" s="26">
        <f t="shared" si="135"/>
        <v>397</v>
      </c>
      <c r="CN207" s="20">
        <f t="shared" si="143"/>
        <v>0</v>
      </c>
      <c r="CO207" s="20">
        <f t="shared" si="143"/>
        <v>0</v>
      </c>
      <c r="CP207" s="20">
        <f t="shared" si="143"/>
        <v>0</v>
      </c>
      <c r="CQ207" s="106">
        <f t="shared" si="140"/>
        <v>0</v>
      </c>
      <c r="CR207" s="143"/>
      <c r="CS207" s="20">
        <f t="shared" si="144"/>
        <v>0</v>
      </c>
      <c r="CT207" s="20">
        <f t="shared" si="144"/>
        <v>0</v>
      </c>
      <c r="CW207" s="20">
        <f t="shared" si="138"/>
        <v>0</v>
      </c>
      <c r="CX207" s="20">
        <f t="shared" si="138"/>
        <v>0</v>
      </c>
      <c r="CY207" s="20">
        <f t="shared" si="138"/>
        <v>0</v>
      </c>
      <c r="CZ207" s="20">
        <f t="shared" si="138"/>
        <v>0</v>
      </c>
      <c r="DA207" s="20">
        <f t="shared" si="138"/>
        <v>0</v>
      </c>
      <c r="DB207" s="20">
        <f t="shared" si="138"/>
        <v>0</v>
      </c>
      <c r="DC207" s="20">
        <f t="shared" si="138"/>
        <v>0</v>
      </c>
      <c r="DD207" s="106">
        <f t="shared" si="138"/>
        <v>0</v>
      </c>
      <c r="DE207" s="20">
        <f t="shared" si="138"/>
        <v>0</v>
      </c>
      <c r="DF207" s="20">
        <f t="shared" si="138"/>
        <v>0</v>
      </c>
      <c r="DG207" s="106">
        <f t="shared" si="138"/>
        <v>0</v>
      </c>
      <c r="DH207" s="143"/>
      <c r="DI207" s="20">
        <f t="shared" si="145"/>
        <v>0</v>
      </c>
      <c r="DJ207" s="20">
        <f t="shared" si="145"/>
        <v>0</v>
      </c>
      <c r="DK207" s="20">
        <f t="shared" si="145"/>
        <v>0</v>
      </c>
      <c r="DL207" s="143"/>
      <c r="DM207" s="20">
        <f t="shared" si="146"/>
        <v>0</v>
      </c>
      <c r="DN207" s="20">
        <f t="shared" si="146"/>
        <v>0</v>
      </c>
      <c r="DO207" s="106">
        <f t="shared" si="146"/>
        <v>0</v>
      </c>
      <c r="DP207" s="20">
        <f t="shared" si="141"/>
        <v>0</v>
      </c>
      <c r="DR207" s="31">
        <f t="shared" si="164"/>
        <v>198</v>
      </c>
      <c r="DS207" s="26">
        <f t="shared" si="168"/>
        <v>198.5</v>
      </c>
      <c r="DT207" s="101">
        <f t="shared" si="147"/>
        <v>75.11</v>
      </c>
      <c r="DU207" s="101">
        <f t="shared" si="148"/>
        <v>37.24</v>
      </c>
      <c r="DV207" s="101">
        <f t="shared" si="149"/>
        <v>22.99</v>
      </c>
      <c r="DW207" s="102">
        <f t="shared" si="166"/>
        <v>124.4</v>
      </c>
      <c r="DX207" s="144"/>
      <c r="DY207" s="101">
        <f t="shared" si="167"/>
        <v>11.37</v>
      </c>
      <c r="DZ207" s="101">
        <f t="shared" si="167"/>
        <v>14.100000000000001</v>
      </c>
      <c r="EB207" s="84">
        <f>MODEL_DATA!AT204</f>
        <v>198</v>
      </c>
      <c r="EC207" s="84">
        <f>MODEL_DATA!AU204</f>
        <v>14.88</v>
      </c>
      <c r="ED207" s="84">
        <f>MODEL_DATA!AV204</f>
        <v>0</v>
      </c>
      <c r="EE207" s="84">
        <f>MODEL_DATA!AW204</f>
        <v>37.24</v>
      </c>
      <c r="EF207" s="84">
        <f>MODEL_DATA!AX204</f>
        <v>0</v>
      </c>
      <c r="EG207" s="84">
        <f>MODEL_DATA!AY204</f>
        <v>0</v>
      </c>
      <c r="EH207" s="84">
        <f>MODEL_DATA!AZ204</f>
        <v>22.99</v>
      </c>
      <c r="EI207" s="84">
        <f>MODEL_DATA!BA204</f>
        <v>0</v>
      </c>
      <c r="EJ207" s="84">
        <f>MODEL_DATA!BB204</f>
        <v>0</v>
      </c>
      <c r="EK207" s="84">
        <f>MODEL_DATA!BC204</f>
        <v>0</v>
      </c>
      <c r="EL207" s="84">
        <f>MODEL_DATA!BD204</f>
        <v>0</v>
      </c>
      <c r="EM207" s="84">
        <f>MODEL_DATA!BE204</f>
        <v>78.55</v>
      </c>
      <c r="EN207" s="84">
        <f>MODEL_DATA!BF204</f>
        <v>20.75</v>
      </c>
      <c r="EO207" s="84">
        <f>MODEL_DATA!BG204</f>
        <v>11.37</v>
      </c>
      <c r="EP207" s="84">
        <f>MODEL_DATA!BH204</f>
        <v>9.32</v>
      </c>
      <c r="EQ207" s="84">
        <f>MODEL_DATA!BI204</f>
        <v>45.85</v>
      </c>
      <c r="ER207" s="84">
        <f>MODEL_DATA!BJ204</f>
        <v>31.42</v>
      </c>
      <c r="ES207" s="84">
        <f>MODEL_DATA!BK204</f>
        <v>0</v>
      </c>
      <c r="ET207" s="84">
        <f>MODEL_DATA!BL204</f>
        <v>4.78</v>
      </c>
      <c r="EU207" s="84">
        <f>MODEL_DATA!BM204</f>
        <v>0.03</v>
      </c>
      <c r="EV207" s="84">
        <f>MODEL_DATA!BN204</f>
        <v>0.06</v>
      </c>
    </row>
    <row r="208" spans="32:152" x14ac:dyDescent="0.25">
      <c r="AF208" s="32">
        <f t="shared" si="142"/>
        <v>396</v>
      </c>
      <c r="AG208" s="61">
        <f t="shared" si="150"/>
        <v>0</v>
      </c>
      <c r="AH208" s="63">
        <f>INDEX(Obs_GenCost!$D$11:$T$211,  MATCH($AF208, Obs_GenCost!$B$11:$B$211, 0), MATCH(AH$4, Obs_GenCost!$D$3:$T$3, 0) )</f>
        <v>0</v>
      </c>
      <c r="AI208" s="61">
        <f t="shared" si="151"/>
        <v>0</v>
      </c>
      <c r="AJ208" s="63">
        <f>INDEX(Obs_GenCost!$D$11:$T$211,  MATCH($AF208, Obs_GenCost!$B$11:$B$211, 0), MATCH(AJ$4, Obs_GenCost!$D$3:$T$3, 0) )</f>
        <v>0</v>
      </c>
      <c r="AK208" s="61">
        <f t="shared" si="152"/>
        <v>0</v>
      </c>
      <c r="AL208" s="63">
        <f>INDEX(Obs_GenCost!$D$11:$T$211,  MATCH($AF208, Obs_GenCost!$B$11:$B$211, 0), MATCH(AL$4, Obs_GenCost!$D$3:$T$3, 0) )</f>
        <v>0</v>
      </c>
      <c r="AM208" s="61">
        <f t="shared" si="153"/>
        <v>0</v>
      </c>
      <c r="AN208" s="63">
        <f>INDEX(Obs_GenCost!$D$11:$T$211,  MATCH($AF208, Obs_GenCost!$B$11:$B$211, 0), MATCH(AN$4, Obs_GenCost!$D$3:$T$3, 0) )</f>
        <v>0</v>
      </c>
      <c r="AO208" s="61">
        <f t="shared" si="154"/>
        <v>0</v>
      </c>
      <c r="AP208" s="63">
        <f>INDEX(Obs_GenCost!$D$11:$T$211,  MATCH($AF208, Obs_GenCost!$B$11:$B$211, 0), MATCH(AP$4, Obs_GenCost!$D$3:$T$3, 0) )</f>
        <v>0</v>
      </c>
      <c r="AQ208" s="61">
        <f t="shared" si="155"/>
        <v>0</v>
      </c>
      <c r="AR208" s="63">
        <f>INDEX(Obs_GenCost!$D$11:$T$211,  MATCH($AF208, Obs_GenCost!$B$11:$B$211, 0), MATCH(AR$4, Obs_GenCost!$D$3:$T$3, 0) )</f>
        <v>0</v>
      </c>
      <c r="AS208" s="61">
        <f t="shared" si="156"/>
        <v>0</v>
      </c>
      <c r="AT208" s="63">
        <f>INDEX(Obs_GenCost!$D$11:$T$211,  MATCH($AF208, Obs_GenCost!$B$11:$B$211, 0), MATCH(AT$4, Obs_GenCost!$D$3:$T$3, 0) )</f>
        <v>0</v>
      </c>
      <c r="AU208" s="61">
        <f t="shared" si="157"/>
        <v>0</v>
      </c>
      <c r="AV208" s="63">
        <f>INDEX(Obs_GenCost!$D$11:$T$211,  MATCH($AF208, Obs_GenCost!$B$11:$B$211, 0), MATCH(AV$4, Obs_GenCost!$D$3:$T$3, 0) )</f>
        <v>0</v>
      </c>
      <c r="AW208" s="61">
        <f t="shared" si="158"/>
        <v>0</v>
      </c>
      <c r="AX208" s="63">
        <f>INDEX(Obs_GenCost!$D$11:$T$211,  MATCH($AF208, Obs_GenCost!$B$11:$B$211, 0), MATCH(AX$4, Obs_GenCost!$D$3:$T$3, 0) )</f>
        <v>0</v>
      </c>
      <c r="AY208" s="61">
        <f t="shared" si="159"/>
        <v>0</v>
      </c>
      <c r="AZ208" s="63">
        <f>INDEX(Obs_GenCost!$D$11:$T$211,  MATCH($AF208, Obs_GenCost!$B$11:$B$211, 0), MATCH(AZ$4, Obs_GenCost!$D$3:$T$3, 0) )</f>
        <v>0</v>
      </c>
      <c r="BA208" s="61">
        <f t="shared" si="160"/>
        <v>0</v>
      </c>
      <c r="BB208" s="63">
        <f>INDEX(Obs_GenCost!$D$11:$T$211,  MATCH($AF208, Obs_GenCost!$B$11:$B$211, 0), MATCH(BB$4, Obs_GenCost!$D$3:$T$3, 0) )</f>
        <v>0</v>
      </c>
      <c r="BC208" s="61">
        <f t="shared" si="161"/>
        <v>0</v>
      </c>
      <c r="BD208" s="63">
        <f>INDEX(Obs_GenCost!$D$11:$T$211,  MATCH($AF208, Obs_GenCost!$B$11:$B$211, 0), MATCH(BD$4, Obs_GenCost!$D$3:$T$3, 0) )</f>
        <v>0</v>
      </c>
      <c r="BF208" s="31">
        <f t="shared" si="162"/>
        <v>398</v>
      </c>
      <c r="BG208" s="31">
        <f t="shared" si="163"/>
        <v>399</v>
      </c>
      <c r="BH208" s="57">
        <f t="shared" si="134"/>
        <v>0</v>
      </c>
      <c r="BI208" s="57">
        <f t="shared" si="134"/>
        <v>0</v>
      </c>
      <c r="BJ208" s="57">
        <f t="shared" si="134"/>
        <v>0</v>
      </c>
      <c r="BK208" s="58">
        <f t="shared" si="133"/>
        <v>0</v>
      </c>
      <c r="BL208" s="57">
        <f t="shared" si="133"/>
        <v>0</v>
      </c>
      <c r="BM208" s="57">
        <f t="shared" si="133"/>
        <v>0</v>
      </c>
      <c r="BN208" s="57">
        <f t="shared" si="133"/>
        <v>0</v>
      </c>
      <c r="BQ208" s="57">
        <f t="shared" si="139"/>
        <v>0</v>
      </c>
      <c r="BR208" s="57">
        <f t="shared" si="139"/>
        <v>0</v>
      </c>
      <c r="BS208" s="57">
        <f t="shared" si="139"/>
        <v>0</v>
      </c>
      <c r="BT208" s="57">
        <f t="shared" si="139"/>
        <v>0</v>
      </c>
      <c r="BU208" s="57">
        <f t="shared" si="139"/>
        <v>0</v>
      </c>
      <c r="BV208" s="57">
        <f t="shared" si="139"/>
        <v>0</v>
      </c>
      <c r="BW208" s="57">
        <f t="shared" si="139"/>
        <v>0</v>
      </c>
      <c r="BX208" s="58">
        <f t="shared" si="139"/>
        <v>0</v>
      </c>
      <c r="BY208" s="57">
        <f t="shared" si="139"/>
        <v>0</v>
      </c>
      <c r="BZ208" s="57">
        <f t="shared" si="139"/>
        <v>0</v>
      </c>
      <c r="CA208" s="58">
        <f t="shared" si="139"/>
        <v>0</v>
      </c>
      <c r="CB208" s="57">
        <f t="shared" si="139"/>
        <v>0</v>
      </c>
      <c r="CC208" s="57">
        <f t="shared" si="139"/>
        <v>0</v>
      </c>
      <c r="CD208" s="57">
        <f t="shared" si="139"/>
        <v>0</v>
      </c>
      <c r="CE208" s="57">
        <f t="shared" si="139"/>
        <v>0</v>
      </c>
      <c r="CF208" s="57">
        <f t="shared" si="136"/>
        <v>0</v>
      </c>
      <c r="CG208" s="57">
        <f t="shared" si="136"/>
        <v>0</v>
      </c>
      <c r="CH208" s="57">
        <f t="shared" si="136"/>
        <v>0</v>
      </c>
      <c r="CI208" s="58">
        <f t="shared" si="136"/>
        <v>0</v>
      </c>
      <c r="CJ208" s="57">
        <f t="shared" si="136"/>
        <v>0</v>
      </c>
      <c r="CL208" s="30">
        <f>Obs_GenCost!B210</f>
        <v>398</v>
      </c>
      <c r="CM208" s="26">
        <f t="shared" si="135"/>
        <v>399</v>
      </c>
      <c r="CN208" s="20">
        <f t="shared" si="143"/>
        <v>0</v>
      </c>
      <c r="CO208" s="20">
        <f t="shared" si="143"/>
        <v>0</v>
      </c>
      <c r="CP208" s="20">
        <f t="shared" si="143"/>
        <v>0</v>
      </c>
      <c r="CQ208" s="106">
        <f t="shared" si="140"/>
        <v>0</v>
      </c>
      <c r="CR208" s="143"/>
      <c r="CS208" s="20">
        <f t="shared" si="144"/>
        <v>0</v>
      </c>
      <c r="CT208" s="20">
        <f t="shared" si="144"/>
        <v>0</v>
      </c>
      <c r="CW208" s="20">
        <f t="shared" si="138"/>
        <v>0</v>
      </c>
      <c r="CX208" s="20">
        <f t="shared" si="138"/>
        <v>0</v>
      </c>
      <c r="CY208" s="20">
        <f t="shared" si="138"/>
        <v>0</v>
      </c>
      <c r="CZ208" s="20">
        <f t="shared" si="138"/>
        <v>0</v>
      </c>
      <c r="DA208" s="20">
        <f t="shared" si="138"/>
        <v>0</v>
      </c>
      <c r="DB208" s="20">
        <f t="shared" si="138"/>
        <v>0</v>
      </c>
      <c r="DC208" s="20">
        <f t="shared" si="138"/>
        <v>0</v>
      </c>
      <c r="DD208" s="106">
        <f t="shared" si="138"/>
        <v>0</v>
      </c>
      <c r="DE208" s="20">
        <f t="shared" si="138"/>
        <v>0</v>
      </c>
      <c r="DF208" s="20">
        <f t="shared" si="138"/>
        <v>0</v>
      </c>
      <c r="DG208" s="106">
        <f t="shared" si="138"/>
        <v>0</v>
      </c>
      <c r="DH208" s="143"/>
      <c r="DI208" s="20">
        <f t="shared" si="145"/>
        <v>0</v>
      </c>
      <c r="DJ208" s="20">
        <f t="shared" si="145"/>
        <v>0</v>
      </c>
      <c r="DK208" s="20">
        <f t="shared" si="145"/>
        <v>0</v>
      </c>
      <c r="DL208" s="143"/>
      <c r="DM208" s="20">
        <f t="shared" si="146"/>
        <v>0</v>
      </c>
      <c r="DN208" s="20">
        <f t="shared" si="146"/>
        <v>0</v>
      </c>
      <c r="DO208" s="106">
        <f t="shared" si="146"/>
        <v>0</v>
      </c>
      <c r="DP208" s="20">
        <f t="shared" si="141"/>
        <v>0</v>
      </c>
      <c r="DR208" s="31">
        <f t="shared" si="164"/>
        <v>199</v>
      </c>
      <c r="DS208" s="26">
        <f t="shared" si="168"/>
        <v>199.5</v>
      </c>
      <c r="DT208" s="101">
        <f t="shared" si="147"/>
        <v>70.59</v>
      </c>
      <c r="DU208" s="101">
        <f t="shared" si="148"/>
        <v>34.28</v>
      </c>
      <c r="DV208" s="101">
        <f t="shared" si="149"/>
        <v>22.31</v>
      </c>
      <c r="DW208" s="102">
        <f t="shared" si="166"/>
        <v>167.04</v>
      </c>
      <c r="DX208" s="144"/>
      <c r="DY208" s="101">
        <f t="shared" si="167"/>
        <v>12.24</v>
      </c>
      <c r="DZ208" s="101">
        <f t="shared" si="167"/>
        <v>11.77</v>
      </c>
      <c r="EB208" s="84">
        <f>MODEL_DATA!AT205</f>
        <v>199</v>
      </c>
      <c r="EC208" s="84">
        <f>MODEL_DATA!AU205</f>
        <v>14</v>
      </c>
      <c r="ED208" s="84">
        <f>MODEL_DATA!AV205</f>
        <v>0</v>
      </c>
      <c r="EE208" s="84">
        <f>MODEL_DATA!AW205</f>
        <v>34.28</v>
      </c>
      <c r="EF208" s="84">
        <f>MODEL_DATA!AX205</f>
        <v>0</v>
      </c>
      <c r="EG208" s="84">
        <f>MODEL_DATA!AY205</f>
        <v>0</v>
      </c>
      <c r="EH208" s="84">
        <f>MODEL_DATA!AZ205</f>
        <v>22.31</v>
      </c>
      <c r="EI208" s="84">
        <f>MODEL_DATA!BA205</f>
        <v>0</v>
      </c>
      <c r="EJ208" s="84">
        <f>MODEL_DATA!BB205</f>
        <v>0</v>
      </c>
      <c r="EK208" s="84">
        <f>MODEL_DATA!BC205</f>
        <v>0</v>
      </c>
      <c r="EL208" s="84">
        <f>MODEL_DATA!BD205</f>
        <v>0</v>
      </c>
      <c r="EM208" s="84">
        <f>MODEL_DATA!BE205</f>
        <v>109.49</v>
      </c>
      <c r="EN208" s="84">
        <f>MODEL_DATA!BF205</f>
        <v>17.399999999999999</v>
      </c>
      <c r="EO208" s="84">
        <f>MODEL_DATA!BG205</f>
        <v>12.24</v>
      </c>
      <c r="EP208" s="84">
        <f>MODEL_DATA!BH205</f>
        <v>8.11</v>
      </c>
      <c r="EQ208" s="84">
        <f>MODEL_DATA!BI205</f>
        <v>57.55</v>
      </c>
      <c r="ER208" s="84">
        <f>MODEL_DATA!BJ205</f>
        <v>25.04</v>
      </c>
      <c r="ES208" s="84">
        <f>MODEL_DATA!BK205</f>
        <v>0</v>
      </c>
      <c r="ET208" s="84">
        <f>MODEL_DATA!BL205</f>
        <v>3.66</v>
      </c>
      <c r="EU208" s="84">
        <f>MODEL_DATA!BM205</f>
        <v>0.04</v>
      </c>
      <c r="EV208" s="84">
        <f>MODEL_DATA!BN205</f>
        <v>0.05</v>
      </c>
    </row>
    <row r="209" spans="32:152" x14ac:dyDescent="0.25">
      <c r="AF209" s="32">
        <f t="shared" si="142"/>
        <v>398</v>
      </c>
      <c r="AG209" s="61">
        <f t="shared" si="150"/>
        <v>0</v>
      </c>
      <c r="AH209" s="63">
        <f>INDEX(Obs_GenCost!$D$11:$T$211,  MATCH($AF209, Obs_GenCost!$B$11:$B$211, 0), MATCH(AH$4, Obs_GenCost!$D$3:$T$3, 0) )</f>
        <v>0</v>
      </c>
      <c r="AI209" s="61">
        <f t="shared" si="151"/>
        <v>0</v>
      </c>
      <c r="AJ209" s="63">
        <f>INDEX(Obs_GenCost!$D$11:$T$211,  MATCH($AF209, Obs_GenCost!$B$11:$B$211, 0), MATCH(AJ$4, Obs_GenCost!$D$3:$T$3, 0) )</f>
        <v>0</v>
      </c>
      <c r="AK209" s="61">
        <f t="shared" si="152"/>
        <v>0</v>
      </c>
      <c r="AL209" s="63">
        <f>INDEX(Obs_GenCost!$D$11:$T$211,  MATCH($AF209, Obs_GenCost!$B$11:$B$211, 0), MATCH(AL$4, Obs_GenCost!$D$3:$T$3, 0) )</f>
        <v>0</v>
      </c>
      <c r="AM209" s="61">
        <f t="shared" si="153"/>
        <v>0</v>
      </c>
      <c r="AN209" s="63">
        <f>INDEX(Obs_GenCost!$D$11:$T$211,  MATCH($AF209, Obs_GenCost!$B$11:$B$211, 0), MATCH(AN$4, Obs_GenCost!$D$3:$T$3, 0) )</f>
        <v>0</v>
      </c>
      <c r="AO209" s="61">
        <f t="shared" si="154"/>
        <v>0</v>
      </c>
      <c r="AP209" s="63">
        <f>INDEX(Obs_GenCost!$D$11:$T$211,  MATCH($AF209, Obs_GenCost!$B$11:$B$211, 0), MATCH(AP$4, Obs_GenCost!$D$3:$T$3, 0) )</f>
        <v>0</v>
      </c>
      <c r="AQ209" s="61">
        <f t="shared" si="155"/>
        <v>0</v>
      </c>
      <c r="AR209" s="63">
        <f>INDEX(Obs_GenCost!$D$11:$T$211,  MATCH($AF209, Obs_GenCost!$B$11:$B$211, 0), MATCH(AR$4, Obs_GenCost!$D$3:$T$3, 0) )</f>
        <v>0</v>
      </c>
      <c r="AS209" s="61">
        <f t="shared" si="156"/>
        <v>0</v>
      </c>
      <c r="AT209" s="63">
        <f>INDEX(Obs_GenCost!$D$11:$T$211,  MATCH($AF209, Obs_GenCost!$B$11:$B$211, 0), MATCH(AT$4, Obs_GenCost!$D$3:$T$3, 0) )</f>
        <v>0</v>
      </c>
      <c r="AU209" s="61">
        <f t="shared" si="157"/>
        <v>0</v>
      </c>
      <c r="AV209" s="63">
        <f>INDEX(Obs_GenCost!$D$11:$T$211,  MATCH($AF209, Obs_GenCost!$B$11:$B$211, 0), MATCH(AV$4, Obs_GenCost!$D$3:$T$3, 0) )</f>
        <v>0</v>
      </c>
      <c r="AW209" s="61">
        <f t="shared" si="158"/>
        <v>0</v>
      </c>
      <c r="AX209" s="63">
        <f>INDEX(Obs_GenCost!$D$11:$T$211,  MATCH($AF209, Obs_GenCost!$B$11:$B$211, 0), MATCH(AX$4, Obs_GenCost!$D$3:$T$3, 0) )</f>
        <v>0</v>
      </c>
      <c r="AY209" s="61">
        <f t="shared" si="159"/>
        <v>0</v>
      </c>
      <c r="AZ209" s="63">
        <f>INDEX(Obs_GenCost!$D$11:$T$211,  MATCH($AF209, Obs_GenCost!$B$11:$B$211, 0), MATCH(AZ$4, Obs_GenCost!$D$3:$T$3, 0) )</f>
        <v>0</v>
      </c>
      <c r="BA209" s="61">
        <f t="shared" si="160"/>
        <v>0</v>
      </c>
      <c r="BB209" s="63">
        <f>INDEX(Obs_GenCost!$D$11:$T$211,  MATCH($AF209, Obs_GenCost!$B$11:$B$211, 0), MATCH(BB$4, Obs_GenCost!$D$3:$T$3, 0) )</f>
        <v>0</v>
      </c>
      <c r="BC209" s="61">
        <f t="shared" si="161"/>
        <v>0</v>
      </c>
      <c r="BD209" s="63">
        <f>INDEX(Obs_GenCost!$D$11:$T$211,  MATCH($AF209, Obs_GenCost!$B$11:$B$211, 0), MATCH(BD$4, Obs_GenCost!$D$3:$T$3, 0) )</f>
        <v>0</v>
      </c>
      <c r="BF209" s="31">
        <f t="shared" si="162"/>
        <v>400</v>
      </c>
      <c r="BG209" s="31">
        <f t="shared" si="163"/>
        <v>401</v>
      </c>
      <c r="BH209" s="57">
        <f t="shared" si="134"/>
        <v>6.4763062721354262E-6</v>
      </c>
      <c r="BI209" s="57">
        <f t="shared" si="134"/>
        <v>1.3093066571179797E-5</v>
      </c>
      <c r="BJ209" s="57">
        <f t="shared" si="134"/>
        <v>0</v>
      </c>
      <c r="BK209" s="58">
        <f t="shared" si="133"/>
        <v>0</v>
      </c>
      <c r="BL209" s="57">
        <f t="shared" si="133"/>
        <v>0</v>
      </c>
      <c r="BM209" s="57">
        <f t="shared" si="133"/>
        <v>0</v>
      </c>
      <c r="BN209" s="57">
        <f t="shared" si="133"/>
        <v>0</v>
      </c>
      <c r="BQ209" s="57">
        <f t="shared" ref="BQ209:CE209" si="169">IFERROR(CW209 / CW$6,  0)</f>
        <v>0</v>
      </c>
      <c r="BR209" s="57">
        <f t="shared" si="169"/>
        <v>0</v>
      </c>
      <c r="BS209" s="57">
        <f t="shared" si="169"/>
        <v>1.6241678207349028E-5</v>
      </c>
      <c r="BT209" s="57">
        <f t="shared" si="169"/>
        <v>0</v>
      </c>
      <c r="BU209" s="57">
        <f t="shared" si="169"/>
        <v>0</v>
      </c>
      <c r="BV209" s="57">
        <f t="shared" si="169"/>
        <v>0</v>
      </c>
      <c r="BW209" s="57">
        <f t="shared" si="169"/>
        <v>0</v>
      </c>
      <c r="BX209" s="58">
        <f t="shared" si="169"/>
        <v>0</v>
      </c>
      <c r="BY209" s="57">
        <f t="shared" si="169"/>
        <v>0</v>
      </c>
      <c r="BZ209" s="57">
        <f t="shared" si="169"/>
        <v>0</v>
      </c>
      <c r="CA209" s="58">
        <f t="shared" si="169"/>
        <v>0</v>
      </c>
      <c r="CB209" s="57">
        <f t="shared" si="169"/>
        <v>0</v>
      </c>
      <c r="CC209" s="57">
        <f t="shared" si="169"/>
        <v>0</v>
      </c>
      <c r="CD209" s="57">
        <f t="shared" si="169"/>
        <v>0</v>
      </c>
      <c r="CE209" s="57">
        <f t="shared" si="169"/>
        <v>0</v>
      </c>
      <c r="CF209" s="57">
        <f t="shared" si="136"/>
        <v>0</v>
      </c>
      <c r="CG209" s="57">
        <f t="shared" si="136"/>
        <v>0</v>
      </c>
      <c r="CH209" s="57">
        <f t="shared" si="136"/>
        <v>0</v>
      </c>
      <c r="CI209" s="58">
        <f t="shared" si="136"/>
        <v>0</v>
      </c>
      <c r="CJ209" s="57">
        <f t="shared" si="136"/>
        <v>0</v>
      </c>
      <c r="CL209" s="30">
        <f>Obs_GenCost!B211</f>
        <v>400</v>
      </c>
      <c r="CM209" s="26">
        <f t="shared" si="135"/>
        <v>401</v>
      </c>
      <c r="CN209" s="20">
        <f t="shared" si="143"/>
        <v>60</v>
      </c>
      <c r="CO209" s="20">
        <f t="shared" si="143"/>
        <v>60</v>
      </c>
      <c r="CP209" s="20">
        <f t="shared" si="143"/>
        <v>0</v>
      </c>
      <c r="CQ209" s="106">
        <f t="shared" si="140"/>
        <v>0</v>
      </c>
      <c r="CR209" s="143"/>
      <c r="CS209" s="20">
        <f t="shared" si="144"/>
        <v>0</v>
      </c>
      <c r="CT209" s="20">
        <f t="shared" si="144"/>
        <v>0</v>
      </c>
      <c r="CW209" s="20">
        <f t="shared" si="138"/>
        <v>0</v>
      </c>
      <c r="CX209" s="20">
        <f t="shared" si="138"/>
        <v>0</v>
      </c>
      <c r="CY209" s="20">
        <f t="shared" si="138"/>
        <v>60</v>
      </c>
      <c r="CZ209" s="20">
        <f t="shared" si="138"/>
        <v>0</v>
      </c>
      <c r="DA209" s="20">
        <f t="shared" si="138"/>
        <v>0</v>
      </c>
      <c r="DB209" s="20">
        <f t="shared" si="138"/>
        <v>0</v>
      </c>
      <c r="DC209" s="20">
        <f t="shared" si="138"/>
        <v>0</v>
      </c>
      <c r="DD209" s="106">
        <f t="shared" si="138"/>
        <v>0</v>
      </c>
      <c r="DE209" s="20">
        <f t="shared" si="138"/>
        <v>0</v>
      </c>
      <c r="DF209" s="20">
        <f t="shared" si="138"/>
        <v>0</v>
      </c>
      <c r="DG209" s="106">
        <f t="shared" si="138"/>
        <v>0</v>
      </c>
      <c r="DH209" s="143"/>
      <c r="DI209" s="20">
        <f t="shared" si="145"/>
        <v>0</v>
      </c>
      <c r="DJ209" s="20">
        <f t="shared" si="145"/>
        <v>0</v>
      </c>
      <c r="DK209" s="20">
        <f t="shared" si="145"/>
        <v>0</v>
      </c>
      <c r="DL209" s="143"/>
      <c r="DM209" s="20">
        <f t="shared" si="146"/>
        <v>0</v>
      </c>
      <c r="DN209" s="20">
        <f t="shared" si="146"/>
        <v>0</v>
      </c>
      <c r="DO209" s="106">
        <f t="shared" si="146"/>
        <v>0</v>
      </c>
      <c r="DP209" s="20">
        <f t="shared" si="141"/>
        <v>0</v>
      </c>
      <c r="DR209" s="31">
        <f t="shared" si="164"/>
        <v>200</v>
      </c>
      <c r="DS209" s="26">
        <f t="shared" si="168"/>
        <v>200.5</v>
      </c>
      <c r="DT209" s="101">
        <f t="shared" si="147"/>
        <v>69.5</v>
      </c>
      <c r="DU209" s="101">
        <f t="shared" si="148"/>
        <v>31.93</v>
      </c>
      <c r="DV209" s="101">
        <f t="shared" si="149"/>
        <v>24.34</v>
      </c>
      <c r="DW209" s="102">
        <f t="shared" si="166"/>
        <v>135.41</v>
      </c>
      <c r="DX209" s="144"/>
      <c r="DY209" s="101">
        <f t="shared" si="167"/>
        <v>10.63</v>
      </c>
      <c r="DZ209" s="101">
        <f t="shared" si="167"/>
        <v>10.26</v>
      </c>
      <c r="EB209" s="84">
        <f>MODEL_DATA!AT206</f>
        <v>200</v>
      </c>
      <c r="EC209" s="84">
        <f>MODEL_DATA!AU206</f>
        <v>13.23</v>
      </c>
      <c r="ED209" s="84">
        <f>MODEL_DATA!AV206</f>
        <v>0</v>
      </c>
      <c r="EE209" s="84">
        <f>MODEL_DATA!AW206</f>
        <v>31.93</v>
      </c>
      <c r="EF209" s="84">
        <f>MODEL_DATA!AX206</f>
        <v>0</v>
      </c>
      <c r="EG209" s="84">
        <f>MODEL_DATA!AY206</f>
        <v>0</v>
      </c>
      <c r="EH209" s="84">
        <f>MODEL_DATA!AZ206</f>
        <v>24.34</v>
      </c>
      <c r="EI209" s="84">
        <f>MODEL_DATA!BA206</f>
        <v>0</v>
      </c>
      <c r="EJ209" s="84">
        <f>MODEL_DATA!BB206</f>
        <v>0</v>
      </c>
      <c r="EK209" s="84">
        <f>MODEL_DATA!BC206</f>
        <v>0</v>
      </c>
      <c r="EL209" s="84">
        <f>MODEL_DATA!BD206</f>
        <v>0</v>
      </c>
      <c r="EM209" s="84">
        <f>MODEL_DATA!BE206</f>
        <v>78.19</v>
      </c>
      <c r="EN209" s="84">
        <f>MODEL_DATA!BF206</f>
        <v>12.13</v>
      </c>
      <c r="EO209" s="84">
        <f>MODEL_DATA!BG206</f>
        <v>10.63</v>
      </c>
      <c r="EP209" s="84">
        <f>MODEL_DATA!BH206</f>
        <v>7.23</v>
      </c>
      <c r="EQ209" s="84">
        <f>MODEL_DATA!BI206</f>
        <v>57.22</v>
      </c>
      <c r="ER209" s="84">
        <f>MODEL_DATA!BJ206</f>
        <v>21.95</v>
      </c>
      <c r="ES209" s="84">
        <f>MODEL_DATA!BK206</f>
        <v>0</v>
      </c>
      <c r="ET209" s="84">
        <f>MODEL_DATA!BL206</f>
        <v>3.03</v>
      </c>
      <c r="EU209" s="84">
        <f>MODEL_DATA!BM206</f>
        <v>0.01</v>
      </c>
      <c r="EV209" s="84">
        <f>MODEL_DATA!BN206</f>
        <v>0.06</v>
      </c>
    </row>
    <row r="210" spans="32:152" x14ac:dyDescent="0.25">
      <c r="AF210" s="130">
        <f t="shared" si="142"/>
        <v>400</v>
      </c>
      <c r="AG210" s="131">
        <f t="shared" si="150"/>
        <v>0</v>
      </c>
      <c r="AH210" s="132">
        <f>INDEX(Obs_GenCost!$D$11:$T$211,  MATCH($AF210, Obs_GenCost!$B$11:$B$211, 0), MATCH(AH$4, Obs_GenCost!$D$3:$T$3, 0) )</f>
        <v>0</v>
      </c>
      <c r="AI210" s="131">
        <f t="shared" si="151"/>
        <v>0</v>
      </c>
      <c r="AJ210" s="132">
        <f>INDEX(Obs_GenCost!$D$11:$T$211,  MATCH($AF210, Obs_GenCost!$B$11:$B$211, 0), MATCH(AJ$4, Obs_GenCost!$D$3:$T$3, 0) )</f>
        <v>0</v>
      </c>
      <c r="AK210" s="131">
        <f t="shared" si="152"/>
        <v>1.6241678207349028E-5</v>
      </c>
      <c r="AL210" s="132">
        <f>INDEX(Obs_GenCost!$D$11:$T$211,  MATCH($AF210, Obs_GenCost!$B$11:$B$211, 0), MATCH(AL$4, Obs_GenCost!$D$3:$T$3, 0) )</f>
        <v>0</v>
      </c>
      <c r="AM210" s="131">
        <f t="shared" si="153"/>
        <v>0</v>
      </c>
      <c r="AN210" s="132">
        <f>INDEX(Obs_GenCost!$D$11:$T$211,  MATCH($AF210, Obs_GenCost!$B$11:$B$211, 0), MATCH(AN$4, Obs_GenCost!$D$3:$T$3, 0) )</f>
        <v>0</v>
      </c>
      <c r="AO210" s="131">
        <f t="shared" si="154"/>
        <v>0</v>
      </c>
      <c r="AP210" s="132">
        <f>INDEX(Obs_GenCost!$D$11:$T$211,  MATCH($AF210, Obs_GenCost!$B$11:$B$211, 0), MATCH(AP$4, Obs_GenCost!$D$3:$T$3, 0) )</f>
        <v>0</v>
      </c>
      <c r="AQ210" s="131">
        <f t="shared" si="155"/>
        <v>0</v>
      </c>
      <c r="AR210" s="132">
        <f>INDEX(Obs_GenCost!$D$11:$T$211,  MATCH($AF210, Obs_GenCost!$B$11:$B$211, 0), MATCH(AR$4, Obs_GenCost!$D$3:$T$3, 0) )</f>
        <v>0</v>
      </c>
      <c r="AS210" s="131">
        <f t="shared" si="156"/>
        <v>0</v>
      </c>
      <c r="AT210" s="132">
        <f>INDEX(Obs_GenCost!$D$11:$T$211,  MATCH($AF210, Obs_GenCost!$B$11:$B$211, 0), MATCH(AT$4, Obs_GenCost!$D$3:$T$3, 0) )</f>
        <v>0</v>
      </c>
      <c r="AU210" s="131">
        <f t="shared" si="157"/>
        <v>0</v>
      </c>
      <c r="AV210" s="132">
        <f>INDEX(Obs_GenCost!$D$11:$T$211,  MATCH($AF210, Obs_GenCost!$B$11:$B$211, 0), MATCH(AV$4, Obs_GenCost!$D$3:$T$3, 0) )</f>
        <v>0</v>
      </c>
      <c r="AW210" s="131">
        <f t="shared" si="158"/>
        <v>0</v>
      </c>
      <c r="AX210" s="132">
        <f>INDEX(Obs_GenCost!$D$11:$T$211,  MATCH($AF210, Obs_GenCost!$B$11:$B$211, 0), MATCH(AX$4, Obs_GenCost!$D$3:$T$3, 0) )</f>
        <v>0</v>
      </c>
      <c r="AY210" s="131">
        <f t="shared" si="159"/>
        <v>0</v>
      </c>
      <c r="AZ210" s="132">
        <f>INDEX(Obs_GenCost!$D$11:$T$211,  MATCH($AF210, Obs_GenCost!$B$11:$B$211, 0), MATCH(AZ$4, Obs_GenCost!$D$3:$T$3, 0) )</f>
        <v>0</v>
      </c>
      <c r="BA210" s="131">
        <f t="shared" si="160"/>
        <v>0</v>
      </c>
      <c r="BB210" s="132">
        <f>INDEX(Obs_GenCost!$D$11:$T$211,  MATCH($AF210, Obs_GenCost!$B$11:$B$211, 0), MATCH(BB$4, Obs_GenCost!$D$3:$T$3, 0) )</f>
        <v>0</v>
      </c>
      <c r="BC210" s="131">
        <f t="shared" si="161"/>
        <v>0</v>
      </c>
      <c r="BD210" s="132">
        <f>INDEX(Obs_GenCost!$D$11:$T$211,  MATCH($AF210, Obs_GenCost!$B$11:$B$211, 0), MATCH(BD$4, Obs_GenCost!$D$3:$T$3, 0) )</f>
        <v>0</v>
      </c>
      <c r="CL210" s="60">
        <f>CL209 + (CL209-CL208)</f>
        <v>402</v>
      </c>
      <c r="DR210" s="31">
        <f t="shared" si="164"/>
        <v>201</v>
      </c>
      <c r="DS210" s="26">
        <f t="shared" si="168"/>
        <v>201.5</v>
      </c>
      <c r="DT210" s="101">
        <f t="shared" si="147"/>
        <v>69.22</v>
      </c>
      <c r="DU210" s="101">
        <f t="shared" si="148"/>
        <v>33.700000000000003</v>
      </c>
      <c r="DV210" s="101">
        <f t="shared" si="149"/>
        <v>22.93</v>
      </c>
      <c r="DW210" s="102">
        <f t="shared" si="166"/>
        <v>130.34</v>
      </c>
      <c r="DX210" s="144"/>
      <c r="DY210" s="101">
        <f t="shared" si="167"/>
        <v>9.59</v>
      </c>
      <c r="DZ210" s="101">
        <f t="shared" si="167"/>
        <v>14.89</v>
      </c>
      <c r="EB210" s="84">
        <f>MODEL_DATA!AT207</f>
        <v>201</v>
      </c>
      <c r="EC210" s="84">
        <f>MODEL_DATA!AU207</f>
        <v>12.59</v>
      </c>
      <c r="ED210" s="84">
        <f>MODEL_DATA!AV207</f>
        <v>0</v>
      </c>
      <c r="EE210" s="84">
        <f>MODEL_DATA!AW207</f>
        <v>33.700000000000003</v>
      </c>
      <c r="EF210" s="84">
        <f>MODEL_DATA!AX207</f>
        <v>0</v>
      </c>
      <c r="EG210" s="84">
        <f>MODEL_DATA!AY207</f>
        <v>0</v>
      </c>
      <c r="EH210" s="84">
        <f>MODEL_DATA!AZ207</f>
        <v>22.93</v>
      </c>
      <c r="EI210" s="84">
        <f>MODEL_DATA!BA207</f>
        <v>0</v>
      </c>
      <c r="EJ210" s="84">
        <f>MODEL_DATA!BB207</f>
        <v>0</v>
      </c>
      <c r="EK210" s="84">
        <f>MODEL_DATA!BC207</f>
        <v>0</v>
      </c>
      <c r="EL210" s="84">
        <f>MODEL_DATA!BD207</f>
        <v>0</v>
      </c>
      <c r="EM210" s="84">
        <f>MODEL_DATA!BE207</f>
        <v>81.39</v>
      </c>
      <c r="EN210" s="84">
        <f>MODEL_DATA!BF207</f>
        <v>9.2799999999999994</v>
      </c>
      <c r="EO210" s="84">
        <f>MODEL_DATA!BG207</f>
        <v>9.59</v>
      </c>
      <c r="EP210" s="84">
        <f>MODEL_DATA!BH207</f>
        <v>11.21</v>
      </c>
      <c r="EQ210" s="84">
        <f>MODEL_DATA!BI207</f>
        <v>48.95</v>
      </c>
      <c r="ER210" s="84">
        <f>MODEL_DATA!BJ207</f>
        <v>29.03</v>
      </c>
      <c r="ES210" s="84">
        <f>MODEL_DATA!BK207</f>
        <v>0</v>
      </c>
      <c r="ET210" s="84">
        <f>MODEL_DATA!BL207</f>
        <v>3.68</v>
      </c>
      <c r="EU210" s="84">
        <f>MODEL_DATA!BM207</f>
        <v>0.04</v>
      </c>
      <c r="EV210" s="84">
        <f>MODEL_DATA!BN207</f>
        <v>0.03</v>
      </c>
    </row>
    <row r="211" spans="32:152" x14ac:dyDescent="0.25">
      <c r="DR211" s="31">
        <f t="shared" si="164"/>
        <v>202</v>
      </c>
      <c r="DS211" s="26">
        <f t="shared" si="168"/>
        <v>202.5</v>
      </c>
      <c r="DT211" s="101">
        <f t="shared" si="147"/>
        <v>68.81</v>
      </c>
      <c r="DU211" s="101">
        <f t="shared" si="148"/>
        <v>34.29</v>
      </c>
      <c r="DV211" s="101">
        <f t="shared" si="149"/>
        <v>21.81</v>
      </c>
      <c r="DW211" s="102">
        <f t="shared" si="166"/>
        <v>140.47999999999999</v>
      </c>
      <c r="DX211" s="144"/>
      <c r="DY211" s="101">
        <f t="shared" si="167"/>
        <v>8.6999999999999993</v>
      </c>
      <c r="DZ211" s="101">
        <f t="shared" si="167"/>
        <v>10.120000000000001</v>
      </c>
      <c r="EB211" s="84">
        <f>MODEL_DATA!AT208</f>
        <v>202</v>
      </c>
      <c r="EC211" s="84">
        <f>MODEL_DATA!AU208</f>
        <v>12.71</v>
      </c>
      <c r="ED211" s="84">
        <f>MODEL_DATA!AV208</f>
        <v>0</v>
      </c>
      <c r="EE211" s="84">
        <f>MODEL_DATA!AW208</f>
        <v>34.29</v>
      </c>
      <c r="EF211" s="84">
        <f>MODEL_DATA!AX208</f>
        <v>0</v>
      </c>
      <c r="EG211" s="84">
        <f>MODEL_DATA!AY208</f>
        <v>0</v>
      </c>
      <c r="EH211" s="84">
        <f>MODEL_DATA!AZ208</f>
        <v>21.81</v>
      </c>
      <c r="EI211" s="84">
        <f>MODEL_DATA!BA208</f>
        <v>0</v>
      </c>
      <c r="EJ211" s="84">
        <f>MODEL_DATA!BB208</f>
        <v>0</v>
      </c>
      <c r="EK211" s="84">
        <f>MODEL_DATA!BC208</f>
        <v>0</v>
      </c>
      <c r="EL211" s="84">
        <f>MODEL_DATA!BD208</f>
        <v>0</v>
      </c>
      <c r="EM211" s="84">
        <f>MODEL_DATA!BE208</f>
        <v>60.85</v>
      </c>
      <c r="EN211" s="84">
        <f>MODEL_DATA!BF208</f>
        <v>4.9000000000000004</v>
      </c>
      <c r="EO211" s="84">
        <f>MODEL_DATA!BG208</f>
        <v>8.6999999999999993</v>
      </c>
      <c r="EP211" s="84">
        <f>MODEL_DATA!BH208</f>
        <v>8.4700000000000006</v>
      </c>
      <c r="EQ211" s="84">
        <f>MODEL_DATA!BI208</f>
        <v>79.63</v>
      </c>
      <c r="ER211" s="84">
        <f>MODEL_DATA!BJ208</f>
        <v>21.02</v>
      </c>
      <c r="ES211" s="84">
        <f>MODEL_DATA!BK208</f>
        <v>0</v>
      </c>
      <c r="ET211" s="84">
        <f>MODEL_DATA!BL208</f>
        <v>1.65</v>
      </c>
      <c r="EU211" s="84">
        <f>MODEL_DATA!BM208</f>
        <v>0.05</v>
      </c>
      <c r="EV211" s="84">
        <f>MODEL_DATA!BN208</f>
        <v>0.03</v>
      </c>
    </row>
    <row r="212" spans="32:152" x14ac:dyDescent="0.25">
      <c r="DR212" s="31">
        <f t="shared" si="164"/>
        <v>203</v>
      </c>
      <c r="DS212" s="26">
        <f t="shared" si="168"/>
        <v>203.5</v>
      </c>
      <c r="DT212" s="101">
        <f t="shared" si="147"/>
        <v>58.79</v>
      </c>
      <c r="DU212" s="101">
        <f t="shared" si="148"/>
        <v>25.99</v>
      </c>
      <c r="DV212" s="101">
        <f t="shared" si="149"/>
        <v>21.71</v>
      </c>
      <c r="DW212" s="102">
        <f t="shared" si="166"/>
        <v>131.02000000000001</v>
      </c>
      <c r="DX212" s="144"/>
      <c r="DY212" s="101">
        <f t="shared" si="167"/>
        <v>10.4</v>
      </c>
      <c r="DZ212" s="101">
        <f t="shared" si="167"/>
        <v>11.34</v>
      </c>
      <c r="EB212" s="84">
        <f>MODEL_DATA!AT209</f>
        <v>203</v>
      </c>
      <c r="EC212" s="84">
        <f>MODEL_DATA!AU209</f>
        <v>11.09</v>
      </c>
      <c r="ED212" s="84">
        <f>MODEL_DATA!AV209</f>
        <v>0</v>
      </c>
      <c r="EE212" s="84">
        <f>MODEL_DATA!AW209</f>
        <v>25.99</v>
      </c>
      <c r="EF212" s="84">
        <f>MODEL_DATA!AX209</f>
        <v>0</v>
      </c>
      <c r="EG212" s="84">
        <f>MODEL_DATA!AY209</f>
        <v>0</v>
      </c>
      <c r="EH212" s="84">
        <f>MODEL_DATA!AZ209</f>
        <v>21.71</v>
      </c>
      <c r="EI212" s="84">
        <f>MODEL_DATA!BA209</f>
        <v>0</v>
      </c>
      <c r="EJ212" s="84">
        <f>MODEL_DATA!BB209</f>
        <v>0</v>
      </c>
      <c r="EK212" s="84">
        <f>MODEL_DATA!BC209</f>
        <v>0</v>
      </c>
      <c r="EL212" s="84">
        <f>MODEL_DATA!BD209</f>
        <v>0</v>
      </c>
      <c r="EM212" s="84">
        <f>MODEL_DATA!BE209</f>
        <v>82.81</v>
      </c>
      <c r="EN212" s="84">
        <f>MODEL_DATA!BF209</f>
        <v>4.2699999999999996</v>
      </c>
      <c r="EO212" s="84">
        <f>MODEL_DATA!BG209</f>
        <v>10.4</v>
      </c>
      <c r="EP212" s="84">
        <f>MODEL_DATA!BH209</f>
        <v>9.52</v>
      </c>
      <c r="EQ212" s="84">
        <f>MODEL_DATA!BI209</f>
        <v>48.21</v>
      </c>
      <c r="ER212" s="84">
        <f>MODEL_DATA!BJ209</f>
        <v>24.46</v>
      </c>
      <c r="ES212" s="84">
        <f>MODEL_DATA!BK209</f>
        <v>0</v>
      </c>
      <c r="ET212" s="84">
        <f>MODEL_DATA!BL209</f>
        <v>1.82</v>
      </c>
      <c r="EU212" s="84">
        <f>MODEL_DATA!BM209</f>
        <v>0.03</v>
      </c>
      <c r="EV212" s="84">
        <f>MODEL_DATA!BN209</f>
        <v>0.05</v>
      </c>
    </row>
    <row r="213" spans="32:152" x14ac:dyDescent="0.25">
      <c r="DR213" s="31">
        <f t="shared" si="164"/>
        <v>204</v>
      </c>
      <c r="DS213" s="26">
        <f t="shared" si="168"/>
        <v>204.5</v>
      </c>
      <c r="DT213" s="101">
        <f t="shared" si="147"/>
        <v>61.73</v>
      </c>
      <c r="DU213" s="101">
        <f t="shared" si="148"/>
        <v>29.27</v>
      </c>
      <c r="DV213" s="101">
        <f t="shared" si="149"/>
        <v>21.46</v>
      </c>
      <c r="DW213" s="102">
        <f t="shared" si="166"/>
        <v>109.09</v>
      </c>
      <c r="DX213" s="144"/>
      <c r="DY213" s="101">
        <f t="shared" si="167"/>
        <v>7.93</v>
      </c>
      <c r="DZ213" s="101">
        <f t="shared" si="167"/>
        <v>8.14</v>
      </c>
      <c r="EB213" s="84">
        <f>MODEL_DATA!AT210</f>
        <v>204</v>
      </c>
      <c r="EC213" s="84">
        <f>MODEL_DATA!AU210</f>
        <v>11</v>
      </c>
      <c r="ED213" s="84">
        <f>MODEL_DATA!AV210</f>
        <v>0</v>
      </c>
      <c r="EE213" s="84">
        <f>MODEL_DATA!AW210</f>
        <v>29.27</v>
      </c>
      <c r="EF213" s="84">
        <f>MODEL_DATA!AX210</f>
        <v>0</v>
      </c>
      <c r="EG213" s="84">
        <f>MODEL_DATA!AY210</f>
        <v>0</v>
      </c>
      <c r="EH213" s="84">
        <f>MODEL_DATA!AZ210</f>
        <v>21.46</v>
      </c>
      <c r="EI213" s="84">
        <f>MODEL_DATA!BA210</f>
        <v>0</v>
      </c>
      <c r="EJ213" s="84">
        <f>MODEL_DATA!BB210</f>
        <v>0</v>
      </c>
      <c r="EK213" s="84">
        <f>MODEL_DATA!BC210</f>
        <v>0</v>
      </c>
      <c r="EL213" s="84">
        <f>MODEL_DATA!BD210</f>
        <v>0</v>
      </c>
      <c r="EM213" s="84">
        <f>MODEL_DATA!BE210</f>
        <v>71.260000000000005</v>
      </c>
      <c r="EN213" s="84">
        <f>MODEL_DATA!BF210</f>
        <v>2.95</v>
      </c>
      <c r="EO213" s="84">
        <f>MODEL_DATA!BG210</f>
        <v>7.93</v>
      </c>
      <c r="EP213" s="84">
        <f>MODEL_DATA!BH210</f>
        <v>7.4</v>
      </c>
      <c r="EQ213" s="84">
        <f>MODEL_DATA!BI210</f>
        <v>37.83</v>
      </c>
      <c r="ER213" s="84">
        <f>MODEL_DATA!BJ210</f>
        <v>23.79</v>
      </c>
      <c r="ES213" s="84">
        <f>MODEL_DATA!BK210</f>
        <v>0</v>
      </c>
      <c r="ET213" s="84">
        <f>MODEL_DATA!BL210</f>
        <v>0.74</v>
      </c>
      <c r="EU213" s="84">
        <f>MODEL_DATA!BM210</f>
        <v>0.04</v>
      </c>
      <c r="EV213" s="84">
        <f>MODEL_DATA!BN210</f>
        <v>0.02</v>
      </c>
    </row>
    <row r="214" spans="32:152" x14ac:dyDescent="0.25">
      <c r="DR214" s="31">
        <f t="shared" si="164"/>
        <v>205</v>
      </c>
      <c r="DS214" s="26">
        <f t="shared" si="168"/>
        <v>205.5</v>
      </c>
      <c r="DT214" s="101">
        <f t="shared" si="147"/>
        <v>66.419999999999987</v>
      </c>
      <c r="DU214" s="101">
        <f t="shared" si="148"/>
        <v>35.229999999999997</v>
      </c>
      <c r="DV214" s="101">
        <f t="shared" si="149"/>
        <v>21.75</v>
      </c>
      <c r="DW214" s="102">
        <f t="shared" si="166"/>
        <v>129.74</v>
      </c>
      <c r="DX214" s="144"/>
      <c r="DY214" s="101">
        <f t="shared" si="167"/>
        <v>11.18</v>
      </c>
      <c r="DZ214" s="101">
        <f t="shared" si="167"/>
        <v>8.15</v>
      </c>
      <c r="EB214" s="84">
        <f>MODEL_DATA!AT211</f>
        <v>205</v>
      </c>
      <c r="EC214" s="84">
        <f>MODEL_DATA!AU211</f>
        <v>9.44</v>
      </c>
      <c r="ED214" s="84">
        <f>MODEL_DATA!AV211</f>
        <v>0</v>
      </c>
      <c r="EE214" s="84">
        <f>MODEL_DATA!AW211</f>
        <v>35.229999999999997</v>
      </c>
      <c r="EF214" s="84">
        <f>MODEL_DATA!AX211</f>
        <v>0</v>
      </c>
      <c r="EG214" s="84">
        <f>MODEL_DATA!AY211</f>
        <v>0</v>
      </c>
      <c r="EH214" s="84">
        <f>MODEL_DATA!AZ211</f>
        <v>21.75</v>
      </c>
      <c r="EI214" s="84">
        <f>MODEL_DATA!BA211</f>
        <v>0</v>
      </c>
      <c r="EJ214" s="84">
        <f>MODEL_DATA!BB211</f>
        <v>0</v>
      </c>
      <c r="EK214" s="84">
        <f>MODEL_DATA!BC211</f>
        <v>0</v>
      </c>
      <c r="EL214" s="84">
        <f>MODEL_DATA!BD211</f>
        <v>0</v>
      </c>
      <c r="EM214" s="84">
        <f>MODEL_DATA!BE211</f>
        <v>84.33</v>
      </c>
      <c r="EN214" s="84">
        <f>MODEL_DATA!BF211</f>
        <v>2.35</v>
      </c>
      <c r="EO214" s="84">
        <f>MODEL_DATA!BG211</f>
        <v>11.18</v>
      </c>
      <c r="EP214" s="84">
        <f>MODEL_DATA!BH211</f>
        <v>7.87</v>
      </c>
      <c r="EQ214" s="84">
        <f>MODEL_DATA!BI211</f>
        <v>45.41</v>
      </c>
      <c r="ER214" s="84">
        <f>MODEL_DATA!BJ211</f>
        <v>25.33</v>
      </c>
      <c r="ES214" s="84">
        <f>MODEL_DATA!BK211</f>
        <v>0</v>
      </c>
      <c r="ET214" s="84">
        <f>MODEL_DATA!BL211</f>
        <v>0.28000000000000003</v>
      </c>
      <c r="EU214" s="84">
        <f>MODEL_DATA!BM211</f>
        <v>0.02</v>
      </c>
      <c r="EV214" s="84">
        <f>MODEL_DATA!BN211</f>
        <v>0.05</v>
      </c>
    </row>
    <row r="215" spans="32:152" x14ac:dyDescent="0.25">
      <c r="DR215" s="31">
        <f t="shared" si="164"/>
        <v>206</v>
      </c>
      <c r="DS215" s="26">
        <f t="shared" si="168"/>
        <v>206.5</v>
      </c>
      <c r="DT215" s="101">
        <f t="shared" si="147"/>
        <v>54.970000000000006</v>
      </c>
      <c r="DU215" s="101">
        <f t="shared" si="148"/>
        <v>27.37</v>
      </c>
      <c r="DV215" s="101">
        <f t="shared" si="149"/>
        <v>18.46</v>
      </c>
      <c r="DW215" s="102">
        <f t="shared" si="166"/>
        <v>127.56</v>
      </c>
      <c r="DX215" s="144"/>
      <c r="DY215" s="101">
        <f t="shared" si="167"/>
        <v>10.27</v>
      </c>
      <c r="DZ215" s="101">
        <f t="shared" si="167"/>
        <v>8.41</v>
      </c>
      <c r="EB215" s="84">
        <f>MODEL_DATA!AT212</f>
        <v>206</v>
      </c>
      <c r="EC215" s="84">
        <f>MODEL_DATA!AU212</f>
        <v>9.14</v>
      </c>
      <c r="ED215" s="84">
        <f>MODEL_DATA!AV212</f>
        <v>0</v>
      </c>
      <c r="EE215" s="84">
        <f>MODEL_DATA!AW212</f>
        <v>27.37</v>
      </c>
      <c r="EF215" s="84">
        <f>MODEL_DATA!AX212</f>
        <v>0</v>
      </c>
      <c r="EG215" s="84">
        <f>MODEL_DATA!AY212</f>
        <v>0</v>
      </c>
      <c r="EH215" s="84">
        <f>MODEL_DATA!AZ212</f>
        <v>18.46</v>
      </c>
      <c r="EI215" s="84">
        <f>MODEL_DATA!BA212</f>
        <v>0</v>
      </c>
      <c r="EJ215" s="84">
        <f>MODEL_DATA!BB212</f>
        <v>0</v>
      </c>
      <c r="EK215" s="84">
        <f>MODEL_DATA!BC212</f>
        <v>0</v>
      </c>
      <c r="EL215" s="84">
        <f>MODEL_DATA!BD212</f>
        <v>0</v>
      </c>
      <c r="EM215" s="84">
        <f>MODEL_DATA!BE212</f>
        <v>79.73</v>
      </c>
      <c r="EN215" s="84">
        <f>MODEL_DATA!BF212</f>
        <v>1.48</v>
      </c>
      <c r="EO215" s="84">
        <f>MODEL_DATA!BG212</f>
        <v>10.27</v>
      </c>
      <c r="EP215" s="84">
        <f>MODEL_DATA!BH212</f>
        <v>8.31</v>
      </c>
      <c r="EQ215" s="84">
        <f>MODEL_DATA!BI212</f>
        <v>47.83</v>
      </c>
      <c r="ER215" s="84">
        <f>MODEL_DATA!BJ212</f>
        <v>20.72</v>
      </c>
      <c r="ES215" s="84">
        <f>MODEL_DATA!BK212</f>
        <v>0</v>
      </c>
      <c r="ET215" s="84">
        <f>MODEL_DATA!BL212</f>
        <v>0.1</v>
      </c>
      <c r="EU215" s="84">
        <f>MODEL_DATA!BM212</f>
        <v>0.04</v>
      </c>
      <c r="EV215" s="84">
        <f>MODEL_DATA!BN212</f>
        <v>0.01</v>
      </c>
    </row>
    <row r="216" spans="32:152" x14ac:dyDescent="0.25">
      <c r="DR216" s="31">
        <f t="shared" si="164"/>
        <v>207</v>
      </c>
      <c r="DS216" s="26">
        <f t="shared" si="168"/>
        <v>207.5</v>
      </c>
      <c r="DT216" s="101">
        <f t="shared" si="147"/>
        <v>51.22</v>
      </c>
      <c r="DU216" s="101">
        <f t="shared" si="148"/>
        <v>25.07</v>
      </c>
      <c r="DV216" s="101">
        <f t="shared" si="149"/>
        <v>18.23</v>
      </c>
      <c r="DW216" s="102">
        <f t="shared" si="166"/>
        <v>112.64</v>
      </c>
      <c r="DX216" s="144"/>
      <c r="DY216" s="101">
        <f t="shared" si="167"/>
        <v>10.08</v>
      </c>
      <c r="DZ216" s="101">
        <f t="shared" si="167"/>
        <v>11.32</v>
      </c>
      <c r="EB216" s="84">
        <f>MODEL_DATA!AT213</f>
        <v>207</v>
      </c>
      <c r="EC216" s="84">
        <f>MODEL_DATA!AU213</f>
        <v>7.92</v>
      </c>
      <c r="ED216" s="84">
        <f>MODEL_DATA!AV213</f>
        <v>0</v>
      </c>
      <c r="EE216" s="84">
        <f>MODEL_DATA!AW213</f>
        <v>25.07</v>
      </c>
      <c r="EF216" s="84">
        <f>MODEL_DATA!AX213</f>
        <v>0</v>
      </c>
      <c r="EG216" s="84">
        <f>MODEL_DATA!AY213</f>
        <v>0</v>
      </c>
      <c r="EH216" s="84">
        <f>MODEL_DATA!AZ213</f>
        <v>18.23</v>
      </c>
      <c r="EI216" s="84">
        <f>MODEL_DATA!BA213</f>
        <v>0</v>
      </c>
      <c r="EJ216" s="84">
        <f>MODEL_DATA!BB213</f>
        <v>0</v>
      </c>
      <c r="EK216" s="84">
        <f>MODEL_DATA!BC213</f>
        <v>0</v>
      </c>
      <c r="EL216" s="84">
        <f>MODEL_DATA!BD213</f>
        <v>0</v>
      </c>
      <c r="EM216" s="84">
        <f>MODEL_DATA!BE213</f>
        <v>71.59</v>
      </c>
      <c r="EN216" s="84">
        <f>MODEL_DATA!BF213</f>
        <v>0.92</v>
      </c>
      <c r="EO216" s="84">
        <f>MODEL_DATA!BG213</f>
        <v>10.08</v>
      </c>
      <c r="EP216" s="84">
        <f>MODEL_DATA!BH213</f>
        <v>11.31</v>
      </c>
      <c r="EQ216" s="84">
        <f>MODEL_DATA!BI213</f>
        <v>41.05</v>
      </c>
      <c r="ER216" s="84">
        <f>MODEL_DATA!BJ213</f>
        <v>32.93</v>
      </c>
      <c r="ES216" s="84">
        <f>MODEL_DATA!BK213</f>
        <v>0</v>
      </c>
      <c r="ET216" s="84">
        <f>MODEL_DATA!BL213</f>
        <v>0.01</v>
      </c>
      <c r="EU216" s="84">
        <f>MODEL_DATA!BM213</f>
        <v>0.01</v>
      </c>
      <c r="EV216" s="84">
        <f>MODEL_DATA!BN213</f>
        <v>0.01</v>
      </c>
    </row>
    <row r="217" spans="32:152" x14ac:dyDescent="0.25">
      <c r="DR217" s="31">
        <f t="shared" si="164"/>
        <v>208</v>
      </c>
      <c r="DS217" s="26">
        <f t="shared" si="168"/>
        <v>208.5</v>
      </c>
      <c r="DT217" s="101">
        <f t="shared" si="147"/>
        <v>54.16</v>
      </c>
      <c r="DU217" s="101">
        <f t="shared" si="148"/>
        <v>27.35</v>
      </c>
      <c r="DV217" s="101">
        <f t="shared" si="149"/>
        <v>19.52</v>
      </c>
      <c r="DW217" s="102">
        <f t="shared" si="166"/>
        <v>130.29000000000002</v>
      </c>
      <c r="DX217" s="144"/>
      <c r="DY217" s="101">
        <f t="shared" si="167"/>
        <v>11.54</v>
      </c>
      <c r="DZ217" s="101">
        <f t="shared" si="167"/>
        <v>7.93</v>
      </c>
      <c r="EB217" s="84">
        <f>MODEL_DATA!AT214</f>
        <v>208</v>
      </c>
      <c r="EC217" s="84">
        <f>MODEL_DATA!AU214</f>
        <v>7.29</v>
      </c>
      <c r="ED217" s="84">
        <f>MODEL_DATA!AV214</f>
        <v>0</v>
      </c>
      <c r="EE217" s="84">
        <f>MODEL_DATA!AW214</f>
        <v>27.35</v>
      </c>
      <c r="EF217" s="84">
        <f>MODEL_DATA!AX214</f>
        <v>0</v>
      </c>
      <c r="EG217" s="84">
        <f>MODEL_DATA!AY214</f>
        <v>0</v>
      </c>
      <c r="EH217" s="84">
        <f>MODEL_DATA!AZ214</f>
        <v>19.52</v>
      </c>
      <c r="EI217" s="84">
        <f>MODEL_DATA!BA214</f>
        <v>0</v>
      </c>
      <c r="EJ217" s="84">
        <f>MODEL_DATA!BB214</f>
        <v>0</v>
      </c>
      <c r="EK217" s="84">
        <f>MODEL_DATA!BC214</f>
        <v>0</v>
      </c>
      <c r="EL217" s="84">
        <f>MODEL_DATA!BD214</f>
        <v>0</v>
      </c>
      <c r="EM217" s="84">
        <f>MODEL_DATA!BE214</f>
        <v>81.290000000000006</v>
      </c>
      <c r="EN217" s="84">
        <f>MODEL_DATA!BF214</f>
        <v>0.81</v>
      </c>
      <c r="EO217" s="84">
        <f>MODEL_DATA!BG214</f>
        <v>11.54</v>
      </c>
      <c r="EP217" s="84">
        <f>MODEL_DATA!BH214</f>
        <v>7.93</v>
      </c>
      <c r="EQ217" s="84">
        <f>MODEL_DATA!BI214</f>
        <v>49</v>
      </c>
      <c r="ER217" s="84">
        <f>MODEL_DATA!BJ214</f>
        <v>43.74</v>
      </c>
      <c r="ES217" s="84">
        <f>MODEL_DATA!BK214</f>
        <v>0</v>
      </c>
      <c r="ET217" s="84">
        <f>MODEL_DATA!BL214</f>
        <v>0</v>
      </c>
      <c r="EU217" s="84">
        <f>MODEL_DATA!BM214</f>
        <v>0.01</v>
      </c>
      <c r="EV217" s="84">
        <f>MODEL_DATA!BN214</f>
        <v>0.04</v>
      </c>
    </row>
    <row r="218" spans="32:152" x14ac:dyDescent="0.25">
      <c r="DR218" s="31">
        <f t="shared" si="164"/>
        <v>209</v>
      </c>
      <c r="DS218" s="26">
        <f t="shared" si="168"/>
        <v>209.5</v>
      </c>
      <c r="DT218" s="101">
        <f t="shared" si="147"/>
        <v>49.260000000000005</v>
      </c>
      <c r="DU218" s="101">
        <f t="shared" si="148"/>
        <v>24.62</v>
      </c>
      <c r="DV218" s="101">
        <f t="shared" si="149"/>
        <v>18.440000000000001</v>
      </c>
      <c r="DW218" s="102">
        <f t="shared" si="166"/>
        <v>169.66</v>
      </c>
      <c r="DX218" s="144"/>
      <c r="DY218" s="101">
        <f t="shared" si="167"/>
        <v>7.39</v>
      </c>
      <c r="DZ218" s="101">
        <f t="shared" si="167"/>
        <v>9.9700000000000006</v>
      </c>
      <c r="EB218" s="84">
        <f>MODEL_DATA!AT215</f>
        <v>209</v>
      </c>
      <c r="EC218" s="84">
        <f>MODEL_DATA!AU215</f>
        <v>6.2</v>
      </c>
      <c r="ED218" s="84">
        <f>MODEL_DATA!AV215</f>
        <v>0</v>
      </c>
      <c r="EE218" s="84">
        <f>MODEL_DATA!AW215</f>
        <v>24.62</v>
      </c>
      <c r="EF218" s="84">
        <f>MODEL_DATA!AX215</f>
        <v>0</v>
      </c>
      <c r="EG218" s="84">
        <f>MODEL_DATA!AY215</f>
        <v>0</v>
      </c>
      <c r="EH218" s="84">
        <f>MODEL_DATA!AZ215</f>
        <v>18.440000000000001</v>
      </c>
      <c r="EI218" s="84">
        <f>MODEL_DATA!BA215</f>
        <v>0</v>
      </c>
      <c r="EJ218" s="84">
        <f>MODEL_DATA!BB215</f>
        <v>0</v>
      </c>
      <c r="EK218" s="84">
        <f>MODEL_DATA!BC215</f>
        <v>0</v>
      </c>
      <c r="EL218" s="84">
        <f>MODEL_DATA!BD215</f>
        <v>0</v>
      </c>
      <c r="EM218" s="84">
        <f>MODEL_DATA!BE215</f>
        <v>117.01</v>
      </c>
      <c r="EN218" s="84">
        <f>MODEL_DATA!BF215</f>
        <v>0.62</v>
      </c>
      <c r="EO218" s="84">
        <f>MODEL_DATA!BG215</f>
        <v>7.39</v>
      </c>
      <c r="EP218" s="84">
        <f>MODEL_DATA!BH215</f>
        <v>9.9700000000000006</v>
      </c>
      <c r="EQ218" s="84">
        <f>MODEL_DATA!BI215</f>
        <v>52.65</v>
      </c>
      <c r="ER218" s="84">
        <f>MODEL_DATA!BJ215</f>
        <v>21.2</v>
      </c>
      <c r="ES218" s="84">
        <f>MODEL_DATA!BK215</f>
        <v>0</v>
      </c>
      <c r="ET218" s="84">
        <f>MODEL_DATA!BL215</f>
        <v>0</v>
      </c>
      <c r="EU218" s="84">
        <f>MODEL_DATA!BM215</f>
        <v>0.01</v>
      </c>
      <c r="EV218" s="84">
        <f>MODEL_DATA!BN215</f>
        <v>0.04</v>
      </c>
    </row>
    <row r="219" spans="32:152" x14ac:dyDescent="0.25">
      <c r="DR219" s="31">
        <f t="shared" si="164"/>
        <v>210</v>
      </c>
      <c r="DS219" s="26">
        <f t="shared" si="168"/>
        <v>210.5</v>
      </c>
      <c r="DT219" s="101">
        <f t="shared" si="147"/>
        <v>52.76</v>
      </c>
      <c r="DU219" s="101">
        <f t="shared" si="148"/>
        <v>25.93</v>
      </c>
      <c r="DV219" s="101">
        <f t="shared" si="149"/>
        <v>20.79</v>
      </c>
      <c r="DW219" s="102">
        <f t="shared" si="166"/>
        <v>116.44999999999999</v>
      </c>
      <c r="DX219" s="144"/>
      <c r="DY219" s="101">
        <f t="shared" si="167"/>
        <v>6.56</v>
      </c>
      <c r="DZ219" s="101">
        <f t="shared" si="167"/>
        <v>8.67</v>
      </c>
      <c r="EB219" s="84">
        <f>MODEL_DATA!AT216</f>
        <v>210</v>
      </c>
      <c r="EC219" s="84">
        <f>MODEL_DATA!AU216</f>
        <v>6.04</v>
      </c>
      <c r="ED219" s="84">
        <f>MODEL_DATA!AV216</f>
        <v>0</v>
      </c>
      <c r="EE219" s="84">
        <f>MODEL_DATA!AW216</f>
        <v>25.93</v>
      </c>
      <c r="EF219" s="84">
        <f>MODEL_DATA!AX216</f>
        <v>0</v>
      </c>
      <c r="EG219" s="84">
        <f>MODEL_DATA!AY216</f>
        <v>0</v>
      </c>
      <c r="EH219" s="84">
        <f>MODEL_DATA!AZ216</f>
        <v>20.79</v>
      </c>
      <c r="EI219" s="84">
        <f>MODEL_DATA!BA216</f>
        <v>0</v>
      </c>
      <c r="EJ219" s="84">
        <f>MODEL_DATA!BB216</f>
        <v>0</v>
      </c>
      <c r="EK219" s="84">
        <f>MODEL_DATA!BC216</f>
        <v>0</v>
      </c>
      <c r="EL219" s="84">
        <f>MODEL_DATA!BD216</f>
        <v>0</v>
      </c>
      <c r="EM219" s="84">
        <f>MODEL_DATA!BE216</f>
        <v>72.709999999999994</v>
      </c>
      <c r="EN219" s="84">
        <f>MODEL_DATA!BF216</f>
        <v>0.25</v>
      </c>
      <c r="EO219" s="84">
        <f>MODEL_DATA!BG216</f>
        <v>6.56</v>
      </c>
      <c r="EP219" s="84">
        <f>MODEL_DATA!BH216</f>
        <v>8.67</v>
      </c>
      <c r="EQ219" s="84">
        <f>MODEL_DATA!BI216</f>
        <v>43.74</v>
      </c>
      <c r="ER219" s="84">
        <f>MODEL_DATA!BJ216</f>
        <v>41.29</v>
      </c>
      <c r="ES219" s="84">
        <f>MODEL_DATA!BK216</f>
        <v>0</v>
      </c>
      <c r="ET219" s="84">
        <f>MODEL_DATA!BL216</f>
        <v>0</v>
      </c>
      <c r="EU219" s="84">
        <f>MODEL_DATA!BM216</f>
        <v>0.02</v>
      </c>
      <c r="EV219" s="84">
        <f>MODEL_DATA!BN216</f>
        <v>0.05</v>
      </c>
    </row>
    <row r="220" spans="32:152" x14ac:dyDescent="0.25">
      <c r="DR220" s="31">
        <f t="shared" si="164"/>
        <v>211</v>
      </c>
      <c r="DS220" s="26">
        <f t="shared" si="168"/>
        <v>211.5</v>
      </c>
      <c r="DT220" s="101">
        <f t="shared" si="147"/>
        <v>47.760000000000005</v>
      </c>
      <c r="DU220" s="101">
        <f t="shared" si="148"/>
        <v>23.3</v>
      </c>
      <c r="DV220" s="101">
        <f t="shared" si="149"/>
        <v>17.73</v>
      </c>
      <c r="DW220" s="102">
        <f t="shared" si="166"/>
        <v>133.70999999999998</v>
      </c>
      <c r="DX220" s="144"/>
      <c r="DY220" s="101">
        <f t="shared" si="167"/>
        <v>5.28</v>
      </c>
      <c r="DZ220" s="101">
        <f t="shared" si="167"/>
        <v>8.83</v>
      </c>
      <c r="EB220" s="84">
        <f>MODEL_DATA!AT217</f>
        <v>211</v>
      </c>
      <c r="EC220" s="84">
        <f>MODEL_DATA!AU217</f>
        <v>6.73</v>
      </c>
      <c r="ED220" s="84">
        <f>MODEL_DATA!AV217</f>
        <v>0</v>
      </c>
      <c r="EE220" s="84">
        <f>MODEL_DATA!AW217</f>
        <v>23.3</v>
      </c>
      <c r="EF220" s="84">
        <f>MODEL_DATA!AX217</f>
        <v>0</v>
      </c>
      <c r="EG220" s="84">
        <f>MODEL_DATA!AY217</f>
        <v>0</v>
      </c>
      <c r="EH220" s="84">
        <f>MODEL_DATA!AZ217</f>
        <v>17.73</v>
      </c>
      <c r="EI220" s="84">
        <f>MODEL_DATA!BA217</f>
        <v>0</v>
      </c>
      <c r="EJ220" s="84">
        <f>MODEL_DATA!BB217</f>
        <v>0</v>
      </c>
      <c r="EK220" s="84">
        <f>MODEL_DATA!BC217</f>
        <v>0</v>
      </c>
      <c r="EL220" s="84">
        <f>MODEL_DATA!BD217</f>
        <v>0</v>
      </c>
      <c r="EM220" s="84">
        <f>MODEL_DATA!BE217</f>
        <v>85.38</v>
      </c>
      <c r="EN220" s="84">
        <f>MODEL_DATA!BF217</f>
        <v>0.13</v>
      </c>
      <c r="EO220" s="84">
        <f>MODEL_DATA!BG217</f>
        <v>5.28</v>
      </c>
      <c r="EP220" s="84">
        <f>MODEL_DATA!BH217</f>
        <v>8.83</v>
      </c>
      <c r="EQ220" s="84">
        <f>MODEL_DATA!BI217</f>
        <v>48.33</v>
      </c>
      <c r="ER220" s="84">
        <f>MODEL_DATA!BJ217</f>
        <v>32.58</v>
      </c>
      <c r="ES220" s="84">
        <f>MODEL_DATA!BK217</f>
        <v>0</v>
      </c>
      <c r="ET220" s="84">
        <f>MODEL_DATA!BL217</f>
        <v>0</v>
      </c>
      <c r="EU220" s="84">
        <f>MODEL_DATA!BM217</f>
        <v>0.05</v>
      </c>
      <c r="EV220" s="84">
        <f>MODEL_DATA!BN217</f>
        <v>0.04</v>
      </c>
    </row>
    <row r="221" spans="32:152" x14ac:dyDescent="0.25">
      <c r="DR221" s="31">
        <f t="shared" si="164"/>
        <v>212</v>
      </c>
      <c r="DS221" s="26">
        <f t="shared" si="168"/>
        <v>212.5</v>
      </c>
      <c r="DT221" s="101">
        <f t="shared" si="147"/>
        <v>46.76</v>
      </c>
      <c r="DU221" s="101">
        <f t="shared" si="148"/>
        <v>26.4</v>
      </c>
      <c r="DV221" s="101">
        <f t="shared" si="149"/>
        <v>15.36</v>
      </c>
      <c r="DW221" s="102">
        <f t="shared" si="166"/>
        <v>137.26</v>
      </c>
      <c r="DX221" s="144"/>
      <c r="DY221" s="101">
        <f t="shared" si="167"/>
        <v>5.95</v>
      </c>
      <c r="DZ221" s="101">
        <f t="shared" si="167"/>
        <v>7.76</v>
      </c>
      <c r="EB221" s="84">
        <f>MODEL_DATA!AT218</f>
        <v>212</v>
      </c>
      <c r="EC221" s="84">
        <f>MODEL_DATA!AU218</f>
        <v>5</v>
      </c>
      <c r="ED221" s="84">
        <f>MODEL_DATA!AV218</f>
        <v>0</v>
      </c>
      <c r="EE221" s="84">
        <f>MODEL_DATA!AW218</f>
        <v>26.4</v>
      </c>
      <c r="EF221" s="84">
        <f>MODEL_DATA!AX218</f>
        <v>0</v>
      </c>
      <c r="EG221" s="84">
        <f>MODEL_DATA!AY218</f>
        <v>0</v>
      </c>
      <c r="EH221" s="84">
        <f>MODEL_DATA!AZ218</f>
        <v>15.36</v>
      </c>
      <c r="EI221" s="84">
        <f>MODEL_DATA!BA218</f>
        <v>0</v>
      </c>
      <c r="EJ221" s="84">
        <f>MODEL_DATA!BB218</f>
        <v>0</v>
      </c>
      <c r="EK221" s="84">
        <f>MODEL_DATA!BC218</f>
        <v>0</v>
      </c>
      <c r="EL221" s="84">
        <f>MODEL_DATA!BD218</f>
        <v>0</v>
      </c>
      <c r="EM221" s="84">
        <f>MODEL_DATA!BE218</f>
        <v>92.97</v>
      </c>
      <c r="EN221" s="84">
        <f>MODEL_DATA!BF218</f>
        <v>0.12</v>
      </c>
      <c r="EO221" s="84">
        <f>MODEL_DATA!BG218</f>
        <v>5.95</v>
      </c>
      <c r="EP221" s="84">
        <f>MODEL_DATA!BH218</f>
        <v>7.76</v>
      </c>
      <c r="EQ221" s="84">
        <f>MODEL_DATA!BI218</f>
        <v>44.29</v>
      </c>
      <c r="ER221" s="84">
        <f>MODEL_DATA!BJ218</f>
        <v>41.04</v>
      </c>
      <c r="ES221" s="84">
        <f>MODEL_DATA!BK218</f>
        <v>0</v>
      </c>
      <c r="ET221" s="84">
        <f>MODEL_DATA!BL218</f>
        <v>0</v>
      </c>
      <c r="EU221" s="84">
        <f>MODEL_DATA!BM218</f>
        <v>0.01</v>
      </c>
      <c r="EV221" s="84">
        <f>MODEL_DATA!BN218</f>
        <v>0</v>
      </c>
    </row>
    <row r="222" spans="32:152" x14ac:dyDescent="0.25">
      <c r="DR222" s="31">
        <f t="shared" si="164"/>
        <v>213</v>
      </c>
      <c r="DS222" s="26">
        <f t="shared" si="168"/>
        <v>213.5</v>
      </c>
      <c r="DT222" s="101">
        <f t="shared" si="147"/>
        <v>43.72</v>
      </c>
      <c r="DU222" s="101">
        <f t="shared" si="148"/>
        <v>25.94</v>
      </c>
      <c r="DV222" s="101">
        <f t="shared" si="149"/>
        <v>14.2</v>
      </c>
      <c r="DW222" s="102">
        <f t="shared" si="166"/>
        <v>128.51999999999998</v>
      </c>
      <c r="DX222" s="144"/>
      <c r="DY222" s="101">
        <f t="shared" si="167"/>
        <v>5.94</v>
      </c>
      <c r="DZ222" s="101">
        <f t="shared" si="167"/>
        <v>6.52</v>
      </c>
      <c r="EB222" s="84">
        <f>MODEL_DATA!AT219</f>
        <v>213</v>
      </c>
      <c r="EC222" s="84">
        <f>MODEL_DATA!AU219</f>
        <v>3.58</v>
      </c>
      <c r="ED222" s="84">
        <f>MODEL_DATA!AV219</f>
        <v>0</v>
      </c>
      <c r="EE222" s="84">
        <f>MODEL_DATA!AW219</f>
        <v>25.94</v>
      </c>
      <c r="EF222" s="84">
        <f>MODEL_DATA!AX219</f>
        <v>0</v>
      </c>
      <c r="EG222" s="84">
        <f>MODEL_DATA!AY219</f>
        <v>0</v>
      </c>
      <c r="EH222" s="84">
        <f>MODEL_DATA!AZ219</f>
        <v>14.2</v>
      </c>
      <c r="EI222" s="84">
        <f>MODEL_DATA!BA219</f>
        <v>0</v>
      </c>
      <c r="EJ222" s="84">
        <f>MODEL_DATA!BB219</f>
        <v>0</v>
      </c>
      <c r="EK222" s="84">
        <f>MODEL_DATA!BC219</f>
        <v>0</v>
      </c>
      <c r="EL222" s="84">
        <f>MODEL_DATA!BD219</f>
        <v>0</v>
      </c>
      <c r="EM222" s="84">
        <f>MODEL_DATA!BE219</f>
        <v>71.349999999999994</v>
      </c>
      <c r="EN222" s="84">
        <f>MODEL_DATA!BF219</f>
        <v>0.13</v>
      </c>
      <c r="EO222" s="84">
        <f>MODEL_DATA!BG219</f>
        <v>5.94</v>
      </c>
      <c r="EP222" s="84">
        <f>MODEL_DATA!BH219</f>
        <v>6.52</v>
      </c>
      <c r="EQ222" s="84">
        <f>MODEL_DATA!BI219</f>
        <v>57.17</v>
      </c>
      <c r="ER222" s="84">
        <f>MODEL_DATA!BJ219</f>
        <v>32.18</v>
      </c>
      <c r="ES222" s="84">
        <f>MODEL_DATA!BK219</f>
        <v>0</v>
      </c>
      <c r="ET222" s="84">
        <f>MODEL_DATA!BL219</f>
        <v>0</v>
      </c>
      <c r="EU222" s="84">
        <f>MODEL_DATA!BM219</f>
        <v>0</v>
      </c>
      <c r="EV222" s="84">
        <f>MODEL_DATA!BN219</f>
        <v>0</v>
      </c>
    </row>
    <row r="223" spans="32:152" x14ac:dyDescent="0.25">
      <c r="DR223" s="31">
        <f t="shared" si="164"/>
        <v>214</v>
      </c>
      <c r="DS223" s="26">
        <f t="shared" si="168"/>
        <v>214.5</v>
      </c>
      <c r="DT223" s="101">
        <f t="shared" si="147"/>
        <v>42.980000000000004</v>
      </c>
      <c r="DU223" s="101">
        <f t="shared" si="148"/>
        <v>23.2</v>
      </c>
      <c r="DV223" s="101">
        <f t="shared" si="149"/>
        <v>15.63</v>
      </c>
      <c r="DW223" s="102">
        <f t="shared" si="166"/>
        <v>156.13</v>
      </c>
      <c r="DX223" s="144"/>
      <c r="DY223" s="101">
        <f t="shared" si="167"/>
        <v>3.85</v>
      </c>
      <c r="DZ223" s="101">
        <f t="shared" si="167"/>
        <v>7.14</v>
      </c>
      <c r="EB223" s="84">
        <f>MODEL_DATA!AT220</f>
        <v>214</v>
      </c>
      <c r="EC223" s="84">
        <f>MODEL_DATA!AU220</f>
        <v>4.1500000000000004</v>
      </c>
      <c r="ED223" s="84">
        <f>MODEL_DATA!AV220</f>
        <v>0</v>
      </c>
      <c r="EE223" s="84">
        <f>MODEL_DATA!AW220</f>
        <v>23.2</v>
      </c>
      <c r="EF223" s="84">
        <f>MODEL_DATA!AX220</f>
        <v>0</v>
      </c>
      <c r="EG223" s="84">
        <f>MODEL_DATA!AY220</f>
        <v>0</v>
      </c>
      <c r="EH223" s="84">
        <f>MODEL_DATA!AZ220</f>
        <v>15.63</v>
      </c>
      <c r="EI223" s="84">
        <f>MODEL_DATA!BA220</f>
        <v>0</v>
      </c>
      <c r="EJ223" s="84">
        <f>MODEL_DATA!BB220</f>
        <v>0</v>
      </c>
      <c r="EK223" s="84">
        <f>MODEL_DATA!BC220</f>
        <v>0</v>
      </c>
      <c r="EL223" s="84">
        <f>MODEL_DATA!BD220</f>
        <v>0</v>
      </c>
      <c r="EM223" s="84">
        <f>MODEL_DATA!BE220</f>
        <v>117.37</v>
      </c>
      <c r="EN223" s="84">
        <f>MODEL_DATA!BF220</f>
        <v>0.06</v>
      </c>
      <c r="EO223" s="84">
        <f>MODEL_DATA!BG220</f>
        <v>3.85</v>
      </c>
      <c r="EP223" s="84">
        <f>MODEL_DATA!BH220</f>
        <v>7.14</v>
      </c>
      <c r="EQ223" s="84">
        <f>MODEL_DATA!BI220</f>
        <v>38.76</v>
      </c>
      <c r="ER223" s="84">
        <f>MODEL_DATA!BJ220</f>
        <v>26.17</v>
      </c>
      <c r="ES223" s="84">
        <f>MODEL_DATA!BK220</f>
        <v>0</v>
      </c>
      <c r="ET223" s="84">
        <f>MODEL_DATA!BL220</f>
        <v>0</v>
      </c>
      <c r="EU223" s="84">
        <f>MODEL_DATA!BM220</f>
        <v>0.02</v>
      </c>
      <c r="EV223" s="84">
        <f>MODEL_DATA!BN220</f>
        <v>0</v>
      </c>
    </row>
    <row r="224" spans="32:152" x14ac:dyDescent="0.25">
      <c r="DR224" s="31">
        <f t="shared" si="164"/>
        <v>215</v>
      </c>
      <c r="DS224" s="26">
        <f t="shared" si="168"/>
        <v>215.5</v>
      </c>
      <c r="DT224" s="101">
        <f t="shared" si="147"/>
        <v>49.17</v>
      </c>
      <c r="DU224" s="101">
        <f t="shared" si="148"/>
        <v>31.82</v>
      </c>
      <c r="DV224" s="101">
        <f t="shared" si="149"/>
        <v>14.17</v>
      </c>
      <c r="DW224" s="102">
        <f t="shared" si="166"/>
        <v>142.46</v>
      </c>
      <c r="DX224" s="144"/>
      <c r="DY224" s="101">
        <f t="shared" si="167"/>
        <v>3.43</v>
      </c>
      <c r="DZ224" s="101">
        <f t="shared" si="167"/>
        <v>6.07</v>
      </c>
      <c r="EB224" s="84">
        <f>MODEL_DATA!AT221</f>
        <v>215</v>
      </c>
      <c r="EC224" s="84">
        <f>MODEL_DATA!AU221</f>
        <v>3.18</v>
      </c>
      <c r="ED224" s="84">
        <f>MODEL_DATA!AV221</f>
        <v>0</v>
      </c>
      <c r="EE224" s="84">
        <f>MODEL_DATA!AW221</f>
        <v>31.82</v>
      </c>
      <c r="EF224" s="84">
        <f>MODEL_DATA!AX221</f>
        <v>0</v>
      </c>
      <c r="EG224" s="84">
        <f>MODEL_DATA!AY221</f>
        <v>0</v>
      </c>
      <c r="EH224" s="84">
        <f>MODEL_DATA!AZ221</f>
        <v>14.17</v>
      </c>
      <c r="EI224" s="84">
        <f>MODEL_DATA!BA221</f>
        <v>0</v>
      </c>
      <c r="EJ224" s="84">
        <f>MODEL_DATA!BB221</f>
        <v>0</v>
      </c>
      <c r="EK224" s="84">
        <f>MODEL_DATA!BC221</f>
        <v>0</v>
      </c>
      <c r="EL224" s="84">
        <f>MODEL_DATA!BD221</f>
        <v>0</v>
      </c>
      <c r="EM224" s="84">
        <f>MODEL_DATA!BE221</f>
        <v>89.19</v>
      </c>
      <c r="EN224" s="84">
        <f>MODEL_DATA!BF221</f>
        <v>0.01</v>
      </c>
      <c r="EO224" s="84">
        <f>MODEL_DATA!BG221</f>
        <v>3.43</v>
      </c>
      <c r="EP224" s="84">
        <f>MODEL_DATA!BH221</f>
        <v>6.07</v>
      </c>
      <c r="EQ224" s="84">
        <f>MODEL_DATA!BI221</f>
        <v>53.27</v>
      </c>
      <c r="ER224" s="84">
        <f>MODEL_DATA!BJ221</f>
        <v>26.4</v>
      </c>
      <c r="ES224" s="84">
        <f>MODEL_DATA!BK221</f>
        <v>0</v>
      </c>
      <c r="ET224" s="84">
        <f>MODEL_DATA!BL221</f>
        <v>0</v>
      </c>
      <c r="EU224" s="84">
        <f>MODEL_DATA!BM221</f>
        <v>0.01</v>
      </c>
      <c r="EV224" s="84">
        <f>MODEL_DATA!BN221</f>
        <v>0.02</v>
      </c>
    </row>
    <row r="225" spans="122:152" x14ac:dyDescent="0.25">
      <c r="DR225" s="31">
        <f t="shared" si="164"/>
        <v>216</v>
      </c>
      <c r="DS225" s="26">
        <f t="shared" si="168"/>
        <v>216.5</v>
      </c>
      <c r="DT225" s="101">
        <f t="shared" si="147"/>
        <v>38.69</v>
      </c>
      <c r="DU225" s="101">
        <f t="shared" si="148"/>
        <v>22.41</v>
      </c>
      <c r="DV225" s="101">
        <f t="shared" si="149"/>
        <v>13.95</v>
      </c>
      <c r="DW225" s="102">
        <f t="shared" si="166"/>
        <v>146.63999999999999</v>
      </c>
      <c r="DX225" s="144"/>
      <c r="DY225" s="101">
        <f t="shared" si="167"/>
        <v>2.83</v>
      </c>
      <c r="DZ225" s="101">
        <f t="shared" si="167"/>
        <v>6.82</v>
      </c>
      <c r="EB225" s="84">
        <f>MODEL_DATA!AT222</f>
        <v>216</v>
      </c>
      <c r="EC225" s="84">
        <f>MODEL_DATA!AU222</f>
        <v>2.33</v>
      </c>
      <c r="ED225" s="84">
        <f>MODEL_DATA!AV222</f>
        <v>0</v>
      </c>
      <c r="EE225" s="84">
        <f>MODEL_DATA!AW222</f>
        <v>22.41</v>
      </c>
      <c r="EF225" s="84">
        <f>MODEL_DATA!AX222</f>
        <v>0</v>
      </c>
      <c r="EG225" s="84">
        <f>MODEL_DATA!AY222</f>
        <v>0</v>
      </c>
      <c r="EH225" s="84">
        <f>MODEL_DATA!AZ222</f>
        <v>13.95</v>
      </c>
      <c r="EI225" s="84">
        <f>MODEL_DATA!BA222</f>
        <v>0</v>
      </c>
      <c r="EJ225" s="84">
        <f>MODEL_DATA!BB222</f>
        <v>0</v>
      </c>
      <c r="EK225" s="84">
        <f>MODEL_DATA!BC222</f>
        <v>0</v>
      </c>
      <c r="EL225" s="84">
        <f>MODEL_DATA!BD222</f>
        <v>0</v>
      </c>
      <c r="EM225" s="84">
        <f>MODEL_DATA!BE222</f>
        <v>102.86</v>
      </c>
      <c r="EN225" s="84">
        <f>MODEL_DATA!BF222</f>
        <v>0</v>
      </c>
      <c r="EO225" s="84">
        <f>MODEL_DATA!BG222</f>
        <v>2.83</v>
      </c>
      <c r="EP225" s="84">
        <f>MODEL_DATA!BH222</f>
        <v>6.82</v>
      </c>
      <c r="EQ225" s="84">
        <f>MODEL_DATA!BI222</f>
        <v>43.78</v>
      </c>
      <c r="ER225" s="84">
        <f>MODEL_DATA!BJ222</f>
        <v>14.51</v>
      </c>
      <c r="ES225" s="84">
        <f>MODEL_DATA!BK222</f>
        <v>0</v>
      </c>
      <c r="ET225" s="84">
        <f>MODEL_DATA!BL222</f>
        <v>0</v>
      </c>
      <c r="EU225" s="84">
        <f>MODEL_DATA!BM222</f>
        <v>0</v>
      </c>
      <c r="EV225" s="84">
        <f>MODEL_DATA!BN222</f>
        <v>0.02</v>
      </c>
    </row>
    <row r="226" spans="122:152" x14ac:dyDescent="0.25">
      <c r="DR226" s="31">
        <f t="shared" si="164"/>
        <v>217</v>
      </c>
      <c r="DS226" s="26">
        <f t="shared" si="168"/>
        <v>217.5</v>
      </c>
      <c r="DT226" s="101">
        <f t="shared" si="147"/>
        <v>38.519999999999996</v>
      </c>
      <c r="DU226" s="101">
        <f t="shared" si="148"/>
        <v>25.83</v>
      </c>
      <c r="DV226" s="101">
        <f t="shared" si="149"/>
        <v>10.47</v>
      </c>
      <c r="DW226" s="102">
        <f t="shared" si="166"/>
        <v>140.07999999999998</v>
      </c>
      <c r="DX226" s="144"/>
      <c r="DY226" s="101">
        <f t="shared" si="167"/>
        <v>2.37</v>
      </c>
      <c r="DZ226" s="101">
        <f t="shared" si="167"/>
        <v>9.75</v>
      </c>
      <c r="EB226" s="84">
        <f>MODEL_DATA!AT223</f>
        <v>217</v>
      </c>
      <c r="EC226" s="84">
        <f>MODEL_DATA!AU223</f>
        <v>2.2200000000000002</v>
      </c>
      <c r="ED226" s="84">
        <f>MODEL_DATA!AV223</f>
        <v>0</v>
      </c>
      <c r="EE226" s="84">
        <f>MODEL_DATA!AW223</f>
        <v>25.83</v>
      </c>
      <c r="EF226" s="84">
        <f>MODEL_DATA!AX223</f>
        <v>0</v>
      </c>
      <c r="EG226" s="84">
        <f>MODEL_DATA!AY223</f>
        <v>0</v>
      </c>
      <c r="EH226" s="84">
        <f>MODEL_DATA!AZ223</f>
        <v>10.47</v>
      </c>
      <c r="EI226" s="84">
        <f>MODEL_DATA!BA223</f>
        <v>0</v>
      </c>
      <c r="EJ226" s="84">
        <f>MODEL_DATA!BB223</f>
        <v>0</v>
      </c>
      <c r="EK226" s="84">
        <f>MODEL_DATA!BC223</f>
        <v>0</v>
      </c>
      <c r="EL226" s="84">
        <f>MODEL_DATA!BD223</f>
        <v>0</v>
      </c>
      <c r="EM226" s="84">
        <f>MODEL_DATA!BE223</f>
        <v>89.99</v>
      </c>
      <c r="EN226" s="84">
        <f>MODEL_DATA!BF223</f>
        <v>0</v>
      </c>
      <c r="EO226" s="84">
        <f>MODEL_DATA!BG223</f>
        <v>2.37</v>
      </c>
      <c r="EP226" s="84">
        <f>MODEL_DATA!BH223</f>
        <v>9.75</v>
      </c>
      <c r="EQ226" s="84">
        <f>MODEL_DATA!BI223</f>
        <v>50.09</v>
      </c>
      <c r="ER226" s="84">
        <f>MODEL_DATA!BJ223</f>
        <v>11.86</v>
      </c>
      <c r="ES226" s="84">
        <f>MODEL_DATA!BK223</f>
        <v>0</v>
      </c>
      <c r="ET226" s="84">
        <f>MODEL_DATA!BL223</f>
        <v>0</v>
      </c>
      <c r="EU226" s="84">
        <f>MODEL_DATA!BM223</f>
        <v>0.01</v>
      </c>
      <c r="EV226" s="84">
        <f>MODEL_DATA!BN223</f>
        <v>0</v>
      </c>
    </row>
    <row r="227" spans="122:152" x14ac:dyDescent="0.25">
      <c r="DR227" s="31">
        <f t="shared" si="164"/>
        <v>218</v>
      </c>
      <c r="DS227" s="26">
        <f t="shared" si="168"/>
        <v>218.5</v>
      </c>
      <c r="DT227" s="101">
        <f t="shared" si="147"/>
        <v>33.29</v>
      </c>
      <c r="DU227" s="101">
        <f t="shared" si="148"/>
        <v>21.53</v>
      </c>
      <c r="DV227" s="101">
        <f t="shared" si="149"/>
        <v>10.26</v>
      </c>
      <c r="DW227" s="102">
        <f t="shared" si="166"/>
        <v>151.29000000000002</v>
      </c>
      <c r="DX227" s="144"/>
      <c r="DY227" s="101">
        <f t="shared" si="167"/>
        <v>1.92</v>
      </c>
      <c r="DZ227" s="101">
        <f t="shared" si="167"/>
        <v>7.55</v>
      </c>
      <c r="EB227" s="84">
        <f>MODEL_DATA!AT224</f>
        <v>218</v>
      </c>
      <c r="EC227" s="84">
        <f>MODEL_DATA!AU224</f>
        <v>1.5</v>
      </c>
      <c r="ED227" s="84">
        <f>MODEL_DATA!AV224</f>
        <v>0</v>
      </c>
      <c r="EE227" s="84">
        <f>MODEL_DATA!AW224</f>
        <v>21.53</v>
      </c>
      <c r="EF227" s="84">
        <f>MODEL_DATA!AX224</f>
        <v>0</v>
      </c>
      <c r="EG227" s="84">
        <f>MODEL_DATA!AY224</f>
        <v>0</v>
      </c>
      <c r="EH227" s="84">
        <f>MODEL_DATA!AZ224</f>
        <v>10.26</v>
      </c>
      <c r="EI227" s="84">
        <f>MODEL_DATA!BA224</f>
        <v>0</v>
      </c>
      <c r="EJ227" s="84">
        <f>MODEL_DATA!BB224</f>
        <v>0</v>
      </c>
      <c r="EK227" s="84">
        <f>MODEL_DATA!BC224</f>
        <v>0</v>
      </c>
      <c r="EL227" s="84">
        <f>MODEL_DATA!BD224</f>
        <v>0</v>
      </c>
      <c r="EM227" s="84">
        <f>MODEL_DATA!BE224</f>
        <v>90.09</v>
      </c>
      <c r="EN227" s="84">
        <f>MODEL_DATA!BF224</f>
        <v>0</v>
      </c>
      <c r="EO227" s="84">
        <f>MODEL_DATA!BG224</f>
        <v>1.92</v>
      </c>
      <c r="EP227" s="84">
        <f>MODEL_DATA!BH224</f>
        <v>7.55</v>
      </c>
      <c r="EQ227" s="84">
        <f>MODEL_DATA!BI224</f>
        <v>61.2</v>
      </c>
      <c r="ER227" s="84">
        <f>MODEL_DATA!BJ224</f>
        <v>8.59</v>
      </c>
      <c r="ES227" s="84">
        <f>MODEL_DATA!BK224</f>
        <v>0</v>
      </c>
      <c r="ET227" s="84">
        <f>MODEL_DATA!BL224</f>
        <v>0</v>
      </c>
      <c r="EU227" s="84">
        <f>MODEL_DATA!BM224</f>
        <v>0.01</v>
      </c>
      <c r="EV227" s="84">
        <f>MODEL_DATA!BN224</f>
        <v>0.02</v>
      </c>
    </row>
    <row r="228" spans="122:152" x14ac:dyDescent="0.25">
      <c r="DR228" s="31">
        <f t="shared" si="164"/>
        <v>219</v>
      </c>
      <c r="DS228" s="26">
        <f t="shared" si="168"/>
        <v>219.5</v>
      </c>
      <c r="DT228" s="101">
        <f t="shared" si="147"/>
        <v>38.230000000000004</v>
      </c>
      <c r="DU228" s="101">
        <f t="shared" si="148"/>
        <v>26.1</v>
      </c>
      <c r="DV228" s="101">
        <f t="shared" si="149"/>
        <v>10.65</v>
      </c>
      <c r="DW228" s="102">
        <f t="shared" si="166"/>
        <v>156.86000000000001</v>
      </c>
      <c r="DX228" s="144"/>
      <c r="DY228" s="101">
        <f t="shared" si="167"/>
        <v>1.64</v>
      </c>
      <c r="DZ228" s="101">
        <f t="shared" si="167"/>
        <v>9.36</v>
      </c>
      <c r="EB228" s="84">
        <f>MODEL_DATA!AT225</f>
        <v>219</v>
      </c>
      <c r="EC228" s="84">
        <f>MODEL_DATA!AU225</f>
        <v>1.48</v>
      </c>
      <c r="ED228" s="84">
        <f>MODEL_DATA!AV225</f>
        <v>0</v>
      </c>
      <c r="EE228" s="84">
        <f>MODEL_DATA!AW225</f>
        <v>26.1</v>
      </c>
      <c r="EF228" s="84">
        <f>MODEL_DATA!AX225</f>
        <v>0</v>
      </c>
      <c r="EG228" s="84">
        <f>MODEL_DATA!AY225</f>
        <v>0</v>
      </c>
      <c r="EH228" s="84">
        <f>MODEL_DATA!AZ225</f>
        <v>10.65</v>
      </c>
      <c r="EI228" s="84">
        <f>MODEL_DATA!BA225</f>
        <v>0</v>
      </c>
      <c r="EJ228" s="84">
        <f>MODEL_DATA!BB225</f>
        <v>0</v>
      </c>
      <c r="EK228" s="84">
        <f>MODEL_DATA!BC225</f>
        <v>0</v>
      </c>
      <c r="EL228" s="84">
        <f>MODEL_DATA!BD225</f>
        <v>0</v>
      </c>
      <c r="EM228" s="84">
        <f>MODEL_DATA!BE225</f>
        <v>113.37</v>
      </c>
      <c r="EN228" s="84">
        <f>MODEL_DATA!BF225</f>
        <v>0</v>
      </c>
      <c r="EO228" s="84">
        <f>MODEL_DATA!BG225</f>
        <v>1.64</v>
      </c>
      <c r="EP228" s="84">
        <f>MODEL_DATA!BH225</f>
        <v>9.36</v>
      </c>
      <c r="EQ228" s="84">
        <f>MODEL_DATA!BI225</f>
        <v>43.49</v>
      </c>
      <c r="ER228" s="84">
        <f>MODEL_DATA!BJ225</f>
        <v>4.8899999999999997</v>
      </c>
      <c r="ES228" s="84">
        <f>MODEL_DATA!BK225</f>
        <v>0</v>
      </c>
      <c r="ET228" s="84">
        <f>MODEL_DATA!BL225</f>
        <v>0</v>
      </c>
      <c r="EU228" s="84">
        <f>MODEL_DATA!BM225</f>
        <v>0</v>
      </c>
      <c r="EV228" s="84">
        <f>MODEL_DATA!BN225</f>
        <v>0.02</v>
      </c>
    </row>
    <row r="229" spans="122:152" x14ac:dyDescent="0.25">
      <c r="DR229" s="31">
        <f t="shared" si="164"/>
        <v>220</v>
      </c>
      <c r="DS229" s="26">
        <f t="shared" si="168"/>
        <v>220.5</v>
      </c>
      <c r="DT229" s="101">
        <f t="shared" si="147"/>
        <v>31.8</v>
      </c>
      <c r="DU229" s="101">
        <f t="shared" si="148"/>
        <v>23.05</v>
      </c>
      <c r="DV229" s="101">
        <f t="shared" si="149"/>
        <v>7.86</v>
      </c>
      <c r="DW229" s="102">
        <f t="shared" si="166"/>
        <v>150.72</v>
      </c>
      <c r="DX229" s="144"/>
      <c r="DY229" s="101">
        <f t="shared" si="167"/>
        <v>1.49</v>
      </c>
      <c r="DZ229" s="101">
        <f t="shared" si="167"/>
        <v>9.2200000000000006</v>
      </c>
      <c r="EB229" s="84">
        <f>MODEL_DATA!AT226</f>
        <v>220</v>
      </c>
      <c r="EC229" s="84">
        <f>MODEL_DATA!AU226</f>
        <v>0.89</v>
      </c>
      <c r="ED229" s="84">
        <f>MODEL_DATA!AV226</f>
        <v>0</v>
      </c>
      <c r="EE229" s="84">
        <f>MODEL_DATA!AW226</f>
        <v>23.05</v>
      </c>
      <c r="EF229" s="84">
        <f>MODEL_DATA!AX226</f>
        <v>0</v>
      </c>
      <c r="EG229" s="84">
        <f>MODEL_DATA!AY226</f>
        <v>0</v>
      </c>
      <c r="EH229" s="84">
        <f>MODEL_DATA!AZ226</f>
        <v>7.86</v>
      </c>
      <c r="EI229" s="84">
        <f>MODEL_DATA!BA226</f>
        <v>0</v>
      </c>
      <c r="EJ229" s="84">
        <f>MODEL_DATA!BB226</f>
        <v>0</v>
      </c>
      <c r="EK229" s="84">
        <f>MODEL_DATA!BC226</f>
        <v>0</v>
      </c>
      <c r="EL229" s="84">
        <f>MODEL_DATA!BD226</f>
        <v>0</v>
      </c>
      <c r="EM229" s="84">
        <f>MODEL_DATA!BE226</f>
        <v>97.6</v>
      </c>
      <c r="EN229" s="84">
        <f>MODEL_DATA!BF226</f>
        <v>0</v>
      </c>
      <c r="EO229" s="84">
        <f>MODEL_DATA!BG226</f>
        <v>1.49</v>
      </c>
      <c r="EP229" s="84">
        <f>MODEL_DATA!BH226</f>
        <v>9.2200000000000006</v>
      </c>
      <c r="EQ229" s="84">
        <f>MODEL_DATA!BI226</f>
        <v>53.12</v>
      </c>
      <c r="ER229" s="84">
        <f>MODEL_DATA!BJ226</f>
        <v>6.44</v>
      </c>
      <c r="ES229" s="84">
        <f>MODEL_DATA!BK226</f>
        <v>0</v>
      </c>
      <c r="ET229" s="84">
        <f>MODEL_DATA!BL226</f>
        <v>0</v>
      </c>
      <c r="EU229" s="84">
        <f>MODEL_DATA!BM226</f>
        <v>0</v>
      </c>
      <c r="EV229" s="84">
        <f>MODEL_DATA!BN226</f>
        <v>0</v>
      </c>
    </row>
    <row r="230" spans="122:152" x14ac:dyDescent="0.25">
      <c r="DR230" s="31">
        <f t="shared" si="164"/>
        <v>221</v>
      </c>
      <c r="DS230" s="26">
        <f t="shared" si="168"/>
        <v>221.5</v>
      </c>
      <c r="DT230" s="101">
        <f t="shared" si="147"/>
        <v>31.22</v>
      </c>
      <c r="DU230" s="101">
        <f t="shared" si="148"/>
        <v>24.04</v>
      </c>
      <c r="DV230" s="101">
        <f t="shared" si="149"/>
        <v>6.42</v>
      </c>
      <c r="DW230" s="102">
        <f t="shared" si="166"/>
        <v>142.88</v>
      </c>
      <c r="DX230" s="144"/>
      <c r="DY230" s="101">
        <f t="shared" si="167"/>
        <v>1.1399999999999999</v>
      </c>
      <c r="DZ230" s="101">
        <f t="shared" si="167"/>
        <v>8.24</v>
      </c>
      <c r="EB230" s="84">
        <f>MODEL_DATA!AT227</f>
        <v>221</v>
      </c>
      <c r="EC230" s="84">
        <f>MODEL_DATA!AU227</f>
        <v>0.76</v>
      </c>
      <c r="ED230" s="84">
        <f>MODEL_DATA!AV227</f>
        <v>0</v>
      </c>
      <c r="EE230" s="84">
        <f>MODEL_DATA!AW227</f>
        <v>24.04</v>
      </c>
      <c r="EF230" s="84">
        <f>MODEL_DATA!AX227</f>
        <v>0</v>
      </c>
      <c r="EG230" s="84">
        <f>MODEL_DATA!AY227</f>
        <v>0</v>
      </c>
      <c r="EH230" s="84">
        <f>MODEL_DATA!AZ227</f>
        <v>6.42</v>
      </c>
      <c r="EI230" s="84">
        <f>MODEL_DATA!BA227</f>
        <v>0</v>
      </c>
      <c r="EJ230" s="84">
        <f>MODEL_DATA!BB227</f>
        <v>0</v>
      </c>
      <c r="EK230" s="84">
        <f>MODEL_DATA!BC227</f>
        <v>0</v>
      </c>
      <c r="EL230" s="84">
        <f>MODEL_DATA!BD227</f>
        <v>0</v>
      </c>
      <c r="EM230" s="84">
        <f>MODEL_DATA!BE227</f>
        <v>88.57</v>
      </c>
      <c r="EN230" s="84">
        <f>MODEL_DATA!BF227</f>
        <v>0</v>
      </c>
      <c r="EO230" s="84">
        <f>MODEL_DATA!BG227</f>
        <v>1.1399999999999999</v>
      </c>
      <c r="EP230" s="84">
        <f>MODEL_DATA!BH227</f>
        <v>8.24</v>
      </c>
      <c r="EQ230" s="84">
        <f>MODEL_DATA!BI227</f>
        <v>54.31</v>
      </c>
      <c r="ER230" s="84">
        <f>MODEL_DATA!BJ227</f>
        <v>10.050000000000001</v>
      </c>
      <c r="ES230" s="84">
        <f>MODEL_DATA!BK227</f>
        <v>0</v>
      </c>
      <c r="ET230" s="84">
        <f>MODEL_DATA!BL227</f>
        <v>0</v>
      </c>
      <c r="EU230" s="84">
        <f>MODEL_DATA!BM227</f>
        <v>0</v>
      </c>
      <c r="EV230" s="84">
        <f>MODEL_DATA!BN227</f>
        <v>0</v>
      </c>
    </row>
    <row r="231" spans="122:152" x14ac:dyDescent="0.25">
      <c r="DR231" s="31">
        <f t="shared" si="164"/>
        <v>222</v>
      </c>
      <c r="DS231" s="26">
        <f t="shared" si="168"/>
        <v>222.5</v>
      </c>
      <c r="DT231" s="101">
        <f t="shared" si="147"/>
        <v>26.58</v>
      </c>
      <c r="DU231" s="101">
        <f t="shared" si="148"/>
        <v>21.59</v>
      </c>
      <c r="DV231" s="101">
        <f t="shared" si="149"/>
        <v>4.67</v>
      </c>
      <c r="DW231" s="102">
        <f t="shared" si="166"/>
        <v>156.84</v>
      </c>
      <c r="DX231" s="144"/>
      <c r="DY231" s="101">
        <f t="shared" si="167"/>
        <v>0.67</v>
      </c>
      <c r="DZ231" s="101">
        <f t="shared" si="167"/>
        <v>7.37</v>
      </c>
      <c r="EB231" s="84">
        <f>MODEL_DATA!AT228</f>
        <v>222</v>
      </c>
      <c r="EC231" s="84">
        <f>MODEL_DATA!AU228</f>
        <v>0.32</v>
      </c>
      <c r="ED231" s="84">
        <f>MODEL_DATA!AV228</f>
        <v>0</v>
      </c>
      <c r="EE231" s="84">
        <f>MODEL_DATA!AW228</f>
        <v>21.59</v>
      </c>
      <c r="EF231" s="84">
        <f>MODEL_DATA!AX228</f>
        <v>0</v>
      </c>
      <c r="EG231" s="84">
        <f>MODEL_DATA!AY228</f>
        <v>0</v>
      </c>
      <c r="EH231" s="84">
        <f>MODEL_DATA!AZ228</f>
        <v>4.67</v>
      </c>
      <c r="EI231" s="84">
        <f>MODEL_DATA!BA228</f>
        <v>0</v>
      </c>
      <c r="EJ231" s="84">
        <f>MODEL_DATA!BB228</f>
        <v>0</v>
      </c>
      <c r="EK231" s="84">
        <f>MODEL_DATA!BC228</f>
        <v>0</v>
      </c>
      <c r="EL231" s="84">
        <f>MODEL_DATA!BD228</f>
        <v>0</v>
      </c>
      <c r="EM231" s="84">
        <f>MODEL_DATA!BE228</f>
        <v>99.77</v>
      </c>
      <c r="EN231" s="84">
        <f>MODEL_DATA!BF228</f>
        <v>0</v>
      </c>
      <c r="EO231" s="84">
        <f>MODEL_DATA!BG228</f>
        <v>0.67</v>
      </c>
      <c r="EP231" s="84">
        <f>MODEL_DATA!BH228</f>
        <v>7.37</v>
      </c>
      <c r="EQ231" s="84">
        <f>MODEL_DATA!BI228</f>
        <v>57.07</v>
      </c>
      <c r="ER231" s="84">
        <f>MODEL_DATA!BJ228</f>
        <v>3.85</v>
      </c>
      <c r="ES231" s="84">
        <f>MODEL_DATA!BK228</f>
        <v>0</v>
      </c>
      <c r="ET231" s="84">
        <f>MODEL_DATA!BL228</f>
        <v>0</v>
      </c>
      <c r="EU231" s="84">
        <f>MODEL_DATA!BM228</f>
        <v>0</v>
      </c>
      <c r="EV231" s="84">
        <f>MODEL_DATA!BN228</f>
        <v>0</v>
      </c>
    </row>
    <row r="232" spans="122:152" x14ac:dyDescent="0.25">
      <c r="DR232" s="31">
        <f t="shared" si="164"/>
        <v>223</v>
      </c>
      <c r="DS232" s="26">
        <f t="shared" si="168"/>
        <v>223.5</v>
      </c>
      <c r="DT232" s="101">
        <f t="shared" si="147"/>
        <v>30.679999999999996</v>
      </c>
      <c r="DU232" s="101">
        <f t="shared" si="148"/>
        <v>27.06</v>
      </c>
      <c r="DV232" s="101">
        <f t="shared" si="149"/>
        <v>3.47</v>
      </c>
      <c r="DW232" s="102">
        <f t="shared" si="166"/>
        <v>149.32999999999998</v>
      </c>
      <c r="DX232" s="144"/>
      <c r="DY232" s="101">
        <f t="shared" si="167"/>
        <v>0.71</v>
      </c>
      <c r="DZ232" s="101">
        <f t="shared" si="167"/>
        <v>7.18</v>
      </c>
      <c r="EB232" s="84">
        <f>MODEL_DATA!AT229</f>
        <v>223</v>
      </c>
      <c r="EC232" s="84">
        <f>MODEL_DATA!AU229</f>
        <v>0.15</v>
      </c>
      <c r="ED232" s="84">
        <f>MODEL_DATA!AV229</f>
        <v>0</v>
      </c>
      <c r="EE232" s="84">
        <f>MODEL_DATA!AW229</f>
        <v>27.06</v>
      </c>
      <c r="EF232" s="84">
        <f>MODEL_DATA!AX229</f>
        <v>0</v>
      </c>
      <c r="EG232" s="84">
        <f>MODEL_DATA!AY229</f>
        <v>0</v>
      </c>
      <c r="EH232" s="84">
        <f>MODEL_DATA!AZ229</f>
        <v>3.47</v>
      </c>
      <c r="EI232" s="84">
        <f>MODEL_DATA!BA229</f>
        <v>0</v>
      </c>
      <c r="EJ232" s="84">
        <f>MODEL_DATA!BB229</f>
        <v>0</v>
      </c>
      <c r="EK232" s="84">
        <f>MODEL_DATA!BC229</f>
        <v>0</v>
      </c>
      <c r="EL232" s="84">
        <f>MODEL_DATA!BD229</f>
        <v>0</v>
      </c>
      <c r="EM232" s="84">
        <f>MODEL_DATA!BE229</f>
        <v>95.17</v>
      </c>
      <c r="EN232" s="84">
        <f>MODEL_DATA!BF229</f>
        <v>0</v>
      </c>
      <c r="EO232" s="84">
        <f>MODEL_DATA!BG229</f>
        <v>0.71</v>
      </c>
      <c r="EP232" s="84">
        <f>MODEL_DATA!BH229</f>
        <v>7.18</v>
      </c>
      <c r="EQ232" s="84">
        <f>MODEL_DATA!BI229</f>
        <v>54.16</v>
      </c>
      <c r="ER232" s="84">
        <f>MODEL_DATA!BJ229</f>
        <v>6.67</v>
      </c>
      <c r="ES232" s="84">
        <f>MODEL_DATA!BK229</f>
        <v>0</v>
      </c>
      <c r="ET232" s="84">
        <f>MODEL_DATA!BL229</f>
        <v>0</v>
      </c>
      <c r="EU232" s="84">
        <f>MODEL_DATA!BM229</f>
        <v>0</v>
      </c>
      <c r="EV232" s="84">
        <f>MODEL_DATA!BN229</f>
        <v>0</v>
      </c>
    </row>
    <row r="233" spans="122:152" x14ac:dyDescent="0.25">
      <c r="DR233" s="31">
        <f t="shared" si="164"/>
        <v>224</v>
      </c>
      <c r="DS233" s="26">
        <f t="shared" si="168"/>
        <v>224.5</v>
      </c>
      <c r="DT233" s="101">
        <f t="shared" si="147"/>
        <v>22.759999999999998</v>
      </c>
      <c r="DU233" s="101">
        <f t="shared" si="148"/>
        <v>21.22</v>
      </c>
      <c r="DV233" s="101">
        <f t="shared" si="149"/>
        <v>1.46</v>
      </c>
      <c r="DW233" s="102">
        <f t="shared" si="166"/>
        <v>155.20999999999998</v>
      </c>
      <c r="DX233" s="144"/>
      <c r="DY233" s="101">
        <f t="shared" si="167"/>
        <v>0.43</v>
      </c>
      <c r="DZ233" s="101">
        <f t="shared" si="167"/>
        <v>8.44</v>
      </c>
      <c r="EB233" s="84">
        <f>MODEL_DATA!AT230</f>
        <v>224</v>
      </c>
      <c r="EC233" s="84">
        <f>MODEL_DATA!AU230</f>
        <v>0.08</v>
      </c>
      <c r="ED233" s="84">
        <f>MODEL_DATA!AV230</f>
        <v>0</v>
      </c>
      <c r="EE233" s="84">
        <f>MODEL_DATA!AW230</f>
        <v>21.22</v>
      </c>
      <c r="EF233" s="84">
        <f>MODEL_DATA!AX230</f>
        <v>0</v>
      </c>
      <c r="EG233" s="84">
        <f>MODEL_DATA!AY230</f>
        <v>0</v>
      </c>
      <c r="EH233" s="84">
        <f>MODEL_DATA!AZ230</f>
        <v>1.46</v>
      </c>
      <c r="EI233" s="84">
        <f>MODEL_DATA!BA230</f>
        <v>0</v>
      </c>
      <c r="EJ233" s="84">
        <f>MODEL_DATA!BB230</f>
        <v>0</v>
      </c>
      <c r="EK233" s="84">
        <f>MODEL_DATA!BC230</f>
        <v>0</v>
      </c>
      <c r="EL233" s="84">
        <f>MODEL_DATA!BD230</f>
        <v>0</v>
      </c>
      <c r="EM233" s="84">
        <f>MODEL_DATA!BE230</f>
        <v>86.32</v>
      </c>
      <c r="EN233" s="84">
        <f>MODEL_DATA!BF230</f>
        <v>0</v>
      </c>
      <c r="EO233" s="84">
        <f>MODEL_DATA!BG230</f>
        <v>0.43</v>
      </c>
      <c r="EP233" s="84">
        <f>MODEL_DATA!BH230</f>
        <v>8.44</v>
      </c>
      <c r="EQ233" s="84">
        <f>MODEL_DATA!BI230</f>
        <v>68.89</v>
      </c>
      <c r="ER233" s="84">
        <f>MODEL_DATA!BJ230</f>
        <v>5.75</v>
      </c>
      <c r="ES233" s="84">
        <f>MODEL_DATA!BK230</f>
        <v>0</v>
      </c>
      <c r="ET233" s="84">
        <f>MODEL_DATA!BL230</f>
        <v>0</v>
      </c>
      <c r="EU233" s="84">
        <f>MODEL_DATA!BM230</f>
        <v>0</v>
      </c>
      <c r="EV233" s="84">
        <f>MODEL_DATA!BN230</f>
        <v>0</v>
      </c>
    </row>
    <row r="234" spans="122:152" x14ac:dyDescent="0.25">
      <c r="DR234" s="31">
        <f t="shared" si="164"/>
        <v>225</v>
      </c>
      <c r="DS234" s="26">
        <f t="shared" si="168"/>
        <v>225.5</v>
      </c>
      <c r="DT234" s="101">
        <f t="shared" si="147"/>
        <v>21.75</v>
      </c>
      <c r="DU234" s="101">
        <f t="shared" si="148"/>
        <v>20.96</v>
      </c>
      <c r="DV234" s="101">
        <f t="shared" si="149"/>
        <v>0.75</v>
      </c>
      <c r="DW234" s="102">
        <f t="shared" si="166"/>
        <v>133.98000000000002</v>
      </c>
      <c r="DX234" s="144"/>
      <c r="DY234" s="101">
        <f t="shared" si="167"/>
        <v>0.13</v>
      </c>
      <c r="DZ234" s="101">
        <f t="shared" si="167"/>
        <v>9.75</v>
      </c>
      <c r="EB234" s="84">
        <f>MODEL_DATA!AT231</f>
        <v>225</v>
      </c>
      <c r="EC234" s="84">
        <f>MODEL_DATA!AU231</f>
        <v>0.04</v>
      </c>
      <c r="ED234" s="84">
        <f>MODEL_DATA!AV231</f>
        <v>0</v>
      </c>
      <c r="EE234" s="84">
        <f>MODEL_DATA!AW231</f>
        <v>20.96</v>
      </c>
      <c r="EF234" s="84">
        <f>MODEL_DATA!AX231</f>
        <v>0</v>
      </c>
      <c r="EG234" s="84">
        <f>MODEL_DATA!AY231</f>
        <v>0</v>
      </c>
      <c r="EH234" s="84">
        <f>MODEL_DATA!AZ231</f>
        <v>0.75</v>
      </c>
      <c r="EI234" s="84">
        <f>MODEL_DATA!BA231</f>
        <v>0</v>
      </c>
      <c r="EJ234" s="84">
        <f>MODEL_DATA!BB231</f>
        <v>0</v>
      </c>
      <c r="EK234" s="84">
        <f>MODEL_DATA!BC231</f>
        <v>0</v>
      </c>
      <c r="EL234" s="84">
        <f>MODEL_DATA!BD231</f>
        <v>0</v>
      </c>
      <c r="EM234" s="84">
        <f>MODEL_DATA!BE231</f>
        <v>87.95</v>
      </c>
      <c r="EN234" s="84">
        <f>MODEL_DATA!BF231</f>
        <v>0</v>
      </c>
      <c r="EO234" s="84">
        <f>MODEL_DATA!BG231</f>
        <v>0.13</v>
      </c>
      <c r="EP234" s="84">
        <f>MODEL_DATA!BH231</f>
        <v>9.75</v>
      </c>
      <c r="EQ234" s="84">
        <f>MODEL_DATA!BI231</f>
        <v>46.03</v>
      </c>
      <c r="ER234" s="84">
        <f>MODEL_DATA!BJ231</f>
        <v>3.69</v>
      </c>
      <c r="ES234" s="84">
        <f>MODEL_DATA!BK231</f>
        <v>0</v>
      </c>
      <c r="ET234" s="84">
        <f>MODEL_DATA!BL231</f>
        <v>0</v>
      </c>
      <c r="EU234" s="84">
        <f>MODEL_DATA!BM231</f>
        <v>0</v>
      </c>
      <c r="EV234" s="84">
        <f>MODEL_DATA!BN231</f>
        <v>0</v>
      </c>
    </row>
    <row r="235" spans="122:152" x14ac:dyDescent="0.25">
      <c r="DR235" s="31">
        <f t="shared" si="164"/>
        <v>226</v>
      </c>
      <c r="DS235" s="26">
        <f t="shared" si="168"/>
        <v>226.5</v>
      </c>
      <c r="DT235" s="101">
        <f t="shared" si="147"/>
        <v>22.720000000000002</v>
      </c>
      <c r="DU235" s="101">
        <f t="shared" si="148"/>
        <v>22.53</v>
      </c>
      <c r="DV235" s="101">
        <f t="shared" si="149"/>
        <v>0.19</v>
      </c>
      <c r="DW235" s="102">
        <f t="shared" si="166"/>
        <v>125.17</v>
      </c>
      <c r="DX235" s="144"/>
      <c r="DY235" s="101">
        <f t="shared" si="167"/>
        <v>0.04</v>
      </c>
      <c r="DZ235" s="101">
        <f t="shared" si="167"/>
        <v>6.8</v>
      </c>
      <c r="EB235" s="84">
        <f>MODEL_DATA!AT232</f>
        <v>226</v>
      </c>
      <c r="EC235" s="84">
        <f>MODEL_DATA!AU232</f>
        <v>0</v>
      </c>
      <c r="ED235" s="84">
        <f>MODEL_DATA!AV232</f>
        <v>0</v>
      </c>
      <c r="EE235" s="84">
        <f>MODEL_DATA!AW232</f>
        <v>22.53</v>
      </c>
      <c r="EF235" s="84">
        <f>MODEL_DATA!AX232</f>
        <v>0</v>
      </c>
      <c r="EG235" s="84">
        <f>MODEL_DATA!AY232</f>
        <v>0</v>
      </c>
      <c r="EH235" s="84">
        <f>MODEL_DATA!AZ232</f>
        <v>0.19</v>
      </c>
      <c r="EI235" s="84">
        <f>MODEL_DATA!BA232</f>
        <v>0</v>
      </c>
      <c r="EJ235" s="84">
        <f>MODEL_DATA!BB232</f>
        <v>0</v>
      </c>
      <c r="EK235" s="84">
        <f>MODEL_DATA!BC232</f>
        <v>0</v>
      </c>
      <c r="EL235" s="84">
        <f>MODEL_DATA!BD232</f>
        <v>0</v>
      </c>
      <c r="EM235" s="84">
        <f>MODEL_DATA!BE232</f>
        <v>69.14</v>
      </c>
      <c r="EN235" s="84">
        <f>MODEL_DATA!BF232</f>
        <v>0</v>
      </c>
      <c r="EO235" s="84">
        <f>MODEL_DATA!BG232</f>
        <v>0.04</v>
      </c>
      <c r="EP235" s="84">
        <f>MODEL_DATA!BH232</f>
        <v>6.8</v>
      </c>
      <c r="EQ235" s="84">
        <f>MODEL_DATA!BI232</f>
        <v>56.03</v>
      </c>
      <c r="ER235" s="84">
        <f>MODEL_DATA!BJ232</f>
        <v>5.95</v>
      </c>
      <c r="ES235" s="84">
        <f>MODEL_DATA!BK232</f>
        <v>0</v>
      </c>
      <c r="ET235" s="84">
        <f>MODEL_DATA!BL232</f>
        <v>0</v>
      </c>
      <c r="EU235" s="84">
        <f>MODEL_DATA!BM232</f>
        <v>0</v>
      </c>
      <c r="EV235" s="84">
        <f>MODEL_DATA!BN232</f>
        <v>0</v>
      </c>
    </row>
    <row r="236" spans="122:152" x14ac:dyDescent="0.25">
      <c r="DR236" s="31">
        <f t="shared" si="164"/>
        <v>227</v>
      </c>
      <c r="DS236" s="26">
        <f t="shared" si="168"/>
        <v>227.5</v>
      </c>
      <c r="DT236" s="101">
        <f t="shared" si="147"/>
        <v>17.96</v>
      </c>
      <c r="DU236" s="101">
        <f t="shared" si="148"/>
        <v>17.89</v>
      </c>
      <c r="DV236" s="101">
        <f t="shared" si="149"/>
        <v>7.0000000000000007E-2</v>
      </c>
      <c r="DW236" s="102">
        <f t="shared" si="166"/>
        <v>158.11000000000001</v>
      </c>
      <c r="DX236" s="144"/>
      <c r="DY236" s="101">
        <f t="shared" si="167"/>
        <v>0</v>
      </c>
      <c r="DZ236" s="101">
        <f t="shared" si="167"/>
        <v>6.52</v>
      </c>
      <c r="EB236" s="84">
        <f>MODEL_DATA!AT233</f>
        <v>227</v>
      </c>
      <c r="EC236" s="84">
        <f>MODEL_DATA!AU233</f>
        <v>0</v>
      </c>
      <c r="ED236" s="84">
        <f>MODEL_DATA!AV233</f>
        <v>0</v>
      </c>
      <c r="EE236" s="84">
        <f>MODEL_DATA!AW233</f>
        <v>17.89</v>
      </c>
      <c r="EF236" s="84">
        <f>MODEL_DATA!AX233</f>
        <v>0</v>
      </c>
      <c r="EG236" s="84">
        <f>MODEL_DATA!AY233</f>
        <v>0</v>
      </c>
      <c r="EH236" s="84">
        <f>MODEL_DATA!AZ233</f>
        <v>7.0000000000000007E-2</v>
      </c>
      <c r="EI236" s="84">
        <f>MODEL_DATA!BA233</f>
        <v>0</v>
      </c>
      <c r="EJ236" s="84">
        <f>MODEL_DATA!BB233</f>
        <v>0</v>
      </c>
      <c r="EK236" s="84">
        <f>MODEL_DATA!BC233</f>
        <v>0</v>
      </c>
      <c r="EL236" s="84">
        <f>MODEL_DATA!BD233</f>
        <v>0</v>
      </c>
      <c r="EM236" s="84">
        <f>MODEL_DATA!BE233</f>
        <v>82.38</v>
      </c>
      <c r="EN236" s="84">
        <f>MODEL_DATA!BF233</f>
        <v>0</v>
      </c>
      <c r="EO236" s="84">
        <f>MODEL_DATA!BG233</f>
        <v>0</v>
      </c>
      <c r="EP236" s="84">
        <f>MODEL_DATA!BH233</f>
        <v>6.52</v>
      </c>
      <c r="EQ236" s="84">
        <f>MODEL_DATA!BI233</f>
        <v>75.73</v>
      </c>
      <c r="ER236" s="84">
        <f>MODEL_DATA!BJ233</f>
        <v>6.07</v>
      </c>
      <c r="ES236" s="84">
        <f>MODEL_DATA!BK233</f>
        <v>0</v>
      </c>
      <c r="ET236" s="84">
        <f>MODEL_DATA!BL233</f>
        <v>0</v>
      </c>
      <c r="EU236" s="84">
        <f>MODEL_DATA!BM233</f>
        <v>0</v>
      </c>
      <c r="EV236" s="84">
        <f>MODEL_DATA!BN233</f>
        <v>0</v>
      </c>
    </row>
    <row r="237" spans="122:152" x14ac:dyDescent="0.25">
      <c r="DR237" s="31">
        <f t="shared" si="164"/>
        <v>228</v>
      </c>
      <c r="DS237" s="26">
        <f t="shared" si="168"/>
        <v>228.5</v>
      </c>
      <c r="DT237" s="101">
        <f t="shared" si="147"/>
        <v>20.23</v>
      </c>
      <c r="DU237" s="101">
        <f t="shared" si="148"/>
        <v>20.18</v>
      </c>
      <c r="DV237" s="101">
        <f t="shared" si="149"/>
        <v>0.04</v>
      </c>
      <c r="DW237" s="102">
        <f t="shared" si="166"/>
        <v>134.65</v>
      </c>
      <c r="DX237" s="144"/>
      <c r="DY237" s="101">
        <f t="shared" si="167"/>
        <v>0</v>
      </c>
      <c r="DZ237" s="101">
        <f t="shared" si="167"/>
        <v>7.44</v>
      </c>
      <c r="EB237" s="84">
        <f>MODEL_DATA!AT234</f>
        <v>228</v>
      </c>
      <c r="EC237" s="84">
        <f>MODEL_DATA!AU234</f>
        <v>0.01</v>
      </c>
      <c r="ED237" s="84">
        <f>MODEL_DATA!AV234</f>
        <v>0</v>
      </c>
      <c r="EE237" s="84">
        <f>MODEL_DATA!AW234</f>
        <v>20.18</v>
      </c>
      <c r="EF237" s="84">
        <f>MODEL_DATA!AX234</f>
        <v>0</v>
      </c>
      <c r="EG237" s="84">
        <f>MODEL_DATA!AY234</f>
        <v>0</v>
      </c>
      <c r="EH237" s="84">
        <f>MODEL_DATA!AZ234</f>
        <v>0.04</v>
      </c>
      <c r="EI237" s="84">
        <f>MODEL_DATA!BA234</f>
        <v>0</v>
      </c>
      <c r="EJ237" s="84">
        <f>MODEL_DATA!BB234</f>
        <v>0</v>
      </c>
      <c r="EK237" s="84">
        <f>MODEL_DATA!BC234</f>
        <v>0</v>
      </c>
      <c r="EL237" s="84">
        <f>MODEL_DATA!BD234</f>
        <v>0</v>
      </c>
      <c r="EM237" s="84">
        <f>MODEL_DATA!BE234</f>
        <v>77.290000000000006</v>
      </c>
      <c r="EN237" s="84">
        <f>MODEL_DATA!BF234</f>
        <v>0</v>
      </c>
      <c r="EO237" s="84">
        <f>MODEL_DATA!BG234</f>
        <v>0</v>
      </c>
      <c r="EP237" s="84">
        <f>MODEL_DATA!BH234</f>
        <v>7.44</v>
      </c>
      <c r="EQ237" s="84">
        <f>MODEL_DATA!BI234</f>
        <v>57.36</v>
      </c>
      <c r="ER237" s="84">
        <f>MODEL_DATA!BJ234</f>
        <v>4.6500000000000004</v>
      </c>
      <c r="ES237" s="84">
        <f>MODEL_DATA!BK234</f>
        <v>0</v>
      </c>
      <c r="ET237" s="84">
        <f>MODEL_DATA!BL234</f>
        <v>0</v>
      </c>
      <c r="EU237" s="84">
        <f>MODEL_DATA!BM234</f>
        <v>0</v>
      </c>
      <c r="EV237" s="84">
        <f>MODEL_DATA!BN234</f>
        <v>0</v>
      </c>
    </row>
    <row r="238" spans="122:152" x14ac:dyDescent="0.25">
      <c r="DR238" s="31">
        <f t="shared" si="164"/>
        <v>229</v>
      </c>
      <c r="DS238" s="26">
        <f t="shared" si="168"/>
        <v>229.5</v>
      </c>
      <c r="DT238" s="101">
        <f t="shared" si="147"/>
        <v>18.95</v>
      </c>
      <c r="DU238" s="101">
        <f t="shared" si="148"/>
        <v>18.93</v>
      </c>
      <c r="DV238" s="101">
        <f t="shared" si="149"/>
        <v>0.02</v>
      </c>
      <c r="DW238" s="102">
        <f t="shared" si="166"/>
        <v>114.3</v>
      </c>
      <c r="DX238" s="144"/>
      <c r="DY238" s="101">
        <f t="shared" si="167"/>
        <v>0</v>
      </c>
      <c r="DZ238" s="101">
        <f t="shared" si="167"/>
        <v>6.58</v>
      </c>
      <c r="EB238" s="84">
        <f>MODEL_DATA!AT235</f>
        <v>229</v>
      </c>
      <c r="EC238" s="84">
        <f>MODEL_DATA!AU235</f>
        <v>0</v>
      </c>
      <c r="ED238" s="84">
        <f>MODEL_DATA!AV235</f>
        <v>0</v>
      </c>
      <c r="EE238" s="84">
        <f>MODEL_DATA!AW235</f>
        <v>18.93</v>
      </c>
      <c r="EF238" s="84">
        <f>MODEL_DATA!AX235</f>
        <v>0</v>
      </c>
      <c r="EG238" s="84">
        <f>MODEL_DATA!AY235</f>
        <v>0</v>
      </c>
      <c r="EH238" s="84">
        <f>MODEL_DATA!AZ235</f>
        <v>0.02</v>
      </c>
      <c r="EI238" s="84">
        <f>MODEL_DATA!BA235</f>
        <v>0</v>
      </c>
      <c r="EJ238" s="84">
        <f>MODEL_DATA!BB235</f>
        <v>0</v>
      </c>
      <c r="EK238" s="84">
        <f>MODEL_DATA!BC235</f>
        <v>0</v>
      </c>
      <c r="EL238" s="84">
        <f>MODEL_DATA!BD235</f>
        <v>0</v>
      </c>
      <c r="EM238" s="84">
        <f>MODEL_DATA!BE235</f>
        <v>61.69</v>
      </c>
      <c r="EN238" s="84">
        <f>MODEL_DATA!BF235</f>
        <v>0</v>
      </c>
      <c r="EO238" s="84">
        <f>MODEL_DATA!BG235</f>
        <v>0</v>
      </c>
      <c r="EP238" s="84">
        <f>MODEL_DATA!BH235</f>
        <v>6.58</v>
      </c>
      <c r="EQ238" s="84">
        <f>MODEL_DATA!BI235</f>
        <v>52.61</v>
      </c>
      <c r="ER238" s="84">
        <f>MODEL_DATA!BJ235</f>
        <v>4.5199999999999996</v>
      </c>
      <c r="ES238" s="84">
        <f>MODEL_DATA!BK235</f>
        <v>0</v>
      </c>
      <c r="ET238" s="84">
        <f>MODEL_DATA!BL235</f>
        <v>0</v>
      </c>
      <c r="EU238" s="84">
        <f>MODEL_DATA!BM235</f>
        <v>0</v>
      </c>
      <c r="EV238" s="84">
        <f>MODEL_DATA!BN235</f>
        <v>0</v>
      </c>
    </row>
    <row r="239" spans="122:152" x14ac:dyDescent="0.25">
      <c r="DR239" s="31">
        <f t="shared" si="164"/>
        <v>230</v>
      </c>
      <c r="DS239" s="26">
        <f t="shared" si="168"/>
        <v>230.5</v>
      </c>
      <c r="DT239" s="101">
        <f t="shared" si="147"/>
        <v>19.350000000000001</v>
      </c>
      <c r="DU239" s="101">
        <f t="shared" si="148"/>
        <v>19.350000000000001</v>
      </c>
      <c r="DV239" s="101">
        <f t="shared" si="149"/>
        <v>0</v>
      </c>
      <c r="DW239" s="102">
        <f t="shared" si="166"/>
        <v>125.1</v>
      </c>
      <c r="DX239" s="144"/>
      <c r="DY239" s="101">
        <f t="shared" si="167"/>
        <v>0</v>
      </c>
      <c r="DZ239" s="101">
        <f t="shared" si="167"/>
        <v>4.8499999999999996</v>
      </c>
      <c r="EB239" s="84">
        <f>MODEL_DATA!AT236</f>
        <v>230</v>
      </c>
      <c r="EC239" s="84">
        <f>MODEL_DATA!AU236</f>
        <v>0</v>
      </c>
      <c r="ED239" s="84">
        <f>MODEL_DATA!AV236</f>
        <v>0</v>
      </c>
      <c r="EE239" s="84">
        <f>MODEL_DATA!AW236</f>
        <v>19.350000000000001</v>
      </c>
      <c r="EF239" s="84">
        <f>MODEL_DATA!AX236</f>
        <v>0</v>
      </c>
      <c r="EG239" s="84">
        <f>MODEL_DATA!AY236</f>
        <v>0</v>
      </c>
      <c r="EH239" s="84">
        <f>MODEL_DATA!AZ236</f>
        <v>0</v>
      </c>
      <c r="EI239" s="84">
        <f>MODEL_DATA!BA236</f>
        <v>0</v>
      </c>
      <c r="EJ239" s="84">
        <f>MODEL_DATA!BB236</f>
        <v>0</v>
      </c>
      <c r="EK239" s="84">
        <f>MODEL_DATA!BC236</f>
        <v>0</v>
      </c>
      <c r="EL239" s="84">
        <f>MODEL_DATA!BD236</f>
        <v>0</v>
      </c>
      <c r="EM239" s="84">
        <f>MODEL_DATA!BE236</f>
        <v>58.32</v>
      </c>
      <c r="EN239" s="84">
        <f>MODEL_DATA!BF236</f>
        <v>0</v>
      </c>
      <c r="EO239" s="84">
        <f>MODEL_DATA!BG236</f>
        <v>0</v>
      </c>
      <c r="EP239" s="84">
        <f>MODEL_DATA!BH236</f>
        <v>4.8499999999999996</v>
      </c>
      <c r="EQ239" s="84">
        <f>MODEL_DATA!BI236</f>
        <v>66.78</v>
      </c>
      <c r="ER239" s="84">
        <f>MODEL_DATA!BJ236</f>
        <v>9.2799999999999994</v>
      </c>
      <c r="ES239" s="84">
        <f>MODEL_DATA!BK236</f>
        <v>0</v>
      </c>
      <c r="ET239" s="84">
        <f>MODEL_DATA!BL236</f>
        <v>0</v>
      </c>
      <c r="EU239" s="84">
        <f>MODEL_DATA!BM236</f>
        <v>0</v>
      </c>
      <c r="EV239" s="84">
        <f>MODEL_DATA!BN236</f>
        <v>0</v>
      </c>
    </row>
    <row r="240" spans="122:152" x14ac:dyDescent="0.25">
      <c r="DR240" s="31">
        <f t="shared" si="164"/>
        <v>231</v>
      </c>
      <c r="DS240" s="26">
        <f t="shared" si="168"/>
        <v>231.5</v>
      </c>
      <c r="DT240" s="101">
        <f t="shared" si="147"/>
        <v>16.920000000000002</v>
      </c>
      <c r="DU240" s="101">
        <f t="shared" si="148"/>
        <v>16.920000000000002</v>
      </c>
      <c r="DV240" s="101">
        <f t="shared" si="149"/>
        <v>0</v>
      </c>
      <c r="DW240" s="102">
        <f t="shared" si="166"/>
        <v>89.4</v>
      </c>
      <c r="DX240" s="144"/>
      <c r="DY240" s="101">
        <f t="shared" si="167"/>
        <v>0</v>
      </c>
      <c r="DZ240" s="101">
        <f t="shared" si="167"/>
        <v>6.44</v>
      </c>
      <c r="EB240" s="84">
        <f>MODEL_DATA!AT237</f>
        <v>231</v>
      </c>
      <c r="EC240" s="84">
        <f>MODEL_DATA!AU237</f>
        <v>0</v>
      </c>
      <c r="ED240" s="84">
        <f>MODEL_DATA!AV237</f>
        <v>0</v>
      </c>
      <c r="EE240" s="84">
        <f>MODEL_DATA!AW237</f>
        <v>16.920000000000002</v>
      </c>
      <c r="EF240" s="84">
        <f>MODEL_DATA!AX237</f>
        <v>0</v>
      </c>
      <c r="EG240" s="84">
        <f>MODEL_DATA!AY237</f>
        <v>0</v>
      </c>
      <c r="EH240" s="84">
        <f>MODEL_DATA!AZ237</f>
        <v>0</v>
      </c>
      <c r="EI240" s="84">
        <f>MODEL_DATA!BA237</f>
        <v>0</v>
      </c>
      <c r="EJ240" s="84">
        <f>MODEL_DATA!BB237</f>
        <v>0</v>
      </c>
      <c r="EK240" s="84">
        <f>MODEL_DATA!BC237</f>
        <v>0</v>
      </c>
      <c r="EL240" s="84">
        <f>MODEL_DATA!BD237</f>
        <v>0</v>
      </c>
      <c r="EM240" s="84">
        <f>MODEL_DATA!BE237</f>
        <v>40.76</v>
      </c>
      <c r="EN240" s="84">
        <f>MODEL_DATA!BF237</f>
        <v>0</v>
      </c>
      <c r="EO240" s="84">
        <f>MODEL_DATA!BG237</f>
        <v>0</v>
      </c>
      <c r="EP240" s="84">
        <f>MODEL_DATA!BH237</f>
        <v>6.44</v>
      </c>
      <c r="EQ240" s="84">
        <f>MODEL_DATA!BI237</f>
        <v>48.64</v>
      </c>
      <c r="ER240" s="84">
        <f>MODEL_DATA!BJ237</f>
        <v>5.84</v>
      </c>
      <c r="ES240" s="84">
        <f>MODEL_DATA!BK237</f>
        <v>0</v>
      </c>
      <c r="ET240" s="84">
        <f>MODEL_DATA!BL237</f>
        <v>0</v>
      </c>
      <c r="EU240" s="84">
        <f>MODEL_DATA!BM237</f>
        <v>0</v>
      </c>
      <c r="EV240" s="84">
        <f>MODEL_DATA!BN237</f>
        <v>0</v>
      </c>
    </row>
    <row r="241" spans="122:152" x14ac:dyDescent="0.25">
      <c r="DR241" s="31">
        <f t="shared" si="164"/>
        <v>232</v>
      </c>
      <c r="DS241" s="26">
        <f t="shared" si="168"/>
        <v>232.5</v>
      </c>
      <c r="DT241" s="101">
        <f t="shared" si="147"/>
        <v>13.99</v>
      </c>
      <c r="DU241" s="101">
        <f t="shared" si="148"/>
        <v>13.99</v>
      </c>
      <c r="DV241" s="101">
        <f t="shared" si="149"/>
        <v>0</v>
      </c>
      <c r="DW241" s="102">
        <f t="shared" si="166"/>
        <v>110.69</v>
      </c>
      <c r="DX241" s="144"/>
      <c r="DY241" s="101">
        <f t="shared" si="167"/>
        <v>0</v>
      </c>
      <c r="DZ241" s="101">
        <f t="shared" si="167"/>
        <v>3.87</v>
      </c>
      <c r="EB241" s="84">
        <f>MODEL_DATA!AT238</f>
        <v>232</v>
      </c>
      <c r="EC241" s="84">
        <f>MODEL_DATA!AU238</f>
        <v>0</v>
      </c>
      <c r="ED241" s="84">
        <f>MODEL_DATA!AV238</f>
        <v>0</v>
      </c>
      <c r="EE241" s="84">
        <f>MODEL_DATA!AW238</f>
        <v>13.99</v>
      </c>
      <c r="EF241" s="84">
        <f>MODEL_DATA!AX238</f>
        <v>0</v>
      </c>
      <c r="EG241" s="84">
        <f>MODEL_DATA!AY238</f>
        <v>0</v>
      </c>
      <c r="EH241" s="84">
        <f>MODEL_DATA!AZ238</f>
        <v>0</v>
      </c>
      <c r="EI241" s="84">
        <f>MODEL_DATA!BA238</f>
        <v>0</v>
      </c>
      <c r="EJ241" s="84">
        <f>MODEL_DATA!BB238</f>
        <v>0</v>
      </c>
      <c r="EK241" s="84">
        <f>MODEL_DATA!BC238</f>
        <v>0</v>
      </c>
      <c r="EL241" s="84">
        <f>MODEL_DATA!BD238</f>
        <v>0</v>
      </c>
      <c r="EM241" s="84">
        <f>MODEL_DATA!BE238</f>
        <v>46.95</v>
      </c>
      <c r="EN241" s="84">
        <f>MODEL_DATA!BF238</f>
        <v>0</v>
      </c>
      <c r="EO241" s="84">
        <f>MODEL_DATA!BG238</f>
        <v>0</v>
      </c>
      <c r="EP241" s="84">
        <f>MODEL_DATA!BH238</f>
        <v>3.87</v>
      </c>
      <c r="EQ241" s="84">
        <f>MODEL_DATA!BI238</f>
        <v>63.74</v>
      </c>
      <c r="ER241" s="84">
        <f>MODEL_DATA!BJ238</f>
        <v>6.08</v>
      </c>
      <c r="ES241" s="84">
        <f>MODEL_DATA!BK238</f>
        <v>0</v>
      </c>
      <c r="ET241" s="84">
        <f>MODEL_DATA!BL238</f>
        <v>0</v>
      </c>
      <c r="EU241" s="84">
        <f>MODEL_DATA!BM238</f>
        <v>0</v>
      </c>
      <c r="EV241" s="84">
        <f>MODEL_DATA!BN238</f>
        <v>0</v>
      </c>
    </row>
    <row r="242" spans="122:152" x14ac:dyDescent="0.25">
      <c r="DR242" s="31">
        <f t="shared" si="164"/>
        <v>233</v>
      </c>
      <c r="DS242" s="26">
        <f t="shared" si="168"/>
        <v>233.5</v>
      </c>
      <c r="DT242" s="101">
        <f t="shared" si="147"/>
        <v>12.76</v>
      </c>
      <c r="DU242" s="101">
        <f t="shared" si="148"/>
        <v>12.76</v>
      </c>
      <c r="DV242" s="101">
        <f t="shared" si="149"/>
        <v>0</v>
      </c>
      <c r="DW242" s="102">
        <f t="shared" si="166"/>
        <v>100</v>
      </c>
      <c r="DX242" s="144"/>
      <c r="DY242" s="101">
        <f t="shared" si="167"/>
        <v>0</v>
      </c>
      <c r="DZ242" s="101">
        <f t="shared" si="167"/>
        <v>3.37</v>
      </c>
      <c r="EB242" s="84">
        <f>MODEL_DATA!AT239</f>
        <v>233</v>
      </c>
      <c r="EC242" s="84">
        <f>MODEL_DATA!AU239</f>
        <v>0</v>
      </c>
      <c r="ED242" s="84">
        <f>MODEL_DATA!AV239</f>
        <v>0</v>
      </c>
      <c r="EE242" s="84">
        <f>MODEL_DATA!AW239</f>
        <v>12.76</v>
      </c>
      <c r="EF242" s="84">
        <f>MODEL_DATA!AX239</f>
        <v>0</v>
      </c>
      <c r="EG242" s="84">
        <f>MODEL_DATA!AY239</f>
        <v>0</v>
      </c>
      <c r="EH242" s="84">
        <f>MODEL_DATA!AZ239</f>
        <v>0</v>
      </c>
      <c r="EI242" s="84">
        <f>MODEL_DATA!BA239</f>
        <v>0</v>
      </c>
      <c r="EJ242" s="84">
        <f>MODEL_DATA!BB239</f>
        <v>0</v>
      </c>
      <c r="EK242" s="84">
        <f>MODEL_DATA!BC239</f>
        <v>0</v>
      </c>
      <c r="EL242" s="84">
        <f>MODEL_DATA!BD239</f>
        <v>0</v>
      </c>
      <c r="EM242" s="84">
        <f>MODEL_DATA!BE239</f>
        <v>42.55</v>
      </c>
      <c r="EN242" s="84">
        <f>MODEL_DATA!BF239</f>
        <v>0</v>
      </c>
      <c r="EO242" s="84">
        <f>MODEL_DATA!BG239</f>
        <v>0</v>
      </c>
      <c r="EP242" s="84">
        <f>MODEL_DATA!BH239</f>
        <v>3.37</v>
      </c>
      <c r="EQ242" s="84">
        <f>MODEL_DATA!BI239</f>
        <v>57.45</v>
      </c>
      <c r="ER242" s="84">
        <f>MODEL_DATA!BJ239</f>
        <v>4.58</v>
      </c>
      <c r="ES242" s="84">
        <f>MODEL_DATA!BK239</f>
        <v>0</v>
      </c>
      <c r="ET242" s="84">
        <f>MODEL_DATA!BL239</f>
        <v>0</v>
      </c>
      <c r="EU242" s="84">
        <f>MODEL_DATA!BM239</f>
        <v>0</v>
      </c>
      <c r="EV242" s="84">
        <f>MODEL_DATA!BN239</f>
        <v>0</v>
      </c>
    </row>
    <row r="243" spans="122:152" x14ac:dyDescent="0.25">
      <c r="DR243" s="31">
        <f t="shared" si="164"/>
        <v>234</v>
      </c>
      <c r="DS243" s="26">
        <f t="shared" si="168"/>
        <v>234.5</v>
      </c>
      <c r="DT243" s="101">
        <f t="shared" si="147"/>
        <v>14.21</v>
      </c>
      <c r="DU243" s="101">
        <f t="shared" si="148"/>
        <v>14.21</v>
      </c>
      <c r="DV243" s="101">
        <f t="shared" si="149"/>
        <v>0</v>
      </c>
      <c r="DW243" s="102">
        <f t="shared" si="166"/>
        <v>96.72999999999999</v>
      </c>
      <c r="DX243" s="144"/>
      <c r="DY243" s="101">
        <f t="shared" si="167"/>
        <v>0</v>
      </c>
      <c r="DZ243" s="101">
        <f t="shared" si="167"/>
        <v>2.5299999999999998</v>
      </c>
      <c r="EB243" s="84">
        <f>MODEL_DATA!AT240</f>
        <v>234</v>
      </c>
      <c r="EC243" s="84">
        <f>MODEL_DATA!AU240</f>
        <v>0</v>
      </c>
      <c r="ED243" s="84">
        <f>MODEL_DATA!AV240</f>
        <v>0</v>
      </c>
      <c r="EE243" s="84">
        <f>MODEL_DATA!AW240</f>
        <v>14.21</v>
      </c>
      <c r="EF243" s="84">
        <f>MODEL_DATA!AX240</f>
        <v>0</v>
      </c>
      <c r="EG243" s="84">
        <f>MODEL_DATA!AY240</f>
        <v>0</v>
      </c>
      <c r="EH243" s="84">
        <f>MODEL_DATA!AZ240</f>
        <v>0</v>
      </c>
      <c r="EI243" s="84">
        <f>MODEL_DATA!BA240</f>
        <v>0</v>
      </c>
      <c r="EJ243" s="84">
        <f>MODEL_DATA!BB240</f>
        <v>0</v>
      </c>
      <c r="EK243" s="84">
        <f>MODEL_DATA!BC240</f>
        <v>0</v>
      </c>
      <c r="EL243" s="84">
        <f>MODEL_DATA!BD240</f>
        <v>0</v>
      </c>
      <c r="EM243" s="84">
        <f>MODEL_DATA!BE240</f>
        <v>45.12</v>
      </c>
      <c r="EN243" s="84">
        <f>MODEL_DATA!BF240</f>
        <v>0</v>
      </c>
      <c r="EO243" s="84">
        <f>MODEL_DATA!BG240</f>
        <v>0</v>
      </c>
      <c r="EP243" s="84">
        <f>MODEL_DATA!BH240</f>
        <v>2.5299999999999998</v>
      </c>
      <c r="EQ243" s="84">
        <f>MODEL_DATA!BI240</f>
        <v>51.61</v>
      </c>
      <c r="ER243" s="84">
        <f>MODEL_DATA!BJ240</f>
        <v>7.1</v>
      </c>
      <c r="ES243" s="84">
        <f>MODEL_DATA!BK240</f>
        <v>0</v>
      </c>
      <c r="ET243" s="84">
        <f>MODEL_DATA!BL240</f>
        <v>0</v>
      </c>
      <c r="EU243" s="84">
        <f>MODEL_DATA!BM240</f>
        <v>0</v>
      </c>
      <c r="EV243" s="84">
        <f>MODEL_DATA!BN240</f>
        <v>0</v>
      </c>
    </row>
    <row r="244" spans="122:152" x14ac:dyDescent="0.25">
      <c r="DR244" s="31">
        <f t="shared" si="164"/>
        <v>235</v>
      </c>
      <c r="DS244" s="26">
        <f t="shared" si="168"/>
        <v>235.5</v>
      </c>
      <c r="DT244" s="101">
        <f t="shared" si="147"/>
        <v>13.15</v>
      </c>
      <c r="DU244" s="101">
        <f t="shared" si="148"/>
        <v>13.15</v>
      </c>
      <c r="DV244" s="101">
        <f t="shared" si="149"/>
        <v>0</v>
      </c>
      <c r="DW244" s="102">
        <f t="shared" si="166"/>
        <v>84.97</v>
      </c>
      <c r="DX244" s="144"/>
      <c r="DY244" s="101">
        <f t="shared" si="167"/>
        <v>0</v>
      </c>
      <c r="DZ244" s="101">
        <f t="shared" si="167"/>
        <v>2.1800000000000002</v>
      </c>
      <c r="EB244" s="84">
        <f>MODEL_DATA!AT241</f>
        <v>235</v>
      </c>
      <c r="EC244" s="84">
        <f>MODEL_DATA!AU241</f>
        <v>0</v>
      </c>
      <c r="ED244" s="84">
        <f>MODEL_DATA!AV241</f>
        <v>0</v>
      </c>
      <c r="EE244" s="84">
        <f>MODEL_DATA!AW241</f>
        <v>13.15</v>
      </c>
      <c r="EF244" s="84">
        <f>MODEL_DATA!AX241</f>
        <v>0</v>
      </c>
      <c r="EG244" s="84">
        <f>MODEL_DATA!AY241</f>
        <v>0</v>
      </c>
      <c r="EH244" s="84">
        <f>MODEL_DATA!AZ241</f>
        <v>0</v>
      </c>
      <c r="EI244" s="84">
        <f>MODEL_DATA!BA241</f>
        <v>0</v>
      </c>
      <c r="EJ244" s="84">
        <f>MODEL_DATA!BB241</f>
        <v>0</v>
      </c>
      <c r="EK244" s="84">
        <f>MODEL_DATA!BC241</f>
        <v>0</v>
      </c>
      <c r="EL244" s="84">
        <f>MODEL_DATA!BD241</f>
        <v>0</v>
      </c>
      <c r="EM244" s="84">
        <f>MODEL_DATA!BE241</f>
        <v>35.909999999999997</v>
      </c>
      <c r="EN244" s="84">
        <f>MODEL_DATA!BF241</f>
        <v>0</v>
      </c>
      <c r="EO244" s="84">
        <f>MODEL_DATA!BG241</f>
        <v>0</v>
      </c>
      <c r="EP244" s="84">
        <f>MODEL_DATA!BH241</f>
        <v>2.1800000000000002</v>
      </c>
      <c r="EQ244" s="84">
        <f>MODEL_DATA!BI241</f>
        <v>49.06</v>
      </c>
      <c r="ER244" s="84">
        <f>MODEL_DATA!BJ241</f>
        <v>5.76</v>
      </c>
      <c r="ES244" s="84">
        <f>MODEL_DATA!BK241</f>
        <v>0</v>
      </c>
      <c r="ET244" s="84">
        <f>MODEL_DATA!BL241</f>
        <v>0</v>
      </c>
      <c r="EU244" s="84">
        <f>MODEL_DATA!BM241</f>
        <v>0</v>
      </c>
      <c r="EV244" s="84">
        <f>MODEL_DATA!BN241</f>
        <v>0</v>
      </c>
    </row>
    <row r="245" spans="122:152" x14ac:dyDescent="0.25">
      <c r="DR245" s="31">
        <f t="shared" si="164"/>
        <v>236</v>
      </c>
      <c r="DS245" s="26">
        <f t="shared" si="168"/>
        <v>236.5</v>
      </c>
      <c r="DT245" s="101">
        <f t="shared" si="147"/>
        <v>11.19</v>
      </c>
      <c r="DU245" s="101">
        <f t="shared" si="148"/>
        <v>11.19</v>
      </c>
      <c r="DV245" s="101">
        <f t="shared" si="149"/>
        <v>0</v>
      </c>
      <c r="DW245" s="102">
        <f t="shared" si="166"/>
        <v>93.31</v>
      </c>
      <c r="DX245" s="144"/>
      <c r="DY245" s="101">
        <f t="shared" si="167"/>
        <v>0</v>
      </c>
      <c r="DZ245" s="101">
        <f t="shared" si="167"/>
        <v>1.95</v>
      </c>
      <c r="EB245" s="84">
        <f>MODEL_DATA!AT242</f>
        <v>236</v>
      </c>
      <c r="EC245" s="84">
        <f>MODEL_DATA!AU242</f>
        <v>0</v>
      </c>
      <c r="ED245" s="84">
        <f>MODEL_DATA!AV242</f>
        <v>0</v>
      </c>
      <c r="EE245" s="84">
        <f>MODEL_DATA!AW242</f>
        <v>11.19</v>
      </c>
      <c r="EF245" s="84">
        <f>MODEL_DATA!AX242</f>
        <v>0</v>
      </c>
      <c r="EG245" s="84">
        <f>MODEL_DATA!AY242</f>
        <v>0</v>
      </c>
      <c r="EH245" s="84">
        <f>MODEL_DATA!AZ242</f>
        <v>0</v>
      </c>
      <c r="EI245" s="84">
        <f>MODEL_DATA!BA242</f>
        <v>0</v>
      </c>
      <c r="EJ245" s="84">
        <f>MODEL_DATA!BB242</f>
        <v>0</v>
      </c>
      <c r="EK245" s="84">
        <f>MODEL_DATA!BC242</f>
        <v>0</v>
      </c>
      <c r="EL245" s="84">
        <f>MODEL_DATA!BD242</f>
        <v>0</v>
      </c>
      <c r="EM245" s="84">
        <f>MODEL_DATA!BE242</f>
        <v>28.72</v>
      </c>
      <c r="EN245" s="84">
        <f>MODEL_DATA!BF242</f>
        <v>0</v>
      </c>
      <c r="EO245" s="84">
        <f>MODEL_DATA!BG242</f>
        <v>0</v>
      </c>
      <c r="EP245" s="84">
        <f>MODEL_DATA!BH242</f>
        <v>1.95</v>
      </c>
      <c r="EQ245" s="84">
        <f>MODEL_DATA!BI242</f>
        <v>64.59</v>
      </c>
      <c r="ER245" s="84">
        <f>MODEL_DATA!BJ242</f>
        <v>5.86</v>
      </c>
      <c r="ES245" s="84">
        <f>MODEL_DATA!BK242</f>
        <v>0</v>
      </c>
      <c r="ET245" s="84">
        <f>MODEL_DATA!BL242</f>
        <v>0</v>
      </c>
      <c r="EU245" s="84">
        <f>MODEL_DATA!BM242</f>
        <v>0</v>
      </c>
      <c r="EV245" s="84">
        <f>MODEL_DATA!BN242</f>
        <v>0</v>
      </c>
    </row>
    <row r="246" spans="122:152" x14ac:dyDescent="0.25">
      <c r="DR246" s="31">
        <f t="shared" si="164"/>
        <v>237</v>
      </c>
      <c r="DS246" s="26">
        <f t="shared" si="168"/>
        <v>237.5</v>
      </c>
      <c r="DT246" s="101">
        <f t="shared" si="147"/>
        <v>12.84</v>
      </c>
      <c r="DU246" s="101">
        <f t="shared" si="148"/>
        <v>12.84</v>
      </c>
      <c r="DV246" s="101">
        <f t="shared" si="149"/>
        <v>0</v>
      </c>
      <c r="DW246" s="102">
        <f t="shared" si="166"/>
        <v>68.990000000000009</v>
      </c>
      <c r="DX246" s="144"/>
      <c r="DY246" s="101">
        <f t="shared" si="167"/>
        <v>0</v>
      </c>
      <c r="DZ246" s="101">
        <f t="shared" si="167"/>
        <v>1.62</v>
      </c>
      <c r="EB246" s="84">
        <f>MODEL_DATA!AT243</f>
        <v>237</v>
      </c>
      <c r="EC246" s="84">
        <f>MODEL_DATA!AU243</f>
        <v>0</v>
      </c>
      <c r="ED246" s="84">
        <f>MODEL_DATA!AV243</f>
        <v>0</v>
      </c>
      <c r="EE246" s="84">
        <f>MODEL_DATA!AW243</f>
        <v>12.84</v>
      </c>
      <c r="EF246" s="84">
        <f>MODEL_DATA!AX243</f>
        <v>0</v>
      </c>
      <c r="EG246" s="84">
        <f>MODEL_DATA!AY243</f>
        <v>0</v>
      </c>
      <c r="EH246" s="84">
        <f>MODEL_DATA!AZ243</f>
        <v>0</v>
      </c>
      <c r="EI246" s="84">
        <f>MODEL_DATA!BA243</f>
        <v>0</v>
      </c>
      <c r="EJ246" s="84">
        <f>MODEL_DATA!BB243</f>
        <v>0</v>
      </c>
      <c r="EK246" s="84">
        <f>MODEL_DATA!BC243</f>
        <v>0</v>
      </c>
      <c r="EL246" s="84">
        <f>MODEL_DATA!BD243</f>
        <v>0</v>
      </c>
      <c r="EM246" s="84">
        <f>MODEL_DATA!BE243</f>
        <v>31.14</v>
      </c>
      <c r="EN246" s="84">
        <f>MODEL_DATA!BF243</f>
        <v>0</v>
      </c>
      <c r="EO246" s="84">
        <f>MODEL_DATA!BG243</f>
        <v>0</v>
      </c>
      <c r="EP246" s="84">
        <f>MODEL_DATA!BH243</f>
        <v>1.62</v>
      </c>
      <c r="EQ246" s="84">
        <f>MODEL_DATA!BI243</f>
        <v>37.85</v>
      </c>
      <c r="ER246" s="84">
        <f>MODEL_DATA!BJ243</f>
        <v>5.44</v>
      </c>
      <c r="ES246" s="84">
        <f>MODEL_DATA!BK243</f>
        <v>0</v>
      </c>
      <c r="ET246" s="84">
        <f>MODEL_DATA!BL243</f>
        <v>0</v>
      </c>
      <c r="EU246" s="84">
        <f>MODEL_DATA!BM243</f>
        <v>0</v>
      </c>
      <c r="EV246" s="84">
        <f>MODEL_DATA!BN243</f>
        <v>0</v>
      </c>
    </row>
    <row r="247" spans="122:152" x14ac:dyDescent="0.25">
      <c r="DR247" s="31">
        <f t="shared" si="164"/>
        <v>238</v>
      </c>
      <c r="DS247" s="26">
        <f t="shared" si="168"/>
        <v>238.5</v>
      </c>
      <c r="DT247" s="101">
        <f t="shared" si="147"/>
        <v>11.38</v>
      </c>
      <c r="DU247" s="101">
        <f t="shared" si="148"/>
        <v>11.38</v>
      </c>
      <c r="DV247" s="101">
        <f t="shared" si="149"/>
        <v>0</v>
      </c>
      <c r="DW247" s="102">
        <f t="shared" si="166"/>
        <v>70.84</v>
      </c>
      <c r="DX247" s="144"/>
      <c r="DY247" s="101">
        <f t="shared" si="167"/>
        <v>0</v>
      </c>
      <c r="DZ247" s="101">
        <f t="shared" si="167"/>
        <v>1.07</v>
      </c>
      <c r="EB247" s="84">
        <f>MODEL_DATA!AT244</f>
        <v>238</v>
      </c>
      <c r="EC247" s="84">
        <f>MODEL_DATA!AU244</f>
        <v>0</v>
      </c>
      <c r="ED247" s="84">
        <f>MODEL_DATA!AV244</f>
        <v>0</v>
      </c>
      <c r="EE247" s="84">
        <f>MODEL_DATA!AW244</f>
        <v>11.38</v>
      </c>
      <c r="EF247" s="84">
        <f>MODEL_DATA!AX244</f>
        <v>0</v>
      </c>
      <c r="EG247" s="84">
        <f>MODEL_DATA!AY244</f>
        <v>0</v>
      </c>
      <c r="EH247" s="84">
        <f>MODEL_DATA!AZ244</f>
        <v>0</v>
      </c>
      <c r="EI247" s="84">
        <f>MODEL_DATA!BA244</f>
        <v>0</v>
      </c>
      <c r="EJ247" s="84">
        <f>MODEL_DATA!BB244</f>
        <v>0</v>
      </c>
      <c r="EK247" s="84">
        <f>MODEL_DATA!BC244</f>
        <v>0</v>
      </c>
      <c r="EL247" s="84">
        <f>MODEL_DATA!BD244</f>
        <v>0</v>
      </c>
      <c r="EM247" s="84">
        <f>MODEL_DATA!BE244</f>
        <v>27.9</v>
      </c>
      <c r="EN247" s="84">
        <f>MODEL_DATA!BF244</f>
        <v>0</v>
      </c>
      <c r="EO247" s="84">
        <f>MODEL_DATA!BG244</f>
        <v>0</v>
      </c>
      <c r="EP247" s="84">
        <f>MODEL_DATA!BH244</f>
        <v>1.07</v>
      </c>
      <c r="EQ247" s="84">
        <f>MODEL_DATA!BI244</f>
        <v>42.94</v>
      </c>
      <c r="ER247" s="84">
        <f>MODEL_DATA!BJ244</f>
        <v>5.73</v>
      </c>
      <c r="ES247" s="84">
        <f>MODEL_DATA!BK244</f>
        <v>0</v>
      </c>
      <c r="ET247" s="84">
        <f>MODEL_DATA!BL244</f>
        <v>0</v>
      </c>
      <c r="EU247" s="84">
        <f>MODEL_DATA!BM244</f>
        <v>0</v>
      </c>
      <c r="EV247" s="84">
        <f>MODEL_DATA!BN244</f>
        <v>0</v>
      </c>
    </row>
    <row r="248" spans="122:152" x14ac:dyDescent="0.25">
      <c r="DR248" s="31">
        <f t="shared" si="164"/>
        <v>239</v>
      </c>
      <c r="DS248" s="26">
        <f t="shared" si="168"/>
        <v>239.5</v>
      </c>
      <c r="DT248" s="101">
        <f t="shared" si="147"/>
        <v>9.85</v>
      </c>
      <c r="DU248" s="101">
        <f t="shared" si="148"/>
        <v>9.85</v>
      </c>
      <c r="DV248" s="101">
        <f t="shared" si="149"/>
        <v>0</v>
      </c>
      <c r="DW248" s="102">
        <f t="shared" si="166"/>
        <v>76.53</v>
      </c>
      <c r="DX248" s="144"/>
      <c r="DY248" s="101">
        <f t="shared" si="167"/>
        <v>0</v>
      </c>
      <c r="DZ248" s="101">
        <f t="shared" si="167"/>
        <v>0.76</v>
      </c>
      <c r="EB248" s="84">
        <f>MODEL_DATA!AT245</f>
        <v>239</v>
      </c>
      <c r="EC248" s="84">
        <f>MODEL_DATA!AU245</f>
        <v>0</v>
      </c>
      <c r="ED248" s="84">
        <f>MODEL_DATA!AV245</f>
        <v>0</v>
      </c>
      <c r="EE248" s="84">
        <f>MODEL_DATA!AW245</f>
        <v>9.85</v>
      </c>
      <c r="EF248" s="84">
        <f>MODEL_DATA!AX245</f>
        <v>0</v>
      </c>
      <c r="EG248" s="84">
        <f>MODEL_DATA!AY245</f>
        <v>0</v>
      </c>
      <c r="EH248" s="84">
        <f>MODEL_DATA!AZ245</f>
        <v>0</v>
      </c>
      <c r="EI248" s="84">
        <f>MODEL_DATA!BA245</f>
        <v>0</v>
      </c>
      <c r="EJ248" s="84">
        <f>MODEL_DATA!BB245</f>
        <v>0</v>
      </c>
      <c r="EK248" s="84">
        <f>MODEL_DATA!BC245</f>
        <v>0</v>
      </c>
      <c r="EL248" s="84">
        <f>MODEL_DATA!BD245</f>
        <v>0</v>
      </c>
      <c r="EM248" s="84">
        <f>MODEL_DATA!BE245</f>
        <v>28.4</v>
      </c>
      <c r="EN248" s="84">
        <f>MODEL_DATA!BF245</f>
        <v>0</v>
      </c>
      <c r="EO248" s="84">
        <f>MODEL_DATA!BG245</f>
        <v>0</v>
      </c>
      <c r="EP248" s="84">
        <f>MODEL_DATA!BH245</f>
        <v>0.76</v>
      </c>
      <c r="EQ248" s="84">
        <f>MODEL_DATA!BI245</f>
        <v>48.13</v>
      </c>
      <c r="ER248" s="84">
        <f>MODEL_DATA!BJ245</f>
        <v>5.89</v>
      </c>
      <c r="ES248" s="84">
        <f>MODEL_DATA!BK245</f>
        <v>0</v>
      </c>
      <c r="ET248" s="84">
        <f>MODEL_DATA!BL245</f>
        <v>0</v>
      </c>
      <c r="EU248" s="84">
        <f>MODEL_DATA!BM245</f>
        <v>0</v>
      </c>
      <c r="EV248" s="84">
        <f>MODEL_DATA!BN245</f>
        <v>0</v>
      </c>
    </row>
    <row r="249" spans="122:152" x14ac:dyDescent="0.25">
      <c r="DR249" s="31">
        <f t="shared" si="164"/>
        <v>240</v>
      </c>
      <c r="DS249" s="26">
        <f t="shared" si="168"/>
        <v>240.5</v>
      </c>
      <c r="DT249" s="101">
        <f t="shared" si="147"/>
        <v>8.56</v>
      </c>
      <c r="DU249" s="101">
        <f t="shared" si="148"/>
        <v>8.56</v>
      </c>
      <c r="DV249" s="101">
        <f t="shared" si="149"/>
        <v>0</v>
      </c>
      <c r="DW249" s="102">
        <f t="shared" si="166"/>
        <v>72.52</v>
      </c>
      <c r="DX249" s="144"/>
      <c r="DY249" s="101">
        <f t="shared" si="167"/>
        <v>0</v>
      </c>
      <c r="DZ249" s="101">
        <f t="shared" si="167"/>
        <v>0.81</v>
      </c>
      <c r="EB249" s="84">
        <f>MODEL_DATA!AT246</f>
        <v>240</v>
      </c>
      <c r="EC249" s="84">
        <f>MODEL_DATA!AU246</f>
        <v>0</v>
      </c>
      <c r="ED249" s="84">
        <f>MODEL_DATA!AV246</f>
        <v>0</v>
      </c>
      <c r="EE249" s="84">
        <f>MODEL_DATA!AW246</f>
        <v>8.56</v>
      </c>
      <c r="EF249" s="84">
        <f>MODEL_DATA!AX246</f>
        <v>0</v>
      </c>
      <c r="EG249" s="84">
        <f>MODEL_DATA!AY246</f>
        <v>0</v>
      </c>
      <c r="EH249" s="84">
        <f>MODEL_DATA!AZ246</f>
        <v>0</v>
      </c>
      <c r="EI249" s="84">
        <f>MODEL_DATA!BA246</f>
        <v>0</v>
      </c>
      <c r="EJ249" s="84">
        <f>MODEL_DATA!BB246</f>
        <v>0</v>
      </c>
      <c r="EK249" s="84">
        <f>MODEL_DATA!BC246</f>
        <v>0</v>
      </c>
      <c r="EL249" s="84">
        <f>MODEL_DATA!BD246</f>
        <v>0</v>
      </c>
      <c r="EM249" s="84">
        <f>MODEL_DATA!BE246</f>
        <v>33.729999999999997</v>
      </c>
      <c r="EN249" s="84">
        <f>MODEL_DATA!BF246</f>
        <v>0</v>
      </c>
      <c r="EO249" s="84">
        <f>MODEL_DATA!BG246</f>
        <v>0</v>
      </c>
      <c r="EP249" s="84">
        <f>MODEL_DATA!BH246</f>
        <v>0.81</v>
      </c>
      <c r="EQ249" s="84">
        <f>MODEL_DATA!BI246</f>
        <v>38.79</v>
      </c>
      <c r="ER249" s="84">
        <f>MODEL_DATA!BJ246</f>
        <v>9.1</v>
      </c>
      <c r="ES249" s="84">
        <f>MODEL_DATA!BK246</f>
        <v>0</v>
      </c>
      <c r="ET249" s="84">
        <f>MODEL_DATA!BL246</f>
        <v>0</v>
      </c>
      <c r="EU249" s="84">
        <f>MODEL_DATA!BM246</f>
        <v>0</v>
      </c>
      <c r="EV249" s="84">
        <f>MODEL_DATA!BN246</f>
        <v>0</v>
      </c>
    </row>
    <row r="250" spans="122:152" x14ac:dyDescent="0.25">
      <c r="DR250" s="31">
        <f t="shared" si="164"/>
        <v>241</v>
      </c>
      <c r="DS250" s="26">
        <f t="shared" si="168"/>
        <v>241.5</v>
      </c>
      <c r="DT250" s="101">
        <f t="shared" si="147"/>
        <v>8.2799999999999994</v>
      </c>
      <c r="DU250" s="101">
        <f t="shared" si="148"/>
        <v>8.2799999999999994</v>
      </c>
      <c r="DV250" s="101">
        <f t="shared" si="149"/>
        <v>0</v>
      </c>
      <c r="DW250" s="102">
        <f t="shared" si="166"/>
        <v>64.92</v>
      </c>
      <c r="DX250" s="144"/>
      <c r="DY250" s="101">
        <f t="shared" si="167"/>
        <v>0</v>
      </c>
      <c r="DZ250" s="101">
        <f t="shared" si="167"/>
        <v>0.47</v>
      </c>
      <c r="EB250" s="84">
        <f>MODEL_DATA!AT247</f>
        <v>241</v>
      </c>
      <c r="EC250" s="84">
        <f>MODEL_DATA!AU247</f>
        <v>0</v>
      </c>
      <c r="ED250" s="84">
        <f>MODEL_DATA!AV247</f>
        <v>0</v>
      </c>
      <c r="EE250" s="84">
        <f>MODEL_DATA!AW247</f>
        <v>8.2799999999999994</v>
      </c>
      <c r="EF250" s="84">
        <f>MODEL_DATA!AX247</f>
        <v>0</v>
      </c>
      <c r="EG250" s="84">
        <f>MODEL_DATA!AY247</f>
        <v>0</v>
      </c>
      <c r="EH250" s="84">
        <f>MODEL_DATA!AZ247</f>
        <v>0</v>
      </c>
      <c r="EI250" s="84">
        <f>MODEL_DATA!BA247</f>
        <v>0</v>
      </c>
      <c r="EJ250" s="84">
        <f>MODEL_DATA!BB247</f>
        <v>0</v>
      </c>
      <c r="EK250" s="84">
        <f>MODEL_DATA!BC247</f>
        <v>0</v>
      </c>
      <c r="EL250" s="84">
        <f>MODEL_DATA!BD247</f>
        <v>0</v>
      </c>
      <c r="EM250" s="84">
        <f>MODEL_DATA!BE247</f>
        <v>21.47</v>
      </c>
      <c r="EN250" s="84">
        <f>MODEL_DATA!BF247</f>
        <v>0</v>
      </c>
      <c r="EO250" s="84">
        <f>MODEL_DATA!BG247</f>
        <v>0</v>
      </c>
      <c r="EP250" s="84">
        <f>MODEL_DATA!BH247</f>
        <v>0.47</v>
      </c>
      <c r="EQ250" s="84">
        <f>MODEL_DATA!BI247</f>
        <v>43.45</v>
      </c>
      <c r="ER250" s="84">
        <f>MODEL_DATA!BJ247</f>
        <v>10.54</v>
      </c>
      <c r="ES250" s="84">
        <f>MODEL_DATA!BK247</f>
        <v>0</v>
      </c>
      <c r="ET250" s="84">
        <f>MODEL_DATA!BL247</f>
        <v>0</v>
      </c>
      <c r="EU250" s="84">
        <f>MODEL_DATA!BM247</f>
        <v>0</v>
      </c>
      <c r="EV250" s="84">
        <f>MODEL_DATA!BN247</f>
        <v>0</v>
      </c>
    </row>
    <row r="251" spans="122:152" x14ac:dyDescent="0.25">
      <c r="DR251" s="31">
        <f t="shared" si="164"/>
        <v>242</v>
      </c>
      <c r="DS251" s="26">
        <f t="shared" si="168"/>
        <v>242.5</v>
      </c>
      <c r="DT251" s="101">
        <f t="shared" si="147"/>
        <v>8.16</v>
      </c>
      <c r="DU251" s="101">
        <f t="shared" si="148"/>
        <v>8.16</v>
      </c>
      <c r="DV251" s="101">
        <f t="shared" si="149"/>
        <v>0</v>
      </c>
      <c r="DW251" s="102">
        <f t="shared" si="166"/>
        <v>57.42</v>
      </c>
      <c r="DX251" s="144"/>
      <c r="DY251" s="101">
        <f t="shared" si="167"/>
        <v>0</v>
      </c>
      <c r="DZ251" s="101">
        <f t="shared" si="167"/>
        <v>0.51</v>
      </c>
      <c r="EB251" s="84">
        <f>MODEL_DATA!AT248</f>
        <v>242</v>
      </c>
      <c r="EC251" s="84">
        <f>MODEL_DATA!AU248</f>
        <v>0</v>
      </c>
      <c r="ED251" s="84">
        <f>MODEL_DATA!AV248</f>
        <v>0</v>
      </c>
      <c r="EE251" s="84">
        <f>MODEL_DATA!AW248</f>
        <v>8.16</v>
      </c>
      <c r="EF251" s="84">
        <f>MODEL_DATA!AX248</f>
        <v>0</v>
      </c>
      <c r="EG251" s="84">
        <f>MODEL_DATA!AY248</f>
        <v>0</v>
      </c>
      <c r="EH251" s="84">
        <f>MODEL_DATA!AZ248</f>
        <v>0</v>
      </c>
      <c r="EI251" s="84">
        <f>MODEL_DATA!BA248</f>
        <v>0</v>
      </c>
      <c r="EJ251" s="84">
        <f>MODEL_DATA!BB248</f>
        <v>0</v>
      </c>
      <c r="EK251" s="84">
        <f>MODEL_DATA!BC248</f>
        <v>0</v>
      </c>
      <c r="EL251" s="84">
        <f>MODEL_DATA!BD248</f>
        <v>0</v>
      </c>
      <c r="EM251" s="84">
        <f>MODEL_DATA!BE248</f>
        <v>17.3</v>
      </c>
      <c r="EN251" s="84">
        <f>MODEL_DATA!BF248</f>
        <v>0</v>
      </c>
      <c r="EO251" s="84">
        <f>MODEL_DATA!BG248</f>
        <v>0</v>
      </c>
      <c r="EP251" s="84">
        <f>MODEL_DATA!BH248</f>
        <v>0.51</v>
      </c>
      <c r="EQ251" s="84">
        <f>MODEL_DATA!BI248</f>
        <v>40.119999999999997</v>
      </c>
      <c r="ER251" s="84">
        <f>MODEL_DATA!BJ248</f>
        <v>8.51</v>
      </c>
      <c r="ES251" s="84">
        <f>MODEL_DATA!BK248</f>
        <v>0</v>
      </c>
      <c r="ET251" s="84">
        <f>MODEL_DATA!BL248</f>
        <v>0</v>
      </c>
      <c r="EU251" s="84">
        <f>MODEL_DATA!BM248</f>
        <v>0</v>
      </c>
      <c r="EV251" s="84">
        <f>MODEL_DATA!BN248</f>
        <v>0</v>
      </c>
    </row>
    <row r="252" spans="122:152" x14ac:dyDescent="0.25">
      <c r="DR252" s="31">
        <f t="shared" si="164"/>
        <v>243</v>
      </c>
      <c r="DS252" s="26">
        <f t="shared" si="168"/>
        <v>243.5</v>
      </c>
      <c r="DT252" s="101">
        <f t="shared" si="147"/>
        <v>5.87</v>
      </c>
      <c r="DU252" s="101">
        <f t="shared" si="148"/>
        <v>5.87</v>
      </c>
      <c r="DV252" s="101">
        <f t="shared" si="149"/>
        <v>0</v>
      </c>
      <c r="DW252" s="102">
        <f t="shared" si="166"/>
        <v>59.01</v>
      </c>
      <c r="DX252" s="144"/>
      <c r="DY252" s="101">
        <f t="shared" si="167"/>
        <v>0</v>
      </c>
      <c r="DZ252" s="101">
        <f t="shared" si="167"/>
        <v>0.34</v>
      </c>
      <c r="EB252" s="84">
        <f>MODEL_DATA!AT249</f>
        <v>243</v>
      </c>
      <c r="EC252" s="84">
        <f>MODEL_DATA!AU249</f>
        <v>0</v>
      </c>
      <c r="ED252" s="84">
        <f>MODEL_DATA!AV249</f>
        <v>0</v>
      </c>
      <c r="EE252" s="84">
        <f>MODEL_DATA!AW249</f>
        <v>5.87</v>
      </c>
      <c r="EF252" s="84">
        <f>MODEL_DATA!AX249</f>
        <v>0</v>
      </c>
      <c r="EG252" s="84">
        <f>MODEL_DATA!AY249</f>
        <v>0</v>
      </c>
      <c r="EH252" s="84">
        <f>MODEL_DATA!AZ249</f>
        <v>0</v>
      </c>
      <c r="EI252" s="84">
        <f>MODEL_DATA!BA249</f>
        <v>0</v>
      </c>
      <c r="EJ252" s="84">
        <f>MODEL_DATA!BB249</f>
        <v>0</v>
      </c>
      <c r="EK252" s="84">
        <f>MODEL_DATA!BC249</f>
        <v>0</v>
      </c>
      <c r="EL252" s="84">
        <f>MODEL_DATA!BD249</f>
        <v>0</v>
      </c>
      <c r="EM252" s="84">
        <f>MODEL_DATA!BE249</f>
        <v>20.21</v>
      </c>
      <c r="EN252" s="84">
        <f>MODEL_DATA!BF249</f>
        <v>0</v>
      </c>
      <c r="EO252" s="84">
        <f>MODEL_DATA!BG249</f>
        <v>0</v>
      </c>
      <c r="EP252" s="84">
        <f>MODEL_DATA!BH249</f>
        <v>0.34</v>
      </c>
      <c r="EQ252" s="84">
        <f>MODEL_DATA!BI249</f>
        <v>38.799999999999997</v>
      </c>
      <c r="ER252" s="84">
        <f>MODEL_DATA!BJ249</f>
        <v>10.67</v>
      </c>
      <c r="ES252" s="84">
        <f>MODEL_DATA!BK249</f>
        <v>0</v>
      </c>
      <c r="ET252" s="84">
        <f>MODEL_DATA!BL249</f>
        <v>0</v>
      </c>
      <c r="EU252" s="84">
        <f>MODEL_DATA!BM249</f>
        <v>0</v>
      </c>
      <c r="EV252" s="84">
        <f>MODEL_DATA!BN249</f>
        <v>0</v>
      </c>
    </row>
    <row r="253" spans="122:152" x14ac:dyDescent="0.25">
      <c r="DR253" s="31">
        <f t="shared" si="164"/>
        <v>244</v>
      </c>
      <c r="DS253" s="26">
        <f t="shared" si="168"/>
        <v>244.5</v>
      </c>
      <c r="DT253" s="101">
        <f t="shared" si="147"/>
        <v>4.75</v>
      </c>
      <c r="DU253" s="101">
        <f t="shared" si="148"/>
        <v>4.75</v>
      </c>
      <c r="DV253" s="101">
        <f t="shared" si="149"/>
        <v>0</v>
      </c>
      <c r="DW253" s="102">
        <f t="shared" si="166"/>
        <v>40.449999999999996</v>
      </c>
      <c r="DX253" s="144"/>
      <c r="DY253" s="101">
        <f t="shared" si="167"/>
        <v>0</v>
      </c>
      <c r="DZ253" s="101">
        <f t="shared" si="167"/>
        <v>0.15</v>
      </c>
      <c r="EB253" s="84">
        <f>MODEL_DATA!AT250</f>
        <v>244</v>
      </c>
      <c r="EC253" s="84">
        <f>MODEL_DATA!AU250</f>
        <v>0</v>
      </c>
      <c r="ED253" s="84">
        <f>MODEL_DATA!AV250</f>
        <v>0</v>
      </c>
      <c r="EE253" s="84">
        <f>MODEL_DATA!AW250</f>
        <v>4.75</v>
      </c>
      <c r="EF253" s="84">
        <f>MODEL_DATA!AX250</f>
        <v>0</v>
      </c>
      <c r="EG253" s="84">
        <f>MODEL_DATA!AY250</f>
        <v>0</v>
      </c>
      <c r="EH253" s="84">
        <f>MODEL_DATA!AZ250</f>
        <v>0</v>
      </c>
      <c r="EI253" s="84">
        <f>MODEL_DATA!BA250</f>
        <v>0</v>
      </c>
      <c r="EJ253" s="84">
        <f>MODEL_DATA!BB250</f>
        <v>0</v>
      </c>
      <c r="EK253" s="84">
        <f>MODEL_DATA!BC250</f>
        <v>0</v>
      </c>
      <c r="EL253" s="84">
        <f>MODEL_DATA!BD250</f>
        <v>0</v>
      </c>
      <c r="EM253" s="84">
        <f>MODEL_DATA!BE250</f>
        <v>14.37</v>
      </c>
      <c r="EN253" s="84">
        <f>MODEL_DATA!BF250</f>
        <v>0</v>
      </c>
      <c r="EO253" s="84">
        <f>MODEL_DATA!BG250</f>
        <v>0</v>
      </c>
      <c r="EP253" s="84">
        <f>MODEL_DATA!BH250</f>
        <v>0.15</v>
      </c>
      <c r="EQ253" s="84">
        <f>MODEL_DATA!BI250</f>
        <v>26.08</v>
      </c>
      <c r="ER253" s="84">
        <f>MODEL_DATA!BJ250</f>
        <v>9.2100000000000009</v>
      </c>
      <c r="ES253" s="84">
        <f>MODEL_DATA!BK250</f>
        <v>0</v>
      </c>
      <c r="ET253" s="84">
        <f>MODEL_DATA!BL250</f>
        <v>0</v>
      </c>
      <c r="EU253" s="84">
        <f>MODEL_DATA!BM250</f>
        <v>0</v>
      </c>
      <c r="EV253" s="84">
        <f>MODEL_DATA!BN250</f>
        <v>0</v>
      </c>
    </row>
    <row r="254" spans="122:152" x14ac:dyDescent="0.25">
      <c r="DR254" s="31">
        <f t="shared" si="164"/>
        <v>245</v>
      </c>
      <c r="DS254" s="26">
        <f t="shared" si="168"/>
        <v>245.5</v>
      </c>
      <c r="DT254" s="101">
        <f t="shared" si="147"/>
        <v>1.75</v>
      </c>
      <c r="DU254" s="101">
        <f t="shared" si="148"/>
        <v>1.75</v>
      </c>
      <c r="DV254" s="101">
        <f t="shared" si="149"/>
        <v>0</v>
      </c>
      <c r="DW254" s="102">
        <f t="shared" si="166"/>
        <v>31.67</v>
      </c>
      <c r="DX254" s="144"/>
      <c r="DY254" s="101">
        <f t="shared" si="167"/>
        <v>0</v>
      </c>
      <c r="DZ254" s="101">
        <f t="shared" si="167"/>
        <v>0.05</v>
      </c>
      <c r="EB254" s="84">
        <f>MODEL_DATA!AT251</f>
        <v>245</v>
      </c>
      <c r="EC254" s="84">
        <f>MODEL_DATA!AU251</f>
        <v>0</v>
      </c>
      <c r="ED254" s="84">
        <f>MODEL_DATA!AV251</f>
        <v>0</v>
      </c>
      <c r="EE254" s="84">
        <f>MODEL_DATA!AW251</f>
        <v>1.75</v>
      </c>
      <c r="EF254" s="84">
        <f>MODEL_DATA!AX251</f>
        <v>0</v>
      </c>
      <c r="EG254" s="84">
        <f>MODEL_DATA!AY251</f>
        <v>0</v>
      </c>
      <c r="EH254" s="84">
        <f>MODEL_DATA!AZ251</f>
        <v>0</v>
      </c>
      <c r="EI254" s="84">
        <f>MODEL_DATA!BA251</f>
        <v>0</v>
      </c>
      <c r="EJ254" s="84">
        <f>MODEL_DATA!BB251</f>
        <v>0</v>
      </c>
      <c r="EK254" s="84">
        <f>MODEL_DATA!BC251</f>
        <v>0</v>
      </c>
      <c r="EL254" s="84">
        <f>MODEL_DATA!BD251</f>
        <v>0</v>
      </c>
      <c r="EM254" s="84">
        <f>MODEL_DATA!BE251</f>
        <v>10.33</v>
      </c>
      <c r="EN254" s="84">
        <f>MODEL_DATA!BF251</f>
        <v>0</v>
      </c>
      <c r="EO254" s="84">
        <f>MODEL_DATA!BG251</f>
        <v>0</v>
      </c>
      <c r="EP254" s="84">
        <f>MODEL_DATA!BH251</f>
        <v>0.05</v>
      </c>
      <c r="EQ254" s="84">
        <f>MODEL_DATA!BI251</f>
        <v>21.34</v>
      </c>
      <c r="ER254" s="84">
        <f>MODEL_DATA!BJ251</f>
        <v>12.6</v>
      </c>
      <c r="ES254" s="84">
        <f>MODEL_DATA!BK251</f>
        <v>0</v>
      </c>
      <c r="ET254" s="84">
        <f>MODEL_DATA!BL251</f>
        <v>0</v>
      </c>
      <c r="EU254" s="84">
        <f>MODEL_DATA!BM251</f>
        <v>0</v>
      </c>
      <c r="EV254" s="84">
        <f>MODEL_DATA!BN251</f>
        <v>0</v>
      </c>
    </row>
    <row r="255" spans="122:152" x14ac:dyDescent="0.25">
      <c r="DR255" s="31">
        <f t="shared" si="164"/>
        <v>246</v>
      </c>
      <c r="DS255" s="26">
        <f t="shared" si="168"/>
        <v>246.5</v>
      </c>
      <c r="DT255" s="101">
        <f t="shared" si="147"/>
        <v>0.77</v>
      </c>
      <c r="DU255" s="101">
        <f t="shared" si="148"/>
        <v>0.77</v>
      </c>
      <c r="DV255" s="101">
        <f t="shared" si="149"/>
        <v>0</v>
      </c>
      <c r="DW255" s="102">
        <f t="shared" si="166"/>
        <v>36.769999999999996</v>
      </c>
      <c r="DX255" s="144"/>
      <c r="DY255" s="101">
        <f t="shared" si="167"/>
        <v>0</v>
      </c>
      <c r="DZ255" s="101">
        <f t="shared" si="167"/>
        <v>0.02</v>
      </c>
      <c r="EB255" s="84">
        <f>MODEL_DATA!AT252</f>
        <v>246</v>
      </c>
      <c r="EC255" s="84">
        <f>MODEL_DATA!AU252</f>
        <v>0</v>
      </c>
      <c r="ED255" s="84">
        <f>MODEL_DATA!AV252</f>
        <v>0</v>
      </c>
      <c r="EE255" s="84">
        <f>MODEL_DATA!AW252</f>
        <v>0.77</v>
      </c>
      <c r="EF255" s="84">
        <f>MODEL_DATA!AX252</f>
        <v>0</v>
      </c>
      <c r="EG255" s="84">
        <f>MODEL_DATA!AY252</f>
        <v>0</v>
      </c>
      <c r="EH255" s="84">
        <f>MODEL_DATA!AZ252</f>
        <v>0</v>
      </c>
      <c r="EI255" s="84">
        <f>MODEL_DATA!BA252</f>
        <v>0</v>
      </c>
      <c r="EJ255" s="84">
        <f>MODEL_DATA!BB252</f>
        <v>0</v>
      </c>
      <c r="EK255" s="84">
        <f>MODEL_DATA!BC252</f>
        <v>0</v>
      </c>
      <c r="EL255" s="84">
        <f>MODEL_DATA!BD252</f>
        <v>0</v>
      </c>
      <c r="EM255" s="84">
        <f>MODEL_DATA!BE252</f>
        <v>5.21</v>
      </c>
      <c r="EN255" s="84">
        <f>MODEL_DATA!BF252</f>
        <v>0</v>
      </c>
      <c r="EO255" s="84">
        <f>MODEL_DATA!BG252</f>
        <v>0</v>
      </c>
      <c r="EP255" s="84">
        <f>MODEL_DATA!BH252</f>
        <v>0.02</v>
      </c>
      <c r="EQ255" s="84">
        <f>MODEL_DATA!BI252</f>
        <v>31.56</v>
      </c>
      <c r="ER255" s="84">
        <f>MODEL_DATA!BJ252</f>
        <v>8.32</v>
      </c>
      <c r="ES255" s="84">
        <f>MODEL_DATA!BK252</f>
        <v>0</v>
      </c>
      <c r="ET255" s="84">
        <f>MODEL_DATA!BL252</f>
        <v>0</v>
      </c>
      <c r="EU255" s="84">
        <f>MODEL_DATA!BM252</f>
        <v>0</v>
      </c>
      <c r="EV255" s="84">
        <f>MODEL_DATA!BN252</f>
        <v>0</v>
      </c>
    </row>
    <row r="256" spans="122:152" x14ac:dyDescent="0.25">
      <c r="DR256" s="31">
        <f t="shared" si="164"/>
        <v>247</v>
      </c>
      <c r="DS256" s="26">
        <f t="shared" si="168"/>
        <v>247.5</v>
      </c>
      <c r="DT256" s="101">
        <f t="shared" si="147"/>
        <v>0.15</v>
      </c>
      <c r="DU256" s="101">
        <f t="shared" si="148"/>
        <v>0.15</v>
      </c>
      <c r="DV256" s="101">
        <f t="shared" si="149"/>
        <v>0</v>
      </c>
      <c r="DW256" s="102">
        <f t="shared" si="166"/>
        <v>30.55</v>
      </c>
      <c r="DX256" s="144"/>
      <c r="DY256" s="101">
        <f t="shared" si="167"/>
        <v>0</v>
      </c>
      <c r="DZ256" s="101">
        <f t="shared" si="167"/>
        <v>0.01</v>
      </c>
      <c r="EB256" s="84">
        <f>MODEL_DATA!AT253</f>
        <v>247</v>
      </c>
      <c r="EC256" s="84">
        <f>MODEL_DATA!AU253</f>
        <v>0</v>
      </c>
      <c r="ED256" s="84">
        <f>MODEL_DATA!AV253</f>
        <v>0</v>
      </c>
      <c r="EE256" s="84">
        <f>MODEL_DATA!AW253</f>
        <v>0.15</v>
      </c>
      <c r="EF256" s="84">
        <f>MODEL_DATA!AX253</f>
        <v>0</v>
      </c>
      <c r="EG256" s="84">
        <f>MODEL_DATA!AY253</f>
        <v>0</v>
      </c>
      <c r="EH256" s="84">
        <f>MODEL_DATA!AZ253</f>
        <v>0</v>
      </c>
      <c r="EI256" s="84">
        <f>MODEL_DATA!BA253</f>
        <v>0</v>
      </c>
      <c r="EJ256" s="84">
        <f>MODEL_DATA!BB253</f>
        <v>0</v>
      </c>
      <c r="EK256" s="84">
        <f>MODEL_DATA!BC253</f>
        <v>0</v>
      </c>
      <c r="EL256" s="84">
        <f>MODEL_DATA!BD253</f>
        <v>0</v>
      </c>
      <c r="EM256" s="84">
        <f>MODEL_DATA!BE253</f>
        <v>7.07</v>
      </c>
      <c r="EN256" s="84">
        <f>MODEL_DATA!BF253</f>
        <v>0</v>
      </c>
      <c r="EO256" s="84">
        <f>MODEL_DATA!BG253</f>
        <v>0</v>
      </c>
      <c r="EP256" s="84">
        <f>MODEL_DATA!BH253</f>
        <v>0.01</v>
      </c>
      <c r="EQ256" s="84">
        <f>MODEL_DATA!BI253</f>
        <v>23.48</v>
      </c>
      <c r="ER256" s="84">
        <f>MODEL_DATA!BJ253</f>
        <v>9.6199999999999992</v>
      </c>
      <c r="ES256" s="84">
        <f>MODEL_DATA!BK253</f>
        <v>0</v>
      </c>
      <c r="ET256" s="84">
        <f>MODEL_DATA!BL253</f>
        <v>0</v>
      </c>
      <c r="EU256" s="84">
        <f>MODEL_DATA!BM253</f>
        <v>0</v>
      </c>
      <c r="EV256" s="84">
        <f>MODEL_DATA!BN253</f>
        <v>0</v>
      </c>
    </row>
    <row r="257" spans="122:152" x14ac:dyDescent="0.25">
      <c r="DR257" s="31">
        <f t="shared" si="164"/>
        <v>248</v>
      </c>
      <c r="DS257" s="26">
        <f t="shared" si="168"/>
        <v>248.5</v>
      </c>
      <c r="DT257" s="101">
        <f t="shared" si="147"/>
        <v>0</v>
      </c>
      <c r="DU257" s="101">
        <f t="shared" si="148"/>
        <v>0</v>
      </c>
      <c r="DV257" s="101">
        <f t="shared" si="149"/>
        <v>0</v>
      </c>
      <c r="DW257" s="102">
        <f t="shared" si="166"/>
        <v>22.860000000000003</v>
      </c>
      <c r="DX257" s="144"/>
      <c r="DY257" s="101">
        <f t="shared" si="167"/>
        <v>0</v>
      </c>
      <c r="DZ257" s="101">
        <f t="shared" si="167"/>
        <v>0</v>
      </c>
      <c r="EB257" s="84">
        <f>MODEL_DATA!AT254</f>
        <v>248</v>
      </c>
      <c r="EC257" s="84">
        <f>MODEL_DATA!AU254</f>
        <v>0</v>
      </c>
      <c r="ED257" s="84">
        <f>MODEL_DATA!AV254</f>
        <v>0</v>
      </c>
      <c r="EE257" s="84">
        <f>MODEL_DATA!AW254</f>
        <v>0</v>
      </c>
      <c r="EF257" s="84">
        <f>MODEL_DATA!AX254</f>
        <v>0</v>
      </c>
      <c r="EG257" s="84">
        <f>MODEL_DATA!AY254</f>
        <v>0</v>
      </c>
      <c r="EH257" s="84">
        <f>MODEL_DATA!AZ254</f>
        <v>0</v>
      </c>
      <c r="EI257" s="84">
        <f>MODEL_DATA!BA254</f>
        <v>0</v>
      </c>
      <c r="EJ257" s="84">
        <f>MODEL_DATA!BB254</f>
        <v>0</v>
      </c>
      <c r="EK257" s="84">
        <f>MODEL_DATA!BC254</f>
        <v>0</v>
      </c>
      <c r="EL257" s="84">
        <f>MODEL_DATA!BD254</f>
        <v>0</v>
      </c>
      <c r="EM257" s="84">
        <f>MODEL_DATA!BE254</f>
        <v>4.1900000000000004</v>
      </c>
      <c r="EN257" s="84">
        <f>MODEL_DATA!BF254</f>
        <v>0</v>
      </c>
      <c r="EO257" s="84">
        <f>MODEL_DATA!BG254</f>
        <v>0</v>
      </c>
      <c r="EP257" s="84">
        <f>MODEL_DATA!BH254</f>
        <v>0</v>
      </c>
      <c r="EQ257" s="84">
        <f>MODEL_DATA!BI254</f>
        <v>18.670000000000002</v>
      </c>
      <c r="ER257" s="84">
        <f>MODEL_DATA!BJ254</f>
        <v>6.34</v>
      </c>
      <c r="ES257" s="84">
        <f>MODEL_DATA!BK254</f>
        <v>0</v>
      </c>
      <c r="ET257" s="84">
        <f>MODEL_DATA!BL254</f>
        <v>0</v>
      </c>
      <c r="EU257" s="84">
        <f>MODEL_DATA!BM254</f>
        <v>0</v>
      </c>
      <c r="EV257" s="84">
        <f>MODEL_DATA!BN254</f>
        <v>0</v>
      </c>
    </row>
    <row r="258" spans="122:152" x14ac:dyDescent="0.25">
      <c r="DR258" s="31">
        <f t="shared" si="164"/>
        <v>249</v>
      </c>
      <c r="DS258" s="26">
        <f t="shared" si="168"/>
        <v>249.5</v>
      </c>
      <c r="DT258" s="101">
        <f t="shared" si="147"/>
        <v>0</v>
      </c>
      <c r="DU258" s="101">
        <f t="shared" si="148"/>
        <v>0</v>
      </c>
      <c r="DV258" s="101">
        <f t="shared" si="149"/>
        <v>0</v>
      </c>
      <c r="DW258" s="102">
        <f t="shared" si="166"/>
        <v>25.009999999999998</v>
      </c>
      <c r="DX258" s="144"/>
      <c r="DY258" s="101">
        <f t="shared" si="167"/>
        <v>0</v>
      </c>
      <c r="DZ258" s="101">
        <f t="shared" si="167"/>
        <v>0</v>
      </c>
      <c r="EB258" s="84">
        <f>MODEL_DATA!AT255</f>
        <v>249</v>
      </c>
      <c r="EC258" s="84">
        <f>MODEL_DATA!AU255</f>
        <v>0</v>
      </c>
      <c r="ED258" s="84">
        <f>MODEL_DATA!AV255</f>
        <v>0</v>
      </c>
      <c r="EE258" s="84">
        <f>MODEL_DATA!AW255</f>
        <v>0</v>
      </c>
      <c r="EF258" s="84">
        <f>MODEL_DATA!AX255</f>
        <v>0</v>
      </c>
      <c r="EG258" s="84">
        <f>MODEL_DATA!AY255</f>
        <v>0</v>
      </c>
      <c r="EH258" s="84">
        <f>MODEL_DATA!AZ255</f>
        <v>0</v>
      </c>
      <c r="EI258" s="84">
        <f>MODEL_DATA!BA255</f>
        <v>0</v>
      </c>
      <c r="EJ258" s="84">
        <f>MODEL_DATA!BB255</f>
        <v>0</v>
      </c>
      <c r="EK258" s="84">
        <f>MODEL_DATA!BC255</f>
        <v>0</v>
      </c>
      <c r="EL258" s="84">
        <f>MODEL_DATA!BD255</f>
        <v>0</v>
      </c>
      <c r="EM258" s="84">
        <f>MODEL_DATA!BE255</f>
        <v>1.81</v>
      </c>
      <c r="EN258" s="84">
        <f>MODEL_DATA!BF255</f>
        <v>0</v>
      </c>
      <c r="EO258" s="84">
        <f>MODEL_DATA!BG255</f>
        <v>0</v>
      </c>
      <c r="EP258" s="84">
        <f>MODEL_DATA!BH255</f>
        <v>0</v>
      </c>
      <c r="EQ258" s="84">
        <f>MODEL_DATA!BI255</f>
        <v>23.2</v>
      </c>
      <c r="ER258" s="84">
        <f>MODEL_DATA!BJ255</f>
        <v>3.51</v>
      </c>
      <c r="ES258" s="84">
        <f>MODEL_DATA!BK255</f>
        <v>0</v>
      </c>
      <c r="ET258" s="84">
        <f>MODEL_DATA!BL255</f>
        <v>0</v>
      </c>
      <c r="EU258" s="84">
        <f>MODEL_DATA!BM255</f>
        <v>0</v>
      </c>
      <c r="EV258" s="84">
        <f>MODEL_DATA!BN255</f>
        <v>0</v>
      </c>
    </row>
    <row r="259" spans="122:152" x14ac:dyDescent="0.25">
      <c r="DR259" s="31">
        <f t="shared" si="164"/>
        <v>250</v>
      </c>
      <c r="DS259" s="26">
        <f t="shared" si="168"/>
        <v>250.5</v>
      </c>
      <c r="DT259" s="101">
        <f t="shared" si="147"/>
        <v>0</v>
      </c>
      <c r="DU259" s="101">
        <f t="shared" si="148"/>
        <v>0</v>
      </c>
      <c r="DV259" s="101">
        <f t="shared" si="149"/>
        <v>0</v>
      </c>
      <c r="DW259" s="102">
        <f t="shared" si="166"/>
        <v>16.21</v>
      </c>
      <c r="DX259" s="144"/>
      <c r="DY259" s="101">
        <f t="shared" si="167"/>
        <v>0</v>
      </c>
      <c r="DZ259" s="101">
        <f t="shared" si="167"/>
        <v>0</v>
      </c>
      <c r="EB259" s="84">
        <f>MODEL_DATA!AT256</f>
        <v>250</v>
      </c>
      <c r="EC259" s="84">
        <f>MODEL_DATA!AU256</f>
        <v>0</v>
      </c>
      <c r="ED259" s="84">
        <f>MODEL_DATA!AV256</f>
        <v>0</v>
      </c>
      <c r="EE259" s="84">
        <f>MODEL_DATA!AW256</f>
        <v>0</v>
      </c>
      <c r="EF259" s="84">
        <f>MODEL_DATA!AX256</f>
        <v>0</v>
      </c>
      <c r="EG259" s="84">
        <f>MODEL_DATA!AY256</f>
        <v>0</v>
      </c>
      <c r="EH259" s="84">
        <f>MODEL_DATA!AZ256</f>
        <v>0</v>
      </c>
      <c r="EI259" s="84">
        <f>MODEL_DATA!BA256</f>
        <v>0</v>
      </c>
      <c r="EJ259" s="84">
        <f>MODEL_DATA!BB256</f>
        <v>0</v>
      </c>
      <c r="EK259" s="84">
        <f>MODEL_DATA!BC256</f>
        <v>0</v>
      </c>
      <c r="EL259" s="84">
        <f>MODEL_DATA!BD256</f>
        <v>0</v>
      </c>
      <c r="EM259" s="84">
        <f>MODEL_DATA!BE256</f>
        <v>2.11</v>
      </c>
      <c r="EN259" s="84">
        <f>MODEL_DATA!BF256</f>
        <v>0</v>
      </c>
      <c r="EO259" s="84">
        <f>MODEL_DATA!BG256</f>
        <v>0</v>
      </c>
      <c r="EP259" s="84">
        <f>MODEL_DATA!BH256</f>
        <v>0</v>
      </c>
      <c r="EQ259" s="84">
        <f>MODEL_DATA!BI256</f>
        <v>14.1</v>
      </c>
      <c r="ER259" s="84">
        <f>MODEL_DATA!BJ256</f>
        <v>3.58</v>
      </c>
      <c r="ES259" s="84">
        <f>MODEL_DATA!BK256</f>
        <v>0</v>
      </c>
      <c r="ET259" s="84">
        <f>MODEL_DATA!BL256</f>
        <v>0</v>
      </c>
      <c r="EU259" s="84">
        <f>MODEL_DATA!BM256</f>
        <v>0</v>
      </c>
      <c r="EV259" s="84">
        <f>MODEL_DATA!BN256</f>
        <v>0</v>
      </c>
    </row>
    <row r="260" spans="122:152" x14ac:dyDescent="0.25">
      <c r="DR260" s="31">
        <f t="shared" si="164"/>
        <v>251</v>
      </c>
      <c r="DS260" s="26">
        <f t="shared" si="168"/>
        <v>251.5</v>
      </c>
      <c r="DT260" s="101">
        <f t="shared" si="147"/>
        <v>0</v>
      </c>
      <c r="DU260" s="101">
        <f t="shared" si="148"/>
        <v>0</v>
      </c>
      <c r="DV260" s="101">
        <f t="shared" si="149"/>
        <v>0</v>
      </c>
      <c r="DW260" s="102">
        <f t="shared" si="166"/>
        <v>34.93</v>
      </c>
      <c r="DX260" s="144"/>
      <c r="DY260" s="101">
        <f t="shared" si="167"/>
        <v>0</v>
      </c>
      <c r="DZ260" s="101">
        <f t="shared" si="167"/>
        <v>0</v>
      </c>
      <c r="EB260" s="84">
        <f>MODEL_DATA!AT257</f>
        <v>251</v>
      </c>
      <c r="EC260" s="84">
        <f>MODEL_DATA!AU257</f>
        <v>0</v>
      </c>
      <c r="ED260" s="84">
        <f>MODEL_DATA!AV257</f>
        <v>0</v>
      </c>
      <c r="EE260" s="84">
        <f>MODEL_DATA!AW257</f>
        <v>0</v>
      </c>
      <c r="EF260" s="84">
        <f>MODEL_DATA!AX257</f>
        <v>0</v>
      </c>
      <c r="EG260" s="84">
        <f>MODEL_DATA!AY257</f>
        <v>0</v>
      </c>
      <c r="EH260" s="84">
        <f>MODEL_DATA!AZ257</f>
        <v>0</v>
      </c>
      <c r="EI260" s="84">
        <f>MODEL_DATA!BA257</f>
        <v>0</v>
      </c>
      <c r="EJ260" s="84">
        <f>MODEL_DATA!BB257</f>
        <v>0</v>
      </c>
      <c r="EK260" s="84">
        <f>MODEL_DATA!BC257</f>
        <v>0</v>
      </c>
      <c r="EL260" s="84">
        <f>MODEL_DATA!BD257</f>
        <v>0</v>
      </c>
      <c r="EM260" s="84">
        <f>MODEL_DATA!BE257</f>
        <v>1.1000000000000001</v>
      </c>
      <c r="EN260" s="84">
        <f>MODEL_DATA!BF257</f>
        <v>0</v>
      </c>
      <c r="EO260" s="84">
        <f>MODEL_DATA!BG257</f>
        <v>0</v>
      </c>
      <c r="EP260" s="84">
        <f>MODEL_DATA!BH257</f>
        <v>0</v>
      </c>
      <c r="EQ260" s="84">
        <f>MODEL_DATA!BI257</f>
        <v>33.83</v>
      </c>
      <c r="ER260" s="84">
        <f>MODEL_DATA!BJ257</f>
        <v>2.58</v>
      </c>
      <c r="ES260" s="84">
        <f>MODEL_DATA!BK257</f>
        <v>0</v>
      </c>
      <c r="ET260" s="84">
        <f>MODEL_DATA!BL257</f>
        <v>0</v>
      </c>
      <c r="EU260" s="84">
        <f>MODEL_DATA!BM257</f>
        <v>0</v>
      </c>
      <c r="EV260" s="84">
        <f>MODEL_DATA!BN257</f>
        <v>0</v>
      </c>
    </row>
    <row r="261" spans="122:152" x14ac:dyDescent="0.25">
      <c r="DR261" s="31">
        <f t="shared" si="164"/>
        <v>252</v>
      </c>
      <c r="DS261" s="26">
        <f t="shared" si="168"/>
        <v>252.5</v>
      </c>
      <c r="DT261" s="101">
        <f t="shared" si="147"/>
        <v>0</v>
      </c>
      <c r="DU261" s="101">
        <f t="shared" si="148"/>
        <v>0</v>
      </c>
      <c r="DV261" s="101">
        <f t="shared" si="149"/>
        <v>0</v>
      </c>
      <c r="DW261" s="102">
        <f t="shared" si="166"/>
        <v>12.66</v>
      </c>
      <c r="DX261" s="144"/>
      <c r="DY261" s="101">
        <f t="shared" si="167"/>
        <v>0</v>
      </c>
      <c r="DZ261" s="101">
        <f t="shared" si="167"/>
        <v>0</v>
      </c>
      <c r="EB261" s="84">
        <f>MODEL_DATA!AT258</f>
        <v>252</v>
      </c>
      <c r="EC261" s="84">
        <f>MODEL_DATA!AU258</f>
        <v>0</v>
      </c>
      <c r="ED261" s="84">
        <f>MODEL_DATA!AV258</f>
        <v>0</v>
      </c>
      <c r="EE261" s="84">
        <f>MODEL_DATA!AW258</f>
        <v>0</v>
      </c>
      <c r="EF261" s="84">
        <f>MODEL_DATA!AX258</f>
        <v>0</v>
      </c>
      <c r="EG261" s="84">
        <f>MODEL_DATA!AY258</f>
        <v>0</v>
      </c>
      <c r="EH261" s="84">
        <f>MODEL_DATA!AZ258</f>
        <v>0</v>
      </c>
      <c r="EI261" s="84">
        <f>MODEL_DATA!BA258</f>
        <v>0</v>
      </c>
      <c r="EJ261" s="84">
        <f>MODEL_DATA!BB258</f>
        <v>0</v>
      </c>
      <c r="EK261" s="84">
        <f>MODEL_DATA!BC258</f>
        <v>0</v>
      </c>
      <c r="EL261" s="84">
        <f>MODEL_DATA!BD258</f>
        <v>0</v>
      </c>
      <c r="EM261" s="84">
        <f>MODEL_DATA!BE258</f>
        <v>0.8</v>
      </c>
      <c r="EN261" s="84">
        <f>MODEL_DATA!BF258</f>
        <v>0</v>
      </c>
      <c r="EO261" s="84">
        <f>MODEL_DATA!BG258</f>
        <v>0</v>
      </c>
      <c r="EP261" s="84">
        <f>MODEL_DATA!BH258</f>
        <v>0</v>
      </c>
      <c r="EQ261" s="84">
        <f>MODEL_DATA!BI258</f>
        <v>11.86</v>
      </c>
      <c r="ER261" s="84">
        <f>MODEL_DATA!BJ258</f>
        <v>2.5099999999999998</v>
      </c>
      <c r="ES261" s="84">
        <f>MODEL_DATA!BK258</f>
        <v>0</v>
      </c>
      <c r="ET261" s="84">
        <f>MODEL_DATA!BL258</f>
        <v>0</v>
      </c>
      <c r="EU261" s="84">
        <f>MODEL_DATA!BM258</f>
        <v>0</v>
      </c>
      <c r="EV261" s="84">
        <f>MODEL_DATA!BN258</f>
        <v>0</v>
      </c>
    </row>
    <row r="262" spans="122:152" x14ac:dyDescent="0.25">
      <c r="DR262" s="31">
        <f t="shared" si="164"/>
        <v>253</v>
      </c>
      <c r="DS262" s="26">
        <f t="shared" si="168"/>
        <v>253.5</v>
      </c>
      <c r="DT262" s="101">
        <f t="shared" si="147"/>
        <v>0</v>
      </c>
      <c r="DU262" s="101">
        <f t="shared" si="148"/>
        <v>0</v>
      </c>
      <c r="DV262" s="101">
        <f t="shared" si="149"/>
        <v>0</v>
      </c>
      <c r="DW262" s="102">
        <f t="shared" si="166"/>
        <v>9.14</v>
      </c>
      <c r="DX262" s="144"/>
      <c r="DY262" s="101">
        <f t="shared" si="167"/>
        <v>0</v>
      </c>
      <c r="DZ262" s="101">
        <f t="shared" si="167"/>
        <v>0</v>
      </c>
      <c r="EB262" s="84">
        <f>MODEL_DATA!AT259</f>
        <v>253</v>
      </c>
      <c r="EC262" s="84">
        <f>MODEL_DATA!AU259</f>
        <v>0</v>
      </c>
      <c r="ED262" s="84">
        <f>MODEL_DATA!AV259</f>
        <v>0</v>
      </c>
      <c r="EE262" s="84">
        <f>MODEL_DATA!AW259</f>
        <v>0</v>
      </c>
      <c r="EF262" s="84">
        <f>MODEL_DATA!AX259</f>
        <v>0</v>
      </c>
      <c r="EG262" s="84">
        <f>MODEL_DATA!AY259</f>
        <v>0</v>
      </c>
      <c r="EH262" s="84">
        <f>MODEL_DATA!AZ259</f>
        <v>0</v>
      </c>
      <c r="EI262" s="84">
        <f>MODEL_DATA!BA259</f>
        <v>0</v>
      </c>
      <c r="EJ262" s="84">
        <f>MODEL_DATA!BB259</f>
        <v>0</v>
      </c>
      <c r="EK262" s="84">
        <f>MODEL_DATA!BC259</f>
        <v>0</v>
      </c>
      <c r="EL262" s="84">
        <f>MODEL_DATA!BD259</f>
        <v>0</v>
      </c>
      <c r="EM262" s="84">
        <f>MODEL_DATA!BE259</f>
        <v>0.38</v>
      </c>
      <c r="EN262" s="84">
        <f>MODEL_DATA!BF259</f>
        <v>0</v>
      </c>
      <c r="EO262" s="84">
        <f>MODEL_DATA!BG259</f>
        <v>0</v>
      </c>
      <c r="EP262" s="84">
        <f>MODEL_DATA!BH259</f>
        <v>0</v>
      </c>
      <c r="EQ262" s="84">
        <f>MODEL_DATA!BI259</f>
        <v>8.76</v>
      </c>
      <c r="ER262" s="84">
        <f>MODEL_DATA!BJ259</f>
        <v>3.44</v>
      </c>
      <c r="ES262" s="84">
        <f>MODEL_DATA!BK259</f>
        <v>0</v>
      </c>
      <c r="ET262" s="84">
        <f>MODEL_DATA!BL259</f>
        <v>0</v>
      </c>
      <c r="EU262" s="84">
        <f>MODEL_DATA!BM259</f>
        <v>0</v>
      </c>
      <c r="EV262" s="84">
        <f>MODEL_DATA!BN259</f>
        <v>0</v>
      </c>
    </row>
    <row r="263" spans="122:152" x14ac:dyDescent="0.25">
      <c r="DR263" s="31">
        <f t="shared" si="164"/>
        <v>254</v>
      </c>
      <c r="DS263" s="26">
        <f t="shared" si="168"/>
        <v>254.5</v>
      </c>
      <c r="DT263" s="101">
        <f t="shared" si="147"/>
        <v>0</v>
      </c>
      <c r="DU263" s="101">
        <f t="shared" si="148"/>
        <v>0</v>
      </c>
      <c r="DV263" s="101">
        <f t="shared" si="149"/>
        <v>0</v>
      </c>
      <c r="DW263" s="102">
        <f t="shared" si="166"/>
        <v>19.599999999999998</v>
      </c>
      <c r="DX263" s="144"/>
      <c r="DY263" s="101">
        <f t="shared" si="167"/>
        <v>0</v>
      </c>
      <c r="DZ263" s="101">
        <f t="shared" si="167"/>
        <v>0</v>
      </c>
      <c r="EB263" s="84">
        <f>MODEL_DATA!AT260</f>
        <v>254</v>
      </c>
      <c r="EC263" s="84">
        <f>MODEL_DATA!AU260</f>
        <v>0</v>
      </c>
      <c r="ED263" s="84">
        <f>MODEL_DATA!AV260</f>
        <v>0</v>
      </c>
      <c r="EE263" s="84">
        <f>MODEL_DATA!AW260</f>
        <v>0</v>
      </c>
      <c r="EF263" s="84">
        <f>MODEL_DATA!AX260</f>
        <v>0</v>
      </c>
      <c r="EG263" s="84">
        <f>MODEL_DATA!AY260</f>
        <v>0</v>
      </c>
      <c r="EH263" s="84">
        <f>MODEL_DATA!AZ260</f>
        <v>0</v>
      </c>
      <c r="EI263" s="84">
        <f>MODEL_DATA!BA260</f>
        <v>0</v>
      </c>
      <c r="EJ263" s="84">
        <f>MODEL_DATA!BB260</f>
        <v>0</v>
      </c>
      <c r="EK263" s="84">
        <f>MODEL_DATA!BC260</f>
        <v>0</v>
      </c>
      <c r="EL263" s="84">
        <f>MODEL_DATA!BD260</f>
        <v>0</v>
      </c>
      <c r="EM263" s="84">
        <f>MODEL_DATA!BE260</f>
        <v>0.33</v>
      </c>
      <c r="EN263" s="84">
        <f>MODEL_DATA!BF260</f>
        <v>0</v>
      </c>
      <c r="EO263" s="84">
        <f>MODEL_DATA!BG260</f>
        <v>0</v>
      </c>
      <c r="EP263" s="84">
        <f>MODEL_DATA!BH260</f>
        <v>0</v>
      </c>
      <c r="EQ263" s="84">
        <f>MODEL_DATA!BI260</f>
        <v>19.27</v>
      </c>
      <c r="ER263" s="84">
        <f>MODEL_DATA!BJ260</f>
        <v>2.65</v>
      </c>
      <c r="ES263" s="84">
        <f>MODEL_DATA!BK260</f>
        <v>0</v>
      </c>
      <c r="ET263" s="84">
        <f>MODEL_DATA!BL260</f>
        <v>0</v>
      </c>
      <c r="EU263" s="84">
        <f>MODEL_DATA!BM260</f>
        <v>0</v>
      </c>
      <c r="EV263" s="84">
        <f>MODEL_DATA!BN260</f>
        <v>0</v>
      </c>
    </row>
    <row r="264" spans="122:152" x14ac:dyDescent="0.25">
      <c r="DR264" s="31">
        <f t="shared" si="164"/>
        <v>255</v>
      </c>
      <c r="DS264" s="26">
        <f t="shared" si="168"/>
        <v>255.5</v>
      </c>
      <c r="DT264" s="101">
        <f t="shared" si="147"/>
        <v>0</v>
      </c>
      <c r="DU264" s="101">
        <f t="shared" si="148"/>
        <v>0</v>
      </c>
      <c r="DV264" s="101">
        <f t="shared" si="149"/>
        <v>0</v>
      </c>
      <c r="DW264" s="102">
        <f t="shared" si="166"/>
        <v>18.91</v>
      </c>
      <c r="DX264" s="144"/>
      <c r="DY264" s="101">
        <f t="shared" si="167"/>
        <v>0</v>
      </c>
      <c r="DZ264" s="101">
        <f t="shared" si="167"/>
        <v>0</v>
      </c>
      <c r="EB264" s="84">
        <f>MODEL_DATA!AT261</f>
        <v>255</v>
      </c>
      <c r="EC264" s="84">
        <f>MODEL_DATA!AU261</f>
        <v>0</v>
      </c>
      <c r="ED264" s="84">
        <f>MODEL_DATA!AV261</f>
        <v>0</v>
      </c>
      <c r="EE264" s="84">
        <f>MODEL_DATA!AW261</f>
        <v>0</v>
      </c>
      <c r="EF264" s="84">
        <f>MODEL_DATA!AX261</f>
        <v>0</v>
      </c>
      <c r="EG264" s="84">
        <f>MODEL_DATA!AY261</f>
        <v>0</v>
      </c>
      <c r="EH264" s="84">
        <f>MODEL_DATA!AZ261</f>
        <v>0</v>
      </c>
      <c r="EI264" s="84">
        <f>MODEL_DATA!BA261</f>
        <v>0</v>
      </c>
      <c r="EJ264" s="84">
        <f>MODEL_DATA!BB261</f>
        <v>0</v>
      </c>
      <c r="EK264" s="84">
        <f>MODEL_DATA!BC261</f>
        <v>0</v>
      </c>
      <c r="EL264" s="84">
        <f>MODEL_DATA!BD261</f>
        <v>0</v>
      </c>
      <c r="EM264" s="84">
        <f>MODEL_DATA!BE261</f>
        <v>0.21</v>
      </c>
      <c r="EN264" s="84">
        <f>MODEL_DATA!BF261</f>
        <v>0</v>
      </c>
      <c r="EO264" s="84">
        <f>MODEL_DATA!BG261</f>
        <v>0</v>
      </c>
      <c r="EP264" s="84">
        <f>MODEL_DATA!BH261</f>
        <v>0</v>
      </c>
      <c r="EQ264" s="84">
        <f>MODEL_DATA!BI261</f>
        <v>18.7</v>
      </c>
      <c r="ER264" s="84">
        <f>MODEL_DATA!BJ261</f>
        <v>1.65</v>
      </c>
      <c r="ES264" s="84">
        <f>MODEL_DATA!BK261</f>
        <v>0</v>
      </c>
      <c r="ET264" s="84">
        <f>MODEL_DATA!BL261</f>
        <v>0</v>
      </c>
      <c r="EU264" s="84">
        <f>MODEL_DATA!BM261</f>
        <v>0</v>
      </c>
      <c r="EV264" s="84">
        <f>MODEL_DATA!BN261</f>
        <v>0</v>
      </c>
    </row>
    <row r="265" spans="122:152" x14ac:dyDescent="0.25">
      <c r="DR265" s="31">
        <f t="shared" si="164"/>
        <v>256</v>
      </c>
      <c r="DS265" s="26">
        <f t="shared" si="168"/>
        <v>256.5</v>
      </c>
      <c r="DT265" s="101">
        <f t="shared" ref="DT265:DT328" si="170">SUM(EC265:EI265)</f>
        <v>0</v>
      </c>
      <c r="DU265" s="101">
        <f t="shared" ref="DU265:DU328" si="171">ED265 + EE265</f>
        <v>0</v>
      </c>
      <c r="DV265" s="101">
        <f t="shared" ref="DV265:DV328" si="172">EH265 + EI265</f>
        <v>0</v>
      </c>
      <c r="DW265" s="102">
        <f t="shared" si="166"/>
        <v>19.13</v>
      </c>
      <c r="DX265" s="144"/>
      <c r="DY265" s="101">
        <f t="shared" si="167"/>
        <v>0</v>
      </c>
      <c r="DZ265" s="101">
        <f t="shared" si="167"/>
        <v>0</v>
      </c>
      <c r="EB265" s="84">
        <f>MODEL_DATA!AT262</f>
        <v>256</v>
      </c>
      <c r="EC265" s="84">
        <f>MODEL_DATA!AU262</f>
        <v>0</v>
      </c>
      <c r="ED265" s="84">
        <f>MODEL_DATA!AV262</f>
        <v>0</v>
      </c>
      <c r="EE265" s="84">
        <f>MODEL_DATA!AW262</f>
        <v>0</v>
      </c>
      <c r="EF265" s="84">
        <f>MODEL_DATA!AX262</f>
        <v>0</v>
      </c>
      <c r="EG265" s="84">
        <f>MODEL_DATA!AY262</f>
        <v>0</v>
      </c>
      <c r="EH265" s="84">
        <f>MODEL_DATA!AZ262</f>
        <v>0</v>
      </c>
      <c r="EI265" s="84">
        <f>MODEL_DATA!BA262</f>
        <v>0</v>
      </c>
      <c r="EJ265" s="84">
        <f>MODEL_DATA!BB262</f>
        <v>0</v>
      </c>
      <c r="EK265" s="84">
        <f>MODEL_DATA!BC262</f>
        <v>0</v>
      </c>
      <c r="EL265" s="84">
        <f>MODEL_DATA!BD262</f>
        <v>0</v>
      </c>
      <c r="EM265" s="84">
        <f>MODEL_DATA!BE262</f>
        <v>0.08</v>
      </c>
      <c r="EN265" s="84">
        <f>MODEL_DATA!BF262</f>
        <v>0</v>
      </c>
      <c r="EO265" s="84">
        <f>MODEL_DATA!BG262</f>
        <v>0</v>
      </c>
      <c r="EP265" s="84">
        <f>MODEL_DATA!BH262</f>
        <v>0</v>
      </c>
      <c r="EQ265" s="84">
        <f>MODEL_DATA!BI262</f>
        <v>19.05</v>
      </c>
      <c r="ER265" s="84">
        <f>MODEL_DATA!BJ262</f>
        <v>2.93</v>
      </c>
      <c r="ES265" s="84">
        <f>MODEL_DATA!BK262</f>
        <v>0</v>
      </c>
      <c r="ET265" s="84">
        <f>MODEL_DATA!BL262</f>
        <v>0</v>
      </c>
      <c r="EU265" s="84">
        <f>MODEL_DATA!BM262</f>
        <v>0</v>
      </c>
      <c r="EV265" s="84">
        <f>MODEL_DATA!BN262</f>
        <v>0</v>
      </c>
    </row>
    <row r="266" spans="122:152" x14ac:dyDescent="0.25">
      <c r="DR266" s="31">
        <f t="shared" ref="DR266:DR329" si="173">$EB266</f>
        <v>257</v>
      </c>
      <c r="DS266" s="26">
        <f t="shared" si="168"/>
        <v>257.5</v>
      </c>
      <c r="DT266" s="101">
        <f t="shared" si="170"/>
        <v>0</v>
      </c>
      <c r="DU266" s="101">
        <f t="shared" si="171"/>
        <v>0</v>
      </c>
      <c r="DV266" s="101">
        <f t="shared" si="172"/>
        <v>0</v>
      </c>
      <c r="DW266" s="102">
        <f t="shared" ref="DW266:DW329" si="174">EM266 + EQ266</f>
        <v>12.69</v>
      </c>
      <c r="DX266" s="144"/>
      <c r="DY266" s="101">
        <f t="shared" ref="DY266:DZ329" si="175">EO266 + ES266</f>
        <v>0</v>
      </c>
      <c r="DZ266" s="101">
        <f t="shared" si="175"/>
        <v>0</v>
      </c>
      <c r="EB266" s="84">
        <f>MODEL_DATA!AT263</f>
        <v>257</v>
      </c>
      <c r="EC266" s="84">
        <f>MODEL_DATA!AU263</f>
        <v>0</v>
      </c>
      <c r="ED266" s="84">
        <f>MODEL_DATA!AV263</f>
        <v>0</v>
      </c>
      <c r="EE266" s="84">
        <f>MODEL_DATA!AW263</f>
        <v>0</v>
      </c>
      <c r="EF266" s="84">
        <f>MODEL_DATA!AX263</f>
        <v>0</v>
      </c>
      <c r="EG266" s="84">
        <f>MODEL_DATA!AY263</f>
        <v>0</v>
      </c>
      <c r="EH266" s="84">
        <f>MODEL_DATA!AZ263</f>
        <v>0</v>
      </c>
      <c r="EI266" s="84">
        <f>MODEL_DATA!BA263</f>
        <v>0</v>
      </c>
      <c r="EJ266" s="84">
        <f>MODEL_DATA!BB263</f>
        <v>0</v>
      </c>
      <c r="EK266" s="84">
        <f>MODEL_DATA!BC263</f>
        <v>0</v>
      </c>
      <c r="EL266" s="84">
        <f>MODEL_DATA!BD263</f>
        <v>0</v>
      </c>
      <c r="EM266" s="84">
        <f>MODEL_DATA!BE263</f>
        <v>0.03</v>
      </c>
      <c r="EN266" s="84">
        <f>MODEL_DATA!BF263</f>
        <v>0</v>
      </c>
      <c r="EO266" s="84">
        <f>MODEL_DATA!BG263</f>
        <v>0</v>
      </c>
      <c r="EP266" s="84">
        <f>MODEL_DATA!BH263</f>
        <v>0</v>
      </c>
      <c r="EQ266" s="84">
        <f>MODEL_DATA!BI263</f>
        <v>12.66</v>
      </c>
      <c r="ER266" s="84">
        <f>MODEL_DATA!BJ263</f>
        <v>1.98</v>
      </c>
      <c r="ES266" s="84">
        <f>MODEL_DATA!BK263</f>
        <v>0</v>
      </c>
      <c r="ET266" s="84">
        <f>MODEL_DATA!BL263</f>
        <v>0</v>
      </c>
      <c r="EU266" s="84">
        <f>MODEL_DATA!BM263</f>
        <v>0</v>
      </c>
      <c r="EV266" s="84">
        <f>MODEL_DATA!BN263</f>
        <v>0</v>
      </c>
    </row>
    <row r="267" spans="122:152" x14ac:dyDescent="0.25">
      <c r="DR267" s="31">
        <f t="shared" si="173"/>
        <v>258</v>
      </c>
      <c r="DS267" s="26">
        <f t="shared" si="168"/>
        <v>258.5</v>
      </c>
      <c r="DT267" s="101">
        <f t="shared" si="170"/>
        <v>0</v>
      </c>
      <c r="DU267" s="101">
        <f t="shared" si="171"/>
        <v>0</v>
      </c>
      <c r="DV267" s="101">
        <f t="shared" si="172"/>
        <v>0</v>
      </c>
      <c r="DW267" s="102">
        <f t="shared" si="174"/>
        <v>30.830000000000002</v>
      </c>
      <c r="DX267" s="144"/>
      <c r="DY267" s="101">
        <f t="shared" si="175"/>
        <v>0</v>
      </c>
      <c r="DZ267" s="101">
        <f t="shared" si="175"/>
        <v>0</v>
      </c>
      <c r="EB267" s="84">
        <f>MODEL_DATA!AT264</f>
        <v>258</v>
      </c>
      <c r="EC267" s="84">
        <f>MODEL_DATA!AU264</f>
        <v>0</v>
      </c>
      <c r="ED267" s="84">
        <f>MODEL_DATA!AV264</f>
        <v>0</v>
      </c>
      <c r="EE267" s="84">
        <f>MODEL_DATA!AW264</f>
        <v>0</v>
      </c>
      <c r="EF267" s="84">
        <f>MODEL_DATA!AX264</f>
        <v>0</v>
      </c>
      <c r="EG267" s="84">
        <f>MODEL_DATA!AY264</f>
        <v>0</v>
      </c>
      <c r="EH267" s="84">
        <f>MODEL_DATA!AZ264</f>
        <v>0</v>
      </c>
      <c r="EI267" s="84">
        <f>MODEL_DATA!BA264</f>
        <v>0</v>
      </c>
      <c r="EJ267" s="84">
        <f>MODEL_DATA!BB264</f>
        <v>0</v>
      </c>
      <c r="EK267" s="84">
        <f>MODEL_DATA!BC264</f>
        <v>0</v>
      </c>
      <c r="EL267" s="84">
        <f>MODEL_DATA!BD264</f>
        <v>0</v>
      </c>
      <c r="EM267" s="84">
        <f>MODEL_DATA!BE264</f>
        <v>0.12</v>
      </c>
      <c r="EN267" s="84">
        <f>MODEL_DATA!BF264</f>
        <v>0</v>
      </c>
      <c r="EO267" s="84">
        <f>MODEL_DATA!BG264</f>
        <v>0</v>
      </c>
      <c r="EP267" s="84">
        <f>MODEL_DATA!BH264</f>
        <v>0</v>
      </c>
      <c r="EQ267" s="84">
        <f>MODEL_DATA!BI264</f>
        <v>30.71</v>
      </c>
      <c r="ER267" s="84">
        <f>MODEL_DATA!BJ264</f>
        <v>1.21</v>
      </c>
      <c r="ES267" s="84">
        <f>MODEL_DATA!BK264</f>
        <v>0</v>
      </c>
      <c r="ET267" s="84">
        <f>MODEL_DATA!BL264</f>
        <v>0</v>
      </c>
      <c r="EU267" s="84">
        <f>MODEL_DATA!BM264</f>
        <v>0</v>
      </c>
      <c r="EV267" s="84">
        <f>MODEL_DATA!BN264</f>
        <v>0</v>
      </c>
    </row>
    <row r="268" spans="122:152" x14ac:dyDescent="0.25">
      <c r="DR268" s="31">
        <f t="shared" si="173"/>
        <v>259</v>
      </c>
      <c r="DS268" s="26">
        <f t="shared" si="168"/>
        <v>259.5</v>
      </c>
      <c r="DT268" s="101">
        <f t="shared" si="170"/>
        <v>0</v>
      </c>
      <c r="DU268" s="101">
        <f t="shared" si="171"/>
        <v>0</v>
      </c>
      <c r="DV268" s="101">
        <f t="shared" si="172"/>
        <v>0</v>
      </c>
      <c r="DW268" s="102">
        <f t="shared" si="174"/>
        <v>17.149999999999999</v>
      </c>
      <c r="DX268" s="144"/>
      <c r="DY268" s="101">
        <f t="shared" si="175"/>
        <v>0</v>
      </c>
      <c r="DZ268" s="101">
        <f t="shared" si="175"/>
        <v>0</v>
      </c>
      <c r="EB268" s="84">
        <f>MODEL_DATA!AT265</f>
        <v>259</v>
      </c>
      <c r="EC268" s="84">
        <f>MODEL_DATA!AU265</f>
        <v>0</v>
      </c>
      <c r="ED268" s="84">
        <f>MODEL_DATA!AV265</f>
        <v>0</v>
      </c>
      <c r="EE268" s="84">
        <f>MODEL_DATA!AW265</f>
        <v>0</v>
      </c>
      <c r="EF268" s="84">
        <f>MODEL_DATA!AX265</f>
        <v>0</v>
      </c>
      <c r="EG268" s="84">
        <f>MODEL_DATA!AY265</f>
        <v>0</v>
      </c>
      <c r="EH268" s="84">
        <f>MODEL_DATA!AZ265</f>
        <v>0</v>
      </c>
      <c r="EI268" s="84">
        <f>MODEL_DATA!BA265</f>
        <v>0</v>
      </c>
      <c r="EJ268" s="84">
        <f>MODEL_DATA!BB265</f>
        <v>0</v>
      </c>
      <c r="EK268" s="84">
        <f>MODEL_DATA!BC265</f>
        <v>0</v>
      </c>
      <c r="EL268" s="84">
        <f>MODEL_DATA!BD265</f>
        <v>0</v>
      </c>
      <c r="EM268" s="84">
        <f>MODEL_DATA!BE265</f>
        <v>0.02</v>
      </c>
      <c r="EN268" s="84">
        <f>MODEL_DATA!BF265</f>
        <v>0</v>
      </c>
      <c r="EO268" s="84">
        <f>MODEL_DATA!BG265</f>
        <v>0</v>
      </c>
      <c r="EP268" s="84">
        <f>MODEL_DATA!BH265</f>
        <v>0</v>
      </c>
      <c r="EQ268" s="84">
        <f>MODEL_DATA!BI265</f>
        <v>17.13</v>
      </c>
      <c r="ER268" s="84">
        <f>MODEL_DATA!BJ265</f>
        <v>1.99</v>
      </c>
      <c r="ES268" s="84">
        <f>MODEL_DATA!BK265</f>
        <v>0</v>
      </c>
      <c r="ET268" s="84">
        <f>MODEL_DATA!BL265</f>
        <v>0</v>
      </c>
      <c r="EU268" s="84">
        <f>MODEL_DATA!BM265</f>
        <v>0</v>
      </c>
      <c r="EV268" s="84">
        <f>MODEL_DATA!BN265</f>
        <v>0</v>
      </c>
    </row>
    <row r="269" spans="122:152" x14ac:dyDescent="0.25">
      <c r="DR269" s="31">
        <f t="shared" si="173"/>
        <v>260</v>
      </c>
      <c r="DS269" s="26">
        <f t="shared" si="168"/>
        <v>260.5</v>
      </c>
      <c r="DT269" s="101">
        <f t="shared" si="170"/>
        <v>0</v>
      </c>
      <c r="DU269" s="101">
        <f t="shared" si="171"/>
        <v>0</v>
      </c>
      <c r="DV269" s="101">
        <f t="shared" si="172"/>
        <v>0</v>
      </c>
      <c r="DW269" s="102">
        <f t="shared" si="174"/>
        <v>35.879999999999995</v>
      </c>
      <c r="DX269" s="144"/>
      <c r="DY269" s="101">
        <f t="shared" si="175"/>
        <v>0</v>
      </c>
      <c r="DZ269" s="101">
        <f t="shared" si="175"/>
        <v>0</v>
      </c>
      <c r="EB269" s="84">
        <f>MODEL_DATA!AT266</f>
        <v>260</v>
      </c>
      <c r="EC269" s="84">
        <f>MODEL_DATA!AU266</f>
        <v>0</v>
      </c>
      <c r="ED269" s="84">
        <f>MODEL_DATA!AV266</f>
        <v>0</v>
      </c>
      <c r="EE269" s="84">
        <f>MODEL_DATA!AW266</f>
        <v>0</v>
      </c>
      <c r="EF269" s="84">
        <f>MODEL_DATA!AX266</f>
        <v>0</v>
      </c>
      <c r="EG269" s="84">
        <f>MODEL_DATA!AY266</f>
        <v>0</v>
      </c>
      <c r="EH269" s="84">
        <f>MODEL_DATA!AZ266</f>
        <v>0</v>
      </c>
      <c r="EI269" s="84">
        <f>MODEL_DATA!BA266</f>
        <v>0</v>
      </c>
      <c r="EJ269" s="84">
        <f>MODEL_DATA!BB266</f>
        <v>0</v>
      </c>
      <c r="EK269" s="84">
        <f>MODEL_DATA!BC266</f>
        <v>0</v>
      </c>
      <c r="EL269" s="84">
        <f>MODEL_DATA!BD266</f>
        <v>0</v>
      </c>
      <c r="EM269" s="84">
        <f>MODEL_DATA!BE266</f>
        <v>0.01</v>
      </c>
      <c r="EN269" s="84">
        <f>MODEL_DATA!BF266</f>
        <v>0</v>
      </c>
      <c r="EO269" s="84">
        <f>MODEL_DATA!BG266</f>
        <v>0</v>
      </c>
      <c r="EP269" s="84">
        <f>MODEL_DATA!BH266</f>
        <v>0</v>
      </c>
      <c r="EQ269" s="84">
        <f>MODEL_DATA!BI266</f>
        <v>35.869999999999997</v>
      </c>
      <c r="ER269" s="84">
        <f>MODEL_DATA!BJ266</f>
        <v>1.26</v>
      </c>
      <c r="ES269" s="84">
        <f>MODEL_DATA!BK266</f>
        <v>0</v>
      </c>
      <c r="ET269" s="84">
        <f>MODEL_DATA!BL266</f>
        <v>0</v>
      </c>
      <c r="EU269" s="84">
        <f>MODEL_DATA!BM266</f>
        <v>0</v>
      </c>
      <c r="EV269" s="84">
        <f>MODEL_DATA!BN266</f>
        <v>0</v>
      </c>
    </row>
    <row r="270" spans="122:152" x14ac:dyDescent="0.25">
      <c r="DR270" s="31">
        <f t="shared" si="173"/>
        <v>261</v>
      </c>
      <c r="DS270" s="26">
        <f t="shared" ref="DS270:DS333" si="176">AVERAGE(DR270:DR271)</f>
        <v>261.5</v>
      </c>
      <c r="DT270" s="101">
        <f t="shared" si="170"/>
        <v>0</v>
      </c>
      <c r="DU270" s="101">
        <f t="shared" si="171"/>
        <v>0</v>
      </c>
      <c r="DV270" s="101">
        <f t="shared" si="172"/>
        <v>0</v>
      </c>
      <c r="DW270" s="102">
        <f t="shared" si="174"/>
        <v>31.25</v>
      </c>
      <c r="DX270" s="144"/>
      <c r="DY270" s="101">
        <f t="shared" si="175"/>
        <v>0</v>
      </c>
      <c r="DZ270" s="101">
        <f t="shared" si="175"/>
        <v>0</v>
      </c>
      <c r="EB270" s="84">
        <f>MODEL_DATA!AT267</f>
        <v>261</v>
      </c>
      <c r="EC270" s="84">
        <f>MODEL_DATA!AU267</f>
        <v>0</v>
      </c>
      <c r="ED270" s="84">
        <f>MODEL_DATA!AV267</f>
        <v>0</v>
      </c>
      <c r="EE270" s="84">
        <f>MODEL_DATA!AW267</f>
        <v>0</v>
      </c>
      <c r="EF270" s="84">
        <f>MODEL_DATA!AX267</f>
        <v>0</v>
      </c>
      <c r="EG270" s="84">
        <f>MODEL_DATA!AY267</f>
        <v>0</v>
      </c>
      <c r="EH270" s="84">
        <f>MODEL_DATA!AZ267</f>
        <v>0</v>
      </c>
      <c r="EI270" s="84">
        <f>MODEL_DATA!BA267</f>
        <v>0</v>
      </c>
      <c r="EJ270" s="84">
        <f>MODEL_DATA!BB267</f>
        <v>0</v>
      </c>
      <c r="EK270" s="84">
        <f>MODEL_DATA!BC267</f>
        <v>0</v>
      </c>
      <c r="EL270" s="84">
        <f>MODEL_DATA!BD267</f>
        <v>0</v>
      </c>
      <c r="EM270" s="84">
        <f>MODEL_DATA!BE267</f>
        <v>0</v>
      </c>
      <c r="EN270" s="84">
        <f>MODEL_DATA!BF267</f>
        <v>0</v>
      </c>
      <c r="EO270" s="84">
        <f>MODEL_DATA!BG267</f>
        <v>0</v>
      </c>
      <c r="EP270" s="84">
        <f>MODEL_DATA!BH267</f>
        <v>0</v>
      </c>
      <c r="EQ270" s="84">
        <f>MODEL_DATA!BI267</f>
        <v>31.25</v>
      </c>
      <c r="ER270" s="84">
        <f>MODEL_DATA!BJ267</f>
        <v>0.59</v>
      </c>
      <c r="ES270" s="84">
        <f>MODEL_DATA!BK267</f>
        <v>0</v>
      </c>
      <c r="ET270" s="84">
        <f>MODEL_DATA!BL267</f>
        <v>0</v>
      </c>
      <c r="EU270" s="84">
        <f>MODEL_DATA!BM267</f>
        <v>0</v>
      </c>
      <c r="EV270" s="84">
        <f>MODEL_DATA!BN267</f>
        <v>0</v>
      </c>
    </row>
    <row r="271" spans="122:152" x14ac:dyDescent="0.25">
      <c r="DR271" s="31">
        <f t="shared" si="173"/>
        <v>262</v>
      </c>
      <c r="DS271" s="26">
        <f t="shared" si="176"/>
        <v>262.5</v>
      </c>
      <c r="DT271" s="101">
        <f t="shared" si="170"/>
        <v>0</v>
      </c>
      <c r="DU271" s="101">
        <f t="shared" si="171"/>
        <v>0</v>
      </c>
      <c r="DV271" s="101">
        <f t="shared" si="172"/>
        <v>0</v>
      </c>
      <c r="DW271" s="102">
        <f t="shared" si="174"/>
        <v>32.4</v>
      </c>
      <c r="DX271" s="144"/>
      <c r="DY271" s="101">
        <f t="shared" si="175"/>
        <v>0</v>
      </c>
      <c r="DZ271" s="101">
        <f t="shared" si="175"/>
        <v>0</v>
      </c>
      <c r="EB271" s="84">
        <f>MODEL_DATA!AT268</f>
        <v>262</v>
      </c>
      <c r="EC271" s="84">
        <f>MODEL_DATA!AU268</f>
        <v>0</v>
      </c>
      <c r="ED271" s="84">
        <f>MODEL_DATA!AV268</f>
        <v>0</v>
      </c>
      <c r="EE271" s="84">
        <f>MODEL_DATA!AW268</f>
        <v>0</v>
      </c>
      <c r="EF271" s="84">
        <f>MODEL_DATA!AX268</f>
        <v>0</v>
      </c>
      <c r="EG271" s="84">
        <f>MODEL_DATA!AY268</f>
        <v>0</v>
      </c>
      <c r="EH271" s="84">
        <f>MODEL_DATA!AZ268</f>
        <v>0</v>
      </c>
      <c r="EI271" s="84">
        <f>MODEL_DATA!BA268</f>
        <v>0</v>
      </c>
      <c r="EJ271" s="84">
        <f>MODEL_DATA!BB268</f>
        <v>0</v>
      </c>
      <c r="EK271" s="84">
        <f>MODEL_DATA!BC268</f>
        <v>0</v>
      </c>
      <c r="EL271" s="84">
        <f>MODEL_DATA!BD268</f>
        <v>0</v>
      </c>
      <c r="EM271" s="84">
        <f>MODEL_DATA!BE268</f>
        <v>0</v>
      </c>
      <c r="EN271" s="84">
        <f>MODEL_DATA!BF268</f>
        <v>0</v>
      </c>
      <c r="EO271" s="84">
        <f>MODEL_DATA!BG268</f>
        <v>0</v>
      </c>
      <c r="EP271" s="84">
        <f>MODEL_DATA!BH268</f>
        <v>0</v>
      </c>
      <c r="EQ271" s="84">
        <f>MODEL_DATA!BI268</f>
        <v>32.4</v>
      </c>
      <c r="ER271" s="84">
        <f>MODEL_DATA!BJ268</f>
        <v>1.22</v>
      </c>
      <c r="ES271" s="84">
        <f>MODEL_DATA!BK268</f>
        <v>0</v>
      </c>
      <c r="ET271" s="84">
        <f>MODEL_DATA!BL268</f>
        <v>0</v>
      </c>
      <c r="EU271" s="84">
        <f>MODEL_DATA!BM268</f>
        <v>0</v>
      </c>
      <c r="EV271" s="84">
        <f>MODEL_DATA!BN268</f>
        <v>0</v>
      </c>
    </row>
    <row r="272" spans="122:152" x14ac:dyDescent="0.25">
      <c r="DR272" s="31">
        <f t="shared" si="173"/>
        <v>263</v>
      </c>
      <c r="DS272" s="26">
        <f t="shared" si="176"/>
        <v>263.5</v>
      </c>
      <c r="DT272" s="101">
        <f t="shared" si="170"/>
        <v>0</v>
      </c>
      <c r="DU272" s="101">
        <f t="shared" si="171"/>
        <v>0</v>
      </c>
      <c r="DV272" s="101">
        <f t="shared" si="172"/>
        <v>0</v>
      </c>
      <c r="DW272" s="102">
        <f t="shared" si="174"/>
        <v>16.14</v>
      </c>
      <c r="DX272" s="144"/>
      <c r="DY272" s="101">
        <f t="shared" si="175"/>
        <v>0</v>
      </c>
      <c r="DZ272" s="101">
        <f t="shared" si="175"/>
        <v>0</v>
      </c>
      <c r="EB272" s="84">
        <f>MODEL_DATA!AT269</f>
        <v>263</v>
      </c>
      <c r="EC272" s="84">
        <f>MODEL_DATA!AU269</f>
        <v>0</v>
      </c>
      <c r="ED272" s="84">
        <f>MODEL_DATA!AV269</f>
        <v>0</v>
      </c>
      <c r="EE272" s="84">
        <f>MODEL_DATA!AW269</f>
        <v>0</v>
      </c>
      <c r="EF272" s="84">
        <f>MODEL_DATA!AX269</f>
        <v>0</v>
      </c>
      <c r="EG272" s="84">
        <f>MODEL_DATA!AY269</f>
        <v>0</v>
      </c>
      <c r="EH272" s="84">
        <f>MODEL_DATA!AZ269</f>
        <v>0</v>
      </c>
      <c r="EI272" s="84">
        <f>MODEL_DATA!BA269</f>
        <v>0</v>
      </c>
      <c r="EJ272" s="84">
        <f>MODEL_DATA!BB269</f>
        <v>0</v>
      </c>
      <c r="EK272" s="84">
        <f>MODEL_DATA!BC269</f>
        <v>0</v>
      </c>
      <c r="EL272" s="84">
        <f>MODEL_DATA!BD269</f>
        <v>0</v>
      </c>
      <c r="EM272" s="84">
        <f>MODEL_DATA!BE269</f>
        <v>0</v>
      </c>
      <c r="EN272" s="84">
        <f>MODEL_DATA!BF269</f>
        <v>0</v>
      </c>
      <c r="EO272" s="84">
        <f>MODEL_DATA!BG269</f>
        <v>0</v>
      </c>
      <c r="EP272" s="84">
        <f>MODEL_DATA!BH269</f>
        <v>0</v>
      </c>
      <c r="EQ272" s="84">
        <f>MODEL_DATA!BI269</f>
        <v>16.14</v>
      </c>
      <c r="ER272" s="84">
        <f>MODEL_DATA!BJ269</f>
        <v>0.99</v>
      </c>
      <c r="ES272" s="84">
        <f>MODEL_DATA!BK269</f>
        <v>0</v>
      </c>
      <c r="ET272" s="84">
        <f>MODEL_DATA!BL269</f>
        <v>0</v>
      </c>
      <c r="EU272" s="84">
        <f>MODEL_DATA!BM269</f>
        <v>0</v>
      </c>
      <c r="EV272" s="84">
        <f>MODEL_DATA!BN269</f>
        <v>0</v>
      </c>
    </row>
    <row r="273" spans="122:152" x14ac:dyDescent="0.25">
      <c r="DR273" s="31">
        <f t="shared" si="173"/>
        <v>264</v>
      </c>
      <c r="DS273" s="26">
        <f t="shared" si="176"/>
        <v>264.5</v>
      </c>
      <c r="DT273" s="101">
        <f t="shared" si="170"/>
        <v>0</v>
      </c>
      <c r="DU273" s="101">
        <f t="shared" si="171"/>
        <v>0</v>
      </c>
      <c r="DV273" s="101">
        <f t="shared" si="172"/>
        <v>0</v>
      </c>
      <c r="DW273" s="102">
        <f t="shared" si="174"/>
        <v>34.42</v>
      </c>
      <c r="DX273" s="144"/>
      <c r="DY273" s="101">
        <f t="shared" si="175"/>
        <v>0</v>
      </c>
      <c r="DZ273" s="101">
        <f t="shared" si="175"/>
        <v>0</v>
      </c>
      <c r="EB273" s="84">
        <f>MODEL_DATA!AT270</f>
        <v>264</v>
      </c>
      <c r="EC273" s="84">
        <f>MODEL_DATA!AU270</f>
        <v>0</v>
      </c>
      <c r="ED273" s="84">
        <f>MODEL_DATA!AV270</f>
        <v>0</v>
      </c>
      <c r="EE273" s="84">
        <f>MODEL_DATA!AW270</f>
        <v>0</v>
      </c>
      <c r="EF273" s="84">
        <f>MODEL_DATA!AX270</f>
        <v>0</v>
      </c>
      <c r="EG273" s="84">
        <f>MODEL_DATA!AY270</f>
        <v>0</v>
      </c>
      <c r="EH273" s="84">
        <f>MODEL_DATA!AZ270</f>
        <v>0</v>
      </c>
      <c r="EI273" s="84">
        <f>MODEL_DATA!BA270</f>
        <v>0</v>
      </c>
      <c r="EJ273" s="84">
        <f>MODEL_DATA!BB270</f>
        <v>0</v>
      </c>
      <c r="EK273" s="84">
        <f>MODEL_DATA!BC270</f>
        <v>0</v>
      </c>
      <c r="EL273" s="84">
        <f>MODEL_DATA!BD270</f>
        <v>0</v>
      </c>
      <c r="EM273" s="84">
        <f>MODEL_DATA!BE270</f>
        <v>0</v>
      </c>
      <c r="EN273" s="84">
        <f>MODEL_DATA!BF270</f>
        <v>0</v>
      </c>
      <c r="EO273" s="84">
        <f>MODEL_DATA!BG270</f>
        <v>0</v>
      </c>
      <c r="EP273" s="84">
        <f>MODEL_DATA!BH270</f>
        <v>0</v>
      </c>
      <c r="EQ273" s="84">
        <f>MODEL_DATA!BI270</f>
        <v>34.42</v>
      </c>
      <c r="ER273" s="84">
        <f>MODEL_DATA!BJ270</f>
        <v>0.9</v>
      </c>
      <c r="ES273" s="84">
        <f>MODEL_DATA!BK270</f>
        <v>0</v>
      </c>
      <c r="ET273" s="84">
        <f>MODEL_DATA!BL270</f>
        <v>0</v>
      </c>
      <c r="EU273" s="84">
        <f>MODEL_DATA!BM270</f>
        <v>0</v>
      </c>
      <c r="EV273" s="84">
        <f>MODEL_DATA!BN270</f>
        <v>0</v>
      </c>
    </row>
    <row r="274" spans="122:152" x14ac:dyDescent="0.25">
      <c r="DR274" s="31">
        <f t="shared" si="173"/>
        <v>265</v>
      </c>
      <c r="DS274" s="26">
        <f t="shared" si="176"/>
        <v>265.5</v>
      </c>
      <c r="DT274" s="101">
        <f t="shared" si="170"/>
        <v>0</v>
      </c>
      <c r="DU274" s="101">
        <f t="shared" si="171"/>
        <v>0</v>
      </c>
      <c r="DV274" s="101">
        <f t="shared" si="172"/>
        <v>0</v>
      </c>
      <c r="DW274" s="102">
        <f t="shared" si="174"/>
        <v>29.04</v>
      </c>
      <c r="DX274" s="144"/>
      <c r="DY274" s="101">
        <f t="shared" si="175"/>
        <v>0</v>
      </c>
      <c r="DZ274" s="101">
        <f t="shared" si="175"/>
        <v>0</v>
      </c>
      <c r="EB274" s="84">
        <f>MODEL_DATA!AT271</f>
        <v>265</v>
      </c>
      <c r="EC274" s="84">
        <f>MODEL_DATA!AU271</f>
        <v>0</v>
      </c>
      <c r="ED274" s="84">
        <f>MODEL_DATA!AV271</f>
        <v>0</v>
      </c>
      <c r="EE274" s="84">
        <f>MODEL_DATA!AW271</f>
        <v>0</v>
      </c>
      <c r="EF274" s="84">
        <f>MODEL_DATA!AX271</f>
        <v>0</v>
      </c>
      <c r="EG274" s="84">
        <f>MODEL_DATA!AY271</f>
        <v>0</v>
      </c>
      <c r="EH274" s="84">
        <f>MODEL_DATA!AZ271</f>
        <v>0</v>
      </c>
      <c r="EI274" s="84">
        <f>MODEL_DATA!BA271</f>
        <v>0</v>
      </c>
      <c r="EJ274" s="84">
        <f>MODEL_DATA!BB271</f>
        <v>0</v>
      </c>
      <c r="EK274" s="84">
        <f>MODEL_DATA!BC271</f>
        <v>0</v>
      </c>
      <c r="EL274" s="84">
        <f>MODEL_DATA!BD271</f>
        <v>0</v>
      </c>
      <c r="EM274" s="84">
        <f>MODEL_DATA!BE271</f>
        <v>0</v>
      </c>
      <c r="EN274" s="84">
        <f>MODEL_DATA!BF271</f>
        <v>0</v>
      </c>
      <c r="EO274" s="84">
        <f>MODEL_DATA!BG271</f>
        <v>0</v>
      </c>
      <c r="EP274" s="84">
        <f>MODEL_DATA!BH271</f>
        <v>0</v>
      </c>
      <c r="EQ274" s="84">
        <f>MODEL_DATA!BI271</f>
        <v>29.04</v>
      </c>
      <c r="ER274" s="84">
        <f>MODEL_DATA!BJ271</f>
        <v>0.79</v>
      </c>
      <c r="ES274" s="84">
        <f>MODEL_DATA!BK271</f>
        <v>0</v>
      </c>
      <c r="ET274" s="84">
        <f>MODEL_DATA!BL271</f>
        <v>0</v>
      </c>
      <c r="EU274" s="84">
        <f>MODEL_DATA!BM271</f>
        <v>0</v>
      </c>
      <c r="EV274" s="84">
        <f>MODEL_DATA!BN271</f>
        <v>0</v>
      </c>
    </row>
    <row r="275" spans="122:152" x14ac:dyDescent="0.25">
      <c r="DR275" s="31">
        <f t="shared" si="173"/>
        <v>266</v>
      </c>
      <c r="DS275" s="26">
        <f t="shared" si="176"/>
        <v>266.5</v>
      </c>
      <c r="DT275" s="101">
        <f t="shared" si="170"/>
        <v>0</v>
      </c>
      <c r="DU275" s="101">
        <f t="shared" si="171"/>
        <v>0</v>
      </c>
      <c r="DV275" s="101">
        <f t="shared" si="172"/>
        <v>0</v>
      </c>
      <c r="DW275" s="102">
        <f t="shared" si="174"/>
        <v>30.6</v>
      </c>
      <c r="DX275" s="144"/>
      <c r="DY275" s="101">
        <f t="shared" si="175"/>
        <v>0</v>
      </c>
      <c r="DZ275" s="101">
        <f t="shared" si="175"/>
        <v>0</v>
      </c>
      <c r="EB275" s="84">
        <f>MODEL_DATA!AT272</f>
        <v>266</v>
      </c>
      <c r="EC275" s="84">
        <f>MODEL_DATA!AU272</f>
        <v>0</v>
      </c>
      <c r="ED275" s="84">
        <f>MODEL_DATA!AV272</f>
        <v>0</v>
      </c>
      <c r="EE275" s="84">
        <f>MODEL_DATA!AW272</f>
        <v>0</v>
      </c>
      <c r="EF275" s="84">
        <f>MODEL_DATA!AX272</f>
        <v>0</v>
      </c>
      <c r="EG275" s="84">
        <f>MODEL_DATA!AY272</f>
        <v>0</v>
      </c>
      <c r="EH275" s="84">
        <f>MODEL_DATA!AZ272</f>
        <v>0</v>
      </c>
      <c r="EI275" s="84">
        <f>MODEL_DATA!BA272</f>
        <v>0</v>
      </c>
      <c r="EJ275" s="84">
        <f>MODEL_DATA!BB272</f>
        <v>0</v>
      </c>
      <c r="EK275" s="84">
        <f>MODEL_DATA!BC272</f>
        <v>0</v>
      </c>
      <c r="EL275" s="84">
        <f>MODEL_DATA!BD272</f>
        <v>0</v>
      </c>
      <c r="EM275" s="84">
        <f>MODEL_DATA!BE272</f>
        <v>0</v>
      </c>
      <c r="EN275" s="84">
        <f>MODEL_DATA!BF272</f>
        <v>0</v>
      </c>
      <c r="EO275" s="84">
        <f>MODEL_DATA!BG272</f>
        <v>0</v>
      </c>
      <c r="EP275" s="84">
        <f>MODEL_DATA!BH272</f>
        <v>0</v>
      </c>
      <c r="EQ275" s="84">
        <f>MODEL_DATA!BI272</f>
        <v>30.6</v>
      </c>
      <c r="ER275" s="84">
        <f>MODEL_DATA!BJ272</f>
        <v>0.48</v>
      </c>
      <c r="ES275" s="84">
        <f>MODEL_DATA!BK272</f>
        <v>0</v>
      </c>
      <c r="ET275" s="84">
        <f>MODEL_DATA!BL272</f>
        <v>0</v>
      </c>
      <c r="EU275" s="84">
        <f>MODEL_DATA!BM272</f>
        <v>0</v>
      </c>
      <c r="EV275" s="84">
        <f>MODEL_DATA!BN272</f>
        <v>0</v>
      </c>
    </row>
    <row r="276" spans="122:152" x14ac:dyDescent="0.25">
      <c r="DR276" s="31">
        <f t="shared" si="173"/>
        <v>267</v>
      </c>
      <c r="DS276" s="26">
        <f t="shared" si="176"/>
        <v>267.5</v>
      </c>
      <c r="DT276" s="101">
        <f t="shared" si="170"/>
        <v>0</v>
      </c>
      <c r="DU276" s="101">
        <f t="shared" si="171"/>
        <v>0</v>
      </c>
      <c r="DV276" s="101">
        <f t="shared" si="172"/>
        <v>0</v>
      </c>
      <c r="DW276" s="102">
        <f t="shared" si="174"/>
        <v>20.190000000000001</v>
      </c>
      <c r="DX276" s="144"/>
      <c r="DY276" s="101">
        <f t="shared" si="175"/>
        <v>0</v>
      </c>
      <c r="DZ276" s="101">
        <f t="shared" si="175"/>
        <v>0</v>
      </c>
      <c r="EB276" s="84">
        <f>MODEL_DATA!AT273</f>
        <v>267</v>
      </c>
      <c r="EC276" s="84">
        <f>MODEL_DATA!AU273</f>
        <v>0</v>
      </c>
      <c r="ED276" s="84">
        <f>MODEL_DATA!AV273</f>
        <v>0</v>
      </c>
      <c r="EE276" s="84">
        <f>MODEL_DATA!AW273</f>
        <v>0</v>
      </c>
      <c r="EF276" s="84">
        <f>MODEL_DATA!AX273</f>
        <v>0</v>
      </c>
      <c r="EG276" s="84">
        <f>MODEL_DATA!AY273</f>
        <v>0</v>
      </c>
      <c r="EH276" s="84">
        <f>MODEL_DATA!AZ273</f>
        <v>0</v>
      </c>
      <c r="EI276" s="84">
        <f>MODEL_DATA!BA273</f>
        <v>0</v>
      </c>
      <c r="EJ276" s="84">
        <f>MODEL_DATA!BB273</f>
        <v>0</v>
      </c>
      <c r="EK276" s="84">
        <f>MODEL_DATA!BC273</f>
        <v>0</v>
      </c>
      <c r="EL276" s="84">
        <f>MODEL_DATA!BD273</f>
        <v>0</v>
      </c>
      <c r="EM276" s="84">
        <f>MODEL_DATA!BE273</f>
        <v>0</v>
      </c>
      <c r="EN276" s="84">
        <f>MODEL_DATA!BF273</f>
        <v>0</v>
      </c>
      <c r="EO276" s="84">
        <f>MODEL_DATA!BG273</f>
        <v>0</v>
      </c>
      <c r="EP276" s="84">
        <f>MODEL_DATA!BH273</f>
        <v>0</v>
      </c>
      <c r="EQ276" s="84">
        <f>MODEL_DATA!BI273</f>
        <v>20.190000000000001</v>
      </c>
      <c r="ER276" s="84">
        <f>MODEL_DATA!BJ273</f>
        <v>0.35</v>
      </c>
      <c r="ES276" s="84">
        <f>MODEL_DATA!BK273</f>
        <v>0</v>
      </c>
      <c r="ET276" s="84">
        <f>MODEL_DATA!BL273</f>
        <v>0</v>
      </c>
      <c r="EU276" s="84">
        <f>MODEL_DATA!BM273</f>
        <v>0</v>
      </c>
      <c r="EV276" s="84">
        <f>MODEL_DATA!BN273</f>
        <v>0</v>
      </c>
    </row>
    <row r="277" spans="122:152" x14ac:dyDescent="0.25">
      <c r="DR277" s="31">
        <f t="shared" si="173"/>
        <v>268</v>
      </c>
      <c r="DS277" s="26">
        <f t="shared" si="176"/>
        <v>268.5</v>
      </c>
      <c r="DT277" s="101">
        <f t="shared" si="170"/>
        <v>0</v>
      </c>
      <c r="DU277" s="101">
        <f t="shared" si="171"/>
        <v>0</v>
      </c>
      <c r="DV277" s="101">
        <f t="shared" si="172"/>
        <v>0</v>
      </c>
      <c r="DW277" s="102">
        <f t="shared" si="174"/>
        <v>19.93</v>
      </c>
      <c r="DX277" s="144"/>
      <c r="DY277" s="101">
        <f t="shared" si="175"/>
        <v>0</v>
      </c>
      <c r="DZ277" s="101">
        <f t="shared" si="175"/>
        <v>0</v>
      </c>
      <c r="EB277" s="84">
        <f>MODEL_DATA!AT274</f>
        <v>268</v>
      </c>
      <c r="EC277" s="84">
        <f>MODEL_DATA!AU274</f>
        <v>0</v>
      </c>
      <c r="ED277" s="84">
        <f>MODEL_DATA!AV274</f>
        <v>0</v>
      </c>
      <c r="EE277" s="84">
        <f>MODEL_DATA!AW274</f>
        <v>0</v>
      </c>
      <c r="EF277" s="84">
        <f>MODEL_DATA!AX274</f>
        <v>0</v>
      </c>
      <c r="EG277" s="84">
        <f>MODEL_DATA!AY274</f>
        <v>0</v>
      </c>
      <c r="EH277" s="84">
        <f>MODEL_DATA!AZ274</f>
        <v>0</v>
      </c>
      <c r="EI277" s="84">
        <f>MODEL_DATA!BA274</f>
        <v>0</v>
      </c>
      <c r="EJ277" s="84">
        <f>MODEL_DATA!BB274</f>
        <v>0</v>
      </c>
      <c r="EK277" s="84">
        <f>MODEL_DATA!BC274</f>
        <v>0</v>
      </c>
      <c r="EL277" s="84">
        <f>MODEL_DATA!BD274</f>
        <v>0</v>
      </c>
      <c r="EM277" s="84">
        <f>MODEL_DATA!BE274</f>
        <v>0</v>
      </c>
      <c r="EN277" s="84">
        <f>MODEL_DATA!BF274</f>
        <v>0</v>
      </c>
      <c r="EO277" s="84">
        <f>MODEL_DATA!BG274</f>
        <v>0</v>
      </c>
      <c r="EP277" s="84">
        <f>MODEL_DATA!BH274</f>
        <v>0</v>
      </c>
      <c r="EQ277" s="84">
        <f>MODEL_DATA!BI274</f>
        <v>19.93</v>
      </c>
      <c r="ER277" s="84">
        <f>MODEL_DATA!BJ274</f>
        <v>0.44</v>
      </c>
      <c r="ES277" s="84">
        <f>MODEL_DATA!BK274</f>
        <v>0</v>
      </c>
      <c r="ET277" s="84">
        <f>MODEL_DATA!BL274</f>
        <v>0</v>
      </c>
      <c r="EU277" s="84">
        <f>MODEL_DATA!BM274</f>
        <v>0</v>
      </c>
      <c r="EV277" s="84">
        <f>MODEL_DATA!BN274</f>
        <v>0</v>
      </c>
    </row>
    <row r="278" spans="122:152" x14ac:dyDescent="0.25">
      <c r="DR278" s="31">
        <f t="shared" si="173"/>
        <v>269</v>
      </c>
      <c r="DS278" s="26">
        <f t="shared" si="176"/>
        <v>269.5</v>
      </c>
      <c r="DT278" s="101">
        <f t="shared" si="170"/>
        <v>0</v>
      </c>
      <c r="DU278" s="101">
        <f t="shared" si="171"/>
        <v>0</v>
      </c>
      <c r="DV278" s="101">
        <f t="shared" si="172"/>
        <v>0</v>
      </c>
      <c r="DW278" s="102">
        <f t="shared" si="174"/>
        <v>16.940000000000001</v>
      </c>
      <c r="DX278" s="144"/>
      <c r="DY278" s="101">
        <f t="shared" si="175"/>
        <v>0</v>
      </c>
      <c r="DZ278" s="101">
        <f t="shared" si="175"/>
        <v>0</v>
      </c>
      <c r="EB278" s="84">
        <f>MODEL_DATA!AT275</f>
        <v>269</v>
      </c>
      <c r="EC278" s="84">
        <f>MODEL_DATA!AU275</f>
        <v>0</v>
      </c>
      <c r="ED278" s="84">
        <f>MODEL_DATA!AV275</f>
        <v>0</v>
      </c>
      <c r="EE278" s="84">
        <f>MODEL_DATA!AW275</f>
        <v>0</v>
      </c>
      <c r="EF278" s="84">
        <f>MODEL_DATA!AX275</f>
        <v>0</v>
      </c>
      <c r="EG278" s="84">
        <f>MODEL_DATA!AY275</f>
        <v>0</v>
      </c>
      <c r="EH278" s="84">
        <f>MODEL_DATA!AZ275</f>
        <v>0</v>
      </c>
      <c r="EI278" s="84">
        <f>MODEL_DATA!BA275</f>
        <v>0</v>
      </c>
      <c r="EJ278" s="84">
        <f>MODEL_DATA!BB275</f>
        <v>0</v>
      </c>
      <c r="EK278" s="84">
        <f>MODEL_DATA!BC275</f>
        <v>0</v>
      </c>
      <c r="EL278" s="84">
        <f>MODEL_DATA!BD275</f>
        <v>0</v>
      </c>
      <c r="EM278" s="84">
        <f>MODEL_DATA!BE275</f>
        <v>0</v>
      </c>
      <c r="EN278" s="84">
        <f>MODEL_DATA!BF275</f>
        <v>0</v>
      </c>
      <c r="EO278" s="84">
        <f>MODEL_DATA!BG275</f>
        <v>0</v>
      </c>
      <c r="EP278" s="84">
        <f>MODEL_DATA!BH275</f>
        <v>0</v>
      </c>
      <c r="EQ278" s="84">
        <f>MODEL_DATA!BI275</f>
        <v>16.940000000000001</v>
      </c>
      <c r="ER278" s="84">
        <f>MODEL_DATA!BJ275</f>
        <v>0.38</v>
      </c>
      <c r="ES278" s="84">
        <f>MODEL_DATA!BK275</f>
        <v>0</v>
      </c>
      <c r="ET278" s="84">
        <f>MODEL_DATA!BL275</f>
        <v>0</v>
      </c>
      <c r="EU278" s="84">
        <f>MODEL_DATA!BM275</f>
        <v>0</v>
      </c>
      <c r="EV278" s="84">
        <f>MODEL_DATA!BN275</f>
        <v>0</v>
      </c>
    </row>
    <row r="279" spans="122:152" x14ac:dyDescent="0.25">
      <c r="DR279" s="31">
        <f t="shared" si="173"/>
        <v>270</v>
      </c>
      <c r="DS279" s="26">
        <f t="shared" si="176"/>
        <v>270.5</v>
      </c>
      <c r="DT279" s="101">
        <f t="shared" si="170"/>
        <v>0</v>
      </c>
      <c r="DU279" s="101">
        <f t="shared" si="171"/>
        <v>0</v>
      </c>
      <c r="DV279" s="101">
        <f t="shared" si="172"/>
        <v>0</v>
      </c>
      <c r="DW279" s="102">
        <f t="shared" si="174"/>
        <v>7.91</v>
      </c>
      <c r="DX279" s="144"/>
      <c r="DY279" s="101">
        <f t="shared" si="175"/>
        <v>0</v>
      </c>
      <c r="DZ279" s="101">
        <f t="shared" si="175"/>
        <v>0</v>
      </c>
      <c r="EB279" s="84">
        <f>MODEL_DATA!AT276</f>
        <v>270</v>
      </c>
      <c r="EC279" s="84">
        <f>MODEL_DATA!AU276</f>
        <v>0</v>
      </c>
      <c r="ED279" s="84">
        <f>MODEL_DATA!AV276</f>
        <v>0</v>
      </c>
      <c r="EE279" s="84">
        <f>MODEL_DATA!AW276</f>
        <v>0</v>
      </c>
      <c r="EF279" s="84">
        <f>MODEL_DATA!AX276</f>
        <v>0</v>
      </c>
      <c r="EG279" s="84">
        <f>MODEL_DATA!AY276</f>
        <v>0</v>
      </c>
      <c r="EH279" s="84">
        <f>MODEL_DATA!AZ276</f>
        <v>0</v>
      </c>
      <c r="EI279" s="84">
        <f>MODEL_DATA!BA276</f>
        <v>0</v>
      </c>
      <c r="EJ279" s="84">
        <f>MODEL_DATA!BB276</f>
        <v>0</v>
      </c>
      <c r="EK279" s="84">
        <f>MODEL_DATA!BC276</f>
        <v>0</v>
      </c>
      <c r="EL279" s="84">
        <f>MODEL_DATA!BD276</f>
        <v>0</v>
      </c>
      <c r="EM279" s="84">
        <f>MODEL_DATA!BE276</f>
        <v>0</v>
      </c>
      <c r="EN279" s="84">
        <f>MODEL_DATA!BF276</f>
        <v>0</v>
      </c>
      <c r="EO279" s="84">
        <f>MODEL_DATA!BG276</f>
        <v>0</v>
      </c>
      <c r="EP279" s="84">
        <f>MODEL_DATA!BH276</f>
        <v>0</v>
      </c>
      <c r="EQ279" s="84">
        <f>MODEL_DATA!BI276</f>
        <v>7.91</v>
      </c>
      <c r="ER279" s="84">
        <f>MODEL_DATA!BJ276</f>
        <v>0.75</v>
      </c>
      <c r="ES279" s="84">
        <f>MODEL_DATA!BK276</f>
        <v>0</v>
      </c>
      <c r="ET279" s="84">
        <f>MODEL_DATA!BL276</f>
        <v>0</v>
      </c>
      <c r="EU279" s="84">
        <f>MODEL_DATA!BM276</f>
        <v>0</v>
      </c>
      <c r="EV279" s="84">
        <f>MODEL_DATA!BN276</f>
        <v>0</v>
      </c>
    </row>
    <row r="280" spans="122:152" x14ac:dyDescent="0.25">
      <c r="DR280" s="31">
        <f t="shared" si="173"/>
        <v>271</v>
      </c>
      <c r="DS280" s="26">
        <f t="shared" si="176"/>
        <v>271.5</v>
      </c>
      <c r="DT280" s="101">
        <f t="shared" si="170"/>
        <v>0</v>
      </c>
      <c r="DU280" s="101">
        <f t="shared" si="171"/>
        <v>0</v>
      </c>
      <c r="DV280" s="101">
        <f t="shared" si="172"/>
        <v>0</v>
      </c>
      <c r="DW280" s="102">
        <f t="shared" si="174"/>
        <v>8.25</v>
      </c>
      <c r="DX280" s="144"/>
      <c r="DY280" s="101">
        <f t="shared" si="175"/>
        <v>0</v>
      </c>
      <c r="DZ280" s="101">
        <f t="shared" si="175"/>
        <v>0</v>
      </c>
      <c r="EB280" s="84">
        <f>MODEL_DATA!AT277</f>
        <v>271</v>
      </c>
      <c r="EC280" s="84">
        <f>MODEL_DATA!AU277</f>
        <v>0</v>
      </c>
      <c r="ED280" s="84">
        <f>MODEL_DATA!AV277</f>
        <v>0</v>
      </c>
      <c r="EE280" s="84">
        <f>MODEL_DATA!AW277</f>
        <v>0</v>
      </c>
      <c r="EF280" s="84">
        <f>MODEL_DATA!AX277</f>
        <v>0</v>
      </c>
      <c r="EG280" s="84">
        <f>MODEL_DATA!AY277</f>
        <v>0</v>
      </c>
      <c r="EH280" s="84">
        <f>MODEL_DATA!AZ277</f>
        <v>0</v>
      </c>
      <c r="EI280" s="84">
        <f>MODEL_DATA!BA277</f>
        <v>0</v>
      </c>
      <c r="EJ280" s="84">
        <f>MODEL_DATA!BB277</f>
        <v>0</v>
      </c>
      <c r="EK280" s="84">
        <f>MODEL_DATA!BC277</f>
        <v>0</v>
      </c>
      <c r="EL280" s="84">
        <f>MODEL_DATA!BD277</f>
        <v>0</v>
      </c>
      <c r="EM280" s="84">
        <f>MODEL_DATA!BE277</f>
        <v>0</v>
      </c>
      <c r="EN280" s="84">
        <f>MODEL_DATA!BF277</f>
        <v>0</v>
      </c>
      <c r="EO280" s="84">
        <f>MODEL_DATA!BG277</f>
        <v>0</v>
      </c>
      <c r="EP280" s="84">
        <f>MODEL_DATA!BH277</f>
        <v>0</v>
      </c>
      <c r="EQ280" s="84">
        <f>MODEL_DATA!BI277</f>
        <v>8.25</v>
      </c>
      <c r="ER280" s="84">
        <f>MODEL_DATA!BJ277</f>
        <v>0.5</v>
      </c>
      <c r="ES280" s="84">
        <f>MODEL_DATA!BK277</f>
        <v>0</v>
      </c>
      <c r="ET280" s="84">
        <f>MODEL_DATA!BL277</f>
        <v>0</v>
      </c>
      <c r="EU280" s="84">
        <f>MODEL_DATA!BM277</f>
        <v>0</v>
      </c>
      <c r="EV280" s="84">
        <f>MODEL_DATA!BN277</f>
        <v>0</v>
      </c>
    </row>
    <row r="281" spans="122:152" x14ac:dyDescent="0.25">
      <c r="DR281" s="31">
        <f t="shared" si="173"/>
        <v>272</v>
      </c>
      <c r="DS281" s="26">
        <f t="shared" si="176"/>
        <v>272.5</v>
      </c>
      <c r="DT281" s="101">
        <f t="shared" si="170"/>
        <v>0</v>
      </c>
      <c r="DU281" s="101">
        <f t="shared" si="171"/>
        <v>0</v>
      </c>
      <c r="DV281" s="101">
        <f t="shared" si="172"/>
        <v>0</v>
      </c>
      <c r="DW281" s="102">
        <f t="shared" si="174"/>
        <v>4.7300000000000004</v>
      </c>
      <c r="DX281" s="144"/>
      <c r="DY281" s="101">
        <f t="shared" si="175"/>
        <v>0</v>
      </c>
      <c r="DZ281" s="101">
        <f t="shared" si="175"/>
        <v>0</v>
      </c>
      <c r="EB281" s="84">
        <f>MODEL_DATA!AT278</f>
        <v>272</v>
      </c>
      <c r="EC281" s="84">
        <f>MODEL_DATA!AU278</f>
        <v>0</v>
      </c>
      <c r="ED281" s="84">
        <f>MODEL_DATA!AV278</f>
        <v>0</v>
      </c>
      <c r="EE281" s="84">
        <f>MODEL_DATA!AW278</f>
        <v>0</v>
      </c>
      <c r="EF281" s="84">
        <f>MODEL_DATA!AX278</f>
        <v>0</v>
      </c>
      <c r="EG281" s="84">
        <f>MODEL_DATA!AY278</f>
        <v>0</v>
      </c>
      <c r="EH281" s="84">
        <f>MODEL_DATA!AZ278</f>
        <v>0</v>
      </c>
      <c r="EI281" s="84">
        <f>MODEL_DATA!BA278</f>
        <v>0</v>
      </c>
      <c r="EJ281" s="84">
        <f>MODEL_DATA!BB278</f>
        <v>0</v>
      </c>
      <c r="EK281" s="84">
        <f>MODEL_DATA!BC278</f>
        <v>0</v>
      </c>
      <c r="EL281" s="84">
        <f>MODEL_DATA!BD278</f>
        <v>0</v>
      </c>
      <c r="EM281" s="84">
        <f>MODEL_DATA!BE278</f>
        <v>0</v>
      </c>
      <c r="EN281" s="84">
        <f>MODEL_DATA!BF278</f>
        <v>0</v>
      </c>
      <c r="EO281" s="84">
        <f>MODEL_DATA!BG278</f>
        <v>0</v>
      </c>
      <c r="EP281" s="84">
        <f>MODEL_DATA!BH278</f>
        <v>0</v>
      </c>
      <c r="EQ281" s="84">
        <f>MODEL_DATA!BI278</f>
        <v>4.7300000000000004</v>
      </c>
      <c r="ER281" s="84">
        <f>MODEL_DATA!BJ278</f>
        <v>1.4</v>
      </c>
      <c r="ES281" s="84">
        <f>MODEL_DATA!BK278</f>
        <v>0</v>
      </c>
      <c r="ET281" s="84">
        <f>MODEL_DATA!BL278</f>
        <v>0</v>
      </c>
      <c r="EU281" s="84">
        <f>MODEL_DATA!BM278</f>
        <v>0</v>
      </c>
      <c r="EV281" s="84">
        <f>MODEL_DATA!BN278</f>
        <v>0</v>
      </c>
    </row>
    <row r="282" spans="122:152" x14ac:dyDescent="0.25">
      <c r="DR282" s="31">
        <f t="shared" si="173"/>
        <v>273</v>
      </c>
      <c r="DS282" s="26">
        <f t="shared" si="176"/>
        <v>273.5</v>
      </c>
      <c r="DT282" s="101">
        <f t="shared" si="170"/>
        <v>0</v>
      </c>
      <c r="DU282" s="101">
        <f t="shared" si="171"/>
        <v>0</v>
      </c>
      <c r="DV282" s="101">
        <f t="shared" si="172"/>
        <v>0</v>
      </c>
      <c r="DW282" s="102">
        <f t="shared" si="174"/>
        <v>4.6100000000000003</v>
      </c>
      <c r="DX282" s="144"/>
      <c r="DY282" s="101">
        <f t="shared" si="175"/>
        <v>0</v>
      </c>
      <c r="DZ282" s="101">
        <f t="shared" si="175"/>
        <v>0</v>
      </c>
      <c r="EB282" s="84">
        <f>MODEL_DATA!AT279</f>
        <v>273</v>
      </c>
      <c r="EC282" s="84">
        <f>MODEL_DATA!AU279</f>
        <v>0</v>
      </c>
      <c r="ED282" s="84">
        <f>MODEL_DATA!AV279</f>
        <v>0</v>
      </c>
      <c r="EE282" s="84">
        <f>MODEL_DATA!AW279</f>
        <v>0</v>
      </c>
      <c r="EF282" s="84">
        <f>MODEL_DATA!AX279</f>
        <v>0</v>
      </c>
      <c r="EG282" s="84">
        <f>MODEL_DATA!AY279</f>
        <v>0</v>
      </c>
      <c r="EH282" s="84">
        <f>MODEL_DATA!AZ279</f>
        <v>0</v>
      </c>
      <c r="EI282" s="84">
        <f>MODEL_DATA!BA279</f>
        <v>0</v>
      </c>
      <c r="EJ282" s="84">
        <f>MODEL_DATA!BB279</f>
        <v>0</v>
      </c>
      <c r="EK282" s="84">
        <f>MODEL_DATA!BC279</f>
        <v>0</v>
      </c>
      <c r="EL282" s="84">
        <f>MODEL_DATA!BD279</f>
        <v>0</v>
      </c>
      <c r="EM282" s="84">
        <f>MODEL_DATA!BE279</f>
        <v>0</v>
      </c>
      <c r="EN282" s="84">
        <f>MODEL_DATA!BF279</f>
        <v>0</v>
      </c>
      <c r="EO282" s="84">
        <f>MODEL_DATA!BG279</f>
        <v>0</v>
      </c>
      <c r="EP282" s="84">
        <f>MODEL_DATA!BH279</f>
        <v>0</v>
      </c>
      <c r="EQ282" s="84">
        <f>MODEL_DATA!BI279</f>
        <v>4.6100000000000003</v>
      </c>
      <c r="ER282" s="84">
        <f>MODEL_DATA!BJ279</f>
        <v>1.37</v>
      </c>
      <c r="ES282" s="84">
        <f>MODEL_DATA!BK279</f>
        <v>0</v>
      </c>
      <c r="ET282" s="84">
        <f>MODEL_DATA!BL279</f>
        <v>0</v>
      </c>
      <c r="EU282" s="84">
        <f>MODEL_DATA!BM279</f>
        <v>0</v>
      </c>
      <c r="EV282" s="84">
        <f>MODEL_DATA!BN279</f>
        <v>0</v>
      </c>
    </row>
    <row r="283" spans="122:152" x14ac:dyDescent="0.25">
      <c r="DR283" s="31">
        <f t="shared" si="173"/>
        <v>274</v>
      </c>
      <c r="DS283" s="26">
        <f t="shared" si="176"/>
        <v>274.5</v>
      </c>
      <c r="DT283" s="101">
        <f t="shared" si="170"/>
        <v>0</v>
      </c>
      <c r="DU283" s="101">
        <f t="shared" si="171"/>
        <v>0</v>
      </c>
      <c r="DV283" s="101">
        <f t="shared" si="172"/>
        <v>0</v>
      </c>
      <c r="DW283" s="102">
        <f t="shared" si="174"/>
        <v>5.55</v>
      </c>
      <c r="DX283" s="144"/>
      <c r="DY283" s="101">
        <f t="shared" si="175"/>
        <v>0</v>
      </c>
      <c r="DZ283" s="101">
        <f t="shared" si="175"/>
        <v>0</v>
      </c>
      <c r="EB283" s="84">
        <f>MODEL_DATA!AT280</f>
        <v>274</v>
      </c>
      <c r="EC283" s="84">
        <f>MODEL_DATA!AU280</f>
        <v>0</v>
      </c>
      <c r="ED283" s="84">
        <f>MODEL_DATA!AV280</f>
        <v>0</v>
      </c>
      <c r="EE283" s="84">
        <f>MODEL_DATA!AW280</f>
        <v>0</v>
      </c>
      <c r="EF283" s="84">
        <f>MODEL_DATA!AX280</f>
        <v>0</v>
      </c>
      <c r="EG283" s="84">
        <f>MODEL_DATA!AY280</f>
        <v>0</v>
      </c>
      <c r="EH283" s="84">
        <f>MODEL_DATA!AZ280</f>
        <v>0</v>
      </c>
      <c r="EI283" s="84">
        <f>MODEL_DATA!BA280</f>
        <v>0</v>
      </c>
      <c r="EJ283" s="84">
        <f>MODEL_DATA!BB280</f>
        <v>0</v>
      </c>
      <c r="EK283" s="84">
        <f>MODEL_DATA!BC280</f>
        <v>0</v>
      </c>
      <c r="EL283" s="84">
        <f>MODEL_DATA!BD280</f>
        <v>0</v>
      </c>
      <c r="EM283" s="84">
        <f>MODEL_DATA!BE280</f>
        <v>0</v>
      </c>
      <c r="EN283" s="84">
        <f>MODEL_DATA!BF280</f>
        <v>0</v>
      </c>
      <c r="EO283" s="84">
        <f>MODEL_DATA!BG280</f>
        <v>0</v>
      </c>
      <c r="EP283" s="84">
        <f>MODEL_DATA!BH280</f>
        <v>0</v>
      </c>
      <c r="EQ283" s="84">
        <f>MODEL_DATA!BI280</f>
        <v>5.55</v>
      </c>
      <c r="ER283" s="84">
        <f>MODEL_DATA!BJ280</f>
        <v>3.35</v>
      </c>
      <c r="ES283" s="84">
        <f>MODEL_DATA!BK280</f>
        <v>0</v>
      </c>
      <c r="ET283" s="84">
        <f>MODEL_DATA!BL280</f>
        <v>0</v>
      </c>
      <c r="EU283" s="84">
        <f>MODEL_DATA!BM280</f>
        <v>0</v>
      </c>
      <c r="EV283" s="84">
        <f>MODEL_DATA!BN280</f>
        <v>0</v>
      </c>
    </row>
    <row r="284" spans="122:152" x14ac:dyDescent="0.25">
      <c r="DR284" s="31">
        <f t="shared" si="173"/>
        <v>275</v>
      </c>
      <c r="DS284" s="26">
        <f t="shared" si="176"/>
        <v>275.5</v>
      </c>
      <c r="DT284" s="101">
        <f t="shared" si="170"/>
        <v>0</v>
      </c>
      <c r="DU284" s="101">
        <f t="shared" si="171"/>
        <v>0</v>
      </c>
      <c r="DV284" s="101">
        <f t="shared" si="172"/>
        <v>0</v>
      </c>
      <c r="DW284" s="102">
        <f t="shared" si="174"/>
        <v>6.66</v>
      </c>
      <c r="DX284" s="144"/>
      <c r="DY284" s="101">
        <f t="shared" si="175"/>
        <v>0</v>
      </c>
      <c r="DZ284" s="101">
        <f t="shared" si="175"/>
        <v>0</v>
      </c>
      <c r="EB284" s="84">
        <f>MODEL_DATA!AT281</f>
        <v>275</v>
      </c>
      <c r="EC284" s="84">
        <f>MODEL_DATA!AU281</f>
        <v>0</v>
      </c>
      <c r="ED284" s="84">
        <f>MODEL_DATA!AV281</f>
        <v>0</v>
      </c>
      <c r="EE284" s="84">
        <f>MODEL_DATA!AW281</f>
        <v>0</v>
      </c>
      <c r="EF284" s="84">
        <f>MODEL_DATA!AX281</f>
        <v>0</v>
      </c>
      <c r="EG284" s="84">
        <f>MODEL_DATA!AY281</f>
        <v>0</v>
      </c>
      <c r="EH284" s="84">
        <f>MODEL_DATA!AZ281</f>
        <v>0</v>
      </c>
      <c r="EI284" s="84">
        <f>MODEL_DATA!BA281</f>
        <v>0</v>
      </c>
      <c r="EJ284" s="84">
        <f>MODEL_DATA!BB281</f>
        <v>0</v>
      </c>
      <c r="EK284" s="84">
        <f>MODEL_DATA!BC281</f>
        <v>0</v>
      </c>
      <c r="EL284" s="84">
        <f>MODEL_DATA!BD281</f>
        <v>0</v>
      </c>
      <c r="EM284" s="84">
        <f>MODEL_DATA!BE281</f>
        <v>0</v>
      </c>
      <c r="EN284" s="84">
        <f>MODEL_DATA!BF281</f>
        <v>0</v>
      </c>
      <c r="EO284" s="84">
        <f>MODEL_DATA!BG281</f>
        <v>0</v>
      </c>
      <c r="EP284" s="84">
        <f>MODEL_DATA!BH281</f>
        <v>0</v>
      </c>
      <c r="EQ284" s="84">
        <f>MODEL_DATA!BI281</f>
        <v>6.66</v>
      </c>
      <c r="ER284" s="84">
        <f>MODEL_DATA!BJ281</f>
        <v>2.2799999999999998</v>
      </c>
      <c r="ES284" s="84">
        <f>MODEL_DATA!BK281</f>
        <v>0</v>
      </c>
      <c r="ET284" s="84">
        <f>MODEL_DATA!BL281</f>
        <v>0</v>
      </c>
      <c r="EU284" s="84">
        <f>MODEL_DATA!BM281</f>
        <v>0</v>
      </c>
      <c r="EV284" s="84">
        <f>MODEL_DATA!BN281</f>
        <v>0</v>
      </c>
    </row>
    <row r="285" spans="122:152" x14ac:dyDescent="0.25">
      <c r="DR285" s="31">
        <f t="shared" si="173"/>
        <v>276</v>
      </c>
      <c r="DS285" s="26">
        <f t="shared" si="176"/>
        <v>276.5</v>
      </c>
      <c r="DT285" s="101">
        <f t="shared" si="170"/>
        <v>0</v>
      </c>
      <c r="DU285" s="101">
        <f t="shared" si="171"/>
        <v>0</v>
      </c>
      <c r="DV285" s="101">
        <f t="shared" si="172"/>
        <v>0</v>
      </c>
      <c r="DW285" s="102">
        <f t="shared" si="174"/>
        <v>4.53</v>
      </c>
      <c r="DX285" s="144"/>
      <c r="DY285" s="101">
        <f t="shared" si="175"/>
        <v>0</v>
      </c>
      <c r="DZ285" s="101">
        <f t="shared" si="175"/>
        <v>0</v>
      </c>
      <c r="EB285" s="84">
        <f>MODEL_DATA!AT282</f>
        <v>276</v>
      </c>
      <c r="EC285" s="84">
        <f>MODEL_DATA!AU282</f>
        <v>0</v>
      </c>
      <c r="ED285" s="84">
        <f>MODEL_DATA!AV282</f>
        <v>0</v>
      </c>
      <c r="EE285" s="84">
        <f>MODEL_DATA!AW282</f>
        <v>0</v>
      </c>
      <c r="EF285" s="84">
        <f>MODEL_DATA!AX282</f>
        <v>0</v>
      </c>
      <c r="EG285" s="84">
        <f>MODEL_DATA!AY282</f>
        <v>0</v>
      </c>
      <c r="EH285" s="84">
        <f>MODEL_DATA!AZ282</f>
        <v>0</v>
      </c>
      <c r="EI285" s="84">
        <f>MODEL_DATA!BA282</f>
        <v>0</v>
      </c>
      <c r="EJ285" s="84">
        <f>MODEL_DATA!BB282</f>
        <v>0</v>
      </c>
      <c r="EK285" s="84">
        <f>MODEL_DATA!BC282</f>
        <v>0</v>
      </c>
      <c r="EL285" s="84">
        <f>MODEL_DATA!BD282</f>
        <v>0</v>
      </c>
      <c r="EM285" s="84">
        <f>MODEL_DATA!BE282</f>
        <v>0</v>
      </c>
      <c r="EN285" s="84">
        <f>MODEL_DATA!BF282</f>
        <v>0</v>
      </c>
      <c r="EO285" s="84">
        <f>MODEL_DATA!BG282</f>
        <v>0</v>
      </c>
      <c r="EP285" s="84">
        <f>MODEL_DATA!BH282</f>
        <v>0</v>
      </c>
      <c r="EQ285" s="84">
        <f>MODEL_DATA!BI282</f>
        <v>4.53</v>
      </c>
      <c r="ER285" s="84">
        <f>MODEL_DATA!BJ282</f>
        <v>1.66</v>
      </c>
      <c r="ES285" s="84">
        <f>MODEL_DATA!BK282</f>
        <v>0</v>
      </c>
      <c r="ET285" s="84">
        <f>MODEL_DATA!BL282</f>
        <v>0</v>
      </c>
      <c r="EU285" s="84">
        <f>MODEL_DATA!BM282</f>
        <v>0</v>
      </c>
      <c r="EV285" s="84">
        <f>MODEL_DATA!BN282</f>
        <v>0</v>
      </c>
    </row>
    <row r="286" spans="122:152" x14ac:dyDescent="0.25">
      <c r="DR286" s="31">
        <f t="shared" si="173"/>
        <v>277</v>
      </c>
      <c r="DS286" s="26">
        <f t="shared" si="176"/>
        <v>277.5</v>
      </c>
      <c r="DT286" s="101">
        <f t="shared" si="170"/>
        <v>0</v>
      </c>
      <c r="DU286" s="101">
        <f t="shared" si="171"/>
        <v>0</v>
      </c>
      <c r="DV286" s="101">
        <f t="shared" si="172"/>
        <v>0</v>
      </c>
      <c r="DW286" s="102">
        <f t="shared" si="174"/>
        <v>5.2</v>
      </c>
      <c r="DX286" s="144"/>
      <c r="DY286" s="101">
        <f t="shared" si="175"/>
        <v>0</v>
      </c>
      <c r="DZ286" s="101">
        <f t="shared" si="175"/>
        <v>0</v>
      </c>
      <c r="EB286" s="84">
        <f>MODEL_DATA!AT283</f>
        <v>277</v>
      </c>
      <c r="EC286" s="84">
        <f>MODEL_DATA!AU283</f>
        <v>0</v>
      </c>
      <c r="ED286" s="84">
        <f>MODEL_DATA!AV283</f>
        <v>0</v>
      </c>
      <c r="EE286" s="84">
        <f>MODEL_DATA!AW283</f>
        <v>0</v>
      </c>
      <c r="EF286" s="84">
        <f>MODEL_DATA!AX283</f>
        <v>0</v>
      </c>
      <c r="EG286" s="84">
        <f>MODEL_DATA!AY283</f>
        <v>0</v>
      </c>
      <c r="EH286" s="84">
        <f>MODEL_DATA!AZ283</f>
        <v>0</v>
      </c>
      <c r="EI286" s="84">
        <f>MODEL_DATA!BA283</f>
        <v>0</v>
      </c>
      <c r="EJ286" s="84">
        <f>MODEL_DATA!BB283</f>
        <v>0</v>
      </c>
      <c r="EK286" s="84">
        <f>MODEL_DATA!BC283</f>
        <v>0</v>
      </c>
      <c r="EL286" s="84">
        <f>MODEL_DATA!BD283</f>
        <v>0</v>
      </c>
      <c r="EM286" s="84">
        <f>MODEL_DATA!BE283</f>
        <v>0</v>
      </c>
      <c r="EN286" s="84">
        <f>MODEL_DATA!BF283</f>
        <v>0</v>
      </c>
      <c r="EO286" s="84">
        <f>MODEL_DATA!BG283</f>
        <v>0</v>
      </c>
      <c r="EP286" s="84">
        <f>MODEL_DATA!BH283</f>
        <v>0</v>
      </c>
      <c r="EQ286" s="84">
        <f>MODEL_DATA!BI283</f>
        <v>5.2</v>
      </c>
      <c r="ER286" s="84">
        <f>MODEL_DATA!BJ283</f>
        <v>1.08</v>
      </c>
      <c r="ES286" s="84">
        <f>MODEL_DATA!BK283</f>
        <v>0</v>
      </c>
      <c r="ET286" s="84">
        <f>MODEL_DATA!BL283</f>
        <v>0</v>
      </c>
      <c r="EU286" s="84">
        <f>MODEL_DATA!BM283</f>
        <v>0</v>
      </c>
      <c r="EV286" s="84">
        <f>MODEL_DATA!BN283</f>
        <v>0</v>
      </c>
    </row>
    <row r="287" spans="122:152" x14ac:dyDescent="0.25">
      <c r="DR287" s="31">
        <f t="shared" si="173"/>
        <v>278</v>
      </c>
      <c r="DS287" s="26">
        <f t="shared" si="176"/>
        <v>278.5</v>
      </c>
      <c r="DT287" s="101">
        <f t="shared" si="170"/>
        <v>0</v>
      </c>
      <c r="DU287" s="101">
        <f t="shared" si="171"/>
        <v>0</v>
      </c>
      <c r="DV287" s="101">
        <f t="shared" si="172"/>
        <v>0</v>
      </c>
      <c r="DW287" s="102">
        <f t="shared" si="174"/>
        <v>5.2</v>
      </c>
      <c r="DX287" s="144"/>
      <c r="DY287" s="101">
        <f t="shared" si="175"/>
        <v>0</v>
      </c>
      <c r="DZ287" s="101">
        <f t="shared" si="175"/>
        <v>0</v>
      </c>
      <c r="EB287" s="84">
        <f>MODEL_DATA!AT284</f>
        <v>278</v>
      </c>
      <c r="EC287" s="84">
        <f>MODEL_DATA!AU284</f>
        <v>0</v>
      </c>
      <c r="ED287" s="84">
        <f>MODEL_DATA!AV284</f>
        <v>0</v>
      </c>
      <c r="EE287" s="84">
        <f>MODEL_DATA!AW284</f>
        <v>0</v>
      </c>
      <c r="EF287" s="84">
        <f>MODEL_DATA!AX284</f>
        <v>0</v>
      </c>
      <c r="EG287" s="84">
        <f>MODEL_DATA!AY284</f>
        <v>0</v>
      </c>
      <c r="EH287" s="84">
        <f>MODEL_DATA!AZ284</f>
        <v>0</v>
      </c>
      <c r="EI287" s="84">
        <f>MODEL_DATA!BA284</f>
        <v>0</v>
      </c>
      <c r="EJ287" s="84">
        <f>MODEL_DATA!BB284</f>
        <v>0</v>
      </c>
      <c r="EK287" s="84">
        <f>MODEL_DATA!BC284</f>
        <v>0</v>
      </c>
      <c r="EL287" s="84">
        <f>MODEL_DATA!BD284</f>
        <v>0</v>
      </c>
      <c r="EM287" s="84">
        <f>MODEL_DATA!BE284</f>
        <v>0</v>
      </c>
      <c r="EN287" s="84">
        <f>MODEL_DATA!BF284</f>
        <v>0</v>
      </c>
      <c r="EO287" s="84">
        <f>MODEL_DATA!BG284</f>
        <v>0</v>
      </c>
      <c r="EP287" s="84">
        <f>MODEL_DATA!BH284</f>
        <v>0</v>
      </c>
      <c r="EQ287" s="84">
        <f>MODEL_DATA!BI284</f>
        <v>5.2</v>
      </c>
      <c r="ER287" s="84">
        <f>MODEL_DATA!BJ284</f>
        <v>2.2799999999999998</v>
      </c>
      <c r="ES287" s="84">
        <f>MODEL_DATA!BK284</f>
        <v>0</v>
      </c>
      <c r="ET287" s="84">
        <f>MODEL_DATA!BL284</f>
        <v>0</v>
      </c>
      <c r="EU287" s="84">
        <f>MODEL_DATA!BM284</f>
        <v>0</v>
      </c>
      <c r="EV287" s="84">
        <f>MODEL_DATA!BN284</f>
        <v>0</v>
      </c>
    </row>
    <row r="288" spans="122:152" x14ac:dyDescent="0.25">
      <c r="DR288" s="31">
        <f t="shared" si="173"/>
        <v>279</v>
      </c>
      <c r="DS288" s="26">
        <f t="shared" si="176"/>
        <v>279.5</v>
      </c>
      <c r="DT288" s="101">
        <f t="shared" si="170"/>
        <v>0</v>
      </c>
      <c r="DU288" s="101">
        <f t="shared" si="171"/>
        <v>0</v>
      </c>
      <c r="DV288" s="101">
        <f t="shared" si="172"/>
        <v>0</v>
      </c>
      <c r="DW288" s="102">
        <f t="shared" si="174"/>
        <v>7.51</v>
      </c>
      <c r="DX288" s="144"/>
      <c r="DY288" s="101">
        <f t="shared" si="175"/>
        <v>0</v>
      </c>
      <c r="DZ288" s="101">
        <f t="shared" si="175"/>
        <v>0</v>
      </c>
      <c r="EB288" s="84">
        <f>MODEL_DATA!AT285</f>
        <v>279</v>
      </c>
      <c r="EC288" s="84">
        <f>MODEL_DATA!AU285</f>
        <v>0</v>
      </c>
      <c r="ED288" s="84">
        <f>MODEL_DATA!AV285</f>
        <v>0</v>
      </c>
      <c r="EE288" s="84">
        <f>MODEL_DATA!AW285</f>
        <v>0</v>
      </c>
      <c r="EF288" s="84">
        <f>MODEL_DATA!AX285</f>
        <v>0</v>
      </c>
      <c r="EG288" s="84">
        <f>MODEL_DATA!AY285</f>
        <v>0</v>
      </c>
      <c r="EH288" s="84">
        <f>MODEL_DATA!AZ285</f>
        <v>0</v>
      </c>
      <c r="EI288" s="84">
        <f>MODEL_DATA!BA285</f>
        <v>0</v>
      </c>
      <c r="EJ288" s="84">
        <f>MODEL_DATA!BB285</f>
        <v>0</v>
      </c>
      <c r="EK288" s="84">
        <f>MODEL_DATA!BC285</f>
        <v>0</v>
      </c>
      <c r="EL288" s="84">
        <f>MODEL_DATA!BD285</f>
        <v>0</v>
      </c>
      <c r="EM288" s="84">
        <f>MODEL_DATA!BE285</f>
        <v>0</v>
      </c>
      <c r="EN288" s="84">
        <f>MODEL_DATA!BF285</f>
        <v>0</v>
      </c>
      <c r="EO288" s="84">
        <f>MODEL_DATA!BG285</f>
        <v>0</v>
      </c>
      <c r="EP288" s="84">
        <f>MODEL_DATA!BH285</f>
        <v>0</v>
      </c>
      <c r="EQ288" s="84">
        <f>MODEL_DATA!BI285</f>
        <v>7.51</v>
      </c>
      <c r="ER288" s="84">
        <f>MODEL_DATA!BJ285</f>
        <v>1.6</v>
      </c>
      <c r="ES288" s="84">
        <f>MODEL_DATA!BK285</f>
        <v>0</v>
      </c>
      <c r="ET288" s="84">
        <f>MODEL_DATA!BL285</f>
        <v>0</v>
      </c>
      <c r="EU288" s="84">
        <f>MODEL_DATA!BM285</f>
        <v>0</v>
      </c>
      <c r="EV288" s="84">
        <f>MODEL_DATA!BN285</f>
        <v>0</v>
      </c>
    </row>
    <row r="289" spans="122:152" x14ac:dyDescent="0.25">
      <c r="DR289" s="31">
        <f t="shared" si="173"/>
        <v>280</v>
      </c>
      <c r="DS289" s="26">
        <f t="shared" si="176"/>
        <v>280.5</v>
      </c>
      <c r="DT289" s="101">
        <f t="shared" si="170"/>
        <v>0</v>
      </c>
      <c r="DU289" s="101">
        <f t="shared" si="171"/>
        <v>0</v>
      </c>
      <c r="DV289" s="101">
        <f t="shared" si="172"/>
        <v>0</v>
      </c>
      <c r="DW289" s="102">
        <f t="shared" si="174"/>
        <v>4.62</v>
      </c>
      <c r="DX289" s="144"/>
      <c r="DY289" s="101">
        <f t="shared" si="175"/>
        <v>0</v>
      </c>
      <c r="DZ289" s="101">
        <f t="shared" si="175"/>
        <v>0</v>
      </c>
      <c r="EB289" s="84">
        <f>MODEL_DATA!AT286</f>
        <v>280</v>
      </c>
      <c r="EC289" s="84">
        <f>MODEL_DATA!AU286</f>
        <v>0</v>
      </c>
      <c r="ED289" s="84">
        <f>MODEL_DATA!AV286</f>
        <v>0</v>
      </c>
      <c r="EE289" s="84">
        <f>MODEL_DATA!AW286</f>
        <v>0</v>
      </c>
      <c r="EF289" s="84">
        <f>MODEL_DATA!AX286</f>
        <v>0</v>
      </c>
      <c r="EG289" s="84">
        <f>MODEL_DATA!AY286</f>
        <v>0</v>
      </c>
      <c r="EH289" s="84">
        <f>MODEL_DATA!AZ286</f>
        <v>0</v>
      </c>
      <c r="EI289" s="84">
        <f>MODEL_DATA!BA286</f>
        <v>0</v>
      </c>
      <c r="EJ289" s="84">
        <f>MODEL_DATA!BB286</f>
        <v>0</v>
      </c>
      <c r="EK289" s="84">
        <f>MODEL_DATA!BC286</f>
        <v>0</v>
      </c>
      <c r="EL289" s="84">
        <f>MODEL_DATA!BD286</f>
        <v>0</v>
      </c>
      <c r="EM289" s="84">
        <f>MODEL_DATA!BE286</f>
        <v>0</v>
      </c>
      <c r="EN289" s="84">
        <f>MODEL_DATA!BF286</f>
        <v>0</v>
      </c>
      <c r="EO289" s="84">
        <f>MODEL_DATA!BG286</f>
        <v>0</v>
      </c>
      <c r="EP289" s="84">
        <f>MODEL_DATA!BH286</f>
        <v>0</v>
      </c>
      <c r="EQ289" s="84">
        <f>MODEL_DATA!BI286</f>
        <v>4.62</v>
      </c>
      <c r="ER289" s="84">
        <f>MODEL_DATA!BJ286</f>
        <v>1.56</v>
      </c>
      <c r="ES289" s="84">
        <f>MODEL_DATA!BK286</f>
        <v>0</v>
      </c>
      <c r="ET289" s="84">
        <f>MODEL_DATA!BL286</f>
        <v>0</v>
      </c>
      <c r="EU289" s="84">
        <f>MODEL_DATA!BM286</f>
        <v>0</v>
      </c>
      <c r="EV289" s="84">
        <f>MODEL_DATA!BN286</f>
        <v>0</v>
      </c>
    </row>
    <row r="290" spans="122:152" x14ac:dyDescent="0.25">
      <c r="DR290" s="31">
        <f t="shared" si="173"/>
        <v>281</v>
      </c>
      <c r="DS290" s="26">
        <f t="shared" si="176"/>
        <v>281.5</v>
      </c>
      <c r="DT290" s="101">
        <f t="shared" si="170"/>
        <v>0</v>
      </c>
      <c r="DU290" s="101">
        <f t="shared" si="171"/>
        <v>0</v>
      </c>
      <c r="DV290" s="101">
        <f t="shared" si="172"/>
        <v>0</v>
      </c>
      <c r="DW290" s="102">
        <f t="shared" si="174"/>
        <v>7.3</v>
      </c>
      <c r="DX290" s="144"/>
      <c r="DY290" s="101">
        <f t="shared" si="175"/>
        <v>0</v>
      </c>
      <c r="DZ290" s="101">
        <f t="shared" si="175"/>
        <v>0</v>
      </c>
      <c r="EB290" s="84">
        <f>MODEL_DATA!AT287</f>
        <v>281</v>
      </c>
      <c r="EC290" s="84">
        <f>MODEL_DATA!AU287</f>
        <v>0</v>
      </c>
      <c r="ED290" s="84">
        <f>MODEL_DATA!AV287</f>
        <v>0</v>
      </c>
      <c r="EE290" s="84">
        <f>MODEL_DATA!AW287</f>
        <v>0</v>
      </c>
      <c r="EF290" s="84">
        <f>MODEL_DATA!AX287</f>
        <v>0</v>
      </c>
      <c r="EG290" s="84">
        <f>MODEL_DATA!AY287</f>
        <v>0</v>
      </c>
      <c r="EH290" s="84">
        <f>MODEL_DATA!AZ287</f>
        <v>0</v>
      </c>
      <c r="EI290" s="84">
        <f>MODEL_DATA!BA287</f>
        <v>0</v>
      </c>
      <c r="EJ290" s="84">
        <f>MODEL_DATA!BB287</f>
        <v>0</v>
      </c>
      <c r="EK290" s="84">
        <f>MODEL_DATA!BC287</f>
        <v>0</v>
      </c>
      <c r="EL290" s="84">
        <f>MODEL_DATA!BD287</f>
        <v>0</v>
      </c>
      <c r="EM290" s="84">
        <f>MODEL_DATA!BE287</f>
        <v>0</v>
      </c>
      <c r="EN290" s="84">
        <f>MODEL_DATA!BF287</f>
        <v>0</v>
      </c>
      <c r="EO290" s="84">
        <f>MODEL_DATA!BG287</f>
        <v>0</v>
      </c>
      <c r="EP290" s="84">
        <f>MODEL_DATA!BH287</f>
        <v>0</v>
      </c>
      <c r="EQ290" s="84">
        <f>MODEL_DATA!BI287</f>
        <v>7.3</v>
      </c>
      <c r="ER290" s="84">
        <f>MODEL_DATA!BJ287</f>
        <v>1.03</v>
      </c>
      <c r="ES290" s="84">
        <f>MODEL_DATA!BK287</f>
        <v>0</v>
      </c>
      <c r="ET290" s="84">
        <f>MODEL_DATA!BL287</f>
        <v>0</v>
      </c>
      <c r="EU290" s="84">
        <f>MODEL_DATA!BM287</f>
        <v>0</v>
      </c>
      <c r="EV290" s="84">
        <f>MODEL_DATA!BN287</f>
        <v>0</v>
      </c>
    </row>
    <row r="291" spans="122:152" x14ac:dyDescent="0.25">
      <c r="DR291" s="31">
        <f t="shared" si="173"/>
        <v>282</v>
      </c>
      <c r="DS291" s="26">
        <f t="shared" si="176"/>
        <v>282.5</v>
      </c>
      <c r="DT291" s="101">
        <f t="shared" si="170"/>
        <v>0</v>
      </c>
      <c r="DU291" s="101">
        <f t="shared" si="171"/>
        <v>0</v>
      </c>
      <c r="DV291" s="101">
        <f t="shared" si="172"/>
        <v>0</v>
      </c>
      <c r="DW291" s="102">
        <f t="shared" si="174"/>
        <v>3.28</v>
      </c>
      <c r="DX291" s="144"/>
      <c r="DY291" s="101">
        <f t="shared" si="175"/>
        <v>0</v>
      </c>
      <c r="DZ291" s="101">
        <f t="shared" si="175"/>
        <v>0</v>
      </c>
      <c r="EB291" s="84">
        <f>MODEL_DATA!AT288</f>
        <v>282</v>
      </c>
      <c r="EC291" s="84">
        <f>MODEL_DATA!AU288</f>
        <v>0</v>
      </c>
      <c r="ED291" s="84">
        <f>MODEL_DATA!AV288</f>
        <v>0</v>
      </c>
      <c r="EE291" s="84">
        <f>MODEL_DATA!AW288</f>
        <v>0</v>
      </c>
      <c r="EF291" s="84">
        <f>MODEL_DATA!AX288</f>
        <v>0</v>
      </c>
      <c r="EG291" s="84">
        <f>MODEL_DATA!AY288</f>
        <v>0</v>
      </c>
      <c r="EH291" s="84">
        <f>MODEL_DATA!AZ288</f>
        <v>0</v>
      </c>
      <c r="EI291" s="84">
        <f>MODEL_DATA!BA288</f>
        <v>0</v>
      </c>
      <c r="EJ291" s="84">
        <f>MODEL_DATA!BB288</f>
        <v>0</v>
      </c>
      <c r="EK291" s="84">
        <f>MODEL_DATA!BC288</f>
        <v>0</v>
      </c>
      <c r="EL291" s="84">
        <f>MODEL_DATA!BD288</f>
        <v>0</v>
      </c>
      <c r="EM291" s="84">
        <f>MODEL_DATA!BE288</f>
        <v>0</v>
      </c>
      <c r="EN291" s="84">
        <f>MODEL_DATA!BF288</f>
        <v>0</v>
      </c>
      <c r="EO291" s="84">
        <f>MODEL_DATA!BG288</f>
        <v>0</v>
      </c>
      <c r="EP291" s="84">
        <f>MODEL_DATA!BH288</f>
        <v>0</v>
      </c>
      <c r="EQ291" s="84">
        <f>MODEL_DATA!BI288</f>
        <v>3.28</v>
      </c>
      <c r="ER291" s="84">
        <f>MODEL_DATA!BJ288</f>
        <v>0.61</v>
      </c>
      <c r="ES291" s="84">
        <f>MODEL_DATA!BK288</f>
        <v>0</v>
      </c>
      <c r="ET291" s="84">
        <f>MODEL_DATA!BL288</f>
        <v>0</v>
      </c>
      <c r="EU291" s="84">
        <f>MODEL_DATA!BM288</f>
        <v>0</v>
      </c>
      <c r="EV291" s="84">
        <f>MODEL_DATA!BN288</f>
        <v>0</v>
      </c>
    </row>
    <row r="292" spans="122:152" x14ac:dyDescent="0.25">
      <c r="DR292" s="31">
        <f t="shared" si="173"/>
        <v>283</v>
      </c>
      <c r="DS292" s="26">
        <f t="shared" si="176"/>
        <v>283.5</v>
      </c>
      <c r="DT292" s="101">
        <f t="shared" si="170"/>
        <v>0</v>
      </c>
      <c r="DU292" s="101">
        <f t="shared" si="171"/>
        <v>0</v>
      </c>
      <c r="DV292" s="101">
        <f t="shared" si="172"/>
        <v>0</v>
      </c>
      <c r="DW292" s="102">
        <f t="shared" si="174"/>
        <v>8.5</v>
      </c>
      <c r="DX292" s="144"/>
      <c r="DY292" s="101">
        <f t="shared" si="175"/>
        <v>0</v>
      </c>
      <c r="DZ292" s="101">
        <f t="shared" si="175"/>
        <v>0</v>
      </c>
      <c r="EB292" s="84">
        <f>MODEL_DATA!AT289</f>
        <v>283</v>
      </c>
      <c r="EC292" s="84">
        <f>MODEL_DATA!AU289</f>
        <v>0</v>
      </c>
      <c r="ED292" s="84">
        <f>MODEL_DATA!AV289</f>
        <v>0</v>
      </c>
      <c r="EE292" s="84">
        <f>MODEL_DATA!AW289</f>
        <v>0</v>
      </c>
      <c r="EF292" s="84">
        <f>MODEL_DATA!AX289</f>
        <v>0</v>
      </c>
      <c r="EG292" s="84">
        <f>MODEL_DATA!AY289</f>
        <v>0</v>
      </c>
      <c r="EH292" s="84">
        <f>MODEL_DATA!AZ289</f>
        <v>0</v>
      </c>
      <c r="EI292" s="84">
        <f>MODEL_DATA!BA289</f>
        <v>0</v>
      </c>
      <c r="EJ292" s="84">
        <f>MODEL_DATA!BB289</f>
        <v>0</v>
      </c>
      <c r="EK292" s="84">
        <f>MODEL_DATA!BC289</f>
        <v>0</v>
      </c>
      <c r="EL292" s="84">
        <f>MODEL_DATA!BD289</f>
        <v>0</v>
      </c>
      <c r="EM292" s="84">
        <f>MODEL_DATA!BE289</f>
        <v>0</v>
      </c>
      <c r="EN292" s="84">
        <f>MODEL_DATA!BF289</f>
        <v>0</v>
      </c>
      <c r="EO292" s="84">
        <f>MODEL_DATA!BG289</f>
        <v>0</v>
      </c>
      <c r="EP292" s="84">
        <f>MODEL_DATA!BH289</f>
        <v>0</v>
      </c>
      <c r="EQ292" s="84">
        <f>MODEL_DATA!BI289</f>
        <v>8.5</v>
      </c>
      <c r="ER292" s="84">
        <f>MODEL_DATA!BJ289</f>
        <v>1.17</v>
      </c>
      <c r="ES292" s="84">
        <f>MODEL_DATA!BK289</f>
        <v>0</v>
      </c>
      <c r="ET292" s="84">
        <f>MODEL_DATA!BL289</f>
        <v>0</v>
      </c>
      <c r="EU292" s="84">
        <f>MODEL_DATA!BM289</f>
        <v>0</v>
      </c>
      <c r="EV292" s="84">
        <f>MODEL_DATA!BN289</f>
        <v>0</v>
      </c>
    </row>
    <row r="293" spans="122:152" x14ac:dyDescent="0.25">
      <c r="DR293" s="31">
        <f t="shared" si="173"/>
        <v>284</v>
      </c>
      <c r="DS293" s="26">
        <f t="shared" si="176"/>
        <v>284.5</v>
      </c>
      <c r="DT293" s="101">
        <f t="shared" si="170"/>
        <v>0</v>
      </c>
      <c r="DU293" s="101">
        <f t="shared" si="171"/>
        <v>0</v>
      </c>
      <c r="DV293" s="101">
        <f t="shared" si="172"/>
        <v>0</v>
      </c>
      <c r="DW293" s="102">
        <f t="shared" si="174"/>
        <v>4.43</v>
      </c>
      <c r="DX293" s="144"/>
      <c r="DY293" s="101">
        <f t="shared" si="175"/>
        <v>0</v>
      </c>
      <c r="DZ293" s="101">
        <f t="shared" si="175"/>
        <v>0</v>
      </c>
      <c r="EB293" s="84">
        <f>MODEL_DATA!AT290</f>
        <v>284</v>
      </c>
      <c r="EC293" s="84">
        <f>MODEL_DATA!AU290</f>
        <v>0</v>
      </c>
      <c r="ED293" s="84">
        <f>MODEL_DATA!AV290</f>
        <v>0</v>
      </c>
      <c r="EE293" s="84">
        <f>MODEL_DATA!AW290</f>
        <v>0</v>
      </c>
      <c r="EF293" s="84">
        <f>MODEL_DATA!AX290</f>
        <v>0</v>
      </c>
      <c r="EG293" s="84">
        <f>MODEL_DATA!AY290</f>
        <v>0</v>
      </c>
      <c r="EH293" s="84">
        <f>MODEL_DATA!AZ290</f>
        <v>0</v>
      </c>
      <c r="EI293" s="84">
        <f>MODEL_DATA!BA290</f>
        <v>0</v>
      </c>
      <c r="EJ293" s="84">
        <f>MODEL_DATA!BB290</f>
        <v>0</v>
      </c>
      <c r="EK293" s="84">
        <f>MODEL_DATA!BC290</f>
        <v>0</v>
      </c>
      <c r="EL293" s="84">
        <f>MODEL_DATA!BD290</f>
        <v>0</v>
      </c>
      <c r="EM293" s="84">
        <f>MODEL_DATA!BE290</f>
        <v>0</v>
      </c>
      <c r="EN293" s="84">
        <f>MODEL_DATA!BF290</f>
        <v>0</v>
      </c>
      <c r="EO293" s="84">
        <f>MODEL_DATA!BG290</f>
        <v>0</v>
      </c>
      <c r="EP293" s="84">
        <f>MODEL_DATA!BH290</f>
        <v>0</v>
      </c>
      <c r="EQ293" s="84">
        <f>MODEL_DATA!BI290</f>
        <v>4.43</v>
      </c>
      <c r="ER293" s="84">
        <f>MODEL_DATA!BJ290</f>
        <v>0.8</v>
      </c>
      <c r="ES293" s="84">
        <f>MODEL_DATA!BK290</f>
        <v>0</v>
      </c>
      <c r="ET293" s="84">
        <f>MODEL_DATA!BL290</f>
        <v>0</v>
      </c>
      <c r="EU293" s="84">
        <f>MODEL_DATA!BM290</f>
        <v>0</v>
      </c>
      <c r="EV293" s="84">
        <f>MODEL_DATA!BN290</f>
        <v>0</v>
      </c>
    </row>
    <row r="294" spans="122:152" x14ac:dyDescent="0.25">
      <c r="DR294" s="31">
        <f t="shared" si="173"/>
        <v>285</v>
      </c>
      <c r="DS294" s="26">
        <f t="shared" si="176"/>
        <v>285.5</v>
      </c>
      <c r="DT294" s="101">
        <f t="shared" si="170"/>
        <v>0</v>
      </c>
      <c r="DU294" s="101">
        <f t="shared" si="171"/>
        <v>0</v>
      </c>
      <c r="DV294" s="101">
        <f t="shared" si="172"/>
        <v>0</v>
      </c>
      <c r="DW294" s="102">
        <f t="shared" si="174"/>
        <v>4.34</v>
      </c>
      <c r="DX294" s="144"/>
      <c r="DY294" s="101">
        <f t="shared" si="175"/>
        <v>0</v>
      </c>
      <c r="DZ294" s="101">
        <f t="shared" si="175"/>
        <v>0</v>
      </c>
      <c r="EB294" s="84">
        <f>MODEL_DATA!AT291</f>
        <v>285</v>
      </c>
      <c r="EC294" s="84">
        <f>MODEL_DATA!AU291</f>
        <v>0</v>
      </c>
      <c r="ED294" s="84">
        <f>MODEL_DATA!AV291</f>
        <v>0</v>
      </c>
      <c r="EE294" s="84">
        <f>MODEL_DATA!AW291</f>
        <v>0</v>
      </c>
      <c r="EF294" s="84">
        <f>MODEL_DATA!AX291</f>
        <v>0</v>
      </c>
      <c r="EG294" s="84">
        <f>MODEL_DATA!AY291</f>
        <v>0</v>
      </c>
      <c r="EH294" s="84">
        <f>MODEL_DATA!AZ291</f>
        <v>0</v>
      </c>
      <c r="EI294" s="84">
        <f>MODEL_DATA!BA291</f>
        <v>0</v>
      </c>
      <c r="EJ294" s="84">
        <f>MODEL_DATA!BB291</f>
        <v>0</v>
      </c>
      <c r="EK294" s="84">
        <f>MODEL_DATA!BC291</f>
        <v>0</v>
      </c>
      <c r="EL294" s="84">
        <f>MODEL_DATA!BD291</f>
        <v>0</v>
      </c>
      <c r="EM294" s="84">
        <f>MODEL_DATA!BE291</f>
        <v>0</v>
      </c>
      <c r="EN294" s="84">
        <f>MODEL_DATA!BF291</f>
        <v>0</v>
      </c>
      <c r="EO294" s="84">
        <f>MODEL_DATA!BG291</f>
        <v>0</v>
      </c>
      <c r="EP294" s="84">
        <f>MODEL_DATA!BH291</f>
        <v>0</v>
      </c>
      <c r="EQ294" s="84">
        <f>MODEL_DATA!BI291</f>
        <v>4.34</v>
      </c>
      <c r="ER294" s="84">
        <f>MODEL_DATA!BJ291</f>
        <v>0.65</v>
      </c>
      <c r="ES294" s="84">
        <f>MODEL_DATA!BK291</f>
        <v>0</v>
      </c>
      <c r="ET294" s="84">
        <f>MODEL_DATA!BL291</f>
        <v>0</v>
      </c>
      <c r="EU294" s="84">
        <f>MODEL_DATA!BM291</f>
        <v>0</v>
      </c>
      <c r="EV294" s="84">
        <f>MODEL_DATA!BN291</f>
        <v>0</v>
      </c>
    </row>
    <row r="295" spans="122:152" x14ac:dyDescent="0.25">
      <c r="DR295" s="31">
        <f t="shared" si="173"/>
        <v>286</v>
      </c>
      <c r="DS295" s="26">
        <f t="shared" si="176"/>
        <v>286.5</v>
      </c>
      <c r="DT295" s="101">
        <f t="shared" si="170"/>
        <v>0</v>
      </c>
      <c r="DU295" s="101">
        <f t="shared" si="171"/>
        <v>0</v>
      </c>
      <c r="DV295" s="101">
        <f t="shared" si="172"/>
        <v>0</v>
      </c>
      <c r="DW295" s="102">
        <f t="shared" si="174"/>
        <v>7.1</v>
      </c>
      <c r="DX295" s="144"/>
      <c r="DY295" s="101">
        <f t="shared" si="175"/>
        <v>0</v>
      </c>
      <c r="DZ295" s="101">
        <f t="shared" si="175"/>
        <v>0</v>
      </c>
      <c r="EB295" s="84">
        <f>MODEL_DATA!AT292</f>
        <v>286</v>
      </c>
      <c r="EC295" s="84">
        <f>MODEL_DATA!AU292</f>
        <v>0</v>
      </c>
      <c r="ED295" s="84">
        <f>MODEL_DATA!AV292</f>
        <v>0</v>
      </c>
      <c r="EE295" s="84">
        <f>MODEL_DATA!AW292</f>
        <v>0</v>
      </c>
      <c r="EF295" s="84">
        <f>MODEL_DATA!AX292</f>
        <v>0</v>
      </c>
      <c r="EG295" s="84">
        <f>MODEL_DATA!AY292</f>
        <v>0</v>
      </c>
      <c r="EH295" s="84">
        <f>MODEL_DATA!AZ292</f>
        <v>0</v>
      </c>
      <c r="EI295" s="84">
        <f>MODEL_DATA!BA292</f>
        <v>0</v>
      </c>
      <c r="EJ295" s="84">
        <f>MODEL_DATA!BB292</f>
        <v>0</v>
      </c>
      <c r="EK295" s="84">
        <f>MODEL_DATA!BC292</f>
        <v>0</v>
      </c>
      <c r="EL295" s="84">
        <f>MODEL_DATA!BD292</f>
        <v>0</v>
      </c>
      <c r="EM295" s="84">
        <f>MODEL_DATA!BE292</f>
        <v>0</v>
      </c>
      <c r="EN295" s="84">
        <f>MODEL_DATA!BF292</f>
        <v>0</v>
      </c>
      <c r="EO295" s="84">
        <f>MODEL_DATA!BG292</f>
        <v>0</v>
      </c>
      <c r="EP295" s="84">
        <f>MODEL_DATA!BH292</f>
        <v>0</v>
      </c>
      <c r="EQ295" s="84">
        <f>MODEL_DATA!BI292</f>
        <v>7.1</v>
      </c>
      <c r="ER295" s="84">
        <f>MODEL_DATA!BJ292</f>
        <v>1.01</v>
      </c>
      <c r="ES295" s="84">
        <f>MODEL_DATA!BK292</f>
        <v>0</v>
      </c>
      <c r="ET295" s="84">
        <f>MODEL_DATA!BL292</f>
        <v>0</v>
      </c>
      <c r="EU295" s="84">
        <f>MODEL_DATA!BM292</f>
        <v>0</v>
      </c>
      <c r="EV295" s="84">
        <f>MODEL_DATA!BN292</f>
        <v>0</v>
      </c>
    </row>
    <row r="296" spans="122:152" x14ac:dyDescent="0.25">
      <c r="DR296" s="31">
        <f t="shared" si="173"/>
        <v>287</v>
      </c>
      <c r="DS296" s="26">
        <f t="shared" si="176"/>
        <v>287.5</v>
      </c>
      <c r="DT296" s="101">
        <f t="shared" si="170"/>
        <v>0</v>
      </c>
      <c r="DU296" s="101">
        <f t="shared" si="171"/>
        <v>0</v>
      </c>
      <c r="DV296" s="101">
        <f t="shared" si="172"/>
        <v>0</v>
      </c>
      <c r="DW296" s="102">
        <f t="shared" si="174"/>
        <v>4.17</v>
      </c>
      <c r="DX296" s="144"/>
      <c r="DY296" s="101">
        <f t="shared" si="175"/>
        <v>0</v>
      </c>
      <c r="DZ296" s="101">
        <f t="shared" si="175"/>
        <v>0</v>
      </c>
      <c r="EB296" s="84">
        <f>MODEL_DATA!AT293</f>
        <v>287</v>
      </c>
      <c r="EC296" s="84">
        <f>MODEL_DATA!AU293</f>
        <v>0</v>
      </c>
      <c r="ED296" s="84">
        <f>MODEL_DATA!AV293</f>
        <v>0</v>
      </c>
      <c r="EE296" s="84">
        <f>MODEL_DATA!AW293</f>
        <v>0</v>
      </c>
      <c r="EF296" s="84">
        <f>MODEL_DATA!AX293</f>
        <v>0</v>
      </c>
      <c r="EG296" s="84">
        <f>MODEL_DATA!AY293</f>
        <v>0</v>
      </c>
      <c r="EH296" s="84">
        <f>MODEL_DATA!AZ293</f>
        <v>0</v>
      </c>
      <c r="EI296" s="84">
        <f>MODEL_DATA!BA293</f>
        <v>0</v>
      </c>
      <c r="EJ296" s="84">
        <f>MODEL_DATA!BB293</f>
        <v>0</v>
      </c>
      <c r="EK296" s="84">
        <f>MODEL_DATA!BC293</f>
        <v>0</v>
      </c>
      <c r="EL296" s="84">
        <f>MODEL_DATA!BD293</f>
        <v>0</v>
      </c>
      <c r="EM296" s="84">
        <f>MODEL_DATA!BE293</f>
        <v>0</v>
      </c>
      <c r="EN296" s="84">
        <f>MODEL_DATA!BF293</f>
        <v>0</v>
      </c>
      <c r="EO296" s="84">
        <f>MODEL_DATA!BG293</f>
        <v>0</v>
      </c>
      <c r="EP296" s="84">
        <f>MODEL_DATA!BH293</f>
        <v>0</v>
      </c>
      <c r="EQ296" s="84">
        <f>MODEL_DATA!BI293</f>
        <v>4.17</v>
      </c>
      <c r="ER296" s="84">
        <f>MODEL_DATA!BJ293</f>
        <v>0.98</v>
      </c>
      <c r="ES296" s="84">
        <f>MODEL_DATA!BK293</f>
        <v>0</v>
      </c>
      <c r="ET296" s="84">
        <f>MODEL_DATA!BL293</f>
        <v>0</v>
      </c>
      <c r="EU296" s="84">
        <f>MODEL_DATA!BM293</f>
        <v>0</v>
      </c>
      <c r="EV296" s="84">
        <f>MODEL_DATA!BN293</f>
        <v>0</v>
      </c>
    </row>
    <row r="297" spans="122:152" x14ac:dyDescent="0.25">
      <c r="DR297" s="31">
        <f t="shared" si="173"/>
        <v>288</v>
      </c>
      <c r="DS297" s="26">
        <f t="shared" si="176"/>
        <v>288.5</v>
      </c>
      <c r="DT297" s="101">
        <f t="shared" si="170"/>
        <v>0</v>
      </c>
      <c r="DU297" s="101">
        <f t="shared" si="171"/>
        <v>0</v>
      </c>
      <c r="DV297" s="101">
        <f t="shared" si="172"/>
        <v>0</v>
      </c>
      <c r="DW297" s="102">
        <f t="shared" si="174"/>
        <v>4.8499999999999996</v>
      </c>
      <c r="DX297" s="144"/>
      <c r="DY297" s="101">
        <f t="shared" si="175"/>
        <v>0</v>
      </c>
      <c r="DZ297" s="101">
        <f t="shared" si="175"/>
        <v>0</v>
      </c>
      <c r="EB297" s="84">
        <f>MODEL_DATA!AT294</f>
        <v>288</v>
      </c>
      <c r="EC297" s="84">
        <f>MODEL_DATA!AU294</f>
        <v>0</v>
      </c>
      <c r="ED297" s="84">
        <f>MODEL_DATA!AV294</f>
        <v>0</v>
      </c>
      <c r="EE297" s="84">
        <f>MODEL_DATA!AW294</f>
        <v>0</v>
      </c>
      <c r="EF297" s="84">
        <f>MODEL_DATA!AX294</f>
        <v>0</v>
      </c>
      <c r="EG297" s="84">
        <f>MODEL_DATA!AY294</f>
        <v>0</v>
      </c>
      <c r="EH297" s="84">
        <f>MODEL_DATA!AZ294</f>
        <v>0</v>
      </c>
      <c r="EI297" s="84">
        <f>MODEL_DATA!BA294</f>
        <v>0</v>
      </c>
      <c r="EJ297" s="84">
        <f>MODEL_DATA!BB294</f>
        <v>0</v>
      </c>
      <c r="EK297" s="84">
        <f>MODEL_DATA!BC294</f>
        <v>0</v>
      </c>
      <c r="EL297" s="84">
        <f>MODEL_DATA!BD294</f>
        <v>0</v>
      </c>
      <c r="EM297" s="84">
        <f>MODEL_DATA!BE294</f>
        <v>0</v>
      </c>
      <c r="EN297" s="84">
        <f>MODEL_DATA!BF294</f>
        <v>0</v>
      </c>
      <c r="EO297" s="84">
        <f>MODEL_DATA!BG294</f>
        <v>0</v>
      </c>
      <c r="EP297" s="84">
        <f>MODEL_DATA!BH294</f>
        <v>0</v>
      </c>
      <c r="EQ297" s="84">
        <f>MODEL_DATA!BI294</f>
        <v>4.8499999999999996</v>
      </c>
      <c r="ER297" s="84">
        <f>MODEL_DATA!BJ294</f>
        <v>0.63</v>
      </c>
      <c r="ES297" s="84">
        <f>MODEL_DATA!BK294</f>
        <v>0</v>
      </c>
      <c r="ET297" s="84">
        <f>MODEL_DATA!BL294</f>
        <v>0</v>
      </c>
      <c r="EU297" s="84">
        <f>MODEL_DATA!BM294</f>
        <v>0</v>
      </c>
      <c r="EV297" s="84">
        <f>MODEL_DATA!BN294</f>
        <v>0</v>
      </c>
    </row>
    <row r="298" spans="122:152" x14ac:dyDescent="0.25">
      <c r="DR298" s="31">
        <f t="shared" si="173"/>
        <v>289</v>
      </c>
      <c r="DS298" s="26">
        <f t="shared" si="176"/>
        <v>289.5</v>
      </c>
      <c r="DT298" s="101">
        <f t="shared" si="170"/>
        <v>0</v>
      </c>
      <c r="DU298" s="101">
        <f t="shared" si="171"/>
        <v>0</v>
      </c>
      <c r="DV298" s="101">
        <f t="shared" si="172"/>
        <v>0</v>
      </c>
      <c r="DW298" s="102">
        <f t="shared" si="174"/>
        <v>5.1100000000000003</v>
      </c>
      <c r="DX298" s="144"/>
      <c r="DY298" s="101">
        <f t="shared" si="175"/>
        <v>0</v>
      </c>
      <c r="DZ298" s="101">
        <f t="shared" si="175"/>
        <v>0</v>
      </c>
      <c r="EB298" s="84">
        <f>MODEL_DATA!AT295</f>
        <v>289</v>
      </c>
      <c r="EC298" s="84">
        <f>MODEL_DATA!AU295</f>
        <v>0</v>
      </c>
      <c r="ED298" s="84">
        <f>MODEL_DATA!AV295</f>
        <v>0</v>
      </c>
      <c r="EE298" s="84">
        <f>MODEL_DATA!AW295</f>
        <v>0</v>
      </c>
      <c r="EF298" s="84">
        <f>MODEL_DATA!AX295</f>
        <v>0</v>
      </c>
      <c r="EG298" s="84">
        <f>MODEL_DATA!AY295</f>
        <v>0</v>
      </c>
      <c r="EH298" s="84">
        <f>MODEL_DATA!AZ295</f>
        <v>0</v>
      </c>
      <c r="EI298" s="84">
        <f>MODEL_DATA!BA295</f>
        <v>0</v>
      </c>
      <c r="EJ298" s="84">
        <f>MODEL_DATA!BB295</f>
        <v>0</v>
      </c>
      <c r="EK298" s="84">
        <f>MODEL_DATA!BC295</f>
        <v>0</v>
      </c>
      <c r="EL298" s="84">
        <f>MODEL_DATA!BD295</f>
        <v>0</v>
      </c>
      <c r="EM298" s="84">
        <f>MODEL_DATA!BE295</f>
        <v>0</v>
      </c>
      <c r="EN298" s="84">
        <f>MODEL_DATA!BF295</f>
        <v>0</v>
      </c>
      <c r="EO298" s="84">
        <f>MODEL_DATA!BG295</f>
        <v>0</v>
      </c>
      <c r="EP298" s="84">
        <f>MODEL_DATA!BH295</f>
        <v>0</v>
      </c>
      <c r="EQ298" s="84">
        <f>MODEL_DATA!BI295</f>
        <v>5.1100000000000003</v>
      </c>
      <c r="ER298" s="84">
        <f>MODEL_DATA!BJ295</f>
        <v>0.48</v>
      </c>
      <c r="ES298" s="84">
        <f>MODEL_DATA!BK295</f>
        <v>0</v>
      </c>
      <c r="ET298" s="84">
        <f>MODEL_DATA!BL295</f>
        <v>0</v>
      </c>
      <c r="EU298" s="84">
        <f>MODEL_DATA!BM295</f>
        <v>0</v>
      </c>
      <c r="EV298" s="84">
        <f>MODEL_DATA!BN295</f>
        <v>0</v>
      </c>
    </row>
    <row r="299" spans="122:152" x14ac:dyDescent="0.25">
      <c r="DR299" s="31">
        <f t="shared" si="173"/>
        <v>290</v>
      </c>
      <c r="DS299" s="26">
        <f t="shared" si="176"/>
        <v>290.5</v>
      </c>
      <c r="DT299" s="101">
        <f t="shared" si="170"/>
        <v>0</v>
      </c>
      <c r="DU299" s="101">
        <f t="shared" si="171"/>
        <v>0</v>
      </c>
      <c r="DV299" s="101">
        <f t="shared" si="172"/>
        <v>0</v>
      </c>
      <c r="DW299" s="102">
        <f t="shared" si="174"/>
        <v>2.29</v>
      </c>
      <c r="DX299" s="144"/>
      <c r="DY299" s="101">
        <f t="shared" si="175"/>
        <v>0</v>
      </c>
      <c r="DZ299" s="101">
        <f t="shared" si="175"/>
        <v>0</v>
      </c>
      <c r="EB299" s="84">
        <f>MODEL_DATA!AT296</f>
        <v>290</v>
      </c>
      <c r="EC299" s="84">
        <f>MODEL_DATA!AU296</f>
        <v>0</v>
      </c>
      <c r="ED299" s="84">
        <f>MODEL_DATA!AV296</f>
        <v>0</v>
      </c>
      <c r="EE299" s="84">
        <f>MODEL_DATA!AW296</f>
        <v>0</v>
      </c>
      <c r="EF299" s="84">
        <f>MODEL_DATA!AX296</f>
        <v>0</v>
      </c>
      <c r="EG299" s="84">
        <f>MODEL_DATA!AY296</f>
        <v>0</v>
      </c>
      <c r="EH299" s="84">
        <f>MODEL_DATA!AZ296</f>
        <v>0</v>
      </c>
      <c r="EI299" s="84">
        <f>MODEL_DATA!BA296</f>
        <v>0</v>
      </c>
      <c r="EJ299" s="84">
        <f>MODEL_DATA!BB296</f>
        <v>0</v>
      </c>
      <c r="EK299" s="84">
        <f>MODEL_DATA!BC296</f>
        <v>0</v>
      </c>
      <c r="EL299" s="84">
        <f>MODEL_DATA!BD296</f>
        <v>0</v>
      </c>
      <c r="EM299" s="84">
        <f>MODEL_DATA!BE296</f>
        <v>0</v>
      </c>
      <c r="EN299" s="84">
        <f>MODEL_DATA!BF296</f>
        <v>0</v>
      </c>
      <c r="EO299" s="84">
        <f>MODEL_DATA!BG296</f>
        <v>0</v>
      </c>
      <c r="EP299" s="84">
        <f>MODEL_DATA!BH296</f>
        <v>0</v>
      </c>
      <c r="EQ299" s="84">
        <f>MODEL_DATA!BI296</f>
        <v>2.29</v>
      </c>
      <c r="ER299" s="84">
        <f>MODEL_DATA!BJ296</f>
        <v>0.38</v>
      </c>
      <c r="ES299" s="84">
        <f>MODEL_DATA!BK296</f>
        <v>0</v>
      </c>
      <c r="ET299" s="84">
        <f>MODEL_DATA!BL296</f>
        <v>0</v>
      </c>
      <c r="EU299" s="84">
        <f>MODEL_DATA!BM296</f>
        <v>0</v>
      </c>
      <c r="EV299" s="84">
        <f>MODEL_DATA!BN296</f>
        <v>0</v>
      </c>
    </row>
    <row r="300" spans="122:152" x14ac:dyDescent="0.25">
      <c r="DR300" s="31">
        <f t="shared" si="173"/>
        <v>291</v>
      </c>
      <c r="DS300" s="26">
        <f t="shared" si="176"/>
        <v>291.5</v>
      </c>
      <c r="DT300" s="101">
        <f t="shared" si="170"/>
        <v>0</v>
      </c>
      <c r="DU300" s="101">
        <f t="shared" si="171"/>
        <v>0</v>
      </c>
      <c r="DV300" s="101">
        <f t="shared" si="172"/>
        <v>0</v>
      </c>
      <c r="DW300" s="102">
        <f t="shared" si="174"/>
        <v>3.28</v>
      </c>
      <c r="DX300" s="144"/>
      <c r="DY300" s="101">
        <f t="shared" si="175"/>
        <v>0</v>
      </c>
      <c r="DZ300" s="101">
        <f t="shared" si="175"/>
        <v>0</v>
      </c>
      <c r="EB300" s="84">
        <f>MODEL_DATA!AT297</f>
        <v>291</v>
      </c>
      <c r="EC300" s="84">
        <f>MODEL_DATA!AU297</f>
        <v>0</v>
      </c>
      <c r="ED300" s="84">
        <f>MODEL_DATA!AV297</f>
        <v>0</v>
      </c>
      <c r="EE300" s="84">
        <f>MODEL_DATA!AW297</f>
        <v>0</v>
      </c>
      <c r="EF300" s="84">
        <f>MODEL_DATA!AX297</f>
        <v>0</v>
      </c>
      <c r="EG300" s="84">
        <f>MODEL_DATA!AY297</f>
        <v>0</v>
      </c>
      <c r="EH300" s="84">
        <f>MODEL_DATA!AZ297</f>
        <v>0</v>
      </c>
      <c r="EI300" s="84">
        <f>MODEL_DATA!BA297</f>
        <v>0</v>
      </c>
      <c r="EJ300" s="84">
        <f>MODEL_DATA!BB297</f>
        <v>0</v>
      </c>
      <c r="EK300" s="84">
        <f>MODEL_DATA!BC297</f>
        <v>0</v>
      </c>
      <c r="EL300" s="84">
        <f>MODEL_DATA!BD297</f>
        <v>0</v>
      </c>
      <c r="EM300" s="84">
        <f>MODEL_DATA!BE297</f>
        <v>0</v>
      </c>
      <c r="EN300" s="84">
        <f>MODEL_DATA!BF297</f>
        <v>0</v>
      </c>
      <c r="EO300" s="84">
        <f>MODEL_DATA!BG297</f>
        <v>0</v>
      </c>
      <c r="EP300" s="84">
        <f>MODEL_DATA!BH297</f>
        <v>0</v>
      </c>
      <c r="EQ300" s="84">
        <f>MODEL_DATA!BI297</f>
        <v>3.28</v>
      </c>
      <c r="ER300" s="84">
        <f>MODEL_DATA!BJ297</f>
        <v>0.27</v>
      </c>
      <c r="ES300" s="84">
        <f>MODEL_DATA!BK297</f>
        <v>0</v>
      </c>
      <c r="ET300" s="84">
        <f>MODEL_DATA!BL297</f>
        <v>0</v>
      </c>
      <c r="EU300" s="84">
        <f>MODEL_DATA!BM297</f>
        <v>0</v>
      </c>
      <c r="EV300" s="84">
        <f>MODEL_DATA!BN297</f>
        <v>0</v>
      </c>
    </row>
    <row r="301" spans="122:152" x14ac:dyDescent="0.25">
      <c r="DR301" s="31">
        <f t="shared" si="173"/>
        <v>292</v>
      </c>
      <c r="DS301" s="26">
        <f t="shared" si="176"/>
        <v>292.5</v>
      </c>
      <c r="DT301" s="101">
        <f t="shared" si="170"/>
        <v>0</v>
      </c>
      <c r="DU301" s="101">
        <f t="shared" si="171"/>
        <v>0</v>
      </c>
      <c r="DV301" s="101">
        <f t="shared" si="172"/>
        <v>0</v>
      </c>
      <c r="DW301" s="102">
        <f t="shared" si="174"/>
        <v>3.11</v>
      </c>
      <c r="DX301" s="144"/>
      <c r="DY301" s="101">
        <f t="shared" si="175"/>
        <v>0</v>
      </c>
      <c r="DZ301" s="101">
        <f t="shared" si="175"/>
        <v>0</v>
      </c>
      <c r="EB301" s="84">
        <f>MODEL_DATA!AT298</f>
        <v>292</v>
      </c>
      <c r="EC301" s="84">
        <f>MODEL_DATA!AU298</f>
        <v>0</v>
      </c>
      <c r="ED301" s="84">
        <f>MODEL_DATA!AV298</f>
        <v>0</v>
      </c>
      <c r="EE301" s="84">
        <f>MODEL_DATA!AW298</f>
        <v>0</v>
      </c>
      <c r="EF301" s="84">
        <f>MODEL_DATA!AX298</f>
        <v>0</v>
      </c>
      <c r="EG301" s="84">
        <f>MODEL_DATA!AY298</f>
        <v>0</v>
      </c>
      <c r="EH301" s="84">
        <f>MODEL_DATA!AZ298</f>
        <v>0</v>
      </c>
      <c r="EI301" s="84">
        <f>MODEL_DATA!BA298</f>
        <v>0</v>
      </c>
      <c r="EJ301" s="84">
        <f>MODEL_DATA!BB298</f>
        <v>0</v>
      </c>
      <c r="EK301" s="84">
        <f>MODEL_DATA!BC298</f>
        <v>0</v>
      </c>
      <c r="EL301" s="84">
        <f>MODEL_DATA!BD298</f>
        <v>0</v>
      </c>
      <c r="EM301" s="84">
        <f>MODEL_DATA!BE298</f>
        <v>0</v>
      </c>
      <c r="EN301" s="84">
        <f>MODEL_DATA!BF298</f>
        <v>0</v>
      </c>
      <c r="EO301" s="84">
        <f>MODEL_DATA!BG298</f>
        <v>0</v>
      </c>
      <c r="EP301" s="84">
        <f>MODEL_DATA!BH298</f>
        <v>0</v>
      </c>
      <c r="EQ301" s="84">
        <f>MODEL_DATA!BI298</f>
        <v>3.11</v>
      </c>
      <c r="ER301" s="84">
        <f>MODEL_DATA!BJ298</f>
        <v>0.21</v>
      </c>
      <c r="ES301" s="84">
        <f>MODEL_DATA!BK298</f>
        <v>0</v>
      </c>
      <c r="ET301" s="84">
        <f>MODEL_DATA!BL298</f>
        <v>0</v>
      </c>
      <c r="EU301" s="84">
        <f>MODEL_DATA!BM298</f>
        <v>0</v>
      </c>
      <c r="EV301" s="84">
        <f>MODEL_DATA!BN298</f>
        <v>0</v>
      </c>
    </row>
    <row r="302" spans="122:152" x14ac:dyDescent="0.25">
      <c r="DR302" s="31">
        <f t="shared" si="173"/>
        <v>293</v>
      </c>
      <c r="DS302" s="26">
        <f t="shared" si="176"/>
        <v>293.5</v>
      </c>
      <c r="DT302" s="101">
        <f t="shared" si="170"/>
        <v>0</v>
      </c>
      <c r="DU302" s="101">
        <f t="shared" si="171"/>
        <v>0</v>
      </c>
      <c r="DV302" s="101">
        <f t="shared" si="172"/>
        <v>0</v>
      </c>
      <c r="DW302" s="102">
        <f t="shared" si="174"/>
        <v>3.19</v>
      </c>
      <c r="DX302" s="144"/>
      <c r="DY302" s="101">
        <f t="shared" si="175"/>
        <v>0</v>
      </c>
      <c r="DZ302" s="101">
        <f t="shared" si="175"/>
        <v>0</v>
      </c>
      <c r="EB302" s="84">
        <f>MODEL_DATA!AT299</f>
        <v>293</v>
      </c>
      <c r="EC302" s="84">
        <f>MODEL_DATA!AU299</f>
        <v>0</v>
      </c>
      <c r="ED302" s="84">
        <f>MODEL_DATA!AV299</f>
        <v>0</v>
      </c>
      <c r="EE302" s="84">
        <f>MODEL_DATA!AW299</f>
        <v>0</v>
      </c>
      <c r="EF302" s="84">
        <f>MODEL_DATA!AX299</f>
        <v>0</v>
      </c>
      <c r="EG302" s="84">
        <f>MODEL_DATA!AY299</f>
        <v>0</v>
      </c>
      <c r="EH302" s="84">
        <f>MODEL_DATA!AZ299</f>
        <v>0</v>
      </c>
      <c r="EI302" s="84">
        <f>MODEL_DATA!BA299</f>
        <v>0</v>
      </c>
      <c r="EJ302" s="84">
        <f>MODEL_DATA!BB299</f>
        <v>0</v>
      </c>
      <c r="EK302" s="84">
        <f>MODEL_DATA!BC299</f>
        <v>0</v>
      </c>
      <c r="EL302" s="84">
        <f>MODEL_DATA!BD299</f>
        <v>0</v>
      </c>
      <c r="EM302" s="84">
        <f>MODEL_DATA!BE299</f>
        <v>0</v>
      </c>
      <c r="EN302" s="84">
        <f>MODEL_DATA!BF299</f>
        <v>0</v>
      </c>
      <c r="EO302" s="84">
        <f>MODEL_DATA!BG299</f>
        <v>0</v>
      </c>
      <c r="EP302" s="84">
        <f>MODEL_DATA!BH299</f>
        <v>0</v>
      </c>
      <c r="EQ302" s="84">
        <f>MODEL_DATA!BI299</f>
        <v>3.19</v>
      </c>
      <c r="ER302" s="84">
        <f>MODEL_DATA!BJ299</f>
        <v>7.0000000000000007E-2</v>
      </c>
      <c r="ES302" s="84">
        <f>MODEL_DATA!BK299</f>
        <v>0</v>
      </c>
      <c r="ET302" s="84">
        <f>MODEL_DATA!BL299</f>
        <v>0</v>
      </c>
      <c r="EU302" s="84">
        <f>MODEL_DATA!BM299</f>
        <v>0</v>
      </c>
      <c r="EV302" s="84">
        <f>MODEL_DATA!BN299</f>
        <v>0</v>
      </c>
    </row>
    <row r="303" spans="122:152" x14ac:dyDescent="0.25">
      <c r="DR303" s="31">
        <f t="shared" si="173"/>
        <v>294</v>
      </c>
      <c r="DS303" s="26">
        <f t="shared" si="176"/>
        <v>294.5</v>
      </c>
      <c r="DT303" s="101">
        <f t="shared" si="170"/>
        <v>0</v>
      </c>
      <c r="DU303" s="101">
        <f t="shared" si="171"/>
        <v>0</v>
      </c>
      <c r="DV303" s="101">
        <f t="shared" si="172"/>
        <v>0</v>
      </c>
      <c r="DW303" s="102">
        <f t="shared" si="174"/>
        <v>5.54</v>
      </c>
      <c r="DX303" s="144"/>
      <c r="DY303" s="101">
        <f t="shared" si="175"/>
        <v>0</v>
      </c>
      <c r="DZ303" s="101">
        <f t="shared" si="175"/>
        <v>0</v>
      </c>
      <c r="EB303" s="84">
        <f>MODEL_DATA!AT300</f>
        <v>294</v>
      </c>
      <c r="EC303" s="84">
        <f>MODEL_DATA!AU300</f>
        <v>0</v>
      </c>
      <c r="ED303" s="84">
        <f>MODEL_DATA!AV300</f>
        <v>0</v>
      </c>
      <c r="EE303" s="84">
        <f>MODEL_DATA!AW300</f>
        <v>0</v>
      </c>
      <c r="EF303" s="84">
        <f>MODEL_DATA!AX300</f>
        <v>0</v>
      </c>
      <c r="EG303" s="84">
        <f>MODEL_DATA!AY300</f>
        <v>0</v>
      </c>
      <c r="EH303" s="84">
        <f>MODEL_DATA!AZ300</f>
        <v>0</v>
      </c>
      <c r="EI303" s="84">
        <f>MODEL_DATA!BA300</f>
        <v>0</v>
      </c>
      <c r="EJ303" s="84">
        <f>MODEL_DATA!BB300</f>
        <v>0</v>
      </c>
      <c r="EK303" s="84">
        <f>MODEL_DATA!BC300</f>
        <v>0</v>
      </c>
      <c r="EL303" s="84">
        <f>MODEL_DATA!BD300</f>
        <v>0</v>
      </c>
      <c r="EM303" s="84">
        <f>MODEL_DATA!BE300</f>
        <v>0</v>
      </c>
      <c r="EN303" s="84">
        <f>MODEL_DATA!BF300</f>
        <v>0</v>
      </c>
      <c r="EO303" s="84">
        <f>MODEL_DATA!BG300</f>
        <v>0</v>
      </c>
      <c r="EP303" s="84">
        <f>MODEL_DATA!BH300</f>
        <v>0</v>
      </c>
      <c r="EQ303" s="84">
        <f>MODEL_DATA!BI300</f>
        <v>5.54</v>
      </c>
      <c r="ER303" s="84">
        <f>MODEL_DATA!BJ300</f>
        <v>0.02</v>
      </c>
      <c r="ES303" s="84">
        <f>MODEL_DATA!BK300</f>
        <v>0</v>
      </c>
      <c r="ET303" s="84">
        <f>MODEL_DATA!BL300</f>
        <v>0</v>
      </c>
      <c r="EU303" s="84">
        <f>MODEL_DATA!BM300</f>
        <v>0</v>
      </c>
      <c r="EV303" s="84">
        <f>MODEL_DATA!BN300</f>
        <v>0</v>
      </c>
    </row>
    <row r="304" spans="122:152" x14ac:dyDescent="0.25">
      <c r="DR304" s="31">
        <f t="shared" si="173"/>
        <v>295</v>
      </c>
      <c r="DS304" s="26">
        <f t="shared" si="176"/>
        <v>295.5</v>
      </c>
      <c r="DT304" s="101">
        <f t="shared" si="170"/>
        <v>0</v>
      </c>
      <c r="DU304" s="101">
        <f t="shared" si="171"/>
        <v>0</v>
      </c>
      <c r="DV304" s="101">
        <f t="shared" si="172"/>
        <v>0</v>
      </c>
      <c r="DW304" s="102">
        <f t="shared" si="174"/>
        <v>3.79</v>
      </c>
      <c r="DX304" s="144"/>
      <c r="DY304" s="101">
        <f t="shared" si="175"/>
        <v>0</v>
      </c>
      <c r="DZ304" s="101">
        <f t="shared" si="175"/>
        <v>0</v>
      </c>
      <c r="EB304" s="84">
        <f>MODEL_DATA!AT301</f>
        <v>295</v>
      </c>
      <c r="EC304" s="84">
        <f>MODEL_DATA!AU301</f>
        <v>0</v>
      </c>
      <c r="ED304" s="84">
        <f>MODEL_DATA!AV301</f>
        <v>0</v>
      </c>
      <c r="EE304" s="84">
        <f>MODEL_DATA!AW301</f>
        <v>0</v>
      </c>
      <c r="EF304" s="84">
        <f>MODEL_DATA!AX301</f>
        <v>0</v>
      </c>
      <c r="EG304" s="84">
        <f>MODEL_DATA!AY301</f>
        <v>0</v>
      </c>
      <c r="EH304" s="84">
        <f>MODEL_DATA!AZ301</f>
        <v>0</v>
      </c>
      <c r="EI304" s="84">
        <f>MODEL_DATA!BA301</f>
        <v>0</v>
      </c>
      <c r="EJ304" s="84">
        <f>MODEL_DATA!BB301</f>
        <v>0</v>
      </c>
      <c r="EK304" s="84">
        <f>MODEL_DATA!BC301</f>
        <v>0</v>
      </c>
      <c r="EL304" s="84">
        <f>MODEL_DATA!BD301</f>
        <v>0</v>
      </c>
      <c r="EM304" s="84">
        <f>MODEL_DATA!BE301</f>
        <v>0</v>
      </c>
      <c r="EN304" s="84">
        <f>MODEL_DATA!BF301</f>
        <v>0</v>
      </c>
      <c r="EO304" s="84">
        <f>MODEL_DATA!BG301</f>
        <v>0</v>
      </c>
      <c r="EP304" s="84">
        <f>MODEL_DATA!BH301</f>
        <v>0</v>
      </c>
      <c r="EQ304" s="84">
        <f>MODEL_DATA!BI301</f>
        <v>3.79</v>
      </c>
      <c r="ER304" s="84">
        <f>MODEL_DATA!BJ301</f>
        <v>0.03</v>
      </c>
      <c r="ES304" s="84">
        <f>MODEL_DATA!BK301</f>
        <v>0</v>
      </c>
      <c r="ET304" s="84">
        <f>MODEL_DATA!BL301</f>
        <v>0</v>
      </c>
      <c r="EU304" s="84">
        <f>MODEL_DATA!BM301</f>
        <v>0</v>
      </c>
      <c r="EV304" s="84">
        <f>MODEL_DATA!BN301</f>
        <v>0</v>
      </c>
    </row>
    <row r="305" spans="122:152" x14ac:dyDescent="0.25">
      <c r="DR305" s="31">
        <f t="shared" si="173"/>
        <v>296</v>
      </c>
      <c r="DS305" s="26">
        <f t="shared" si="176"/>
        <v>296.5</v>
      </c>
      <c r="DT305" s="101">
        <f t="shared" si="170"/>
        <v>0</v>
      </c>
      <c r="DU305" s="101">
        <f t="shared" si="171"/>
        <v>0</v>
      </c>
      <c r="DV305" s="101">
        <f t="shared" si="172"/>
        <v>0</v>
      </c>
      <c r="DW305" s="102">
        <f t="shared" si="174"/>
        <v>6.41</v>
      </c>
      <c r="DX305" s="144"/>
      <c r="DY305" s="101">
        <f t="shared" si="175"/>
        <v>0</v>
      </c>
      <c r="DZ305" s="101">
        <f t="shared" si="175"/>
        <v>0</v>
      </c>
      <c r="EB305" s="84">
        <f>MODEL_DATA!AT302</f>
        <v>296</v>
      </c>
      <c r="EC305" s="84">
        <f>MODEL_DATA!AU302</f>
        <v>0</v>
      </c>
      <c r="ED305" s="84">
        <f>MODEL_DATA!AV302</f>
        <v>0</v>
      </c>
      <c r="EE305" s="84">
        <f>MODEL_DATA!AW302</f>
        <v>0</v>
      </c>
      <c r="EF305" s="84">
        <f>MODEL_DATA!AX302</f>
        <v>0</v>
      </c>
      <c r="EG305" s="84">
        <f>MODEL_DATA!AY302</f>
        <v>0</v>
      </c>
      <c r="EH305" s="84">
        <f>MODEL_DATA!AZ302</f>
        <v>0</v>
      </c>
      <c r="EI305" s="84">
        <f>MODEL_DATA!BA302</f>
        <v>0</v>
      </c>
      <c r="EJ305" s="84">
        <f>MODEL_DATA!BB302</f>
        <v>0</v>
      </c>
      <c r="EK305" s="84">
        <f>MODEL_DATA!BC302</f>
        <v>0</v>
      </c>
      <c r="EL305" s="84">
        <f>MODEL_DATA!BD302</f>
        <v>0</v>
      </c>
      <c r="EM305" s="84">
        <f>MODEL_DATA!BE302</f>
        <v>0</v>
      </c>
      <c r="EN305" s="84">
        <f>MODEL_DATA!BF302</f>
        <v>0</v>
      </c>
      <c r="EO305" s="84">
        <f>MODEL_DATA!BG302</f>
        <v>0</v>
      </c>
      <c r="EP305" s="84">
        <f>MODEL_DATA!BH302</f>
        <v>0</v>
      </c>
      <c r="EQ305" s="84">
        <f>MODEL_DATA!BI302</f>
        <v>6.41</v>
      </c>
      <c r="ER305" s="84">
        <f>MODEL_DATA!BJ302</f>
        <v>0.02</v>
      </c>
      <c r="ES305" s="84">
        <f>MODEL_DATA!BK302</f>
        <v>0</v>
      </c>
      <c r="ET305" s="84">
        <f>MODEL_DATA!BL302</f>
        <v>0</v>
      </c>
      <c r="EU305" s="84">
        <f>MODEL_DATA!BM302</f>
        <v>0</v>
      </c>
      <c r="EV305" s="84">
        <f>MODEL_DATA!BN302</f>
        <v>0</v>
      </c>
    </row>
    <row r="306" spans="122:152" x14ac:dyDescent="0.25">
      <c r="DR306" s="31">
        <f t="shared" si="173"/>
        <v>297</v>
      </c>
      <c r="DS306" s="26">
        <f t="shared" si="176"/>
        <v>297.5</v>
      </c>
      <c r="DT306" s="101">
        <f t="shared" si="170"/>
        <v>0</v>
      </c>
      <c r="DU306" s="101">
        <f t="shared" si="171"/>
        <v>0</v>
      </c>
      <c r="DV306" s="101">
        <f t="shared" si="172"/>
        <v>0</v>
      </c>
      <c r="DW306" s="102">
        <f t="shared" si="174"/>
        <v>4.54</v>
      </c>
      <c r="DX306" s="144"/>
      <c r="DY306" s="101">
        <f t="shared" si="175"/>
        <v>0</v>
      </c>
      <c r="DZ306" s="101">
        <f t="shared" si="175"/>
        <v>0</v>
      </c>
      <c r="EB306" s="84">
        <f>MODEL_DATA!AT303</f>
        <v>297</v>
      </c>
      <c r="EC306" s="84">
        <f>MODEL_DATA!AU303</f>
        <v>0</v>
      </c>
      <c r="ED306" s="84">
        <f>MODEL_DATA!AV303</f>
        <v>0</v>
      </c>
      <c r="EE306" s="84">
        <f>MODEL_DATA!AW303</f>
        <v>0</v>
      </c>
      <c r="EF306" s="84">
        <f>MODEL_DATA!AX303</f>
        <v>0</v>
      </c>
      <c r="EG306" s="84">
        <f>MODEL_DATA!AY303</f>
        <v>0</v>
      </c>
      <c r="EH306" s="84">
        <f>MODEL_DATA!AZ303</f>
        <v>0</v>
      </c>
      <c r="EI306" s="84">
        <f>MODEL_DATA!BA303</f>
        <v>0</v>
      </c>
      <c r="EJ306" s="84">
        <f>MODEL_DATA!BB303</f>
        <v>0</v>
      </c>
      <c r="EK306" s="84">
        <f>MODEL_DATA!BC303</f>
        <v>0</v>
      </c>
      <c r="EL306" s="84">
        <f>MODEL_DATA!BD303</f>
        <v>0</v>
      </c>
      <c r="EM306" s="84">
        <f>MODEL_DATA!BE303</f>
        <v>0</v>
      </c>
      <c r="EN306" s="84">
        <f>MODEL_DATA!BF303</f>
        <v>0</v>
      </c>
      <c r="EO306" s="84">
        <f>MODEL_DATA!BG303</f>
        <v>0</v>
      </c>
      <c r="EP306" s="84">
        <f>MODEL_DATA!BH303</f>
        <v>0</v>
      </c>
      <c r="EQ306" s="84">
        <f>MODEL_DATA!BI303</f>
        <v>4.54</v>
      </c>
      <c r="ER306" s="84">
        <f>MODEL_DATA!BJ303</f>
        <v>0</v>
      </c>
      <c r="ES306" s="84">
        <f>MODEL_DATA!BK303</f>
        <v>0</v>
      </c>
      <c r="ET306" s="84">
        <f>MODEL_DATA!BL303</f>
        <v>0</v>
      </c>
      <c r="EU306" s="84">
        <f>MODEL_DATA!BM303</f>
        <v>0</v>
      </c>
      <c r="EV306" s="84">
        <f>MODEL_DATA!BN303</f>
        <v>0</v>
      </c>
    </row>
    <row r="307" spans="122:152" x14ac:dyDescent="0.25">
      <c r="DR307" s="31">
        <f t="shared" si="173"/>
        <v>298</v>
      </c>
      <c r="DS307" s="26">
        <f t="shared" si="176"/>
        <v>298.5</v>
      </c>
      <c r="DT307" s="101">
        <f t="shared" si="170"/>
        <v>0</v>
      </c>
      <c r="DU307" s="101">
        <f t="shared" si="171"/>
        <v>0</v>
      </c>
      <c r="DV307" s="101">
        <f t="shared" si="172"/>
        <v>0</v>
      </c>
      <c r="DW307" s="102">
        <f t="shared" si="174"/>
        <v>12.89</v>
      </c>
      <c r="DX307" s="144"/>
      <c r="DY307" s="101">
        <f t="shared" si="175"/>
        <v>0</v>
      </c>
      <c r="DZ307" s="101">
        <f t="shared" si="175"/>
        <v>0</v>
      </c>
      <c r="EB307" s="84">
        <f>MODEL_DATA!AT304</f>
        <v>298</v>
      </c>
      <c r="EC307" s="84">
        <f>MODEL_DATA!AU304</f>
        <v>0</v>
      </c>
      <c r="ED307" s="84">
        <f>MODEL_DATA!AV304</f>
        <v>0</v>
      </c>
      <c r="EE307" s="84">
        <f>MODEL_DATA!AW304</f>
        <v>0</v>
      </c>
      <c r="EF307" s="84">
        <f>MODEL_DATA!AX304</f>
        <v>0</v>
      </c>
      <c r="EG307" s="84">
        <f>MODEL_DATA!AY304</f>
        <v>0</v>
      </c>
      <c r="EH307" s="84">
        <f>MODEL_DATA!AZ304</f>
        <v>0</v>
      </c>
      <c r="EI307" s="84">
        <f>MODEL_DATA!BA304</f>
        <v>0</v>
      </c>
      <c r="EJ307" s="84">
        <f>MODEL_DATA!BB304</f>
        <v>0</v>
      </c>
      <c r="EK307" s="84">
        <f>MODEL_DATA!BC304</f>
        <v>0</v>
      </c>
      <c r="EL307" s="84">
        <f>MODEL_DATA!BD304</f>
        <v>0</v>
      </c>
      <c r="EM307" s="84">
        <f>MODEL_DATA!BE304</f>
        <v>0</v>
      </c>
      <c r="EN307" s="84">
        <f>MODEL_DATA!BF304</f>
        <v>0</v>
      </c>
      <c r="EO307" s="84">
        <f>MODEL_DATA!BG304</f>
        <v>0</v>
      </c>
      <c r="EP307" s="84">
        <f>MODEL_DATA!BH304</f>
        <v>0</v>
      </c>
      <c r="EQ307" s="84">
        <f>MODEL_DATA!BI304</f>
        <v>12.89</v>
      </c>
      <c r="ER307" s="84">
        <f>MODEL_DATA!BJ304</f>
        <v>0.02</v>
      </c>
      <c r="ES307" s="84">
        <f>MODEL_DATA!BK304</f>
        <v>0</v>
      </c>
      <c r="ET307" s="84">
        <f>MODEL_DATA!BL304</f>
        <v>0</v>
      </c>
      <c r="EU307" s="84">
        <f>MODEL_DATA!BM304</f>
        <v>0</v>
      </c>
      <c r="EV307" s="84">
        <f>MODEL_DATA!BN304</f>
        <v>0</v>
      </c>
    </row>
    <row r="308" spans="122:152" x14ac:dyDescent="0.25">
      <c r="DR308" s="31">
        <f t="shared" si="173"/>
        <v>299</v>
      </c>
      <c r="DS308" s="26">
        <f t="shared" si="176"/>
        <v>299.5</v>
      </c>
      <c r="DT308" s="101">
        <f t="shared" si="170"/>
        <v>0</v>
      </c>
      <c r="DU308" s="101">
        <f t="shared" si="171"/>
        <v>0</v>
      </c>
      <c r="DV308" s="101">
        <f t="shared" si="172"/>
        <v>0</v>
      </c>
      <c r="DW308" s="102">
        <f t="shared" si="174"/>
        <v>4.92</v>
      </c>
      <c r="DX308" s="144"/>
      <c r="DY308" s="101">
        <f t="shared" si="175"/>
        <v>0</v>
      </c>
      <c r="DZ308" s="101">
        <f t="shared" si="175"/>
        <v>0</v>
      </c>
      <c r="EB308" s="84">
        <f>MODEL_DATA!AT305</f>
        <v>299</v>
      </c>
      <c r="EC308" s="84">
        <f>MODEL_DATA!AU305</f>
        <v>0</v>
      </c>
      <c r="ED308" s="84">
        <f>MODEL_DATA!AV305</f>
        <v>0</v>
      </c>
      <c r="EE308" s="84">
        <f>MODEL_DATA!AW305</f>
        <v>0</v>
      </c>
      <c r="EF308" s="84">
        <f>MODEL_DATA!AX305</f>
        <v>0</v>
      </c>
      <c r="EG308" s="84">
        <f>MODEL_DATA!AY305</f>
        <v>0</v>
      </c>
      <c r="EH308" s="84">
        <f>MODEL_DATA!AZ305</f>
        <v>0</v>
      </c>
      <c r="EI308" s="84">
        <f>MODEL_DATA!BA305</f>
        <v>0</v>
      </c>
      <c r="EJ308" s="84">
        <f>MODEL_DATA!BB305</f>
        <v>0</v>
      </c>
      <c r="EK308" s="84">
        <f>MODEL_DATA!BC305</f>
        <v>0</v>
      </c>
      <c r="EL308" s="84">
        <f>MODEL_DATA!BD305</f>
        <v>0</v>
      </c>
      <c r="EM308" s="84">
        <f>MODEL_DATA!BE305</f>
        <v>0</v>
      </c>
      <c r="EN308" s="84">
        <f>MODEL_DATA!BF305</f>
        <v>0</v>
      </c>
      <c r="EO308" s="84">
        <f>MODEL_DATA!BG305</f>
        <v>0</v>
      </c>
      <c r="EP308" s="84">
        <f>MODEL_DATA!BH305</f>
        <v>0</v>
      </c>
      <c r="EQ308" s="84">
        <f>MODEL_DATA!BI305</f>
        <v>4.92</v>
      </c>
      <c r="ER308" s="84">
        <f>MODEL_DATA!BJ305</f>
        <v>0</v>
      </c>
      <c r="ES308" s="84">
        <f>MODEL_DATA!BK305</f>
        <v>0</v>
      </c>
      <c r="ET308" s="84">
        <f>MODEL_DATA!BL305</f>
        <v>0</v>
      </c>
      <c r="EU308" s="84">
        <f>MODEL_DATA!BM305</f>
        <v>0</v>
      </c>
      <c r="EV308" s="84">
        <f>MODEL_DATA!BN305</f>
        <v>0</v>
      </c>
    </row>
    <row r="309" spans="122:152" x14ac:dyDescent="0.25">
      <c r="DR309" s="31">
        <f t="shared" si="173"/>
        <v>300</v>
      </c>
      <c r="DS309" s="26">
        <f t="shared" si="176"/>
        <v>300.5</v>
      </c>
      <c r="DT309" s="101">
        <f t="shared" si="170"/>
        <v>0</v>
      </c>
      <c r="DU309" s="101">
        <f t="shared" si="171"/>
        <v>0</v>
      </c>
      <c r="DV309" s="101">
        <f t="shared" si="172"/>
        <v>0</v>
      </c>
      <c r="DW309" s="102">
        <f t="shared" si="174"/>
        <v>12.37</v>
      </c>
      <c r="DX309" s="144"/>
      <c r="DY309" s="101">
        <f t="shared" si="175"/>
        <v>0</v>
      </c>
      <c r="DZ309" s="101">
        <f t="shared" si="175"/>
        <v>0</v>
      </c>
      <c r="EB309" s="84">
        <f>MODEL_DATA!AT306</f>
        <v>300</v>
      </c>
      <c r="EC309" s="84">
        <f>MODEL_DATA!AU306</f>
        <v>0</v>
      </c>
      <c r="ED309" s="84">
        <f>MODEL_DATA!AV306</f>
        <v>0</v>
      </c>
      <c r="EE309" s="84">
        <f>MODEL_DATA!AW306</f>
        <v>0</v>
      </c>
      <c r="EF309" s="84">
        <f>MODEL_DATA!AX306</f>
        <v>0</v>
      </c>
      <c r="EG309" s="84">
        <f>MODEL_DATA!AY306</f>
        <v>0</v>
      </c>
      <c r="EH309" s="84">
        <f>MODEL_DATA!AZ306</f>
        <v>0</v>
      </c>
      <c r="EI309" s="84">
        <f>MODEL_DATA!BA306</f>
        <v>0</v>
      </c>
      <c r="EJ309" s="84">
        <f>MODEL_DATA!BB306</f>
        <v>0</v>
      </c>
      <c r="EK309" s="84">
        <f>MODEL_DATA!BC306</f>
        <v>0</v>
      </c>
      <c r="EL309" s="84">
        <f>MODEL_DATA!BD306</f>
        <v>0</v>
      </c>
      <c r="EM309" s="84">
        <f>MODEL_DATA!BE306</f>
        <v>0</v>
      </c>
      <c r="EN309" s="84">
        <f>MODEL_DATA!BF306</f>
        <v>0</v>
      </c>
      <c r="EO309" s="84">
        <f>MODEL_DATA!BG306</f>
        <v>0</v>
      </c>
      <c r="EP309" s="84">
        <f>MODEL_DATA!BH306</f>
        <v>0</v>
      </c>
      <c r="EQ309" s="84">
        <f>MODEL_DATA!BI306</f>
        <v>12.37</v>
      </c>
      <c r="ER309" s="84">
        <f>MODEL_DATA!BJ306</f>
        <v>0</v>
      </c>
      <c r="ES309" s="84">
        <f>MODEL_DATA!BK306</f>
        <v>0</v>
      </c>
      <c r="ET309" s="84">
        <f>MODEL_DATA!BL306</f>
        <v>0</v>
      </c>
      <c r="EU309" s="84">
        <f>MODEL_DATA!BM306</f>
        <v>0</v>
      </c>
      <c r="EV309" s="84">
        <f>MODEL_DATA!BN306</f>
        <v>0</v>
      </c>
    </row>
    <row r="310" spans="122:152" x14ac:dyDescent="0.25">
      <c r="DR310" s="31">
        <f t="shared" si="173"/>
        <v>301</v>
      </c>
      <c r="DS310" s="26">
        <f t="shared" si="176"/>
        <v>301.5</v>
      </c>
      <c r="DT310" s="101">
        <f t="shared" si="170"/>
        <v>0</v>
      </c>
      <c r="DU310" s="101">
        <f t="shared" si="171"/>
        <v>0</v>
      </c>
      <c r="DV310" s="101">
        <f t="shared" si="172"/>
        <v>0</v>
      </c>
      <c r="DW310" s="102">
        <f t="shared" si="174"/>
        <v>7.06</v>
      </c>
      <c r="DX310" s="144"/>
      <c r="DY310" s="101">
        <f t="shared" si="175"/>
        <v>0</v>
      </c>
      <c r="DZ310" s="101">
        <f t="shared" si="175"/>
        <v>0</v>
      </c>
      <c r="EB310" s="84">
        <f>MODEL_DATA!AT307</f>
        <v>301</v>
      </c>
      <c r="EC310" s="84">
        <f>MODEL_DATA!AU307</f>
        <v>0</v>
      </c>
      <c r="ED310" s="84">
        <f>MODEL_DATA!AV307</f>
        <v>0</v>
      </c>
      <c r="EE310" s="84">
        <f>MODEL_DATA!AW307</f>
        <v>0</v>
      </c>
      <c r="EF310" s="84">
        <f>MODEL_DATA!AX307</f>
        <v>0</v>
      </c>
      <c r="EG310" s="84">
        <f>MODEL_DATA!AY307</f>
        <v>0</v>
      </c>
      <c r="EH310" s="84">
        <f>MODEL_DATA!AZ307</f>
        <v>0</v>
      </c>
      <c r="EI310" s="84">
        <f>MODEL_DATA!BA307</f>
        <v>0</v>
      </c>
      <c r="EJ310" s="84">
        <f>MODEL_DATA!BB307</f>
        <v>0</v>
      </c>
      <c r="EK310" s="84">
        <f>MODEL_DATA!BC307</f>
        <v>0</v>
      </c>
      <c r="EL310" s="84">
        <f>MODEL_DATA!BD307</f>
        <v>0</v>
      </c>
      <c r="EM310" s="84">
        <f>MODEL_DATA!BE307</f>
        <v>0</v>
      </c>
      <c r="EN310" s="84">
        <f>MODEL_DATA!BF307</f>
        <v>0</v>
      </c>
      <c r="EO310" s="84">
        <f>MODEL_DATA!BG307</f>
        <v>0</v>
      </c>
      <c r="EP310" s="84">
        <f>MODEL_DATA!BH307</f>
        <v>0</v>
      </c>
      <c r="EQ310" s="84">
        <f>MODEL_DATA!BI307</f>
        <v>7.06</v>
      </c>
      <c r="ER310" s="84">
        <f>MODEL_DATA!BJ307</f>
        <v>0</v>
      </c>
      <c r="ES310" s="84">
        <f>MODEL_DATA!BK307</f>
        <v>0</v>
      </c>
      <c r="ET310" s="84">
        <f>MODEL_DATA!BL307</f>
        <v>0</v>
      </c>
      <c r="EU310" s="84">
        <f>MODEL_DATA!BM307</f>
        <v>0</v>
      </c>
      <c r="EV310" s="84">
        <f>MODEL_DATA!BN307</f>
        <v>0</v>
      </c>
    </row>
    <row r="311" spans="122:152" x14ac:dyDescent="0.25">
      <c r="DR311" s="31">
        <f t="shared" si="173"/>
        <v>302</v>
      </c>
      <c r="DS311" s="26">
        <f t="shared" si="176"/>
        <v>302.5</v>
      </c>
      <c r="DT311" s="101">
        <f t="shared" si="170"/>
        <v>0</v>
      </c>
      <c r="DU311" s="101">
        <f t="shared" si="171"/>
        <v>0</v>
      </c>
      <c r="DV311" s="101">
        <f t="shared" si="172"/>
        <v>0</v>
      </c>
      <c r="DW311" s="102">
        <f t="shared" si="174"/>
        <v>5.88</v>
      </c>
      <c r="DX311" s="144"/>
      <c r="DY311" s="101">
        <f t="shared" si="175"/>
        <v>0</v>
      </c>
      <c r="DZ311" s="101">
        <f t="shared" si="175"/>
        <v>0</v>
      </c>
      <c r="EB311" s="84">
        <f>MODEL_DATA!AT308</f>
        <v>302</v>
      </c>
      <c r="EC311" s="84">
        <f>MODEL_DATA!AU308</f>
        <v>0</v>
      </c>
      <c r="ED311" s="84">
        <f>MODEL_DATA!AV308</f>
        <v>0</v>
      </c>
      <c r="EE311" s="84">
        <f>MODEL_DATA!AW308</f>
        <v>0</v>
      </c>
      <c r="EF311" s="84">
        <f>MODEL_DATA!AX308</f>
        <v>0</v>
      </c>
      <c r="EG311" s="84">
        <f>MODEL_DATA!AY308</f>
        <v>0</v>
      </c>
      <c r="EH311" s="84">
        <f>MODEL_DATA!AZ308</f>
        <v>0</v>
      </c>
      <c r="EI311" s="84">
        <f>MODEL_DATA!BA308</f>
        <v>0</v>
      </c>
      <c r="EJ311" s="84">
        <f>MODEL_DATA!BB308</f>
        <v>0</v>
      </c>
      <c r="EK311" s="84">
        <f>MODEL_DATA!BC308</f>
        <v>0</v>
      </c>
      <c r="EL311" s="84">
        <f>MODEL_DATA!BD308</f>
        <v>0</v>
      </c>
      <c r="EM311" s="84">
        <f>MODEL_DATA!BE308</f>
        <v>0</v>
      </c>
      <c r="EN311" s="84">
        <f>MODEL_DATA!BF308</f>
        <v>0</v>
      </c>
      <c r="EO311" s="84">
        <f>MODEL_DATA!BG308</f>
        <v>0</v>
      </c>
      <c r="EP311" s="84">
        <f>MODEL_DATA!BH308</f>
        <v>0</v>
      </c>
      <c r="EQ311" s="84">
        <f>MODEL_DATA!BI308</f>
        <v>5.88</v>
      </c>
      <c r="ER311" s="84">
        <f>MODEL_DATA!BJ308</f>
        <v>0</v>
      </c>
      <c r="ES311" s="84">
        <f>MODEL_DATA!BK308</f>
        <v>0</v>
      </c>
      <c r="ET311" s="84">
        <f>MODEL_DATA!BL308</f>
        <v>0</v>
      </c>
      <c r="EU311" s="84">
        <f>MODEL_DATA!BM308</f>
        <v>0</v>
      </c>
      <c r="EV311" s="84">
        <f>MODEL_DATA!BN308</f>
        <v>0</v>
      </c>
    </row>
    <row r="312" spans="122:152" x14ac:dyDescent="0.25">
      <c r="DR312" s="31">
        <f t="shared" si="173"/>
        <v>303</v>
      </c>
      <c r="DS312" s="26">
        <f t="shared" si="176"/>
        <v>303.5</v>
      </c>
      <c r="DT312" s="101">
        <f t="shared" si="170"/>
        <v>0</v>
      </c>
      <c r="DU312" s="101">
        <f t="shared" si="171"/>
        <v>0</v>
      </c>
      <c r="DV312" s="101">
        <f t="shared" si="172"/>
        <v>0</v>
      </c>
      <c r="DW312" s="102">
        <f t="shared" si="174"/>
        <v>10.91</v>
      </c>
      <c r="DX312" s="144"/>
      <c r="DY312" s="101">
        <f t="shared" si="175"/>
        <v>0</v>
      </c>
      <c r="DZ312" s="101">
        <f t="shared" si="175"/>
        <v>0</v>
      </c>
      <c r="EB312" s="84">
        <f>MODEL_DATA!AT309</f>
        <v>303</v>
      </c>
      <c r="EC312" s="84">
        <f>MODEL_DATA!AU309</f>
        <v>0</v>
      </c>
      <c r="ED312" s="84">
        <f>MODEL_DATA!AV309</f>
        <v>0</v>
      </c>
      <c r="EE312" s="84">
        <f>MODEL_DATA!AW309</f>
        <v>0</v>
      </c>
      <c r="EF312" s="84">
        <f>MODEL_DATA!AX309</f>
        <v>0</v>
      </c>
      <c r="EG312" s="84">
        <f>MODEL_DATA!AY309</f>
        <v>0</v>
      </c>
      <c r="EH312" s="84">
        <f>MODEL_DATA!AZ309</f>
        <v>0</v>
      </c>
      <c r="EI312" s="84">
        <f>MODEL_DATA!BA309</f>
        <v>0</v>
      </c>
      <c r="EJ312" s="84">
        <f>MODEL_DATA!BB309</f>
        <v>0</v>
      </c>
      <c r="EK312" s="84">
        <f>MODEL_DATA!BC309</f>
        <v>0</v>
      </c>
      <c r="EL312" s="84">
        <f>MODEL_DATA!BD309</f>
        <v>0</v>
      </c>
      <c r="EM312" s="84">
        <f>MODEL_DATA!BE309</f>
        <v>0</v>
      </c>
      <c r="EN312" s="84">
        <f>MODEL_DATA!BF309</f>
        <v>0</v>
      </c>
      <c r="EO312" s="84">
        <f>MODEL_DATA!BG309</f>
        <v>0</v>
      </c>
      <c r="EP312" s="84">
        <f>MODEL_DATA!BH309</f>
        <v>0</v>
      </c>
      <c r="EQ312" s="84">
        <f>MODEL_DATA!BI309</f>
        <v>10.91</v>
      </c>
      <c r="ER312" s="84">
        <f>MODEL_DATA!BJ309</f>
        <v>0</v>
      </c>
      <c r="ES312" s="84">
        <f>MODEL_DATA!BK309</f>
        <v>0</v>
      </c>
      <c r="ET312" s="84">
        <f>MODEL_DATA!BL309</f>
        <v>0</v>
      </c>
      <c r="EU312" s="84">
        <f>MODEL_DATA!BM309</f>
        <v>0</v>
      </c>
      <c r="EV312" s="84">
        <f>MODEL_DATA!BN309</f>
        <v>0</v>
      </c>
    </row>
    <row r="313" spans="122:152" x14ac:dyDescent="0.25">
      <c r="DR313" s="31">
        <f t="shared" si="173"/>
        <v>304</v>
      </c>
      <c r="DS313" s="26">
        <f t="shared" si="176"/>
        <v>304.5</v>
      </c>
      <c r="DT313" s="101">
        <f t="shared" si="170"/>
        <v>0</v>
      </c>
      <c r="DU313" s="101">
        <f t="shared" si="171"/>
        <v>0</v>
      </c>
      <c r="DV313" s="101">
        <f t="shared" si="172"/>
        <v>0</v>
      </c>
      <c r="DW313" s="102">
        <f t="shared" si="174"/>
        <v>7.17</v>
      </c>
      <c r="DX313" s="144"/>
      <c r="DY313" s="101">
        <f t="shared" si="175"/>
        <v>0</v>
      </c>
      <c r="DZ313" s="101">
        <f t="shared" si="175"/>
        <v>0</v>
      </c>
      <c r="EB313" s="84">
        <f>MODEL_DATA!AT310</f>
        <v>304</v>
      </c>
      <c r="EC313" s="84">
        <f>MODEL_DATA!AU310</f>
        <v>0</v>
      </c>
      <c r="ED313" s="84">
        <f>MODEL_DATA!AV310</f>
        <v>0</v>
      </c>
      <c r="EE313" s="84">
        <f>MODEL_DATA!AW310</f>
        <v>0</v>
      </c>
      <c r="EF313" s="84">
        <f>MODEL_DATA!AX310</f>
        <v>0</v>
      </c>
      <c r="EG313" s="84">
        <f>MODEL_DATA!AY310</f>
        <v>0</v>
      </c>
      <c r="EH313" s="84">
        <f>MODEL_DATA!AZ310</f>
        <v>0</v>
      </c>
      <c r="EI313" s="84">
        <f>MODEL_DATA!BA310</f>
        <v>0</v>
      </c>
      <c r="EJ313" s="84">
        <f>MODEL_DATA!BB310</f>
        <v>0</v>
      </c>
      <c r="EK313" s="84">
        <f>MODEL_DATA!BC310</f>
        <v>0</v>
      </c>
      <c r="EL313" s="84">
        <f>MODEL_DATA!BD310</f>
        <v>0</v>
      </c>
      <c r="EM313" s="84">
        <f>MODEL_DATA!BE310</f>
        <v>0</v>
      </c>
      <c r="EN313" s="84">
        <f>MODEL_DATA!BF310</f>
        <v>0</v>
      </c>
      <c r="EO313" s="84">
        <f>MODEL_DATA!BG310</f>
        <v>0</v>
      </c>
      <c r="EP313" s="84">
        <f>MODEL_DATA!BH310</f>
        <v>0</v>
      </c>
      <c r="EQ313" s="84">
        <f>MODEL_DATA!BI310</f>
        <v>7.17</v>
      </c>
      <c r="ER313" s="84">
        <f>MODEL_DATA!BJ310</f>
        <v>0</v>
      </c>
      <c r="ES313" s="84">
        <f>MODEL_DATA!BK310</f>
        <v>0</v>
      </c>
      <c r="ET313" s="84">
        <f>MODEL_DATA!BL310</f>
        <v>0</v>
      </c>
      <c r="EU313" s="84">
        <f>MODEL_DATA!BM310</f>
        <v>0</v>
      </c>
      <c r="EV313" s="84">
        <f>MODEL_DATA!BN310</f>
        <v>0</v>
      </c>
    </row>
    <row r="314" spans="122:152" x14ac:dyDescent="0.25">
      <c r="DR314" s="31">
        <f t="shared" si="173"/>
        <v>305</v>
      </c>
      <c r="DS314" s="26">
        <f t="shared" si="176"/>
        <v>305.5</v>
      </c>
      <c r="DT314" s="101">
        <f t="shared" si="170"/>
        <v>0</v>
      </c>
      <c r="DU314" s="101">
        <f t="shared" si="171"/>
        <v>0</v>
      </c>
      <c r="DV314" s="101">
        <f t="shared" si="172"/>
        <v>0</v>
      </c>
      <c r="DW314" s="102">
        <f t="shared" si="174"/>
        <v>8.67</v>
      </c>
      <c r="DX314" s="144"/>
      <c r="DY314" s="101">
        <f t="shared" si="175"/>
        <v>0</v>
      </c>
      <c r="DZ314" s="101">
        <f t="shared" si="175"/>
        <v>0</v>
      </c>
      <c r="EB314" s="84">
        <f>MODEL_DATA!AT311</f>
        <v>305</v>
      </c>
      <c r="EC314" s="84">
        <f>MODEL_DATA!AU311</f>
        <v>0</v>
      </c>
      <c r="ED314" s="84">
        <f>MODEL_DATA!AV311</f>
        <v>0</v>
      </c>
      <c r="EE314" s="84">
        <f>MODEL_DATA!AW311</f>
        <v>0</v>
      </c>
      <c r="EF314" s="84">
        <f>MODEL_DATA!AX311</f>
        <v>0</v>
      </c>
      <c r="EG314" s="84">
        <f>MODEL_DATA!AY311</f>
        <v>0</v>
      </c>
      <c r="EH314" s="84">
        <f>MODEL_DATA!AZ311</f>
        <v>0</v>
      </c>
      <c r="EI314" s="84">
        <f>MODEL_DATA!BA311</f>
        <v>0</v>
      </c>
      <c r="EJ314" s="84">
        <f>MODEL_DATA!BB311</f>
        <v>0</v>
      </c>
      <c r="EK314" s="84">
        <f>MODEL_DATA!BC311</f>
        <v>0</v>
      </c>
      <c r="EL314" s="84">
        <f>MODEL_DATA!BD311</f>
        <v>0</v>
      </c>
      <c r="EM314" s="84">
        <f>MODEL_DATA!BE311</f>
        <v>0</v>
      </c>
      <c r="EN314" s="84">
        <f>MODEL_DATA!BF311</f>
        <v>0</v>
      </c>
      <c r="EO314" s="84">
        <f>MODEL_DATA!BG311</f>
        <v>0</v>
      </c>
      <c r="EP314" s="84">
        <f>MODEL_DATA!BH311</f>
        <v>0</v>
      </c>
      <c r="EQ314" s="84">
        <f>MODEL_DATA!BI311</f>
        <v>8.67</v>
      </c>
      <c r="ER314" s="84">
        <f>MODEL_DATA!BJ311</f>
        <v>0</v>
      </c>
      <c r="ES314" s="84">
        <f>MODEL_DATA!BK311</f>
        <v>0</v>
      </c>
      <c r="ET314" s="84">
        <f>MODEL_DATA!BL311</f>
        <v>0</v>
      </c>
      <c r="EU314" s="84">
        <f>MODEL_DATA!BM311</f>
        <v>0</v>
      </c>
      <c r="EV314" s="84">
        <f>MODEL_DATA!BN311</f>
        <v>0</v>
      </c>
    </row>
    <row r="315" spans="122:152" x14ac:dyDescent="0.25">
      <c r="DR315" s="31">
        <f t="shared" si="173"/>
        <v>306</v>
      </c>
      <c r="DS315" s="26">
        <f t="shared" si="176"/>
        <v>306.5</v>
      </c>
      <c r="DT315" s="101">
        <f t="shared" si="170"/>
        <v>0</v>
      </c>
      <c r="DU315" s="101">
        <f t="shared" si="171"/>
        <v>0</v>
      </c>
      <c r="DV315" s="101">
        <f t="shared" si="172"/>
        <v>0</v>
      </c>
      <c r="DW315" s="102">
        <f t="shared" si="174"/>
        <v>4.34</v>
      </c>
      <c r="DX315" s="144"/>
      <c r="DY315" s="101">
        <f t="shared" si="175"/>
        <v>0</v>
      </c>
      <c r="DZ315" s="101">
        <f t="shared" si="175"/>
        <v>0</v>
      </c>
      <c r="EB315" s="84">
        <f>MODEL_DATA!AT312</f>
        <v>306</v>
      </c>
      <c r="EC315" s="84">
        <f>MODEL_DATA!AU312</f>
        <v>0</v>
      </c>
      <c r="ED315" s="84">
        <f>MODEL_DATA!AV312</f>
        <v>0</v>
      </c>
      <c r="EE315" s="84">
        <f>MODEL_DATA!AW312</f>
        <v>0</v>
      </c>
      <c r="EF315" s="84">
        <f>MODEL_DATA!AX312</f>
        <v>0</v>
      </c>
      <c r="EG315" s="84">
        <f>MODEL_DATA!AY312</f>
        <v>0</v>
      </c>
      <c r="EH315" s="84">
        <f>MODEL_DATA!AZ312</f>
        <v>0</v>
      </c>
      <c r="EI315" s="84">
        <f>MODEL_DATA!BA312</f>
        <v>0</v>
      </c>
      <c r="EJ315" s="84">
        <f>MODEL_DATA!BB312</f>
        <v>0</v>
      </c>
      <c r="EK315" s="84">
        <f>MODEL_DATA!BC312</f>
        <v>0</v>
      </c>
      <c r="EL315" s="84">
        <f>MODEL_DATA!BD312</f>
        <v>0</v>
      </c>
      <c r="EM315" s="84">
        <f>MODEL_DATA!BE312</f>
        <v>0</v>
      </c>
      <c r="EN315" s="84">
        <f>MODEL_DATA!BF312</f>
        <v>0</v>
      </c>
      <c r="EO315" s="84">
        <f>MODEL_DATA!BG312</f>
        <v>0</v>
      </c>
      <c r="EP315" s="84">
        <f>MODEL_DATA!BH312</f>
        <v>0</v>
      </c>
      <c r="EQ315" s="84">
        <f>MODEL_DATA!BI312</f>
        <v>4.34</v>
      </c>
      <c r="ER315" s="84">
        <f>MODEL_DATA!BJ312</f>
        <v>0</v>
      </c>
      <c r="ES315" s="84">
        <f>MODEL_DATA!BK312</f>
        <v>0</v>
      </c>
      <c r="ET315" s="84">
        <f>MODEL_DATA!BL312</f>
        <v>0</v>
      </c>
      <c r="EU315" s="84">
        <f>MODEL_DATA!BM312</f>
        <v>0</v>
      </c>
      <c r="EV315" s="84">
        <f>MODEL_DATA!BN312</f>
        <v>0</v>
      </c>
    </row>
    <row r="316" spans="122:152" x14ac:dyDescent="0.25">
      <c r="DR316" s="31">
        <f t="shared" si="173"/>
        <v>307</v>
      </c>
      <c r="DS316" s="26">
        <f t="shared" si="176"/>
        <v>307.5</v>
      </c>
      <c r="DT316" s="101">
        <f t="shared" si="170"/>
        <v>0</v>
      </c>
      <c r="DU316" s="101">
        <f t="shared" si="171"/>
        <v>0</v>
      </c>
      <c r="DV316" s="101">
        <f t="shared" si="172"/>
        <v>0</v>
      </c>
      <c r="DW316" s="102">
        <f t="shared" si="174"/>
        <v>3.51</v>
      </c>
      <c r="DX316" s="144"/>
      <c r="DY316" s="101">
        <f t="shared" si="175"/>
        <v>0</v>
      </c>
      <c r="DZ316" s="101">
        <f t="shared" si="175"/>
        <v>0</v>
      </c>
      <c r="EB316" s="84">
        <f>MODEL_DATA!AT313</f>
        <v>307</v>
      </c>
      <c r="EC316" s="84">
        <f>MODEL_DATA!AU313</f>
        <v>0</v>
      </c>
      <c r="ED316" s="84">
        <f>MODEL_DATA!AV313</f>
        <v>0</v>
      </c>
      <c r="EE316" s="84">
        <f>MODEL_DATA!AW313</f>
        <v>0</v>
      </c>
      <c r="EF316" s="84">
        <f>MODEL_DATA!AX313</f>
        <v>0</v>
      </c>
      <c r="EG316" s="84">
        <f>MODEL_DATA!AY313</f>
        <v>0</v>
      </c>
      <c r="EH316" s="84">
        <f>MODEL_DATA!AZ313</f>
        <v>0</v>
      </c>
      <c r="EI316" s="84">
        <f>MODEL_DATA!BA313</f>
        <v>0</v>
      </c>
      <c r="EJ316" s="84">
        <f>MODEL_DATA!BB313</f>
        <v>0</v>
      </c>
      <c r="EK316" s="84">
        <f>MODEL_DATA!BC313</f>
        <v>0</v>
      </c>
      <c r="EL316" s="84">
        <f>MODEL_DATA!BD313</f>
        <v>0</v>
      </c>
      <c r="EM316" s="84">
        <f>MODEL_DATA!BE313</f>
        <v>0</v>
      </c>
      <c r="EN316" s="84">
        <f>MODEL_DATA!BF313</f>
        <v>0</v>
      </c>
      <c r="EO316" s="84">
        <f>MODEL_DATA!BG313</f>
        <v>0</v>
      </c>
      <c r="EP316" s="84">
        <f>MODEL_DATA!BH313</f>
        <v>0</v>
      </c>
      <c r="EQ316" s="84">
        <f>MODEL_DATA!BI313</f>
        <v>3.51</v>
      </c>
      <c r="ER316" s="84">
        <f>MODEL_DATA!BJ313</f>
        <v>0</v>
      </c>
      <c r="ES316" s="84">
        <f>MODEL_DATA!BK313</f>
        <v>0</v>
      </c>
      <c r="ET316" s="84">
        <f>MODEL_DATA!BL313</f>
        <v>0</v>
      </c>
      <c r="EU316" s="84">
        <f>MODEL_DATA!BM313</f>
        <v>0</v>
      </c>
      <c r="EV316" s="84">
        <f>MODEL_DATA!BN313</f>
        <v>0</v>
      </c>
    </row>
    <row r="317" spans="122:152" x14ac:dyDescent="0.25">
      <c r="DR317" s="31">
        <f t="shared" si="173"/>
        <v>308</v>
      </c>
      <c r="DS317" s="26">
        <f t="shared" si="176"/>
        <v>308.5</v>
      </c>
      <c r="DT317" s="101">
        <f t="shared" si="170"/>
        <v>0</v>
      </c>
      <c r="DU317" s="101">
        <f t="shared" si="171"/>
        <v>0</v>
      </c>
      <c r="DV317" s="101">
        <f t="shared" si="172"/>
        <v>0</v>
      </c>
      <c r="DW317" s="102">
        <f t="shared" si="174"/>
        <v>3.53</v>
      </c>
      <c r="DX317" s="144"/>
      <c r="DY317" s="101">
        <f t="shared" si="175"/>
        <v>0</v>
      </c>
      <c r="DZ317" s="101">
        <f t="shared" si="175"/>
        <v>0</v>
      </c>
      <c r="EB317" s="84">
        <f>MODEL_DATA!AT314</f>
        <v>308</v>
      </c>
      <c r="EC317" s="84">
        <f>MODEL_DATA!AU314</f>
        <v>0</v>
      </c>
      <c r="ED317" s="84">
        <f>MODEL_DATA!AV314</f>
        <v>0</v>
      </c>
      <c r="EE317" s="84">
        <f>MODEL_DATA!AW314</f>
        <v>0</v>
      </c>
      <c r="EF317" s="84">
        <f>MODEL_DATA!AX314</f>
        <v>0</v>
      </c>
      <c r="EG317" s="84">
        <f>MODEL_DATA!AY314</f>
        <v>0</v>
      </c>
      <c r="EH317" s="84">
        <f>MODEL_DATA!AZ314</f>
        <v>0</v>
      </c>
      <c r="EI317" s="84">
        <f>MODEL_DATA!BA314</f>
        <v>0</v>
      </c>
      <c r="EJ317" s="84">
        <f>MODEL_DATA!BB314</f>
        <v>0</v>
      </c>
      <c r="EK317" s="84">
        <f>MODEL_DATA!BC314</f>
        <v>0</v>
      </c>
      <c r="EL317" s="84">
        <f>MODEL_DATA!BD314</f>
        <v>0</v>
      </c>
      <c r="EM317" s="84">
        <f>MODEL_DATA!BE314</f>
        <v>0</v>
      </c>
      <c r="EN317" s="84">
        <f>MODEL_DATA!BF314</f>
        <v>0</v>
      </c>
      <c r="EO317" s="84">
        <f>MODEL_DATA!BG314</f>
        <v>0</v>
      </c>
      <c r="EP317" s="84">
        <f>MODEL_DATA!BH314</f>
        <v>0</v>
      </c>
      <c r="EQ317" s="84">
        <f>MODEL_DATA!BI314</f>
        <v>3.53</v>
      </c>
      <c r="ER317" s="84">
        <f>MODEL_DATA!BJ314</f>
        <v>0</v>
      </c>
      <c r="ES317" s="84">
        <f>MODEL_DATA!BK314</f>
        <v>0</v>
      </c>
      <c r="ET317" s="84">
        <f>MODEL_DATA!BL314</f>
        <v>0</v>
      </c>
      <c r="EU317" s="84">
        <f>MODEL_DATA!BM314</f>
        <v>0</v>
      </c>
      <c r="EV317" s="84">
        <f>MODEL_DATA!BN314</f>
        <v>0</v>
      </c>
    </row>
    <row r="318" spans="122:152" x14ac:dyDescent="0.25">
      <c r="DR318" s="31">
        <f t="shared" si="173"/>
        <v>309</v>
      </c>
      <c r="DS318" s="26">
        <f t="shared" si="176"/>
        <v>309.5</v>
      </c>
      <c r="DT318" s="101">
        <f t="shared" si="170"/>
        <v>0</v>
      </c>
      <c r="DU318" s="101">
        <f t="shared" si="171"/>
        <v>0</v>
      </c>
      <c r="DV318" s="101">
        <f t="shared" si="172"/>
        <v>0</v>
      </c>
      <c r="DW318" s="102">
        <f t="shared" si="174"/>
        <v>2.0299999999999998</v>
      </c>
      <c r="DX318" s="144"/>
      <c r="DY318" s="101">
        <f t="shared" si="175"/>
        <v>0</v>
      </c>
      <c r="DZ318" s="101">
        <f t="shared" si="175"/>
        <v>0</v>
      </c>
      <c r="EB318" s="84">
        <f>MODEL_DATA!AT315</f>
        <v>309</v>
      </c>
      <c r="EC318" s="84">
        <f>MODEL_DATA!AU315</f>
        <v>0</v>
      </c>
      <c r="ED318" s="84">
        <f>MODEL_DATA!AV315</f>
        <v>0</v>
      </c>
      <c r="EE318" s="84">
        <f>MODEL_DATA!AW315</f>
        <v>0</v>
      </c>
      <c r="EF318" s="84">
        <f>MODEL_DATA!AX315</f>
        <v>0</v>
      </c>
      <c r="EG318" s="84">
        <f>MODEL_DATA!AY315</f>
        <v>0</v>
      </c>
      <c r="EH318" s="84">
        <f>MODEL_DATA!AZ315</f>
        <v>0</v>
      </c>
      <c r="EI318" s="84">
        <f>MODEL_DATA!BA315</f>
        <v>0</v>
      </c>
      <c r="EJ318" s="84">
        <f>MODEL_DATA!BB315</f>
        <v>0</v>
      </c>
      <c r="EK318" s="84">
        <f>MODEL_DATA!BC315</f>
        <v>0</v>
      </c>
      <c r="EL318" s="84">
        <f>MODEL_DATA!BD315</f>
        <v>0</v>
      </c>
      <c r="EM318" s="84">
        <f>MODEL_DATA!BE315</f>
        <v>0</v>
      </c>
      <c r="EN318" s="84">
        <f>MODEL_DATA!BF315</f>
        <v>0</v>
      </c>
      <c r="EO318" s="84">
        <f>MODEL_DATA!BG315</f>
        <v>0</v>
      </c>
      <c r="EP318" s="84">
        <f>MODEL_DATA!BH315</f>
        <v>0</v>
      </c>
      <c r="EQ318" s="84">
        <f>MODEL_DATA!BI315</f>
        <v>2.0299999999999998</v>
      </c>
      <c r="ER318" s="84">
        <f>MODEL_DATA!BJ315</f>
        <v>0</v>
      </c>
      <c r="ES318" s="84">
        <f>MODEL_DATA!BK315</f>
        <v>0</v>
      </c>
      <c r="ET318" s="84">
        <f>MODEL_DATA!BL315</f>
        <v>0</v>
      </c>
      <c r="EU318" s="84">
        <f>MODEL_DATA!BM315</f>
        <v>0</v>
      </c>
      <c r="EV318" s="84">
        <f>MODEL_DATA!BN315</f>
        <v>0</v>
      </c>
    </row>
    <row r="319" spans="122:152" x14ac:dyDescent="0.25">
      <c r="DR319" s="31">
        <f t="shared" si="173"/>
        <v>310</v>
      </c>
      <c r="DS319" s="26">
        <f t="shared" si="176"/>
        <v>310.5</v>
      </c>
      <c r="DT319" s="101">
        <f t="shared" si="170"/>
        <v>0</v>
      </c>
      <c r="DU319" s="101">
        <f t="shared" si="171"/>
        <v>0</v>
      </c>
      <c r="DV319" s="101">
        <f t="shared" si="172"/>
        <v>0</v>
      </c>
      <c r="DW319" s="102">
        <f t="shared" si="174"/>
        <v>1.97</v>
      </c>
      <c r="DX319" s="144"/>
      <c r="DY319" s="101">
        <f t="shared" si="175"/>
        <v>0</v>
      </c>
      <c r="DZ319" s="101">
        <f t="shared" si="175"/>
        <v>0</v>
      </c>
      <c r="EB319" s="84">
        <f>MODEL_DATA!AT316</f>
        <v>310</v>
      </c>
      <c r="EC319" s="84">
        <f>MODEL_DATA!AU316</f>
        <v>0</v>
      </c>
      <c r="ED319" s="84">
        <f>MODEL_DATA!AV316</f>
        <v>0</v>
      </c>
      <c r="EE319" s="84">
        <f>MODEL_DATA!AW316</f>
        <v>0</v>
      </c>
      <c r="EF319" s="84">
        <f>MODEL_DATA!AX316</f>
        <v>0</v>
      </c>
      <c r="EG319" s="84">
        <f>MODEL_DATA!AY316</f>
        <v>0</v>
      </c>
      <c r="EH319" s="84">
        <f>MODEL_DATA!AZ316</f>
        <v>0</v>
      </c>
      <c r="EI319" s="84">
        <f>MODEL_DATA!BA316</f>
        <v>0</v>
      </c>
      <c r="EJ319" s="84">
        <f>MODEL_DATA!BB316</f>
        <v>0</v>
      </c>
      <c r="EK319" s="84">
        <f>MODEL_DATA!BC316</f>
        <v>0</v>
      </c>
      <c r="EL319" s="84">
        <f>MODEL_DATA!BD316</f>
        <v>0</v>
      </c>
      <c r="EM319" s="84">
        <f>MODEL_DATA!BE316</f>
        <v>0</v>
      </c>
      <c r="EN319" s="84">
        <f>MODEL_DATA!BF316</f>
        <v>0</v>
      </c>
      <c r="EO319" s="84">
        <f>MODEL_DATA!BG316</f>
        <v>0</v>
      </c>
      <c r="EP319" s="84">
        <f>MODEL_DATA!BH316</f>
        <v>0</v>
      </c>
      <c r="EQ319" s="84">
        <f>MODEL_DATA!BI316</f>
        <v>1.97</v>
      </c>
      <c r="ER319" s="84">
        <f>MODEL_DATA!BJ316</f>
        <v>0</v>
      </c>
      <c r="ES319" s="84">
        <f>MODEL_DATA!BK316</f>
        <v>0</v>
      </c>
      <c r="ET319" s="84">
        <f>MODEL_DATA!BL316</f>
        <v>0</v>
      </c>
      <c r="EU319" s="84">
        <f>MODEL_DATA!BM316</f>
        <v>0</v>
      </c>
      <c r="EV319" s="84">
        <f>MODEL_DATA!BN316</f>
        <v>0</v>
      </c>
    </row>
    <row r="320" spans="122:152" x14ac:dyDescent="0.25">
      <c r="DR320" s="31">
        <f t="shared" si="173"/>
        <v>311</v>
      </c>
      <c r="DS320" s="26">
        <f t="shared" si="176"/>
        <v>311.5</v>
      </c>
      <c r="DT320" s="101">
        <f t="shared" si="170"/>
        <v>0</v>
      </c>
      <c r="DU320" s="101">
        <f t="shared" si="171"/>
        <v>0</v>
      </c>
      <c r="DV320" s="101">
        <f t="shared" si="172"/>
        <v>0</v>
      </c>
      <c r="DW320" s="102">
        <f t="shared" si="174"/>
        <v>2.25</v>
      </c>
      <c r="DX320" s="144"/>
      <c r="DY320" s="101">
        <f t="shared" si="175"/>
        <v>0</v>
      </c>
      <c r="DZ320" s="101">
        <f t="shared" si="175"/>
        <v>0</v>
      </c>
      <c r="EB320" s="84">
        <f>MODEL_DATA!AT317</f>
        <v>311</v>
      </c>
      <c r="EC320" s="84">
        <f>MODEL_DATA!AU317</f>
        <v>0</v>
      </c>
      <c r="ED320" s="84">
        <f>MODEL_DATA!AV317</f>
        <v>0</v>
      </c>
      <c r="EE320" s="84">
        <f>MODEL_DATA!AW317</f>
        <v>0</v>
      </c>
      <c r="EF320" s="84">
        <f>MODEL_DATA!AX317</f>
        <v>0</v>
      </c>
      <c r="EG320" s="84">
        <f>MODEL_DATA!AY317</f>
        <v>0</v>
      </c>
      <c r="EH320" s="84">
        <f>MODEL_DATA!AZ317</f>
        <v>0</v>
      </c>
      <c r="EI320" s="84">
        <f>MODEL_DATA!BA317</f>
        <v>0</v>
      </c>
      <c r="EJ320" s="84">
        <f>MODEL_DATA!BB317</f>
        <v>0</v>
      </c>
      <c r="EK320" s="84">
        <f>MODEL_DATA!BC317</f>
        <v>0</v>
      </c>
      <c r="EL320" s="84">
        <f>MODEL_DATA!BD317</f>
        <v>0</v>
      </c>
      <c r="EM320" s="84">
        <f>MODEL_DATA!BE317</f>
        <v>0</v>
      </c>
      <c r="EN320" s="84">
        <f>MODEL_DATA!BF317</f>
        <v>0</v>
      </c>
      <c r="EO320" s="84">
        <f>MODEL_DATA!BG317</f>
        <v>0</v>
      </c>
      <c r="EP320" s="84">
        <f>MODEL_DATA!BH317</f>
        <v>0</v>
      </c>
      <c r="EQ320" s="84">
        <f>MODEL_DATA!BI317</f>
        <v>2.25</v>
      </c>
      <c r="ER320" s="84">
        <f>MODEL_DATA!BJ317</f>
        <v>0</v>
      </c>
      <c r="ES320" s="84">
        <f>MODEL_DATA!BK317</f>
        <v>0</v>
      </c>
      <c r="ET320" s="84">
        <f>MODEL_DATA!BL317</f>
        <v>0</v>
      </c>
      <c r="EU320" s="84">
        <f>MODEL_DATA!BM317</f>
        <v>0</v>
      </c>
      <c r="EV320" s="84">
        <f>MODEL_DATA!BN317</f>
        <v>0</v>
      </c>
    </row>
    <row r="321" spans="122:152" x14ac:dyDescent="0.25">
      <c r="DR321" s="31">
        <f t="shared" si="173"/>
        <v>312</v>
      </c>
      <c r="DS321" s="26">
        <f t="shared" si="176"/>
        <v>312.5</v>
      </c>
      <c r="DT321" s="101">
        <f t="shared" si="170"/>
        <v>0</v>
      </c>
      <c r="DU321" s="101">
        <f t="shared" si="171"/>
        <v>0</v>
      </c>
      <c r="DV321" s="101">
        <f t="shared" si="172"/>
        <v>0</v>
      </c>
      <c r="DW321" s="102">
        <f t="shared" si="174"/>
        <v>1.51</v>
      </c>
      <c r="DX321" s="144"/>
      <c r="DY321" s="101">
        <f t="shared" si="175"/>
        <v>0</v>
      </c>
      <c r="DZ321" s="101">
        <f t="shared" si="175"/>
        <v>0</v>
      </c>
      <c r="EB321" s="84">
        <f>MODEL_DATA!AT318</f>
        <v>312</v>
      </c>
      <c r="EC321" s="84">
        <f>MODEL_DATA!AU318</f>
        <v>0</v>
      </c>
      <c r="ED321" s="84">
        <f>MODEL_DATA!AV318</f>
        <v>0</v>
      </c>
      <c r="EE321" s="84">
        <f>MODEL_DATA!AW318</f>
        <v>0</v>
      </c>
      <c r="EF321" s="84">
        <f>MODEL_DATA!AX318</f>
        <v>0</v>
      </c>
      <c r="EG321" s="84">
        <f>MODEL_DATA!AY318</f>
        <v>0</v>
      </c>
      <c r="EH321" s="84">
        <f>MODEL_DATA!AZ318</f>
        <v>0</v>
      </c>
      <c r="EI321" s="84">
        <f>MODEL_DATA!BA318</f>
        <v>0</v>
      </c>
      <c r="EJ321" s="84">
        <f>MODEL_DATA!BB318</f>
        <v>0</v>
      </c>
      <c r="EK321" s="84">
        <f>MODEL_DATA!BC318</f>
        <v>0</v>
      </c>
      <c r="EL321" s="84">
        <f>MODEL_DATA!BD318</f>
        <v>0</v>
      </c>
      <c r="EM321" s="84">
        <f>MODEL_DATA!BE318</f>
        <v>0</v>
      </c>
      <c r="EN321" s="84">
        <f>MODEL_DATA!BF318</f>
        <v>0</v>
      </c>
      <c r="EO321" s="84">
        <f>MODEL_DATA!BG318</f>
        <v>0</v>
      </c>
      <c r="EP321" s="84">
        <f>MODEL_DATA!BH318</f>
        <v>0</v>
      </c>
      <c r="EQ321" s="84">
        <f>MODEL_DATA!BI318</f>
        <v>1.51</v>
      </c>
      <c r="ER321" s="84">
        <f>MODEL_DATA!BJ318</f>
        <v>0</v>
      </c>
      <c r="ES321" s="84">
        <f>MODEL_DATA!BK318</f>
        <v>0</v>
      </c>
      <c r="ET321" s="84">
        <f>MODEL_DATA!BL318</f>
        <v>0</v>
      </c>
      <c r="EU321" s="84">
        <f>MODEL_DATA!BM318</f>
        <v>0</v>
      </c>
      <c r="EV321" s="84">
        <f>MODEL_DATA!BN318</f>
        <v>0</v>
      </c>
    </row>
    <row r="322" spans="122:152" x14ac:dyDescent="0.25">
      <c r="DR322" s="31">
        <f t="shared" si="173"/>
        <v>313</v>
      </c>
      <c r="DS322" s="26">
        <f t="shared" si="176"/>
        <v>313.5</v>
      </c>
      <c r="DT322" s="101">
        <f t="shared" si="170"/>
        <v>0</v>
      </c>
      <c r="DU322" s="101">
        <f t="shared" si="171"/>
        <v>0</v>
      </c>
      <c r="DV322" s="101">
        <f t="shared" si="172"/>
        <v>0</v>
      </c>
      <c r="DW322" s="102">
        <f t="shared" si="174"/>
        <v>2.4500000000000002</v>
      </c>
      <c r="DX322" s="144"/>
      <c r="DY322" s="101">
        <f t="shared" si="175"/>
        <v>0</v>
      </c>
      <c r="DZ322" s="101">
        <f t="shared" si="175"/>
        <v>0</v>
      </c>
      <c r="EB322" s="84">
        <f>MODEL_DATA!AT319</f>
        <v>313</v>
      </c>
      <c r="EC322" s="84">
        <f>MODEL_DATA!AU319</f>
        <v>0</v>
      </c>
      <c r="ED322" s="84">
        <f>MODEL_DATA!AV319</f>
        <v>0</v>
      </c>
      <c r="EE322" s="84">
        <f>MODEL_DATA!AW319</f>
        <v>0</v>
      </c>
      <c r="EF322" s="84">
        <f>MODEL_DATA!AX319</f>
        <v>0</v>
      </c>
      <c r="EG322" s="84">
        <f>MODEL_DATA!AY319</f>
        <v>0</v>
      </c>
      <c r="EH322" s="84">
        <f>MODEL_DATA!AZ319</f>
        <v>0</v>
      </c>
      <c r="EI322" s="84">
        <f>MODEL_DATA!BA319</f>
        <v>0</v>
      </c>
      <c r="EJ322" s="84">
        <f>MODEL_DATA!BB319</f>
        <v>0</v>
      </c>
      <c r="EK322" s="84">
        <f>MODEL_DATA!BC319</f>
        <v>0</v>
      </c>
      <c r="EL322" s="84">
        <f>MODEL_DATA!BD319</f>
        <v>0</v>
      </c>
      <c r="EM322" s="84">
        <f>MODEL_DATA!BE319</f>
        <v>0</v>
      </c>
      <c r="EN322" s="84">
        <f>MODEL_DATA!BF319</f>
        <v>0</v>
      </c>
      <c r="EO322" s="84">
        <f>MODEL_DATA!BG319</f>
        <v>0</v>
      </c>
      <c r="EP322" s="84">
        <f>MODEL_DATA!BH319</f>
        <v>0</v>
      </c>
      <c r="EQ322" s="84">
        <f>MODEL_DATA!BI319</f>
        <v>2.4500000000000002</v>
      </c>
      <c r="ER322" s="84">
        <f>MODEL_DATA!BJ319</f>
        <v>0</v>
      </c>
      <c r="ES322" s="84">
        <f>MODEL_DATA!BK319</f>
        <v>0</v>
      </c>
      <c r="ET322" s="84">
        <f>MODEL_DATA!BL319</f>
        <v>0</v>
      </c>
      <c r="EU322" s="84">
        <f>MODEL_DATA!BM319</f>
        <v>0</v>
      </c>
      <c r="EV322" s="84">
        <f>MODEL_DATA!BN319</f>
        <v>0</v>
      </c>
    </row>
    <row r="323" spans="122:152" x14ac:dyDescent="0.25">
      <c r="DR323" s="31">
        <f t="shared" si="173"/>
        <v>314</v>
      </c>
      <c r="DS323" s="26">
        <f t="shared" si="176"/>
        <v>314.5</v>
      </c>
      <c r="DT323" s="101">
        <f t="shared" si="170"/>
        <v>0</v>
      </c>
      <c r="DU323" s="101">
        <f t="shared" si="171"/>
        <v>0</v>
      </c>
      <c r="DV323" s="101">
        <f t="shared" si="172"/>
        <v>0</v>
      </c>
      <c r="DW323" s="102">
        <f t="shared" si="174"/>
        <v>1.23</v>
      </c>
      <c r="DX323" s="144"/>
      <c r="DY323" s="101">
        <f t="shared" si="175"/>
        <v>0</v>
      </c>
      <c r="DZ323" s="101">
        <f t="shared" si="175"/>
        <v>0</v>
      </c>
      <c r="EB323" s="84">
        <f>MODEL_DATA!AT320</f>
        <v>314</v>
      </c>
      <c r="EC323" s="84">
        <f>MODEL_DATA!AU320</f>
        <v>0</v>
      </c>
      <c r="ED323" s="84">
        <f>MODEL_DATA!AV320</f>
        <v>0</v>
      </c>
      <c r="EE323" s="84">
        <f>MODEL_DATA!AW320</f>
        <v>0</v>
      </c>
      <c r="EF323" s="84">
        <f>MODEL_DATA!AX320</f>
        <v>0</v>
      </c>
      <c r="EG323" s="84">
        <f>MODEL_DATA!AY320</f>
        <v>0</v>
      </c>
      <c r="EH323" s="84">
        <f>MODEL_DATA!AZ320</f>
        <v>0</v>
      </c>
      <c r="EI323" s="84">
        <f>MODEL_DATA!BA320</f>
        <v>0</v>
      </c>
      <c r="EJ323" s="84">
        <f>MODEL_DATA!BB320</f>
        <v>0</v>
      </c>
      <c r="EK323" s="84">
        <f>MODEL_DATA!BC320</f>
        <v>0</v>
      </c>
      <c r="EL323" s="84">
        <f>MODEL_DATA!BD320</f>
        <v>0</v>
      </c>
      <c r="EM323" s="84">
        <f>MODEL_DATA!BE320</f>
        <v>0</v>
      </c>
      <c r="EN323" s="84">
        <f>MODEL_DATA!BF320</f>
        <v>0</v>
      </c>
      <c r="EO323" s="84">
        <f>MODEL_DATA!BG320</f>
        <v>0</v>
      </c>
      <c r="EP323" s="84">
        <f>MODEL_DATA!BH320</f>
        <v>0</v>
      </c>
      <c r="EQ323" s="84">
        <f>MODEL_DATA!BI320</f>
        <v>1.23</v>
      </c>
      <c r="ER323" s="84">
        <f>MODEL_DATA!BJ320</f>
        <v>0</v>
      </c>
      <c r="ES323" s="84">
        <f>MODEL_DATA!BK320</f>
        <v>0</v>
      </c>
      <c r="ET323" s="84">
        <f>MODEL_DATA!BL320</f>
        <v>0</v>
      </c>
      <c r="EU323" s="84">
        <f>MODEL_DATA!BM320</f>
        <v>0</v>
      </c>
      <c r="EV323" s="84">
        <f>MODEL_DATA!BN320</f>
        <v>0</v>
      </c>
    </row>
    <row r="324" spans="122:152" x14ac:dyDescent="0.25">
      <c r="DR324" s="31">
        <f t="shared" si="173"/>
        <v>315</v>
      </c>
      <c r="DS324" s="26">
        <f t="shared" si="176"/>
        <v>315.5</v>
      </c>
      <c r="DT324" s="101">
        <f t="shared" si="170"/>
        <v>0</v>
      </c>
      <c r="DU324" s="101">
        <f t="shared" si="171"/>
        <v>0</v>
      </c>
      <c r="DV324" s="101">
        <f t="shared" si="172"/>
        <v>0</v>
      </c>
      <c r="DW324" s="102">
        <f t="shared" si="174"/>
        <v>1.8</v>
      </c>
      <c r="DX324" s="144"/>
      <c r="DY324" s="101">
        <f t="shared" si="175"/>
        <v>0</v>
      </c>
      <c r="DZ324" s="101">
        <f t="shared" si="175"/>
        <v>0</v>
      </c>
      <c r="EB324" s="84">
        <f>MODEL_DATA!AT321</f>
        <v>315</v>
      </c>
      <c r="EC324" s="84">
        <f>MODEL_DATA!AU321</f>
        <v>0</v>
      </c>
      <c r="ED324" s="84">
        <f>MODEL_DATA!AV321</f>
        <v>0</v>
      </c>
      <c r="EE324" s="84">
        <f>MODEL_DATA!AW321</f>
        <v>0</v>
      </c>
      <c r="EF324" s="84">
        <f>MODEL_DATA!AX321</f>
        <v>0</v>
      </c>
      <c r="EG324" s="84">
        <f>MODEL_DATA!AY321</f>
        <v>0</v>
      </c>
      <c r="EH324" s="84">
        <f>MODEL_DATA!AZ321</f>
        <v>0</v>
      </c>
      <c r="EI324" s="84">
        <f>MODEL_DATA!BA321</f>
        <v>0</v>
      </c>
      <c r="EJ324" s="84">
        <f>MODEL_DATA!BB321</f>
        <v>0</v>
      </c>
      <c r="EK324" s="84">
        <f>MODEL_DATA!BC321</f>
        <v>0</v>
      </c>
      <c r="EL324" s="84">
        <f>MODEL_DATA!BD321</f>
        <v>0</v>
      </c>
      <c r="EM324" s="84">
        <f>MODEL_DATA!BE321</f>
        <v>0</v>
      </c>
      <c r="EN324" s="84">
        <f>MODEL_DATA!BF321</f>
        <v>0</v>
      </c>
      <c r="EO324" s="84">
        <f>MODEL_DATA!BG321</f>
        <v>0</v>
      </c>
      <c r="EP324" s="84">
        <f>MODEL_DATA!BH321</f>
        <v>0</v>
      </c>
      <c r="EQ324" s="84">
        <f>MODEL_DATA!BI321</f>
        <v>1.8</v>
      </c>
      <c r="ER324" s="84">
        <f>MODEL_DATA!BJ321</f>
        <v>0</v>
      </c>
      <c r="ES324" s="84">
        <f>MODEL_DATA!BK321</f>
        <v>0</v>
      </c>
      <c r="ET324" s="84">
        <f>MODEL_DATA!BL321</f>
        <v>0</v>
      </c>
      <c r="EU324" s="84">
        <f>MODEL_DATA!BM321</f>
        <v>0</v>
      </c>
      <c r="EV324" s="84">
        <f>MODEL_DATA!BN321</f>
        <v>0</v>
      </c>
    </row>
    <row r="325" spans="122:152" x14ac:dyDescent="0.25">
      <c r="DR325" s="31">
        <f t="shared" si="173"/>
        <v>316</v>
      </c>
      <c r="DS325" s="26">
        <f t="shared" si="176"/>
        <v>316.5</v>
      </c>
      <c r="DT325" s="101">
        <f t="shared" si="170"/>
        <v>0</v>
      </c>
      <c r="DU325" s="101">
        <f t="shared" si="171"/>
        <v>0</v>
      </c>
      <c r="DV325" s="101">
        <f t="shared" si="172"/>
        <v>0</v>
      </c>
      <c r="DW325" s="102">
        <f t="shared" si="174"/>
        <v>1.1100000000000001</v>
      </c>
      <c r="DX325" s="144"/>
      <c r="DY325" s="101">
        <f t="shared" si="175"/>
        <v>0</v>
      </c>
      <c r="DZ325" s="101">
        <f t="shared" si="175"/>
        <v>0</v>
      </c>
      <c r="EB325" s="84">
        <f>MODEL_DATA!AT322</f>
        <v>316</v>
      </c>
      <c r="EC325" s="84">
        <f>MODEL_DATA!AU322</f>
        <v>0</v>
      </c>
      <c r="ED325" s="84">
        <f>MODEL_DATA!AV322</f>
        <v>0</v>
      </c>
      <c r="EE325" s="84">
        <f>MODEL_DATA!AW322</f>
        <v>0</v>
      </c>
      <c r="EF325" s="84">
        <f>MODEL_DATA!AX322</f>
        <v>0</v>
      </c>
      <c r="EG325" s="84">
        <f>MODEL_DATA!AY322</f>
        <v>0</v>
      </c>
      <c r="EH325" s="84">
        <f>MODEL_DATA!AZ322</f>
        <v>0</v>
      </c>
      <c r="EI325" s="84">
        <f>MODEL_DATA!BA322</f>
        <v>0</v>
      </c>
      <c r="EJ325" s="84">
        <f>MODEL_DATA!BB322</f>
        <v>0</v>
      </c>
      <c r="EK325" s="84">
        <f>MODEL_DATA!BC322</f>
        <v>0</v>
      </c>
      <c r="EL325" s="84">
        <f>MODEL_DATA!BD322</f>
        <v>0</v>
      </c>
      <c r="EM325" s="84">
        <f>MODEL_DATA!BE322</f>
        <v>0</v>
      </c>
      <c r="EN325" s="84">
        <f>MODEL_DATA!BF322</f>
        <v>0</v>
      </c>
      <c r="EO325" s="84">
        <f>MODEL_DATA!BG322</f>
        <v>0</v>
      </c>
      <c r="EP325" s="84">
        <f>MODEL_DATA!BH322</f>
        <v>0</v>
      </c>
      <c r="EQ325" s="84">
        <f>MODEL_DATA!BI322</f>
        <v>1.1100000000000001</v>
      </c>
      <c r="ER325" s="84">
        <f>MODEL_DATA!BJ322</f>
        <v>0</v>
      </c>
      <c r="ES325" s="84">
        <f>MODEL_DATA!BK322</f>
        <v>0</v>
      </c>
      <c r="ET325" s="84">
        <f>MODEL_DATA!BL322</f>
        <v>0</v>
      </c>
      <c r="EU325" s="84">
        <f>MODEL_DATA!BM322</f>
        <v>0</v>
      </c>
      <c r="EV325" s="84">
        <f>MODEL_DATA!BN322</f>
        <v>0</v>
      </c>
    </row>
    <row r="326" spans="122:152" x14ac:dyDescent="0.25">
      <c r="DR326" s="31">
        <f t="shared" si="173"/>
        <v>317</v>
      </c>
      <c r="DS326" s="26">
        <f t="shared" si="176"/>
        <v>317.5</v>
      </c>
      <c r="DT326" s="101">
        <f t="shared" si="170"/>
        <v>0</v>
      </c>
      <c r="DU326" s="101">
        <f t="shared" si="171"/>
        <v>0</v>
      </c>
      <c r="DV326" s="101">
        <f t="shared" si="172"/>
        <v>0</v>
      </c>
      <c r="DW326" s="102">
        <f t="shared" si="174"/>
        <v>1.1399999999999999</v>
      </c>
      <c r="DX326" s="144"/>
      <c r="DY326" s="101">
        <f t="shared" si="175"/>
        <v>0</v>
      </c>
      <c r="DZ326" s="101">
        <f t="shared" si="175"/>
        <v>0</v>
      </c>
      <c r="EB326" s="84">
        <f>MODEL_DATA!AT323</f>
        <v>317</v>
      </c>
      <c r="EC326" s="84">
        <f>MODEL_DATA!AU323</f>
        <v>0</v>
      </c>
      <c r="ED326" s="84">
        <f>MODEL_DATA!AV323</f>
        <v>0</v>
      </c>
      <c r="EE326" s="84">
        <f>MODEL_DATA!AW323</f>
        <v>0</v>
      </c>
      <c r="EF326" s="84">
        <f>MODEL_DATA!AX323</f>
        <v>0</v>
      </c>
      <c r="EG326" s="84">
        <f>MODEL_DATA!AY323</f>
        <v>0</v>
      </c>
      <c r="EH326" s="84">
        <f>MODEL_DATA!AZ323</f>
        <v>0</v>
      </c>
      <c r="EI326" s="84">
        <f>MODEL_DATA!BA323</f>
        <v>0</v>
      </c>
      <c r="EJ326" s="84">
        <f>MODEL_DATA!BB323</f>
        <v>0</v>
      </c>
      <c r="EK326" s="84">
        <f>MODEL_DATA!BC323</f>
        <v>0</v>
      </c>
      <c r="EL326" s="84">
        <f>MODEL_DATA!BD323</f>
        <v>0</v>
      </c>
      <c r="EM326" s="84">
        <f>MODEL_DATA!BE323</f>
        <v>0</v>
      </c>
      <c r="EN326" s="84">
        <f>MODEL_DATA!BF323</f>
        <v>0</v>
      </c>
      <c r="EO326" s="84">
        <f>MODEL_DATA!BG323</f>
        <v>0</v>
      </c>
      <c r="EP326" s="84">
        <f>MODEL_DATA!BH323</f>
        <v>0</v>
      </c>
      <c r="EQ326" s="84">
        <f>MODEL_DATA!BI323</f>
        <v>1.1399999999999999</v>
      </c>
      <c r="ER326" s="84">
        <f>MODEL_DATA!BJ323</f>
        <v>0</v>
      </c>
      <c r="ES326" s="84">
        <f>MODEL_DATA!BK323</f>
        <v>0</v>
      </c>
      <c r="ET326" s="84">
        <f>MODEL_DATA!BL323</f>
        <v>0</v>
      </c>
      <c r="EU326" s="84">
        <f>MODEL_DATA!BM323</f>
        <v>0</v>
      </c>
      <c r="EV326" s="84">
        <f>MODEL_DATA!BN323</f>
        <v>0</v>
      </c>
    </row>
    <row r="327" spans="122:152" x14ac:dyDescent="0.25">
      <c r="DR327" s="31">
        <f t="shared" si="173"/>
        <v>318</v>
      </c>
      <c r="DS327" s="26">
        <f t="shared" si="176"/>
        <v>318.5</v>
      </c>
      <c r="DT327" s="101">
        <f t="shared" si="170"/>
        <v>0</v>
      </c>
      <c r="DU327" s="101">
        <f t="shared" si="171"/>
        <v>0</v>
      </c>
      <c r="DV327" s="101">
        <f t="shared" si="172"/>
        <v>0</v>
      </c>
      <c r="DW327" s="102">
        <f t="shared" si="174"/>
        <v>1.43</v>
      </c>
      <c r="DX327" s="144"/>
      <c r="DY327" s="101">
        <f t="shared" si="175"/>
        <v>0</v>
      </c>
      <c r="DZ327" s="101">
        <f t="shared" si="175"/>
        <v>0</v>
      </c>
      <c r="EB327" s="84">
        <f>MODEL_DATA!AT324</f>
        <v>318</v>
      </c>
      <c r="EC327" s="84">
        <f>MODEL_DATA!AU324</f>
        <v>0</v>
      </c>
      <c r="ED327" s="84">
        <f>MODEL_DATA!AV324</f>
        <v>0</v>
      </c>
      <c r="EE327" s="84">
        <f>MODEL_DATA!AW324</f>
        <v>0</v>
      </c>
      <c r="EF327" s="84">
        <f>MODEL_DATA!AX324</f>
        <v>0</v>
      </c>
      <c r="EG327" s="84">
        <f>MODEL_DATA!AY324</f>
        <v>0</v>
      </c>
      <c r="EH327" s="84">
        <f>MODEL_DATA!AZ324</f>
        <v>0</v>
      </c>
      <c r="EI327" s="84">
        <f>MODEL_DATA!BA324</f>
        <v>0</v>
      </c>
      <c r="EJ327" s="84">
        <f>MODEL_DATA!BB324</f>
        <v>0</v>
      </c>
      <c r="EK327" s="84">
        <f>MODEL_DATA!BC324</f>
        <v>0</v>
      </c>
      <c r="EL327" s="84">
        <f>MODEL_DATA!BD324</f>
        <v>0</v>
      </c>
      <c r="EM327" s="84">
        <f>MODEL_DATA!BE324</f>
        <v>0</v>
      </c>
      <c r="EN327" s="84">
        <f>MODEL_DATA!BF324</f>
        <v>0</v>
      </c>
      <c r="EO327" s="84">
        <f>MODEL_DATA!BG324</f>
        <v>0</v>
      </c>
      <c r="EP327" s="84">
        <f>MODEL_DATA!BH324</f>
        <v>0</v>
      </c>
      <c r="EQ327" s="84">
        <f>MODEL_DATA!BI324</f>
        <v>1.43</v>
      </c>
      <c r="ER327" s="84">
        <f>MODEL_DATA!BJ324</f>
        <v>0</v>
      </c>
      <c r="ES327" s="84">
        <f>MODEL_DATA!BK324</f>
        <v>0</v>
      </c>
      <c r="ET327" s="84">
        <f>MODEL_DATA!BL324</f>
        <v>0</v>
      </c>
      <c r="EU327" s="84">
        <f>MODEL_DATA!BM324</f>
        <v>0</v>
      </c>
      <c r="EV327" s="84">
        <f>MODEL_DATA!BN324</f>
        <v>0</v>
      </c>
    </row>
    <row r="328" spans="122:152" x14ac:dyDescent="0.25">
      <c r="DR328" s="31">
        <f t="shared" si="173"/>
        <v>319</v>
      </c>
      <c r="DS328" s="26">
        <f t="shared" si="176"/>
        <v>319.5</v>
      </c>
      <c r="DT328" s="101">
        <f t="shared" si="170"/>
        <v>0</v>
      </c>
      <c r="DU328" s="101">
        <f t="shared" si="171"/>
        <v>0</v>
      </c>
      <c r="DV328" s="101">
        <f t="shared" si="172"/>
        <v>0</v>
      </c>
      <c r="DW328" s="102">
        <f t="shared" si="174"/>
        <v>0.87</v>
      </c>
      <c r="DX328" s="144"/>
      <c r="DY328" s="101">
        <f t="shared" si="175"/>
        <v>0</v>
      </c>
      <c r="DZ328" s="101">
        <f t="shared" si="175"/>
        <v>0</v>
      </c>
      <c r="EB328" s="84">
        <f>MODEL_DATA!AT325</f>
        <v>319</v>
      </c>
      <c r="EC328" s="84">
        <f>MODEL_DATA!AU325</f>
        <v>0</v>
      </c>
      <c r="ED328" s="84">
        <f>MODEL_DATA!AV325</f>
        <v>0</v>
      </c>
      <c r="EE328" s="84">
        <f>MODEL_DATA!AW325</f>
        <v>0</v>
      </c>
      <c r="EF328" s="84">
        <f>MODEL_DATA!AX325</f>
        <v>0</v>
      </c>
      <c r="EG328" s="84">
        <f>MODEL_DATA!AY325</f>
        <v>0</v>
      </c>
      <c r="EH328" s="84">
        <f>MODEL_DATA!AZ325</f>
        <v>0</v>
      </c>
      <c r="EI328" s="84">
        <f>MODEL_DATA!BA325</f>
        <v>0</v>
      </c>
      <c r="EJ328" s="84">
        <f>MODEL_DATA!BB325</f>
        <v>0</v>
      </c>
      <c r="EK328" s="84">
        <f>MODEL_DATA!BC325</f>
        <v>0</v>
      </c>
      <c r="EL328" s="84">
        <f>MODEL_DATA!BD325</f>
        <v>0</v>
      </c>
      <c r="EM328" s="84">
        <f>MODEL_DATA!BE325</f>
        <v>0</v>
      </c>
      <c r="EN328" s="84">
        <f>MODEL_DATA!BF325</f>
        <v>0</v>
      </c>
      <c r="EO328" s="84">
        <f>MODEL_DATA!BG325</f>
        <v>0</v>
      </c>
      <c r="EP328" s="84">
        <f>MODEL_DATA!BH325</f>
        <v>0</v>
      </c>
      <c r="EQ328" s="84">
        <f>MODEL_DATA!BI325</f>
        <v>0.87</v>
      </c>
      <c r="ER328" s="84">
        <f>MODEL_DATA!BJ325</f>
        <v>0</v>
      </c>
      <c r="ES328" s="84">
        <f>MODEL_DATA!BK325</f>
        <v>0</v>
      </c>
      <c r="ET328" s="84">
        <f>MODEL_DATA!BL325</f>
        <v>0</v>
      </c>
      <c r="EU328" s="84">
        <f>MODEL_DATA!BM325</f>
        <v>0</v>
      </c>
      <c r="EV328" s="84">
        <f>MODEL_DATA!BN325</f>
        <v>0</v>
      </c>
    </row>
    <row r="329" spans="122:152" x14ac:dyDescent="0.25">
      <c r="DR329" s="31">
        <f t="shared" si="173"/>
        <v>320</v>
      </c>
      <c r="DS329" s="26">
        <f t="shared" si="176"/>
        <v>320.5</v>
      </c>
      <c r="DT329" s="101">
        <f t="shared" ref="DT329:DT392" si="177">SUM(EC329:EI329)</f>
        <v>0</v>
      </c>
      <c r="DU329" s="101">
        <f t="shared" ref="DU329:DU392" si="178">ED329 + EE329</f>
        <v>0</v>
      </c>
      <c r="DV329" s="101">
        <f t="shared" ref="DV329:DV392" si="179">EH329 + EI329</f>
        <v>0</v>
      </c>
      <c r="DW329" s="102">
        <f t="shared" si="174"/>
        <v>0.67</v>
      </c>
      <c r="DX329" s="144"/>
      <c r="DY329" s="101">
        <f t="shared" si="175"/>
        <v>0</v>
      </c>
      <c r="DZ329" s="101">
        <f t="shared" si="175"/>
        <v>0</v>
      </c>
      <c r="EB329" s="84">
        <f>MODEL_DATA!AT326</f>
        <v>320</v>
      </c>
      <c r="EC329" s="84">
        <f>MODEL_DATA!AU326</f>
        <v>0</v>
      </c>
      <c r="ED329" s="84">
        <f>MODEL_DATA!AV326</f>
        <v>0</v>
      </c>
      <c r="EE329" s="84">
        <f>MODEL_DATA!AW326</f>
        <v>0</v>
      </c>
      <c r="EF329" s="84">
        <f>MODEL_DATA!AX326</f>
        <v>0</v>
      </c>
      <c r="EG329" s="84">
        <f>MODEL_DATA!AY326</f>
        <v>0</v>
      </c>
      <c r="EH329" s="84">
        <f>MODEL_DATA!AZ326</f>
        <v>0</v>
      </c>
      <c r="EI329" s="84">
        <f>MODEL_DATA!BA326</f>
        <v>0</v>
      </c>
      <c r="EJ329" s="84">
        <f>MODEL_DATA!BB326</f>
        <v>0</v>
      </c>
      <c r="EK329" s="84">
        <f>MODEL_DATA!BC326</f>
        <v>0</v>
      </c>
      <c r="EL329" s="84">
        <f>MODEL_DATA!BD326</f>
        <v>0</v>
      </c>
      <c r="EM329" s="84">
        <f>MODEL_DATA!BE326</f>
        <v>0</v>
      </c>
      <c r="EN329" s="84">
        <f>MODEL_DATA!BF326</f>
        <v>0</v>
      </c>
      <c r="EO329" s="84">
        <f>MODEL_DATA!BG326</f>
        <v>0</v>
      </c>
      <c r="EP329" s="84">
        <f>MODEL_DATA!BH326</f>
        <v>0</v>
      </c>
      <c r="EQ329" s="84">
        <f>MODEL_DATA!BI326</f>
        <v>0.67</v>
      </c>
      <c r="ER329" s="84">
        <f>MODEL_DATA!BJ326</f>
        <v>0</v>
      </c>
      <c r="ES329" s="84">
        <f>MODEL_DATA!BK326</f>
        <v>0</v>
      </c>
      <c r="ET329" s="84">
        <f>MODEL_DATA!BL326</f>
        <v>0</v>
      </c>
      <c r="EU329" s="84">
        <f>MODEL_DATA!BM326</f>
        <v>0</v>
      </c>
      <c r="EV329" s="84">
        <f>MODEL_DATA!BN326</f>
        <v>0</v>
      </c>
    </row>
    <row r="330" spans="122:152" x14ac:dyDescent="0.25">
      <c r="DR330" s="31">
        <f t="shared" ref="DR330:DR393" si="180">$EB330</f>
        <v>321</v>
      </c>
      <c r="DS330" s="26">
        <f t="shared" si="176"/>
        <v>321.5</v>
      </c>
      <c r="DT330" s="101">
        <f t="shared" si="177"/>
        <v>0</v>
      </c>
      <c r="DU330" s="101">
        <f t="shared" si="178"/>
        <v>0</v>
      </c>
      <c r="DV330" s="101">
        <f t="shared" si="179"/>
        <v>0</v>
      </c>
      <c r="DW330" s="102">
        <f t="shared" ref="DW330:DW393" si="181">EM330 + EQ330</f>
        <v>0.55000000000000004</v>
      </c>
      <c r="DX330" s="144"/>
      <c r="DY330" s="101">
        <f t="shared" ref="DY330:DZ393" si="182">EO330 + ES330</f>
        <v>0</v>
      </c>
      <c r="DZ330" s="101">
        <f t="shared" si="182"/>
        <v>0</v>
      </c>
      <c r="EB330" s="84">
        <f>MODEL_DATA!AT327</f>
        <v>321</v>
      </c>
      <c r="EC330" s="84">
        <f>MODEL_DATA!AU327</f>
        <v>0</v>
      </c>
      <c r="ED330" s="84">
        <f>MODEL_DATA!AV327</f>
        <v>0</v>
      </c>
      <c r="EE330" s="84">
        <f>MODEL_DATA!AW327</f>
        <v>0</v>
      </c>
      <c r="EF330" s="84">
        <f>MODEL_DATA!AX327</f>
        <v>0</v>
      </c>
      <c r="EG330" s="84">
        <f>MODEL_DATA!AY327</f>
        <v>0</v>
      </c>
      <c r="EH330" s="84">
        <f>MODEL_DATA!AZ327</f>
        <v>0</v>
      </c>
      <c r="EI330" s="84">
        <f>MODEL_DATA!BA327</f>
        <v>0</v>
      </c>
      <c r="EJ330" s="84">
        <f>MODEL_DATA!BB327</f>
        <v>0</v>
      </c>
      <c r="EK330" s="84">
        <f>MODEL_DATA!BC327</f>
        <v>0</v>
      </c>
      <c r="EL330" s="84">
        <f>MODEL_DATA!BD327</f>
        <v>0</v>
      </c>
      <c r="EM330" s="84">
        <f>MODEL_DATA!BE327</f>
        <v>0</v>
      </c>
      <c r="EN330" s="84">
        <f>MODEL_DATA!BF327</f>
        <v>0</v>
      </c>
      <c r="EO330" s="84">
        <f>MODEL_DATA!BG327</f>
        <v>0</v>
      </c>
      <c r="EP330" s="84">
        <f>MODEL_DATA!BH327</f>
        <v>0</v>
      </c>
      <c r="EQ330" s="84">
        <f>MODEL_DATA!BI327</f>
        <v>0.55000000000000004</v>
      </c>
      <c r="ER330" s="84">
        <f>MODEL_DATA!BJ327</f>
        <v>0</v>
      </c>
      <c r="ES330" s="84">
        <f>MODEL_DATA!BK327</f>
        <v>0</v>
      </c>
      <c r="ET330" s="84">
        <f>MODEL_DATA!BL327</f>
        <v>0</v>
      </c>
      <c r="EU330" s="84">
        <f>MODEL_DATA!BM327</f>
        <v>0</v>
      </c>
      <c r="EV330" s="84">
        <f>MODEL_DATA!BN327</f>
        <v>0</v>
      </c>
    </row>
    <row r="331" spans="122:152" x14ac:dyDescent="0.25">
      <c r="DR331" s="31">
        <f t="shared" si="180"/>
        <v>322</v>
      </c>
      <c r="DS331" s="26">
        <f t="shared" si="176"/>
        <v>322.5</v>
      </c>
      <c r="DT331" s="101">
        <f t="shared" si="177"/>
        <v>0</v>
      </c>
      <c r="DU331" s="101">
        <f t="shared" si="178"/>
        <v>0</v>
      </c>
      <c r="DV331" s="101">
        <f t="shared" si="179"/>
        <v>0</v>
      </c>
      <c r="DW331" s="102">
        <f t="shared" si="181"/>
        <v>0.75</v>
      </c>
      <c r="DX331" s="144"/>
      <c r="DY331" s="101">
        <f t="shared" si="182"/>
        <v>0</v>
      </c>
      <c r="DZ331" s="101">
        <f t="shared" si="182"/>
        <v>0</v>
      </c>
      <c r="EB331" s="84">
        <f>MODEL_DATA!AT328</f>
        <v>322</v>
      </c>
      <c r="EC331" s="84">
        <f>MODEL_DATA!AU328</f>
        <v>0</v>
      </c>
      <c r="ED331" s="84">
        <f>MODEL_DATA!AV328</f>
        <v>0</v>
      </c>
      <c r="EE331" s="84">
        <f>MODEL_DATA!AW328</f>
        <v>0</v>
      </c>
      <c r="EF331" s="84">
        <f>MODEL_DATA!AX328</f>
        <v>0</v>
      </c>
      <c r="EG331" s="84">
        <f>MODEL_DATA!AY328</f>
        <v>0</v>
      </c>
      <c r="EH331" s="84">
        <f>MODEL_DATA!AZ328</f>
        <v>0</v>
      </c>
      <c r="EI331" s="84">
        <f>MODEL_DATA!BA328</f>
        <v>0</v>
      </c>
      <c r="EJ331" s="84">
        <f>MODEL_DATA!BB328</f>
        <v>0</v>
      </c>
      <c r="EK331" s="84">
        <f>MODEL_DATA!BC328</f>
        <v>0</v>
      </c>
      <c r="EL331" s="84">
        <f>MODEL_DATA!BD328</f>
        <v>0</v>
      </c>
      <c r="EM331" s="84">
        <f>MODEL_DATA!BE328</f>
        <v>0</v>
      </c>
      <c r="EN331" s="84">
        <f>MODEL_DATA!BF328</f>
        <v>0</v>
      </c>
      <c r="EO331" s="84">
        <f>MODEL_DATA!BG328</f>
        <v>0</v>
      </c>
      <c r="EP331" s="84">
        <f>MODEL_DATA!BH328</f>
        <v>0</v>
      </c>
      <c r="EQ331" s="84">
        <f>MODEL_DATA!BI328</f>
        <v>0.75</v>
      </c>
      <c r="ER331" s="84">
        <f>MODEL_DATA!BJ328</f>
        <v>0</v>
      </c>
      <c r="ES331" s="84">
        <f>MODEL_DATA!BK328</f>
        <v>0</v>
      </c>
      <c r="ET331" s="84">
        <f>MODEL_DATA!BL328</f>
        <v>0</v>
      </c>
      <c r="EU331" s="84">
        <f>MODEL_DATA!BM328</f>
        <v>0</v>
      </c>
      <c r="EV331" s="84">
        <f>MODEL_DATA!BN328</f>
        <v>0</v>
      </c>
    </row>
    <row r="332" spans="122:152" x14ac:dyDescent="0.25">
      <c r="DR332" s="31">
        <f t="shared" si="180"/>
        <v>323</v>
      </c>
      <c r="DS332" s="26">
        <f t="shared" si="176"/>
        <v>323.5</v>
      </c>
      <c r="DT332" s="101">
        <f t="shared" si="177"/>
        <v>0</v>
      </c>
      <c r="DU332" s="101">
        <f t="shared" si="178"/>
        <v>0</v>
      </c>
      <c r="DV332" s="101">
        <f t="shared" si="179"/>
        <v>0</v>
      </c>
      <c r="DW332" s="102">
        <f t="shared" si="181"/>
        <v>0.49</v>
      </c>
      <c r="DX332" s="144"/>
      <c r="DY332" s="101">
        <f t="shared" si="182"/>
        <v>0</v>
      </c>
      <c r="DZ332" s="101">
        <f t="shared" si="182"/>
        <v>0</v>
      </c>
      <c r="EB332" s="84">
        <f>MODEL_DATA!AT329</f>
        <v>323</v>
      </c>
      <c r="EC332" s="84">
        <f>MODEL_DATA!AU329</f>
        <v>0</v>
      </c>
      <c r="ED332" s="84">
        <f>MODEL_DATA!AV329</f>
        <v>0</v>
      </c>
      <c r="EE332" s="84">
        <f>MODEL_DATA!AW329</f>
        <v>0</v>
      </c>
      <c r="EF332" s="84">
        <f>MODEL_DATA!AX329</f>
        <v>0</v>
      </c>
      <c r="EG332" s="84">
        <f>MODEL_DATA!AY329</f>
        <v>0</v>
      </c>
      <c r="EH332" s="84">
        <f>MODEL_DATA!AZ329</f>
        <v>0</v>
      </c>
      <c r="EI332" s="84">
        <f>MODEL_DATA!BA329</f>
        <v>0</v>
      </c>
      <c r="EJ332" s="84">
        <f>MODEL_DATA!BB329</f>
        <v>0</v>
      </c>
      <c r="EK332" s="84">
        <f>MODEL_DATA!BC329</f>
        <v>0</v>
      </c>
      <c r="EL332" s="84">
        <f>MODEL_DATA!BD329</f>
        <v>0</v>
      </c>
      <c r="EM332" s="84">
        <f>MODEL_DATA!BE329</f>
        <v>0</v>
      </c>
      <c r="EN332" s="84">
        <f>MODEL_DATA!BF329</f>
        <v>0</v>
      </c>
      <c r="EO332" s="84">
        <f>MODEL_DATA!BG329</f>
        <v>0</v>
      </c>
      <c r="EP332" s="84">
        <f>MODEL_DATA!BH329</f>
        <v>0</v>
      </c>
      <c r="EQ332" s="84">
        <f>MODEL_DATA!BI329</f>
        <v>0.49</v>
      </c>
      <c r="ER332" s="84">
        <f>MODEL_DATA!BJ329</f>
        <v>0</v>
      </c>
      <c r="ES332" s="84">
        <f>MODEL_DATA!BK329</f>
        <v>0</v>
      </c>
      <c r="ET332" s="84">
        <f>MODEL_DATA!BL329</f>
        <v>0</v>
      </c>
      <c r="EU332" s="84">
        <f>MODEL_DATA!BM329</f>
        <v>0</v>
      </c>
      <c r="EV332" s="84">
        <f>MODEL_DATA!BN329</f>
        <v>0</v>
      </c>
    </row>
    <row r="333" spans="122:152" x14ac:dyDescent="0.25">
      <c r="DR333" s="31">
        <f t="shared" si="180"/>
        <v>324</v>
      </c>
      <c r="DS333" s="26">
        <f t="shared" si="176"/>
        <v>324.5</v>
      </c>
      <c r="DT333" s="101">
        <f t="shared" si="177"/>
        <v>0</v>
      </c>
      <c r="DU333" s="101">
        <f t="shared" si="178"/>
        <v>0</v>
      </c>
      <c r="DV333" s="101">
        <f t="shared" si="179"/>
        <v>0</v>
      </c>
      <c r="DW333" s="102">
        <f t="shared" si="181"/>
        <v>0.72</v>
      </c>
      <c r="DX333" s="144"/>
      <c r="DY333" s="101">
        <f t="shared" si="182"/>
        <v>0</v>
      </c>
      <c r="DZ333" s="101">
        <f t="shared" si="182"/>
        <v>0</v>
      </c>
      <c r="EB333" s="84">
        <f>MODEL_DATA!AT330</f>
        <v>324</v>
      </c>
      <c r="EC333" s="84">
        <f>MODEL_DATA!AU330</f>
        <v>0</v>
      </c>
      <c r="ED333" s="84">
        <f>MODEL_DATA!AV330</f>
        <v>0</v>
      </c>
      <c r="EE333" s="84">
        <f>MODEL_DATA!AW330</f>
        <v>0</v>
      </c>
      <c r="EF333" s="84">
        <f>MODEL_DATA!AX330</f>
        <v>0</v>
      </c>
      <c r="EG333" s="84">
        <f>MODEL_DATA!AY330</f>
        <v>0</v>
      </c>
      <c r="EH333" s="84">
        <f>MODEL_DATA!AZ330</f>
        <v>0</v>
      </c>
      <c r="EI333" s="84">
        <f>MODEL_DATA!BA330</f>
        <v>0</v>
      </c>
      <c r="EJ333" s="84">
        <f>MODEL_DATA!BB330</f>
        <v>0</v>
      </c>
      <c r="EK333" s="84">
        <f>MODEL_DATA!BC330</f>
        <v>0</v>
      </c>
      <c r="EL333" s="84">
        <f>MODEL_DATA!BD330</f>
        <v>0</v>
      </c>
      <c r="EM333" s="84">
        <f>MODEL_DATA!BE330</f>
        <v>0</v>
      </c>
      <c r="EN333" s="84">
        <f>MODEL_DATA!BF330</f>
        <v>0</v>
      </c>
      <c r="EO333" s="84">
        <f>MODEL_DATA!BG330</f>
        <v>0</v>
      </c>
      <c r="EP333" s="84">
        <f>MODEL_DATA!BH330</f>
        <v>0</v>
      </c>
      <c r="EQ333" s="84">
        <f>MODEL_DATA!BI330</f>
        <v>0.72</v>
      </c>
      <c r="ER333" s="84">
        <f>MODEL_DATA!BJ330</f>
        <v>0</v>
      </c>
      <c r="ES333" s="84">
        <f>MODEL_DATA!BK330</f>
        <v>0</v>
      </c>
      <c r="ET333" s="84">
        <f>MODEL_DATA!BL330</f>
        <v>0</v>
      </c>
      <c r="EU333" s="84">
        <f>MODEL_DATA!BM330</f>
        <v>0</v>
      </c>
      <c r="EV333" s="84">
        <f>MODEL_DATA!BN330</f>
        <v>0</v>
      </c>
    </row>
    <row r="334" spans="122:152" x14ac:dyDescent="0.25">
      <c r="DR334" s="31">
        <f t="shared" si="180"/>
        <v>325</v>
      </c>
      <c r="DS334" s="26">
        <f t="shared" ref="DS334:DS397" si="183">AVERAGE(DR334:DR335)</f>
        <v>325.5</v>
      </c>
      <c r="DT334" s="101">
        <f t="shared" si="177"/>
        <v>0</v>
      </c>
      <c r="DU334" s="101">
        <f t="shared" si="178"/>
        <v>0</v>
      </c>
      <c r="DV334" s="101">
        <f t="shared" si="179"/>
        <v>0</v>
      </c>
      <c r="DW334" s="102">
        <f t="shared" si="181"/>
        <v>0.59</v>
      </c>
      <c r="DX334" s="144"/>
      <c r="DY334" s="101">
        <f t="shared" si="182"/>
        <v>0</v>
      </c>
      <c r="DZ334" s="101">
        <f t="shared" si="182"/>
        <v>0</v>
      </c>
      <c r="EB334" s="84">
        <f>MODEL_DATA!AT331</f>
        <v>325</v>
      </c>
      <c r="EC334" s="84">
        <f>MODEL_DATA!AU331</f>
        <v>0</v>
      </c>
      <c r="ED334" s="84">
        <f>MODEL_DATA!AV331</f>
        <v>0</v>
      </c>
      <c r="EE334" s="84">
        <f>MODEL_DATA!AW331</f>
        <v>0</v>
      </c>
      <c r="EF334" s="84">
        <f>MODEL_DATA!AX331</f>
        <v>0</v>
      </c>
      <c r="EG334" s="84">
        <f>MODEL_DATA!AY331</f>
        <v>0</v>
      </c>
      <c r="EH334" s="84">
        <f>MODEL_DATA!AZ331</f>
        <v>0</v>
      </c>
      <c r="EI334" s="84">
        <f>MODEL_DATA!BA331</f>
        <v>0</v>
      </c>
      <c r="EJ334" s="84">
        <f>MODEL_DATA!BB331</f>
        <v>0</v>
      </c>
      <c r="EK334" s="84">
        <f>MODEL_DATA!BC331</f>
        <v>0</v>
      </c>
      <c r="EL334" s="84">
        <f>MODEL_DATA!BD331</f>
        <v>0</v>
      </c>
      <c r="EM334" s="84">
        <f>MODEL_DATA!BE331</f>
        <v>0</v>
      </c>
      <c r="EN334" s="84">
        <f>MODEL_DATA!BF331</f>
        <v>0</v>
      </c>
      <c r="EO334" s="84">
        <f>MODEL_DATA!BG331</f>
        <v>0</v>
      </c>
      <c r="EP334" s="84">
        <f>MODEL_DATA!BH331</f>
        <v>0</v>
      </c>
      <c r="EQ334" s="84">
        <f>MODEL_DATA!BI331</f>
        <v>0.59</v>
      </c>
      <c r="ER334" s="84">
        <f>MODEL_DATA!BJ331</f>
        <v>0</v>
      </c>
      <c r="ES334" s="84">
        <f>MODEL_DATA!BK331</f>
        <v>0</v>
      </c>
      <c r="ET334" s="84">
        <f>MODEL_DATA!BL331</f>
        <v>0</v>
      </c>
      <c r="EU334" s="84">
        <f>MODEL_DATA!BM331</f>
        <v>0</v>
      </c>
      <c r="EV334" s="84">
        <f>MODEL_DATA!BN331</f>
        <v>0</v>
      </c>
    </row>
    <row r="335" spans="122:152" x14ac:dyDescent="0.25">
      <c r="DR335" s="31">
        <f t="shared" si="180"/>
        <v>326</v>
      </c>
      <c r="DS335" s="26">
        <f t="shared" si="183"/>
        <v>326.5</v>
      </c>
      <c r="DT335" s="101">
        <f t="shared" si="177"/>
        <v>0</v>
      </c>
      <c r="DU335" s="101">
        <f t="shared" si="178"/>
        <v>0</v>
      </c>
      <c r="DV335" s="101">
        <f t="shared" si="179"/>
        <v>0</v>
      </c>
      <c r="DW335" s="102">
        <f t="shared" si="181"/>
        <v>0.5</v>
      </c>
      <c r="DX335" s="144"/>
      <c r="DY335" s="101">
        <f t="shared" si="182"/>
        <v>0</v>
      </c>
      <c r="DZ335" s="101">
        <f t="shared" si="182"/>
        <v>0</v>
      </c>
      <c r="EB335" s="84">
        <f>MODEL_DATA!AT332</f>
        <v>326</v>
      </c>
      <c r="EC335" s="84">
        <f>MODEL_DATA!AU332</f>
        <v>0</v>
      </c>
      <c r="ED335" s="84">
        <f>MODEL_DATA!AV332</f>
        <v>0</v>
      </c>
      <c r="EE335" s="84">
        <f>MODEL_DATA!AW332</f>
        <v>0</v>
      </c>
      <c r="EF335" s="84">
        <f>MODEL_DATA!AX332</f>
        <v>0</v>
      </c>
      <c r="EG335" s="84">
        <f>MODEL_DATA!AY332</f>
        <v>0</v>
      </c>
      <c r="EH335" s="84">
        <f>MODEL_DATA!AZ332</f>
        <v>0</v>
      </c>
      <c r="EI335" s="84">
        <f>MODEL_DATA!BA332</f>
        <v>0</v>
      </c>
      <c r="EJ335" s="84">
        <f>MODEL_DATA!BB332</f>
        <v>0</v>
      </c>
      <c r="EK335" s="84">
        <f>MODEL_DATA!BC332</f>
        <v>0</v>
      </c>
      <c r="EL335" s="84">
        <f>MODEL_DATA!BD332</f>
        <v>0</v>
      </c>
      <c r="EM335" s="84">
        <f>MODEL_DATA!BE332</f>
        <v>0</v>
      </c>
      <c r="EN335" s="84">
        <f>MODEL_DATA!BF332</f>
        <v>0</v>
      </c>
      <c r="EO335" s="84">
        <f>MODEL_DATA!BG332</f>
        <v>0</v>
      </c>
      <c r="EP335" s="84">
        <f>MODEL_DATA!BH332</f>
        <v>0</v>
      </c>
      <c r="EQ335" s="84">
        <f>MODEL_DATA!BI332</f>
        <v>0.5</v>
      </c>
      <c r="ER335" s="84">
        <f>MODEL_DATA!BJ332</f>
        <v>0</v>
      </c>
      <c r="ES335" s="84">
        <f>MODEL_DATA!BK332</f>
        <v>0</v>
      </c>
      <c r="ET335" s="84">
        <f>MODEL_DATA!BL332</f>
        <v>0</v>
      </c>
      <c r="EU335" s="84">
        <f>MODEL_DATA!BM332</f>
        <v>0</v>
      </c>
      <c r="EV335" s="84">
        <f>MODEL_DATA!BN332</f>
        <v>0</v>
      </c>
    </row>
    <row r="336" spans="122:152" x14ac:dyDescent="0.25">
      <c r="DR336" s="31">
        <f t="shared" si="180"/>
        <v>327</v>
      </c>
      <c r="DS336" s="26">
        <f t="shared" si="183"/>
        <v>327.5</v>
      </c>
      <c r="DT336" s="101">
        <f t="shared" si="177"/>
        <v>0</v>
      </c>
      <c r="DU336" s="101">
        <f t="shared" si="178"/>
        <v>0</v>
      </c>
      <c r="DV336" s="101">
        <f t="shared" si="179"/>
        <v>0</v>
      </c>
      <c r="DW336" s="102">
        <f t="shared" si="181"/>
        <v>0.19</v>
      </c>
      <c r="DX336" s="144"/>
      <c r="DY336" s="101">
        <f t="shared" si="182"/>
        <v>0</v>
      </c>
      <c r="DZ336" s="101">
        <f t="shared" si="182"/>
        <v>0</v>
      </c>
      <c r="EB336" s="84">
        <f>MODEL_DATA!AT333</f>
        <v>327</v>
      </c>
      <c r="EC336" s="84">
        <f>MODEL_DATA!AU333</f>
        <v>0</v>
      </c>
      <c r="ED336" s="84">
        <f>MODEL_DATA!AV333</f>
        <v>0</v>
      </c>
      <c r="EE336" s="84">
        <f>MODEL_DATA!AW333</f>
        <v>0</v>
      </c>
      <c r="EF336" s="84">
        <f>MODEL_DATA!AX333</f>
        <v>0</v>
      </c>
      <c r="EG336" s="84">
        <f>MODEL_DATA!AY333</f>
        <v>0</v>
      </c>
      <c r="EH336" s="84">
        <f>MODEL_DATA!AZ333</f>
        <v>0</v>
      </c>
      <c r="EI336" s="84">
        <f>MODEL_DATA!BA333</f>
        <v>0</v>
      </c>
      <c r="EJ336" s="84">
        <f>MODEL_DATA!BB333</f>
        <v>0</v>
      </c>
      <c r="EK336" s="84">
        <f>MODEL_DATA!BC333</f>
        <v>0</v>
      </c>
      <c r="EL336" s="84">
        <f>MODEL_DATA!BD333</f>
        <v>0</v>
      </c>
      <c r="EM336" s="84">
        <f>MODEL_DATA!BE333</f>
        <v>0</v>
      </c>
      <c r="EN336" s="84">
        <f>MODEL_DATA!BF333</f>
        <v>0</v>
      </c>
      <c r="EO336" s="84">
        <f>MODEL_DATA!BG333</f>
        <v>0</v>
      </c>
      <c r="EP336" s="84">
        <f>MODEL_DATA!BH333</f>
        <v>0</v>
      </c>
      <c r="EQ336" s="84">
        <f>MODEL_DATA!BI333</f>
        <v>0.19</v>
      </c>
      <c r="ER336" s="84">
        <f>MODEL_DATA!BJ333</f>
        <v>0</v>
      </c>
      <c r="ES336" s="84">
        <f>MODEL_DATA!BK333</f>
        <v>0</v>
      </c>
      <c r="ET336" s="84">
        <f>MODEL_DATA!BL333</f>
        <v>0</v>
      </c>
      <c r="EU336" s="84">
        <f>MODEL_DATA!BM333</f>
        <v>0</v>
      </c>
      <c r="EV336" s="84">
        <f>MODEL_DATA!BN333</f>
        <v>0</v>
      </c>
    </row>
    <row r="337" spans="122:152" x14ac:dyDescent="0.25">
      <c r="DR337" s="31">
        <f t="shared" si="180"/>
        <v>328</v>
      </c>
      <c r="DS337" s="26">
        <f t="shared" si="183"/>
        <v>328.5</v>
      </c>
      <c r="DT337" s="101">
        <f t="shared" si="177"/>
        <v>0</v>
      </c>
      <c r="DU337" s="101">
        <f t="shared" si="178"/>
        <v>0</v>
      </c>
      <c r="DV337" s="101">
        <f t="shared" si="179"/>
        <v>0</v>
      </c>
      <c r="DW337" s="102">
        <f t="shared" si="181"/>
        <v>0.28999999999999998</v>
      </c>
      <c r="DX337" s="144"/>
      <c r="DY337" s="101">
        <f t="shared" si="182"/>
        <v>0</v>
      </c>
      <c r="DZ337" s="101">
        <f t="shared" si="182"/>
        <v>0</v>
      </c>
      <c r="EB337" s="84">
        <f>MODEL_DATA!AT334</f>
        <v>328</v>
      </c>
      <c r="EC337" s="84">
        <f>MODEL_DATA!AU334</f>
        <v>0</v>
      </c>
      <c r="ED337" s="84">
        <f>MODEL_DATA!AV334</f>
        <v>0</v>
      </c>
      <c r="EE337" s="84">
        <f>MODEL_DATA!AW334</f>
        <v>0</v>
      </c>
      <c r="EF337" s="84">
        <f>MODEL_DATA!AX334</f>
        <v>0</v>
      </c>
      <c r="EG337" s="84">
        <f>MODEL_DATA!AY334</f>
        <v>0</v>
      </c>
      <c r="EH337" s="84">
        <f>MODEL_DATA!AZ334</f>
        <v>0</v>
      </c>
      <c r="EI337" s="84">
        <f>MODEL_DATA!BA334</f>
        <v>0</v>
      </c>
      <c r="EJ337" s="84">
        <f>MODEL_DATA!BB334</f>
        <v>0</v>
      </c>
      <c r="EK337" s="84">
        <f>MODEL_DATA!BC334</f>
        <v>0</v>
      </c>
      <c r="EL337" s="84">
        <f>MODEL_DATA!BD334</f>
        <v>0</v>
      </c>
      <c r="EM337" s="84">
        <f>MODEL_DATA!BE334</f>
        <v>0</v>
      </c>
      <c r="EN337" s="84">
        <f>MODEL_DATA!BF334</f>
        <v>0</v>
      </c>
      <c r="EO337" s="84">
        <f>MODEL_DATA!BG334</f>
        <v>0</v>
      </c>
      <c r="EP337" s="84">
        <f>MODEL_DATA!BH334</f>
        <v>0</v>
      </c>
      <c r="EQ337" s="84">
        <f>MODEL_DATA!BI334</f>
        <v>0.28999999999999998</v>
      </c>
      <c r="ER337" s="84">
        <f>MODEL_DATA!BJ334</f>
        <v>0</v>
      </c>
      <c r="ES337" s="84">
        <f>MODEL_DATA!BK334</f>
        <v>0</v>
      </c>
      <c r="ET337" s="84">
        <f>MODEL_DATA!BL334</f>
        <v>0</v>
      </c>
      <c r="EU337" s="84">
        <f>MODEL_DATA!BM334</f>
        <v>0</v>
      </c>
      <c r="EV337" s="84">
        <f>MODEL_DATA!BN334</f>
        <v>0</v>
      </c>
    </row>
    <row r="338" spans="122:152" x14ac:dyDescent="0.25">
      <c r="DR338" s="31">
        <f t="shared" si="180"/>
        <v>329</v>
      </c>
      <c r="DS338" s="26">
        <f t="shared" si="183"/>
        <v>329.5</v>
      </c>
      <c r="DT338" s="101">
        <f t="shared" si="177"/>
        <v>0</v>
      </c>
      <c r="DU338" s="101">
        <f t="shared" si="178"/>
        <v>0</v>
      </c>
      <c r="DV338" s="101">
        <f t="shared" si="179"/>
        <v>0</v>
      </c>
      <c r="DW338" s="102">
        <f t="shared" si="181"/>
        <v>0.15</v>
      </c>
      <c r="DX338" s="144"/>
      <c r="DY338" s="101">
        <f t="shared" si="182"/>
        <v>0</v>
      </c>
      <c r="DZ338" s="101">
        <f t="shared" si="182"/>
        <v>0</v>
      </c>
      <c r="EB338" s="84">
        <f>MODEL_DATA!AT335</f>
        <v>329</v>
      </c>
      <c r="EC338" s="84">
        <f>MODEL_DATA!AU335</f>
        <v>0</v>
      </c>
      <c r="ED338" s="84">
        <f>MODEL_DATA!AV335</f>
        <v>0</v>
      </c>
      <c r="EE338" s="84">
        <f>MODEL_DATA!AW335</f>
        <v>0</v>
      </c>
      <c r="EF338" s="84">
        <f>MODEL_DATA!AX335</f>
        <v>0</v>
      </c>
      <c r="EG338" s="84">
        <f>MODEL_DATA!AY335</f>
        <v>0</v>
      </c>
      <c r="EH338" s="84">
        <f>MODEL_DATA!AZ335</f>
        <v>0</v>
      </c>
      <c r="EI338" s="84">
        <f>MODEL_DATA!BA335</f>
        <v>0</v>
      </c>
      <c r="EJ338" s="84">
        <f>MODEL_DATA!BB335</f>
        <v>0</v>
      </c>
      <c r="EK338" s="84">
        <f>MODEL_DATA!BC335</f>
        <v>0</v>
      </c>
      <c r="EL338" s="84">
        <f>MODEL_DATA!BD335</f>
        <v>0</v>
      </c>
      <c r="EM338" s="84">
        <f>MODEL_DATA!BE335</f>
        <v>0</v>
      </c>
      <c r="EN338" s="84">
        <f>MODEL_DATA!BF335</f>
        <v>0</v>
      </c>
      <c r="EO338" s="84">
        <f>MODEL_DATA!BG335</f>
        <v>0</v>
      </c>
      <c r="EP338" s="84">
        <f>MODEL_DATA!BH335</f>
        <v>0</v>
      </c>
      <c r="EQ338" s="84">
        <f>MODEL_DATA!BI335</f>
        <v>0.15</v>
      </c>
      <c r="ER338" s="84">
        <f>MODEL_DATA!BJ335</f>
        <v>0</v>
      </c>
      <c r="ES338" s="84">
        <f>MODEL_DATA!BK335</f>
        <v>0</v>
      </c>
      <c r="ET338" s="84">
        <f>MODEL_DATA!BL335</f>
        <v>0</v>
      </c>
      <c r="EU338" s="84">
        <f>MODEL_DATA!BM335</f>
        <v>0</v>
      </c>
      <c r="EV338" s="84">
        <f>MODEL_DATA!BN335</f>
        <v>0</v>
      </c>
    </row>
    <row r="339" spans="122:152" x14ac:dyDescent="0.25">
      <c r="DR339" s="31">
        <f t="shared" si="180"/>
        <v>330</v>
      </c>
      <c r="DS339" s="26">
        <f t="shared" si="183"/>
        <v>330.5</v>
      </c>
      <c r="DT339" s="101">
        <f t="shared" si="177"/>
        <v>0</v>
      </c>
      <c r="DU339" s="101">
        <f t="shared" si="178"/>
        <v>0</v>
      </c>
      <c r="DV339" s="101">
        <f t="shared" si="179"/>
        <v>0</v>
      </c>
      <c r="DW339" s="102">
        <f t="shared" si="181"/>
        <v>0.36</v>
      </c>
      <c r="DX339" s="144"/>
      <c r="DY339" s="101">
        <f t="shared" si="182"/>
        <v>0</v>
      </c>
      <c r="DZ339" s="101">
        <f t="shared" si="182"/>
        <v>0</v>
      </c>
      <c r="EB339" s="84">
        <f>MODEL_DATA!AT336</f>
        <v>330</v>
      </c>
      <c r="EC339" s="84">
        <f>MODEL_DATA!AU336</f>
        <v>0</v>
      </c>
      <c r="ED339" s="84">
        <f>MODEL_DATA!AV336</f>
        <v>0</v>
      </c>
      <c r="EE339" s="84">
        <f>MODEL_DATA!AW336</f>
        <v>0</v>
      </c>
      <c r="EF339" s="84">
        <f>MODEL_DATA!AX336</f>
        <v>0</v>
      </c>
      <c r="EG339" s="84">
        <f>MODEL_DATA!AY336</f>
        <v>0</v>
      </c>
      <c r="EH339" s="84">
        <f>MODEL_DATA!AZ336</f>
        <v>0</v>
      </c>
      <c r="EI339" s="84">
        <f>MODEL_DATA!BA336</f>
        <v>0</v>
      </c>
      <c r="EJ339" s="84">
        <f>MODEL_DATA!BB336</f>
        <v>0</v>
      </c>
      <c r="EK339" s="84">
        <f>MODEL_DATA!BC336</f>
        <v>0</v>
      </c>
      <c r="EL339" s="84">
        <f>MODEL_DATA!BD336</f>
        <v>0</v>
      </c>
      <c r="EM339" s="84">
        <f>MODEL_DATA!BE336</f>
        <v>0</v>
      </c>
      <c r="EN339" s="84">
        <f>MODEL_DATA!BF336</f>
        <v>0</v>
      </c>
      <c r="EO339" s="84">
        <f>MODEL_DATA!BG336</f>
        <v>0</v>
      </c>
      <c r="EP339" s="84">
        <f>MODEL_DATA!BH336</f>
        <v>0</v>
      </c>
      <c r="EQ339" s="84">
        <f>MODEL_DATA!BI336</f>
        <v>0.36</v>
      </c>
      <c r="ER339" s="84">
        <f>MODEL_DATA!BJ336</f>
        <v>0</v>
      </c>
      <c r="ES339" s="84">
        <f>MODEL_DATA!BK336</f>
        <v>0</v>
      </c>
      <c r="ET339" s="84">
        <f>MODEL_DATA!BL336</f>
        <v>0</v>
      </c>
      <c r="EU339" s="84">
        <f>MODEL_DATA!BM336</f>
        <v>0</v>
      </c>
      <c r="EV339" s="84">
        <f>MODEL_DATA!BN336</f>
        <v>0</v>
      </c>
    </row>
    <row r="340" spans="122:152" x14ac:dyDescent="0.25">
      <c r="DR340" s="31">
        <f t="shared" si="180"/>
        <v>331</v>
      </c>
      <c r="DS340" s="26">
        <f t="shared" si="183"/>
        <v>331.5</v>
      </c>
      <c r="DT340" s="101">
        <f t="shared" si="177"/>
        <v>0</v>
      </c>
      <c r="DU340" s="101">
        <f t="shared" si="178"/>
        <v>0</v>
      </c>
      <c r="DV340" s="101">
        <f t="shared" si="179"/>
        <v>0</v>
      </c>
      <c r="DW340" s="102">
        <f t="shared" si="181"/>
        <v>0.32</v>
      </c>
      <c r="DX340" s="144"/>
      <c r="DY340" s="101">
        <f t="shared" si="182"/>
        <v>0</v>
      </c>
      <c r="DZ340" s="101">
        <f t="shared" si="182"/>
        <v>0</v>
      </c>
      <c r="EB340" s="84">
        <f>MODEL_DATA!AT337</f>
        <v>331</v>
      </c>
      <c r="EC340" s="84">
        <f>MODEL_DATA!AU337</f>
        <v>0</v>
      </c>
      <c r="ED340" s="84">
        <f>MODEL_DATA!AV337</f>
        <v>0</v>
      </c>
      <c r="EE340" s="84">
        <f>MODEL_DATA!AW337</f>
        <v>0</v>
      </c>
      <c r="EF340" s="84">
        <f>MODEL_DATA!AX337</f>
        <v>0</v>
      </c>
      <c r="EG340" s="84">
        <f>MODEL_DATA!AY337</f>
        <v>0</v>
      </c>
      <c r="EH340" s="84">
        <f>MODEL_DATA!AZ337</f>
        <v>0</v>
      </c>
      <c r="EI340" s="84">
        <f>MODEL_DATA!BA337</f>
        <v>0</v>
      </c>
      <c r="EJ340" s="84">
        <f>MODEL_DATA!BB337</f>
        <v>0</v>
      </c>
      <c r="EK340" s="84">
        <f>MODEL_DATA!BC337</f>
        <v>0</v>
      </c>
      <c r="EL340" s="84">
        <f>MODEL_DATA!BD337</f>
        <v>0</v>
      </c>
      <c r="EM340" s="84">
        <f>MODEL_DATA!BE337</f>
        <v>0</v>
      </c>
      <c r="EN340" s="84">
        <f>MODEL_DATA!BF337</f>
        <v>0</v>
      </c>
      <c r="EO340" s="84">
        <f>MODEL_DATA!BG337</f>
        <v>0</v>
      </c>
      <c r="EP340" s="84">
        <f>MODEL_DATA!BH337</f>
        <v>0</v>
      </c>
      <c r="EQ340" s="84">
        <f>MODEL_DATA!BI337</f>
        <v>0.32</v>
      </c>
      <c r="ER340" s="84">
        <f>MODEL_DATA!BJ337</f>
        <v>0</v>
      </c>
      <c r="ES340" s="84">
        <f>MODEL_DATA!BK337</f>
        <v>0</v>
      </c>
      <c r="ET340" s="84">
        <f>MODEL_DATA!BL337</f>
        <v>0</v>
      </c>
      <c r="EU340" s="84">
        <f>MODEL_DATA!BM337</f>
        <v>0</v>
      </c>
      <c r="EV340" s="84">
        <f>MODEL_DATA!BN337</f>
        <v>0</v>
      </c>
    </row>
    <row r="341" spans="122:152" x14ac:dyDescent="0.25">
      <c r="DR341" s="31">
        <f t="shared" si="180"/>
        <v>332</v>
      </c>
      <c r="DS341" s="26">
        <f t="shared" si="183"/>
        <v>332.5</v>
      </c>
      <c r="DT341" s="101">
        <f t="shared" si="177"/>
        <v>0</v>
      </c>
      <c r="DU341" s="101">
        <f t="shared" si="178"/>
        <v>0</v>
      </c>
      <c r="DV341" s="101">
        <f t="shared" si="179"/>
        <v>0</v>
      </c>
      <c r="DW341" s="102">
        <f t="shared" si="181"/>
        <v>0.56000000000000005</v>
      </c>
      <c r="DX341" s="144"/>
      <c r="DY341" s="101">
        <f t="shared" si="182"/>
        <v>0</v>
      </c>
      <c r="DZ341" s="101">
        <f t="shared" si="182"/>
        <v>0</v>
      </c>
      <c r="EB341" s="84">
        <f>MODEL_DATA!AT338</f>
        <v>332</v>
      </c>
      <c r="EC341" s="84">
        <f>MODEL_DATA!AU338</f>
        <v>0</v>
      </c>
      <c r="ED341" s="84">
        <f>MODEL_DATA!AV338</f>
        <v>0</v>
      </c>
      <c r="EE341" s="84">
        <f>MODEL_DATA!AW338</f>
        <v>0</v>
      </c>
      <c r="EF341" s="84">
        <f>MODEL_DATA!AX338</f>
        <v>0</v>
      </c>
      <c r="EG341" s="84">
        <f>MODEL_DATA!AY338</f>
        <v>0</v>
      </c>
      <c r="EH341" s="84">
        <f>MODEL_DATA!AZ338</f>
        <v>0</v>
      </c>
      <c r="EI341" s="84">
        <f>MODEL_DATA!BA338</f>
        <v>0</v>
      </c>
      <c r="EJ341" s="84">
        <f>MODEL_DATA!BB338</f>
        <v>0</v>
      </c>
      <c r="EK341" s="84">
        <f>MODEL_DATA!BC338</f>
        <v>0</v>
      </c>
      <c r="EL341" s="84">
        <f>MODEL_DATA!BD338</f>
        <v>0</v>
      </c>
      <c r="EM341" s="84">
        <f>MODEL_DATA!BE338</f>
        <v>0</v>
      </c>
      <c r="EN341" s="84">
        <f>MODEL_DATA!BF338</f>
        <v>0</v>
      </c>
      <c r="EO341" s="84">
        <f>MODEL_DATA!BG338</f>
        <v>0</v>
      </c>
      <c r="EP341" s="84">
        <f>MODEL_DATA!BH338</f>
        <v>0</v>
      </c>
      <c r="EQ341" s="84">
        <f>MODEL_DATA!BI338</f>
        <v>0.56000000000000005</v>
      </c>
      <c r="ER341" s="84">
        <f>MODEL_DATA!BJ338</f>
        <v>0</v>
      </c>
      <c r="ES341" s="84">
        <f>MODEL_DATA!BK338</f>
        <v>0</v>
      </c>
      <c r="ET341" s="84">
        <f>MODEL_DATA!BL338</f>
        <v>0</v>
      </c>
      <c r="EU341" s="84">
        <f>MODEL_DATA!BM338</f>
        <v>0</v>
      </c>
      <c r="EV341" s="84">
        <f>MODEL_DATA!BN338</f>
        <v>0</v>
      </c>
    </row>
    <row r="342" spans="122:152" x14ac:dyDescent="0.25">
      <c r="DR342" s="31">
        <f t="shared" si="180"/>
        <v>333</v>
      </c>
      <c r="DS342" s="26">
        <f t="shared" si="183"/>
        <v>333.5</v>
      </c>
      <c r="DT342" s="101">
        <f t="shared" si="177"/>
        <v>0</v>
      </c>
      <c r="DU342" s="101">
        <f t="shared" si="178"/>
        <v>0</v>
      </c>
      <c r="DV342" s="101">
        <f t="shared" si="179"/>
        <v>0</v>
      </c>
      <c r="DW342" s="102">
        <f t="shared" si="181"/>
        <v>0.28999999999999998</v>
      </c>
      <c r="DX342" s="144"/>
      <c r="DY342" s="101">
        <f t="shared" si="182"/>
        <v>0</v>
      </c>
      <c r="DZ342" s="101">
        <f t="shared" si="182"/>
        <v>0</v>
      </c>
      <c r="EB342" s="84">
        <f>MODEL_DATA!AT339</f>
        <v>333</v>
      </c>
      <c r="EC342" s="84">
        <f>MODEL_DATA!AU339</f>
        <v>0</v>
      </c>
      <c r="ED342" s="84">
        <f>MODEL_DATA!AV339</f>
        <v>0</v>
      </c>
      <c r="EE342" s="84">
        <f>MODEL_DATA!AW339</f>
        <v>0</v>
      </c>
      <c r="EF342" s="84">
        <f>MODEL_DATA!AX339</f>
        <v>0</v>
      </c>
      <c r="EG342" s="84">
        <f>MODEL_DATA!AY339</f>
        <v>0</v>
      </c>
      <c r="EH342" s="84">
        <f>MODEL_DATA!AZ339</f>
        <v>0</v>
      </c>
      <c r="EI342" s="84">
        <f>MODEL_DATA!BA339</f>
        <v>0</v>
      </c>
      <c r="EJ342" s="84">
        <f>MODEL_DATA!BB339</f>
        <v>0</v>
      </c>
      <c r="EK342" s="84">
        <f>MODEL_DATA!BC339</f>
        <v>0</v>
      </c>
      <c r="EL342" s="84">
        <f>MODEL_DATA!BD339</f>
        <v>0</v>
      </c>
      <c r="EM342" s="84">
        <f>MODEL_DATA!BE339</f>
        <v>0</v>
      </c>
      <c r="EN342" s="84">
        <f>MODEL_DATA!BF339</f>
        <v>0</v>
      </c>
      <c r="EO342" s="84">
        <f>MODEL_DATA!BG339</f>
        <v>0</v>
      </c>
      <c r="EP342" s="84">
        <f>MODEL_DATA!BH339</f>
        <v>0</v>
      </c>
      <c r="EQ342" s="84">
        <f>MODEL_DATA!BI339</f>
        <v>0.28999999999999998</v>
      </c>
      <c r="ER342" s="84">
        <f>MODEL_DATA!BJ339</f>
        <v>0</v>
      </c>
      <c r="ES342" s="84">
        <f>MODEL_DATA!BK339</f>
        <v>0</v>
      </c>
      <c r="ET342" s="84">
        <f>MODEL_DATA!BL339</f>
        <v>0</v>
      </c>
      <c r="EU342" s="84">
        <f>MODEL_DATA!BM339</f>
        <v>0</v>
      </c>
      <c r="EV342" s="84">
        <f>MODEL_DATA!BN339</f>
        <v>0</v>
      </c>
    </row>
    <row r="343" spans="122:152" x14ac:dyDescent="0.25">
      <c r="DR343" s="31">
        <f t="shared" si="180"/>
        <v>334</v>
      </c>
      <c r="DS343" s="26">
        <f t="shared" si="183"/>
        <v>334.5</v>
      </c>
      <c r="DT343" s="101">
        <f t="shared" si="177"/>
        <v>0</v>
      </c>
      <c r="DU343" s="101">
        <f t="shared" si="178"/>
        <v>0</v>
      </c>
      <c r="DV343" s="101">
        <f t="shared" si="179"/>
        <v>0</v>
      </c>
      <c r="DW343" s="102">
        <f t="shared" si="181"/>
        <v>0.49</v>
      </c>
      <c r="DX343" s="144"/>
      <c r="DY343" s="101">
        <f t="shared" si="182"/>
        <v>0</v>
      </c>
      <c r="DZ343" s="101">
        <f t="shared" si="182"/>
        <v>0</v>
      </c>
      <c r="EB343" s="84">
        <f>MODEL_DATA!AT340</f>
        <v>334</v>
      </c>
      <c r="EC343" s="84">
        <f>MODEL_DATA!AU340</f>
        <v>0</v>
      </c>
      <c r="ED343" s="84">
        <f>MODEL_DATA!AV340</f>
        <v>0</v>
      </c>
      <c r="EE343" s="84">
        <f>MODEL_DATA!AW340</f>
        <v>0</v>
      </c>
      <c r="EF343" s="84">
        <f>MODEL_DATA!AX340</f>
        <v>0</v>
      </c>
      <c r="EG343" s="84">
        <f>MODEL_DATA!AY340</f>
        <v>0</v>
      </c>
      <c r="EH343" s="84">
        <f>MODEL_DATA!AZ340</f>
        <v>0</v>
      </c>
      <c r="EI343" s="84">
        <f>MODEL_DATA!BA340</f>
        <v>0</v>
      </c>
      <c r="EJ343" s="84">
        <f>MODEL_DATA!BB340</f>
        <v>0</v>
      </c>
      <c r="EK343" s="84">
        <f>MODEL_DATA!BC340</f>
        <v>0</v>
      </c>
      <c r="EL343" s="84">
        <f>MODEL_DATA!BD340</f>
        <v>0</v>
      </c>
      <c r="EM343" s="84">
        <f>MODEL_DATA!BE340</f>
        <v>0</v>
      </c>
      <c r="EN343" s="84">
        <f>MODEL_DATA!BF340</f>
        <v>0</v>
      </c>
      <c r="EO343" s="84">
        <f>MODEL_DATA!BG340</f>
        <v>0</v>
      </c>
      <c r="EP343" s="84">
        <f>MODEL_DATA!BH340</f>
        <v>0</v>
      </c>
      <c r="EQ343" s="84">
        <f>MODEL_DATA!BI340</f>
        <v>0.49</v>
      </c>
      <c r="ER343" s="84">
        <f>MODEL_DATA!BJ340</f>
        <v>0</v>
      </c>
      <c r="ES343" s="84">
        <f>MODEL_DATA!BK340</f>
        <v>0</v>
      </c>
      <c r="ET343" s="84">
        <f>MODEL_DATA!BL340</f>
        <v>0</v>
      </c>
      <c r="EU343" s="84">
        <f>MODEL_DATA!BM340</f>
        <v>0</v>
      </c>
      <c r="EV343" s="84">
        <f>MODEL_DATA!BN340</f>
        <v>0</v>
      </c>
    </row>
    <row r="344" spans="122:152" x14ac:dyDescent="0.25">
      <c r="DR344" s="31">
        <f t="shared" si="180"/>
        <v>335</v>
      </c>
      <c r="DS344" s="26">
        <f t="shared" si="183"/>
        <v>335.5</v>
      </c>
      <c r="DT344" s="101">
        <f t="shared" si="177"/>
        <v>0</v>
      </c>
      <c r="DU344" s="101">
        <f t="shared" si="178"/>
        <v>0</v>
      </c>
      <c r="DV344" s="101">
        <f t="shared" si="179"/>
        <v>0</v>
      </c>
      <c r="DW344" s="102">
        <f t="shared" si="181"/>
        <v>1.89</v>
      </c>
      <c r="DX344" s="144"/>
      <c r="DY344" s="101">
        <f t="shared" si="182"/>
        <v>0</v>
      </c>
      <c r="DZ344" s="101">
        <f t="shared" si="182"/>
        <v>0</v>
      </c>
      <c r="EB344" s="84">
        <f>MODEL_DATA!AT341</f>
        <v>335</v>
      </c>
      <c r="EC344" s="84">
        <f>MODEL_DATA!AU341</f>
        <v>0</v>
      </c>
      <c r="ED344" s="84">
        <f>MODEL_DATA!AV341</f>
        <v>0</v>
      </c>
      <c r="EE344" s="84">
        <f>MODEL_DATA!AW341</f>
        <v>0</v>
      </c>
      <c r="EF344" s="84">
        <f>MODEL_DATA!AX341</f>
        <v>0</v>
      </c>
      <c r="EG344" s="84">
        <f>MODEL_DATA!AY341</f>
        <v>0</v>
      </c>
      <c r="EH344" s="84">
        <f>MODEL_DATA!AZ341</f>
        <v>0</v>
      </c>
      <c r="EI344" s="84">
        <f>MODEL_DATA!BA341</f>
        <v>0</v>
      </c>
      <c r="EJ344" s="84">
        <f>MODEL_DATA!BB341</f>
        <v>0</v>
      </c>
      <c r="EK344" s="84">
        <f>MODEL_DATA!BC341</f>
        <v>0</v>
      </c>
      <c r="EL344" s="84">
        <f>MODEL_DATA!BD341</f>
        <v>0</v>
      </c>
      <c r="EM344" s="84">
        <f>MODEL_DATA!BE341</f>
        <v>0</v>
      </c>
      <c r="EN344" s="84">
        <f>MODEL_DATA!BF341</f>
        <v>0</v>
      </c>
      <c r="EO344" s="84">
        <f>MODEL_DATA!BG341</f>
        <v>0</v>
      </c>
      <c r="EP344" s="84">
        <f>MODEL_DATA!BH341</f>
        <v>0</v>
      </c>
      <c r="EQ344" s="84">
        <f>MODEL_DATA!BI341</f>
        <v>1.89</v>
      </c>
      <c r="ER344" s="84">
        <f>MODEL_DATA!BJ341</f>
        <v>0</v>
      </c>
      <c r="ES344" s="84">
        <f>MODEL_DATA!BK341</f>
        <v>0</v>
      </c>
      <c r="ET344" s="84">
        <f>MODEL_DATA!BL341</f>
        <v>0</v>
      </c>
      <c r="EU344" s="84">
        <f>MODEL_DATA!BM341</f>
        <v>0</v>
      </c>
      <c r="EV344" s="84">
        <f>MODEL_DATA!BN341</f>
        <v>0</v>
      </c>
    </row>
    <row r="345" spans="122:152" x14ac:dyDescent="0.25">
      <c r="DR345" s="31">
        <f t="shared" si="180"/>
        <v>336</v>
      </c>
      <c r="DS345" s="26">
        <f t="shared" si="183"/>
        <v>336.5</v>
      </c>
      <c r="DT345" s="101">
        <f t="shared" si="177"/>
        <v>0</v>
      </c>
      <c r="DU345" s="101">
        <f t="shared" si="178"/>
        <v>0</v>
      </c>
      <c r="DV345" s="101">
        <f t="shared" si="179"/>
        <v>0</v>
      </c>
      <c r="DW345" s="102">
        <f t="shared" si="181"/>
        <v>0.35</v>
      </c>
      <c r="DX345" s="144"/>
      <c r="DY345" s="101">
        <f t="shared" si="182"/>
        <v>0</v>
      </c>
      <c r="DZ345" s="101">
        <f t="shared" si="182"/>
        <v>0</v>
      </c>
      <c r="EB345" s="84">
        <f>MODEL_DATA!AT342</f>
        <v>336</v>
      </c>
      <c r="EC345" s="84">
        <f>MODEL_DATA!AU342</f>
        <v>0</v>
      </c>
      <c r="ED345" s="84">
        <f>MODEL_DATA!AV342</f>
        <v>0</v>
      </c>
      <c r="EE345" s="84">
        <f>MODEL_DATA!AW342</f>
        <v>0</v>
      </c>
      <c r="EF345" s="84">
        <f>MODEL_DATA!AX342</f>
        <v>0</v>
      </c>
      <c r="EG345" s="84">
        <f>MODEL_DATA!AY342</f>
        <v>0</v>
      </c>
      <c r="EH345" s="84">
        <f>MODEL_DATA!AZ342</f>
        <v>0</v>
      </c>
      <c r="EI345" s="84">
        <f>MODEL_DATA!BA342</f>
        <v>0</v>
      </c>
      <c r="EJ345" s="84">
        <f>MODEL_DATA!BB342</f>
        <v>0</v>
      </c>
      <c r="EK345" s="84">
        <f>MODEL_DATA!BC342</f>
        <v>0</v>
      </c>
      <c r="EL345" s="84">
        <f>MODEL_DATA!BD342</f>
        <v>0</v>
      </c>
      <c r="EM345" s="84">
        <f>MODEL_DATA!BE342</f>
        <v>0</v>
      </c>
      <c r="EN345" s="84">
        <f>MODEL_DATA!BF342</f>
        <v>0</v>
      </c>
      <c r="EO345" s="84">
        <f>MODEL_DATA!BG342</f>
        <v>0</v>
      </c>
      <c r="EP345" s="84">
        <f>MODEL_DATA!BH342</f>
        <v>0</v>
      </c>
      <c r="EQ345" s="84">
        <f>MODEL_DATA!BI342</f>
        <v>0.35</v>
      </c>
      <c r="ER345" s="84">
        <f>MODEL_DATA!BJ342</f>
        <v>0</v>
      </c>
      <c r="ES345" s="84">
        <f>MODEL_DATA!BK342</f>
        <v>0</v>
      </c>
      <c r="ET345" s="84">
        <f>MODEL_DATA!BL342</f>
        <v>0</v>
      </c>
      <c r="EU345" s="84">
        <f>MODEL_DATA!BM342</f>
        <v>0</v>
      </c>
      <c r="EV345" s="84">
        <f>MODEL_DATA!BN342</f>
        <v>0</v>
      </c>
    </row>
    <row r="346" spans="122:152" x14ac:dyDescent="0.25">
      <c r="DR346" s="31">
        <f t="shared" si="180"/>
        <v>337</v>
      </c>
      <c r="DS346" s="26">
        <f t="shared" si="183"/>
        <v>337.5</v>
      </c>
      <c r="DT346" s="101">
        <f t="shared" si="177"/>
        <v>0</v>
      </c>
      <c r="DU346" s="101">
        <f t="shared" si="178"/>
        <v>0</v>
      </c>
      <c r="DV346" s="101">
        <f t="shared" si="179"/>
        <v>0</v>
      </c>
      <c r="DW346" s="102">
        <f t="shared" si="181"/>
        <v>2.79</v>
      </c>
      <c r="DX346" s="144"/>
      <c r="DY346" s="101">
        <f t="shared" si="182"/>
        <v>0</v>
      </c>
      <c r="DZ346" s="101">
        <f t="shared" si="182"/>
        <v>0</v>
      </c>
      <c r="EB346" s="84">
        <f>MODEL_DATA!AT343</f>
        <v>337</v>
      </c>
      <c r="EC346" s="84">
        <f>MODEL_DATA!AU343</f>
        <v>0</v>
      </c>
      <c r="ED346" s="84">
        <f>MODEL_DATA!AV343</f>
        <v>0</v>
      </c>
      <c r="EE346" s="84">
        <f>MODEL_DATA!AW343</f>
        <v>0</v>
      </c>
      <c r="EF346" s="84">
        <f>MODEL_DATA!AX343</f>
        <v>0</v>
      </c>
      <c r="EG346" s="84">
        <f>MODEL_DATA!AY343</f>
        <v>0</v>
      </c>
      <c r="EH346" s="84">
        <f>MODEL_DATA!AZ343</f>
        <v>0</v>
      </c>
      <c r="EI346" s="84">
        <f>MODEL_DATA!BA343</f>
        <v>0</v>
      </c>
      <c r="EJ346" s="84">
        <f>MODEL_DATA!BB343</f>
        <v>0</v>
      </c>
      <c r="EK346" s="84">
        <f>MODEL_DATA!BC343</f>
        <v>0</v>
      </c>
      <c r="EL346" s="84">
        <f>MODEL_DATA!BD343</f>
        <v>0</v>
      </c>
      <c r="EM346" s="84">
        <f>MODEL_DATA!BE343</f>
        <v>0</v>
      </c>
      <c r="EN346" s="84">
        <f>MODEL_DATA!BF343</f>
        <v>0</v>
      </c>
      <c r="EO346" s="84">
        <f>MODEL_DATA!BG343</f>
        <v>0</v>
      </c>
      <c r="EP346" s="84">
        <f>MODEL_DATA!BH343</f>
        <v>0</v>
      </c>
      <c r="EQ346" s="84">
        <f>MODEL_DATA!BI343</f>
        <v>2.79</v>
      </c>
      <c r="ER346" s="84">
        <f>MODEL_DATA!BJ343</f>
        <v>0</v>
      </c>
      <c r="ES346" s="84">
        <f>MODEL_DATA!BK343</f>
        <v>0</v>
      </c>
      <c r="ET346" s="84">
        <f>MODEL_DATA!BL343</f>
        <v>0</v>
      </c>
      <c r="EU346" s="84">
        <f>MODEL_DATA!BM343</f>
        <v>0</v>
      </c>
      <c r="EV346" s="84">
        <f>MODEL_DATA!BN343</f>
        <v>0</v>
      </c>
    </row>
    <row r="347" spans="122:152" x14ac:dyDescent="0.25">
      <c r="DR347" s="31">
        <f t="shared" si="180"/>
        <v>338</v>
      </c>
      <c r="DS347" s="26">
        <f t="shared" si="183"/>
        <v>338.5</v>
      </c>
      <c r="DT347" s="101">
        <f t="shared" si="177"/>
        <v>0</v>
      </c>
      <c r="DU347" s="101">
        <f t="shared" si="178"/>
        <v>0</v>
      </c>
      <c r="DV347" s="101">
        <f t="shared" si="179"/>
        <v>0</v>
      </c>
      <c r="DW347" s="102">
        <f t="shared" si="181"/>
        <v>1.41</v>
      </c>
      <c r="DX347" s="144"/>
      <c r="DY347" s="101">
        <f t="shared" si="182"/>
        <v>0</v>
      </c>
      <c r="DZ347" s="101">
        <f t="shared" si="182"/>
        <v>0</v>
      </c>
      <c r="EB347" s="84">
        <f>MODEL_DATA!AT344</f>
        <v>338</v>
      </c>
      <c r="EC347" s="84">
        <f>MODEL_DATA!AU344</f>
        <v>0</v>
      </c>
      <c r="ED347" s="84">
        <f>MODEL_DATA!AV344</f>
        <v>0</v>
      </c>
      <c r="EE347" s="84">
        <f>MODEL_DATA!AW344</f>
        <v>0</v>
      </c>
      <c r="EF347" s="84">
        <f>MODEL_DATA!AX344</f>
        <v>0</v>
      </c>
      <c r="EG347" s="84">
        <f>MODEL_DATA!AY344</f>
        <v>0</v>
      </c>
      <c r="EH347" s="84">
        <f>MODEL_DATA!AZ344</f>
        <v>0</v>
      </c>
      <c r="EI347" s="84">
        <f>MODEL_DATA!BA344</f>
        <v>0</v>
      </c>
      <c r="EJ347" s="84">
        <f>MODEL_DATA!BB344</f>
        <v>0</v>
      </c>
      <c r="EK347" s="84">
        <f>MODEL_DATA!BC344</f>
        <v>0</v>
      </c>
      <c r="EL347" s="84">
        <f>MODEL_DATA!BD344</f>
        <v>0</v>
      </c>
      <c r="EM347" s="84">
        <f>MODEL_DATA!BE344</f>
        <v>0</v>
      </c>
      <c r="EN347" s="84">
        <f>MODEL_DATA!BF344</f>
        <v>0</v>
      </c>
      <c r="EO347" s="84">
        <f>MODEL_DATA!BG344</f>
        <v>0</v>
      </c>
      <c r="EP347" s="84">
        <f>MODEL_DATA!BH344</f>
        <v>0</v>
      </c>
      <c r="EQ347" s="84">
        <f>MODEL_DATA!BI344</f>
        <v>1.41</v>
      </c>
      <c r="ER347" s="84">
        <f>MODEL_DATA!BJ344</f>
        <v>0</v>
      </c>
      <c r="ES347" s="84">
        <f>MODEL_DATA!BK344</f>
        <v>0</v>
      </c>
      <c r="ET347" s="84">
        <f>MODEL_DATA!BL344</f>
        <v>0</v>
      </c>
      <c r="EU347" s="84">
        <f>MODEL_DATA!BM344</f>
        <v>0</v>
      </c>
      <c r="EV347" s="84">
        <f>MODEL_DATA!BN344</f>
        <v>0</v>
      </c>
    </row>
    <row r="348" spans="122:152" x14ac:dyDescent="0.25">
      <c r="DR348" s="31">
        <f t="shared" si="180"/>
        <v>339</v>
      </c>
      <c r="DS348" s="26">
        <f t="shared" si="183"/>
        <v>339.5</v>
      </c>
      <c r="DT348" s="101">
        <f t="shared" si="177"/>
        <v>0</v>
      </c>
      <c r="DU348" s="101">
        <f t="shared" si="178"/>
        <v>0</v>
      </c>
      <c r="DV348" s="101">
        <f t="shared" si="179"/>
        <v>0</v>
      </c>
      <c r="DW348" s="102">
        <f t="shared" si="181"/>
        <v>1.76</v>
      </c>
      <c r="DX348" s="144"/>
      <c r="DY348" s="101">
        <f t="shared" si="182"/>
        <v>0</v>
      </c>
      <c r="DZ348" s="101">
        <f t="shared" si="182"/>
        <v>0</v>
      </c>
      <c r="EB348" s="84">
        <f>MODEL_DATA!AT345</f>
        <v>339</v>
      </c>
      <c r="EC348" s="84">
        <f>MODEL_DATA!AU345</f>
        <v>0</v>
      </c>
      <c r="ED348" s="84">
        <f>MODEL_DATA!AV345</f>
        <v>0</v>
      </c>
      <c r="EE348" s="84">
        <f>MODEL_DATA!AW345</f>
        <v>0</v>
      </c>
      <c r="EF348" s="84">
        <f>MODEL_DATA!AX345</f>
        <v>0</v>
      </c>
      <c r="EG348" s="84">
        <f>MODEL_DATA!AY345</f>
        <v>0</v>
      </c>
      <c r="EH348" s="84">
        <f>MODEL_DATA!AZ345</f>
        <v>0</v>
      </c>
      <c r="EI348" s="84">
        <f>MODEL_DATA!BA345</f>
        <v>0</v>
      </c>
      <c r="EJ348" s="84">
        <f>MODEL_DATA!BB345</f>
        <v>0</v>
      </c>
      <c r="EK348" s="84">
        <f>MODEL_DATA!BC345</f>
        <v>0</v>
      </c>
      <c r="EL348" s="84">
        <f>MODEL_DATA!BD345</f>
        <v>0</v>
      </c>
      <c r="EM348" s="84">
        <f>MODEL_DATA!BE345</f>
        <v>0</v>
      </c>
      <c r="EN348" s="84">
        <f>MODEL_DATA!BF345</f>
        <v>0</v>
      </c>
      <c r="EO348" s="84">
        <f>MODEL_DATA!BG345</f>
        <v>0</v>
      </c>
      <c r="EP348" s="84">
        <f>MODEL_DATA!BH345</f>
        <v>0</v>
      </c>
      <c r="EQ348" s="84">
        <f>MODEL_DATA!BI345</f>
        <v>1.76</v>
      </c>
      <c r="ER348" s="84">
        <f>MODEL_DATA!BJ345</f>
        <v>0</v>
      </c>
      <c r="ES348" s="84">
        <f>MODEL_DATA!BK345</f>
        <v>0</v>
      </c>
      <c r="ET348" s="84">
        <f>MODEL_DATA!BL345</f>
        <v>0</v>
      </c>
      <c r="EU348" s="84">
        <f>MODEL_DATA!BM345</f>
        <v>0</v>
      </c>
      <c r="EV348" s="84">
        <f>MODEL_DATA!BN345</f>
        <v>0</v>
      </c>
    </row>
    <row r="349" spans="122:152" x14ac:dyDescent="0.25">
      <c r="DR349" s="31">
        <f t="shared" si="180"/>
        <v>340</v>
      </c>
      <c r="DS349" s="26">
        <f t="shared" si="183"/>
        <v>340.5</v>
      </c>
      <c r="DT349" s="101">
        <f t="shared" si="177"/>
        <v>0</v>
      </c>
      <c r="DU349" s="101">
        <f t="shared" si="178"/>
        <v>0</v>
      </c>
      <c r="DV349" s="101">
        <f t="shared" si="179"/>
        <v>0</v>
      </c>
      <c r="DW349" s="102">
        <f t="shared" si="181"/>
        <v>1.81</v>
      </c>
      <c r="DX349" s="144"/>
      <c r="DY349" s="101">
        <f t="shared" si="182"/>
        <v>0</v>
      </c>
      <c r="DZ349" s="101">
        <f t="shared" si="182"/>
        <v>0</v>
      </c>
      <c r="EB349" s="84">
        <f>MODEL_DATA!AT346</f>
        <v>340</v>
      </c>
      <c r="EC349" s="84">
        <f>MODEL_DATA!AU346</f>
        <v>0</v>
      </c>
      <c r="ED349" s="84">
        <f>MODEL_DATA!AV346</f>
        <v>0</v>
      </c>
      <c r="EE349" s="84">
        <f>MODEL_DATA!AW346</f>
        <v>0</v>
      </c>
      <c r="EF349" s="84">
        <f>MODEL_DATA!AX346</f>
        <v>0</v>
      </c>
      <c r="EG349" s="84">
        <f>MODEL_DATA!AY346</f>
        <v>0</v>
      </c>
      <c r="EH349" s="84">
        <f>MODEL_DATA!AZ346</f>
        <v>0</v>
      </c>
      <c r="EI349" s="84">
        <f>MODEL_DATA!BA346</f>
        <v>0</v>
      </c>
      <c r="EJ349" s="84">
        <f>MODEL_DATA!BB346</f>
        <v>0</v>
      </c>
      <c r="EK349" s="84">
        <f>MODEL_DATA!BC346</f>
        <v>0</v>
      </c>
      <c r="EL349" s="84">
        <f>MODEL_DATA!BD346</f>
        <v>0</v>
      </c>
      <c r="EM349" s="84">
        <f>MODEL_DATA!BE346</f>
        <v>0</v>
      </c>
      <c r="EN349" s="84">
        <f>MODEL_DATA!BF346</f>
        <v>0</v>
      </c>
      <c r="EO349" s="84">
        <f>MODEL_DATA!BG346</f>
        <v>0</v>
      </c>
      <c r="EP349" s="84">
        <f>MODEL_DATA!BH346</f>
        <v>0</v>
      </c>
      <c r="EQ349" s="84">
        <f>MODEL_DATA!BI346</f>
        <v>1.81</v>
      </c>
      <c r="ER349" s="84">
        <f>MODEL_DATA!BJ346</f>
        <v>0</v>
      </c>
      <c r="ES349" s="84">
        <f>MODEL_DATA!BK346</f>
        <v>0</v>
      </c>
      <c r="ET349" s="84">
        <f>MODEL_DATA!BL346</f>
        <v>0</v>
      </c>
      <c r="EU349" s="84">
        <f>MODEL_DATA!BM346</f>
        <v>0</v>
      </c>
      <c r="EV349" s="84">
        <f>MODEL_DATA!BN346</f>
        <v>0</v>
      </c>
    </row>
    <row r="350" spans="122:152" x14ac:dyDescent="0.25">
      <c r="DR350" s="31">
        <f t="shared" si="180"/>
        <v>341</v>
      </c>
      <c r="DS350" s="26">
        <f t="shared" si="183"/>
        <v>341.5</v>
      </c>
      <c r="DT350" s="101">
        <f t="shared" si="177"/>
        <v>0</v>
      </c>
      <c r="DU350" s="101">
        <f t="shared" si="178"/>
        <v>0</v>
      </c>
      <c r="DV350" s="101">
        <f t="shared" si="179"/>
        <v>0</v>
      </c>
      <c r="DW350" s="102">
        <f t="shared" si="181"/>
        <v>2.36</v>
      </c>
      <c r="DX350" s="144"/>
      <c r="DY350" s="101">
        <f t="shared" si="182"/>
        <v>0</v>
      </c>
      <c r="DZ350" s="101">
        <f t="shared" si="182"/>
        <v>0</v>
      </c>
      <c r="EB350" s="84">
        <f>MODEL_DATA!AT347</f>
        <v>341</v>
      </c>
      <c r="EC350" s="84">
        <f>MODEL_DATA!AU347</f>
        <v>0</v>
      </c>
      <c r="ED350" s="84">
        <f>MODEL_DATA!AV347</f>
        <v>0</v>
      </c>
      <c r="EE350" s="84">
        <f>MODEL_DATA!AW347</f>
        <v>0</v>
      </c>
      <c r="EF350" s="84">
        <f>MODEL_DATA!AX347</f>
        <v>0</v>
      </c>
      <c r="EG350" s="84">
        <f>MODEL_DATA!AY347</f>
        <v>0</v>
      </c>
      <c r="EH350" s="84">
        <f>MODEL_DATA!AZ347</f>
        <v>0</v>
      </c>
      <c r="EI350" s="84">
        <f>MODEL_DATA!BA347</f>
        <v>0</v>
      </c>
      <c r="EJ350" s="84">
        <f>MODEL_DATA!BB347</f>
        <v>0</v>
      </c>
      <c r="EK350" s="84">
        <f>MODEL_DATA!BC347</f>
        <v>0</v>
      </c>
      <c r="EL350" s="84">
        <f>MODEL_DATA!BD347</f>
        <v>0</v>
      </c>
      <c r="EM350" s="84">
        <f>MODEL_DATA!BE347</f>
        <v>0</v>
      </c>
      <c r="EN350" s="84">
        <f>MODEL_DATA!BF347</f>
        <v>0</v>
      </c>
      <c r="EO350" s="84">
        <f>MODEL_DATA!BG347</f>
        <v>0</v>
      </c>
      <c r="EP350" s="84">
        <f>MODEL_DATA!BH347</f>
        <v>0</v>
      </c>
      <c r="EQ350" s="84">
        <f>MODEL_DATA!BI347</f>
        <v>2.36</v>
      </c>
      <c r="ER350" s="84">
        <f>MODEL_DATA!BJ347</f>
        <v>0</v>
      </c>
      <c r="ES350" s="84">
        <f>MODEL_DATA!BK347</f>
        <v>0</v>
      </c>
      <c r="ET350" s="84">
        <f>MODEL_DATA!BL347</f>
        <v>0</v>
      </c>
      <c r="EU350" s="84">
        <f>MODEL_DATA!BM347</f>
        <v>0</v>
      </c>
      <c r="EV350" s="84">
        <f>MODEL_DATA!BN347</f>
        <v>0</v>
      </c>
    </row>
    <row r="351" spans="122:152" x14ac:dyDescent="0.25">
      <c r="DR351" s="31">
        <f t="shared" si="180"/>
        <v>342</v>
      </c>
      <c r="DS351" s="26">
        <f t="shared" si="183"/>
        <v>342.5</v>
      </c>
      <c r="DT351" s="101">
        <f t="shared" si="177"/>
        <v>0</v>
      </c>
      <c r="DU351" s="101">
        <f t="shared" si="178"/>
        <v>0</v>
      </c>
      <c r="DV351" s="101">
        <f t="shared" si="179"/>
        <v>0</v>
      </c>
      <c r="DW351" s="102">
        <f t="shared" si="181"/>
        <v>1.45</v>
      </c>
      <c r="DX351" s="144"/>
      <c r="DY351" s="101">
        <f t="shared" si="182"/>
        <v>0</v>
      </c>
      <c r="DZ351" s="101">
        <f t="shared" si="182"/>
        <v>0</v>
      </c>
      <c r="EB351" s="84">
        <f>MODEL_DATA!AT348</f>
        <v>342</v>
      </c>
      <c r="EC351" s="84">
        <f>MODEL_DATA!AU348</f>
        <v>0</v>
      </c>
      <c r="ED351" s="84">
        <f>MODEL_DATA!AV348</f>
        <v>0</v>
      </c>
      <c r="EE351" s="84">
        <f>MODEL_DATA!AW348</f>
        <v>0</v>
      </c>
      <c r="EF351" s="84">
        <f>MODEL_DATA!AX348</f>
        <v>0</v>
      </c>
      <c r="EG351" s="84">
        <f>MODEL_DATA!AY348</f>
        <v>0</v>
      </c>
      <c r="EH351" s="84">
        <f>MODEL_DATA!AZ348</f>
        <v>0</v>
      </c>
      <c r="EI351" s="84">
        <f>MODEL_DATA!BA348</f>
        <v>0</v>
      </c>
      <c r="EJ351" s="84">
        <f>MODEL_DATA!BB348</f>
        <v>0</v>
      </c>
      <c r="EK351" s="84">
        <f>MODEL_DATA!BC348</f>
        <v>0</v>
      </c>
      <c r="EL351" s="84">
        <f>MODEL_DATA!BD348</f>
        <v>0</v>
      </c>
      <c r="EM351" s="84">
        <f>MODEL_DATA!BE348</f>
        <v>0</v>
      </c>
      <c r="EN351" s="84">
        <f>MODEL_DATA!BF348</f>
        <v>0</v>
      </c>
      <c r="EO351" s="84">
        <f>MODEL_DATA!BG348</f>
        <v>0</v>
      </c>
      <c r="EP351" s="84">
        <f>MODEL_DATA!BH348</f>
        <v>0</v>
      </c>
      <c r="EQ351" s="84">
        <f>MODEL_DATA!BI348</f>
        <v>1.45</v>
      </c>
      <c r="ER351" s="84">
        <f>MODEL_DATA!BJ348</f>
        <v>0</v>
      </c>
      <c r="ES351" s="84">
        <f>MODEL_DATA!BK348</f>
        <v>0</v>
      </c>
      <c r="ET351" s="84">
        <f>MODEL_DATA!BL348</f>
        <v>0</v>
      </c>
      <c r="EU351" s="84">
        <f>MODEL_DATA!BM348</f>
        <v>0</v>
      </c>
      <c r="EV351" s="84">
        <f>MODEL_DATA!BN348</f>
        <v>0</v>
      </c>
    </row>
    <row r="352" spans="122:152" x14ac:dyDescent="0.25">
      <c r="DR352" s="31">
        <f t="shared" si="180"/>
        <v>343</v>
      </c>
      <c r="DS352" s="26">
        <f t="shared" si="183"/>
        <v>343.5</v>
      </c>
      <c r="DT352" s="101">
        <f t="shared" si="177"/>
        <v>0</v>
      </c>
      <c r="DU352" s="101">
        <f t="shared" si="178"/>
        <v>0</v>
      </c>
      <c r="DV352" s="101">
        <f t="shared" si="179"/>
        <v>0</v>
      </c>
      <c r="DW352" s="102">
        <f t="shared" si="181"/>
        <v>1.92</v>
      </c>
      <c r="DX352" s="144"/>
      <c r="DY352" s="101">
        <f t="shared" si="182"/>
        <v>0</v>
      </c>
      <c r="DZ352" s="101">
        <f t="shared" si="182"/>
        <v>0</v>
      </c>
      <c r="EB352" s="84">
        <f>MODEL_DATA!AT349</f>
        <v>343</v>
      </c>
      <c r="EC352" s="84">
        <f>MODEL_DATA!AU349</f>
        <v>0</v>
      </c>
      <c r="ED352" s="84">
        <f>MODEL_DATA!AV349</f>
        <v>0</v>
      </c>
      <c r="EE352" s="84">
        <f>MODEL_DATA!AW349</f>
        <v>0</v>
      </c>
      <c r="EF352" s="84">
        <f>MODEL_DATA!AX349</f>
        <v>0</v>
      </c>
      <c r="EG352" s="84">
        <f>MODEL_DATA!AY349</f>
        <v>0</v>
      </c>
      <c r="EH352" s="84">
        <f>MODEL_DATA!AZ349</f>
        <v>0</v>
      </c>
      <c r="EI352" s="84">
        <f>MODEL_DATA!BA349</f>
        <v>0</v>
      </c>
      <c r="EJ352" s="84">
        <f>MODEL_DATA!BB349</f>
        <v>0</v>
      </c>
      <c r="EK352" s="84">
        <f>MODEL_DATA!BC349</f>
        <v>0</v>
      </c>
      <c r="EL352" s="84">
        <f>MODEL_DATA!BD349</f>
        <v>0</v>
      </c>
      <c r="EM352" s="84">
        <f>MODEL_DATA!BE349</f>
        <v>0</v>
      </c>
      <c r="EN352" s="84">
        <f>MODEL_DATA!BF349</f>
        <v>0</v>
      </c>
      <c r="EO352" s="84">
        <f>MODEL_DATA!BG349</f>
        <v>0</v>
      </c>
      <c r="EP352" s="84">
        <f>MODEL_DATA!BH349</f>
        <v>0</v>
      </c>
      <c r="EQ352" s="84">
        <f>MODEL_DATA!BI349</f>
        <v>1.92</v>
      </c>
      <c r="ER352" s="84">
        <f>MODEL_DATA!BJ349</f>
        <v>0</v>
      </c>
      <c r="ES352" s="84">
        <f>MODEL_DATA!BK349</f>
        <v>0</v>
      </c>
      <c r="ET352" s="84">
        <f>MODEL_DATA!BL349</f>
        <v>0</v>
      </c>
      <c r="EU352" s="84">
        <f>MODEL_DATA!BM349</f>
        <v>0</v>
      </c>
      <c r="EV352" s="84">
        <f>MODEL_DATA!BN349</f>
        <v>0</v>
      </c>
    </row>
    <row r="353" spans="122:152" x14ac:dyDescent="0.25">
      <c r="DR353" s="31">
        <f t="shared" si="180"/>
        <v>344</v>
      </c>
      <c r="DS353" s="26">
        <f t="shared" si="183"/>
        <v>344.5</v>
      </c>
      <c r="DT353" s="101">
        <f t="shared" si="177"/>
        <v>0</v>
      </c>
      <c r="DU353" s="101">
        <f t="shared" si="178"/>
        <v>0</v>
      </c>
      <c r="DV353" s="101">
        <f t="shared" si="179"/>
        <v>0</v>
      </c>
      <c r="DW353" s="102">
        <f t="shared" si="181"/>
        <v>1.37</v>
      </c>
      <c r="DX353" s="144"/>
      <c r="DY353" s="101">
        <f t="shared" si="182"/>
        <v>0</v>
      </c>
      <c r="DZ353" s="101">
        <f t="shared" si="182"/>
        <v>0</v>
      </c>
      <c r="EB353" s="84">
        <f>MODEL_DATA!AT350</f>
        <v>344</v>
      </c>
      <c r="EC353" s="84">
        <f>MODEL_DATA!AU350</f>
        <v>0</v>
      </c>
      <c r="ED353" s="84">
        <f>MODEL_DATA!AV350</f>
        <v>0</v>
      </c>
      <c r="EE353" s="84">
        <f>MODEL_DATA!AW350</f>
        <v>0</v>
      </c>
      <c r="EF353" s="84">
        <f>MODEL_DATA!AX350</f>
        <v>0</v>
      </c>
      <c r="EG353" s="84">
        <f>MODEL_DATA!AY350</f>
        <v>0</v>
      </c>
      <c r="EH353" s="84">
        <f>MODEL_DATA!AZ350</f>
        <v>0</v>
      </c>
      <c r="EI353" s="84">
        <f>MODEL_DATA!BA350</f>
        <v>0</v>
      </c>
      <c r="EJ353" s="84">
        <f>MODEL_DATA!BB350</f>
        <v>0</v>
      </c>
      <c r="EK353" s="84">
        <f>MODEL_DATA!BC350</f>
        <v>0</v>
      </c>
      <c r="EL353" s="84">
        <f>MODEL_DATA!BD350</f>
        <v>0</v>
      </c>
      <c r="EM353" s="84">
        <f>MODEL_DATA!BE350</f>
        <v>0</v>
      </c>
      <c r="EN353" s="84">
        <f>MODEL_DATA!BF350</f>
        <v>0</v>
      </c>
      <c r="EO353" s="84">
        <f>MODEL_DATA!BG350</f>
        <v>0</v>
      </c>
      <c r="EP353" s="84">
        <f>MODEL_DATA!BH350</f>
        <v>0</v>
      </c>
      <c r="EQ353" s="84">
        <f>MODEL_DATA!BI350</f>
        <v>1.37</v>
      </c>
      <c r="ER353" s="84">
        <f>MODEL_DATA!BJ350</f>
        <v>0</v>
      </c>
      <c r="ES353" s="84">
        <f>MODEL_DATA!BK350</f>
        <v>0</v>
      </c>
      <c r="ET353" s="84">
        <f>MODEL_DATA!BL350</f>
        <v>0</v>
      </c>
      <c r="EU353" s="84">
        <f>MODEL_DATA!BM350</f>
        <v>0</v>
      </c>
      <c r="EV353" s="84">
        <f>MODEL_DATA!BN350</f>
        <v>0</v>
      </c>
    </row>
    <row r="354" spans="122:152" x14ac:dyDescent="0.25">
      <c r="DR354" s="31">
        <f t="shared" si="180"/>
        <v>345</v>
      </c>
      <c r="DS354" s="26">
        <f t="shared" si="183"/>
        <v>345.5</v>
      </c>
      <c r="DT354" s="101">
        <f t="shared" si="177"/>
        <v>0</v>
      </c>
      <c r="DU354" s="101">
        <f t="shared" si="178"/>
        <v>0</v>
      </c>
      <c r="DV354" s="101">
        <f t="shared" si="179"/>
        <v>0</v>
      </c>
      <c r="DW354" s="102">
        <f t="shared" si="181"/>
        <v>1.33</v>
      </c>
      <c r="DX354" s="144"/>
      <c r="DY354" s="101">
        <f t="shared" si="182"/>
        <v>0</v>
      </c>
      <c r="DZ354" s="101">
        <f t="shared" si="182"/>
        <v>0</v>
      </c>
      <c r="EB354" s="84">
        <f>MODEL_DATA!AT351</f>
        <v>345</v>
      </c>
      <c r="EC354" s="84">
        <f>MODEL_DATA!AU351</f>
        <v>0</v>
      </c>
      <c r="ED354" s="84">
        <f>MODEL_DATA!AV351</f>
        <v>0</v>
      </c>
      <c r="EE354" s="84">
        <f>MODEL_DATA!AW351</f>
        <v>0</v>
      </c>
      <c r="EF354" s="84">
        <f>MODEL_DATA!AX351</f>
        <v>0</v>
      </c>
      <c r="EG354" s="84">
        <f>MODEL_DATA!AY351</f>
        <v>0</v>
      </c>
      <c r="EH354" s="84">
        <f>MODEL_DATA!AZ351</f>
        <v>0</v>
      </c>
      <c r="EI354" s="84">
        <f>MODEL_DATA!BA351</f>
        <v>0</v>
      </c>
      <c r="EJ354" s="84">
        <f>MODEL_DATA!BB351</f>
        <v>0</v>
      </c>
      <c r="EK354" s="84">
        <f>MODEL_DATA!BC351</f>
        <v>0</v>
      </c>
      <c r="EL354" s="84">
        <f>MODEL_DATA!BD351</f>
        <v>0</v>
      </c>
      <c r="EM354" s="84">
        <f>MODEL_DATA!BE351</f>
        <v>0</v>
      </c>
      <c r="EN354" s="84">
        <f>MODEL_DATA!BF351</f>
        <v>0</v>
      </c>
      <c r="EO354" s="84">
        <f>MODEL_DATA!BG351</f>
        <v>0</v>
      </c>
      <c r="EP354" s="84">
        <f>MODEL_DATA!BH351</f>
        <v>0</v>
      </c>
      <c r="EQ354" s="84">
        <f>MODEL_DATA!BI351</f>
        <v>1.33</v>
      </c>
      <c r="ER354" s="84">
        <f>MODEL_DATA!BJ351</f>
        <v>0</v>
      </c>
      <c r="ES354" s="84">
        <f>MODEL_DATA!BK351</f>
        <v>0</v>
      </c>
      <c r="ET354" s="84">
        <f>MODEL_DATA!BL351</f>
        <v>0</v>
      </c>
      <c r="EU354" s="84">
        <f>MODEL_DATA!BM351</f>
        <v>0</v>
      </c>
      <c r="EV354" s="84">
        <f>MODEL_DATA!BN351</f>
        <v>0</v>
      </c>
    </row>
    <row r="355" spans="122:152" x14ac:dyDescent="0.25">
      <c r="DR355" s="31">
        <f t="shared" si="180"/>
        <v>346</v>
      </c>
      <c r="DS355" s="26">
        <f t="shared" si="183"/>
        <v>346.5</v>
      </c>
      <c r="DT355" s="101">
        <f t="shared" si="177"/>
        <v>0</v>
      </c>
      <c r="DU355" s="101">
        <f t="shared" si="178"/>
        <v>0</v>
      </c>
      <c r="DV355" s="101">
        <f t="shared" si="179"/>
        <v>0</v>
      </c>
      <c r="DW355" s="102">
        <f t="shared" si="181"/>
        <v>0.41</v>
      </c>
      <c r="DX355" s="144"/>
      <c r="DY355" s="101">
        <f t="shared" si="182"/>
        <v>0</v>
      </c>
      <c r="DZ355" s="101">
        <f t="shared" si="182"/>
        <v>0</v>
      </c>
      <c r="EB355" s="84">
        <f>MODEL_DATA!AT352</f>
        <v>346</v>
      </c>
      <c r="EC355" s="84">
        <f>MODEL_DATA!AU352</f>
        <v>0</v>
      </c>
      <c r="ED355" s="84">
        <f>MODEL_DATA!AV352</f>
        <v>0</v>
      </c>
      <c r="EE355" s="84">
        <f>MODEL_DATA!AW352</f>
        <v>0</v>
      </c>
      <c r="EF355" s="84">
        <f>MODEL_DATA!AX352</f>
        <v>0</v>
      </c>
      <c r="EG355" s="84">
        <f>MODEL_DATA!AY352</f>
        <v>0</v>
      </c>
      <c r="EH355" s="84">
        <f>MODEL_DATA!AZ352</f>
        <v>0</v>
      </c>
      <c r="EI355" s="84">
        <f>MODEL_DATA!BA352</f>
        <v>0</v>
      </c>
      <c r="EJ355" s="84">
        <f>MODEL_DATA!BB352</f>
        <v>0</v>
      </c>
      <c r="EK355" s="84">
        <f>MODEL_DATA!BC352</f>
        <v>0</v>
      </c>
      <c r="EL355" s="84">
        <f>MODEL_DATA!BD352</f>
        <v>0</v>
      </c>
      <c r="EM355" s="84">
        <f>MODEL_DATA!BE352</f>
        <v>0</v>
      </c>
      <c r="EN355" s="84">
        <f>MODEL_DATA!BF352</f>
        <v>0</v>
      </c>
      <c r="EO355" s="84">
        <f>MODEL_DATA!BG352</f>
        <v>0</v>
      </c>
      <c r="EP355" s="84">
        <f>MODEL_DATA!BH352</f>
        <v>0</v>
      </c>
      <c r="EQ355" s="84">
        <f>MODEL_DATA!BI352</f>
        <v>0.41</v>
      </c>
      <c r="ER355" s="84">
        <f>MODEL_DATA!BJ352</f>
        <v>0</v>
      </c>
      <c r="ES355" s="84">
        <f>MODEL_DATA!BK352</f>
        <v>0</v>
      </c>
      <c r="ET355" s="84">
        <f>MODEL_DATA!BL352</f>
        <v>0</v>
      </c>
      <c r="EU355" s="84">
        <f>MODEL_DATA!BM352</f>
        <v>0</v>
      </c>
      <c r="EV355" s="84">
        <f>MODEL_DATA!BN352</f>
        <v>0</v>
      </c>
    </row>
    <row r="356" spans="122:152" x14ac:dyDescent="0.25">
      <c r="DR356" s="31">
        <f t="shared" si="180"/>
        <v>347</v>
      </c>
      <c r="DS356" s="26">
        <f t="shared" si="183"/>
        <v>347.5</v>
      </c>
      <c r="DT356" s="101">
        <f t="shared" si="177"/>
        <v>0</v>
      </c>
      <c r="DU356" s="101">
        <f t="shared" si="178"/>
        <v>0</v>
      </c>
      <c r="DV356" s="101">
        <f t="shared" si="179"/>
        <v>0</v>
      </c>
      <c r="DW356" s="102">
        <f t="shared" si="181"/>
        <v>1.26</v>
      </c>
      <c r="DX356" s="144"/>
      <c r="DY356" s="101">
        <f t="shared" si="182"/>
        <v>0</v>
      </c>
      <c r="DZ356" s="101">
        <f t="shared" si="182"/>
        <v>0</v>
      </c>
      <c r="EB356" s="84">
        <f>MODEL_DATA!AT353</f>
        <v>347</v>
      </c>
      <c r="EC356" s="84">
        <f>MODEL_DATA!AU353</f>
        <v>0</v>
      </c>
      <c r="ED356" s="84">
        <f>MODEL_DATA!AV353</f>
        <v>0</v>
      </c>
      <c r="EE356" s="84">
        <f>MODEL_DATA!AW353</f>
        <v>0</v>
      </c>
      <c r="EF356" s="84">
        <f>MODEL_DATA!AX353</f>
        <v>0</v>
      </c>
      <c r="EG356" s="84">
        <f>MODEL_DATA!AY353</f>
        <v>0</v>
      </c>
      <c r="EH356" s="84">
        <f>MODEL_DATA!AZ353</f>
        <v>0</v>
      </c>
      <c r="EI356" s="84">
        <f>MODEL_DATA!BA353</f>
        <v>0</v>
      </c>
      <c r="EJ356" s="84">
        <f>MODEL_DATA!BB353</f>
        <v>0</v>
      </c>
      <c r="EK356" s="84">
        <f>MODEL_DATA!BC353</f>
        <v>0</v>
      </c>
      <c r="EL356" s="84">
        <f>MODEL_DATA!BD353</f>
        <v>0</v>
      </c>
      <c r="EM356" s="84">
        <f>MODEL_DATA!BE353</f>
        <v>0</v>
      </c>
      <c r="EN356" s="84">
        <f>MODEL_DATA!BF353</f>
        <v>0</v>
      </c>
      <c r="EO356" s="84">
        <f>MODEL_DATA!BG353</f>
        <v>0</v>
      </c>
      <c r="EP356" s="84">
        <f>MODEL_DATA!BH353</f>
        <v>0</v>
      </c>
      <c r="EQ356" s="84">
        <f>MODEL_DATA!BI353</f>
        <v>1.26</v>
      </c>
      <c r="ER356" s="84">
        <f>MODEL_DATA!BJ353</f>
        <v>0</v>
      </c>
      <c r="ES356" s="84">
        <f>MODEL_DATA!BK353</f>
        <v>0</v>
      </c>
      <c r="ET356" s="84">
        <f>MODEL_DATA!BL353</f>
        <v>0</v>
      </c>
      <c r="EU356" s="84">
        <f>MODEL_DATA!BM353</f>
        <v>0</v>
      </c>
      <c r="EV356" s="84">
        <f>MODEL_DATA!BN353</f>
        <v>0</v>
      </c>
    </row>
    <row r="357" spans="122:152" x14ac:dyDescent="0.25">
      <c r="DR357" s="31">
        <f t="shared" si="180"/>
        <v>348</v>
      </c>
      <c r="DS357" s="26">
        <f t="shared" si="183"/>
        <v>348.5</v>
      </c>
      <c r="DT357" s="101">
        <f t="shared" si="177"/>
        <v>0</v>
      </c>
      <c r="DU357" s="101">
        <f t="shared" si="178"/>
        <v>0</v>
      </c>
      <c r="DV357" s="101">
        <f t="shared" si="179"/>
        <v>0</v>
      </c>
      <c r="DW357" s="102">
        <f t="shared" si="181"/>
        <v>0.54</v>
      </c>
      <c r="DX357" s="144"/>
      <c r="DY357" s="101">
        <f t="shared" si="182"/>
        <v>0</v>
      </c>
      <c r="DZ357" s="101">
        <f t="shared" si="182"/>
        <v>0</v>
      </c>
      <c r="EB357" s="84">
        <f>MODEL_DATA!AT354</f>
        <v>348</v>
      </c>
      <c r="EC357" s="84">
        <f>MODEL_DATA!AU354</f>
        <v>0</v>
      </c>
      <c r="ED357" s="84">
        <f>MODEL_DATA!AV354</f>
        <v>0</v>
      </c>
      <c r="EE357" s="84">
        <f>MODEL_DATA!AW354</f>
        <v>0</v>
      </c>
      <c r="EF357" s="84">
        <f>MODEL_DATA!AX354</f>
        <v>0</v>
      </c>
      <c r="EG357" s="84">
        <f>MODEL_DATA!AY354</f>
        <v>0</v>
      </c>
      <c r="EH357" s="84">
        <f>MODEL_DATA!AZ354</f>
        <v>0</v>
      </c>
      <c r="EI357" s="84">
        <f>MODEL_DATA!BA354</f>
        <v>0</v>
      </c>
      <c r="EJ357" s="84">
        <f>MODEL_DATA!BB354</f>
        <v>0</v>
      </c>
      <c r="EK357" s="84">
        <f>MODEL_DATA!BC354</f>
        <v>0</v>
      </c>
      <c r="EL357" s="84">
        <f>MODEL_DATA!BD354</f>
        <v>0</v>
      </c>
      <c r="EM357" s="84">
        <f>MODEL_DATA!BE354</f>
        <v>0</v>
      </c>
      <c r="EN357" s="84">
        <f>MODEL_DATA!BF354</f>
        <v>0</v>
      </c>
      <c r="EO357" s="84">
        <f>MODEL_DATA!BG354</f>
        <v>0</v>
      </c>
      <c r="EP357" s="84">
        <f>MODEL_DATA!BH354</f>
        <v>0</v>
      </c>
      <c r="EQ357" s="84">
        <f>MODEL_DATA!BI354</f>
        <v>0.54</v>
      </c>
      <c r="ER357" s="84">
        <f>MODEL_DATA!BJ354</f>
        <v>0</v>
      </c>
      <c r="ES357" s="84">
        <f>MODEL_DATA!BK354</f>
        <v>0</v>
      </c>
      <c r="ET357" s="84">
        <f>MODEL_DATA!BL354</f>
        <v>0</v>
      </c>
      <c r="EU357" s="84">
        <f>MODEL_DATA!BM354</f>
        <v>0</v>
      </c>
      <c r="EV357" s="84">
        <f>MODEL_DATA!BN354</f>
        <v>0</v>
      </c>
    </row>
    <row r="358" spans="122:152" x14ac:dyDescent="0.25">
      <c r="DR358" s="31">
        <f t="shared" si="180"/>
        <v>349</v>
      </c>
      <c r="DS358" s="26">
        <f t="shared" si="183"/>
        <v>349.5</v>
      </c>
      <c r="DT358" s="101">
        <f t="shared" si="177"/>
        <v>0</v>
      </c>
      <c r="DU358" s="101">
        <f t="shared" si="178"/>
        <v>0</v>
      </c>
      <c r="DV358" s="101">
        <f t="shared" si="179"/>
        <v>0</v>
      </c>
      <c r="DW358" s="102">
        <f t="shared" si="181"/>
        <v>0.8</v>
      </c>
      <c r="DX358" s="144"/>
      <c r="DY358" s="101">
        <f t="shared" si="182"/>
        <v>0</v>
      </c>
      <c r="DZ358" s="101">
        <f t="shared" si="182"/>
        <v>0</v>
      </c>
      <c r="EB358" s="84">
        <f>MODEL_DATA!AT355</f>
        <v>349</v>
      </c>
      <c r="EC358" s="84">
        <f>MODEL_DATA!AU355</f>
        <v>0</v>
      </c>
      <c r="ED358" s="84">
        <f>MODEL_DATA!AV355</f>
        <v>0</v>
      </c>
      <c r="EE358" s="84">
        <f>MODEL_DATA!AW355</f>
        <v>0</v>
      </c>
      <c r="EF358" s="84">
        <f>MODEL_DATA!AX355</f>
        <v>0</v>
      </c>
      <c r="EG358" s="84">
        <f>MODEL_DATA!AY355</f>
        <v>0</v>
      </c>
      <c r="EH358" s="84">
        <f>MODEL_DATA!AZ355</f>
        <v>0</v>
      </c>
      <c r="EI358" s="84">
        <f>MODEL_DATA!BA355</f>
        <v>0</v>
      </c>
      <c r="EJ358" s="84">
        <f>MODEL_DATA!BB355</f>
        <v>0</v>
      </c>
      <c r="EK358" s="84">
        <f>MODEL_DATA!BC355</f>
        <v>0</v>
      </c>
      <c r="EL358" s="84">
        <f>MODEL_DATA!BD355</f>
        <v>0</v>
      </c>
      <c r="EM358" s="84">
        <f>MODEL_DATA!BE355</f>
        <v>0</v>
      </c>
      <c r="EN358" s="84">
        <f>MODEL_DATA!BF355</f>
        <v>0</v>
      </c>
      <c r="EO358" s="84">
        <f>MODEL_DATA!BG355</f>
        <v>0</v>
      </c>
      <c r="EP358" s="84">
        <f>MODEL_DATA!BH355</f>
        <v>0</v>
      </c>
      <c r="EQ358" s="84">
        <f>MODEL_DATA!BI355</f>
        <v>0.8</v>
      </c>
      <c r="ER358" s="84">
        <f>MODEL_DATA!BJ355</f>
        <v>0</v>
      </c>
      <c r="ES358" s="84">
        <f>MODEL_DATA!BK355</f>
        <v>0</v>
      </c>
      <c r="ET358" s="84">
        <f>MODEL_DATA!BL355</f>
        <v>0</v>
      </c>
      <c r="EU358" s="84">
        <f>MODEL_DATA!BM355</f>
        <v>0</v>
      </c>
      <c r="EV358" s="84">
        <f>MODEL_DATA!BN355</f>
        <v>0</v>
      </c>
    </row>
    <row r="359" spans="122:152" x14ac:dyDescent="0.25">
      <c r="DR359" s="31">
        <f t="shared" si="180"/>
        <v>350</v>
      </c>
      <c r="DS359" s="26">
        <f t="shared" si="183"/>
        <v>350.5</v>
      </c>
      <c r="DT359" s="101">
        <f t="shared" si="177"/>
        <v>0</v>
      </c>
      <c r="DU359" s="101">
        <f t="shared" si="178"/>
        <v>0</v>
      </c>
      <c r="DV359" s="101">
        <f t="shared" si="179"/>
        <v>0</v>
      </c>
      <c r="DW359" s="102">
        <f t="shared" si="181"/>
        <v>0.47</v>
      </c>
      <c r="DX359" s="144"/>
      <c r="DY359" s="101">
        <f t="shared" si="182"/>
        <v>0</v>
      </c>
      <c r="DZ359" s="101">
        <f t="shared" si="182"/>
        <v>0</v>
      </c>
      <c r="EB359" s="84">
        <f>MODEL_DATA!AT356</f>
        <v>350</v>
      </c>
      <c r="EC359" s="84">
        <f>MODEL_DATA!AU356</f>
        <v>0</v>
      </c>
      <c r="ED359" s="84">
        <f>MODEL_DATA!AV356</f>
        <v>0</v>
      </c>
      <c r="EE359" s="84">
        <f>MODEL_DATA!AW356</f>
        <v>0</v>
      </c>
      <c r="EF359" s="84">
        <f>MODEL_DATA!AX356</f>
        <v>0</v>
      </c>
      <c r="EG359" s="84">
        <f>MODEL_DATA!AY356</f>
        <v>0</v>
      </c>
      <c r="EH359" s="84">
        <f>MODEL_DATA!AZ356</f>
        <v>0</v>
      </c>
      <c r="EI359" s="84">
        <f>MODEL_DATA!BA356</f>
        <v>0</v>
      </c>
      <c r="EJ359" s="84">
        <f>MODEL_DATA!BB356</f>
        <v>0</v>
      </c>
      <c r="EK359" s="84">
        <f>MODEL_DATA!BC356</f>
        <v>0</v>
      </c>
      <c r="EL359" s="84">
        <f>MODEL_DATA!BD356</f>
        <v>0</v>
      </c>
      <c r="EM359" s="84">
        <f>MODEL_DATA!BE356</f>
        <v>0</v>
      </c>
      <c r="EN359" s="84">
        <f>MODEL_DATA!BF356</f>
        <v>0</v>
      </c>
      <c r="EO359" s="84">
        <f>MODEL_DATA!BG356</f>
        <v>0</v>
      </c>
      <c r="EP359" s="84">
        <f>MODEL_DATA!BH356</f>
        <v>0</v>
      </c>
      <c r="EQ359" s="84">
        <f>MODEL_DATA!BI356</f>
        <v>0.47</v>
      </c>
      <c r="ER359" s="84">
        <f>MODEL_DATA!BJ356</f>
        <v>0</v>
      </c>
      <c r="ES359" s="84">
        <f>MODEL_DATA!BK356</f>
        <v>0</v>
      </c>
      <c r="ET359" s="84">
        <f>MODEL_DATA!BL356</f>
        <v>0</v>
      </c>
      <c r="EU359" s="84">
        <f>MODEL_DATA!BM356</f>
        <v>0</v>
      </c>
      <c r="EV359" s="84">
        <f>MODEL_DATA!BN356</f>
        <v>0</v>
      </c>
    </row>
    <row r="360" spans="122:152" x14ac:dyDescent="0.25">
      <c r="DR360" s="31">
        <f t="shared" si="180"/>
        <v>351</v>
      </c>
      <c r="DS360" s="26">
        <f t="shared" si="183"/>
        <v>351.5</v>
      </c>
      <c r="DT360" s="101">
        <f t="shared" si="177"/>
        <v>0</v>
      </c>
      <c r="DU360" s="101">
        <f t="shared" si="178"/>
        <v>0</v>
      </c>
      <c r="DV360" s="101">
        <f t="shared" si="179"/>
        <v>0</v>
      </c>
      <c r="DW360" s="102">
        <f t="shared" si="181"/>
        <v>0.56999999999999995</v>
      </c>
      <c r="DX360" s="144"/>
      <c r="DY360" s="101">
        <f t="shared" si="182"/>
        <v>0</v>
      </c>
      <c r="DZ360" s="101">
        <f t="shared" si="182"/>
        <v>0</v>
      </c>
      <c r="EB360" s="84">
        <f>MODEL_DATA!AT357</f>
        <v>351</v>
      </c>
      <c r="EC360" s="84">
        <f>MODEL_DATA!AU357</f>
        <v>0</v>
      </c>
      <c r="ED360" s="84">
        <f>MODEL_DATA!AV357</f>
        <v>0</v>
      </c>
      <c r="EE360" s="84">
        <f>MODEL_DATA!AW357</f>
        <v>0</v>
      </c>
      <c r="EF360" s="84">
        <f>MODEL_DATA!AX357</f>
        <v>0</v>
      </c>
      <c r="EG360" s="84">
        <f>MODEL_DATA!AY357</f>
        <v>0</v>
      </c>
      <c r="EH360" s="84">
        <f>MODEL_DATA!AZ357</f>
        <v>0</v>
      </c>
      <c r="EI360" s="84">
        <f>MODEL_DATA!BA357</f>
        <v>0</v>
      </c>
      <c r="EJ360" s="84">
        <f>MODEL_DATA!BB357</f>
        <v>0</v>
      </c>
      <c r="EK360" s="84">
        <f>MODEL_DATA!BC357</f>
        <v>0</v>
      </c>
      <c r="EL360" s="84">
        <f>MODEL_DATA!BD357</f>
        <v>0</v>
      </c>
      <c r="EM360" s="84">
        <f>MODEL_DATA!BE357</f>
        <v>0</v>
      </c>
      <c r="EN360" s="84">
        <f>MODEL_DATA!BF357</f>
        <v>0</v>
      </c>
      <c r="EO360" s="84">
        <f>MODEL_DATA!BG357</f>
        <v>0</v>
      </c>
      <c r="EP360" s="84">
        <f>MODEL_DATA!BH357</f>
        <v>0</v>
      </c>
      <c r="EQ360" s="84">
        <f>MODEL_DATA!BI357</f>
        <v>0.56999999999999995</v>
      </c>
      <c r="ER360" s="84">
        <f>MODEL_DATA!BJ357</f>
        <v>0</v>
      </c>
      <c r="ES360" s="84">
        <f>MODEL_DATA!BK357</f>
        <v>0</v>
      </c>
      <c r="ET360" s="84">
        <f>MODEL_DATA!BL357</f>
        <v>0</v>
      </c>
      <c r="EU360" s="84">
        <f>MODEL_DATA!BM357</f>
        <v>0</v>
      </c>
      <c r="EV360" s="84">
        <f>MODEL_DATA!BN357</f>
        <v>0</v>
      </c>
    </row>
    <row r="361" spans="122:152" x14ac:dyDescent="0.25">
      <c r="DR361" s="31">
        <f t="shared" si="180"/>
        <v>352</v>
      </c>
      <c r="DS361" s="26">
        <f t="shared" si="183"/>
        <v>352.5</v>
      </c>
      <c r="DT361" s="101">
        <f t="shared" si="177"/>
        <v>0</v>
      </c>
      <c r="DU361" s="101">
        <f t="shared" si="178"/>
        <v>0</v>
      </c>
      <c r="DV361" s="101">
        <f t="shared" si="179"/>
        <v>0</v>
      </c>
      <c r="DW361" s="102">
        <f t="shared" si="181"/>
        <v>0.51</v>
      </c>
      <c r="DX361" s="144"/>
      <c r="DY361" s="101">
        <f t="shared" si="182"/>
        <v>0</v>
      </c>
      <c r="DZ361" s="101">
        <f t="shared" si="182"/>
        <v>0</v>
      </c>
      <c r="EB361" s="84">
        <f>MODEL_DATA!AT358</f>
        <v>352</v>
      </c>
      <c r="EC361" s="84">
        <f>MODEL_DATA!AU358</f>
        <v>0</v>
      </c>
      <c r="ED361" s="84">
        <f>MODEL_DATA!AV358</f>
        <v>0</v>
      </c>
      <c r="EE361" s="84">
        <f>MODEL_DATA!AW358</f>
        <v>0</v>
      </c>
      <c r="EF361" s="84">
        <f>MODEL_DATA!AX358</f>
        <v>0</v>
      </c>
      <c r="EG361" s="84">
        <f>MODEL_DATA!AY358</f>
        <v>0</v>
      </c>
      <c r="EH361" s="84">
        <f>MODEL_DATA!AZ358</f>
        <v>0</v>
      </c>
      <c r="EI361" s="84">
        <f>MODEL_DATA!BA358</f>
        <v>0</v>
      </c>
      <c r="EJ361" s="84">
        <f>MODEL_DATA!BB358</f>
        <v>0</v>
      </c>
      <c r="EK361" s="84">
        <f>MODEL_DATA!BC358</f>
        <v>0</v>
      </c>
      <c r="EL361" s="84">
        <f>MODEL_DATA!BD358</f>
        <v>0</v>
      </c>
      <c r="EM361" s="84">
        <f>MODEL_DATA!BE358</f>
        <v>0</v>
      </c>
      <c r="EN361" s="84">
        <f>MODEL_DATA!BF358</f>
        <v>0</v>
      </c>
      <c r="EO361" s="84">
        <f>MODEL_DATA!BG358</f>
        <v>0</v>
      </c>
      <c r="EP361" s="84">
        <f>MODEL_DATA!BH358</f>
        <v>0</v>
      </c>
      <c r="EQ361" s="84">
        <f>MODEL_DATA!BI358</f>
        <v>0.51</v>
      </c>
      <c r="ER361" s="84">
        <f>MODEL_DATA!BJ358</f>
        <v>0</v>
      </c>
      <c r="ES361" s="84">
        <f>MODEL_DATA!BK358</f>
        <v>0</v>
      </c>
      <c r="ET361" s="84">
        <f>MODEL_DATA!BL358</f>
        <v>0</v>
      </c>
      <c r="EU361" s="84">
        <f>MODEL_DATA!BM358</f>
        <v>0</v>
      </c>
      <c r="EV361" s="84">
        <f>MODEL_DATA!BN358</f>
        <v>0</v>
      </c>
    </row>
    <row r="362" spans="122:152" x14ac:dyDescent="0.25">
      <c r="DR362" s="31">
        <f t="shared" si="180"/>
        <v>353</v>
      </c>
      <c r="DS362" s="26">
        <f t="shared" si="183"/>
        <v>353.5</v>
      </c>
      <c r="DT362" s="101">
        <f t="shared" si="177"/>
        <v>0</v>
      </c>
      <c r="DU362" s="101">
        <f t="shared" si="178"/>
        <v>0</v>
      </c>
      <c r="DV362" s="101">
        <f t="shared" si="179"/>
        <v>0</v>
      </c>
      <c r="DW362" s="102">
        <f t="shared" si="181"/>
        <v>0.28999999999999998</v>
      </c>
      <c r="DX362" s="144"/>
      <c r="DY362" s="101">
        <f t="shared" si="182"/>
        <v>0</v>
      </c>
      <c r="DZ362" s="101">
        <f t="shared" si="182"/>
        <v>0</v>
      </c>
      <c r="EB362" s="84">
        <f>MODEL_DATA!AT359</f>
        <v>353</v>
      </c>
      <c r="EC362" s="84">
        <f>MODEL_DATA!AU359</f>
        <v>0</v>
      </c>
      <c r="ED362" s="84">
        <f>MODEL_DATA!AV359</f>
        <v>0</v>
      </c>
      <c r="EE362" s="84">
        <f>MODEL_DATA!AW359</f>
        <v>0</v>
      </c>
      <c r="EF362" s="84">
        <f>MODEL_DATA!AX359</f>
        <v>0</v>
      </c>
      <c r="EG362" s="84">
        <f>MODEL_DATA!AY359</f>
        <v>0</v>
      </c>
      <c r="EH362" s="84">
        <f>MODEL_DATA!AZ359</f>
        <v>0</v>
      </c>
      <c r="EI362" s="84">
        <f>MODEL_DATA!BA359</f>
        <v>0</v>
      </c>
      <c r="EJ362" s="84">
        <f>MODEL_DATA!BB359</f>
        <v>0</v>
      </c>
      <c r="EK362" s="84">
        <f>MODEL_DATA!BC359</f>
        <v>0</v>
      </c>
      <c r="EL362" s="84">
        <f>MODEL_DATA!BD359</f>
        <v>0</v>
      </c>
      <c r="EM362" s="84">
        <f>MODEL_DATA!BE359</f>
        <v>0</v>
      </c>
      <c r="EN362" s="84">
        <f>MODEL_DATA!BF359</f>
        <v>0</v>
      </c>
      <c r="EO362" s="84">
        <f>MODEL_DATA!BG359</f>
        <v>0</v>
      </c>
      <c r="EP362" s="84">
        <f>MODEL_DATA!BH359</f>
        <v>0</v>
      </c>
      <c r="EQ362" s="84">
        <f>MODEL_DATA!BI359</f>
        <v>0.28999999999999998</v>
      </c>
      <c r="ER362" s="84">
        <f>MODEL_DATA!BJ359</f>
        <v>0</v>
      </c>
      <c r="ES362" s="84">
        <f>MODEL_DATA!BK359</f>
        <v>0</v>
      </c>
      <c r="ET362" s="84">
        <f>MODEL_DATA!BL359</f>
        <v>0</v>
      </c>
      <c r="EU362" s="84">
        <f>MODEL_DATA!BM359</f>
        <v>0</v>
      </c>
      <c r="EV362" s="84">
        <f>MODEL_DATA!BN359</f>
        <v>0</v>
      </c>
    </row>
    <row r="363" spans="122:152" x14ac:dyDescent="0.25">
      <c r="DR363" s="31">
        <f t="shared" si="180"/>
        <v>354</v>
      </c>
      <c r="DS363" s="26">
        <f t="shared" si="183"/>
        <v>354.5</v>
      </c>
      <c r="DT363" s="101">
        <f t="shared" si="177"/>
        <v>0</v>
      </c>
      <c r="DU363" s="101">
        <f t="shared" si="178"/>
        <v>0</v>
      </c>
      <c r="DV363" s="101">
        <f t="shared" si="179"/>
        <v>0</v>
      </c>
      <c r="DW363" s="102">
        <f t="shared" si="181"/>
        <v>0.25</v>
      </c>
      <c r="DX363" s="144"/>
      <c r="DY363" s="101">
        <f t="shared" si="182"/>
        <v>0</v>
      </c>
      <c r="DZ363" s="101">
        <f t="shared" si="182"/>
        <v>0</v>
      </c>
      <c r="EB363" s="84">
        <f>MODEL_DATA!AT360</f>
        <v>354</v>
      </c>
      <c r="EC363" s="84">
        <f>MODEL_DATA!AU360</f>
        <v>0</v>
      </c>
      <c r="ED363" s="84">
        <f>MODEL_DATA!AV360</f>
        <v>0</v>
      </c>
      <c r="EE363" s="84">
        <f>MODEL_DATA!AW360</f>
        <v>0</v>
      </c>
      <c r="EF363" s="84">
        <f>MODEL_DATA!AX360</f>
        <v>0</v>
      </c>
      <c r="EG363" s="84">
        <f>MODEL_DATA!AY360</f>
        <v>0</v>
      </c>
      <c r="EH363" s="84">
        <f>MODEL_DATA!AZ360</f>
        <v>0</v>
      </c>
      <c r="EI363" s="84">
        <f>MODEL_DATA!BA360</f>
        <v>0</v>
      </c>
      <c r="EJ363" s="84">
        <f>MODEL_DATA!BB360</f>
        <v>0</v>
      </c>
      <c r="EK363" s="84">
        <f>MODEL_DATA!BC360</f>
        <v>0</v>
      </c>
      <c r="EL363" s="84">
        <f>MODEL_DATA!BD360</f>
        <v>0</v>
      </c>
      <c r="EM363" s="84">
        <f>MODEL_DATA!BE360</f>
        <v>0</v>
      </c>
      <c r="EN363" s="84">
        <f>MODEL_DATA!BF360</f>
        <v>0</v>
      </c>
      <c r="EO363" s="84">
        <f>MODEL_DATA!BG360</f>
        <v>0</v>
      </c>
      <c r="EP363" s="84">
        <f>MODEL_DATA!BH360</f>
        <v>0</v>
      </c>
      <c r="EQ363" s="84">
        <f>MODEL_DATA!BI360</f>
        <v>0.25</v>
      </c>
      <c r="ER363" s="84">
        <f>MODEL_DATA!BJ360</f>
        <v>0</v>
      </c>
      <c r="ES363" s="84">
        <f>MODEL_DATA!BK360</f>
        <v>0</v>
      </c>
      <c r="ET363" s="84">
        <f>MODEL_DATA!BL360</f>
        <v>0</v>
      </c>
      <c r="EU363" s="84">
        <f>MODEL_DATA!BM360</f>
        <v>0</v>
      </c>
      <c r="EV363" s="84">
        <f>MODEL_DATA!BN360</f>
        <v>0</v>
      </c>
    </row>
    <row r="364" spans="122:152" x14ac:dyDescent="0.25">
      <c r="DR364" s="31">
        <f t="shared" si="180"/>
        <v>355</v>
      </c>
      <c r="DS364" s="26">
        <f t="shared" si="183"/>
        <v>355.5</v>
      </c>
      <c r="DT364" s="101">
        <f t="shared" si="177"/>
        <v>0</v>
      </c>
      <c r="DU364" s="101">
        <f t="shared" si="178"/>
        <v>0</v>
      </c>
      <c r="DV364" s="101">
        <f t="shared" si="179"/>
        <v>0</v>
      </c>
      <c r="DW364" s="102">
        <f t="shared" si="181"/>
        <v>0.17</v>
      </c>
      <c r="DX364" s="144"/>
      <c r="DY364" s="101">
        <f t="shared" si="182"/>
        <v>0</v>
      </c>
      <c r="DZ364" s="101">
        <f t="shared" si="182"/>
        <v>0</v>
      </c>
      <c r="EB364" s="84">
        <f>MODEL_DATA!AT361</f>
        <v>355</v>
      </c>
      <c r="EC364" s="84">
        <f>MODEL_DATA!AU361</f>
        <v>0</v>
      </c>
      <c r="ED364" s="84">
        <f>MODEL_DATA!AV361</f>
        <v>0</v>
      </c>
      <c r="EE364" s="84">
        <f>MODEL_DATA!AW361</f>
        <v>0</v>
      </c>
      <c r="EF364" s="84">
        <f>MODEL_DATA!AX361</f>
        <v>0</v>
      </c>
      <c r="EG364" s="84">
        <f>MODEL_DATA!AY361</f>
        <v>0</v>
      </c>
      <c r="EH364" s="84">
        <f>MODEL_DATA!AZ361</f>
        <v>0</v>
      </c>
      <c r="EI364" s="84">
        <f>MODEL_DATA!BA361</f>
        <v>0</v>
      </c>
      <c r="EJ364" s="84">
        <f>MODEL_DATA!BB361</f>
        <v>0</v>
      </c>
      <c r="EK364" s="84">
        <f>MODEL_DATA!BC361</f>
        <v>0</v>
      </c>
      <c r="EL364" s="84">
        <f>MODEL_DATA!BD361</f>
        <v>0</v>
      </c>
      <c r="EM364" s="84">
        <f>MODEL_DATA!BE361</f>
        <v>0</v>
      </c>
      <c r="EN364" s="84">
        <f>MODEL_DATA!BF361</f>
        <v>0</v>
      </c>
      <c r="EO364" s="84">
        <f>MODEL_DATA!BG361</f>
        <v>0</v>
      </c>
      <c r="EP364" s="84">
        <f>MODEL_DATA!BH361</f>
        <v>0</v>
      </c>
      <c r="EQ364" s="84">
        <f>MODEL_DATA!BI361</f>
        <v>0.17</v>
      </c>
      <c r="ER364" s="84">
        <f>MODEL_DATA!BJ361</f>
        <v>0</v>
      </c>
      <c r="ES364" s="84">
        <f>MODEL_DATA!BK361</f>
        <v>0</v>
      </c>
      <c r="ET364" s="84">
        <f>MODEL_DATA!BL361</f>
        <v>0</v>
      </c>
      <c r="EU364" s="84">
        <f>MODEL_DATA!BM361</f>
        <v>0</v>
      </c>
      <c r="EV364" s="84">
        <f>MODEL_DATA!BN361</f>
        <v>0</v>
      </c>
    </row>
    <row r="365" spans="122:152" x14ac:dyDescent="0.25">
      <c r="DR365" s="31">
        <f t="shared" si="180"/>
        <v>356</v>
      </c>
      <c r="DS365" s="26">
        <f t="shared" si="183"/>
        <v>356.5</v>
      </c>
      <c r="DT365" s="101">
        <f t="shared" si="177"/>
        <v>0</v>
      </c>
      <c r="DU365" s="101">
        <f t="shared" si="178"/>
        <v>0</v>
      </c>
      <c r="DV365" s="101">
        <f t="shared" si="179"/>
        <v>0</v>
      </c>
      <c r="DW365" s="102">
        <f t="shared" si="181"/>
        <v>0.04</v>
      </c>
      <c r="DX365" s="144"/>
      <c r="DY365" s="101">
        <f t="shared" si="182"/>
        <v>0</v>
      </c>
      <c r="DZ365" s="101">
        <f t="shared" si="182"/>
        <v>0</v>
      </c>
      <c r="EB365" s="84">
        <f>MODEL_DATA!AT362</f>
        <v>356</v>
      </c>
      <c r="EC365" s="84">
        <f>MODEL_DATA!AU362</f>
        <v>0</v>
      </c>
      <c r="ED365" s="84">
        <f>MODEL_DATA!AV362</f>
        <v>0</v>
      </c>
      <c r="EE365" s="84">
        <f>MODEL_DATA!AW362</f>
        <v>0</v>
      </c>
      <c r="EF365" s="84">
        <f>MODEL_DATA!AX362</f>
        <v>0</v>
      </c>
      <c r="EG365" s="84">
        <f>MODEL_DATA!AY362</f>
        <v>0</v>
      </c>
      <c r="EH365" s="84">
        <f>MODEL_DATA!AZ362</f>
        <v>0</v>
      </c>
      <c r="EI365" s="84">
        <f>MODEL_DATA!BA362</f>
        <v>0</v>
      </c>
      <c r="EJ365" s="84">
        <f>MODEL_DATA!BB362</f>
        <v>0</v>
      </c>
      <c r="EK365" s="84">
        <f>MODEL_DATA!BC362</f>
        <v>0</v>
      </c>
      <c r="EL365" s="84">
        <f>MODEL_DATA!BD362</f>
        <v>0</v>
      </c>
      <c r="EM365" s="84">
        <f>MODEL_DATA!BE362</f>
        <v>0</v>
      </c>
      <c r="EN365" s="84">
        <f>MODEL_DATA!BF362</f>
        <v>0</v>
      </c>
      <c r="EO365" s="84">
        <f>MODEL_DATA!BG362</f>
        <v>0</v>
      </c>
      <c r="EP365" s="84">
        <f>MODEL_DATA!BH362</f>
        <v>0</v>
      </c>
      <c r="EQ365" s="84">
        <f>MODEL_DATA!BI362</f>
        <v>0.04</v>
      </c>
      <c r="ER365" s="84">
        <f>MODEL_DATA!BJ362</f>
        <v>0</v>
      </c>
      <c r="ES365" s="84">
        <f>MODEL_DATA!BK362</f>
        <v>0</v>
      </c>
      <c r="ET365" s="84">
        <f>MODEL_DATA!BL362</f>
        <v>0</v>
      </c>
      <c r="EU365" s="84">
        <f>MODEL_DATA!BM362</f>
        <v>0</v>
      </c>
      <c r="EV365" s="84">
        <f>MODEL_DATA!BN362</f>
        <v>0</v>
      </c>
    </row>
    <row r="366" spans="122:152" x14ac:dyDescent="0.25">
      <c r="DR366" s="31">
        <f t="shared" si="180"/>
        <v>357</v>
      </c>
      <c r="DS366" s="26">
        <f t="shared" si="183"/>
        <v>357.5</v>
      </c>
      <c r="DT366" s="101">
        <f t="shared" si="177"/>
        <v>0</v>
      </c>
      <c r="DU366" s="101">
        <f t="shared" si="178"/>
        <v>0</v>
      </c>
      <c r="DV366" s="101">
        <f t="shared" si="179"/>
        <v>0</v>
      </c>
      <c r="DW366" s="102">
        <f t="shared" si="181"/>
        <v>7.0000000000000007E-2</v>
      </c>
      <c r="DX366" s="144"/>
      <c r="DY366" s="101">
        <f t="shared" si="182"/>
        <v>0</v>
      </c>
      <c r="DZ366" s="101">
        <f t="shared" si="182"/>
        <v>0</v>
      </c>
      <c r="EB366" s="84">
        <f>MODEL_DATA!AT363</f>
        <v>357</v>
      </c>
      <c r="EC366" s="84">
        <f>MODEL_DATA!AU363</f>
        <v>0</v>
      </c>
      <c r="ED366" s="84">
        <f>MODEL_DATA!AV363</f>
        <v>0</v>
      </c>
      <c r="EE366" s="84">
        <f>MODEL_DATA!AW363</f>
        <v>0</v>
      </c>
      <c r="EF366" s="84">
        <f>MODEL_DATA!AX363</f>
        <v>0</v>
      </c>
      <c r="EG366" s="84">
        <f>MODEL_DATA!AY363</f>
        <v>0</v>
      </c>
      <c r="EH366" s="84">
        <f>MODEL_DATA!AZ363</f>
        <v>0</v>
      </c>
      <c r="EI366" s="84">
        <f>MODEL_DATA!BA363</f>
        <v>0</v>
      </c>
      <c r="EJ366" s="84">
        <f>MODEL_DATA!BB363</f>
        <v>0</v>
      </c>
      <c r="EK366" s="84">
        <f>MODEL_DATA!BC363</f>
        <v>0</v>
      </c>
      <c r="EL366" s="84">
        <f>MODEL_DATA!BD363</f>
        <v>0</v>
      </c>
      <c r="EM366" s="84">
        <f>MODEL_DATA!BE363</f>
        <v>0</v>
      </c>
      <c r="EN366" s="84">
        <f>MODEL_DATA!BF363</f>
        <v>0</v>
      </c>
      <c r="EO366" s="84">
        <f>MODEL_DATA!BG363</f>
        <v>0</v>
      </c>
      <c r="EP366" s="84">
        <f>MODEL_DATA!BH363</f>
        <v>0</v>
      </c>
      <c r="EQ366" s="84">
        <f>MODEL_DATA!BI363</f>
        <v>7.0000000000000007E-2</v>
      </c>
      <c r="ER366" s="84">
        <f>MODEL_DATA!BJ363</f>
        <v>0</v>
      </c>
      <c r="ES366" s="84">
        <f>MODEL_DATA!BK363</f>
        <v>0</v>
      </c>
      <c r="ET366" s="84">
        <f>MODEL_DATA!BL363</f>
        <v>0</v>
      </c>
      <c r="EU366" s="84">
        <f>MODEL_DATA!BM363</f>
        <v>0</v>
      </c>
      <c r="EV366" s="84">
        <f>MODEL_DATA!BN363</f>
        <v>0</v>
      </c>
    </row>
    <row r="367" spans="122:152" x14ac:dyDescent="0.25">
      <c r="DR367" s="31">
        <f t="shared" si="180"/>
        <v>358</v>
      </c>
      <c r="DS367" s="26">
        <f t="shared" si="183"/>
        <v>358.5</v>
      </c>
      <c r="DT367" s="101">
        <f t="shared" si="177"/>
        <v>0</v>
      </c>
      <c r="DU367" s="101">
        <f t="shared" si="178"/>
        <v>0</v>
      </c>
      <c r="DV367" s="101">
        <f t="shared" si="179"/>
        <v>0</v>
      </c>
      <c r="DW367" s="102">
        <f t="shared" si="181"/>
        <v>0.02</v>
      </c>
      <c r="DX367" s="144"/>
      <c r="DY367" s="101">
        <f t="shared" si="182"/>
        <v>0</v>
      </c>
      <c r="DZ367" s="101">
        <f t="shared" si="182"/>
        <v>0</v>
      </c>
      <c r="EB367" s="84">
        <f>MODEL_DATA!AT364</f>
        <v>358</v>
      </c>
      <c r="EC367" s="84">
        <f>MODEL_DATA!AU364</f>
        <v>0</v>
      </c>
      <c r="ED367" s="84">
        <f>MODEL_DATA!AV364</f>
        <v>0</v>
      </c>
      <c r="EE367" s="84">
        <f>MODEL_DATA!AW364</f>
        <v>0</v>
      </c>
      <c r="EF367" s="84">
        <f>MODEL_DATA!AX364</f>
        <v>0</v>
      </c>
      <c r="EG367" s="84">
        <f>MODEL_DATA!AY364</f>
        <v>0</v>
      </c>
      <c r="EH367" s="84">
        <f>MODEL_DATA!AZ364</f>
        <v>0</v>
      </c>
      <c r="EI367" s="84">
        <f>MODEL_DATA!BA364</f>
        <v>0</v>
      </c>
      <c r="EJ367" s="84">
        <f>MODEL_DATA!BB364</f>
        <v>0</v>
      </c>
      <c r="EK367" s="84">
        <f>MODEL_DATA!BC364</f>
        <v>0</v>
      </c>
      <c r="EL367" s="84">
        <f>MODEL_DATA!BD364</f>
        <v>0</v>
      </c>
      <c r="EM367" s="84">
        <f>MODEL_DATA!BE364</f>
        <v>0</v>
      </c>
      <c r="EN367" s="84">
        <f>MODEL_DATA!BF364</f>
        <v>0</v>
      </c>
      <c r="EO367" s="84">
        <f>MODEL_DATA!BG364</f>
        <v>0</v>
      </c>
      <c r="EP367" s="84">
        <f>MODEL_DATA!BH364</f>
        <v>0</v>
      </c>
      <c r="EQ367" s="84">
        <f>MODEL_DATA!BI364</f>
        <v>0.02</v>
      </c>
      <c r="ER367" s="84">
        <f>MODEL_DATA!BJ364</f>
        <v>0</v>
      </c>
      <c r="ES367" s="84">
        <f>MODEL_DATA!BK364</f>
        <v>0</v>
      </c>
      <c r="ET367" s="84">
        <f>MODEL_DATA!BL364</f>
        <v>0</v>
      </c>
      <c r="EU367" s="84">
        <f>MODEL_DATA!BM364</f>
        <v>0</v>
      </c>
      <c r="EV367" s="84">
        <f>MODEL_DATA!BN364</f>
        <v>0</v>
      </c>
    </row>
    <row r="368" spans="122:152" x14ac:dyDescent="0.25">
      <c r="DR368" s="31">
        <f t="shared" si="180"/>
        <v>359</v>
      </c>
      <c r="DS368" s="26">
        <f t="shared" si="183"/>
        <v>359.5</v>
      </c>
      <c r="DT368" s="101">
        <f t="shared" si="177"/>
        <v>0</v>
      </c>
      <c r="DU368" s="101">
        <f t="shared" si="178"/>
        <v>0</v>
      </c>
      <c r="DV368" s="101">
        <f t="shared" si="179"/>
        <v>0</v>
      </c>
      <c r="DW368" s="102">
        <f t="shared" si="181"/>
        <v>0.02</v>
      </c>
      <c r="DX368" s="144"/>
      <c r="DY368" s="101">
        <f t="shared" si="182"/>
        <v>0</v>
      </c>
      <c r="DZ368" s="101">
        <f t="shared" si="182"/>
        <v>0</v>
      </c>
      <c r="EB368" s="84">
        <f>MODEL_DATA!AT365</f>
        <v>359</v>
      </c>
      <c r="EC368" s="84">
        <f>MODEL_DATA!AU365</f>
        <v>0</v>
      </c>
      <c r="ED368" s="84">
        <f>MODEL_DATA!AV365</f>
        <v>0</v>
      </c>
      <c r="EE368" s="84">
        <f>MODEL_DATA!AW365</f>
        <v>0</v>
      </c>
      <c r="EF368" s="84">
        <f>MODEL_DATA!AX365</f>
        <v>0</v>
      </c>
      <c r="EG368" s="84">
        <f>MODEL_DATA!AY365</f>
        <v>0</v>
      </c>
      <c r="EH368" s="84">
        <f>MODEL_DATA!AZ365</f>
        <v>0</v>
      </c>
      <c r="EI368" s="84">
        <f>MODEL_DATA!BA365</f>
        <v>0</v>
      </c>
      <c r="EJ368" s="84">
        <f>MODEL_DATA!BB365</f>
        <v>0</v>
      </c>
      <c r="EK368" s="84">
        <f>MODEL_DATA!BC365</f>
        <v>0</v>
      </c>
      <c r="EL368" s="84">
        <f>MODEL_DATA!BD365</f>
        <v>0</v>
      </c>
      <c r="EM368" s="84">
        <f>MODEL_DATA!BE365</f>
        <v>0</v>
      </c>
      <c r="EN368" s="84">
        <f>MODEL_DATA!BF365</f>
        <v>0</v>
      </c>
      <c r="EO368" s="84">
        <f>MODEL_DATA!BG365</f>
        <v>0</v>
      </c>
      <c r="EP368" s="84">
        <f>MODEL_DATA!BH365</f>
        <v>0</v>
      </c>
      <c r="EQ368" s="84">
        <f>MODEL_DATA!BI365</f>
        <v>0.02</v>
      </c>
      <c r="ER368" s="84">
        <f>MODEL_DATA!BJ365</f>
        <v>0</v>
      </c>
      <c r="ES368" s="84">
        <f>MODEL_DATA!BK365</f>
        <v>0</v>
      </c>
      <c r="ET368" s="84">
        <f>MODEL_DATA!BL365</f>
        <v>0</v>
      </c>
      <c r="EU368" s="84">
        <f>MODEL_DATA!BM365</f>
        <v>0</v>
      </c>
      <c r="EV368" s="84">
        <f>MODEL_DATA!BN365</f>
        <v>0</v>
      </c>
    </row>
    <row r="369" spans="122:152" x14ac:dyDescent="0.25">
      <c r="DR369" s="31">
        <f t="shared" si="180"/>
        <v>360</v>
      </c>
      <c r="DS369" s="26">
        <f t="shared" si="183"/>
        <v>360.5</v>
      </c>
      <c r="DT369" s="101">
        <f t="shared" si="177"/>
        <v>0</v>
      </c>
      <c r="DU369" s="101">
        <f t="shared" si="178"/>
        <v>0</v>
      </c>
      <c r="DV369" s="101">
        <f t="shared" si="179"/>
        <v>0</v>
      </c>
      <c r="DW369" s="102">
        <f t="shared" si="181"/>
        <v>0</v>
      </c>
      <c r="DX369" s="144"/>
      <c r="DY369" s="101">
        <f t="shared" si="182"/>
        <v>0</v>
      </c>
      <c r="DZ369" s="101">
        <f t="shared" si="182"/>
        <v>0</v>
      </c>
      <c r="EB369" s="84">
        <f>MODEL_DATA!AT366</f>
        <v>360</v>
      </c>
      <c r="EC369" s="84">
        <f>MODEL_DATA!AU366</f>
        <v>0</v>
      </c>
      <c r="ED369" s="84">
        <f>MODEL_DATA!AV366</f>
        <v>0</v>
      </c>
      <c r="EE369" s="84">
        <f>MODEL_DATA!AW366</f>
        <v>0</v>
      </c>
      <c r="EF369" s="84">
        <f>MODEL_DATA!AX366</f>
        <v>0</v>
      </c>
      <c r="EG369" s="84">
        <f>MODEL_DATA!AY366</f>
        <v>0</v>
      </c>
      <c r="EH369" s="84">
        <f>MODEL_DATA!AZ366</f>
        <v>0</v>
      </c>
      <c r="EI369" s="84">
        <f>MODEL_DATA!BA366</f>
        <v>0</v>
      </c>
      <c r="EJ369" s="84">
        <f>MODEL_DATA!BB366</f>
        <v>0</v>
      </c>
      <c r="EK369" s="84">
        <f>MODEL_DATA!BC366</f>
        <v>0</v>
      </c>
      <c r="EL369" s="84">
        <f>MODEL_DATA!BD366</f>
        <v>0</v>
      </c>
      <c r="EM369" s="84">
        <f>MODEL_DATA!BE366</f>
        <v>0</v>
      </c>
      <c r="EN369" s="84">
        <f>MODEL_DATA!BF366</f>
        <v>0</v>
      </c>
      <c r="EO369" s="84">
        <f>MODEL_DATA!BG366</f>
        <v>0</v>
      </c>
      <c r="EP369" s="84">
        <f>MODEL_DATA!BH366</f>
        <v>0</v>
      </c>
      <c r="EQ369" s="84">
        <f>MODEL_DATA!BI366</f>
        <v>0</v>
      </c>
      <c r="ER369" s="84">
        <f>MODEL_DATA!BJ366</f>
        <v>0</v>
      </c>
      <c r="ES369" s="84">
        <f>MODEL_DATA!BK366</f>
        <v>0</v>
      </c>
      <c r="ET369" s="84">
        <f>MODEL_DATA!BL366</f>
        <v>0</v>
      </c>
      <c r="EU369" s="84">
        <f>MODEL_DATA!BM366</f>
        <v>0</v>
      </c>
      <c r="EV369" s="84">
        <f>MODEL_DATA!BN366</f>
        <v>0</v>
      </c>
    </row>
    <row r="370" spans="122:152" x14ac:dyDescent="0.25">
      <c r="DR370" s="31">
        <f t="shared" si="180"/>
        <v>361</v>
      </c>
      <c r="DS370" s="26">
        <f t="shared" si="183"/>
        <v>361.5</v>
      </c>
      <c r="DT370" s="101">
        <f t="shared" si="177"/>
        <v>0</v>
      </c>
      <c r="DU370" s="101">
        <f t="shared" si="178"/>
        <v>0</v>
      </c>
      <c r="DV370" s="101">
        <f t="shared" si="179"/>
        <v>0</v>
      </c>
      <c r="DW370" s="102">
        <f t="shared" si="181"/>
        <v>0.03</v>
      </c>
      <c r="DX370" s="144"/>
      <c r="DY370" s="101">
        <f t="shared" si="182"/>
        <v>0</v>
      </c>
      <c r="DZ370" s="101">
        <f t="shared" si="182"/>
        <v>0</v>
      </c>
      <c r="EB370" s="84">
        <f>MODEL_DATA!AT367</f>
        <v>361</v>
      </c>
      <c r="EC370" s="84">
        <f>MODEL_DATA!AU367</f>
        <v>0</v>
      </c>
      <c r="ED370" s="84">
        <f>MODEL_DATA!AV367</f>
        <v>0</v>
      </c>
      <c r="EE370" s="84">
        <f>MODEL_DATA!AW367</f>
        <v>0</v>
      </c>
      <c r="EF370" s="84">
        <f>MODEL_DATA!AX367</f>
        <v>0</v>
      </c>
      <c r="EG370" s="84">
        <f>MODEL_DATA!AY367</f>
        <v>0</v>
      </c>
      <c r="EH370" s="84">
        <f>MODEL_DATA!AZ367</f>
        <v>0</v>
      </c>
      <c r="EI370" s="84">
        <f>MODEL_DATA!BA367</f>
        <v>0</v>
      </c>
      <c r="EJ370" s="84">
        <f>MODEL_DATA!BB367</f>
        <v>0</v>
      </c>
      <c r="EK370" s="84">
        <f>MODEL_DATA!BC367</f>
        <v>0</v>
      </c>
      <c r="EL370" s="84">
        <f>MODEL_DATA!BD367</f>
        <v>0</v>
      </c>
      <c r="EM370" s="84">
        <f>MODEL_DATA!BE367</f>
        <v>0</v>
      </c>
      <c r="EN370" s="84">
        <f>MODEL_DATA!BF367</f>
        <v>0</v>
      </c>
      <c r="EO370" s="84">
        <f>MODEL_DATA!BG367</f>
        <v>0</v>
      </c>
      <c r="EP370" s="84">
        <f>MODEL_DATA!BH367</f>
        <v>0</v>
      </c>
      <c r="EQ370" s="84">
        <f>MODEL_DATA!BI367</f>
        <v>0.03</v>
      </c>
      <c r="ER370" s="84">
        <f>MODEL_DATA!BJ367</f>
        <v>0</v>
      </c>
      <c r="ES370" s="84">
        <f>MODEL_DATA!BK367</f>
        <v>0</v>
      </c>
      <c r="ET370" s="84">
        <f>MODEL_DATA!BL367</f>
        <v>0</v>
      </c>
      <c r="EU370" s="84">
        <f>MODEL_DATA!BM367</f>
        <v>0</v>
      </c>
      <c r="EV370" s="84">
        <f>MODEL_DATA!BN367</f>
        <v>0</v>
      </c>
    </row>
    <row r="371" spans="122:152" x14ac:dyDescent="0.25">
      <c r="DR371" s="31">
        <f t="shared" si="180"/>
        <v>362</v>
      </c>
      <c r="DS371" s="26">
        <f t="shared" si="183"/>
        <v>362.5</v>
      </c>
      <c r="DT371" s="101">
        <f t="shared" si="177"/>
        <v>0</v>
      </c>
      <c r="DU371" s="101">
        <f t="shared" si="178"/>
        <v>0</v>
      </c>
      <c r="DV371" s="101">
        <f t="shared" si="179"/>
        <v>0</v>
      </c>
      <c r="DW371" s="102">
        <f t="shared" si="181"/>
        <v>0</v>
      </c>
      <c r="DX371" s="144"/>
      <c r="DY371" s="101">
        <f t="shared" si="182"/>
        <v>0</v>
      </c>
      <c r="DZ371" s="101">
        <f t="shared" si="182"/>
        <v>0</v>
      </c>
      <c r="EB371" s="84">
        <f>MODEL_DATA!AT368</f>
        <v>362</v>
      </c>
      <c r="EC371" s="84">
        <f>MODEL_DATA!AU368</f>
        <v>0</v>
      </c>
      <c r="ED371" s="84">
        <f>MODEL_DATA!AV368</f>
        <v>0</v>
      </c>
      <c r="EE371" s="84">
        <f>MODEL_DATA!AW368</f>
        <v>0</v>
      </c>
      <c r="EF371" s="84">
        <f>MODEL_DATA!AX368</f>
        <v>0</v>
      </c>
      <c r="EG371" s="84">
        <f>MODEL_DATA!AY368</f>
        <v>0</v>
      </c>
      <c r="EH371" s="84">
        <f>MODEL_DATA!AZ368</f>
        <v>0</v>
      </c>
      <c r="EI371" s="84">
        <f>MODEL_DATA!BA368</f>
        <v>0</v>
      </c>
      <c r="EJ371" s="84">
        <f>MODEL_DATA!BB368</f>
        <v>0</v>
      </c>
      <c r="EK371" s="84">
        <f>MODEL_DATA!BC368</f>
        <v>0</v>
      </c>
      <c r="EL371" s="84">
        <f>MODEL_DATA!BD368</f>
        <v>0</v>
      </c>
      <c r="EM371" s="84">
        <f>MODEL_DATA!BE368</f>
        <v>0</v>
      </c>
      <c r="EN371" s="84">
        <f>MODEL_DATA!BF368</f>
        <v>0</v>
      </c>
      <c r="EO371" s="84">
        <f>MODEL_DATA!BG368</f>
        <v>0</v>
      </c>
      <c r="EP371" s="84">
        <f>MODEL_DATA!BH368</f>
        <v>0</v>
      </c>
      <c r="EQ371" s="84">
        <f>MODEL_DATA!BI368</f>
        <v>0</v>
      </c>
      <c r="ER371" s="84">
        <f>MODEL_DATA!BJ368</f>
        <v>0</v>
      </c>
      <c r="ES371" s="84">
        <f>MODEL_DATA!BK368</f>
        <v>0</v>
      </c>
      <c r="ET371" s="84">
        <f>MODEL_DATA!BL368</f>
        <v>0</v>
      </c>
      <c r="EU371" s="84">
        <f>MODEL_DATA!BM368</f>
        <v>0</v>
      </c>
      <c r="EV371" s="84">
        <f>MODEL_DATA!BN368</f>
        <v>0</v>
      </c>
    </row>
    <row r="372" spans="122:152" x14ac:dyDescent="0.25">
      <c r="DR372" s="31">
        <f t="shared" si="180"/>
        <v>363</v>
      </c>
      <c r="DS372" s="26">
        <f t="shared" si="183"/>
        <v>363.5</v>
      </c>
      <c r="DT372" s="101">
        <f t="shared" si="177"/>
        <v>0</v>
      </c>
      <c r="DU372" s="101">
        <f t="shared" si="178"/>
        <v>0</v>
      </c>
      <c r="DV372" s="101">
        <f t="shared" si="179"/>
        <v>0</v>
      </c>
      <c r="DW372" s="102">
        <f t="shared" si="181"/>
        <v>0</v>
      </c>
      <c r="DX372" s="144"/>
      <c r="DY372" s="101">
        <f t="shared" si="182"/>
        <v>0</v>
      </c>
      <c r="DZ372" s="101">
        <f t="shared" si="182"/>
        <v>0</v>
      </c>
      <c r="EB372" s="84">
        <f>MODEL_DATA!AT369</f>
        <v>363</v>
      </c>
      <c r="EC372" s="84">
        <f>MODEL_DATA!AU369</f>
        <v>0</v>
      </c>
      <c r="ED372" s="84">
        <f>MODEL_DATA!AV369</f>
        <v>0</v>
      </c>
      <c r="EE372" s="84">
        <f>MODEL_DATA!AW369</f>
        <v>0</v>
      </c>
      <c r="EF372" s="84">
        <f>MODEL_DATA!AX369</f>
        <v>0</v>
      </c>
      <c r="EG372" s="84">
        <f>MODEL_DATA!AY369</f>
        <v>0</v>
      </c>
      <c r="EH372" s="84">
        <f>MODEL_DATA!AZ369</f>
        <v>0</v>
      </c>
      <c r="EI372" s="84">
        <f>MODEL_DATA!BA369</f>
        <v>0</v>
      </c>
      <c r="EJ372" s="84">
        <f>MODEL_DATA!BB369</f>
        <v>0</v>
      </c>
      <c r="EK372" s="84">
        <f>MODEL_DATA!BC369</f>
        <v>0</v>
      </c>
      <c r="EL372" s="84">
        <f>MODEL_DATA!BD369</f>
        <v>0</v>
      </c>
      <c r="EM372" s="84">
        <f>MODEL_DATA!BE369</f>
        <v>0</v>
      </c>
      <c r="EN372" s="84">
        <f>MODEL_DATA!BF369</f>
        <v>0</v>
      </c>
      <c r="EO372" s="84">
        <f>MODEL_DATA!BG369</f>
        <v>0</v>
      </c>
      <c r="EP372" s="84">
        <f>MODEL_DATA!BH369</f>
        <v>0</v>
      </c>
      <c r="EQ372" s="84">
        <f>MODEL_DATA!BI369</f>
        <v>0</v>
      </c>
      <c r="ER372" s="84">
        <f>MODEL_DATA!BJ369</f>
        <v>0</v>
      </c>
      <c r="ES372" s="84">
        <f>MODEL_DATA!BK369</f>
        <v>0</v>
      </c>
      <c r="ET372" s="84">
        <f>MODEL_DATA!BL369</f>
        <v>0</v>
      </c>
      <c r="EU372" s="84">
        <f>MODEL_DATA!BM369</f>
        <v>0</v>
      </c>
      <c r="EV372" s="84">
        <f>MODEL_DATA!BN369</f>
        <v>0</v>
      </c>
    </row>
    <row r="373" spans="122:152" x14ac:dyDescent="0.25">
      <c r="DR373" s="31">
        <f t="shared" si="180"/>
        <v>364</v>
      </c>
      <c r="DS373" s="26">
        <f t="shared" si="183"/>
        <v>364.5</v>
      </c>
      <c r="DT373" s="101">
        <f t="shared" si="177"/>
        <v>0</v>
      </c>
      <c r="DU373" s="101">
        <f t="shared" si="178"/>
        <v>0</v>
      </c>
      <c r="DV373" s="101">
        <f t="shared" si="179"/>
        <v>0</v>
      </c>
      <c r="DW373" s="102">
        <f t="shared" si="181"/>
        <v>0</v>
      </c>
      <c r="DX373" s="144"/>
      <c r="DY373" s="101">
        <f t="shared" si="182"/>
        <v>0</v>
      </c>
      <c r="DZ373" s="101">
        <f t="shared" si="182"/>
        <v>0</v>
      </c>
      <c r="EB373" s="84">
        <f>MODEL_DATA!AT370</f>
        <v>364</v>
      </c>
      <c r="EC373" s="84">
        <f>MODEL_DATA!AU370</f>
        <v>0</v>
      </c>
      <c r="ED373" s="84">
        <f>MODEL_DATA!AV370</f>
        <v>0</v>
      </c>
      <c r="EE373" s="84">
        <f>MODEL_DATA!AW370</f>
        <v>0</v>
      </c>
      <c r="EF373" s="84">
        <f>MODEL_DATA!AX370</f>
        <v>0</v>
      </c>
      <c r="EG373" s="84">
        <f>MODEL_DATA!AY370</f>
        <v>0</v>
      </c>
      <c r="EH373" s="84">
        <f>MODEL_DATA!AZ370</f>
        <v>0</v>
      </c>
      <c r="EI373" s="84">
        <f>MODEL_DATA!BA370</f>
        <v>0</v>
      </c>
      <c r="EJ373" s="84">
        <f>MODEL_DATA!BB370</f>
        <v>0</v>
      </c>
      <c r="EK373" s="84">
        <f>MODEL_DATA!BC370</f>
        <v>0</v>
      </c>
      <c r="EL373" s="84">
        <f>MODEL_DATA!BD370</f>
        <v>0</v>
      </c>
      <c r="EM373" s="84">
        <f>MODEL_DATA!BE370</f>
        <v>0</v>
      </c>
      <c r="EN373" s="84">
        <f>MODEL_DATA!BF370</f>
        <v>0</v>
      </c>
      <c r="EO373" s="84">
        <f>MODEL_DATA!BG370</f>
        <v>0</v>
      </c>
      <c r="EP373" s="84">
        <f>MODEL_DATA!BH370</f>
        <v>0</v>
      </c>
      <c r="EQ373" s="84">
        <f>MODEL_DATA!BI370</f>
        <v>0</v>
      </c>
      <c r="ER373" s="84">
        <f>MODEL_DATA!BJ370</f>
        <v>0</v>
      </c>
      <c r="ES373" s="84">
        <f>MODEL_DATA!BK370</f>
        <v>0</v>
      </c>
      <c r="ET373" s="84">
        <f>MODEL_DATA!BL370</f>
        <v>0</v>
      </c>
      <c r="EU373" s="84">
        <f>MODEL_DATA!BM370</f>
        <v>0</v>
      </c>
      <c r="EV373" s="84">
        <f>MODEL_DATA!BN370</f>
        <v>0</v>
      </c>
    </row>
    <row r="374" spans="122:152" x14ac:dyDescent="0.25">
      <c r="DR374" s="31">
        <f t="shared" si="180"/>
        <v>365</v>
      </c>
      <c r="DS374" s="26">
        <f t="shared" si="183"/>
        <v>365.5</v>
      </c>
      <c r="DT374" s="101">
        <f t="shared" si="177"/>
        <v>0</v>
      </c>
      <c r="DU374" s="101">
        <f t="shared" si="178"/>
        <v>0</v>
      </c>
      <c r="DV374" s="101">
        <f t="shared" si="179"/>
        <v>0</v>
      </c>
      <c r="DW374" s="102">
        <f t="shared" si="181"/>
        <v>0</v>
      </c>
      <c r="DX374" s="144"/>
      <c r="DY374" s="101">
        <f t="shared" si="182"/>
        <v>0</v>
      </c>
      <c r="DZ374" s="101">
        <f t="shared" si="182"/>
        <v>0</v>
      </c>
      <c r="EB374" s="84">
        <f>MODEL_DATA!AT371</f>
        <v>365</v>
      </c>
      <c r="EC374" s="84">
        <f>MODEL_DATA!AU371</f>
        <v>0</v>
      </c>
      <c r="ED374" s="84">
        <f>MODEL_DATA!AV371</f>
        <v>0</v>
      </c>
      <c r="EE374" s="84">
        <f>MODEL_DATA!AW371</f>
        <v>0</v>
      </c>
      <c r="EF374" s="84">
        <f>MODEL_DATA!AX371</f>
        <v>0</v>
      </c>
      <c r="EG374" s="84">
        <f>MODEL_DATA!AY371</f>
        <v>0</v>
      </c>
      <c r="EH374" s="84">
        <f>MODEL_DATA!AZ371</f>
        <v>0</v>
      </c>
      <c r="EI374" s="84">
        <f>MODEL_DATA!BA371</f>
        <v>0</v>
      </c>
      <c r="EJ374" s="84">
        <f>MODEL_DATA!BB371</f>
        <v>0</v>
      </c>
      <c r="EK374" s="84">
        <f>MODEL_DATA!BC371</f>
        <v>0</v>
      </c>
      <c r="EL374" s="84">
        <f>MODEL_DATA!BD371</f>
        <v>0</v>
      </c>
      <c r="EM374" s="84">
        <f>MODEL_DATA!BE371</f>
        <v>0</v>
      </c>
      <c r="EN374" s="84">
        <f>MODEL_DATA!BF371</f>
        <v>0</v>
      </c>
      <c r="EO374" s="84">
        <f>MODEL_DATA!BG371</f>
        <v>0</v>
      </c>
      <c r="EP374" s="84">
        <f>MODEL_DATA!BH371</f>
        <v>0</v>
      </c>
      <c r="EQ374" s="84">
        <f>MODEL_DATA!BI371</f>
        <v>0</v>
      </c>
      <c r="ER374" s="84">
        <f>MODEL_DATA!BJ371</f>
        <v>0</v>
      </c>
      <c r="ES374" s="84">
        <f>MODEL_DATA!BK371</f>
        <v>0</v>
      </c>
      <c r="ET374" s="84">
        <f>MODEL_DATA!BL371</f>
        <v>0</v>
      </c>
      <c r="EU374" s="84">
        <f>MODEL_DATA!BM371</f>
        <v>0</v>
      </c>
      <c r="EV374" s="84">
        <f>MODEL_DATA!BN371</f>
        <v>0</v>
      </c>
    </row>
    <row r="375" spans="122:152" x14ac:dyDescent="0.25">
      <c r="DR375" s="31">
        <f t="shared" si="180"/>
        <v>366</v>
      </c>
      <c r="DS375" s="26">
        <f t="shared" si="183"/>
        <v>366.5</v>
      </c>
      <c r="DT375" s="101">
        <f t="shared" si="177"/>
        <v>0</v>
      </c>
      <c r="DU375" s="101">
        <f t="shared" si="178"/>
        <v>0</v>
      </c>
      <c r="DV375" s="101">
        <f t="shared" si="179"/>
        <v>0</v>
      </c>
      <c r="DW375" s="102">
        <f t="shared" si="181"/>
        <v>0</v>
      </c>
      <c r="DX375" s="144"/>
      <c r="DY375" s="101">
        <f t="shared" si="182"/>
        <v>0</v>
      </c>
      <c r="DZ375" s="101">
        <f t="shared" si="182"/>
        <v>0</v>
      </c>
      <c r="EB375" s="84">
        <f>MODEL_DATA!AT372</f>
        <v>366</v>
      </c>
      <c r="EC375" s="84">
        <f>MODEL_DATA!AU372</f>
        <v>0</v>
      </c>
      <c r="ED375" s="84">
        <f>MODEL_DATA!AV372</f>
        <v>0</v>
      </c>
      <c r="EE375" s="84">
        <f>MODEL_DATA!AW372</f>
        <v>0</v>
      </c>
      <c r="EF375" s="84">
        <f>MODEL_DATA!AX372</f>
        <v>0</v>
      </c>
      <c r="EG375" s="84">
        <f>MODEL_DATA!AY372</f>
        <v>0</v>
      </c>
      <c r="EH375" s="84">
        <f>MODEL_DATA!AZ372</f>
        <v>0</v>
      </c>
      <c r="EI375" s="84">
        <f>MODEL_DATA!BA372</f>
        <v>0</v>
      </c>
      <c r="EJ375" s="84">
        <f>MODEL_DATA!BB372</f>
        <v>0</v>
      </c>
      <c r="EK375" s="84">
        <f>MODEL_DATA!BC372</f>
        <v>0</v>
      </c>
      <c r="EL375" s="84">
        <f>MODEL_DATA!BD372</f>
        <v>0</v>
      </c>
      <c r="EM375" s="84">
        <f>MODEL_DATA!BE372</f>
        <v>0</v>
      </c>
      <c r="EN375" s="84">
        <f>MODEL_DATA!BF372</f>
        <v>0</v>
      </c>
      <c r="EO375" s="84">
        <f>MODEL_DATA!BG372</f>
        <v>0</v>
      </c>
      <c r="EP375" s="84">
        <f>MODEL_DATA!BH372</f>
        <v>0</v>
      </c>
      <c r="EQ375" s="84">
        <f>MODEL_DATA!BI372</f>
        <v>0</v>
      </c>
      <c r="ER375" s="84">
        <f>MODEL_DATA!BJ372</f>
        <v>0</v>
      </c>
      <c r="ES375" s="84">
        <f>MODEL_DATA!BK372</f>
        <v>0</v>
      </c>
      <c r="ET375" s="84">
        <f>MODEL_DATA!BL372</f>
        <v>0</v>
      </c>
      <c r="EU375" s="84">
        <f>MODEL_DATA!BM372</f>
        <v>0</v>
      </c>
      <c r="EV375" s="84">
        <f>MODEL_DATA!BN372</f>
        <v>0</v>
      </c>
    </row>
    <row r="376" spans="122:152" x14ac:dyDescent="0.25">
      <c r="DR376" s="31">
        <f t="shared" si="180"/>
        <v>367</v>
      </c>
      <c r="DS376" s="26">
        <f t="shared" si="183"/>
        <v>367.5</v>
      </c>
      <c r="DT376" s="101">
        <f t="shared" si="177"/>
        <v>0</v>
      </c>
      <c r="DU376" s="101">
        <f t="shared" si="178"/>
        <v>0</v>
      </c>
      <c r="DV376" s="101">
        <f t="shared" si="179"/>
        <v>0</v>
      </c>
      <c r="DW376" s="102">
        <f t="shared" si="181"/>
        <v>0</v>
      </c>
      <c r="DX376" s="144"/>
      <c r="DY376" s="101">
        <f t="shared" si="182"/>
        <v>0</v>
      </c>
      <c r="DZ376" s="101">
        <f t="shared" si="182"/>
        <v>0</v>
      </c>
      <c r="EB376" s="84">
        <f>MODEL_DATA!AT373</f>
        <v>367</v>
      </c>
      <c r="EC376" s="84">
        <f>MODEL_DATA!AU373</f>
        <v>0</v>
      </c>
      <c r="ED376" s="84">
        <f>MODEL_DATA!AV373</f>
        <v>0</v>
      </c>
      <c r="EE376" s="84">
        <f>MODEL_DATA!AW373</f>
        <v>0</v>
      </c>
      <c r="EF376" s="84">
        <f>MODEL_DATA!AX373</f>
        <v>0</v>
      </c>
      <c r="EG376" s="84">
        <f>MODEL_DATA!AY373</f>
        <v>0</v>
      </c>
      <c r="EH376" s="84">
        <f>MODEL_DATA!AZ373</f>
        <v>0</v>
      </c>
      <c r="EI376" s="84">
        <f>MODEL_DATA!BA373</f>
        <v>0</v>
      </c>
      <c r="EJ376" s="84">
        <f>MODEL_DATA!BB373</f>
        <v>0</v>
      </c>
      <c r="EK376" s="84">
        <f>MODEL_DATA!BC373</f>
        <v>0</v>
      </c>
      <c r="EL376" s="84">
        <f>MODEL_DATA!BD373</f>
        <v>0</v>
      </c>
      <c r="EM376" s="84">
        <f>MODEL_DATA!BE373</f>
        <v>0</v>
      </c>
      <c r="EN376" s="84">
        <f>MODEL_DATA!BF373</f>
        <v>0</v>
      </c>
      <c r="EO376" s="84">
        <f>MODEL_DATA!BG373</f>
        <v>0</v>
      </c>
      <c r="EP376" s="84">
        <f>MODEL_DATA!BH373</f>
        <v>0</v>
      </c>
      <c r="EQ376" s="84">
        <f>MODEL_DATA!BI373</f>
        <v>0</v>
      </c>
      <c r="ER376" s="84">
        <f>MODEL_DATA!BJ373</f>
        <v>0</v>
      </c>
      <c r="ES376" s="84">
        <f>MODEL_DATA!BK373</f>
        <v>0</v>
      </c>
      <c r="ET376" s="84">
        <f>MODEL_DATA!BL373</f>
        <v>0</v>
      </c>
      <c r="EU376" s="84">
        <f>MODEL_DATA!BM373</f>
        <v>0</v>
      </c>
      <c r="EV376" s="84">
        <f>MODEL_DATA!BN373</f>
        <v>0</v>
      </c>
    </row>
    <row r="377" spans="122:152" x14ac:dyDescent="0.25">
      <c r="DR377" s="31">
        <f t="shared" si="180"/>
        <v>368</v>
      </c>
      <c r="DS377" s="26">
        <f t="shared" si="183"/>
        <v>368.5</v>
      </c>
      <c r="DT377" s="101">
        <f t="shared" si="177"/>
        <v>0</v>
      </c>
      <c r="DU377" s="101">
        <f t="shared" si="178"/>
        <v>0</v>
      </c>
      <c r="DV377" s="101">
        <f t="shared" si="179"/>
        <v>0</v>
      </c>
      <c r="DW377" s="102">
        <f t="shared" si="181"/>
        <v>0</v>
      </c>
      <c r="DX377" s="144"/>
      <c r="DY377" s="101">
        <f t="shared" si="182"/>
        <v>0</v>
      </c>
      <c r="DZ377" s="101">
        <f t="shared" si="182"/>
        <v>0</v>
      </c>
      <c r="EB377" s="84">
        <f>MODEL_DATA!AT374</f>
        <v>368</v>
      </c>
      <c r="EC377" s="84">
        <f>MODEL_DATA!AU374</f>
        <v>0</v>
      </c>
      <c r="ED377" s="84">
        <f>MODEL_DATA!AV374</f>
        <v>0</v>
      </c>
      <c r="EE377" s="84">
        <f>MODEL_DATA!AW374</f>
        <v>0</v>
      </c>
      <c r="EF377" s="84">
        <f>MODEL_DATA!AX374</f>
        <v>0</v>
      </c>
      <c r="EG377" s="84">
        <f>MODEL_DATA!AY374</f>
        <v>0</v>
      </c>
      <c r="EH377" s="84">
        <f>MODEL_DATA!AZ374</f>
        <v>0</v>
      </c>
      <c r="EI377" s="84">
        <f>MODEL_DATA!BA374</f>
        <v>0</v>
      </c>
      <c r="EJ377" s="84">
        <f>MODEL_DATA!BB374</f>
        <v>0</v>
      </c>
      <c r="EK377" s="84">
        <f>MODEL_DATA!BC374</f>
        <v>0</v>
      </c>
      <c r="EL377" s="84">
        <f>MODEL_DATA!BD374</f>
        <v>0</v>
      </c>
      <c r="EM377" s="84">
        <f>MODEL_DATA!BE374</f>
        <v>0</v>
      </c>
      <c r="EN377" s="84">
        <f>MODEL_DATA!BF374</f>
        <v>0</v>
      </c>
      <c r="EO377" s="84">
        <f>MODEL_DATA!BG374</f>
        <v>0</v>
      </c>
      <c r="EP377" s="84">
        <f>MODEL_DATA!BH374</f>
        <v>0</v>
      </c>
      <c r="EQ377" s="84">
        <f>MODEL_DATA!BI374</f>
        <v>0</v>
      </c>
      <c r="ER377" s="84">
        <f>MODEL_DATA!BJ374</f>
        <v>0</v>
      </c>
      <c r="ES377" s="84">
        <f>MODEL_DATA!BK374</f>
        <v>0</v>
      </c>
      <c r="ET377" s="84">
        <f>MODEL_DATA!BL374</f>
        <v>0</v>
      </c>
      <c r="EU377" s="84">
        <f>MODEL_DATA!BM374</f>
        <v>0</v>
      </c>
      <c r="EV377" s="84">
        <f>MODEL_DATA!BN374</f>
        <v>0</v>
      </c>
    </row>
    <row r="378" spans="122:152" x14ac:dyDescent="0.25">
      <c r="DR378" s="31">
        <f t="shared" si="180"/>
        <v>369</v>
      </c>
      <c r="DS378" s="26">
        <f t="shared" si="183"/>
        <v>369.5</v>
      </c>
      <c r="DT378" s="101">
        <f t="shared" si="177"/>
        <v>0</v>
      </c>
      <c r="DU378" s="101">
        <f t="shared" si="178"/>
        <v>0</v>
      </c>
      <c r="DV378" s="101">
        <f t="shared" si="179"/>
        <v>0</v>
      </c>
      <c r="DW378" s="102">
        <f t="shared" si="181"/>
        <v>0</v>
      </c>
      <c r="DX378" s="144"/>
      <c r="DY378" s="101">
        <f t="shared" si="182"/>
        <v>0</v>
      </c>
      <c r="DZ378" s="101">
        <f t="shared" si="182"/>
        <v>0</v>
      </c>
      <c r="EB378" s="84">
        <f>MODEL_DATA!AT375</f>
        <v>369</v>
      </c>
      <c r="EC378" s="84">
        <f>MODEL_DATA!AU375</f>
        <v>0</v>
      </c>
      <c r="ED378" s="84">
        <f>MODEL_DATA!AV375</f>
        <v>0</v>
      </c>
      <c r="EE378" s="84">
        <f>MODEL_DATA!AW375</f>
        <v>0</v>
      </c>
      <c r="EF378" s="84">
        <f>MODEL_DATA!AX375</f>
        <v>0</v>
      </c>
      <c r="EG378" s="84">
        <f>MODEL_DATA!AY375</f>
        <v>0</v>
      </c>
      <c r="EH378" s="84">
        <f>MODEL_DATA!AZ375</f>
        <v>0</v>
      </c>
      <c r="EI378" s="84">
        <f>MODEL_DATA!BA375</f>
        <v>0</v>
      </c>
      <c r="EJ378" s="84">
        <f>MODEL_DATA!BB375</f>
        <v>0</v>
      </c>
      <c r="EK378" s="84">
        <f>MODEL_DATA!BC375</f>
        <v>0</v>
      </c>
      <c r="EL378" s="84">
        <f>MODEL_DATA!BD375</f>
        <v>0</v>
      </c>
      <c r="EM378" s="84">
        <f>MODEL_DATA!BE375</f>
        <v>0</v>
      </c>
      <c r="EN378" s="84">
        <f>MODEL_DATA!BF375</f>
        <v>0</v>
      </c>
      <c r="EO378" s="84">
        <f>MODEL_DATA!BG375</f>
        <v>0</v>
      </c>
      <c r="EP378" s="84">
        <f>MODEL_DATA!BH375</f>
        <v>0</v>
      </c>
      <c r="EQ378" s="84">
        <f>MODEL_DATA!BI375</f>
        <v>0</v>
      </c>
      <c r="ER378" s="84">
        <f>MODEL_DATA!BJ375</f>
        <v>0</v>
      </c>
      <c r="ES378" s="84">
        <f>MODEL_DATA!BK375</f>
        <v>0</v>
      </c>
      <c r="ET378" s="84">
        <f>MODEL_DATA!BL375</f>
        <v>0</v>
      </c>
      <c r="EU378" s="84">
        <f>MODEL_DATA!BM375</f>
        <v>0</v>
      </c>
      <c r="EV378" s="84">
        <f>MODEL_DATA!BN375</f>
        <v>0</v>
      </c>
    </row>
    <row r="379" spans="122:152" x14ac:dyDescent="0.25">
      <c r="DR379" s="31">
        <f t="shared" si="180"/>
        <v>370</v>
      </c>
      <c r="DS379" s="26">
        <f t="shared" si="183"/>
        <v>370.5</v>
      </c>
      <c r="DT379" s="101">
        <f t="shared" si="177"/>
        <v>0</v>
      </c>
      <c r="DU379" s="101">
        <f t="shared" si="178"/>
        <v>0</v>
      </c>
      <c r="DV379" s="101">
        <f t="shared" si="179"/>
        <v>0</v>
      </c>
      <c r="DW379" s="102">
        <f t="shared" si="181"/>
        <v>0</v>
      </c>
      <c r="DX379" s="144"/>
      <c r="DY379" s="101">
        <f t="shared" si="182"/>
        <v>0</v>
      </c>
      <c r="DZ379" s="101">
        <f t="shared" si="182"/>
        <v>0</v>
      </c>
      <c r="EB379" s="84">
        <f>MODEL_DATA!AT376</f>
        <v>370</v>
      </c>
      <c r="EC379" s="84">
        <f>MODEL_DATA!AU376</f>
        <v>0</v>
      </c>
      <c r="ED379" s="84">
        <f>MODEL_DATA!AV376</f>
        <v>0</v>
      </c>
      <c r="EE379" s="84">
        <f>MODEL_DATA!AW376</f>
        <v>0</v>
      </c>
      <c r="EF379" s="84">
        <f>MODEL_DATA!AX376</f>
        <v>0</v>
      </c>
      <c r="EG379" s="84">
        <f>MODEL_DATA!AY376</f>
        <v>0</v>
      </c>
      <c r="EH379" s="84">
        <f>MODEL_DATA!AZ376</f>
        <v>0</v>
      </c>
      <c r="EI379" s="84">
        <f>MODEL_DATA!BA376</f>
        <v>0</v>
      </c>
      <c r="EJ379" s="84">
        <f>MODEL_DATA!BB376</f>
        <v>0</v>
      </c>
      <c r="EK379" s="84">
        <f>MODEL_DATA!BC376</f>
        <v>0</v>
      </c>
      <c r="EL379" s="84">
        <f>MODEL_DATA!BD376</f>
        <v>0</v>
      </c>
      <c r="EM379" s="84">
        <f>MODEL_DATA!BE376</f>
        <v>0</v>
      </c>
      <c r="EN379" s="84">
        <f>MODEL_DATA!BF376</f>
        <v>0</v>
      </c>
      <c r="EO379" s="84">
        <f>MODEL_DATA!BG376</f>
        <v>0</v>
      </c>
      <c r="EP379" s="84">
        <f>MODEL_DATA!BH376</f>
        <v>0</v>
      </c>
      <c r="EQ379" s="84">
        <f>MODEL_DATA!BI376</f>
        <v>0</v>
      </c>
      <c r="ER379" s="84">
        <f>MODEL_DATA!BJ376</f>
        <v>0</v>
      </c>
      <c r="ES379" s="84">
        <f>MODEL_DATA!BK376</f>
        <v>0</v>
      </c>
      <c r="ET379" s="84">
        <f>MODEL_DATA!BL376</f>
        <v>0</v>
      </c>
      <c r="EU379" s="84">
        <f>MODEL_DATA!BM376</f>
        <v>0</v>
      </c>
      <c r="EV379" s="84">
        <f>MODEL_DATA!BN376</f>
        <v>0</v>
      </c>
    </row>
    <row r="380" spans="122:152" x14ac:dyDescent="0.25">
      <c r="DR380" s="31">
        <f t="shared" si="180"/>
        <v>371</v>
      </c>
      <c r="DS380" s="26">
        <f t="shared" si="183"/>
        <v>371.5</v>
      </c>
      <c r="DT380" s="101">
        <f t="shared" si="177"/>
        <v>0</v>
      </c>
      <c r="DU380" s="101">
        <f t="shared" si="178"/>
        <v>0</v>
      </c>
      <c r="DV380" s="101">
        <f t="shared" si="179"/>
        <v>0</v>
      </c>
      <c r="DW380" s="102">
        <f t="shared" si="181"/>
        <v>0</v>
      </c>
      <c r="DX380" s="144"/>
      <c r="DY380" s="101">
        <f t="shared" si="182"/>
        <v>0</v>
      </c>
      <c r="DZ380" s="101">
        <f t="shared" si="182"/>
        <v>0</v>
      </c>
      <c r="EB380" s="84">
        <f>MODEL_DATA!AT377</f>
        <v>371</v>
      </c>
      <c r="EC380" s="84">
        <f>MODEL_DATA!AU377</f>
        <v>0</v>
      </c>
      <c r="ED380" s="84">
        <f>MODEL_DATA!AV377</f>
        <v>0</v>
      </c>
      <c r="EE380" s="84">
        <f>MODEL_DATA!AW377</f>
        <v>0</v>
      </c>
      <c r="EF380" s="84">
        <f>MODEL_DATA!AX377</f>
        <v>0</v>
      </c>
      <c r="EG380" s="84">
        <f>MODEL_DATA!AY377</f>
        <v>0</v>
      </c>
      <c r="EH380" s="84">
        <f>MODEL_DATA!AZ377</f>
        <v>0</v>
      </c>
      <c r="EI380" s="84">
        <f>MODEL_DATA!BA377</f>
        <v>0</v>
      </c>
      <c r="EJ380" s="84">
        <f>MODEL_DATA!BB377</f>
        <v>0</v>
      </c>
      <c r="EK380" s="84">
        <f>MODEL_DATA!BC377</f>
        <v>0</v>
      </c>
      <c r="EL380" s="84">
        <f>MODEL_DATA!BD377</f>
        <v>0</v>
      </c>
      <c r="EM380" s="84">
        <f>MODEL_DATA!BE377</f>
        <v>0</v>
      </c>
      <c r="EN380" s="84">
        <f>MODEL_DATA!BF377</f>
        <v>0</v>
      </c>
      <c r="EO380" s="84">
        <f>MODEL_DATA!BG377</f>
        <v>0</v>
      </c>
      <c r="EP380" s="84">
        <f>MODEL_DATA!BH377</f>
        <v>0</v>
      </c>
      <c r="EQ380" s="84">
        <f>MODEL_DATA!BI377</f>
        <v>0</v>
      </c>
      <c r="ER380" s="84">
        <f>MODEL_DATA!BJ377</f>
        <v>0</v>
      </c>
      <c r="ES380" s="84">
        <f>MODEL_DATA!BK377</f>
        <v>0</v>
      </c>
      <c r="ET380" s="84">
        <f>MODEL_DATA!BL377</f>
        <v>0</v>
      </c>
      <c r="EU380" s="84">
        <f>MODEL_DATA!BM377</f>
        <v>0</v>
      </c>
      <c r="EV380" s="84">
        <f>MODEL_DATA!BN377</f>
        <v>0</v>
      </c>
    </row>
    <row r="381" spans="122:152" x14ac:dyDescent="0.25">
      <c r="DR381" s="31">
        <f t="shared" si="180"/>
        <v>372</v>
      </c>
      <c r="DS381" s="26">
        <f t="shared" si="183"/>
        <v>372.5</v>
      </c>
      <c r="DT381" s="101">
        <f t="shared" si="177"/>
        <v>0</v>
      </c>
      <c r="DU381" s="101">
        <f t="shared" si="178"/>
        <v>0</v>
      </c>
      <c r="DV381" s="101">
        <f t="shared" si="179"/>
        <v>0</v>
      </c>
      <c r="DW381" s="102">
        <f t="shared" si="181"/>
        <v>0</v>
      </c>
      <c r="DX381" s="144"/>
      <c r="DY381" s="101">
        <f t="shared" si="182"/>
        <v>0</v>
      </c>
      <c r="DZ381" s="101">
        <f t="shared" si="182"/>
        <v>0</v>
      </c>
      <c r="EB381" s="84">
        <f>MODEL_DATA!AT378</f>
        <v>372</v>
      </c>
      <c r="EC381" s="84">
        <f>MODEL_DATA!AU378</f>
        <v>0</v>
      </c>
      <c r="ED381" s="84">
        <f>MODEL_DATA!AV378</f>
        <v>0</v>
      </c>
      <c r="EE381" s="84">
        <f>MODEL_DATA!AW378</f>
        <v>0</v>
      </c>
      <c r="EF381" s="84">
        <f>MODEL_DATA!AX378</f>
        <v>0</v>
      </c>
      <c r="EG381" s="84">
        <f>MODEL_DATA!AY378</f>
        <v>0</v>
      </c>
      <c r="EH381" s="84">
        <f>MODEL_DATA!AZ378</f>
        <v>0</v>
      </c>
      <c r="EI381" s="84">
        <f>MODEL_DATA!BA378</f>
        <v>0</v>
      </c>
      <c r="EJ381" s="84">
        <f>MODEL_DATA!BB378</f>
        <v>0</v>
      </c>
      <c r="EK381" s="84">
        <f>MODEL_DATA!BC378</f>
        <v>0</v>
      </c>
      <c r="EL381" s="84">
        <f>MODEL_DATA!BD378</f>
        <v>0</v>
      </c>
      <c r="EM381" s="84">
        <f>MODEL_DATA!BE378</f>
        <v>0</v>
      </c>
      <c r="EN381" s="84">
        <f>MODEL_DATA!BF378</f>
        <v>0</v>
      </c>
      <c r="EO381" s="84">
        <f>MODEL_DATA!BG378</f>
        <v>0</v>
      </c>
      <c r="EP381" s="84">
        <f>MODEL_DATA!BH378</f>
        <v>0</v>
      </c>
      <c r="EQ381" s="84">
        <f>MODEL_DATA!BI378</f>
        <v>0</v>
      </c>
      <c r="ER381" s="84">
        <f>MODEL_DATA!BJ378</f>
        <v>0</v>
      </c>
      <c r="ES381" s="84">
        <f>MODEL_DATA!BK378</f>
        <v>0</v>
      </c>
      <c r="ET381" s="84">
        <f>MODEL_DATA!BL378</f>
        <v>0</v>
      </c>
      <c r="EU381" s="84">
        <f>MODEL_DATA!BM378</f>
        <v>0</v>
      </c>
      <c r="EV381" s="84">
        <f>MODEL_DATA!BN378</f>
        <v>0</v>
      </c>
    </row>
    <row r="382" spans="122:152" x14ac:dyDescent="0.25">
      <c r="DR382" s="31">
        <f t="shared" si="180"/>
        <v>373</v>
      </c>
      <c r="DS382" s="26">
        <f t="shared" si="183"/>
        <v>373.5</v>
      </c>
      <c r="DT382" s="101">
        <f t="shared" si="177"/>
        <v>0</v>
      </c>
      <c r="DU382" s="101">
        <f t="shared" si="178"/>
        <v>0</v>
      </c>
      <c r="DV382" s="101">
        <f t="shared" si="179"/>
        <v>0</v>
      </c>
      <c r="DW382" s="102">
        <f t="shared" si="181"/>
        <v>0</v>
      </c>
      <c r="DX382" s="144"/>
      <c r="DY382" s="101">
        <f t="shared" si="182"/>
        <v>0</v>
      </c>
      <c r="DZ382" s="101">
        <f t="shared" si="182"/>
        <v>0</v>
      </c>
      <c r="EB382" s="84">
        <f>MODEL_DATA!AT379</f>
        <v>373</v>
      </c>
      <c r="EC382" s="84">
        <f>MODEL_DATA!AU379</f>
        <v>0</v>
      </c>
      <c r="ED382" s="84">
        <f>MODEL_DATA!AV379</f>
        <v>0</v>
      </c>
      <c r="EE382" s="84">
        <f>MODEL_DATA!AW379</f>
        <v>0</v>
      </c>
      <c r="EF382" s="84">
        <f>MODEL_DATA!AX379</f>
        <v>0</v>
      </c>
      <c r="EG382" s="84">
        <f>MODEL_DATA!AY379</f>
        <v>0</v>
      </c>
      <c r="EH382" s="84">
        <f>MODEL_DATA!AZ379</f>
        <v>0</v>
      </c>
      <c r="EI382" s="84">
        <f>MODEL_DATA!BA379</f>
        <v>0</v>
      </c>
      <c r="EJ382" s="84">
        <f>MODEL_DATA!BB379</f>
        <v>0</v>
      </c>
      <c r="EK382" s="84">
        <f>MODEL_DATA!BC379</f>
        <v>0</v>
      </c>
      <c r="EL382" s="84">
        <f>MODEL_DATA!BD379</f>
        <v>0</v>
      </c>
      <c r="EM382" s="84">
        <f>MODEL_DATA!BE379</f>
        <v>0</v>
      </c>
      <c r="EN382" s="84">
        <f>MODEL_DATA!BF379</f>
        <v>0</v>
      </c>
      <c r="EO382" s="84">
        <f>MODEL_DATA!BG379</f>
        <v>0</v>
      </c>
      <c r="EP382" s="84">
        <f>MODEL_DATA!BH379</f>
        <v>0</v>
      </c>
      <c r="EQ382" s="84">
        <f>MODEL_DATA!BI379</f>
        <v>0</v>
      </c>
      <c r="ER382" s="84">
        <f>MODEL_DATA!BJ379</f>
        <v>0</v>
      </c>
      <c r="ES382" s="84">
        <f>MODEL_DATA!BK379</f>
        <v>0</v>
      </c>
      <c r="ET382" s="84">
        <f>MODEL_DATA!BL379</f>
        <v>0</v>
      </c>
      <c r="EU382" s="84">
        <f>MODEL_DATA!BM379</f>
        <v>0</v>
      </c>
      <c r="EV382" s="84">
        <f>MODEL_DATA!BN379</f>
        <v>0</v>
      </c>
    </row>
    <row r="383" spans="122:152" x14ac:dyDescent="0.25">
      <c r="DR383" s="31">
        <f t="shared" si="180"/>
        <v>374</v>
      </c>
      <c r="DS383" s="26">
        <f t="shared" si="183"/>
        <v>374.5</v>
      </c>
      <c r="DT383" s="101">
        <f t="shared" si="177"/>
        <v>0</v>
      </c>
      <c r="DU383" s="101">
        <f t="shared" si="178"/>
        <v>0</v>
      </c>
      <c r="DV383" s="101">
        <f t="shared" si="179"/>
        <v>0</v>
      </c>
      <c r="DW383" s="102">
        <f t="shared" si="181"/>
        <v>0</v>
      </c>
      <c r="DX383" s="144"/>
      <c r="DY383" s="101">
        <f t="shared" si="182"/>
        <v>0</v>
      </c>
      <c r="DZ383" s="101">
        <f t="shared" si="182"/>
        <v>0</v>
      </c>
      <c r="EB383" s="84">
        <f>MODEL_DATA!AT380</f>
        <v>374</v>
      </c>
      <c r="EC383" s="84">
        <f>MODEL_DATA!AU380</f>
        <v>0</v>
      </c>
      <c r="ED383" s="84">
        <f>MODEL_DATA!AV380</f>
        <v>0</v>
      </c>
      <c r="EE383" s="84">
        <f>MODEL_DATA!AW380</f>
        <v>0</v>
      </c>
      <c r="EF383" s="84">
        <f>MODEL_DATA!AX380</f>
        <v>0</v>
      </c>
      <c r="EG383" s="84">
        <f>MODEL_DATA!AY380</f>
        <v>0</v>
      </c>
      <c r="EH383" s="84">
        <f>MODEL_DATA!AZ380</f>
        <v>0</v>
      </c>
      <c r="EI383" s="84">
        <f>MODEL_DATA!BA380</f>
        <v>0</v>
      </c>
      <c r="EJ383" s="84">
        <f>MODEL_DATA!BB380</f>
        <v>0</v>
      </c>
      <c r="EK383" s="84">
        <f>MODEL_DATA!BC380</f>
        <v>0</v>
      </c>
      <c r="EL383" s="84">
        <f>MODEL_DATA!BD380</f>
        <v>0</v>
      </c>
      <c r="EM383" s="84">
        <f>MODEL_DATA!BE380</f>
        <v>0</v>
      </c>
      <c r="EN383" s="84">
        <f>MODEL_DATA!BF380</f>
        <v>0</v>
      </c>
      <c r="EO383" s="84">
        <f>MODEL_DATA!BG380</f>
        <v>0</v>
      </c>
      <c r="EP383" s="84">
        <f>MODEL_DATA!BH380</f>
        <v>0</v>
      </c>
      <c r="EQ383" s="84">
        <f>MODEL_DATA!BI380</f>
        <v>0</v>
      </c>
      <c r="ER383" s="84">
        <f>MODEL_DATA!BJ380</f>
        <v>0</v>
      </c>
      <c r="ES383" s="84">
        <f>MODEL_DATA!BK380</f>
        <v>0</v>
      </c>
      <c r="ET383" s="84">
        <f>MODEL_DATA!BL380</f>
        <v>0</v>
      </c>
      <c r="EU383" s="84">
        <f>MODEL_DATA!BM380</f>
        <v>0</v>
      </c>
      <c r="EV383" s="84">
        <f>MODEL_DATA!BN380</f>
        <v>0</v>
      </c>
    </row>
    <row r="384" spans="122:152" x14ac:dyDescent="0.25">
      <c r="DR384" s="31">
        <f t="shared" si="180"/>
        <v>375</v>
      </c>
      <c r="DS384" s="26">
        <f t="shared" si="183"/>
        <v>375.5</v>
      </c>
      <c r="DT384" s="101">
        <f t="shared" si="177"/>
        <v>0</v>
      </c>
      <c r="DU384" s="101">
        <f t="shared" si="178"/>
        <v>0</v>
      </c>
      <c r="DV384" s="101">
        <f t="shared" si="179"/>
        <v>0</v>
      </c>
      <c r="DW384" s="102">
        <f t="shared" si="181"/>
        <v>0</v>
      </c>
      <c r="DX384" s="144"/>
      <c r="DY384" s="101">
        <f t="shared" si="182"/>
        <v>0</v>
      </c>
      <c r="DZ384" s="101">
        <f t="shared" si="182"/>
        <v>0</v>
      </c>
      <c r="EB384" s="84">
        <f>MODEL_DATA!AT381</f>
        <v>375</v>
      </c>
      <c r="EC384" s="84">
        <f>MODEL_DATA!AU381</f>
        <v>0</v>
      </c>
      <c r="ED384" s="84">
        <f>MODEL_DATA!AV381</f>
        <v>0</v>
      </c>
      <c r="EE384" s="84">
        <f>MODEL_DATA!AW381</f>
        <v>0</v>
      </c>
      <c r="EF384" s="84">
        <f>MODEL_DATA!AX381</f>
        <v>0</v>
      </c>
      <c r="EG384" s="84">
        <f>MODEL_DATA!AY381</f>
        <v>0</v>
      </c>
      <c r="EH384" s="84">
        <f>MODEL_DATA!AZ381</f>
        <v>0</v>
      </c>
      <c r="EI384" s="84">
        <f>MODEL_DATA!BA381</f>
        <v>0</v>
      </c>
      <c r="EJ384" s="84">
        <f>MODEL_DATA!BB381</f>
        <v>0</v>
      </c>
      <c r="EK384" s="84">
        <f>MODEL_DATA!BC381</f>
        <v>0</v>
      </c>
      <c r="EL384" s="84">
        <f>MODEL_DATA!BD381</f>
        <v>0</v>
      </c>
      <c r="EM384" s="84">
        <f>MODEL_DATA!BE381</f>
        <v>0</v>
      </c>
      <c r="EN384" s="84">
        <f>MODEL_DATA!BF381</f>
        <v>0</v>
      </c>
      <c r="EO384" s="84">
        <f>MODEL_DATA!BG381</f>
        <v>0</v>
      </c>
      <c r="EP384" s="84">
        <f>MODEL_DATA!BH381</f>
        <v>0</v>
      </c>
      <c r="EQ384" s="84">
        <f>MODEL_DATA!BI381</f>
        <v>0</v>
      </c>
      <c r="ER384" s="84">
        <f>MODEL_DATA!BJ381</f>
        <v>0</v>
      </c>
      <c r="ES384" s="84">
        <f>MODEL_DATA!BK381</f>
        <v>0</v>
      </c>
      <c r="ET384" s="84">
        <f>MODEL_DATA!BL381</f>
        <v>0</v>
      </c>
      <c r="EU384" s="84">
        <f>MODEL_DATA!BM381</f>
        <v>0</v>
      </c>
      <c r="EV384" s="84">
        <f>MODEL_DATA!BN381</f>
        <v>0</v>
      </c>
    </row>
    <row r="385" spans="122:152" x14ac:dyDescent="0.25">
      <c r="DR385" s="31">
        <f t="shared" si="180"/>
        <v>376</v>
      </c>
      <c r="DS385" s="26">
        <f t="shared" si="183"/>
        <v>376.5</v>
      </c>
      <c r="DT385" s="101">
        <f t="shared" si="177"/>
        <v>0</v>
      </c>
      <c r="DU385" s="101">
        <f t="shared" si="178"/>
        <v>0</v>
      </c>
      <c r="DV385" s="101">
        <f t="shared" si="179"/>
        <v>0</v>
      </c>
      <c r="DW385" s="102">
        <f t="shared" si="181"/>
        <v>0</v>
      </c>
      <c r="DX385" s="144"/>
      <c r="DY385" s="101">
        <f t="shared" si="182"/>
        <v>0</v>
      </c>
      <c r="DZ385" s="101">
        <f t="shared" si="182"/>
        <v>0</v>
      </c>
      <c r="EB385" s="84">
        <f>MODEL_DATA!AT382</f>
        <v>376</v>
      </c>
      <c r="EC385" s="84">
        <f>MODEL_DATA!AU382</f>
        <v>0</v>
      </c>
      <c r="ED385" s="84">
        <f>MODEL_DATA!AV382</f>
        <v>0</v>
      </c>
      <c r="EE385" s="84">
        <f>MODEL_DATA!AW382</f>
        <v>0</v>
      </c>
      <c r="EF385" s="84">
        <f>MODEL_DATA!AX382</f>
        <v>0</v>
      </c>
      <c r="EG385" s="84">
        <f>MODEL_DATA!AY382</f>
        <v>0</v>
      </c>
      <c r="EH385" s="84">
        <f>MODEL_DATA!AZ382</f>
        <v>0</v>
      </c>
      <c r="EI385" s="84">
        <f>MODEL_DATA!BA382</f>
        <v>0</v>
      </c>
      <c r="EJ385" s="84">
        <f>MODEL_DATA!BB382</f>
        <v>0</v>
      </c>
      <c r="EK385" s="84">
        <f>MODEL_DATA!BC382</f>
        <v>0</v>
      </c>
      <c r="EL385" s="84">
        <f>MODEL_DATA!BD382</f>
        <v>0</v>
      </c>
      <c r="EM385" s="84">
        <f>MODEL_DATA!BE382</f>
        <v>0</v>
      </c>
      <c r="EN385" s="84">
        <f>MODEL_DATA!BF382</f>
        <v>0</v>
      </c>
      <c r="EO385" s="84">
        <f>MODEL_DATA!BG382</f>
        <v>0</v>
      </c>
      <c r="EP385" s="84">
        <f>MODEL_DATA!BH382</f>
        <v>0</v>
      </c>
      <c r="EQ385" s="84">
        <f>MODEL_DATA!BI382</f>
        <v>0</v>
      </c>
      <c r="ER385" s="84">
        <f>MODEL_DATA!BJ382</f>
        <v>0</v>
      </c>
      <c r="ES385" s="84">
        <f>MODEL_DATA!BK382</f>
        <v>0</v>
      </c>
      <c r="ET385" s="84">
        <f>MODEL_DATA!BL382</f>
        <v>0</v>
      </c>
      <c r="EU385" s="84">
        <f>MODEL_DATA!BM382</f>
        <v>0</v>
      </c>
      <c r="EV385" s="84">
        <f>MODEL_DATA!BN382</f>
        <v>0</v>
      </c>
    </row>
    <row r="386" spans="122:152" x14ac:dyDescent="0.25">
      <c r="DR386" s="31">
        <f t="shared" si="180"/>
        <v>377</v>
      </c>
      <c r="DS386" s="26">
        <f t="shared" si="183"/>
        <v>377.5</v>
      </c>
      <c r="DT386" s="101">
        <f t="shared" si="177"/>
        <v>0</v>
      </c>
      <c r="DU386" s="101">
        <f t="shared" si="178"/>
        <v>0</v>
      </c>
      <c r="DV386" s="101">
        <f t="shared" si="179"/>
        <v>0</v>
      </c>
      <c r="DW386" s="102">
        <f t="shared" si="181"/>
        <v>0</v>
      </c>
      <c r="DX386" s="144"/>
      <c r="DY386" s="101">
        <f t="shared" si="182"/>
        <v>0</v>
      </c>
      <c r="DZ386" s="101">
        <f t="shared" si="182"/>
        <v>0</v>
      </c>
      <c r="EB386" s="84">
        <f>MODEL_DATA!AT383</f>
        <v>377</v>
      </c>
      <c r="EC386" s="84">
        <f>MODEL_DATA!AU383</f>
        <v>0</v>
      </c>
      <c r="ED386" s="84">
        <f>MODEL_DATA!AV383</f>
        <v>0</v>
      </c>
      <c r="EE386" s="84">
        <f>MODEL_DATA!AW383</f>
        <v>0</v>
      </c>
      <c r="EF386" s="84">
        <f>MODEL_DATA!AX383</f>
        <v>0</v>
      </c>
      <c r="EG386" s="84">
        <f>MODEL_DATA!AY383</f>
        <v>0</v>
      </c>
      <c r="EH386" s="84">
        <f>MODEL_DATA!AZ383</f>
        <v>0</v>
      </c>
      <c r="EI386" s="84">
        <f>MODEL_DATA!BA383</f>
        <v>0</v>
      </c>
      <c r="EJ386" s="84">
        <f>MODEL_DATA!BB383</f>
        <v>0</v>
      </c>
      <c r="EK386" s="84">
        <f>MODEL_DATA!BC383</f>
        <v>0</v>
      </c>
      <c r="EL386" s="84">
        <f>MODEL_DATA!BD383</f>
        <v>0</v>
      </c>
      <c r="EM386" s="84">
        <f>MODEL_DATA!BE383</f>
        <v>0</v>
      </c>
      <c r="EN386" s="84">
        <f>MODEL_DATA!BF383</f>
        <v>0</v>
      </c>
      <c r="EO386" s="84">
        <f>MODEL_DATA!BG383</f>
        <v>0</v>
      </c>
      <c r="EP386" s="84">
        <f>MODEL_DATA!BH383</f>
        <v>0</v>
      </c>
      <c r="EQ386" s="84">
        <f>MODEL_DATA!BI383</f>
        <v>0</v>
      </c>
      <c r="ER386" s="84">
        <f>MODEL_DATA!BJ383</f>
        <v>0</v>
      </c>
      <c r="ES386" s="84">
        <f>MODEL_DATA!BK383</f>
        <v>0</v>
      </c>
      <c r="ET386" s="84">
        <f>MODEL_DATA!BL383</f>
        <v>0</v>
      </c>
      <c r="EU386" s="84">
        <f>MODEL_DATA!BM383</f>
        <v>0</v>
      </c>
      <c r="EV386" s="84">
        <f>MODEL_DATA!BN383</f>
        <v>0</v>
      </c>
    </row>
    <row r="387" spans="122:152" x14ac:dyDescent="0.25">
      <c r="DR387" s="31">
        <f t="shared" si="180"/>
        <v>378</v>
      </c>
      <c r="DS387" s="26">
        <f t="shared" si="183"/>
        <v>378.5</v>
      </c>
      <c r="DT387" s="101">
        <f t="shared" si="177"/>
        <v>0</v>
      </c>
      <c r="DU387" s="101">
        <f t="shared" si="178"/>
        <v>0</v>
      </c>
      <c r="DV387" s="101">
        <f t="shared" si="179"/>
        <v>0</v>
      </c>
      <c r="DW387" s="102">
        <f t="shared" si="181"/>
        <v>0</v>
      </c>
      <c r="DX387" s="144"/>
      <c r="DY387" s="101">
        <f t="shared" si="182"/>
        <v>0</v>
      </c>
      <c r="DZ387" s="101">
        <f t="shared" si="182"/>
        <v>0</v>
      </c>
      <c r="EB387" s="84">
        <f>MODEL_DATA!AT384</f>
        <v>378</v>
      </c>
      <c r="EC387" s="84">
        <f>MODEL_DATA!AU384</f>
        <v>0</v>
      </c>
      <c r="ED387" s="84">
        <f>MODEL_DATA!AV384</f>
        <v>0</v>
      </c>
      <c r="EE387" s="84">
        <f>MODEL_DATA!AW384</f>
        <v>0</v>
      </c>
      <c r="EF387" s="84">
        <f>MODEL_DATA!AX384</f>
        <v>0</v>
      </c>
      <c r="EG387" s="84">
        <f>MODEL_DATA!AY384</f>
        <v>0</v>
      </c>
      <c r="EH387" s="84">
        <f>MODEL_DATA!AZ384</f>
        <v>0</v>
      </c>
      <c r="EI387" s="84">
        <f>MODEL_DATA!BA384</f>
        <v>0</v>
      </c>
      <c r="EJ387" s="84">
        <f>MODEL_DATA!BB384</f>
        <v>0</v>
      </c>
      <c r="EK387" s="84">
        <f>MODEL_DATA!BC384</f>
        <v>0</v>
      </c>
      <c r="EL387" s="84">
        <f>MODEL_DATA!BD384</f>
        <v>0</v>
      </c>
      <c r="EM387" s="84">
        <f>MODEL_DATA!BE384</f>
        <v>0</v>
      </c>
      <c r="EN387" s="84">
        <f>MODEL_DATA!BF384</f>
        <v>0</v>
      </c>
      <c r="EO387" s="84">
        <f>MODEL_DATA!BG384</f>
        <v>0</v>
      </c>
      <c r="EP387" s="84">
        <f>MODEL_DATA!BH384</f>
        <v>0</v>
      </c>
      <c r="EQ387" s="84">
        <f>MODEL_DATA!BI384</f>
        <v>0</v>
      </c>
      <c r="ER387" s="84">
        <f>MODEL_DATA!BJ384</f>
        <v>0</v>
      </c>
      <c r="ES387" s="84">
        <f>MODEL_DATA!BK384</f>
        <v>0</v>
      </c>
      <c r="ET387" s="84">
        <f>MODEL_DATA!BL384</f>
        <v>0</v>
      </c>
      <c r="EU387" s="84">
        <f>MODEL_DATA!BM384</f>
        <v>0</v>
      </c>
      <c r="EV387" s="84">
        <f>MODEL_DATA!BN384</f>
        <v>0</v>
      </c>
    </row>
    <row r="388" spans="122:152" x14ac:dyDescent="0.25">
      <c r="DR388" s="31">
        <f t="shared" si="180"/>
        <v>379</v>
      </c>
      <c r="DS388" s="26">
        <f t="shared" si="183"/>
        <v>379.5</v>
      </c>
      <c r="DT388" s="101">
        <f t="shared" si="177"/>
        <v>0</v>
      </c>
      <c r="DU388" s="101">
        <f t="shared" si="178"/>
        <v>0</v>
      </c>
      <c r="DV388" s="101">
        <f t="shared" si="179"/>
        <v>0</v>
      </c>
      <c r="DW388" s="102">
        <f t="shared" si="181"/>
        <v>0</v>
      </c>
      <c r="DX388" s="144"/>
      <c r="DY388" s="101">
        <f t="shared" si="182"/>
        <v>0</v>
      </c>
      <c r="DZ388" s="101">
        <f t="shared" si="182"/>
        <v>0</v>
      </c>
      <c r="EB388" s="84">
        <f>MODEL_DATA!AT385</f>
        <v>379</v>
      </c>
      <c r="EC388" s="84">
        <f>MODEL_DATA!AU385</f>
        <v>0</v>
      </c>
      <c r="ED388" s="84">
        <f>MODEL_DATA!AV385</f>
        <v>0</v>
      </c>
      <c r="EE388" s="84">
        <f>MODEL_DATA!AW385</f>
        <v>0</v>
      </c>
      <c r="EF388" s="84">
        <f>MODEL_DATA!AX385</f>
        <v>0</v>
      </c>
      <c r="EG388" s="84">
        <f>MODEL_DATA!AY385</f>
        <v>0</v>
      </c>
      <c r="EH388" s="84">
        <f>MODEL_DATA!AZ385</f>
        <v>0</v>
      </c>
      <c r="EI388" s="84">
        <f>MODEL_DATA!BA385</f>
        <v>0</v>
      </c>
      <c r="EJ388" s="84">
        <f>MODEL_DATA!BB385</f>
        <v>0</v>
      </c>
      <c r="EK388" s="84">
        <f>MODEL_DATA!BC385</f>
        <v>0</v>
      </c>
      <c r="EL388" s="84">
        <f>MODEL_DATA!BD385</f>
        <v>0</v>
      </c>
      <c r="EM388" s="84">
        <f>MODEL_DATA!BE385</f>
        <v>0</v>
      </c>
      <c r="EN388" s="84">
        <f>MODEL_DATA!BF385</f>
        <v>0</v>
      </c>
      <c r="EO388" s="84">
        <f>MODEL_DATA!BG385</f>
        <v>0</v>
      </c>
      <c r="EP388" s="84">
        <f>MODEL_DATA!BH385</f>
        <v>0</v>
      </c>
      <c r="EQ388" s="84">
        <f>MODEL_DATA!BI385</f>
        <v>0</v>
      </c>
      <c r="ER388" s="84">
        <f>MODEL_DATA!BJ385</f>
        <v>0</v>
      </c>
      <c r="ES388" s="84">
        <f>MODEL_DATA!BK385</f>
        <v>0</v>
      </c>
      <c r="ET388" s="84">
        <f>MODEL_DATA!BL385</f>
        <v>0</v>
      </c>
      <c r="EU388" s="84">
        <f>MODEL_DATA!BM385</f>
        <v>0</v>
      </c>
      <c r="EV388" s="84">
        <f>MODEL_DATA!BN385</f>
        <v>0</v>
      </c>
    </row>
    <row r="389" spans="122:152" x14ac:dyDescent="0.25">
      <c r="DR389" s="31">
        <f t="shared" si="180"/>
        <v>380</v>
      </c>
      <c r="DS389" s="26">
        <f t="shared" si="183"/>
        <v>380.5</v>
      </c>
      <c r="DT389" s="101">
        <f t="shared" si="177"/>
        <v>0</v>
      </c>
      <c r="DU389" s="101">
        <f t="shared" si="178"/>
        <v>0</v>
      </c>
      <c r="DV389" s="101">
        <f t="shared" si="179"/>
        <v>0</v>
      </c>
      <c r="DW389" s="102">
        <f t="shared" si="181"/>
        <v>0</v>
      </c>
      <c r="DX389" s="144"/>
      <c r="DY389" s="101">
        <f t="shared" si="182"/>
        <v>0</v>
      </c>
      <c r="DZ389" s="101">
        <f t="shared" si="182"/>
        <v>0</v>
      </c>
      <c r="EB389" s="84">
        <f>MODEL_DATA!AT386</f>
        <v>380</v>
      </c>
      <c r="EC389" s="84">
        <f>MODEL_DATA!AU386</f>
        <v>0</v>
      </c>
      <c r="ED389" s="84">
        <f>MODEL_DATA!AV386</f>
        <v>0</v>
      </c>
      <c r="EE389" s="84">
        <f>MODEL_DATA!AW386</f>
        <v>0</v>
      </c>
      <c r="EF389" s="84">
        <f>MODEL_DATA!AX386</f>
        <v>0</v>
      </c>
      <c r="EG389" s="84">
        <f>MODEL_DATA!AY386</f>
        <v>0</v>
      </c>
      <c r="EH389" s="84">
        <f>MODEL_DATA!AZ386</f>
        <v>0</v>
      </c>
      <c r="EI389" s="84">
        <f>MODEL_DATA!BA386</f>
        <v>0</v>
      </c>
      <c r="EJ389" s="84">
        <f>MODEL_DATA!BB386</f>
        <v>0</v>
      </c>
      <c r="EK389" s="84">
        <f>MODEL_DATA!BC386</f>
        <v>0</v>
      </c>
      <c r="EL389" s="84">
        <f>MODEL_DATA!BD386</f>
        <v>0</v>
      </c>
      <c r="EM389" s="84">
        <f>MODEL_DATA!BE386</f>
        <v>0</v>
      </c>
      <c r="EN389" s="84">
        <f>MODEL_DATA!BF386</f>
        <v>0</v>
      </c>
      <c r="EO389" s="84">
        <f>MODEL_DATA!BG386</f>
        <v>0</v>
      </c>
      <c r="EP389" s="84">
        <f>MODEL_DATA!BH386</f>
        <v>0</v>
      </c>
      <c r="EQ389" s="84">
        <f>MODEL_DATA!BI386</f>
        <v>0</v>
      </c>
      <c r="ER389" s="84">
        <f>MODEL_DATA!BJ386</f>
        <v>0</v>
      </c>
      <c r="ES389" s="84">
        <f>MODEL_DATA!BK386</f>
        <v>0</v>
      </c>
      <c r="ET389" s="84">
        <f>MODEL_DATA!BL386</f>
        <v>0</v>
      </c>
      <c r="EU389" s="84">
        <f>MODEL_DATA!BM386</f>
        <v>0</v>
      </c>
      <c r="EV389" s="84">
        <f>MODEL_DATA!BN386</f>
        <v>0</v>
      </c>
    </row>
    <row r="390" spans="122:152" x14ac:dyDescent="0.25">
      <c r="DR390" s="31">
        <f t="shared" si="180"/>
        <v>381</v>
      </c>
      <c r="DS390" s="26">
        <f t="shared" si="183"/>
        <v>381.5</v>
      </c>
      <c r="DT390" s="101">
        <f t="shared" si="177"/>
        <v>0</v>
      </c>
      <c r="DU390" s="101">
        <f t="shared" si="178"/>
        <v>0</v>
      </c>
      <c r="DV390" s="101">
        <f t="shared" si="179"/>
        <v>0</v>
      </c>
      <c r="DW390" s="102">
        <f t="shared" si="181"/>
        <v>0</v>
      </c>
      <c r="DX390" s="144"/>
      <c r="DY390" s="101">
        <f t="shared" si="182"/>
        <v>0</v>
      </c>
      <c r="DZ390" s="101">
        <f t="shared" si="182"/>
        <v>0</v>
      </c>
      <c r="EB390" s="84">
        <f>MODEL_DATA!AT387</f>
        <v>381</v>
      </c>
      <c r="EC390" s="84">
        <f>MODEL_DATA!AU387</f>
        <v>0</v>
      </c>
      <c r="ED390" s="84">
        <f>MODEL_DATA!AV387</f>
        <v>0</v>
      </c>
      <c r="EE390" s="84">
        <f>MODEL_DATA!AW387</f>
        <v>0</v>
      </c>
      <c r="EF390" s="84">
        <f>MODEL_DATA!AX387</f>
        <v>0</v>
      </c>
      <c r="EG390" s="84">
        <f>MODEL_DATA!AY387</f>
        <v>0</v>
      </c>
      <c r="EH390" s="84">
        <f>MODEL_DATA!AZ387</f>
        <v>0</v>
      </c>
      <c r="EI390" s="84">
        <f>MODEL_DATA!BA387</f>
        <v>0</v>
      </c>
      <c r="EJ390" s="84">
        <f>MODEL_DATA!BB387</f>
        <v>0</v>
      </c>
      <c r="EK390" s="84">
        <f>MODEL_DATA!BC387</f>
        <v>0</v>
      </c>
      <c r="EL390" s="84">
        <f>MODEL_DATA!BD387</f>
        <v>0</v>
      </c>
      <c r="EM390" s="84">
        <f>MODEL_DATA!BE387</f>
        <v>0</v>
      </c>
      <c r="EN390" s="84">
        <f>MODEL_DATA!BF387</f>
        <v>0</v>
      </c>
      <c r="EO390" s="84">
        <f>MODEL_DATA!BG387</f>
        <v>0</v>
      </c>
      <c r="EP390" s="84">
        <f>MODEL_DATA!BH387</f>
        <v>0</v>
      </c>
      <c r="EQ390" s="84">
        <f>MODEL_DATA!BI387</f>
        <v>0</v>
      </c>
      <c r="ER390" s="84">
        <f>MODEL_DATA!BJ387</f>
        <v>0</v>
      </c>
      <c r="ES390" s="84">
        <f>MODEL_DATA!BK387</f>
        <v>0</v>
      </c>
      <c r="ET390" s="84">
        <f>MODEL_DATA!BL387</f>
        <v>0</v>
      </c>
      <c r="EU390" s="84">
        <f>MODEL_DATA!BM387</f>
        <v>0</v>
      </c>
      <c r="EV390" s="84">
        <f>MODEL_DATA!BN387</f>
        <v>0</v>
      </c>
    </row>
    <row r="391" spans="122:152" x14ac:dyDescent="0.25">
      <c r="DR391" s="31">
        <f t="shared" si="180"/>
        <v>382</v>
      </c>
      <c r="DS391" s="26">
        <f t="shared" si="183"/>
        <v>382.5</v>
      </c>
      <c r="DT391" s="101">
        <f t="shared" si="177"/>
        <v>0</v>
      </c>
      <c r="DU391" s="101">
        <f t="shared" si="178"/>
        <v>0</v>
      </c>
      <c r="DV391" s="101">
        <f t="shared" si="179"/>
        <v>0</v>
      </c>
      <c r="DW391" s="102">
        <f t="shared" si="181"/>
        <v>0</v>
      </c>
      <c r="DX391" s="144"/>
      <c r="DY391" s="101">
        <f t="shared" si="182"/>
        <v>0</v>
      </c>
      <c r="DZ391" s="101">
        <f t="shared" si="182"/>
        <v>0</v>
      </c>
      <c r="EB391" s="84">
        <f>MODEL_DATA!AT388</f>
        <v>382</v>
      </c>
      <c r="EC391" s="84">
        <f>MODEL_DATA!AU388</f>
        <v>0</v>
      </c>
      <c r="ED391" s="84">
        <f>MODEL_DATA!AV388</f>
        <v>0</v>
      </c>
      <c r="EE391" s="84">
        <f>MODEL_DATA!AW388</f>
        <v>0</v>
      </c>
      <c r="EF391" s="84">
        <f>MODEL_DATA!AX388</f>
        <v>0</v>
      </c>
      <c r="EG391" s="84">
        <f>MODEL_DATA!AY388</f>
        <v>0</v>
      </c>
      <c r="EH391" s="84">
        <f>MODEL_DATA!AZ388</f>
        <v>0</v>
      </c>
      <c r="EI391" s="84">
        <f>MODEL_DATA!BA388</f>
        <v>0</v>
      </c>
      <c r="EJ391" s="84">
        <f>MODEL_DATA!BB388</f>
        <v>0</v>
      </c>
      <c r="EK391" s="84">
        <f>MODEL_DATA!BC388</f>
        <v>0</v>
      </c>
      <c r="EL391" s="84">
        <f>MODEL_DATA!BD388</f>
        <v>0</v>
      </c>
      <c r="EM391" s="84">
        <f>MODEL_DATA!BE388</f>
        <v>0</v>
      </c>
      <c r="EN391" s="84">
        <f>MODEL_DATA!BF388</f>
        <v>0</v>
      </c>
      <c r="EO391" s="84">
        <f>MODEL_DATA!BG388</f>
        <v>0</v>
      </c>
      <c r="EP391" s="84">
        <f>MODEL_DATA!BH388</f>
        <v>0</v>
      </c>
      <c r="EQ391" s="84">
        <f>MODEL_DATA!BI388</f>
        <v>0</v>
      </c>
      <c r="ER391" s="84">
        <f>MODEL_DATA!BJ388</f>
        <v>0</v>
      </c>
      <c r="ES391" s="84">
        <f>MODEL_DATA!BK388</f>
        <v>0</v>
      </c>
      <c r="ET391" s="84">
        <f>MODEL_DATA!BL388</f>
        <v>0</v>
      </c>
      <c r="EU391" s="84">
        <f>MODEL_DATA!BM388</f>
        <v>0</v>
      </c>
      <c r="EV391" s="84">
        <f>MODEL_DATA!BN388</f>
        <v>0</v>
      </c>
    </row>
    <row r="392" spans="122:152" x14ac:dyDescent="0.25">
      <c r="DR392" s="31">
        <f t="shared" si="180"/>
        <v>383</v>
      </c>
      <c r="DS392" s="26">
        <f t="shared" si="183"/>
        <v>383.5</v>
      </c>
      <c r="DT392" s="101">
        <f t="shared" si="177"/>
        <v>0</v>
      </c>
      <c r="DU392" s="101">
        <f t="shared" si="178"/>
        <v>0</v>
      </c>
      <c r="DV392" s="101">
        <f t="shared" si="179"/>
        <v>0</v>
      </c>
      <c r="DW392" s="102">
        <f t="shared" si="181"/>
        <v>0</v>
      </c>
      <c r="DX392" s="144"/>
      <c r="DY392" s="101">
        <f t="shared" si="182"/>
        <v>0</v>
      </c>
      <c r="DZ392" s="101">
        <f t="shared" si="182"/>
        <v>0</v>
      </c>
      <c r="EB392" s="84">
        <f>MODEL_DATA!AT389</f>
        <v>383</v>
      </c>
      <c r="EC392" s="84">
        <f>MODEL_DATA!AU389</f>
        <v>0</v>
      </c>
      <c r="ED392" s="84">
        <f>MODEL_DATA!AV389</f>
        <v>0</v>
      </c>
      <c r="EE392" s="84">
        <f>MODEL_DATA!AW389</f>
        <v>0</v>
      </c>
      <c r="EF392" s="84">
        <f>MODEL_DATA!AX389</f>
        <v>0</v>
      </c>
      <c r="EG392" s="84">
        <f>MODEL_DATA!AY389</f>
        <v>0</v>
      </c>
      <c r="EH392" s="84">
        <f>MODEL_DATA!AZ389</f>
        <v>0</v>
      </c>
      <c r="EI392" s="84">
        <f>MODEL_DATA!BA389</f>
        <v>0</v>
      </c>
      <c r="EJ392" s="84">
        <f>MODEL_DATA!BB389</f>
        <v>0</v>
      </c>
      <c r="EK392" s="84">
        <f>MODEL_DATA!BC389</f>
        <v>0</v>
      </c>
      <c r="EL392" s="84">
        <f>MODEL_DATA!BD389</f>
        <v>0</v>
      </c>
      <c r="EM392" s="84">
        <f>MODEL_DATA!BE389</f>
        <v>0</v>
      </c>
      <c r="EN392" s="84">
        <f>MODEL_DATA!BF389</f>
        <v>0</v>
      </c>
      <c r="EO392" s="84">
        <f>MODEL_DATA!BG389</f>
        <v>0</v>
      </c>
      <c r="EP392" s="84">
        <f>MODEL_DATA!BH389</f>
        <v>0</v>
      </c>
      <c r="EQ392" s="84">
        <f>MODEL_DATA!BI389</f>
        <v>0</v>
      </c>
      <c r="ER392" s="84">
        <f>MODEL_DATA!BJ389</f>
        <v>0</v>
      </c>
      <c r="ES392" s="84">
        <f>MODEL_DATA!BK389</f>
        <v>0</v>
      </c>
      <c r="ET392" s="84">
        <f>MODEL_DATA!BL389</f>
        <v>0</v>
      </c>
      <c r="EU392" s="84">
        <f>MODEL_DATA!BM389</f>
        <v>0</v>
      </c>
      <c r="EV392" s="84">
        <f>MODEL_DATA!BN389</f>
        <v>0</v>
      </c>
    </row>
    <row r="393" spans="122:152" x14ac:dyDescent="0.25">
      <c r="DR393" s="31">
        <f t="shared" si="180"/>
        <v>384</v>
      </c>
      <c r="DS393" s="26">
        <f t="shared" si="183"/>
        <v>384.5</v>
      </c>
      <c r="DT393" s="101">
        <f t="shared" ref="DT393:DT409" si="184">SUM(EC393:EI393)</f>
        <v>0</v>
      </c>
      <c r="DU393" s="101">
        <f t="shared" ref="DU393:DU409" si="185">ED393 + EE393</f>
        <v>0</v>
      </c>
      <c r="DV393" s="101">
        <f t="shared" ref="DV393:DV409" si="186">EH393 + EI393</f>
        <v>0</v>
      </c>
      <c r="DW393" s="102">
        <f t="shared" si="181"/>
        <v>0</v>
      </c>
      <c r="DX393" s="144"/>
      <c r="DY393" s="101">
        <f t="shared" si="182"/>
        <v>0</v>
      </c>
      <c r="DZ393" s="101">
        <f t="shared" si="182"/>
        <v>0</v>
      </c>
      <c r="EB393" s="84">
        <f>MODEL_DATA!AT390</f>
        <v>384</v>
      </c>
      <c r="EC393" s="84">
        <f>MODEL_DATA!AU390</f>
        <v>0</v>
      </c>
      <c r="ED393" s="84">
        <f>MODEL_DATA!AV390</f>
        <v>0</v>
      </c>
      <c r="EE393" s="84">
        <f>MODEL_DATA!AW390</f>
        <v>0</v>
      </c>
      <c r="EF393" s="84">
        <f>MODEL_DATA!AX390</f>
        <v>0</v>
      </c>
      <c r="EG393" s="84">
        <f>MODEL_DATA!AY390</f>
        <v>0</v>
      </c>
      <c r="EH393" s="84">
        <f>MODEL_DATA!AZ390</f>
        <v>0</v>
      </c>
      <c r="EI393" s="84">
        <f>MODEL_DATA!BA390</f>
        <v>0</v>
      </c>
      <c r="EJ393" s="84">
        <f>MODEL_DATA!BB390</f>
        <v>0</v>
      </c>
      <c r="EK393" s="84">
        <f>MODEL_DATA!BC390</f>
        <v>0</v>
      </c>
      <c r="EL393" s="84">
        <f>MODEL_DATA!BD390</f>
        <v>0</v>
      </c>
      <c r="EM393" s="84">
        <f>MODEL_DATA!BE390</f>
        <v>0</v>
      </c>
      <c r="EN393" s="84">
        <f>MODEL_DATA!BF390</f>
        <v>0</v>
      </c>
      <c r="EO393" s="84">
        <f>MODEL_DATA!BG390</f>
        <v>0</v>
      </c>
      <c r="EP393" s="84">
        <f>MODEL_DATA!BH390</f>
        <v>0</v>
      </c>
      <c r="EQ393" s="84">
        <f>MODEL_DATA!BI390</f>
        <v>0</v>
      </c>
      <c r="ER393" s="84">
        <f>MODEL_DATA!BJ390</f>
        <v>0</v>
      </c>
      <c r="ES393" s="84">
        <f>MODEL_DATA!BK390</f>
        <v>0</v>
      </c>
      <c r="ET393" s="84">
        <f>MODEL_DATA!BL390</f>
        <v>0</v>
      </c>
      <c r="EU393" s="84">
        <f>MODEL_DATA!BM390</f>
        <v>0</v>
      </c>
      <c r="EV393" s="84">
        <f>MODEL_DATA!BN390</f>
        <v>0</v>
      </c>
    </row>
    <row r="394" spans="122:152" x14ac:dyDescent="0.25">
      <c r="DR394" s="31">
        <f t="shared" ref="DR394:DR409" si="187">$EB394</f>
        <v>385</v>
      </c>
      <c r="DS394" s="26">
        <f t="shared" si="183"/>
        <v>385.5</v>
      </c>
      <c r="DT394" s="101">
        <f t="shared" si="184"/>
        <v>0</v>
      </c>
      <c r="DU394" s="101">
        <f t="shared" si="185"/>
        <v>0</v>
      </c>
      <c r="DV394" s="101">
        <f t="shared" si="186"/>
        <v>0</v>
      </c>
      <c r="DW394" s="102">
        <f t="shared" ref="DW394:DW409" si="188">EM394 + EQ394</f>
        <v>0</v>
      </c>
      <c r="DX394" s="144"/>
      <c r="DY394" s="101">
        <f t="shared" ref="DY394:DZ409" si="189">EO394 + ES394</f>
        <v>0</v>
      </c>
      <c r="DZ394" s="101">
        <f t="shared" si="189"/>
        <v>0</v>
      </c>
      <c r="EB394" s="84">
        <f>MODEL_DATA!AT391</f>
        <v>385</v>
      </c>
      <c r="EC394" s="84">
        <f>MODEL_DATA!AU391</f>
        <v>0</v>
      </c>
      <c r="ED394" s="84">
        <f>MODEL_DATA!AV391</f>
        <v>0</v>
      </c>
      <c r="EE394" s="84">
        <f>MODEL_DATA!AW391</f>
        <v>0</v>
      </c>
      <c r="EF394" s="84">
        <f>MODEL_DATA!AX391</f>
        <v>0</v>
      </c>
      <c r="EG394" s="84">
        <f>MODEL_DATA!AY391</f>
        <v>0</v>
      </c>
      <c r="EH394" s="84">
        <f>MODEL_DATA!AZ391</f>
        <v>0</v>
      </c>
      <c r="EI394" s="84">
        <f>MODEL_DATA!BA391</f>
        <v>0</v>
      </c>
      <c r="EJ394" s="84">
        <f>MODEL_DATA!BB391</f>
        <v>0</v>
      </c>
      <c r="EK394" s="84">
        <f>MODEL_DATA!BC391</f>
        <v>0</v>
      </c>
      <c r="EL394" s="84">
        <f>MODEL_DATA!BD391</f>
        <v>0</v>
      </c>
      <c r="EM394" s="84">
        <f>MODEL_DATA!BE391</f>
        <v>0</v>
      </c>
      <c r="EN394" s="84">
        <f>MODEL_DATA!BF391</f>
        <v>0</v>
      </c>
      <c r="EO394" s="84">
        <f>MODEL_DATA!BG391</f>
        <v>0</v>
      </c>
      <c r="EP394" s="84">
        <f>MODEL_DATA!BH391</f>
        <v>0</v>
      </c>
      <c r="EQ394" s="84">
        <f>MODEL_DATA!BI391</f>
        <v>0</v>
      </c>
      <c r="ER394" s="84">
        <f>MODEL_DATA!BJ391</f>
        <v>0</v>
      </c>
      <c r="ES394" s="84">
        <f>MODEL_DATA!BK391</f>
        <v>0</v>
      </c>
      <c r="ET394" s="84">
        <f>MODEL_DATA!BL391</f>
        <v>0</v>
      </c>
      <c r="EU394" s="84">
        <f>MODEL_DATA!BM391</f>
        <v>0</v>
      </c>
      <c r="EV394" s="84">
        <f>MODEL_DATA!BN391</f>
        <v>0</v>
      </c>
    </row>
    <row r="395" spans="122:152" x14ac:dyDescent="0.25">
      <c r="DR395" s="31">
        <f t="shared" si="187"/>
        <v>386</v>
      </c>
      <c r="DS395" s="26">
        <f t="shared" si="183"/>
        <v>386.5</v>
      </c>
      <c r="DT395" s="101">
        <f t="shared" si="184"/>
        <v>0</v>
      </c>
      <c r="DU395" s="101">
        <f t="shared" si="185"/>
        <v>0</v>
      </c>
      <c r="DV395" s="101">
        <f t="shared" si="186"/>
        <v>0</v>
      </c>
      <c r="DW395" s="102">
        <f t="shared" si="188"/>
        <v>0</v>
      </c>
      <c r="DX395" s="144"/>
      <c r="DY395" s="101">
        <f t="shared" si="189"/>
        <v>0</v>
      </c>
      <c r="DZ395" s="101">
        <f t="shared" si="189"/>
        <v>0</v>
      </c>
      <c r="EB395" s="84">
        <f>MODEL_DATA!AT392</f>
        <v>386</v>
      </c>
      <c r="EC395" s="84">
        <f>MODEL_DATA!AU392</f>
        <v>0</v>
      </c>
      <c r="ED395" s="84">
        <f>MODEL_DATA!AV392</f>
        <v>0</v>
      </c>
      <c r="EE395" s="84">
        <f>MODEL_DATA!AW392</f>
        <v>0</v>
      </c>
      <c r="EF395" s="84">
        <f>MODEL_DATA!AX392</f>
        <v>0</v>
      </c>
      <c r="EG395" s="84">
        <f>MODEL_DATA!AY392</f>
        <v>0</v>
      </c>
      <c r="EH395" s="84">
        <f>MODEL_DATA!AZ392</f>
        <v>0</v>
      </c>
      <c r="EI395" s="84">
        <f>MODEL_DATA!BA392</f>
        <v>0</v>
      </c>
      <c r="EJ395" s="84">
        <f>MODEL_DATA!BB392</f>
        <v>0</v>
      </c>
      <c r="EK395" s="84">
        <f>MODEL_DATA!BC392</f>
        <v>0</v>
      </c>
      <c r="EL395" s="84">
        <f>MODEL_DATA!BD392</f>
        <v>0</v>
      </c>
      <c r="EM395" s="84">
        <f>MODEL_DATA!BE392</f>
        <v>0</v>
      </c>
      <c r="EN395" s="84">
        <f>MODEL_DATA!BF392</f>
        <v>0</v>
      </c>
      <c r="EO395" s="84">
        <f>MODEL_DATA!BG392</f>
        <v>0</v>
      </c>
      <c r="EP395" s="84">
        <f>MODEL_DATA!BH392</f>
        <v>0</v>
      </c>
      <c r="EQ395" s="84">
        <f>MODEL_DATA!BI392</f>
        <v>0</v>
      </c>
      <c r="ER395" s="84">
        <f>MODEL_DATA!BJ392</f>
        <v>0</v>
      </c>
      <c r="ES395" s="84">
        <f>MODEL_DATA!BK392</f>
        <v>0</v>
      </c>
      <c r="ET395" s="84">
        <f>MODEL_DATA!BL392</f>
        <v>0</v>
      </c>
      <c r="EU395" s="84">
        <f>MODEL_DATA!BM392</f>
        <v>0</v>
      </c>
      <c r="EV395" s="84">
        <f>MODEL_DATA!BN392</f>
        <v>0</v>
      </c>
    </row>
    <row r="396" spans="122:152" x14ac:dyDescent="0.25">
      <c r="DR396" s="31">
        <f t="shared" si="187"/>
        <v>387</v>
      </c>
      <c r="DS396" s="26">
        <f t="shared" si="183"/>
        <v>387.5</v>
      </c>
      <c r="DT396" s="101">
        <f t="shared" si="184"/>
        <v>0</v>
      </c>
      <c r="DU396" s="101">
        <f t="shared" si="185"/>
        <v>0</v>
      </c>
      <c r="DV396" s="101">
        <f t="shared" si="186"/>
        <v>0</v>
      </c>
      <c r="DW396" s="102">
        <f t="shared" si="188"/>
        <v>0</v>
      </c>
      <c r="DX396" s="144"/>
      <c r="DY396" s="101">
        <f t="shared" si="189"/>
        <v>0</v>
      </c>
      <c r="DZ396" s="101">
        <f t="shared" si="189"/>
        <v>0</v>
      </c>
      <c r="EB396" s="84">
        <f>MODEL_DATA!AT393</f>
        <v>387</v>
      </c>
      <c r="EC396" s="84">
        <f>MODEL_DATA!AU393</f>
        <v>0</v>
      </c>
      <c r="ED396" s="84">
        <f>MODEL_DATA!AV393</f>
        <v>0</v>
      </c>
      <c r="EE396" s="84">
        <f>MODEL_DATA!AW393</f>
        <v>0</v>
      </c>
      <c r="EF396" s="84">
        <f>MODEL_DATA!AX393</f>
        <v>0</v>
      </c>
      <c r="EG396" s="84">
        <f>MODEL_DATA!AY393</f>
        <v>0</v>
      </c>
      <c r="EH396" s="84">
        <f>MODEL_DATA!AZ393</f>
        <v>0</v>
      </c>
      <c r="EI396" s="84">
        <f>MODEL_DATA!BA393</f>
        <v>0</v>
      </c>
      <c r="EJ396" s="84">
        <f>MODEL_DATA!BB393</f>
        <v>0</v>
      </c>
      <c r="EK396" s="84">
        <f>MODEL_DATA!BC393</f>
        <v>0</v>
      </c>
      <c r="EL396" s="84">
        <f>MODEL_DATA!BD393</f>
        <v>0</v>
      </c>
      <c r="EM396" s="84">
        <f>MODEL_DATA!BE393</f>
        <v>0</v>
      </c>
      <c r="EN396" s="84">
        <f>MODEL_DATA!BF393</f>
        <v>0</v>
      </c>
      <c r="EO396" s="84">
        <f>MODEL_DATA!BG393</f>
        <v>0</v>
      </c>
      <c r="EP396" s="84">
        <f>MODEL_DATA!BH393</f>
        <v>0</v>
      </c>
      <c r="EQ396" s="84">
        <f>MODEL_DATA!BI393</f>
        <v>0</v>
      </c>
      <c r="ER396" s="84">
        <f>MODEL_DATA!BJ393</f>
        <v>0</v>
      </c>
      <c r="ES396" s="84">
        <f>MODEL_DATA!BK393</f>
        <v>0</v>
      </c>
      <c r="ET396" s="84">
        <f>MODEL_DATA!BL393</f>
        <v>0</v>
      </c>
      <c r="EU396" s="84">
        <f>MODEL_DATA!BM393</f>
        <v>0</v>
      </c>
      <c r="EV396" s="84">
        <f>MODEL_DATA!BN393</f>
        <v>0</v>
      </c>
    </row>
    <row r="397" spans="122:152" x14ac:dyDescent="0.25">
      <c r="DR397" s="31">
        <f t="shared" si="187"/>
        <v>388</v>
      </c>
      <c r="DS397" s="26">
        <f t="shared" si="183"/>
        <v>388.5</v>
      </c>
      <c r="DT397" s="101">
        <f t="shared" si="184"/>
        <v>0</v>
      </c>
      <c r="DU397" s="101">
        <f t="shared" si="185"/>
        <v>0</v>
      </c>
      <c r="DV397" s="101">
        <f t="shared" si="186"/>
        <v>0</v>
      </c>
      <c r="DW397" s="102">
        <f t="shared" si="188"/>
        <v>0</v>
      </c>
      <c r="DX397" s="144"/>
      <c r="DY397" s="101">
        <f t="shared" si="189"/>
        <v>0</v>
      </c>
      <c r="DZ397" s="101">
        <f t="shared" si="189"/>
        <v>0</v>
      </c>
      <c r="EB397" s="84">
        <f>MODEL_DATA!AT394</f>
        <v>388</v>
      </c>
      <c r="EC397" s="84">
        <f>MODEL_DATA!AU394</f>
        <v>0</v>
      </c>
      <c r="ED397" s="84">
        <f>MODEL_DATA!AV394</f>
        <v>0</v>
      </c>
      <c r="EE397" s="84">
        <f>MODEL_DATA!AW394</f>
        <v>0</v>
      </c>
      <c r="EF397" s="84">
        <f>MODEL_DATA!AX394</f>
        <v>0</v>
      </c>
      <c r="EG397" s="84">
        <f>MODEL_DATA!AY394</f>
        <v>0</v>
      </c>
      <c r="EH397" s="84">
        <f>MODEL_DATA!AZ394</f>
        <v>0</v>
      </c>
      <c r="EI397" s="84">
        <f>MODEL_DATA!BA394</f>
        <v>0</v>
      </c>
      <c r="EJ397" s="84">
        <f>MODEL_DATA!BB394</f>
        <v>0</v>
      </c>
      <c r="EK397" s="84">
        <f>MODEL_DATA!BC394</f>
        <v>0</v>
      </c>
      <c r="EL397" s="84">
        <f>MODEL_DATA!BD394</f>
        <v>0</v>
      </c>
      <c r="EM397" s="84">
        <f>MODEL_DATA!BE394</f>
        <v>0</v>
      </c>
      <c r="EN397" s="84">
        <f>MODEL_DATA!BF394</f>
        <v>0</v>
      </c>
      <c r="EO397" s="84">
        <f>MODEL_DATA!BG394</f>
        <v>0</v>
      </c>
      <c r="EP397" s="84">
        <f>MODEL_DATA!BH394</f>
        <v>0</v>
      </c>
      <c r="EQ397" s="84">
        <f>MODEL_DATA!BI394</f>
        <v>0</v>
      </c>
      <c r="ER397" s="84">
        <f>MODEL_DATA!BJ394</f>
        <v>0</v>
      </c>
      <c r="ES397" s="84">
        <f>MODEL_DATA!BK394</f>
        <v>0</v>
      </c>
      <c r="ET397" s="84">
        <f>MODEL_DATA!BL394</f>
        <v>0</v>
      </c>
      <c r="EU397" s="84">
        <f>MODEL_DATA!BM394</f>
        <v>0</v>
      </c>
      <c r="EV397" s="84">
        <f>MODEL_DATA!BN394</f>
        <v>0</v>
      </c>
    </row>
    <row r="398" spans="122:152" x14ac:dyDescent="0.25">
      <c r="DR398" s="31">
        <f t="shared" si="187"/>
        <v>389</v>
      </c>
      <c r="DS398" s="26">
        <f t="shared" ref="DS398:DS409" si="190">AVERAGE(DR398:DR399)</f>
        <v>389.5</v>
      </c>
      <c r="DT398" s="101">
        <f t="shared" si="184"/>
        <v>0</v>
      </c>
      <c r="DU398" s="101">
        <f t="shared" si="185"/>
        <v>0</v>
      </c>
      <c r="DV398" s="101">
        <f t="shared" si="186"/>
        <v>0</v>
      </c>
      <c r="DW398" s="102">
        <f t="shared" si="188"/>
        <v>0</v>
      </c>
      <c r="DX398" s="144"/>
      <c r="DY398" s="101">
        <f t="shared" si="189"/>
        <v>0</v>
      </c>
      <c r="DZ398" s="101">
        <f t="shared" si="189"/>
        <v>0</v>
      </c>
      <c r="EB398" s="84">
        <f>MODEL_DATA!AT395</f>
        <v>389</v>
      </c>
      <c r="EC398" s="84">
        <f>MODEL_DATA!AU395</f>
        <v>0</v>
      </c>
      <c r="ED398" s="84">
        <f>MODEL_DATA!AV395</f>
        <v>0</v>
      </c>
      <c r="EE398" s="84">
        <f>MODEL_DATA!AW395</f>
        <v>0</v>
      </c>
      <c r="EF398" s="84">
        <f>MODEL_DATA!AX395</f>
        <v>0</v>
      </c>
      <c r="EG398" s="84">
        <f>MODEL_DATA!AY395</f>
        <v>0</v>
      </c>
      <c r="EH398" s="84">
        <f>MODEL_DATA!AZ395</f>
        <v>0</v>
      </c>
      <c r="EI398" s="84">
        <f>MODEL_DATA!BA395</f>
        <v>0</v>
      </c>
      <c r="EJ398" s="84">
        <f>MODEL_DATA!BB395</f>
        <v>0</v>
      </c>
      <c r="EK398" s="84">
        <f>MODEL_DATA!BC395</f>
        <v>0</v>
      </c>
      <c r="EL398" s="84">
        <f>MODEL_DATA!BD395</f>
        <v>0</v>
      </c>
      <c r="EM398" s="84">
        <f>MODEL_DATA!BE395</f>
        <v>0</v>
      </c>
      <c r="EN398" s="84">
        <f>MODEL_DATA!BF395</f>
        <v>0</v>
      </c>
      <c r="EO398" s="84">
        <f>MODEL_DATA!BG395</f>
        <v>0</v>
      </c>
      <c r="EP398" s="84">
        <f>MODEL_DATA!BH395</f>
        <v>0</v>
      </c>
      <c r="EQ398" s="84">
        <f>MODEL_DATA!BI395</f>
        <v>0</v>
      </c>
      <c r="ER398" s="84">
        <f>MODEL_DATA!BJ395</f>
        <v>0</v>
      </c>
      <c r="ES398" s="84">
        <f>MODEL_DATA!BK395</f>
        <v>0</v>
      </c>
      <c r="ET398" s="84">
        <f>MODEL_DATA!BL395</f>
        <v>0</v>
      </c>
      <c r="EU398" s="84">
        <f>MODEL_DATA!BM395</f>
        <v>0</v>
      </c>
      <c r="EV398" s="84">
        <f>MODEL_DATA!BN395</f>
        <v>0</v>
      </c>
    </row>
    <row r="399" spans="122:152" x14ac:dyDescent="0.25">
      <c r="DR399" s="31">
        <f t="shared" si="187"/>
        <v>390</v>
      </c>
      <c r="DS399" s="26">
        <f t="shared" si="190"/>
        <v>390.5</v>
      </c>
      <c r="DT399" s="101">
        <f t="shared" si="184"/>
        <v>0</v>
      </c>
      <c r="DU399" s="101">
        <f t="shared" si="185"/>
        <v>0</v>
      </c>
      <c r="DV399" s="101">
        <f t="shared" si="186"/>
        <v>0</v>
      </c>
      <c r="DW399" s="102">
        <f t="shared" si="188"/>
        <v>0</v>
      </c>
      <c r="DX399" s="144"/>
      <c r="DY399" s="101">
        <f t="shared" si="189"/>
        <v>0</v>
      </c>
      <c r="DZ399" s="101">
        <f t="shared" si="189"/>
        <v>0</v>
      </c>
      <c r="EB399" s="84">
        <f>MODEL_DATA!AT396</f>
        <v>390</v>
      </c>
      <c r="EC399" s="84">
        <f>MODEL_DATA!AU396</f>
        <v>0</v>
      </c>
      <c r="ED399" s="84">
        <f>MODEL_DATA!AV396</f>
        <v>0</v>
      </c>
      <c r="EE399" s="84">
        <f>MODEL_DATA!AW396</f>
        <v>0</v>
      </c>
      <c r="EF399" s="84">
        <f>MODEL_DATA!AX396</f>
        <v>0</v>
      </c>
      <c r="EG399" s="84">
        <f>MODEL_DATA!AY396</f>
        <v>0</v>
      </c>
      <c r="EH399" s="84">
        <f>MODEL_DATA!AZ396</f>
        <v>0</v>
      </c>
      <c r="EI399" s="84">
        <f>MODEL_DATA!BA396</f>
        <v>0</v>
      </c>
      <c r="EJ399" s="84">
        <f>MODEL_DATA!BB396</f>
        <v>0</v>
      </c>
      <c r="EK399" s="84">
        <f>MODEL_DATA!BC396</f>
        <v>0</v>
      </c>
      <c r="EL399" s="84">
        <f>MODEL_DATA!BD396</f>
        <v>0</v>
      </c>
      <c r="EM399" s="84">
        <f>MODEL_DATA!BE396</f>
        <v>0</v>
      </c>
      <c r="EN399" s="84">
        <f>MODEL_DATA!BF396</f>
        <v>0</v>
      </c>
      <c r="EO399" s="84">
        <f>MODEL_DATA!BG396</f>
        <v>0</v>
      </c>
      <c r="EP399" s="84">
        <f>MODEL_DATA!BH396</f>
        <v>0</v>
      </c>
      <c r="EQ399" s="84">
        <f>MODEL_DATA!BI396</f>
        <v>0</v>
      </c>
      <c r="ER399" s="84">
        <f>MODEL_DATA!BJ396</f>
        <v>0</v>
      </c>
      <c r="ES399" s="84">
        <f>MODEL_DATA!BK396</f>
        <v>0</v>
      </c>
      <c r="ET399" s="84">
        <f>MODEL_DATA!BL396</f>
        <v>0</v>
      </c>
      <c r="EU399" s="84">
        <f>MODEL_DATA!BM396</f>
        <v>0</v>
      </c>
      <c r="EV399" s="84">
        <f>MODEL_DATA!BN396</f>
        <v>0</v>
      </c>
    </row>
    <row r="400" spans="122:152" x14ac:dyDescent="0.25">
      <c r="DR400" s="31">
        <f t="shared" si="187"/>
        <v>391</v>
      </c>
      <c r="DS400" s="26">
        <f t="shared" si="190"/>
        <v>391.5</v>
      </c>
      <c r="DT400" s="101">
        <f t="shared" si="184"/>
        <v>0</v>
      </c>
      <c r="DU400" s="101">
        <f t="shared" si="185"/>
        <v>0</v>
      </c>
      <c r="DV400" s="101">
        <f t="shared" si="186"/>
        <v>0</v>
      </c>
      <c r="DW400" s="102">
        <f t="shared" si="188"/>
        <v>0</v>
      </c>
      <c r="DX400" s="144"/>
      <c r="DY400" s="101">
        <f t="shared" si="189"/>
        <v>0</v>
      </c>
      <c r="DZ400" s="101">
        <f t="shared" si="189"/>
        <v>0</v>
      </c>
      <c r="EB400" s="84">
        <f>MODEL_DATA!AT397</f>
        <v>391</v>
      </c>
      <c r="EC400" s="84">
        <f>MODEL_DATA!AU397</f>
        <v>0</v>
      </c>
      <c r="ED400" s="84">
        <f>MODEL_DATA!AV397</f>
        <v>0</v>
      </c>
      <c r="EE400" s="84">
        <f>MODEL_DATA!AW397</f>
        <v>0</v>
      </c>
      <c r="EF400" s="84">
        <f>MODEL_DATA!AX397</f>
        <v>0</v>
      </c>
      <c r="EG400" s="84">
        <f>MODEL_DATA!AY397</f>
        <v>0</v>
      </c>
      <c r="EH400" s="84">
        <f>MODEL_DATA!AZ397</f>
        <v>0</v>
      </c>
      <c r="EI400" s="84">
        <f>MODEL_DATA!BA397</f>
        <v>0</v>
      </c>
      <c r="EJ400" s="84">
        <f>MODEL_DATA!BB397</f>
        <v>0</v>
      </c>
      <c r="EK400" s="84">
        <f>MODEL_DATA!BC397</f>
        <v>0</v>
      </c>
      <c r="EL400" s="84">
        <f>MODEL_DATA!BD397</f>
        <v>0</v>
      </c>
      <c r="EM400" s="84">
        <f>MODEL_DATA!BE397</f>
        <v>0</v>
      </c>
      <c r="EN400" s="84">
        <f>MODEL_DATA!BF397</f>
        <v>0</v>
      </c>
      <c r="EO400" s="84">
        <f>MODEL_DATA!BG397</f>
        <v>0</v>
      </c>
      <c r="EP400" s="84">
        <f>MODEL_DATA!BH397</f>
        <v>0</v>
      </c>
      <c r="EQ400" s="84">
        <f>MODEL_DATA!BI397</f>
        <v>0</v>
      </c>
      <c r="ER400" s="84">
        <f>MODEL_DATA!BJ397</f>
        <v>0</v>
      </c>
      <c r="ES400" s="84">
        <f>MODEL_DATA!BK397</f>
        <v>0</v>
      </c>
      <c r="ET400" s="84">
        <f>MODEL_DATA!BL397</f>
        <v>0</v>
      </c>
      <c r="EU400" s="84">
        <f>MODEL_DATA!BM397</f>
        <v>0</v>
      </c>
      <c r="EV400" s="84">
        <f>MODEL_DATA!BN397</f>
        <v>0</v>
      </c>
    </row>
    <row r="401" spans="122:152" x14ac:dyDescent="0.25">
      <c r="DR401" s="31">
        <f t="shared" si="187"/>
        <v>392</v>
      </c>
      <c r="DS401" s="26">
        <f t="shared" si="190"/>
        <v>392.5</v>
      </c>
      <c r="DT401" s="101">
        <f t="shared" si="184"/>
        <v>0</v>
      </c>
      <c r="DU401" s="101">
        <f t="shared" si="185"/>
        <v>0</v>
      </c>
      <c r="DV401" s="101">
        <f t="shared" si="186"/>
        <v>0</v>
      </c>
      <c r="DW401" s="102">
        <f t="shared" si="188"/>
        <v>0</v>
      </c>
      <c r="DX401" s="144"/>
      <c r="DY401" s="101">
        <f t="shared" si="189"/>
        <v>0</v>
      </c>
      <c r="DZ401" s="101">
        <f t="shared" si="189"/>
        <v>0</v>
      </c>
      <c r="EB401" s="84">
        <f>MODEL_DATA!AT398</f>
        <v>392</v>
      </c>
      <c r="EC401" s="84">
        <f>MODEL_DATA!AU398</f>
        <v>0</v>
      </c>
      <c r="ED401" s="84">
        <f>MODEL_DATA!AV398</f>
        <v>0</v>
      </c>
      <c r="EE401" s="84">
        <f>MODEL_DATA!AW398</f>
        <v>0</v>
      </c>
      <c r="EF401" s="84">
        <f>MODEL_DATA!AX398</f>
        <v>0</v>
      </c>
      <c r="EG401" s="84">
        <f>MODEL_DATA!AY398</f>
        <v>0</v>
      </c>
      <c r="EH401" s="84">
        <f>MODEL_DATA!AZ398</f>
        <v>0</v>
      </c>
      <c r="EI401" s="84">
        <f>MODEL_DATA!BA398</f>
        <v>0</v>
      </c>
      <c r="EJ401" s="84">
        <f>MODEL_DATA!BB398</f>
        <v>0</v>
      </c>
      <c r="EK401" s="84">
        <f>MODEL_DATA!BC398</f>
        <v>0</v>
      </c>
      <c r="EL401" s="84">
        <f>MODEL_DATA!BD398</f>
        <v>0</v>
      </c>
      <c r="EM401" s="84">
        <f>MODEL_DATA!BE398</f>
        <v>0</v>
      </c>
      <c r="EN401" s="84">
        <f>MODEL_DATA!BF398</f>
        <v>0</v>
      </c>
      <c r="EO401" s="84">
        <f>MODEL_DATA!BG398</f>
        <v>0</v>
      </c>
      <c r="EP401" s="84">
        <f>MODEL_DATA!BH398</f>
        <v>0</v>
      </c>
      <c r="EQ401" s="84">
        <f>MODEL_DATA!BI398</f>
        <v>0</v>
      </c>
      <c r="ER401" s="84">
        <f>MODEL_DATA!BJ398</f>
        <v>0</v>
      </c>
      <c r="ES401" s="84">
        <f>MODEL_DATA!BK398</f>
        <v>0</v>
      </c>
      <c r="ET401" s="84">
        <f>MODEL_DATA!BL398</f>
        <v>0</v>
      </c>
      <c r="EU401" s="84">
        <f>MODEL_DATA!BM398</f>
        <v>0</v>
      </c>
      <c r="EV401" s="84">
        <f>MODEL_DATA!BN398</f>
        <v>0</v>
      </c>
    </row>
    <row r="402" spans="122:152" x14ac:dyDescent="0.25">
      <c r="DR402" s="31">
        <f t="shared" si="187"/>
        <v>393</v>
      </c>
      <c r="DS402" s="26">
        <f t="shared" si="190"/>
        <v>393.5</v>
      </c>
      <c r="DT402" s="101">
        <f t="shared" si="184"/>
        <v>0</v>
      </c>
      <c r="DU402" s="101">
        <f t="shared" si="185"/>
        <v>0</v>
      </c>
      <c r="DV402" s="101">
        <f t="shared" si="186"/>
        <v>0</v>
      </c>
      <c r="DW402" s="102">
        <f t="shared" si="188"/>
        <v>0</v>
      </c>
      <c r="DX402" s="144"/>
      <c r="DY402" s="101">
        <f t="shared" si="189"/>
        <v>0</v>
      </c>
      <c r="DZ402" s="101">
        <f t="shared" si="189"/>
        <v>0</v>
      </c>
      <c r="EB402" s="84">
        <f>MODEL_DATA!AT399</f>
        <v>393</v>
      </c>
      <c r="EC402" s="84">
        <f>MODEL_DATA!AU399</f>
        <v>0</v>
      </c>
      <c r="ED402" s="84">
        <f>MODEL_DATA!AV399</f>
        <v>0</v>
      </c>
      <c r="EE402" s="84">
        <f>MODEL_DATA!AW399</f>
        <v>0</v>
      </c>
      <c r="EF402" s="84">
        <f>MODEL_DATA!AX399</f>
        <v>0</v>
      </c>
      <c r="EG402" s="84">
        <f>MODEL_DATA!AY399</f>
        <v>0</v>
      </c>
      <c r="EH402" s="84">
        <f>MODEL_DATA!AZ399</f>
        <v>0</v>
      </c>
      <c r="EI402" s="84">
        <f>MODEL_DATA!BA399</f>
        <v>0</v>
      </c>
      <c r="EJ402" s="84">
        <f>MODEL_DATA!BB399</f>
        <v>0</v>
      </c>
      <c r="EK402" s="84">
        <f>MODEL_DATA!BC399</f>
        <v>0</v>
      </c>
      <c r="EL402" s="84">
        <f>MODEL_DATA!BD399</f>
        <v>0</v>
      </c>
      <c r="EM402" s="84">
        <f>MODEL_DATA!BE399</f>
        <v>0</v>
      </c>
      <c r="EN402" s="84">
        <f>MODEL_DATA!BF399</f>
        <v>0</v>
      </c>
      <c r="EO402" s="84">
        <f>MODEL_DATA!BG399</f>
        <v>0</v>
      </c>
      <c r="EP402" s="84">
        <f>MODEL_DATA!BH399</f>
        <v>0</v>
      </c>
      <c r="EQ402" s="84">
        <f>MODEL_DATA!BI399</f>
        <v>0</v>
      </c>
      <c r="ER402" s="84">
        <f>MODEL_DATA!BJ399</f>
        <v>0</v>
      </c>
      <c r="ES402" s="84">
        <f>MODEL_DATA!BK399</f>
        <v>0</v>
      </c>
      <c r="ET402" s="84">
        <f>MODEL_DATA!BL399</f>
        <v>0</v>
      </c>
      <c r="EU402" s="84">
        <f>MODEL_DATA!BM399</f>
        <v>0</v>
      </c>
      <c r="EV402" s="84">
        <f>MODEL_DATA!BN399</f>
        <v>0</v>
      </c>
    </row>
    <row r="403" spans="122:152" x14ac:dyDescent="0.25">
      <c r="DR403" s="31">
        <f t="shared" si="187"/>
        <v>394</v>
      </c>
      <c r="DS403" s="26">
        <f t="shared" si="190"/>
        <v>394.5</v>
      </c>
      <c r="DT403" s="101">
        <f t="shared" si="184"/>
        <v>0</v>
      </c>
      <c r="DU403" s="101">
        <f t="shared" si="185"/>
        <v>0</v>
      </c>
      <c r="DV403" s="101">
        <f t="shared" si="186"/>
        <v>0</v>
      </c>
      <c r="DW403" s="102">
        <f t="shared" si="188"/>
        <v>0</v>
      </c>
      <c r="DX403" s="144"/>
      <c r="DY403" s="101">
        <f t="shared" si="189"/>
        <v>0</v>
      </c>
      <c r="DZ403" s="101">
        <f t="shared" si="189"/>
        <v>0</v>
      </c>
      <c r="EB403" s="84">
        <f>MODEL_DATA!AT400</f>
        <v>394</v>
      </c>
      <c r="EC403" s="84">
        <f>MODEL_DATA!AU400</f>
        <v>0</v>
      </c>
      <c r="ED403" s="84">
        <f>MODEL_DATA!AV400</f>
        <v>0</v>
      </c>
      <c r="EE403" s="84">
        <f>MODEL_DATA!AW400</f>
        <v>0</v>
      </c>
      <c r="EF403" s="84">
        <f>MODEL_DATA!AX400</f>
        <v>0</v>
      </c>
      <c r="EG403" s="84">
        <f>MODEL_DATA!AY400</f>
        <v>0</v>
      </c>
      <c r="EH403" s="84">
        <f>MODEL_DATA!AZ400</f>
        <v>0</v>
      </c>
      <c r="EI403" s="84">
        <f>MODEL_DATA!BA400</f>
        <v>0</v>
      </c>
      <c r="EJ403" s="84">
        <f>MODEL_DATA!BB400</f>
        <v>0</v>
      </c>
      <c r="EK403" s="84">
        <f>MODEL_DATA!BC400</f>
        <v>0</v>
      </c>
      <c r="EL403" s="84">
        <f>MODEL_DATA!BD400</f>
        <v>0</v>
      </c>
      <c r="EM403" s="84">
        <f>MODEL_DATA!BE400</f>
        <v>0</v>
      </c>
      <c r="EN403" s="84">
        <f>MODEL_DATA!BF400</f>
        <v>0</v>
      </c>
      <c r="EO403" s="84">
        <f>MODEL_DATA!BG400</f>
        <v>0</v>
      </c>
      <c r="EP403" s="84">
        <f>MODEL_DATA!BH400</f>
        <v>0</v>
      </c>
      <c r="EQ403" s="84">
        <f>MODEL_DATA!BI400</f>
        <v>0</v>
      </c>
      <c r="ER403" s="84">
        <f>MODEL_DATA!BJ400</f>
        <v>0</v>
      </c>
      <c r="ES403" s="84">
        <f>MODEL_DATA!BK400</f>
        <v>0</v>
      </c>
      <c r="ET403" s="84">
        <f>MODEL_DATA!BL400</f>
        <v>0</v>
      </c>
      <c r="EU403" s="84">
        <f>MODEL_DATA!BM400</f>
        <v>0</v>
      </c>
      <c r="EV403" s="84">
        <f>MODEL_DATA!BN400</f>
        <v>0</v>
      </c>
    </row>
    <row r="404" spans="122:152" x14ac:dyDescent="0.25">
      <c r="DR404" s="31">
        <f t="shared" si="187"/>
        <v>395</v>
      </c>
      <c r="DS404" s="26">
        <f t="shared" si="190"/>
        <v>395.5</v>
      </c>
      <c r="DT404" s="101">
        <f t="shared" si="184"/>
        <v>0</v>
      </c>
      <c r="DU404" s="101">
        <f t="shared" si="185"/>
        <v>0</v>
      </c>
      <c r="DV404" s="101">
        <f t="shared" si="186"/>
        <v>0</v>
      </c>
      <c r="DW404" s="102">
        <f t="shared" si="188"/>
        <v>0</v>
      </c>
      <c r="DX404" s="144"/>
      <c r="DY404" s="101">
        <f t="shared" si="189"/>
        <v>0</v>
      </c>
      <c r="DZ404" s="101">
        <f t="shared" si="189"/>
        <v>0</v>
      </c>
      <c r="EB404" s="84">
        <f>MODEL_DATA!AT401</f>
        <v>395</v>
      </c>
      <c r="EC404" s="84">
        <f>MODEL_DATA!AU401</f>
        <v>0</v>
      </c>
      <c r="ED404" s="84">
        <f>MODEL_DATA!AV401</f>
        <v>0</v>
      </c>
      <c r="EE404" s="84">
        <f>MODEL_DATA!AW401</f>
        <v>0</v>
      </c>
      <c r="EF404" s="84">
        <f>MODEL_DATA!AX401</f>
        <v>0</v>
      </c>
      <c r="EG404" s="84">
        <f>MODEL_DATA!AY401</f>
        <v>0</v>
      </c>
      <c r="EH404" s="84">
        <f>MODEL_DATA!AZ401</f>
        <v>0</v>
      </c>
      <c r="EI404" s="84">
        <f>MODEL_DATA!BA401</f>
        <v>0</v>
      </c>
      <c r="EJ404" s="84">
        <f>MODEL_DATA!BB401</f>
        <v>0</v>
      </c>
      <c r="EK404" s="84">
        <f>MODEL_DATA!BC401</f>
        <v>0</v>
      </c>
      <c r="EL404" s="84">
        <f>MODEL_DATA!BD401</f>
        <v>0</v>
      </c>
      <c r="EM404" s="84">
        <f>MODEL_DATA!BE401</f>
        <v>0</v>
      </c>
      <c r="EN404" s="84">
        <f>MODEL_DATA!BF401</f>
        <v>0</v>
      </c>
      <c r="EO404" s="84">
        <f>MODEL_DATA!BG401</f>
        <v>0</v>
      </c>
      <c r="EP404" s="84">
        <f>MODEL_DATA!BH401</f>
        <v>0</v>
      </c>
      <c r="EQ404" s="84">
        <f>MODEL_DATA!BI401</f>
        <v>0</v>
      </c>
      <c r="ER404" s="84">
        <f>MODEL_DATA!BJ401</f>
        <v>0</v>
      </c>
      <c r="ES404" s="84">
        <f>MODEL_DATA!BK401</f>
        <v>0</v>
      </c>
      <c r="ET404" s="84">
        <f>MODEL_DATA!BL401</f>
        <v>0</v>
      </c>
      <c r="EU404" s="84">
        <f>MODEL_DATA!BM401</f>
        <v>0</v>
      </c>
      <c r="EV404" s="84">
        <f>MODEL_DATA!BN401</f>
        <v>0</v>
      </c>
    </row>
    <row r="405" spans="122:152" x14ac:dyDescent="0.25">
      <c r="DR405" s="31">
        <f t="shared" si="187"/>
        <v>396</v>
      </c>
      <c r="DS405" s="26">
        <f t="shared" si="190"/>
        <v>396.5</v>
      </c>
      <c r="DT405" s="101">
        <f t="shared" si="184"/>
        <v>0</v>
      </c>
      <c r="DU405" s="101">
        <f t="shared" si="185"/>
        <v>0</v>
      </c>
      <c r="DV405" s="101">
        <f t="shared" si="186"/>
        <v>0</v>
      </c>
      <c r="DW405" s="102">
        <f t="shared" si="188"/>
        <v>0</v>
      </c>
      <c r="DX405" s="144"/>
      <c r="DY405" s="101">
        <f t="shared" si="189"/>
        <v>0</v>
      </c>
      <c r="DZ405" s="101">
        <f t="shared" si="189"/>
        <v>0</v>
      </c>
      <c r="EB405" s="84">
        <f>MODEL_DATA!AT402</f>
        <v>396</v>
      </c>
      <c r="EC405" s="84">
        <f>MODEL_DATA!AU402</f>
        <v>0</v>
      </c>
      <c r="ED405" s="84">
        <f>MODEL_DATA!AV402</f>
        <v>0</v>
      </c>
      <c r="EE405" s="84">
        <f>MODEL_DATA!AW402</f>
        <v>0</v>
      </c>
      <c r="EF405" s="84">
        <f>MODEL_DATA!AX402</f>
        <v>0</v>
      </c>
      <c r="EG405" s="84">
        <f>MODEL_DATA!AY402</f>
        <v>0</v>
      </c>
      <c r="EH405" s="84">
        <f>MODEL_DATA!AZ402</f>
        <v>0</v>
      </c>
      <c r="EI405" s="84">
        <f>MODEL_DATA!BA402</f>
        <v>0</v>
      </c>
      <c r="EJ405" s="84">
        <f>MODEL_DATA!BB402</f>
        <v>0</v>
      </c>
      <c r="EK405" s="84">
        <f>MODEL_DATA!BC402</f>
        <v>0</v>
      </c>
      <c r="EL405" s="84">
        <f>MODEL_DATA!BD402</f>
        <v>0</v>
      </c>
      <c r="EM405" s="84">
        <f>MODEL_DATA!BE402</f>
        <v>0</v>
      </c>
      <c r="EN405" s="84">
        <f>MODEL_DATA!BF402</f>
        <v>0</v>
      </c>
      <c r="EO405" s="84">
        <f>MODEL_DATA!BG402</f>
        <v>0</v>
      </c>
      <c r="EP405" s="84">
        <f>MODEL_DATA!BH402</f>
        <v>0</v>
      </c>
      <c r="EQ405" s="84">
        <f>MODEL_DATA!BI402</f>
        <v>0</v>
      </c>
      <c r="ER405" s="84">
        <f>MODEL_DATA!BJ402</f>
        <v>0</v>
      </c>
      <c r="ES405" s="84">
        <f>MODEL_DATA!BK402</f>
        <v>0</v>
      </c>
      <c r="ET405" s="84">
        <f>MODEL_DATA!BL402</f>
        <v>0</v>
      </c>
      <c r="EU405" s="84">
        <f>MODEL_DATA!BM402</f>
        <v>0</v>
      </c>
      <c r="EV405" s="84">
        <f>MODEL_DATA!BN402</f>
        <v>0</v>
      </c>
    </row>
    <row r="406" spans="122:152" x14ac:dyDescent="0.25">
      <c r="DR406" s="31">
        <f t="shared" si="187"/>
        <v>397</v>
      </c>
      <c r="DS406" s="26">
        <f t="shared" si="190"/>
        <v>397.5</v>
      </c>
      <c r="DT406" s="101">
        <f t="shared" si="184"/>
        <v>0</v>
      </c>
      <c r="DU406" s="101">
        <f t="shared" si="185"/>
        <v>0</v>
      </c>
      <c r="DV406" s="101">
        <f t="shared" si="186"/>
        <v>0</v>
      </c>
      <c r="DW406" s="102">
        <f t="shared" si="188"/>
        <v>0</v>
      </c>
      <c r="DX406" s="144"/>
      <c r="DY406" s="101">
        <f t="shared" si="189"/>
        <v>0</v>
      </c>
      <c r="DZ406" s="101">
        <f t="shared" si="189"/>
        <v>0</v>
      </c>
      <c r="EB406" s="84">
        <f>MODEL_DATA!AT403</f>
        <v>397</v>
      </c>
      <c r="EC406" s="84">
        <f>MODEL_DATA!AU403</f>
        <v>0</v>
      </c>
      <c r="ED406" s="84">
        <f>MODEL_DATA!AV403</f>
        <v>0</v>
      </c>
      <c r="EE406" s="84">
        <f>MODEL_DATA!AW403</f>
        <v>0</v>
      </c>
      <c r="EF406" s="84">
        <f>MODEL_DATA!AX403</f>
        <v>0</v>
      </c>
      <c r="EG406" s="84">
        <f>MODEL_DATA!AY403</f>
        <v>0</v>
      </c>
      <c r="EH406" s="84">
        <f>MODEL_DATA!AZ403</f>
        <v>0</v>
      </c>
      <c r="EI406" s="84">
        <f>MODEL_DATA!BA403</f>
        <v>0</v>
      </c>
      <c r="EJ406" s="84">
        <f>MODEL_DATA!BB403</f>
        <v>0</v>
      </c>
      <c r="EK406" s="84">
        <f>MODEL_DATA!BC403</f>
        <v>0</v>
      </c>
      <c r="EL406" s="84">
        <f>MODEL_DATA!BD403</f>
        <v>0</v>
      </c>
      <c r="EM406" s="84">
        <f>MODEL_DATA!BE403</f>
        <v>0</v>
      </c>
      <c r="EN406" s="84">
        <f>MODEL_DATA!BF403</f>
        <v>0</v>
      </c>
      <c r="EO406" s="84">
        <f>MODEL_DATA!BG403</f>
        <v>0</v>
      </c>
      <c r="EP406" s="84">
        <f>MODEL_DATA!BH403</f>
        <v>0</v>
      </c>
      <c r="EQ406" s="84">
        <f>MODEL_DATA!BI403</f>
        <v>0</v>
      </c>
      <c r="ER406" s="84">
        <f>MODEL_DATA!BJ403</f>
        <v>0</v>
      </c>
      <c r="ES406" s="84">
        <f>MODEL_DATA!BK403</f>
        <v>0</v>
      </c>
      <c r="ET406" s="84">
        <f>MODEL_DATA!BL403</f>
        <v>0</v>
      </c>
      <c r="EU406" s="84">
        <f>MODEL_DATA!BM403</f>
        <v>0</v>
      </c>
      <c r="EV406" s="84">
        <f>MODEL_DATA!BN403</f>
        <v>0</v>
      </c>
    </row>
    <row r="407" spans="122:152" x14ac:dyDescent="0.25">
      <c r="DR407" s="31">
        <f t="shared" si="187"/>
        <v>398</v>
      </c>
      <c r="DS407" s="26">
        <f t="shared" si="190"/>
        <v>398.5</v>
      </c>
      <c r="DT407" s="101">
        <f t="shared" si="184"/>
        <v>0</v>
      </c>
      <c r="DU407" s="101">
        <f t="shared" si="185"/>
        <v>0</v>
      </c>
      <c r="DV407" s="101">
        <f t="shared" si="186"/>
        <v>0</v>
      </c>
      <c r="DW407" s="102">
        <f t="shared" si="188"/>
        <v>0</v>
      </c>
      <c r="DX407" s="144"/>
      <c r="DY407" s="101">
        <f t="shared" si="189"/>
        <v>0</v>
      </c>
      <c r="DZ407" s="101">
        <f t="shared" si="189"/>
        <v>0</v>
      </c>
      <c r="EB407" s="84">
        <f>MODEL_DATA!AT404</f>
        <v>398</v>
      </c>
      <c r="EC407" s="84">
        <f>MODEL_DATA!AU404</f>
        <v>0</v>
      </c>
      <c r="ED407" s="84">
        <f>MODEL_DATA!AV404</f>
        <v>0</v>
      </c>
      <c r="EE407" s="84">
        <f>MODEL_DATA!AW404</f>
        <v>0</v>
      </c>
      <c r="EF407" s="84">
        <f>MODEL_DATA!AX404</f>
        <v>0</v>
      </c>
      <c r="EG407" s="84">
        <f>MODEL_DATA!AY404</f>
        <v>0</v>
      </c>
      <c r="EH407" s="84">
        <f>MODEL_DATA!AZ404</f>
        <v>0</v>
      </c>
      <c r="EI407" s="84">
        <f>MODEL_DATA!BA404</f>
        <v>0</v>
      </c>
      <c r="EJ407" s="84">
        <f>MODEL_DATA!BB404</f>
        <v>0</v>
      </c>
      <c r="EK407" s="84">
        <f>MODEL_DATA!BC404</f>
        <v>0</v>
      </c>
      <c r="EL407" s="84">
        <f>MODEL_DATA!BD404</f>
        <v>0</v>
      </c>
      <c r="EM407" s="84">
        <f>MODEL_DATA!BE404</f>
        <v>0</v>
      </c>
      <c r="EN407" s="84">
        <f>MODEL_DATA!BF404</f>
        <v>0</v>
      </c>
      <c r="EO407" s="84">
        <f>MODEL_DATA!BG404</f>
        <v>0</v>
      </c>
      <c r="EP407" s="84">
        <f>MODEL_DATA!BH404</f>
        <v>0</v>
      </c>
      <c r="EQ407" s="84">
        <f>MODEL_DATA!BI404</f>
        <v>0</v>
      </c>
      <c r="ER407" s="84">
        <f>MODEL_DATA!BJ404</f>
        <v>0</v>
      </c>
      <c r="ES407" s="84">
        <f>MODEL_DATA!BK404</f>
        <v>0</v>
      </c>
      <c r="ET407" s="84">
        <f>MODEL_DATA!BL404</f>
        <v>0</v>
      </c>
      <c r="EU407" s="84">
        <f>MODEL_DATA!BM404</f>
        <v>0</v>
      </c>
      <c r="EV407" s="84">
        <f>MODEL_DATA!BN404</f>
        <v>0</v>
      </c>
    </row>
    <row r="408" spans="122:152" x14ac:dyDescent="0.25">
      <c r="DR408" s="31">
        <f t="shared" si="187"/>
        <v>399</v>
      </c>
      <c r="DS408" s="26">
        <f t="shared" si="190"/>
        <v>399.5</v>
      </c>
      <c r="DT408" s="101">
        <f t="shared" si="184"/>
        <v>0</v>
      </c>
      <c r="DU408" s="101">
        <f t="shared" si="185"/>
        <v>0</v>
      </c>
      <c r="DV408" s="101">
        <f t="shared" si="186"/>
        <v>0</v>
      </c>
      <c r="DW408" s="102">
        <f t="shared" si="188"/>
        <v>0</v>
      </c>
      <c r="DX408" s="144"/>
      <c r="DY408" s="101">
        <f t="shared" si="189"/>
        <v>0</v>
      </c>
      <c r="DZ408" s="101">
        <f t="shared" si="189"/>
        <v>0</v>
      </c>
      <c r="EB408" s="84">
        <f>MODEL_DATA!AT405</f>
        <v>399</v>
      </c>
      <c r="EC408" s="84">
        <f>MODEL_DATA!AU405</f>
        <v>0</v>
      </c>
      <c r="ED408" s="84">
        <f>MODEL_DATA!AV405</f>
        <v>0</v>
      </c>
      <c r="EE408" s="84">
        <f>MODEL_DATA!AW405</f>
        <v>0</v>
      </c>
      <c r="EF408" s="84">
        <f>MODEL_DATA!AX405</f>
        <v>0</v>
      </c>
      <c r="EG408" s="84">
        <f>MODEL_DATA!AY405</f>
        <v>0</v>
      </c>
      <c r="EH408" s="84">
        <f>MODEL_DATA!AZ405</f>
        <v>0</v>
      </c>
      <c r="EI408" s="84">
        <f>MODEL_DATA!BA405</f>
        <v>0</v>
      </c>
      <c r="EJ408" s="84">
        <f>MODEL_DATA!BB405</f>
        <v>0</v>
      </c>
      <c r="EK408" s="84">
        <f>MODEL_DATA!BC405</f>
        <v>0</v>
      </c>
      <c r="EL408" s="84">
        <f>MODEL_DATA!BD405</f>
        <v>0</v>
      </c>
      <c r="EM408" s="84">
        <f>MODEL_DATA!BE405</f>
        <v>0</v>
      </c>
      <c r="EN408" s="84">
        <f>MODEL_DATA!BF405</f>
        <v>0</v>
      </c>
      <c r="EO408" s="84">
        <f>MODEL_DATA!BG405</f>
        <v>0</v>
      </c>
      <c r="EP408" s="84">
        <f>MODEL_DATA!BH405</f>
        <v>0</v>
      </c>
      <c r="EQ408" s="84">
        <f>MODEL_DATA!BI405</f>
        <v>0</v>
      </c>
      <c r="ER408" s="84">
        <f>MODEL_DATA!BJ405</f>
        <v>0</v>
      </c>
      <c r="ES408" s="84">
        <f>MODEL_DATA!BK405</f>
        <v>0</v>
      </c>
      <c r="ET408" s="84">
        <f>MODEL_DATA!BL405</f>
        <v>0</v>
      </c>
      <c r="EU408" s="84">
        <f>MODEL_DATA!BM405</f>
        <v>0</v>
      </c>
      <c r="EV408" s="84">
        <f>MODEL_DATA!BN405</f>
        <v>0</v>
      </c>
    </row>
    <row r="409" spans="122:152" x14ac:dyDescent="0.25">
      <c r="DR409" s="31">
        <f t="shared" si="187"/>
        <v>400</v>
      </c>
      <c r="DS409" s="26">
        <f t="shared" si="190"/>
        <v>400.5</v>
      </c>
      <c r="DT409" s="101">
        <f t="shared" si="184"/>
        <v>60</v>
      </c>
      <c r="DU409" s="101">
        <f t="shared" si="185"/>
        <v>60</v>
      </c>
      <c r="DV409" s="101">
        <f t="shared" si="186"/>
        <v>0</v>
      </c>
      <c r="DW409" s="102">
        <f t="shared" si="188"/>
        <v>0</v>
      </c>
      <c r="DX409" s="144"/>
      <c r="DY409" s="101">
        <f t="shared" si="189"/>
        <v>0</v>
      </c>
      <c r="DZ409" s="101">
        <f t="shared" si="189"/>
        <v>0</v>
      </c>
      <c r="EB409" s="84">
        <f>MODEL_DATA!AT406</f>
        <v>400</v>
      </c>
      <c r="EC409" s="84">
        <f>MODEL_DATA!AU406</f>
        <v>0</v>
      </c>
      <c r="ED409" s="84">
        <f>MODEL_DATA!AV406</f>
        <v>0</v>
      </c>
      <c r="EE409" s="84">
        <f>MODEL_DATA!AW406</f>
        <v>60</v>
      </c>
      <c r="EF409" s="84">
        <f>MODEL_DATA!AX406</f>
        <v>0</v>
      </c>
      <c r="EG409" s="84">
        <f>MODEL_DATA!AY406</f>
        <v>0</v>
      </c>
      <c r="EH409" s="84">
        <f>MODEL_DATA!AZ406</f>
        <v>0</v>
      </c>
      <c r="EI409" s="84">
        <f>MODEL_DATA!BA406</f>
        <v>0</v>
      </c>
      <c r="EJ409" s="84">
        <f>MODEL_DATA!BB406</f>
        <v>0</v>
      </c>
      <c r="EK409" s="84">
        <f>MODEL_DATA!BC406</f>
        <v>0</v>
      </c>
      <c r="EL409" s="84">
        <f>MODEL_DATA!BD406</f>
        <v>0</v>
      </c>
      <c r="EM409" s="84">
        <f>MODEL_DATA!BE406</f>
        <v>0</v>
      </c>
      <c r="EN409" s="84">
        <f>MODEL_DATA!BF406</f>
        <v>0</v>
      </c>
      <c r="EO409" s="84">
        <f>MODEL_DATA!BG406</f>
        <v>0</v>
      </c>
      <c r="EP409" s="84">
        <f>MODEL_DATA!BH406</f>
        <v>0</v>
      </c>
      <c r="EQ409" s="84">
        <f>MODEL_DATA!BI406</f>
        <v>0</v>
      </c>
      <c r="ER409" s="84">
        <f>MODEL_DATA!BJ406</f>
        <v>0</v>
      </c>
      <c r="ES409" s="84">
        <f>MODEL_DATA!BK406</f>
        <v>0</v>
      </c>
      <c r="ET409" s="84">
        <f>MODEL_DATA!BL406</f>
        <v>0</v>
      </c>
      <c r="EU409" s="84">
        <f>MODEL_DATA!BM406</f>
        <v>0</v>
      </c>
      <c r="EV409" s="84">
        <f>MODEL_DATA!BN406</f>
        <v>0</v>
      </c>
    </row>
    <row r="410" spans="122:152" x14ac:dyDescent="0.25">
      <c r="DR410" s="60">
        <f>DR409 + (DR409-DR408)</f>
        <v>401</v>
      </c>
    </row>
    <row r="511" spans="122:122" x14ac:dyDescent="0.25">
      <c r="DR511" s="27">
        <f>DR509+1</f>
        <v>1</v>
      </c>
    </row>
  </sheetData>
  <mergeCells count="12">
    <mergeCell ref="BA8:BB8"/>
    <mergeCell ref="BC8:BD8"/>
    <mergeCell ref="AQ8:AR8"/>
    <mergeCell ref="AS8:AT8"/>
    <mergeCell ref="AU8:AV8"/>
    <mergeCell ref="AW8:AX8"/>
    <mergeCell ref="AY8:AZ8"/>
    <mergeCell ref="AG8:AH8"/>
    <mergeCell ref="AI8:AJ8"/>
    <mergeCell ref="AK8:AL8"/>
    <mergeCell ref="AM8:AN8"/>
    <mergeCell ref="AO8:AP8"/>
  </mergeCells>
  <conditionalFormatting sqref="CW9:CW208 BQ9:BQ209">
    <cfRule type="expression" dxfId="13" priority="10">
      <formula>#REF!=0</formula>
    </cfRule>
  </conditionalFormatting>
  <conditionalFormatting sqref="CX9:CX208 BR9:BR209">
    <cfRule type="expression" dxfId="12" priority="9">
      <formula>#REF!=0</formula>
    </cfRule>
  </conditionalFormatting>
  <conditionalFormatting sqref="CY9:CY208 BS9:BS209">
    <cfRule type="expression" dxfId="11" priority="8">
      <formula>#REF!=0</formula>
    </cfRule>
  </conditionalFormatting>
  <conditionalFormatting sqref="CZ9:CZ208 BT9:BT209">
    <cfRule type="expression" dxfId="10" priority="7">
      <formula>#REF!=0</formula>
    </cfRule>
  </conditionalFormatting>
  <conditionalFormatting sqref="DA9:DA208 BU9:BU209">
    <cfRule type="expression" dxfId="9" priority="6">
      <formula>#REF!=0</formula>
    </cfRule>
  </conditionalFormatting>
  <conditionalFormatting sqref="DB9:DB208 BV9:BV209">
    <cfRule type="expression" dxfId="8" priority="5">
      <formula>#REF!=0</formula>
    </cfRule>
  </conditionalFormatting>
  <conditionalFormatting sqref="DC9:DP208 BW9:BW209">
    <cfRule type="expression" dxfId="7" priority="4">
      <formula>#REF!=0</formula>
    </cfRule>
  </conditionalFormatting>
  <conditionalFormatting sqref="CW209">
    <cfRule type="expression" dxfId="6" priority="362">
      <formula>#REF!=0</formula>
    </cfRule>
  </conditionalFormatting>
  <conditionalFormatting sqref="CX209">
    <cfRule type="expression" dxfId="5" priority="364">
      <formula>#REF!=0</formula>
    </cfRule>
  </conditionalFormatting>
  <conditionalFormatting sqref="CY209">
    <cfRule type="expression" dxfId="4" priority="366">
      <formula>#REF!=0</formula>
    </cfRule>
  </conditionalFormatting>
  <conditionalFormatting sqref="CZ209">
    <cfRule type="expression" dxfId="3" priority="368">
      <formula>#REF!=0</formula>
    </cfRule>
  </conditionalFormatting>
  <conditionalFormatting sqref="DA209">
    <cfRule type="expression" dxfId="2" priority="370">
      <formula>#REF!=0</formula>
    </cfRule>
  </conditionalFormatting>
  <conditionalFormatting sqref="DB209">
    <cfRule type="expression" dxfId="1" priority="372">
      <formula>#REF!=0</formula>
    </cfRule>
  </conditionalFormatting>
  <conditionalFormatting sqref="DC209:DP209">
    <cfRule type="expression" dxfId="0" priority="374">
      <formula>#REF!=0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A9BBE-6D2E-41DB-A306-BB6363F8A995}">
  <sheetPr>
    <tabColor rgb="FF002060"/>
  </sheetPr>
  <dimension ref="B1:BN406"/>
  <sheetViews>
    <sheetView zoomScale="80" zoomScaleNormal="80" workbookViewId="0">
      <pane xSplit="1" ySplit="7" topLeftCell="B171" activePane="bottomRight" state="frozen"/>
      <selection pane="topRight" activeCell="B1" sqref="B1"/>
      <selection pane="bottomLeft" activeCell="A7" sqref="A7"/>
      <selection pane="bottomRight" activeCell="AT5" sqref="AT5:BN406"/>
    </sheetView>
  </sheetViews>
  <sheetFormatPr defaultRowHeight="15" outlineLevelCol="1" x14ac:dyDescent="0.25"/>
  <cols>
    <col min="1" max="1" width="4.7109375" style="3" customWidth="1"/>
    <col min="2" max="2" width="9.140625" style="3"/>
    <col min="3" max="4" width="11.140625" style="3" customWidth="1"/>
    <col min="5" max="21" width="11.140625" style="3" hidden="1" customWidth="1" outlineLevel="1"/>
    <col min="22" max="22" width="11.140625" style="3" customWidth="1" collapsed="1"/>
    <col min="23" max="24" width="9.140625" style="3"/>
    <col min="25" max="26" width="11.140625" style="3" customWidth="1"/>
    <col min="27" max="43" width="11.140625" style="3" hidden="1" customWidth="1" outlineLevel="1"/>
    <col min="44" max="44" width="11.140625" style="3" customWidth="1" collapsed="1"/>
    <col min="45" max="46" width="9.140625" style="3"/>
    <col min="47" max="48" width="11.140625" style="3" customWidth="1"/>
    <col min="49" max="65" width="11.140625" style="3" hidden="1" customWidth="1" outlineLevel="1"/>
    <col min="66" max="66" width="11.140625" style="3" customWidth="1" collapsed="1"/>
    <col min="67" max="16384" width="9.140625" style="3"/>
  </cols>
  <sheetData>
    <row r="1" spans="2:66" s="14" customFormat="1" ht="23.25" x14ac:dyDescent="0.35">
      <c r="B1" s="65" t="s">
        <v>60</v>
      </c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X1" s="65" t="s">
        <v>61</v>
      </c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T1" s="65" t="s">
        <v>62</v>
      </c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</row>
    <row r="5" spans="2:66" x14ac:dyDescent="0.25">
      <c r="B5" t="s">
        <v>39</v>
      </c>
      <c r="C5" t="s">
        <v>0</v>
      </c>
      <c r="D5" t="s">
        <v>2</v>
      </c>
      <c r="E5" t="s">
        <v>8</v>
      </c>
      <c r="F5" t="s">
        <v>29</v>
      </c>
      <c r="G5" t="s">
        <v>30</v>
      </c>
      <c r="H5" t="s">
        <v>3</v>
      </c>
      <c r="I5" t="s">
        <v>4</v>
      </c>
      <c r="J5" t="s">
        <v>9</v>
      </c>
      <c r="K5" t="s">
        <v>10</v>
      </c>
      <c r="L5" t="s">
        <v>11</v>
      </c>
      <c r="M5" t="s">
        <v>5</v>
      </c>
      <c r="N5" t="s">
        <v>53</v>
      </c>
      <c r="O5" t="s">
        <v>48</v>
      </c>
      <c r="P5" t="s">
        <v>49</v>
      </c>
      <c r="Q5" t="s">
        <v>6</v>
      </c>
      <c r="R5" t="s">
        <v>54</v>
      </c>
      <c r="S5" t="s">
        <v>50</v>
      </c>
      <c r="T5" t="s">
        <v>51</v>
      </c>
      <c r="U5" t="s">
        <v>55</v>
      </c>
      <c r="V5" t="s">
        <v>56</v>
      </c>
      <c r="X5" t="s">
        <v>39</v>
      </c>
      <c r="Y5" t="s">
        <v>0</v>
      </c>
      <c r="Z5" t="s">
        <v>2</v>
      </c>
      <c r="AA5" t="s">
        <v>8</v>
      </c>
      <c r="AB5" t="s">
        <v>29</v>
      </c>
      <c r="AC5" t="s">
        <v>30</v>
      </c>
      <c r="AD5" t="s">
        <v>3</v>
      </c>
      <c r="AE5" t="s">
        <v>4</v>
      </c>
      <c r="AF5" t="s">
        <v>9</v>
      </c>
      <c r="AG5" t="s">
        <v>10</v>
      </c>
      <c r="AH5" t="s">
        <v>11</v>
      </c>
      <c r="AI5" t="s">
        <v>5</v>
      </c>
      <c r="AJ5" t="s">
        <v>53</v>
      </c>
      <c r="AK5" t="s">
        <v>48</v>
      </c>
      <c r="AL5" t="s">
        <v>49</v>
      </c>
      <c r="AM5" t="s">
        <v>6</v>
      </c>
      <c r="AN5" t="s">
        <v>54</v>
      </c>
      <c r="AO5" t="s">
        <v>50</v>
      </c>
      <c r="AP5" t="s">
        <v>51</v>
      </c>
      <c r="AQ5" t="s">
        <v>55</v>
      </c>
      <c r="AR5" t="s">
        <v>56</v>
      </c>
      <c r="AT5" t="s">
        <v>39</v>
      </c>
      <c r="AU5" t="s">
        <v>0</v>
      </c>
      <c r="AV5" t="s">
        <v>2</v>
      </c>
      <c r="AW5" t="s">
        <v>8</v>
      </c>
      <c r="AX5" t="s">
        <v>29</v>
      </c>
      <c r="AY5" t="s">
        <v>30</v>
      </c>
      <c r="AZ5" t="s">
        <v>3</v>
      </c>
      <c r="BA5" t="s">
        <v>4</v>
      </c>
      <c r="BB5" t="s">
        <v>9</v>
      </c>
      <c r="BC5" t="s">
        <v>10</v>
      </c>
      <c r="BD5" t="s">
        <v>11</v>
      </c>
      <c r="BE5" t="s">
        <v>5</v>
      </c>
      <c r="BF5" t="s">
        <v>53</v>
      </c>
      <c r="BG5" t="s">
        <v>48</v>
      </c>
      <c r="BH5" t="s">
        <v>49</v>
      </c>
      <c r="BI5" t="s">
        <v>6</v>
      </c>
      <c r="BJ5" t="s">
        <v>54</v>
      </c>
      <c r="BK5" t="s">
        <v>50</v>
      </c>
      <c r="BL5" t="s">
        <v>51</v>
      </c>
      <c r="BM5" t="s">
        <v>55</v>
      </c>
      <c r="BN5" t="s">
        <v>56</v>
      </c>
    </row>
    <row r="6" spans="2:66" x14ac:dyDescent="0.25"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X6">
        <v>0</v>
      </c>
      <c r="Y6">
        <v>72006.8</v>
      </c>
      <c r="Z6">
        <v>114336.2</v>
      </c>
      <c r="AA6">
        <v>890982.14</v>
      </c>
      <c r="AB6">
        <v>129038.83</v>
      </c>
      <c r="AC6">
        <v>66382.39</v>
      </c>
      <c r="AD6">
        <v>111483.74</v>
      </c>
      <c r="AE6">
        <v>353560.83</v>
      </c>
      <c r="AF6">
        <v>189430.03</v>
      </c>
      <c r="AG6">
        <v>112538.26</v>
      </c>
      <c r="AH6">
        <v>52362.43</v>
      </c>
      <c r="AI6">
        <v>2.21</v>
      </c>
      <c r="AJ6">
        <v>2.21</v>
      </c>
      <c r="AK6">
        <v>0.06</v>
      </c>
      <c r="AL6">
        <v>0.05</v>
      </c>
      <c r="AM6">
        <v>7.74</v>
      </c>
      <c r="AN6">
        <v>7.74</v>
      </c>
      <c r="AO6">
        <v>1.75</v>
      </c>
      <c r="AP6">
        <v>1.06</v>
      </c>
      <c r="AQ6">
        <v>2855.35</v>
      </c>
      <c r="AR6">
        <v>3054.5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</row>
    <row r="7" spans="2:66" x14ac:dyDescent="0.25"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2.0499999999999998</v>
      </c>
      <c r="N7">
        <v>2.0499999999999998</v>
      </c>
      <c r="O7">
        <v>0.06</v>
      </c>
      <c r="P7">
        <v>0.05</v>
      </c>
      <c r="Q7">
        <v>7.26</v>
      </c>
      <c r="R7">
        <v>7.26</v>
      </c>
      <c r="S7">
        <v>1.75</v>
      </c>
      <c r="T7">
        <v>1.06</v>
      </c>
      <c r="U7">
        <v>0</v>
      </c>
      <c r="V7">
        <v>0</v>
      </c>
      <c r="X7">
        <v>1</v>
      </c>
      <c r="Y7">
        <v>113673.91</v>
      </c>
      <c r="Z7">
        <v>258011.22</v>
      </c>
      <c r="AA7">
        <v>836685.01</v>
      </c>
      <c r="AB7">
        <v>159636.5</v>
      </c>
      <c r="AC7">
        <v>97632.63</v>
      </c>
      <c r="AD7">
        <v>133130.74</v>
      </c>
      <c r="AE7">
        <v>342445.36</v>
      </c>
      <c r="AF7">
        <v>153476.32999999999</v>
      </c>
      <c r="AG7">
        <v>77322.81</v>
      </c>
      <c r="AH7">
        <v>33352.699999999997</v>
      </c>
      <c r="AI7">
        <v>6.8</v>
      </c>
      <c r="AJ7">
        <v>6.8</v>
      </c>
      <c r="AK7">
        <v>0.78</v>
      </c>
      <c r="AL7">
        <v>0.57999999999999996</v>
      </c>
      <c r="AM7">
        <v>55.99</v>
      </c>
      <c r="AN7">
        <v>55.99</v>
      </c>
      <c r="AO7">
        <v>8.64</v>
      </c>
      <c r="AP7">
        <v>7.62</v>
      </c>
      <c r="AQ7">
        <v>4420.68</v>
      </c>
      <c r="AR7">
        <v>3374.47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</row>
    <row r="8" spans="2:66" x14ac:dyDescent="0.25">
      <c r="B8">
        <v>2</v>
      </c>
      <c r="C8">
        <v>12650.13</v>
      </c>
      <c r="D8">
        <v>9257.6</v>
      </c>
      <c r="E8">
        <v>205612.07</v>
      </c>
      <c r="F8">
        <v>19862.38</v>
      </c>
      <c r="G8">
        <v>10906.1</v>
      </c>
      <c r="H8">
        <v>10623.62</v>
      </c>
      <c r="I8">
        <v>47484.08</v>
      </c>
      <c r="J8">
        <v>34567.300000000003</v>
      </c>
      <c r="K8">
        <v>17803.86</v>
      </c>
      <c r="L8">
        <v>7644.61</v>
      </c>
      <c r="M8">
        <v>0.16</v>
      </c>
      <c r="N8">
        <v>0.16</v>
      </c>
      <c r="O8">
        <v>0</v>
      </c>
      <c r="P8">
        <v>0</v>
      </c>
      <c r="Q8">
        <v>0.48</v>
      </c>
      <c r="R8">
        <v>0.48</v>
      </c>
      <c r="S8">
        <v>0</v>
      </c>
      <c r="T8">
        <v>0</v>
      </c>
      <c r="U8">
        <v>473.87</v>
      </c>
      <c r="V8">
        <v>260.58999999999997</v>
      </c>
      <c r="X8">
        <v>2</v>
      </c>
      <c r="Y8">
        <v>123329.43</v>
      </c>
      <c r="Z8">
        <v>175243.88</v>
      </c>
      <c r="AA8">
        <v>530643.72</v>
      </c>
      <c r="AB8">
        <v>25536.61</v>
      </c>
      <c r="AC8">
        <v>58524.28</v>
      </c>
      <c r="AD8">
        <v>104361.71</v>
      </c>
      <c r="AE8">
        <v>224419.11</v>
      </c>
      <c r="AF8">
        <v>100422.02</v>
      </c>
      <c r="AG8">
        <v>38273.800000000003</v>
      </c>
      <c r="AH8">
        <v>13714.42</v>
      </c>
      <c r="AI8">
        <v>122.6</v>
      </c>
      <c r="AJ8">
        <v>122.6</v>
      </c>
      <c r="AK8">
        <v>8.4600000000000009</v>
      </c>
      <c r="AL8">
        <v>14.71</v>
      </c>
      <c r="AM8">
        <v>322.79000000000002</v>
      </c>
      <c r="AN8">
        <v>322.79000000000002</v>
      </c>
      <c r="AO8">
        <v>40.619999999999997</v>
      </c>
      <c r="AP8">
        <v>47.34</v>
      </c>
      <c r="AQ8">
        <v>4763.25</v>
      </c>
      <c r="AR8">
        <v>2552.02</v>
      </c>
      <c r="AT8">
        <v>2</v>
      </c>
      <c r="AU8">
        <v>4657.1000000000004</v>
      </c>
      <c r="AV8">
        <v>1987.55</v>
      </c>
      <c r="AW8">
        <v>36354.71</v>
      </c>
      <c r="AX8">
        <v>2360.15</v>
      </c>
      <c r="AY8">
        <v>1695.17</v>
      </c>
      <c r="AZ8">
        <v>2594.2199999999998</v>
      </c>
      <c r="BA8">
        <v>11829.07</v>
      </c>
      <c r="BB8">
        <v>16910.919999999998</v>
      </c>
      <c r="BC8">
        <v>5233.72</v>
      </c>
      <c r="BD8">
        <v>1852.45</v>
      </c>
      <c r="BE8">
        <v>2.21</v>
      </c>
      <c r="BF8">
        <v>2.21</v>
      </c>
      <c r="BG8">
        <v>0.06</v>
      </c>
      <c r="BH8">
        <v>0.05</v>
      </c>
      <c r="BI8">
        <v>7.74</v>
      </c>
      <c r="BJ8">
        <v>7.74</v>
      </c>
      <c r="BK8">
        <v>1.75</v>
      </c>
      <c r="BL8">
        <v>1.06</v>
      </c>
      <c r="BM8">
        <v>178.25</v>
      </c>
      <c r="BN8">
        <v>67.040000000000006</v>
      </c>
    </row>
    <row r="9" spans="2:66" x14ac:dyDescent="0.25">
      <c r="B9">
        <v>3</v>
      </c>
      <c r="C9">
        <v>13859.29</v>
      </c>
      <c r="D9">
        <v>15997.97</v>
      </c>
      <c r="E9">
        <v>263668.86</v>
      </c>
      <c r="F9">
        <v>34349.07</v>
      </c>
      <c r="G9">
        <v>18528.93</v>
      </c>
      <c r="H9">
        <v>12859.61</v>
      </c>
      <c r="I9">
        <v>48360.02</v>
      </c>
      <c r="J9">
        <v>38271.78</v>
      </c>
      <c r="K9">
        <v>20294.04</v>
      </c>
      <c r="L9">
        <v>9145.17</v>
      </c>
      <c r="M9">
        <v>11.86</v>
      </c>
      <c r="N9">
        <v>11.86</v>
      </c>
      <c r="O9">
        <v>0.89</v>
      </c>
      <c r="P9">
        <v>0.71</v>
      </c>
      <c r="Q9">
        <v>75.91</v>
      </c>
      <c r="R9">
        <v>75.91</v>
      </c>
      <c r="S9">
        <v>10.39</v>
      </c>
      <c r="T9">
        <v>8.8699999999999992</v>
      </c>
      <c r="U9">
        <v>523.98</v>
      </c>
      <c r="V9">
        <v>316.63</v>
      </c>
      <c r="X9">
        <v>3</v>
      </c>
      <c r="Y9">
        <v>126840.09</v>
      </c>
      <c r="Z9">
        <v>100007.38</v>
      </c>
      <c r="AA9">
        <v>322114.51</v>
      </c>
      <c r="AB9">
        <v>10194.959999999999</v>
      </c>
      <c r="AC9">
        <v>33317.300000000003</v>
      </c>
      <c r="AD9">
        <v>76415.149999999994</v>
      </c>
      <c r="AE9">
        <v>150751.66</v>
      </c>
      <c r="AF9">
        <v>73174.42</v>
      </c>
      <c r="AG9">
        <v>35038.74</v>
      </c>
      <c r="AH9">
        <v>11640.86</v>
      </c>
      <c r="AI9">
        <v>599.02</v>
      </c>
      <c r="AJ9">
        <v>583.29999999999995</v>
      </c>
      <c r="AK9">
        <v>22.23</v>
      </c>
      <c r="AL9">
        <v>36.200000000000003</v>
      </c>
      <c r="AM9">
        <v>662.04</v>
      </c>
      <c r="AN9">
        <v>650.88</v>
      </c>
      <c r="AO9">
        <v>60.93</v>
      </c>
      <c r="AP9">
        <v>80.95</v>
      </c>
      <c r="AQ9">
        <v>4871.5200000000004</v>
      </c>
      <c r="AR9">
        <v>1848.6</v>
      </c>
      <c r="AT9">
        <v>3</v>
      </c>
      <c r="AU9">
        <v>15210.99</v>
      </c>
      <c r="AV9">
        <v>14169.8</v>
      </c>
      <c r="AW9">
        <v>318102.78000000003</v>
      </c>
      <c r="AX9">
        <v>34101.129999999997</v>
      </c>
      <c r="AY9">
        <v>17308.52</v>
      </c>
      <c r="AZ9">
        <v>13766.52</v>
      </c>
      <c r="BA9">
        <v>59499.72</v>
      </c>
      <c r="BB9">
        <v>42045.24</v>
      </c>
      <c r="BC9">
        <v>22975.94</v>
      </c>
      <c r="BD9">
        <v>10189.11</v>
      </c>
      <c r="BE9">
        <v>0</v>
      </c>
      <c r="BF9">
        <v>1.23</v>
      </c>
      <c r="BG9">
        <v>0</v>
      </c>
      <c r="BH9">
        <v>0</v>
      </c>
      <c r="BI9">
        <v>0</v>
      </c>
      <c r="BJ9">
        <v>6.6</v>
      </c>
      <c r="BK9">
        <v>0</v>
      </c>
      <c r="BL9">
        <v>0</v>
      </c>
      <c r="BM9">
        <v>582.14</v>
      </c>
      <c r="BN9">
        <v>337.86</v>
      </c>
    </row>
    <row r="10" spans="2:66" x14ac:dyDescent="0.25">
      <c r="B10">
        <v>4</v>
      </c>
      <c r="C10">
        <v>28677.599999999999</v>
      </c>
      <c r="D10">
        <v>55340.160000000003</v>
      </c>
      <c r="E10">
        <v>389209.49</v>
      </c>
      <c r="F10">
        <v>83391.490000000005</v>
      </c>
      <c r="G10">
        <v>41743.39</v>
      </c>
      <c r="H10">
        <v>33098.480000000003</v>
      </c>
      <c r="I10">
        <v>119598.98</v>
      </c>
      <c r="J10">
        <v>74349.45</v>
      </c>
      <c r="K10">
        <v>45122.67</v>
      </c>
      <c r="L10">
        <v>21456.07</v>
      </c>
      <c r="M10">
        <v>5.56</v>
      </c>
      <c r="N10">
        <v>5.56</v>
      </c>
      <c r="O10">
        <v>2.73</v>
      </c>
      <c r="P10">
        <v>3.35</v>
      </c>
      <c r="Q10">
        <v>134.81</v>
      </c>
      <c r="R10">
        <v>157.63999999999999</v>
      </c>
      <c r="S10">
        <v>16.21</v>
      </c>
      <c r="T10">
        <v>16.93</v>
      </c>
      <c r="U10">
        <v>1099.9000000000001</v>
      </c>
      <c r="V10">
        <v>858.2</v>
      </c>
      <c r="X10">
        <v>4</v>
      </c>
      <c r="Y10">
        <v>119871.59</v>
      </c>
      <c r="Z10">
        <v>63980.7</v>
      </c>
      <c r="AA10">
        <v>200445.86</v>
      </c>
      <c r="AB10">
        <v>8018.41</v>
      </c>
      <c r="AC10">
        <v>19531.32</v>
      </c>
      <c r="AD10">
        <v>55642.92</v>
      </c>
      <c r="AE10">
        <v>103640.17</v>
      </c>
      <c r="AF10">
        <v>53677.77</v>
      </c>
      <c r="AG10">
        <v>31471</v>
      </c>
      <c r="AH10">
        <v>10696</v>
      </c>
      <c r="AI10">
        <v>637.27</v>
      </c>
      <c r="AJ10">
        <v>652.99</v>
      </c>
      <c r="AK10">
        <v>34.29</v>
      </c>
      <c r="AL10">
        <v>40.75</v>
      </c>
      <c r="AM10">
        <v>998.02</v>
      </c>
      <c r="AN10">
        <v>1009.18</v>
      </c>
      <c r="AO10">
        <v>59.89</v>
      </c>
      <c r="AP10">
        <v>67.52</v>
      </c>
      <c r="AQ10">
        <v>4593.03</v>
      </c>
      <c r="AR10">
        <v>1313.23</v>
      </c>
      <c r="AT10">
        <v>4</v>
      </c>
      <c r="AU10">
        <v>13657.7</v>
      </c>
      <c r="AV10">
        <v>12627.32</v>
      </c>
      <c r="AW10">
        <v>154641.03</v>
      </c>
      <c r="AX10">
        <v>18722.45</v>
      </c>
      <c r="AY10">
        <v>11393.9</v>
      </c>
      <c r="AZ10">
        <v>16049.79</v>
      </c>
      <c r="BA10">
        <v>53323.54</v>
      </c>
      <c r="BB10">
        <v>51871.27</v>
      </c>
      <c r="BC10">
        <v>20856.89</v>
      </c>
      <c r="BD10">
        <v>9091.84</v>
      </c>
      <c r="BE10">
        <v>3.11</v>
      </c>
      <c r="BF10">
        <v>3.06</v>
      </c>
      <c r="BG10">
        <v>0.02</v>
      </c>
      <c r="BH10">
        <v>0.01</v>
      </c>
      <c r="BI10">
        <v>42</v>
      </c>
      <c r="BJ10">
        <v>43.35</v>
      </c>
      <c r="BK10">
        <v>0.27</v>
      </c>
      <c r="BL10">
        <v>0.16</v>
      </c>
      <c r="BM10">
        <v>525.34</v>
      </c>
      <c r="BN10">
        <v>460.71</v>
      </c>
    </row>
    <row r="11" spans="2:66" x14ac:dyDescent="0.25">
      <c r="B11">
        <v>5</v>
      </c>
      <c r="C11">
        <v>33176.51</v>
      </c>
      <c r="D11">
        <v>86552.24</v>
      </c>
      <c r="E11">
        <v>336541.18</v>
      </c>
      <c r="F11">
        <v>84284.63</v>
      </c>
      <c r="G11">
        <v>41372.550000000003</v>
      </c>
      <c r="H11">
        <v>39810.51</v>
      </c>
      <c r="I11">
        <v>122796.57</v>
      </c>
      <c r="J11">
        <v>59289.31</v>
      </c>
      <c r="K11">
        <v>41911.449999999997</v>
      </c>
      <c r="L11">
        <v>19416.89</v>
      </c>
      <c r="M11">
        <v>236.37</v>
      </c>
      <c r="N11">
        <v>236.37</v>
      </c>
      <c r="O11">
        <v>14.47</v>
      </c>
      <c r="P11">
        <v>34.409999999999997</v>
      </c>
      <c r="Q11">
        <v>337.38</v>
      </c>
      <c r="R11">
        <v>326.43</v>
      </c>
      <c r="S11">
        <v>54.91</v>
      </c>
      <c r="T11">
        <v>79.349999999999994</v>
      </c>
      <c r="U11">
        <v>1280.52</v>
      </c>
      <c r="V11">
        <v>979.25</v>
      </c>
      <c r="X11">
        <v>5</v>
      </c>
      <c r="Y11">
        <v>109613.21</v>
      </c>
      <c r="Z11">
        <v>44729.56</v>
      </c>
      <c r="AA11">
        <v>148589.20000000001</v>
      </c>
      <c r="AB11">
        <v>6740.61</v>
      </c>
      <c r="AC11">
        <v>12289.8</v>
      </c>
      <c r="AD11">
        <v>41316.589999999997</v>
      </c>
      <c r="AE11">
        <v>69335.360000000001</v>
      </c>
      <c r="AF11">
        <v>40716.44</v>
      </c>
      <c r="AG11">
        <v>28370.03</v>
      </c>
      <c r="AH11">
        <v>9989.68</v>
      </c>
      <c r="AI11">
        <v>800.8</v>
      </c>
      <c r="AJ11">
        <v>800.8</v>
      </c>
      <c r="AK11">
        <v>54.59</v>
      </c>
      <c r="AL11">
        <v>56.95</v>
      </c>
      <c r="AM11">
        <v>1623</v>
      </c>
      <c r="AN11">
        <v>1623</v>
      </c>
      <c r="AO11">
        <v>103.31</v>
      </c>
      <c r="AP11">
        <v>104.07</v>
      </c>
      <c r="AQ11">
        <v>4181.5</v>
      </c>
      <c r="AR11">
        <v>944.07</v>
      </c>
      <c r="AT11">
        <v>5</v>
      </c>
      <c r="AU11">
        <v>22040.3</v>
      </c>
      <c r="AV11">
        <v>36115.1</v>
      </c>
      <c r="AW11">
        <v>273460.83</v>
      </c>
      <c r="AX11">
        <v>56288.08</v>
      </c>
      <c r="AY11">
        <v>28913.119999999999</v>
      </c>
      <c r="AZ11">
        <v>21867.4</v>
      </c>
      <c r="BA11">
        <v>76865.149999999994</v>
      </c>
      <c r="BB11">
        <v>53773.24</v>
      </c>
      <c r="BC11">
        <v>28298.54</v>
      </c>
      <c r="BD11">
        <v>10968.46</v>
      </c>
      <c r="BE11">
        <v>8.75</v>
      </c>
      <c r="BF11">
        <v>12.94</v>
      </c>
      <c r="BG11">
        <v>0.7</v>
      </c>
      <c r="BH11">
        <v>0.52</v>
      </c>
      <c r="BI11">
        <v>33.909999999999997</v>
      </c>
      <c r="BJ11">
        <v>64.67</v>
      </c>
      <c r="BK11">
        <v>7.9</v>
      </c>
      <c r="BL11">
        <v>7.18</v>
      </c>
      <c r="BM11">
        <v>849.94</v>
      </c>
      <c r="BN11">
        <v>559.28</v>
      </c>
    </row>
    <row r="12" spans="2:66" x14ac:dyDescent="0.25">
      <c r="B12">
        <v>6</v>
      </c>
      <c r="C12">
        <v>44039.16</v>
      </c>
      <c r="D12">
        <v>116212.01</v>
      </c>
      <c r="E12">
        <v>335548.57</v>
      </c>
      <c r="F12">
        <v>56785.78</v>
      </c>
      <c r="G12">
        <v>38190.39</v>
      </c>
      <c r="H12">
        <v>58179.99</v>
      </c>
      <c r="I12">
        <v>161983.94</v>
      </c>
      <c r="J12">
        <v>64838.7</v>
      </c>
      <c r="K12">
        <v>37241.699999999997</v>
      </c>
      <c r="L12">
        <v>16977.689999999999</v>
      </c>
      <c r="M12">
        <v>506.66</v>
      </c>
      <c r="N12">
        <v>555.24</v>
      </c>
      <c r="O12">
        <v>25.61</v>
      </c>
      <c r="P12">
        <v>33.28</v>
      </c>
      <c r="Q12">
        <v>501.11</v>
      </c>
      <c r="R12">
        <v>507.17</v>
      </c>
      <c r="S12">
        <v>54.84</v>
      </c>
      <c r="T12">
        <v>64.599999999999994</v>
      </c>
      <c r="U12">
        <v>1728.87</v>
      </c>
      <c r="V12">
        <v>1471.81</v>
      </c>
      <c r="X12">
        <v>6</v>
      </c>
      <c r="Y12">
        <v>99432.23</v>
      </c>
      <c r="Z12">
        <v>31531.279999999999</v>
      </c>
      <c r="AA12">
        <v>117894.15</v>
      </c>
      <c r="AB12">
        <v>5155.4799999999996</v>
      </c>
      <c r="AC12">
        <v>6603.88</v>
      </c>
      <c r="AD12">
        <v>31554.89</v>
      </c>
      <c r="AE12">
        <v>48516.480000000003</v>
      </c>
      <c r="AF12">
        <v>33399.93</v>
      </c>
      <c r="AG12">
        <v>25770.51</v>
      </c>
      <c r="AH12">
        <v>9620.75</v>
      </c>
      <c r="AI12">
        <v>849.4</v>
      </c>
      <c r="AJ12">
        <v>849.01</v>
      </c>
      <c r="AK12">
        <v>52.25</v>
      </c>
      <c r="AL12">
        <v>46.76</v>
      </c>
      <c r="AM12">
        <v>1476.71</v>
      </c>
      <c r="AN12">
        <v>1476.5</v>
      </c>
      <c r="AO12">
        <v>105.51</v>
      </c>
      <c r="AP12">
        <v>99.94</v>
      </c>
      <c r="AQ12">
        <v>3769.42</v>
      </c>
      <c r="AR12">
        <v>689.04</v>
      </c>
      <c r="AT12">
        <v>6</v>
      </c>
      <c r="AU12">
        <v>26167.25</v>
      </c>
      <c r="AV12">
        <v>55727.82</v>
      </c>
      <c r="AW12">
        <v>232995.61</v>
      </c>
      <c r="AX12">
        <v>64359.8</v>
      </c>
      <c r="AY12">
        <v>28554.07</v>
      </c>
      <c r="AZ12">
        <v>28841.46</v>
      </c>
      <c r="BA12">
        <v>94811.8</v>
      </c>
      <c r="BB12">
        <v>47767.32</v>
      </c>
      <c r="BC12">
        <v>27182.799999999999</v>
      </c>
      <c r="BD12">
        <v>11597.9</v>
      </c>
      <c r="BE12">
        <v>5.37</v>
      </c>
      <c r="BF12">
        <v>0.19</v>
      </c>
      <c r="BG12">
        <v>0.54</v>
      </c>
      <c r="BH12">
        <v>0.56000000000000005</v>
      </c>
      <c r="BI12">
        <v>134.53</v>
      </c>
      <c r="BJ12">
        <v>145.87</v>
      </c>
      <c r="BK12">
        <v>6.33</v>
      </c>
      <c r="BL12">
        <v>4.05</v>
      </c>
      <c r="BM12">
        <v>1025.74</v>
      </c>
      <c r="BN12">
        <v>724.94</v>
      </c>
    </row>
    <row r="13" spans="2:66" x14ac:dyDescent="0.25">
      <c r="B13">
        <v>7</v>
      </c>
      <c r="C13">
        <v>50446.99</v>
      </c>
      <c r="D13">
        <v>113957.37</v>
      </c>
      <c r="E13">
        <v>309074.81</v>
      </c>
      <c r="F13">
        <v>23783</v>
      </c>
      <c r="G13">
        <v>37207.32</v>
      </c>
      <c r="H13">
        <v>60579.83</v>
      </c>
      <c r="I13">
        <v>147215.28</v>
      </c>
      <c r="J13">
        <v>59758.16</v>
      </c>
      <c r="K13">
        <v>22733.57</v>
      </c>
      <c r="L13">
        <v>9697.27</v>
      </c>
      <c r="M13">
        <v>496.01</v>
      </c>
      <c r="N13">
        <v>447.43</v>
      </c>
      <c r="O13">
        <v>26.84</v>
      </c>
      <c r="P13">
        <v>33.25</v>
      </c>
      <c r="Q13">
        <v>719.78</v>
      </c>
      <c r="R13">
        <v>701.84</v>
      </c>
      <c r="S13">
        <v>54.97</v>
      </c>
      <c r="T13">
        <v>58.62</v>
      </c>
      <c r="U13">
        <v>1975.32</v>
      </c>
      <c r="V13">
        <v>1544.78</v>
      </c>
      <c r="X13">
        <v>7</v>
      </c>
      <c r="Y13">
        <v>90163.42</v>
      </c>
      <c r="Z13">
        <v>22932.1</v>
      </c>
      <c r="AA13">
        <v>95909.55</v>
      </c>
      <c r="AB13">
        <v>4048.91</v>
      </c>
      <c r="AC13">
        <v>3735.58</v>
      </c>
      <c r="AD13">
        <v>27357.26</v>
      </c>
      <c r="AE13">
        <v>38801.550000000003</v>
      </c>
      <c r="AF13">
        <v>29437.759999999998</v>
      </c>
      <c r="AG13">
        <v>23929.27</v>
      </c>
      <c r="AH13">
        <v>9570.81</v>
      </c>
      <c r="AI13">
        <v>1963.78</v>
      </c>
      <c r="AJ13">
        <v>1960.62</v>
      </c>
      <c r="AK13">
        <v>124.61</v>
      </c>
      <c r="AL13">
        <v>130.41999999999999</v>
      </c>
      <c r="AM13">
        <v>3051.72</v>
      </c>
      <c r="AN13">
        <v>3047.91</v>
      </c>
      <c r="AO13">
        <v>316.82</v>
      </c>
      <c r="AP13">
        <v>309.07</v>
      </c>
      <c r="AQ13">
        <v>3415.67</v>
      </c>
      <c r="AR13">
        <v>586.63</v>
      </c>
      <c r="AT13">
        <v>7</v>
      </c>
      <c r="AU13">
        <v>31107.759999999998</v>
      </c>
      <c r="AV13">
        <v>74499.179999999993</v>
      </c>
      <c r="AW13">
        <v>248178.1</v>
      </c>
      <c r="AX13">
        <v>61996.67</v>
      </c>
      <c r="AY13">
        <v>27752.17</v>
      </c>
      <c r="AZ13">
        <v>38556.379999999997</v>
      </c>
      <c r="BA13">
        <v>115339.95</v>
      </c>
      <c r="BB13">
        <v>53748.88</v>
      </c>
      <c r="BC13">
        <v>29681.87</v>
      </c>
      <c r="BD13">
        <v>12949.1</v>
      </c>
      <c r="BE13">
        <v>2.4500000000000002</v>
      </c>
      <c r="BF13">
        <v>91.11</v>
      </c>
      <c r="BG13">
        <v>1.71</v>
      </c>
      <c r="BH13">
        <v>2.2200000000000002</v>
      </c>
      <c r="BI13">
        <v>26.55</v>
      </c>
      <c r="BJ13">
        <v>101.01</v>
      </c>
      <c r="BK13">
        <v>10.35</v>
      </c>
      <c r="BL13">
        <v>12.33</v>
      </c>
      <c r="BM13">
        <v>1223.95</v>
      </c>
      <c r="BN13">
        <v>982.93</v>
      </c>
    </row>
    <row r="14" spans="2:66" x14ac:dyDescent="0.25">
      <c r="B14">
        <v>8</v>
      </c>
      <c r="C14">
        <v>56504.39</v>
      </c>
      <c r="D14">
        <v>97204.86</v>
      </c>
      <c r="E14">
        <v>261181.05</v>
      </c>
      <c r="F14">
        <v>9639.49</v>
      </c>
      <c r="G14">
        <v>29244.77</v>
      </c>
      <c r="H14">
        <v>54957.86</v>
      </c>
      <c r="I14">
        <v>120545.68</v>
      </c>
      <c r="J14">
        <v>50829.58</v>
      </c>
      <c r="K14">
        <v>17280.05</v>
      </c>
      <c r="L14">
        <v>6388.93</v>
      </c>
      <c r="M14">
        <v>621.54999999999995</v>
      </c>
      <c r="N14">
        <v>648.21</v>
      </c>
      <c r="O14">
        <v>52.63</v>
      </c>
      <c r="P14">
        <v>58.38</v>
      </c>
      <c r="Q14">
        <v>974.72</v>
      </c>
      <c r="R14">
        <v>1033.4000000000001</v>
      </c>
      <c r="S14">
        <v>104.32</v>
      </c>
      <c r="T14">
        <v>106.29</v>
      </c>
      <c r="U14">
        <v>2241.86</v>
      </c>
      <c r="V14">
        <v>1387.8</v>
      </c>
      <c r="X14">
        <v>8</v>
      </c>
      <c r="Y14">
        <v>82575.16</v>
      </c>
      <c r="Z14">
        <v>16713.54</v>
      </c>
      <c r="AA14">
        <v>79752.12</v>
      </c>
      <c r="AB14">
        <v>3188.57</v>
      </c>
      <c r="AC14">
        <v>2724.48</v>
      </c>
      <c r="AD14">
        <v>23587.7</v>
      </c>
      <c r="AE14">
        <v>31521.22</v>
      </c>
      <c r="AF14">
        <v>26073.88</v>
      </c>
      <c r="AG14">
        <v>22219.02</v>
      </c>
      <c r="AH14">
        <v>9480.7999999999993</v>
      </c>
      <c r="AI14">
        <v>2105.4699999999998</v>
      </c>
      <c r="AJ14">
        <v>2059.1799999999998</v>
      </c>
      <c r="AK14">
        <v>143.44999999999999</v>
      </c>
      <c r="AL14">
        <v>145.69</v>
      </c>
      <c r="AM14">
        <v>3068.09</v>
      </c>
      <c r="AN14">
        <v>3004.29</v>
      </c>
      <c r="AO14">
        <v>377.15</v>
      </c>
      <c r="AP14">
        <v>354.63</v>
      </c>
      <c r="AQ14">
        <v>3145.3</v>
      </c>
      <c r="AR14">
        <v>490.41</v>
      </c>
      <c r="AT14">
        <v>8</v>
      </c>
      <c r="AU14">
        <v>31886.95</v>
      </c>
      <c r="AV14">
        <v>79958.759999999995</v>
      </c>
      <c r="AW14">
        <v>217927.74</v>
      </c>
      <c r="AX14">
        <v>36914.449999999997</v>
      </c>
      <c r="AY14">
        <v>25486.54</v>
      </c>
      <c r="AZ14">
        <v>40781.089999999997</v>
      </c>
      <c r="BA14">
        <v>104218.9</v>
      </c>
      <c r="BB14">
        <v>44796.26</v>
      </c>
      <c r="BC14">
        <v>25879.11</v>
      </c>
      <c r="BD14">
        <v>12121.08</v>
      </c>
      <c r="BE14">
        <v>88.4</v>
      </c>
      <c r="BF14">
        <v>199.79</v>
      </c>
      <c r="BG14">
        <v>4.59</v>
      </c>
      <c r="BH14">
        <v>1.98</v>
      </c>
      <c r="BI14">
        <v>123.74</v>
      </c>
      <c r="BJ14">
        <v>255.9</v>
      </c>
      <c r="BK14">
        <v>19.510000000000002</v>
      </c>
      <c r="BL14">
        <v>5.39</v>
      </c>
      <c r="BM14">
        <v>1245.58</v>
      </c>
      <c r="BN14">
        <v>1050.1199999999999</v>
      </c>
    </row>
    <row r="15" spans="2:66" x14ac:dyDescent="0.25">
      <c r="B15">
        <v>9</v>
      </c>
      <c r="C15">
        <v>61985.89</v>
      </c>
      <c r="D15">
        <v>75009.16</v>
      </c>
      <c r="E15">
        <v>215231.18</v>
      </c>
      <c r="F15">
        <v>6463.61</v>
      </c>
      <c r="G15">
        <v>23234.44</v>
      </c>
      <c r="H15">
        <v>51958.13</v>
      </c>
      <c r="I15">
        <v>107916.89</v>
      </c>
      <c r="J15">
        <v>47201.21</v>
      </c>
      <c r="K15">
        <v>18572.02</v>
      </c>
      <c r="L15">
        <v>6318.86</v>
      </c>
      <c r="M15">
        <v>1002.54</v>
      </c>
      <c r="N15">
        <v>1013.63</v>
      </c>
      <c r="O15">
        <v>62.59</v>
      </c>
      <c r="P15">
        <v>72.459999999999994</v>
      </c>
      <c r="Q15">
        <v>1558.15</v>
      </c>
      <c r="R15">
        <v>1552.03</v>
      </c>
      <c r="S15">
        <v>158.91</v>
      </c>
      <c r="T15">
        <v>152.08000000000001</v>
      </c>
      <c r="U15">
        <v>2436.2399999999998</v>
      </c>
      <c r="V15">
        <v>1313.91</v>
      </c>
      <c r="X15">
        <v>9</v>
      </c>
      <c r="Y15">
        <v>74432.27</v>
      </c>
      <c r="Z15">
        <v>12863.09</v>
      </c>
      <c r="AA15">
        <v>69351.37</v>
      </c>
      <c r="AB15">
        <v>2187.9299999999998</v>
      </c>
      <c r="AC15">
        <v>2206.3000000000002</v>
      </c>
      <c r="AD15">
        <v>20389.48</v>
      </c>
      <c r="AE15">
        <v>25722.11</v>
      </c>
      <c r="AF15">
        <v>23513.14</v>
      </c>
      <c r="AG15">
        <v>20950.41</v>
      </c>
      <c r="AH15">
        <v>9389.08</v>
      </c>
      <c r="AI15">
        <v>1842.36</v>
      </c>
      <c r="AJ15">
        <v>1819.03</v>
      </c>
      <c r="AK15">
        <v>152.12</v>
      </c>
      <c r="AL15">
        <v>140.47999999999999</v>
      </c>
      <c r="AM15">
        <v>2070.06</v>
      </c>
      <c r="AN15">
        <v>2040.83</v>
      </c>
      <c r="AO15">
        <v>268.83</v>
      </c>
      <c r="AP15">
        <v>248.27</v>
      </c>
      <c r="AQ15">
        <v>2836.53</v>
      </c>
      <c r="AR15">
        <v>411.3</v>
      </c>
      <c r="AT15">
        <v>9</v>
      </c>
      <c r="AU15">
        <v>34882.480000000003</v>
      </c>
      <c r="AV15">
        <v>75083.3</v>
      </c>
      <c r="AW15">
        <v>205275.68</v>
      </c>
      <c r="AX15">
        <v>21348.07</v>
      </c>
      <c r="AY15">
        <v>25511.35</v>
      </c>
      <c r="AZ15">
        <v>38228.39</v>
      </c>
      <c r="BA15">
        <v>93664.93</v>
      </c>
      <c r="BB15">
        <v>41062.25</v>
      </c>
      <c r="BC15">
        <v>16257.36</v>
      </c>
      <c r="BD15">
        <v>8444.8799999999992</v>
      </c>
      <c r="BE15">
        <v>182.12</v>
      </c>
      <c r="BF15">
        <v>447.75</v>
      </c>
      <c r="BG15">
        <v>5.89</v>
      </c>
      <c r="BH15">
        <v>10.9</v>
      </c>
      <c r="BI15">
        <v>240.37</v>
      </c>
      <c r="BJ15">
        <v>370.53</v>
      </c>
      <c r="BK15">
        <v>22.16</v>
      </c>
      <c r="BL15">
        <v>29.19</v>
      </c>
      <c r="BM15">
        <v>1378.43</v>
      </c>
      <c r="BN15">
        <v>973.07</v>
      </c>
    </row>
    <row r="16" spans="2:66" x14ac:dyDescent="0.25">
      <c r="B16">
        <v>10</v>
      </c>
      <c r="C16">
        <v>64202.78</v>
      </c>
      <c r="D16">
        <v>54645.72</v>
      </c>
      <c r="E16">
        <v>163526.92000000001</v>
      </c>
      <c r="F16">
        <v>5277.42</v>
      </c>
      <c r="G16">
        <v>16696.78</v>
      </c>
      <c r="H16">
        <v>46711.1</v>
      </c>
      <c r="I16">
        <v>96032.13</v>
      </c>
      <c r="J16">
        <v>42728.57</v>
      </c>
      <c r="K16">
        <v>19030.75</v>
      </c>
      <c r="L16">
        <v>6352.16</v>
      </c>
      <c r="M16">
        <v>1068.3</v>
      </c>
      <c r="N16">
        <v>1090.96</v>
      </c>
      <c r="O16">
        <v>62.3</v>
      </c>
      <c r="P16">
        <v>74.31</v>
      </c>
      <c r="Q16">
        <v>1685.65</v>
      </c>
      <c r="R16">
        <v>1917.56</v>
      </c>
      <c r="S16">
        <v>151.4</v>
      </c>
      <c r="T16">
        <v>161.47999999999999</v>
      </c>
      <c r="U16">
        <v>2510.0700000000002</v>
      </c>
      <c r="V16">
        <v>1182.78</v>
      </c>
      <c r="X16">
        <v>10</v>
      </c>
      <c r="Y16">
        <v>67507.600000000006</v>
      </c>
      <c r="Z16">
        <v>9832.61</v>
      </c>
      <c r="AA16">
        <v>58575.37</v>
      </c>
      <c r="AB16">
        <v>1472.58</v>
      </c>
      <c r="AC16">
        <v>1744.97</v>
      </c>
      <c r="AD16">
        <v>17261.59</v>
      </c>
      <c r="AE16">
        <v>20971.55</v>
      </c>
      <c r="AF16">
        <v>21137.360000000001</v>
      </c>
      <c r="AG16">
        <v>20019.599999999999</v>
      </c>
      <c r="AH16">
        <v>9146.6299999999992</v>
      </c>
      <c r="AI16">
        <v>1237.45</v>
      </c>
      <c r="AJ16">
        <v>1297.6199999999999</v>
      </c>
      <c r="AK16">
        <v>193.95</v>
      </c>
      <c r="AL16">
        <v>170.98</v>
      </c>
      <c r="AM16">
        <v>1411.9</v>
      </c>
      <c r="AN16">
        <v>1481.58</v>
      </c>
      <c r="AO16">
        <v>278.43</v>
      </c>
      <c r="AP16">
        <v>264.92</v>
      </c>
      <c r="AQ16">
        <v>2549.79</v>
      </c>
      <c r="AR16">
        <v>330.07</v>
      </c>
      <c r="AT16">
        <v>10</v>
      </c>
      <c r="AU16">
        <v>37708.68</v>
      </c>
      <c r="AV16">
        <v>67663.08</v>
      </c>
      <c r="AW16">
        <v>181817.14</v>
      </c>
      <c r="AX16">
        <v>6821.59</v>
      </c>
      <c r="AY16">
        <v>21515.72</v>
      </c>
      <c r="AZ16">
        <v>37470.75</v>
      </c>
      <c r="BA16">
        <v>86327.72</v>
      </c>
      <c r="BB16">
        <v>36854.519999999997</v>
      </c>
      <c r="BC16">
        <v>10006.23</v>
      </c>
      <c r="BD16">
        <v>5100.41</v>
      </c>
      <c r="BE16">
        <v>341.47</v>
      </c>
      <c r="BF16">
        <v>280.86</v>
      </c>
      <c r="BG16">
        <v>8.44</v>
      </c>
      <c r="BH16">
        <v>17.190000000000001</v>
      </c>
      <c r="BI16">
        <v>323.48</v>
      </c>
      <c r="BJ16">
        <v>521.51</v>
      </c>
      <c r="BK16">
        <v>19.57</v>
      </c>
      <c r="BL16">
        <v>35.92</v>
      </c>
      <c r="BM16">
        <v>1496.23</v>
      </c>
      <c r="BN16">
        <v>962.02</v>
      </c>
    </row>
    <row r="17" spans="2:66" x14ac:dyDescent="0.25">
      <c r="B17">
        <v>11</v>
      </c>
      <c r="C17">
        <v>69023.38</v>
      </c>
      <c r="D17">
        <v>45838.85</v>
      </c>
      <c r="E17">
        <v>134668.35</v>
      </c>
      <c r="F17">
        <v>4688.79</v>
      </c>
      <c r="G17">
        <v>12050.32</v>
      </c>
      <c r="H17">
        <v>42597.34</v>
      </c>
      <c r="I17">
        <v>83579.92</v>
      </c>
      <c r="J17">
        <v>39342.33</v>
      </c>
      <c r="K17">
        <v>19861.46</v>
      </c>
      <c r="L17">
        <v>6568.09</v>
      </c>
      <c r="M17">
        <v>1890.66</v>
      </c>
      <c r="N17">
        <v>1913.91</v>
      </c>
      <c r="O17">
        <v>119.33</v>
      </c>
      <c r="P17">
        <v>124.19</v>
      </c>
      <c r="Q17">
        <v>3130.67</v>
      </c>
      <c r="R17">
        <v>3071.49</v>
      </c>
      <c r="S17">
        <v>329.6</v>
      </c>
      <c r="T17">
        <v>310.38</v>
      </c>
      <c r="U17">
        <v>2687.17</v>
      </c>
      <c r="V17">
        <v>1071.97</v>
      </c>
      <c r="X17">
        <v>11</v>
      </c>
      <c r="Y17">
        <v>61948.55</v>
      </c>
      <c r="Z17">
        <v>7005.07</v>
      </c>
      <c r="AA17">
        <v>51695.3</v>
      </c>
      <c r="AB17">
        <v>883.66</v>
      </c>
      <c r="AC17">
        <v>1732.86</v>
      </c>
      <c r="AD17">
        <v>14158.81</v>
      </c>
      <c r="AE17">
        <v>17212.080000000002</v>
      </c>
      <c r="AF17">
        <v>18687.84</v>
      </c>
      <c r="AG17">
        <v>19084.439999999999</v>
      </c>
      <c r="AH17">
        <v>8823.91</v>
      </c>
      <c r="AI17">
        <v>1236.46</v>
      </c>
      <c r="AJ17">
        <v>1184.28</v>
      </c>
      <c r="AK17">
        <v>178.21</v>
      </c>
      <c r="AL17">
        <v>155.02000000000001</v>
      </c>
      <c r="AM17">
        <v>1354.09</v>
      </c>
      <c r="AN17">
        <v>1324.19</v>
      </c>
      <c r="AO17">
        <v>254.89</v>
      </c>
      <c r="AP17">
        <v>242.64</v>
      </c>
      <c r="AQ17">
        <v>2329.08</v>
      </c>
      <c r="AR17">
        <v>255.61</v>
      </c>
      <c r="AT17">
        <v>11</v>
      </c>
      <c r="AU17">
        <v>39817.49</v>
      </c>
      <c r="AV17">
        <v>61550.239999999998</v>
      </c>
      <c r="AW17">
        <v>168729.37</v>
      </c>
      <c r="AX17">
        <v>6662.94</v>
      </c>
      <c r="AY17">
        <v>18916.080000000002</v>
      </c>
      <c r="AZ17">
        <v>36933.26</v>
      </c>
      <c r="BA17">
        <v>82497.22</v>
      </c>
      <c r="BB17">
        <v>37243.019999999997</v>
      </c>
      <c r="BC17">
        <v>11211.86</v>
      </c>
      <c r="BD17">
        <v>4176.0600000000004</v>
      </c>
      <c r="BE17">
        <v>242.38</v>
      </c>
      <c r="BF17">
        <v>350.24</v>
      </c>
      <c r="BG17">
        <v>15.31</v>
      </c>
      <c r="BH17">
        <v>18.66</v>
      </c>
      <c r="BI17">
        <v>286.58999999999997</v>
      </c>
      <c r="BJ17">
        <v>345.69</v>
      </c>
      <c r="BK17">
        <v>37.46</v>
      </c>
      <c r="BL17">
        <v>43.63</v>
      </c>
      <c r="BM17">
        <v>1579.4</v>
      </c>
      <c r="BN17">
        <v>943.81</v>
      </c>
    </row>
    <row r="18" spans="2:66" x14ac:dyDescent="0.25">
      <c r="B18">
        <v>12</v>
      </c>
      <c r="C18">
        <v>67924.570000000007</v>
      </c>
      <c r="D18">
        <v>37047.61</v>
      </c>
      <c r="E18">
        <v>113226.39</v>
      </c>
      <c r="F18">
        <v>4162.99</v>
      </c>
      <c r="G18">
        <v>9261.61</v>
      </c>
      <c r="H18">
        <v>34300.959999999999</v>
      </c>
      <c r="I18">
        <v>66434.44</v>
      </c>
      <c r="J18">
        <v>33435.71</v>
      </c>
      <c r="K18">
        <v>19160.68</v>
      </c>
      <c r="L18">
        <v>6458.98</v>
      </c>
      <c r="M18">
        <v>1388.7</v>
      </c>
      <c r="N18">
        <v>1603.04</v>
      </c>
      <c r="O18">
        <v>122.79</v>
      </c>
      <c r="P18">
        <v>123.65</v>
      </c>
      <c r="Q18">
        <v>2444.35</v>
      </c>
      <c r="R18">
        <v>2449.17</v>
      </c>
      <c r="S18">
        <v>269.38</v>
      </c>
      <c r="T18">
        <v>267.68</v>
      </c>
      <c r="U18">
        <v>2620.25</v>
      </c>
      <c r="V18">
        <v>824.11</v>
      </c>
      <c r="X18">
        <v>12</v>
      </c>
      <c r="Y18">
        <v>54427.08</v>
      </c>
      <c r="Z18">
        <v>4528.91</v>
      </c>
      <c r="AA18">
        <v>42801.79</v>
      </c>
      <c r="AB18">
        <v>434.38</v>
      </c>
      <c r="AC18">
        <v>1615.05</v>
      </c>
      <c r="AD18">
        <v>11687.49</v>
      </c>
      <c r="AE18">
        <v>14573.64</v>
      </c>
      <c r="AF18">
        <v>16446.48</v>
      </c>
      <c r="AG18">
        <v>17773.98</v>
      </c>
      <c r="AH18">
        <v>8268.6200000000008</v>
      </c>
      <c r="AI18">
        <v>1642.76</v>
      </c>
      <c r="AJ18">
        <v>1587.65</v>
      </c>
      <c r="AK18">
        <v>241.17</v>
      </c>
      <c r="AL18">
        <v>216.22</v>
      </c>
      <c r="AM18">
        <v>1842.19</v>
      </c>
      <c r="AN18">
        <v>1767.48</v>
      </c>
      <c r="AO18">
        <v>363.62</v>
      </c>
      <c r="AP18">
        <v>350.34</v>
      </c>
      <c r="AQ18">
        <v>2045.3</v>
      </c>
      <c r="AR18">
        <v>200.34</v>
      </c>
      <c r="AT18">
        <v>12</v>
      </c>
      <c r="AU18">
        <v>43591.93</v>
      </c>
      <c r="AV18">
        <v>49043.83</v>
      </c>
      <c r="AW18">
        <v>150953.24</v>
      </c>
      <c r="AX18">
        <v>4285.92</v>
      </c>
      <c r="AY18">
        <v>15281.15</v>
      </c>
      <c r="AZ18">
        <v>33623.440000000002</v>
      </c>
      <c r="BA18">
        <v>70014.649999999994</v>
      </c>
      <c r="BB18">
        <v>31081.4</v>
      </c>
      <c r="BC18">
        <v>11161.84</v>
      </c>
      <c r="BD18">
        <v>3587.47</v>
      </c>
      <c r="BE18">
        <v>243.67</v>
      </c>
      <c r="BF18">
        <v>348.32</v>
      </c>
      <c r="BG18">
        <v>12.25</v>
      </c>
      <c r="BH18">
        <v>12.29</v>
      </c>
      <c r="BI18">
        <v>367.23</v>
      </c>
      <c r="BJ18">
        <v>496.57</v>
      </c>
      <c r="BK18">
        <v>23.23</v>
      </c>
      <c r="BL18">
        <v>19.920000000000002</v>
      </c>
      <c r="BM18">
        <v>1707.1</v>
      </c>
      <c r="BN18">
        <v>856.93</v>
      </c>
    </row>
    <row r="19" spans="2:66" x14ac:dyDescent="0.25">
      <c r="B19">
        <v>13</v>
      </c>
      <c r="C19">
        <v>66221.83</v>
      </c>
      <c r="D19">
        <v>32413.72</v>
      </c>
      <c r="E19">
        <v>98209.03</v>
      </c>
      <c r="F19">
        <v>3950.07</v>
      </c>
      <c r="G19">
        <v>7347.43</v>
      </c>
      <c r="H19">
        <v>30540.47</v>
      </c>
      <c r="I19">
        <v>54276.26</v>
      </c>
      <c r="J19">
        <v>29425.919999999998</v>
      </c>
      <c r="K19">
        <v>18964.28</v>
      </c>
      <c r="L19">
        <v>6567.9</v>
      </c>
      <c r="M19">
        <v>1586.69</v>
      </c>
      <c r="N19">
        <v>1463.82</v>
      </c>
      <c r="O19">
        <v>134.59</v>
      </c>
      <c r="P19">
        <v>134.75</v>
      </c>
      <c r="Q19">
        <v>1598.42</v>
      </c>
      <c r="R19">
        <v>1452.34</v>
      </c>
      <c r="S19">
        <v>257.49</v>
      </c>
      <c r="T19">
        <v>258.92</v>
      </c>
      <c r="U19">
        <v>2564.7399999999998</v>
      </c>
      <c r="V19">
        <v>721.42</v>
      </c>
      <c r="X19">
        <v>13</v>
      </c>
      <c r="Y19">
        <v>50125.7</v>
      </c>
      <c r="Z19">
        <v>3433.05</v>
      </c>
      <c r="AA19">
        <v>36514</v>
      </c>
      <c r="AB19">
        <v>268.23</v>
      </c>
      <c r="AC19">
        <v>1432.54</v>
      </c>
      <c r="AD19">
        <v>9942.4599999999991</v>
      </c>
      <c r="AE19">
        <v>12813.47</v>
      </c>
      <c r="AF19">
        <v>14686.26</v>
      </c>
      <c r="AG19">
        <v>16650.02</v>
      </c>
      <c r="AH19">
        <v>7900.55</v>
      </c>
      <c r="AI19">
        <v>1622.11</v>
      </c>
      <c r="AJ19">
        <v>1613.68</v>
      </c>
      <c r="AK19">
        <v>250.75</v>
      </c>
      <c r="AL19">
        <v>242.02</v>
      </c>
      <c r="AM19">
        <v>2072.02</v>
      </c>
      <c r="AN19">
        <v>2111.94</v>
      </c>
      <c r="AO19">
        <v>401.1</v>
      </c>
      <c r="AP19">
        <v>413.5</v>
      </c>
      <c r="AQ19">
        <v>1895.41</v>
      </c>
      <c r="AR19">
        <v>161.18</v>
      </c>
      <c r="AT19">
        <v>13</v>
      </c>
      <c r="AU19">
        <v>42933.52</v>
      </c>
      <c r="AV19">
        <v>41261.67</v>
      </c>
      <c r="AW19">
        <v>132100.45000000001</v>
      </c>
      <c r="AX19">
        <v>3821.45</v>
      </c>
      <c r="AY19">
        <v>14012.94</v>
      </c>
      <c r="AZ19">
        <v>30784.12</v>
      </c>
      <c r="BA19">
        <v>62898.67</v>
      </c>
      <c r="BB19">
        <v>28890.5</v>
      </c>
      <c r="BC19">
        <v>11210.11</v>
      </c>
      <c r="BD19">
        <v>3509.11</v>
      </c>
      <c r="BE19">
        <v>288.51</v>
      </c>
      <c r="BF19">
        <v>412.2</v>
      </c>
      <c r="BG19">
        <v>15.61</v>
      </c>
      <c r="BH19">
        <v>21.27</v>
      </c>
      <c r="BI19">
        <v>312.85000000000002</v>
      </c>
      <c r="BJ19">
        <v>837.81</v>
      </c>
      <c r="BK19">
        <v>30.31</v>
      </c>
      <c r="BL19">
        <v>34.07</v>
      </c>
      <c r="BM19">
        <v>1662.51</v>
      </c>
      <c r="BN19">
        <v>763.8</v>
      </c>
    </row>
    <row r="20" spans="2:66" x14ac:dyDescent="0.25">
      <c r="B20">
        <v>14</v>
      </c>
      <c r="C20">
        <v>66304.87</v>
      </c>
      <c r="D20">
        <v>25598.560000000001</v>
      </c>
      <c r="E20">
        <v>91156.32</v>
      </c>
      <c r="F20">
        <v>3831.49</v>
      </c>
      <c r="G20">
        <v>5137.6400000000003</v>
      </c>
      <c r="H20">
        <v>26362.720000000001</v>
      </c>
      <c r="I20">
        <v>43256.89</v>
      </c>
      <c r="J20">
        <v>26171.46</v>
      </c>
      <c r="K20">
        <v>18565.310000000001</v>
      </c>
      <c r="L20">
        <v>6591.38</v>
      </c>
      <c r="M20">
        <v>1367.18</v>
      </c>
      <c r="N20">
        <v>1435.84</v>
      </c>
      <c r="O20">
        <v>175.95</v>
      </c>
      <c r="P20">
        <v>168.19</v>
      </c>
      <c r="Q20">
        <v>1316.11</v>
      </c>
      <c r="R20">
        <v>1545.99</v>
      </c>
      <c r="S20">
        <v>293</v>
      </c>
      <c r="T20">
        <v>280.64</v>
      </c>
      <c r="U20">
        <v>2542.62</v>
      </c>
      <c r="V20">
        <v>612.59</v>
      </c>
      <c r="X20">
        <v>14</v>
      </c>
      <c r="Y20">
        <v>46143.72</v>
      </c>
      <c r="Z20">
        <v>2762.43</v>
      </c>
      <c r="AA20">
        <v>29700.080000000002</v>
      </c>
      <c r="AB20">
        <v>138.22</v>
      </c>
      <c r="AC20">
        <v>1360.99</v>
      </c>
      <c r="AD20">
        <v>8686.1</v>
      </c>
      <c r="AE20">
        <v>11470.79</v>
      </c>
      <c r="AF20">
        <v>13099.98</v>
      </c>
      <c r="AG20">
        <v>15623.83</v>
      </c>
      <c r="AH20">
        <v>7547.48</v>
      </c>
      <c r="AI20">
        <v>1523.38</v>
      </c>
      <c r="AJ20">
        <v>1498.85</v>
      </c>
      <c r="AK20">
        <v>252.86</v>
      </c>
      <c r="AL20">
        <v>248.83</v>
      </c>
      <c r="AM20">
        <v>2203.59</v>
      </c>
      <c r="AN20">
        <v>2093.59</v>
      </c>
      <c r="AO20">
        <v>416.48</v>
      </c>
      <c r="AP20">
        <v>442.78</v>
      </c>
      <c r="AQ20">
        <v>1747.1</v>
      </c>
      <c r="AR20">
        <v>134.51</v>
      </c>
      <c r="AT20">
        <v>14</v>
      </c>
      <c r="AU20">
        <v>43442.96</v>
      </c>
      <c r="AV20">
        <v>33416.89</v>
      </c>
      <c r="AW20">
        <v>108537.72</v>
      </c>
      <c r="AX20">
        <v>2966.63</v>
      </c>
      <c r="AY20">
        <v>10208.43</v>
      </c>
      <c r="AZ20">
        <v>26269.16</v>
      </c>
      <c r="BA20">
        <v>52310.86</v>
      </c>
      <c r="BB20">
        <v>26985.54</v>
      </c>
      <c r="BC20">
        <v>11170.74</v>
      </c>
      <c r="BD20">
        <v>3526.48</v>
      </c>
      <c r="BE20">
        <v>331.16</v>
      </c>
      <c r="BF20">
        <v>606.20000000000005</v>
      </c>
      <c r="BG20">
        <v>9.83</v>
      </c>
      <c r="BH20">
        <v>16.989999999999998</v>
      </c>
      <c r="BI20">
        <v>431.59</v>
      </c>
      <c r="BJ20">
        <v>1116.76</v>
      </c>
      <c r="BK20">
        <v>20.51</v>
      </c>
      <c r="BL20">
        <v>31.57</v>
      </c>
      <c r="BM20">
        <v>1693.16</v>
      </c>
      <c r="BN20">
        <v>644.24</v>
      </c>
    </row>
    <row r="21" spans="2:66" x14ac:dyDescent="0.25">
      <c r="B21">
        <v>15</v>
      </c>
      <c r="C21">
        <v>65308.35</v>
      </c>
      <c r="D21">
        <v>21434.84</v>
      </c>
      <c r="E21">
        <v>80201.75</v>
      </c>
      <c r="F21">
        <v>3263.69</v>
      </c>
      <c r="G21">
        <v>3927.53</v>
      </c>
      <c r="H21">
        <v>26959.63</v>
      </c>
      <c r="I21">
        <v>42734.67</v>
      </c>
      <c r="J21">
        <v>27634.89</v>
      </c>
      <c r="K21">
        <v>19952.36</v>
      </c>
      <c r="L21">
        <v>7313.16</v>
      </c>
      <c r="M21">
        <v>1187.44</v>
      </c>
      <c r="N21">
        <v>1104.76</v>
      </c>
      <c r="O21">
        <v>157.44</v>
      </c>
      <c r="P21">
        <v>161.63</v>
      </c>
      <c r="Q21">
        <v>1408.13</v>
      </c>
      <c r="R21">
        <v>1371.08</v>
      </c>
      <c r="S21">
        <v>274.72000000000003</v>
      </c>
      <c r="T21">
        <v>280.26</v>
      </c>
      <c r="U21">
        <v>2482.41</v>
      </c>
      <c r="V21">
        <v>606.22</v>
      </c>
      <c r="X21">
        <v>15</v>
      </c>
      <c r="Y21">
        <v>40355.67</v>
      </c>
      <c r="Z21">
        <v>2249.5500000000002</v>
      </c>
      <c r="AA21">
        <v>23630.41</v>
      </c>
      <c r="AB21">
        <v>102.56</v>
      </c>
      <c r="AC21">
        <v>1178.3</v>
      </c>
      <c r="AD21">
        <v>7595.7</v>
      </c>
      <c r="AE21">
        <v>9834.81</v>
      </c>
      <c r="AF21">
        <v>11579.91</v>
      </c>
      <c r="AG21">
        <v>14001.61</v>
      </c>
      <c r="AH21">
        <v>7100.69</v>
      </c>
      <c r="AI21">
        <v>1641.87</v>
      </c>
      <c r="AJ21">
        <v>1712.87</v>
      </c>
      <c r="AK21">
        <v>359.61</v>
      </c>
      <c r="AL21">
        <v>362.47</v>
      </c>
      <c r="AM21">
        <v>3157.34</v>
      </c>
      <c r="AN21">
        <v>3231.49</v>
      </c>
      <c r="AO21">
        <v>573.57000000000005</v>
      </c>
      <c r="AP21">
        <v>660.12</v>
      </c>
      <c r="AQ21">
        <v>1513.57</v>
      </c>
      <c r="AR21">
        <v>114.96</v>
      </c>
      <c r="AT21">
        <v>15</v>
      </c>
      <c r="AU21">
        <v>45441.2</v>
      </c>
      <c r="AV21">
        <v>29379.61</v>
      </c>
      <c r="AW21">
        <v>90986.41</v>
      </c>
      <c r="AX21">
        <v>3022.97</v>
      </c>
      <c r="AY21">
        <v>9186.58</v>
      </c>
      <c r="AZ21">
        <v>26241.34</v>
      </c>
      <c r="BA21">
        <v>52228.27</v>
      </c>
      <c r="BB21">
        <v>24857.46</v>
      </c>
      <c r="BC21">
        <v>11739.93</v>
      </c>
      <c r="BD21">
        <v>3684.44</v>
      </c>
      <c r="BE21">
        <v>277.38</v>
      </c>
      <c r="BF21">
        <v>775.87</v>
      </c>
      <c r="BG21">
        <v>37.82</v>
      </c>
      <c r="BH21">
        <v>5.56</v>
      </c>
      <c r="BI21">
        <v>691.48</v>
      </c>
      <c r="BJ21">
        <v>1118.5899999999999</v>
      </c>
      <c r="BK21">
        <v>55.83</v>
      </c>
      <c r="BL21">
        <v>10.02</v>
      </c>
      <c r="BM21">
        <v>1734.58</v>
      </c>
      <c r="BN21">
        <v>631.53</v>
      </c>
    </row>
    <row r="22" spans="2:66" x14ac:dyDescent="0.25">
      <c r="B22">
        <v>16</v>
      </c>
      <c r="C22">
        <v>63210.58</v>
      </c>
      <c r="D22">
        <v>17263.310000000001</v>
      </c>
      <c r="E22">
        <v>71066.5</v>
      </c>
      <c r="F22">
        <v>2807.8</v>
      </c>
      <c r="G22">
        <v>2719.44</v>
      </c>
      <c r="H22">
        <v>21892.59</v>
      </c>
      <c r="I22">
        <v>32087.9</v>
      </c>
      <c r="J22">
        <v>23229.7</v>
      </c>
      <c r="K22">
        <v>18348.68</v>
      </c>
      <c r="L22">
        <v>7108.26</v>
      </c>
      <c r="M22">
        <v>1526.19</v>
      </c>
      <c r="N22">
        <v>1617.91</v>
      </c>
      <c r="O22">
        <v>215.44</v>
      </c>
      <c r="P22">
        <v>230.53</v>
      </c>
      <c r="Q22">
        <v>1808.95</v>
      </c>
      <c r="R22">
        <v>2253.87</v>
      </c>
      <c r="S22">
        <v>383.71</v>
      </c>
      <c r="T22">
        <v>408.91</v>
      </c>
      <c r="U22">
        <v>2389.6799999999998</v>
      </c>
      <c r="V22">
        <v>488.57</v>
      </c>
      <c r="X22">
        <v>16</v>
      </c>
      <c r="Y22">
        <v>35381.769999999997</v>
      </c>
      <c r="Z22">
        <v>1835.33</v>
      </c>
      <c r="AA22">
        <v>18957.95</v>
      </c>
      <c r="AB22">
        <v>49.26</v>
      </c>
      <c r="AC22">
        <v>1127.24</v>
      </c>
      <c r="AD22">
        <v>6514.7</v>
      </c>
      <c r="AE22">
        <v>8125.92</v>
      </c>
      <c r="AF22">
        <v>9572.25</v>
      </c>
      <c r="AG22">
        <v>11961.12</v>
      </c>
      <c r="AH22">
        <v>6376.78</v>
      </c>
      <c r="AI22">
        <v>1832.46</v>
      </c>
      <c r="AJ22">
        <v>1765.48</v>
      </c>
      <c r="AK22">
        <v>261.12</v>
      </c>
      <c r="AL22">
        <v>281.02</v>
      </c>
      <c r="AM22">
        <v>2572.89</v>
      </c>
      <c r="AN22">
        <v>2776.4</v>
      </c>
      <c r="AO22">
        <v>437.64</v>
      </c>
      <c r="AP22">
        <v>534.03</v>
      </c>
      <c r="AQ22">
        <v>1308.18</v>
      </c>
      <c r="AR22">
        <v>94.44</v>
      </c>
      <c r="AT22">
        <v>16</v>
      </c>
      <c r="AU22">
        <v>44379.28</v>
      </c>
      <c r="AV22">
        <v>26378.3</v>
      </c>
      <c r="AW22">
        <v>77208.87</v>
      </c>
      <c r="AX22">
        <v>2872.52</v>
      </c>
      <c r="AY22">
        <v>7925.2</v>
      </c>
      <c r="AZ22">
        <v>22718.62</v>
      </c>
      <c r="BA22">
        <v>43965.35</v>
      </c>
      <c r="BB22">
        <v>22053</v>
      </c>
      <c r="BC22">
        <v>11711.74</v>
      </c>
      <c r="BD22">
        <v>3388.44</v>
      </c>
      <c r="BE22">
        <v>451.91</v>
      </c>
      <c r="BF22">
        <v>571.95000000000005</v>
      </c>
      <c r="BG22">
        <v>10.98</v>
      </c>
      <c r="BH22">
        <v>35.299999999999997</v>
      </c>
      <c r="BI22">
        <v>878.79</v>
      </c>
      <c r="BJ22">
        <v>1129.48</v>
      </c>
      <c r="BK22">
        <v>26.52</v>
      </c>
      <c r="BL22">
        <v>56.98</v>
      </c>
      <c r="BM22">
        <v>1703.55</v>
      </c>
      <c r="BN22">
        <v>547</v>
      </c>
    </row>
    <row r="23" spans="2:66" x14ac:dyDescent="0.25">
      <c r="B23">
        <v>17</v>
      </c>
      <c r="C23">
        <v>59390.77</v>
      </c>
      <c r="D23">
        <v>13897.74</v>
      </c>
      <c r="E23">
        <v>62475.61</v>
      </c>
      <c r="F23">
        <v>2454.79</v>
      </c>
      <c r="G23">
        <v>2231.9</v>
      </c>
      <c r="H23">
        <v>19908.400000000001</v>
      </c>
      <c r="I23">
        <v>28262.76</v>
      </c>
      <c r="J23">
        <v>21926.65</v>
      </c>
      <c r="K23">
        <v>17628.28</v>
      </c>
      <c r="L23">
        <v>7229.15</v>
      </c>
      <c r="M23">
        <v>1494.07</v>
      </c>
      <c r="N23">
        <v>1675.85</v>
      </c>
      <c r="O23">
        <v>285.66000000000003</v>
      </c>
      <c r="P23">
        <v>295.33</v>
      </c>
      <c r="Q23">
        <v>2174.5300000000002</v>
      </c>
      <c r="R23">
        <v>2656.45</v>
      </c>
      <c r="S23">
        <v>503.96</v>
      </c>
      <c r="T23">
        <v>536.41</v>
      </c>
      <c r="U23">
        <v>2257.02</v>
      </c>
      <c r="V23">
        <v>434.24</v>
      </c>
      <c r="X23">
        <v>17</v>
      </c>
      <c r="Y23">
        <v>30637.01</v>
      </c>
      <c r="Z23">
        <v>1557.57</v>
      </c>
      <c r="AA23">
        <v>15528.32</v>
      </c>
      <c r="AB23">
        <v>56.1</v>
      </c>
      <c r="AC23">
        <v>1099.08</v>
      </c>
      <c r="AD23">
        <v>5791.11</v>
      </c>
      <c r="AE23">
        <v>6812.89</v>
      </c>
      <c r="AF23">
        <v>8094.81</v>
      </c>
      <c r="AG23">
        <v>10031.49</v>
      </c>
      <c r="AH23">
        <v>5744.12</v>
      </c>
      <c r="AI23">
        <v>1685.8</v>
      </c>
      <c r="AJ23">
        <v>1657.21</v>
      </c>
      <c r="AK23">
        <v>307.77999999999997</v>
      </c>
      <c r="AL23">
        <v>316.7</v>
      </c>
      <c r="AM23">
        <v>3309.68</v>
      </c>
      <c r="AN23">
        <v>2996.59</v>
      </c>
      <c r="AO23">
        <v>464.15</v>
      </c>
      <c r="AP23">
        <v>589.66999999999996</v>
      </c>
      <c r="AQ23">
        <v>1122.8499999999999</v>
      </c>
      <c r="AR23">
        <v>80.41</v>
      </c>
      <c r="AT23">
        <v>17</v>
      </c>
      <c r="AU23">
        <v>43371.79</v>
      </c>
      <c r="AV23">
        <v>23072.22</v>
      </c>
      <c r="AW23">
        <v>69885.38</v>
      </c>
      <c r="AX23">
        <v>2615.7800000000002</v>
      </c>
      <c r="AY23">
        <v>6792.79</v>
      </c>
      <c r="AZ23">
        <v>21560.400000000001</v>
      </c>
      <c r="BA23">
        <v>41452.04</v>
      </c>
      <c r="BB23">
        <v>19140.7</v>
      </c>
      <c r="BC23">
        <v>11239.94</v>
      </c>
      <c r="BD23">
        <v>3480.33</v>
      </c>
      <c r="BE23">
        <v>659.89</v>
      </c>
      <c r="BF23">
        <v>1331.04</v>
      </c>
      <c r="BG23">
        <v>25.86</v>
      </c>
      <c r="BH23">
        <v>11.96</v>
      </c>
      <c r="BI23">
        <v>993.5</v>
      </c>
      <c r="BJ23">
        <v>2523.63</v>
      </c>
      <c r="BK23">
        <v>64.7</v>
      </c>
      <c r="BL23">
        <v>27.41</v>
      </c>
      <c r="BM23">
        <v>1646.99</v>
      </c>
      <c r="BN23">
        <v>514.48</v>
      </c>
    </row>
    <row r="24" spans="2:66" x14ac:dyDescent="0.25">
      <c r="B24">
        <v>18</v>
      </c>
      <c r="C24">
        <v>56902.63</v>
      </c>
      <c r="D24">
        <v>10507.08</v>
      </c>
      <c r="E24">
        <v>57052.41</v>
      </c>
      <c r="F24">
        <v>2136.63</v>
      </c>
      <c r="G24">
        <v>1662.61</v>
      </c>
      <c r="H24">
        <v>18524.46</v>
      </c>
      <c r="I24">
        <v>24603.4</v>
      </c>
      <c r="J24">
        <v>20527.07</v>
      </c>
      <c r="K24">
        <v>16935.919999999998</v>
      </c>
      <c r="L24">
        <v>7360.26</v>
      </c>
      <c r="M24">
        <v>1453.75</v>
      </c>
      <c r="N24">
        <v>1389.01</v>
      </c>
      <c r="O24">
        <v>294.79000000000002</v>
      </c>
      <c r="P24">
        <v>294.89999999999998</v>
      </c>
      <c r="Q24">
        <v>2685.11</v>
      </c>
      <c r="R24">
        <v>2337.34</v>
      </c>
      <c r="S24">
        <v>484.28</v>
      </c>
      <c r="T24">
        <v>533.52</v>
      </c>
      <c r="U24">
        <v>2142.37</v>
      </c>
      <c r="V24">
        <v>399.85</v>
      </c>
      <c r="X24">
        <v>18</v>
      </c>
      <c r="Y24">
        <v>27448.63</v>
      </c>
      <c r="Z24">
        <v>1395.89</v>
      </c>
      <c r="AA24">
        <v>12993.82</v>
      </c>
      <c r="AB24">
        <v>44.93</v>
      </c>
      <c r="AC24">
        <v>803.16</v>
      </c>
      <c r="AD24">
        <v>5151.3100000000004</v>
      </c>
      <c r="AE24">
        <v>5747.81</v>
      </c>
      <c r="AF24">
        <v>6799.25</v>
      </c>
      <c r="AG24">
        <v>8251.35</v>
      </c>
      <c r="AH24">
        <v>5111.0600000000004</v>
      </c>
      <c r="AI24">
        <v>1575.66</v>
      </c>
      <c r="AJ24">
        <v>1546.46</v>
      </c>
      <c r="AK24">
        <v>340.34</v>
      </c>
      <c r="AL24">
        <v>339.69</v>
      </c>
      <c r="AM24">
        <v>3168.89</v>
      </c>
      <c r="AN24">
        <v>3005.18</v>
      </c>
      <c r="AO24">
        <v>399.83</v>
      </c>
      <c r="AP24">
        <v>581.47</v>
      </c>
      <c r="AQ24">
        <v>998.82</v>
      </c>
      <c r="AR24">
        <v>69.099999999999994</v>
      </c>
      <c r="AT24">
        <v>18</v>
      </c>
      <c r="AU24">
        <v>42506.14</v>
      </c>
      <c r="AV24">
        <v>20311.39</v>
      </c>
      <c r="AW24">
        <v>63543</v>
      </c>
      <c r="AX24">
        <v>2486.5300000000002</v>
      </c>
      <c r="AY24">
        <v>5738.65</v>
      </c>
      <c r="AZ24">
        <v>18540.96</v>
      </c>
      <c r="BA24">
        <v>35705.230000000003</v>
      </c>
      <c r="BB24">
        <v>17422.669999999998</v>
      </c>
      <c r="BC24">
        <v>10788.62</v>
      </c>
      <c r="BD24">
        <v>3425.81</v>
      </c>
      <c r="BE24">
        <v>549.05999999999995</v>
      </c>
      <c r="BF24">
        <v>1047.22</v>
      </c>
      <c r="BG24">
        <v>35.36</v>
      </c>
      <c r="BH24">
        <v>35.03</v>
      </c>
      <c r="BI24">
        <v>1083.79</v>
      </c>
      <c r="BJ24">
        <v>1531.32</v>
      </c>
      <c r="BK24">
        <v>85.2</v>
      </c>
      <c r="BL24">
        <v>75.989999999999995</v>
      </c>
      <c r="BM24">
        <v>1640.17</v>
      </c>
      <c r="BN24">
        <v>440.05</v>
      </c>
    </row>
    <row r="25" spans="2:66" x14ac:dyDescent="0.25">
      <c r="B25">
        <v>19</v>
      </c>
      <c r="C25">
        <v>54323.11</v>
      </c>
      <c r="D25">
        <v>8838.59</v>
      </c>
      <c r="E25">
        <v>51860.21</v>
      </c>
      <c r="F25">
        <v>1651.2</v>
      </c>
      <c r="G25">
        <v>1502.56</v>
      </c>
      <c r="H25">
        <v>16945.7</v>
      </c>
      <c r="I25">
        <v>22086.080000000002</v>
      </c>
      <c r="J25">
        <v>19602.2</v>
      </c>
      <c r="K25">
        <v>16784.07</v>
      </c>
      <c r="L25">
        <v>7578.46</v>
      </c>
      <c r="M25">
        <v>1610.68</v>
      </c>
      <c r="N25">
        <v>1771.21</v>
      </c>
      <c r="O25">
        <v>348.76</v>
      </c>
      <c r="P25">
        <v>341.95</v>
      </c>
      <c r="Q25">
        <v>2724.41</v>
      </c>
      <c r="R25">
        <v>3372.56</v>
      </c>
      <c r="S25">
        <v>561.49</v>
      </c>
      <c r="T25">
        <v>647.36</v>
      </c>
      <c r="U25">
        <v>2033.98</v>
      </c>
      <c r="V25">
        <v>353.36</v>
      </c>
      <c r="X25">
        <v>19</v>
      </c>
      <c r="Y25">
        <v>23108.99</v>
      </c>
      <c r="Z25">
        <v>1197.4100000000001</v>
      </c>
      <c r="AA25">
        <v>10813.39</v>
      </c>
      <c r="AB25">
        <v>5.85</v>
      </c>
      <c r="AC25">
        <v>712.47</v>
      </c>
      <c r="AD25">
        <v>4623.8900000000003</v>
      </c>
      <c r="AE25">
        <v>4871.8999999999996</v>
      </c>
      <c r="AF25">
        <v>5722.19</v>
      </c>
      <c r="AG25">
        <v>6599.56</v>
      </c>
      <c r="AH25">
        <v>4511.93</v>
      </c>
      <c r="AI25">
        <v>1958.77</v>
      </c>
      <c r="AJ25">
        <v>1852.78</v>
      </c>
      <c r="AK25">
        <v>326.72000000000003</v>
      </c>
      <c r="AL25">
        <v>332.59</v>
      </c>
      <c r="AM25">
        <v>4166.41</v>
      </c>
      <c r="AN25">
        <v>4219.37</v>
      </c>
      <c r="AO25">
        <v>350.27</v>
      </c>
      <c r="AP25">
        <v>551.96</v>
      </c>
      <c r="AQ25">
        <v>849.66</v>
      </c>
      <c r="AR25">
        <v>60.19</v>
      </c>
      <c r="AT25">
        <v>19</v>
      </c>
      <c r="AU25">
        <v>41026.28</v>
      </c>
      <c r="AV25">
        <v>18880.32</v>
      </c>
      <c r="AW25">
        <v>59083.09</v>
      </c>
      <c r="AX25">
        <v>2313.8000000000002</v>
      </c>
      <c r="AY25">
        <v>4629.6899999999996</v>
      </c>
      <c r="AZ25">
        <v>17914.73</v>
      </c>
      <c r="BA25">
        <v>32173.63</v>
      </c>
      <c r="BB25">
        <v>16472.86</v>
      </c>
      <c r="BC25">
        <v>10406.67</v>
      </c>
      <c r="BD25">
        <v>3393.62</v>
      </c>
      <c r="BE25">
        <v>642.39</v>
      </c>
      <c r="BF25">
        <v>1056.22</v>
      </c>
      <c r="BG25">
        <v>35.83</v>
      </c>
      <c r="BH25">
        <v>31.49</v>
      </c>
      <c r="BI25">
        <v>1378.48</v>
      </c>
      <c r="BJ25">
        <v>1133.18</v>
      </c>
      <c r="BK25">
        <v>100.39</v>
      </c>
      <c r="BL25">
        <v>66.25</v>
      </c>
      <c r="BM25">
        <v>1564.04</v>
      </c>
      <c r="BN25">
        <v>425.89</v>
      </c>
    </row>
    <row r="26" spans="2:66" x14ac:dyDescent="0.25">
      <c r="B26">
        <v>20</v>
      </c>
      <c r="C26">
        <v>51209.91</v>
      </c>
      <c r="D26">
        <v>7748.26</v>
      </c>
      <c r="E26">
        <v>51444.959999999999</v>
      </c>
      <c r="F26">
        <v>1425.59</v>
      </c>
      <c r="G26">
        <v>1274.77</v>
      </c>
      <c r="H26">
        <v>16226.97</v>
      </c>
      <c r="I26">
        <v>20585.46</v>
      </c>
      <c r="J26">
        <v>18765.439999999999</v>
      </c>
      <c r="K26">
        <v>17033.29</v>
      </c>
      <c r="L26">
        <v>7774.44</v>
      </c>
      <c r="M26">
        <v>1670.19</v>
      </c>
      <c r="N26">
        <v>1654.61</v>
      </c>
      <c r="O26">
        <v>300.24</v>
      </c>
      <c r="P26">
        <v>315.66000000000003</v>
      </c>
      <c r="Q26">
        <v>3594.84</v>
      </c>
      <c r="R26">
        <v>3125.11</v>
      </c>
      <c r="S26">
        <v>436.97</v>
      </c>
      <c r="T26">
        <v>589.98</v>
      </c>
      <c r="U26">
        <v>1919.69</v>
      </c>
      <c r="V26">
        <v>337.73</v>
      </c>
      <c r="X26">
        <v>20</v>
      </c>
      <c r="Y26">
        <v>20408.84</v>
      </c>
      <c r="Z26">
        <v>1099.58</v>
      </c>
      <c r="AA26">
        <v>9170.27</v>
      </c>
      <c r="AB26">
        <v>1.1299999999999999</v>
      </c>
      <c r="AC26">
        <v>516.48</v>
      </c>
      <c r="AD26">
        <v>4239.1499999999996</v>
      </c>
      <c r="AE26">
        <v>4275.6400000000003</v>
      </c>
      <c r="AF26">
        <v>4892.05</v>
      </c>
      <c r="AG26">
        <v>5274.76</v>
      </c>
      <c r="AH26">
        <v>4046.08</v>
      </c>
      <c r="AI26">
        <v>1977.39</v>
      </c>
      <c r="AJ26">
        <v>1935.44</v>
      </c>
      <c r="AK26">
        <v>338.74</v>
      </c>
      <c r="AL26">
        <v>354.79</v>
      </c>
      <c r="AM26">
        <v>4155.79</v>
      </c>
      <c r="AN26">
        <v>4028.88</v>
      </c>
      <c r="AO26">
        <v>316.89999999999998</v>
      </c>
      <c r="AP26">
        <v>542.4</v>
      </c>
      <c r="AQ26">
        <v>760.44</v>
      </c>
      <c r="AR26">
        <v>52.72</v>
      </c>
      <c r="AT26">
        <v>20</v>
      </c>
      <c r="AU26">
        <v>40410.47</v>
      </c>
      <c r="AV26">
        <v>16710.189999999999</v>
      </c>
      <c r="AW26">
        <v>52611.15</v>
      </c>
      <c r="AX26">
        <v>2165.71</v>
      </c>
      <c r="AY26">
        <v>3972.1</v>
      </c>
      <c r="AZ26">
        <v>16447.72</v>
      </c>
      <c r="BA26">
        <v>27820.79</v>
      </c>
      <c r="BB26">
        <v>15859.08</v>
      </c>
      <c r="BC26">
        <v>10283.32</v>
      </c>
      <c r="BD26">
        <v>3352.66</v>
      </c>
      <c r="BE26">
        <v>1138.3599999999999</v>
      </c>
      <c r="BF26">
        <v>867.73</v>
      </c>
      <c r="BG26">
        <v>37.700000000000003</v>
      </c>
      <c r="BH26">
        <v>41.63</v>
      </c>
      <c r="BI26">
        <v>1770.33</v>
      </c>
      <c r="BJ26">
        <v>793.78</v>
      </c>
      <c r="BK26">
        <v>114.13</v>
      </c>
      <c r="BL26">
        <v>93.78</v>
      </c>
      <c r="BM26">
        <v>1535.78</v>
      </c>
      <c r="BN26">
        <v>384.72</v>
      </c>
    </row>
    <row r="27" spans="2:66" x14ac:dyDescent="0.25">
      <c r="B27">
        <v>21</v>
      </c>
      <c r="C27">
        <v>49951.89</v>
      </c>
      <c r="D27">
        <v>6372.89</v>
      </c>
      <c r="E27">
        <v>45097.91</v>
      </c>
      <c r="F27">
        <v>1028.56</v>
      </c>
      <c r="G27">
        <v>1360.81</v>
      </c>
      <c r="H27">
        <v>14074.57</v>
      </c>
      <c r="I27">
        <v>16670.740000000002</v>
      </c>
      <c r="J27">
        <v>16562.13</v>
      </c>
      <c r="K27">
        <v>16311.05</v>
      </c>
      <c r="L27">
        <v>7563.27</v>
      </c>
      <c r="M27">
        <v>1619.68</v>
      </c>
      <c r="N27">
        <v>1884.31</v>
      </c>
      <c r="O27">
        <v>281.45</v>
      </c>
      <c r="P27">
        <v>290.10000000000002</v>
      </c>
      <c r="Q27">
        <v>2577.6999999999998</v>
      </c>
      <c r="R27">
        <v>3435.89</v>
      </c>
      <c r="S27">
        <v>356.41</v>
      </c>
      <c r="T27">
        <v>510.66</v>
      </c>
      <c r="U27">
        <v>1875.78</v>
      </c>
      <c r="V27">
        <v>276.39999999999998</v>
      </c>
      <c r="X27">
        <v>21</v>
      </c>
      <c r="Y27">
        <v>18296.14</v>
      </c>
      <c r="Z27">
        <v>1025.8699999999999</v>
      </c>
      <c r="AA27">
        <v>8082.32</v>
      </c>
      <c r="AB27">
        <v>0.11</v>
      </c>
      <c r="AC27">
        <v>350.97</v>
      </c>
      <c r="AD27">
        <v>3761.1</v>
      </c>
      <c r="AE27">
        <v>3670.12</v>
      </c>
      <c r="AF27">
        <v>4071.87</v>
      </c>
      <c r="AG27">
        <v>4091.96</v>
      </c>
      <c r="AH27">
        <v>3509.99</v>
      </c>
      <c r="AI27">
        <v>2145.52</v>
      </c>
      <c r="AJ27">
        <v>2196.17</v>
      </c>
      <c r="AK27">
        <v>334.62</v>
      </c>
      <c r="AL27">
        <v>341.13</v>
      </c>
      <c r="AM27">
        <v>2906.05</v>
      </c>
      <c r="AN27">
        <v>3167.14</v>
      </c>
      <c r="AO27">
        <v>279.31</v>
      </c>
      <c r="AP27">
        <v>436.27</v>
      </c>
      <c r="AQ27">
        <v>670.7</v>
      </c>
      <c r="AR27">
        <v>43.83</v>
      </c>
      <c r="AT27">
        <v>21</v>
      </c>
      <c r="AU27">
        <v>39795.15</v>
      </c>
      <c r="AV27">
        <v>14583.37</v>
      </c>
      <c r="AW27">
        <v>50253.42</v>
      </c>
      <c r="AX27">
        <v>2314.4899999999998</v>
      </c>
      <c r="AY27">
        <v>3300.19</v>
      </c>
      <c r="AZ27">
        <v>14562.01</v>
      </c>
      <c r="BA27">
        <v>23542.07</v>
      </c>
      <c r="BB27">
        <v>15289.79</v>
      </c>
      <c r="BC27">
        <v>10077.06</v>
      </c>
      <c r="BD27">
        <v>3301.59</v>
      </c>
      <c r="BE27">
        <v>965.07</v>
      </c>
      <c r="BF27">
        <v>632.49</v>
      </c>
      <c r="BG27">
        <v>77.930000000000007</v>
      </c>
      <c r="BH27">
        <v>35.83</v>
      </c>
      <c r="BI27">
        <v>1398.82</v>
      </c>
      <c r="BJ27">
        <v>654.72</v>
      </c>
      <c r="BK27">
        <v>204.83</v>
      </c>
      <c r="BL27">
        <v>104.98</v>
      </c>
      <c r="BM27">
        <v>1505.7</v>
      </c>
      <c r="BN27">
        <v>339.1</v>
      </c>
    </row>
    <row r="28" spans="2:66" x14ac:dyDescent="0.25">
      <c r="B28">
        <v>22</v>
      </c>
      <c r="C28">
        <v>47539.25</v>
      </c>
      <c r="D28">
        <v>5140.87</v>
      </c>
      <c r="E28">
        <v>41873.35</v>
      </c>
      <c r="F28">
        <v>702.5</v>
      </c>
      <c r="G28">
        <v>1240.4000000000001</v>
      </c>
      <c r="H28">
        <v>12284.13</v>
      </c>
      <c r="I28">
        <v>14858.63</v>
      </c>
      <c r="J28">
        <v>15473.63</v>
      </c>
      <c r="K28">
        <v>16126.06</v>
      </c>
      <c r="L28">
        <v>7525.24</v>
      </c>
      <c r="M28">
        <v>1846.16</v>
      </c>
      <c r="N28">
        <v>1939.93</v>
      </c>
      <c r="O28">
        <v>362.72</v>
      </c>
      <c r="P28">
        <v>360.77</v>
      </c>
      <c r="Q28">
        <v>3230.32</v>
      </c>
      <c r="R28">
        <v>3633.98</v>
      </c>
      <c r="S28">
        <v>392.64</v>
      </c>
      <c r="T28">
        <v>587.29</v>
      </c>
      <c r="U28">
        <v>1790.36</v>
      </c>
      <c r="V28">
        <v>230.84</v>
      </c>
      <c r="X28">
        <v>22</v>
      </c>
      <c r="Y28">
        <v>16262.6</v>
      </c>
      <c r="Z28">
        <v>867.14</v>
      </c>
      <c r="AA28">
        <v>6962.36</v>
      </c>
      <c r="AB28">
        <v>0</v>
      </c>
      <c r="AC28">
        <v>213.53</v>
      </c>
      <c r="AD28">
        <v>3447.87</v>
      </c>
      <c r="AE28">
        <v>3312.59</v>
      </c>
      <c r="AF28">
        <v>3611.96</v>
      </c>
      <c r="AG28">
        <v>3198.34</v>
      </c>
      <c r="AH28">
        <v>3107.39</v>
      </c>
      <c r="AI28">
        <v>2127.0500000000002</v>
      </c>
      <c r="AJ28">
        <v>2119.42</v>
      </c>
      <c r="AK28">
        <v>299.86</v>
      </c>
      <c r="AL28">
        <v>311.58999999999997</v>
      </c>
      <c r="AM28">
        <v>3298.95</v>
      </c>
      <c r="AN28">
        <v>3037.37</v>
      </c>
      <c r="AO28">
        <v>234.81</v>
      </c>
      <c r="AP28">
        <v>333.22</v>
      </c>
      <c r="AQ28">
        <v>590.72</v>
      </c>
      <c r="AR28">
        <v>38.4</v>
      </c>
      <c r="AT28">
        <v>22</v>
      </c>
      <c r="AU28">
        <v>38407.660000000003</v>
      </c>
      <c r="AV28">
        <v>12667.22</v>
      </c>
      <c r="AW28">
        <v>45771.67</v>
      </c>
      <c r="AX28">
        <v>1994.9</v>
      </c>
      <c r="AY28">
        <v>2798.61</v>
      </c>
      <c r="AZ28">
        <v>12967.62</v>
      </c>
      <c r="BA28">
        <v>20371.34</v>
      </c>
      <c r="BB28">
        <v>14952.13</v>
      </c>
      <c r="BC28">
        <v>10110.959999999999</v>
      </c>
      <c r="BD28">
        <v>3283.38</v>
      </c>
      <c r="BE28">
        <v>850.2</v>
      </c>
      <c r="BF28">
        <v>809.41</v>
      </c>
      <c r="BG28">
        <v>52.96</v>
      </c>
      <c r="BH28">
        <v>80.959999999999994</v>
      </c>
      <c r="BI28">
        <v>1002.78</v>
      </c>
      <c r="BJ28">
        <v>1099.95</v>
      </c>
      <c r="BK28">
        <v>143.47</v>
      </c>
      <c r="BL28">
        <v>200.35</v>
      </c>
      <c r="BM28">
        <v>1463.21</v>
      </c>
      <c r="BN28">
        <v>297.38</v>
      </c>
    </row>
    <row r="29" spans="2:66" x14ac:dyDescent="0.25">
      <c r="B29">
        <v>23</v>
      </c>
      <c r="C29">
        <v>46287.28</v>
      </c>
      <c r="D29">
        <v>4036.51</v>
      </c>
      <c r="E29">
        <v>37879.17</v>
      </c>
      <c r="F29">
        <v>461.07</v>
      </c>
      <c r="G29">
        <v>1152.71</v>
      </c>
      <c r="H29">
        <v>10805.86</v>
      </c>
      <c r="I29">
        <v>13238.68</v>
      </c>
      <c r="J29">
        <v>14376.79</v>
      </c>
      <c r="K29">
        <v>15610.54</v>
      </c>
      <c r="L29">
        <v>7322.31</v>
      </c>
      <c r="M29">
        <v>1844.44</v>
      </c>
      <c r="N29">
        <v>2087.85</v>
      </c>
      <c r="O29">
        <v>404.34</v>
      </c>
      <c r="P29">
        <v>411.59</v>
      </c>
      <c r="Q29">
        <v>3587.27</v>
      </c>
      <c r="R29">
        <v>3536.92</v>
      </c>
      <c r="S29">
        <v>370.28</v>
      </c>
      <c r="T29">
        <v>583.79</v>
      </c>
      <c r="U29">
        <v>1748.51</v>
      </c>
      <c r="V29">
        <v>196.01</v>
      </c>
      <c r="X29">
        <v>23</v>
      </c>
      <c r="Y29">
        <v>14482.54</v>
      </c>
      <c r="Z29">
        <v>693.33</v>
      </c>
      <c r="AA29">
        <v>6074.59</v>
      </c>
      <c r="AB29">
        <v>0</v>
      </c>
      <c r="AC29">
        <v>132.46</v>
      </c>
      <c r="AD29">
        <v>3204.48</v>
      </c>
      <c r="AE29">
        <v>3002.53</v>
      </c>
      <c r="AF29">
        <v>3216.33</v>
      </c>
      <c r="AG29">
        <v>2485.7800000000002</v>
      </c>
      <c r="AH29">
        <v>2791.84</v>
      </c>
      <c r="AI29">
        <v>2109.31</v>
      </c>
      <c r="AJ29">
        <v>2085.14</v>
      </c>
      <c r="AK29">
        <v>263.89</v>
      </c>
      <c r="AL29">
        <v>280.41000000000003</v>
      </c>
      <c r="AM29">
        <v>2516.15</v>
      </c>
      <c r="AN29">
        <v>2733.58</v>
      </c>
      <c r="AO29">
        <v>203.58</v>
      </c>
      <c r="AP29">
        <v>252.21</v>
      </c>
      <c r="AQ29">
        <v>510.91</v>
      </c>
      <c r="AR29">
        <v>33.840000000000003</v>
      </c>
      <c r="AT29">
        <v>23</v>
      </c>
      <c r="AU29">
        <v>37052.86</v>
      </c>
      <c r="AV29">
        <v>12015.5</v>
      </c>
      <c r="AW29">
        <v>42482.17</v>
      </c>
      <c r="AX29">
        <v>1882.37</v>
      </c>
      <c r="AY29">
        <v>2154.9299999999998</v>
      </c>
      <c r="AZ29">
        <v>12790.63</v>
      </c>
      <c r="BA29">
        <v>20197.310000000001</v>
      </c>
      <c r="BB29">
        <v>13979.36</v>
      </c>
      <c r="BC29">
        <v>9877.43</v>
      </c>
      <c r="BD29">
        <v>3303.73</v>
      </c>
      <c r="BE29">
        <v>690</v>
      </c>
      <c r="BF29">
        <v>824.37</v>
      </c>
      <c r="BG29">
        <v>44.62</v>
      </c>
      <c r="BH29">
        <v>46.56</v>
      </c>
      <c r="BI29">
        <v>695.29</v>
      </c>
      <c r="BJ29">
        <v>865.34</v>
      </c>
      <c r="BK29">
        <v>121.82</v>
      </c>
      <c r="BL29">
        <v>102.93</v>
      </c>
      <c r="BM29">
        <v>1408</v>
      </c>
      <c r="BN29">
        <v>290.97000000000003</v>
      </c>
    </row>
    <row r="30" spans="2:66" x14ac:dyDescent="0.25">
      <c r="B30">
        <v>24</v>
      </c>
      <c r="C30">
        <v>42767.58</v>
      </c>
      <c r="D30">
        <v>3114.28</v>
      </c>
      <c r="E30">
        <v>32655.5</v>
      </c>
      <c r="F30">
        <v>324.54000000000002</v>
      </c>
      <c r="G30">
        <v>1058.31</v>
      </c>
      <c r="H30">
        <v>9151.4599999999991</v>
      </c>
      <c r="I30">
        <v>11550.23</v>
      </c>
      <c r="J30">
        <v>12804.49</v>
      </c>
      <c r="K30">
        <v>14697.92</v>
      </c>
      <c r="L30">
        <v>6939.97</v>
      </c>
      <c r="M30">
        <v>1838.57</v>
      </c>
      <c r="N30">
        <v>1986.96</v>
      </c>
      <c r="O30">
        <v>339.09</v>
      </c>
      <c r="P30">
        <v>368.3</v>
      </c>
      <c r="Q30">
        <v>2962.87</v>
      </c>
      <c r="R30">
        <v>3119.04</v>
      </c>
      <c r="S30">
        <v>292.05</v>
      </c>
      <c r="T30">
        <v>451.76</v>
      </c>
      <c r="U30">
        <v>1609.94</v>
      </c>
      <c r="V30">
        <v>155.97</v>
      </c>
      <c r="X30">
        <v>24</v>
      </c>
      <c r="Y30">
        <v>12697.98</v>
      </c>
      <c r="Z30">
        <v>578.14</v>
      </c>
      <c r="AA30">
        <v>4941.68</v>
      </c>
      <c r="AB30">
        <v>0</v>
      </c>
      <c r="AC30">
        <v>72.25</v>
      </c>
      <c r="AD30">
        <v>2976.84</v>
      </c>
      <c r="AE30">
        <v>2754.94</v>
      </c>
      <c r="AF30">
        <v>2925.12</v>
      </c>
      <c r="AG30">
        <v>1935.22</v>
      </c>
      <c r="AH30">
        <v>2525.4299999999998</v>
      </c>
      <c r="AI30">
        <v>1962.8</v>
      </c>
      <c r="AJ30">
        <v>1898.66</v>
      </c>
      <c r="AK30">
        <v>246.13</v>
      </c>
      <c r="AL30">
        <v>268.33</v>
      </c>
      <c r="AM30">
        <v>2381.61</v>
      </c>
      <c r="AN30">
        <v>2206.02</v>
      </c>
      <c r="AO30">
        <v>193.76</v>
      </c>
      <c r="AP30">
        <v>217.02</v>
      </c>
      <c r="AQ30">
        <v>446.38</v>
      </c>
      <c r="AR30">
        <v>30.95</v>
      </c>
      <c r="AT30">
        <v>24</v>
      </c>
      <c r="AU30">
        <v>36283.82</v>
      </c>
      <c r="AV30">
        <v>10589.9</v>
      </c>
      <c r="AW30">
        <v>39180.97</v>
      </c>
      <c r="AX30">
        <v>1821.16</v>
      </c>
      <c r="AY30">
        <v>2019.73</v>
      </c>
      <c r="AZ30">
        <v>12280.06</v>
      </c>
      <c r="BA30">
        <v>17999.68</v>
      </c>
      <c r="BB30">
        <v>13252.12</v>
      </c>
      <c r="BC30">
        <v>10208.969999999999</v>
      </c>
      <c r="BD30">
        <v>3395.34</v>
      </c>
      <c r="BE30">
        <v>686.04</v>
      </c>
      <c r="BF30">
        <v>911.44</v>
      </c>
      <c r="BG30">
        <v>62.13</v>
      </c>
      <c r="BH30">
        <v>46.3</v>
      </c>
      <c r="BI30">
        <v>556.09</v>
      </c>
      <c r="BJ30">
        <v>1005.31</v>
      </c>
      <c r="BK30">
        <v>113.37</v>
      </c>
      <c r="BL30">
        <v>118.73</v>
      </c>
      <c r="BM30">
        <v>1366.39</v>
      </c>
      <c r="BN30">
        <v>277.68</v>
      </c>
    </row>
    <row r="31" spans="2:66" x14ac:dyDescent="0.25">
      <c r="B31">
        <v>25</v>
      </c>
      <c r="C31">
        <v>39570.57</v>
      </c>
      <c r="D31">
        <v>2469.34</v>
      </c>
      <c r="E31">
        <v>27377.38</v>
      </c>
      <c r="F31">
        <v>191.36</v>
      </c>
      <c r="G31">
        <v>1020.55</v>
      </c>
      <c r="H31">
        <v>8003.08</v>
      </c>
      <c r="I31">
        <v>10284.200000000001</v>
      </c>
      <c r="J31">
        <v>11502.64</v>
      </c>
      <c r="K31">
        <v>13606.94</v>
      </c>
      <c r="L31">
        <v>6530.16</v>
      </c>
      <c r="M31">
        <v>1867.56</v>
      </c>
      <c r="N31">
        <v>1976.66</v>
      </c>
      <c r="O31">
        <v>272.68</v>
      </c>
      <c r="P31">
        <v>275.85000000000002</v>
      </c>
      <c r="Q31">
        <v>3159.11</v>
      </c>
      <c r="R31">
        <v>2523.79</v>
      </c>
      <c r="S31">
        <v>225.5</v>
      </c>
      <c r="T31">
        <v>298.07</v>
      </c>
      <c r="U31">
        <v>1496.86</v>
      </c>
      <c r="V31">
        <v>130.66999999999999</v>
      </c>
      <c r="X31">
        <v>25</v>
      </c>
      <c r="Y31">
        <v>11838.88</v>
      </c>
      <c r="Z31">
        <v>525.74</v>
      </c>
      <c r="AA31">
        <v>4134.75</v>
      </c>
      <c r="AB31">
        <v>0</v>
      </c>
      <c r="AC31">
        <v>34.56</v>
      </c>
      <c r="AD31">
        <v>2910.16</v>
      </c>
      <c r="AE31">
        <v>2603.37</v>
      </c>
      <c r="AF31">
        <v>2798.38</v>
      </c>
      <c r="AG31">
        <v>1528.53</v>
      </c>
      <c r="AH31">
        <v>2363.19</v>
      </c>
      <c r="AI31">
        <v>1812.55</v>
      </c>
      <c r="AJ31">
        <v>1848.75</v>
      </c>
      <c r="AK31">
        <v>291.83999999999997</v>
      </c>
      <c r="AL31">
        <v>315.07</v>
      </c>
      <c r="AM31">
        <v>2804.88</v>
      </c>
      <c r="AN31">
        <v>2758.54</v>
      </c>
      <c r="AO31">
        <v>237.49</v>
      </c>
      <c r="AP31">
        <v>244.78</v>
      </c>
      <c r="AQ31">
        <v>411.94</v>
      </c>
      <c r="AR31">
        <v>29.48</v>
      </c>
      <c r="AT31">
        <v>25</v>
      </c>
      <c r="AU31">
        <v>36210.35</v>
      </c>
      <c r="AV31">
        <v>9847.3700000000008</v>
      </c>
      <c r="AW31">
        <v>36583.730000000003</v>
      </c>
      <c r="AX31">
        <v>1602.25</v>
      </c>
      <c r="AY31">
        <v>1418.54</v>
      </c>
      <c r="AZ31">
        <v>11064.75</v>
      </c>
      <c r="BA31">
        <v>16136.7</v>
      </c>
      <c r="BB31">
        <v>12607.79</v>
      </c>
      <c r="BC31">
        <v>9894.59</v>
      </c>
      <c r="BD31">
        <v>3328.18</v>
      </c>
      <c r="BE31">
        <v>568.04999999999995</v>
      </c>
      <c r="BF31">
        <v>765.01</v>
      </c>
      <c r="BG31">
        <v>60.6</v>
      </c>
      <c r="BH31">
        <v>53.79</v>
      </c>
      <c r="BI31">
        <v>698.73</v>
      </c>
      <c r="BJ31">
        <v>876.44</v>
      </c>
      <c r="BK31">
        <v>100.12</v>
      </c>
      <c r="BL31">
        <v>112.46</v>
      </c>
      <c r="BM31">
        <v>1369.16</v>
      </c>
      <c r="BN31">
        <v>244.89</v>
      </c>
    </row>
    <row r="32" spans="2:66" x14ac:dyDescent="0.25">
      <c r="B32">
        <v>26</v>
      </c>
      <c r="C32">
        <v>36508.79</v>
      </c>
      <c r="D32">
        <v>2080.04</v>
      </c>
      <c r="E32">
        <v>23687.26</v>
      </c>
      <c r="F32">
        <v>115.16</v>
      </c>
      <c r="G32">
        <v>955.14</v>
      </c>
      <c r="H32">
        <v>7319.03</v>
      </c>
      <c r="I32">
        <v>9509.77</v>
      </c>
      <c r="J32">
        <v>10461.700000000001</v>
      </c>
      <c r="K32">
        <v>12633.33</v>
      </c>
      <c r="L32">
        <v>6273.39</v>
      </c>
      <c r="M32">
        <v>1844.33</v>
      </c>
      <c r="N32">
        <v>1968.16</v>
      </c>
      <c r="O32">
        <v>319.05</v>
      </c>
      <c r="P32">
        <v>332.87</v>
      </c>
      <c r="Q32">
        <v>2390.21</v>
      </c>
      <c r="R32">
        <v>2787.03</v>
      </c>
      <c r="S32">
        <v>274.70999999999998</v>
      </c>
      <c r="T32">
        <v>338.96</v>
      </c>
      <c r="U32">
        <v>1364.82</v>
      </c>
      <c r="V32">
        <v>114.74</v>
      </c>
      <c r="X32">
        <v>26</v>
      </c>
      <c r="Y32">
        <v>10940.84</v>
      </c>
      <c r="Z32">
        <v>474.55</v>
      </c>
      <c r="AA32">
        <v>3804.1</v>
      </c>
      <c r="AB32">
        <v>0</v>
      </c>
      <c r="AC32">
        <v>30.75</v>
      </c>
      <c r="AD32">
        <v>2825.5</v>
      </c>
      <c r="AE32">
        <v>2421.77</v>
      </c>
      <c r="AF32">
        <v>2679.29</v>
      </c>
      <c r="AG32">
        <v>1183.28</v>
      </c>
      <c r="AH32">
        <v>2177.14</v>
      </c>
      <c r="AI32">
        <v>1851.18</v>
      </c>
      <c r="AJ32">
        <v>1964.75</v>
      </c>
      <c r="AK32">
        <v>289.83999999999997</v>
      </c>
      <c r="AL32">
        <v>308.08</v>
      </c>
      <c r="AM32">
        <v>2135.7199999999998</v>
      </c>
      <c r="AN32">
        <v>2535.73</v>
      </c>
      <c r="AO32">
        <v>239.94</v>
      </c>
      <c r="AP32">
        <v>230.58</v>
      </c>
      <c r="AQ32">
        <v>377.75</v>
      </c>
      <c r="AR32">
        <v>28.29</v>
      </c>
      <c r="AT32">
        <v>26</v>
      </c>
      <c r="AU32">
        <v>33573.379999999997</v>
      </c>
      <c r="AV32">
        <v>8677.7000000000007</v>
      </c>
      <c r="AW32">
        <v>34985.199999999997</v>
      </c>
      <c r="AX32">
        <v>1477.49</v>
      </c>
      <c r="AY32">
        <v>1270.72</v>
      </c>
      <c r="AZ32">
        <v>10259.86</v>
      </c>
      <c r="BA32">
        <v>15018.75</v>
      </c>
      <c r="BB32">
        <v>12331.96</v>
      </c>
      <c r="BC32">
        <v>9437.4500000000007</v>
      </c>
      <c r="BD32">
        <v>3487.96</v>
      </c>
      <c r="BE32">
        <v>682.3</v>
      </c>
      <c r="BF32">
        <v>711.35</v>
      </c>
      <c r="BG32">
        <v>41.19</v>
      </c>
      <c r="BH32">
        <v>38.32</v>
      </c>
      <c r="BI32">
        <v>902.34</v>
      </c>
      <c r="BJ32">
        <v>1031.67</v>
      </c>
      <c r="BK32">
        <v>66.62</v>
      </c>
      <c r="BL32">
        <v>66.53</v>
      </c>
      <c r="BM32">
        <v>1282.94</v>
      </c>
      <c r="BN32">
        <v>221.67</v>
      </c>
    </row>
    <row r="33" spans="2:66" x14ac:dyDescent="0.25">
      <c r="B33">
        <v>27</v>
      </c>
      <c r="C33">
        <v>32860.639999999999</v>
      </c>
      <c r="D33">
        <v>1721.31</v>
      </c>
      <c r="E33">
        <v>19282.23</v>
      </c>
      <c r="F33">
        <v>74.87</v>
      </c>
      <c r="G33">
        <v>913.07</v>
      </c>
      <c r="H33">
        <v>6553.13</v>
      </c>
      <c r="I33">
        <v>8105.27</v>
      </c>
      <c r="J33">
        <v>8974.0499999999993</v>
      </c>
      <c r="K33">
        <v>11017.07</v>
      </c>
      <c r="L33">
        <v>5656.73</v>
      </c>
      <c r="M33">
        <v>1763.94</v>
      </c>
      <c r="N33">
        <v>1697.65</v>
      </c>
      <c r="O33">
        <v>239.8</v>
      </c>
      <c r="P33">
        <v>258.13</v>
      </c>
      <c r="Q33">
        <v>2557.12</v>
      </c>
      <c r="R33">
        <v>2018</v>
      </c>
      <c r="S33">
        <v>202.45</v>
      </c>
      <c r="T33">
        <v>210.67</v>
      </c>
      <c r="U33">
        <v>1242</v>
      </c>
      <c r="V33">
        <v>100.81</v>
      </c>
      <c r="X33">
        <v>27</v>
      </c>
      <c r="Y33">
        <v>10000.18</v>
      </c>
      <c r="Z33">
        <v>419.62</v>
      </c>
      <c r="AA33">
        <v>3304.99</v>
      </c>
      <c r="AB33">
        <v>0</v>
      </c>
      <c r="AC33">
        <v>7.88</v>
      </c>
      <c r="AD33">
        <v>2727.94</v>
      </c>
      <c r="AE33">
        <v>2235.84</v>
      </c>
      <c r="AF33">
        <v>2537.9299999999998</v>
      </c>
      <c r="AG33">
        <v>920.13</v>
      </c>
      <c r="AH33">
        <v>2012.17</v>
      </c>
      <c r="AI33">
        <v>1640.68</v>
      </c>
      <c r="AJ33">
        <v>1623.03</v>
      </c>
      <c r="AK33">
        <v>232.54</v>
      </c>
      <c r="AL33">
        <v>241.32</v>
      </c>
      <c r="AM33">
        <v>1874.47</v>
      </c>
      <c r="AN33">
        <v>1682.37</v>
      </c>
      <c r="AO33">
        <v>191.42</v>
      </c>
      <c r="AP33">
        <v>178.29</v>
      </c>
      <c r="AQ33">
        <v>338.29</v>
      </c>
      <c r="AR33">
        <v>27.16</v>
      </c>
      <c r="AT33">
        <v>27</v>
      </c>
      <c r="AU33">
        <v>33189.39</v>
      </c>
      <c r="AV33">
        <v>7234.33</v>
      </c>
      <c r="AW33">
        <v>33042.839999999997</v>
      </c>
      <c r="AX33">
        <v>1276.53</v>
      </c>
      <c r="AY33">
        <v>1075.1400000000001</v>
      </c>
      <c r="AZ33">
        <v>10225.14</v>
      </c>
      <c r="BA33">
        <v>14131.68</v>
      </c>
      <c r="BB33">
        <v>11564.08</v>
      </c>
      <c r="BC33">
        <v>9206.44</v>
      </c>
      <c r="BD33">
        <v>3520.3</v>
      </c>
      <c r="BE33">
        <v>662.88</v>
      </c>
      <c r="BF33">
        <v>895.89</v>
      </c>
      <c r="BG33">
        <v>92.37</v>
      </c>
      <c r="BH33">
        <v>54.93</v>
      </c>
      <c r="BI33">
        <v>683.15</v>
      </c>
      <c r="BJ33">
        <v>1165.54</v>
      </c>
      <c r="BK33">
        <v>148.38999999999999</v>
      </c>
      <c r="BL33">
        <v>97.04</v>
      </c>
      <c r="BM33">
        <v>1255.6600000000001</v>
      </c>
      <c r="BN33">
        <v>221.56</v>
      </c>
    </row>
    <row r="34" spans="2:66" x14ac:dyDescent="0.25">
      <c r="B34">
        <v>28</v>
      </c>
      <c r="C34">
        <v>30676.06</v>
      </c>
      <c r="D34">
        <v>1553.18</v>
      </c>
      <c r="E34">
        <v>15742.33</v>
      </c>
      <c r="F34">
        <v>50.06</v>
      </c>
      <c r="G34">
        <v>798.03</v>
      </c>
      <c r="H34">
        <v>5480.75</v>
      </c>
      <c r="I34">
        <v>6859.8</v>
      </c>
      <c r="J34">
        <v>7838.27</v>
      </c>
      <c r="K34">
        <v>9845.74</v>
      </c>
      <c r="L34">
        <v>5303.49</v>
      </c>
      <c r="M34">
        <v>1826.07</v>
      </c>
      <c r="N34">
        <v>1838.92</v>
      </c>
      <c r="O34">
        <v>240.15</v>
      </c>
      <c r="P34">
        <v>271.91000000000003</v>
      </c>
      <c r="Q34">
        <v>2199.33</v>
      </c>
      <c r="R34">
        <v>2435.65</v>
      </c>
      <c r="S34">
        <v>204.91</v>
      </c>
      <c r="T34">
        <v>204.54</v>
      </c>
      <c r="U34">
        <v>1154.71</v>
      </c>
      <c r="V34">
        <v>77.599999999999994</v>
      </c>
      <c r="X34">
        <v>28</v>
      </c>
      <c r="Y34">
        <v>9467.08</v>
      </c>
      <c r="Z34">
        <v>376.12</v>
      </c>
      <c r="AA34">
        <v>3288.78</v>
      </c>
      <c r="AB34">
        <v>0</v>
      </c>
      <c r="AC34">
        <v>1.28</v>
      </c>
      <c r="AD34">
        <v>2629.57</v>
      </c>
      <c r="AE34">
        <v>2051.1999999999998</v>
      </c>
      <c r="AF34">
        <v>2458.6799999999998</v>
      </c>
      <c r="AG34">
        <v>720.5</v>
      </c>
      <c r="AH34">
        <v>1875.72</v>
      </c>
      <c r="AI34">
        <v>1490.2</v>
      </c>
      <c r="AJ34">
        <v>1516.83</v>
      </c>
      <c r="AK34">
        <v>235.9</v>
      </c>
      <c r="AL34">
        <v>260.73</v>
      </c>
      <c r="AM34">
        <v>1619.9</v>
      </c>
      <c r="AN34">
        <v>1942.66</v>
      </c>
      <c r="AO34">
        <v>224.67</v>
      </c>
      <c r="AP34">
        <v>196.32</v>
      </c>
      <c r="AQ34">
        <v>310.06</v>
      </c>
      <c r="AR34">
        <v>25.59</v>
      </c>
      <c r="AT34">
        <v>28</v>
      </c>
      <c r="AU34">
        <v>32316</v>
      </c>
      <c r="AV34">
        <v>6304.15</v>
      </c>
      <c r="AW34">
        <v>31255.89</v>
      </c>
      <c r="AX34">
        <v>1282.6400000000001</v>
      </c>
      <c r="AY34">
        <v>1025.23</v>
      </c>
      <c r="AZ34">
        <v>9766.1299999999992</v>
      </c>
      <c r="BA34">
        <v>13394.28</v>
      </c>
      <c r="BB34">
        <v>11090.48</v>
      </c>
      <c r="BC34">
        <v>8909.61</v>
      </c>
      <c r="BD34">
        <v>3449.65</v>
      </c>
      <c r="BE34">
        <v>625.41</v>
      </c>
      <c r="BF34">
        <v>832.95</v>
      </c>
      <c r="BG34">
        <v>69.28</v>
      </c>
      <c r="BH34">
        <v>49.73</v>
      </c>
      <c r="BI34">
        <v>610.86</v>
      </c>
      <c r="BJ34">
        <v>1444.51</v>
      </c>
      <c r="BK34">
        <v>105.27</v>
      </c>
      <c r="BL34">
        <v>78.599999999999994</v>
      </c>
      <c r="BM34">
        <v>1217.58</v>
      </c>
      <c r="BN34">
        <v>209.41</v>
      </c>
    </row>
    <row r="35" spans="2:66" x14ac:dyDescent="0.25">
      <c r="B35">
        <v>29</v>
      </c>
      <c r="C35">
        <v>26840.99</v>
      </c>
      <c r="D35">
        <v>1417.44</v>
      </c>
      <c r="E35">
        <v>14159.93</v>
      </c>
      <c r="F35">
        <v>28.92</v>
      </c>
      <c r="G35">
        <v>786.9</v>
      </c>
      <c r="H35">
        <v>5372.14</v>
      </c>
      <c r="I35">
        <v>6367.57</v>
      </c>
      <c r="J35">
        <v>7218.33</v>
      </c>
      <c r="K35">
        <v>8817.1200000000008</v>
      </c>
      <c r="L35">
        <v>5012.29</v>
      </c>
      <c r="M35">
        <v>1774.02</v>
      </c>
      <c r="N35">
        <v>1723.17</v>
      </c>
      <c r="O35">
        <v>255.42</v>
      </c>
      <c r="P35">
        <v>278.05</v>
      </c>
      <c r="Q35">
        <v>2580.7800000000002</v>
      </c>
      <c r="R35">
        <v>2413.88</v>
      </c>
      <c r="S35">
        <v>219.68</v>
      </c>
      <c r="T35">
        <v>208.98</v>
      </c>
      <c r="U35">
        <v>1002.55</v>
      </c>
      <c r="V35">
        <v>78.989999999999995</v>
      </c>
      <c r="X35">
        <v>29</v>
      </c>
      <c r="Y35">
        <v>8768.57</v>
      </c>
      <c r="Z35">
        <v>353.21</v>
      </c>
      <c r="AA35">
        <v>3373.23</v>
      </c>
      <c r="AB35">
        <v>0</v>
      </c>
      <c r="AC35">
        <v>0.24</v>
      </c>
      <c r="AD35">
        <v>2568.9899999999998</v>
      </c>
      <c r="AE35">
        <v>1966.73</v>
      </c>
      <c r="AF35">
        <v>2378.27</v>
      </c>
      <c r="AG35">
        <v>558.86</v>
      </c>
      <c r="AH35">
        <v>1731.23</v>
      </c>
      <c r="AI35">
        <v>1336.48</v>
      </c>
      <c r="AJ35">
        <v>1370.45</v>
      </c>
      <c r="AK35">
        <v>227.58</v>
      </c>
      <c r="AL35">
        <v>256.64999999999998</v>
      </c>
      <c r="AM35">
        <v>1918.17</v>
      </c>
      <c r="AN35">
        <v>1669.19</v>
      </c>
      <c r="AO35">
        <v>224.86</v>
      </c>
      <c r="AP35">
        <v>214</v>
      </c>
      <c r="AQ35">
        <v>284.13</v>
      </c>
      <c r="AR35">
        <v>24.53</v>
      </c>
      <c r="AT35">
        <v>29</v>
      </c>
      <c r="AU35">
        <v>31065.94</v>
      </c>
      <c r="AV35">
        <v>5476.46</v>
      </c>
      <c r="AW35">
        <v>29859.59</v>
      </c>
      <c r="AX35">
        <v>1073.75</v>
      </c>
      <c r="AY35">
        <v>823.94</v>
      </c>
      <c r="AZ35">
        <v>9272.74</v>
      </c>
      <c r="BA35">
        <v>12343.94</v>
      </c>
      <c r="BB35">
        <v>10531.28</v>
      </c>
      <c r="BC35">
        <v>8562.98</v>
      </c>
      <c r="BD35">
        <v>3461.68</v>
      </c>
      <c r="BE35">
        <v>863.56</v>
      </c>
      <c r="BF35">
        <v>930.62</v>
      </c>
      <c r="BG35">
        <v>74.16</v>
      </c>
      <c r="BH35">
        <v>74.44</v>
      </c>
      <c r="BI35">
        <v>1065.75</v>
      </c>
      <c r="BJ35">
        <v>1351.5</v>
      </c>
      <c r="BK35">
        <v>119.22</v>
      </c>
      <c r="BL35">
        <v>126.24</v>
      </c>
      <c r="BM35">
        <v>1170.29</v>
      </c>
      <c r="BN35">
        <v>198.63</v>
      </c>
    </row>
    <row r="36" spans="2:66" x14ac:dyDescent="0.25">
      <c r="B36">
        <v>30</v>
      </c>
      <c r="C36">
        <v>23851.49</v>
      </c>
      <c r="D36">
        <v>1245.83</v>
      </c>
      <c r="E36">
        <v>12685.47</v>
      </c>
      <c r="F36">
        <v>12.57</v>
      </c>
      <c r="G36">
        <v>594.83000000000004</v>
      </c>
      <c r="H36">
        <v>5056.3599999999997</v>
      </c>
      <c r="I36">
        <v>5531.74</v>
      </c>
      <c r="J36">
        <v>6301.27</v>
      </c>
      <c r="K36">
        <v>7538.82</v>
      </c>
      <c r="L36">
        <v>4606.9799999999996</v>
      </c>
      <c r="M36">
        <v>1539.14</v>
      </c>
      <c r="N36">
        <v>1769.19</v>
      </c>
      <c r="O36">
        <v>241.04</v>
      </c>
      <c r="P36">
        <v>257.55</v>
      </c>
      <c r="Q36">
        <v>2160.38</v>
      </c>
      <c r="R36">
        <v>2201.38</v>
      </c>
      <c r="S36">
        <v>210.69</v>
      </c>
      <c r="T36">
        <v>192.22</v>
      </c>
      <c r="U36">
        <v>885.58</v>
      </c>
      <c r="V36">
        <v>75.13</v>
      </c>
      <c r="X36">
        <v>30</v>
      </c>
      <c r="Y36">
        <v>8112.31</v>
      </c>
      <c r="Z36">
        <v>377.3</v>
      </c>
      <c r="AA36">
        <v>2895.44</v>
      </c>
      <c r="AB36">
        <v>0</v>
      </c>
      <c r="AC36">
        <v>0.03</v>
      </c>
      <c r="AD36">
        <v>2380.71</v>
      </c>
      <c r="AE36">
        <v>1831.63</v>
      </c>
      <c r="AF36">
        <v>2262.91</v>
      </c>
      <c r="AG36">
        <v>463.24</v>
      </c>
      <c r="AH36">
        <v>1624.84</v>
      </c>
      <c r="AI36">
        <v>1538.29</v>
      </c>
      <c r="AJ36">
        <v>1442.59</v>
      </c>
      <c r="AK36">
        <v>207.58</v>
      </c>
      <c r="AL36">
        <v>223.94</v>
      </c>
      <c r="AM36">
        <v>1741.61</v>
      </c>
      <c r="AN36">
        <v>1627</v>
      </c>
      <c r="AO36">
        <v>221.63</v>
      </c>
      <c r="AP36">
        <v>189.66</v>
      </c>
      <c r="AQ36">
        <v>259.86</v>
      </c>
      <c r="AR36">
        <v>21.81</v>
      </c>
      <c r="AT36">
        <v>30</v>
      </c>
      <c r="AU36">
        <v>30919.72</v>
      </c>
      <c r="AV36">
        <v>5353.35</v>
      </c>
      <c r="AW36">
        <v>29176.35</v>
      </c>
      <c r="AX36">
        <v>1005.73</v>
      </c>
      <c r="AY36">
        <v>745.93</v>
      </c>
      <c r="AZ36">
        <v>9051.36</v>
      </c>
      <c r="BA36">
        <v>11941.43</v>
      </c>
      <c r="BB36">
        <v>9749.19</v>
      </c>
      <c r="BC36">
        <v>8437.0400000000009</v>
      </c>
      <c r="BD36">
        <v>3470.83</v>
      </c>
      <c r="BE36">
        <v>523.22</v>
      </c>
      <c r="BF36">
        <v>933.6</v>
      </c>
      <c r="BG36">
        <v>128.97999999999999</v>
      </c>
      <c r="BH36">
        <v>84.74</v>
      </c>
      <c r="BI36">
        <v>707.53</v>
      </c>
      <c r="BJ36">
        <v>2072.9</v>
      </c>
      <c r="BK36">
        <v>201.7</v>
      </c>
      <c r="BL36">
        <v>135.6</v>
      </c>
      <c r="BM36">
        <v>1159.78</v>
      </c>
      <c r="BN36">
        <v>188.71</v>
      </c>
    </row>
    <row r="37" spans="2:66" x14ac:dyDescent="0.25">
      <c r="B37">
        <v>31</v>
      </c>
      <c r="C37">
        <v>21991.05</v>
      </c>
      <c r="D37">
        <v>1112.45</v>
      </c>
      <c r="E37">
        <v>10973.4</v>
      </c>
      <c r="F37">
        <v>3.51</v>
      </c>
      <c r="G37">
        <v>653.36</v>
      </c>
      <c r="H37">
        <v>4530.2</v>
      </c>
      <c r="I37">
        <v>4963.8500000000004</v>
      </c>
      <c r="J37">
        <v>5291.57</v>
      </c>
      <c r="K37">
        <v>6126.34</v>
      </c>
      <c r="L37">
        <v>4100.28</v>
      </c>
      <c r="M37">
        <v>1554.13</v>
      </c>
      <c r="N37">
        <v>1407.91</v>
      </c>
      <c r="O37">
        <v>217.06</v>
      </c>
      <c r="P37">
        <v>223.67</v>
      </c>
      <c r="Q37">
        <v>1902.42</v>
      </c>
      <c r="R37">
        <v>1849.49</v>
      </c>
      <c r="S37">
        <v>190.7</v>
      </c>
      <c r="T37">
        <v>167.51</v>
      </c>
      <c r="U37">
        <v>801.31</v>
      </c>
      <c r="V37">
        <v>63.99</v>
      </c>
      <c r="X37">
        <v>31</v>
      </c>
      <c r="Y37">
        <v>7429.37</v>
      </c>
      <c r="Z37">
        <v>367.61</v>
      </c>
      <c r="AA37">
        <v>2761.46</v>
      </c>
      <c r="AB37">
        <v>0</v>
      </c>
      <c r="AC37">
        <v>0</v>
      </c>
      <c r="AD37">
        <v>2281.21</v>
      </c>
      <c r="AE37">
        <v>1732.62</v>
      </c>
      <c r="AF37">
        <v>2138.79</v>
      </c>
      <c r="AG37">
        <v>383.58</v>
      </c>
      <c r="AH37">
        <v>1503.8</v>
      </c>
      <c r="AI37">
        <v>1459.89</v>
      </c>
      <c r="AJ37">
        <v>1375.94</v>
      </c>
      <c r="AK37">
        <v>213.8</v>
      </c>
      <c r="AL37">
        <v>225.12</v>
      </c>
      <c r="AM37">
        <v>1636.74</v>
      </c>
      <c r="AN37">
        <v>1604.16</v>
      </c>
      <c r="AO37">
        <v>235.79</v>
      </c>
      <c r="AP37">
        <v>205.04</v>
      </c>
      <c r="AQ37">
        <v>230.66</v>
      </c>
      <c r="AR37">
        <v>19.93</v>
      </c>
      <c r="AT37">
        <v>31</v>
      </c>
      <c r="AU37">
        <v>29918.62</v>
      </c>
      <c r="AV37">
        <v>4791.5600000000004</v>
      </c>
      <c r="AW37">
        <v>27175.26</v>
      </c>
      <c r="AX37">
        <v>921.84</v>
      </c>
      <c r="AY37">
        <v>781.71</v>
      </c>
      <c r="AZ37">
        <v>8504.91</v>
      </c>
      <c r="BA37">
        <v>10739.17</v>
      </c>
      <c r="BB37">
        <v>9333.8700000000008</v>
      </c>
      <c r="BC37">
        <v>8507.65</v>
      </c>
      <c r="BD37">
        <v>3536.1</v>
      </c>
      <c r="BE37">
        <v>689.27</v>
      </c>
      <c r="BF37">
        <v>918.8</v>
      </c>
      <c r="BG37">
        <v>90.07</v>
      </c>
      <c r="BH37">
        <v>65.5</v>
      </c>
      <c r="BI37">
        <v>856.46</v>
      </c>
      <c r="BJ37">
        <v>1289.7</v>
      </c>
      <c r="BK37">
        <v>135.46</v>
      </c>
      <c r="BL37">
        <v>107.12</v>
      </c>
      <c r="BM37">
        <v>1126.8399999999999</v>
      </c>
      <c r="BN37">
        <v>176.82</v>
      </c>
    </row>
    <row r="38" spans="2:66" x14ac:dyDescent="0.25">
      <c r="B38">
        <v>32</v>
      </c>
      <c r="C38">
        <v>19909.32</v>
      </c>
      <c r="D38">
        <v>1060.8699999999999</v>
      </c>
      <c r="E38">
        <v>10128.89</v>
      </c>
      <c r="F38">
        <v>0.69</v>
      </c>
      <c r="G38">
        <v>544.99</v>
      </c>
      <c r="H38">
        <v>4088.6</v>
      </c>
      <c r="I38">
        <v>4176.22</v>
      </c>
      <c r="J38">
        <v>4408.42</v>
      </c>
      <c r="K38">
        <v>4919.5200000000004</v>
      </c>
      <c r="L38">
        <v>3597.92</v>
      </c>
      <c r="M38">
        <v>1530.04</v>
      </c>
      <c r="N38">
        <v>1359.17</v>
      </c>
      <c r="O38">
        <v>236.2</v>
      </c>
      <c r="P38">
        <v>255.83</v>
      </c>
      <c r="Q38">
        <v>1953.69</v>
      </c>
      <c r="R38">
        <v>2354.15</v>
      </c>
      <c r="S38">
        <v>210.02</v>
      </c>
      <c r="T38">
        <v>193.82</v>
      </c>
      <c r="U38">
        <v>728.3</v>
      </c>
      <c r="V38">
        <v>54.21</v>
      </c>
      <c r="X38">
        <v>32</v>
      </c>
      <c r="Y38">
        <v>7006.47</v>
      </c>
      <c r="Z38">
        <v>334.82</v>
      </c>
      <c r="AA38">
        <v>2640.98</v>
      </c>
      <c r="AB38">
        <v>0</v>
      </c>
      <c r="AC38">
        <v>0</v>
      </c>
      <c r="AD38">
        <v>2180.87</v>
      </c>
      <c r="AE38">
        <v>1702.3</v>
      </c>
      <c r="AF38">
        <v>2109.9699999999998</v>
      </c>
      <c r="AG38">
        <v>342.87</v>
      </c>
      <c r="AH38">
        <v>1461.8</v>
      </c>
      <c r="AI38">
        <v>1098.6199999999999</v>
      </c>
      <c r="AJ38">
        <v>1169.93</v>
      </c>
      <c r="AK38">
        <v>150.53</v>
      </c>
      <c r="AL38">
        <v>163.44</v>
      </c>
      <c r="AM38">
        <v>1198.73</v>
      </c>
      <c r="AN38">
        <v>1371.08</v>
      </c>
      <c r="AO38">
        <v>181.1</v>
      </c>
      <c r="AP38">
        <v>161.75</v>
      </c>
      <c r="AQ38">
        <v>213.9</v>
      </c>
      <c r="AR38">
        <v>19.010000000000002</v>
      </c>
      <c r="AT38">
        <v>32</v>
      </c>
      <c r="AU38">
        <v>28677.360000000001</v>
      </c>
      <c r="AV38">
        <v>4539.7</v>
      </c>
      <c r="AW38">
        <v>29803.59</v>
      </c>
      <c r="AX38">
        <v>797.97</v>
      </c>
      <c r="AY38">
        <v>722.32</v>
      </c>
      <c r="AZ38">
        <v>8158.51</v>
      </c>
      <c r="BA38">
        <v>9990.42</v>
      </c>
      <c r="BB38">
        <v>9129</v>
      </c>
      <c r="BC38">
        <v>8310.33</v>
      </c>
      <c r="BD38">
        <v>3474.17</v>
      </c>
      <c r="BE38">
        <v>755.91</v>
      </c>
      <c r="BF38">
        <v>1069.74</v>
      </c>
      <c r="BG38">
        <v>121.21</v>
      </c>
      <c r="BH38">
        <v>120.65</v>
      </c>
      <c r="BI38">
        <v>932.95</v>
      </c>
      <c r="BJ38">
        <v>1791.08</v>
      </c>
      <c r="BK38">
        <v>177.8</v>
      </c>
      <c r="BL38">
        <v>194.79</v>
      </c>
      <c r="BM38">
        <v>1076.45</v>
      </c>
      <c r="BN38">
        <v>166.76</v>
      </c>
    </row>
    <row r="39" spans="2:66" x14ac:dyDescent="0.25">
      <c r="B39">
        <v>33</v>
      </c>
      <c r="C39">
        <v>18682.419999999998</v>
      </c>
      <c r="D39">
        <v>958.9</v>
      </c>
      <c r="E39">
        <v>9644.0300000000007</v>
      </c>
      <c r="F39">
        <v>0.09</v>
      </c>
      <c r="G39">
        <v>424.34</v>
      </c>
      <c r="H39">
        <v>3704.46</v>
      </c>
      <c r="I39">
        <v>3793.65</v>
      </c>
      <c r="J39">
        <v>3916.38</v>
      </c>
      <c r="K39">
        <v>3983.49</v>
      </c>
      <c r="L39">
        <v>3278.23</v>
      </c>
      <c r="M39">
        <v>1366.72</v>
      </c>
      <c r="N39">
        <v>1461.17</v>
      </c>
      <c r="O39">
        <v>201.73</v>
      </c>
      <c r="P39">
        <v>229.03</v>
      </c>
      <c r="Q39">
        <v>2034.24</v>
      </c>
      <c r="R39">
        <v>1602.1</v>
      </c>
      <c r="S39">
        <v>222.1</v>
      </c>
      <c r="T39">
        <v>197.86</v>
      </c>
      <c r="U39">
        <v>670.53</v>
      </c>
      <c r="V39">
        <v>48.26</v>
      </c>
      <c r="X39">
        <v>33</v>
      </c>
      <c r="Y39">
        <v>6526.79</v>
      </c>
      <c r="Z39">
        <v>323.74</v>
      </c>
      <c r="AA39">
        <v>2733.73</v>
      </c>
      <c r="AB39">
        <v>0</v>
      </c>
      <c r="AC39">
        <v>0</v>
      </c>
      <c r="AD39">
        <v>2049.39</v>
      </c>
      <c r="AE39">
        <v>1654.25</v>
      </c>
      <c r="AF39">
        <v>2013.32</v>
      </c>
      <c r="AG39">
        <v>318.87</v>
      </c>
      <c r="AH39">
        <v>1427.28</v>
      </c>
      <c r="AI39">
        <v>1037.23</v>
      </c>
      <c r="AJ39">
        <v>1092.3699999999999</v>
      </c>
      <c r="AK39">
        <v>127.52</v>
      </c>
      <c r="AL39">
        <v>138.32</v>
      </c>
      <c r="AM39">
        <v>1175.25</v>
      </c>
      <c r="AN39">
        <v>1199.9000000000001</v>
      </c>
      <c r="AO39">
        <v>162.88</v>
      </c>
      <c r="AP39">
        <v>140.44</v>
      </c>
      <c r="AQ39">
        <v>194.27</v>
      </c>
      <c r="AR39">
        <v>15.65</v>
      </c>
      <c r="AT39">
        <v>33</v>
      </c>
      <c r="AU39">
        <v>28272</v>
      </c>
      <c r="AV39">
        <v>4222.97</v>
      </c>
      <c r="AW39">
        <v>24225.19</v>
      </c>
      <c r="AX39">
        <v>736.13</v>
      </c>
      <c r="AY39">
        <v>717.49</v>
      </c>
      <c r="AZ39">
        <v>7340.02</v>
      </c>
      <c r="BA39">
        <v>8898.02</v>
      </c>
      <c r="BB39">
        <v>8579.2099999999991</v>
      </c>
      <c r="BC39">
        <v>8268.91</v>
      </c>
      <c r="BD39">
        <v>3620.34</v>
      </c>
      <c r="BE39">
        <v>624.17999999999995</v>
      </c>
      <c r="BF39">
        <v>1261.28</v>
      </c>
      <c r="BG39">
        <v>127.21</v>
      </c>
      <c r="BH39">
        <v>84.86</v>
      </c>
      <c r="BI39">
        <v>883.08</v>
      </c>
      <c r="BJ39">
        <v>2016.16</v>
      </c>
      <c r="BK39">
        <v>225.78</v>
      </c>
      <c r="BL39">
        <v>133.91</v>
      </c>
      <c r="BM39">
        <v>1058.4000000000001</v>
      </c>
      <c r="BN39">
        <v>144.66</v>
      </c>
    </row>
    <row r="40" spans="2:66" x14ac:dyDescent="0.25">
      <c r="B40">
        <v>34</v>
      </c>
      <c r="C40">
        <v>17156.91</v>
      </c>
      <c r="D40">
        <v>834.46</v>
      </c>
      <c r="E40">
        <v>8952.51</v>
      </c>
      <c r="F40">
        <v>0.01</v>
      </c>
      <c r="G40">
        <v>342.34</v>
      </c>
      <c r="H40">
        <v>3533.32</v>
      </c>
      <c r="I40">
        <v>3369.2</v>
      </c>
      <c r="J40">
        <v>3356.2</v>
      </c>
      <c r="K40">
        <v>3154.18</v>
      </c>
      <c r="L40">
        <v>2859.14</v>
      </c>
      <c r="M40">
        <v>1091.26</v>
      </c>
      <c r="N40">
        <v>1247.1300000000001</v>
      </c>
      <c r="O40">
        <v>188.64</v>
      </c>
      <c r="P40">
        <v>197.38</v>
      </c>
      <c r="Q40">
        <v>1437.32</v>
      </c>
      <c r="R40">
        <v>1402.57</v>
      </c>
      <c r="S40">
        <v>196.14</v>
      </c>
      <c r="T40">
        <v>174.82</v>
      </c>
      <c r="U40">
        <v>615.16</v>
      </c>
      <c r="V40">
        <v>45.93</v>
      </c>
      <c r="X40">
        <v>34</v>
      </c>
      <c r="Y40">
        <v>6259.5</v>
      </c>
      <c r="Z40">
        <v>346.12</v>
      </c>
      <c r="AA40">
        <v>2709.4</v>
      </c>
      <c r="AB40">
        <v>0</v>
      </c>
      <c r="AC40">
        <v>0</v>
      </c>
      <c r="AD40">
        <v>1958.04</v>
      </c>
      <c r="AE40">
        <v>1598.12</v>
      </c>
      <c r="AF40">
        <v>1917.14</v>
      </c>
      <c r="AG40">
        <v>293.33999999999997</v>
      </c>
      <c r="AH40">
        <v>1387.95</v>
      </c>
      <c r="AI40">
        <v>1086.8699999999999</v>
      </c>
      <c r="AJ40">
        <v>1023.7</v>
      </c>
      <c r="AK40">
        <v>148.11000000000001</v>
      </c>
      <c r="AL40">
        <v>165.24</v>
      </c>
      <c r="AM40">
        <v>1255.82</v>
      </c>
      <c r="AN40">
        <v>1242.2</v>
      </c>
      <c r="AO40">
        <v>187.71</v>
      </c>
      <c r="AP40">
        <v>160.61000000000001</v>
      </c>
      <c r="AQ40">
        <v>182.47</v>
      </c>
      <c r="AR40">
        <v>14.49</v>
      </c>
      <c r="AT40">
        <v>34</v>
      </c>
      <c r="AU40">
        <v>27153.63</v>
      </c>
      <c r="AV40">
        <v>3902.54</v>
      </c>
      <c r="AW40">
        <v>23668.45</v>
      </c>
      <c r="AX40">
        <v>625</v>
      </c>
      <c r="AY40">
        <v>694.16</v>
      </c>
      <c r="AZ40">
        <v>7176.4</v>
      </c>
      <c r="BA40">
        <v>8342.41</v>
      </c>
      <c r="BB40">
        <v>8135.03</v>
      </c>
      <c r="BC40">
        <v>8296.14</v>
      </c>
      <c r="BD40">
        <v>3586.86</v>
      </c>
      <c r="BE40">
        <v>763.27</v>
      </c>
      <c r="BF40">
        <v>1045.67</v>
      </c>
      <c r="BG40">
        <v>99.13</v>
      </c>
      <c r="BH40">
        <v>109.28</v>
      </c>
      <c r="BI40">
        <v>1373.81</v>
      </c>
      <c r="BJ40">
        <v>1948.83</v>
      </c>
      <c r="BK40">
        <v>165.85</v>
      </c>
      <c r="BL40">
        <v>175.67</v>
      </c>
      <c r="BM40">
        <v>1027.54</v>
      </c>
      <c r="BN40">
        <v>141.35</v>
      </c>
    </row>
    <row r="41" spans="2:66" x14ac:dyDescent="0.25">
      <c r="B41">
        <v>35</v>
      </c>
      <c r="C41">
        <v>15799.68</v>
      </c>
      <c r="D41">
        <v>728.01</v>
      </c>
      <c r="E41">
        <v>6937.64</v>
      </c>
      <c r="F41">
        <v>0</v>
      </c>
      <c r="G41">
        <v>320.5</v>
      </c>
      <c r="H41">
        <v>3096.31</v>
      </c>
      <c r="I41">
        <v>2869.08</v>
      </c>
      <c r="J41">
        <v>2956.23</v>
      </c>
      <c r="K41">
        <v>2422.06</v>
      </c>
      <c r="L41">
        <v>2558.1</v>
      </c>
      <c r="M41">
        <v>1236.74</v>
      </c>
      <c r="N41">
        <v>1604.76</v>
      </c>
      <c r="O41">
        <v>164.23</v>
      </c>
      <c r="P41">
        <v>174.94</v>
      </c>
      <c r="Q41">
        <v>1213.54</v>
      </c>
      <c r="R41">
        <v>1589.68</v>
      </c>
      <c r="S41">
        <v>195.63</v>
      </c>
      <c r="T41">
        <v>174.27</v>
      </c>
      <c r="U41">
        <v>563.44000000000005</v>
      </c>
      <c r="V41">
        <v>37.119999999999997</v>
      </c>
      <c r="X41">
        <v>35</v>
      </c>
      <c r="Y41">
        <v>5524.09</v>
      </c>
      <c r="Z41">
        <v>331.62</v>
      </c>
      <c r="AA41">
        <v>2369.92</v>
      </c>
      <c r="AB41">
        <v>0</v>
      </c>
      <c r="AC41">
        <v>0</v>
      </c>
      <c r="AD41">
        <v>1819.32</v>
      </c>
      <c r="AE41">
        <v>1527.86</v>
      </c>
      <c r="AF41">
        <v>1776.49</v>
      </c>
      <c r="AG41">
        <v>271.3</v>
      </c>
      <c r="AH41">
        <v>1315.48</v>
      </c>
      <c r="AI41">
        <v>940.53</v>
      </c>
      <c r="AJ41">
        <v>980.13</v>
      </c>
      <c r="AK41">
        <v>148.47999999999999</v>
      </c>
      <c r="AL41">
        <v>164.55</v>
      </c>
      <c r="AM41">
        <v>1071.3900000000001</v>
      </c>
      <c r="AN41">
        <v>1045.3800000000001</v>
      </c>
      <c r="AO41">
        <v>210.16</v>
      </c>
      <c r="AP41">
        <v>191.19</v>
      </c>
      <c r="AQ41">
        <v>153.84</v>
      </c>
      <c r="AR41">
        <v>12.77</v>
      </c>
      <c r="AT41">
        <v>35</v>
      </c>
      <c r="AU41">
        <v>25817.1</v>
      </c>
      <c r="AV41">
        <v>3280.39</v>
      </c>
      <c r="AW41">
        <v>22117.47</v>
      </c>
      <c r="AX41">
        <v>536.38</v>
      </c>
      <c r="AY41">
        <v>643.65</v>
      </c>
      <c r="AZ41">
        <v>6785.67</v>
      </c>
      <c r="BA41">
        <v>7841.26</v>
      </c>
      <c r="BB41">
        <v>7576.01</v>
      </c>
      <c r="BC41">
        <v>8067.86</v>
      </c>
      <c r="BD41">
        <v>3586.73</v>
      </c>
      <c r="BE41">
        <v>866.08</v>
      </c>
      <c r="BF41">
        <v>811.04</v>
      </c>
      <c r="BG41">
        <v>163.15</v>
      </c>
      <c r="BH41">
        <v>112.17</v>
      </c>
      <c r="BI41">
        <v>1161.49</v>
      </c>
      <c r="BJ41">
        <v>2228.5300000000002</v>
      </c>
      <c r="BK41">
        <v>280.01</v>
      </c>
      <c r="BL41">
        <v>196.63</v>
      </c>
      <c r="BM41">
        <v>978.51</v>
      </c>
      <c r="BN41">
        <v>131.07</v>
      </c>
    </row>
    <row r="42" spans="2:66" x14ac:dyDescent="0.25">
      <c r="B42">
        <v>36</v>
      </c>
      <c r="C42">
        <v>14238.87</v>
      </c>
      <c r="D42">
        <v>692.83</v>
      </c>
      <c r="E42">
        <v>6561.51</v>
      </c>
      <c r="F42">
        <v>0</v>
      </c>
      <c r="G42">
        <v>251.55</v>
      </c>
      <c r="H42">
        <v>2767.88</v>
      </c>
      <c r="I42">
        <v>2610.44</v>
      </c>
      <c r="J42">
        <v>2692.95</v>
      </c>
      <c r="K42">
        <v>1907.14</v>
      </c>
      <c r="L42">
        <v>2314.35</v>
      </c>
      <c r="M42">
        <v>1176.23</v>
      </c>
      <c r="N42">
        <v>1182.45</v>
      </c>
      <c r="O42">
        <v>202.01</v>
      </c>
      <c r="P42">
        <v>213.38</v>
      </c>
      <c r="Q42">
        <v>1508.2</v>
      </c>
      <c r="R42">
        <v>1161.97</v>
      </c>
      <c r="S42">
        <v>245.61</v>
      </c>
      <c r="T42">
        <v>208.32</v>
      </c>
      <c r="U42">
        <v>509.69</v>
      </c>
      <c r="V42">
        <v>30.49</v>
      </c>
      <c r="X42">
        <v>36</v>
      </c>
      <c r="Y42">
        <v>5029.04</v>
      </c>
      <c r="Z42">
        <v>321.54000000000002</v>
      </c>
      <c r="AA42">
        <v>2276.88</v>
      </c>
      <c r="AB42">
        <v>0</v>
      </c>
      <c r="AC42">
        <v>0</v>
      </c>
      <c r="AD42">
        <v>1701.74</v>
      </c>
      <c r="AE42">
        <v>1470.33</v>
      </c>
      <c r="AF42">
        <v>1632.02</v>
      </c>
      <c r="AG42">
        <v>249.8</v>
      </c>
      <c r="AH42">
        <v>1231.3900000000001</v>
      </c>
      <c r="AI42">
        <v>880.91</v>
      </c>
      <c r="AJ42">
        <v>853.5</v>
      </c>
      <c r="AK42">
        <v>125.85</v>
      </c>
      <c r="AL42">
        <v>136.16</v>
      </c>
      <c r="AM42">
        <v>891.34</v>
      </c>
      <c r="AN42">
        <v>947.4</v>
      </c>
      <c r="AO42">
        <v>179.85</v>
      </c>
      <c r="AP42">
        <v>155.55000000000001</v>
      </c>
      <c r="AQ42">
        <v>132.75</v>
      </c>
      <c r="AR42">
        <v>11.39</v>
      </c>
      <c r="AT42">
        <v>36</v>
      </c>
      <c r="AU42">
        <v>25239.35</v>
      </c>
      <c r="AV42">
        <v>2993.42</v>
      </c>
      <c r="AW42">
        <v>21057.61</v>
      </c>
      <c r="AX42">
        <v>415.36</v>
      </c>
      <c r="AY42">
        <v>644.04999999999995</v>
      </c>
      <c r="AZ42">
        <v>6228.89</v>
      </c>
      <c r="BA42">
        <v>7169.02</v>
      </c>
      <c r="BB42">
        <v>7038.83</v>
      </c>
      <c r="BC42">
        <v>7996.4</v>
      </c>
      <c r="BD42">
        <v>3609.71</v>
      </c>
      <c r="BE42">
        <v>572.65</v>
      </c>
      <c r="BF42">
        <v>1229.74</v>
      </c>
      <c r="BG42">
        <v>135.91</v>
      </c>
      <c r="BH42">
        <v>97.76</v>
      </c>
      <c r="BI42">
        <v>1565.37</v>
      </c>
      <c r="BJ42">
        <v>2222.27</v>
      </c>
      <c r="BK42">
        <v>252.44</v>
      </c>
      <c r="BL42">
        <v>172.08</v>
      </c>
      <c r="BM42">
        <v>953.69</v>
      </c>
      <c r="BN42">
        <v>117.12</v>
      </c>
    </row>
    <row r="43" spans="2:66" x14ac:dyDescent="0.25">
      <c r="B43">
        <v>37</v>
      </c>
      <c r="C43">
        <v>14065.85</v>
      </c>
      <c r="D43">
        <v>584.16</v>
      </c>
      <c r="E43">
        <v>5395.19</v>
      </c>
      <c r="F43">
        <v>0</v>
      </c>
      <c r="G43">
        <v>213.35</v>
      </c>
      <c r="H43">
        <v>2623.93</v>
      </c>
      <c r="I43">
        <v>2442.9699999999998</v>
      </c>
      <c r="J43">
        <v>2515.12</v>
      </c>
      <c r="K43">
        <v>1535.16</v>
      </c>
      <c r="L43">
        <v>2104.9299999999998</v>
      </c>
      <c r="M43">
        <v>1293.28</v>
      </c>
      <c r="N43">
        <v>1083.51</v>
      </c>
      <c r="O43">
        <v>124.51</v>
      </c>
      <c r="P43">
        <v>138.13999999999999</v>
      </c>
      <c r="Q43">
        <v>1215.24</v>
      </c>
      <c r="R43">
        <v>898.39</v>
      </c>
      <c r="S43">
        <v>163.69</v>
      </c>
      <c r="T43">
        <v>139.13999999999999</v>
      </c>
      <c r="U43">
        <v>496.26</v>
      </c>
      <c r="V43">
        <v>28.27</v>
      </c>
      <c r="X43">
        <v>37</v>
      </c>
      <c r="Y43">
        <v>4456.87</v>
      </c>
      <c r="Z43">
        <v>276.83999999999997</v>
      </c>
      <c r="AA43">
        <v>2029.02</v>
      </c>
      <c r="AB43">
        <v>0</v>
      </c>
      <c r="AC43">
        <v>0</v>
      </c>
      <c r="AD43">
        <v>1543.74</v>
      </c>
      <c r="AE43">
        <v>1378.64</v>
      </c>
      <c r="AF43">
        <v>1508.61</v>
      </c>
      <c r="AG43">
        <v>232.79</v>
      </c>
      <c r="AH43">
        <v>1154.57</v>
      </c>
      <c r="AI43">
        <v>916.03</v>
      </c>
      <c r="AJ43">
        <v>902.7</v>
      </c>
      <c r="AK43">
        <v>132.36000000000001</v>
      </c>
      <c r="AL43">
        <v>146.87</v>
      </c>
      <c r="AM43">
        <v>873.69</v>
      </c>
      <c r="AN43">
        <v>799.76</v>
      </c>
      <c r="AO43">
        <v>198.31</v>
      </c>
      <c r="AP43">
        <v>173.1</v>
      </c>
      <c r="AQ43">
        <v>110.69</v>
      </c>
      <c r="AR43">
        <v>9.23</v>
      </c>
      <c r="AT43">
        <v>37</v>
      </c>
      <c r="AU43">
        <v>23745.42</v>
      </c>
      <c r="AV43">
        <v>2411.6</v>
      </c>
      <c r="AW43">
        <v>20359.330000000002</v>
      </c>
      <c r="AX43">
        <v>296.44</v>
      </c>
      <c r="AY43">
        <v>640.20000000000005</v>
      </c>
      <c r="AZ43">
        <v>5780.04</v>
      </c>
      <c r="BA43">
        <v>6784.08</v>
      </c>
      <c r="BB43">
        <v>6462.26</v>
      </c>
      <c r="BC43">
        <v>7943.18</v>
      </c>
      <c r="BD43">
        <v>3555.31</v>
      </c>
      <c r="BE43">
        <v>860.51</v>
      </c>
      <c r="BF43">
        <v>1091.67</v>
      </c>
      <c r="BG43">
        <v>169.07</v>
      </c>
      <c r="BH43">
        <v>146.31</v>
      </c>
      <c r="BI43">
        <v>1287.6400000000001</v>
      </c>
      <c r="BJ43">
        <v>2648.68</v>
      </c>
      <c r="BK43">
        <v>294</v>
      </c>
      <c r="BL43">
        <v>261.33999999999997</v>
      </c>
      <c r="BM43">
        <v>905.58</v>
      </c>
      <c r="BN43">
        <v>106.19</v>
      </c>
    </row>
    <row r="44" spans="2:66" x14ac:dyDescent="0.25">
      <c r="B44">
        <v>38</v>
      </c>
      <c r="C44">
        <v>13109.55</v>
      </c>
      <c r="D44">
        <v>480.96</v>
      </c>
      <c r="E44">
        <v>4680.05</v>
      </c>
      <c r="F44">
        <v>0</v>
      </c>
      <c r="G44">
        <v>119.26</v>
      </c>
      <c r="H44">
        <v>2485.4899999999998</v>
      </c>
      <c r="I44">
        <v>2239.94</v>
      </c>
      <c r="J44">
        <v>2431.21</v>
      </c>
      <c r="K44">
        <v>1211.49</v>
      </c>
      <c r="L44">
        <v>1991.82</v>
      </c>
      <c r="M44">
        <v>1163.8399999999999</v>
      </c>
      <c r="N44">
        <v>993.33</v>
      </c>
      <c r="O44">
        <v>122.52</v>
      </c>
      <c r="P44">
        <v>133.58000000000001</v>
      </c>
      <c r="Q44">
        <v>876.5</v>
      </c>
      <c r="R44">
        <v>966.04</v>
      </c>
      <c r="S44">
        <v>163.22999999999999</v>
      </c>
      <c r="T44">
        <v>141.52000000000001</v>
      </c>
      <c r="U44">
        <v>458.92</v>
      </c>
      <c r="V44">
        <v>26.75</v>
      </c>
      <c r="X44">
        <v>38</v>
      </c>
      <c r="Y44">
        <v>3940.82</v>
      </c>
      <c r="Z44">
        <v>239.46</v>
      </c>
      <c r="AA44">
        <v>1878.69</v>
      </c>
      <c r="AB44">
        <v>0</v>
      </c>
      <c r="AC44">
        <v>0</v>
      </c>
      <c r="AD44">
        <v>1417.09</v>
      </c>
      <c r="AE44">
        <v>1342.14</v>
      </c>
      <c r="AF44">
        <v>1323.9</v>
      </c>
      <c r="AG44">
        <v>221.86</v>
      </c>
      <c r="AH44">
        <v>1077.7</v>
      </c>
      <c r="AI44">
        <v>950.21</v>
      </c>
      <c r="AJ44">
        <v>1032.8699999999999</v>
      </c>
      <c r="AK44">
        <v>117.99</v>
      </c>
      <c r="AL44">
        <v>126.74</v>
      </c>
      <c r="AM44">
        <v>791</v>
      </c>
      <c r="AN44">
        <v>850.83</v>
      </c>
      <c r="AO44">
        <v>208.6</v>
      </c>
      <c r="AP44">
        <v>177.05</v>
      </c>
      <c r="AQ44">
        <v>91.97</v>
      </c>
      <c r="AR44">
        <v>8.16</v>
      </c>
      <c r="AT44">
        <v>38</v>
      </c>
      <c r="AU44">
        <v>23198.09</v>
      </c>
      <c r="AV44">
        <v>2078.15</v>
      </c>
      <c r="AW44">
        <v>19509.009999999998</v>
      </c>
      <c r="AX44">
        <v>198.74</v>
      </c>
      <c r="AY44">
        <v>651.19000000000005</v>
      </c>
      <c r="AZ44">
        <v>5418.33</v>
      </c>
      <c r="BA44">
        <v>6446.73</v>
      </c>
      <c r="BB44">
        <v>6386.02</v>
      </c>
      <c r="BC44">
        <v>8055.29</v>
      </c>
      <c r="BD44">
        <v>3527.34</v>
      </c>
      <c r="BE44">
        <v>880.64</v>
      </c>
      <c r="BF44">
        <v>1388.22</v>
      </c>
      <c r="BG44">
        <v>116.26</v>
      </c>
      <c r="BH44">
        <v>148.79</v>
      </c>
      <c r="BI44">
        <v>1378.76</v>
      </c>
      <c r="BJ44">
        <v>2522.1799999999998</v>
      </c>
      <c r="BK44">
        <v>197.51</v>
      </c>
      <c r="BL44">
        <v>280.64</v>
      </c>
      <c r="BM44">
        <v>876.49</v>
      </c>
      <c r="BN44">
        <v>97.03</v>
      </c>
    </row>
    <row r="45" spans="2:66" x14ac:dyDescent="0.25">
      <c r="B45">
        <v>39</v>
      </c>
      <c r="C45">
        <v>11583.49</v>
      </c>
      <c r="D45">
        <v>414.34</v>
      </c>
      <c r="E45">
        <v>4076.8</v>
      </c>
      <c r="F45">
        <v>0</v>
      </c>
      <c r="G45">
        <v>71.03</v>
      </c>
      <c r="H45">
        <v>2440.5500000000002</v>
      </c>
      <c r="I45">
        <v>2151.4699999999998</v>
      </c>
      <c r="J45">
        <v>2326.83</v>
      </c>
      <c r="K45">
        <v>980.33</v>
      </c>
      <c r="L45">
        <v>1823.37</v>
      </c>
      <c r="M45">
        <v>927.23</v>
      </c>
      <c r="N45">
        <v>945.92</v>
      </c>
      <c r="O45">
        <v>93.61</v>
      </c>
      <c r="P45">
        <v>106.92</v>
      </c>
      <c r="Q45">
        <v>805.85</v>
      </c>
      <c r="R45">
        <v>830.07</v>
      </c>
      <c r="S45">
        <v>141.16999999999999</v>
      </c>
      <c r="T45">
        <v>126.51</v>
      </c>
      <c r="U45">
        <v>410.94</v>
      </c>
      <c r="V45">
        <v>27.36</v>
      </c>
      <c r="X45">
        <v>39</v>
      </c>
      <c r="Y45">
        <v>3467.73</v>
      </c>
      <c r="Z45">
        <v>265.95</v>
      </c>
      <c r="AA45">
        <v>1712.52</v>
      </c>
      <c r="AB45">
        <v>0</v>
      </c>
      <c r="AC45">
        <v>0</v>
      </c>
      <c r="AD45">
        <v>1317.85</v>
      </c>
      <c r="AE45">
        <v>1300.6300000000001</v>
      </c>
      <c r="AF45">
        <v>1149.46</v>
      </c>
      <c r="AG45">
        <v>214.4</v>
      </c>
      <c r="AH45">
        <v>965.13</v>
      </c>
      <c r="AI45">
        <v>949.17</v>
      </c>
      <c r="AJ45">
        <v>934.62</v>
      </c>
      <c r="AK45">
        <v>98.26</v>
      </c>
      <c r="AL45">
        <v>117.94</v>
      </c>
      <c r="AM45">
        <v>753.37</v>
      </c>
      <c r="AN45">
        <v>728.27</v>
      </c>
      <c r="AO45">
        <v>200.25</v>
      </c>
      <c r="AP45">
        <v>169.4</v>
      </c>
      <c r="AQ45">
        <v>75.88</v>
      </c>
      <c r="AR45">
        <v>7.6</v>
      </c>
      <c r="AT45">
        <v>39</v>
      </c>
      <c r="AU45">
        <v>22034.02</v>
      </c>
      <c r="AV45">
        <v>1854.66</v>
      </c>
      <c r="AW45">
        <v>17774.849999999999</v>
      </c>
      <c r="AX45">
        <v>148.44</v>
      </c>
      <c r="AY45">
        <v>609.76</v>
      </c>
      <c r="AZ45">
        <v>4956.74</v>
      </c>
      <c r="BA45">
        <v>6036.94</v>
      </c>
      <c r="BB45">
        <v>5617.08</v>
      </c>
      <c r="BC45">
        <v>7959.74</v>
      </c>
      <c r="BD45">
        <v>3518.68</v>
      </c>
      <c r="BE45">
        <v>944.09</v>
      </c>
      <c r="BF45">
        <v>1111.45</v>
      </c>
      <c r="BG45">
        <v>131.99</v>
      </c>
      <c r="BH45">
        <v>141.07</v>
      </c>
      <c r="BI45">
        <v>1369.18</v>
      </c>
      <c r="BJ45">
        <v>1935.06</v>
      </c>
      <c r="BK45">
        <v>215.73</v>
      </c>
      <c r="BL45">
        <v>263.47000000000003</v>
      </c>
      <c r="BM45">
        <v>838.43</v>
      </c>
      <c r="BN45">
        <v>86.67</v>
      </c>
    </row>
    <row r="46" spans="2:66" x14ac:dyDescent="0.25">
      <c r="B46">
        <v>40</v>
      </c>
      <c r="C46">
        <v>10357.879999999999</v>
      </c>
      <c r="D46">
        <v>375.48</v>
      </c>
      <c r="E46">
        <v>3768.53</v>
      </c>
      <c r="F46">
        <v>0</v>
      </c>
      <c r="G46">
        <v>31.62</v>
      </c>
      <c r="H46">
        <v>2320.77</v>
      </c>
      <c r="I46">
        <v>2060.1</v>
      </c>
      <c r="J46">
        <v>2144.33</v>
      </c>
      <c r="K46">
        <v>768.31</v>
      </c>
      <c r="L46">
        <v>1669.13</v>
      </c>
      <c r="M46">
        <v>984.43</v>
      </c>
      <c r="N46">
        <v>819.08</v>
      </c>
      <c r="O46">
        <v>82.97</v>
      </c>
      <c r="P46">
        <v>87.49</v>
      </c>
      <c r="Q46">
        <v>687.04</v>
      </c>
      <c r="R46">
        <v>810.29</v>
      </c>
      <c r="S46">
        <v>127.74</v>
      </c>
      <c r="T46">
        <v>105.85</v>
      </c>
      <c r="U46">
        <v>363.16</v>
      </c>
      <c r="V46">
        <v>24.4</v>
      </c>
      <c r="X46">
        <v>40</v>
      </c>
      <c r="Y46">
        <v>3061.33</v>
      </c>
      <c r="Z46">
        <v>223.88</v>
      </c>
      <c r="AA46">
        <v>1554.28</v>
      </c>
      <c r="AB46">
        <v>0</v>
      </c>
      <c r="AC46">
        <v>0</v>
      </c>
      <c r="AD46">
        <v>1168.49</v>
      </c>
      <c r="AE46">
        <v>1229.1400000000001</v>
      </c>
      <c r="AF46">
        <v>933.14</v>
      </c>
      <c r="AG46">
        <v>192.81</v>
      </c>
      <c r="AH46">
        <v>823.13</v>
      </c>
      <c r="AI46">
        <v>927.96</v>
      </c>
      <c r="AJ46">
        <v>948.13</v>
      </c>
      <c r="AK46">
        <v>110.95</v>
      </c>
      <c r="AL46">
        <v>120.38</v>
      </c>
      <c r="AM46">
        <v>660.96</v>
      </c>
      <c r="AN46">
        <v>719.22</v>
      </c>
      <c r="AO46">
        <v>225.88</v>
      </c>
      <c r="AP46">
        <v>189.18</v>
      </c>
      <c r="AQ46">
        <v>64.09</v>
      </c>
      <c r="AR46">
        <v>5.63</v>
      </c>
      <c r="AT46">
        <v>40</v>
      </c>
      <c r="AU46">
        <v>20959.64</v>
      </c>
      <c r="AV46">
        <v>1509.66</v>
      </c>
      <c r="AW46">
        <v>17017.14</v>
      </c>
      <c r="AX46">
        <v>104.21</v>
      </c>
      <c r="AY46">
        <v>572.73</v>
      </c>
      <c r="AZ46">
        <v>4749.53</v>
      </c>
      <c r="BA46">
        <v>5951.83</v>
      </c>
      <c r="BB46">
        <v>5087.55</v>
      </c>
      <c r="BC46">
        <v>7667.78</v>
      </c>
      <c r="BD46">
        <v>3512.62</v>
      </c>
      <c r="BE46">
        <v>927.99</v>
      </c>
      <c r="BF46">
        <v>1017.08</v>
      </c>
      <c r="BG46">
        <v>146.13</v>
      </c>
      <c r="BH46">
        <v>133.16</v>
      </c>
      <c r="BI46">
        <v>1602.04</v>
      </c>
      <c r="BJ46">
        <v>1417.72</v>
      </c>
      <c r="BK46">
        <v>235.84</v>
      </c>
      <c r="BL46">
        <v>252.84</v>
      </c>
      <c r="BM46">
        <v>791.44</v>
      </c>
      <c r="BN46">
        <v>82.61</v>
      </c>
    </row>
    <row r="47" spans="2:66" x14ac:dyDescent="0.25">
      <c r="B47">
        <v>41</v>
      </c>
      <c r="C47">
        <v>9220.76</v>
      </c>
      <c r="D47">
        <v>362.46</v>
      </c>
      <c r="E47">
        <v>3031.48</v>
      </c>
      <c r="F47">
        <v>0</v>
      </c>
      <c r="G47">
        <v>17.309999999999999</v>
      </c>
      <c r="H47">
        <v>2316.27</v>
      </c>
      <c r="I47">
        <v>1818.83</v>
      </c>
      <c r="J47">
        <v>2071.11</v>
      </c>
      <c r="K47">
        <v>602.42999999999995</v>
      </c>
      <c r="L47">
        <v>1549.95</v>
      </c>
      <c r="M47">
        <v>725.39</v>
      </c>
      <c r="N47">
        <v>683.73</v>
      </c>
      <c r="O47">
        <v>77.260000000000005</v>
      </c>
      <c r="P47">
        <v>83.67</v>
      </c>
      <c r="Q47">
        <v>681.33</v>
      </c>
      <c r="R47">
        <v>867.52</v>
      </c>
      <c r="S47">
        <v>117.42</v>
      </c>
      <c r="T47">
        <v>108.89</v>
      </c>
      <c r="U47">
        <v>322.83999999999997</v>
      </c>
      <c r="V47">
        <v>24.93</v>
      </c>
      <c r="X47">
        <v>41</v>
      </c>
      <c r="Y47">
        <v>2586.6999999999998</v>
      </c>
      <c r="Z47">
        <v>172.48</v>
      </c>
      <c r="AA47">
        <v>1492.69</v>
      </c>
      <c r="AB47">
        <v>0</v>
      </c>
      <c r="AC47">
        <v>0</v>
      </c>
      <c r="AD47">
        <v>1055.99</v>
      </c>
      <c r="AE47">
        <v>1196.3399999999999</v>
      </c>
      <c r="AF47">
        <v>716.38</v>
      </c>
      <c r="AG47">
        <v>175.55</v>
      </c>
      <c r="AH47">
        <v>646.70000000000005</v>
      </c>
      <c r="AI47">
        <v>883.67</v>
      </c>
      <c r="AJ47">
        <v>898.38</v>
      </c>
      <c r="AK47">
        <v>90.86</v>
      </c>
      <c r="AL47">
        <v>98.77</v>
      </c>
      <c r="AM47">
        <v>669.05</v>
      </c>
      <c r="AN47">
        <v>634.97</v>
      </c>
      <c r="AO47">
        <v>187.72</v>
      </c>
      <c r="AP47">
        <v>162.27000000000001</v>
      </c>
      <c r="AQ47">
        <v>48.06</v>
      </c>
      <c r="AR47">
        <v>5.47</v>
      </c>
      <c r="AT47">
        <v>41</v>
      </c>
      <c r="AU47">
        <v>19954.53</v>
      </c>
      <c r="AV47">
        <v>1384.71</v>
      </c>
      <c r="AW47">
        <v>16083.3</v>
      </c>
      <c r="AX47">
        <v>80.959999999999994</v>
      </c>
      <c r="AY47">
        <v>553.13</v>
      </c>
      <c r="AZ47">
        <v>4211.5600000000004</v>
      </c>
      <c r="BA47">
        <v>5604.37</v>
      </c>
      <c r="BB47">
        <v>4632.2700000000004</v>
      </c>
      <c r="BC47">
        <v>7607.58</v>
      </c>
      <c r="BD47">
        <v>3444.76</v>
      </c>
      <c r="BE47">
        <v>813.95</v>
      </c>
      <c r="BF47">
        <v>1229.7</v>
      </c>
      <c r="BG47">
        <v>138.85</v>
      </c>
      <c r="BH47">
        <v>119.83</v>
      </c>
      <c r="BI47">
        <v>1749.07</v>
      </c>
      <c r="BJ47">
        <v>1560.1</v>
      </c>
      <c r="BK47">
        <v>209.75</v>
      </c>
      <c r="BL47">
        <v>228.17</v>
      </c>
      <c r="BM47">
        <v>759.3</v>
      </c>
      <c r="BN47">
        <v>68.28</v>
      </c>
    </row>
    <row r="48" spans="2:66" x14ac:dyDescent="0.25">
      <c r="B48">
        <v>42</v>
      </c>
      <c r="C48">
        <v>8531.2000000000007</v>
      </c>
      <c r="D48">
        <v>353.1</v>
      </c>
      <c r="E48">
        <v>3003.28</v>
      </c>
      <c r="F48">
        <v>0</v>
      </c>
      <c r="G48">
        <v>3.52</v>
      </c>
      <c r="H48">
        <v>2136.79</v>
      </c>
      <c r="I48">
        <v>1774.14</v>
      </c>
      <c r="J48">
        <v>2027.22</v>
      </c>
      <c r="K48">
        <v>515.69000000000005</v>
      </c>
      <c r="L48">
        <v>1475.1</v>
      </c>
      <c r="M48">
        <v>672.64</v>
      </c>
      <c r="N48">
        <v>684.1</v>
      </c>
      <c r="O48">
        <v>85.27</v>
      </c>
      <c r="P48">
        <v>99.14</v>
      </c>
      <c r="Q48">
        <v>533.04</v>
      </c>
      <c r="R48">
        <v>760.85</v>
      </c>
      <c r="S48">
        <v>131.33000000000001</v>
      </c>
      <c r="T48">
        <v>124.22</v>
      </c>
      <c r="U48">
        <v>288.83</v>
      </c>
      <c r="V48">
        <v>21.05</v>
      </c>
      <c r="X48">
        <v>42</v>
      </c>
      <c r="Y48">
        <v>2259.1999999999998</v>
      </c>
      <c r="Z48">
        <v>164.17</v>
      </c>
      <c r="AA48">
        <v>1411.26</v>
      </c>
      <c r="AB48">
        <v>0</v>
      </c>
      <c r="AC48">
        <v>0</v>
      </c>
      <c r="AD48">
        <v>913.75</v>
      </c>
      <c r="AE48">
        <v>1093.3</v>
      </c>
      <c r="AF48">
        <v>497.23</v>
      </c>
      <c r="AG48">
        <v>155.54</v>
      </c>
      <c r="AH48">
        <v>475.07</v>
      </c>
      <c r="AI48">
        <v>699.42</v>
      </c>
      <c r="AJ48">
        <v>724.84</v>
      </c>
      <c r="AK48">
        <v>74.959999999999994</v>
      </c>
      <c r="AL48">
        <v>84.15</v>
      </c>
      <c r="AM48">
        <v>599.57000000000005</v>
      </c>
      <c r="AN48">
        <v>645.97</v>
      </c>
      <c r="AO48">
        <v>162.97</v>
      </c>
      <c r="AP48">
        <v>147.59</v>
      </c>
      <c r="AQ48">
        <v>39.270000000000003</v>
      </c>
      <c r="AR48">
        <v>3.74</v>
      </c>
      <c r="AT48">
        <v>42</v>
      </c>
      <c r="AU48">
        <v>18765.55</v>
      </c>
      <c r="AV48">
        <v>1217.6500000000001</v>
      </c>
      <c r="AW48">
        <v>14677.18</v>
      </c>
      <c r="AX48">
        <v>78.47</v>
      </c>
      <c r="AY48">
        <v>580.65</v>
      </c>
      <c r="AZ48">
        <v>4010.24</v>
      </c>
      <c r="BA48">
        <v>5259.61</v>
      </c>
      <c r="BB48">
        <v>4236.49</v>
      </c>
      <c r="BC48">
        <v>7293.83</v>
      </c>
      <c r="BD48">
        <v>3466.49</v>
      </c>
      <c r="BE48">
        <v>635.41999999999996</v>
      </c>
      <c r="BF48">
        <v>1063.96</v>
      </c>
      <c r="BG48">
        <v>148.46</v>
      </c>
      <c r="BH48">
        <v>142.4</v>
      </c>
      <c r="BI48">
        <v>1668.79</v>
      </c>
      <c r="BJ48">
        <v>1518.9</v>
      </c>
      <c r="BK48">
        <v>207.06</v>
      </c>
      <c r="BL48">
        <v>272.52999999999997</v>
      </c>
      <c r="BM48">
        <v>704.76</v>
      </c>
      <c r="BN48">
        <v>64.37</v>
      </c>
    </row>
    <row r="49" spans="2:66" x14ac:dyDescent="0.25">
      <c r="B49">
        <v>43</v>
      </c>
      <c r="C49">
        <v>7778.99</v>
      </c>
      <c r="D49">
        <v>360.23</v>
      </c>
      <c r="E49">
        <v>2758.23</v>
      </c>
      <c r="F49">
        <v>0</v>
      </c>
      <c r="G49">
        <v>0.51</v>
      </c>
      <c r="H49">
        <v>2133.4699999999998</v>
      </c>
      <c r="I49">
        <v>1645.27</v>
      </c>
      <c r="J49">
        <v>1917.16</v>
      </c>
      <c r="K49">
        <v>404.49</v>
      </c>
      <c r="L49">
        <v>1360.1</v>
      </c>
      <c r="M49">
        <v>587.80999999999995</v>
      </c>
      <c r="N49">
        <v>625.19000000000005</v>
      </c>
      <c r="O49">
        <v>98.19</v>
      </c>
      <c r="P49">
        <v>100.04</v>
      </c>
      <c r="Q49">
        <v>480.18</v>
      </c>
      <c r="R49">
        <v>717.7</v>
      </c>
      <c r="S49">
        <v>179.72</v>
      </c>
      <c r="T49">
        <v>141.18</v>
      </c>
      <c r="U49">
        <v>262.39999999999998</v>
      </c>
      <c r="V49">
        <v>21.57</v>
      </c>
      <c r="X49">
        <v>43</v>
      </c>
      <c r="Y49">
        <v>2012.76</v>
      </c>
      <c r="Z49">
        <v>156.4</v>
      </c>
      <c r="AA49">
        <v>1324.79</v>
      </c>
      <c r="AB49">
        <v>0</v>
      </c>
      <c r="AC49">
        <v>0</v>
      </c>
      <c r="AD49">
        <v>821.07</v>
      </c>
      <c r="AE49">
        <v>1060.48</v>
      </c>
      <c r="AF49">
        <v>329.98</v>
      </c>
      <c r="AG49">
        <v>141.31</v>
      </c>
      <c r="AH49">
        <v>339.18</v>
      </c>
      <c r="AI49">
        <v>680.12</v>
      </c>
      <c r="AJ49">
        <v>716.72</v>
      </c>
      <c r="AK49">
        <v>88.36</v>
      </c>
      <c r="AL49">
        <v>91.63</v>
      </c>
      <c r="AM49">
        <v>550.08000000000004</v>
      </c>
      <c r="AN49">
        <v>560.36</v>
      </c>
      <c r="AO49">
        <v>186.73</v>
      </c>
      <c r="AP49">
        <v>166.35</v>
      </c>
      <c r="AQ49">
        <v>34.380000000000003</v>
      </c>
      <c r="AR49">
        <v>3.37</v>
      </c>
      <c r="AT49">
        <v>43</v>
      </c>
      <c r="AU49">
        <v>17940.39</v>
      </c>
      <c r="AV49">
        <v>1143.8699999999999</v>
      </c>
      <c r="AW49">
        <v>14094.54</v>
      </c>
      <c r="AX49">
        <v>74.39</v>
      </c>
      <c r="AY49">
        <v>543.45000000000005</v>
      </c>
      <c r="AZ49">
        <v>3980.52</v>
      </c>
      <c r="BA49">
        <v>5165.8100000000004</v>
      </c>
      <c r="BB49">
        <v>3910.41</v>
      </c>
      <c r="BC49">
        <v>7003.56</v>
      </c>
      <c r="BD49">
        <v>3335.26</v>
      </c>
      <c r="BE49">
        <v>1070.7</v>
      </c>
      <c r="BF49">
        <v>1011.44</v>
      </c>
      <c r="BG49">
        <v>172.2</v>
      </c>
      <c r="BH49">
        <v>127.64</v>
      </c>
      <c r="BI49">
        <v>1811.22</v>
      </c>
      <c r="BJ49">
        <v>1184.97</v>
      </c>
      <c r="BK49">
        <v>222.36</v>
      </c>
      <c r="BL49">
        <v>248.53</v>
      </c>
      <c r="BM49">
        <v>674.03</v>
      </c>
      <c r="BN49">
        <v>64.790000000000006</v>
      </c>
    </row>
    <row r="50" spans="2:66" x14ac:dyDescent="0.25">
      <c r="B50">
        <v>44</v>
      </c>
      <c r="C50">
        <v>7103.74</v>
      </c>
      <c r="D50">
        <v>321.3</v>
      </c>
      <c r="E50">
        <v>2734.74</v>
      </c>
      <c r="F50">
        <v>0</v>
      </c>
      <c r="G50">
        <v>0.1</v>
      </c>
      <c r="H50">
        <v>2051.62</v>
      </c>
      <c r="I50">
        <v>1544.86</v>
      </c>
      <c r="J50">
        <v>1838.29</v>
      </c>
      <c r="K50">
        <v>346.86</v>
      </c>
      <c r="L50">
        <v>1271.9000000000001</v>
      </c>
      <c r="M50">
        <v>684.89</v>
      </c>
      <c r="N50">
        <v>613.88</v>
      </c>
      <c r="O50">
        <v>88.62</v>
      </c>
      <c r="P50">
        <v>96.41</v>
      </c>
      <c r="Q50">
        <v>481.06</v>
      </c>
      <c r="R50">
        <v>637.72</v>
      </c>
      <c r="S50">
        <v>147.63</v>
      </c>
      <c r="T50">
        <v>149.65</v>
      </c>
      <c r="U50">
        <v>238.89</v>
      </c>
      <c r="V50">
        <v>19.59</v>
      </c>
      <c r="X50">
        <v>44</v>
      </c>
      <c r="Y50">
        <v>1793.61</v>
      </c>
      <c r="Z50">
        <v>161.47</v>
      </c>
      <c r="AA50">
        <v>1197.0999999999999</v>
      </c>
      <c r="AB50">
        <v>0</v>
      </c>
      <c r="AC50">
        <v>0</v>
      </c>
      <c r="AD50">
        <v>762.88</v>
      </c>
      <c r="AE50">
        <v>1055.83</v>
      </c>
      <c r="AF50">
        <v>186.57</v>
      </c>
      <c r="AG50">
        <v>133.09</v>
      </c>
      <c r="AH50">
        <v>243.3</v>
      </c>
      <c r="AI50">
        <v>605.1</v>
      </c>
      <c r="AJ50">
        <v>581.86</v>
      </c>
      <c r="AK50">
        <v>72.62</v>
      </c>
      <c r="AL50">
        <v>69.08</v>
      </c>
      <c r="AM50">
        <v>446.68</v>
      </c>
      <c r="AN50">
        <v>413.54</v>
      </c>
      <c r="AO50">
        <v>154.77000000000001</v>
      </c>
      <c r="AP50">
        <v>132.16999999999999</v>
      </c>
      <c r="AQ50">
        <v>27.56</v>
      </c>
      <c r="AR50">
        <v>3.64</v>
      </c>
      <c r="AT50">
        <v>44</v>
      </c>
      <c r="AU50">
        <v>17246.66</v>
      </c>
      <c r="AV50">
        <v>1031.6400000000001</v>
      </c>
      <c r="AW50">
        <v>12565.66</v>
      </c>
      <c r="AX50">
        <v>57.61</v>
      </c>
      <c r="AY50">
        <v>550.94000000000005</v>
      </c>
      <c r="AZ50">
        <v>3576.64</v>
      </c>
      <c r="BA50">
        <v>4751.54</v>
      </c>
      <c r="BB50">
        <v>3607.06</v>
      </c>
      <c r="BC50">
        <v>6882.2</v>
      </c>
      <c r="BD50">
        <v>3332.28</v>
      </c>
      <c r="BE50">
        <v>981.7</v>
      </c>
      <c r="BF50">
        <v>903.28</v>
      </c>
      <c r="BG50">
        <v>137.88999999999999</v>
      </c>
      <c r="BH50">
        <v>148.19</v>
      </c>
      <c r="BI50">
        <v>2291.4</v>
      </c>
      <c r="BJ50">
        <v>1126.76</v>
      </c>
      <c r="BK50">
        <v>163.04</v>
      </c>
      <c r="BL50">
        <v>281.35000000000002</v>
      </c>
      <c r="BM50">
        <v>640.74</v>
      </c>
      <c r="BN50">
        <v>55.22</v>
      </c>
    </row>
    <row r="51" spans="2:66" x14ac:dyDescent="0.25">
      <c r="B51">
        <v>45</v>
      </c>
      <c r="C51">
        <v>6689.69</v>
      </c>
      <c r="D51">
        <v>291.45</v>
      </c>
      <c r="E51">
        <v>2542.52</v>
      </c>
      <c r="F51">
        <v>0</v>
      </c>
      <c r="G51">
        <v>0.04</v>
      </c>
      <c r="H51">
        <v>1936.36</v>
      </c>
      <c r="I51">
        <v>1498.79</v>
      </c>
      <c r="J51">
        <v>1793.19</v>
      </c>
      <c r="K51">
        <v>292.93</v>
      </c>
      <c r="L51">
        <v>1194.8399999999999</v>
      </c>
      <c r="M51">
        <v>646.74</v>
      </c>
      <c r="N51">
        <v>671.29</v>
      </c>
      <c r="O51">
        <v>72.040000000000006</v>
      </c>
      <c r="P51">
        <v>69.959999999999994</v>
      </c>
      <c r="Q51">
        <v>432.19</v>
      </c>
      <c r="R51">
        <v>627.23</v>
      </c>
      <c r="S51">
        <v>110.91</v>
      </c>
      <c r="T51">
        <v>101.2</v>
      </c>
      <c r="U51">
        <v>218.84</v>
      </c>
      <c r="V51">
        <v>17.63</v>
      </c>
      <c r="X51">
        <v>45</v>
      </c>
      <c r="Y51">
        <v>1616.36</v>
      </c>
      <c r="Z51">
        <v>157.47</v>
      </c>
      <c r="AA51">
        <v>1134.4000000000001</v>
      </c>
      <c r="AB51">
        <v>0</v>
      </c>
      <c r="AC51">
        <v>0</v>
      </c>
      <c r="AD51">
        <v>656.81</v>
      </c>
      <c r="AE51">
        <v>953.59</v>
      </c>
      <c r="AF51">
        <v>91.84</v>
      </c>
      <c r="AG51">
        <v>118.23</v>
      </c>
      <c r="AH51">
        <v>158.05000000000001</v>
      </c>
      <c r="AI51">
        <v>569.66999999999996</v>
      </c>
      <c r="AJ51">
        <v>553.13</v>
      </c>
      <c r="AK51">
        <v>70.78</v>
      </c>
      <c r="AL51">
        <v>61.59</v>
      </c>
      <c r="AM51">
        <v>456.47</v>
      </c>
      <c r="AN51">
        <v>450.16</v>
      </c>
      <c r="AO51">
        <v>146</v>
      </c>
      <c r="AP51">
        <v>120.49</v>
      </c>
      <c r="AQ51">
        <v>23.38</v>
      </c>
      <c r="AR51">
        <v>2.4500000000000002</v>
      </c>
      <c r="AT51">
        <v>45</v>
      </c>
      <c r="AU51">
        <v>15470.61</v>
      </c>
      <c r="AV51">
        <v>914.17</v>
      </c>
      <c r="AW51">
        <v>11714.12</v>
      </c>
      <c r="AX51">
        <v>56.9</v>
      </c>
      <c r="AY51">
        <v>478.36</v>
      </c>
      <c r="AZ51">
        <v>3409.61</v>
      </c>
      <c r="BA51">
        <v>4625.22</v>
      </c>
      <c r="BB51">
        <v>3225.45</v>
      </c>
      <c r="BC51">
        <v>6441.17</v>
      </c>
      <c r="BD51">
        <v>3181.47</v>
      </c>
      <c r="BE51">
        <v>942.85</v>
      </c>
      <c r="BF51">
        <v>1023.54</v>
      </c>
      <c r="BG51">
        <v>216.72</v>
      </c>
      <c r="BH51">
        <v>138.87</v>
      </c>
      <c r="BI51">
        <v>1999.3</v>
      </c>
      <c r="BJ51">
        <v>1432.14</v>
      </c>
      <c r="BK51">
        <v>237.07</v>
      </c>
      <c r="BL51">
        <v>260.10000000000002</v>
      </c>
      <c r="BM51">
        <v>574.38</v>
      </c>
      <c r="BN51">
        <v>52.72</v>
      </c>
    </row>
    <row r="52" spans="2:66" x14ac:dyDescent="0.25">
      <c r="B52">
        <v>46</v>
      </c>
      <c r="C52">
        <v>6153.58</v>
      </c>
      <c r="D52">
        <v>276.47000000000003</v>
      </c>
      <c r="E52">
        <v>2288.81</v>
      </c>
      <c r="F52">
        <v>0</v>
      </c>
      <c r="G52">
        <v>0</v>
      </c>
      <c r="H52">
        <v>1899.72</v>
      </c>
      <c r="I52">
        <v>1442.04</v>
      </c>
      <c r="J52">
        <v>1707.19</v>
      </c>
      <c r="K52">
        <v>260.25</v>
      </c>
      <c r="L52">
        <v>1159.03</v>
      </c>
      <c r="M52">
        <v>591.52</v>
      </c>
      <c r="N52">
        <v>668.79</v>
      </c>
      <c r="O52">
        <v>74.42</v>
      </c>
      <c r="P52">
        <v>73.52</v>
      </c>
      <c r="Q52">
        <v>511.81</v>
      </c>
      <c r="R52">
        <v>670.11</v>
      </c>
      <c r="S52">
        <v>128.19</v>
      </c>
      <c r="T52">
        <v>111.98</v>
      </c>
      <c r="U52">
        <v>201.84</v>
      </c>
      <c r="V52">
        <v>17.03</v>
      </c>
      <c r="X52">
        <v>46</v>
      </c>
      <c r="Y52">
        <v>1374.5</v>
      </c>
      <c r="Z52">
        <v>146.01</v>
      </c>
      <c r="AA52">
        <v>1034</v>
      </c>
      <c r="AB52">
        <v>0</v>
      </c>
      <c r="AC52">
        <v>0</v>
      </c>
      <c r="AD52">
        <v>576.66</v>
      </c>
      <c r="AE52">
        <v>898.05</v>
      </c>
      <c r="AF52">
        <v>43.03</v>
      </c>
      <c r="AG52">
        <v>101.37</v>
      </c>
      <c r="AH52">
        <v>110.15</v>
      </c>
      <c r="AI52">
        <v>521.13</v>
      </c>
      <c r="AJ52">
        <v>614.41999999999996</v>
      </c>
      <c r="AK52">
        <v>80.099999999999994</v>
      </c>
      <c r="AL52">
        <v>73.08</v>
      </c>
      <c r="AM52">
        <v>350.5</v>
      </c>
      <c r="AN52">
        <v>387.45</v>
      </c>
      <c r="AO52">
        <v>165.87</v>
      </c>
      <c r="AP52">
        <v>145.77000000000001</v>
      </c>
      <c r="AQ52">
        <v>18.14</v>
      </c>
      <c r="AR52">
        <v>2.12</v>
      </c>
      <c r="AT52">
        <v>46</v>
      </c>
      <c r="AU52">
        <v>15233.36</v>
      </c>
      <c r="AV52">
        <v>919.46</v>
      </c>
      <c r="AW52">
        <v>10416.290000000001</v>
      </c>
      <c r="AX52">
        <v>66.89</v>
      </c>
      <c r="AY52">
        <v>494.83</v>
      </c>
      <c r="AZ52">
        <v>3182.98</v>
      </c>
      <c r="BA52">
        <v>4213.1000000000004</v>
      </c>
      <c r="BB52">
        <v>2921.8</v>
      </c>
      <c r="BC52">
        <v>6126.03</v>
      </c>
      <c r="BD52">
        <v>3207.68</v>
      </c>
      <c r="BE52">
        <v>1078.8</v>
      </c>
      <c r="BF52">
        <v>1192.49</v>
      </c>
      <c r="BG52">
        <v>155.84</v>
      </c>
      <c r="BH52">
        <v>151.06</v>
      </c>
      <c r="BI52">
        <v>1954.87</v>
      </c>
      <c r="BJ52">
        <v>1466.14</v>
      </c>
      <c r="BK52">
        <v>151.66999999999999</v>
      </c>
      <c r="BL52">
        <v>275.58</v>
      </c>
      <c r="BM52">
        <v>561.45000000000005</v>
      </c>
      <c r="BN52">
        <v>48.59</v>
      </c>
    </row>
    <row r="53" spans="2:66" x14ac:dyDescent="0.25">
      <c r="B53">
        <v>47</v>
      </c>
      <c r="C53">
        <v>5826.72</v>
      </c>
      <c r="D53">
        <v>271.45999999999998</v>
      </c>
      <c r="E53">
        <v>2401.8200000000002</v>
      </c>
      <c r="F53">
        <v>0</v>
      </c>
      <c r="G53">
        <v>0</v>
      </c>
      <c r="H53">
        <v>1801.13</v>
      </c>
      <c r="I53">
        <v>1396.86</v>
      </c>
      <c r="J53">
        <v>1646.3</v>
      </c>
      <c r="K53">
        <v>234.96</v>
      </c>
      <c r="L53">
        <v>1095.2</v>
      </c>
      <c r="M53">
        <v>481.11</v>
      </c>
      <c r="N53">
        <v>707.5</v>
      </c>
      <c r="O53">
        <v>66.84</v>
      </c>
      <c r="P53">
        <v>67.150000000000006</v>
      </c>
      <c r="Q53">
        <v>680.43</v>
      </c>
      <c r="R53">
        <v>476.09</v>
      </c>
      <c r="S53">
        <v>109.69</v>
      </c>
      <c r="T53">
        <v>100.34</v>
      </c>
      <c r="U53">
        <v>187.7</v>
      </c>
      <c r="V53">
        <v>15.28</v>
      </c>
      <c r="X53">
        <v>47</v>
      </c>
      <c r="Y53">
        <v>1167.03</v>
      </c>
      <c r="Z53">
        <v>138.15</v>
      </c>
      <c r="AA53">
        <v>1008.06</v>
      </c>
      <c r="AB53">
        <v>0</v>
      </c>
      <c r="AC53">
        <v>0</v>
      </c>
      <c r="AD53">
        <v>521.25</v>
      </c>
      <c r="AE53">
        <v>819.54</v>
      </c>
      <c r="AF53">
        <v>20.58</v>
      </c>
      <c r="AG53">
        <v>84.5</v>
      </c>
      <c r="AH53">
        <v>76.3</v>
      </c>
      <c r="AI53">
        <v>487.67</v>
      </c>
      <c r="AJ53">
        <v>444.84</v>
      </c>
      <c r="AK53">
        <v>77.45</v>
      </c>
      <c r="AL53">
        <v>63.34</v>
      </c>
      <c r="AM53">
        <v>400.53</v>
      </c>
      <c r="AN53">
        <v>372.42</v>
      </c>
      <c r="AO53">
        <v>168.08</v>
      </c>
      <c r="AP53">
        <v>141.33000000000001</v>
      </c>
      <c r="AQ53">
        <v>14.02</v>
      </c>
      <c r="AR53">
        <v>1.65</v>
      </c>
      <c r="AT53">
        <v>47</v>
      </c>
      <c r="AU53">
        <v>14301.05</v>
      </c>
      <c r="AV53">
        <v>836.47</v>
      </c>
      <c r="AW53">
        <v>8806.85</v>
      </c>
      <c r="AX53">
        <v>53.02</v>
      </c>
      <c r="AY53">
        <v>487.07</v>
      </c>
      <c r="AZ53">
        <v>3001.53</v>
      </c>
      <c r="BA53">
        <v>3860.65</v>
      </c>
      <c r="BB53">
        <v>2574.37</v>
      </c>
      <c r="BC53">
        <v>5796.18</v>
      </c>
      <c r="BD53">
        <v>3010.77</v>
      </c>
      <c r="BE53">
        <v>747.16</v>
      </c>
      <c r="BF53">
        <v>1066.43</v>
      </c>
      <c r="BG53">
        <v>203.53</v>
      </c>
      <c r="BH53">
        <v>157.82</v>
      </c>
      <c r="BI53">
        <v>1330.4</v>
      </c>
      <c r="BJ53">
        <v>1609.66</v>
      </c>
      <c r="BK53">
        <v>182.56</v>
      </c>
      <c r="BL53">
        <v>279.75</v>
      </c>
      <c r="BM53">
        <v>525</v>
      </c>
      <c r="BN53">
        <v>44.69</v>
      </c>
    </row>
    <row r="54" spans="2:66" x14ac:dyDescent="0.25">
      <c r="B54">
        <v>48</v>
      </c>
      <c r="C54">
        <v>5958.58</v>
      </c>
      <c r="D54">
        <v>262.79000000000002</v>
      </c>
      <c r="E54">
        <v>1977.92</v>
      </c>
      <c r="F54">
        <v>0</v>
      </c>
      <c r="G54">
        <v>0</v>
      </c>
      <c r="H54">
        <v>1716.52</v>
      </c>
      <c r="I54">
        <v>1362.87</v>
      </c>
      <c r="J54">
        <v>1569.08</v>
      </c>
      <c r="K54">
        <v>216.2</v>
      </c>
      <c r="L54">
        <v>1079.3</v>
      </c>
      <c r="M54">
        <v>559.30999999999995</v>
      </c>
      <c r="N54">
        <v>558.74</v>
      </c>
      <c r="O54">
        <v>60.23</v>
      </c>
      <c r="P54">
        <v>56.64</v>
      </c>
      <c r="Q54">
        <v>581.86</v>
      </c>
      <c r="R54">
        <v>441.13</v>
      </c>
      <c r="S54">
        <v>104.04</v>
      </c>
      <c r="T54">
        <v>90.06</v>
      </c>
      <c r="U54">
        <v>189.56</v>
      </c>
      <c r="V54">
        <v>13.54</v>
      </c>
      <c r="X54">
        <v>48</v>
      </c>
      <c r="Y54">
        <v>1016.08</v>
      </c>
      <c r="Z54">
        <v>131.18</v>
      </c>
      <c r="AA54">
        <v>1011.94</v>
      </c>
      <c r="AB54">
        <v>0</v>
      </c>
      <c r="AC54">
        <v>0</v>
      </c>
      <c r="AD54">
        <v>470.7</v>
      </c>
      <c r="AE54">
        <v>779.14</v>
      </c>
      <c r="AF54">
        <v>8.7100000000000009</v>
      </c>
      <c r="AG54">
        <v>71.67</v>
      </c>
      <c r="AH54">
        <v>56.09</v>
      </c>
      <c r="AI54">
        <v>638.16999999999996</v>
      </c>
      <c r="AJ54">
        <v>632.54</v>
      </c>
      <c r="AK54">
        <v>85.25</v>
      </c>
      <c r="AL54">
        <v>77.34</v>
      </c>
      <c r="AM54">
        <v>469.84</v>
      </c>
      <c r="AN54">
        <v>431.42</v>
      </c>
      <c r="AO54">
        <v>174.44</v>
      </c>
      <c r="AP54">
        <v>168.02</v>
      </c>
      <c r="AQ54">
        <v>11.26</v>
      </c>
      <c r="AR54">
        <v>1.32</v>
      </c>
      <c r="AT54">
        <v>48</v>
      </c>
      <c r="AU54">
        <v>13306.4</v>
      </c>
      <c r="AV54">
        <v>799.04</v>
      </c>
      <c r="AW54">
        <v>7961.01</v>
      </c>
      <c r="AX54">
        <v>76.72</v>
      </c>
      <c r="AY54">
        <v>460.01</v>
      </c>
      <c r="AZ54">
        <v>2818.39</v>
      </c>
      <c r="BA54">
        <v>3712.46</v>
      </c>
      <c r="BB54">
        <v>2318.4</v>
      </c>
      <c r="BC54">
        <v>5370.91</v>
      </c>
      <c r="BD54">
        <v>2961.69</v>
      </c>
      <c r="BE54">
        <v>879.36</v>
      </c>
      <c r="BF54">
        <v>1133.32</v>
      </c>
      <c r="BG54">
        <v>182.49</v>
      </c>
      <c r="BH54">
        <v>216.6</v>
      </c>
      <c r="BI54">
        <v>1336.11</v>
      </c>
      <c r="BJ54">
        <v>1346.3</v>
      </c>
      <c r="BK54">
        <v>150.79</v>
      </c>
      <c r="BL54">
        <v>361.79</v>
      </c>
      <c r="BM54">
        <v>491.31</v>
      </c>
      <c r="BN54">
        <v>41.36</v>
      </c>
    </row>
    <row r="55" spans="2:66" x14ac:dyDescent="0.25">
      <c r="B55">
        <v>49</v>
      </c>
      <c r="C55">
        <v>5482.84</v>
      </c>
      <c r="D55">
        <v>233.72</v>
      </c>
      <c r="E55">
        <v>1914.8</v>
      </c>
      <c r="F55">
        <v>0</v>
      </c>
      <c r="G55">
        <v>0</v>
      </c>
      <c r="H55">
        <v>1660.97</v>
      </c>
      <c r="I55">
        <v>1330.19</v>
      </c>
      <c r="J55">
        <v>1524.1</v>
      </c>
      <c r="K55">
        <v>208.72</v>
      </c>
      <c r="L55">
        <v>1064.31</v>
      </c>
      <c r="M55">
        <v>548.76</v>
      </c>
      <c r="N55">
        <v>593.64</v>
      </c>
      <c r="O55">
        <v>59.2</v>
      </c>
      <c r="P55">
        <v>59.74</v>
      </c>
      <c r="Q55">
        <v>653.59</v>
      </c>
      <c r="R55">
        <v>494.26</v>
      </c>
      <c r="S55">
        <v>106.51</v>
      </c>
      <c r="T55">
        <v>95.19</v>
      </c>
      <c r="U55">
        <v>170.91</v>
      </c>
      <c r="V55">
        <v>13.24</v>
      </c>
      <c r="X55">
        <v>49</v>
      </c>
      <c r="Y55">
        <v>848.01</v>
      </c>
      <c r="Z55">
        <v>111.8</v>
      </c>
      <c r="AA55">
        <v>801.91</v>
      </c>
      <c r="AB55">
        <v>0</v>
      </c>
      <c r="AC55">
        <v>0</v>
      </c>
      <c r="AD55">
        <v>434.12</v>
      </c>
      <c r="AE55">
        <v>747.57</v>
      </c>
      <c r="AF55">
        <v>2.4900000000000002</v>
      </c>
      <c r="AG55">
        <v>57.71</v>
      </c>
      <c r="AH55">
        <v>40.229999999999997</v>
      </c>
      <c r="AI55">
        <v>574</v>
      </c>
      <c r="AJ55">
        <v>533.17999999999995</v>
      </c>
      <c r="AK55">
        <v>77.41</v>
      </c>
      <c r="AL55">
        <v>70.31</v>
      </c>
      <c r="AM55">
        <v>359.47</v>
      </c>
      <c r="AN55">
        <v>376.33</v>
      </c>
      <c r="AO55">
        <v>162.91999999999999</v>
      </c>
      <c r="AP55">
        <v>151.88</v>
      </c>
      <c r="AQ55">
        <v>8.61</v>
      </c>
      <c r="AR55">
        <v>1.1599999999999999</v>
      </c>
      <c r="AT55">
        <v>49</v>
      </c>
      <c r="AU55">
        <v>12688.6</v>
      </c>
      <c r="AV55">
        <v>762.33</v>
      </c>
      <c r="AW55">
        <v>7506.07</v>
      </c>
      <c r="AX55">
        <v>18.37</v>
      </c>
      <c r="AY55">
        <v>443.26</v>
      </c>
      <c r="AZ55">
        <v>2712.87</v>
      </c>
      <c r="BA55">
        <v>3372.47</v>
      </c>
      <c r="BB55">
        <v>2183.39</v>
      </c>
      <c r="BC55">
        <v>5029.5200000000004</v>
      </c>
      <c r="BD55">
        <v>2847.24</v>
      </c>
      <c r="BE55">
        <v>887.54</v>
      </c>
      <c r="BF55">
        <v>1153.49</v>
      </c>
      <c r="BG55">
        <v>121.42</v>
      </c>
      <c r="BH55">
        <v>156.80000000000001</v>
      </c>
      <c r="BI55">
        <v>1094.8499999999999</v>
      </c>
      <c r="BJ55">
        <v>1713.15</v>
      </c>
      <c r="BK55">
        <v>94.21</v>
      </c>
      <c r="BL55">
        <v>247.8</v>
      </c>
      <c r="BM55">
        <v>461.77</v>
      </c>
      <c r="BN55">
        <v>39.51</v>
      </c>
    </row>
    <row r="56" spans="2:66" x14ac:dyDescent="0.25">
      <c r="B56">
        <v>50</v>
      </c>
      <c r="C56">
        <v>5262.75</v>
      </c>
      <c r="D56">
        <v>209.84</v>
      </c>
      <c r="E56">
        <v>2010.75</v>
      </c>
      <c r="F56">
        <v>0</v>
      </c>
      <c r="G56">
        <v>0</v>
      </c>
      <c r="H56">
        <v>1557.25</v>
      </c>
      <c r="I56">
        <v>1282.3</v>
      </c>
      <c r="J56">
        <v>1491.53</v>
      </c>
      <c r="K56">
        <v>208.67</v>
      </c>
      <c r="L56">
        <v>1069.07</v>
      </c>
      <c r="M56">
        <v>575.75</v>
      </c>
      <c r="N56">
        <v>588.27</v>
      </c>
      <c r="O56">
        <v>64.69</v>
      </c>
      <c r="P56">
        <v>63.92</v>
      </c>
      <c r="Q56">
        <v>673.95</v>
      </c>
      <c r="R56">
        <v>455.26</v>
      </c>
      <c r="S56">
        <v>122.03</v>
      </c>
      <c r="T56">
        <v>112.61</v>
      </c>
      <c r="U56">
        <v>159.22</v>
      </c>
      <c r="V56">
        <v>10.97</v>
      </c>
      <c r="X56">
        <v>50</v>
      </c>
      <c r="Y56">
        <v>727.08</v>
      </c>
      <c r="Z56">
        <v>101.26</v>
      </c>
      <c r="AA56">
        <v>698.36</v>
      </c>
      <c r="AB56">
        <v>0</v>
      </c>
      <c r="AC56">
        <v>0</v>
      </c>
      <c r="AD56">
        <v>390.01</v>
      </c>
      <c r="AE56">
        <v>687.98</v>
      </c>
      <c r="AF56">
        <v>0.5</v>
      </c>
      <c r="AG56">
        <v>41.83</v>
      </c>
      <c r="AH56">
        <v>29.2</v>
      </c>
      <c r="AI56">
        <v>484.37</v>
      </c>
      <c r="AJ56">
        <v>445.53</v>
      </c>
      <c r="AK56">
        <v>75.41</v>
      </c>
      <c r="AL56">
        <v>69.2</v>
      </c>
      <c r="AM56">
        <v>417.39</v>
      </c>
      <c r="AN56">
        <v>396.13</v>
      </c>
      <c r="AO56">
        <v>159.27000000000001</v>
      </c>
      <c r="AP56">
        <v>147.71</v>
      </c>
      <c r="AQ56">
        <v>6.36</v>
      </c>
      <c r="AR56">
        <v>0.91</v>
      </c>
      <c r="AT56">
        <v>50</v>
      </c>
      <c r="AU56">
        <v>11984.19</v>
      </c>
      <c r="AV56">
        <v>665.12</v>
      </c>
      <c r="AW56">
        <v>6656.69</v>
      </c>
      <c r="AX56">
        <v>1.79</v>
      </c>
      <c r="AY56">
        <v>371.88</v>
      </c>
      <c r="AZ56">
        <v>2510.63</v>
      </c>
      <c r="BA56">
        <v>3065.87</v>
      </c>
      <c r="BB56">
        <v>1961.94</v>
      </c>
      <c r="BC56">
        <v>4884.4399999999996</v>
      </c>
      <c r="BD56">
        <v>2781.24</v>
      </c>
      <c r="BE56">
        <v>980.12</v>
      </c>
      <c r="BF56">
        <v>1015.3</v>
      </c>
      <c r="BG56">
        <v>118.48</v>
      </c>
      <c r="BH56">
        <v>187.26</v>
      </c>
      <c r="BI56">
        <v>1310.99</v>
      </c>
      <c r="BJ56">
        <v>1151.19</v>
      </c>
      <c r="BK56">
        <v>88.79</v>
      </c>
      <c r="BL56">
        <v>280.24</v>
      </c>
      <c r="BM56">
        <v>435.96</v>
      </c>
      <c r="BN56">
        <v>34.79</v>
      </c>
    </row>
    <row r="57" spans="2:66" x14ac:dyDescent="0.25">
      <c r="B57">
        <v>51</v>
      </c>
      <c r="C57">
        <v>4941.37</v>
      </c>
      <c r="D57">
        <v>198.87</v>
      </c>
      <c r="E57">
        <v>2155.34</v>
      </c>
      <c r="F57">
        <v>0</v>
      </c>
      <c r="G57">
        <v>0</v>
      </c>
      <c r="H57">
        <v>1531.91</v>
      </c>
      <c r="I57">
        <v>1295.08</v>
      </c>
      <c r="J57">
        <v>1432.74</v>
      </c>
      <c r="K57">
        <v>207.25</v>
      </c>
      <c r="L57">
        <v>1058.96</v>
      </c>
      <c r="M57">
        <v>538.20000000000005</v>
      </c>
      <c r="N57">
        <v>585.29999999999995</v>
      </c>
      <c r="O57">
        <v>53.89</v>
      </c>
      <c r="P57">
        <v>54.31</v>
      </c>
      <c r="Q57">
        <v>597.20000000000005</v>
      </c>
      <c r="R57">
        <v>381.11</v>
      </c>
      <c r="S57">
        <v>118.58</v>
      </c>
      <c r="T57">
        <v>106.96</v>
      </c>
      <c r="U57">
        <v>151.08000000000001</v>
      </c>
      <c r="V57">
        <v>11.21</v>
      </c>
      <c r="X57">
        <v>51</v>
      </c>
      <c r="Y57">
        <v>600.9</v>
      </c>
      <c r="Z57">
        <v>90.73</v>
      </c>
      <c r="AA57">
        <v>587.98</v>
      </c>
      <c r="AB57">
        <v>0</v>
      </c>
      <c r="AC57">
        <v>0</v>
      </c>
      <c r="AD57">
        <v>361.55</v>
      </c>
      <c r="AE57">
        <v>667.67</v>
      </c>
      <c r="AF57">
        <v>0</v>
      </c>
      <c r="AG57">
        <v>24.71</v>
      </c>
      <c r="AH57">
        <v>20.010000000000002</v>
      </c>
      <c r="AI57">
        <v>460.86</v>
      </c>
      <c r="AJ57">
        <v>489.89</v>
      </c>
      <c r="AK57">
        <v>75.05</v>
      </c>
      <c r="AL57">
        <v>73.36</v>
      </c>
      <c r="AM57">
        <v>389.78</v>
      </c>
      <c r="AN57">
        <v>379.85</v>
      </c>
      <c r="AO57">
        <v>177.46</v>
      </c>
      <c r="AP57">
        <v>161.41</v>
      </c>
      <c r="AQ57">
        <v>4.6100000000000003</v>
      </c>
      <c r="AR57">
        <v>0.91</v>
      </c>
      <c r="AT57">
        <v>51</v>
      </c>
      <c r="AU57">
        <v>11679.37</v>
      </c>
      <c r="AV57">
        <v>637.15</v>
      </c>
      <c r="AW57">
        <v>6664.95</v>
      </c>
      <c r="AX57">
        <v>0.23</v>
      </c>
      <c r="AY57">
        <v>425.77</v>
      </c>
      <c r="AZ57">
        <v>2484.79</v>
      </c>
      <c r="BA57">
        <v>2960.14</v>
      </c>
      <c r="BB57">
        <v>1846.6</v>
      </c>
      <c r="BC57">
        <v>4275.97</v>
      </c>
      <c r="BD57">
        <v>2666.57</v>
      </c>
      <c r="BE57">
        <v>810.58</v>
      </c>
      <c r="BF57">
        <v>1102.42</v>
      </c>
      <c r="BG57">
        <v>105.67</v>
      </c>
      <c r="BH57">
        <v>161.68</v>
      </c>
      <c r="BI57">
        <v>875.3</v>
      </c>
      <c r="BJ57">
        <v>1394.94</v>
      </c>
      <c r="BK57">
        <v>80.91</v>
      </c>
      <c r="BL57">
        <v>220.65</v>
      </c>
      <c r="BM57">
        <v>421.98</v>
      </c>
      <c r="BN57">
        <v>35.68</v>
      </c>
    </row>
    <row r="58" spans="2:66" x14ac:dyDescent="0.25">
      <c r="B58">
        <v>52</v>
      </c>
      <c r="C58">
        <v>4683.53</v>
      </c>
      <c r="D58">
        <v>217.48</v>
      </c>
      <c r="E58">
        <v>2106.92</v>
      </c>
      <c r="F58">
        <v>0</v>
      </c>
      <c r="G58">
        <v>0</v>
      </c>
      <c r="H58">
        <v>1472.95</v>
      </c>
      <c r="I58">
        <v>1258.8599999999999</v>
      </c>
      <c r="J58">
        <v>1344.49</v>
      </c>
      <c r="K58">
        <v>199.84</v>
      </c>
      <c r="L58">
        <v>1035.1099999999999</v>
      </c>
      <c r="M58">
        <v>534.78</v>
      </c>
      <c r="N58">
        <v>532.16</v>
      </c>
      <c r="O58">
        <v>59.58</v>
      </c>
      <c r="P58">
        <v>59.66</v>
      </c>
      <c r="Q58">
        <v>522.87</v>
      </c>
      <c r="R58">
        <v>446.79</v>
      </c>
      <c r="S58">
        <v>129.04</v>
      </c>
      <c r="T58">
        <v>117.75</v>
      </c>
      <c r="U58">
        <v>138.69</v>
      </c>
      <c r="V58">
        <v>10.58</v>
      </c>
      <c r="X58">
        <v>52</v>
      </c>
      <c r="Y58">
        <v>523.01</v>
      </c>
      <c r="Z58">
        <v>83.6</v>
      </c>
      <c r="AA58">
        <v>612.35</v>
      </c>
      <c r="AB58">
        <v>0</v>
      </c>
      <c r="AC58">
        <v>0</v>
      </c>
      <c r="AD58">
        <v>322.86</v>
      </c>
      <c r="AE58">
        <v>641.47</v>
      </c>
      <c r="AF58">
        <v>0</v>
      </c>
      <c r="AG58">
        <v>13.29</v>
      </c>
      <c r="AH58">
        <v>13.17</v>
      </c>
      <c r="AI58">
        <v>459.88</v>
      </c>
      <c r="AJ58">
        <v>482.83</v>
      </c>
      <c r="AK58">
        <v>77.14</v>
      </c>
      <c r="AL58">
        <v>79.47</v>
      </c>
      <c r="AM58">
        <v>399.73</v>
      </c>
      <c r="AN58">
        <v>404.82</v>
      </c>
      <c r="AO58">
        <v>176.05</v>
      </c>
      <c r="AP58">
        <v>181.84</v>
      </c>
      <c r="AQ58">
        <v>3.53</v>
      </c>
      <c r="AR58">
        <v>0.76</v>
      </c>
      <c r="AT58">
        <v>52</v>
      </c>
      <c r="AU58">
        <v>10785.79</v>
      </c>
      <c r="AV58">
        <v>620.33000000000004</v>
      </c>
      <c r="AW58">
        <v>6381.28</v>
      </c>
      <c r="AX58">
        <v>0.01</v>
      </c>
      <c r="AY58">
        <v>368.56</v>
      </c>
      <c r="AZ58">
        <v>2420.25</v>
      </c>
      <c r="BA58">
        <v>2898.59</v>
      </c>
      <c r="BB58">
        <v>1764.48</v>
      </c>
      <c r="BC58">
        <v>4174.7</v>
      </c>
      <c r="BD58">
        <v>2498.14</v>
      </c>
      <c r="BE58">
        <v>816.56</v>
      </c>
      <c r="BF58">
        <v>895.9</v>
      </c>
      <c r="BG58">
        <v>127.2</v>
      </c>
      <c r="BH58">
        <v>118.45</v>
      </c>
      <c r="BI58">
        <v>1256.67</v>
      </c>
      <c r="BJ58">
        <v>1072.44</v>
      </c>
      <c r="BK58">
        <v>96.38</v>
      </c>
      <c r="BL58">
        <v>150.44</v>
      </c>
      <c r="BM58">
        <v>391.03</v>
      </c>
      <c r="BN58">
        <v>34.869999999999997</v>
      </c>
    </row>
    <row r="59" spans="2:66" x14ac:dyDescent="0.25">
      <c r="B59">
        <v>53</v>
      </c>
      <c r="C59">
        <v>4509.45</v>
      </c>
      <c r="D59">
        <v>251.42</v>
      </c>
      <c r="E59">
        <v>1782.85</v>
      </c>
      <c r="F59">
        <v>0</v>
      </c>
      <c r="G59">
        <v>0</v>
      </c>
      <c r="H59">
        <v>1419.76</v>
      </c>
      <c r="I59">
        <v>1225.77</v>
      </c>
      <c r="J59">
        <v>1215</v>
      </c>
      <c r="K59">
        <v>193.7</v>
      </c>
      <c r="L59">
        <v>957.5</v>
      </c>
      <c r="M59">
        <v>501.6</v>
      </c>
      <c r="N59">
        <v>569.94000000000005</v>
      </c>
      <c r="O59">
        <v>62.57</v>
      </c>
      <c r="P59">
        <v>61.7</v>
      </c>
      <c r="Q59">
        <v>405.76</v>
      </c>
      <c r="R59">
        <v>427.93</v>
      </c>
      <c r="S59">
        <v>134.07</v>
      </c>
      <c r="T59">
        <v>123.08</v>
      </c>
      <c r="U59">
        <v>133.96</v>
      </c>
      <c r="V59">
        <v>10.45</v>
      </c>
      <c r="X59">
        <v>53</v>
      </c>
      <c r="Y59">
        <v>441.16</v>
      </c>
      <c r="Z59">
        <v>77.34</v>
      </c>
      <c r="AA59">
        <v>630.25</v>
      </c>
      <c r="AB59">
        <v>0</v>
      </c>
      <c r="AC59">
        <v>0</v>
      </c>
      <c r="AD59">
        <v>285.35000000000002</v>
      </c>
      <c r="AE59">
        <v>585.47</v>
      </c>
      <c r="AF59">
        <v>0</v>
      </c>
      <c r="AG59">
        <v>6.71</v>
      </c>
      <c r="AH59">
        <v>7.32</v>
      </c>
      <c r="AI59">
        <v>436.77</v>
      </c>
      <c r="AJ59">
        <v>445.81</v>
      </c>
      <c r="AK59">
        <v>72.98</v>
      </c>
      <c r="AL59">
        <v>77.09</v>
      </c>
      <c r="AM59">
        <v>341.45</v>
      </c>
      <c r="AN59">
        <v>346.78</v>
      </c>
      <c r="AO59">
        <v>186.76</v>
      </c>
      <c r="AP59">
        <v>180.06</v>
      </c>
      <c r="AQ59">
        <v>2.86</v>
      </c>
      <c r="AR59">
        <v>0.63</v>
      </c>
      <c r="AT59">
        <v>53</v>
      </c>
      <c r="AU59">
        <v>10411.459999999999</v>
      </c>
      <c r="AV59">
        <v>579.69000000000005</v>
      </c>
      <c r="AW59">
        <v>5949.6</v>
      </c>
      <c r="AX59">
        <v>0</v>
      </c>
      <c r="AY59">
        <v>389.15</v>
      </c>
      <c r="AZ59">
        <v>2313.67</v>
      </c>
      <c r="BA59">
        <v>2570.9499999999998</v>
      </c>
      <c r="BB59">
        <v>1722.38</v>
      </c>
      <c r="BC59">
        <v>3754.09</v>
      </c>
      <c r="BD59">
        <v>2545.23</v>
      </c>
      <c r="BE59">
        <v>852.68</v>
      </c>
      <c r="BF59">
        <v>831.98</v>
      </c>
      <c r="BG59">
        <v>111.46</v>
      </c>
      <c r="BH59">
        <v>125.16</v>
      </c>
      <c r="BI59">
        <v>1215.08</v>
      </c>
      <c r="BJ59">
        <v>1130.55</v>
      </c>
      <c r="BK59">
        <v>84.6</v>
      </c>
      <c r="BL59">
        <v>148.86000000000001</v>
      </c>
      <c r="BM59">
        <v>373.96</v>
      </c>
      <c r="BN59">
        <v>32.31</v>
      </c>
    </row>
    <row r="60" spans="2:66" x14ac:dyDescent="0.25">
      <c r="B60">
        <v>54</v>
      </c>
      <c r="C60">
        <v>4423.74</v>
      </c>
      <c r="D60">
        <v>243.28</v>
      </c>
      <c r="E60">
        <v>1804.86</v>
      </c>
      <c r="F60">
        <v>0</v>
      </c>
      <c r="G60">
        <v>0</v>
      </c>
      <c r="H60">
        <v>1317.17</v>
      </c>
      <c r="I60">
        <v>1141.32</v>
      </c>
      <c r="J60">
        <v>1059.73</v>
      </c>
      <c r="K60">
        <v>177.74</v>
      </c>
      <c r="L60">
        <v>851.31</v>
      </c>
      <c r="M60">
        <v>595.12</v>
      </c>
      <c r="N60">
        <v>575.04999999999995</v>
      </c>
      <c r="O60">
        <v>68.64</v>
      </c>
      <c r="P60">
        <v>70.77</v>
      </c>
      <c r="Q60">
        <v>420.71</v>
      </c>
      <c r="R60">
        <v>415.73</v>
      </c>
      <c r="S60">
        <v>151.96</v>
      </c>
      <c r="T60">
        <v>150.68</v>
      </c>
      <c r="U60">
        <v>131.25</v>
      </c>
      <c r="V60">
        <v>8.66</v>
      </c>
      <c r="X60">
        <v>54</v>
      </c>
      <c r="Y60">
        <v>391.59</v>
      </c>
      <c r="Z60">
        <v>73.02</v>
      </c>
      <c r="AA60">
        <v>655.28</v>
      </c>
      <c r="AB60">
        <v>0</v>
      </c>
      <c r="AC60">
        <v>0</v>
      </c>
      <c r="AD60">
        <v>260.60000000000002</v>
      </c>
      <c r="AE60">
        <v>557.95000000000005</v>
      </c>
      <c r="AF60">
        <v>0</v>
      </c>
      <c r="AG60">
        <v>3.42</v>
      </c>
      <c r="AH60">
        <v>4.3099999999999996</v>
      </c>
      <c r="AI60">
        <v>397.33</v>
      </c>
      <c r="AJ60">
        <v>380.5</v>
      </c>
      <c r="AK60">
        <v>75.05</v>
      </c>
      <c r="AL60">
        <v>78.77</v>
      </c>
      <c r="AM60">
        <v>336.17</v>
      </c>
      <c r="AN60">
        <v>323.25</v>
      </c>
      <c r="AO60">
        <v>170.48</v>
      </c>
      <c r="AP60">
        <v>184.72</v>
      </c>
      <c r="AQ60">
        <v>2.87</v>
      </c>
      <c r="AR60">
        <v>0.71</v>
      </c>
      <c r="AT60">
        <v>54</v>
      </c>
      <c r="AU60">
        <v>10053.700000000001</v>
      </c>
      <c r="AV60">
        <v>604.95000000000005</v>
      </c>
      <c r="AW60">
        <v>5562.65</v>
      </c>
      <c r="AX60">
        <v>0</v>
      </c>
      <c r="AY60">
        <v>338.78</v>
      </c>
      <c r="AZ60">
        <v>2235.38</v>
      </c>
      <c r="BA60">
        <v>2514.9899999999998</v>
      </c>
      <c r="BB60">
        <v>1594.58</v>
      </c>
      <c r="BC60">
        <v>3365.42</v>
      </c>
      <c r="BD60">
        <v>2297.9</v>
      </c>
      <c r="BE60">
        <v>773.61</v>
      </c>
      <c r="BF60">
        <v>795.13</v>
      </c>
      <c r="BG60">
        <v>117.23</v>
      </c>
      <c r="BH60">
        <v>104.62</v>
      </c>
      <c r="BI60">
        <v>1052.99</v>
      </c>
      <c r="BJ60">
        <v>887.41</v>
      </c>
      <c r="BK60">
        <v>89.96</v>
      </c>
      <c r="BL60">
        <v>114.8</v>
      </c>
      <c r="BM60">
        <v>361.34</v>
      </c>
      <c r="BN60">
        <v>31.15</v>
      </c>
    </row>
    <row r="61" spans="2:66" x14ac:dyDescent="0.25">
      <c r="B61">
        <v>55</v>
      </c>
      <c r="C61">
        <v>4183.1899999999996</v>
      </c>
      <c r="D61">
        <v>249.08</v>
      </c>
      <c r="E61">
        <v>1740.45</v>
      </c>
      <c r="F61">
        <v>0</v>
      </c>
      <c r="G61">
        <v>0</v>
      </c>
      <c r="H61">
        <v>1214.53</v>
      </c>
      <c r="I61">
        <v>1161.45</v>
      </c>
      <c r="J61">
        <v>968.75</v>
      </c>
      <c r="K61">
        <v>177.97</v>
      </c>
      <c r="L61">
        <v>773.76</v>
      </c>
      <c r="M61">
        <v>470.76</v>
      </c>
      <c r="N61">
        <v>551.63</v>
      </c>
      <c r="O61">
        <v>58.29</v>
      </c>
      <c r="P61">
        <v>61.06</v>
      </c>
      <c r="Q61">
        <v>395.41</v>
      </c>
      <c r="R61">
        <v>398</v>
      </c>
      <c r="S61">
        <v>121.6</v>
      </c>
      <c r="T61">
        <v>123.05</v>
      </c>
      <c r="U61">
        <v>124.37</v>
      </c>
      <c r="V61">
        <v>7.91</v>
      </c>
      <c r="X61">
        <v>55</v>
      </c>
      <c r="Y61">
        <v>326.93</v>
      </c>
      <c r="Z61">
        <v>75.569999999999993</v>
      </c>
      <c r="AA61">
        <v>598.04</v>
      </c>
      <c r="AB61">
        <v>0</v>
      </c>
      <c r="AC61">
        <v>0</v>
      </c>
      <c r="AD61">
        <v>245.18</v>
      </c>
      <c r="AE61">
        <v>543.72</v>
      </c>
      <c r="AF61">
        <v>0</v>
      </c>
      <c r="AG61">
        <v>1.18</v>
      </c>
      <c r="AH61">
        <v>2.04</v>
      </c>
      <c r="AI61">
        <v>430.66</v>
      </c>
      <c r="AJ61">
        <v>451.82</v>
      </c>
      <c r="AK61">
        <v>91.51</v>
      </c>
      <c r="AL61">
        <v>91.14</v>
      </c>
      <c r="AM61">
        <v>372.27</v>
      </c>
      <c r="AN61">
        <v>408.36</v>
      </c>
      <c r="AO61">
        <v>185.99</v>
      </c>
      <c r="AP61">
        <v>200.86</v>
      </c>
      <c r="AQ61">
        <v>2.11</v>
      </c>
      <c r="AR61">
        <v>0.67</v>
      </c>
      <c r="AT61">
        <v>55</v>
      </c>
      <c r="AU61">
        <v>9343.4</v>
      </c>
      <c r="AV61">
        <v>575.59</v>
      </c>
      <c r="AW61">
        <v>5421.3</v>
      </c>
      <c r="AX61">
        <v>0</v>
      </c>
      <c r="AY61">
        <v>326.54000000000002</v>
      </c>
      <c r="AZ61">
        <v>2089.0700000000002</v>
      </c>
      <c r="BA61">
        <v>2279.87</v>
      </c>
      <c r="BB61">
        <v>1619.94</v>
      </c>
      <c r="BC61">
        <v>3068.17</v>
      </c>
      <c r="BD61">
        <v>2295.23</v>
      </c>
      <c r="BE61">
        <v>943.55</v>
      </c>
      <c r="BF61">
        <v>944.99</v>
      </c>
      <c r="BG61">
        <v>111.93</v>
      </c>
      <c r="BH61">
        <v>142.32</v>
      </c>
      <c r="BI61">
        <v>1014.04</v>
      </c>
      <c r="BJ61">
        <v>1022.67</v>
      </c>
      <c r="BK61">
        <v>87.62</v>
      </c>
      <c r="BL61">
        <v>143.9</v>
      </c>
      <c r="BM61">
        <v>331.99</v>
      </c>
      <c r="BN61">
        <v>28.09</v>
      </c>
    </row>
    <row r="62" spans="2:66" x14ac:dyDescent="0.25">
      <c r="B62">
        <v>56</v>
      </c>
      <c r="C62">
        <v>4035.38</v>
      </c>
      <c r="D62">
        <v>225.62</v>
      </c>
      <c r="E62">
        <v>1734.22</v>
      </c>
      <c r="F62">
        <v>0</v>
      </c>
      <c r="G62">
        <v>0</v>
      </c>
      <c r="H62">
        <v>1145.46</v>
      </c>
      <c r="I62">
        <v>1118.3499999999999</v>
      </c>
      <c r="J62">
        <v>758.92</v>
      </c>
      <c r="K62">
        <v>170.55</v>
      </c>
      <c r="L62">
        <v>657.57</v>
      </c>
      <c r="M62">
        <v>488.71</v>
      </c>
      <c r="N62">
        <v>541.04999999999995</v>
      </c>
      <c r="O62">
        <v>71.97</v>
      </c>
      <c r="P62">
        <v>72.67</v>
      </c>
      <c r="Q62">
        <v>444.43</v>
      </c>
      <c r="R62">
        <v>365.86</v>
      </c>
      <c r="S62">
        <v>158.69999999999999</v>
      </c>
      <c r="T62">
        <v>155.74</v>
      </c>
      <c r="U62">
        <v>116.75</v>
      </c>
      <c r="V62">
        <v>7.45</v>
      </c>
      <c r="X62">
        <v>56</v>
      </c>
      <c r="Y62">
        <v>303.14999999999998</v>
      </c>
      <c r="Z62">
        <v>68.73</v>
      </c>
      <c r="AA62">
        <v>576.89</v>
      </c>
      <c r="AB62">
        <v>0</v>
      </c>
      <c r="AC62">
        <v>0</v>
      </c>
      <c r="AD62">
        <v>214.36</v>
      </c>
      <c r="AE62">
        <v>488.33</v>
      </c>
      <c r="AF62">
        <v>0</v>
      </c>
      <c r="AG62">
        <v>0.41</v>
      </c>
      <c r="AH62">
        <v>0.92</v>
      </c>
      <c r="AI62">
        <v>441.6</v>
      </c>
      <c r="AJ62">
        <v>411.57</v>
      </c>
      <c r="AK62">
        <v>71.040000000000006</v>
      </c>
      <c r="AL62">
        <v>74.91</v>
      </c>
      <c r="AM62">
        <v>392.55</v>
      </c>
      <c r="AN62">
        <v>329.6</v>
      </c>
      <c r="AO62">
        <v>168.36</v>
      </c>
      <c r="AP62">
        <v>184.52</v>
      </c>
      <c r="AQ62">
        <v>2.29</v>
      </c>
      <c r="AR62">
        <v>0.46</v>
      </c>
      <c r="AT62">
        <v>56</v>
      </c>
      <c r="AU62">
        <v>8852.33</v>
      </c>
      <c r="AV62">
        <v>525.35</v>
      </c>
      <c r="AW62">
        <v>4791.25</v>
      </c>
      <c r="AX62">
        <v>0</v>
      </c>
      <c r="AY62">
        <v>337.39</v>
      </c>
      <c r="AZ62">
        <v>2002.03</v>
      </c>
      <c r="BA62">
        <v>2105.73</v>
      </c>
      <c r="BB62">
        <v>1481.82</v>
      </c>
      <c r="BC62">
        <v>2765.71</v>
      </c>
      <c r="BD62">
        <v>2247.2800000000002</v>
      </c>
      <c r="BE62">
        <v>920.91</v>
      </c>
      <c r="BF62">
        <v>738.75</v>
      </c>
      <c r="BG62">
        <v>110.14</v>
      </c>
      <c r="BH62">
        <v>136.63</v>
      </c>
      <c r="BI62">
        <v>1445.31</v>
      </c>
      <c r="BJ62">
        <v>853.15</v>
      </c>
      <c r="BK62">
        <v>87.76</v>
      </c>
      <c r="BL62">
        <v>122.2</v>
      </c>
      <c r="BM62">
        <v>318.62</v>
      </c>
      <c r="BN62">
        <v>26.19</v>
      </c>
    </row>
    <row r="63" spans="2:66" x14ac:dyDescent="0.25">
      <c r="B63">
        <v>57</v>
      </c>
      <c r="C63">
        <v>4004.67</v>
      </c>
      <c r="D63">
        <v>217.04</v>
      </c>
      <c r="E63">
        <v>1653.45</v>
      </c>
      <c r="F63">
        <v>0</v>
      </c>
      <c r="G63">
        <v>0</v>
      </c>
      <c r="H63">
        <v>1041.95</v>
      </c>
      <c r="I63">
        <v>1093.1600000000001</v>
      </c>
      <c r="J63">
        <v>576.30999999999995</v>
      </c>
      <c r="K63">
        <v>158.18</v>
      </c>
      <c r="L63">
        <v>515.46</v>
      </c>
      <c r="M63">
        <v>517.19000000000005</v>
      </c>
      <c r="N63">
        <v>479.78</v>
      </c>
      <c r="O63">
        <v>72.42</v>
      </c>
      <c r="P63">
        <v>68.05</v>
      </c>
      <c r="Q63">
        <v>340.03</v>
      </c>
      <c r="R63">
        <v>424.11</v>
      </c>
      <c r="S63">
        <v>162</v>
      </c>
      <c r="T63">
        <v>151.05000000000001</v>
      </c>
      <c r="U63">
        <v>114.69</v>
      </c>
      <c r="V63">
        <v>5.72</v>
      </c>
      <c r="X63">
        <v>57</v>
      </c>
      <c r="Y63">
        <v>283.87</v>
      </c>
      <c r="Z63">
        <v>70.400000000000006</v>
      </c>
      <c r="AA63">
        <v>546.42999999999995</v>
      </c>
      <c r="AB63">
        <v>0</v>
      </c>
      <c r="AC63">
        <v>0</v>
      </c>
      <c r="AD63">
        <v>200.2</v>
      </c>
      <c r="AE63">
        <v>468.92</v>
      </c>
      <c r="AF63">
        <v>0</v>
      </c>
      <c r="AG63">
        <v>0.24</v>
      </c>
      <c r="AH63">
        <v>0.8</v>
      </c>
      <c r="AI63">
        <v>305.10000000000002</v>
      </c>
      <c r="AJ63">
        <v>321.83</v>
      </c>
      <c r="AK63">
        <v>57.23</v>
      </c>
      <c r="AL63">
        <v>54.6</v>
      </c>
      <c r="AM63">
        <v>239.58</v>
      </c>
      <c r="AN63">
        <v>288.22000000000003</v>
      </c>
      <c r="AO63">
        <v>129.57</v>
      </c>
      <c r="AP63">
        <v>133.68</v>
      </c>
      <c r="AQ63">
        <v>2.16</v>
      </c>
      <c r="AR63">
        <v>0.22</v>
      </c>
      <c r="AT63">
        <v>57</v>
      </c>
      <c r="AU63">
        <v>8462.9500000000007</v>
      </c>
      <c r="AV63">
        <v>527.92999999999995</v>
      </c>
      <c r="AW63">
        <v>4974</v>
      </c>
      <c r="AX63">
        <v>0</v>
      </c>
      <c r="AY63">
        <v>255.58</v>
      </c>
      <c r="AZ63">
        <v>1911.04</v>
      </c>
      <c r="BA63">
        <v>1984.28</v>
      </c>
      <c r="BB63">
        <v>1442.7</v>
      </c>
      <c r="BC63">
        <v>2475.5500000000002</v>
      </c>
      <c r="BD63">
        <v>2094.1999999999998</v>
      </c>
      <c r="BE63">
        <v>887.32</v>
      </c>
      <c r="BF63">
        <v>811.71</v>
      </c>
      <c r="BG63">
        <v>126.01</v>
      </c>
      <c r="BH63">
        <v>87.4</v>
      </c>
      <c r="BI63">
        <v>1242.1400000000001</v>
      </c>
      <c r="BJ63">
        <v>1175.28</v>
      </c>
      <c r="BK63">
        <v>94.45</v>
      </c>
      <c r="BL63">
        <v>79.760000000000005</v>
      </c>
      <c r="BM63">
        <v>300.70999999999998</v>
      </c>
      <c r="BN63">
        <v>24.66</v>
      </c>
    </row>
    <row r="64" spans="2:66" x14ac:dyDescent="0.25">
      <c r="B64">
        <v>58</v>
      </c>
      <c r="C64">
        <v>3866.46</v>
      </c>
      <c r="D64">
        <v>204.56</v>
      </c>
      <c r="E64">
        <v>1527.1</v>
      </c>
      <c r="F64">
        <v>0</v>
      </c>
      <c r="G64">
        <v>0</v>
      </c>
      <c r="H64">
        <v>987.56</v>
      </c>
      <c r="I64">
        <v>1036.3499999999999</v>
      </c>
      <c r="J64">
        <v>409.76</v>
      </c>
      <c r="K64">
        <v>144.04</v>
      </c>
      <c r="L64">
        <v>388.82</v>
      </c>
      <c r="M64">
        <v>526.16</v>
      </c>
      <c r="N64">
        <v>551.79</v>
      </c>
      <c r="O64">
        <v>66.489999999999995</v>
      </c>
      <c r="P64">
        <v>67.17</v>
      </c>
      <c r="Q64">
        <v>352.69</v>
      </c>
      <c r="R64">
        <v>460.62</v>
      </c>
      <c r="S64">
        <v>143.01</v>
      </c>
      <c r="T64">
        <v>146.6</v>
      </c>
      <c r="U64">
        <v>108.67</v>
      </c>
      <c r="V64">
        <v>5.9</v>
      </c>
      <c r="X64">
        <v>58</v>
      </c>
      <c r="Y64">
        <v>271.14999999999998</v>
      </c>
      <c r="Z64">
        <v>65.349999999999994</v>
      </c>
      <c r="AA64">
        <v>523.47</v>
      </c>
      <c r="AB64">
        <v>0</v>
      </c>
      <c r="AC64">
        <v>0</v>
      </c>
      <c r="AD64">
        <v>193.55</v>
      </c>
      <c r="AE64">
        <v>460.83</v>
      </c>
      <c r="AF64">
        <v>0</v>
      </c>
      <c r="AG64">
        <v>0</v>
      </c>
      <c r="AH64">
        <v>0.21</v>
      </c>
      <c r="AI64">
        <v>303.14999999999998</v>
      </c>
      <c r="AJ64">
        <v>330.71</v>
      </c>
      <c r="AK64">
        <v>48.74</v>
      </c>
      <c r="AL64">
        <v>57.12</v>
      </c>
      <c r="AM64">
        <v>221.35</v>
      </c>
      <c r="AN64">
        <v>260.89</v>
      </c>
      <c r="AO64">
        <v>107.03</v>
      </c>
      <c r="AP64">
        <v>127.17</v>
      </c>
      <c r="AQ64">
        <v>1.95</v>
      </c>
      <c r="AR64">
        <v>0.32</v>
      </c>
      <c r="AT64">
        <v>58</v>
      </c>
      <c r="AU64">
        <v>7877.46</v>
      </c>
      <c r="AV64">
        <v>489.77</v>
      </c>
      <c r="AW64">
        <v>4363.51</v>
      </c>
      <c r="AX64">
        <v>0</v>
      </c>
      <c r="AY64">
        <v>244.99</v>
      </c>
      <c r="AZ64">
        <v>1870.99</v>
      </c>
      <c r="BA64">
        <v>1838.8</v>
      </c>
      <c r="BB64">
        <v>1407.42</v>
      </c>
      <c r="BC64">
        <v>2180.54</v>
      </c>
      <c r="BD64">
        <v>1955.64</v>
      </c>
      <c r="BE64">
        <v>1075.9000000000001</v>
      </c>
      <c r="BF64">
        <v>694.98</v>
      </c>
      <c r="BG64">
        <v>131.72</v>
      </c>
      <c r="BH64">
        <v>124.48</v>
      </c>
      <c r="BI64">
        <v>1791.57</v>
      </c>
      <c r="BJ64">
        <v>795.06</v>
      </c>
      <c r="BK64">
        <v>108.17</v>
      </c>
      <c r="BL64">
        <v>100.21</v>
      </c>
      <c r="BM64">
        <v>286.55</v>
      </c>
      <c r="BN64">
        <v>23.75</v>
      </c>
    </row>
    <row r="65" spans="2:66" x14ac:dyDescent="0.25">
      <c r="B65">
        <v>59</v>
      </c>
      <c r="C65">
        <v>3666.21</v>
      </c>
      <c r="D65">
        <v>213.39</v>
      </c>
      <c r="E65">
        <v>1463.59</v>
      </c>
      <c r="F65">
        <v>0</v>
      </c>
      <c r="G65">
        <v>0</v>
      </c>
      <c r="H65">
        <v>888.07</v>
      </c>
      <c r="I65">
        <v>994.61</v>
      </c>
      <c r="J65">
        <v>251.15</v>
      </c>
      <c r="K65">
        <v>130.25</v>
      </c>
      <c r="L65">
        <v>278.24</v>
      </c>
      <c r="M65">
        <v>584.74</v>
      </c>
      <c r="N65">
        <v>517.77</v>
      </c>
      <c r="O65">
        <v>70.27</v>
      </c>
      <c r="P65">
        <v>67.430000000000007</v>
      </c>
      <c r="Q65">
        <v>352.25</v>
      </c>
      <c r="R65">
        <v>470.59</v>
      </c>
      <c r="S65">
        <v>153.59</v>
      </c>
      <c r="T65">
        <v>154.02000000000001</v>
      </c>
      <c r="U65">
        <v>101.94</v>
      </c>
      <c r="V65">
        <v>5</v>
      </c>
      <c r="X65">
        <v>59</v>
      </c>
      <c r="Y65">
        <v>269.02999999999997</v>
      </c>
      <c r="Z65">
        <v>62.19</v>
      </c>
      <c r="AA65">
        <v>502.73</v>
      </c>
      <c r="AB65">
        <v>0</v>
      </c>
      <c r="AC65">
        <v>0</v>
      </c>
      <c r="AD65">
        <v>185.05</v>
      </c>
      <c r="AE65">
        <v>453.68</v>
      </c>
      <c r="AF65">
        <v>0</v>
      </c>
      <c r="AG65">
        <v>0</v>
      </c>
      <c r="AH65">
        <v>0.03</v>
      </c>
      <c r="AI65">
        <v>308.95999999999998</v>
      </c>
      <c r="AJ65">
        <v>280.45999999999998</v>
      </c>
      <c r="AK65">
        <v>57.39</v>
      </c>
      <c r="AL65">
        <v>61.02</v>
      </c>
      <c r="AM65">
        <v>225.08</v>
      </c>
      <c r="AN65">
        <v>225.27</v>
      </c>
      <c r="AO65">
        <v>131.63</v>
      </c>
      <c r="AP65">
        <v>144.85</v>
      </c>
      <c r="AQ65">
        <v>1.93</v>
      </c>
      <c r="AR65">
        <v>0.37</v>
      </c>
      <c r="AT65">
        <v>59</v>
      </c>
      <c r="AU65">
        <v>7505.46</v>
      </c>
      <c r="AV65">
        <v>473.68</v>
      </c>
      <c r="AW65">
        <v>4140.3599999999997</v>
      </c>
      <c r="AX65">
        <v>0</v>
      </c>
      <c r="AY65">
        <v>193.3</v>
      </c>
      <c r="AZ65">
        <v>1724.05</v>
      </c>
      <c r="BA65">
        <v>1640.65</v>
      </c>
      <c r="BB65">
        <v>1365.38</v>
      </c>
      <c r="BC65">
        <v>1881.94</v>
      </c>
      <c r="BD65">
        <v>1896.96</v>
      </c>
      <c r="BE65">
        <v>794.21</v>
      </c>
      <c r="BF65">
        <v>815.75</v>
      </c>
      <c r="BG65">
        <v>125.91</v>
      </c>
      <c r="BH65">
        <v>107.09</v>
      </c>
      <c r="BI65">
        <v>792.06</v>
      </c>
      <c r="BJ65">
        <v>770.31</v>
      </c>
      <c r="BK65">
        <v>100.29</v>
      </c>
      <c r="BL65">
        <v>83.47</v>
      </c>
      <c r="BM65">
        <v>272.89999999999998</v>
      </c>
      <c r="BN65">
        <v>21.42</v>
      </c>
    </row>
    <row r="66" spans="2:66" x14ac:dyDescent="0.25">
      <c r="B66">
        <v>60</v>
      </c>
      <c r="C66">
        <v>3470.25</v>
      </c>
      <c r="D66">
        <v>193.62</v>
      </c>
      <c r="E66">
        <v>1436.33</v>
      </c>
      <c r="F66">
        <v>0</v>
      </c>
      <c r="G66">
        <v>0</v>
      </c>
      <c r="H66">
        <v>806.54</v>
      </c>
      <c r="I66">
        <v>969.08</v>
      </c>
      <c r="J66">
        <v>144.72999999999999</v>
      </c>
      <c r="K66">
        <v>125.43</v>
      </c>
      <c r="L66">
        <v>203.44</v>
      </c>
      <c r="M66">
        <v>557.41</v>
      </c>
      <c r="N66">
        <v>550.79999999999995</v>
      </c>
      <c r="O66">
        <v>68.959999999999994</v>
      </c>
      <c r="P66">
        <v>68.790000000000006</v>
      </c>
      <c r="Q66">
        <v>382.41</v>
      </c>
      <c r="R66">
        <v>394.23</v>
      </c>
      <c r="S66">
        <v>145.87</v>
      </c>
      <c r="T66">
        <v>152.16999999999999</v>
      </c>
      <c r="U66">
        <v>94.99</v>
      </c>
      <c r="V66">
        <v>4.3600000000000003</v>
      </c>
      <c r="X66">
        <v>60</v>
      </c>
      <c r="Y66">
        <v>256.36</v>
      </c>
      <c r="Z66">
        <v>57.12</v>
      </c>
      <c r="AA66">
        <v>504.34</v>
      </c>
      <c r="AB66">
        <v>0</v>
      </c>
      <c r="AC66">
        <v>0</v>
      </c>
      <c r="AD66">
        <v>178.34</v>
      </c>
      <c r="AE66">
        <v>445.36</v>
      </c>
      <c r="AF66">
        <v>0</v>
      </c>
      <c r="AG66">
        <v>0</v>
      </c>
      <c r="AH66">
        <v>0.06</v>
      </c>
      <c r="AI66">
        <v>332.02</v>
      </c>
      <c r="AJ66">
        <v>361.77</v>
      </c>
      <c r="AK66">
        <v>54.28</v>
      </c>
      <c r="AL66">
        <v>58.26</v>
      </c>
      <c r="AM66">
        <v>224.51</v>
      </c>
      <c r="AN66">
        <v>233.38</v>
      </c>
      <c r="AO66">
        <v>125.84</v>
      </c>
      <c r="AP66">
        <v>139.37</v>
      </c>
      <c r="AQ66">
        <v>2.19</v>
      </c>
      <c r="AR66">
        <v>0.34</v>
      </c>
      <c r="AT66">
        <v>60</v>
      </c>
      <c r="AU66">
        <v>7268.95</v>
      </c>
      <c r="AV66">
        <v>445.13</v>
      </c>
      <c r="AW66">
        <v>4013.1</v>
      </c>
      <c r="AX66">
        <v>0</v>
      </c>
      <c r="AY66">
        <v>228.07</v>
      </c>
      <c r="AZ66">
        <v>1626.12</v>
      </c>
      <c r="BA66">
        <v>1548.62</v>
      </c>
      <c r="BB66">
        <v>1324.26</v>
      </c>
      <c r="BC66">
        <v>1696.57</v>
      </c>
      <c r="BD66">
        <v>1813.81</v>
      </c>
      <c r="BE66">
        <v>917.97</v>
      </c>
      <c r="BF66">
        <v>731.02</v>
      </c>
      <c r="BG66">
        <v>166.9</v>
      </c>
      <c r="BH66">
        <v>111.36</v>
      </c>
      <c r="BI66">
        <v>1080.57</v>
      </c>
      <c r="BJ66">
        <v>663.64</v>
      </c>
      <c r="BK66">
        <v>134.09</v>
      </c>
      <c r="BL66">
        <v>79.8</v>
      </c>
      <c r="BM66">
        <v>260.39999999999998</v>
      </c>
      <c r="BN66">
        <v>19.36</v>
      </c>
    </row>
    <row r="67" spans="2:66" x14ac:dyDescent="0.25">
      <c r="B67">
        <v>61</v>
      </c>
      <c r="C67">
        <v>3214.91</v>
      </c>
      <c r="D67">
        <v>187.11</v>
      </c>
      <c r="E67">
        <v>1305.29</v>
      </c>
      <c r="F67">
        <v>0</v>
      </c>
      <c r="G67">
        <v>0</v>
      </c>
      <c r="H67">
        <v>725.78</v>
      </c>
      <c r="I67">
        <v>895.57</v>
      </c>
      <c r="J67">
        <v>76.05</v>
      </c>
      <c r="K67">
        <v>110.31</v>
      </c>
      <c r="L67">
        <v>147.41</v>
      </c>
      <c r="M67">
        <v>441.58</v>
      </c>
      <c r="N67">
        <v>448.72</v>
      </c>
      <c r="O67">
        <v>67.819999999999993</v>
      </c>
      <c r="P67">
        <v>63.76</v>
      </c>
      <c r="Q67">
        <v>279.52</v>
      </c>
      <c r="R67">
        <v>429.33</v>
      </c>
      <c r="S67">
        <v>138.68</v>
      </c>
      <c r="T67">
        <v>139.76</v>
      </c>
      <c r="U67">
        <v>87.57</v>
      </c>
      <c r="V67">
        <v>3.7</v>
      </c>
      <c r="X67">
        <v>61</v>
      </c>
      <c r="Y67">
        <v>233.81</v>
      </c>
      <c r="Z67">
        <v>51.15</v>
      </c>
      <c r="AA67">
        <v>432.98</v>
      </c>
      <c r="AB67">
        <v>0</v>
      </c>
      <c r="AC67">
        <v>0</v>
      </c>
      <c r="AD67">
        <v>154.91999999999999</v>
      </c>
      <c r="AE67">
        <v>411.74</v>
      </c>
      <c r="AF67">
        <v>0</v>
      </c>
      <c r="AG67">
        <v>0</v>
      </c>
      <c r="AH67">
        <v>0</v>
      </c>
      <c r="AI67">
        <v>392.24</v>
      </c>
      <c r="AJ67">
        <v>388.24</v>
      </c>
      <c r="AK67">
        <v>62.2</v>
      </c>
      <c r="AL67">
        <v>65.17</v>
      </c>
      <c r="AM67">
        <v>269.51</v>
      </c>
      <c r="AN67">
        <v>260.04000000000002</v>
      </c>
      <c r="AO67">
        <v>127.31</v>
      </c>
      <c r="AP67">
        <v>144.78</v>
      </c>
      <c r="AQ67">
        <v>1.71</v>
      </c>
      <c r="AR67">
        <v>0.21</v>
      </c>
      <c r="AT67">
        <v>61</v>
      </c>
      <c r="AU67">
        <v>6425.44</v>
      </c>
      <c r="AV67">
        <v>408.3</v>
      </c>
      <c r="AW67">
        <v>3436.1</v>
      </c>
      <c r="AX67">
        <v>0</v>
      </c>
      <c r="AY67">
        <v>194.26</v>
      </c>
      <c r="AZ67">
        <v>1594.5</v>
      </c>
      <c r="BA67">
        <v>1466.37</v>
      </c>
      <c r="BB67">
        <v>1302.8900000000001</v>
      </c>
      <c r="BC67">
        <v>1528.64</v>
      </c>
      <c r="BD67">
        <v>1689.64</v>
      </c>
      <c r="BE67">
        <v>921.17</v>
      </c>
      <c r="BF67">
        <v>577.38</v>
      </c>
      <c r="BG67">
        <v>144.75</v>
      </c>
      <c r="BH67">
        <v>138.69999999999999</v>
      </c>
      <c r="BI67">
        <v>1222.6500000000001</v>
      </c>
      <c r="BJ67">
        <v>587.95000000000005</v>
      </c>
      <c r="BK67">
        <v>127.22</v>
      </c>
      <c r="BL67">
        <v>103.66</v>
      </c>
      <c r="BM67">
        <v>230.94</v>
      </c>
      <c r="BN67">
        <v>18.57</v>
      </c>
    </row>
    <row r="68" spans="2:66" x14ac:dyDescent="0.25">
      <c r="B68">
        <v>62</v>
      </c>
      <c r="C68">
        <v>2942.18</v>
      </c>
      <c r="D68">
        <v>153.07</v>
      </c>
      <c r="E68">
        <v>1160.0899999999999</v>
      </c>
      <c r="F68">
        <v>0</v>
      </c>
      <c r="G68">
        <v>0</v>
      </c>
      <c r="H68">
        <v>661</v>
      </c>
      <c r="I68">
        <v>872.02</v>
      </c>
      <c r="J68">
        <v>55.3</v>
      </c>
      <c r="K68">
        <v>103.94</v>
      </c>
      <c r="L68">
        <v>121.82</v>
      </c>
      <c r="M68">
        <v>458.39</v>
      </c>
      <c r="N68">
        <v>492.19</v>
      </c>
      <c r="O68">
        <v>75.58</v>
      </c>
      <c r="P68">
        <v>73.400000000000006</v>
      </c>
      <c r="Q68">
        <v>289.77999999999997</v>
      </c>
      <c r="R68">
        <v>417.29</v>
      </c>
      <c r="S68">
        <v>157.09</v>
      </c>
      <c r="T68">
        <v>162.15</v>
      </c>
      <c r="U68">
        <v>77.42</v>
      </c>
      <c r="V68">
        <v>3.61</v>
      </c>
      <c r="X68">
        <v>62</v>
      </c>
      <c r="Y68">
        <v>202.38</v>
      </c>
      <c r="Z68">
        <v>44.11</v>
      </c>
      <c r="AA68">
        <v>407.42</v>
      </c>
      <c r="AB68">
        <v>0</v>
      </c>
      <c r="AC68">
        <v>0</v>
      </c>
      <c r="AD68">
        <v>142.53</v>
      </c>
      <c r="AE68">
        <v>389.99</v>
      </c>
      <c r="AF68">
        <v>0</v>
      </c>
      <c r="AG68">
        <v>0</v>
      </c>
      <c r="AH68">
        <v>0.02</v>
      </c>
      <c r="AI68">
        <v>424.78</v>
      </c>
      <c r="AJ68">
        <v>418.19</v>
      </c>
      <c r="AK68">
        <v>78.59</v>
      </c>
      <c r="AL68">
        <v>87.92</v>
      </c>
      <c r="AM68">
        <v>394.57</v>
      </c>
      <c r="AN68">
        <v>377.63</v>
      </c>
      <c r="AO68">
        <v>141.43</v>
      </c>
      <c r="AP68">
        <v>179.88</v>
      </c>
      <c r="AQ68">
        <v>1.3</v>
      </c>
      <c r="AR68">
        <v>0.21</v>
      </c>
      <c r="AT68">
        <v>62</v>
      </c>
      <c r="AU68">
        <v>6490.57</v>
      </c>
      <c r="AV68">
        <v>395.48</v>
      </c>
      <c r="AW68">
        <v>3476.09</v>
      </c>
      <c r="AX68">
        <v>0</v>
      </c>
      <c r="AY68">
        <v>177.65</v>
      </c>
      <c r="AZ68">
        <v>1484.2</v>
      </c>
      <c r="BA68">
        <v>1440.78</v>
      </c>
      <c r="BB68">
        <v>1294.27</v>
      </c>
      <c r="BC68">
        <v>1357.06</v>
      </c>
      <c r="BD68">
        <v>1587.64</v>
      </c>
      <c r="BE68">
        <v>702.44</v>
      </c>
      <c r="BF68">
        <v>604.83000000000004</v>
      </c>
      <c r="BG68">
        <v>96.07</v>
      </c>
      <c r="BH68">
        <v>113.83</v>
      </c>
      <c r="BI68">
        <v>930.35</v>
      </c>
      <c r="BJ68">
        <v>666.49</v>
      </c>
      <c r="BK68">
        <v>83.65</v>
      </c>
      <c r="BL68">
        <v>80.62</v>
      </c>
      <c r="BM68">
        <v>235.01</v>
      </c>
      <c r="BN68">
        <v>17</v>
      </c>
    </row>
    <row r="69" spans="2:66" x14ac:dyDescent="0.25">
      <c r="B69">
        <v>63</v>
      </c>
      <c r="C69">
        <v>2828.85</v>
      </c>
      <c r="D69">
        <v>161.27000000000001</v>
      </c>
      <c r="E69">
        <v>1139.7</v>
      </c>
      <c r="F69">
        <v>0</v>
      </c>
      <c r="G69">
        <v>0</v>
      </c>
      <c r="H69">
        <v>596.21</v>
      </c>
      <c r="I69">
        <v>839.23</v>
      </c>
      <c r="J69">
        <v>31.78</v>
      </c>
      <c r="K69">
        <v>92.84</v>
      </c>
      <c r="L69">
        <v>92.51</v>
      </c>
      <c r="M69">
        <v>505.01</v>
      </c>
      <c r="N69">
        <v>486.12</v>
      </c>
      <c r="O69">
        <v>86.95</v>
      </c>
      <c r="P69">
        <v>85.77</v>
      </c>
      <c r="Q69">
        <v>418.09</v>
      </c>
      <c r="R69">
        <v>414.95</v>
      </c>
      <c r="S69">
        <v>170.5</v>
      </c>
      <c r="T69">
        <v>180.47</v>
      </c>
      <c r="U69">
        <v>72.010000000000005</v>
      </c>
      <c r="V69">
        <v>3.35</v>
      </c>
      <c r="X69">
        <v>63</v>
      </c>
      <c r="Y69">
        <v>177.45</v>
      </c>
      <c r="Z69">
        <v>37.32</v>
      </c>
      <c r="AA69">
        <v>374.5</v>
      </c>
      <c r="AB69">
        <v>0</v>
      </c>
      <c r="AC69">
        <v>0</v>
      </c>
      <c r="AD69">
        <v>128.57</v>
      </c>
      <c r="AE69">
        <v>365.99</v>
      </c>
      <c r="AF69">
        <v>0</v>
      </c>
      <c r="AG69">
        <v>0</v>
      </c>
      <c r="AH69">
        <v>0</v>
      </c>
      <c r="AI69">
        <v>383.14</v>
      </c>
      <c r="AJ69">
        <v>419.57</v>
      </c>
      <c r="AK69">
        <v>84.28</v>
      </c>
      <c r="AL69">
        <v>94.36</v>
      </c>
      <c r="AM69">
        <v>341.63</v>
      </c>
      <c r="AN69">
        <v>350.8</v>
      </c>
      <c r="AO69">
        <v>157.08000000000001</v>
      </c>
      <c r="AP69">
        <v>207.95</v>
      </c>
      <c r="AQ69">
        <v>1.2</v>
      </c>
      <c r="AR69">
        <v>0.21</v>
      </c>
      <c r="AT69">
        <v>63</v>
      </c>
      <c r="AU69">
        <v>6238.78</v>
      </c>
      <c r="AV69">
        <v>368.95</v>
      </c>
      <c r="AW69">
        <v>3158.34</v>
      </c>
      <c r="AX69">
        <v>0</v>
      </c>
      <c r="AY69">
        <v>157.77000000000001</v>
      </c>
      <c r="AZ69">
        <v>1524.4</v>
      </c>
      <c r="BA69">
        <v>1373.08</v>
      </c>
      <c r="BB69">
        <v>1260.2</v>
      </c>
      <c r="BC69">
        <v>1260.19</v>
      </c>
      <c r="BD69">
        <v>1488.54</v>
      </c>
      <c r="BE69">
        <v>823.19</v>
      </c>
      <c r="BF69">
        <v>564.70000000000005</v>
      </c>
      <c r="BG69">
        <v>124.49</v>
      </c>
      <c r="BH69">
        <v>151.21</v>
      </c>
      <c r="BI69">
        <v>898.72</v>
      </c>
      <c r="BJ69">
        <v>555.65</v>
      </c>
      <c r="BK69">
        <v>125.26</v>
      </c>
      <c r="BL69">
        <v>103.51</v>
      </c>
      <c r="BM69">
        <v>221.06</v>
      </c>
      <c r="BN69">
        <v>19.04</v>
      </c>
    </row>
    <row r="70" spans="2:66" x14ac:dyDescent="0.25">
      <c r="B70">
        <v>64</v>
      </c>
      <c r="C70">
        <v>2678.62</v>
      </c>
      <c r="D70">
        <v>157.68</v>
      </c>
      <c r="E70">
        <v>1115.47</v>
      </c>
      <c r="F70">
        <v>0</v>
      </c>
      <c r="G70">
        <v>0</v>
      </c>
      <c r="H70">
        <v>547.70000000000005</v>
      </c>
      <c r="I70">
        <v>789.28</v>
      </c>
      <c r="J70">
        <v>13.96</v>
      </c>
      <c r="K70">
        <v>80.430000000000007</v>
      </c>
      <c r="L70">
        <v>69.819999999999993</v>
      </c>
      <c r="M70">
        <v>486.74</v>
      </c>
      <c r="N70">
        <v>462.67</v>
      </c>
      <c r="O70">
        <v>77.239999999999995</v>
      </c>
      <c r="P70">
        <v>79.099999999999994</v>
      </c>
      <c r="Q70">
        <v>324.36</v>
      </c>
      <c r="R70">
        <v>506</v>
      </c>
      <c r="S70">
        <v>154.19</v>
      </c>
      <c r="T70">
        <v>171.18</v>
      </c>
      <c r="U70">
        <v>67.31</v>
      </c>
      <c r="V70">
        <v>2.82</v>
      </c>
      <c r="X70">
        <v>64</v>
      </c>
      <c r="Y70">
        <v>177.87</v>
      </c>
      <c r="Z70">
        <v>31.59</v>
      </c>
      <c r="AA70">
        <v>344.5</v>
      </c>
      <c r="AB70">
        <v>0</v>
      </c>
      <c r="AC70">
        <v>0</v>
      </c>
      <c r="AD70">
        <v>117.51</v>
      </c>
      <c r="AE70">
        <v>334.6</v>
      </c>
      <c r="AF70">
        <v>0</v>
      </c>
      <c r="AG70">
        <v>0</v>
      </c>
      <c r="AH70">
        <v>0</v>
      </c>
      <c r="AI70">
        <v>390.01</v>
      </c>
      <c r="AJ70">
        <v>374.93</v>
      </c>
      <c r="AK70">
        <v>76.92</v>
      </c>
      <c r="AL70">
        <v>85.07</v>
      </c>
      <c r="AM70">
        <v>397.46</v>
      </c>
      <c r="AN70">
        <v>404.78</v>
      </c>
      <c r="AO70">
        <v>141.82</v>
      </c>
      <c r="AP70">
        <v>188.15</v>
      </c>
      <c r="AQ70">
        <v>1.41</v>
      </c>
      <c r="AR70">
        <v>0.22</v>
      </c>
      <c r="AT70">
        <v>64</v>
      </c>
      <c r="AU70">
        <v>5675.46</v>
      </c>
      <c r="AV70">
        <v>346.68</v>
      </c>
      <c r="AW70">
        <v>3123.98</v>
      </c>
      <c r="AX70">
        <v>0</v>
      </c>
      <c r="AY70">
        <v>122.13</v>
      </c>
      <c r="AZ70">
        <v>1463.5</v>
      </c>
      <c r="BA70">
        <v>1364.74</v>
      </c>
      <c r="BB70">
        <v>1206.82</v>
      </c>
      <c r="BC70">
        <v>1095.76</v>
      </c>
      <c r="BD70">
        <v>1409.51</v>
      </c>
      <c r="BE70">
        <v>787.16</v>
      </c>
      <c r="BF70">
        <v>527.79</v>
      </c>
      <c r="BG70">
        <v>127.04</v>
      </c>
      <c r="BH70">
        <v>142.05000000000001</v>
      </c>
      <c r="BI70">
        <v>933.56</v>
      </c>
      <c r="BJ70">
        <v>600.29999999999995</v>
      </c>
      <c r="BK70">
        <v>111</v>
      </c>
      <c r="BL70">
        <v>104.5</v>
      </c>
      <c r="BM70">
        <v>202.4</v>
      </c>
      <c r="BN70">
        <v>17.760000000000002</v>
      </c>
    </row>
    <row r="71" spans="2:66" x14ac:dyDescent="0.25">
      <c r="B71">
        <v>65</v>
      </c>
      <c r="C71">
        <v>2465.54</v>
      </c>
      <c r="D71">
        <v>139.47</v>
      </c>
      <c r="E71">
        <v>1169.0899999999999</v>
      </c>
      <c r="F71">
        <v>0</v>
      </c>
      <c r="G71">
        <v>0</v>
      </c>
      <c r="H71">
        <v>500.3</v>
      </c>
      <c r="I71">
        <v>757.97</v>
      </c>
      <c r="J71">
        <v>5.41</v>
      </c>
      <c r="K71">
        <v>72.16</v>
      </c>
      <c r="L71">
        <v>55.54</v>
      </c>
      <c r="M71">
        <v>476.63</v>
      </c>
      <c r="N71">
        <v>464.1</v>
      </c>
      <c r="O71">
        <v>85.36</v>
      </c>
      <c r="P71">
        <v>84.19</v>
      </c>
      <c r="Q71">
        <v>369.92</v>
      </c>
      <c r="R71">
        <v>438.3</v>
      </c>
      <c r="S71">
        <v>175.41</v>
      </c>
      <c r="T71">
        <v>182.94</v>
      </c>
      <c r="U71">
        <v>60.09</v>
      </c>
      <c r="V71">
        <v>2.25</v>
      </c>
      <c r="X71">
        <v>65</v>
      </c>
      <c r="Y71">
        <v>162.44</v>
      </c>
      <c r="Z71">
        <v>23.74</v>
      </c>
      <c r="AA71">
        <v>309.14</v>
      </c>
      <c r="AB71">
        <v>0</v>
      </c>
      <c r="AC71">
        <v>0</v>
      </c>
      <c r="AD71">
        <v>110.64</v>
      </c>
      <c r="AE71">
        <v>321.38</v>
      </c>
      <c r="AF71">
        <v>0</v>
      </c>
      <c r="AG71">
        <v>0</v>
      </c>
      <c r="AH71">
        <v>0</v>
      </c>
      <c r="AI71">
        <v>424.14</v>
      </c>
      <c r="AJ71">
        <v>426.98</v>
      </c>
      <c r="AK71">
        <v>82.13</v>
      </c>
      <c r="AL71">
        <v>93.16</v>
      </c>
      <c r="AM71">
        <v>409.25</v>
      </c>
      <c r="AN71">
        <v>389.6</v>
      </c>
      <c r="AO71">
        <v>136.77000000000001</v>
      </c>
      <c r="AP71">
        <v>198.48</v>
      </c>
      <c r="AQ71">
        <v>1.38</v>
      </c>
      <c r="AR71">
        <v>0.18</v>
      </c>
      <c r="AT71">
        <v>65</v>
      </c>
      <c r="AU71">
        <v>5484.48</v>
      </c>
      <c r="AV71">
        <v>327.54000000000002</v>
      </c>
      <c r="AW71">
        <v>2832.69</v>
      </c>
      <c r="AX71">
        <v>0</v>
      </c>
      <c r="AY71">
        <v>100.99</v>
      </c>
      <c r="AZ71">
        <v>1423.14</v>
      </c>
      <c r="BA71">
        <v>1396.25</v>
      </c>
      <c r="BB71">
        <v>1176.93</v>
      </c>
      <c r="BC71">
        <v>973.39</v>
      </c>
      <c r="BD71">
        <v>1358.58</v>
      </c>
      <c r="BE71">
        <v>614.29999999999995</v>
      </c>
      <c r="BF71">
        <v>564.29999999999995</v>
      </c>
      <c r="BG71">
        <v>96.95</v>
      </c>
      <c r="BH71">
        <v>138.19999999999999</v>
      </c>
      <c r="BI71">
        <v>584.96</v>
      </c>
      <c r="BJ71">
        <v>611.92999999999995</v>
      </c>
      <c r="BK71">
        <v>88.45</v>
      </c>
      <c r="BL71">
        <v>98.82</v>
      </c>
      <c r="BM71">
        <v>191.93</v>
      </c>
      <c r="BN71">
        <v>16.190000000000001</v>
      </c>
    </row>
    <row r="72" spans="2:66" x14ac:dyDescent="0.25">
      <c r="B72">
        <v>66</v>
      </c>
      <c r="C72">
        <v>2324.63</v>
      </c>
      <c r="D72">
        <v>121.29</v>
      </c>
      <c r="E72">
        <v>1093.6600000000001</v>
      </c>
      <c r="F72">
        <v>0</v>
      </c>
      <c r="G72">
        <v>0</v>
      </c>
      <c r="H72">
        <v>462.78</v>
      </c>
      <c r="I72">
        <v>750.08</v>
      </c>
      <c r="J72">
        <v>3.35</v>
      </c>
      <c r="K72">
        <v>62.42</v>
      </c>
      <c r="L72">
        <v>47.72</v>
      </c>
      <c r="M72">
        <v>473.84</v>
      </c>
      <c r="N72">
        <v>500.62</v>
      </c>
      <c r="O72">
        <v>91.66</v>
      </c>
      <c r="P72">
        <v>89.88</v>
      </c>
      <c r="Q72">
        <v>380.72</v>
      </c>
      <c r="R72">
        <v>437.81</v>
      </c>
      <c r="S72">
        <v>174.92</v>
      </c>
      <c r="T72">
        <v>189.5</v>
      </c>
      <c r="U72">
        <v>54.26</v>
      </c>
      <c r="V72">
        <v>2.4</v>
      </c>
      <c r="X72">
        <v>66</v>
      </c>
      <c r="Y72">
        <v>139.49</v>
      </c>
      <c r="Z72">
        <v>18.579999999999998</v>
      </c>
      <c r="AA72">
        <v>287.39</v>
      </c>
      <c r="AB72">
        <v>0</v>
      </c>
      <c r="AC72">
        <v>0</v>
      </c>
      <c r="AD72">
        <v>105.59</v>
      </c>
      <c r="AE72">
        <v>296.27999999999997</v>
      </c>
      <c r="AF72">
        <v>0</v>
      </c>
      <c r="AG72">
        <v>0</v>
      </c>
      <c r="AH72">
        <v>0</v>
      </c>
      <c r="AI72">
        <v>388.75</v>
      </c>
      <c r="AJ72">
        <v>418.82</v>
      </c>
      <c r="AK72">
        <v>81.03</v>
      </c>
      <c r="AL72">
        <v>90.55</v>
      </c>
      <c r="AM72">
        <v>404.51</v>
      </c>
      <c r="AN72">
        <v>444.89</v>
      </c>
      <c r="AO72">
        <v>124.93</v>
      </c>
      <c r="AP72">
        <v>193.05</v>
      </c>
      <c r="AQ72">
        <v>0.71</v>
      </c>
      <c r="AR72">
        <v>0.14000000000000001</v>
      </c>
      <c r="AT72">
        <v>66</v>
      </c>
      <c r="AU72">
        <v>5083.71</v>
      </c>
      <c r="AV72">
        <v>303.83</v>
      </c>
      <c r="AW72">
        <v>2811.07</v>
      </c>
      <c r="AX72">
        <v>0</v>
      </c>
      <c r="AY72">
        <v>72.52</v>
      </c>
      <c r="AZ72">
        <v>1414.01</v>
      </c>
      <c r="BA72">
        <v>1239.42</v>
      </c>
      <c r="BB72">
        <v>1155.49</v>
      </c>
      <c r="BC72">
        <v>863.09</v>
      </c>
      <c r="BD72">
        <v>1279.1199999999999</v>
      </c>
      <c r="BE72">
        <v>693.99</v>
      </c>
      <c r="BF72">
        <v>500.55</v>
      </c>
      <c r="BG72">
        <v>128.52000000000001</v>
      </c>
      <c r="BH72">
        <v>113.97</v>
      </c>
      <c r="BI72">
        <v>739.74</v>
      </c>
      <c r="BJ72">
        <v>631.62</v>
      </c>
      <c r="BK72">
        <v>115.14</v>
      </c>
      <c r="BL72">
        <v>88.46</v>
      </c>
      <c r="BM72">
        <v>177.64</v>
      </c>
      <c r="BN72">
        <v>16.7</v>
      </c>
    </row>
    <row r="73" spans="2:66" x14ac:dyDescent="0.25">
      <c r="B73">
        <v>67</v>
      </c>
      <c r="C73">
        <v>2085.46</v>
      </c>
      <c r="D73">
        <v>103.46</v>
      </c>
      <c r="E73">
        <v>951.9</v>
      </c>
      <c r="F73">
        <v>0</v>
      </c>
      <c r="G73">
        <v>0</v>
      </c>
      <c r="H73">
        <v>436.67</v>
      </c>
      <c r="I73">
        <v>705.98</v>
      </c>
      <c r="J73">
        <v>0.39</v>
      </c>
      <c r="K73">
        <v>49.51</v>
      </c>
      <c r="L73">
        <v>33.42</v>
      </c>
      <c r="M73">
        <v>520.84</v>
      </c>
      <c r="N73">
        <v>494.99</v>
      </c>
      <c r="O73">
        <v>81.59</v>
      </c>
      <c r="P73">
        <v>84.64</v>
      </c>
      <c r="Q73">
        <v>316.55</v>
      </c>
      <c r="R73">
        <v>449.91</v>
      </c>
      <c r="S73">
        <v>151.31</v>
      </c>
      <c r="T73">
        <v>177.43</v>
      </c>
      <c r="U73">
        <v>47.03</v>
      </c>
      <c r="V73">
        <v>1.86</v>
      </c>
      <c r="X73">
        <v>67</v>
      </c>
      <c r="Y73">
        <v>129</v>
      </c>
      <c r="Z73">
        <v>13.66</v>
      </c>
      <c r="AA73">
        <v>296.67</v>
      </c>
      <c r="AB73">
        <v>0</v>
      </c>
      <c r="AC73">
        <v>0</v>
      </c>
      <c r="AD73">
        <v>105.39</v>
      </c>
      <c r="AE73">
        <v>295.45999999999998</v>
      </c>
      <c r="AF73">
        <v>0</v>
      </c>
      <c r="AG73">
        <v>0</v>
      </c>
      <c r="AH73">
        <v>0</v>
      </c>
      <c r="AI73">
        <v>393.23</v>
      </c>
      <c r="AJ73">
        <v>398.61</v>
      </c>
      <c r="AK73">
        <v>88.46</v>
      </c>
      <c r="AL73">
        <v>103.45</v>
      </c>
      <c r="AM73">
        <v>489.93</v>
      </c>
      <c r="AN73">
        <v>469.27</v>
      </c>
      <c r="AO73">
        <v>128.63</v>
      </c>
      <c r="AP73">
        <v>203.31</v>
      </c>
      <c r="AQ73">
        <v>0.71</v>
      </c>
      <c r="AR73">
        <v>0.24</v>
      </c>
      <c r="AT73">
        <v>67</v>
      </c>
      <c r="AU73">
        <v>4777.46</v>
      </c>
      <c r="AV73">
        <v>244.66</v>
      </c>
      <c r="AW73">
        <v>2436.5500000000002</v>
      </c>
      <c r="AX73">
        <v>0</v>
      </c>
      <c r="AY73">
        <v>56.32</v>
      </c>
      <c r="AZ73">
        <v>1261.8</v>
      </c>
      <c r="BA73">
        <v>1171.96</v>
      </c>
      <c r="BB73">
        <v>1125.5</v>
      </c>
      <c r="BC73">
        <v>777.85</v>
      </c>
      <c r="BD73">
        <v>1235.45</v>
      </c>
      <c r="BE73">
        <v>585.94000000000005</v>
      </c>
      <c r="BF73">
        <v>522.57000000000005</v>
      </c>
      <c r="BG73">
        <v>86.37</v>
      </c>
      <c r="BH73">
        <v>144.85</v>
      </c>
      <c r="BI73">
        <v>636.63</v>
      </c>
      <c r="BJ73">
        <v>553.45000000000005</v>
      </c>
      <c r="BK73">
        <v>83.27</v>
      </c>
      <c r="BL73">
        <v>106.36</v>
      </c>
      <c r="BM73">
        <v>163.31</v>
      </c>
      <c r="BN73">
        <v>13.15</v>
      </c>
    </row>
    <row r="74" spans="2:66" x14ac:dyDescent="0.25">
      <c r="B74">
        <v>68</v>
      </c>
      <c r="C74">
        <v>1789.89</v>
      </c>
      <c r="D74">
        <v>107.77</v>
      </c>
      <c r="E74">
        <v>981.01</v>
      </c>
      <c r="F74">
        <v>0</v>
      </c>
      <c r="G74">
        <v>0</v>
      </c>
      <c r="H74">
        <v>425.43</v>
      </c>
      <c r="I74">
        <v>666.04</v>
      </c>
      <c r="J74">
        <v>0.03</v>
      </c>
      <c r="K74">
        <v>33.700000000000003</v>
      </c>
      <c r="L74">
        <v>25.6</v>
      </c>
      <c r="M74">
        <v>518.33000000000004</v>
      </c>
      <c r="N74">
        <v>566.66999999999996</v>
      </c>
      <c r="O74">
        <v>94.53</v>
      </c>
      <c r="P74">
        <v>95.75</v>
      </c>
      <c r="Q74">
        <v>358.17</v>
      </c>
      <c r="R74">
        <v>513.11</v>
      </c>
      <c r="S74">
        <v>168.2</v>
      </c>
      <c r="T74">
        <v>195.44</v>
      </c>
      <c r="U74">
        <v>37.31</v>
      </c>
      <c r="V74">
        <v>2.2799999999999998</v>
      </c>
      <c r="X74">
        <v>68</v>
      </c>
      <c r="Y74">
        <v>123.03</v>
      </c>
      <c r="Z74">
        <v>12.21</v>
      </c>
      <c r="AA74">
        <v>273.64999999999998</v>
      </c>
      <c r="AB74">
        <v>0</v>
      </c>
      <c r="AC74">
        <v>0</v>
      </c>
      <c r="AD74">
        <v>98.38</v>
      </c>
      <c r="AE74">
        <v>254.35</v>
      </c>
      <c r="AF74">
        <v>0</v>
      </c>
      <c r="AG74">
        <v>0</v>
      </c>
      <c r="AH74">
        <v>0</v>
      </c>
      <c r="AI74">
        <v>456.09</v>
      </c>
      <c r="AJ74">
        <v>437.17</v>
      </c>
      <c r="AK74">
        <v>79.150000000000006</v>
      </c>
      <c r="AL74">
        <v>93.88</v>
      </c>
      <c r="AM74">
        <v>400.41</v>
      </c>
      <c r="AN74">
        <v>402.03</v>
      </c>
      <c r="AO74">
        <v>101.4</v>
      </c>
      <c r="AP74">
        <v>183.03</v>
      </c>
      <c r="AQ74">
        <v>0.96</v>
      </c>
      <c r="AR74">
        <v>0.17</v>
      </c>
      <c r="AT74">
        <v>68</v>
      </c>
      <c r="AU74">
        <v>4516.38</v>
      </c>
      <c r="AV74">
        <v>250.89</v>
      </c>
      <c r="AW74">
        <v>2189.64</v>
      </c>
      <c r="AX74">
        <v>0</v>
      </c>
      <c r="AY74">
        <v>37.549999999999997</v>
      </c>
      <c r="AZ74">
        <v>1199.95</v>
      </c>
      <c r="BA74">
        <v>1120.8699999999999</v>
      </c>
      <c r="BB74">
        <v>1100.3399999999999</v>
      </c>
      <c r="BC74">
        <v>684.74</v>
      </c>
      <c r="BD74">
        <v>1181.33</v>
      </c>
      <c r="BE74">
        <v>651.98</v>
      </c>
      <c r="BF74">
        <v>447.21</v>
      </c>
      <c r="BG74">
        <v>72.69</v>
      </c>
      <c r="BH74">
        <v>122.72</v>
      </c>
      <c r="BI74">
        <v>961.95</v>
      </c>
      <c r="BJ74">
        <v>430.33</v>
      </c>
      <c r="BK74">
        <v>72.53</v>
      </c>
      <c r="BL74">
        <v>89.15</v>
      </c>
      <c r="BM74">
        <v>154.31</v>
      </c>
      <c r="BN74">
        <v>12.1</v>
      </c>
    </row>
    <row r="75" spans="2:66" x14ac:dyDescent="0.25">
      <c r="B75">
        <v>69</v>
      </c>
      <c r="C75">
        <v>1683.98</v>
      </c>
      <c r="D75">
        <v>115.34</v>
      </c>
      <c r="E75">
        <v>759.49</v>
      </c>
      <c r="F75">
        <v>0</v>
      </c>
      <c r="G75">
        <v>0</v>
      </c>
      <c r="H75">
        <v>367.34</v>
      </c>
      <c r="I75">
        <v>636.91</v>
      </c>
      <c r="J75">
        <v>0</v>
      </c>
      <c r="K75">
        <v>24.39</v>
      </c>
      <c r="L75">
        <v>21.73</v>
      </c>
      <c r="M75">
        <v>474.67</v>
      </c>
      <c r="N75">
        <v>522.65</v>
      </c>
      <c r="O75">
        <v>98.62</v>
      </c>
      <c r="P75">
        <v>106.47</v>
      </c>
      <c r="Q75">
        <v>390.86</v>
      </c>
      <c r="R75">
        <v>485.86</v>
      </c>
      <c r="S75">
        <v>179.4</v>
      </c>
      <c r="T75">
        <v>213.5</v>
      </c>
      <c r="U75">
        <v>34.03</v>
      </c>
      <c r="V75">
        <v>1.62</v>
      </c>
      <c r="X75">
        <v>69</v>
      </c>
      <c r="Y75">
        <v>111.34</v>
      </c>
      <c r="Z75">
        <v>7.1</v>
      </c>
      <c r="AA75">
        <v>238.81</v>
      </c>
      <c r="AB75">
        <v>0</v>
      </c>
      <c r="AC75">
        <v>0</v>
      </c>
      <c r="AD75">
        <v>90.11</v>
      </c>
      <c r="AE75">
        <v>216.88</v>
      </c>
      <c r="AF75">
        <v>0</v>
      </c>
      <c r="AG75">
        <v>0</v>
      </c>
      <c r="AH75">
        <v>0</v>
      </c>
      <c r="AI75">
        <v>457.94</v>
      </c>
      <c r="AJ75">
        <v>423.91</v>
      </c>
      <c r="AK75">
        <v>78.42</v>
      </c>
      <c r="AL75">
        <v>85.63</v>
      </c>
      <c r="AM75">
        <v>390.3</v>
      </c>
      <c r="AN75">
        <v>362.59</v>
      </c>
      <c r="AO75">
        <v>87.21</v>
      </c>
      <c r="AP75">
        <v>164.17</v>
      </c>
      <c r="AQ75">
        <v>0.85</v>
      </c>
      <c r="AR75">
        <v>0.21</v>
      </c>
      <c r="AT75">
        <v>69</v>
      </c>
      <c r="AU75">
        <v>4363.62</v>
      </c>
      <c r="AV75">
        <v>214.58</v>
      </c>
      <c r="AW75">
        <v>2124.1</v>
      </c>
      <c r="AX75">
        <v>0</v>
      </c>
      <c r="AY75">
        <v>15.38</v>
      </c>
      <c r="AZ75">
        <v>1183.9000000000001</v>
      </c>
      <c r="BA75">
        <v>1134.3499999999999</v>
      </c>
      <c r="BB75">
        <v>1096.54</v>
      </c>
      <c r="BC75">
        <v>625.94000000000005</v>
      </c>
      <c r="BD75">
        <v>1103.3</v>
      </c>
      <c r="BE75">
        <v>608.96</v>
      </c>
      <c r="BF75">
        <v>521.4</v>
      </c>
      <c r="BG75">
        <v>92.03</v>
      </c>
      <c r="BH75">
        <v>97.77</v>
      </c>
      <c r="BI75">
        <v>821.51</v>
      </c>
      <c r="BJ75">
        <v>415.92</v>
      </c>
      <c r="BK75">
        <v>97.04</v>
      </c>
      <c r="BL75">
        <v>78.42</v>
      </c>
      <c r="BM75">
        <v>147.84</v>
      </c>
      <c r="BN75">
        <v>12.07</v>
      </c>
    </row>
    <row r="76" spans="2:66" x14ac:dyDescent="0.25">
      <c r="B76">
        <v>70</v>
      </c>
      <c r="C76">
        <v>1508.35</v>
      </c>
      <c r="D76">
        <v>94.76</v>
      </c>
      <c r="E76">
        <v>624.44000000000005</v>
      </c>
      <c r="F76">
        <v>0</v>
      </c>
      <c r="G76">
        <v>0</v>
      </c>
      <c r="H76">
        <v>339.04</v>
      </c>
      <c r="I76">
        <v>594.61</v>
      </c>
      <c r="J76">
        <v>0</v>
      </c>
      <c r="K76">
        <v>16.96</v>
      </c>
      <c r="L76">
        <v>16.149999999999999</v>
      </c>
      <c r="M76">
        <v>498.15</v>
      </c>
      <c r="N76">
        <v>508.49</v>
      </c>
      <c r="O76">
        <v>84.37</v>
      </c>
      <c r="P76">
        <v>85.57</v>
      </c>
      <c r="Q76">
        <v>491.45</v>
      </c>
      <c r="R76">
        <v>427.57</v>
      </c>
      <c r="S76">
        <v>144.63999999999999</v>
      </c>
      <c r="T76">
        <v>175.74</v>
      </c>
      <c r="U76">
        <v>29.75</v>
      </c>
      <c r="V76">
        <v>1.57</v>
      </c>
      <c r="X76">
        <v>70</v>
      </c>
      <c r="Y76">
        <v>105.03</v>
      </c>
      <c r="Z76">
        <v>3.53</v>
      </c>
      <c r="AA76">
        <v>199.56</v>
      </c>
      <c r="AB76">
        <v>0</v>
      </c>
      <c r="AC76">
        <v>0</v>
      </c>
      <c r="AD76">
        <v>85.54</v>
      </c>
      <c r="AE76">
        <v>179.81</v>
      </c>
      <c r="AF76">
        <v>0</v>
      </c>
      <c r="AG76">
        <v>0</v>
      </c>
      <c r="AH76">
        <v>0</v>
      </c>
      <c r="AI76">
        <v>429.71</v>
      </c>
      <c r="AJ76">
        <v>450.2</v>
      </c>
      <c r="AK76">
        <v>71.19</v>
      </c>
      <c r="AL76">
        <v>68.91</v>
      </c>
      <c r="AM76">
        <v>364.54</v>
      </c>
      <c r="AN76">
        <v>411.65</v>
      </c>
      <c r="AO76">
        <v>64.040000000000006</v>
      </c>
      <c r="AP76">
        <v>131.13</v>
      </c>
      <c r="AQ76">
        <v>0.66</v>
      </c>
      <c r="AR76">
        <v>0.13</v>
      </c>
      <c r="AT76">
        <v>70</v>
      </c>
      <c r="AU76">
        <v>4369.4799999999996</v>
      </c>
      <c r="AV76">
        <v>225.78</v>
      </c>
      <c r="AW76">
        <v>1891.13</v>
      </c>
      <c r="AX76">
        <v>0</v>
      </c>
      <c r="AY76">
        <v>3.6</v>
      </c>
      <c r="AZ76">
        <v>1212.78</v>
      </c>
      <c r="BA76">
        <v>1098.1600000000001</v>
      </c>
      <c r="BB76">
        <v>1062.99</v>
      </c>
      <c r="BC76">
        <v>530.07000000000005</v>
      </c>
      <c r="BD76">
        <v>1052.8</v>
      </c>
      <c r="BE76">
        <v>646.89</v>
      </c>
      <c r="BF76">
        <v>475.76</v>
      </c>
      <c r="BG76">
        <v>73.92</v>
      </c>
      <c r="BH76">
        <v>120.28</v>
      </c>
      <c r="BI76">
        <v>595.71</v>
      </c>
      <c r="BJ76">
        <v>378.49</v>
      </c>
      <c r="BK76">
        <v>75.3</v>
      </c>
      <c r="BL76">
        <v>88.87</v>
      </c>
      <c r="BM76">
        <v>145.9</v>
      </c>
      <c r="BN76">
        <v>12.91</v>
      </c>
    </row>
    <row r="77" spans="2:66" x14ac:dyDescent="0.25">
      <c r="B77">
        <v>71</v>
      </c>
      <c r="C77">
        <v>1345.21</v>
      </c>
      <c r="D77">
        <v>76.83</v>
      </c>
      <c r="E77">
        <v>654.36</v>
      </c>
      <c r="F77">
        <v>0</v>
      </c>
      <c r="G77">
        <v>0</v>
      </c>
      <c r="H77">
        <v>320.88</v>
      </c>
      <c r="I77">
        <v>571.57000000000005</v>
      </c>
      <c r="J77">
        <v>0</v>
      </c>
      <c r="K77">
        <v>15.29</v>
      </c>
      <c r="L77">
        <v>13.63</v>
      </c>
      <c r="M77">
        <v>531.67999999999995</v>
      </c>
      <c r="N77">
        <v>456.69</v>
      </c>
      <c r="O77">
        <v>82.61</v>
      </c>
      <c r="P77">
        <v>88.13</v>
      </c>
      <c r="Q77">
        <v>393.09</v>
      </c>
      <c r="R77">
        <v>583.77</v>
      </c>
      <c r="S77">
        <v>146.78</v>
      </c>
      <c r="T77">
        <v>181.26</v>
      </c>
      <c r="U77">
        <v>25.92</v>
      </c>
      <c r="V77">
        <v>1.32</v>
      </c>
      <c r="X77">
        <v>71</v>
      </c>
      <c r="Y77">
        <v>91.09</v>
      </c>
      <c r="Z77">
        <v>1.31</v>
      </c>
      <c r="AA77">
        <v>153.22999999999999</v>
      </c>
      <c r="AB77">
        <v>0</v>
      </c>
      <c r="AC77">
        <v>0</v>
      </c>
      <c r="AD77">
        <v>82.24</v>
      </c>
      <c r="AE77">
        <v>144.5</v>
      </c>
      <c r="AF77">
        <v>0</v>
      </c>
      <c r="AG77">
        <v>0</v>
      </c>
      <c r="AH77">
        <v>0</v>
      </c>
      <c r="AI77">
        <v>414.8</v>
      </c>
      <c r="AJ77">
        <v>408.82</v>
      </c>
      <c r="AK77">
        <v>58.53</v>
      </c>
      <c r="AL77">
        <v>61.77</v>
      </c>
      <c r="AM77">
        <v>337.55</v>
      </c>
      <c r="AN77">
        <v>315.20999999999998</v>
      </c>
      <c r="AO77">
        <v>42.61</v>
      </c>
      <c r="AP77">
        <v>110.68</v>
      </c>
      <c r="AQ77">
        <v>0.44</v>
      </c>
      <c r="AR77">
        <v>0.13</v>
      </c>
      <c r="AT77">
        <v>71</v>
      </c>
      <c r="AU77">
        <v>4156.05</v>
      </c>
      <c r="AV77">
        <v>206.23</v>
      </c>
      <c r="AW77">
        <v>1850.62</v>
      </c>
      <c r="AX77">
        <v>0</v>
      </c>
      <c r="AY77">
        <v>0.6</v>
      </c>
      <c r="AZ77">
        <v>1112.96</v>
      </c>
      <c r="BA77">
        <v>1044.97</v>
      </c>
      <c r="BB77">
        <v>1065.82</v>
      </c>
      <c r="BC77">
        <v>481.7</v>
      </c>
      <c r="BD77">
        <v>1042.3800000000001</v>
      </c>
      <c r="BE77">
        <v>637.24</v>
      </c>
      <c r="BF77">
        <v>430.7</v>
      </c>
      <c r="BG77">
        <v>85.05</v>
      </c>
      <c r="BH77">
        <v>95.9</v>
      </c>
      <c r="BI77">
        <v>751.95</v>
      </c>
      <c r="BJ77">
        <v>389.88</v>
      </c>
      <c r="BK77">
        <v>103.24</v>
      </c>
      <c r="BL77">
        <v>75.2</v>
      </c>
      <c r="BM77">
        <v>136.80000000000001</v>
      </c>
      <c r="BN77">
        <v>10.49</v>
      </c>
    </row>
    <row r="78" spans="2:66" x14ac:dyDescent="0.25">
      <c r="B78">
        <v>72</v>
      </c>
      <c r="C78">
        <v>1217.54</v>
      </c>
      <c r="D78">
        <v>80.75</v>
      </c>
      <c r="E78">
        <v>689.79</v>
      </c>
      <c r="F78">
        <v>0</v>
      </c>
      <c r="G78">
        <v>0</v>
      </c>
      <c r="H78">
        <v>284.60000000000002</v>
      </c>
      <c r="I78">
        <v>538.19000000000005</v>
      </c>
      <c r="J78">
        <v>0</v>
      </c>
      <c r="K78">
        <v>9.65</v>
      </c>
      <c r="L78">
        <v>8.85</v>
      </c>
      <c r="M78">
        <v>554.39</v>
      </c>
      <c r="N78">
        <v>482.78</v>
      </c>
      <c r="O78">
        <v>90.98</v>
      </c>
      <c r="P78">
        <v>98.65</v>
      </c>
      <c r="Q78">
        <v>514.79999999999995</v>
      </c>
      <c r="R78">
        <v>490.72</v>
      </c>
      <c r="S78">
        <v>154.02000000000001</v>
      </c>
      <c r="T78">
        <v>205.42</v>
      </c>
      <c r="U78">
        <v>22.29</v>
      </c>
      <c r="V78">
        <v>1.26</v>
      </c>
      <c r="X78">
        <v>72</v>
      </c>
      <c r="Y78">
        <v>85.86</v>
      </c>
      <c r="Z78">
        <v>0.56999999999999995</v>
      </c>
      <c r="AA78">
        <v>148</v>
      </c>
      <c r="AB78">
        <v>0</v>
      </c>
      <c r="AC78">
        <v>0</v>
      </c>
      <c r="AD78">
        <v>76.77</v>
      </c>
      <c r="AE78">
        <v>99.54</v>
      </c>
      <c r="AF78">
        <v>0</v>
      </c>
      <c r="AG78">
        <v>0</v>
      </c>
      <c r="AH78">
        <v>0</v>
      </c>
      <c r="AI78">
        <v>421.49</v>
      </c>
      <c r="AJ78">
        <v>416.25</v>
      </c>
      <c r="AK78">
        <v>62.06</v>
      </c>
      <c r="AL78">
        <v>59.58</v>
      </c>
      <c r="AM78">
        <v>405.65</v>
      </c>
      <c r="AN78">
        <v>378.81</v>
      </c>
      <c r="AO78">
        <v>35.68</v>
      </c>
      <c r="AP78">
        <v>99.05</v>
      </c>
      <c r="AQ78">
        <v>0.47</v>
      </c>
      <c r="AR78">
        <v>0.17</v>
      </c>
      <c r="AT78">
        <v>72</v>
      </c>
      <c r="AU78">
        <v>4044.98</v>
      </c>
      <c r="AV78">
        <v>201.79</v>
      </c>
      <c r="AW78">
        <v>1723.55</v>
      </c>
      <c r="AX78">
        <v>0</v>
      </c>
      <c r="AY78">
        <v>0.18</v>
      </c>
      <c r="AZ78">
        <v>1149.1400000000001</v>
      </c>
      <c r="BA78">
        <v>1024.79</v>
      </c>
      <c r="BB78">
        <v>1047.6199999999999</v>
      </c>
      <c r="BC78">
        <v>438.51</v>
      </c>
      <c r="BD78">
        <v>977.75</v>
      </c>
      <c r="BE78">
        <v>539.32000000000005</v>
      </c>
      <c r="BF78">
        <v>367.45</v>
      </c>
      <c r="BG78">
        <v>102.85</v>
      </c>
      <c r="BH78">
        <v>77.099999999999994</v>
      </c>
      <c r="BI78">
        <v>395.66</v>
      </c>
      <c r="BJ78">
        <v>401.79</v>
      </c>
      <c r="BK78">
        <v>111.91</v>
      </c>
      <c r="BL78">
        <v>64.8</v>
      </c>
      <c r="BM78">
        <v>132.06</v>
      </c>
      <c r="BN78">
        <v>12.61</v>
      </c>
    </row>
    <row r="79" spans="2:66" x14ac:dyDescent="0.25">
      <c r="B79">
        <v>73</v>
      </c>
      <c r="C79">
        <v>1077.44</v>
      </c>
      <c r="D79">
        <v>70.010000000000005</v>
      </c>
      <c r="E79">
        <v>603.04999999999995</v>
      </c>
      <c r="F79">
        <v>0</v>
      </c>
      <c r="G79">
        <v>0</v>
      </c>
      <c r="H79">
        <v>271.47000000000003</v>
      </c>
      <c r="I79">
        <v>504.09</v>
      </c>
      <c r="J79">
        <v>0</v>
      </c>
      <c r="K79">
        <v>5.85</v>
      </c>
      <c r="L79">
        <v>5.62</v>
      </c>
      <c r="M79">
        <v>538.6</v>
      </c>
      <c r="N79">
        <v>454.98</v>
      </c>
      <c r="O79">
        <v>79.069999999999993</v>
      </c>
      <c r="P79">
        <v>84.27</v>
      </c>
      <c r="Q79">
        <v>532.16</v>
      </c>
      <c r="R79">
        <v>407.34</v>
      </c>
      <c r="S79">
        <v>129.11000000000001</v>
      </c>
      <c r="T79">
        <v>174.84</v>
      </c>
      <c r="U79">
        <v>20.05</v>
      </c>
      <c r="V79">
        <v>1.42</v>
      </c>
      <c r="X79">
        <v>73</v>
      </c>
      <c r="Y79">
        <v>79.53</v>
      </c>
      <c r="Z79">
        <v>0.28999999999999998</v>
      </c>
      <c r="AA79">
        <v>116.2</v>
      </c>
      <c r="AB79">
        <v>0</v>
      </c>
      <c r="AC79">
        <v>0</v>
      </c>
      <c r="AD79">
        <v>70.739999999999995</v>
      </c>
      <c r="AE79">
        <v>71.62</v>
      </c>
      <c r="AF79">
        <v>0</v>
      </c>
      <c r="AG79">
        <v>0</v>
      </c>
      <c r="AH79">
        <v>0</v>
      </c>
      <c r="AI79">
        <v>454.96</v>
      </c>
      <c r="AJ79">
        <v>494.94</v>
      </c>
      <c r="AK79">
        <v>63.51</v>
      </c>
      <c r="AL79">
        <v>63.67</v>
      </c>
      <c r="AM79">
        <v>408.25</v>
      </c>
      <c r="AN79">
        <v>486.01</v>
      </c>
      <c r="AO79">
        <v>23.52</v>
      </c>
      <c r="AP79">
        <v>96.55</v>
      </c>
      <c r="AQ79">
        <v>0.38</v>
      </c>
      <c r="AR79">
        <v>0.04</v>
      </c>
      <c r="AT79">
        <v>73</v>
      </c>
      <c r="AU79">
        <v>4008.34</v>
      </c>
      <c r="AV79">
        <v>192.88</v>
      </c>
      <c r="AW79">
        <v>1573.25</v>
      </c>
      <c r="AX79">
        <v>0</v>
      </c>
      <c r="AY79">
        <v>0</v>
      </c>
      <c r="AZ79">
        <v>1132.82</v>
      </c>
      <c r="BA79">
        <v>993.19</v>
      </c>
      <c r="BB79">
        <v>1022.73</v>
      </c>
      <c r="BC79">
        <v>384.82</v>
      </c>
      <c r="BD79">
        <v>944.99</v>
      </c>
      <c r="BE79">
        <v>587.20000000000005</v>
      </c>
      <c r="BF79">
        <v>381.99</v>
      </c>
      <c r="BG79">
        <v>76.459999999999994</v>
      </c>
      <c r="BH79">
        <v>91.57</v>
      </c>
      <c r="BI79">
        <v>551.72</v>
      </c>
      <c r="BJ79">
        <v>419.91</v>
      </c>
      <c r="BK79">
        <v>86.9</v>
      </c>
      <c r="BL79">
        <v>79.47</v>
      </c>
      <c r="BM79">
        <v>130.06</v>
      </c>
      <c r="BN79">
        <v>11.42</v>
      </c>
    </row>
    <row r="80" spans="2:66" x14ac:dyDescent="0.25">
      <c r="B80">
        <v>74</v>
      </c>
      <c r="C80">
        <v>969.21</v>
      </c>
      <c r="D80">
        <v>66.349999999999994</v>
      </c>
      <c r="E80">
        <v>608.74</v>
      </c>
      <c r="F80">
        <v>0</v>
      </c>
      <c r="G80">
        <v>0</v>
      </c>
      <c r="H80">
        <v>240.51</v>
      </c>
      <c r="I80">
        <v>446.81</v>
      </c>
      <c r="J80">
        <v>0</v>
      </c>
      <c r="K80">
        <v>1.55</v>
      </c>
      <c r="L80">
        <v>3.1</v>
      </c>
      <c r="M80">
        <v>461.49</v>
      </c>
      <c r="N80">
        <v>349.43</v>
      </c>
      <c r="O80">
        <v>66.86</v>
      </c>
      <c r="P80">
        <v>73.36</v>
      </c>
      <c r="Q80">
        <v>510.35</v>
      </c>
      <c r="R80">
        <v>343.5</v>
      </c>
      <c r="S80">
        <v>99.5</v>
      </c>
      <c r="T80">
        <v>152.82</v>
      </c>
      <c r="U80">
        <v>17.05</v>
      </c>
      <c r="V80">
        <v>1.23</v>
      </c>
      <c r="X80">
        <v>74</v>
      </c>
      <c r="Y80">
        <v>70.260000000000005</v>
      </c>
      <c r="Z80">
        <v>0.01</v>
      </c>
      <c r="AA80">
        <v>118.72</v>
      </c>
      <c r="AB80">
        <v>0</v>
      </c>
      <c r="AC80">
        <v>0</v>
      </c>
      <c r="AD80">
        <v>72.06</v>
      </c>
      <c r="AE80">
        <v>46.6</v>
      </c>
      <c r="AF80">
        <v>0</v>
      </c>
      <c r="AG80">
        <v>0</v>
      </c>
      <c r="AH80">
        <v>0</v>
      </c>
      <c r="AI80">
        <v>430.16</v>
      </c>
      <c r="AJ80">
        <v>423.43</v>
      </c>
      <c r="AK80">
        <v>65.56</v>
      </c>
      <c r="AL80">
        <v>60.54</v>
      </c>
      <c r="AM80">
        <v>412.94</v>
      </c>
      <c r="AN80">
        <v>387.46</v>
      </c>
      <c r="AO80">
        <v>16.25</v>
      </c>
      <c r="AP80">
        <v>91.41</v>
      </c>
      <c r="AQ80">
        <v>0.28000000000000003</v>
      </c>
      <c r="AR80">
        <v>0.18</v>
      </c>
      <c r="AT80">
        <v>74</v>
      </c>
      <c r="AU80">
        <v>3708.61</v>
      </c>
      <c r="AV80">
        <v>191.72</v>
      </c>
      <c r="AW80">
        <v>1610.97</v>
      </c>
      <c r="AX80">
        <v>0</v>
      </c>
      <c r="AY80">
        <v>0</v>
      </c>
      <c r="AZ80">
        <v>1095.49</v>
      </c>
      <c r="BA80">
        <v>954.77</v>
      </c>
      <c r="BB80">
        <v>1001.41</v>
      </c>
      <c r="BC80">
        <v>350.84</v>
      </c>
      <c r="BD80">
        <v>914.13</v>
      </c>
      <c r="BE80">
        <v>442.03</v>
      </c>
      <c r="BF80">
        <v>452.53</v>
      </c>
      <c r="BG80">
        <v>84.8</v>
      </c>
      <c r="BH80">
        <v>77.77</v>
      </c>
      <c r="BI80">
        <v>404.64</v>
      </c>
      <c r="BJ80">
        <v>442.59</v>
      </c>
      <c r="BK80">
        <v>108.16</v>
      </c>
      <c r="BL80">
        <v>68.66</v>
      </c>
      <c r="BM80">
        <v>119.32</v>
      </c>
      <c r="BN80">
        <v>10.93</v>
      </c>
    </row>
    <row r="81" spans="2:66" x14ac:dyDescent="0.25">
      <c r="B81">
        <v>75</v>
      </c>
      <c r="C81">
        <v>860.42</v>
      </c>
      <c r="D81">
        <v>62.18</v>
      </c>
      <c r="E81">
        <v>484.76</v>
      </c>
      <c r="F81">
        <v>0</v>
      </c>
      <c r="G81">
        <v>0</v>
      </c>
      <c r="H81">
        <v>210.27</v>
      </c>
      <c r="I81">
        <v>430.71</v>
      </c>
      <c r="J81">
        <v>0</v>
      </c>
      <c r="K81">
        <v>1.1000000000000001</v>
      </c>
      <c r="L81">
        <v>2.15</v>
      </c>
      <c r="M81">
        <v>419.69</v>
      </c>
      <c r="N81">
        <v>337.79</v>
      </c>
      <c r="O81">
        <v>91.19</v>
      </c>
      <c r="P81">
        <v>93.3</v>
      </c>
      <c r="Q81">
        <v>424.42</v>
      </c>
      <c r="R81">
        <v>358.18</v>
      </c>
      <c r="S81">
        <v>133.4</v>
      </c>
      <c r="T81">
        <v>202.67</v>
      </c>
      <c r="U81">
        <v>14.35</v>
      </c>
      <c r="V81">
        <v>0.88</v>
      </c>
      <c r="X81">
        <v>75</v>
      </c>
      <c r="Y81">
        <v>67.78</v>
      </c>
      <c r="Z81">
        <v>0</v>
      </c>
      <c r="AA81">
        <v>117.74</v>
      </c>
      <c r="AB81">
        <v>0</v>
      </c>
      <c r="AC81">
        <v>0</v>
      </c>
      <c r="AD81">
        <v>65.180000000000007</v>
      </c>
      <c r="AE81">
        <v>25.63</v>
      </c>
      <c r="AF81">
        <v>0</v>
      </c>
      <c r="AG81">
        <v>0</v>
      </c>
      <c r="AH81">
        <v>0</v>
      </c>
      <c r="AI81">
        <v>452.02</v>
      </c>
      <c r="AJ81">
        <v>444.88</v>
      </c>
      <c r="AK81">
        <v>49.38</v>
      </c>
      <c r="AL81">
        <v>51.24</v>
      </c>
      <c r="AM81">
        <v>385.47</v>
      </c>
      <c r="AN81">
        <v>405.23</v>
      </c>
      <c r="AO81">
        <v>6.75</v>
      </c>
      <c r="AP81">
        <v>70.2</v>
      </c>
      <c r="AQ81">
        <v>0.26</v>
      </c>
      <c r="AR81">
        <v>0.11</v>
      </c>
      <c r="AT81">
        <v>75</v>
      </c>
      <c r="AU81">
        <v>3740.96</v>
      </c>
      <c r="AV81">
        <v>169.57</v>
      </c>
      <c r="AW81">
        <v>1508.85</v>
      </c>
      <c r="AX81">
        <v>0</v>
      </c>
      <c r="AY81">
        <v>0</v>
      </c>
      <c r="AZ81">
        <v>1069.04</v>
      </c>
      <c r="BA81">
        <v>934.91</v>
      </c>
      <c r="BB81">
        <v>956.62</v>
      </c>
      <c r="BC81">
        <v>314.5</v>
      </c>
      <c r="BD81">
        <v>875.95</v>
      </c>
      <c r="BE81">
        <v>459.88</v>
      </c>
      <c r="BF81">
        <v>505.43</v>
      </c>
      <c r="BG81">
        <v>59.18</v>
      </c>
      <c r="BH81">
        <v>93.06</v>
      </c>
      <c r="BI81">
        <v>448.1</v>
      </c>
      <c r="BJ81">
        <v>445.65</v>
      </c>
      <c r="BK81">
        <v>70.67</v>
      </c>
      <c r="BL81">
        <v>91.99</v>
      </c>
      <c r="BM81">
        <v>119.99</v>
      </c>
      <c r="BN81">
        <v>9.99</v>
      </c>
    </row>
    <row r="82" spans="2:66" x14ac:dyDescent="0.25">
      <c r="B82">
        <v>76</v>
      </c>
      <c r="C82">
        <v>745.45</v>
      </c>
      <c r="D82">
        <v>56.62</v>
      </c>
      <c r="E82">
        <v>439.2</v>
      </c>
      <c r="F82">
        <v>0</v>
      </c>
      <c r="G82">
        <v>0</v>
      </c>
      <c r="H82">
        <v>177.76</v>
      </c>
      <c r="I82">
        <v>380.73</v>
      </c>
      <c r="J82">
        <v>0</v>
      </c>
      <c r="K82">
        <v>0.25</v>
      </c>
      <c r="L82">
        <v>0.91</v>
      </c>
      <c r="M82">
        <v>401.38</v>
      </c>
      <c r="N82">
        <v>398.84</v>
      </c>
      <c r="O82">
        <v>83.48</v>
      </c>
      <c r="P82">
        <v>83.68</v>
      </c>
      <c r="Q82">
        <v>369.35</v>
      </c>
      <c r="R82">
        <v>272.51</v>
      </c>
      <c r="S82">
        <v>114.87</v>
      </c>
      <c r="T82">
        <v>179.29</v>
      </c>
      <c r="U82">
        <v>12.02</v>
      </c>
      <c r="V82">
        <v>0.41</v>
      </c>
      <c r="X82">
        <v>76</v>
      </c>
      <c r="Y82">
        <v>64.31</v>
      </c>
      <c r="Z82">
        <v>0</v>
      </c>
      <c r="AA82">
        <v>93.2</v>
      </c>
      <c r="AB82">
        <v>0</v>
      </c>
      <c r="AC82">
        <v>0</v>
      </c>
      <c r="AD82">
        <v>60.24</v>
      </c>
      <c r="AE82">
        <v>11.78</v>
      </c>
      <c r="AF82">
        <v>0</v>
      </c>
      <c r="AG82">
        <v>0</v>
      </c>
      <c r="AH82">
        <v>0</v>
      </c>
      <c r="AI82">
        <v>386.51</v>
      </c>
      <c r="AJ82">
        <v>381.35</v>
      </c>
      <c r="AK82">
        <v>51.14</v>
      </c>
      <c r="AL82">
        <v>50.9</v>
      </c>
      <c r="AM82">
        <v>411.61</v>
      </c>
      <c r="AN82">
        <v>388.59</v>
      </c>
      <c r="AO82">
        <v>4.04</v>
      </c>
      <c r="AP82">
        <v>62.43</v>
      </c>
      <c r="AQ82">
        <v>0.2</v>
      </c>
      <c r="AR82">
        <v>0.08</v>
      </c>
      <c r="AT82">
        <v>76</v>
      </c>
      <c r="AU82">
        <v>3553.08</v>
      </c>
      <c r="AV82">
        <v>177.12</v>
      </c>
      <c r="AW82">
        <v>1533.26</v>
      </c>
      <c r="AX82">
        <v>0</v>
      </c>
      <c r="AY82">
        <v>0</v>
      </c>
      <c r="AZ82">
        <v>1125.51</v>
      </c>
      <c r="BA82">
        <v>895.49</v>
      </c>
      <c r="BB82">
        <v>955.15</v>
      </c>
      <c r="BC82">
        <v>277.82</v>
      </c>
      <c r="BD82">
        <v>846.75</v>
      </c>
      <c r="BE82">
        <v>438.38</v>
      </c>
      <c r="BF82">
        <v>494.19</v>
      </c>
      <c r="BG82">
        <v>57.78</v>
      </c>
      <c r="BH82">
        <v>88.59</v>
      </c>
      <c r="BI82">
        <v>382.03</v>
      </c>
      <c r="BJ82">
        <v>376.33</v>
      </c>
      <c r="BK82">
        <v>64.849999999999994</v>
      </c>
      <c r="BL82">
        <v>81.96</v>
      </c>
      <c r="BM82">
        <v>115.71</v>
      </c>
      <c r="BN82">
        <v>12.11</v>
      </c>
    </row>
    <row r="83" spans="2:66" x14ac:dyDescent="0.25">
      <c r="B83">
        <v>77</v>
      </c>
      <c r="C83">
        <v>602.01</v>
      </c>
      <c r="D83">
        <v>48.79</v>
      </c>
      <c r="E83">
        <v>419.37</v>
      </c>
      <c r="F83">
        <v>0</v>
      </c>
      <c r="G83">
        <v>0</v>
      </c>
      <c r="H83">
        <v>172.63</v>
      </c>
      <c r="I83">
        <v>375.26</v>
      </c>
      <c r="J83">
        <v>0</v>
      </c>
      <c r="K83">
        <v>0.01</v>
      </c>
      <c r="L83">
        <v>0.34</v>
      </c>
      <c r="M83">
        <v>462.22</v>
      </c>
      <c r="N83">
        <v>355.22</v>
      </c>
      <c r="O83">
        <v>70.44</v>
      </c>
      <c r="P83">
        <v>69.33</v>
      </c>
      <c r="Q83">
        <v>501.86</v>
      </c>
      <c r="R83">
        <v>201.06</v>
      </c>
      <c r="S83">
        <v>84.76</v>
      </c>
      <c r="T83">
        <v>136.77000000000001</v>
      </c>
      <c r="U83">
        <v>8.67</v>
      </c>
      <c r="V83">
        <v>0.75</v>
      </c>
      <c r="X83">
        <v>77</v>
      </c>
      <c r="Y83">
        <v>57.18</v>
      </c>
      <c r="Z83">
        <v>0</v>
      </c>
      <c r="AA83">
        <v>82.62</v>
      </c>
      <c r="AB83">
        <v>0</v>
      </c>
      <c r="AC83">
        <v>0</v>
      </c>
      <c r="AD83">
        <v>54.76</v>
      </c>
      <c r="AE83">
        <v>2.81</v>
      </c>
      <c r="AF83">
        <v>0</v>
      </c>
      <c r="AG83">
        <v>0</v>
      </c>
      <c r="AH83">
        <v>0</v>
      </c>
      <c r="AI83">
        <v>366.16</v>
      </c>
      <c r="AJ83">
        <v>373.92</v>
      </c>
      <c r="AK83">
        <v>42.78</v>
      </c>
      <c r="AL83">
        <v>44.63</v>
      </c>
      <c r="AM83">
        <v>293.05</v>
      </c>
      <c r="AN83">
        <v>300.20999999999998</v>
      </c>
      <c r="AO83">
        <v>0.7</v>
      </c>
      <c r="AP83">
        <v>51.08</v>
      </c>
      <c r="AQ83">
        <v>0.17</v>
      </c>
      <c r="AR83">
        <v>0.13</v>
      </c>
      <c r="AT83">
        <v>77</v>
      </c>
      <c r="AU83">
        <v>3456.05</v>
      </c>
      <c r="AV83">
        <v>171.2</v>
      </c>
      <c r="AW83">
        <v>1322.26</v>
      </c>
      <c r="AX83">
        <v>0</v>
      </c>
      <c r="AY83">
        <v>0</v>
      </c>
      <c r="AZ83">
        <v>1085.0999999999999</v>
      </c>
      <c r="BA83">
        <v>876.23</v>
      </c>
      <c r="BB83">
        <v>889.44</v>
      </c>
      <c r="BC83">
        <v>253.93</v>
      </c>
      <c r="BD83">
        <v>828.77</v>
      </c>
      <c r="BE83">
        <v>445.25</v>
      </c>
      <c r="BF83">
        <v>456.29</v>
      </c>
      <c r="BG83">
        <v>64.47</v>
      </c>
      <c r="BH83">
        <v>82.01</v>
      </c>
      <c r="BI83">
        <v>361.29</v>
      </c>
      <c r="BJ83">
        <v>256.93</v>
      </c>
      <c r="BK83">
        <v>77.98</v>
      </c>
      <c r="BL83">
        <v>74.709999999999994</v>
      </c>
      <c r="BM83">
        <v>110.32</v>
      </c>
      <c r="BN83">
        <v>11.54</v>
      </c>
    </row>
    <row r="84" spans="2:66" x14ac:dyDescent="0.25">
      <c r="B84">
        <v>78</v>
      </c>
      <c r="C84">
        <v>520.30999999999995</v>
      </c>
      <c r="D84">
        <v>44.28</v>
      </c>
      <c r="E84">
        <v>382.81</v>
      </c>
      <c r="F84">
        <v>0</v>
      </c>
      <c r="G84">
        <v>0</v>
      </c>
      <c r="H84">
        <v>146.65</v>
      </c>
      <c r="I84">
        <v>352.2</v>
      </c>
      <c r="J84">
        <v>0</v>
      </c>
      <c r="K84">
        <v>0.05</v>
      </c>
      <c r="L84">
        <v>0.17</v>
      </c>
      <c r="M84">
        <v>385.81</v>
      </c>
      <c r="N84">
        <v>327.32</v>
      </c>
      <c r="O84">
        <v>59.59</v>
      </c>
      <c r="P84">
        <v>59.73</v>
      </c>
      <c r="Q84">
        <v>341.26</v>
      </c>
      <c r="R84">
        <v>226.67</v>
      </c>
      <c r="S84">
        <v>66.540000000000006</v>
      </c>
      <c r="T84">
        <v>120.84</v>
      </c>
      <c r="U84">
        <v>6.64</v>
      </c>
      <c r="V84">
        <v>0.52</v>
      </c>
      <c r="X84">
        <v>78</v>
      </c>
      <c r="Y84">
        <v>51.24</v>
      </c>
      <c r="Z84">
        <v>0</v>
      </c>
      <c r="AA84">
        <v>67.540000000000006</v>
      </c>
      <c r="AB84">
        <v>0</v>
      </c>
      <c r="AC84">
        <v>0</v>
      </c>
      <c r="AD84">
        <v>46.33</v>
      </c>
      <c r="AE84">
        <v>0.44</v>
      </c>
      <c r="AF84">
        <v>0</v>
      </c>
      <c r="AG84">
        <v>0</v>
      </c>
      <c r="AH84">
        <v>0</v>
      </c>
      <c r="AI84">
        <v>317.12</v>
      </c>
      <c r="AJ84">
        <v>333.95</v>
      </c>
      <c r="AK84">
        <v>41.56</v>
      </c>
      <c r="AL84">
        <v>39.29</v>
      </c>
      <c r="AM84">
        <v>245.34</v>
      </c>
      <c r="AN84">
        <v>270.04000000000002</v>
      </c>
      <c r="AO84">
        <v>0.13</v>
      </c>
      <c r="AP84">
        <v>38.74</v>
      </c>
      <c r="AQ84">
        <v>0.12</v>
      </c>
      <c r="AR84">
        <v>0.02</v>
      </c>
      <c r="AT84">
        <v>78</v>
      </c>
      <c r="AU84">
        <v>3275.45</v>
      </c>
      <c r="AV84">
        <v>172.6</v>
      </c>
      <c r="AW84">
        <v>1370.4</v>
      </c>
      <c r="AX84">
        <v>0</v>
      </c>
      <c r="AY84">
        <v>0</v>
      </c>
      <c r="AZ84">
        <v>1081.3900000000001</v>
      </c>
      <c r="BA84">
        <v>816.75</v>
      </c>
      <c r="BB84">
        <v>876.19</v>
      </c>
      <c r="BC84">
        <v>222.64</v>
      </c>
      <c r="BD84">
        <v>788.29</v>
      </c>
      <c r="BE84">
        <v>457.3</v>
      </c>
      <c r="BF84">
        <v>312.76</v>
      </c>
      <c r="BG84">
        <v>45.52</v>
      </c>
      <c r="BH84">
        <v>89.32</v>
      </c>
      <c r="BI84">
        <v>385.78</v>
      </c>
      <c r="BJ84">
        <v>322.63</v>
      </c>
      <c r="BK84">
        <v>64.47</v>
      </c>
      <c r="BL84">
        <v>87.02</v>
      </c>
      <c r="BM84">
        <v>104.31</v>
      </c>
      <c r="BN84">
        <v>10.71</v>
      </c>
    </row>
    <row r="85" spans="2:66" x14ac:dyDescent="0.25">
      <c r="B85">
        <v>79</v>
      </c>
      <c r="C85">
        <v>446.37</v>
      </c>
      <c r="D85">
        <v>37.369999999999997</v>
      </c>
      <c r="E85">
        <v>355.62</v>
      </c>
      <c r="F85">
        <v>0</v>
      </c>
      <c r="G85">
        <v>0</v>
      </c>
      <c r="H85">
        <v>137.03</v>
      </c>
      <c r="I85">
        <v>315.27</v>
      </c>
      <c r="J85">
        <v>0</v>
      </c>
      <c r="K85">
        <v>7.0000000000000007E-2</v>
      </c>
      <c r="L85">
        <v>0.46</v>
      </c>
      <c r="M85">
        <v>418.16</v>
      </c>
      <c r="N85">
        <v>305.77</v>
      </c>
      <c r="O85">
        <v>54.64</v>
      </c>
      <c r="P85">
        <v>51.94</v>
      </c>
      <c r="Q85">
        <v>419.68</v>
      </c>
      <c r="R85">
        <v>229.38</v>
      </c>
      <c r="S85">
        <v>42.46</v>
      </c>
      <c r="T85">
        <v>96.06</v>
      </c>
      <c r="U85">
        <v>5.5</v>
      </c>
      <c r="V85">
        <v>0.44</v>
      </c>
      <c r="X85">
        <v>79</v>
      </c>
      <c r="Y85">
        <v>45.46</v>
      </c>
      <c r="Z85">
        <v>0</v>
      </c>
      <c r="AA85">
        <v>73.89</v>
      </c>
      <c r="AB85">
        <v>0</v>
      </c>
      <c r="AC85">
        <v>0</v>
      </c>
      <c r="AD85">
        <v>42.67</v>
      </c>
      <c r="AE85">
        <v>0.09</v>
      </c>
      <c r="AF85">
        <v>0</v>
      </c>
      <c r="AG85">
        <v>0</v>
      </c>
      <c r="AH85">
        <v>0</v>
      </c>
      <c r="AI85">
        <v>335.71</v>
      </c>
      <c r="AJ85">
        <v>305.52</v>
      </c>
      <c r="AK85">
        <v>34.130000000000003</v>
      </c>
      <c r="AL85">
        <v>30.27</v>
      </c>
      <c r="AM85">
        <v>223.28</v>
      </c>
      <c r="AN85">
        <v>206.46</v>
      </c>
      <c r="AO85">
        <v>0</v>
      </c>
      <c r="AP85">
        <v>24.67</v>
      </c>
      <c r="AQ85">
        <v>0.08</v>
      </c>
      <c r="AR85">
        <v>0.05</v>
      </c>
      <c r="AT85">
        <v>79</v>
      </c>
      <c r="AU85">
        <v>3031.73</v>
      </c>
      <c r="AV85">
        <v>147.47</v>
      </c>
      <c r="AW85">
        <v>1198.1099999999999</v>
      </c>
      <c r="AX85">
        <v>0</v>
      </c>
      <c r="AY85">
        <v>0</v>
      </c>
      <c r="AZ85">
        <v>1015.85</v>
      </c>
      <c r="BA85">
        <v>747.57</v>
      </c>
      <c r="BB85">
        <v>856.13</v>
      </c>
      <c r="BC85">
        <v>201.58</v>
      </c>
      <c r="BD85">
        <v>783.63</v>
      </c>
      <c r="BE85">
        <v>413.88</v>
      </c>
      <c r="BF85">
        <v>354.76</v>
      </c>
      <c r="BG85">
        <v>55.96</v>
      </c>
      <c r="BH85">
        <v>69.400000000000006</v>
      </c>
      <c r="BI85">
        <v>408.23</v>
      </c>
      <c r="BJ85">
        <v>223.12</v>
      </c>
      <c r="BK85">
        <v>68.849999999999994</v>
      </c>
      <c r="BL85">
        <v>63.26</v>
      </c>
      <c r="BM85">
        <v>96.35</v>
      </c>
      <c r="BN85">
        <v>9.34</v>
      </c>
    </row>
    <row r="86" spans="2:66" x14ac:dyDescent="0.25">
      <c r="B86">
        <v>80</v>
      </c>
      <c r="C86">
        <v>403.97</v>
      </c>
      <c r="D86">
        <v>35.61</v>
      </c>
      <c r="E86">
        <v>356.58</v>
      </c>
      <c r="F86">
        <v>0</v>
      </c>
      <c r="G86">
        <v>0</v>
      </c>
      <c r="H86">
        <v>127.92</v>
      </c>
      <c r="I86">
        <v>317.58</v>
      </c>
      <c r="J86">
        <v>0</v>
      </c>
      <c r="K86">
        <v>0.15</v>
      </c>
      <c r="L86">
        <v>0.96</v>
      </c>
      <c r="M86">
        <v>306.68</v>
      </c>
      <c r="N86">
        <v>270.68</v>
      </c>
      <c r="O86">
        <v>48.53</v>
      </c>
      <c r="P86">
        <v>47.76</v>
      </c>
      <c r="Q86">
        <v>343.23</v>
      </c>
      <c r="R86">
        <v>210.57</v>
      </c>
      <c r="S86">
        <v>28.91</v>
      </c>
      <c r="T86">
        <v>84.8</v>
      </c>
      <c r="U86">
        <v>5.0199999999999996</v>
      </c>
      <c r="V86">
        <v>0.48</v>
      </c>
      <c r="X86">
        <v>80</v>
      </c>
      <c r="Y86">
        <v>41.85</v>
      </c>
      <c r="Z86">
        <v>0</v>
      </c>
      <c r="AA86">
        <v>80.47</v>
      </c>
      <c r="AB86">
        <v>0</v>
      </c>
      <c r="AC86">
        <v>0</v>
      </c>
      <c r="AD86">
        <v>42.25</v>
      </c>
      <c r="AE86">
        <v>0.02</v>
      </c>
      <c r="AF86">
        <v>0</v>
      </c>
      <c r="AG86">
        <v>0</v>
      </c>
      <c r="AH86">
        <v>0</v>
      </c>
      <c r="AI86">
        <v>279.63</v>
      </c>
      <c r="AJ86">
        <v>288.2</v>
      </c>
      <c r="AK86">
        <v>33.630000000000003</v>
      </c>
      <c r="AL86">
        <v>30.47</v>
      </c>
      <c r="AM86">
        <v>223.78</v>
      </c>
      <c r="AN86">
        <v>221.28</v>
      </c>
      <c r="AO86">
        <v>0</v>
      </c>
      <c r="AP86">
        <v>19.5</v>
      </c>
      <c r="AQ86">
        <v>0.11</v>
      </c>
      <c r="AR86">
        <v>0.02</v>
      </c>
      <c r="AT86">
        <v>80</v>
      </c>
      <c r="AU86">
        <v>3037.58</v>
      </c>
      <c r="AV86">
        <v>146.57</v>
      </c>
      <c r="AW86">
        <v>1059.95</v>
      </c>
      <c r="AX86">
        <v>0</v>
      </c>
      <c r="AY86">
        <v>0</v>
      </c>
      <c r="AZ86">
        <v>964.36</v>
      </c>
      <c r="BA86">
        <v>729.33</v>
      </c>
      <c r="BB86">
        <v>837.32</v>
      </c>
      <c r="BC86">
        <v>181.77</v>
      </c>
      <c r="BD86">
        <v>754.5</v>
      </c>
      <c r="BE86">
        <v>491.08</v>
      </c>
      <c r="BF86">
        <v>342.17</v>
      </c>
      <c r="BG86">
        <v>60.42</v>
      </c>
      <c r="BH86">
        <v>61.82</v>
      </c>
      <c r="BI86">
        <v>436.28</v>
      </c>
      <c r="BJ86">
        <v>290.97000000000003</v>
      </c>
      <c r="BK86">
        <v>73.040000000000006</v>
      </c>
      <c r="BL86">
        <v>61.47</v>
      </c>
      <c r="BM86">
        <v>97.51</v>
      </c>
      <c r="BN86">
        <v>8.39</v>
      </c>
    </row>
    <row r="87" spans="2:66" x14ac:dyDescent="0.25">
      <c r="B87">
        <v>81</v>
      </c>
      <c r="C87">
        <v>376.94</v>
      </c>
      <c r="D87">
        <v>34.630000000000003</v>
      </c>
      <c r="E87">
        <v>277.79000000000002</v>
      </c>
      <c r="F87">
        <v>0</v>
      </c>
      <c r="G87">
        <v>0</v>
      </c>
      <c r="H87">
        <v>107.88</v>
      </c>
      <c r="I87">
        <v>332.36</v>
      </c>
      <c r="J87">
        <v>0</v>
      </c>
      <c r="K87">
        <v>0</v>
      </c>
      <c r="L87">
        <v>0</v>
      </c>
      <c r="M87">
        <v>338.2</v>
      </c>
      <c r="N87">
        <v>267.07</v>
      </c>
      <c r="O87">
        <v>40.17</v>
      </c>
      <c r="P87">
        <v>38.85</v>
      </c>
      <c r="Q87">
        <v>288.24</v>
      </c>
      <c r="R87">
        <v>175.47</v>
      </c>
      <c r="S87">
        <v>31.82</v>
      </c>
      <c r="T87">
        <v>69.17</v>
      </c>
      <c r="U87">
        <v>4.63</v>
      </c>
      <c r="V87">
        <v>0.21</v>
      </c>
      <c r="X87">
        <v>81</v>
      </c>
      <c r="Y87">
        <v>37.89</v>
      </c>
      <c r="Z87">
        <v>0</v>
      </c>
      <c r="AA87">
        <v>61.86</v>
      </c>
      <c r="AB87">
        <v>0</v>
      </c>
      <c r="AC87">
        <v>0</v>
      </c>
      <c r="AD87">
        <v>40.39</v>
      </c>
      <c r="AE87">
        <v>0</v>
      </c>
      <c r="AF87">
        <v>0</v>
      </c>
      <c r="AG87">
        <v>0</v>
      </c>
      <c r="AH87">
        <v>0</v>
      </c>
      <c r="AI87">
        <v>248.72</v>
      </c>
      <c r="AJ87">
        <v>275.47000000000003</v>
      </c>
      <c r="AK87">
        <v>29.04</v>
      </c>
      <c r="AL87">
        <v>26.85</v>
      </c>
      <c r="AM87">
        <v>241.83</v>
      </c>
      <c r="AN87">
        <v>251.12</v>
      </c>
      <c r="AO87">
        <v>0</v>
      </c>
      <c r="AP87">
        <v>11.28</v>
      </c>
      <c r="AQ87">
        <v>0.1</v>
      </c>
      <c r="AR87">
        <v>0.05</v>
      </c>
      <c r="AT87">
        <v>81</v>
      </c>
      <c r="AU87">
        <v>3009.15</v>
      </c>
      <c r="AV87">
        <v>157.25</v>
      </c>
      <c r="AW87">
        <v>1219.57</v>
      </c>
      <c r="AX87">
        <v>0</v>
      </c>
      <c r="AY87">
        <v>0</v>
      </c>
      <c r="AZ87">
        <v>1004.48</v>
      </c>
      <c r="BA87">
        <v>735.57</v>
      </c>
      <c r="BB87">
        <v>767.68</v>
      </c>
      <c r="BC87">
        <v>166.56</v>
      </c>
      <c r="BD87">
        <v>737.21</v>
      </c>
      <c r="BE87">
        <v>332.33</v>
      </c>
      <c r="BF87">
        <v>335.85</v>
      </c>
      <c r="BG87">
        <v>72.040000000000006</v>
      </c>
      <c r="BH87">
        <v>65.989999999999995</v>
      </c>
      <c r="BI87">
        <v>348.63</v>
      </c>
      <c r="BJ87">
        <v>243.63</v>
      </c>
      <c r="BK87">
        <v>98.21</v>
      </c>
      <c r="BL87">
        <v>60</v>
      </c>
      <c r="BM87">
        <v>94.25</v>
      </c>
      <c r="BN87">
        <v>8.99</v>
      </c>
    </row>
    <row r="88" spans="2:66" x14ac:dyDescent="0.25">
      <c r="B88">
        <v>82</v>
      </c>
      <c r="C88">
        <v>329.46</v>
      </c>
      <c r="D88">
        <v>25.29</v>
      </c>
      <c r="E88">
        <v>293.27999999999997</v>
      </c>
      <c r="F88">
        <v>0</v>
      </c>
      <c r="G88">
        <v>0</v>
      </c>
      <c r="H88">
        <v>111.83</v>
      </c>
      <c r="I88">
        <v>274.52</v>
      </c>
      <c r="J88">
        <v>0</v>
      </c>
      <c r="K88">
        <v>0</v>
      </c>
      <c r="L88">
        <v>0</v>
      </c>
      <c r="M88">
        <v>304.54000000000002</v>
      </c>
      <c r="N88">
        <v>209.39</v>
      </c>
      <c r="O88">
        <v>46.39</v>
      </c>
      <c r="P88">
        <v>48.97</v>
      </c>
      <c r="Q88">
        <v>235.16</v>
      </c>
      <c r="R88">
        <v>160.06</v>
      </c>
      <c r="S88">
        <v>14.06</v>
      </c>
      <c r="T88">
        <v>75.34</v>
      </c>
      <c r="U88">
        <v>3.48</v>
      </c>
      <c r="V88">
        <v>0.43</v>
      </c>
      <c r="X88">
        <v>82</v>
      </c>
      <c r="Y88">
        <v>32.71</v>
      </c>
      <c r="Z88">
        <v>0</v>
      </c>
      <c r="AA88">
        <v>55.53</v>
      </c>
      <c r="AB88">
        <v>0</v>
      </c>
      <c r="AC88">
        <v>0</v>
      </c>
      <c r="AD88">
        <v>36.31</v>
      </c>
      <c r="AE88">
        <v>0</v>
      </c>
      <c r="AF88">
        <v>0</v>
      </c>
      <c r="AG88">
        <v>0</v>
      </c>
      <c r="AH88">
        <v>0</v>
      </c>
      <c r="AI88">
        <v>220.57</v>
      </c>
      <c r="AJ88">
        <v>224.46</v>
      </c>
      <c r="AK88">
        <v>24.64</v>
      </c>
      <c r="AL88">
        <v>21.82</v>
      </c>
      <c r="AM88">
        <v>160.15</v>
      </c>
      <c r="AN88">
        <v>175.85</v>
      </c>
      <c r="AO88">
        <v>0</v>
      </c>
      <c r="AP88">
        <v>5.48</v>
      </c>
      <c r="AQ88">
        <v>0.03</v>
      </c>
      <c r="AR88">
        <v>0</v>
      </c>
      <c r="AT88">
        <v>82</v>
      </c>
      <c r="AU88">
        <v>2972.03</v>
      </c>
      <c r="AV88">
        <v>146.15</v>
      </c>
      <c r="AW88">
        <v>1189.23</v>
      </c>
      <c r="AX88">
        <v>0</v>
      </c>
      <c r="AY88">
        <v>0</v>
      </c>
      <c r="AZ88">
        <v>964.82</v>
      </c>
      <c r="BA88">
        <v>725.07</v>
      </c>
      <c r="BB88">
        <v>761.46</v>
      </c>
      <c r="BC88">
        <v>160.24</v>
      </c>
      <c r="BD88">
        <v>708.69</v>
      </c>
      <c r="BE88">
        <v>375.85</v>
      </c>
      <c r="BF88">
        <v>385.95</v>
      </c>
      <c r="BG88">
        <v>63.84</v>
      </c>
      <c r="BH88">
        <v>47.86</v>
      </c>
      <c r="BI88">
        <v>372.46</v>
      </c>
      <c r="BJ88">
        <v>253.13</v>
      </c>
      <c r="BK88">
        <v>93.67</v>
      </c>
      <c r="BL88">
        <v>52.32</v>
      </c>
      <c r="BM88">
        <v>91.6</v>
      </c>
      <c r="BN88">
        <v>8.77</v>
      </c>
    </row>
    <row r="89" spans="2:66" x14ac:dyDescent="0.25">
      <c r="B89">
        <v>83</v>
      </c>
      <c r="C89">
        <v>291.39999999999998</v>
      </c>
      <c r="D89">
        <v>21.15</v>
      </c>
      <c r="E89">
        <v>264.08999999999997</v>
      </c>
      <c r="F89">
        <v>0</v>
      </c>
      <c r="G89">
        <v>0</v>
      </c>
      <c r="H89">
        <v>112.2</v>
      </c>
      <c r="I89">
        <v>260.05</v>
      </c>
      <c r="J89">
        <v>0</v>
      </c>
      <c r="K89">
        <v>0</v>
      </c>
      <c r="L89">
        <v>0</v>
      </c>
      <c r="M89">
        <v>277.32</v>
      </c>
      <c r="N89">
        <v>224.95</v>
      </c>
      <c r="O89">
        <v>40.53</v>
      </c>
      <c r="P89">
        <v>39.69</v>
      </c>
      <c r="Q89">
        <v>258.92</v>
      </c>
      <c r="R89">
        <v>193.61</v>
      </c>
      <c r="S89">
        <v>9.85</v>
      </c>
      <c r="T89">
        <v>58.23</v>
      </c>
      <c r="U89">
        <v>3.2</v>
      </c>
      <c r="V89">
        <v>0.45</v>
      </c>
      <c r="X89">
        <v>83</v>
      </c>
      <c r="Y89">
        <v>30.79</v>
      </c>
      <c r="Z89">
        <v>0</v>
      </c>
      <c r="AA89">
        <v>58.71</v>
      </c>
      <c r="AB89">
        <v>0</v>
      </c>
      <c r="AC89">
        <v>0</v>
      </c>
      <c r="AD89">
        <v>32.24</v>
      </c>
      <c r="AE89">
        <v>0</v>
      </c>
      <c r="AF89">
        <v>0</v>
      </c>
      <c r="AG89">
        <v>0</v>
      </c>
      <c r="AH89">
        <v>0</v>
      </c>
      <c r="AI89">
        <v>232.02</v>
      </c>
      <c r="AJ89">
        <v>234.76</v>
      </c>
      <c r="AK89">
        <v>23.88</v>
      </c>
      <c r="AL89">
        <v>19.260000000000002</v>
      </c>
      <c r="AM89">
        <v>146.05000000000001</v>
      </c>
      <c r="AN89">
        <v>154.97999999999999</v>
      </c>
      <c r="AO89">
        <v>0</v>
      </c>
      <c r="AP89">
        <v>2.41</v>
      </c>
      <c r="AQ89">
        <v>0.04</v>
      </c>
      <c r="AR89">
        <v>0</v>
      </c>
      <c r="AT89">
        <v>83</v>
      </c>
      <c r="AU89">
        <v>2804.15</v>
      </c>
      <c r="AV89">
        <v>159.63999999999999</v>
      </c>
      <c r="AW89">
        <v>1140.5999999999999</v>
      </c>
      <c r="AX89">
        <v>0</v>
      </c>
      <c r="AY89">
        <v>0</v>
      </c>
      <c r="AZ89">
        <v>1000.86</v>
      </c>
      <c r="BA89">
        <v>750.47</v>
      </c>
      <c r="BB89">
        <v>691.96</v>
      </c>
      <c r="BC89">
        <v>153.37</v>
      </c>
      <c r="BD89">
        <v>694.97</v>
      </c>
      <c r="BE89">
        <v>382.78</v>
      </c>
      <c r="BF89">
        <v>302.89999999999998</v>
      </c>
      <c r="BG89">
        <v>58.45</v>
      </c>
      <c r="BH89">
        <v>57.32</v>
      </c>
      <c r="BI89">
        <v>422.52</v>
      </c>
      <c r="BJ89">
        <v>261.67</v>
      </c>
      <c r="BK89">
        <v>89.3</v>
      </c>
      <c r="BL89">
        <v>62.79</v>
      </c>
      <c r="BM89">
        <v>86.93</v>
      </c>
      <c r="BN89">
        <v>9.3000000000000007</v>
      </c>
    </row>
    <row r="90" spans="2:66" x14ac:dyDescent="0.25">
      <c r="B90">
        <v>84</v>
      </c>
      <c r="C90">
        <v>279.12</v>
      </c>
      <c r="D90">
        <v>14.88</v>
      </c>
      <c r="E90">
        <v>283.41000000000003</v>
      </c>
      <c r="F90">
        <v>0</v>
      </c>
      <c r="G90">
        <v>0</v>
      </c>
      <c r="H90">
        <v>94.8</v>
      </c>
      <c r="I90">
        <v>245.46</v>
      </c>
      <c r="J90">
        <v>0</v>
      </c>
      <c r="K90">
        <v>0</v>
      </c>
      <c r="L90">
        <v>0</v>
      </c>
      <c r="M90">
        <v>280.22000000000003</v>
      </c>
      <c r="N90">
        <v>183.74</v>
      </c>
      <c r="O90">
        <v>42.56</v>
      </c>
      <c r="P90">
        <v>39.340000000000003</v>
      </c>
      <c r="Q90">
        <v>235.7</v>
      </c>
      <c r="R90">
        <v>169.05</v>
      </c>
      <c r="S90">
        <v>10.85</v>
      </c>
      <c r="T90">
        <v>59.03</v>
      </c>
      <c r="U90">
        <v>3.05</v>
      </c>
      <c r="V90">
        <v>0.15</v>
      </c>
      <c r="X90">
        <v>84</v>
      </c>
      <c r="Y90">
        <v>27.68</v>
      </c>
      <c r="Z90">
        <v>0</v>
      </c>
      <c r="AA90">
        <v>56.5</v>
      </c>
      <c r="AB90">
        <v>0</v>
      </c>
      <c r="AC90">
        <v>0</v>
      </c>
      <c r="AD90">
        <v>29.29</v>
      </c>
      <c r="AE90">
        <v>0</v>
      </c>
      <c r="AF90">
        <v>0</v>
      </c>
      <c r="AG90">
        <v>0</v>
      </c>
      <c r="AH90">
        <v>0</v>
      </c>
      <c r="AI90">
        <v>198.82</v>
      </c>
      <c r="AJ90">
        <v>199.57</v>
      </c>
      <c r="AK90">
        <v>25.14</v>
      </c>
      <c r="AL90">
        <v>19.63</v>
      </c>
      <c r="AM90">
        <v>107.88</v>
      </c>
      <c r="AN90">
        <v>106.11</v>
      </c>
      <c r="AO90">
        <v>0</v>
      </c>
      <c r="AP90">
        <v>1.1100000000000001</v>
      </c>
      <c r="AQ90">
        <v>0.06</v>
      </c>
      <c r="AR90">
        <v>0</v>
      </c>
      <c r="AT90">
        <v>84</v>
      </c>
      <c r="AU90">
        <v>2824.46</v>
      </c>
      <c r="AV90">
        <v>158.36000000000001</v>
      </c>
      <c r="AW90">
        <v>1103.6300000000001</v>
      </c>
      <c r="AX90">
        <v>0</v>
      </c>
      <c r="AY90">
        <v>0</v>
      </c>
      <c r="AZ90">
        <v>990.41</v>
      </c>
      <c r="BA90">
        <v>729.89</v>
      </c>
      <c r="BB90">
        <v>614.12</v>
      </c>
      <c r="BC90">
        <v>137.21</v>
      </c>
      <c r="BD90">
        <v>649.76</v>
      </c>
      <c r="BE90">
        <v>411.22</v>
      </c>
      <c r="BF90">
        <v>323.39</v>
      </c>
      <c r="BG90">
        <v>72</v>
      </c>
      <c r="BH90">
        <v>58.77</v>
      </c>
      <c r="BI90">
        <v>464.04</v>
      </c>
      <c r="BJ90">
        <v>283.27</v>
      </c>
      <c r="BK90">
        <v>105.13</v>
      </c>
      <c r="BL90">
        <v>58.05</v>
      </c>
      <c r="BM90">
        <v>85.72</v>
      </c>
      <c r="BN90">
        <v>9.52</v>
      </c>
    </row>
    <row r="91" spans="2:66" x14ac:dyDescent="0.25">
      <c r="B91">
        <v>85</v>
      </c>
      <c r="C91">
        <v>238.9</v>
      </c>
      <c r="D91">
        <v>12.22</v>
      </c>
      <c r="E91">
        <v>260.47000000000003</v>
      </c>
      <c r="F91">
        <v>0</v>
      </c>
      <c r="G91">
        <v>0</v>
      </c>
      <c r="H91">
        <v>82.72</v>
      </c>
      <c r="I91">
        <v>231.61</v>
      </c>
      <c r="J91">
        <v>0</v>
      </c>
      <c r="K91">
        <v>0</v>
      </c>
      <c r="L91">
        <v>0</v>
      </c>
      <c r="M91">
        <v>211.54</v>
      </c>
      <c r="N91">
        <v>221.17</v>
      </c>
      <c r="O91">
        <v>42.47</v>
      </c>
      <c r="P91">
        <v>42.57</v>
      </c>
      <c r="Q91">
        <v>187.73</v>
      </c>
      <c r="R91">
        <v>158.31</v>
      </c>
      <c r="S91">
        <v>9.7200000000000006</v>
      </c>
      <c r="T91">
        <v>59.31</v>
      </c>
      <c r="U91">
        <v>2.5099999999999998</v>
      </c>
      <c r="V91">
        <v>0.08</v>
      </c>
      <c r="X91">
        <v>85</v>
      </c>
      <c r="Y91">
        <v>23.93</v>
      </c>
      <c r="Z91">
        <v>0</v>
      </c>
      <c r="AA91">
        <v>63.84</v>
      </c>
      <c r="AB91">
        <v>0</v>
      </c>
      <c r="AC91">
        <v>0</v>
      </c>
      <c r="AD91">
        <v>24.26</v>
      </c>
      <c r="AE91">
        <v>0</v>
      </c>
      <c r="AF91">
        <v>0</v>
      </c>
      <c r="AG91">
        <v>0</v>
      </c>
      <c r="AH91">
        <v>0</v>
      </c>
      <c r="AI91">
        <v>164.28</v>
      </c>
      <c r="AJ91">
        <v>194.21</v>
      </c>
      <c r="AK91">
        <v>19.34</v>
      </c>
      <c r="AL91">
        <v>17.3</v>
      </c>
      <c r="AM91">
        <v>73.849999999999994</v>
      </c>
      <c r="AN91">
        <v>89.14</v>
      </c>
      <c r="AO91">
        <v>0</v>
      </c>
      <c r="AP91">
        <v>0.11</v>
      </c>
      <c r="AQ91">
        <v>0.03</v>
      </c>
      <c r="AR91">
        <v>0</v>
      </c>
      <c r="AT91">
        <v>85</v>
      </c>
      <c r="AU91">
        <v>2807.11</v>
      </c>
      <c r="AV91">
        <v>143.38999999999999</v>
      </c>
      <c r="AW91">
        <v>1101.3</v>
      </c>
      <c r="AX91">
        <v>0</v>
      </c>
      <c r="AY91">
        <v>0</v>
      </c>
      <c r="AZ91">
        <v>970.31</v>
      </c>
      <c r="BA91">
        <v>728.36</v>
      </c>
      <c r="BB91">
        <v>544.19000000000005</v>
      </c>
      <c r="BC91">
        <v>127.94</v>
      </c>
      <c r="BD91">
        <v>630.74</v>
      </c>
      <c r="BE91">
        <v>314.24</v>
      </c>
      <c r="BF91">
        <v>313.54000000000002</v>
      </c>
      <c r="BG91">
        <v>59.35</v>
      </c>
      <c r="BH91">
        <v>75.58</v>
      </c>
      <c r="BI91">
        <v>342.23</v>
      </c>
      <c r="BJ91">
        <v>240.03</v>
      </c>
      <c r="BK91">
        <v>72.47</v>
      </c>
      <c r="BL91">
        <v>75.75</v>
      </c>
      <c r="BM91">
        <v>84.75</v>
      </c>
      <c r="BN91">
        <v>8.99</v>
      </c>
    </row>
    <row r="92" spans="2:66" x14ac:dyDescent="0.25">
      <c r="B92">
        <v>86</v>
      </c>
      <c r="C92">
        <v>220.74</v>
      </c>
      <c r="D92">
        <v>13.06</v>
      </c>
      <c r="E92">
        <v>228.42</v>
      </c>
      <c r="F92">
        <v>0</v>
      </c>
      <c r="G92">
        <v>0</v>
      </c>
      <c r="H92">
        <v>80.58</v>
      </c>
      <c r="I92">
        <v>217.79</v>
      </c>
      <c r="J92">
        <v>0</v>
      </c>
      <c r="K92">
        <v>0</v>
      </c>
      <c r="L92">
        <v>0</v>
      </c>
      <c r="M92">
        <v>246.91</v>
      </c>
      <c r="N92">
        <v>192.81</v>
      </c>
      <c r="O92">
        <v>36.130000000000003</v>
      </c>
      <c r="P92">
        <v>31.11</v>
      </c>
      <c r="Q92">
        <v>220.52</v>
      </c>
      <c r="R92">
        <v>164.64</v>
      </c>
      <c r="S92">
        <v>4.8499999999999996</v>
      </c>
      <c r="T92">
        <v>36.49</v>
      </c>
      <c r="U92">
        <v>2.54</v>
      </c>
      <c r="V92">
        <v>0.13</v>
      </c>
      <c r="X92">
        <v>86</v>
      </c>
      <c r="Y92">
        <v>23.61</v>
      </c>
      <c r="Z92">
        <v>0</v>
      </c>
      <c r="AA92">
        <v>49.51</v>
      </c>
      <c r="AB92">
        <v>0</v>
      </c>
      <c r="AC92">
        <v>0</v>
      </c>
      <c r="AD92">
        <v>18.68</v>
      </c>
      <c r="AE92">
        <v>0</v>
      </c>
      <c r="AF92">
        <v>0</v>
      </c>
      <c r="AG92">
        <v>0</v>
      </c>
      <c r="AH92">
        <v>0</v>
      </c>
      <c r="AI92">
        <v>166.57</v>
      </c>
      <c r="AJ92">
        <v>170.74</v>
      </c>
      <c r="AK92">
        <v>21.12</v>
      </c>
      <c r="AL92">
        <v>19.309999999999999</v>
      </c>
      <c r="AM92">
        <v>96.28</v>
      </c>
      <c r="AN92">
        <v>91.67</v>
      </c>
      <c r="AO92">
        <v>0</v>
      </c>
      <c r="AP92">
        <v>0.05</v>
      </c>
      <c r="AQ92">
        <v>0.03</v>
      </c>
      <c r="AR92">
        <v>0</v>
      </c>
      <c r="AT92">
        <v>86</v>
      </c>
      <c r="AU92">
        <v>2703.22</v>
      </c>
      <c r="AV92">
        <v>149.21</v>
      </c>
      <c r="AW92">
        <v>1019.33</v>
      </c>
      <c r="AX92">
        <v>0</v>
      </c>
      <c r="AY92">
        <v>0</v>
      </c>
      <c r="AZ92">
        <v>933.79</v>
      </c>
      <c r="BA92">
        <v>719.58</v>
      </c>
      <c r="BB92">
        <v>503.33</v>
      </c>
      <c r="BC92">
        <v>127.82</v>
      </c>
      <c r="BD92">
        <v>599.29999999999995</v>
      </c>
      <c r="BE92">
        <v>388.33</v>
      </c>
      <c r="BF92">
        <v>320.38</v>
      </c>
      <c r="BG92">
        <v>50.55</v>
      </c>
      <c r="BH92">
        <v>63.89</v>
      </c>
      <c r="BI92">
        <v>315.17</v>
      </c>
      <c r="BJ92">
        <v>234.26</v>
      </c>
      <c r="BK92">
        <v>70.52</v>
      </c>
      <c r="BL92">
        <v>73.44</v>
      </c>
      <c r="BM92">
        <v>81.89</v>
      </c>
      <c r="BN92">
        <v>8.4499999999999993</v>
      </c>
    </row>
    <row r="93" spans="2:66" x14ac:dyDescent="0.25">
      <c r="B93">
        <v>87</v>
      </c>
      <c r="C93">
        <v>191.51</v>
      </c>
      <c r="D93">
        <v>8.2200000000000006</v>
      </c>
      <c r="E93">
        <v>212.29</v>
      </c>
      <c r="F93">
        <v>0</v>
      </c>
      <c r="G93">
        <v>0</v>
      </c>
      <c r="H93">
        <v>78.900000000000006</v>
      </c>
      <c r="I93">
        <v>211.19</v>
      </c>
      <c r="J93">
        <v>0</v>
      </c>
      <c r="K93">
        <v>0</v>
      </c>
      <c r="L93">
        <v>0</v>
      </c>
      <c r="M93">
        <v>194.78</v>
      </c>
      <c r="N93">
        <v>150.37</v>
      </c>
      <c r="O93">
        <v>26.25</v>
      </c>
      <c r="P93">
        <v>24</v>
      </c>
      <c r="Q93">
        <v>172.32</v>
      </c>
      <c r="R93">
        <v>149.63999999999999</v>
      </c>
      <c r="S93">
        <v>3.91</v>
      </c>
      <c r="T93">
        <v>25.43</v>
      </c>
      <c r="U93">
        <v>2.0099999999999998</v>
      </c>
      <c r="V93">
        <v>0.12</v>
      </c>
      <c r="X93">
        <v>87</v>
      </c>
      <c r="Y93">
        <v>20.29</v>
      </c>
      <c r="Z93">
        <v>0</v>
      </c>
      <c r="AA93">
        <v>54.22</v>
      </c>
      <c r="AB93">
        <v>0</v>
      </c>
      <c r="AC93">
        <v>0</v>
      </c>
      <c r="AD93">
        <v>14.33</v>
      </c>
      <c r="AE93">
        <v>0</v>
      </c>
      <c r="AF93">
        <v>0</v>
      </c>
      <c r="AG93">
        <v>0</v>
      </c>
      <c r="AH93">
        <v>0</v>
      </c>
      <c r="AI93">
        <v>174.17</v>
      </c>
      <c r="AJ93">
        <v>168.46</v>
      </c>
      <c r="AK93">
        <v>21.33</v>
      </c>
      <c r="AL93">
        <v>20.51</v>
      </c>
      <c r="AM93">
        <v>89.71</v>
      </c>
      <c r="AN93">
        <v>88.31</v>
      </c>
      <c r="AO93">
        <v>0</v>
      </c>
      <c r="AP93">
        <v>0</v>
      </c>
      <c r="AQ93">
        <v>0.04</v>
      </c>
      <c r="AR93">
        <v>0</v>
      </c>
      <c r="AT93">
        <v>87</v>
      </c>
      <c r="AU93">
        <v>2745.87</v>
      </c>
      <c r="AV93">
        <v>115.7</v>
      </c>
      <c r="AW93">
        <v>1104.8800000000001</v>
      </c>
      <c r="AX93">
        <v>0</v>
      </c>
      <c r="AY93">
        <v>0</v>
      </c>
      <c r="AZ93">
        <v>929.03</v>
      </c>
      <c r="BA93">
        <v>718.31</v>
      </c>
      <c r="BB93">
        <v>424.24</v>
      </c>
      <c r="BC93">
        <v>120.14</v>
      </c>
      <c r="BD93">
        <v>595.80999999999995</v>
      </c>
      <c r="BE93">
        <v>358.71</v>
      </c>
      <c r="BF93">
        <v>318.01</v>
      </c>
      <c r="BG93">
        <v>52.56</v>
      </c>
      <c r="BH93">
        <v>60.76</v>
      </c>
      <c r="BI93">
        <v>373.44</v>
      </c>
      <c r="BJ93">
        <v>281.17</v>
      </c>
      <c r="BK93">
        <v>75.099999999999994</v>
      </c>
      <c r="BL93">
        <v>70.77</v>
      </c>
      <c r="BM93">
        <v>83.59</v>
      </c>
      <c r="BN93">
        <v>8.3800000000000008</v>
      </c>
    </row>
    <row r="94" spans="2:66" x14ac:dyDescent="0.25">
      <c r="B94">
        <v>88</v>
      </c>
      <c r="C94">
        <v>160.9</v>
      </c>
      <c r="D94">
        <v>5.82</v>
      </c>
      <c r="E94">
        <v>185.28</v>
      </c>
      <c r="F94">
        <v>0</v>
      </c>
      <c r="G94">
        <v>0</v>
      </c>
      <c r="H94">
        <v>75.66</v>
      </c>
      <c r="I94">
        <v>184.09</v>
      </c>
      <c r="J94">
        <v>0</v>
      </c>
      <c r="K94">
        <v>0</v>
      </c>
      <c r="L94">
        <v>0</v>
      </c>
      <c r="M94">
        <v>195.37</v>
      </c>
      <c r="N94">
        <v>203.06</v>
      </c>
      <c r="O94">
        <v>22.73</v>
      </c>
      <c r="P94">
        <v>21</v>
      </c>
      <c r="Q94">
        <v>190.1</v>
      </c>
      <c r="R94">
        <v>145.33000000000001</v>
      </c>
      <c r="S94">
        <v>2.79</v>
      </c>
      <c r="T94">
        <v>20.55</v>
      </c>
      <c r="U94">
        <v>1.72</v>
      </c>
      <c r="V94">
        <v>0.12</v>
      </c>
      <c r="X94">
        <v>88</v>
      </c>
      <c r="Y94">
        <v>17.97</v>
      </c>
      <c r="Z94">
        <v>0</v>
      </c>
      <c r="AA94">
        <v>52.26</v>
      </c>
      <c r="AB94">
        <v>0</v>
      </c>
      <c r="AC94">
        <v>0</v>
      </c>
      <c r="AD94">
        <v>10.4</v>
      </c>
      <c r="AE94">
        <v>0</v>
      </c>
      <c r="AF94">
        <v>0</v>
      </c>
      <c r="AG94">
        <v>0</v>
      </c>
      <c r="AH94">
        <v>0</v>
      </c>
      <c r="AI94">
        <v>160.32</v>
      </c>
      <c r="AJ94">
        <v>172.26</v>
      </c>
      <c r="AK94">
        <v>19.48</v>
      </c>
      <c r="AL94">
        <v>18.96</v>
      </c>
      <c r="AM94">
        <v>94.09</v>
      </c>
      <c r="AN94">
        <v>103.51</v>
      </c>
      <c r="AO94">
        <v>0</v>
      </c>
      <c r="AP94">
        <v>0</v>
      </c>
      <c r="AQ94">
        <v>0.02</v>
      </c>
      <c r="AR94">
        <v>0</v>
      </c>
      <c r="AT94">
        <v>88</v>
      </c>
      <c r="AU94">
        <v>2612.4499999999998</v>
      </c>
      <c r="AV94">
        <v>128.6</v>
      </c>
      <c r="AW94">
        <v>1158.3599999999999</v>
      </c>
      <c r="AX94">
        <v>0</v>
      </c>
      <c r="AY94">
        <v>0</v>
      </c>
      <c r="AZ94">
        <v>913.49</v>
      </c>
      <c r="BA94">
        <v>710.18</v>
      </c>
      <c r="BB94">
        <v>341.56</v>
      </c>
      <c r="BC94">
        <v>122.06</v>
      </c>
      <c r="BD94">
        <v>596.32000000000005</v>
      </c>
      <c r="BE94">
        <v>346.88</v>
      </c>
      <c r="BF94">
        <v>376.77</v>
      </c>
      <c r="BG94">
        <v>40.14</v>
      </c>
      <c r="BH94">
        <v>56.37</v>
      </c>
      <c r="BI94">
        <v>344.57</v>
      </c>
      <c r="BJ94">
        <v>253.21</v>
      </c>
      <c r="BK94">
        <v>59.03</v>
      </c>
      <c r="BL94">
        <v>59.11</v>
      </c>
      <c r="BM94">
        <v>77.83</v>
      </c>
      <c r="BN94">
        <v>8.42</v>
      </c>
    </row>
    <row r="95" spans="2:66" x14ac:dyDescent="0.25">
      <c r="B95">
        <v>89</v>
      </c>
      <c r="C95">
        <v>145.63</v>
      </c>
      <c r="D95">
        <v>3.39</v>
      </c>
      <c r="E95">
        <v>171.7</v>
      </c>
      <c r="F95">
        <v>0</v>
      </c>
      <c r="G95">
        <v>0</v>
      </c>
      <c r="H95">
        <v>70.78</v>
      </c>
      <c r="I95">
        <v>160.19</v>
      </c>
      <c r="J95">
        <v>0</v>
      </c>
      <c r="K95">
        <v>0</v>
      </c>
      <c r="L95">
        <v>0</v>
      </c>
      <c r="M95">
        <v>173.92</v>
      </c>
      <c r="N95">
        <v>165.96</v>
      </c>
      <c r="O95">
        <v>24.58</v>
      </c>
      <c r="P95">
        <v>21.58</v>
      </c>
      <c r="Q95">
        <v>199.65</v>
      </c>
      <c r="R95">
        <v>155.96</v>
      </c>
      <c r="S95">
        <v>3.01</v>
      </c>
      <c r="T95">
        <v>20.04</v>
      </c>
      <c r="U95">
        <v>1.52</v>
      </c>
      <c r="V95">
        <v>0.08</v>
      </c>
      <c r="X95">
        <v>89</v>
      </c>
      <c r="Y95">
        <v>16.079999999999998</v>
      </c>
      <c r="Z95">
        <v>0</v>
      </c>
      <c r="AA95">
        <v>46.72</v>
      </c>
      <c r="AB95">
        <v>0</v>
      </c>
      <c r="AC95">
        <v>0</v>
      </c>
      <c r="AD95">
        <v>5.3</v>
      </c>
      <c r="AE95">
        <v>0</v>
      </c>
      <c r="AF95">
        <v>0</v>
      </c>
      <c r="AG95">
        <v>0</v>
      </c>
      <c r="AH95">
        <v>0</v>
      </c>
      <c r="AI95">
        <v>183.26</v>
      </c>
      <c r="AJ95">
        <v>177.23</v>
      </c>
      <c r="AK95">
        <v>15.13</v>
      </c>
      <c r="AL95">
        <v>18.600000000000001</v>
      </c>
      <c r="AM95">
        <v>104.23</v>
      </c>
      <c r="AN95">
        <v>93.02</v>
      </c>
      <c r="AO95">
        <v>0</v>
      </c>
      <c r="AP95">
        <v>0</v>
      </c>
      <c r="AQ95">
        <v>0.02</v>
      </c>
      <c r="AR95">
        <v>0</v>
      </c>
      <c r="AT95">
        <v>89</v>
      </c>
      <c r="AU95">
        <v>2565.5</v>
      </c>
      <c r="AV95">
        <v>131.62</v>
      </c>
      <c r="AW95">
        <v>1104.22</v>
      </c>
      <c r="AX95">
        <v>0</v>
      </c>
      <c r="AY95">
        <v>0</v>
      </c>
      <c r="AZ95">
        <v>922.41</v>
      </c>
      <c r="BA95">
        <v>669.31</v>
      </c>
      <c r="BB95">
        <v>280.19</v>
      </c>
      <c r="BC95">
        <v>116.87</v>
      </c>
      <c r="BD95">
        <v>572.63</v>
      </c>
      <c r="BE95">
        <v>318.54000000000002</v>
      </c>
      <c r="BF95">
        <v>335.63</v>
      </c>
      <c r="BG95">
        <v>40.81</v>
      </c>
      <c r="BH95">
        <v>61.58</v>
      </c>
      <c r="BI95">
        <v>342.3</v>
      </c>
      <c r="BJ95">
        <v>226.23</v>
      </c>
      <c r="BK95">
        <v>71.72</v>
      </c>
      <c r="BL95">
        <v>82.91</v>
      </c>
      <c r="BM95">
        <v>74.87</v>
      </c>
      <c r="BN95">
        <v>8.39</v>
      </c>
    </row>
    <row r="96" spans="2:66" x14ac:dyDescent="0.25">
      <c r="B96">
        <v>90</v>
      </c>
      <c r="C96">
        <v>127.76</v>
      </c>
      <c r="D96">
        <v>1.59</v>
      </c>
      <c r="E96">
        <v>147.91</v>
      </c>
      <c r="F96">
        <v>0</v>
      </c>
      <c r="G96">
        <v>0</v>
      </c>
      <c r="H96">
        <v>70.77</v>
      </c>
      <c r="I96">
        <v>147.56</v>
      </c>
      <c r="J96">
        <v>0</v>
      </c>
      <c r="K96">
        <v>0</v>
      </c>
      <c r="L96">
        <v>0</v>
      </c>
      <c r="M96">
        <v>198.6</v>
      </c>
      <c r="N96">
        <v>199.44</v>
      </c>
      <c r="O96">
        <v>27.19</v>
      </c>
      <c r="P96">
        <v>24.06</v>
      </c>
      <c r="Q96">
        <v>166.36</v>
      </c>
      <c r="R96">
        <v>135.01</v>
      </c>
      <c r="S96">
        <v>3.23</v>
      </c>
      <c r="T96">
        <v>19.57</v>
      </c>
      <c r="U96">
        <v>1.0900000000000001</v>
      </c>
      <c r="V96">
        <v>0.05</v>
      </c>
      <c r="X96">
        <v>90</v>
      </c>
      <c r="Y96">
        <v>13.1</v>
      </c>
      <c r="Z96">
        <v>0</v>
      </c>
      <c r="AA96">
        <v>44.47</v>
      </c>
      <c r="AB96">
        <v>0</v>
      </c>
      <c r="AC96">
        <v>0</v>
      </c>
      <c r="AD96">
        <v>2.56</v>
      </c>
      <c r="AE96">
        <v>0</v>
      </c>
      <c r="AF96">
        <v>0</v>
      </c>
      <c r="AG96">
        <v>0</v>
      </c>
      <c r="AH96">
        <v>0</v>
      </c>
      <c r="AI96">
        <v>164.21</v>
      </c>
      <c r="AJ96">
        <v>149.81</v>
      </c>
      <c r="AK96">
        <v>13.19</v>
      </c>
      <c r="AL96">
        <v>19.22</v>
      </c>
      <c r="AM96">
        <v>97.86</v>
      </c>
      <c r="AN96">
        <v>86.91</v>
      </c>
      <c r="AO96">
        <v>0</v>
      </c>
      <c r="AP96">
        <v>0</v>
      </c>
      <c r="AQ96">
        <v>0.01</v>
      </c>
      <c r="AR96">
        <v>0</v>
      </c>
      <c r="AT96">
        <v>90</v>
      </c>
      <c r="AU96">
        <v>2707.06</v>
      </c>
      <c r="AV96">
        <v>114.24</v>
      </c>
      <c r="AW96">
        <v>1040.03</v>
      </c>
      <c r="AX96">
        <v>0</v>
      </c>
      <c r="AY96">
        <v>0</v>
      </c>
      <c r="AZ96">
        <v>830.14</v>
      </c>
      <c r="BA96">
        <v>668.54</v>
      </c>
      <c r="BB96">
        <v>214.86</v>
      </c>
      <c r="BC96">
        <v>112.5</v>
      </c>
      <c r="BD96">
        <v>549.89</v>
      </c>
      <c r="BE96">
        <v>358.23</v>
      </c>
      <c r="BF96">
        <v>297.14</v>
      </c>
      <c r="BG96">
        <v>52.83</v>
      </c>
      <c r="BH96">
        <v>51.3</v>
      </c>
      <c r="BI96">
        <v>439.79</v>
      </c>
      <c r="BJ96">
        <v>255.11</v>
      </c>
      <c r="BK96">
        <v>103.56</v>
      </c>
      <c r="BL96">
        <v>55.88</v>
      </c>
      <c r="BM96">
        <v>78.66</v>
      </c>
      <c r="BN96">
        <v>6.25</v>
      </c>
    </row>
    <row r="97" spans="2:66" x14ac:dyDescent="0.25">
      <c r="B97">
        <v>91</v>
      </c>
      <c r="C97">
        <v>114.85</v>
      </c>
      <c r="D97">
        <v>1</v>
      </c>
      <c r="E97">
        <v>138.47</v>
      </c>
      <c r="F97">
        <v>0</v>
      </c>
      <c r="G97">
        <v>0</v>
      </c>
      <c r="H97">
        <v>67.45</v>
      </c>
      <c r="I97">
        <v>117.34</v>
      </c>
      <c r="J97">
        <v>0</v>
      </c>
      <c r="K97">
        <v>0</v>
      </c>
      <c r="L97">
        <v>0</v>
      </c>
      <c r="M97">
        <v>177.31</v>
      </c>
      <c r="N97">
        <v>143.94999999999999</v>
      </c>
      <c r="O97">
        <v>23.11</v>
      </c>
      <c r="P97">
        <v>19.62</v>
      </c>
      <c r="Q97">
        <v>194.61</v>
      </c>
      <c r="R97">
        <v>134.88999999999999</v>
      </c>
      <c r="S97">
        <v>2.16</v>
      </c>
      <c r="T97">
        <v>13.25</v>
      </c>
      <c r="U97">
        <v>0.93</v>
      </c>
      <c r="V97">
        <v>0.08</v>
      </c>
      <c r="X97">
        <v>91</v>
      </c>
      <c r="Y97">
        <v>11.09</v>
      </c>
      <c r="Z97">
        <v>0</v>
      </c>
      <c r="AA97">
        <v>38.049999999999997</v>
      </c>
      <c r="AB97">
        <v>0</v>
      </c>
      <c r="AC97">
        <v>0</v>
      </c>
      <c r="AD97">
        <v>0.43</v>
      </c>
      <c r="AE97">
        <v>0</v>
      </c>
      <c r="AF97">
        <v>0</v>
      </c>
      <c r="AG97">
        <v>0</v>
      </c>
      <c r="AH97">
        <v>0</v>
      </c>
      <c r="AI97">
        <v>191.09</v>
      </c>
      <c r="AJ97">
        <v>178.85</v>
      </c>
      <c r="AK97">
        <v>9.48</v>
      </c>
      <c r="AL97">
        <v>17.440000000000001</v>
      </c>
      <c r="AM97">
        <v>92.19</v>
      </c>
      <c r="AN97">
        <v>92.92</v>
      </c>
      <c r="AO97">
        <v>0</v>
      </c>
      <c r="AP97">
        <v>0</v>
      </c>
      <c r="AQ97">
        <v>0.03</v>
      </c>
      <c r="AR97">
        <v>0</v>
      </c>
      <c r="AT97">
        <v>91</v>
      </c>
      <c r="AU97">
        <v>2462.62</v>
      </c>
      <c r="AV97">
        <v>123.07</v>
      </c>
      <c r="AW97">
        <v>968.28</v>
      </c>
      <c r="AX97">
        <v>0</v>
      </c>
      <c r="AY97">
        <v>0</v>
      </c>
      <c r="AZ97">
        <v>824.53</v>
      </c>
      <c r="BA97">
        <v>656.87</v>
      </c>
      <c r="BB97">
        <v>144.63</v>
      </c>
      <c r="BC97">
        <v>105.33</v>
      </c>
      <c r="BD97">
        <v>541.66</v>
      </c>
      <c r="BE97">
        <v>319.39</v>
      </c>
      <c r="BF97">
        <v>370.79</v>
      </c>
      <c r="BG97">
        <v>31.93</v>
      </c>
      <c r="BH97">
        <v>56.08</v>
      </c>
      <c r="BI97">
        <v>289.72000000000003</v>
      </c>
      <c r="BJ97">
        <v>234.71</v>
      </c>
      <c r="BK97">
        <v>58.28</v>
      </c>
      <c r="BL97">
        <v>58.46</v>
      </c>
      <c r="BM97">
        <v>70.12</v>
      </c>
      <c r="BN97">
        <v>6.54</v>
      </c>
    </row>
    <row r="98" spans="2:66" x14ac:dyDescent="0.25">
      <c r="B98">
        <v>92</v>
      </c>
      <c r="C98">
        <v>105.8</v>
      </c>
      <c r="D98">
        <v>0.28000000000000003</v>
      </c>
      <c r="E98">
        <v>133.83000000000001</v>
      </c>
      <c r="F98">
        <v>0</v>
      </c>
      <c r="G98">
        <v>0</v>
      </c>
      <c r="H98">
        <v>66.099999999999994</v>
      </c>
      <c r="I98">
        <v>86.23</v>
      </c>
      <c r="J98">
        <v>0</v>
      </c>
      <c r="K98">
        <v>0</v>
      </c>
      <c r="L98">
        <v>0</v>
      </c>
      <c r="M98">
        <v>167.87</v>
      </c>
      <c r="N98">
        <v>167.91</v>
      </c>
      <c r="O98">
        <v>24.55</v>
      </c>
      <c r="P98">
        <v>21.32</v>
      </c>
      <c r="Q98">
        <v>146.69</v>
      </c>
      <c r="R98">
        <v>150.09</v>
      </c>
      <c r="S98">
        <v>2.48</v>
      </c>
      <c r="T98">
        <v>10.84</v>
      </c>
      <c r="U98">
        <v>0.77</v>
      </c>
      <c r="V98">
        <v>0.16</v>
      </c>
      <c r="X98">
        <v>92</v>
      </c>
      <c r="Y98">
        <v>8.11</v>
      </c>
      <c r="Z98">
        <v>0</v>
      </c>
      <c r="AA98">
        <v>39.200000000000003</v>
      </c>
      <c r="AB98">
        <v>0</v>
      </c>
      <c r="AC98">
        <v>0</v>
      </c>
      <c r="AD98">
        <v>0.03</v>
      </c>
      <c r="AE98">
        <v>0</v>
      </c>
      <c r="AF98">
        <v>0</v>
      </c>
      <c r="AG98">
        <v>0</v>
      </c>
      <c r="AH98">
        <v>0</v>
      </c>
      <c r="AI98">
        <v>202.97</v>
      </c>
      <c r="AJ98">
        <v>213.94</v>
      </c>
      <c r="AK98">
        <v>7.12</v>
      </c>
      <c r="AL98">
        <v>16.28</v>
      </c>
      <c r="AM98">
        <v>104.96</v>
      </c>
      <c r="AN98">
        <v>106.36</v>
      </c>
      <c r="AO98">
        <v>0</v>
      </c>
      <c r="AP98">
        <v>0</v>
      </c>
      <c r="AQ98">
        <v>0</v>
      </c>
      <c r="AR98">
        <v>0</v>
      </c>
      <c r="AT98">
        <v>92</v>
      </c>
      <c r="AU98">
        <v>2439.7600000000002</v>
      </c>
      <c r="AV98">
        <v>124.49</v>
      </c>
      <c r="AW98">
        <v>1059.68</v>
      </c>
      <c r="AX98">
        <v>0</v>
      </c>
      <c r="AY98">
        <v>0</v>
      </c>
      <c r="AZ98">
        <v>814.25</v>
      </c>
      <c r="BA98">
        <v>655.33000000000004</v>
      </c>
      <c r="BB98">
        <v>83.46</v>
      </c>
      <c r="BC98">
        <v>102.4</v>
      </c>
      <c r="BD98">
        <v>539.05999999999995</v>
      </c>
      <c r="BE98">
        <v>338.8</v>
      </c>
      <c r="BF98">
        <v>336.84</v>
      </c>
      <c r="BG98">
        <v>35.4</v>
      </c>
      <c r="BH98">
        <v>51.4</v>
      </c>
      <c r="BI98">
        <v>250.46</v>
      </c>
      <c r="BJ98">
        <v>256.37</v>
      </c>
      <c r="BK98">
        <v>73.08</v>
      </c>
      <c r="BL98">
        <v>58.3</v>
      </c>
      <c r="BM98">
        <v>70.180000000000007</v>
      </c>
      <c r="BN98">
        <v>6.27</v>
      </c>
    </row>
    <row r="99" spans="2:66" x14ac:dyDescent="0.25">
      <c r="B99">
        <v>93</v>
      </c>
      <c r="C99">
        <v>91.79</v>
      </c>
      <c r="D99">
        <v>0.04</v>
      </c>
      <c r="E99">
        <v>125.04</v>
      </c>
      <c r="F99">
        <v>0</v>
      </c>
      <c r="G99">
        <v>0</v>
      </c>
      <c r="H99">
        <v>65.22</v>
      </c>
      <c r="I99">
        <v>68.37</v>
      </c>
      <c r="J99">
        <v>0</v>
      </c>
      <c r="K99">
        <v>0</v>
      </c>
      <c r="L99">
        <v>0</v>
      </c>
      <c r="M99">
        <v>162.74</v>
      </c>
      <c r="N99">
        <v>180.06</v>
      </c>
      <c r="O99">
        <v>27.53</v>
      </c>
      <c r="P99">
        <v>24.39</v>
      </c>
      <c r="Q99">
        <v>133.72999999999999</v>
      </c>
      <c r="R99">
        <v>134.66999999999999</v>
      </c>
      <c r="S99">
        <v>2.74</v>
      </c>
      <c r="T99">
        <v>8</v>
      </c>
      <c r="U99">
        <v>0.56000000000000005</v>
      </c>
      <c r="V99">
        <v>0.14000000000000001</v>
      </c>
      <c r="X99">
        <v>93</v>
      </c>
      <c r="Y99">
        <v>6.9</v>
      </c>
      <c r="Z99">
        <v>0</v>
      </c>
      <c r="AA99">
        <v>34.46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185.1</v>
      </c>
      <c r="AJ99">
        <v>193.94</v>
      </c>
      <c r="AK99">
        <v>4.3499999999999996</v>
      </c>
      <c r="AL99">
        <v>11.83</v>
      </c>
      <c r="AM99">
        <v>90.65</v>
      </c>
      <c r="AN99">
        <v>97.25</v>
      </c>
      <c r="AO99">
        <v>0</v>
      </c>
      <c r="AP99">
        <v>0</v>
      </c>
      <c r="AQ99">
        <v>0</v>
      </c>
      <c r="AR99">
        <v>0</v>
      </c>
      <c r="AT99">
        <v>93</v>
      </c>
      <c r="AU99">
        <v>2383.15</v>
      </c>
      <c r="AV99">
        <v>126.88</v>
      </c>
      <c r="AW99">
        <v>970.58</v>
      </c>
      <c r="AX99">
        <v>0</v>
      </c>
      <c r="AY99">
        <v>0</v>
      </c>
      <c r="AZ99">
        <v>814.49</v>
      </c>
      <c r="BA99">
        <v>642.21</v>
      </c>
      <c r="BB99">
        <v>36.659999999999997</v>
      </c>
      <c r="BC99">
        <v>106.24</v>
      </c>
      <c r="BD99">
        <v>525.41</v>
      </c>
      <c r="BE99">
        <v>367.91</v>
      </c>
      <c r="BF99">
        <v>301.81</v>
      </c>
      <c r="BG99">
        <v>35.369999999999997</v>
      </c>
      <c r="BH99">
        <v>53.11</v>
      </c>
      <c r="BI99">
        <v>294.66000000000003</v>
      </c>
      <c r="BJ99">
        <v>230.82</v>
      </c>
      <c r="BK99">
        <v>83.25</v>
      </c>
      <c r="BL99">
        <v>66.5</v>
      </c>
      <c r="BM99">
        <v>67.260000000000005</v>
      </c>
      <c r="BN99">
        <v>6.29</v>
      </c>
    </row>
    <row r="100" spans="2:66" x14ac:dyDescent="0.25">
      <c r="B100">
        <v>94</v>
      </c>
      <c r="C100">
        <v>89.81</v>
      </c>
      <c r="D100">
        <v>0</v>
      </c>
      <c r="E100">
        <v>122.1</v>
      </c>
      <c r="F100">
        <v>0</v>
      </c>
      <c r="G100">
        <v>0</v>
      </c>
      <c r="H100">
        <v>59.66</v>
      </c>
      <c r="I100">
        <v>49.94</v>
      </c>
      <c r="J100">
        <v>0</v>
      </c>
      <c r="K100">
        <v>0</v>
      </c>
      <c r="L100">
        <v>0</v>
      </c>
      <c r="M100">
        <v>162.51</v>
      </c>
      <c r="N100">
        <v>147.30000000000001</v>
      </c>
      <c r="O100">
        <v>25.87</v>
      </c>
      <c r="P100">
        <v>22.33</v>
      </c>
      <c r="Q100">
        <v>164.94</v>
      </c>
      <c r="R100">
        <v>137</v>
      </c>
      <c r="S100">
        <v>1.35</v>
      </c>
      <c r="T100">
        <v>4.72</v>
      </c>
      <c r="U100">
        <v>0.71</v>
      </c>
      <c r="V100">
        <v>0.06</v>
      </c>
      <c r="X100">
        <v>94</v>
      </c>
      <c r="Y100">
        <v>7.09</v>
      </c>
      <c r="Z100">
        <v>0</v>
      </c>
      <c r="AA100">
        <v>30.11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199.11</v>
      </c>
      <c r="AJ100">
        <v>200.21</v>
      </c>
      <c r="AK100">
        <v>3.03</v>
      </c>
      <c r="AL100">
        <v>9.1300000000000008</v>
      </c>
      <c r="AM100">
        <v>91.93</v>
      </c>
      <c r="AN100">
        <v>96.17</v>
      </c>
      <c r="AO100">
        <v>0</v>
      </c>
      <c r="AP100">
        <v>0</v>
      </c>
      <c r="AQ100">
        <v>0</v>
      </c>
      <c r="AR100">
        <v>0</v>
      </c>
      <c r="AT100">
        <v>94</v>
      </c>
      <c r="AU100">
        <v>2267.29</v>
      </c>
      <c r="AV100">
        <v>122.08</v>
      </c>
      <c r="AW100">
        <v>1083.6199999999999</v>
      </c>
      <c r="AX100">
        <v>0</v>
      </c>
      <c r="AY100">
        <v>0</v>
      </c>
      <c r="AZ100">
        <v>790.38</v>
      </c>
      <c r="BA100">
        <v>630.55999999999995</v>
      </c>
      <c r="BB100">
        <v>10.41</v>
      </c>
      <c r="BC100">
        <v>102.37</v>
      </c>
      <c r="BD100">
        <v>536.54</v>
      </c>
      <c r="BE100">
        <v>383.12</v>
      </c>
      <c r="BF100">
        <v>310.73</v>
      </c>
      <c r="BG100">
        <v>36.75</v>
      </c>
      <c r="BH100">
        <v>39.99</v>
      </c>
      <c r="BI100">
        <v>338.95</v>
      </c>
      <c r="BJ100">
        <v>212.89</v>
      </c>
      <c r="BK100">
        <v>71.22</v>
      </c>
      <c r="BL100">
        <v>50.07</v>
      </c>
      <c r="BM100">
        <v>62.01</v>
      </c>
      <c r="BN100">
        <v>6.05</v>
      </c>
    </row>
    <row r="101" spans="2:66" x14ac:dyDescent="0.25">
      <c r="B101">
        <v>95</v>
      </c>
      <c r="C101">
        <v>86.27</v>
      </c>
      <c r="D101">
        <v>0</v>
      </c>
      <c r="E101">
        <v>126.1</v>
      </c>
      <c r="F101">
        <v>0</v>
      </c>
      <c r="G101">
        <v>0</v>
      </c>
      <c r="H101">
        <v>59.01</v>
      </c>
      <c r="I101">
        <v>31.21</v>
      </c>
      <c r="J101">
        <v>0</v>
      </c>
      <c r="K101">
        <v>0</v>
      </c>
      <c r="L101">
        <v>0</v>
      </c>
      <c r="M101">
        <v>146.03</v>
      </c>
      <c r="N101">
        <v>156.97</v>
      </c>
      <c r="O101">
        <v>19.59</v>
      </c>
      <c r="P101">
        <v>15.89</v>
      </c>
      <c r="Q101">
        <v>156.26</v>
      </c>
      <c r="R101">
        <v>100.36</v>
      </c>
      <c r="S101">
        <v>3.19</v>
      </c>
      <c r="T101">
        <v>3.07</v>
      </c>
      <c r="U101">
        <v>0.6</v>
      </c>
      <c r="V101">
        <v>0.06</v>
      </c>
      <c r="X101">
        <v>95</v>
      </c>
      <c r="Y101">
        <v>4.72</v>
      </c>
      <c r="Z101">
        <v>0</v>
      </c>
      <c r="AA101">
        <v>30.58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183.92</v>
      </c>
      <c r="AJ101">
        <v>176.75</v>
      </c>
      <c r="AK101">
        <v>1.23</v>
      </c>
      <c r="AL101">
        <v>5.07</v>
      </c>
      <c r="AM101">
        <v>99.94</v>
      </c>
      <c r="AN101">
        <v>97.44</v>
      </c>
      <c r="AO101">
        <v>0</v>
      </c>
      <c r="AP101">
        <v>0</v>
      </c>
      <c r="AQ101">
        <v>0</v>
      </c>
      <c r="AR101">
        <v>0</v>
      </c>
      <c r="AT101">
        <v>95</v>
      </c>
      <c r="AU101">
        <v>2192.23</v>
      </c>
      <c r="AV101">
        <v>118.98</v>
      </c>
      <c r="AW101">
        <v>1030.46</v>
      </c>
      <c r="AX101">
        <v>0</v>
      </c>
      <c r="AY101">
        <v>0</v>
      </c>
      <c r="AZ101">
        <v>760.7</v>
      </c>
      <c r="BA101">
        <v>634.79</v>
      </c>
      <c r="BB101">
        <v>1.39</v>
      </c>
      <c r="BC101">
        <v>106.81</v>
      </c>
      <c r="BD101">
        <v>530.80999999999995</v>
      </c>
      <c r="BE101">
        <v>299.14</v>
      </c>
      <c r="BF101">
        <v>309.10000000000002</v>
      </c>
      <c r="BG101">
        <v>29.66</v>
      </c>
      <c r="BH101">
        <v>46.59</v>
      </c>
      <c r="BI101">
        <v>282.77</v>
      </c>
      <c r="BJ101">
        <v>251.97</v>
      </c>
      <c r="BK101">
        <v>55.37</v>
      </c>
      <c r="BL101">
        <v>67.739999999999995</v>
      </c>
      <c r="BM101">
        <v>58.37</v>
      </c>
      <c r="BN101">
        <v>5.51</v>
      </c>
    </row>
    <row r="102" spans="2:66" x14ac:dyDescent="0.25">
      <c r="B102">
        <v>96</v>
      </c>
      <c r="C102">
        <v>80.92</v>
      </c>
      <c r="D102">
        <v>0</v>
      </c>
      <c r="E102">
        <v>108.47</v>
      </c>
      <c r="F102">
        <v>0</v>
      </c>
      <c r="G102">
        <v>0</v>
      </c>
      <c r="H102">
        <v>61.05</v>
      </c>
      <c r="I102">
        <v>17.64</v>
      </c>
      <c r="J102">
        <v>0</v>
      </c>
      <c r="K102">
        <v>0</v>
      </c>
      <c r="L102">
        <v>0</v>
      </c>
      <c r="M102">
        <v>166.55</v>
      </c>
      <c r="N102">
        <v>161.72999999999999</v>
      </c>
      <c r="O102">
        <v>19.03</v>
      </c>
      <c r="P102">
        <v>15.13</v>
      </c>
      <c r="Q102">
        <v>162.63999999999999</v>
      </c>
      <c r="R102">
        <v>119.05</v>
      </c>
      <c r="S102">
        <v>1.21</v>
      </c>
      <c r="T102">
        <v>1.92</v>
      </c>
      <c r="U102">
        <v>0.65</v>
      </c>
      <c r="V102">
        <v>0.04</v>
      </c>
      <c r="X102">
        <v>96</v>
      </c>
      <c r="Y102">
        <v>3.71</v>
      </c>
      <c r="Z102">
        <v>0</v>
      </c>
      <c r="AA102">
        <v>26.12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183.56</v>
      </c>
      <c r="AJ102">
        <v>206.88</v>
      </c>
      <c r="AK102">
        <v>0.39</v>
      </c>
      <c r="AL102">
        <v>2.79</v>
      </c>
      <c r="AM102">
        <v>98.73</v>
      </c>
      <c r="AN102">
        <v>103.32</v>
      </c>
      <c r="AO102">
        <v>0</v>
      </c>
      <c r="AP102">
        <v>0</v>
      </c>
      <c r="AQ102">
        <v>0</v>
      </c>
      <c r="AR102">
        <v>0</v>
      </c>
      <c r="AT102">
        <v>96</v>
      </c>
      <c r="AU102">
        <v>2112.41</v>
      </c>
      <c r="AV102">
        <v>124.48</v>
      </c>
      <c r="AW102">
        <v>1020.69</v>
      </c>
      <c r="AX102">
        <v>0</v>
      </c>
      <c r="AY102">
        <v>0</v>
      </c>
      <c r="AZ102">
        <v>737.67</v>
      </c>
      <c r="BA102">
        <v>609.69000000000005</v>
      </c>
      <c r="BB102">
        <v>0.14000000000000001</v>
      </c>
      <c r="BC102">
        <v>100.24</v>
      </c>
      <c r="BD102">
        <v>520.6</v>
      </c>
      <c r="BE102">
        <v>316.83</v>
      </c>
      <c r="BF102">
        <v>305.33</v>
      </c>
      <c r="BG102">
        <v>42.46</v>
      </c>
      <c r="BH102">
        <v>41.14</v>
      </c>
      <c r="BI102">
        <v>256.42</v>
      </c>
      <c r="BJ102">
        <v>260.27999999999997</v>
      </c>
      <c r="BK102">
        <v>81.349999999999994</v>
      </c>
      <c r="BL102">
        <v>68.37</v>
      </c>
      <c r="BM102">
        <v>57.22</v>
      </c>
      <c r="BN102">
        <v>5.15</v>
      </c>
    </row>
    <row r="103" spans="2:66" x14ac:dyDescent="0.25">
      <c r="B103">
        <v>97</v>
      </c>
      <c r="C103">
        <v>71.66</v>
      </c>
      <c r="D103">
        <v>0</v>
      </c>
      <c r="E103">
        <v>99.76</v>
      </c>
      <c r="F103">
        <v>0</v>
      </c>
      <c r="G103">
        <v>0</v>
      </c>
      <c r="H103">
        <v>57.13</v>
      </c>
      <c r="I103">
        <v>15.43</v>
      </c>
      <c r="J103">
        <v>0</v>
      </c>
      <c r="K103">
        <v>0</v>
      </c>
      <c r="L103">
        <v>0</v>
      </c>
      <c r="M103">
        <v>139.63999999999999</v>
      </c>
      <c r="N103">
        <v>149.94</v>
      </c>
      <c r="O103">
        <v>21.44</v>
      </c>
      <c r="P103">
        <v>17.760000000000002</v>
      </c>
      <c r="Q103">
        <v>146.08000000000001</v>
      </c>
      <c r="R103">
        <v>91.1</v>
      </c>
      <c r="S103">
        <v>1.34</v>
      </c>
      <c r="T103">
        <v>1.17</v>
      </c>
      <c r="U103">
        <v>0.34</v>
      </c>
      <c r="V103">
        <v>0.06</v>
      </c>
      <c r="X103">
        <v>97</v>
      </c>
      <c r="Y103">
        <v>2.34</v>
      </c>
      <c r="Z103">
        <v>0</v>
      </c>
      <c r="AA103">
        <v>18.96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196.05</v>
      </c>
      <c r="AJ103">
        <v>181.86</v>
      </c>
      <c r="AK103">
        <v>0.23</v>
      </c>
      <c r="AL103">
        <v>2.0699999999999998</v>
      </c>
      <c r="AM103">
        <v>113.83</v>
      </c>
      <c r="AN103">
        <v>108.53</v>
      </c>
      <c r="AO103">
        <v>0</v>
      </c>
      <c r="AP103">
        <v>0</v>
      </c>
      <c r="AQ103">
        <v>0</v>
      </c>
      <c r="AR103">
        <v>0</v>
      </c>
      <c r="AT103">
        <v>97</v>
      </c>
      <c r="AU103">
        <v>2015.56</v>
      </c>
      <c r="AV103">
        <v>109.06</v>
      </c>
      <c r="AW103">
        <v>1068.57</v>
      </c>
      <c r="AX103">
        <v>0</v>
      </c>
      <c r="AY103">
        <v>0</v>
      </c>
      <c r="AZ103">
        <v>714.17</v>
      </c>
      <c r="BA103">
        <v>617.79</v>
      </c>
      <c r="BB103">
        <v>0</v>
      </c>
      <c r="BC103">
        <v>98.93</v>
      </c>
      <c r="BD103">
        <v>511.1</v>
      </c>
      <c r="BE103">
        <v>244.03</v>
      </c>
      <c r="BF103">
        <v>344.75</v>
      </c>
      <c r="BG103">
        <v>36.82</v>
      </c>
      <c r="BH103">
        <v>42.88</v>
      </c>
      <c r="BI103">
        <v>219.61</v>
      </c>
      <c r="BJ103">
        <v>242.77</v>
      </c>
      <c r="BK103">
        <v>72.290000000000006</v>
      </c>
      <c r="BL103">
        <v>70.5</v>
      </c>
      <c r="BM103">
        <v>52.77</v>
      </c>
      <c r="BN103">
        <v>4.82</v>
      </c>
    </row>
    <row r="104" spans="2:66" x14ac:dyDescent="0.25">
      <c r="B104">
        <v>98</v>
      </c>
      <c r="C104">
        <v>71.83</v>
      </c>
      <c r="D104">
        <v>0</v>
      </c>
      <c r="E104">
        <v>89.72</v>
      </c>
      <c r="F104">
        <v>0</v>
      </c>
      <c r="G104">
        <v>0</v>
      </c>
      <c r="H104">
        <v>56.35</v>
      </c>
      <c r="I104">
        <v>5.42</v>
      </c>
      <c r="J104">
        <v>0</v>
      </c>
      <c r="K104">
        <v>0</v>
      </c>
      <c r="L104">
        <v>0</v>
      </c>
      <c r="M104">
        <v>148.56</v>
      </c>
      <c r="N104">
        <v>162.18</v>
      </c>
      <c r="O104">
        <v>20.059999999999999</v>
      </c>
      <c r="P104">
        <v>17.12</v>
      </c>
      <c r="Q104">
        <v>153.77000000000001</v>
      </c>
      <c r="R104">
        <v>128.01</v>
      </c>
      <c r="S104">
        <v>2.23</v>
      </c>
      <c r="T104">
        <v>1.65</v>
      </c>
      <c r="U104">
        <v>0.42</v>
      </c>
      <c r="V104">
        <v>0.08</v>
      </c>
      <c r="X104">
        <v>98</v>
      </c>
      <c r="Y104">
        <v>1.54</v>
      </c>
      <c r="Z104">
        <v>0</v>
      </c>
      <c r="AA104">
        <v>13.92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196.8</v>
      </c>
      <c r="AJ104">
        <v>199.66</v>
      </c>
      <c r="AK104">
        <v>0.1</v>
      </c>
      <c r="AL104">
        <v>0.85</v>
      </c>
      <c r="AM104">
        <v>128.72</v>
      </c>
      <c r="AN104">
        <v>127.16</v>
      </c>
      <c r="AO104">
        <v>0</v>
      </c>
      <c r="AP104">
        <v>0</v>
      </c>
      <c r="AQ104">
        <v>0</v>
      </c>
      <c r="AR104">
        <v>0</v>
      </c>
      <c r="AT104">
        <v>98</v>
      </c>
      <c r="AU104">
        <v>1919.08</v>
      </c>
      <c r="AV104">
        <v>123.92</v>
      </c>
      <c r="AW104">
        <v>942.55</v>
      </c>
      <c r="AX104">
        <v>0</v>
      </c>
      <c r="AY104">
        <v>0</v>
      </c>
      <c r="AZ104">
        <v>707.59</v>
      </c>
      <c r="BA104">
        <v>625.5</v>
      </c>
      <c r="BB104">
        <v>0</v>
      </c>
      <c r="BC104">
        <v>96.83</v>
      </c>
      <c r="BD104">
        <v>492.4</v>
      </c>
      <c r="BE104">
        <v>254.53</v>
      </c>
      <c r="BF104">
        <v>269.61</v>
      </c>
      <c r="BG104">
        <v>29.44</v>
      </c>
      <c r="BH104">
        <v>42.64</v>
      </c>
      <c r="BI104">
        <v>216.34</v>
      </c>
      <c r="BJ104">
        <v>235.56</v>
      </c>
      <c r="BK104">
        <v>58.14</v>
      </c>
      <c r="BL104">
        <v>72.98</v>
      </c>
      <c r="BM104">
        <v>49.23</v>
      </c>
      <c r="BN104">
        <v>4.95</v>
      </c>
    </row>
    <row r="105" spans="2:66" x14ac:dyDescent="0.25">
      <c r="B105">
        <v>99</v>
      </c>
      <c r="C105">
        <v>65.94</v>
      </c>
      <c r="D105">
        <v>0</v>
      </c>
      <c r="E105">
        <v>73.78</v>
      </c>
      <c r="F105">
        <v>0</v>
      </c>
      <c r="G105">
        <v>0</v>
      </c>
      <c r="H105">
        <v>55.32</v>
      </c>
      <c r="I105">
        <v>3.34</v>
      </c>
      <c r="J105">
        <v>0</v>
      </c>
      <c r="K105">
        <v>0</v>
      </c>
      <c r="L105">
        <v>0</v>
      </c>
      <c r="M105">
        <v>129.4</v>
      </c>
      <c r="N105">
        <v>171.34</v>
      </c>
      <c r="O105">
        <v>19.079999999999998</v>
      </c>
      <c r="P105">
        <v>15.98</v>
      </c>
      <c r="Q105">
        <v>118.46</v>
      </c>
      <c r="R105">
        <v>120.94</v>
      </c>
      <c r="S105">
        <v>0.94</v>
      </c>
      <c r="T105">
        <v>1</v>
      </c>
      <c r="U105">
        <v>0.37</v>
      </c>
      <c r="V105">
        <v>0.11</v>
      </c>
      <c r="X105">
        <v>99</v>
      </c>
      <c r="Y105">
        <v>0.8</v>
      </c>
      <c r="Z105">
        <v>0</v>
      </c>
      <c r="AA105">
        <v>10.36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213.49</v>
      </c>
      <c r="AJ105">
        <v>178.87</v>
      </c>
      <c r="AK105">
        <v>0.02</v>
      </c>
      <c r="AL105">
        <v>0.4</v>
      </c>
      <c r="AM105">
        <v>119.69</v>
      </c>
      <c r="AN105">
        <v>113.79</v>
      </c>
      <c r="AO105">
        <v>0</v>
      </c>
      <c r="AP105">
        <v>0</v>
      </c>
      <c r="AQ105">
        <v>0</v>
      </c>
      <c r="AR105">
        <v>0</v>
      </c>
      <c r="AT105">
        <v>99</v>
      </c>
      <c r="AU105">
        <v>1871.96</v>
      </c>
      <c r="AV105">
        <v>123.93</v>
      </c>
      <c r="AW105">
        <v>1004.05</v>
      </c>
      <c r="AX105">
        <v>0</v>
      </c>
      <c r="AY105">
        <v>0</v>
      </c>
      <c r="AZ105">
        <v>709.61</v>
      </c>
      <c r="BA105">
        <v>606.86</v>
      </c>
      <c r="BB105">
        <v>0</v>
      </c>
      <c r="BC105">
        <v>99.62</v>
      </c>
      <c r="BD105">
        <v>504.58</v>
      </c>
      <c r="BE105">
        <v>250.87</v>
      </c>
      <c r="BF105">
        <v>276.64</v>
      </c>
      <c r="BG105">
        <v>29.01</v>
      </c>
      <c r="BH105">
        <v>35.99</v>
      </c>
      <c r="BI105">
        <v>223.27</v>
      </c>
      <c r="BJ105">
        <v>230.65</v>
      </c>
      <c r="BK105">
        <v>54.32</v>
      </c>
      <c r="BL105">
        <v>58.16</v>
      </c>
      <c r="BM105">
        <v>48.67</v>
      </c>
      <c r="BN105">
        <v>4.96</v>
      </c>
    </row>
    <row r="106" spans="2:66" x14ac:dyDescent="0.25">
      <c r="B106">
        <v>100</v>
      </c>
      <c r="C106">
        <v>57.9</v>
      </c>
      <c r="D106">
        <v>0</v>
      </c>
      <c r="E106">
        <v>70.66</v>
      </c>
      <c r="F106">
        <v>0</v>
      </c>
      <c r="G106">
        <v>0</v>
      </c>
      <c r="H106">
        <v>53.73</v>
      </c>
      <c r="I106">
        <v>0.75</v>
      </c>
      <c r="J106">
        <v>0</v>
      </c>
      <c r="K106">
        <v>0</v>
      </c>
      <c r="L106">
        <v>0</v>
      </c>
      <c r="M106">
        <v>149.02000000000001</v>
      </c>
      <c r="N106">
        <v>187.92</v>
      </c>
      <c r="O106">
        <v>19.64</v>
      </c>
      <c r="P106">
        <v>17.98</v>
      </c>
      <c r="Q106">
        <v>125.29</v>
      </c>
      <c r="R106">
        <v>126.75</v>
      </c>
      <c r="S106">
        <v>0.46</v>
      </c>
      <c r="T106">
        <v>1.08</v>
      </c>
      <c r="U106">
        <v>0.22</v>
      </c>
      <c r="V106">
        <v>0.1</v>
      </c>
      <c r="X106">
        <v>100</v>
      </c>
      <c r="Y106">
        <v>0.48</v>
      </c>
      <c r="Z106">
        <v>0</v>
      </c>
      <c r="AA106">
        <v>5.16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170.67</v>
      </c>
      <c r="AJ106">
        <v>190.52</v>
      </c>
      <c r="AK106">
        <v>0</v>
      </c>
      <c r="AL106">
        <v>0.2</v>
      </c>
      <c r="AM106">
        <v>136.28</v>
      </c>
      <c r="AN106">
        <v>111.63</v>
      </c>
      <c r="AO106">
        <v>0</v>
      </c>
      <c r="AP106">
        <v>0</v>
      </c>
      <c r="AQ106">
        <v>0</v>
      </c>
      <c r="AR106">
        <v>0</v>
      </c>
      <c r="AT106">
        <v>100</v>
      </c>
      <c r="AU106">
        <v>1882.82</v>
      </c>
      <c r="AV106">
        <v>117.74</v>
      </c>
      <c r="AW106">
        <v>834.93</v>
      </c>
      <c r="AX106">
        <v>0</v>
      </c>
      <c r="AY106">
        <v>0</v>
      </c>
      <c r="AZ106">
        <v>691.58</v>
      </c>
      <c r="BA106">
        <v>581.9</v>
      </c>
      <c r="BB106">
        <v>0</v>
      </c>
      <c r="BC106">
        <v>95.95</v>
      </c>
      <c r="BD106">
        <v>504.91</v>
      </c>
      <c r="BE106">
        <v>299.89999999999998</v>
      </c>
      <c r="BF106">
        <v>289.31</v>
      </c>
      <c r="BG106">
        <v>25.46</v>
      </c>
      <c r="BH106">
        <v>29.76</v>
      </c>
      <c r="BI106">
        <v>240.92</v>
      </c>
      <c r="BJ106">
        <v>240.43</v>
      </c>
      <c r="BK106">
        <v>51.23</v>
      </c>
      <c r="BL106">
        <v>44.96</v>
      </c>
      <c r="BM106">
        <v>46.82</v>
      </c>
      <c r="BN106">
        <v>4.99</v>
      </c>
    </row>
    <row r="107" spans="2:66" x14ac:dyDescent="0.25">
      <c r="B107">
        <v>101</v>
      </c>
      <c r="C107">
        <v>51.52</v>
      </c>
      <c r="D107">
        <v>0</v>
      </c>
      <c r="E107">
        <v>78.81</v>
      </c>
      <c r="F107">
        <v>0</v>
      </c>
      <c r="G107">
        <v>0</v>
      </c>
      <c r="H107">
        <v>46.76</v>
      </c>
      <c r="I107">
        <v>0.11</v>
      </c>
      <c r="J107">
        <v>0</v>
      </c>
      <c r="K107">
        <v>0</v>
      </c>
      <c r="L107">
        <v>0</v>
      </c>
      <c r="M107">
        <v>155.38999999999999</v>
      </c>
      <c r="N107">
        <v>195.07</v>
      </c>
      <c r="O107">
        <v>17.25</v>
      </c>
      <c r="P107">
        <v>17.22</v>
      </c>
      <c r="Q107">
        <v>110.99</v>
      </c>
      <c r="R107">
        <v>107.68</v>
      </c>
      <c r="S107">
        <v>0.15</v>
      </c>
      <c r="T107">
        <v>0.66</v>
      </c>
      <c r="U107">
        <v>0.16</v>
      </c>
      <c r="V107">
        <v>0.05</v>
      </c>
      <c r="X107">
        <v>101</v>
      </c>
      <c r="Y107">
        <v>0.27</v>
      </c>
      <c r="Z107">
        <v>0</v>
      </c>
      <c r="AA107">
        <v>2.1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124.61</v>
      </c>
      <c r="AJ107">
        <v>133.22</v>
      </c>
      <c r="AK107">
        <v>0</v>
      </c>
      <c r="AL107">
        <v>0.06</v>
      </c>
      <c r="AM107">
        <v>90.78</v>
      </c>
      <c r="AN107">
        <v>117.34</v>
      </c>
      <c r="AO107">
        <v>0</v>
      </c>
      <c r="AP107">
        <v>0</v>
      </c>
      <c r="AQ107">
        <v>0</v>
      </c>
      <c r="AR107">
        <v>0</v>
      </c>
      <c r="AT107">
        <v>101</v>
      </c>
      <c r="AU107">
        <v>1746.37</v>
      </c>
      <c r="AV107">
        <v>125.31</v>
      </c>
      <c r="AW107">
        <v>911.58</v>
      </c>
      <c r="AX107">
        <v>0</v>
      </c>
      <c r="AY107">
        <v>0</v>
      </c>
      <c r="AZ107">
        <v>664.98</v>
      </c>
      <c r="BA107">
        <v>563.26</v>
      </c>
      <c r="BB107">
        <v>0</v>
      </c>
      <c r="BC107">
        <v>91.25</v>
      </c>
      <c r="BD107">
        <v>497.4</v>
      </c>
      <c r="BE107">
        <v>267.82</v>
      </c>
      <c r="BF107">
        <v>228.67</v>
      </c>
      <c r="BG107">
        <v>25.57</v>
      </c>
      <c r="BH107">
        <v>32.200000000000003</v>
      </c>
      <c r="BI107">
        <v>215.84</v>
      </c>
      <c r="BJ107">
        <v>234.73</v>
      </c>
      <c r="BK107">
        <v>58.68</v>
      </c>
      <c r="BL107">
        <v>56.85</v>
      </c>
      <c r="BM107">
        <v>43.37</v>
      </c>
      <c r="BN107">
        <v>4.4400000000000004</v>
      </c>
    </row>
    <row r="108" spans="2:66" x14ac:dyDescent="0.25">
      <c r="B108">
        <v>102</v>
      </c>
      <c r="C108">
        <v>51.44</v>
      </c>
      <c r="D108">
        <v>0</v>
      </c>
      <c r="E108">
        <v>71.72</v>
      </c>
      <c r="F108">
        <v>0</v>
      </c>
      <c r="G108">
        <v>0</v>
      </c>
      <c r="H108">
        <v>50.72</v>
      </c>
      <c r="I108">
        <v>0.04</v>
      </c>
      <c r="J108">
        <v>0</v>
      </c>
      <c r="K108">
        <v>0</v>
      </c>
      <c r="L108">
        <v>0</v>
      </c>
      <c r="M108">
        <v>159.6</v>
      </c>
      <c r="N108">
        <v>188.89</v>
      </c>
      <c r="O108">
        <v>16.95</v>
      </c>
      <c r="P108">
        <v>17.149999999999999</v>
      </c>
      <c r="Q108">
        <v>101.18</v>
      </c>
      <c r="R108">
        <v>121.16</v>
      </c>
      <c r="S108">
        <v>0</v>
      </c>
      <c r="T108">
        <v>0.28999999999999998</v>
      </c>
      <c r="U108">
        <v>0.17</v>
      </c>
      <c r="V108">
        <v>0.19</v>
      </c>
      <c r="X108">
        <v>102</v>
      </c>
      <c r="Y108">
        <v>0.21</v>
      </c>
      <c r="Z108">
        <v>0</v>
      </c>
      <c r="AA108">
        <v>0.71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100.4</v>
      </c>
      <c r="AJ108">
        <v>98.1</v>
      </c>
      <c r="AK108">
        <v>0</v>
      </c>
      <c r="AL108">
        <v>0</v>
      </c>
      <c r="AM108">
        <v>139.94999999999999</v>
      </c>
      <c r="AN108">
        <v>109.16</v>
      </c>
      <c r="AO108">
        <v>0</v>
      </c>
      <c r="AP108">
        <v>0</v>
      </c>
      <c r="AQ108">
        <v>0</v>
      </c>
      <c r="AR108">
        <v>0</v>
      </c>
      <c r="AT108">
        <v>102</v>
      </c>
      <c r="AU108">
        <v>1566.66</v>
      </c>
      <c r="AV108">
        <v>112.08</v>
      </c>
      <c r="AW108">
        <v>928</v>
      </c>
      <c r="AX108">
        <v>0</v>
      </c>
      <c r="AY108">
        <v>0</v>
      </c>
      <c r="AZ108">
        <v>626.66999999999996</v>
      </c>
      <c r="BA108">
        <v>570.54</v>
      </c>
      <c r="BB108">
        <v>0</v>
      </c>
      <c r="BC108">
        <v>90.15</v>
      </c>
      <c r="BD108">
        <v>506.7</v>
      </c>
      <c r="BE108">
        <v>203.12</v>
      </c>
      <c r="BF108">
        <v>253.4</v>
      </c>
      <c r="BG108">
        <v>23.54</v>
      </c>
      <c r="BH108">
        <v>36.97</v>
      </c>
      <c r="BI108">
        <v>196.97</v>
      </c>
      <c r="BJ108">
        <v>185.98</v>
      </c>
      <c r="BK108">
        <v>51.29</v>
      </c>
      <c r="BL108">
        <v>61.17</v>
      </c>
      <c r="BM108">
        <v>37.090000000000003</v>
      </c>
      <c r="BN108">
        <v>3.87</v>
      </c>
    </row>
    <row r="109" spans="2:66" x14ac:dyDescent="0.25">
      <c r="B109">
        <v>103</v>
      </c>
      <c r="C109">
        <v>47.72</v>
      </c>
      <c r="D109">
        <v>0</v>
      </c>
      <c r="E109">
        <v>82.48</v>
      </c>
      <c r="F109">
        <v>0</v>
      </c>
      <c r="G109">
        <v>0</v>
      </c>
      <c r="H109">
        <v>45.66</v>
      </c>
      <c r="I109">
        <v>0.01</v>
      </c>
      <c r="J109">
        <v>0</v>
      </c>
      <c r="K109">
        <v>0</v>
      </c>
      <c r="L109">
        <v>0</v>
      </c>
      <c r="M109">
        <v>141.24</v>
      </c>
      <c r="N109">
        <v>185.48</v>
      </c>
      <c r="O109">
        <v>14.79</v>
      </c>
      <c r="P109">
        <v>15.04</v>
      </c>
      <c r="Q109">
        <v>107.3</v>
      </c>
      <c r="R109">
        <v>115.28</v>
      </c>
      <c r="S109">
        <v>0</v>
      </c>
      <c r="T109">
        <v>0.23</v>
      </c>
      <c r="U109">
        <v>0.06</v>
      </c>
      <c r="V109">
        <v>0.11</v>
      </c>
      <c r="X109">
        <v>103</v>
      </c>
      <c r="Y109">
        <v>0.13</v>
      </c>
      <c r="Z109">
        <v>0</v>
      </c>
      <c r="AA109">
        <v>0.23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84.66</v>
      </c>
      <c r="AJ109">
        <v>107.14</v>
      </c>
      <c r="AK109">
        <v>0</v>
      </c>
      <c r="AL109">
        <v>0</v>
      </c>
      <c r="AM109">
        <v>126.51</v>
      </c>
      <c r="AN109">
        <v>134.91999999999999</v>
      </c>
      <c r="AO109">
        <v>0</v>
      </c>
      <c r="AP109">
        <v>0</v>
      </c>
      <c r="AQ109">
        <v>0</v>
      </c>
      <c r="AR109">
        <v>0</v>
      </c>
      <c r="AT109">
        <v>103</v>
      </c>
      <c r="AU109">
        <v>1538.69</v>
      </c>
      <c r="AV109">
        <v>114.89</v>
      </c>
      <c r="AW109">
        <v>794.94</v>
      </c>
      <c r="AX109">
        <v>0</v>
      </c>
      <c r="AY109">
        <v>0</v>
      </c>
      <c r="AZ109">
        <v>604.66</v>
      </c>
      <c r="BA109">
        <v>551.78</v>
      </c>
      <c r="BB109">
        <v>0</v>
      </c>
      <c r="BC109">
        <v>89.38</v>
      </c>
      <c r="BD109">
        <v>495.88</v>
      </c>
      <c r="BE109">
        <v>254.75</v>
      </c>
      <c r="BF109">
        <v>234.37</v>
      </c>
      <c r="BG109">
        <v>27.16</v>
      </c>
      <c r="BH109">
        <v>32.46</v>
      </c>
      <c r="BI109">
        <v>168.52</v>
      </c>
      <c r="BJ109">
        <v>167.2</v>
      </c>
      <c r="BK109">
        <v>60.62</v>
      </c>
      <c r="BL109">
        <v>55.88</v>
      </c>
      <c r="BM109">
        <v>34.630000000000003</v>
      </c>
      <c r="BN109">
        <v>3.92</v>
      </c>
    </row>
    <row r="110" spans="2:66" x14ac:dyDescent="0.25">
      <c r="B110">
        <v>104</v>
      </c>
      <c r="C110">
        <v>49.62</v>
      </c>
      <c r="D110">
        <v>0</v>
      </c>
      <c r="E110">
        <v>65.260000000000005</v>
      </c>
      <c r="F110">
        <v>0</v>
      </c>
      <c r="G110">
        <v>0</v>
      </c>
      <c r="H110">
        <v>45.15</v>
      </c>
      <c r="I110">
        <v>0</v>
      </c>
      <c r="J110">
        <v>0</v>
      </c>
      <c r="K110">
        <v>0</v>
      </c>
      <c r="L110">
        <v>0</v>
      </c>
      <c r="M110">
        <v>151.38999999999999</v>
      </c>
      <c r="N110">
        <v>166.67</v>
      </c>
      <c r="O110">
        <v>11.85</v>
      </c>
      <c r="P110">
        <v>13.62</v>
      </c>
      <c r="Q110">
        <v>112.11</v>
      </c>
      <c r="R110">
        <v>103.13</v>
      </c>
      <c r="S110">
        <v>0</v>
      </c>
      <c r="T110">
        <v>0.16</v>
      </c>
      <c r="U110">
        <v>0.14000000000000001</v>
      </c>
      <c r="V110">
        <v>0.11</v>
      </c>
      <c r="X110">
        <v>104</v>
      </c>
      <c r="Y110">
        <v>0.01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75.98</v>
      </c>
      <c r="AJ110">
        <v>72.39</v>
      </c>
      <c r="AK110">
        <v>0</v>
      </c>
      <c r="AL110">
        <v>0</v>
      </c>
      <c r="AM110">
        <v>106.9</v>
      </c>
      <c r="AN110">
        <v>102.7</v>
      </c>
      <c r="AO110">
        <v>0</v>
      </c>
      <c r="AP110">
        <v>0</v>
      </c>
      <c r="AQ110">
        <v>0</v>
      </c>
      <c r="AR110">
        <v>0</v>
      </c>
      <c r="AT110">
        <v>104</v>
      </c>
      <c r="AU110">
        <v>1452.62</v>
      </c>
      <c r="AV110">
        <v>105.1</v>
      </c>
      <c r="AW110">
        <v>874.32</v>
      </c>
      <c r="AX110">
        <v>0</v>
      </c>
      <c r="AY110">
        <v>0</v>
      </c>
      <c r="AZ110">
        <v>590.49</v>
      </c>
      <c r="BA110">
        <v>561.20000000000005</v>
      </c>
      <c r="BB110">
        <v>0</v>
      </c>
      <c r="BC110">
        <v>85.35</v>
      </c>
      <c r="BD110">
        <v>489.64</v>
      </c>
      <c r="BE110">
        <v>350.49</v>
      </c>
      <c r="BF110">
        <v>252.54</v>
      </c>
      <c r="BG110">
        <v>29.16</v>
      </c>
      <c r="BH110">
        <v>33.729999999999997</v>
      </c>
      <c r="BI110">
        <v>158.66999999999999</v>
      </c>
      <c r="BJ110">
        <v>219.15</v>
      </c>
      <c r="BK110">
        <v>58.14</v>
      </c>
      <c r="BL110">
        <v>51.39</v>
      </c>
      <c r="BM110">
        <v>32.840000000000003</v>
      </c>
      <c r="BN110">
        <v>3.64</v>
      </c>
    </row>
    <row r="111" spans="2:66" x14ac:dyDescent="0.25">
      <c r="B111">
        <v>105</v>
      </c>
      <c r="C111">
        <v>48.49</v>
      </c>
      <c r="D111">
        <v>0</v>
      </c>
      <c r="E111">
        <v>59.12</v>
      </c>
      <c r="F111">
        <v>0</v>
      </c>
      <c r="G111">
        <v>0</v>
      </c>
      <c r="H111">
        <v>40.020000000000003</v>
      </c>
      <c r="I111">
        <v>0</v>
      </c>
      <c r="J111">
        <v>0</v>
      </c>
      <c r="K111">
        <v>0</v>
      </c>
      <c r="L111">
        <v>0</v>
      </c>
      <c r="M111">
        <v>135.38999999999999</v>
      </c>
      <c r="N111">
        <v>166.13</v>
      </c>
      <c r="O111">
        <v>12.74</v>
      </c>
      <c r="P111">
        <v>15.49</v>
      </c>
      <c r="Q111">
        <v>100.4</v>
      </c>
      <c r="R111">
        <v>126.96</v>
      </c>
      <c r="S111">
        <v>0</v>
      </c>
      <c r="T111">
        <v>0.2</v>
      </c>
      <c r="U111">
        <v>0.21</v>
      </c>
      <c r="V111">
        <v>0.09</v>
      </c>
      <c r="X111">
        <v>105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66.55</v>
      </c>
      <c r="AJ111">
        <v>70.81</v>
      </c>
      <c r="AK111">
        <v>0</v>
      </c>
      <c r="AL111">
        <v>0</v>
      </c>
      <c r="AM111">
        <v>97.11</v>
      </c>
      <c r="AN111">
        <v>115.09</v>
      </c>
      <c r="AO111">
        <v>0</v>
      </c>
      <c r="AP111">
        <v>0</v>
      </c>
      <c r="AQ111">
        <v>0</v>
      </c>
      <c r="AR111">
        <v>0</v>
      </c>
      <c r="AT111">
        <v>105</v>
      </c>
      <c r="AU111">
        <v>1377.68</v>
      </c>
      <c r="AV111">
        <v>99.66</v>
      </c>
      <c r="AW111">
        <v>813.03</v>
      </c>
      <c r="AX111">
        <v>0</v>
      </c>
      <c r="AY111">
        <v>0</v>
      </c>
      <c r="AZ111">
        <v>575.83000000000004</v>
      </c>
      <c r="BA111">
        <v>551.65</v>
      </c>
      <c r="BB111">
        <v>0</v>
      </c>
      <c r="BC111">
        <v>86.8</v>
      </c>
      <c r="BD111">
        <v>481.59</v>
      </c>
      <c r="BE111">
        <v>226.68</v>
      </c>
      <c r="BF111">
        <v>220.65</v>
      </c>
      <c r="BG111">
        <v>33.24</v>
      </c>
      <c r="BH111">
        <v>28.38</v>
      </c>
      <c r="BI111">
        <v>183.13</v>
      </c>
      <c r="BJ111">
        <v>176.24</v>
      </c>
      <c r="BK111">
        <v>69.75</v>
      </c>
      <c r="BL111">
        <v>48.9</v>
      </c>
      <c r="BM111">
        <v>29.96</v>
      </c>
      <c r="BN111">
        <v>3.44</v>
      </c>
    </row>
    <row r="112" spans="2:66" x14ac:dyDescent="0.25">
      <c r="B112">
        <v>106</v>
      </c>
      <c r="C112">
        <v>44.5</v>
      </c>
      <c r="D112">
        <v>0</v>
      </c>
      <c r="E112">
        <v>63.74</v>
      </c>
      <c r="F112">
        <v>0</v>
      </c>
      <c r="G112">
        <v>0</v>
      </c>
      <c r="H112">
        <v>34.01</v>
      </c>
      <c r="I112">
        <v>0</v>
      </c>
      <c r="J112">
        <v>0</v>
      </c>
      <c r="K112">
        <v>0</v>
      </c>
      <c r="L112">
        <v>0</v>
      </c>
      <c r="M112">
        <v>145.78</v>
      </c>
      <c r="N112">
        <v>198.16</v>
      </c>
      <c r="O112">
        <v>9.09</v>
      </c>
      <c r="P112">
        <v>13.11</v>
      </c>
      <c r="Q112">
        <v>103.43</v>
      </c>
      <c r="R112">
        <v>120.56</v>
      </c>
      <c r="S112">
        <v>0</v>
      </c>
      <c r="T112">
        <v>0.08</v>
      </c>
      <c r="U112">
        <v>0.08</v>
      </c>
      <c r="V112">
        <v>7.0000000000000007E-2</v>
      </c>
      <c r="X112">
        <v>106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53.09</v>
      </c>
      <c r="AJ112">
        <v>68.040000000000006</v>
      </c>
      <c r="AK112">
        <v>0</v>
      </c>
      <c r="AL112">
        <v>0</v>
      </c>
      <c r="AM112">
        <v>70.94</v>
      </c>
      <c r="AN112">
        <v>78.8</v>
      </c>
      <c r="AO112">
        <v>0</v>
      </c>
      <c r="AP112">
        <v>0</v>
      </c>
      <c r="AQ112">
        <v>0</v>
      </c>
      <c r="AR112">
        <v>0</v>
      </c>
      <c r="AT112">
        <v>106</v>
      </c>
      <c r="AU112">
        <v>1262.46</v>
      </c>
      <c r="AV112">
        <v>102.76</v>
      </c>
      <c r="AW112">
        <v>709.78</v>
      </c>
      <c r="AX112">
        <v>0</v>
      </c>
      <c r="AY112">
        <v>0</v>
      </c>
      <c r="AZ112">
        <v>550.25</v>
      </c>
      <c r="BA112">
        <v>539.24</v>
      </c>
      <c r="BB112">
        <v>0</v>
      </c>
      <c r="BC112">
        <v>82.32</v>
      </c>
      <c r="BD112">
        <v>467.77</v>
      </c>
      <c r="BE112">
        <v>225.53</v>
      </c>
      <c r="BF112">
        <v>196.6</v>
      </c>
      <c r="BG112">
        <v>19.12</v>
      </c>
      <c r="BH112">
        <v>21.64</v>
      </c>
      <c r="BI112">
        <v>198.47</v>
      </c>
      <c r="BJ112">
        <v>196.87</v>
      </c>
      <c r="BK112">
        <v>39.119999999999997</v>
      </c>
      <c r="BL112">
        <v>39.04</v>
      </c>
      <c r="BM112">
        <v>25.81</v>
      </c>
      <c r="BN112">
        <v>3.25</v>
      </c>
    </row>
    <row r="113" spans="2:66" x14ac:dyDescent="0.25">
      <c r="B113">
        <v>107</v>
      </c>
      <c r="C113">
        <v>46.23</v>
      </c>
      <c r="D113">
        <v>0</v>
      </c>
      <c r="E113">
        <v>54.9</v>
      </c>
      <c r="F113">
        <v>0</v>
      </c>
      <c r="G113">
        <v>0</v>
      </c>
      <c r="H113">
        <v>28.86</v>
      </c>
      <c r="I113">
        <v>0</v>
      </c>
      <c r="J113">
        <v>0</v>
      </c>
      <c r="K113">
        <v>0</v>
      </c>
      <c r="L113">
        <v>0</v>
      </c>
      <c r="M113">
        <v>158.13</v>
      </c>
      <c r="N113">
        <v>161.76</v>
      </c>
      <c r="O113">
        <v>6.42</v>
      </c>
      <c r="P113">
        <v>10.93</v>
      </c>
      <c r="Q113">
        <v>100.06</v>
      </c>
      <c r="R113">
        <v>132.97</v>
      </c>
      <c r="S113">
        <v>0</v>
      </c>
      <c r="T113">
        <v>0.02</v>
      </c>
      <c r="U113">
        <v>0.17</v>
      </c>
      <c r="V113">
        <v>0.04</v>
      </c>
      <c r="X113">
        <v>107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32.44</v>
      </c>
      <c r="AJ113">
        <v>38.76</v>
      </c>
      <c r="AK113">
        <v>0</v>
      </c>
      <c r="AL113">
        <v>0</v>
      </c>
      <c r="AM113">
        <v>62.91</v>
      </c>
      <c r="AN113">
        <v>84.95</v>
      </c>
      <c r="AO113">
        <v>0</v>
      </c>
      <c r="AP113">
        <v>0</v>
      </c>
      <c r="AQ113">
        <v>0</v>
      </c>
      <c r="AR113">
        <v>0</v>
      </c>
      <c r="AT113">
        <v>107</v>
      </c>
      <c r="AU113">
        <v>1160.9100000000001</v>
      </c>
      <c r="AV113">
        <v>107.7</v>
      </c>
      <c r="AW113">
        <v>758.25</v>
      </c>
      <c r="AX113">
        <v>0</v>
      </c>
      <c r="AY113">
        <v>0</v>
      </c>
      <c r="AZ113">
        <v>532.96</v>
      </c>
      <c r="BA113">
        <v>502.84</v>
      </c>
      <c r="BB113">
        <v>0</v>
      </c>
      <c r="BC113">
        <v>80.069999999999993</v>
      </c>
      <c r="BD113">
        <v>457.84</v>
      </c>
      <c r="BE113">
        <v>250.92</v>
      </c>
      <c r="BF113">
        <v>230.51</v>
      </c>
      <c r="BG113">
        <v>22</v>
      </c>
      <c r="BH113">
        <v>24.2</v>
      </c>
      <c r="BI113">
        <v>181.06</v>
      </c>
      <c r="BJ113">
        <v>190.91</v>
      </c>
      <c r="BK113">
        <v>52.25</v>
      </c>
      <c r="BL113">
        <v>44.78</v>
      </c>
      <c r="BM113">
        <v>22.51</v>
      </c>
      <c r="BN113">
        <v>3.04</v>
      </c>
    </row>
    <row r="114" spans="2:66" x14ac:dyDescent="0.25">
      <c r="B114">
        <v>108</v>
      </c>
      <c r="C114">
        <v>44.06</v>
      </c>
      <c r="D114">
        <v>0</v>
      </c>
      <c r="E114">
        <v>49.54</v>
      </c>
      <c r="F114">
        <v>0</v>
      </c>
      <c r="G114">
        <v>0</v>
      </c>
      <c r="H114">
        <v>21.33</v>
      </c>
      <c r="I114">
        <v>0</v>
      </c>
      <c r="J114">
        <v>0</v>
      </c>
      <c r="K114">
        <v>0</v>
      </c>
      <c r="L114">
        <v>0</v>
      </c>
      <c r="M114">
        <v>171.81</v>
      </c>
      <c r="N114">
        <v>183.77</v>
      </c>
      <c r="O114">
        <v>4.51</v>
      </c>
      <c r="P114">
        <v>7.69</v>
      </c>
      <c r="Q114">
        <v>95.7</v>
      </c>
      <c r="R114">
        <v>103.22</v>
      </c>
      <c r="S114">
        <v>0</v>
      </c>
      <c r="T114">
        <v>0</v>
      </c>
      <c r="U114">
        <v>0.13</v>
      </c>
      <c r="V114">
        <v>0.02</v>
      </c>
      <c r="X114">
        <v>108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28.78</v>
      </c>
      <c r="AJ114">
        <v>25.51</v>
      </c>
      <c r="AK114">
        <v>0</v>
      </c>
      <c r="AL114">
        <v>0</v>
      </c>
      <c r="AM114">
        <v>48.98</v>
      </c>
      <c r="AN114">
        <v>38.119999999999997</v>
      </c>
      <c r="AO114">
        <v>0</v>
      </c>
      <c r="AP114">
        <v>0</v>
      </c>
      <c r="AQ114">
        <v>0</v>
      </c>
      <c r="AR114">
        <v>0</v>
      </c>
      <c r="AT114">
        <v>108</v>
      </c>
      <c r="AU114">
        <v>1110.03</v>
      </c>
      <c r="AV114">
        <v>100.64</v>
      </c>
      <c r="AW114">
        <v>692.17</v>
      </c>
      <c r="AX114">
        <v>0</v>
      </c>
      <c r="AY114">
        <v>0</v>
      </c>
      <c r="AZ114">
        <v>512.83000000000004</v>
      </c>
      <c r="BA114">
        <v>500.93</v>
      </c>
      <c r="BB114">
        <v>0</v>
      </c>
      <c r="BC114">
        <v>79.59</v>
      </c>
      <c r="BD114">
        <v>438.1</v>
      </c>
      <c r="BE114">
        <v>284.60000000000002</v>
      </c>
      <c r="BF114">
        <v>247.32</v>
      </c>
      <c r="BG114">
        <v>31.9</v>
      </c>
      <c r="BH114">
        <v>19.95</v>
      </c>
      <c r="BI114">
        <v>211.32</v>
      </c>
      <c r="BJ114">
        <v>231.19</v>
      </c>
      <c r="BK114">
        <v>63.22</v>
      </c>
      <c r="BL114">
        <v>37.83</v>
      </c>
      <c r="BM114">
        <v>21.31</v>
      </c>
      <c r="BN114">
        <v>3.19</v>
      </c>
    </row>
    <row r="115" spans="2:66" x14ac:dyDescent="0.25">
      <c r="B115">
        <v>109</v>
      </c>
      <c r="C115">
        <v>39.840000000000003</v>
      </c>
      <c r="D115">
        <v>0</v>
      </c>
      <c r="E115">
        <v>42.9</v>
      </c>
      <c r="F115">
        <v>0</v>
      </c>
      <c r="G115">
        <v>0</v>
      </c>
      <c r="H115">
        <v>14.82</v>
      </c>
      <c r="I115">
        <v>0</v>
      </c>
      <c r="J115">
        <v>0</v>
      </c>
      <c r="K115">
        <v>0</v>
      </c>
      <c r="L115">
        <v>0</v>
      </c>
      <c r="M115">
        <v>178.37</v>
      </c>
      <c r="N115">
        <v>206.76</v>
      </c>
      <c r="O115">
        <v>3.73</v>
      </c>
      <c r="P115">
        <v>6.81</v>
      </c>
      <c r="Q115">
        <v>102.85</v>
      </c>
      <c r="R115">
        <v>112.13</v>
      </c>
      <c r="S115">
        <v>0</v>
      </c>
      <c r="T115">
        <v>0</v>
      </c>
      <c r="U115">
        <v>0.17</v>
      </c>
      <c r="V115">
        <v>0.04</v>
      </c>
      <c r="X115">
        <v>109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17.75</v>
      </c>
      <c r="AJ115">
        <v>22.91</v>
      </c>
      <c r="AK115">
        <v>0</v>
      </c>
      <c r="AL115">
        <v>0</v>
      </c>
      <c r="AM115">
        <v>37.840000000000003</v>
      </c>
      <c r="AN115">
        <v>46.12</v>
      </c>
      <c r="AO115">
        <v>0</v>
      </c>
      <c r="AP115">
        <v>0</v>
      </c>
      <c r="AQ115">
        <v>0</v>
      </c>
      <c r="AR115">
        <v>0</v>
      </c>
      <c r="AT115">
        <v>109</v>
      </c>
      <c r="AU115">
        <v>1060.49</v>
      </c>
      <c r="AV115">
        <v>106.2</v>
      </c>
      <c r="AW115">
        <v>686.57</v>
      </c>
      <c r="AX115">
        <v>0</v>
      </c>
      <c r="AY115">
        <v>0</v>
      </c>
      <c r="AZ115">
        <v>466.43</v>
      </c>
      <c r="BA115">
        <v>523.70000000000005</v>
      </c>
      <c r="BB115">
        <v>0</v>
      </c>
      <c r="BC115">
        <v>77.930000000000007</v>
      </c>
      <c r="BD115">
        <v>416.43</v>
      </c>
      <c r="BE115">
        <v>265.05</v>
      </c>
      <c r="BF115">
        <v>228.41</v>
      </c>
      <c r="BG115">
        <v>24.82</v>
      </c>
      <c r="BH115">
        <v>27.74</v>
      </c>
      <c r="BI115">
        <v>212.9</v>
      </c>
      <c r="BJ115">
        <v>231.91</v>
      </c>
      <c r="BK115">
        <v>57.44</v>
      </c>
      <c r="BL115">
        <v>53.07</v>
      </c>
      <c r="BM115">
        <v>19.989999999999998</v>
      </c>
      <c r="BN115">
        <v>2.41</v>
      </c>
    </row>
    <row r="116" spans="2:66" x14ac:dyDescent="0.25">
      <c r="B116">
        <v>110</v>
      </c>
      <c r="C116">
        <v>37.950000000000003</v>
      </c>
      <c r="D116">
        <v>0</v>
      </c>
      <c r="E116">
        <v>43.28</v>
      </c>
      <c r="F116">
        <v>0</v>
      </c>
      <c r="G116">
        <v>0</v>
      </c>
      <c r="H116">
        <v>13.31</v>
      </c>
      <c r="I116">
        <v>0</v>
      </c>
      <c r="J116">
        <v>0</v>
      </c>
      <c r="K116">
        <v>0</v>
      </c>
      <c r="L116">
        <v>0</v>
      </c>
      <c r="M116">
        <v>218.13</v>
      </c>
      <c r="N116">
        <v>214.83</v>
      </c>
      <c r="O116">
        <v>2.56</v>
      </c>
      <c r="P116">
        <v>3.45</v>
      </c>
      <c r="Q116">
        <v>112.57</v>
      </c>
      <c r="R116">
        <v>94.21</v>
      </c>
      <c r="S116">
        <v>0</v>
      </c>
      <c r="T116">
        <v>0</v>
      </c>
      <c r="U116">
        <v>0.11</v>
      </c>
      <c r="V116">
        <v>7.0000000000000007E-2</v>
      </c>
      <c r="X116">
        <v>110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15.65</v>
      </c>
      <c r="AJ116">
        <v>23.39</v>
      </c>
      <c r="AK116">
        <v>0</v>
      </c>
      <c r="AL116">
        <v>0</v>
      </c>
      <c r="AM116">
        <v>34.54</v>
      </c>
      <c r="AN116">
        <v>40.79</v>
      </c>
      <c r="AO116">
        <v>0</v>
      </c>
      <c r="AP116">
        <v>0</v>
      </c>
      <c r="AQ116">
        <v>0</v>
      </c>
      <c r="AR116">
        <v>0</v>
      </c>
      <c r="AT116">
        <v>110</v>
      </c>
      <c r="AU116">
        <v>1016.58</v>
      </c>
      <c r="AV116">
        <v>105.93</v>
      </c>
      <c r="AW116">
        <v>717.55</v>
      </c>
      <c r="AX116">
        <v>0</v>
      </c>
      <c r="AY116">
        <v>0</v>
      </c>
      <c r="AZ116">
        <v>473.74</v>
      </c>
      <c r="BA116">
        <v>503.74</v>
      </c>
      <c r="BB116">
        <v>0</v>
      </c>
      <c r="BC116">
        <v>80.02</v>
      </c>
      <c r="BD116">
        <v>390.85</v>
      </c>
      <c r="BE116">
        <v>253.59</v>
      </c>
      <c r="BF116">
        <v>230.74</v>
      </c>
      <c r="BG116">
        <v>37.49</v>
      </c>
      <c r="BH116">
        <v>27.59</v>
      </c>
      <c r="BI116">
        <v>192.95</v>
      </c>
      <c r="BJ116">
        <v>255.61</v>
      </c>
      <c r="BK116">
        <v>80.23</v>
      </c>
      <c r="BL116">
        <v>51.67</v>
      </c>
      <c r="BM116">
        <v>19.14</v>
      </c>
      <c r="BN116">
        <v>2.63</v>
      </c>
    </row>
    <row r="117" spans="2:66" x14ac:dyDescent="0.25">
      <c r="B117">
        <v>111</v>
      </c>
      <c r="C117">
        <v>34.409999999999997</v>
      </c>
      <c r="D117">
        <v>0</v>
      </c>
      <c r="E117">
        <v>45.39</v>
      </c>
      <c r="F117">
        <v>0</v>
      </c>
      <c r="G117">
        <v>0</v>
      </c>
      <c r="H117">
        <v>10.25</v>
      </c>
      <c r="I117">
        <v>0</v>
      </c>
      <c r="J117">
        <v>0</v>
      </c>
      <c r="K117">
        <v>0</v>
      </c>
      <c r="L117">
        <v>0</v>
      </c>
      <c r="M117">
        <v>152.34</v>
      </c>
      <c r="N117">
        <v>160.15</v>
      </c>
      <c r="O117">
        <v>2.37</v>
      </c>
      <c r="P117">
        <v>3.14</v>
      </c>
      <c r="Q117">
        <v>109.63</v>
      </c>
      <c r="R117">
        <v>119.77</v>
      </c>
      <c r="S117">
        <v>0</v>
      </c>
      <c r="T117">
        <v>0</v>
      </c>
      <c r="U117">
        <v>0.08</v>
      </c>
      <c r="V117">
        <v>0.04</v>
      </c>
      <c r="X117">
        <v>111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15.33</v>
      </c>
      <c r="AJ117">
        <v>16.46</v>
      </c>
      <c r="AK117">
        <v>0</v>
      </c>
      <c r="AL117">
        <v>0</v>
      </c>
      <c r="AM117">
        <v>37.049999999999997</v>
      </c>
      <c r="AN117">
        <v>41.52</v>
      </c>
      <c r="AO117">
        <v>0</v>
      </c>
      <c r="AP117">
        <v>0</v>
      </c>
      <c r="AQ117">
        <v>0</v>
      </c>
      <c r="AR117">
        <v>0</v>
      </c>
      <c r="AT117">
        <v>111</v>
      </c>
      <c r="AU117">
        <v>962.46</v>
      </c>
      <c r="AV117">
        <v>86.75</v>
      </c>
      <c r="AW117">
        <v>699.04</v>
      </c>
      <c r="AX117">
        <v>0</v>
      </c>
      <c r="AY117">
        <v>0</v>
      </c>
      <c r="AZ117">
        <v>449.42</v>
      </c>
      <c r="BA117">
        <v>506.95</v>
      </c>
      <c r="BB117">
        <v>0</v>
      </c>
      <c r="BC117">
        <v>68.91</v>
      </c>
      <c r="BD117">
        <v>367.28</v>
      </c>
      <c r="BE117">
        <v>290.91000000000003</v>
      </c>
      <c r="BF117">
        <v>218</v>
      </c>
      <c r="BG117">
        <v>32.39</v>
      </c>
      <c r="BH117">
        <v>28.13</v>
      </c>
      <c r="BI117">
        <v>214.68</v>
      </c>
      <c r="BJ117">
        <v>215.23</v>
      </c>
      <c r="BK117">
        <v>67.97</v>
      </c>
      <c r="BL117">
        <v>53.72</v>
      </c>
      <c r="BM117">
        <v>18.21</v>
      </c>
      <c r="BN117">
        <v>2.5</v>
      </c>
    </row>
    <row r="118" spans="2:66" x14ac:dyDescent="0.25">
      <c r="B118">
        <v>112</v>
      </c>
      <c r="C118">
        <v>32.79</v>
      </c>
      <c r="D118">
        <v>0</v>
      </c>
      <c r="E118">
        <v>36.14</v>
      </c>
      <c r="F118">
        <v>0</v>
      </c>
      <c r="G118">
        <v>0</v>
      </c>
      <c r="H118">
        <v>7.16</v>
      </c>
      <c r="I118">
        <v>0</v>
      </c>
      <c r="J118">
        <v>0</v>
      </c>
      <c r="K118">
        <v>0</v>
      </c>
      <c r="L118">
        <v>0</v>
      </c>
      <c r="M118">
        <v>197.96</v>
      </c>
      <c r="N118">
        <v>150.41999999999999</v>
      </c>
      <c r="O118">
        <v>1.96</v>
      </c>
      <c r="P118">
        <v>2.54</v>
      </c>
      <c r="Q118">
        <v>127.28</v>
      </c>
      <c r="R118">
        <v>104.56</v>
      </c>
      <c r="S118">
        <v>0</v>
      </c>
      <c r="T118">
        <v>0</v>
      </c>
      <c r="U118">
        <v>0.1</v>
      </c>
      <c r="V118">
        <v>0.04</v>
      </c>
      <c r="X118">
        <v>112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7.45</v>
      </c>
      <c r="AJ118">
        <v>13.64</v>
      </c>
      <c r="AK118">
        <v>0</v>
      </c>
      <c r="AL118">
        <v>0</v>
      </c>
      <c r="AM118">
        <v>35.880000000000003</v>
      </c>
      <c r="AN118">
        <v>35.44</v>
      </c>
      <c r="AO118">
        <v>0</v>
      </c>
      <c r="AP118">
        <v>0</v>
      </c>
      <c r="AQ118">
        <v>0</v>
      </c>
      <c r="AR118">
        <v>0</v>
      </c>
      <c r="AT118">
        <v>112</v>
      </c>
      <c r="AU118">
        <v>971.96</v>
      </c>
      <c r="AV118">
        <v>78.48</v>
      </c>
      <c r="AW118">
        <v>698.9</v>
      </c>
      <c r="AX118">
        <v>0</v>
      </c>
      <c r="AY118">
        <v>0</v>
      </c>
      <c r="AZ118">
        <v>440.48</v>
      </c>
      <c r="BA118">
        <v>483.54</v>
      </c>
      <c r="BB118">
        <v>0</v>
      </c>
      <c r="BC118">
        <v>66.14</v>
      </c>
      <c r="BD118">
        <v>344.32</v>
      </c>
      <c r="BE118">
        <v>262.51</v>
      </c>
      <c r="BF118">
        <v>227.06</v>
      </c>
      <c r="BG118">
        <v>29.49</v>
      </c>
      <c r="BH118">
        <v>19.28</v>
      </c>
      <c r="BI118">
        <v>166.92</v>
      </c>
      <c r="BJ118">
        <v>204.91</v>
      </c>
      <c r="BK118">
        <v>76.16</v>
      </c>
      <c r="BL118">
        <v>36.15</v>
      </c>
      <c r="BM118">
        <v>18</v>
      </c>
      <c r="BN118">
        <v>2.46</v>
      </c>
    </row>
    <row r="119" spans="2:66" x14ac:dyDescent="0.25">
      <c r="B119">
        <v>113</v>
      </c>
      <c r="C119">
        <v>30.05</v>
      </c>
      <c r="D119">
        <v>0</v>
      </c>
      <c r="E119">
        <v>35.26</v>
      </c>
      <c r="F119">
        <v>0</v>
      </c>
      <c r="G119">
        <v>0</v>
      </c>
      <c r="H119">
        <v>5.9</v>
      </c>
      <c r="I119">
        <v>0</v>
      </c>
      <c r="J119">
        <v>0</v>
      </c>
      <c r="K119">
        <v>0</v>
      </c>
      <c r="L119">
        <v>0</v>
      </c>
      <c r="M119">
        <v>190.2</v>
      </c>
      <c r="N119">
        <v>109.81</v>
      </c>
      <c r="O119">
        <v>1.76</v>
      </c>
      <c r="P119">
        <v>2.04</v>
      </c>
      <c r="Q119">
        <v>105.58</v>
      </c>
      <c r="R119">
        <v>93.85</v>
      </c>
      <c r="S119">
        <v>0</v>
      </c>
      <c r="T119">
        <v>0</v>
      </c>
      <c r="U119">
        <v>0.08</v>
      </c>
      <c r="V119">
        <v>0.02</v>
      </c>
      <c r="X119">
        <v>113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5.58</v>
      </c>
      <c r="AJ119">
        <v>8.32</v>
      </c>
      <c r="AK119">
        <v>0</v>
      </c>
      <c r="AL119">
        <v>0</v>
      </c>
      <c r="AM119">
        <v>34.340000000000003</v>
      </c>
      <c r="AN119">
        <v>41.55</v>
      </c>
      <c r="AO119">
        <v>0</v>
      </c>
      <c r="AP119">
        <v>0</v>
      </c>
      <c r="AQ119">
        <v>0</v>
      </c>
      <c r="AR119">
        <v>0</v>
      </c>
      <c r="AT119">
        <v>113</v>
      </c>
      <c r="AU119">
        <v>861.7</v>
      </c>
      <c r="AV119">
        <v>88.66</v>
      </c>
      <c r="AW119">
        <v>595.99</v>
      </c>
      <c r="AX119">
        <v>0</v>
      </c>
      <c r="AY119">
        <v>0</v>
      </c>
      <c r="AZ119">
        <v>427.02</v>
      </c>
      <c r="BA119">
        <v>455.54</v>
      </c>
      <c r="BB119">
        <v>0</v>
      </c>
      <c r="BC119">
        <v>64.430000000000007</v>
      </c>
      <c r="BD119">
        <v>321.54000000000002</v>
      </c>
      <c r="BE119">
        <v>290.14</v>
      </c>
      <c r="BF119">
        <v>241.57</v>
      </c>
      <c r="BG119">
        <v>32.049999999999997</v>
      </c>
      <c r="BH119">
        <v>19.77</v>
      </c>
      <c r="BI119">
        <v>210.03</v>
      </c>
      <c r="BJ119">
        <v>200.37</v>
      </c>
      <c r="BK119">
        <v>82.39</v>
      </c>
      <c r="BL119">
        <v>40.69</v>
      </c>
      <c r="BM119">
        <v>15.26</v>
      </c>
      <c r="BN119">
        <v>2.36</v>
      </c>
    </row>
    <row r="120" spans="2:66" x14ac:dyDescent="0.25">
      <c r="B120">
        <v>114</v>
      </c>
      <c r="C120">
        <v>29.24</v>
      </c>
      <c r="D120">
        <v>0</v>
      </c>
      <c r="E120">
        <v>27.78</v>
      </c>
      <c r="F120">
        <v>0</v>
      </c>
      <c r="G120">
        <v>0</v>
      </c>
      <c r="H120">
        <v>4.99</v>
      </c>
      <c r="I120">
        <v>0</v>
      </c>
      <c r="J120">
        <v>0</v>
      </c>
      <c r="K120">
        <v>0</v>
      </c>
      <c r="L120">
        <v>0</v>
      </c>
      <c r="M120">
        <v>207.09</v>
      </c>
      <c r="N120">
        <v>103.57</v>
      </c>
      <c r="O120">
        <v>1.58</v>
      </c>
      <c r="P120">
        <v>1.27</v>
      </c>
      <c r="Q120">
        <v>124.83</v>
      </c>
      <c r="R120">
        <v>108.54</v>
      </c>
      <c r="S120">
        <v>0</v>
      </c>
      <c r="T120">
        <v>0</v>
      </c>
      <c r="U120">
        <v>0.14000000000000001</v>
      </c>
      <c r="V120">
        <v>0.03</v>
      </c>
      <c r="X120">
        <v>114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2.31</v>
      </c>
      <c r="AJ120">
        <v>2.86</v>
      </c>
      <c r="AK120">
        <v>0</v>
      </c>
      <c r="AL120">
        <v>0</v>
      </c>
      <c r="AM120">
        <v>38.130000000000003</v>
      </c>
      <c r="AN120">
        <v>35.89</v>
      </c>
      <c r="AO120">
        <v>0</v>
      </c>
      <c r="AP120">
        <v>0</v>
      </c>
      <c r="AQ120">
        <v>0</v>
      </c>
      <c r="AR120">
        <v>0</v>
      </c>
      <c r="AT120">
        <v>114</v>
      </c>
      <c r="AU120">
        <v>835.2</v>
      </c>
      <c r="AV120">
        <v>84.2</v>
      </c>
      <c r="AW120">
        <v>713.21</v>
      </c>
      <c r="AX120">
        <v>0</v>
      </c>
      <c r="AY120">
        <v>0</v>
      </c>
      <c r="AZ120">
        <v>378.53</v>
      </c>
      <c r="BA120">
        <v>459.47</v>
      </c>
      <c r="BB120">
        <v>0</v>
      </c>
      <c r="BC120">
        <v>61.03</v>
      </c>
      <c r="BD120">
        <v>290.58999999999997</v>
      </c>
      <c r="BE120">
        <v>270.36</v>
      </c>
      <c r="BF120">
        <v>237.66</v>
      </c>
      <c r="BG120">
        <v>41.04</v>
      </c>
      <c r="BH120">
        <v>22.27</v>
      </c>
      <c r="BI120">
        <v>187.31</v>
      </c>
      <c r="BJ120">
        <v>212.39</v>
      </c>
      <c r="BK120">
        <v>83.39</v>
      </c>
      <c r="BL120">
        <v>49.2</v>
      </c>
      <c r="BM120">
        <v>15.3</v>
      </c>
      <c r="BN120">
        <v>1.78</v>
      </c>
    </row>
    <row r="121" spans="2:66" x14ac:dyDescent="0.25">
      <c r="B121">
        <v>115</v>
      </c>
      <c r="C121">
        <v>27.58</v>
      </c>
      <c r="D121">
        <v>0</v>
      </c>
      <c r="E121">
        <v>32.659999999999997</v>
      </c>
      <c r="F121">
        <v>0</v>
      </c>
      <c r="G121">
        <v>0</v>
      </c>
      <c r="H121">
        <v>2.7</v>
      </c>
      <c r="I121">
        <v>0</v>
      </c>
      <c r="J121">
        <v>0</v>
      </c>
      <c r="K121">
        <v>0</v>
      </c>
      <c r="L121">
        <v>0</v>
      </c>
      <c r="M121">
        <v>193.63</v>
      </c>
      <c r="N121">
        <v>90.77</v>
      </c>
      <c r="O121">
        <v>1.1399999999999999</v>
      </c>
      <c r="P121">
        <v>0.74</v>
      </c>
      <c r="Q121">
        <v>89.62</v>
      </c>
      <c r="R121">
        <v>83.33</v>
      </c>
      <c r="S121">
        <v>0</v>
      </c>
      <c r="T121">
        <v>0</v>
      </c>
      <c r="U121">
        <v>0.13</v>
      </c>
      <c r="V121">
        <v>0.02</v>
      </c>
      <c r="X121">
        <v>115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2.5499999999999998</v>
      </c>
      <c r="AJ121">
        <v>2.54</v>
      </c>
      <c r="AK121">
        <v>0</v>
      </c>
      <c r="AL121">
        <v>0</v>
      </c>
      <c r="AM121">
        <v>30.28</v>
      </c>
      <c r="AN121">
        <v>28.91</v>
      </c>
      <c r="AO121">
        <v>0</v>
      </c>
      <c r="AP121">
        <v>0</v>
      </c>
      <c r="AQ121">
        <v>0</v>
      </c>
      <c r="AR121">
        <v>0</v>
      </c>
      <c r="AT121">
        <v>115</v>
      </c>
      <c r="AU121">
        <v>796.75</v>
      </c>
      <c r="AV121">
        <v>84.47</v>
      </c>
      <c r="AW121">
        <v>665.1</v>
      </c>
      <c r="AX121">
        <v>0</v>
      </c>
      <c r="AY121">
        <v>0</v>
      </c>
      <c r="AZ121">
        <v>367.66</v>
      </c>
      <c r="BA121">
        <v>455.93</v>
      </c>
      <c r="BB121">
        <v>0</v>
      </c>
      <c r="BC121">
        <v>63.87</v>
      </c>
      <c r="BD121">
        <v>260.05</v>
      </c>
      <c r="BE121">
        <v>291.5</v>
      </c>
      <c r="BF121">
        <v>274.14999999999998</v>
      </c>
      <c r="BG121">
        <v>27.02</v>
      </c>
      <c r="BH121">
        <v>26.27</v>
      </c>
      <c r="BI121">
        <v>178.59</v>
      </c>
      <c r="BJ121">
        <v>247.28</v>
      </c>
      <c r="BK121">
        <v>60.3</v>
      </c>
      <c r="BL121">
        <v>54.52</v>
      </c>
      <c r="BM121">
        <v>14.56</v>
      </c>
      <c r="BN121">
        <v>1.65</v>
      </c>
    </row>
    <row r="122" spans="2:66" x14ac:dyDescent="0.25">
      <c r="B122">
        <v>116</v>
      </c>
      <c r="C122">
        <v>22.88</v>
      </c>
      <c r="D122">
        <v>0</v>
      </c>
      <c r="E122">
        <v>18.72</v>
      </c>
      <c r="F122">
        <v>0</v>
      </c>
      <c r="G122">
        <v>0</v>
      </c>
      <c r="H122">
        <v>1.39</v>
      </c>
      <c r="I122">
        <v>0</v>
      </c>
      <c r="J122">
        <v>0</v>
      </c>
      <c r="K122">
        <v>0</v>
      </c>
      <c r="L122">
        <v>0</v>
      </c>
      <c r="M122">
        <v>184.72</v>
      </c>
      <c r="N122">
        <v>66.77</v>
      </c>
      <c r="O122">
        <v>1.45</v>
      </c>
      <c r="P122">
        <v>0.83</v>
      </c>
      <c r="Q122">
        <v>109.99</v>
      </c>
      <c r="R122">
        <v>61.28</v>
      </c>
      <c r="S122">
        <v>0</v>
      </c>
      <c r="T122">
        <v>0</v>
      </c>
      <c r="U122">
        <v>7.0000000000000007E-2</v>
      </c>
      <c r="V122">
        <v>0.02</v>
      </c>
      <c r="X122">
        <v>116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0.41</v>
      </c>
      <c r="AJ122">
        <v>1.1200000000000001</v>
      </c>
      <c r="AK122">
        <v>0</v>
      </c>
      <c r="AL122">
        <v>0</v>
      </c>
      <c r="AM122">
        <v>28.02</v>
      </c>
      <c r="AN122">
        <v>30.45</v>
      </c>
      <c r="AO122">
        <v>0</v>
      </c>
      <c r="AP122">
        <v>0</v>
      </c>
      <c r="AQ122">
        <v>0</v>
      </c>
      <c r="AR122">
        <v>0</v>
      </c>
      <c r="AT122">
        <v>116</v>
      </c>
      <c r="AU122">
        <v>736.73</v>
      </c>
      <c r="AV122">
        <v>87.95</v>
      </c>
      <c r="AW122">
        <v>639.39</v>
      </c>
      <c r="AX122">
        <v>0</v>
      </c>
      <c r="AY122">
        <v>0</v>
      </c>
      <c r="AZ122">
        <v>350.41</v>
      </c>
      <c r="BA122">
        <v>449.51</v>
      </c>
      <c r="BB122">
        <v>0</v>
      </c>
      <c r="BC122">
        <v>56.72</v>
      </c>
      <c r="BD122">
        <v>230.37</v>
      </c>
      <c r="BE122">
        <v>208.96</v>
      </c>
      <c r="BF122">
        <v>279.89</v>
      </c>
      <c r="BG122">
        <v>44.31</v>
      </c>
      <c r="BH122">
        <v>26.68</v>
      </c>
      <c r="BI122">
        <v>166.97</v>
      </c>
      <c r="BJ122">
        <v>234.13</v>
      </c>
      <c r="BK122">
        <v>98.87</v>
      </c>
      <c r="BL122">
        <v>55.93</v>
      </c>
      <c r="BM122">
        <v>13.01</v>
      </c>
      <c r="BN122">
        <v>1.53</v>
      </c>
    </row>
    <row r="123" spans="2:66" x14ac:dyDescent="0.25">
      <c r="B123">
        <v>117</v>
      </c>
      <c r="C123">
        <v>21.54</v>
      </c>
      <c r="D123">
        <v>0</v>
      </c>
      <c r="E123">
        <v>17.64</v>
      </c>
      <c r="F123">
        <v>0</v>
      </c>
      <c r="G123">
        <v>0</v>
      </c>
      <c r="H123">
        <v>1.01</v>
      </c>
      <c r="I123">
        <v>0</v>
      </c>
      <c r="J123">
        <v>0</v>
      </c>
      <c r="K123">
        <v>0</v>
      </c>
      <c r="L123">
        <v>0</v>
      </c>
      <c r="M123">
        <v>145.93</v>
      </c>
      <c r="N123">
        <v>45.15</v>
      </c>
      <c r="O123">
        <v>0.91</v>
      </c>
      <c r="P123">
        <v>0.32</v>
      </c>
      <c r="Q123">
        <v>107.85</v>
      </c>
      <c r="R123">
        <v>56.53</v>
      </c>
      <c r="S123">
        <v>0</v>
      </c>
      <c r="T123">
        <v>0</v>
      </c>
      <c r="U123">
        <v>0.12</v>
      </c>
      <c r="V123">
        <v>0</v>
      </c>
      <c r="X123">
        <v>117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0.16</v>
      </c>
      <c r="AJ123">
        <v>0.15</v>
      </c>
      <c r="AK123">
        <v>0</v>
      </c>
      <c r="AL123">
        <v>0</v>
      </c>
      <c r="AM123">
        <v>19.29</v>
      </c>
      <c r="AN123">
        <v>23</v>
      </c>
      <c r="AO123">
        <v>0</v>
      </c>
      <c r="AP123">
        <v>0</v>
      </c>
      <c r="AQ123">
        <v>0</v>
      </c>
      <c r="AR123">
        <v>0</v>
      </c>
      <c r="AT123">
        <v>117</v>
      </c>
      <c r="AU123">
        <v>655.57</v>
      </c>
      <c r="AV123">
        <v>91.1</v>
      </c>
      <c r="AW123">
        <v>633.76</v>
      </c>
      <c r="AX123">
        <v>0</v>
      </c>
      <c r="AY123">
        <v>0</v>
      </c>
      <c r="AZ123">
        <v>336.95</v>
      </c>
      <c r="BA123">
        <v>438.27</v>
      </c>
      <c r="BB123">
        <v>0</v>
      </c>
      <c r="BC123">
        <v>51.45</v>
      </c>
      <c r="BD123">
        <v>200.26</v>
      </c>
      <c r="BE123">
        <v>248.33</v>
      </c>
      <c r="BF123">
        <v>257.83999999999997</v>
      </c>
      <c r="BG123">
        <v>33.82</v>
      </c>
      <c r="BH123">
        <v>33.130000000000003</v>
      </c>
      <c r="BI123">
        <v>190.92</v>
      </c>
      <c r="BJ123">
        <v>223.43</v>
      </c>
      <c r="BK123">
        <v>73.22</v>
      </c>
      <c r="BL123">
        <v>68.5</v>
      </c>
      <c r="BM123">
        <v>10.25</v>
      </c>
      <c r="BN123">
        <v>1.42</v>
      </c>
    </row>
    <row r="124" spans="2:66" x14ac:dyDescent="0.25">
      <c r="B124">
        <v>118</v>
      </c>
      <c r="C124">
        <v>19.22</v>
      </c>
      <c r="D124">
        <v>0</v>
      </c>
      <c r="E124">
        <v>6.61</v>
      </c>
      <c r="F124">
        <v>0</v>
      </c>
      <c r="G124">
        <v>0</v>
      </c>
      <c r="H124">
        <v>0.34</v>
      </c>
      <c r="I124">
        <v>0</v>
      </c>
      <c r="J124">
        <v>0</v>
      </c>
      <c r="K124">
        <v>0</v>
      </c>
      <c r="L124">
        <v>0</v>
      </c>
      <c r="M124">
        <v>131.69</v>
      </c>
      <c r="N124">
        <v>32.67</v>
      </c>
      <c r="O124">
        <v>0.49</v>
      </c>
      <c r="P124">
        <v>0.16</v>
      </c>
      <c r="Q124">
        <v>124.05</v>
      </c>
      <c r="R124">
        <v>85.57</v>
      </c>
      <c r="S124">
        <v>0</v>
      </c>
      <c r="T124">
        <v>0</v>
      </c>
      <c r="U124">
        <v>7.0000000000000007E-2</v>
      </c>
      <c r="V124">
        <v>0</v>
      </c>
      <c r="X124">
        <v>118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0.08</v>
      </c>
      <c r="AJ124">
        <v>0.08</v>
      </c>
      <c r="AK124">
        <v>0</v>
      </c>
      <c r="AL124">
        <v>0</v>
      </c>
      <c r="AM124">
        <v>23.11</v>
      </c>
      <c r="AN124">
        <v>15.48</v>
      </c>
      <c r="AO124">
        <v>0</v>
      </c>
      <c r="AP124">
        <v>0</v>
      </c>
      <c r="AQ124">
        <v>0</v>
      </c>
      <c r="AR124">
        <v>0</v>
      </c>
      <c r="AT124">
        <v>118</v>
      </c>
      <c r="AU124">
        <v>634.51</v>
      </c>
      <c r="AV124">
        <v>87.45</v>
      </c>
      <c r="AW124">
        <v>648.92999999999995</v>
      </c>
      <c r="AX124">
        <v>0</v>
      </c>
      <c r="AY124">
        <v>0</v>
      </c>
      <c r="AZ124">
        <v>316.95999999999998</v>
      </c>
      <c r="BA124">
        <v>450.71</v>
      </c>
      <c r="BB124">
        <v>0</v>
      </c>
      <c r="BC124">
        <v>50.38</v>
      </c>
      <c r="BD124">
        <v>173.22</v>
      </c>
      <c r="BE124">
        <v>254.23</v>
      </c>
      <c r="BF124">
        <v>263.52999999999997</v>
      </c>
      <c r="BG124">
        <v>43.02</v>
      </c>
      <c r="BH124">
        <v>30.82</v>
      </c>
      <c r="BI124">
        <v>256.88</v>
      </c>
      <c r="BJ124">
        <v>227.2</v>
      </c>
      <c r="BK124">
        <v>97.18</v>
      </c>
      <c r="BL124">
        <v>68.12</v>
      </c>
      <c r="BM124">
        <v>10.45</v>
      </c>
      <c r="BN124">
        <v>1.26</v>
      </c>
    </row>
    <row r="125" spans="2:66" x14ac:dyDescent="0.25">
      <c r="B125">
        <v>119</v>
      </c>
      <c r="C125">
        <v>17.97</v>
      </c>
      <c r="D125">
        <v>0</v>
      </c>
      <c r="E125">
        <v>5.87</v>
      </c>
      <c r="F125">
        <v>0</v>
      </c>
      <c r="G125">
        <v>0</v>
      </c>
      <c r="H125">
        <v>0.28999999999999998</v>
      </c>
      <c r="I125">
        <v>0</v>
      </c>
      <c r="J125">
        <v>0</v>
      </c>
      <c r="K125">
        <v>0</v>
      </c>
      <c r="L125">
        <v>0</v>
      </c>
      <c r="M125">
        <v>119.82</v>
      </c>
      <c r="N125">
        <v>26.05</v>
      </c>
      <c r="O125">
        <v>0.27</v>
      </c>
      <c r="P125">
        <v>0.02</v>
      </c>
      <c r="Q125">
        <v>111.24</v>
      </c>
      <c r="R125">
        <v>79.67</v>
      </c>
      <c r="S125">
        <v>0</v>
      </c>
      <c r="T125">
        <v>0</v>
      </c>
      <c r="U125">
        <v>0.1</v>
      </c>
      <c r="V125">
        <v>0</v>
      </c>
      <c r="X125">
        <v>119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0.1</v>
      </c>
      <c r="AJ125">
        <v>0.05</v>
      </c>
      <c r="AK125">
        <v>0</v>
      </c>
      <c r="AL125">
        <v>0</v>
      </c>
      <c r="AM125">
        <v>25.69</v>
      </c>
      <c r="AN125">
        <v>21.31</v>
      </c>
      <c r="AO125">
        <v>0</v>
      </c>
      <c r="AP125">
        <v>0</v>
      </c>
      <c r="AQ125">
        <v>0</v>
      </c>
      <c r="AR125">
        <v>0</v>
      </c>
      <c r="AT125">
        <v>119</v>
      </c>
      <c r="AU125">
        <v>552.29</v>
      </c>
      <c r="AV125">
        <v>81.97</v>
      </c>
      <c r="AW125">
        <v>526.55999999999995</v>
      </c>
      <c r="AX125">
        <v>0</v>
      </c>
      <c r="AY125">
        <v>0</v>
      </c>
      <c r="AZ125">
        <v>294.45</v>
      </c>
      <c r="BA125">
        <v>415.28</v>
      </c>
      <c r="BB125">
        <v>0</v>
      </c>
      <c r="BC125">
        <v>46.98</v>
      </c>
      <c r="BD125">
        <v>134.28</v>
      </c>
      <c r="BE125">
        <v>224.94</v>
      </c>
      <c r="BF125">
        <v>273.37</v>
      </c>
      <c r="BG125">
        <v>38.549999999999997</v>
      </c>
      <c r="BH125">
        <v>30.69</v>
      </c>
      <c r="BI125">
        <v>175.02</v>
      </c>
      <c r="BJ125">
        <v>266.86</v>
      </c>
      <c r="BK125">
        <v>87.97</v>
      </c>
      <c r="BL125">
        <v>74.75</v>
      </c>
      <c r="BM125">
        <v>8.02</v>
      </c>
      <c r="BN125">
        <v>1.04</v>
      </c>
    </row>
    <row r="126" spans="2:66" x14ac:dyDescent="0.25">
      <c r="B126">
        <v>120</v>
      </c>
      <c r="C126">
        <v>15.76</v>
      </c>
      <c r="D126">
        <v>0</v>
      </c>
      <c r="E126">
        <v>4.9000000000000004</v>
      </c>
      <c r="F126">
        <v>0</v>
      </c>
      <c r="G126">
        <v>0</v>
      </c>
      <c r="H126">
        <v>0.09</v>
      </c>
      <c r="I126">
        <v>0</v>
      </c>
      <c r="J126">
        <v>0</v>
      </c>
      <c r="K126">
        <v>0</v>
      </c>
      <c r="L126">
        <v>0</v>
      </c>
      <c r="M126">
        <v>90.41</v>
      </c>
      <c r="N126">
        <v>20.72</v>
      </c>
      <c r="O126">
        <v>0.15</v>
      </c>
      <c r="P126">
        <v>0</v>
      </c>
      <c r="Q126">
        <v>143.91</v>
      </c>
      <c r="R126">
        <v>51.69</v>
      </c>
      <c r="S126">
        <v>0</v>
      </c>
      <c r="T126">
        <v>0</v>
      </c>
      <c r="U126">
        <v>0.09</v>
      </c>
      <c r="V126">
        <v>0</v>
      </c>
      <c r="X126">
        <v>120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0.12</v>
      </c>
      <c r="AK126">
        <v>0</v>
      </c>
      <c r="AL126">
        <v>0</v>
      </c>
      <c r="AM126">
        <v>22.22</v>
      </c>
      <c r="AN126">
        <v>24.58</v>
      </c>
      <c r="AO126">
        <v>0</v>
      </c>
      <c r="AP126">
        <v>0</v>
      </c>
      <c r="AQ126">
        <v>0</v>
      </c>
      <c r="AR126">
        <v>0</v>
      </c>
      <c r="AT126">
        <v>120</v>
      </c>
      <c r="AU126">
        <v>490.23</v>
      </c>
      <c r="AV126">
        <v>75.16</v>
      </c>
      <c r="AW126">
        <v>553.19000000000005</v>
      </c>
      <c r="AX126">
        <v>0</v>
      </c>
      <c r="AY126">
        <v>0</v>
      </c>
      <c r="AZ126">
        <v>299.41000000000003</v>
      </c>
      <c r="BA126">
        <v>394.12</v>
      </c>
      <c r="BB126">
        <v>0</v>
      </c>
      <c r="BC126">
        <v>46.6</v>
      </c>
      <c r="BD126">
        <v>111.38</v>
      </c>
      <c r="BE126">
        <v>256.85000000000002</v>
      </c>
      <c r="BF126">
        <v>290.95</v>
      </c>
      <c r="BG126">
        <v>32.54</v>
      </c>
      <c r="BH126">
        <v>24.17</v>
      </c>
      <c r="BI126">
        <v>208.11</v>
      </c>
      <c r="BJ126">
        <v>305.89999999999998</v>
      </c>
      <c r="BK126">
        <v>70.2</v>
      </c>
      <c r="BL126">
        <v>52.68</v>
      </c>
      <c r="BM126">
        <v>6.96</v>
      </c>
      <c r="BN126">
        <v>1.4</v>
      </c>
    </row>
    <row r="127" spans="2:66" x14ac:dyDescent="0.25">
      <c r="B127">
        <v>121</v>
      </c>
      <c r="C127">
        <v>9.6</v>
      </c>
      <c r="D127">
        <v>0</v>
      </c>
      <c r="E127">
        <v>2.75</v>
      </c>
      <c r="F127">
        <v>0</v>
      </c>
      <c r="G127">
        <v>0</v>
      </c>
      <c r="H127">
        <v>0.04</v>
      </c>
      <c r="I127">
        <v>0</v>
      </c>
      <c r="J127">
        <v>0</v>
      </c>
      <c r="K127">
        <v>0</v>
      </c>
      <c r="L127">
        <v>0</v>
      </c>
      <c r="M127">
        <v>82.25</v>
      </c>
      <c r="N127">
        <v>16.579999999999998</v>
      </c>
      <c r="O127">
        <v>7.0000000000000007E-2</v>
      </c>
      <c r="P127">
        <v>0</v>
      </c>
      <c r="Q127">
        <v>104.23</v>
      </c>
      <c r="R127">
        <v>82.45</v>
      </c>
      <c r="S127">
        <v>0</v>
      </c>
      <c r="T127">
        <v>0</v>
      </c>
      <c r="U127">
        <v>0.01</v>
      </c>
      <c r="V127">
        <v>0</v>
      </c>
      <c r="X127">
        <v>121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0.01</v>
      </c>
      <c r="AK127">
        <v>0</v>
      </c>
      <c r="AL127">
        <v>0</v>
      </c>
      <c r="AM127">
        <v>24.27</v>
      </c>
      <c r="AN127">
        <v>27.53</v>
      </c>
      <c r="AO127">
        <v>0</v>
      </c>
      <c r="AP127">
        <v>0</v>
      </c>
      <c r="AQ127">
        <v>0</v>
      </c>
      <c r="AR127">
        <v>0</v>
      </c>
      <c r="AT127">
        <v>121</v>
      </c>
      <c r="AU127">
        <v>456.94</v>
      </c>
      <c r="AV127">
        <v>81.42</v>
      </c>
      <c r="AW127">
        <v>528.84</v>
      </c>
      <c r="AX127">
        <v>0</v>
      </c>
      <c r="AY127">
        <v>0</v>
      </c>
      <c r="AZ127">
        <v>263.93</v>
      </c>
      <c r="BA127">
        <v>392.05</v>
      </c>
      <c r="BB127">
        <v>0</v>
      </c>
      <c r="BC127">
        <v>40.14</v>
      </c>
      <c r="BD127">
        <v>91.81</v>
      </c>
      <c r="BE127">
        <v>219.98</v>
      </c>
      <c r="BF127">
        <v>280.63</v>
      </c>
      <c r="BG127">
        <v>33.29</v>
      </c>
      <c r="BH127">
        <v>32.18</v>
      </c>
      <c r="BI127">
        <v>166.82</v>
      </c>
      <c r="BJ127">
        <v>311.3</v>
      </c>
      <c r="BK127">
        <v>69.42</v>
      </c>
      <c r="BL127">
        <v>66.91</v>
      </c>
      <c r="BM127">
        <v>6.37</v>
      </c>
      <c r="BN127">
        <v>0.95</v>
      </c>
    </row>
    <row r="128" spans="2:66" x14ac:dyDescent="0.25">
      <c r="B128">
        <v>122</v>
      </c>
      <c r="C128">
        <v>8.6300000000000008</v>
      </c>
      <c r="D128">
        <v>0</v>
      </c>
      <c r="E128">
        <v>1.99</v>
      </c>
      <c r="F128">
        <v>0</v>
      </c>
      <c r="G128">
        <v>0</v>
      </c>
      <c r="H128">
        <v>0.01</v>
      </c>
      <c r="I128">
        <v>0</v>
      </c>
      <c r="J128">
        <v>0</v>
      </c>
      <c r="K128">
        <v>0</v>
      </c>
      <c r="L128">
        <v>0</v>
      </c>
      <c r="M128">
        <v>79.88</v>
      </c>
      <c r="N128">
        <v>11.99</v>
      </c>
      <c r="O128">
        <v>0</v>
      </c>
      <c r="P128">
        <v>0</v>
      </c>
      <c r="Q128">
        <v>87.26</v>
      </c>
      <c r="R128">
        <v>67.41</v>
      </c>
      <c r="S128">
        <v>0</v>
      </c>
      <c r="T128">
        <v>0</v>
      </c>
      <c r="U128">
        <v>0.03</v>
      </c>
      <c r="V128">
        <v>0</v>
      </c>
      <c r="X128">
        <v>122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65.84</v>
      </c>
      <c r="AN128">
        <v>48.93</v>
      </c>
      <c r="AO128">
        <v>0</v>
      </c>
      <c r="AP128">
        <v>0</v>
      </c>
      <c r="AQ128">
        <v>0</v>
      </c>
      <c r="AR128">
        <v>0</v>
      </c>
      <c r="AT128">
        <v>122</v>
      </c>
      <c r="AU128">
        <v>423.81</v>
      </c>
      <c r="AV128">
        <v>64.59</v>
      </c>
      <c r="AW128">
        <v>434.72</v>
      </c>
      <c r="AX128">
        <v>0</v>
      </c>
      <c r="AY128">
        <v>0</v>
      </c>
      <c r="AZ128">
        <v>246.78</v>
      </c>
      <c r="BA128">
        <v>384.56</v>
      </c>
      <c r="BB128">
        <v>0</v>
      </c>
      <c r="BC128">
        <v>38.96</v>
      </c>
      <c r="BD128">
        <v>82.51</v>
      </c>
      <c r="BE128">
        <v>229.21</v>
      </c>
      <c r="BF128">
        <v>252.19</v>
      </c>
      <c r="BG128">
        <v>29.79</v>
      </c>
      <c r="BH128">
        <v>34.03</v>
      </c>
      <c r="BI128">
        <v>198.9</v>
      </c>
      <c r="BJ128">
        <v>272.06</v>
      </c>
      <c r="BK128">
        <v>64.92</v>
      </c>
      <c r="BL128">
        <v>74.45</v>
      </c>
      <c r="BM128">
        <v>5.67</v>
      </c>
      <c r="BN128">
        <v>0.81</v>
      </c>
    </row>
    <row r="129" spans="2:66" x14ac:dyDescent="0.25">
      <c r="B129">
        <v>123</v>
      </c>
      <c r="C129">
        <v>7.92</v>
      </c>
      <c r="D129">
        <v>0</v>
      </c>
      <c r="E129">
        <v>0.45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51.03</v>
      </c>
      <c r="N129">
        <v>11.67</v>
      </c>
      <c r="O129">
        <v>0</v>
      </c>
      <c r="P129">
        <v>0</v>
      </c>
      <c r="Q129">
        <v>95.71</v>
      </c>
      <c r="R129">
        <v>38.74</v>
      </c>
      <c r="S129">
        <v>0</v>
      </c>
      <c r="T129">
        <v>0</v>
      </c>
      <c r="U129">
        <v>0.03</v>
      </c>
      <c r="V129">
        <v>0</v>
      </c>
      <c r="X129">
        <v>123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67.98</v>
      </c>
      <c r="AN129">
        <v>68.510000000000005</v>
      </c>
      <c r="AO129">
        <v>0</v>
      </c>
      <c r="AP129">
        <v>0</v>
      </c>
      <c r="AQ129">
        <v>0</v>
      </c>
      <c r="AR129">
        <v>0</v>
      </c>
      <c r="AT129">
        <v>123</v>
      </c>
      <c r="AU129">
        <v>383.32</v>
      </c>
      <c r="AV129">
        <v>62.81</v>
      </c>
      <c r="AW129">
        <v>442.24</v>
      </c>
      <c r="AX129">
        <v>0</v>
      </c>
      <c r="AY129">
        <v>0</v>
      </c>
      <c r="AZ129">
        <v>244.64</v>
      </c>
      <c r="BA129">
        <v>387.69</v>
      </c>
      <c r="BB129">
        <v>0</v>
      </c>
      <c r="BC129">
        <v>36.53</v>
      </c>
      <c r="BD129">
        <v>65.180000000000007</v>
      </c>
      <c r="BE129">
        <v>257.79000000000002</v>
      </c>
      <c r="BF129">
        <v>280.36</v>
      </c>
      <c r="BG129">
        <v>38.799999999999997</v>
      </c>
      <c r="BH129">
        <v>36.67</v>
      </c>
      <c r="BI129">
        <v>183.18</v>
      </c>
      <c r="BJ129">
        <v>251.72</v>
      </c>
      <c r="BK129">
        <v>81.38</v>
      </c>
      <c r="BL129">
        <v>76.69</v>
      </c>
      <c r="BM129">
        <v>4.8600000000000003</v>
      </c>
      <c r="BN129">
        <v>0.93</v>
      </c>
    </row>
    <row r="130" spans="2:66" x14ac:dyDescent="0.25">
      <c r="B130">
        <v>124</v>
      </c>
      <c r="C130">
        <v>6.56</v>
      </c>
      <c r="D130">
        <v>0</v>
      </c>
      <c r="E130">
        <v>0.31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52.41</v>
      </c>
      <c r="N130">
        <v>9.65</v>
      </c>
      <c r="O130">
        <v>0</v>
      </c>
      <c r="P130">
        <v>0</v>
      </c>
      <c r="Q130">
        <v>68.48</v>
      </c>
      <c r="R130">
        <v>24.17</v>
      </c>
      <c r="S130">
        <v>0</v>
      </c>
      <c r="T130">
        <v>0</v>
      </c>
      <c r="U130">
        <v>0.05</v>
      </c>
      <c r="V130">
        <v>0</v>
      </c>
      <c r="X130">
        <v>124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43.85</v>
      </c>
      <c r="AN130">
        <v>55.49</v>
      </c>
      <c r="AO130">
        <v>0</v>
      </c>
      <c r="AP130">
        <v>0</v>
      </c>
      <c r="AQ130">
        <v>0</v>
      </c>
      <c r="AR130">
        <v>0</v>
      </c>
      <c r="AT130">
        <v>124</v>
      </c>
      <c r="AU130">
        <v>353.94</v>
      </c>
      <c r="AV130">
        <v>68.67</v>
      </c>
      <c r="AW130">
        <v>438.25</v>
      </c>
      <c r="AX130">
        <v>0</v>
      </c>
      <c r="AY130">
        <v>0</v>
      </c>
      <c r="AZ130">
        <v>236.22</v>
      </c>
      <c r="BA130">
        <v>369.07</v>
      </c>
      <c r="BB130">
        <v>0</v>
      </c>
      <c r="BC130">
        <v>35.549999999999997</v>
      </c>
      <c r="BD130">
        <v>53.46</v>
      </c>
      <c r="BE130">
        <v>197.38</v>
      </c>
      <c r="BF130">
        <v>274.14</v>
      </c>
      <c r="BG130">
        <v>39.909999999999997</v>
      </c>
      <c r="BH130">
        <v>31.1</v>
      </c>
      <c r="BI130">
        <v>184.36</v>
      </c>
      <c r="BJ130">
        <v>219.95</v>
      </c>
      <c r="BK130">
        <v>86.45</v>
      </c>
      <c r="BL130">
        <v>68.83</v>
      </c>
      <c r="BM130">
        <v>4.17</v>
      </c>
      <c r="BN130">
        <v>0.98</v>
      </c>
    </row>
    <row r="131" spans="2:66" x14ac:dyDescent="0.25">
      <c r="B131">
        <v>125</v>
      </c>
      <c r="C131">
        <v>4.88</v>
      </c>
      <c r="D131">
        <v>0</v>
      </c>
      <c r="E131">
        <v>0.08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39.229999999999997</v>
      </c>
      <c r="N131">
        <v>7.28</v>
      </c>
      <c r="O131">
        <v>0</v>
      </c>
      <c r="P131">
        <v>0</v>
      </c>
      <c r="Q131">
        <v>73.13</v>
      </c>
      <c r="R131">
        <v>24.65</v>
      </c>
      <c r="S131">
        <v>0</v>
      </c>
      <c r="T131">
        <v>0</v>
      </c>
      <c r="U131">
        <v>0.01</v>
      </c>
      <c r="V131">
        <v>0</v>
      </c>
      <c r="X131">
        <v>125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34.6</v>
      </c>
      <c r="AN131">
        <v>39.909999999999997</v>
      </c>
      <c r="AO131">
        <v>0</v>
      </c>
      <c r="AP131">
        <v>0</v>
      </c>
      <c r="AQ131">
        <v>0</v>
      </c>
      <c r="AR131">
        <v>0</v>
      </c>
      <c r="AT131">
        <v>125</v>
      </c>
      <c r="AU131">
        <v>326.29000000000002</v>
      </c>
      <c r="AV131">
        <v>55.02</v>
      </c>
      <c r="AW131">
        <v>441.11</v>
      </c>
      <c r="AX131">
        <v>0</v>
      </c>
      <c r="AY131">
        <v>0</v>
      </c>
      <c r="AZ131">
        <v>239.94</v>
      </c>
      <c r="BA131">
        <v>362.41</v>
      </c>
      <c r="BB131">
        <v>0</v>
      </c>
      <c r="BC131">
        <v>31.94</v>
      </c>
      <c r="BD131">
        <v>44.86</v>
      </c>
      <c r="BE131">
        <v>185.23</v>
      </c>
      <c r="BF131">
        <v>265.57</v>
      </c>
      <c r="BG131">
        <v>42.57</v>
      </c>
      <c r="BH131">
        <v>44.84</v>
      </c>
      <c r="BI131">
        <v>179.7</v>
      </c>
      <c r="BJ131">
        <v>276.81</v>
      </c>
      <c r="BK131">
        <v>93.02</v>
      </c>
      <c r="BL131">
        <v>99.75</v>
      </c>
      <c r="BM131">
        <v>3.55</v>
      </c>
      <c r="BN131">
        <v>1.0900000000000001</v>
      </c>
    </row>
    <row r="132" spans="2:66" x14ac:dyDescent="0.25">
      <c r="B132">
        <v>126</v>
      </c>
      <c r="C132">
        <v>3.26</v>
      </c>
      <c r="D132">
        <v>0</v>
      </c>
      <c r="E132">
        <v>0.04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28.71</v>
      </c>
      <c r="N132">
        <v>8.8800000000000008</v>
      </c>
      <c r="O132">
        <v>0</v>
      </c>
      <c r="P132">
        <v>0</v>
      </c>
      <c r="Q132">
        <v>68.36</v>
      </c>
      <c r="R132">
        <v>29.86</v>
      </c>
      <c r="S132">
        <v>0</v>
      </c>
      <c r="T132">
        <v>0</v>
      </c>
      <c r="U132">
        <v>0.03</v>
      </c>
      <c r="V132">
        <v>0</v>
      </c>
      <c r="X132">
        <v>126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19.73</v>
      </c>
      <c r="AN132">
        <v>15.62</v>
      </c>
      <c r="AO132">
        <v>0</v>
      </c>
      <c r="AP132">
        <v>0</v>
      </c>
      <c r="AQ132">
        <v>0</v>
      </c>
      <c r="AR132">
        <v>0</v>
      </c>
      <c r="AT132">
        <v>126</v>
      </c>
      <c r="AU132">
        <v>311.79000000000002</v>
      </c>
      <c r="AV132">
        <v>57.97</v>
      </c>
      <c r="AW132">
        <v>382.63</v>
      </c>
      <c r="AX132">
        <v>0</v>
      </c>
      <c r="AY132">
        <v>0</v>
      </c>
      <c r="AZ132">
        <v>217.81</v>
      </c>
      <c r="BA132">
        <v>339.95</v>
      </c>
      <c r="BB132">
        <v>0</v>
      </c>
      <c r="BC132">
        <v>32.200000000000003</v>
      </c>
      <c r="BD132">
        <v>37.450000000000003</v>
      </c>
      <c r="BE132">
        <v>186.18</v>
      </c>
      <c r="BF132">
        <v>221.47</v>
      </c>
      <c r="BG132">
        <v>33.729999999999997</v>
      </c>
      <c r="BH132">
        <v>34.770000000000003</v>
      </c>
      <c r="BI132">
        <v>185.71</v>
      </c>
      <c r="BJ132">
        <v>222.67</v>
      </c>
      <c r="BK132">
        <v>67.58</v>
      </c>
      <c r="BL132">
        <v>77.48</v>
      </c>
      <c r="BM132">
        <v>3.49</v>
      </c>
      <c r="BN132">
        <v>0.92</v>
      </c>
    </row>
    <row r="133" spans="2:66" x14ac:dyDescent="0.25">
      <c r="B133">
        <v>127</v>
      </c>
      <c r="C133">
        <v>2.54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23.15</v>
      </c>
      <c r="N133">
        <v>8.44</v>
      </c>
      <c r="O133">
        <v>0</v>
      </c>
      <c r="P133">
        <v>0</v>
      </c>
      <c r="Q133">
        <v>88.22</v>
      </c>
      <c r="R133">
        <v>31.07</v>
      </c>
      <c r="S133">
        <v>0</v>
      </c>
      <c r="T133">
        <v>0</v>
      </c>
      <c r="U133">
        <v>0.02</v>
      </c>
      <c r="V133">
        <v>0</v>
      </c>
      <c r="X133">
        <v>127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14.92</v>
      </c>
      <c r="AN133">
        <v>20.329999999999998</v>
      </c>
      <c r="AO133">
        <v>0</v>
      </c>
      <c r="AP133">
        <v>0</v>
      </c>
      <c r="AQ133">
        <v>0</v>
      </c>
      <c r="AR133">
        <v>0</v>
      </c>
      <c r="AT133">
        <v>127</v>
      </c>
      <c r="AU133">
        <v>288.2</v>
      </c>
      <c r="AV133">
        <v>62.84</v>
      </c>
      <c r="AW133">
        <v>481.18</v>
      </c>
      <c r="AX133">
        <v>0</v>
      </c>
      <c r="AY133">
        <v>0</v>
      </c>
      <c r="AZ133">
        <v>206.38</v>
      </c>
      <c r="BA133">
        <v>331.76</v>
      </c>
      <c r="BB133">
        <v>0</v>
      </c>
      <c r="BC133">
        <v>29.29</v>
      </c>
      <c r="BD133">
        <v>32.71</v>
      </c>
      <c r="BE133">
        <v>200.21</v>
      </c>
      <c r="BF133">
        <v>263.25</v>
      </c>
      <c r="BG133">
        <v>34.56</v>
      </c>
      <c r="BH133">
        <v>28.95</v>
      </c>
      <c r="BI133">
        <v>118.62</v>
      </c>
      <c r="BJ133">
        <v>263.83999999999997</v>
      </c>
      <c r="BK133">
        <v>72.97</v>
      </c>
      <c r="BL133">
        <v>63.47</v>
      </c>
      <c r="BM133">
        <v>2.61</v>
      </c>
      <c r="BN133">
        <v>0.86</v>
      </c>
    </row>
    <row r="134" spans="2:66" x14ac:dyDescent="0.25">
      <c r="B134">
        <v>128</v>
      </c>
      <c r="C134">
        <v>2.37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17.739999999999998</v>
      </c>
      <c r="N134">
        <v>8.98</v>
      </c>
      <c r="O134">
        <v>0</v>
      </c>
      <c r="P134">
        <v>0</v>
      </c>
      <c r="Q134">
        <v>111.85</v>
      </c>
      <c r="R134">
        <v>22.87</v>
      </c>
      <c r="S134">
        <v>0</v>
      </c>
      <c r="T134">
        <v>0</v>
      </c>
      <c r="U134">
        <v>0.03</v>
      </c>
      <c r="V134">
        <v>0</v>
      </c>
      <c r="X134">
        <v>128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13.18</v>
      </c>
      <c r="AN134">
        <v>17.7</v>
      </c>
      <c r="AO134">
        <v>0</v>
      </c>
      <c r="AP134">
        <v>0</v>
      </c>
      <c r="AQ134">
        <v>0</v>
      </c>
      <c r="AR134">
        <v>0</v>
      </c>
      <c r="AT134">
        <v>128</v>
      </c>
      <c r="AU134">
        <v>258.98</v>
      </c>
      <c r="AV134">
        <v>58</v>
      </c>
      <c r="AW134">
        <v>496.34</v>
      </c>
      <c r="AX134">
        <v>0</v>
      </c>
      <c r="AY134">
        <v>0</v>
      </c>
      <c r="AZ134">
        <v>202.04</v>
      </c>
      <c r="BA134">
        <v>350.04</v>
      </c>
      <c r="BB134">
        <v>0</v>
      </c>
      <c r="BC134">
        <v>26.83</v>
      </c>
      <c r="BD134">
        <v>30.41</v>
      </c>
      <c r="BE134">
        <v>178.43</v>
      </c>
      <c r="BF134">
        <v>242.24</v>
      </c>
      <c r="BG134">
        <v>36.81</v>
      </c>
      <c r="BH134">
        <v>31.1</v>
      </c>
      <c r="BI134">
        <v>131.15</v>
      </c>
      <c r="BJ134">
        <v>219.54</v>
      </c>
      <c r="BK134">
        <v>80.760000000000005</v>
      </c>
      <c r="BL134">
        <v>68.13</v>
      </c>
      <c r="BM134">
        <v>2.41</v>
      </c>
      <c r="BN134">
        <v>0.84</v>
      </c>
    </row>
    <row r="135" spans="2:66" x14ac:dyDescent="0.25">
      <c r="B135">
        <v>129</v>
      </c>
      <c r="C135">
        <v>2.4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12.7</v>
      </c>
      <c r="N135">
        <v>8.73</v>
      </c>
      <c r="O135">
        <v>0</v>
      </c>
      <c r="P135">
        <v>0</v>
      </c>
      <c r="Q135">
        <v>69.2</v>
      </c>
      <c r="R135">
        <v>21.78</v>
      </c>
      <c r="S135">
        <v>0</v>
      </c>
      <c r="T135">
        <v>0</v>
      </c>
      <c r="U135">
        <v>0.05</v>
      </c>
      <c r="V135">
        <v>0</v>
      </c>
      <c r="X135">
        <v>129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10.62</v>
      </c>
      <c r="AN135">
        <v>14.43</v>
      </c>
      <c r="AO135">
        <v>0</v>
      </c>
      <c r="AP135">
        <v>0</v>
      </c>
      <c r="AQ135">
        <v>0</v>
      </c>
      <c r="AR135">
        <v>0</v>
      </c>
      <c r="AT135">
        <v>129</v>
      </c>
      <c r="AU135">
        <v>232.55</v>
      </c>
      <c r="AV135">
        <v>49.31</v>
      </c>
      <c r="AW135">
        <v>435.28</v>
      </c>
      <c r="AX135">
        <v>0</v>
      </c>
      <c r="AY135">
        <v>0</v>
      </c>
      <c r="AZ135">
        <v>192.28</v>
      </c>
      <c r="BA135">
        <v>335.13</v>
      </c>
      <c r="BB135">
        <v>0</v>
      </c>
      <c r="BC135">
        <v>23.78</v>
      </c>
      <c r="BD135">
        <v>25.69</v>
      </c>
      <c r="BE135">
        <v>147.28</v>
      </c>
      <c r="BF135">
        <v>242.03</v>
      </c>
      <c r="BG135">
        <v>39.380000000000003</v>
      </c>
      <c r="BH135">
        <v>28.15</v>
      </c>
      <c r="BI135">
        <v>131.75</v>
      </c>
      <c r="BJ135">
        <v>229.72</v>
      </c>
      <c r="BK135">
        <v>85.34</v>
      </c>
      <c r="BL135">
        <v>61.65</v>
      </c>
      <c r="BM135">
        <v>2.0699999999999998</v>
      </c>
      <c r="BN135">
        <v>0.57999999999999996</v>
      </c>
    </row>
    <row r="136" spans="2:66" x14ac:dyDescent="0.25">
      <c r="B136">
        <v>130</v>
      </c>
      <c r="C136">
        <v>0.17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13.07</v>
      </c>
      <c r="N136">
        <v>9.6</v>
      </c>
      <c r="O136">
        <v>0</v>
      </c>
      <c r="P136">
        <v>0</v>
      </c>
      <c r="Q136">
        <v>56.51</v>
      </c>
      <c r="R136">
        <v>20.87</v>
      </c>
      <c r="S136">
        <v>0</v>
      </c>
      <c r="T136">
        <v>0</v>
      </c>
      <c r="U136">
        <v>0</v>
      </c>
      <c r="V136">
        <v>0</v>
      </c>
      <c r="X136">
        <v>130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9.0399999999999991</v>
      </c>
      <c r="AN136">
        <v>8.2100000000000009</v>
      </c>
      <c r="AO136">
        <v>0</v>
      </c>
      <c r="AP136">
        <v>0</v>
      </c>
      <c r="AQ136">
        <v>0</v>
      </c>
      <c r="AR136">
        <v>0</v>
      </c>
      <c r="AT136">
        <v>130</v>
      </c>
      <c r="AU136">
        <v>207.32</v>
      </c>
      <c r="AV136">
        <v>43.74</v>
      </c>
      <c r="AW136">
        <v>411.28</v>
      </c>
      <c r="AX136">
        <v>0</v>
      </c>
      <c r="AY136">
        <v>0</v>
      </c>
      <c r="AZ136">
        <v>201.73</v>
      </c>
      <c r="BA136">
        <v>336.5</v>
      </c>
      <c r="BB136">
        <v>0</v>
      </c>
      <c r="BC136">
        <v>17.829999999999998</v>
      </c>
      <c r="BD136">
        <v>23.1</v>
      </c>
      <c r="BE136">
        <v>187.12</v>
      </c>
      <c r="BF136">
        <v>243.29</v>
      </c>
      <c r="BG136">
        <v>35.69</v>
      </c>
      <c r="BH136">
        <v>29.32</v>
      </c>
      <c r="BI136">
        <v>143.43</v>
      </c>
      <c r="BJ136">
        <v>190.18</v>
      </c>
      <c r="BK136">
        <v>73.760000000000005</v>
      </c>
      <c r="BL136">
        <v>66.650000000000006</v>
      </c>
      <c r="BM136">
        <v>1.67</v>
      </c>
      <c r="BN136">
        <v>1.02</v>
      </c>
    </row>
    <row r="137" spans="2:66" x14ac:dyDescent="0.25">
      <c r="B137">
        <v>131</v>
      </c>
      <c r="C137">
        <v>0.37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10.23</v>
      </c>
      <c r="N137">
        <v>6.93</v>
      </c>
      <c r="O137">
        <v>0</v>
      </c>
      <c r="P137">
        <v>0</v>
      </c>
      <c r="Q137">
        <v>90.36</v>
      </c>
      <c r="R137">
        <v>17.920000000000002</v>
      </c>
      <c r="S137">
        <v>0</v>
      </c>
      <c r="T137">
        <v>0</v>
      </c>
      <c r="U137">
        <v>0</v>
      </c>
      <c r="V137">
        <v>0</v>
      </c>
      <c r="X137">
        <v>131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6.23</v>
      </c>
      <c r="AN137">
        <v>8.68</v>
      </c>
      <c r="AO137">
        <v>0</v>
      </c>
      <c r="AP137">
        <v>0</v>
      </c>
      <c r="AQ137">
        <v>0</v>
      </c>
      <c r="AR137">
        <v>0</v>
      </c>
      <c r="AT137">
        <v>131</v>
      </c>
      <c r="AU137">
        <v>199.37</v>
      </c>
      <c r="AV137">
        <v>43.31</v>
      </c>
      <c r="AW137">
        <v>329.94</v>
      </c>
      <c r="AX137">
        <v>0</v>
      </c>
      <c r="AY137">
        <v>0</v>
      </c>
      <c r="AZ137">
        <v>191.45</v>
      </c>
      <c r="BA137">
        <v>306.7</v>
      </c>
      <c r="BB137">
        <v>0</v>
      </c>
      <c r="BC137">
        <v>13.94</v>
      </c>
      <c r="BD137">
        <v>22.73</v>
      </c>
      <c r="BE137">
        <v>165.13</v>
      </c>
      <c r="BF137">
        <v>203.69</v>
      </c>
      <c r="BG137">
        <v>39.31</v>
      </c>
      <c r="BH137">
        <v>39.33</v>
      </c>
      <c r="BI137">
        <v>146.82</v>
      </c>
      <c r="BJ137">
        <v>264.56</v>
      </c>
      <c r="BK137">
        <v>78.86</v>
      </c>
      <c r="BL137">
        <v>85.21</v>
      </c>
      <c r="BM137">
        <v>1.71</v>
      </c>
      <c r="BN137">
        <v>0.95</v>
      </c>
    </row>
    <row r="138" spans="2:66" x14ac:dyDescent="0.25">
      <c r="B138">
        <v>132</v>
      </c>
      <c r="C138">
        <v>0.22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11.95</v>
      </c>
      <c r="N138">
        <v>6.06</v>
      </c>
      <c r="O138">
        <v>0</v>
      </c>
      <c r="P138">
        <v>0</v>
      </c>
      <c r="Q138">
        <v>54.27</v>
      </c>
      <c r="R138">
        <v>13.66</v>
      </c>
      <c r="S138">
        <v>0</v>
      </c>
      <c r="T138">
        <v>0</v>
      </c>
      <c r="U138">
        <v>0</v>
      </c>
      <c r="V138">
        <v>0</v>
      </c>
      <c r="X138">
        <v>132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6.3</v>
      </c>
      <c r="AN138">
        <v>7.79</v>
      </c>
      <c r="AO138">
        <v>0</v>
      </c>
      <c r="AP138">
        <v>0</v>
      </c>
      <c r="AQ138">
        <v>0</v>
      </c>
      <c r="AR138">
        <v>0</v>
      </c>
      <c r="AT138">
        <v>132</v>
      </c>
      <c r="AU138">
        <v>184.67</v>
      </c>
      <c r="AV138">
        <v>41.63</v>
      </c>
      <c r="AW138">
        <v>350.52</v>
      </c>
      <c r="AX138">
        <v>0</v>
      </c>
      <c r="AY138">
        <v>0</v>
      </c>
      <c r="AZ138">
        <v>186.37</v>
      </c>
      <c r="BA138">
        <v>298.26</v>
      </c>
      <c r="BB138">
        <v>0</v>
      </c>
      <c r="BC138">
        <v>6.95</v>
      </c>
      <c r="BD138">
        <v>20.239999999999998</v>
      </c>
      <c r="BE138">
        <v>210.03</v>
      </c>
      <c r="BF138">
        <v>229.42</v>
      </c>
      <c r="BG138">
        <v>29.72</v>
      </c>
      <c r="BH138">
        <v>34.979999999999997</v>
      </c>
      <c r="BI138">
        <v>182.33</v>
      </c>
      <c r="BJ138">
        <v>156.1</v>
      </c>
      <c r="BK138">
        <v>65.41</v>
      </c>
      <c r="BL138">
        <v>77.760000000000005</v>
      </c>
      <c r="BM138">
        <v>1.62</v>
      </c>
      <c r="BN138">
        <v>0.93</v>
      </c>
    </row>
    <row r="139" spans="2:66" x14ac:dyDescent="0.25">
      <c r="B139">
        <v>133</v>
      </c>
      <c r="C139">
        <v>0.22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9.57</v>
      </c>
      <c r="N139">
        <v>4.8600000000000003</v>
      </c>
      <c r="O139">
        <v>0</v>
      </c>
      <c r="P139">
        <v>0</v>
      </c>
      <c r="Q139">
        <v>32.93</v>
      </c>
      <c r="R139">
        <v>10.49</v>
      </c>
      <c r="S139">
        <v>0</v>
      </c>
      <c r="T139">
        <v>0</v>
      </c>
      <c r="U139">
        <v>0</v>
      </c>
      <c r="V139">
        <v>0</v>
      </c>
      <c r="X139">
        <v>133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12.26</v>
      </c>
      <c r="AN139">
        <v>6.13</v>
      </c>
      <c r="AO139">
        <v>0</v>
      </c>
      <c r="AP139">
        <v>0</v>
      </c>
      <c r="AQ139">
        <v>0</v>
      </c>
      <c r="AR139">
        <v>0</v>
      </c>
      <c r="AT139">
        <v>133</v>
      </c>
      <c r="AU139">
        <v>167.96</v>
      </c>
      <c r="AV139">
        <v>38.97</v>
      </c>
      <c r="AW139">
        <v>319.24</v>
      </c>
      <c r="AX139">
        <v>0</v>
      </c>
      <c r="AY139">
        <v>0</v>
      </c>
      <c r="AZ139">
        <v>160.4</v>
      </c>
      <c r="BA139">
        <v>296.04000000000002</v>
      </c>
      <c r="BB139">
        <v>0</v>
      </c>
      <c r="BC139">
        <v>4.1500000000000004</v>
      </c>
      <c r="BD139">
        <v>19.07</v>
      </c>
      <c r="BE139">
        <v>205.86</v>
      </c>
      <c r="BF139">
        <v>205.64</v>
      </c>
      <c r="BG139">
        <v>30.11</v>
      </c>
      <c r="BH139">
        <v>38.54</v>
      </c>
      <c r="BI139">
        <v>156.44999999999999</v>
      </c>
      <c r="BJ139">
        <v>193.74</v>
      </c>
      <c r="BK139">
        <v>65.650000000000006</v>
      </c>
      <c r="BL139">
        <v>82.19</v>
      </c>
      <c r="BM139">
        <v>1.48</v>
      </c>
      <c r="BN139">
        <v>0.46</v>
      </c>
    </row>
    <row r="140" spans="2:66" x14ac:dyDescent="0.25">
      <c r="B140">
        <v>134</v>
      </c>
      <c r="C140">
        <v>0.31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9.7799999999999994</v>
      </c>
      <c r="N140">
        <v>3.35</v>
      </c>
      <c r="O140">
        <v>0</v>
      </c>
      <c r="P140">
        <v>0</v>
      </c>
      <c r="Q140">
        <v>45.88</v>
      </c>
      <c r="R140">
        <v>9.42</v>
      </c>
      <c r="S140">
        <v>0</v>
      </c>
      <c r="T140">
        <v>0</v>
      </c>
      <c r="U140">
        <v>0.01</v>
      </c>
      <c r="V140">
        <v>0</v>
      </c>
      <c r="X140">
        <v>134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6.07</v>
      </c>
      <c r="AN140">
        <v>10.35</v>
      </c>
      <c r="AO140">
        <v>0</v>
      </c>
      <c r="AP140">
        <v>0</v>
      </c>
      <c r="AQ140">
        <v>0</v>
      </c>
      <c r="AR140">
        <v>0</v>
      </c>
      <c r="AT140">
        <v>134</v>
      </c>
      <c r="AU140">
        <v>157.53</v>
      </c>
      <c r="AV140">
        <v>38.18</v>
      </c>
      <c r="AW140">
        <v>289.14999999999998</v>
      </c>
      <c r="AX140">
        <v>0</v>
      </c>
      <c r="AY140">
        <v>0</v>
      </c>
      <c r="AZ140">
        <v>157.84</v>
      </c>
      <c r="BA140">
        <v>283.32</v>
      </c>
      <c r="BB140">
        <v>0</v>
      </c>
      <c r="BC140">
        <v>1.88</v>
      </c>
      <c r="BD140">
        <v>18.59</v>
      </c>
      <c r="BE140">
        <v>196.22</v>
      </c>
      <c r="BF140">
        <v>235.94</v>
      </c>
      <c r="BG140">
        <v>24.35</v>
      </c>
      <c r="BH140">
        <v>28.22</v>
      </c>
      <c r="BI140">
        <v>111.74</v>
      </c>
      <c r="BJ140">
        <v>149.26</v>
      </c>
      <c r="BK140">
        <v>56.78</v>
      </c>
      <c r="BL140">
        <v>65.87</v>
      </c>
      <c r="BM140">
        <v>1.28</v>
      </c>
      <c r="BN140">
        <v>0.57999999999999996</v>
      </c>
    </row>
    <row r="141" spans="2:66" x14ac:dyDescent="0.25">
      <c r="B141">
        <v>135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6.4</v>
      </c>
      <c r="N141">
        <v>2.87</v>
      </c>
      <c r="O141">
        <v>0</v>
      </c>
      <c r="P141">
        <v>0</v>
      </c>
      <c r="Q141">
        <v>27.42</v>
      </c>
      <c r="R141">
        <v>10.35</v>
      </c>
      <c r="S141">
        <v>0</v>
      </c>
      <c r="T141">
        <v>0</v>
      </c>
      <c r="U141">
        <v>0</v>
      </c>
      <c r="V141">
        <v>0</v>
      </c>
      <c r="X141">
        <v>135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6.75</v>
      </c>
      <c r="AN141">
        <v>8.25</v>
      </c>
      <c r="AO141">
        <v>0</v>
      </c>
      <c r="AP141">
        <v>0</v>
      </c>
      <c r="AQ141">
        <v>0</v>
      </c>
      <c r="AR141">
        <v>0</v>
      </c>
      <c r="AT141">
        <v>135</v>
      </c>
      <c r="AU141">
        <v>151.44</v>
      </c>
      <c r="AV141">
        <v>39.19</v>
      </c>
      <c r="AW141">
        <v>277.29000000000002</v>
      </c>
      <c r="AX141">
        <v>0</v>
      </c>
      <c r="AY141">
        <v>0</v>
      </c>
      <c r="AZ141">
        <v>152.38</v>
      </c>
      <c r="BA141">
        <v>280</v>
      </c>
      <c r="BB141">
        <v>0</v>
      </c>
      <c r="BC141">
        <v>1.8</v>
      </c>
      <c r="BD141">
        <v>16.96</v>
      </c>
      <c r="BE141">
        <v>195.38</v>
      </c>
      <c r="BF141">
        <v>190.22</v>
      </c>
      <c r="BG141">
        <v>34.69</v>
      </c>
      <c r="BH141">
        <v>34.869999999999997</v>
      </c>
      <c r="BI141">
        <v>139.13</v>
      </c>
      <c r="BJ141">
        <v>135.27000000000001</v>
      </c>
      <c r="BK141">
        <v>72.81</v>
      </c>
      <c r="BL141">
        <v>80.849999999999994</v>
      </c>
      <c r="BM141">
        <v>1.39</v>
      </c>
      <c r="BN141">
        <v>0.53</v>
      </c>
    </row>
    <row r="142" spans="2:66" x14ac:dyDescent="0.25">
      <c r="B142">
        <v>136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6.18</v>
      </c>
      <c r="N142">
        <v>2.19</v>
      </c>
      <c r="O142">
        <v>0</v>
      </c>
      <c r="P142">
        <v>0</v>
      </c>
      <c r="Q142">
        <v>36.08</v>
      </c>
      <c r="R142">
        <v>13.61</v>
      </c>
      <c r="S142">
        <v>0</v>
      </c>
      <c r="T142">
        <v>0</v>
      </c>
      <c r="U142">
        <v>0</v>
      </c>
      <c r="V142">
        <v>0</v>
      </c>
      <c r="X142">
        <v>136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19.3</v>
      </c>
      <c r="AN142">
        <v>15.47</v>
      </c>
      <c r="AO142">
        <v>0</v>
      </c>
      <c r="AP142">
        <v>0</v>
      </c>
      <c r="AQ142">
        <v>0</v>
      </c>
      <c r="AR142">
        <v>0</v>
      </c>
      <c r="AT142">
        <v>136</v>
      </c>
      <c r="AU142">
        <v>149.18</v>
      </c>
      <c r="AV142">
        <v>36.67</v>
      </c>
      <c r="AW142">
        <v>265.45999999999998</v>
      </c>
      <c r="AX142">
        <v>0</v>
      </c>
      <c r="AY142">
        <v>0</v>
      </c>
      <c r="AZ142">
        <v>149.62</v>
      </c>
      <c r="BA142">
        <v>273.14</v>
      </c>
      <c r="BB142">
        <v>0</v>
      </c>
      <c r="BC142">
        <v>0.6</v>
      </c>
      <c r="BD142">
        <v>14.75</v>
      </c>
      <c r="BE142">
        <v>177.09</v>
      </c>
      <c r="BF142">
        <v>196.23</v>
      </c>
      <c r="BG142">
        <v>24.72</v>
      </c>
      <c r="BH142">
        <v>34.35</v>
      </c>
      <c r="BI142">
        <v>186.98</v>
      </c>
      <c r="BJ142">
        <v>129.96</v>
      </c>
      <c r="BK142">
        <v>51.23</v>
      </c>
      <c r="BL142">
        <v>78.13</v>
      </c>
      <c r="BM142">
        <v>1.24</v>
      </c>
      <c r="BN142">
        <v>0.43</v>
      </c>
    </row>
    <row r="143" spans="2:66" x14ac:dyDescent="0.25">
      <c r="B143">
        <v>137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4.7300000000000004</v>
      </c>
      <c r="N143">
        <v>1.4</v>
      </c>
      <c r="O143">
        <v>0</v>
      </c>
      <c r="P143">
        <v>0</v>
      </c>
      <c r="Q143">
        <v>30.44</v>
      </c>
      <c r="R143">
        <v>7.87</v>
      </c>
      <c r="S143">
        <v>0</v>
      </c>
      <c r="T143">
        <v>0</v>
      </c>
      <c r="U143">
        <v>0</v>
      </c>
      <c r="V143">
        <v>0</v>
      </c>
      <c r="X143">
        <v>137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18.149999999999999</v>
      </c>
      <c r="AN143">
        <v>23.19</v>
      </c>
      <c r="AO143">
        <v>0</v>
      </c>
      <c r="AP143">
        <v>0</v>
      </c>
      <c r="AQ143">
        <v>0</v>
      </c>
      <c r="AR143">
        <v>0</v>
      </c>
      <c r="AT143">
        <v>137</v>
      </c>
      <c r="AU143">
        <v>139.21</v>
      </c>
      <c r="AV143">
        <v>35.97</v>
      </c>
      <c r="AW143">
        <v>322.29000000000002</v>
      </c>
      <c r="AX143">
        <v>0</v>
      </c>
      <c r="AY143">
        <v>0</v>
      </c>
      <c r="AZ143">
        <v>146.29</v>
      </c>
      <c r="BA143">
        <v>270.10000000000002</v>
      </c>
      <c r="BB143">
        <v>0</v>
      </c>
      <c r="BC143">
        <v>0.28000000000000003</v>
      </c>
      <c r="BD143">
        <v>13.64</v>
      </c>
      <c r="BE143">
        <v>232.05</v>
      </c>
      <c r="BF143">
        <v>164.53</v>
      </c>
      <c r="BG143">
        <v>23.89</v>
      </c>
      <c r="BH143">
        <v>33.92</v>
      </c>
      <c r="BI143">
        <v>146.79</v>
      </c>
      <c r="BJ143">
        <v>123.52</v>
      </c>
      <c r="BK143">
        <v>45.82</v>
      </c>
      <c r="BL143">
        <v>73.75</v>
      </c>
      <c r="BM143">
        <v>1.1399999999999999</v>
      </c>
      <c r="BN143">
        <v>0.48</v>
      </c>
    </row>
    <row r="144" spans="2:66" x14ac:dyDescent="0.25">
      <c r="B144">
        <v>138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3.3</v>
      </c>
      <c r="N144">
        <v>1.06</v>
      </c>
      <c r="O144">
        <v>0</v>
      </c>
      <c r="P144">
        <v>0</v>
      </c>
      <c r="Q144">
        <v>18.88</v>
      </c>
      <c r="R144">
        <v>10.76</v>
      </c>
      <c r="S144">
        <v>0</v>
      </c>
      <c r="T144">
        <v>0</v>
      </c>
      <c r="U144">
        <v>0</v>
      </c>
      <c r="V144">
        <v>0</v>
      </c>
      <c r="X144">
        <v>138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12.93</v>
      </c>
      <c r="AN144">
        <v>10.92</v>
      </c>
      <c r="AO144">
        <v>0</v>
      </c>
      <c r="AP144">
        <v>0</v>
      </c>
      <c r="AQ144">
        <v>0</v>
      </c>
      <c r="AR144">
        <v>0</v>
      </c>
      <c r="AT144">
        <v>138</v>
      </c>
      <c r="AU144">
        <v>134.08000000000001</v>
      </c>
      <c r="AV144">
        <v>33.99</v>
      </c>
      <c r="AW144">
        <v>258.10000000000002</v>
      </c>
      <c r="AX144">
        <v>0</v>
      </c>
      <c r="AY144">
        <v>0</v>
      </c>
      <c r="AZ144">
        <v>132.47</v>
      </c>
      <c r="BA144">
        <v>257.35000000000002</v>
      </c>
      <c r="BB144">
        <v>0</v>
      </c>
      <c r="BC144">
        <v>0.19</v>
      </c>
      <c r="BD144">
        <v>11.06</v>
      </c>
      <c r="BE144">
        <v>202.58</v>
      </c>
      <c r="BF144">
        <v>145.78</v>
      </c>
      <c r="BG144">
        <v>28.09</v>
      </c>
      <c r="BH144">
        <v>35.950000000000003</v>
      </c>
      <c r="BI144">
        <v>136.22999999999999</v>
      </c>
      <c r="BJ144">
        <v>104.25</v>
      </c>
      <c r="BK144">
        <v>58.87</v>
      </c>
      <c r="BL144">
        <v>78.11</v>
      </c>
      <c r="BM144">
        <v>0.93</v>
      </c>
      <c r="BN144">
        <v>0.48</v>
      </c>
    </row>
    <row r="145" spans="2:66" x14ac:dyDescent="0.25">
      <c r="B145">
        <v>139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3.15</v>
      </c>
      <c r="N145">
        <v>1.2</v>
      </c>
      <c r="O145">
        <v>0</v>
      </c>
      <c r="P145">
        <v>0</v>
      </c>
      <c r="Q145">
        <v>23.02</v>
      </c>
      <c r="R145">
        <v>10.7</v>
      </c>
      <c r="S145">
        <v>0</v>
      </c>
      <c r="T145">
        <v>0</v>
      </c>
      <c r="U145">
        <v>0</v>
      </c>
      <c r="V145">
        <v>0</v>
      </c>
      <c r="X145">
        <v>139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7.21</v>
      </c>
      <c r="AN145">
        <v>9.07</v>
      </c>
      <c r="AO145">
        <v>0</v>
      </c>
      <c r="AP145">
        <v>0</v>
      </c>
      <c r="AQ145">
        <v>0</v>
      </c>
      <c r="AR145">
        <v>0</v>
      </c>
      <c r="AT145">
        <v>139</v>
      </c>
      <c r="AU145">
        <v>128.26</v>
      </c>
      <c r="AV145">
        <v>33.53</v>
      </c>
      <c r="AW145">
        <v>251.6</v>
      </c>
      <c r="AX145">
        <v>0</v>
      </c>
      <c r="AY145">
        <v>0</v>
      </c>
      <c r="AZ145">
        <v>136.49</v>
      </c>
      <c r="BA145">
        <v>251.11</v>
      </c>
      <c r="BB145">
        <v>0</v>
      </c>
      <c r="BC145">
        <v>0.16</v>
      </c>
      <c r="BD145">
        <v>10.09</v>
      </c>
      <c r="BE145">
        <v>181.17</v>
      </c>
      <c r="BF145">
        <v>118.33</v>
      </c>
      <c r="BG145">
        <v>41.3</v>
      </c>
      <c r="BH145">
        <v>33.200000000000003</v>
      </c>
      <c r="BI145">
        <v>154.4</v>
      </c>
      <c r="BJ145">
        <v>151.03</v>
      </c>
      <c r="BK145">
        <v>77.53</v>
      </c>
      <c r="BL145">
        <v>79.41</v>
      </c>
      <c r="BM145">
        <v>0.93</v>
      </c>
      <c r="BN145">
        <v>0.48</v>
      </c>
    </row>
    <row r="146" spans="2:66" x14ac:dyDescent="0.25">
      <c r="B146">
        <v>140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2.39</v>
      </c>
      <c r="N146">
        <v>1.1599999999999999</v>
      </c>
      <c r="O146">
        <v>0</v>
      </c>
      <c r="P146">
        <v>0</v>
      </c>
      <c r="Q146">
        <v>19.13</v>
      </c>
      <c r="R146">
        <v>26.67</v>
      </c>
      <c r="S146">
        <v>0</v>
      </c>
      <c r="T146">
        <v>0</v>
      </c>
      <c r="U146">
        <v>0</v>
      </c>
      <c r="V146">
        <v>0</v>
      </c>
      <c r="X146">
        <v>140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2.9</v>
      </c>
      <c r="AN146">
        <v>2.82</v>
      </c>
      <c r="AO146">
        <v>0</v>
      </c>
      <c r="AP146">
        <v>0</v>
      </c>
      <c r="AQ146">
        <v>0</v>
      </c>
      <c r="AR146">
        <v>0</v>
      </c>
      <c r="AT146">
        <v>140</v>
      </c>
      <c r="AU146">
        <v>131.02000000000001</v>
      </c>
      <c r="AV146">
        <v>30.6</v>
      </c>
      <c r="AW146">
        <v>234.93</v>
      </c>
      <c r="AX146">
        <v>0</v>
      </c>
      <c r="AY146">
        <v>0</v>
      </c>
      <c r="AZ146">
        <v>123.07</v>
      </c>
      <c r="BA146">
        <v>229.19</v>
      </c>
      <c r="BB146">
        <v>0</v>
      </c>
      <c r="BC146">
        <v>7.0000000000000007E-2</v>
      </c>
      <c r="BD146">
        <v>8.7899999999999991</v>
      </c>
      <c r="BE146">
        <v>225.02</v>
      </c>
      <c r="BF146">
        <v>194.19</v>
      </c>
      <c r="BG146">
        <v>35.51</v>
      </c>
      <c r="BH146">
        <v>26.89</v>
      </c>
      <c r="BI146">
        <v>190.88</v>
      </c>
      <c r="BJ146">
        <v>98.48</v>
      </c>
      <c r="BK146">
        <v>67.459999999999994</v>
      </c>
      <c r="BL146">
        <v>61.17</v>
      </c>
      <c r="BM146">
        <v>1.04</v>
      </c>
      <c r="BN146">
        <v>0.3</v>
      </c>
    </row>
    <row r="147" spans="2:66" x14ac:dyDescent="0.25">
      <c r="B147">
        <v>141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1.5</v>
      </c>
      <c r="N147">
        <v>0.96</v>
      </c>
      <c r="O147">
        <v>0</v>
      </c>
      <c r="P147">
        <v>0</v>
      </c>
      <c r="Q147">
        <v>13.88</v>
      </c>
      <c r="R147">
        <v>19.64</v>
      </c>
      <c r="S147">
        <v>0</v>
      </c>
      <c r="T147">
        <v>0</v>
      </c>
      <c r="U147">
        <v>0</v>
      </c>
      <c r="V147">
        <v>0</v>
      </c>
      <c r="X147">
        <v>141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2.37</v>
      </c>
      <c r="AN147">
        <v>3.27</v>
      </c>
      <c r="AO147">
        <v>0</v>
      </c>
      <c r="AP147">
        <v>0</v>
      </c>
      <c r="AQ147">
        <v>0</v>
      </c>
      <c r="AR147">
        <v>0</v>
      </c>
      <c r="AT147">
        <v>141</v>
      </c>
      <c r="AU147">
        <v>134.97999999999999</v>
      </c>
      <c r="AV147">
        <v>28.32</v>
      </c>
      <c r="AW147">
        <v>255.82</v>
      </c>
      <c r="AX147">
        <v>0</v>
      </c>
      <c r="AY147">
        <v>0</v>
      </c>
      <c r="AZ147">
        <v>122.92</v>
      </c>
      <c r="BA147">
        <v>260.42</v>
      </c>
      <c r="BB147">
        <v>0</v>
      </c>
      <c r="BC147">
        <v>0</v>
      </c>
      <c r="BD147">
        <v>6.19</v>
      </c>
      <c r="BE147">
        <v>226.85</v>
      </c>
      <c r="BF147">
        <v>119.07</v>
      </c>
      <c r="BG147">
        <v>35.590000000000003</v>
      </c>
      <c r="BH147">
        <v>29.41</v>
      </c>
      <c r="BI147">
        <v>152.4</v>
      </c>
      <c r="BJ147">
        <v>121.95</v>
      </c>
      <c r="BK147">
        <v>71.28</v>
      </c>
      <c r="BL147">
        <v>67.89</v>
      </c>
      <c r="BM147">
        <v>1.03</v>
      </c>
      <c r="BN147">
        <v>0.44</v>
      </c>
    </row>
    <row r="148" spans="2:66" x14ac:dyDescent="0.25">
      <c r="B148">
        <v>142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1.54</v>
      </c>
      <c r="N148">
        <v>0.89</v>
      </c>
      <c r="O148">
        <v>0</v>
      </c>
      <c r="P148">
        <v>0</v>
      </c>
      <c r="Q148">
        <v>11.37</v>
      </c>
      <c r="R148">
        <v>14</v>
      </c>
      <c r="S148">
        <v>0</v>
      </c>
      <c r="T148">
        <v>0</v>
      </c>
      <c r="U148">
        <v>0</v>
      </c>
      <c r="V148">
        <v>0</v>
      </c>
      <c r="X148">
        <v>142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2.79</v>
      </c>
      <c r="AN148">
        <v>3.82</v>
      </c>
      <c r="AO148">
        <v>0</v>
      </c>
      <c r="AP148">
        <v>0</v>
      </c>
      <c r="AQ148">
        <v>0</v>
      </c>
      <c r="AR148">
        <v>0</v>
      </c>
      <c r="AT148">
        <v>142</v>
      </c>
      <c r="AU148">
        <v>127.11</v>
      </c>
      <c r="AV148">
        <v>29.24</v>
      </c>
      <c r="AW148">
        <v>297.69</v>
      </c>
      <c r="AX148">
        <v>0</v>
      </c>
      <c r="AY148">
        <v>0</v>
      </c>
      <c r="AZ148">
        <v>109.08</v>
      </c>
      <c r="BA148">
        <v>226.32</v>
      </c>
      <c r="BB148">
        <v>0</v>
      </c>
      <c r="BC148">
        <v>0</v>
      </c>
      <c r="BD148">
        <v>5.72</v>
      </c>
      <c r="BE148">
        <v>199.82</v>
      </c>
      <c r="BF148">
        <v>163.6</v>
      </c>
      <c r="BG148">
        <v>37.549999999999997</v>
      </c>
      <c r="BH148">
        <v>28.7</v>
      </c>
      <c r="BI148">
        <v>199.49</v>
      </c>
      <c r="BJ148">
        <v>97.03</v>
      </c>
      <c r="BK148">
        <v>77.209999999999994</v>
      </c>
      <c r="BL148">
        <v>71.599999999999994</v>
      </c>
      <c r="BM148">
        <v>1.0900000000000001</v>
      </c>
      <c r="BN148">
        <v>0.26</v>
      </c>
    </row>
    <row r="149" spans="2:66" x14ac:dyDescent="0.25">
      <c r="B149">
        <v>143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1.27</v>
      </c>
      <c r="N149">
        <v>0.69</v>
      </c>
      <c r="O149">
        <v>0</v>
      </c>
      <c r="P149">
        <v>0</v>
      </c>
      <c r="Q149">
        <v>11.15</v>
      </c>
      <c r="R149">
        <v>14.84</v>
      </c>
      <c r="S149">
        <v>0</v>
      </c>
      <c r="T149">
        <v>0</v>
      </c>
      <c r="U149">
        <v>0</v>
      </c>
      <c r="V149">
        <v>0</v>
      </c>
      <c r="X149">
        <v>143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1.7</v>
      </c>
      <c r="AN149">
        <v>1.99</v>
      </c>
      <c r="AO149">
        <v>0</v>
      </c>
      <c r="AP149">
        <v>0</v>
      </c>
      <c r="AQ149">
        <v>0</v>
      </c>
      <c r="AR149">
        <v>0</v>
      </c>
      <c r="AT149">
        <v>143</v>
      </c>
      <c r="AU149">
        <v>127.66</v>
      </c>
      <c r="AV149">
        <v>25.46</v>
      </c>
      <c r="AW149">
        <v>262.77999999999997</v>
      </c>
      <c r="AX149">
        <v>0</v>
      </c>
      <c r="AY149">
        <v>0</v>
      </c>
      <c r="AZ149">
        <v>125.14</v>
      </c>
      <c r="BA149">
        <v>231.68</v>
      </c>
      <c r="BB149">
        <v>0</v>
      </c>
      <c r="BC149">
        <v>0</v>
      </c>
      <c r="BD149">
        <v>6.15</v>
      </c>
      <c r="BE149">
        <v>223.42</v>
      </c>
      <c r="BF149">
        <v>110.99</v>
      </c>
      <c r="BG149">
        <v>55.67</v>
      </c>
      <c r="BH149">
        <v>26.44</v>
      </c>
      <c r="BI149">
        <v>153.02000000000001</v>
      </c>
      <c r="BJ149">
        <v>87.55</v>
      </c>
      <c r="BK149">
        <v>118.62</v>
      </c>
      <c r="BL149">
        <v>56.28</v>
      </c>
      <c r="BM149">
        <v>1.19</v>
      </c>
      <c r="BN149">
        <v>0.54</v>
      </c>
    </row>
    <row r="150" spans="2:66" x14ac:dyDescent="0.25">
      <c r="B150">
        <v>144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0.94</v>
      </c>
      <c r="N150">
        <v>0.56000000000000005</v>
      </c>
      <c r="O150">
        <v>0</v>
      </c>
      <c r="P150">
        <v>0</v>
      </c>
      <c r="Q150">
        <v>9.07</v>
      </c>
      <c r="R150">
        <v>15.75</v>
      </c>
      <c r="S150">
        <v>0</v>
      </c>
      <c r="T150">
        <v>0</v>
      </c>
      <c r="U150">
        <v>0</v>
      </c>
      <c r="V150">
        <v>0</v>
      </c>
      <c r="X150">
        <v>144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1.38</v>
      </c>
      <c r="AN150">
        <v>1.71</v>
      </c>
      <c r="AO150">
        <v>0</v>
      </c>
      <c r="AP150">
        <v>0</v>
      </c>
      <c r="AQ150">
        <v>0</v>
      </c>
      <c r="AR150">
        <v>0</v>
      </c>
      <c r="AT150">
        <v>144</v>
      </c>
      <c r="AU150">
        <v>126.59</v>
      </c>
      <c r="AV150">
        <v>28.23</v>
      </c>
      <c r="AW150">
        <v>218.42</v>
      </c>
      <c r="AX150">
        <v>0</v>
      </c>
      <c r="AY150">
        <v>0</v>
      </c>
      <c r="AZ150">
        <v>109.46</v>
      </c>
      <c r="BA150">
        <v>217.94</v>
      </c>
      <c r="BB150">
        <v>0</v>
      </c>
      <c r="BC150">
        <v>0</v>
      </c>
      <c r="BD150">
        <v>3.94</v>
      </c>
      <c r="BE150">
        <v>181.29</v>
      </c>
      <c r="BF150">
        <v>126.15</v>
      </c>
      <c r="BG150">
        <v>42.52</v>
      </c>
      <c r="BH150">
        <v>26.28</v>
      </c>
      <c r="BI150">
        <v>182.97</v>
      </c>
      <c r="BJ150">
        <v>110.25</v>
      </c>
      <c r="BK150">
        <v>80.48</v>
      </c>
      <c r="BL150">
        <v>56.1</v>
      </c>
      <c r="BM150">
        <v>1.1100000000000001</v>
      </c>
      <c r="BN150">
        <v>0.36</v>
      </c>
    </row>
    <row r="151" spans="2:66" x14ac:dyDescent="0.25">
      <c r="B151">
        <v>145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0.92</v>
      </c>
      <c r="N151">
        <v>0.25</v>
      </c>
      <c r="O151">
        <v>0</v>
      </c>
      <c r="P151">
        <v>0</v>
      </c>
      <c r="Q151">
        <v>14.87</v>
      </c>
      <c r="R151">
        <v>8.91</v>
      </c>
      <c r="S151">
        <v>0</v>
      </c>
      <c r="T151">
        <v>0</v>
      </c>
      <c r="U151">
        <v>0</v>
      </c>
      <c r="V151">
        <v>0</v>
      </c>
      <c r="X151">
        <v>145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0.49</v>
      </c>
      <c r="AN151">
        <v>0.88</v>
      </c>
      <c r="AO151">
        <v>0</v>
      </c>
      <c r="AP151">
        <v>0</v>
      </c>
      <c r="AQ151">
        <v>0</v>
      </c>
      <c r="AR151">
        <v>0</v>
      </c>
      <c r="AT151">
        <v>145</v>
      </c>
      <c r="AU151">
        <v>114.74</v>
      </c>
      <c r="AV151">
        <v>27.01</v>
      </c>
      <c r="AW151">
        <v>258.79000000000002</v>
      </c>
      <c r="AX151">
        <v>0</v>
      </c>
      <c r="AY151">
        <v>0</v>
      </c>
      <c r="AZ151">
        <v>102.53</v>
      </c>
      <c r="BA151">
        <v>218.89</v>
      </c>
      <c r="BB151">
        <v>0</v>
      </c>
      <c r="BC151">
        <v>0</v>
      </c>
      <c r="BD151">
        <v>3.15</v>
      </c>
      <c r="BE151">
        <v>230.92</v>
      </c>
      <c r="BF151">
        <v>120.84</v>
      </c>
      <c r="BG151">
        <v>38.479999999999997</v>
      </c>
      <c r="BH151">
        <v>24.33</v>
      </c>
      <c r="BI151">
        <v>182.32</v>
      </c>
      <c r="BJ151">
        <v>85.24</v>
      </c>
      <c r="BK151">
        <v>76.33</v>
      </c>
      <c r="BL151">
        <v>50.4</v>
      </c>
      <c r="BM151">
        <v>0.95</v>
      </c>
      <c r="BN151">
        <v>0.26</v>
      </c>
    </row>
    <row r="152" spans="2:66" x14ac:dyDescent="0.25">
      <c r="B152">
        <v>146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0.55000000000000004</v>
      </c>
      <c r="N152">
        <v>0.1</v>
      </c>
      <c r="O152">
        <v>0</v>
      </c>
      <c r="P152">
        <v>0</v>
      </c>
      <c r="Q152">
        <v>9.2899999999999991</v>
      </c>
      <c r="R152">
        <v>6.79</v>
      </c>
      <c r="S152">
        <v>0</v>
      </c>
      <c r="T152">
        <v>0</v>
      </c>
      <c r="U152">
        <v>0</v>
      </c>
      <c r="V152">
        <v>0</v>
      </c>
      <c r="X152">
        <v>146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0.79</v>
      </c>
      <c r="AN152">
        <v>0.56999999999999995</v>
      </c>
      <c r="AO152">
        <v>0</v>
      </c>
      <c r="AP152">
        <v>0</v>
      </c>
      <c r="AQ152">
        <v>0</v>
      </c>
      <c r="AR152">
        <v>0</v>
      </c>
      <c r="AT152">
        <v>146</v>
      </c>
      <c r="AU152">
        <v>116.04</v>
      </c>
      <c r="AV152">
        <v>29.07</v>
      </c>
      <c r="AW152">
        <v>271.51</v>
      </c>
      <c r="AX152">
        <v>0</v>
      </c>
      <c r="AY152">
        <v>0</v>
      </c>
      <c r="AZ152">
        <v>99.39</v>
      </c>
      <c r="BA152">
        <v>240.29</v>
      </c>
      <c r="BB152">
        <v>0</v>
      </c>
      <c r="BC152">
        <v>0</v>
      </c>
      <c r="BD152">
        <v>1.83</v>
      </c>
      <c r="BE152">
        <v>219.4</v>
      </c>
      <c r="BF152">
        <v>105.5</v>
      </c>
      <c r="BG152">
        <v>40.21</v>
      </c>
      <c r="BH152">
        <v>33.25</v>
      </c>
      <c r="BI152">
        <v>198.17</v>
      </c>
      <c r="BJ152">
        <v>76.069999999999993</v>
      </c>
      <c r="BK152">
        <v>76.680000000000007</v>
      </c>
      <c r="BL152">
        <v>74.87</v>
      </c>
      <c r="BM152">
        <v>0.92</v>
      </c>
      <c r="BN152">
        <v>0.19</v>
      </c>
    </row>
    <row r="153" spans="2:66" x14ac:dyDescent="0.25">
      <c r="B153">
        <v>147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0.56999999999999995</v>
      </c>
      <c r="N153">
        <v>0.12</v>
      </c>
      <c r="O153">
        <v>0</v>
      </c>
      <c r="P153">
        <v>0</v>
      </c>
      <c r="Q153">
        <v>7.21</v>
      </c>
      <c r="R153">
        <v>7.75</v>
      </c>
      <c r="S153">
        <v>0</v>
      </c>
      <c r="T153">
        <v>0</v>
      </c>
      <c r="U153">
        <v>0</v>
      </c>
      <c r="V153">
        <v>0</v>
      </c>
      <c r="X153">
        <v>147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0.52</v>
      </c>
      <c r="AN153">
        <v>0.79</v>
      </c>
      <c r="AO153">
        <v>0</v>
      </c>
      <c r="AP153">
        <v>0</v>
      </c>
      <c r="AQ153">
        <v>0</v>
      </c>
      <c r="AR153">
        <v>0</v>
      </c>
      <c r="AT153">
        <v>147</v>
      </c>
      <c r="AU153">
        <v>101.29</v>
      </c>
      <c r="AV153">
        <v>29.01</v>
      </c>
      <c r="AW153">
        <v>222.1</v>
      </c>
      <c r="AX153">
        <v>0</v>
      </c>
      <c r="AY153">
        <v>0</v>
      </c>
      <c r="AZ153">
        <v>98.08</v>
      </c>
      <c r="BA153">
        <v>206.96</v>
      </c>
      <c r="BB153">
        <v>0</v>
      </c>
      <c r="BC153">
        <v>0</v>
      </c>
      <c r="BD153">
        <v>1.3</v>
      </c>
      <c r="BE153">
        <v>218.27</v>
      </c>
      <c r="BF153">
        <v>119.53</v>
      </c>
      <c r="BG153">
        <v>38.68</v>
      </c>
      <c r="BH153">
        <v>40.799999999999997</v>
      </c>
      <c r="BI153">
        <v>181.02</v>
      </c>
      <c r="BJ153">
        <v>112.22</v>
      </c>
      <c r="BK153">
        <v>66.239999999999995</v>
      </c>
      <c r="BL153">
        <v>82.92</v>
      </c>
      <c r="BM153">
        <v>0.76</v>
      </c>
      <c r="BN153">
        <v>0.22</v>
      </c>
    </row>
    <row r="154" spans="2:66" x14ac:dyDescent="0.25">
      <c r="B154">
        <v>148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0.28999999999999998</v>
      </c>
      <c r="N154">
        <v>0.03</v>
      </c>
      <c r="O154">
        <v>0</v>
      </c>
      <c r="P154">
        <v>0</v>
      </c>
      <c r="Q154">
        <v>12.07</v>
      </c>
      <c r="R154">
        <v>7.14</v>
      </c>
      <c r="S154">
        <v>0</v>
      </c>
      <c r="T154">
        <v>0</v>
      </c>
      <c r="U154">
        <v>0</v>
      </c>
      <c r="V154">
        <v>0</v>
      </c>
      <c r="X154">
        <v>148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0.28000000000000003</v>
      </c>
      <c r="AN154">
        <v>0.48</v>
      </c>
      <c r="AO154">
        <v>0</v>
      </c>
      <c r="AP154">
        <v>0</v>
      </c>
      <c r="AQ154">
        <v>0</v>
      </c>
      <c r="AR154">
        <v>0</v>
      </c>
      <c r="AT154">
        <v>148</v>
      </c>
      <c r="AU154">
        <v>99.26</v>
      </c>
      <c r="AV154">
        <v>27.2</v>
      </c>
      <c r="AW154">
        <v>260.82</v>
      </c>
      <c r="AX154">
        <v>0</v>
      </c>
      <c r="AY154">
        <v>0</v>
      </c>
      <c r="AZ154">
        <v>108.79</v>
      </c>
      <c r="BA154">
        <v>207.21</v>
      </c>
      <c r="BB154">
        <v>0</v>
      </c>
      <c r="BC154">
        <v>0</v>
      </c>
      <c r="BD154">
        <v>1.93</v>
      </c>
      <c r="BE154">
        <v>255.69</v>
      </c>
      <c r="BF154">
        <v>122.98</v>
      </c>
      <c r="BG154">
        <v>36.619999999999997</v>
      </c>
      <c r="BH154">
        <v>30.13</v>
      </c>
      <c r="BI154">
        <v>251.49</v>
      </c>
      <c r="BJ154">
        <v>88.74</v>
      </c>
      <c r="BK154">
        <v>57.65</v>
      </c>
      <c r="BL154">
        <v>64.47</v>
      </c>
      <c r="BM154">
        <v>0.87</v>
      </c>
      <c r="BN154">
        <v>0.51</v>
      </c>
    </row>
    <row r="155" spans="2:66" x14ac:dyDescent="0.25">
      <c r="B155">
        <v>149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0.16</v>
      </c>
      <c r="N155">
        <v>0</v>
      </c>
      <c r="O155">
        <v>0</v>
      </c>
      <c r="P155">
        <v>0</v>
      </c>
      <c r="Q155">
        <v>15</v>
      </c>
      <c r="R155">
        <v>4.8899999999999997</v>
      </c>
      <c r="S155">
        <v>0</v>
      </c>
      <c r="T155">
        <v>0</v>
      </c>
      <c r="U155">
        <v>0</v>
      </c>
      <c r="V155">
        <v>0</v>
      </c>
      <c r="X155">
        <v>149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0.36</v>
      </c>
      <c r="AN155">
        <v>0.1</v>
      </c>
      <c r="AO155">
        <v>0</v>
      </c>
      <c r="AP155">
        <v>0</v>
      </c>
      <c r="AQ155">
        <v>0</v>
      </c>
      <c r="AR155">
        <v>0</v>
      </c>
      <c r="AT155">
        <v>149</v>
      </c>
      <c r="AU155">
        <v>93.75</v>
      </c>
      <c r="AV155">
        <v>31.77</v>
      </c>
      <c r="AW155">
        <v>243.03</v>
      </c>
      <c r="AX155">
        <v>0</v>
      </c>
      <c r="AY155">
        <v>0</v>
      </c>
      <c r="AZ155">
        <v>89.42</v>
      </c>
      <c r="BA155">
        <v>205.13</v>
      </c>
      <c r="BB155">
        <v>0</v>
      </c>
      <c r="BC155">
        <v>0</v>
      </c>
      <c r="BD155">
        <v>1.08</v>
      </c>
      <c r="BE155">
        <v>217.98</v>
      </c>
      <c r="BF155">
        <v>100.4</v>
      </c>
      <c r="BG155">
        <v>39.99</v>
      </c>
      <c r="BH155">
        <v>41.03</v>
      </c>
      <c r="BI155">
        <v>194.8</v>
      </c>
      <c r="BJ155">
        <v>97.77</v>
      </c>
      <c r="BK155">
        <v>71.45</v>
      </c>
      <c r="BL155">
        <v>91.37</v>
      </c>
      <c r="BM155">
        <v>0.77</v>
      </c>
      <c r="BN155">
        <v>0.19</v>
      </c>
    </row>
    <row r="156" spans="2:66" x14ac:dyDescent="0.25">
      <c r="B156">
        <v>150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0.11</v>
      </c>
      <c r="N156">
        <v>0</v>
      </c>
      <c r="O156">
        <v>0</v>
      </c>
      <c r="P156">
        <v>0</v>
      </c>
      <c r="Q156">
        <v>16.559999999999999</v>
      </c>
      <c r="R156">
        <v>6.36</v>
      </c>
      <c r="S156">
        <v>0</v>
      </c>
      <c r="T156">
        <v>0</v>
      </c>
      <c r="U156">
        <v>0</v>
      </c>
      <c r="V156">
        <v>0</v>
      </c>
      <c r="X156">
        <v>150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0.7</v>
      </c>
      <c r="AN156">
        <v>0.18</v>
      </c>
      <c r="AO156">
        <v>0</v>
      </c>
      <c r="AP156">
        <v>0</v>
      </c>
      <c r="AQ156">
        <v>0</v>
      </c>
      <c r="AR156">
        <v>0</v>
      </c>
      <c r="AT156">
        <v>150</v>
      </c>
      <c r="AU156">
        <v>92.91</v>
      </c>
      <c r="AV156">
        <v>27.49</v>
      </c>
      <c r="AW156">
        <v>211.66</v>
      </c>
      <c r="AX156">
        <v>0</v>
      </c>
      <c r="AY156">
        <v>0</v>
      </c>
      <c r="AZ156">
        <v>86.04</v>
      </c>
      <c r="BA156">
        <v>198.69</v>
      </c>
      <c r="BB156">
        <v>0</v>
      </c>
      <c r="BC156">
        <v>0</v>
      </c>
      <c r="BD156">
        <v>0.17</v>
      </c>
      <c r="BE156">
        <v>225.1</v>
      </c>
      <c r="BF156">
        <v>129.83000000000001</v>
      </c>
      <c r="BG156">
        <v>33.58</v>
      </c>
      <c r="BH156">
        <v>45</v>
      </c>
      <c r="BI156">
        <v>266.62</v>
      </c>
      <c r="BJ156">
        <v>85.18</v>
      </c>
      <c r="BK156">
        <v>56.21</v>
      </c>
      <c r="BL156">
        <v>107.53</v>
      </c>
      <c r="BM156">
        <v>0.88</v>
      </c>
      <c r="BN156">
        <v>0.19</v>
      </c>
    </row>
    <row r="157" spans="2:66" x14ac:dyDescent="0.25">
      <c r="B157">
        <v>151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0.08</v>
      </c>
      <c r="N157">
        <v>0</v>
      </c>
      <c r="O157">
        <v>0</v>
      </c>
      <c r="P157">
        <v>0</v>
      </c>
      <c r="Q157">
        <v>21.68</v>
      </c>
      <c r="R157">
        <v>4.8600000000000003</v>
      </c>
      <c r="S157">
        <v>0</v>
      </c>
      <c r="T157">
        <v>0</v>
      </c>
      <c r="U157">
        <v>0</v>
      </c>
      <c r="V157">
        <v>0</v>
      </c>
      <c r="X157">
        <v>151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1.56</v>
      </c>
      <c r="AN157">
        <v>0.95</v>
      </c>
      <c r="AO157">
        <v>0</v>
      </c>
      <c r="AP157">
        <v>0</v>
      </c>
      <c r="AQ157">
        <v>0</v>
      </c>
      <c r="AR157">
        <v>0</v>
      </c>
      <c r="AT157">
        <v>151</v>
      </c>
      <c r="AU157">
        <v>80.17</v>
      </c>
      <c r="AV157">
        <v>29.06</v>
      </c>
      <c r="AW157">
        <v>229.66</v>
      </c>
      <c r="AX157">
        <v>0</v>
      </c>
      <c r="AY157">
        <v>0</v>
      </c>
      <c r="AZ157">
        <v>87.87</v>
      </c>
      <c r="BA157">
        <v>197.06</v>
      </c>
      <c r="BB157">
        <v>0</v>
      </c>
      <c r="BC157">
        <v>0</v>
      </c>
      <c r="BD157">
        <v>0.18</v>
      </c>
      <c r="BE157">
        <v>222.34</v>
      </c>
      <c r="BF157">
        <v>104.74</v>
      </c>
      <c r="BG157">
        <v>31.28</v>
      </c>
      <c r="BH157">
        <v>41.27</v>
      </c>
      <c r="BI157">
        <v>250.72</v>
      </c>
      <c r="BJ157">
        <v>94.41</v>
      </c>
      <c r="BK157">
        <v>55.7</v>
      </c>
      <c r="BL157">
        <v>94.71</v>
      </c>
      <c r="BM157">
        <v>0.62</v>
      </c>
      <c r="BN157">
        <v>0.25</v>
      </c>
    </row>
    <row r="158" spans="2:66" x14ac:dyDescent="0.25">
      <c r="B158">
        <v>152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13.08</v>
      </c>
      <c r="R158">
        <v>4.49</v>
      </c>
      <c r="S158">
        <v>0</v>
      </c>
      <c r="T158">
        <v>0</v>
      </c>
      <c r="U158">
        <v>0</v>
      </c>
      <c r="V158">
        <v>0</v>
      </c>
      <c r="X158">
        <v>152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0.73</v>
      </c>
      <c r="AN158">
        <v>1.57</v>
      </c>
      <c r="AO158">
        <v>0</v>
      </c>
      <c r="AP158">
        <v>0</v>
      </c>
      <c r="AQ158">
        <v>0</v>
      </c>
      <c r="AR158">
        <v>0</v>
      </c>
      <c r="AT158">
        <v>152</v>
      </c>
      <c r="AU158">
        <v>80.86</v>
      </c>
      <c r="AV158">
        <v>26.83</v>
      </c>
      <c r="AW158">
        <v>191.04</v>
      </c>
      <c r="AX158">
        <v>0</v>
      </c>
      <c r="AY158">
        <v>0</v>
      </c>
      <c r="AZ158">
        <v>77.81</v>
      </c>
      <c r="BA158">
        <v>195.31</v>
      </c>
      <c r="BB158">
        <v>0</v>
      </c>
      <c r="BC158">
        <v>0</v>
      </c>
      <c r="BD158">
        <v>0.05</v>
      </c>
      <c r="BE158">
        <v>238.4</v>
      </c>
      <c r="BF158">
        <v>100.18</v>
      </c>
      <c r="BG158">
        <v>36.24</v>
      </c>
      <c r="BH158">
        <v>43.32</v>
      </c>
      <c r="BI158">
        <v>290.86</v>
      </c>
      <c r="BJ158">
        <v>79.28</v>
      </c>
      <c r="BK158">
        <v>60.72</v>
      </c>
      <c r="BL158">
        <v>88.68</v>
      </c>
      <c r="BM158">
        <v>0.64</v>
      </c>
      <c r="BN158">
        <v>0.15</v>
      </c>
    </row>
    <row r="159" spans="2:66" x14ac:dyDescent="0.25">
      <c r="B159">
        <v>153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9.1300000000000008</v>
      </c>
      <c r="R159">
        <v>3.25</v>
      </c>
      <c r="S159">
        <v>0</v>
      </c>
      <c r="T159">
        <v>0</v>
      </c>
      <c r="U159">
        <v>0</v>
      </c>
      <c r="V159">
        <v>0</v>
      </c>
      <c r="X159">
        <v>153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3.37</v>
      </c>
      <c r="AN159">
        <v>1.1200000000000001</v>
      </c>
      <c r="AO159">
        <v>0</v>
      </c>
      <c r="AP159">
        <v>0</v>
      </c>
      <c r="AQ159">
        <v>0</v>
      </c>
      <c r="AR159">
        <v>0</v>
      </c>
      <c r="AT159">
        <v>153</v>
      </c>
      <c r="AU159">
        <v>74.77</v>
      </c>
      <c r="AV159">
        <v>28.43</v>
      </c>
      <c r="AW159">
        <v>204.22</v>
      </c>
      <c r="AX159">
        <v>0</v>
      </c>
      <c r="AY159">
        <v>0</v>
      </c>
      <c r="AZ159">
        <v>76.31</v>
      </c>
      <c r="BA159">
        <v>182.75</v>
      </c>
      <c r="BB159">
        <v>0</v>
      </c>
      <c r="BC159">
        <v>0</v>
      </c>
      <c r="BD159">
        <v>0</v>
      </c>
      <c r="BE159">
        <v>186.77</v>
      </c>
      <c r="BF159">
        <v>107.88</v>
      </c>
      <c r="BG159">
        <v>43.44</v>
      </c>
      <c r="BH159">
        <v>41.24</v>
      </c>
      <c r="BI159">
        <v>260.76</v>
      </c>
      <c r="BJ159">
        <v>86.87</v>
      </c>
      <c r="BK159">
        <v>77.88</v>
      </c>
      <c r="BL159">
        <v>88.47</v>
      </c>
      <c r="BM159">
        <v>0.7</v>
      </c>
      <c r="BN159">
        <v>0.21</v>
      </c>
    </row>
    <row r="160" spans="2:66" x14ac:dyDescent="0.25">
      <c r="B160">
        <v>154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20.57</v>
      </c>
      <c r="R160">
        <v>4.09</v>
      </c>
      <c r="S160">
        <v>0</v>
      </c>
      <c r="T160">
        <v>0</v>
      </c>
      <c r="U160">
        <v>0</v>
      </c>
      <c r="V160">
        <v>0</v>
      </c>
      <c r="X160">
        <v>154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6</v>
      </c>
      <c r="AN160">
        <v>4.97</v>
      </c>
      <c r="AO160">
        <v>0</v>
      </c>
      <c r="AP160">
        <v>0</v>
      </c>
      <c r="AQ160">
        <v>0</v>
      </c>
      <c r="AR160">
        <v>0</v>
      </c>
      <c r="AT160">
        <v>154</v>
      </c>
      <c r="AU160">
        <v>74.95</v>
      </c>
      <c r="AV160">
        <v>28.2</v>
      </c>
      <c r="AW160">
        <v>182.19</v>
      </c>
      <c r="AX160">
        <v>0</v>
      </c>
      <c r="AY160">
        <v>0</v>
      </c>
      <c r="AZ160">
        <v>72.8</v>
      </c>
      <c r="BA160">
        <v>178.1</v>
      </c>
      <c r="BB160">
        <v>0</v>
      </c>
      <c r="BC160">
        <v>0</v>
      </c>
      <c r="BD160">
        <v>0</v>
      </c>
      <c r="BE160">
        <v>204.22</v>
      </c>
      <c r="BF160">
        <v>85.64</v>
      </c>
      <c r="BG160">
        <v>42.51</v>
      </c>
      <c r="BH160">
        <v>44.87</v>
      </c>
      <c r="BI160">
        <v>230.13</v>
      </c>
      <c r="BJ160">
        <v>71.86</v>
      </c>
      <c r="BK160">
        <v>73.39</v>
      </c>
      <c r="BL160">
        <v>92.8</v>
      </c>
      <c r="BM160">
        <v>0.56000000000000005</v>
      </c>
      <c r="BN160">
        <v>0.12</v>
      </c>
    </row>
    <row r="161" spans="2:66" x14ac:dyDescent="0.25">
      <c r="B161">
        <v>155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7.71</v>
      </c>
      <c r="R161">
        <v>2.65</v>
      </c>
      <c r="S161">
        <v>0</v>
      </c>
      <c r="T161">
        <v>0</v>
      </c>
      <c r="U161">
        <v>0</v>
      </c>
      <c r="V161">
        <v>0</v>
      </c>
      <c r="X161">
        <v>155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2.69</v>
      </c>
      <c r="AN161">
        <v>4.67</v>
      </c>
      <c r="AO161">
        <v>0</v>
      </c>
      <c r="AP161">
        <v>0</v>
      </c>
      <c r="AQ161">
        <v>0</v>
      </c>
      <c r="AR161">
        <v>0</v>
      </c>
      <c r="AT161">
        <v>155</v>
      </c>
      <c r="AU161">
        <v>72.45</v>
      </c>
      <c r="AV161">
        <v>24.87</v>
      </c>
      <c r="AW161">
        <v>186.06</v>
      </c>
      <c r="AX161">
        <v>0</v>
      </c>
      <c r="AY161">
        <v>0</v>
      </c>
      <c r="AZ161">
        <v>69.17</v>
      </c>
      <c r="BA161">
        <v>168.95</v>
      </c>
      <c r="BB161">
        <v>0</v>
      </c>
      <c r="BC161">
        <v>0</v>
      </c>
      <c r="BD161">
        <v>0</v>
      </c>
      <c r="BE161">
        <v>191.41</v>
      </c>
      <c r="BF161">
        <v>100.16</v>
      </c>
      <c r="BG161">
        <v>48.65</v>
      </c>
      <c r="BH161">
        <v>34.630000000000003</v>
      </c>
      <c r="BI161">
        <v>257.2</v>
      </c>
      <c r="BJ161">
        <v>73.86</v>
      </c>
      <c r="BK161">
        <v>70.12</v>
      </c>
      <c r="BL161">
        <v>72.930000000000007</v>
      </c>
      <c r="BM161">
        <v>0.68</v>
      </c>
      <c r="BN161">
        <v>0.14000000000000001</v>
      </c>
    </row>
    <row r="162" spans="2:66" x14ac:dyDescent="0.25">
      <c r="B162">
        <v>156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8.34</v>
      </c>
      <c r="R162">
        <v>2.65</v>
      </c>
      <c r="S162">
        <v>0</v>
      </c>
      <c r="T162">
        <v>0</v>
      </c>
      <c r="U162">
        <v>0</v>
      </c>
      <c r="V162">
        <v>0</v>
      </c>
      <c r="X162">
        <v>156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2.08</v>
      </c>
      <c r="AN162">
        <v>3.4</v>
      </c>
      <c r="AO162">
        <v>0</v>
      </c>
      <c r="AP162">
        <v>0</v>
      </c>
      <c r="AQ162">
        <v>0</v>
      </c>
      <c r="AR162">
        <v>0</v>
      </c>
      <c r="AT162">
        <v>156</v>
      </c>
      <c r="AU162">
        <v>69.3</v>
      </c>
      <c r="AV162">
        <v>26.72</v>
      </c>
      <c r="AW162">
        <v>198.96</v>
      </c>
      <c r="AX162">
        <v>0</v>
      </c>
      <c r="AY162">
        <v>0</v>
      </c>
      <c r="AZ162">
        <v>67.44</v>
      </c>
      <c r="BA162">
        <v>169.95</v>
      </c>
      <c r="BB162">
        <v>0</v>
      </c>
      <c r="BC162">
        <v>0</v>
      </c>
      <c r="BD162">
        <v>0</v>
      </c>
      <c r="BE162">
        <v>203.11</v>
      </c>
      <c r="BF162">
        <v>120.96</v>
      </c>
      <c r="BG162">
        <v>42.08</v>
      </c>
      <c r="BH162">
        <v>36.020000000000003</v>
      </c>
      <c r="BI162">
        <v>178.8</v>
      </c>
      <c r="BJ162">
        <v>64.34</v>
      </c>
      <c r="BK162">
        <v>54.93</v>
      </c>
      <c r="BL162">
        <v>70.78</v>
      </c>
      <c r="BM162">
        <v>0.56999999999999995</v>
      </c>
      <c r="BN162">
        <v>0.11</v>
      </c>
    </row>
    <row r="163" spans="2:66" x14ac:dyDescent="0.25">
      <c r="B163">
        <v>157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7.34</v>
      </c>
      <c r="R163">
        <v>1.51</v>
      </c>
      <c r="S163">
        <v>0</v>
      </c>
      <c r="T163">
        <v>0</v>
      </c>
      <c r="U163">
        <v>0</v>
      </c>
      <c r="V163">
        <v>0</v>
      </c>
      <c r="X163">
        <v>157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1.1200000000000001</v>
      </c>
      <c r="AN163">
        <v>0.84</v>
      </c>
      <c r="AO163">
        <v>0</v>
      </c>
      <c r="AP163">
        <v>0</v>
      </c>
      <c r="AQ163">
        <v>0</v>
      </c>
      <c r="AR163">
        <v>0</v>
      </c>
      <c r="AT163">
        <v>157</v>
      </c>
      <c r="AU163">
        <v>61.09</v>
      </c>
      <c r="AV163">
        <v>24.68</v>
      </c>
      <c r="AW163">
        <v>179.14</v>
      </c>
      <c r="AX163">
        <v>0</v>
      </c>
      <c r="AY163">
        <v>0</v>
      </c>
      <c r="AZ163">
        <v>62.25</v>
      </c>
      <c r="BA163">
        <v>165.89</v>
      </c>
      <c r="BB163">
        <v>0</v>
      </c>
      <c r="BC163">
        <v>0</v>
      </c>
      <c r="BD163">
        <v>0</v>
      </c>
      <c r="BE163">
        <v>187.82</v>
      </c>
      <c r="BF163">
        <v>82.49</v>
      </c>
      <c r="BG163">
        <v>38.76</v>
      </c>
      <c r="BH163">
        <v>41.03</v>
      </c>
      <c r="BI163">
        <v>173.42</v>
      </c>
      <c r="BJ163">
        <v>56.05</v>
      </c>
      <c r="BK163">
        <v>49.67</v>
      </c>
      <c r="BL163">
        <v>87.55</v>
      </c>
      <c r="BM163">
        <v>0.55000000000000004</v>
      </c>
      <c r="BN163">
        <v>0.13</v>
      </c>
    </row>
    <row r="164" spans="2:66" x14ac:dyDescent="0.25">
      <c r="B164">
        <v>158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6.6</v>
      </c>
      <c r="R164">
        <v>1.73</v>
      </c>
      <c r="S164">
        <v>0</v>
      </c>
      <c r="T164">
        <v>0</v>
      </c>
      <c r="U164">
        <v>0</v>
      </c>
      <c r="V164">
        <v>0</v>
      </c>
      <c r="X164">
        <v>158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1.1499999999999999</v>
      </c>
      <c r="AN164">
        <v>1.1499999999999999</v>
      </c>
      <c r="AO164">
        <v>0</v>
      </c>
      <c r="AP164">
        <v>0</v>
      </c>
      <c r="AQ164">
        <v>0</v>
      </c>
      <c r="AR164">
        <v>0</v>
      </c>
      <c r="AT164">
        <v>158</v>
      </c>
      <c r="AU164">
        <v>53.4</v>
      </c>
      <c r="AV164">
        <v>20.43</v>
      </c>
      <c r="AW164">
        <v>182.98</v>
      </c>
      <c r="AX164">
        <v>0</v>
      </c>
      <c r="AY164">
        <v>0</v>
      </c>
      <c r="AZ164">
        <v>59.83</v>
      </c>
      <c r="BA164">
        <v>160.56</v>
      </c>
      <c r="BB164">
        <v>0</v>
      </c>
      <c r="BC164">
        <v>0</v>
      </c>
      <c r="BD164">
        <v>0</v>
      </c>
      <c r="BE164">
        <v>175.93</v>
      </c>
      <c r="BF164">
        <v>99.27</v>
      </c>
      <c r="BG164">
        <v>33.83</v>
      </c>
      <c r="BH164">
        <v>38.82</v>
      </c>
      <c r="BI164">
        <v>175.04</v>
      </c>
      <c r="BJ164">
        <v>70.05</v>
      </c>
      <c r="BK164">
        <v>44.34</v>
      </c>
      <c r="BL164">
        <v>78.989999999999995</v>
      </c>
      <c r="BM164">
        <v>0.37</v>
      </c>
      <c r="BN164">
        <v>0.16</v>
      </c>
    </row>
    <row r="165" spans="2:66" x14ac:dyDescent="0.25">
      <c r="B165">
        <v>159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5.8</v>
      </c>
      <c r="R165">
        <v>3.5</v>
      </c>
      <c r="S165">
        <v>0</v>
      </c>
      <c r="T165">
        <v>0</v>
      </c>
      <c r="U165">
        <v>0</v>
      </c>
      <c r="V165">
        <v>0</v>
      </c>
      <c r="X165">
        <v>159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0.73</v>
      </c>
      <c r="AN165">
        <v>1.34</v>
      </c>
      <c r="AO165">
        <v>0</v>
      </c>
      <c r="AP165">
        <v>0</v>
      </c>
      <c r="AQ165">
        <v>0</v>
      </c>
      <c r="AR165">
        <v>0</v>
      </c>
      <c r="AT165">
        <v>159</v>
      </c>
      <c r="AU165">
        <v>55</v>
      </c>
      <c r="AV165">
        <v>19.489999999999998</v>
      </c>
      <c r="AW165">
        <v>175.86</v>
      </c>
      <c r="AX165">
        <v>0</v>
      </c>
      <c r="AY165">
        <v>0</v>
      </c>
      <c r="AZ165">
        <v>57.94</v>
      </c>
      <c r="BA165">
        <v>160.31</v>
      </c>
      <c r="BB165">
        <v>0</v>
      </c>
      <c r="BC165">
        <v>0</v>
      </c>
      <c r="BD165">
        <v>0</v>
      </c>
      <c r="BE165">
        <v>227.86</v>
      </c>
      <c r="BF165">
        <v>102.95</v>
      </c>
      <c r="BG165">
        <v>33.369999999999997</v>
      </c>
      <c r="BH165">
        <v>35.04</v>
      </c>
      <c r="BI165">
        <v>194.76</v>
      </c>
      <c r="BJ165">
        <v>70.760000000000005</v>
      </c>
      <c r="BK165">
        <v>35.340000000000003</v>
      </c>
      <c r="BL165">
        <v>70.790000000000006</v>
      </c>
      <c r="BM165">
        <v>0.35</v>
      </c>
      <c r="BN165">
        <v>0.1</v>
      </c>
    </row>
    <row r="166" spans="2:66" x14ac:dyDescent="0.25">
      <c r="B166">
        <v>160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5.13</v>
      </c>
      <c r="R166">
        <v>6.02</v>
      </c>
      <c r="S166">
        <v>0</v>
      </c>
      <c r="T166">
        <v>0</v>
      </c>
      <c r="U166">
        <v>0</v>
      </c>
      <c r="V166">
        <v>0</v>
      </c>
      <c r="X166">
        <v>160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0.44</v>
      </c>
      <c r="AN166">
        <v>0.51</v>
      </c>
      <c r="AO166">
        <v>0</v>
      </c>
      <c r="AP166">
        <v>0</v>
      </c>
      <c r="AQ166">
        <v>0</v>
      </c>
      <c r="AR166">
        <v>0</v>
      </c>
      <c r="AT166">
        <v>160</v>
      </c>
      <c r="AU166">
        <v>52.98</v>
      </c>
      <c r="AV166">
        <v>21.64</v>
      </c>
      <c r="AW166">
        <v>178.29</v>
      </c>
      <c r="AX166">
        <v>0</v>
      </c>
      <c r="AY166">
        <v>0</v>
      </c>
      <c r="AZ166">
        <v>56.47</v>
      </c>
      <c r="BA166">
        <v>159.69999999999999</v>
      </c>
      <c r="BB166">
        <v>0</v>
      </c>
      <c r="BC166">
        <v>0</v>
      </c>
      <c r="BD166">
        <v>0</v>
      </c>
      <c r="BE166">
        <v>192.76</v>
      </c>
      <c r="BF166">
        <v>95.76</v>
      </c>
      <c r="BG166">
        <v>27.44</v>
      </c>
      <c r="BH166">
        <v>36.090000000000003</v>
      </c>
      <c r="BI166">
        <v>160.02000000000001</v>
      </c>
      <c r="BJ166">
        <v>72.48</v>
      </c>
      <c r="BK166">
        <v>30.1</v>
      </c>
      <c r="BL166">
        <v>78.180000000000007</v>
      </c>
      <c r="BM166">
        <v>0.43</v>
      </c>
      <c r="BN166">
        <v>0.11</v>
      </c>
    </row>
    <row r="167" spans="2:66" x14ac:dyDescent="0.25">
      <c r="B167">
        <v>161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4.16</v>
      </c>
      <c r="R167">
        <v>3.4</v>
      </c>
      <c r="S167">
        <v>0</v>
      </c>
      <c r="T167">
        <v>0</v>
      </c>
      <c r="U167">
        <v>0</v>
      </c>
      <c r="V167">
        <v>0</v>
      </c>
      <c r="X167">
        <v>161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0.09</v>
      </c>
      <c r="AN167">
        <v>0.26</v>
      </c>
      <c r="AO167">
        <v>0</v>
      </c>
      <c r="AP167">
        <v>0</v>
      </c>
      <c r="AQ167">
        <v>0</v>
      </c>
      <c r="AR167">
        <v>0</v>
      </c>
      <c r="AT167">
        <v>161</v>
      </c>
      <c r="AU167">
        <v>49.72</v>
      </c>
      <c r="AV167">
        <v>16.489999999999998</v>
      </c>
      <c r="AW167">
        <v>158.41</v>
      </c>
      <c r="AX167">
        <v>0</v>
      </c>
      <c r="AY167">
        <v>0</v>
      </c>
      <c r="AZ167">
        <v>54.39</v>
      </c>
      <c r="BA167">
        <v>143.4</v>
      </c>
      <c r="BB167">
        <v>0</v>
      </c>
      <c r="BC167">
        <v>0</v>
      </c>
      <c r="BD167">
        <v>0</v>
      </c>
      <c r="BE167">
        <v>156.75</v>
      </c>
      <c r="BF167">
        <v>96.15</v>
      </c>
      <c r="BG167">
        <v>34.29</v>
      </c>
      <c r="BH167">
        <v>39.71</v>
      </c>
      <c r="BI167">
        <v>153.41999999999999</v>
      </c>
      <c r="BJ167">
        <v>66.58</v>
      </c>
      <c r="BK167">
        <v>31.73</v>
      </c>
      <c r="BL167">
        <v>84.14</v>
      </c>
      <c r="BM167">
        <v>0.34</v>
      </c>
      <c r="BN167">
        <v>0.06</v>
      </c>
    </row>
    <row r="168" spans="2:66" x14ac:dyDescent="0.25">
      <c r="B168">
        <v>162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4.41</v>
      </c>
      <c r="R168">
        <v>2.89</v>
      </c>
      <c r="S168">
        <v>0</v>
      </c>
      <c r="T168">
        <v>0</v>
      </c>
      <c r="U168">
        <v>0</v>
      </c>
      <c r="V168">
        <v>0</v>
      </c>
      <c r="X168">
        <v>162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0.04</v>
      </c>
      <c r="AN168">
        <v>0.05</v>
      </c>
      <c r="AO168">
        <v>0</v>
      </c>
      <c r="AP168">
        <v>0</v>
      </c>
      <c r="AQ168">
        <v>0</v>
      </c>
      <c r="AR168">
        <v>0</v>
      </c>
      <c r="AT168">
        <v>162</v>
      </c>
      <c r="AU168">
        <v>48.35</v>
      </c>
      <c r="AV168">
        <v>16.12</v>
      </c>
      <c r="AW168">
        <v>150.34</v>
      </c>
      <c r="AX168">
        <v>0</v>
      </c>
      <c r="AY168">
        <v>0</v>
      </c>
      <c r="AZ168">
        <v>53.5</v>
      </c>
      <c r="BA168">
        <v>149.61000000000001</v>
      </c>
      <c r="BB168">
        <v>0</v>
      </c>
      <c r="BC168">
        <v>0</v>
      </c>
      <c r="BD168">
        <v>0</v>
      </c>
      <c r="BE168">
        <v>184.08</v>
      </c>
      <c r="BF168">
        <v>108.31</v>
      </c>
      <c r="BG168">
        <v>30.43</v>
      </c>
      <c r="BH168">
        <v>50.47</v>
      </c>
      <c r="BI168">
        <v>199.5</v>
      </c>
      <c r="BJ168">
        <v>58.56</v>
      </c>
      <c r="BK168">
        <v>25.88</v>
      </c>
      <c r="BL168">
        <v>115.17</v>
      </c>
      <c r="BM168">
        <v>0.32</v>
      </c>
      <c r="BN168">
        <v>0.09</v>
      </c>
    </row>
    <row r="169" spans="2:66" x14ac:dyDescent="0.25">
      <c r="B169">
        <v>163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2.96</v>
      </c>
      <c r="R169">
        <v>4.57</v>
      </c>
      <c r="S169">
        <v>0</v>
      </c>
      <c r="T169">
        <v>0</v>
      </c>
      <c r="U169">
        <v>0</v>
      </c>
      <c r="V169">
        <v>0</v>
      </c>
      <c r="X169">
        <v>163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0.04</v>
      </c>
      <c r="AN169">
        <v>0.06</v>
      </c>
      <c r="AO169">
        <v>0</v>
      </c>
      <c r="AP169">
        <v>0</v>
      </c>
      <c r="AQ169">
        <v>0</v>
      </c>
      <c r="AR169">
        <v>0</v>
      </c>
      <c r="AT169">
        <v>163</v>
      </c>
      <c r="AU169">
        <v>51.78</v>
      </c>
      <c r="AV169">
        <v>12.87</v>
      </c>
      <c r="AW169">
        <v>154.21</v>
      </c>
      <c r="AX169">
        <v>0</v>
      </c>
      <c r="AY169">
        <v>0</v>
      </c>
      <c r="AZ169">
        <v>47.65</v>
      </c>
      <c r="BA169">
        <v>140.80000000000001</v>
      </c>
      <c r="BB169">
        <v>0</v>
      </c>
      <c r="BC169">
        <v>0</v>
      </c>
      <c r="BD169">
        <v>0</v>
      </c>
      <c r="BE169">
        <v>176.38</v>
      </c>
      <c r="BF169">
        <v>110.45</v>
      </c>
      <c r="BG169">
        <v>27.64</v>
      </c>
      <c r="BH169">
        <v>40.72</v>
      </c>
      <c r="BI169">
        <v>115.37</v>
      </c>
      <c r="BJ169">
        <v>54.26</v>
      </c>
      <c r="BK169">
        <v>22.73</v>
      </c>
      <c r="BL169">
        <v>88.5</v>
      </c>
      <c r="BM169">
        <v>0.38</v>
      </c>
      <c r="BN169">
        <v>0.01</v>
      </c>
    </row>
    <row r="170" spans="2:66" x14ac:dyDescent="0.25">
      <c r="B170">
        <v>164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2.94</v>
      </c>
      <c r="R170">
        <v>3.54</v>
      </c>
      <c r="S170">
        <v>0</v>
      </c>
      <c r="T170">
        <v>0</v>
      </c>
      <c r="U170">
        <v>0</v>
      </c>
      <c r="V170">
        <v>0</v>
      </c>
      <c r="X170">
        <v>164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0.03</v>
      </c>
      <c r="AO170">
        <v>0</v>
      </c>
      <c r="AP170">
        <v>0</v>
      </c>
      <c r="AQ170">
        <v>0</v>
      </c>
      <c r="AR170">
        <v>0</v>
      </c>
      <c r="AT170">
        <v>164</v>
      </c>
      <c r="AU170">
        <v>44.3</v>
      </c>
      <c r="AV170">
        <v>13.04</v>
      </c>
      <c r="AW170">
        <v>118.2</v>
      </c>
      <c r="AX170">
        <v>0</v>
      </c>
      <c r="AY170">
        <v>0</v>
      </c>
      <c r="AZ170">
        <v>48.2</v>
      </c>
      <c r="BA170">
        <v>136.82</v>
      </c>
      <c r="BB170">
        <v>0</v>
      </c>
      <c r="BC170">
        <v>0</v>
      </c>
      <c r="BD170">
        <v>0</v>
      </c>
      <c r="BE170">
        <v>167.99</v>
      </c>
      <c r="BF170">
        <v>94.78</v>
      </c>
      <c r="BG170">
        <v>26.1</v>
      </c>
      <c r="BH170">
        <v>44.33</v>
      </c>
      <c r="BI170">
        <v>114.23</v>
      </c>
      <c r="BJ170">
        <v>71.56</v>
      </c>
      <c r="BK170">
        <v>19.239999999999998</v>
      </c>
      <c r="BL170">
        <v>94.62</v>
      </c>
      <c r="BM170">
        <v>0.28999999999999998</v>
      </c>
      <c r="BN170">
        <v>0.11</v>
      </c>
    </row>
    <row r="171" spans="2:66" x14ac:dyDescent="0.25">
      <c r="B171">
        <v>165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2.89</v>
      </c>
      <c r="R171">
        <v>2.23</v>
      </c>
      <c r="S171">
        <v>0</v>
      </c>
      <c r="T171">
        <v>0</v>
      </c>
      <c r="U171">
        <v>0</v>
      </c>
      <c r="V171">
        <v>0</v>
      </c>
      <c r="X171">
        <v>165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T171">
        <v>165</v>
      </c>
      <c r="AU171">
        <v>44.36</v>
      </c>
      <c r="AV171">
        <v>11.84</v>
      </c>
      <c r="AW171">
        <v>152.11000000000001</v>
      </c>
      <c r="AX171">
        <v>0</v>
      </c>
      <c r="AY171">
        <v>0</v>
      </c>
      <c r="AZ171">
        <v>46.78</v>
      </c>
      <c r="BA171">
        <v>129.69999999999999</v>
      </c>
      <c r="BB171">
        <v>0</v>
      </c>
      <c r="BC171">
        <v>0</v>
      </c>
      <c r="BD171">
        <v>0</v>
      </c>
      <c r="BE171">
        <v>147.57</v>
      </c>
      <c r="BF171">
        <v>100.86</v>
      </c>
      <c r="BG171">
        <v>28.02</v>
      </c>
      <c r="BH171">
        <v>44.68</v>
      </c>
      <c r="BI171">
        <v>155</v>
      </c>
      <c r="BJ171">
        <v>59.3</v>
      </c>
      <c r="BK171">
        <v>19.37</v>
      </c>
      <c r="BL171">
        <v>85.68</v>
      </c>
      <c r="BM171">
        <v>0.27</v>
      </c>
      <c r="BN171">
        <v>0.04</v>
      </c>
    </row>
    <row r="172" spans="2:66" x14ac:dyDescent="0.25">
      <c r="B172">
        <v>166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2.4500000000000002</v>
      </c>
      <c r="R172">
        <v>2.0299999999999998</v>
      </c>
      <c r="S172">
        <v>0</v>
      </c>
      <c r="T172">
        <v>0</v>
      </c>
      <c r="U172">
        <v>0</v>
      </c>
      <c r="V172">
        <v>0</v>
      </c>
      <c r="X172">
        <v>166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T172">
        <v>166</v>
      </c>
      <c r="AU172">
        <v>39.15</v>
      </c>
      <c r="AV172">
        <v>10.98</v>
      </c>
      <c r="AW172">
        <v>134.63999999999999</v>
      </c>
      <c r="AX172">
        <v>0</v>
      </c>
      <c r="AY172">
        <v>0</v>
      </c>
      <c r="AZ172">
        <v>44.95</v>
      </c>
      <c r="BA172">
        <v>131.21</v>
      </c>
      <c r="BB172">
        <v>0</v>
      </c>
      <c r="BC172">
        <v>0</v>
      </c>
      <c r="BD172">
        <v>0</v>
      </c>
      <c r="BE172">
        <v>166.79</v>
      </c>
      <c r="BF172">
        <v>103.78</v>
      </c>
      <c r="BG172">
        <v>31.51</v>
      </c>
      <c r="BH172">
        <v>44</v>
      </c>
      <c r="BI172">
        <v>116.14</v>
      </c>
      <c r="BJ172">
        <v>55.24</v>
      </c>
      <c r="BK172">
        <v>19.489999999999998</v>
      </c>
      <c r="BL172">
        <v>84.54</v>
      </c>
      <c r="BM172">
        <v>0.19</v>
      </c>
      <c r="BN172">
        <v>0.09</v>
      </c>
    </row>
    <row r="173" spans="2:66" x14ac:dyDescent="0.25">
      <c r="B173">
        <v>167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1.55</v>
      </c>
      <c r="R173">
        <v>1.64</v>
      </c>
      <c r="S173">
        <v>0</v>
      </c>
      <c r="T173">
        <v>0</v>
      </c>
      <c r="U173">
        <v>0</v>
      </c>
      <c r="V173">
        <v>0</v>
      </c>
      <c r="X173">
        <v>167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T173">
        <v>167</v>
      </c>
      <c r="AU173">
        <v>37.270000000000003</v>
      </c>
      <c r="AV173">
        <v>10.49</v>
      </c>
      <c r="AW173">
        <v>137.16999999999999</v>
      </c>
      <c r="AX173">
        <v>0</v>
      </c>
      <c r="AY173">
        <v>0</v>
      </c>
      <c r="AZ173">
        <v>43.13</v>
      </c>
      <c r="BA173">
        <v>132.85</v>
      </c>
      <c r="BB173">
        <v>0</v>
      </c>
      <c r="BC173">
        <v>0</v>
      </c>
      <c r="BD173">
        <v>0</v>
      </c>
      <c r="BE173">
        <v>156.87</v>
      </c>
      <c r="BF173">
        <v>88.87</v>
      </c>
      <c r="BG173">
        <v>25.7</v>
      </c>
      <c r="BH173">
        <v>37.39</v>
      </c>
      <c r="BI173">
        <v>128.15</v>
      </c>
      <c r="BJ173">
        <v>54.5</v>
      </c>
      <c r="BK173">
        <v>11.34</v>
      </c>
      <c r="BL173">
        <v>73.010000000000005</v>
      </c>
      <c r="BM173">
        <v>0.16</v>
      </c>
      <c r="BN173">
        <v>0.08</v>
      </c>
    </row>
    <row r="174" spans="2:66" x14ac:dyDescent="0.25">
      <c r="B174">
        <v>168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1.66</v>
      </c>
      <c r="R174">
        <v>1.32</v>
      </c>
      <c r="S174">
        <v>0</v>
      </c>
      <c r="T174">
        <v>0</v>
      </c>
      <c r="U174">
        <v>0</v>
      </c>
      <c r="V174">
        <v>0</v>
      </c>
      <c r="X174">
        <v>168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T174">
        <v>168</v>
      </c>
      <c r="AU174">
        <v>40.31</v>
      </c>
      <c r="AV174">
        <v>9.07</v>
      </c>
      <c r="AW174">
        <v>130.53</v>
      </c>
      <c r="AX174">
        <v>0</v>
      </c>
      <c r="AY174">
        <v>0</v>
      </c>
      <c r="AZ174">
        <v>42.38</v>
      </c>
      <c r="BA174">
        <v>123.57</v>
      </c>
      <c r="BB174">
        <v>0</v>
      </c>
      <c r="BC174">
        <v>0</v>
      </c>
      <c r="BD174">
        <v>0</v>
      </c>
      <c r="BE174">
        <v>133.49</v>
      </c>
      <c r="BF174">
        <v>90.18</v>
      </c>
      <c r="BG174">
        <v>21.4</v>
      </c>
      <c r="BH174">
        <v>31.76</v>
      </c>
      <c r="BI174">
        <v>113.82</v>
      </c>
      <c r="BJ174">
        <v>66.69</v>
      </c>
      <c r="BK174">
        <v>8.06</v>
      </c>
      <c r="BL174">
        <v>63.78</v>
      </c>
      <c r="BM174">
        <v>0.2</v>
      </c>
      <c r="BN174">
        <v>0.05</v>
      </c>
    </row>
    <row r="175" spans="2:66" x14ac:dyDescent="0.25">
      <c r="B175">
        <v>169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3</v>
      </c>
      <c r="R175">
        <v>1.31</v>
      </c>
      <c r="S175">
        <v>0</v>
      </c>
      <c r="T175">
        <v>0</v>
      </c>
      <c r="U175">
        <v>0</v>
      </c>
      <c r="V175">
        <v>0</v>
      </c>
      <c r="X175">
        <v>169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T175">
        <v>169</v>
      </c>
      <c r="AU175">
        <v>38.46</v>
      </c>
      <c r="AV175">
        <v>8.74</v>
      </c>
      <c r="AW175">
        <v>111.7</v>
      </c>
      <c r="AX175">
        <v>0</v>
      </c>
      <c r="AY175">
        <v>0</v>
      </c>
      <c r="AZ175">
        <v>42.54</v>
      </c>
      <c r="BA175">
        <v>123.28</v>
      </c>
      <c r="BB175">
        <v>0</v>
      </c>
      <c r="BC175">
        <v>0</v>
      </c>
      <c r="BD175">
        <v>0</v>
      </c>
      <c r="BE175">
        <v>123.54</v>
      </c>
      <c r="BF175">
        <v>107.24</v>
      </c>
      <c r="BG175">
        <v>27.05</v>
      </c>
      <c r="BH175">
        <v>27</v>
      </c>
      <c r="BI175">
        <v>126.68</v>
      </c>
      <c r="BJ175">
        <v>61.68</v>
      </c>
      <c r="BK175">
        <v>6.97</v>
      </c>
      <c r="BL175">
        <v>50.74</v>
      </c>
      <c r="BM175">
        <v>0.19</v>
      </c>
      <c r="BN175">
        <v>0.02</v>
      </c>
    </row>
    <row r="176" spans="2:66" x14ac:dyDescent="0.25">
      <c r="B176">
        <v>170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5.3</v>
      </c>
      <c r="R176">
        <v>1</v>
      </c>
      <c r="S176">
        <v>0</v>
      </c>
      <c r="T176">
        <v>0</v>
      </c>
      <c r="U176">
        <v>0</v>
      </c>
      <c r="V176">
        <v>0</v>
      </c>
      <c r="X176">
        <v>170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T176">
        <v>170</v>
      </c>
      <c r="AU176">
        <v>34.909999999999997</v>
      </c>
      <c r="AV176">
        <v>7.46</v>
      </c>
      <c r="AW176">
        <v>123.93</v>
      </c>
      <c r="AX176">
        <v>0</v>
      </c>
      <c r="AY176">
        <v>0</v>
      </c>
      <c r="AZ176">
        <v>42.06</v>
      </c>
      <c r="BA176">
        <v>120.57</v>
      </c>
      <c r="BB176">
        <v>0</v>
      </c>
      <c r="BC176">
        <v>0</v>
      </c>
      <c r="BD176">
        <v>0</v>
      </c>
      <c r="BE176">
        <v>131.74</v>
      </c>
      <c r="BF176">
        <v>98.4</v>
      </c>
      <c r="BG176">
        <v>27.85</v>
      </c>
      <c r="BH176">
        <v>29.34</v>
      </c>
      <c r="BI176">
        <v>79.78</v>
      </c>
      <c r="BJ176">
        <v>67.83</v>
      </c>
      <c r="BK176">
        <v>4.62</v>
      </c>
      <c r="BL176">
        <v>53.9</v>
      </c>
      <c r="BM176">
        <v>0.13</v>
      </c>
      <c r="BN176">
        <v>7.0000000000000007E-2</v>
      </c>
    </row>
    <row r="177" spans="2:66" x14ac:dyDescent="0.25">
      <c r="B177">
        <v>171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4.87</v>
      </c>
      <c r="R177">
        <v>0.54</v>
      </c>
      <c r="S177">
        <v>0</v>
      </c>
      <c r="T177">
        <v>0</v>
      </c>
      <c r="U177">
        <v>0</v>
      </c>
      <c r="V177">
        <v>0</v>
      </c>
      <c r="X177">
        <v>171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T177">
        <v>171</v>
      </c>
      <c r="AU177">
        <v>30.94</v>
      </c>
      <c r="AV177">
        <v>5.8</v>
      </c>
      <c r="AW177">
        <v>122.23</v>
      </c>
      <c r="AX177">
        <v>0</v>
      </c>
      <c r="AY177">
        <v>0</v>
      </c>
      <c r="AZ177">
        <v>39.159999999999997</v>
      </c>
      <c r="BA177">
        <v>127.31</v>
      </c>
      <c r="BB177">
        <v>0</v>
      </c>
      <c r="BC177">
        <v>0</v>
      </c>
      <c r="BD177">
        <v>0</v>
      </c>
      <c r="BE177">
        <v>127.8</v>
      </c>
      <c r="BF177">
        <v>92.51</v>
      </c>
      <c r="BG177">
        <v>21.05</v>
      </c>
      <c r="BH177">
        <v>24.18</v>
      </c>
      <c r="BI177">
        <v>107.84</v>
      </c>
      <c r="BJ177">
        <v>52.43</v>
      </c>
      <c r="BK177">
        <v>2.06</v>
      </c>
      <c r="BL177">
        <v>44.24</v>
      </c>
      <c r="BM177">
        <v>0.14000000000000001</v>
      </c>
      <c r="BN177">
        <v>0.05</v>
      </c>
    </row>
    <row r="178" spans="2:66" x14ac:dyDescent="0.25">
      <c r="B178">
        <v>172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3.29</v>
      </c>
      <c r="R178">
        <v>0.37</v>
      </c>
      <c r="S178">
        <v>0</v>
      </c>
      <c r="T178">
        <v>0</v>
      </c>
      <c r="U178">
        <v>0</v>
      </c>
      <c r="V178">
        <v>0</v>
      </c>
      <c r="X178">
        <v>172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T178">
        <v>172</v>
      </c>
      <c r="AU178">
        <v>28.76</v>
      </c>
      <c r="AV178">
        <v>4.1399999999999997</v>
      </c>
      <c r="AW178">
        <v>103.7</v>
      </c>
      <c r="AX178">
        <v>0</v>
      </c>
      <c r="AY178">
        <v>0</v>
      </c>
      <c r="AZ178">
        <v>41.26</v>
      </c>
      <c r="BA178">
        <v>119.6</v>
      </c>
      <c r="BB178">
        <v>0</v>
      </c>
      <c r="BC178">
        <v>0</v>
      </c>
      <c r="BD178">
        <v>0</v>
      </c>
      <c r="BE178">
        <v>103.99</v>
      </c>
      <c r="BF178">
        <v>102.7</v>
      </c>
      <c r="BG178">
        <v>27.88</v>
      </c>
      <c r="BH178">
        <v>30.49</v>
      </c>
      <c r="BI178">
        <v>78.16</v>
      </c>
      <c r="BJ178">
        <v>58.44</v>
      </c>
      <c r="BK178">
        <v>1.08</v>
      </c>
      <c r="BL178">
        <v>56.28</v>
      </c>
      <c r="BM178">
        <v>7.0000000000000007E-2</v>
      </c>
      <c r="BN178">
        <v>0.06</v>
      </c>
    </row>
    <row r="179" spans="2:66" x14ac:dyDescent="0.25">
      <c r="B179">
        <v>173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4.18</v>
      </c>
      <c r="R179">
        <v>0.28000000000000003</v>
      </c>
      <c r="S179">
        <v>0</v>
      </c>
      <c r="T179">
        <v>0</v>
      </c>
      <c r="U179">
        <v>0</v>
      </c>
      <c r="V179">
        <v>0</v>
      </c>
      <c r="X179">
        <v>173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T179">
        <v>173</v>
      </c>
      <c r="AU179">
        <v>30.72</v>
      </c>
      <c r="AV179">
        <v>3.78</v>
      </c>
      <c r="AW179">
        <v>119.99</v>
      </c>
      <c r="AX179">
        <v>0</v>
      </c>
      <c r="AY179">
        <v>0</v>
      </c>
      <c r="AZ179">
        <v>41.29</v>
      </c>
      <c r="BA179">
        <v>114.96</v>
      </c>
      <c r="BB179">
        <v>0</v>
      </c>
      <c r="BC179">
        <v>0</v>
      </c>
      <c r="BD179">
        <v>0</v>
      </c>
      <c r="BE179">
        <v>121.72</v>
      </c>
      <c r="BF179">
        <v>119.96</v>
      </c>
      <c r="BG179">
        <v>23.74</v>
      </c>
      <c r="BH179">
        <v>24.65</v>
      </c>
      <c r="BI179">
        <v>108.15</v>
      </c>
      <c r="BJ179">
        <v>60.36</v>
      </c>
      <c r="BK179">
        <v>0.2</v>
      </c>
      <c r="BL179">
        <v>45.2</v>
      </c>
      <c r="BM179">
        <v>7.0000000000000007E-2</v>
      </c>
      <c r="BN179">
        <v>0.06</v>
      </c>
    </row>
    <row r="180" spans="2:66" x14ac:dyDescent="0.25">
      <c r="B180">
        <v>174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3.31</v>
      </c>
      <c r="R180">
        <v>0.28999999999999998</v>
      </c>
      <c r="S180">
        <v>0</v>
      </c>
      <c r="T180">
        <v>0</v>
      </c>
      <c r="U180">
        <v>0</v>
      </c>
      <c r="V180">
        <v>0</v>
      </c>
      <c r="X180">
        <v>174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T180">
        <v>174</v>
      </c>
      <c r="AU180">
        <v>29.12</v>
      </c>
      <c r="AV180">
        <v>2.6</v>
      </c>
      <c r="AW180">
        <v>88.53</v>
      </c>
      <c r="AX180">
        <v>0</v>
      </c>
      <c r="AY180">
        <v>0</v>
      </c>
      <c r="AZ180">
        <v>40.049999999999997</v>
      </c>
      <c r="BA180">
        <v>104.9</v>
      </c>
      <c r="BB180">
        <v>0</v>
      </c>
      <c r="BC180">
        <v>0</v>
      </c>
      <c r="BD180">
        <v>0</v>
      </c>
      <c r="BE180">
        <v>111.65</v>
      </c>
      <c r="BF180">
        <v>134.69</v>
      </c>
      <c r="BG180">
        <v>17.45</v>
      </c>
      <c r="BH180">
        <v>24.32</v>
      </c>
      <c r="BI180">
        <v>93.04</v>
      </c>
      <c r="BJ180">
        <v>66.87</v>
      </c>
      <c r="BK180">
        <v>0</v>
      </c>
      <c r="BL180">
        <v>41.53</v>
      </c>
      <c r="BM180">
        <v>0.06</v>
      </c>
      <c r="BN180">
        <v>7.0000000000000007E-2</v>
      </c>
    </row>
    <row r="181" spans="2:66" x14ac:dyDescent="0.25">
      <c r="B181">
        <v>175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1.95</v>
      </c>
      <c r="R181">
        <v>0.17</v>
      </c>
      <c r="S181">
        <v>0</v>
      </c>
      <c r="T181">
        <v>0</v>
      </c>
      <c r="U181">
        <v>0</v>
      </c>
      <c r="V181">
        <v>0</v>
      </c>
      <c r="X181">
        <v>175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T181">
        <v>175</v>
      </c>
      <c r="AU181">
        <v>31.48</v>
      </c>
      <c r="AV181">
        <v>1.27</v>
      </c>
      <c r="AW181">
        <v>103.42</v>
      </c>
      <c r="AX181">
        <v>0</v>
      </c>
      <c r="AY181">
        <v>0</v>
      </c>
      <c r="AZ181">
        <v>38.630000000000003</v>
      </c>
      <c r="BA181">
        <v>98.67</v>
      </c>
      <c r="BB181">
        <v>0</v>
      </c>
      <c r="BC181">
        <v>0</v>
      </c>
      <c r="BD181">
        <v>0</v>
      </c>
      <c r="BE181">
        <v>112.74</v>
      </c>
      <c r="BF181">
        <v>114.86</v>
      </c>
      <c r="BG181">
        <v>19.559999999999999</v>
      </c>
      <c r="BH181">
        <v>27.15</v>
      </c>
      <c r="BI181">
        <v>89.11</v>
      </c>
      <c r="BJ181">
        <v>61.17</v>
      </c>
      <c r="BK181">
        <v>0</v>
      </c>
      <c r="BL181">
        <v>54.31</v>
      </c>
      <c r="BM181">
        <v>0.16</v>
      </c>
      <c r="BN181">
        <v>0.06</v>
      </c>
    </row>
    <row r="182" spans="2:66" x14ac:dyDescent="0.25">
      <c r="B182">
        <v>176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2.2400000000000002</v>
      </c>
      <c r="R182">
        <v>0.12</v>
      </c>
      <c r="S182">
        <v>0</v>
      </c>
      <c r="T182">
        <v>0</v>
      </c>
      <c r="U182">
        <v>0</v>
      </c>
      <c r="V182">
        <v>0</v>
      </c>
      <c r="X182">
        <v>176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T182">
        <v>176</v>
      </c>
      <c r="AU182">
        <v>29.5</v>
      </c>
      <c r="AV182">
        <v>0.49</v>
      </c>
      <c r="AW182">
        <v>88.99</v>
      </c>
      <c r="AX182">
        <v>0</v>
      </c>
      <c r="AY182">
        <v>0</v>
      </c>
      <c r="AZ182">
        <v>39.75</v>
      </c>
      <c r="BA182">
        <v>96.08</v>
      </c>
      <c r="BB182">
        <v>0</v>
      </c>
      <c r="BC182">
        <v>0</v>
      </c>
      <c r="BD182">
        <v>0</v>
      </c>
      <c r="BE182">
        <v>111.16</v>
      </c>
      <c r="BF182">
        <v>124.52</v>
      </c>
      <c r="BG182">
        <v>16.63</v>
      </c>
      <c r="BH182">
        <v>29.21</v>
      </c>
      <c r="BI182">
        <v>98.51</v>
      </c>
      <c r="BJ182">
        <v>57.7</v>
      </c>
      <c r="BK182">
        <v>0</v>
      </c>
      <c r="BL182">
        <v>51.9</v>
      </c>
      <c r="BM182">
        <v>0.11</v>
      </c>
      <c r="BN182">
        <v>0.08</v>
      </c>
    </row>
    <row r="183" spans="2:66" x14ac:dyDescent="0.25">
      <c r="B183">
        <v>177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1.5</v>
      </c>
      <c r="R183">
        <v>0.26</v>
      </c>
      <c r="S183">
        <v>0</v>
      </c>
      <c r="T183">
        <v>0</v>
      </c>
      <c r="U183">
        <v>0</v>
      </c>
      <c r="V183">
        <v>0</v>
      </c>
      <c r="X183">
        <v>177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T183">
        <v>177</v>
      </c>
      <c r="AU183">
        <v>30.65</v>
      </c>
      <c r="AV183">
        <v>0.12</v>
      </c>
      <c r="AW183">
        <v>85.74</v>
      </c>
      <c r="AX183">
        <v>0</v>
      </c>
      <c r="AY183">
        <v>0</v>
      </c>
      <c r="AZ183">
        <v>33.51</v>
      </c>
      <c r="BA183">
        <v>95.2</v>
      </c>
      <c r="BB183">
        <v>0</v>
      </c>
      <c r="BC183">
        <v>0</v>
      </c>
      <c r="BD183">
        <v>0</v>
      </c>
      <c r="BE183">
        <v>92.91</v>
      </c>
      <c r="BF183">
        <v>105.75</v>
      </c>
      <c r="BG183">
        <v>16.72</v>
      </c>
      <c r="BH183">
        <v>20.73</v>
      </c>
      <c r="BI183">
        <v>92.97</v>
      </c>
      <c r="BJ183">
        <v>59.03</v>
      </c>
      <c r="BK183">
        <v>0</v>
      </c>
      <c r="BL183">
        <v>32.5</v>
      </c>
      <c r="BM183">
        <v>0.12</v>
      </c>
      <c r="BN183">
        <v>0.03</v>
      </c>
    </row>
    <row r="184" spans="2:66" x14ac:dyDescent="0.25">
      <c r="B184">
        <v>178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1.36</v>
      </c>
      <c r="R184">
        <v>0.56999999999999995</v>
      </c>
      <c r="S184">
        <v>0</v>
      </c>
      <c r="T184">
        <v>0</v>
      </c>
      <c r="U184">
        <v>0</v>
      </c>
      <c r="V184">
        <v>0</v>
      </c>
      <c r="X184">
        <v>178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T184">
        <v>178</v>
      </c>
      <c r="AU184">
        <v>29.04</v>
      </c>
      <c r="AV184">
        <v>0.01</v>
      </c>
      <c r="AW184">
        <v>110.49</v>
      </c>
      <c r="AX184">
        <v>0</v>
      </c>
      <c r="AY184">
        <v>0</v>
      </c>
      <c r="AZ184">
        <v>33.630000000000003</v>
      </c>
      <c r="BA184">
        <v>80.97</v>
      </c>
      <c r="BB184">
        <v>0</v>
      </c>
      <c r="BC184">
        <v>0</v>
      </c>
      <c r="BD184">
        <v>0</v>
      </c>
      <c r="BE184">
        <v>107.39</v>
      </c>
      <c r="BF184">
        <v>111.87</v>
      </c>
      <c r="BG184">
        <v>14.35</v>
      </c>
      <c r="BH184">
        <v>25.85</v>
      </c>
      <c r="BI184">
        <v>96.56</v>
      </c>
      <c r="BJ184">
        <v>76.010000000000005</v>
      </c>
      <c r="BK184">
        <v>0</v>
      </c>
      <c r="BL184">
        <v>38.51</v>
      </c>
      <c r="BM184">
        <v>0.09</v>
      </c>
      <c r="BN184">
        <v>0.04</v>
      </c>
    </row>
    <row r="185" spans="2:66" x14ac:dyDescent="0.25">
      <c r="B185">
        <v>179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1.53</v>
      </c>
      <c r="R185">
        <v>0.59</v>
      </c>
      <c r="S185">
        <v>0</v>
      </c>
      <c r="T185">
        <v>0</v>
      </c>
      <c r="U185">
        <v>0</v>
      </c>
      <c r="V185">
        <v>0</v>
      </c>
      <c r="X185">
        <v>179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T185">
        <v>179</v>
      </c>
      <c r="AU185">
        <v>28.04</v>
      </c>
      <c r="AV185">
        <v>0</v>
      </c>
      <c r="AW185">
        <v>68.180000000000007</v>
      </c>
      <c r="AX185">
        <v>0</v>
      </c>
      <c r="AY185">
        <v>0</v>
      </c>
      <c r="AZ185">
        <v>36.380000000000003</v>
      </c>
      <c r="BA185">
        <v>83.57</v>
      </c>
      <c r="BB185">
        <v>0</v>
      </c>
      <c r="BC185">
        <v>0</v>
      </c>
      <c r="BD185">
        <v>0</v>
      </c>
      <c r="BE185">
        <v>87.84</v>
      </c>
      <c r="BF185">
        <v>124.82</v>
      </c>
      <c r="BG185">
        <v>15.88</v>
      </c>
      <c r="BH185">
        <v>26.14</v>
      </c>
      <c r="BI185">
        <v>75.459999999999994</v>
      </c>
      <c r="BJ185">
        <v>67.53</v>
      </c>
      <c r="BK185">
        <v>0</v>
      </c>
      <c r="BL185">
        <v>38.369999999999997</v>
      </c>
      <c r="BM185">
        <v>0.08</v>
      </c>
      <c r="BN185">
        <v>0.06</v>
      </c>
    </row>
    <row r="186" spans="2:66" x14ac:dyDescent="0.25">
      <c r="B186">
        <v>180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0.84</v>
      </c>
      <c r="R186">
        <v>0.78</v>
      </c>
      <c r="S186">
        <v>0</v>
      </c>
      <c r="T186">
        <v>0</v>
      </c>
      <c r="U186">
        <v>0</v>
      </c>
      <c r="V186">
        <v>0</v>
      </c>
      <c r="X186">
        <v>180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T186">
        <v>180</v>
      </c>
      <c r="AU186">
        <v>27.46</v>
      </c>
      <c r="AV186">
        <v>0</v>
      </c>
      <c r="AW186">
        <v>81.34</v>
      </c>
      <c r="AX186">
        <v>0</v>
      </c>
      <c r="AY186">
        <v>0</v>
      </c>
      <c r="AZ186">
        <v>35.81</v>
      </c>
      <c r="BA186">
        <v>76.400000000000006</v>
      </c>
      <c r="BB186">
        <v>0</v>
      </c>
      <c r="BC186">
        <v>0</v>
      </c>
      <c r="BD186">
        <v>0</v>
      </c>
      <c r="BE186">
        <v>83.65</v>
      </c>
      <c r="BF186">
        <v>110.39</v>
      </c>
      <c r="BG186">
        <v>16.739999999999998</v>
      </c>
      <c r="BH186">
        <v>24.19</v>
      </c>
      <c r="BI186">
        <v>75.739999999999995</v>
      </c>
      <c r="BJ186">
        <v>72.73</v>
      </c>
      <c r="BK186">
        <v>0</v>
      </c>
      <c r="BL186">
        <v>37.85</v>
      </c>
      <c r="BM186">
        <v>0.08</v>
      </c>
      <c r="BN186">
        <v>0.05</v>
      </c>
    </row>
    <row r="187" spans="2:66" x14ac:dyDescent="0.25">
      <c r="B187">
        <v>181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0.49</v>
      </c>
      <c r="R187">
        <v>0.74</v>
      </c>
      <c r="S187">
        <v>0</v>
      </c>
      <c r="T187">
        <v>0</v>
      </c>
      <c r="U187">
        <v>0</v>
      </c>
      <c r="V187">
        <v>0</v>
      </c>
      <c r="X187">
        <v>181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T187">
        <v>181</v>
      </c>
      <c r="AU187">
        <v>26.27</v>
      </c>
      <c r="AV187">
        <v>0</v>
      </c>
      <c r="AW187">
        <v>56.39</v>
      </c>
      <c r="AX187">
        <v>0</v>
      </c>
      <c r="AY187">
        <v>0</v>
      </c>
      <c r="AZ187">
        <v>32.17</v>
      </c>
      <c r="BA187">
        <v>71.81</v>
      </c>
      <c r="BB187">
        <v>0</v>
      </c>
      <c r="BC187">
        <v>0</v>
      </c>
      <c r="BD187">
        <v>0</v>
      </c>
      <c r="BE187">
        <v>106.39</v>
      </c>
      <c r="BF187">
        <v>93.59</v>
      </c>
      <c r="BG187">
        <v>13.56</v>
      </c>
      <c r="BH187">
        <v>17.739999999999998</v>
      </c>
      <c r="BI187">
        <v>73.040000000000006</v>
      </c>
      <c r="BJ187">
        <v>64.069999999999993</v>
      </c>
      <c r="BK187">
        <v>0</v>
      </c>
      <c r="BL187">
        <v>27.15</v>
      </c>
      <c r="BM187">
        <v>7.0000000000000007E-2</v>
      </c>
      <c r="BN187">
        <v>0.03</v>
      </c>
    </row>
    <row r="188" spans="2:66" x14ac:dyDescent="0.25">
      <c r="B188">
        <v>182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0.43</v>
      </c>
      <c r="R188">
        <v>0.5</v>
      </c>
      <c r="S188">
        <v>0</v>
      </c>
      <c r="T188">
        <v>0</v>
      </c>
      <c r="U188">
        <v>0</v>
      </c>
      <c r="V188">
        <v>0</v>
      </c>
      <c r="X188">
        <v>182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T188">
        <v>182</v>
      </c>
      <c r="AU188">
        <v>24.23</v>
      </c>
      <c r="AV188">
        <v>0</v>
      </c>
      <c r="AW188">
        <v>66.86</v>
      </c>
      <c r="AX188">
        <v>0</v>
      </c>
      <c r="AY188">
        <v>0</v>
      </c>
      <c r="AZ188">
        <v>29.9</v>
      </c>
      <c r="BA188">
        <v>60.3</v>
      </c>
      <c r="BB188">
        <v>0</v>
      </c>
      <c r="BC188">
        <v>0</v>
      </c>
      <c r="BD188">
        <v>0</v>
      </c>
      <c r="BE188">
        <v>77.989999999999995</v>
      </c>
      <c r="BF188">
        <v>130.69999999999999</v>
      </c>
      <c r="BG188">
        <v>19.7</v>
      </c>
      <c r="BH188">
        <v>27.97</v>
      </c>
      <c r="BI188">
        <v>67.930000000000007</v>
      </c>
      <c r="BJ188">
        <v>82.74</v>
      </c>
      <c r="BK188">
        <v>0</v>
      </c>
      <c r="BL188">
        <v>43.02</v>
      </c>
      <c r="BM188">
        <v>0.04</v>
      </c>
      <c r="BN188">
        <v>0.06</v>
      </c>
    </row>
    <row r="189" spans="2:66" x14ac:dyDescent="0.25">
      <c r="B189">
        <v>183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0.32</v>
      </c>
      <c r="R189">
        <v>0.56000000000000005</v>
      </c>
      <c r="S189">
        <v>0</v>
      </c>
      <c r="T189">
        <v>0</v>
      </c>
      <c r="U189">
        <v>0</v>
      </c>
      <c r="V189">
        <v>0</v>
      </c>
      <c r="X189">
        <v>183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T189">
        <v>183</v>
      </c>
      <c r="AU189">
        <v>26.6</v>
      </c>
      <c r="AV189">
        <v>0</v>
      </c>
      <c r="AW189">
        <v>58.36</v>
      </c>
      <c r="AX189">
        <v>0</v>
      </c>
      <c r="AY189">
        <v>0</v>
      </c>
      <c r="AZ189">
        <v>33.42</v>
      </c>
      <c r="BA189">
        <v>55.63</v>
      </c>
      <c r="BB189">
        <v>0</v>
      </c>
      <c r="BC189">
        <v>0</v>
      </c>
      <c r="BD189">
        <v>0</v>
      </c>
      <c r="BE189">
        <v>82.76</v>
      </c>
      <c r="BF189">
        <v>106.92</v>
      </c>
      <c r="BG189">
        <v>15.26</v>
      </c>
      <c r="BH189">
        <v>21.21</v>
      </c>
      <c r="BI189">
        <v>60.84</v>
      </c>
      <c r="BJ189">
        <v>73.930000000000007</v>
      </c>
      <c r="BK189">
        <v>0</v>
      </c>
      <c r="BL189">
        <v>28.17</v>
      </c>
      <c r="BM189">
        <v>0.12</v>
      </c>
      <c r="BN189">
        <v>0.05</v>
      </c>
    </row>
    <row r="190" spans="2:66" x14ac:dyDescent="0.25">
      <c r="B190">
        <v>184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0.33</v>
      </c>
      <c r="R190">
        <v>0.31</v>
      </c>
      <c r="S190">
        <v>0</v>
      </c>
      <c r="T190">
        <v>0</v>
      </c>
      <c r="U190">
        <v>0</v>
      </c>
      <c r="V190">
        <v>0</v>
      </c>
      <c r="X190">
        <v>184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T190">
        <v>184</v>
      </c>
      <c r="AU190">
        <v>24.93</v>
      </c>
      <c r="AV190">
        <v>0</v>
      </c>
      <c r="AW190">
        <v>72.2</v>
      </c>
      <c r="AX190">
        <v>0</v>
      </c>
      <c r="AY190">
        <v>0</v>
      </c>
      <c r="AZ190">
        <v>33.31</v>
      </c>
      <c r="BA190">
        <v>46.69</v>
      </c>
      <c r="BB190">
        <v>0</v>
      </c>
      <c r="BC190">
        <v>0</v>
      </c>
      <c r="BD190">
        <v>0</v>
      </c>
      <c r="BE190">
        <v>93.33</v>
      </c>
      <c r="BF190">
        <v>123.48</v>
      </c>
      <c r="BG190">
        <v>12.5</v>
      </c>
      <c r="BH190">
        <v>15.34</v>
      </c>
      <c r="BI190">
        <v>97.79</v>
      </c>
      <c r="BJ190">
        <v>71.44</v>
      </c>
      <c r="BK190">
        <v>0</v>
      </c>
      <c r="BL190">
        <v>20.93</v>
      </c>
      <c r="BM190">
        <v>0.12</v>
      </c>
      <c r="BN190">
        <v>7.0000000000000007E-2</v>
      </c>
    </row>
    <row r="191" spans="2:66" x14ac:dyDescent="0.25">
      <c r="B191">
        <v>185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0.17</v>
      </c>
      <c r="R191">
        <v>0.11</v>
      </c>
      <c r="S191">
        <v>0</v>
      </c>
      <c r="T191">
        <v>0</v>
      </c>
      <c r="U191">
        <v>0</v>
      </c>
      <c r="V191">
        <v>0</v>
      </c>
      <c r="X191">
        <v>185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T191">
        <v>185</v>
      </c>
      <c r="AU191">
        <v>23.39</v>
      </c>
      <c r="AV191">
        <v>0</v>
      </c>
      <c r="AW191">
        <v>64.13</v>
      </c>
      <c r="AX191">
        <v>0</v>
      </c>
      <c r="AY191">
        <v>0</v>
      </c>
      <c r="AZ191">
        <v>28.34</v>
      </c>
      <c r="BA191">
        <v>38.369999999999997</v>
      </c>
      <c r="BB191">
        <v>0</v>
      </c>
      <c r="BC191">
        <v>0</v>
      </c>
      <c r="BD191">
        <v>0</v>
      </c>
      <c r="BE191">
        <v>73.290000000000006</v>
      </c>
      <c r="BF191">
        <v>110.65</v>
      </c>
      <c r="BG191">
        <v>12.68</v>
      </c>
      <c r="BH191">
        <v>14.98</v>
      </c>
      <c r="BI191">
        <v>77.7</v>
      </c>
      <c r="BJ191">
        <v>80.92</v>
      </c>
      <c r="BK191">
        <v>0</v>
      </c>
      <c r="BL191">
        <v>17.760000000000002</v>
      </c>
      <c r="BM191">
        <v>0.08</v>
      </c>
      <c r="BN191">
        <v>0.03</v>
      </c>
    </row>
    <row r="192" spans="2:66" x14ac:dyDescent="0.25">
      <c r="B192">
        <v>186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0.15</v>
      </c>
      <c r="R192">
        <v>0.05</v>
      </c>
      <c r="S192">
        <v>0</v>
      </c>
      <c r="T192">
        <v>0</v>
      </c>
      <c r="U192">
        <v>0</v>
      </c>
      <c r="V192">
        <v>0</v>
      </c>
      <c r="X192">
        <v>186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T192">
        <v>186</v>
      </c>
      <c r="AU192">
        <v>23.79</v>
      </c>
      <c r="AV192">
        <v>0</v>
      </c>
      <c r="AW192">
        <v>69.48</v>
      </c>
      <c r="AX192">
        <v>0</v>
      </c>
      <c r="AY192">
        <v>0</v>
      </c>
      <c r="AZ192">
        <v>29.16</v>
      </c>
      <c r="BA192">
        <v>29.62</v>
      </c>
      <c r="BB192">
        <v>0</v>
      </c>
      <c r="BC192">
        <v>0</v>
      </c>
      <c r="BD192">
        <v>0</v>
      </c>
      <c r="BE192">
        <v>84.53</v>
      </c>
      <c r="BF192">
        <v>95.1</v>
      </c>
      <c r="BG192">
        <v>11.18</v>
      </c>
      <c r="BH192">
        <v>18.11</v>
      </c>
      <c r="BI192">
        <v>61.15</v>
      </c>
      <c r="BJ192">
        <v>61.62</v>
      </c>
      <c r="BK192">
        <v>0</v>
      </c>
      <c r="BL192">
        <v>21.57</v>
      </c>
      <c r="BM192">
        <v>0.1</v>
      </c>
      <c r="BN192">
        <v>0.02</v>
      </c>
    </row>
    <row r="193" spans="2:66" x14ac:dyDescent="0.25">
      <c r="B193">
        <v>187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0.27</v>
      </c>
      <c r="R193">
        <v>0.05</v>
      </c>
      <c r="S193">
        <v>0</v>
      </c>
      <c r="T193">
        <v>0</v>
      </c>
      <c r="U193">
        <v>0</v>
      </c>
      <c r="V193">
        <v>0</v>
      </c>
      <c r="X193">
        <v>187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T193">
        <v>187</v>
      </c>
      <c r="AU193">
        <v>22.1</v>
      </c>
      <c r="AV193">
        <v>0</v>
      </c>
      <c r="AW193">
        <v>54.32</v>
      </c>
      <c r="AX193">
        <v>0</v>
      </c>
      <c r="AY193">
        <v>0</v>
      </c>
      <c r="AZ193">
        <v>31.84</v>
      </c>
      <c r="BA193">
        <v>22.05</v>
      </c>
      <c r="BB193">
        <v>0</v>
      </c>
      <c r="BC193">
        <v>0</v>
      </c>
      <c r="BD193">
        <v>0</v>
      </c>
      <c r="BE193">
        <v>85</v>
      </c>
      <c r="BF193">
        <v>80.209999999999994</v>
      </c>
      <c r="BG193">
        <v>11.54</v>
      </c>
      <c r="BH193">
        <v>12.84</v>
      </c>
      <c r="BI193">
        <v>80.650000000000006</v>
      </c>
      <c r="BJ193">
        <v>76.040000000000006</v>
      </c>
      <c r="BK193">
        <v>0</v>
      </c>
      <c r="BL193">
        <v>16.12</v>
      </c>
      <c r="BM193">
        <v>0.06</v>
      </c>
      <c r="BN193">
        <v>0.11</v>
      </c>
    </row>
    <row r="194" spans="2:66" x14ac:dyDescent="0.25">
      <c r="B194">
        <v>188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0.5</v>
      </c>
      <c r="R194">
        <v>0.09</v>
      </c>
      <c r="S194">
        <v>0</v>
      </c>
      <c r="T194">
        <v>0</v>
      </c>
      <c r="U194">
        <v>0</v>
      </c>
      <c r="V194">
        <v>0</v>
      </c>
      <c r="X194">
        <v>188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T194">
        <v>188</v>
      </c>
      <c r="AU194">
        <v>22.82</v>
      </c>
      <c r="AV194">
        <v>0</v>
      </c>
      <c r="AW194">
        <v>48.14</v>
      </c>
      <c r="AX194">
        <v>0</v>
      </c>
      <c r="AY194">
        <v>0</v>
      </c>
      <c r="AZ194">
        <v>29.99</v>
      </c>
      <c r="BA194">
        <v>13.37</v>
      </c>
      <c r="BB194">
        <v>0</v>
      </c>
      <c r="BC194">
        <v>0</v>
      </c>
      <c r="BD194">
        <v>0</v>
      </c>
      <c r="BE194">
        <v>105.88</v>
      </c>
      <c r="BF194">
        <v>71.27</v>
      </c>
      <c r="BG194">
        <v>9.33</v>
      </c>
      <c r="BH194">
        <v>14.05</v>
      </c>
      <c r="BI194">
        <v>75.819999999999993</v>
      </c>
      <c r="BJ194">
        <v>70.52</v>
      </c>
      <c r="BK194">
        <v>0</v>
      </c>
      <c r="BL194">
        <v>14.55</v>
      </c>
      <c r="BM194">
        <v>0.06</v>
      </c>
      <c r="BN194">
        <v>0.05</v>
      </c>
    </row>
    <row r="195" spans="2:66" x14ac:dyDescent="0.25">
      <c r="B195">
        <v>189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0.62</v>
      </c>
      <c r="R195">
        <v>0.04</v>
      </c>
      <c r="S195">
        <v>0</v>
      </c>
      <c r="T195">
        <v>0</v>
      </c>
      <c r="U195">
        <v>0</v>
      </c>
      <c r="V195">
        <v>0</v>
      </c>
      <c r="X195">
        <v>189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T195">
        <v>189</v>
      </c>
      <c r="AU195">
        <v>21.82</v>
      </c>
      <c r="AV195">
        <v>0</v>
      </c>
      <c r="AW195">
        <v>47.52</v>
      </c>
      <c r="AX195">
        <v>0</v>
      </c>
      <c r="AY195">
        <v>0</v>
      </c>
      <c r="AZ195">
        <v>29.18</v>
      </c>
      <c r="BA195">
        <v>9.43</v>
      </c>
      <c r="BB195">
        <v>0</v>
      </c>
      <c r="BC195">
        <v>0</v>
      </c>
      <c r="BD195">
        <v>0</v>
      </c>
      <c r="BE195">
        <v>82.02</v>
      </c>
      <c r="BF195">
        <v>79.22</v>
      </c>
      <c r="BG195">
        <v>11.33</v>
      </c>
      <c r="BH195">
        <v>14.13</v>
      </c>
      <c r="BI195">
        <v>84.08</v>
      </c>
      <c r="BJ195">
        <v>48.75</v>
      </c>
      <c r="BK195">
        <v>0</v>
      </c>
      <c r="BL195">
        <v>15.38</v>
      </c>
      <c r="BM195">
        <v>0.1</v>
      </c>
      <c r="BN195">
        <v>0.04</v>
      </c>
    </row>
    <row r="196" spans="2:66" x14ac:dyDescent="0.25">
      <c r="B196">
        <v>190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0.71</v>
      </c>
      <c r="R196">
        <v>0.03</v>
      </c>
      <c r="S196">
        <v>0</v>
      </c>
      <c r="T196">
        <v>0</v>
      </c>
      <c r="U196">
        <v>0</v>
      </c>
      <c r="V196">
        <v>0</v>
      </c>
      <c r="X196">
        <v>190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T196">
        <v>190</v>
      </c>
      <c r="AU196">
        <v>19.579999999999998</v>
      </c>
      <c r="AV196">
        <v>0</v>
      </c>
      <c r="AW196">
        <v>44.86</v>
      </c>
      <c r="AX196">
        <v>0</v>
      </c>
      <c r="AY196">
        <v>0</v>
      </c>
      <c r="AZ196">
        <v>24.88</v>
      </c>
      <c r="BA196">
        <v>4.08</v>
      </c>
      <c r="BB196">
        <v>0</v>
      </c>
      <c r="BC196">
        <v>0</v>
      </c>
      <c r="BD196">
        <v>0</v>
      </c>
      <c r="BE196">
        <v>93.75</v>
      </c>
      <c r="BF196">
        <v>80.53</v>
      </c>
      <c r="BG196">
        <v>12.96</v>
      </c>
      <c r="BH196">
        <v>13.62</v>
      </c>
      <c r="BI196">
        <v>72.89</v>
      </c>
      <c r="BJ196">
        <v>55.88</v>
      </c>
      <c r="BK196">
        <v>0</v>
      </c>
      <c r="BL196">
        <v>14.74</v>
      </c>
      <c r="BM196">
        <v>0.03</v>
      </c>
      <c r="BN196">
        <v>0.01</v>
      </c>
    </row>
    <row r="197" spans="2:66" x14ac:dyDescent="0.25">
      <c r="B197">
        <v>191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0.83</v>
      </c>
      <c r="R197">
        <v>0.04</v>
      </c>
      <c r="S197">
        <v>0</v>
      </c>
      <c r="T197">
        <v>0</v>
      </c>
      <c r="U197">
        <v>0</v>
      </c>
      <c r="V197">
        <v>0</v>
      </c>
      <c r="X197">
        <v>191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T197">
        <v>191</v>
      </c>
      <c r="AU197">
        <v>18.8</v>
      </c>
      <c r="AV197">
        <v>0</v>
      </c>
      <c r="AW197">
        <v>53.54</v>
      </c>
      <c r="AX197">
        <v>0</v>
      </c>
      <c r="AY197">
        <v>0</v>
      </c>
      <c r="AZ197">
        <v>28.05</v>
      </c>
      <c r="BA197">
        <v>0.9</v>
      </c>
      <c r="BB197">
        <v>0</v>
      </c>
      <c r="BC197">
        <v>0</v>
      </c>
      <c r="BD197">
        <v>0</v>
      </c>
      <c r="BE197">
        <v>75.069999999999993</v>
      </c>
      <c r="BF197">
        <v>54.83</v>
      </c>
      <c r="BG197">
        <v>8.99</v>
      </c>
      <c r="BH197">
        <v>15.63</v>
      </c>
      <c r="BI197">
        <v>68.86</v>
      </c>
      <c r="BJ197">
        <v>62.49</v>
      </c>
      <c r="BK197">
        <v>0</v>
      </c>
      <c r="BL197">
        <v>14.87</v>
      </c>
      <c r="BM197">
        <v>0.03</v>
      </c>
      <c r="BN197">
        <v>0.06</v>
      </c>
    </row>
    <row r="198" spans="2:66" x14ac:dyDescent="0.25">
      <c r="B198">
        <v>192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0.56000000000000005</v>
      </c>
      <c r="R198">
        <v>0.01</v>
      </c>
      <c r="S198">
        <v>0</v>
      </c>
      <c r="T198">
        <v>0</v>
      </c>
      <c r="U198">
        <v>0</v>
      </c>
      <c r="V198">
        <v>0</v>
      </c>
      <c r="X198">
        <v>192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T198">
        <v>192</v>
      </c>
      <c r="AU198">
        <v>19.96</v>
      </c>
      <c r="AV198">
        <v>0</v>
      </c>
      <c r="AW198">
        <v>44.52</v>
      </c>
      <c r="AX198">
        <v>0</v>
      </c>
      <c r="AY198">
        <v>0</v>
      </c>
      <c r="AZ198">
        <v>28.72</v>
      </c>
      <c r="BA198">
        <v>0.33</v>
      </c>
      <c r="BB198">
        <v>0</v>
      </c>
      <c r="BC198">
        <v>0</v>
      </c>
      <c r="BD198">
        <v>0</v>
      </c>
      <c r="BE198">
        <v>80.37</v>
      </c>
      <c r="BF198">
        <v>43.89</v>
      </c>
      <c r="BG198">
        <v>11.49</v>
      </c>
      <c r="BH198">
        <v>11.2</v>
      </c>
      <c r="BI198">
        <v>60.29</v>
      </c>
      <c r="BJ198">
        <v>55.72</v>
      </c>
      <c r="BK198">
        <v>0</v>
      </c>
      <c r="BL198">
        <v>10.18</v>
      </c>
      <c r="BM198">
        <v>0.08</v>
      </c>
      <c r="BN198">
        <v>7.0000000000000007E-2</v>
      </c>
    </row>
    <row r="199" spans="2:66" x14ac:dyDescent="0.25">
      <c r="B199">
        <v>193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0.51</v>
      </c>
      <c r="R199">
        <v>0</v>
      </c>
      <c r="S199">
        <v>0</v>
      </c>
      <c r="T199">
        <v>0</v>
      </c>
      <c r="U199">
        <v>0</v>
      </c>
      <c r="V199">
        <v>0</v>
      </c>
      <c r="X199">
        <v>193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T199">
        <v>193</v>
      </c>
      <c r="AU199">
        <v>19.690000000000001</v>
      </c>
      <c r="AV199">
        <v>0</v>
      </c>
      <c r="AW199">
        <v>43.98</v>
      </c>
      <c r="AX199">
        <v>0</v>
      </c>
      <c r="AY199">
        <v>0</v>
      </c>
      <c r="AZ199">
        <v>25.72</v>
      </c>
      <c r="BA199">
        <v>7.0000000000000007E-2</v>
      </c>
      <c r="BB199">
        <v>0</v>
      </c>
      <c r="BC199">
        <v>0</v>
      </c>
      <c r="BD199">
        <v>0</v>
      </c>
      <c r="BE199">
        <v>72.36</v>
      </c>
      <c r="BF199">
        <v>53.17</v>
      </c>
      <c r="BG199">
        <v>11.84</v>
      </c>
      <c r="BH199">
        <v>17.38</v>
      </c>
      <c r="BI199">
        <v>57.17</v>
      </c>
      <c r="BJ199">
        <v>72.62</v>
      </c>
      <c r="BK199">
        <v>0</v>
      </c>
      <c r="BL199">
        <v>15.56</v>
      </c>
      <c r="BM199">
        <v>0.1</v>
      </c>
      <c r="BN199">
        <v>0.02</v>
      </c>
    </row>
    <row r="200" spans="2:66" x14ac:dyDescent="0.25">
      <c r="B200">
        <v>194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0.32</v>
      </c>
      <c r="R200">
        <v>0</v>
      </c>
      <c r="S200">
        <v>0</v>
      </c>
      <c r="T200">
        <v>0</v>
      </c>
      <c r="U200">
        <v>0</v>
      </c>
      <c r="V200">
        <v>0</v>
      </c>
      <c r="X200">
        <v>194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T200">
        <v>194</v>
      </c>
      <c r="AU200">
        <v>16.55</v>
      </c>
      <c r="AV200">
        <v>0</v>
      </c>
      <c r="AW200">
        <v>41.45</v>
      </c>
      <c r="AX200">
        <v>0</v>
      </c>
      <c r="AY200">
        <v>0</v>
      </c>
      <c r="AZ200">
        <v>24.68</v>
      </c>
      <c r="BA200">
        <v>0</v>
      </c>
      <c r="BB200">
        <v>0</v>
      </c>
      <c r="BC200">
        <v>0</v>
      </c>
      <c r="BD200">
        <v>0</v>
      </c>
      <c r="BE200">
        <v>79.23</v>
      </c>
      <c r="BF200">
        <v>34.549999999999997</v>
      </c>
      <c r="BG200">
        <v>7.2</v>
      </c>
      <c r="BH200">
        <v>14.31</v>
      </c>
      <c r="BI200">
        <v>51.74</v>
      </c>
      <c r="BJ200">
        <v>54.09</v>
      </c>
      <c r="BK200">
        <v>0</v>
      </c>
      <c r="BL200">
        <v>11.44</v>
      </c>
      <c r="BM200">
        <v>0.01</v>
      </c>
      <c r="BN200">
        <v>0.03</v>
      </c>
    </row>
    <row r="201" spans="2:66" x14ac:dyDescent="0.25">
      <c r="B201">
        <v>195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0.11</v>
      </c>
      <c r="R201">
        <v>0</v>
      </c>
      <c r="S201">
        <v>0</v>
      </c>
      <c r="T201">
        <v>0</v>
      </c>
      <c r="U201">
        <v>0</v>
      </c>
      <c r="V201">
        <v>0</v>
      </c>
      <c r="X201">
        <v>195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T201">
        <v>195</v>
      </c>
      <c r="AU201">
        <v>17.920000000000002</v>
      </c>
      <c r="AV201">
        <v>0</v>
      </c>
      <c r="AW201">
        <v>44.86</v>
      </c>
      <c r="AX201">
        <v>0</v>
      </c>
      <c r="AY201">
        <v>0</v>
      </c>
      <c r="AZ201">
        <v>25.14</v>
      </c>
      <c r="BA201">
        <v>0</v>
      </c>
      <c r="BB201">
        <v>0</v>
      </c>
      <c r="BC201">
        <v>0</v>
      </c>
      <c r="BD201">
        <v>0</v>
      </c>
      <c r="BE201">
        <v>82.96</v>
      </c>
      <c r="BF201">
        <v>43.66</v>
      </c>
      <c r="BG201">
        <v>12.03</v>
      </c>
      <c r="BH201">
        <v>10.67</v>
      </c>
      <c r="BI201">
        <v>49.93</v>
      </c>
      <c r="BJ201">
        <v>40.770000000000003</v>
      </c>
      <c r="BK201">
        <v>0</v>
      </c>
      <c r="BL201">
        <v>7.94</v>
      </c>
      <c r="BM201">
        <v>0.1</v>
      </c>
      <c r="BN201">
        <v>0.08</v>
      </c>
    </row>
    <row r="202" spans="2:66" x14ac:dyDescent="0.25">
      <c r="B202">
        <v>196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0.06</v>
      </c>
      <c r="R202">
        <v>0</v>
      </c>
      <c r="S202">
        <v>0</v>
      </c>
      <c r="T202">
        <v>0</v>
      </c>
      <c r="U202">
        <v>0</v>
      </c>
      <c r="V202">
        <v>0</v>
      </c>
      <c r="X202">
        <v>196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T202">
        <v>196</v>
      </c>
      <c r="AU202">
        <v>16</v>
      </c>
      <c r="AV202">
        <v>0</v>
      </c>
      <c r="AW202">
        <v>40.950000000000003</v>
      </c>
      <c r="AX202">
        <v>0</v>
      </c>
      <c r="AY202">
        <v>0</v>
      </c>
      <c r="AZ202">
        <v>25.54</v>
      </c>
      <c r="BA202">
        <v>0</v>
      </c>
      <c r="BB202">
        <v>0</v>
      </c>
      <c r="BC202">
        <v>0</v>
      </c>
      <c r="BD202">
        <v>0</v>
      </c>
      <c r="BE202">
        <v>85.54</v>
      </c>
      <c r="BF202">
        <v>26.73</v>
      </c>
      <c r="BG202">
        <v>13.78</v>
      </c>
      <c r="BH202">
        <v>11.08</v>
      </c>
      <c r="BI202">
        <v>38.25</v>
      </c>
      <c r="BJ202">
        <v>35.32</v>
      </c>
      <c r="BK202">
        <v>0</v>
      </c>
      <c r="BL202">
        <v>8.39</v>
      </c>
      <c r="BM202">
        <v>0.03</v>
      </c>
      <c r="BN202">
        <v>7.0000000000000007E-2</v>
      </c>
    </row>
    <row r="203" spans="2:66" x14ac:dyDescent="0.25">
      <c r="B203">
        <v>197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7.0000000000000007E-2</v>
      </c>
      <c r="R203">
        <v>0</v>
      </c>
      <c r="S203">
        <v>0</v>
      </c>
      <c r="T203">
        <v>0</v>
      </c>
      <c r="U203">
        <v>0</v>
      </c>
      <c r="V203">
        <v>0</v>
      </c>
      <c r="X203">
        <v>197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T203">
        <v>197</v>
      </c>
      <c r="AU203">
        <v>17.29</v>
      </c>
      <c r="AV203">
        <v>0</v>
      </c>
      <c r="AW203">
        <v>41.06</v>
      </c>
      <c r="AX203">
        <v>0</v>
      </c>
      <c r="AY203">
        <v>0</v>
      </c>
      <c r="AZ203">
        <v>26.11</v>
      </c>
      <c r="BA203">
        <v>0</v>
      </c>
      <c r="BB203">
        <v>0</v>
      </c>
      <c r="BC203">
        <v>0</v>
      </c>
      <c r="BD203">
        <v>0</v>
      </c>
      <c r="BE203">
        <v>82.31</v>
      </c>
      <c r="BF203">
        <v>26.92</v>
      </c>
      <c r="BG203">
        <v>9.1300000000000008</v>
      </c>
      <c r="BH203">
        <v>8.3000000000000007</v>
      </c>
      <c r="BI203">
        <v>43.18</v>
      </c>
      <c r="BJ203">
        <v>49.08</v>
      </c>
      <c r="BK203">
        <v>0</v>
      </c>
      <c r="BL203">
        <v>5.05</v>
      </c>
      <c r="BM203">
        <v>0.03</v>
      </c>
      <c r="BN203">
        <v>0.08</v>
      </c>
    </row>
    <row r="204" spans="2:66" x14ac:dyDescent="0.25">
      <c r="B204">
        <v>198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0.06</v>
      </c>
      <c r="R204">
        <v>0</v>
      </c>
      <c r="S204">
        <v>0</v>
      </c>
      <c r="T204">
        <v>0</v>
      </c>
      <c r="U204">
        <v>0</v>
      </c>
      <c r="V204">
        <v>0</v>
      </c>
      <c r="X204">
        <v>198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T204">
        <v>198</v>
      </c>
      <c r="AU204">
        <v>14.88</v>
      </c>
      <c r="AV204">
        <v>0</v>
      </c>
      <c r="AW204">
        <v>37.24</v>
      </c>
      <c r="AX204">
        <v>0</v>
      </c>
      <c r="AY204">
        <v>0</v>
      </c>
      <c r="AZ204">
        <v>22.99</v>
      </c>
      <c r="BA204">
        <v>0</v>
      </c>
      <c r="BB204">
        <v>0</v>
      </c>
      <c r="BC204">
        <v>0</v>
      </c>
      <c r="BD204">
        <v>0</v>
      </c>
      <c r="BE204">
        <v>78.55</v>
      </c>
      <c r="BF204">
        <v>20.75</v>
      </c>
      <c r="BG204">
        <v>11.37</v>
      </c>
      <c r="BH204">
        <v>9.32</v>
      </c>
      <c r="BI204">
        <v>45.85</v>
      </c>
      <c r="BJ204">
        <v>31.42</v>
      </c>
      <c r="BK204">
        <v>0</v>
      </c>
      <c r="BL204">
        <v>4.78</v>
      </c>
      <c r="BM204">
        <v>0.03</v>
      </c>
      <c r="BN204">
        <v>0.06</v>
      </c>
    </row>
    <row r="205" spans="2:66" x14ac:dyDescent="0.25">
      <c r="B205">
        <v>199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0.03</v>
      </c>
      <c r="R205">
        <v>0</v>
      </c>
      <c r="S205">
        <v>0</v>
      </c>
      <c r="T205">
        <v>0</v>
      </c>
      <c r="U205">
        <v>0</v>
      </c>
      <c r="V205">
        <v>0</v>
      </c>
      <c r="X205">
        <v>199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T205">
        <v>199</v>
      </c>
      <c r="AU205">
        <v>14</v>
      </c>
      <c r="AV205">
        <v>0</v>
      </c>
      <c r="AW205">
        <v>34.28</v>
      </c>
      <c r="AX205">
        <v>0</v>
      </c>
      <c r="AY205">
        <v>0</v>
      </c>
      <c r="AZ205">
        <v>22.31</v>
      </c>
      <c r="BA205">
        <v>0</v>
      </c>
      <c r="BB205">
        <v>0</v>
      </c>
      <c r="BC205">
        <v>0</v>
      </c>
      <c r="BD205">
        <v>0</v>
      </c>
      <c r="BE205">
        <v>109.49</v>
      </c>
      <c r="BF205">
        <v>17.399999999999999</v>
      </c>
      <c r="BG205">
        <v>12.24</v>
      </c>
      <c r="BH205">
        <v>8.11</v>
      </c>
      <c r="BI205">
        <v>57.55</v>
      </c>
      <c r="BJ205">
        <v>25.04</v>
      </c>
      <c r="BK205">
        <v>0</v>
      </c>
      <c r="BL205">
        <v>3.66</v>
      </c>
      <c r="BM205">
        <v>0.04</v>
      </c>
      <c r="BN205">
        <v>0.05</v>
      </c>
    </row>
    <row r="206" spans="2:66" x14ac:dyDescent="0.25">
      <c r="B206">
        <v>200</v>
      </c>
      <c r="C206">
        <v>0</v>
      </c>
      <c r="D206">
        <v>0</v>
      </c>
      <c r="E206">
        <v>60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0.1</v>
      </c>
      <c r="R206">
        <v>0</v>
      </c>
      <c r="S206">
        <v>0</v>
      </c>
      <c r="T206">
        <v>0</v>
      </c>
      <c r="U206">
        <v>0</v>
      </c>
      <c r="V206">
        <v>0</v>
      </c>
      <c r="X206">
        <v>200</v>
      </c>
      <c r="Y206">
        <v>0</v>
      </c>
      <c r="Z206">
        <v>0</v>
      </c>
      <c r="AA206">
        <v>60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T206">
        <v>200</v>
      </c>
      <c r="AU206">
        <v>13.23</v>
      </c>
      <c r="AV206">
        <v>0</v>
      </c>
      <c r="AW206">
        <v>31.93</v>
      </c>
      <c r="AX206">
        <v>0</v>
      </c>
      <c r="AY206">
        <v>0</v>
      </c>
      <c r="AZ206">
        <v>24.34</v>
      </c>
      <c r="BA206">
        <v>0</v>
      </c>
      <c r="BB206">
        <v>0</v>
      </c>
      <c r="BC206">
        <v>0</v>
      </c>
      <c r="BD206">
        <v>0</v>
      </c>
      <c r="BE206">
        <v>78.19</v>
      </c>
      <c r="BF206">
        <v>12.13</v>
      </c>
      <c r="BG206">
        <v>10.63</v>
      </c>
      <c r="BH206">
        <v>7.23</v>
      </c>
      <c r="BI206">
        <v>57.22</v>
      </c>
      <c r="BJ206">
        <v>21.95</v>
      </c>
      <c r="BK206">
        <v>0</v>
      </c>
      <c r="BL206">
        <v>3.03</v>
      </c>
      <c r="BM206">
        <v>0.01</v>
      </c>
      <c r="BN206">
        <v>0.06</v>
      </c>
    </row>
    <row r="207" spans="2:66" x14ac:dyDescent="0.25">
      <c r="B207">
        <v>201</v>
      </c>
      <c r="AT207">
        <v>201</v>
      </c>
      <c r="AU207">
        <v>12.59</v>
      </c>
      <c r="AV207">
        <v>0</v>
      </c>
      <c r="AW207">
        <v>33.700000000000003</v>
      </c>
      <c r="AX207">
        <v>0</v>
      </c>
      <c r="AY207">
        <v>0</v>
      </c>
      <c r="AZ207">
        <v>22.93</v>
      </c>
      <c r="BA207">
        <v>0</v>
      </c>
      <c r="BB207">
        <v>0</v>
      </c>
      <c r="BC207">
        <v>0</v>
      </c>
      <c r="BD207">
        <v>0</v>
      </c>
      <c r="BE207">
        <v>81.39</v>
      </c>
      <c r="BF207">
        <v>9.2799999999999994</v>
      </c>
      <c r="BG207">
        <v>9.59</v>
      </c>
      <c r="BH207">
        <v>11.21</v>
      </c>
      <c r="BI207">
        <v>48.95</v>
      </c>
      <c r="BJ207">
        <v>29.03</v>
      </c>
      <c r="BK207">
        <v>0</v>
      </c>
      <c r="BL207">
        <v>3.68</v>
      </c>
      <c r="BM207">
        <v>0.04</v>
      </c>
      <c r="BN207">
        <v>0.03</v>
      </c>
    </row>
    <row r="208" spans="2:66" x14ac:dyDescent="0.25">
      <c r="B208">
        <v>202</v>
      </c>
      <c r="AT208">
        <v>202</v>
      </c>
      <c r="AU208">
        <v>12.71</v>
      </c>
      <c r="AV208">
        <v>0</v>
      </c>
      <c r="AW208">
        <v>34.29</v>
      </c>
      <c r="AX208">
        <v>0</v>
      </c>
      <c r="AY208">
        <v>0</v>
      </c>
      <c r="AZ208">
        <v>21.81</v>
      </c>
      <c r="BA208">
        <v>0</v>
      </c>
      <c r="BB208">
        <v>0</v>
      </c>
      <c r="BC208">
        <v>0</v>
      </c>
      <c r="BD208">
        <v>0</v>
      </c>
      <c r="BE208">
        <v>60.85</v>
      </c>
      <c r="BF208">
        <v>4.9000000000000004</v>
      </c>
      <c r="BG208">
        <v>8.6999999999999993</v>
      </c>
      <c r="BH208">
        <v>8.4700000000000006</v>
      </c>
      <c r="BI208">
        <v>79.63</v>
      </c>
      <c r="BJ208">
        <v>21.02</v>
      </c>
      <c r="BK208">
        <v>0</v>
      </c>
      <c r="BL208">
        <v>1.65</v>
      </c>
      <c r="BM208">
        <v>0.05</v>
      </c>
      <c r="BN208">
        <v>0.03</v>
      </c>
    </row>
    <row r="209" spans="2:66" x14ac:dyDescent="0.25">
      <c r="B209">
        <v>203</v>
      </c>
      <c r="AT209">
        <v>203</v>
      </c>
      <c r="AU209">
        <v>11.09</v>
      </c>
      <c r="AV209">
        <v>0</v>
      </c>
      <c r="AW209">
        <v>25.99</v>
      </c>
      <c r="AX209">
        <v>0</v>
      </c>
      <c r="AY209">
        <v>0</v>
      </c>
      <c r="AZ209">
        <v>21.71</v>
      </c>
      <c r="BA209">
        <v>0</v>
      </c>
      <c r="BB209">
        <v>0</v>
      </c>
      <c r="BC209">
        <v>0</v>
      </c>
      <c r="BD209">
        <v>0</v>
      </c>
      <c r="BE209">
        <v>82.81</v>
      </c>
      <c r="BF209">
        <v>4.2699999999999996</v>
      </c>
      <c r="BG209">
        <v>10.4</v>
      </c>
      <c r="BH209">
        <v>9.52</v>
      </c>
      <c r="BI209">
        <v>48.21</v>
      </c>
      <c r="BJ209">
        <v>24.46</v>
      </c>
      <c r="BK209">
        <v>0</v>
      </c>
      <c r="BL209">
        <v>1.82</v>
      </c>
      <c r="BM209">
        <v>0.03</v>
      </c>
      <c r="BN209">
        <v>0.05</v>
      </c>
    </row>
    <row r="210" spans="2:66" x14ac:dyDescent="0.25">
      <c r="B210">
        <v>204</v>
      </c>
      <c r="AT210">
        <v>204</v>
      </c>
      <c r="AU210">
        <v>11</v>
      </c>
      <c r="AV210">
        <v>0</v>
      </c>
      <c r="AW210">
        <v>29.27</v>
      </c>
      <c r="AX210">
        <v>0</v>
      </c>
      <c r="AY210">
        <v>0</v>
      </c>
      <c r="AZ210">
        <v>21.46</v>
      </c>
      <c r="BA210">
        <v>0</v>
      </c>
      <c r="BB210">
        <v>0</v>
      </c>
      <c r="BC210">
        <v>0</v>
      </c>
      <c r="BD210">
        <v>0</v>
      </c>
      <c r="BE210">
        <v>71.260000000000005</v>
      </c>
      <c r="BF210">
        <v>2.95</v>
      </c>
      <c r="BG210">
        <v>7.93</v>
      </c>
      <c r="BH210">
        <v>7.4</v>
      </c>
      <c r="BI210">
        <v>37.83</v>
      </c>
      <c r="BJ210">
        <v>23.79</v>
      </c>
      <c r="BK210">
        <v>0</v>
      </c>
      <c r="BL210">
        <v>0.74</v>
      </c>
      <c r="BM210">
        <v>0.04</v>
      </c>
      <c r="BN210">
        <v>0.02</v>
      </c>
    </row>
    <row r="211" spans="2:66" x14ac:dyDescent="0.25">
      <c r="B211">
        <v>205</v>
      </c>
      <c r="AT211">
        <v>205</v>
      </c>
      <c r="AU211">
        <v>9.44</v>
      </c>
      <c r="AV211">
        <v>0</v>
      </c>
      <c r="AW211">
        <v>35.229999999999997</v>
      </c>
      <c r="AX211">
        <v>0</v>
      </c>
      <c r="AY211">
        <v>0</v>
      </c>
      <c r="AZ211">
        <v>21.75</v>
      </c>
      <c r="BA211">
        <v>0</v>
      </c>
      <c r="BB211">
        <v>0</v>
      </c>
      <c r="BC211">
        <v>0</v>
      </c>
      <c r="BD211">
        <v>0</v>
      </c>
      <c r="BE211">
        <v>84.33</v>
      </c>
      <c r="BF211">
        <v>2.35</v>
      </c>
      <c r="BG211">
        <v>11.18</v>
      </c>
      <c r="BH211">
        <v>7.87</v>
      </c>
      <c r="BI211">
        <v>45.41</v>
      </c>
      <c r="BJ211">
        <v>25.33</v>
      </c>
      <c r="BK211">
        <v>0</v>
      </c>
      <c r="BL211">
        <v>0.28000000000000003</v>
      </c>
      <c r="BM211">
        <v>0.02</v>
      </c>
      <c r="BN211">
        <v>0.05</v>
      </c>
    </row>
    <row r="212" spans="2:66" x14ac:dyDescent="0.25">
      <c r="B212">
        <v>206</v>
      </c>
      <c r="AT212">
        <v>206</v>
      </c>
      <c r="AU212">
        <v>9.14</v>
      </c>
      <c r="AV212">
        <v>0</v>
      </c>
      <c r="AW212">
        <v>27.37</v>
      </c>
      <c r="AX212">
        <v>0</v>
      </c>
      <c r="AY212">
        <v>0</v>
      </c>
      <c r="AZ212">
        <v>18.46</v>
      </c>
      <c r="BA212">
        <v>0</v>
      </c>
      <c r="BB212">
        <v>0</v>
      </c>
      <c r="BC212">
        <v>0</v>
      </c>
      <c r="BD212">
        <v>0</v>
      </c>
      <c r="BE212">
        <v>79.73</v>
      </c>
      <c r="BF212">
        <v>1.48</v>
      </c>
      <c r="BG212">
        <v>10.27</v>
      </c>
      <c r="BH212">
        <v>8.31</v>
      </c>
      <c r="BI212">
        <v>47.83</v>
      </c>
      <c r="BJ212">
        <v>20.72</v>
      </c>
      <c r="BK212">
        <v>0</v>
      </c>
      <c r="BL212">
        <v>0.1</v>
      </c>
      <c r="BM212">
        <v>0.04</v>
      </c>
      <c r="BN212">
        <v>0.01</v>
      </c>
    </row>
    <row r="213" spans="2:66" x14ac:dyDescent="0.25">
      <c r="B213">
        <v>207</v>
      </c>
      <c r="AT213">
        <v>207</v>
      </c>
      <c r="AU213">
        <v>7.92</v>
      </c>
      <c r="AV213">
        <v>0</v>
      </c>
      <c r="AW213">
        <v>25.07</v>
      </c>
      <c r="AX213">
        <v>0</v>
      </c>
      <c r="AY213">
        <v>0</v>
      </c>
      <c r="AZ213">
        <v>18.23</v>
      </c>
      <c r="BA213">
        <v>0</v>
      </c>
      <c r="BB213">
        <v>0</v>
      </c>
      <c r="BC213">
        <v>0</v>
      </c>
      <c r="BD213">
        <v>0</v>
      </c>
      <c r="BE213">
        <v>71.59</v>
      </c>
      <c r="BF213">
        <v>0.92</v>
      </c>
      <c r="BG213">
        <v>10.08</v>
      </c>
      <c r="BH213">
        <v>11.31</v>
      </c>
      <c r="BI213">
        <v>41.05</v>
      </c>
      <c r="BJ213">
        <v>32.93</v>
      </c>
      <c r="BK213">
        <v>0</v>
      </c>
      <c r="BL213">
        <v>0.01</v>
      </c>
      <c r="BM213">
        <v>0.01</v>
      </c>
      <c r="BN213">
        <v>0.01</v>
      </c>
    </row>
    <row r="214" spans="2:66" x14ac:dyDescent="0.25">
      <c r="B214">
        <v>208</v>
      </c>
      <c r="AT214">
        <v>208</v>
      </c>
      <c r="AU214">
        <v>7.29</v>
      </c>
      <c r="AV214">
        <v>0</v>
      </c>
      <c r="AW214">
        <v>27.35</v>
      </c>
      <c r="AX214">
        <v>0</v>
      </c>
      <c r="AY214">
        <v>0</v>
      </c>
      <c r="AZ214">
        <v>19.52</v>
      </c>
      <c r="BA214">
        <v>0</v>
      </c>
      <c r="BB214">
        <v>0</v>
      </c>
      <c r="BC214">
        <v>0</v>
      </c>
      <c r="BD214">
        <v>0</v>
      </c>
      <c r="BE214">
        <v>81.290000000000006</v>
      </c>
      <c r="BF214">
        <v>0.81</v>
      </c>
      <c r="BG214">
        <v>11.54</v>
      </c>
      <c r="BH214">
        <v>7.93</v>
      </c>
      <c r="BI214">
        <v>49</v>
      </c>
      <c r="BJ214">
        <v>43.74</v>
      </c>
      <c r="BK214">
        <v>0</v>
      </c>
      <c r="BL214">
        <v>0</v>
      </c>
      <c r="BM214">
        <v>0.01</v>
      </c>
      <c r="BN214">
        <v>0.04</v>
      </c>
    </row>
    <row r="215" spans="2:66" x14ac:dyDescent="0.25">
      <c r="B215">
        <v>209</v>
      </c>
      <c r="AT215">
        <v>209</v>
      </c>
      <c r="AU215">
        <v>6.2</v>
      </c>
      <c r="AV215">
        <v>0</v>
      </c>
      <c r="AW215">
        <v>24.62</v>
      </c>
      <c r="AX215">
        <v>0</v>
      </c>
      <c r="AY215">
        <v>0</v>
      </c>
      <c r="AZ215">
        <v>18.440000000000001</v>
      </c>
      <c r="BA215">
        <v>0</v>
      </c>
      <c r="BB215">
        <v>0</v>
      </c>
      <c r="BC215">
        <v>0</v>
      </c>
      <c r="BD215">
        <v>0</v>
      </c>
      <c r="BE215">
        <v>117.01</v>
      </c>
      <c r="BF215">
        <v>0.62</v>
      </c>
      <c r="BG215">
        <v>7.39</v>
      </c>
      <c r="BH215">
        <v>9.9700000000000006</v>
      </c>
      <c r="BI215">
        <v>52.65</v>
      </c>
      <c r="BJ215">
        <v>21.2</v>
      </c>
      <c r="BK215">
        <v>0</v>
      </c>
      <c r="BL215">
        <v>0</v>
      </c>
      <c r="BM215">
        <v>0.01</v>
      </c>
      <c r="BN215">
        <v>0.04</v>
      </c>
    </row>
    <row r="216" spans="2:66" x14ac:dyDescent="0.25">
      <c r="B216">
        <v>210</v>
      </c>
      <c r="AT216">
        <v>210</v>
      </c>
      <c r="AU216">
        <v>6.04</v>
      </c>
      <c r="AV216">
        <v>0</v>
      </c>
      <c r="AW216">
        <v>25.93</v>
      </c>
      <c r="AX216">
        <v>0</v>
      </c>
      <c r="AY216">
        <v>0</v>
      </c>
      <c r="AZ216">
        <v>20.79</v>
      </c>
      <c r="BA216">
        <v>0</v>
      </c>
      <c r="BB216">
        <v>0</v>
      </c>
      <c r="BC216">
        <v>0</v>
      </c>
      <c r="BD216">
        <v>0</v>
      </c>
      <c r="BE216">
        <v>72.709999999999994</v>
      </c>
      <c r="BF216">
        <v>0.25</v>
      </c>
      <c r="BG216">
        <v>6.56</v>
      </c>
      <c r="BH216">
        <v>8.67</v>
      </c>
      <c r="BI216">
        <v>43.74</v>
      </c>
      <c r="BJ216">
        <v>41.29</v>
      </c>
      <c r="BK216">
        <v>0</v>
      </c>
      <c r="BL216">
        <v>0</v>
      </c>
      <c r="BM216">
        <v>0.02</v>
      </c>
      <c r="BN216">
        <v>0.05</v>
      </c>
    </row>
    <row r="217" spans="2:66" x14ac:dyDescent="0.25">
      <c r="B217">
        <v>211</v>
      </c>
      <c r="AT217">
        <v>211</v>
      </c>
      <c r="AU217">
        <v>6.73</v>
      </c>
      <c r="AV217">
        <v>0</v>
      </c>
      <c r="AW217">
        <v>23.3</v>
      </c>
      <c r="AX217">
        <v>0</v>
      </c>
      <c r="AY217">
        <v>0</v>
      </c>
      <c r="AZ217">
        <v>17.73</v>
      </c>
      <c r="BA217">
        <v>0</v>
      </c>
      <c r="BB217">
        <v>0</v>
      </c>
      <c r="BC217">
        <v>0</v>
      </c>
      <c r="BD217">
        <v>0</v>
      </c>
      <c r="BE217">
        <v>85.38</v>
      </c>
      <c r="BF217">
        <v>0.13</v>
      </c>
      <c r="BG217">
        <v>5.28</v>
      </c>
      <c r="BH217">
        <v>8.83</v>
      </c>
      <c r="BI217">
        <v>48.33</v>
      </c>
      <c r="BJ217">
        <v>32.58</v>
      </c>
      <c r="BK217">
        <v>0</v>
      </c>
      <c r="BL217">
        <v>0</v>
      </c>
      <c r="BM217">
        <v>0.05</v>
      </c>
      <c r="BN217">
        <v>0.04</v>
      </c>
    </row>
    <row r="218" spans="2:66" x14ac:dyDescent="0.25">
      <c r="B218">
        <v>212</v>
      </c>
      <c r="AT218">
        <v>212</v>
      </c>
      <c r="AU218">
        <v>5</v>
      </c>
      <c r="AV218">
        <v>0</v>
      </c>
      <c r="AW218">
        <v>26.4</v>
      </c>
      <c r="AX218">
        <v>0</v>
      </c>
      <c r="AY218">
        <v>0</v>
      </c>
      <c r="AZ218">
        <v>15.36</v>
      </c>
      <c r="BA218">
        <v>0</v>
      </c>
      <c r="BB218">
        <v>0</v>
      </c>
      <c r="BC218">
        <v>0</v>
      </c>
      <c r="BD218">
        <v>0</v>
      </c>
      <c r="BE218">
        <v>92.97</v>
      </c>
      <c r="BF218">
        <v>0.12</v>
      </c>
      <c r="BG218">
        <v>5.95</v>
      </c>
      <c r="BH218">
        <v>7.76</v>
      </c>
      <c r="BI218">
        <v>44.29</v>
      </c>
      <c r="BJ218">
        <v>41.04</v>
      </c>
      <c r="BK218">
        <v>0</v>
      </c>
      <c r="BL218">
        <v>0</v>
      </c>
      <c r="BM218">
        <v>0.01</v>
      </c>
      <c r="BN218">
        <v>0</v>
      </c>
    </row>
    <row r="219" spans="2:66" x14ac:dyDescent="0.25">
      <c r="B219">
        <v>213</v>
      </c>
      <c r="AT219">
        <v>213</v>
      </c>
      <c r="AU219">
        <v>3.58</v>
      </c>
      <c r="AV219">
        <v>0</v>
      </c>
      <c r="AW219">
        <v>25.94</v>
      </c>
      <c r="AX219">
        <v>0</v>
      </c>
      <c r="AY219">
        <v>0</v>
      </c>
      <c r="AZ219">
        <v>14.2</v>
      </c>
      <c r="BA219">
        <v>0</v>
      </c>
      <c r="BB219">
        <v>0</v>
      </c>
      <c r="BC219">
        <v>0</v>
      </c>
      <c r="BD219">
        <v>0</v>
      </c>
      <c r="BE219">
        <v>71.349999999999994</v>
      </c>
      <c r="BF219">
        <v>0.13</v>
      </c>
      <c r="BG219">
        <v>5.94</v>
      </c>
      <c r="BH219">
        <v>6.52</v>
      </c>
      <c r="BI219">
        <v>57.17</v>
      </c>
      <c r="BJ219">
        <v>32.18</v>
      </c>
      <c r="BK219">
        <v>0</v>
      </c>
      <c r="BL219">
        <v>0</v>
      </c>
      <c r="BM219">
        <v>0</v>
      </c>
      <c r="BN219">
        <v>0</v>
      </c>
    </row>
    <row r="220" spans="2:66" x14ac:dyDescent="0.25">
      <c r="B220">
        <v>214</v>
      </c>
      <c r="AT220">
        <v>214</v>
      </c>
      <c r="AU220">
        <v>4.1500000000000004</v>
      </c>
      <c r="AV220">
        <v>0</v>
      </c>
      <c r="AW220">
        <v>23.2</v>
      </c>
      <c r="AX220">
        <v>0</v>
      </c>
      <c r="AY220">
        <v>0</v>
      </c>
      <c r="AZ220">
        <v>15.63</v>
      </c>
      <c r="BA220">
        <v>0</v>
      </c>
      <c r="BB220">
        <v>0</v>
      </c>
      <c r="BC220">
        <v>0</v>
      </c>
      <c r="BD220">
        <v>0</v>
      </c>
      <c r="BE220">
        <v>117.37</v>
      </c>
      <c r="BF220">
        <v>0.06</v>
      </c>
      <c r="BG220">
        <v>3.85</v>
      </c>
      <c r="BH220">
        <v>7.14</v>
      </c>
      <c r="BI220">
        <v>38.76</v>
      </c>
      <c r="BJ220">
        <v>26.17</v>
      </c>
      <c r="BK220">
        <v>0</v>
      </c>
      <c r="BL220">
        <v>0</v>
      </c>
      <c r="BM220">
        <v>0.02</v>
      </c>
      <c r="BN220">
        <v>0</v>
      </c>
    </row>
    <row r="221" spans="2:66" x14ac:dyDescent="0.25">
      <c r="B221">
        <v>215</v>
      </c>
      <c r="AT221">
        <v>215</v>
      </c>
      <c r="AU221">
        <v>3.18</v>
      </c>
      <c r="AV221">
        <v>0</v>
      </c>
      <c r="AW221">
        <v>31.82</v>
      </c>
      <c r="AX221">
        <v>0</v>
      </c>
      <c r="AY221">
        <v>0</v>
      </c>
      <c r="AZ221">
        <v>14.17</v>
      </c>
      <c r="BA221">
        <v>0</v>
      </c>
      <c r="BB221">
        <v>0</v>
      </c>
      <c r="BC221">
        <v>0</v>
      </c>
      <c r="BD221">
        <v>0</v>
      </c>
      <c r="BE221">
        <v>89.19</v>
      </c>
      <c r="BF221">
        <v>0.01</v>
      </c>
      <c r="BG221">
        <v>3.43</v>
      </c>
      <c r="BH221">
        <v>6.07</v>
      </c>
      <c r="BI221">
        <v>53.27</v>
      </c>
      <c r="BJ221">
        <v>26.4</v>
      </c>
      <c r="BK221">
        <v>0</v>
      </c>
      <c r="BL221">
        <v>0</v>
      </c>
      <c r="BM221">
        <v>0.01</v>
      </c>
      <c r="BN221">
        <v>0.02</v>
      </c>
    </row>
    <row r="222" spans="2:66" x14ac:dyDescent="0.25">
      <c r="B222">
        <v>216</v>
      </c>
      <c r="AT222">
        <v>216</v>
      </c>
      <c r="AU222">
        <v>2.33</v>
      </c>
      <c r="AV222">
        <v>0</v>
      </c>
      <c r="AW222">
        <v>22.41</v>
      </c>
      <c r="AX222">
        <v>0</v>
      </c>
      <c r="AY222">
        <v>0</v>
      </c>
      <c r="AZ222">
        <v>13.95</v>
      </c>
      <c r="BA222">
        <v>0</v>
      </c>
      <c r="BB222">
        <v>0</v>
      </c>
      <c r="BC222">
        <v>0</v>
      </c>
      <c r="BD222">
        <v>0</v>
      </c>
      <c r="BE222">
        <v>102.86</v>
      </c>
      <c r="BF222">
        <v>0</v>
      </c>
      <c r="BG222">
        <v>2.83</v>
      </c>
      <c r="BH222">
        <v>6.82</v>
      </c>
      <c r="BI222">
        <v>43.78</v>
      </c>
      <c r="BJ222">
        <v>14.51</v>
      </c>
      <c r="BK222">
        <v>0</v>
      </c>
      <c r="BL222">
        <v>0</v>
      </c>
      <c r="BM222">
        <v>0</v>
      </c>
      <c r="BN222">
        <v>0.02</v>
      </c>
    </row>
    <row r="223" spans="2:66" x14ac:dyDescent="0.25">
      <c r="B223">
        <v>217</v>
      </c>
      <c r="AT223">
        <v>217</v>
      </c>
      <c r="AU223">
        <v>2.2200000000000002</v>
      </c>
      <c r="AV223">
        <v>0</v>
      </c>
      <c r="AW223">
        <v>25.83</v>
      </c>
      <c r="AX223">
        <v>0</v>
      </c>
      <c r="AY223">
        <v>0</v>
      </c>
      <c r="AZ223">
        <v>10.47</v>
      </c>
      <c r="BA223">
        <v>0</v>
      </c>
      <c r="BB223">
        <v>0</v>
      </c>
      <c r="BC223">
        <v>0</v>
      </c>
      <c r="BD223">
        <v>0</v>
      </c>
      <c r="BE223">
        <v>89.99</v>
      </c>
      <c r="BF223">
        <v>0</v>
      </c>
      <c r="BG223">
        <v>2.37</v>
      </c>
      <c r="BH223">
        <v>9.75</v>
      </c>
      <c r="BI223">
        <v>50.09</v>
      </c>
      <c r="BJ223">
        <v>11.86</v>
      </c>
      <c r="BK223">
        <v>0</v>
      </c>
      <c r="BL223">
        <v>0</v>
      </c>
      <c r="BM223">
        <v>0.01</v>
      </c>
      <c r="BN223">
        <v>0</v>
      </c>
    </row>
    <row r="224" spans="2:66" x14ac:dyDescent="0.25">
      <c r="B224">
        <v>218</v>
      </c>
      <c r="AT224">
        <v>218</v>
      </c>
      <c r="AU224">
        <v>1.5</v>
      </c>
      <c r="AV224">
        <v>0</v>
      </c>
      <c r="AW224">
        <v>21.53</v>
      </c>
      <c r="AX224">
        <v>0</v>
      </c>
      <c r="AY224">
        <v>0</v>
      </c>
      <c r="AZ224">
        <v>10.26</v>
      </c>
      <c r="BA224">
        <v>0</v>
      </c>
      <c r="BB224">
        <v>0</v>
      </c>
      <c r="BC224">
        <v>0</v>
      </c>
      <c r="BD224">
        <v>0</v>
      </c>
      <c r="BE224">
        <v>90.09</v>
      </c>
      <c r="BF224">
        <v>0</v>
      </c>
      <c r="BG224">
        <v>1.92</v>
      </c>
      <c r="BH224">
        <v>7.55</v>
      </c>
      <c r="BI224">
        <v>61.2</v>
      </c>
      <c r="BJ224">
        <v>8.59</v>
      </c>
      <c r="BK224">
        <v>0</v>
      </c>
      <c r="BL224">
        <v>0</v>
      </c>
      <c r="BM224">
        <v>0.01</v>
      </c>
      <c r="BN224">
        <v>0.02</v>
      </c>
    </row>
    <row r="225" spans="2:66" x14ac:dyDescent="0.25">
      <c r="B225">
        <v>219</v>
      </c>
      <c r="AT225">
        <v>219</v>
      </c>
      <c r="AU225">
        <v>1.48</v>
      </c>
      <c r="AV225">
        <v>0</v>
      </c>
      <c r="AW225">
        <v>26.1</v>
      </c>
      <c r="AX225">
        <v>0</v>
      </c>
      <c r="AY225">
        <v>0</v>
      </c>
      <c r="AZ225">
        <v>10.65</v>
      </c>
      <c r="BA225">
        <v>0</v>
      </c>
      <c r="BB225">
        <v>0</v>
      </c>
      <c r="BC225">
        <v>0</v>
      </c>
      <c r="BD225">
        <v>0</v>
      </c>
      <c r="BE225">
        <v>113.37</v>
      </c>
      <c r="BF225">
        <v>0</v>
      </c>
      <c r="BG225">
        <v>1.64</v>
      </c>
      <c r="BH225">
        <v>9.36</v>
      </c>
      <c r="BI225">
        <v>43.49</v>
      </c>
      <c r="BJ225">
        <v>4.8899999999999997</v>
      </c>
      <c r="BK225">
        <v>0</v>
      </c>
      <c r="BL225">
        <v>0</v>
      </c>
      <c r="BM225">
        <v>0</v>
      </c>
      <c r="BN225">
        <v>0.02</v>
      </c>
    </row>
    <row r="226" spans="2:66" x14ac:dyDescent="0.25">
      <c r="B226">
        <v>220</v>
      </c>
      <c r="AT226">
        <v>220</v>
      </c>
      <c r="AU226">
        <v>0.89</v>
      </c>
      <c r="AV226">
        <v>0</v>
      </c>
      <c r="AW226">
        <v>23.05</v>
      </c>
      <c r="AX226">
        <v>0</v>
      </c>
      <c r="AY226">
        <v>0</v>
      </c>
      <c r="AZ226">
        <v>7.86</v>
      </c>
      <c r="BA226">
        <v>0</v>
      </c>
      <c r="BB226">
        <v>0</v>
      </c>
      <c r="BC226">
        <v>0</v>
      </c>
      <c r="BD226">
        <v>0</v>
      </c>
      <c r="BE226">
        <v>97.6</v>
      </c>
      <c r="BF226">
        <v>0</v>
      </c>
      <c r="BG226">
        <v>1.49</v>
      </c>
      <c r="BH226">
        <v>9.2200000000000006</v>
      </c>
      <c r="BI226">
        <v>53.12</v>
      </c>
      <c r="BJ226">
        <v>6.44</v>
      </c>
      <c r="BK226">
        <v>0</v>
      </c>
      <c r="BL226">
        <v>0</v>
      </c>
      <c r="BM226">
        <v>0</v>
      </c>
      <c r="BN226">
        <v>0</v>
      </c>
    </row>
    <row r="227" spans="2:66" x14ac:dyDescent="0.25">
      <c r="B227">
        <v>221</v>
      </c>
      <c r="AT227">
        <v>221</v>
      </c>
      <c r="AU227">
        <v>0.76</v>
      </c>
      <c r="AV227">
        <v>0</v>
      </c>
      <c r="AW227">
        <v>24.04</v>
      </c>
      <c r="AX227">
        <v>0</v>
      </c>
      <c r="AY227">
        <v>0</v>
      </c>
      <c r="AZ227">
        <v>6.42</v>
      </c>
      <c r="BA227">
        <v>0</v>
      </c>
      <c r="BB227">
        <v>0</v>
      </c>
      <c r="BC227">
        <v>0</v>
      </c>
      <c r="BD227">
        <v>0</v>
      </c>
      <c r="BE227">
        <v>88.57</v>
      </c>
      <c r="BF227">
        <v>0</v>
      </c>
      <c r="BG227">
        <v>1.1399999999999999</v>
      </c>
      <c r="BH227">
        <v>8.24</v>
      </c>
      <c r="BI227">
        <v>54.31</v>
      </c>
      <c r="BJ227">
        <v>10.050000000000001</v>
      </c>
      <c r="BK227">
        <v>0</v>
      </c>
      <c r="BL227">
        <v>0</v>
      </c>
      <c r="BM227">
        <v>0</v>
      </c>
      <c r="BN227">
        <v>0</v>
      </c>
    </row>
    <row r="228" spans="2:66" x14ac:dyDescent="0.25">
      <c r="B228">
        <v>222</v>
      </c>
      <c r="AT228">
        <v>222</v>
      </c>
      <c r="AU228">
        <v>0.32</v>
      </c>
      <c r="AV228">
        <v>0</v>
      </c>
      <c r="AW228">
        <v>21.59</v>
      </c>
      <c r="AX228">
        <v>0</v>
      </c>
      <c r="AY228">
        <v>0</v>
      </c>
      <c r="AZ228">
        <v>4.67</v>
      </c>
      <c r="BA228">
        <v>0</v>
      </c>
      <c r="BB228">
        <v>0</v>
      </c>
      <c r="BC228">
        <v>0</v>
      </c>
      <c r="BD228">
        <v>0</v>
      </c>
      <c r="BE228">
        <v>99.77</v>
      </c>
      <c r="BF228">
        <v>0</v>
      </c>
      <c r="BG228">
        <v>0.67</v>
      </c>
      <c r="BH228">
        <v>7.37</v>
      </c>
      <c r="BI228">
        <v>57.07</v>
      </c>
      <c r="BJ228">
        <v>3.85</v>
      </c>
      <c r="BK228">
        <v>0</v>
      </c>
      <c r="BL228">
        <v>0</v>
      </c>
      <c r="BM228">
        <v>0</v>
      </c>
      <c r="BN228">
        <v>0</v>
      </c>
    </row>
    <row r="229" spans="2:66" x14ac:dyDescent="0.25">
      <c r="B229">
        <v>223</v>
      </c>
      <c r="AT229">
        <v>223</v>
      </c>
      <c r="AU229">
        <v>0.15</v>
      </c>
      <c r="AV229">
        <v>0</v>
      </c>
      <c r="AW229">
        <v>27.06</v>
      </c>
      <c r="AX229">
        <v>0</v>
      </c>
      <c r="AY229">
        <v>0</v>
      </c>
      <c r="AZ229">
        <v>3.47</v>
      </c>
      <c r="BA229">
        <v>0</v>
      </c>
      <c r="BB229">
        <v>0</v>
      </c>
      <c r="BC229">
        <v>0</v>
      </c>
      <c r="BD229">
        <v>0</v>
      </c>
      <c r="BE229">
        <v>95.17</v>
      </c>
      <c r="BF229">
        <v>0</v>
      </c>
      <c r="BG229">
        <v>0.71</v>
      </c>
      <c r="BH229">
        <v>7.18</v>
      </c>
      <c r="BI229">
        <v>54.16</v>
      </c>
      <c r="BJ229">
        <v>6.67</v>
      </c>
      <c r="BK229">
        <v>0</v>
      </c>
      <c r="BL229">
        <v>0</v>
      </c>
      <c r="BM229">
        <v>0</v>
      </c>
      <c r="BN229">
        <v>0</v>
      </c>
    </row>
    <row r="230" spans="2:66" x14ac:dyDescent="0.25">
      <c r="B230">
        <v>224</v>
      </c>
      <c r="AT230">
        <v>224</v>
      </c>
      <c r="AU230">
        <v>0.08</v>
      </c>
      <c r="AV230">
        <v>0</v>
      </c>
      <c r="AW230">
        <v>21.22</v>
      </c>
      <c r="AX230">
        <v>0</v>
      </c>
      <c r="AY230">
        <v>0</v>
      </c>
      <c r="AZ230">
        <v>1.46</v>
      </c>
      <c r="BA230">
        <v>0</v>
      </c>
      <c r="BB230">
        <v>0</v>
      </c>
      <c r="BC230">
        <v>0</v>
      </c>
      <c r="BD230">
        <v>0</v>
      </c>
      <c r="BE230">
        <v>86.32</v>
      </c>
      <c r="BF230">
        <v>0</v>
      </c>
      <c r="BG230">
        <v>0.43</v>
      </c>
      <c r="BH230">
        <v>8.44</v>
      </c>
      <c r="BI230">
        <v>68.89</v>
      </c>
      <c r="BJ230">
        <v>5.75</v>
      </c>
      <c r="BK230">
        <v>0</v>
      </c>
      <c r="BL230">
        <v>0</v>
      </c>
      <c r="BM230">
        <v>0</v>
      </c>
      <c r="BN230">
        <v>0</v>
      </c>
    </row>
    <row r="231" spans="2:66" x14ac:dyDescent="0.25">
      <c r="B231">
        <v>225</v>
      </c>
      <c r="AT231">
        <v>225</v>
      </c>
      <c r="AU231">
        <v>0.04</v>
      </c>
      <c r="AV231">
        <v>0</v>
      </c>
      <c r="AW231">
        <v>20.96</v>
      </c>
      <c r="AX231">
        <v>0</v>
      </c>
      <c r="AY231">
        <v>0</v>
      </c>
      <c r="AZ231">
        <v>0.75</v>
      </c>
      <c r="BA231">
        <v>0</v>
      </c>
      <c r="BB231">
        <v>0</v>
      </c>
      <c r="BC231">
        <v>0</v>
      </c>
      <c r="BD231">
        <v>0</v>
      </c>
      <c r="BE231">
        <v>87.95</v>
      </c>
      <c r="BF231">
        <v>0</v>
      </c>
      <c r="BG231">
        <v>0.13</v>
      </c>
      <c r="BH231">
        <v>9.75</v>
      </c>
      <c r="BI231">
        <v>46.03</v>
      </c>
      <c r="BJ231">
        <v>3.69</v>
      </c>
      <c r="BK231">
        <v>0</v>
      </c>
      <c r="BL231">
        <v>0</v>
      </c>
      <c r="BM231">
        <v>0</v>
      </c>
      <c r="BN231">
        <v>0</v>
      </c>
    </row>
    <row r="232" spans="2:66" x14ac:dyDescent="0.25">
      <c r="B232">
        <v>226</v>
      </c>
      <c r="AT232">
        <v>226</v>
      </c>
      <c r="AU232">
        <v>0</v>
      </c>
      <c r="AV232">
        <v>0</v>
      </c>
      <c r="AW232">
        <v>22.53</v>
      </c>
      <c r="AX232">
        <v>0</v>
      </c>
      <c r="AY232">
        <v>0</v>
      </c>
      <c r="AZ232">
        <v>0.19</v>
      </c>
      <c r="BA232">
        <v>0</v>
      </c>
      <c r="BB232">
        <v>0</v>
      </c>
      <c r="BC232">
        <v>0</v>
      </c>
      <c r="BD232">
        <v>0</v>
      </c>
      <c r="BE232">
        <v>69.14</v>
      </c>
      <c r="BF232">
        <v>0</v>
      </c>
      <c r="BG232">
        <v>0.04</v>
      </c>
      <c r="BH232">
        <v>6.8</v>
      </c>
      <c r="BI232">
        <v>56.03</v>
      </c>
      <c r="BJ232">
        <v>5.95</v>
      </c>
      <c r="BK232">
        <v>0</v>
      </c>
      <c r="BL232">
        <v>0</v>
      </c>
      <c r="BM232">
        <v>0</v>
      </c>
      <c r="BN232">
        <v>0</v>
      </c>
    </row>
    <row r="233" spans="2:66" x14ac:dyDescent="0.25">
      <c r="B233">
        <v>227</v>
      </c>
      <c r="AT233">
        <v>227</v>
      </c>
      <c r="AU233">
        <v>0</v>
      </c>
      <c r="AV233">
        <v>0</v>
      </c>
      <c r="AW233">
        <v>17.89</v>
      </c>
      <c r="AX233">
        <v>0</v>
      </c>
      <c r="AY233">
        <v>0</v>
      </c>
      <c r="AZ233">
        <v>7.0000000000000007E-2</v>
      </c>
      <c r="BA233">
        <v>0</v>
      </c>
      <c r="BB233">
        <v>0</v>
      </c>
      <c r="BC233">
        <v>0</v>
      </c>
      <c r="BD233">
        <v>0</v>
      </c>
      <c r="BE233">
        <v>82.38</v>
      </c>
      <c r="BF233">
        <v>0</v>
      </c>
      <c r="BG233">
        <v>0</v>
      </c>
      <c r="BH233">
        <v>6.52</v>
      </c>
      <c r="BI233">
        <v>75.73</v>
      </c>
      <c r="BJ233">
        <v>6.07</v>
      </c>
      <c r="BK233">
        <v>0</v>
      </c>
      <c r="BL233">
        <v>0</v>
      </c>
      <c r="BM233">
        <v>0</v>
      </c>
      <c r="BN233">
        <v>0</v>
      </c>
    </row>
    <row r="234" spans="2:66" x14ac:dyDescent="0.25">
      <c r="B234">
        <v>228</v>
      </c>
      <c r="AT234">
        <v>228</v>
      </c>
      <c r="AU234">
        <v>0.01</v>
      </c>
      <c r="AV234">
        <v>0</v>
      </c>
      <c r="AW234">
        <v>20.18</v>
      </c>
      <c r="AX234">
        <v>0</v>
      </c>
      <c r="AY234">
        <v>0</v>
      </c>
      <c r="AZ234">
        <v>0.04</v>
      </c>
      <c r="BA234">
        <v>0</v>
      </c>
      <c r="BB234">
        <v>0</v>
      </c>
      <c r="BC234">
        <v>0</v>
      </c>
      <c r="BD234">
        <v>0</v>
      </c>
      <c r="BE234">
        <v>77.290000000000006</v>
      </c>
      <c r="BF234">
        <v>0</v>
      </c>
      <c r="BG234">
        <v>0</v>
      </c>
      <c r="BH234">
        <v>7.44</v>
      </c>
      <c r="BI234">
        <v>57.36</v>
      </c>
      <c r="BJ234">
        <v>4.6500000000000004</v>
      </c>
      <c r="BK234">
        <v>0</v>
      </c>
      <c r="BL234">
        <v>0</v>
      </c>
      <c r="BM234">
        <v>0</v>
      </c>
      <c r="BN234">
        <v>0</v>
      </c>
    </row>
    <row r="235" spans="2:66" x14ac:dyDescent="0.25">
      <c r="B235">
        <v>229</v>
      </c>
      <c r="AT235">
        <v>229</v>
      </c>
      <c r="AU235">
        <v>0</v>
      </c>
      <c r="AV235">
        <v>0</v>
      </c>
      <c r="AW235">
        <v>18.93</v>
      </c>
      <c r="AX235">
        <v>0</v>
      </c>
      <c r="AY235">
        <v>0</v>
      </c>
      <c r="AZ235">
        <v>0.02</v>
      </c>
      <c r="BA235">
        <v>0</v>
      </c>
      <c r="BB235">
        <v>0</v>
      </c>
      <c r="BC235">
        <v>0</v>
      </c>
      <c r="BD235">
        <v>0</v>
      </c>
      <c r="BE235">
        <v>61.69</v>
      </c>
      <c r="BF235">
        <v>0</v>
      </c>
      <c r="BG235">
        <v>0</v>
      </c>
      <c r="BH235">
        <v>6.58</v>
      </c>
      <c r="BI235">
        <v>52.61</v>
      </c>
      <c r="BJ235">
        <v>4.5199999999999996</v>
      </c>
      <c r="BK235">
        <v>0</v>
      </c>
      <c r="BL235">
        <v>0</v>
      </c>
      <c r="BM235">
        <v>0</v>
      </c>
      <c r="BN235">
        <v>0</v>
      </c>
    </row>
    <row r="236" spans="2:66" x14ac:dyDescent="0.25">
      <c r="B236">
        <v>230</v>
      </c>
      <c r="AT236">
        <v>230</v>
      </c>
      <c r="AU236">
        <v>0</v>
      </c>
      <c r="AV236">
        <v>0</v>
      </c>
      <c r="AW236">
        <v>19.350000000000001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58.32</v>
      </c>
      <c r="BF236">
        <v>0</v>
      </c>
      <c r="BG236">
        <v>0</v>
      </c>
      <c r="BH236">
        <v>4.8499999999999996</v>
      </c>
      <c r="BI236">
        <v>66.78</v>
      </c>
      <c r="BJ236">
        <v>9.2799999999999994</v>
      </c>
      <c r="BK236">
        <v>0</v>
      </c>
      <c r="BL236">
        <v>0</v>
      </c>
      <c r="BM236">
        <v>0</v>
      </c>
      <c r="BN236">
        <v>0</v>
      </c>
    </row>
    <row r="237" spans="2:66" x14ac:dyDescent="0.25">
      <c r="B237">
        <v>231</v>
      </c>
      <c r="AT237">
        <v>231</v>
      </c>
      <c r="AU237">
        <v>0</v>
      </c>
      <c r="AV237">
        <v>0</v>
      </c>
      <c r="AW237">
        <v>16.920000000000002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40.76</v>
      </c>
      <c r="BF237">
        <v>0</v>
      </c>
      <c r="BG237">
        <v>0</v>
      </c>
      <c r="BH237">
        <v>6.44</v>
      </c>
      <c r="BI237">
        <v>48.64</v>
      </c>
      <c r="BJ237">
        <v>5.84</v>
      </c>
      <c r="BK237">
        <v>0</v>
      </c>
      <c r="BL237">
        <v>0</v>
      </c>
      <c r="BM237">
        <v>0</v>
      </c>
      <c r="BN237">
        <v>0</v>
      </c>
    </row>
    <row r="238" spans="2:66" x14ac:dyDescent="0.25">
      <c r="B238">
        <v>232</v>
      </c>
      <c r="AT238">
        <v>232</v>
      </c>
      <c r="AU238">
        <v>0</v>
      </c>
      <c r="AV238">
        <v>0</v>
      </c>
      <c r="AW238">
        <v>13.99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46.95</v>
      </c>
      <c r="BF238">
        <v>0</v>
      </c>
      <c r="BG238">
        <v>0</v>
      </c>
      <c r="BH238">
        <v>3.87</v>
      </c>
      <c r="BI238">
        <v>63.74</v>
      </c>
      <c r="BJ238">
        <v>6.08</v>
      </c>
      <c r="BK238">
        <v>0</v>
      </c>
      <c r="BL238">
        <v>0</v>
      </c>
      <c r="BM238">
        <v>0</v>
      </c>
      <c r="BN238">
        <v>0</v>
      </c>
    </row>
    <row r="239" spans="2:66" x14ac:dyDescent="0.25">
      <c r="B239">
        <v>233</v>
      </c>
      <c r="AT239">
        <v>233</v>
      </c>
      <c r="AU239">
        <v>0</v>
      </c>
      <c r="AV239">
        <v>0</v>
      </c>
      <c r="AW239">
        <v>12.76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42.55</v>
      </c>
      <c r="BF239">
        <v>0</v>
      </c>
      <c r="BG239">
        <v>0</v>
      </c>
      <c r="BH239">
        <v>3.37</v>
      </c>
      <c r="BI239">
        <v>57.45</v>
      </c>
      <c r="BJ239">
        <v>4.58</v>
      </c>
      <c r="BK239">
        <v>0</v>
      </c>
      <c r="BL239">
        <v>0</v>
      </c>
      <c r="BM239">
        <v>0</v>
      </c>
      <c r="BN239">
        <v>0</v>
      </c>
    </row>
    <row r="240" spans="2:66" x14ac:dyDescent="0.25">
      <c r="B240">
        <v>234</v>
      </c>
      <c r="AT240">
        <v>234</v>
      </c>
      <c r="AU240">
        <v>0</v>
      </c>
      <c r="AV240">
        <v>0</v>
      </c>
      <c r="AW240">
        <v>14.21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45.12</v>
      </c>
      <c r="BF240">
        <v>0</v>
      </c>
      <c r="BG240">
        <v>0</v>
      </c>
      <c r="BH240">
        <v>2.5299999999999998</v>
      </c>
      <c r="BI240">
        <v>51.61</v>
      </c>
      <c r="BJ240">
        <v>7.1</v>
      </c>
      <c r="BK240">
        <v>0</v>
      </c>
      <c r="BL240">
        <v>0</v>
      </c>
      <c r="BM240">
        <v>0</v>
      </c>
      <c r="BN240">
        <v>0</v>
      </c>
    </row>
    <row r="241" spans="2:66" x14ac:dyDescent="0.25">
      <c r="B241">
        <v>235</v>
      </c>
      <c r="AT241">
        <v>235</v>
      </c>
      <c r="AU241">
        <v>0</v>
      </c>
      <c r="AV241">
        <v>0</v>
      </c>
      <c r="AW241">
        <v>13.15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35.909999999999997</v>
      </c>
      <c r="BF241">
        <v>0</v>
      </c>
      <c r="BG241">
        <v>0</v>
      </c>
      <c r="BH241">
        <v>2.1800000000000002</v>
      </c>
      <c r="BI241">
        <v>49.06</v>
      </c>
      <c r="BJ241">
        <v>5.76</v>
      </c>
      <c r="BK241">
        <v>0</v>
      </c>
      <c r="BL241">
        <v>0</v>
      </c>
      <c r="BM241">
        <v>0</v>
      </c>
      <c r="BN241">
        <v>0</v>
      </c>
    </row>
    <row r="242" spans="2:66" x14ac:dyDescent="0.25">
      <c r="B242">
        <v>236</v>
      </c>
      <c r="AT242">
        <v>236</v>
      </c>
      <c r="AU242">
        <v>0</v>
      </c>
      <c r="AV242">
        <v>0</v>
      </c>
      <c r="AW242">
        <v>11.19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28.72</v>
      </c>
      <c r="BF242">
        <v>0</v>
      </c>
      <c r="BG242">
        <v>0</v>
      </c>
      <c r="BH242">
        <v>1.95</v>
      </c>
      <c r="BI242">
        <v>64.59</v>
      </c>
      <c r="BJ242">
        <v>5.86</v>
      </c>
      <c r="BK242">
        <v>0</v>
      </c>
      <c r="BL242">
        <v>0</v>
      </c>
      <c r="BM242">
        <v>0</v>
      </c>
      <c r="BN242">
        <v>0</v>
      </c>
    </row>
    <row r="243" spans="2:66" x14ac:dyDescent="0.25">
      <c r="B243">
        <v>237</v>
      </c>
      <c r="AT243">
        <v>237</v>
      </c>
      <c r="AU243">
        <v>0</v>
      </c>
      <c r="AV243">
        <v>0</v>
      </c>
      <c r="AW243">
        <v>12.84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31.14</v>
      </c>
      <c r="BF243">
        <v>0</v>
      </c>
      <c r="BG243">
        <v>0</v>
      </c>
      <c r="BH243">
        <v>1.62</v>
      </c>
      <c r="BI243">
        <v>37.85</v>
      </c>
      <c r="BJ243">
        <v>5.44</v>
      </c>
      <c r="BK243">
        <v>0</v>
      </c>
      <c r="BL243">
        <v>0</v>
      </c>
      <c r="BM243">
        <v>0</v>
      </c>
      <c r="BN243">
        <v>0</v>
      </c>
    </row>
    <row r="244" spans="2:66" x14ac:dyDescent="0.25">
      <c r="B244">
        <v>238</v>
      </c>
      <c r="AT244">
        <v>238</v>
      </c>
      <c r="AU244">
        <v>0</v>
      </c>
      <c r="AV244">
        <v>0</v>
      </c>
      <c r="AW244">
        <v>11.38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27.9</v>
      </c>
      <c r="BF244">
        <v>0</v>
      </c>
      <c r="BG244">
        <v>0</v>
      </c>
      <c r="BH244">
        <v>1.07</v>
      </c>
      <c r="BI244">
        <v>42.94</v>
      </c>
      <c r="BJ244">
        <v>5.73</v>
      </c>
      <c r="BK244">
        <v>0</v>
      </c>
      <c r="BL244">
        <v>0</v>
      </c>
      <c r="BM244">
        <v>0</v>
      </c>
      <c r="BN244">
        <v>0</v>
      </c>
    </row>
    <row r="245" spans="2:66" x14ac:dyDescent="0.25">
      <c r="B245">
        <v>239</v>
      </c>
      <c r="AT245">
        <v>239</v>
      </c>
      <c r="AU245">
        <v>0</v>
      </c>
      <c r="AV245">
        <v>0</v>
      </c>
      <c r="AW245">
        <v>9.85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28.4</v>
      </c>
      <c r="BF245">
        <v>0</v>
      </c>
      <c r="BG245">
        <v>0</v>
      </c>
      <c r="BH245">
        <v>0.76</v>
      </c>
      <c r="BI245">
        <v>48.13</v>
      </c>
      <c r="BJ245">
        <v>5.89</v>
      </c>
      <c r="BK245">
        <v>0</v>
      </c>
      <c r="BL245">
        <v>0</v>
      </c>
      <c r="BM245">
        <v>0</v>
      </c>
      <c r="BN245">
        <v>0</v>
      </c>
    </row>
    <row r="246" spans="2:66" x14ac:dyDescent="0.25">
      <c r="B246">
        <v>240</v>
      </c>
      <c r="AT246">
        <v>240</v>
      </c>
      <c r="AU246">
        <v>0</v>
      </c>
      <c r="AV246">
        <v>0</v>
      </c>
      <c r="AW246">
        <v>8.56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33.729999999999997</v>
      </c>
      <c r="BF246">
        <v>0</v>
      </c>
      <c r="BG246">
        <v>0</v>
      </c>
      <c r="BH246">
        <v>0.81</v>
      </c>
      <c r="BI246">
        <v>38.79</v>
      </c>
      <c r="BJ246">
        <v>9.1</v>
      </c>
      <c r="BK246">
        <v>0</v>
      </c>
      <c r="BL246">
        <v>0</v>
      </c>
      <c r="BM246">
        <v>0</v>
      </c>
      <c r="BN246">
        <v>0</v>
      </c>
    </row>
    <row r="247" spans="2:66" x14ac:dyDescent="0.25">
      <c r="B247">
        <v>241</v>
      </c>
      <c r="AT247">
        <v>241</v>
      </c>
      <c r="AU247">
        <v>0</v>
      </c>
      <c r="AV247">
        <v>0</v>
      </c>
      <c r="AW247">
        <v>8.2799999999999994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21.47</v>
      </c>
      <c r="BF247">
        <v>0</v>
      </c>
      <c r="BG247">
        <v>0</v>
      </c>
      <c r="BH247">
        <v>0.47</v>
      </c>
      <c r="BI247">
        <v>43.45</v>
      </c>
      <c r="BJ247">
        <v>10.54</v>
      </c>
      <c r="BK247">
        <v>0</v>
      </c>
      <c r="BL247">
        <v>0</v>
      </c>
      <c r="BM247">
        <v>0</v>
      </c>
      <c r="BN247">
        <v>0</v>
      </c>
    </row>
    <row r="248" spans="2:66" x14ac:dyDescent="0.25">
      <c r="B248">
        <v>242</v>
      </c>
      <c r="AT248">
        <v>242</v>
      </c>
      <c r="AU248">
        <v>0</v>
      </c>
      <c r="AV248">
        <v>0</v>
      </c>
      <c r="AW248">
        <v>8.16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17.3</v>
      </c>
      <c r="BF248">
        <v>0</v>
      </c>
      <c r="BG248">
        <v>0</v>
      </c>
      <c r="BH248">
        <v>0.51</v>
      </c>
      <c r="BI248">
        <v>40.119999999999997</v>
      </c>
      <c r="BJ248">
        <v>8.51</v>
      </c>
      <c r="BK248">
        <v>0</v>
      </c>
      <c r="BL248">
        <v>0</v>
      </c>
      <c r="BM248">
        <v>0</v>
      </c>
      <c r="BN248">
        <v>0</v>
      </c>
    </row>
    <row r="249" spans="2:66" x14ac:dyDescent="0.25">
      <c r="B249">
        <v>243</v>
      </c>
      <c r="AT249">
        <v>243</v>
      </c>
      <c r="AU249">
        <v>0</v>
      </c>
      <c r="AV249">
        <v>0</v>
      </c>
      <c r="AW249">
        <v>5.87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20.21</v>
      </c>
      <c r="BF249">
        <v>0</v>
      </c>
      <c r="BG249">
        <v>0</v>
      </c>
      <c r="BH249">
        <v>0.34</v>
      </c>
      <c r="BI249">
        <v>38.799999999999997</v>
      </c>
      <c r="BJ249">
        <v>10.67</v>
      </c>
      <c r="BK249">
        <v>0</v>
      </c>
      <c r="BL249">
        <v>0</v>
      </c>
      <c r="BM249">
        <v>0</v>
      </c>
      <c r="BN249">
        <v>0</v>
      </c>
    </row>
    <row r="250" spans="2:66" x14ac:dyDescent="0.25">
      <c r="B250">
        <v>244</v>
      </c>
      <c r="AT250">
        <v>244</v>
      </c>
      <c r="AU250">
        <v>0</v>
      </c>
      <c r="AV250">
        <v>0</v>
      </c>
      <c r="AW250">
        <v>4.75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14.37</v>
      </c>
      <c r="BF250">
        <v>0</v>
      </c>
      <c r="BG250">
        <v>0</v>
      </c>
      <c r="BH250">
        <v>0.15</v>
      </c>
      <c r="BI250">
        <v>26.08</v>
      </c>
      <c r="BJ250">
        <v>9.2100000000000009</v>
      </c>
      <c r="BK250">
        <v>0</v>
      </c>
      <c r="BL250">
        <v>0</v>
      </c>
      <c r="BM250">
        <v>0</v>
      </c>
      <c r="BN250">
        <v>0</v>
      </c>
    </row>
    <row r="251" spans="2:66" x14ac:dyDescent="0.25">
      <c r="B251">
        <v>245</v>
      </c>
      <c r="AT251">
        <v>245</v>
      </c>
      <c r="AU251">
        <v>0</v>
      </c>
      <c r="AV251">
        <v>0</v>
      </c>
      <c r="AW251">
        <v>1.75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10.33</v>
      </c>
      <c r="BF251">
        <v>0</v>
      </c>
      <c r="BG251">
        <v>0</v>
      </c>
      <c r="BH251">
        <v>0.05</v>
      </c>
      <c r="BI251">
        <v>21.34</v>
      </c>
      <c r="BJ251">
        <v>12.6</v>
      </c>
      <c r="BK251">
        <v>0</v>
      </c>
      <c r="BL251">
        <v>0</v>
      </c>
      <c r="BM251">
        <v>0</v>
      </c>
      <c r="BN251">
        <v>0</v>
      </c>
    </row>
    <row r="252" spans="2:66" x14ac:dyDescent="0.25">
      <c r="B252">
        <v>246</v>
      </c>
      <c r="AT252">
        <v>246</v>
      </c>
      <c r="AU252">
        <v>0</v>
      </c>
      <c r="AV252">
        <v>0</v>
      </c>
      <c r="AW252">
        <v>0.77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5.21</v>
      </c>
      <c r="BF252">
        <v>0</v>
      </c>
      <c r="BG252">
        <v>0</v>
      </c>
      <c r="BH252">
        <v>0.02</v>
      </c>
      <c r="BI252">
        <v>31.56</v>
      </c>
      <c r="BJ252">
        <v>8.32</v>
      </c>
      <c r="BK252">
        <v>0</v>
      </c>
      <c r="BL252">
        <v>0</v>
      </c>
      <c r="BM252">
        <v>0</v>
      </c>
      <c r="BN252">
        <v>0</v>
      </c>
    </row>
    <row r="253" spans="2:66" x14ac:dyDescent="0.25">
      <c r="B253">
        <v>247</v>
      </c>
      <c r="AT253">
        <v>247</v>
      </c>
      <c r="AU253">
        <v>0</v>
      </c>
      <c r="AV253">
        <v>0</v>
      </c>
      <c r="AW253">
        <v>0.15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7.07</v>
      </c>
      <c r="BF253">
        <v>0</v>
      </c>
      <c r="BG253">
        <v>0</v>
      </c>
      <c r="BH253">
        <v>0.01</v>
      </c>
      <c r="BI253">
        <v>23.48</v>
      </c>
      <c r="BJ253">
        <v>9.6199999999999992</v>
      </c>
      <c r="BK253">
        <v>0</v>
      </c>
      <c r="BL253">
        <v>0</v>
      </c>
      <c r="BM253">
        <v>0</v>
      </c>
      <c r="BN253">
        <v>0</v>
      </c>
    </row>
    <row r="254" spans="2:66" x14ac:dyDescent="0.25">
      <c r="B254">
        <v>248</v>
      </c>
      <c r="AT254">
        <v>248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4.1900000000000004</v>
      </c>
      <c r="BF254">
        <v>0</v>
      </c>
      <c r="BG254">
        <v>0</v>
      </c>
      <c r="BH254">
        <v>0</v>
      </c>
      <c r="BI254">
        <v>18.670000000000002</v>
      </c>
      <c r="BJ254">
        <v>6.34</v>
      </c>
      <c r="BK254">
        <v>0</v>
      </c>
      <c r="BL254">
        <v>0</v>
      </c>
      <c r="BM254">
        <v>0</v>
      </c>
      <c r="BN254">
        <v>0</v>
      </c>
    </row>
    <row r="255" spans="2:66" x14ac:dyDescent="0.25">
      <c r="B255">
        <v>249</v>
      </c>
      <c r="AT255">
        <v>249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1.81</v>
      </c>
      <c r="BF255">
        <v>0</v>
      </c>
      <c r="BG255">
        <v>0</v>
      </c>
      <c r="BH255">
        <v>0</v>
      </c>
      <c r="BI255">
        <v>23.2</v>
      </c>
      <c r="BJ255">
        <v>3.51</v>
      </c>
      <c r="BK255">
        <v>0</v>
      </c>
      <c r="BL255">
        <v>0</v>
      </c>
      <c r="BM255">
        <v>0</v>
      </c>
      <c r="BN255">
        <v>0</v>
      </c>
    </row>
    <row r="256" spans="2:66" x14ac:dyDescent="0.25">
      <c r="B256">
        <v>250</v>
      </c>
      <c r="AT256">
        <v>250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2.11</v>
      </c>
      <c r="BF256">
        <v>0</v>
      </c>
      <c r="BG256">
        <v>0</v>
      </c>
      <c r="BH256">
        <v>0</v>
      </c>
      <c r="BI256">
        <v>14.1</v>
      </c>
      <c r="BJ256">
        <v>3.58</v>
      </c>
      <c r="BK256">
        <v>0</v>
      </c>
      <c r="BL256">
        <v>0</v>
      </c>
      <c r="BM256">
        <v>0</v>
      </c>
      <c r="BN256">
        <v>0</v>
      </c>
    </row>
    <row r="257" spans="2:66" x14ac:dyDescent="0.25">
      <c r="B257">
        <v>251</v>
      </c>
      <c r="AT257">
        <v>251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1.1000000000000001</v>
      </c>
      <c r="BF257">
        <v>0</v>
      </c>
      <c r="BG257">
        <v>0</v>
      </c>
      <c r="BH257">
        <v>0</v>
      </c>
      <c r="BI257">
        <v>33.83</v>
      </c>
      <c r="BJ257">
        <v>2.58</v>
      </c>
      <c r="BK257">
        <v>0</v>
      </c>
      <c r="BL257">
        <v>0</v>
      </c>
      <c r="BM257">
        <v>0</v>
      </c>
      <c r="BN257">
        <v>0</v>
      </c>
    </row>
    <row r="258" spans="2:66" x14ac:dyDescent="0.25">
      <c r="B258">
        <v>252</v>
      </c>
      <c r="AT258">
        <v>252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0.8</v>
      </c>
      <c r="BF258">
        <v>0</v>
      </c>
      <c r="BG258">
        <v>0</v>
      </c>
      <c r="BH258">
        <v>0</v>
      </c>
      <c r="BI258">
        <v>11.86</v>
      </c>
      <c r="BJ258">
        <v>2.5099999999999998</v>
      </c>
      <c r="BK258">
        <v>0</v>
      </c>
      <c r="BL258">
        <v>0</v>
      </c>
      <c r="BM258">
        <v>0</v>
      </c>
      <c r="BN258">
        <v>0</v>
      </c>
    </row>
    <row r="259" spans="2:66" x14ac:dyDescent="0.25">
      <c r="B259">
        <v>253</v>
      </c>
      <c r="AT259">
        <v>253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0.38</v>
      </c>
      <c r="BF259">
        <v>0</v>
      </c>
      <c r="BG259">
        <v>0</v>
      </c>
      <c r="BH259">
        <v>0</v>
      </c>
      <c r="BI259">
        <v>8.76</v>
      </c>
      <c r="BJ259">
        <v>3.44</v>
      </c>
      <c r="BK259">
        <v>0</v>
      </c>
      <c r="BL259">
        <v>0</v>
      </c>
      <c r="BM259">
        <v>0</v>
      </c>
      <c r="BN259">
        <v>0</v>
      </c>
    </row>
    <row r="260" spans="2:66" x14ac:dyDescent="0.25">
      <c r="B260">
        <v>254</v>
      </c>
      <c r="AT260">
        <v>254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0.33</v>
      </c>
      <c r="BF260">
        <v>0</v>
      </c>
      <c r="BG260">
        <v>0</v>
      </c>
      <c r="BH260">
        <v>0</v>
      </c>
      <c r="BI260">
        <v>19.27</v>
      </c>
      <c r="BJ260">
        <v>2.65</v>
      </c>
      <c r="BK260">
        <v>0</v>
      </c>
      <c r="BL260">
        <v>0</v>
      </c>
      <c r="BM260">
        <v>0</v>
      </c>
      <c r="BN260">
        <v>0</v>
      </c>
    </row>
    <row r="261" spans="2:66" x14ac:dyDescent="0.25">
      <c r="B261">
        <v>255</v>
      </c>
      <c r="AT261">
        <v>255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0.21</v>
      </c>
      <c r="BF261">
        <v>0</v>
      </c>
      <c r="BG261">
        <v>0</v>
      </c>
      <c r="BH261">
        <v>0</v>
      </c>
      <c r="BI261">
        <v>18.7</v>
      </c>
      <c r="BJ261">
        <v>1.65</v>
      </c>
      <c r="BK261">
        <v>0</v>
      </c>
      <c r="BL261">
        <v>0</v>
      </c>
      <c r="BM261">
        <v>0</v>
      </c>
      <c r="BN261">
        <v>0</v>
      </c>
    </row>
    <row r="262" spans="2:66" x14ac:dyDescent="0.25">
      <c r="B262">
        <v>256</v>
      </c>
      <c r="AT262">
        <v>256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0.08</v>
      </c>
      <c r="BF262">
        <v>0</v>
      </c>
      <c r="BG262">
        <v>0</v>
      </c>
      <c r="BH262">
        <v>0</v>
      </c>
      <c r="BI262">
        <v>19.05</v>
      </c>
      <c r="BJ262">
        <v>2.93</v>
      </c>
      <c r="BK262">
        <v>0</v>
      </c>
      <c r="BL262">
        <v>0</v>
      </c>
      <c r="BM262">
        <v>0</v>
      </c>
      <c r="BN262">
        <v>0</v>
      </c>
    </row>
    <row r="263" spans="2:66" x14ac:dyDescent="0.25">
      <c r="B263">
        <v>257</v>
      </c>
      <c r="AT263">
        <v>257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0.03</v>
      </c>
      <c r="BF263">
        <v>0</v>
      </c>
      <c r="BG263">
        <v>0</v>
      </c>
      <c r="BH263">
        <v>0</v>
      </c>
      <c r="BI263">
        <v>12.66</v>
      </c>
      <c r="BJ263">
        <v>1.98</v>
      </c>
      <c r="BK263">
        <v>0</v>
      </c>
      <c r="BL263">
        <v>0</v>
      </c>
      <c r="BM263">
        <v>0</v>
      </c>
      <c r="BN263">
        <v>0</v>
      </c>
    </row>
    <row r="264" spans="2:66" x14ac:dyDescent="0.25">
      <c r="B264">
        <v>258</v>
      </c>
      <c r="AT264">
        <v>258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0.12</v>
      </c>
      <c r="BF264">
        <v>0</v>
      </c>
      <c r="BG264">
        <v>0</v>
      </c>
      <c r="BH264">
        <v>0</v>
      </c>
      <c r="BI264">
        <v>30.71</v>
      </c>
      <c r="BJ264">
        <v>1.21</v>
      </c>
      <c r="BK264">
        <v>0</v>
      </c>
      <c r="BL264">
        <v>0</v>
      </c>
      <c r="BM264">
        <v>0</v>
      </c>
      <c r="BN264">
        <v>0</v>
      </c>
    </row>
    <row r="265" spans="2:66" x14ac:dyDescent="0.25">
      <c r="B265">
        <v>259</v>
      </c>
      <c r="AT265">
        <v>259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0.02</v>
      </c>
      <c r="BF265">
        <v>0</v>
      </c>
      <c r="BG265">
        <v>0</v>
      </c>
      <c r="BH265">
        <v>0</v>
      </c>
      <c r="BI265">
        <v>17.13</v>
      </c>
      <c r="BJ265">
        <v>1.99</v>
      </c>
      <c r="BK265">
        <v>0</v>
      </c>
      <c r="BL265">
        <v>0</v>
      </c>
      <c r="BM265">
        <v>0</v>
      </c>
      <c r="BN265">
        <v>0</v>
      </c>
    </row>
    <row r="266" spans="2:66" x14ac:dyDescent="0.25">
      <c r="B266">
        <v>260</v>
      </c>
      <c r="AT266">
        <v>260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0.01</v>
      </c>
      <c r="BF266">
        <v>0</v>
      </c>
      <c r="BG266">
        <v>0</v>
      </c>
      <c r="BH266">
        <v>0</v>
      </c>
      <c r="BI266">
        <v>35.869999999999997</v>
      </c>
      <c r="BJ266">
        <v>1.26</v>
      </c>
      <c r="BK266">
        <v>0</v>
      </c>
      <c r="BL266">
        <v>0</v>
      </c>
      <c r="BM266">
        <v>0</v>
      </c>
      <c r="BN266">
        <v>0</v>
      </c>
    </row>
    <row r="267" spans="2:66" x14ac:dyDescent="0.25">
      <c r="B267">
        <v>261</v>
      </c>
      <c r="AT267">
        <v>261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31.25</v>
      </c>
      <c r="BJ267">
        <v>0.59</v>
      </c>
      <c r="BK267">
        <v>0</v>
      </c>
      <c r="BL267">
        <v>0</v>
      </c>
      <c r="BM267">
        <v>0</v>
      </c>
      <c r="BN267">
        <v>0</v>
      </c>
    </row>
    <row r="268" spans="2:66" x14ac:dyDescent="0.25">
      <c r="B268">
        <v>262</v>
      </c>
      <c r="AT268">
        <v>262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32.4</v>
      </c>
      <c r="BJ268">
        <v>1.22</v>
      </c>
      <c r="BK268">
        <v>0</v>
      </c>
      <c r="BL268">
        <v>0</v>
      </c>
      <c r="BM268">
        <v>0</v>
      </c>
      <c r="BN268">
        <v>0</v>
      </c>
    </row>
    <row r="269" spans="2:66" x14ac:dyDescent="0.25">
      <c r="B269">
        <v>263</v>
      </c>
      <c r="AT269">
        <v>263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16.14</v>
      </c>
      <c r="BJ269">
        <v>0.99</v>
      </c>
      <c r="BK269">
        <v>0</v>
      </c>
      <c r="BL269">
        <v>0</v>
      </c>
      <c r="BM269">
        <v>0</v>
      </c>
      <c r="BN269">
        <v>0</v>
      </c>
    </row>
    <row r="270" spans="2:66" x14ac:dyDescent="0.25">
      <c r="B270">
        <v>264</v>
      </c>
      <c r="AT270">
        <v>264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34.42</v>
      </c>
      <c r="BJ270">
        <v>0.9</v>
      </c>
      <c r="BK270">
        <v>0</v>
      </c>
      <c r="BL270">
        <v>0</v>
      </c>
      <c r="BM270">
        <v>0</v>
      </c>
      <c r="BN270">
        <v>0</v>
      </c>
    </row>
    <row r="271" spans="2:66" x14ac:dyDescent="0.25">
      <c r="B271">
        <v>265</v>
      </c>
      <c r="AT271">
        <v>265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29.04</v>
      </c>
      <c r="BJ271">
        <v>0.79</v>
      </c>
      <c r="BK271">
        <v>0</v>
      </c>
      <c r="BL271">
        <v>0</v>
      </c>
      <c r="BM271">
        <v>0</v>
      </c>
      <c r="BN271">
        <v>0</v>
      </c>
    </row>
    <row r="272" spans="2:66" x14ac:dyDescent="0.25">
      <c r="B272">
        <v>266</v>
      </c>
      <c r="AT272">
        <v>266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30.6</v>
      </c>
      <c r="BJ272">
        <v>0.48</v>
      </c>
      <c r="BK272">
        <v>0</v>
      </c>
      <c r="BL272">
        <v>0</v>
      </c>
      <c r="BM272">
        <v>0</v>
      </c>
      <c r="BN272">
        <v>0</v>
      </c>
    </row>
    <row r="273" spans="2:66" x14ac:dyDescent="0.25">
      <c r="B273">
        <v>267</v>
      </c>
      <c r="AT273">
        <v>267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20.190000000000001</v>
      </c>
      <c r="BJ273">
        <v>0.35</v>
      </c>
      <c r="BK273">
        <v>0</v>
      </c>
      <c r="BL273">
        <v>0</v>
      </c>
      <c r="BM273">
        <v>0</v>
      </c>
      <c r="BN273">
        <v>0</v>
      </c>
    </row>
    <row r="274" spans="2:66" x14ac:dyDescent="0.25">
      <c r="B274">
        <v>268</v>
      </c>
      <c r="AT274">
        <v>268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19.93</v>
      </c>
      <c r="BJ274">
        <v>0.44</v>
      </c>
      <c r="BK274">
        <v>0</v>
      </c>
      <c r="BL274">
        <v>0</v>
      </c>
      <c r="BM274">
        <v>0</v>
      </c>
      <c r="BN274">
        <v>0</v>
      </c>
    </row>
    <row r="275" spans="2:66" x14ac:dyDescent="0.25">
      <c r="B275">
        <v>269</v>
      </c>
      <c r="AT275">
        <v>269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16.940000000000001</v>
      </c>
      <c r="BJ275">
        <v>0.38</v>
      </c>
      <c r="BK275">
        <v>0</v>
      </c>
      <c r="BL275">
        <v>0</v>
      </c>
      <c r="BM275">
        <v>0</v>
      </c>
      <c r="BN275">
        <v>0</v>
      </c>
    </row>
    <row r="276" spans="2:66" x14ac:dyDescent="0.25">
      <c r="B276">
        <v>270</v>
      </c>
      <c r="AT276">
        <v>270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7.91</v>
      </c>
      <c r="BJ276">
        <v>0.75</v>
      </c>
      <c r="BK276">
        <v>0</v>
      </c>
      <c r="BL276">
        <v>0</v>
      </c>
      <c r="BM276">
        <v>0</v>
      </c>
      <c r="BN276">
        <v>0</v>
      </c>
    </row>
    <row r="277" spans="2:66" x14ac:dyDescent="0.25">
      <c r="B277">
        <v>271</v>
      </c>
      <c r="AT277">
        <v>271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8.25</v>
      </c>
      <c r="BJ277">
        <v>0.5</v>
      </c>
      <c r="BK277">
        <v>0</v>
      </c>
      <c r="BL277">
        <v>0</v>
      </c>
      <c r="BM277">
        <v>0</v>
      </c>
      <c r="BN277">
        <v>0</v>
      </c>
    </row>
    <row r="278" spans="2:66" x14ac:dyDescent="0.25">
      <c r="B278">
        <v>272</v>
      </c>
      <c r="AT278">
        <v>272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4.7300000000000004</v>
      </c>
      <c r="BJ278">
        <v>1.4</v>
      </c>
      <c r="BK278">
        <v>0</v>
      </c>
      <c r="BL278">
        <v>0</v>
      </c>
      <c r="BM278">
        <v>0</v>
      </c>
      <c r="BN278">
        <v>0</v>
      </c>
    </row>
    <row r="279" spans="2:66" x14ac:dyDescent="0.25">
      <c r="B279">
        <v>273</v>
      </c>
      <c r="AT279">
        <v>273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4.6100000000000003</v>
      </c>
      <c r="BJ279">
        <v>1.37</v>
      </c>
      <c r="BK279">
        <v>0</v>
      </c>
      <c r="BL279">
        <v>0</v>
      </c>
      <c r="BM279">
        <v>0</v>
      </c>
      <c r="BN279">
        <v>0</v>
      </c>
    </row>
    <row r="280" spans="2:66" x14ac:dyDescent="0.25">
      <c r="B280">
        <v>274</v>
      </c>
      <c r="AT280">
        <v>274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5.55</v>
      </c>
      <c r="BJ280">
        <v>3.35</v>
      </c>
      <c r="BK280">
        <v>0</v>
      </c>
      <c r="BL280">
        <v>0</v>
      </c>
      <c r="BM280">
        <v>0</v>
      </c>
      <c r="BN280">
        <v>0</v>
      </c>
    </row>
    <row r="281" spans="2:66" x14ac:dyDescent="0.25">
      <c r="B281">
        <v>275</v>
      </c>
      <c r="AT281">
        <v>275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6.66</v>
      </c>
      <c r="BJ281">
        <v>2.2799999999999998</v>
      </c>
      <c r="BK281">
        <v>0</v>
      </c>
      <c r="BL281">
        <v>0</v>
      </c>
      <c r="BM281">
        <v>0</v>
      </c>
      <c r="BN281">
        <v>0</v>
      </c>
    </row>
    <row r="282" spans="2:66" x14ac:dyDescent="0.25">
      <c r="B282">
        <v>276</v>
      </c>
      <c r="AT282">
        <v>276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4.53</v>
      </c>
      <c r="BJ282">
        <v>1.66</v>
      </c>
      <c r="BK282">
        <v>0</v>
      </c>
      <c r="BL282">
        <v>0</v>
      </c>
      <c r="BM282">
        <v>0</v>
      </c>
      <c r="BN282">
        <v>0</v>
      </c>
    </row>
    <row r="283" spans="2:66" x14ac:dyDescent="0.25">
      <c r="B283">
        <v>277</v>
      </c>
      <c r="AT283">
        <v>277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5.2</v>
      </c>
      <c r="BJ283">
        <v>1.08</v>
      </c>
      <c r="BK283">
        <v>0</v>
      </c>
      <c r="BL283">
        <v>0</v>
      </c>
      <c r="BM283">
        <v>0</v>
      </c>
      <c r="BN283">
        <v>0</v>
      </c>
    </row>
    <row r="284" spans="2:66" x14ac:dyDescent="0.25">
      <c r="B284">
        <v>278</v>
      </c>
      <c r="AT284">
        <v>278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5.2</v>
      </c>
      <c r="BJ284">
        <v>2.2799999999999998</v>
      </c>
      <c r="BK284">
        <v>0</v>
      </c>
      <c r="BL284">
        <v>0</v>
      </c>
      <c r="BM284">
        <v>0</v>
      </c>
      <c r="BN284">
        <v>0</v>
      </c>
    </row>
    <row r="285" spans="2:66" x14ac:dyDescent="0.25">
      <c r="B285">
        <v>279</v>
      </c>
      <c r="AT285">
        <v>279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7.51</v>
      </c>
      <c r="BJ285">
        <v>1.6</v>
      </c>
      <c r="BK285">
        <v>0</v>
      </c>
      <c r="BL285">
        <v>0</v>
      </c>
      <c r="BM285">
        <v>0</v>
      </c>
      <c r="BN285">
        <v>0</v>
      </c>
    </row>
    <row r="286" spans="2:66" x14ac:dyDescent="0.25">
      <c r="B286">
        <v>280</v>
      </c>
      <c r="AT286">
        <v>280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4.62</v>
      </c>
      <c r="BJ286">
        <v>1.56</v>
      </c>
      <c r="BK286">
        <v>0</v>
      </c>
      <c r="BL286">
        <v>0</v>
      </c>
      <c r="BM286">
        <v>0</v>
      </c>
      <c r="BN286">
        <v>0</v>
      </c>
    </row>
    <row r="287" spans="2:66" x14ac:dyDescent="0.25">
      <c r="B287">
        <v>281</v>
      </c>
      <c r="AT287">
        <v>281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7.3</v>
      </c>
      <c r="BJ287">
        <v>1.03</v>
      </c>
      <c r="BK287">
        <v>0</v>
      </c>
      <c r="BL287">
        <v>0</v>
      </c>
      <c r="BM287">
        <v>0</v>
      </c>
      <c r="BN287">
        <v>0</v>
      </c>
    </row>
    <row r="288" spans="2:66" x14ac:dyDescent="0.25">
      <c r="B288">
        <v>282</v>
      </c>
      <c r="AT288">
        <v>282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3.28</v>
      </c>
      <c r="BJ288">
        <v>0.61</v>
      </c>
      <c r="BK288">
        <v>0</v>
      </c>
      <c r="BL288">
        <v>0</v>
      </c>
      <c r="BM288">
        <v>0</v>
      </c>
      <c r="BN288">
        <v>0</v>
      </c>
    </row>
    <row r="289" spans="2:66" x14ac:dyDescent="0.25">
      <c r="B289">
        <v>283</v>
      </c>
      <c r="AT289">
        <v>283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8.5</v>
      </c>
      <c r="BJ289">
        <v>1.17</v>
      </c>
      <c r="BK289">
        <v>0</v>
      </c>
      <c r="BL289">
        <v>0</v>
      </c>
      <c r="BM289">
        <v>0</v>
      </c>
      <c r="BN289">
        <v>0</v>
      </c>
    </row>
    <row r="290" spans="2:66" x14ac:dyDescent="0.25">
      <c r="B290">
        <v>284</v>
      </c>
      <c r="AT290">
        <v>284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4.43</v>
      </c>
      <c r="BJ290">
        <v>0.8</v>
      </c>
      <c r="BK290">
        <v>0</v>
      </c>
      <c r="BL290">
        <v>0</v>
      </c>
      <c r="BM290">
        <v>0</v>
      </c>
      <c r="BN290">
        <v>0</v>
      </c>
    </row>
    <row r="291" spans="2:66" x14ac:dyDescent="0.25">
      <c r="B291">
        <v>285</v>
      </c>
      <c r="AT291">
        <v>285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4.34</v>
      </c>
      <c r="BJ291">
        <v>0.65</v>
      </c>
      <c r="BK291">
        <v>0</v>
      </c>
      <c r="BL291">
        <v>0</v>
      </c>
      <c r="BM291">
        <v>0</v>
      </c>
      <c r="BN291">
        <v>0</v>
      </c>
    </row>
    <row r="292" spans="2:66" x14ac:dyDescent="0.25">
      <c r="B292">
        <v>286</v>
      </c>
      <c r="AT292">
        <v>286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7.1</v>
      </c>
      <c r="BJ292">
        <v>1.01</v>
      </c>
      <c r="BK292">
        <v>0</v>
      </c>
      <c r="BL292">
        <v>0</v>
      </c>
      <c r="BM292">
        <v>0</v>
      </c>
      <c r="BN292">
        <v>0</v>
      </c>
    </row>
    <row r="293" spans="2:66" x14ac:dyDescent="0.25">
      <c r="B293">
        <v>287</v>
      </c>
      <c r="AT293">
        <v>287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4.17</v>
      </c>
      <c r="BJ293">
        <v>0.98</v>
      </c>
      <c r="BK293">
        <v>0</v>
      </c>
      <c r="BL293">
        <v>0</v>
      </c>
      <c r="BM293">
        <v>0</v>
      </c>
      <c r="BN293">
        <v>0</v>
      </c>
    </row>
    <row r="294" spans="2:66" x14ac:dyDescent="0.25">
      <c r="B294">
        <v>288</v>
      </c>
      <c r="AT294">
        <v>288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4.8499999999999996</v>
      </c>
      <c r="BJ294">
        <v>0.63</v>
      </c>
      <c r="BK294">
        <v>0</v>
      </c>
      <c r="BL294">
        <v>0</v>
      </c>
      <c r="BM294">
        <v>0</v>
      </c>
      <c r="BN294">
        <v>0</v>
      </c>
    </row>
    <row r="295" spans="2:66" x14ac:dyDescent="0.25">
      <c r="B295">
        <v>289</v>
      </c>
      <c r="AT295">
        <v>289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5.1100000000000003</v>
      </c>
      <c r="BJ295">
        <v>0.48</v>
      </c>
      <c r="BK295">
        <v>0</v>
      </c>
      <c r="BL295">
        <v>0</v>
      </c>
      <c r="BM295">
        <v>0</v>
      </c>
      <c r="BN295">
        <v>0</v>
      </c>
    </row>
    <row r="296" spans="2:66" x14ac:dyDescent="0.25">
      <c r="B296">
        <v>290</v>
      </c>
      <c r="AT296">
        <v>290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2.29</v>
      </c>
      <c r="BJ296">
        <v>0.38</v>
      </c>
      <c r="BK296">
        <v>0</v>
      </c>
      <c r="BL296">
        <v>0</v>
      </c>
      <c r="BM296">
        <v>0</v>
      </c>
      <c r="BN296">
        <v>0</v>
      </c>
    </row>
    <row r="297" spans="2:66" x14ac:dyDescent="0.25">
      <c r="B297">
        <v>291</v>
      </c>
      <c r="AT297">
        <v>291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3.28</v>
      </c>
      <c r="BJ297">
        <v>0.27</v>
      </c>
      <c r="BK297">
        <v>0</v>
      </c>
      <c r="BL297">
        <v>0</v>
      </c>
      <c r="BM297">
        <v>0</v>
      </c>
      <c r="BN297">
        <v>0</v>
      </c>
    </row>
    <row r="298" spans="2:66" x14ac:dyDescent="0.25">
      <c r="B298">
        <v>292</v>
      </c>
      <c r="AT298">
        <v>292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3.11</v>
      </c>
      <c r="BJ298">
        <v>0.21</v>
      </c>
      <c r="BK298">
        <v>0</v>
      </c>
      <c r="BL298">
        <v>0</v>
      </c>
      <c r="BM298">
        <v>0</v>
      </c>
      <c r="BN298">
        <v>0</v>
      </c>
    </row>
    <row r="299" spans="2:66" x14ac:dyDescent="0.25">
      <c r="B299">
        <v>293</v>
      </c>
      <c r="AT299">
        <v>293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3.19</v>
      </c>
      <c r="BJ299">
        <v>7.0000000000000007E-2</v>
      </c>
      <c r="BK299">
        <v>0</v>
      </c>
      <c r="BL299">
        <v>0</v>
      </c>
      <c r="BM299">
        <v>0</v>
      </c>
      <c r="BN299">
        <v>0</v>
      </c>
    </row>
    <row r="300" spans="2:66" x14ac:dyDescent="0.25">
      <c r="B300">
        <v>294</v>
      </c>
      <c r="AT300">
        <v>294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5.54</v>
      </c>
      <c r="BJ300">
        <v>0.02</v>
      </c>
      <c r="BK300">
        <v>0</v>
      </c>
      <c r="BL300">
        <v>0</v>
      </c>
      <c r="BM300">
        <v>0</v>
      </c>
      <c r="BN300">
        <v>0</v>
      </c>
    </row>
    <row r="301" spans="2:66" x14ac:dyDescent="0.25">
      <c r="B301">
        <v>295</v>
      </c>
      <c r="AT301">
        <v>295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3.79</v>
      </c>
      <c r="BJ301">
        <v>0.03</v>
      </c>
      <c r="BK301">
        <v>0</v>
      </c>
      <c r="BL301">
        <v>0</v>
      </c>
      <c r="BM301">
        <v>0</v>
      </c>
      <c r="BN301">
        <v>0</v>
      </c>
    </row>
    <row r="302" spans="2:66" x14ac:dyDescent="0.25">
      <c r="B302">
        <v>296</v>
      </c>
      <c r="AT302">
        <v>296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6.41</v>
      </c>
      <c r="BJ302">
        <v>0.02</v>
      </c>
      <c r="BK302">
        <v>0</v>
      </c>
      <c r="BL302">
        <v>0</v>
      </c>
      <c r="BM302">
        <v>0</v>
      </c>
      <c r="BN302">
        <v>0</v>
      </c>
    </row>
    <row r="303" spans="2:66" x14ac:dyDescent="0.25">
      <c r="B303">
        <v>297</v>
      </c>
      <c r="AT303">
        <v>297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4.54</v>
      </c>
      <c r="BJ303">
        <v>0</v>
      </c>
      <c r="BK303">
        <v>0</v>
      </c>
      <c r="BL303">
        <v>0</v>
      </c>
      <c r="BM303">
        <v>0</v>
      </c>
      <c r="BN303">
        <v>0</v>
      </c>
    </row>
    <row r="304" spans="2:66" x14ac:dyDescent="0.25">
      <c r="B304">
        <v>298</v>
      </c>
      <c r="AT304">
        <v>298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12.89</v>
      </c>
      <c r="BJ304">
        <v>0.02</v>
      </c>
      <c r="BK304">
        <v>0</v>
      </c>
      <c r="BL304">
        <v>0</v>
      </c>
      <c r="BM304">
        <v>0</v>
      </c>
      <c r="BN304">
        <v>0</v>
      </c>
    </row>
    <row r="305" spans="2:66" x14ac:dyDescent="0.25">
      <c r="B305">
        <v>299</v>
      </c>
      <c r="AT305">
        <v>299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4.92</v>
      </c>
      <c r="BJ305">
        <v>0</v>
      </c>
      <c r="BK305">
        <v>0</v>
      </c>
      <c r="BL305">
        <v>0</v>
      </c>
      <c r="BM305">
        <v>0</v>
      </c>
      <c r="BN305">
        <v>0</v>
      </c>
    </row>
    <row r="306" spans="2:66" x14ac:dyDescent="0.25">
      <c r="B306">
        <v>300</v>
      </c>
      <c r="AT306">
        <v>300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12.37</v>
      </c>
      <c r="BJ306">
        <v>0</v>
      </c>
      <c r="BK306">
        <v>0</v>
      </c>
      <c r="BL306">
        <v>0</v>
      </c>
      <c r="BM306">
        <v>0</v>
      </c>
      <c r="BN306">
        <v>0</v>
      </c>
    </row>
    <row r="307" spans="2:66" x14ac:dyDescent="0.25">
      <c r="B307">
        <v>301</v>
      </c>
      <c r="AT307">
        <v>301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7.06</v>
      </c>
      <c r="BJ307">
        <v>0</v>
      </c>
      <c r="BK307">
        <v>0</v>
      </c>
      <c r="BL307">
        <v>0</v>
      </c>
      <c r="BM307">
        <v>0</v>
      </c>
      <c r="BN307">
        <v>0</v>
      </c>
    </row>
    <row r="308" spans="2:66" x14ac:dyDescent="0.25">
      <c r="B308">
        <v>302</v>
      </c>
      <c r="AT308">
        <v>302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5.88</v>
      </c>
      <c r="BJ308">
        <v>0</v>
      </c>
      <c r="BK308">
        <v>0</v>
      </c>
      <c r="BL308">
        <v>0</v>
      </c>
      <c r="BM308">
        <v>0</v>
      </c>
      <c r="BN308">
        <v>0</v>
      </c>
    </row>
    <row r="309" spans="2:66" x14ac:dyDescent="0.25">
      <c r="B309">
        <v>303</v>
      </c>
      <c r="AT309">
        <v>303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10.91</v>
      </c>
      <c r="BJ309">
        <v>0</v>
      </c>
      <c r="BK309">
        <v>0</v>
      </c>
      <c r="BL309">
        <v>0</v>
      </c>
      <c r="BM309">
        <v>0</v>
      </c>
      <c r="BN309">
        <v>0</v>
      </c>
    </row>
    <row r="310" spans="2:66" x14ac:dyDescent="0.25">
      <c r="B310">
        <v>304</v>
      </c>
      <c r="AT310">
        <v>304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7.17</v>
      </c>
      <c r="BJ310">
        <v>0</v>
      </c>
      <c r="BK310">
        <v>0</v>
      </c>
      <c r="BL310">
        <v>0</v>
      </c>
      <c r="BM310">
        <v>0</v>
      </c>
      <c r="BN310">
        <v>0</v>
      </c>
    </row>
    <row r="311" spans="2:66" x14ac:dyDescent="0.25">
      <c r="B311">
        <v>305</v>
      </c>
      <c r="AT311">
        <v>305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8.67</v>
      </c>
      <c r="BJ311">
        <v>0</v>
      </c>
      <c r="BK311">
        <v>0</v>
      </c>
      <c r="BL311">
        <v>0</v>
      </c>
      <c r="BM311">
        <v>0</v>
      </c>
      <c r="BN311">
        <v>0</v>
      </c>
    </row>
    <row r="312" spans="2:66" x14ac:dyDescent="0.25">
      <c r="B312">
        <v>306</v>
      </c>
      <c r="AT312">
        <v>306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4.34</v>
      </c>
      <c r="BJ312">
        <v>0</v>
      </c>
      <c r="BK312">
        <v>0</v>
      </c>
      <c r="BL312">
        <v>0</v>
      </c>
      <c r="BM312">
        <v>0</v>
      </c>
      <c r="BN312">
        <v>0</v>
      </c>
    </row>
    <row r="313" spans="2:66" x14ac:dyDescent="0.25">
      <c r="B313">
        <v>307</v>
      </c>
      <c r="AT313">
        <v>307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3.51</v>
      </c>
      <c r="BJ313">
        <v>0</v>
      </c>
      <c r="BK313">
        <v>0</v>
      </c>
      <c r="BL313">
        <v>0</v>
      </c>
      <c r="BM313">
        <v>0</v>
      </c>
      <c r="BN313">
        <v>0</v>
      </c>
    </row>
    <row r="314" spans="2:66" x14ac:dyDescent="0.25">
      <c r="B314">
        <v>308</v>
      </c>
      <c r="AT314">
        <v>308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3.53</v>
      </c>
      <c r="BJ314">
        <v>0</v>
      </c>
      <c r="BK314">
        <v>0</v>
      </c>
      <c r="BL314">
        <v>0</v>
      </c>
      <c r="BM314">
        <v>0</v>
      </c>
      <c r="BN314">
        <v>0</v>
      </c>
    </row>
    <row r="315" spans="2:66" x14ac:dyDescent="0.25">
      <c r="B315">
        <v>309</v>
      </c>
      <c r="AT315">
        <v>309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2.0299999999999998</v>
      </c>
      <c r="BJ315">
        <v>0</v>
      </c>
      <c r="BK315">
        <v>0</v>
      </c>
      <c r="BL315">
        <v>0</v>
      </c>
      <c r="BM315">
        <v>0</v>
      </c>
      <c r="BN315">
        <v>0</v>
      </c>
    </row>
    <row r="316" spans="2:66" x14ac:dyDescent="0.25">
      <c r="B316">
        <v>310</v>
      </c>
      <c r="AT316">
        <v>310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1.97</v>
      </c>
      <c r="BJ316">
        <v>0</v>
      </c>
      <c r="BK316">
        <v>0</v>
      </c>
      <c r="BL316">
        <v>0</v>
      </c>
      <c r="BM316">
        <v>0</v>
      </c>
      <c r="BN316">
        <v>0</v>
      </c>
    </row>
    <row r="317" spans="2:66" x14ac:dyDescent="0.25">
      <c r="B317">
        <v>311</v>
      </c>
      <c r="AT317">
        <v>311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2.25</v>
      </c>
      <c r="BJ317">
        <v>0</v>
      </c>
      <c r="BK317">
        <v>0</v>
      </c>
      <c r="BL317">
        <v>0</v>
      </c>
      <c r="BM317">
        <v>0</v>
      </c>
      <c r="BN317">
        <v>0</v>
      </c>
    </row>
    <row r="318" spans="2:66" x14ac:dyDescent="0.25">
      <c r="B318">
        <v>312</v>
      </c>
      <c r="AT318">
        <v>312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1.51</v>
      </c>
      <c r="BJ318">
        <v>0</v>
      </c>
      <c r="BK318">
        <v>0</v>
      </c>
      <c r="BL318">
        <v>0</v>
      </c>
      <c r="BM318">
        <v>0</v>
      </c>
      <c r="BN318">
        <v>0</v>
      </c>
    </row>
    <row r="319" spans="2:66" x14ac:dyDescent="0.25">
      <c r="B319">
        <v>313</v>
      </c>
      <c r="AT319">
        <v>313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2.4500000000000002</v>
      </c>
      <c r="BJ319">
        <v>0</v>
      </c>
      <c r="BK319">
        <v>0</v>
      </c>
      <c r="BL319">
        <v>0</v>
      </c>
      <c r="BM319">
        <v>0</v>
      </c>
      <c r="BN319">
        <v>0</v>
      </c>
    </row>
    <row r="320" spans="2:66" x14ac:dyDescent="0.25">
      <c r="B320">
        <v>314</v>
      </c>
      <c r="AT320">
        <v>314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1.23</v>
      </c>
      <c r="BJ320">
        <v>0</v>
      </c>
      <c r="BK320">
        <v>0</v>
      </c>
      <c r="BL320">
        <v>0</v>
      </c>
      <c r="BM320">
        <v>0</v>
      </c>
      <c r="BN320">
        <v>0</v>
      </c>
    </row>
    <row r="321" spans="2:66" x14ac:dyDescent="0.25">
      <c r="B321">
        <v>315</v>
      </c>
      <c r="AT321">
        <v>315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1.8</v>
      </c>
      <c r="BJ321">
        <v>0</v>
      </c>
      <c r="BK321">
        <v>0</v>
      </c>
      <c r="BL321">
        <v>0</v>
      </c>
      <c r="BM321">
        <v>0</v>
      </c>
      <c r="BN321">
        <v>0</v>
      </c>
    </row>
    <row r="322" spans="2:66" x14ac:dyDescent="0.25">
      <c r="B322">
        <v>316</v>
      </c>
      <c r="AT322">
        <v>316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1.1100000000000001</v>
      </c>
      <c r="BJ322">
        <v>0</v>
      </c>
      <c r="BK322">
        <v>0</v>
      </c>
      <c r="BL322">
        <v>0</v>
      </c>
      <c r="BM322">
        <v>0</v>
      </c>
      <c r="BN322">
        <v>0</v>
      </c>
    </row>
    <row r="323" spans="2:66" x14ac:dyDescent="0.25">
      <c r="B323">
        <v>317</v>
      </c>
      <c r="AT323">
        <v>317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1.1399999999999999</v>
      </c>
      <c r="BJ323">
        <v>0</v>
      </c>
      <c r="BK323">
        <v>0</v>
      </c>
      <c r="BL323">
        <v>0</v>
      </c>
      <c r="BM323">
        <v>0</v>
      </c>
      <c r="BN323">
        <v>0</v>
      </c>
    </row>
    <row r="324" spans="2:66" x14ac:dyDescent="0.25">
      <c r="B324">
        <v>318</v>
      </c>
      <c r="AT324">
        <v>318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1.43</v>
      </c>
      <c r="BJ324">
        <v>0</v>
      </c>
      <c r="BK324">
        <v>0</v>
      </c>
      <c r="BL324">
        <v>0</v>
      </c>
      <c r="BM324">
        <v>0</v>
      </c>
      <c r="BN324">
        <v>0</v>
      </c>
    </row>
    <row r="325" spans="2:66" x14ac:dyDescent="0.25">
      <c r="B325">
        <v>319</v>
      </c>
      <c r="AT325">
        <v>319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0.87</v>
      </c>
      <c r="BJ325">
        <v>0</v>
      </c>
      <c r="BK325">
        <v>0</v>
      </c>
      <c r="BL325">
        <v>0</v>
      </c>
      <c r="BM325">
        <v>0</v>
      </c>
      <c r="BN325">
        <v>0</v>
      </c>
    </row>
    <row r="326" spans="2:66" x14ac:dyDescent="0.25">
      <c r="B326">
        <v>320</v>
      </c>
      <c r="AT326">
        <v>320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0.67</v>
      </c>
      <c r="BJ326">
        <v>0</v>
      </c>
      <c r="BK326">
        <v>0</v>
      </c>
      <c r="BL326">
        <v>0</v>
      </c>
      <c r="BM326">
        <v>0</v>
      </c>
      <c r="BN326">
        <v>0</v>
      </c>
    </row>
    <row r="327" spans="2:66" x14ac:dyDescent="0.25">
      <c r="B327">
        <v>321</v>
      </c>
      <c r="AT327">
        <v>321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0.55000000000000004</v>
      </c>
      <c r="BJ327">
        <v>0</v>
      </c>
      <c r="BK327">
        <v>0</v>
      </c>
      <c r="BL327">
        <v>0</v>
      </c>
      <c r="BM327">
        <v>0</v>
      </c>
      <c r="BN327">
        <v>0</v>
      </c>
    </row>
    <row r="328" spans="2:66" x14ac:dyDescent="0.25">
      <c r="B328">
        <v>322</v>
      </c>
      <c r="AT328">
        <v>322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0.75</v>
      </c>
      <c r="BJ328">
        <v>0</v>
      </c>
      <c r="BK328">
        <v>0</v>
      </c>
      <c r="BL328">
        <v>0</v>
      </c>
      <c r="BM328">
        <v>0</v>
      </c>
      <c r="BN328">
        <v>0</v>
      </c>
    </row>
    <row r="329" spans="2:66" x14ac:dyDescent="0.25">
      <c r="B329">
        <v>323</v>
      </c>
      <c r="AT329">
        <v>323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0.49</v>
      </c>
      <c r="BJ329">
        <v>0</v>
      </c>
      <c r="BK329">
        <v>0</v>
      </c>
      <c r="BL329">
        <v>0</v>
      </c>
      <c r="BM329">
        <v>0</v>
      </c>
      <c r="BN329">
        <v>0</v>
      </c>
    </row>
    <row r="330" spans="2:66" x14ac:dyDescent="0.25">
      <c r="B330">
        <v>324</v>
      </c>
      <c r="AT330">
        <v>324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0.72</v>
      </c>
      <c r="BJ330">
        <v>0</v>
      </c>
      <c r="BK330">
        <v>0</v>
      </c>
      <c r="BL330">
        <v>0</v>
      </c>
      <c r="BM330">
        <v>0</v>
      </c>
      <c r="BN330">
        <v>0</v>
      </c>
    </row>
    <row r="331" spans="2:66" x14ac:dyDescent="0.25">
      <c r="B331">
        <v>325</v>
      </c>
      <c r="AT331">
        <v>325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0.59</v>
      </c>
      <c r="BJ331">
        <v>0</v>
      </c>
      <c r="BK331">
        <v>0</v>
      </c>
      <c r="BL331">
        <v>0</v>
      </c>
      <c r="BM331">
        <v>0</v>
      </c>
      <c r="BN331">
        <v>0</v>
      </c>
    </row>
    <row r="332" spans="2:66" x14ac:dyDescent="0.25">
      <c r="B332">
        <v>326</v>
      </c>
      <c r="AT332">
        <v>326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0.5</v>
      </c>
      <c r="BJ332">
        <v>0</v>
      </c>
      <c r="BK332">
        <v>0</v>
      </c>
      <c r="BL332">
        <v>0</v>
      </c>
      <c r="BM332">
        <v>0</v>
      </c>
      <c r="BN332">
        <v>0</v>
      </c>
    </row>
    <row r="333" spans="2:66" x14ac:dyDescent="0.25">
      <c r="B333">
        <v>327</v>
      </c>
      <c r="AT333">
        <v>327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0.19</v>
      </c>
      <c r="BJ333">
        <v>0</v>
      </c>
      <c r="BK333">
        <v>0</v>
      </c>
      <c r="BL333">
        <v>0</v>
      </c>
      <c r="BM333">
        <v>0</v>
      </c>
      <c r="BN333">
        <v>0</v>
      </c>
    </row>
    <row r="334" spans="2:66" x14ac:dyDescent="0.25">
      <c r="B334">
        <v>328</v>
      </c>
      <c r="AT334">
        <v>328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0.28999999999999998</v>
      </c>
      <c r="BJ334">
        <v>0</v>
      </c>
      <c r="BK334">
        <v>0</v>
      </c>
      <c r="BL334">
        <v>0</v>
      </c>
      <c r="BM334">
        <v>0</v>
      </c>
      <c r="BN334">
        <v>0</v>
      </c>
    </row>
    <row r="335" spans="2:66" x14ac:dyDescent="0.25">
      <c r="B335">
        <v>329</v>
      </c>
      <c r="AT335">
        <v>329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0.15</v>
      </c>
      <c r="BJ335">
        <v>0</v>
      </c>
      <c r="BK335">
        <v>0</v>
      </c>
      <c r="BL335">
        <v>0</v>
      </c>
      <c r="BM335">
        <v>0</v>
      </c>
      <c r="BN335">
        <v>0</v>
      </c>
    </row>
    <row r="336" spans="2:66" x14ac:dyDescent="0.25">
      <c r="B336">
        <v>330</v>
      </c>
      <c r="AT336">
        <v>330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0.36</v>
      </c>
      <c r="BJ336">
        <v>0</v>
      </c>
      <c r="BK336">
        <v>0</v>
      </c>
      <c r="BL336">
        <v>0</v>
      </c>
      <c r="BM336">
        <v>0</v>
      </c>
      <c r="BN336">
        <v>0</v>
      </c>
    </row>
    <row r="337" spans="2:66" x14ac:dyDescent="0.25">
      <c r="B337">
        <v>331</v>
      </c>
      <c r="AT337">
        <v>331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0.32</v>
      </c>
      <c r="BJ337">
        <v>0</v>
      </c>
      <c r="BK337">
        <v>0</v>
      </c>
      <c r="BL337">
        <v>0</v>
      </c>
      <c r="BM337">
        <v>0</v>
      </c>
      <c r="BN337">
        <v>0</v>
      </c>
    </row>
    <row r="338" spans="2:66" x14ac:dyDescent="0.25">
      <c r="B338">
        <v>332</v>
      </c>
      <c r="AT338">
        <v>332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0.56000000000000005</v>
      </c>
      <c r="BJ338">
        <v>0</v>
      </c>
      <c r="BK338">
        <v>0</v>
      </c>
      <c r="BL338">
        <v>0</v>
      </c>
      <c r="BM338">
        <v>0</v>
      </c>
      <c r="BN338">
        <v>0</v>
      </c>
    </row>
    <row r="339" spans="2:66" x14ac:dyDescent="0.25">
      <c r="B339">
        <v>333</v>
      </c>
      <c r="AT339">
        <v>333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0.28999999999999998</v>
      </c>
      <c r="BJ339">
        <v>0</v>
      </c>
      <c r="BK339">
        <v>0</v>
      </c>
      <c r="BL339">
        <v>0</v>
      </c>
      <c r="BM339">
        <v>0</v>
      </c>
      <c r="BN339">
        <v>0</v>
      </c>
    </row>
    <row r="340" spans="2:66" x14ac:dyDescent="0.25">
      <c r="B340">
        <v>334</v>
      </c>
      <c r="AT340">
        <v>334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0.49</v>
      </c>
      <c r="BJ340">
        <v>0</v>
      </c>
      <c r="BK340">
        <v>0</v>
      </c>
      <c r="BL340">
        <v>0</v>
      </c>
      <c r="BM340">
        <v>0</v>
      </c>
      <c r="BN340">
        <v>0</v>
      </c>
    </row>
    <row r="341" spans="2:66" x14ac:dyDescent="0.25">
      <c r="B341">
        <v>335</v>
      </c>
      <c r="AT341">
        <v>335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1.89</v>
      </c>
      <c r="BJ341">
        <v>0</v>
      </c>
      <c r="BK341">
        <v>0</v>
      </c>
      <c r="BL341">
        <v>0</v>
      </c>
      <c r="BM341">
        <v>0</v>
      </c>
      <c r="BN341">
        <v>0</v>
      </c>
    </row>
    <row r="342" spans="2:66" x14ac:dyDescent="0.25">
      <c r="B342">
        <v>336</v>
      </c>
      <c r="AT342">
        <v>336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0.35</v>
      </c>
      <c r="BJ342">
        <v>0</v>
      </c>
      <c r="BK342">
        <v>0</v>
      </c>
      <c r="BL342">
        <v>0</v>
      </c>
      <c r="BM342">
        <v>0</v>
      </c>
      <c r="BN342">
        <v>0</v>
      </c>
    </row>
    <row r="343" spans="2:66" x14ac:dyDescent="0.25">
      <c r="B343">
        <v>337</v>
      </c>
      <c r="AT343">
        <v>337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2.79</v>
      </c>
      <c r="BJ343">
        <v>0</v>
      </c>
      <c r="BK343">
        <v>0</v>
      </c>
      <c r="BL343">
        <v>0</v>
      </c>
      <c r="BM343">
        <v>0</v>
      </c>
      <c r="BN343">
        <v>0</v>
      </c>
    </row>
    <row r="344" spans="2:66" x14ac:dyDescent="0.25">
      <c r="B344">
        <v>338</v>
      </c>
      <c r="AT344">
        <v>338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1.41</v>
      </c>
      <c r="BJ344">
        <v>0</v>
      </c>
      <c r="BK344">
        <v>0</v>
      </c>
      <c r="BL344">
        <v>0</v>
      </c>
      <c r="BM344">
        <v>0</v>
      </c>
      <c r="BN344">
        <v>0</v>
      </c>
    </row>
    <row r="345" spans="2:66" x14ac:dyDescent="0.25">
      <c r="B345">
        <v>339</v>
      </c>
      <c r="AT345">
        <v>339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1.76</v>
      </c>
      <c r="BJ345">
        <v>0</v>
      </c>
      <c r="BK345">
        <v>0</v>
      </c>
      <c r="BL345">
        <v>0</v>
      </c>
      <c r="BM345">
        <v>0</v>
      </c>
      <c r="BN345">
        <v>0</v>
      </c>
    </row>
    <row r="346" spans="2:66" x14ac:dyDescent="0.25">
      <c r="B346">
        <v>340</v>
      </c>
      <c r="AT346">
        <v>340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1.81</v>
      </c>
      <c r="BJ346">
        <v>0</v>
      </c>
      <c r="BK346">
        <v>0</v>
      </c>
      <c r="BL346">
        <v>0</v>
      </c>
      <c r="BM346">
        <v>0</v>
      </c>
      <c r="BN346">
        <v>0</v>
      </c>
    </row>
    <row r="347" spans="2:66" x14ac:dyDescent="0.25">
      <c r="B347">
        <v>341</v>
      </c>
      <c r="AT347">
        <v>341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2.36</v>
      </c>
      <c r="BJ347">
        <v>0</v>
      </c>
      <c r="BK347">
        <v>0</v>
      </c>
      <c r="BL347">
        <v>0</v>
      </c>
      <c r="BM347">
        <v>0</v>
      </c>
      <c r="BN347">
        <v>0</v>
      </c>
    </row>
    <row r="348" spans="2:66" x14ac:dyDescent="0.25">
      <c r="B348">
        <v>342</v>
      </c>
      <c r="AT348">
        <v>342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1.45</v>
      </c>
      <c r="BJ348">
        <v>0</v>
      </c>
      <c r="BK348">
        <v>0</v>
      </c>
      <c r="BL348">
        <v>0</v>
      </c>
      <c r="BM348">
        <v>0</v>
      </c>
      <c r="BN348">
        <v>0</v>
      </c>
    </row>
    <row r="349" spans="2:66" x14ac:dyDescent="0.25">
      <c r="B349">
        <v>343</v>
      </c>
      <c r="AT349">
        <v>343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1.92</v>
      </c>
      <c r="BJ349">
        <v>0</v>
      </c>
      <c r="BK349">
        <v>0</v>
      </c>
      <c r="BL349">
        <v>0</v>
      </c>
      <c r="BM349">
        <v>0</v>
      </c>
      <c r="BN349">
        <v>0</v>
      </c>
    </row>
    <row r="350" spans="2:66" x14ac:dyDescent="0.25">
      <c r="B350">
        <v>344</v>
      </c>
      <c r="AT350">
        <v>344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1.37</v>
      </c>
      <c r="BJ350">
        <v>0</v>
      </c>
      <c r="BK350">
        <v>0</v>
      </c>
      <c r="BL350">
        <v>0</v>
      </c>
      <c r="BM350">
        <v>0</v>
      </c>
      <c r="BN350">
        <v>0</v>
      </c>
    </row>
    <row r="351" spans="2:66" x14ac:dyDescent="0.25">
      <c r="B351">
        <v>345</v>
      </c>
      <c r="AT351">
        <v>345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1.33</v>
      </c>
      <c r="BJ351">
        <v>0</v>
      </c>
      <c r="BK351">
        <v>0</v>
      </c>
      <c r="BL351">
        <v>0</v>
      </c>
      <c r="BM351">
        <v>0</v>
      </c>
      <c r="BN351">
        <v>0</v>
      </c>
    </row>
    <row r="352" spans="2:66" x14ac:dyDescent="0.25">
      <c r="B352">
        <v>346</v>
      </c>
      <c r="AT352">
        <v>346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0.41</v>
      </c>
      <c r="BJ352">
        <v>0</v>
      </c>
      <c r="BK352">
        <v>0</v>
      </c>
      <c r="BL352">
        <v>0</v>
      </c>
      <c r="BM352">
        <v>0</v>
      </c>
      <c r="BN352">
        <v>0</v>
      </c>
    </row>
    <row r="353" spans="2:66" x14ac:dyDescent="0.25">
      <c r="B353">
        <v>347</v>
      </c>
      <c r="AT353">
        <v>347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1.26</v>
      </c>
      <c r="BJ353">
        <v>0</v>
      </c>
      <c r="BK353">
        <v>0</v>
      </c>
      <c r="BL353">
        <v>0</v>
      </c>
      <c r="BM353">
        <v>0</v>
      </c>
      <c r="BN353">
        <v>0</v>
      </c>
    </row>
    <row r="354" spans="2:66" x14ac:dyDescent="0.25">
      <c r="B354">
        <v>348</v>
      </c>
      <c r="AT354">
        <v>348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0.54</v>
      </c>
      <c r="BJ354">
        <v>0</v>
      </c>
      <c r="BK354">
        <v>0</v>
      </c>
      <c r="BL354">
        <v>0</v>
      </c>
      <c r="BM354">
        <v>0</v>
      </c>
      <c r="BN354">
        <v>0</v>
      </c>
    </row>
    <row r="355" spans="2:66" x14ac:dyDescent="0.25">
      <c r="B355">
        <v>349</v>
      </c>
      <c r="AT355">
        <v>349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0.8</v>
      </c>
      <c r="BJ355">
        <v>0</v>
      </c>
      <c r="BK355">
        <v>0</v>
      </c>
      <c r="BL355">
        <v>0</v>
      </c>
      <c r="BM355">
        <v>0</v>
      </c>
      <c r="BN355">
        <v>0</v>
      </c>
    </row>
    <row r="356" spans="2:66" x14ac:dyDescent="0.25">
      <c r="B356">
        <v>350</v>
      </c>
      <c r="AT356">
        <v>350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0.47</v>
      </c>
      <c r="BJ356">
        <v>0</v>
      </c>
      <c r="BK356">
        <v>0</v>
      </c>
      <c r="BL356">
        <v>0</v>
      </c>
      <c r="BM356">
        <v>0</v>
      </c>
      <c r="BN356">
        <v>0</v>
      </c>
    </row>
    <row r="357" spans="2:66" x14ac:dyDescent="0.25">
      <c r="B357">
        <v>351</v>
      </c>
      <c r="AT357">
        <v>351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0.56999999999999995</v>
      </c>
      <c r="BJ357">
        <v>0</v>
      </c>
      <c r="BK357">
        <v>0</v>
      </c>
      <c r="BL357">
        <v>0</v>
      </c>
      <c r="BM357">
        <v>0</v>
      </c>
      <c r="BN357">
        <v>0</v>
      </c>
    </row>
    <row r="358" spans="2:66" x14ac:dyDescent="0.25">
      <c r="B358">
        <v>352</v>
      </c>
      <c r="AT358">
        <v>352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0.51</v>
      </c>
      <c r="BJ358">
        <v>0</v>
      </c>
      <c r="BK358">
        <v>0</v>
      </c>
      <c r="BL358">
        <v>0</v>
      </c>
      <c r="BM358">
        <v>0</v>
      </c>
      <c r="BN358">
        <v>0</v>
      </c>
    </row>
    <row r="359" spans="2:66" x14ac:dyDescent="0.25">
      <c r="B359">
        <v>353</v>
      </c>
      <c r="AT359">
        <v>353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0.28999999999999998</v>
      </c>
      <c r="BJ359">
        <v>0</v>
      </c>
      <c r="BK359">
        <v>0</v>
      </c>
      <c r="BL359">
        <v>0</v>
      </c>
      <c r="BM359">
        <v>0</v>
      </c>
      <c r="BN359">
        <v>0</v>
      </c>
    </row>
    <row r="360" spans="2:66" x14ac:dyDescent="0.25">
      <c r="B360">
        <v>354</v>
      </c>
      <c r="AT360">
        <v>354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0.25</v>
      </c>
      <c r="BJ360">
        <v>0</v>
      </c>
      <c r="BK360">
        <v>0</v>
      </c>
      <c r="BL360">
        <v>0</v>
      </c>
      <c r="BM360">
        <v>0</v>
      </c>
      <c r="BN360">
        <v>0</v>
      </c>
    </row>
    <row r="361" spans="2:66" x14ac:dyDescent="0.25">
      <c r="B361">
        <v>355</v>
      </c>
      <c r="AT361">
        <v>355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0.17</v>
      </c>
      <c r="BJ361">
        <v>0</v>
      </c>
      <c r="BK361">
        <v>0</v>
      </c>
      <c r="BL361">
        <v>0</v>
      </c>
      <c r="BM361">
        <v>0</v>
      </c>
      <c r="BN361">
        <v>0</v>
      </c>
    </row>
    <row r="362" spans="2:66" x14ac:dyDescent="0.25">
      <c r="B362">
        <v>356</v>
      </c>
      <c r="AT362">
        <v>356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0.04</v>
      </c>
      <c r="BJ362">
        <v>0</v>
      </c>
      <c r="BK362">
        <v>0</v>
      </c>
      <c r="BL362">
        <v>0</v>
      </c>
      <c r="BM362">
        <v>0</v>
      </c>
      <c r="BN362">
        <v>0</v>
      </c>
    </row>
    <row r="363" spans="2:66" x14ac:dyDescent="0.25">
      <c r="B363">
        <v>357</v>
      </c>
      <c r="AT363">
        <v>357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7.0000000000000007E-2</v>
      </c>
      <c r="BJ363">
        <v>0</v>
      </c>
      <c r="BK363">
        <v>0</v>
      </c>
      <c r="BL363">
        <v>0</v>
      </c>
      <c r="BM363">
        <v>0</v>
      </c>
      <c r="BN363">
        <v>0</v>
      </c>
    </row>
    <row r="364" spans="2:66" x14ac:dyDescent="0.25">
      <c r="B364">
        <v>358</v>
      </c>
      <c r="AT364">
        <v>358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0.02</v>
      </c>
      <c r="BJ364">
        <v>0</v>
      </c>
      <c r="BK364">
        <v>0</v>
      </c>
      <c r="BL364">
        <v>0</v>
      </c>
      <c r="BM364">
        <v>0</v>
      </c>
      <c r="BN364">
        <v>0</v>
      </c>
    </row>
    <row r="365" spans="2:66" x14ac:dyDescent="0.25">
      <c r="B365">
        <v>359</v>
      </c>
      <c r="AT365">
        <v>359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0.02</v>
      </c>
      <c r="BJ365">
        <v>0</v>
      </c>
      <c r="BK365">
        <v>0</v>
      </c>
      <c r="BL365">
        <v>0</v>
      </c>
      <c r="BM365">
        <v>0</v>
      </c>
      <c r="BN365">
        <v>0</v>
      </c>
    </row>
    <row r="366" spans="2:66" x14ac:dyDescent="0.25">
      <c r="B366">
        <v>360</v>
      </c>
      <c r="AT366">
        <v>360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</row>
    <row r="367" spans="2:66" x14ac:dyDescent="0.25">
      <c r="B367">
        <v>361</v>
      </c>
      <c r="AT367">
        <v>361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0.03</v>
      </c>
      <c r="BJ367">
        <v>0</v>
      </c>
      <c r="BK367">
        <v>0</v>
      </c>
      <c r="BL367">
        <v>0</v>
      </c>
      <c r="BM367">
        <v>0</v>
      </c>
      <c r="BN367">
        <v>0</v>
      </c>
    </row>
    <row r="368" spans="2:66" x14ac:dyDescent="0.25">
      <c r="B368">
        <v>362</v>
      </c>
      <c r="AT368">
        <v>362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</row>
    <row r="369" spans="2:66" x14ac:dyDescent="0.25">
      <c r="B369">
        <v>363</v>
      </c>
      <c r="AT369">
        <v>363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</row>
    <row r="370" spans="2:66" x14ac:dyDescent="0.25">
      <c r="B370">
        <v>364</v>
      </c>
      <c r="AT370">
        <v>364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</row>
    <row r="371" spans="2:66" x14ac:dyDescent="0.25">
      <c r="B371">
        <v>365</v>
      </c>
      <c r="AT371">
        <v>365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</row>
    <row r="372" spans="2:66" x14ac:dyDescent="0.25">
      <c r="B372">
        <v>366</v>
      </c>
      <c r="AT372">
        <v>366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</row>
    <row r="373" spans="2:66" x14ac:dyDescent="0.25">
      <c r="B373">
        <v>367</v>
      </c>
      <c r="AT373">
        <v>367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</row>
    <row r="374" spans="2:66" x14ac:dyDescent="0.25">
      <c r="B374">
        <v>368</v>
      </c>
      <c r="AT374">
        <v>368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</row>
    <row r="375" spans="2:66" x14ac:dyDescent="0.25">
      <c r="B375">
        <v>369</v>
      </c>
      <c r="AT375">
        <v>369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</row>
    <row r="376" spans="2:66" x14ac:dyDescent="0.25">
      <c r="B376">
        <v>370</v>
      </c>
      <c r="AT376">
        <v>370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</row>
    <row r="377" spans="2:66" x14ac:dyDescent="0.25">
      <c r="B377">
        <v>371</v>
      </c>
      <c r="AT377">
        <v>371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</row>
    <row r="378" spans="2:66" x14ac:dyDescent="0.25">
      <c r="B378">
        <v>372</v>
      </c>
      <c r="AT378">
        <v>372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</row>
    <row r="379" spans="2:66" x14ac:dyDescent="0.25">
      <c r="B379">
        <v>373</v>
      </c>
      <c r="AT379">
        <v>373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</row>
    <row r="380" spans="2:66" x14ac:dyDescent="0.25">
      <c r="B380">
        <v>374</v>
      </c>
      <c r="AT380">
        <v>374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</row>
    <row r="381" spans="2:66" x14ac:dyDescent="0.25">
      <c r="B381">
        <v>375</v>
      </c>
      <c r="AT381">
        <v>375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</row>
    <row r="382" spans="2:66" x14ac:dyDescent="0.25">
      <c r="B382">
        <v>376</v>
      </c>
      <c r="AT382">
        <v>376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</row>
    <row r="383" spans="2:66" x14ac:dyDescent="0.25">
      <c r="B383">
        <v>377</v>
      </c>
      <c r="AT383">
        <v>377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</row>
    <row r="384" spans="2:66" x14ac:dyDescent="0.25">
      <c r="B384">
        <v>378</v>
      </c>
      <c r="AT384">
        <v>378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</row>
    <row r="385" spans="2:66" x14ac:dyDescent="0.25">
      <c r="B385">
        <v>379</v>
      </c>
      <c r="AT385">
        <v>379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</row>
    <row r="386" spans="2:66" x14ac:dyDescent="0.25">
      <c r="B386">
        <v>380</v>
      </c>
      <c r="AT386">
        <v>380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</row>
    <row r="387" spans="2:66" x14ac:dyDescent="0.25">
      <c r="B387">
        <v>381</v>
      </c>
      <c r="AT387">
        <v>381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</row>
    <row r="388" spans="2:66" x14ac:dyDescent="0.25">
      <c r="B388">
        <v>382</v>
      </c>
      <c r="AT388">
        <v>382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</row>
    <row r="389" spans="2:66" x14ac:dyDescent="0.25">
      <c r="B389">
        <v>383</v>
      </c>
      <c r="AT389">
        <v>383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</row>
    <row r="390" spans="2:66" x14ac:dyDescent="0.25">
      <c r="B390">
        <v>384</v>
      </c>
      <c r="AT390">
        <v>384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</row>
    <row r="391" spans="2:66" x14ac:dyDescent="0.25">
      <c r="B391">
        <v>385</v>
      </c>
      <c r="AT391">
        <v>385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</row>
    <row r="392" spans="2:66" x14ac:dyDescent="0.25">
      <c r="B392">
        <v>386</v>
      </c>
      <c r="AT392">
        <v>386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</row>
    <row r="393" spans="2:66" x14ac:dyDescent="0.25">
      <c r="B393">
        <v>387</v>
      </c>
      <c r="AT393">
        <v>387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</row>
    <row r="394" spans="2:66" x14ac:dyDescent="0.25">
      <c r="B394">
        <v>388</v>
      </c>
      <c r="AT394">
        <v>388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</row>
    <row r="395" spans="2:66" x14ac:dyDescent="0.25">
      <c r="B395">
        <v>389</v>
      </c>
      <c r="AT395">
        <v>389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</row>
    <row r="396" spans="2:66" x14ac:dyDescent="0.25">
      <c r="B396">
        <v>390</v>
      </c>
      <c r="AT396">
        <v>390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</row>
    <row r="397" spans="2:66" x14ac:dyDescent="0.25">
      <c r="B397">
        <v>391</v>
      </c>
      <c r="AT397">
        <v>391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</row>
    <row r="398" spans="2:66" x14ac:dyDescent="0.25">
      <c r="B398">
        <v>392</v>
      </c>
      <c r="AT398">
        <v>392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</row>
    <row r="399" spans="2:66" x14ac:dyDescent="0.25">
      <c r="B399">
        <v>393</v>
      </c>
      <c r="AT399">
        <v>393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</row>
    <row r="400" spans="2:66" x14ac:dyDescent="0.25">
      <c r="B400">
        <v>394</v>
      </c>
      <c r="AT400">
        <v>394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</row>
    <row r="401" spans="2:66" x14ac:dyDescent="0.25">
      <c r="B401">
        <v>395</v>
      </c>
      <c r="AT401">
        <v>395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</row>
    <row r="402" spans="2:66" x14ac:dyDescent="0.25">
      <c r="B402">
        <v>396</v>
      </c>
      <c r="AT402">
        <v>396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</row>
    <row r="403" spans="2:66" x14ac:dyDescent="0.25">
      <c r="B403">
        <v>397</v>
      </c>
      <c r="AT403">
        <v>397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</row>
    <row r="404" spans="2:66" x14ac:dyDescent="0.25">
      <c r="B404">
        <v>398</v>
      </c>
      <c r="AT404">
        <v>398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</row>
    <row r="405" spans="2:66" x14ac:dyDescent="0.25">
      <c r="B405">
        <v>399</v>
      </c>
      <c r="AT405">
        <v>399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</row>
    <row r="406" spans="2:66" x14ac:dyDescent="0.25">
      <c r="B406">
        <v>400</v>
      </c>
      <c r="AT406">
        <v>400</v>
      </c>
      <c r="AU406">
        <v>0</v>
      </c>
      <c r="AV406">
        <v>0</v>
      </c>
      <c r="AW406">
        <v>60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9E074-2B46-4790-AEB4-6B7D1132ACDC}">
  <sheetPr>
    <tabColor theme="8" tint="0.59999389629810485"/>
  </sheetPr>
  <dimension ref="A1:AQ211"/>
  <sheetViews>
    <sheetView zoomScale="70" zoomScaleNormal="70" workbookViewId="0">
      <pane xSplit="1" ySplit="1" topLeftCell="B2" activePane="bottomRight" state="frozen"/>
      <selection activeCell="AG8" sqref="AG8:AH8"/>
      <selection pane="topRight" activeCell="AG8" sqref="AG8:AH8"/>
      <selection pane="bottomLeft" activeCell="AG8" sqref="AG8:AH8"/>
      <selection pane="bottomRight" activeCell="AG8" sqref="AG8:AH8"/>
    </sheetView>
  </sheetViews>
  <sheetFormatPr defaultColWidth="9.140625" defaultRowHeight="15" x14ac:dyDescent="0.25"/>
  <cols>
    <col min="1" max="1" width="4.7109375" style="4" customWidth="1"/>
    <col min="2" max="3" width="9.85546875" style="4" customWidth="1"/>
    <col min="4" max="6" width="13" style="4" bestFit="1" customWidth="1"/>
    <col min="7" max="7" width="13.7109375" style="4" customWidth="1"/>
    <col min="8" max="9" width="13" style="4" bestFit="1" customWidth="1"/>
    <col min="10" max="10" width="14.42578125" style="4" bestFit="1" customWidth="1"/>
    <col min="11" max="11" width="16" style="4" bestFit="1" customWidth="1"/>
    <col min="12" max="12" width="13.5703125" style="4" bestFit="1" customWidth="1"/>
    <col min="13" max="14" width="15.28515625" style="4" bestFit="1" customWidth="1"/>
    <col min="15" max="20" width="15.28515625" style="4" customWidth="1"/>
    <col min="21" max="22" width="9.140625" style="4"/>
    <col min="23" max="23" width="16.85546875" style="4" customWidth="1"/>
    <col min="24" max="24" width="19.7109375" style="4" bestFit="1" customWidth="1"/>
    <col min="25" max="25" width="11.5703125" style="4" customWidth="1"/>
    <col min="26" max="26" width="12" style="4" customWidth="1"/>
    <col min="27" max="27" width="8.5703125" style="4" customWidth="1"/>
    <col min="28" max="29" width="14" style="4" customWidth="1"/>
    <col min="30" max="30" width="11.140625" style="4" customWidth="1"/>
    <col min="31" max="41" width="9.140625" style="4"/>
    <col min="42" max="42" width="6.42578125" style="4" customWidth="1"/>
    <col min="43" max="53" width="9.140625" style="4"/>
    <col min="54" max="54" width="6.42578125" style="4" customWidth="1"/>
    <col min="55" max="16384" width="9.140625" style="4"/>
  </cols>
  <sheetData>
    <row r="1" spans="1:43" s="9" customFormat="1" ht="23.25" x14ac:dyDescent="0.35">
      <c r="A1" s="9" t="s">
        <v>16</v>
      </c>
    </row>
    <row r="3" spans="1:43" x14ac:dyDescent="0.25">
      <c r="A3" s="44"/>
      <c r="B3" s="25"/>
      <c r="C3" s="96" t="s">
        <v>37</v>
      </c>
      <c r="D3" s="79">
        <f>VLOOKUP(D10, Lookup!$C$3:$D$30, 2, FALSE)</f>
        <v>10</v>
      </c>
      <c r="E3" s="79">
        <f>VLOOKUP(E10, Lookup!$C$3:$D$30, 2, FALSE)</f>
        <v>11</v>
      </c>
      <c r="F3" s="79">
        <f>VLOOKUP(F10, Lookup!$C$3:$D$30, 2, FALSE)</f>
        <v>12</v>
      </c>
      <c r="G3" s="79">
        <f>VLOOKUP(G10, Lookup!$C$3:$D$30, 2, FALSE)</f>
        <v>13</v>
      </c>
      <c r="H3" s="79">
        <f>VLOOKUP(H10, Lookup!$C$3:$D$30, 2, FALSE)</f>
        <v>14</v>
      </c>
      <c r="I3" s="79">
        <f>VLOOKUP(I10, Lookup!$C$3:$D$30, 2, FALSE)</f>
        <v>15</v>
      </c>
      <c r="J3" s="79">
        <f>VLOOKUP(J10, Lookup!$C$3:$D$30, 2, FALSE)</f>
        <v>16</v>
      </c>
      <c r="K3" s="79">
        <f>VLOOKUP(K10, Lookup!$C$3:$D$30, 2, FALSE)</f>
        <v>17</v>
      </c>
      <c r="L3" s="79">
        <f>VLOOKUP(L10, Lookup!$C$3:$D$30, 2, FALSE)</f>
        <v>21</v>
      </c>
      <c r="M3" s="79">
        <f>VLOOKUP(M10, Lookup!$C$3:$D$30, 2, FALSE)</f>
        <v>22</v>
      </c>
      <c r="N3" s="79">
        <f>VLOOKUP(N10, Lookup!$C$3:$D$30, 2, FALSE)</f>
        <v>23</v>
      </c>
      <c r="O3" s="79">
        <f>VLOOKUP(O10, Lookup!$C$3:$D$30, 2, FALSE)</f>
        <v>30</v>
      </c>
      <c r="P3" s="79">
        <f>VLOOKUP(P10, Lookup!$C$3:$D$30, 2, FALSE)</f>
        <v>40</v>
      </c>
      <c r="Q3" s="79">
        <f>VLOOKUP(Q10, Lookup!$C$3:$D$30, 2, FALSE)</f>
        <v>32</v>
      </c>
      <c r="R3" s="79">
        <f>VLOOKUP(R10, Lookup!$C$3:$D$30, 2, FALSE)</f>
        <v>42</v>
      </c>
      <c r="S3" s="79">
        <f>VLOOKUP(S10, Lookup!$C$3:$D$30, 2, FALSE)</f>
        <v>33</v>
      </c>
      <c r="T3" s="79">
        <f>VLOOKUP(T10, Lookup!$C$3:$D$30, 2, FALSE)</f>
        <v>43</v>
      </c>
      <c r="U3" s="44"/>
      <c r="V3" s="44"/>
      <c r="W3" s="44"/>
      <c r="X3" s="44"/>
      <c r="Y3" s="44"/>
      <c r="Z3" s="44"/>
      <c r="AA3" s="44"/>
      <c r="AB3" s="44"/>
      <c r="AC3" s="44"/>
      <c r="AD3" s="44"/>
      <c r="AE3" s="56"/>
      <c r="AQ3" s="56"/>
    </row>
    <row r="4" spans="1:43" x14ac:dyDescent="0.25">
      <c r="B4" s="11"/>
      <c r="C4" s="10" t="s">
        <v>31</v>
      </c>
      <c r="D4" s="35">
        <f>IFERROR(D6/D5, 0)</f>
        <v>0</v>
      </c>
      <c r="E4" s="35">
        <f>IFERROR(E6/E5, 0)</f>
        <v>21.686217800000009</v>
      </c>
      <c r="F4" s="35">
        <f t="shared" ref="F4:T4" si="0">IFERROR(F6/F5, 0)</f>
        <v>10.5825408</v>
      </c>
      <c r="G4" s="35">
        <f t="shared" si="0"/>
        <v>11.342210199999998</v>
      </c>
      <c r="H4" s="35">
        <f t="shared" si="0"/>
        <v>6.5349677999999995</v>
      </c>
      <c r="I4" s="35">
        <f t="shared" si="0"/>
        <v>8.5266687999999977</v>
      </c>
      <c r="J4" s="35">
        <f t="shared" si="0"/>
        <v>15.658982399999996</v>
      </c>
      <c r="K4" s="35">
        <f t="shared" si="0"/>
        <v>12.065028200000006</v>
      </c>
      <c r="L4" s="34">
        <f t="shared" si="0"/>
        <v>0</v>
      </c>
      <c r="M4" s="35">
        <f t="shared" si="0"/>
        <v>20.713040400000001</v>
      </c>
      <c r="N4" s="35">
        <f t="shared" si="0"/>
        <v>24.201835800000008</v>
      </c>
      <c r="O4" s="34">
        <f t="shared" si="0"/>
        <v>40.359486199999992</v>
      </c>
      <c r="P4" s="35">
        <f t="shared" si="0"/>
        <v>36.000163600000008</v>
      </c>
      <c r="Q4" s="35">
        <f t="shared" si="0"/>
        <v>46.725828080997566</v>
      </c>
      <c r="R4" s="35">
        <f t="shared" si="0"/>
        <v>48.95515457078394</v>
      </c>
      <c r="S4" s="35">
        <f t="shared" si="0"/>
        <v>68.234171571250187</v>
      </c>
      <c r="T4" s="35">
        <f t="shared" si="0"/>
        <v>73.505849301857424</v>
      </c>
    </row>
    <row r="5" spans="1:43" x14ac:dyDescent="0.25">
      <c r="B5" s="10"/>
      <c r="C5" s="10" t="s">
        <v>13</v>
      </c>
      <c r="D5" s="37">
        <f t="shared" ref="D5:T5" si="1">SUM(D11:D1048576)</f>
        <v>0</v>
      </c>
      <c r="E5" s="37">
        <f t="shared" si="1"/>
        <v>0.99999999999999967</v>
      </c>
      <c r="F5" s="37">
        <f t="shared" si="1"/>
        <v>0.99999999999999989</v>
      </c>
      <c r="G5" s="37">
        <f t="shared" si="1"/>
        <v>0.99999999999999989</v>
      </c>
      <c r="H5" s="37">
        <f t="shared" si="1"/>
        <v>1</v>
      </c>
      <c r="I5" s="37">
        <f t="shared" si="1"/>
        <v>1</v>
      </c>
      <c r="J5" s="37">
        <f t="shared" si="1"/>
        <v>1.0000000000000004</v>
      </c>
      <c r="K5" s="37">
        <f t="shared" si="1"/>
        <v>1</v>
      </c>
      <c r="L5" s="36">
        <f t="shared" si="1"/>
        <v>0</v>
      </c>
      <c r="M5" s="37">
        <f t="shared" si="1"/>
        <v>1.0000000000000002</v>
      </c>
      <c r="N5" s="37">
        <f t="shared" si="1"/>
        <v>0.99999999999999989</v>
      </c>
      <c r="O5" s="36">
        <f t="shared" si="1"/>
        <v>1.0000000000000004</v>
      </c>
      <c r="P5" s="37">
        <f t="shared" si="1"/>
        <v>0.99999999999999989</v>
      </c>
      <c r="Q5" s="37">
        <f t="shared" si="1"/>
        <v>0.99999999999999634</v>
      </c>
      <c r="R5" s="37">
        <f t="shared" si="1"/>
        <v>0.99999999999999567</v>
      </c>
      <c r="S5" s="37">
        <f t="shared" si="1"/>
        <v>0.999999999999995</v>
      </c>
      <c r="T5" s="37">
        <f t="shared" si="1"/>
        <v>0.99999999999999589</v>
      </c>
    </row>
    <row r="6" spans="1:43" x14ac:dyDescent="0.25">
      <c r="B6" s="10"/>
      <c r="C6" s="10" t="s">
        <v>22</v>
      </c>
      <c r="D6" s="77">
        <f t="shared" ref="D6:T6" si="2">SUMPRODUCT($C11:$C1048576, D11:D1048576)</f>
        <v>0</v>
      </c>
      <c r="E6" s="77">
        <f t="shared" si="2"/>
        <v>21.686217800000001</v>
      </c>
      <c r="F6" s="77">
        <f t="shared" si="2"/>
        <v>10.582540799999999</v>
      </c>
      <c r="G6" s="77">
        <f t="shared" si="2"/>
        <v>11.342210199999997</v>
      </c>
      <c r="H6" s="77">
        <f t="shared" si="2"/>
        <v>6.5349677999999995</v>
      </c>
      <c r="I6" s="77">
        <f t="shared" si="2"/>
        <v>8.5266687999999977</v>
      </c>
      <c r="J6" s="77">
        <f t="shared" si="2"/>
        <v>15.658982400000003</v>
      </c>
      <c r="K6" s="77">
        <f t="shared" si="2"/>
        <v>12.065028200000006</v>
      </c>
      <c r="L6" s="78">
        <f t="shared" si="2"/>
        <v>0</v>
      </c>
      <c r="M6" s="77">
        <f t="shared" si="2"/>
        <v>20.713040400000004</v>
      </c>
      <c r="N6" s="77">
        <f t="shared" si="2"/>
        <v>24.201835800000005</v>
      </c>
      <c r="O6" s="78">
        <f t="shared" si="2"/>
        <v>40.359486200000013</v>
      </c>
      <c r="P6" s="77">
        <f t="shared" si="2"/>
        <v>36.0001636</v>
      </c>
      <c r="Q6" s="77">
        <f t="shared" si="2"/>
        <v>46.725828080997395</v>
      </c>
      <c r="R6" s="77">
        <f t="shared" si="2"/>
        <v>48.955154570783726</v>
      </c>
      <c r="S6" s="77">
        <f t="shared" si="2"/>
        <v>68.234171571249846</v>
      </c>
      <c r="T6" s="77">
        <f t="shared" si="2"/>
        <v>73.505849301857126</v>
      </c>
    </row>
    <row r="7" spans="1:43" x14ac:dyDescent="0.25">
      <c r="C7" s="38"/>
      <c r="D7" s="39"/>
      <c r="E7" s="70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V7" s="7" t="s">
        <v>36</v>
      </c>
    </row>
    <row r="9" spans="1:43" x14ac:dyDescent="0.25">
      <c r="B9" s="11"/>
      <c r="C9" s="40"/>
      <c r="D9" s="75" t="s">
        <v>16</v>
      </c>
      <c r="E9" s="71"/>
      <c r="F9" s="41"/>
      <c r="G9" s="41"/>
      <c r="H9" s="41"/>
      <c r="I9" s="41"/>
      <c r="J9" s="41"/>
      <c r="K9" s="42"/>
      <c r="L9" s="42"/>
      <c r="M9" s="42"/>
      <c r="N9" s="42"/>
      <c r="O9" s="42"/>
      <c r="P9" s="42"/>
      <c r="Q9" s="42"/>
      <c r="R9" s="42"/>
      <c r="S9" s="42"/>
      <c r="T9" s="42"/>
      <c r="V9" s="13" t="s">
        <v>37</v>
      </c>
      <c r="W9" s="87" t="s">
        <v>38</v>
      </c>
      <c r="X9" s="13" t="s">
        <v>27</v>
      </c>
      <c r="Y9" s="49"/>
      <c r="Z9" s="49"/>
      <c r="AA9" s="16"/>
      <c r="AB9" s="16"/>
    </row>
    <row r="10" spans="1:43" x14ac:dyDescent="0.25">
      <c r="B10" s="45" t="s">
        <v>7</v>
      </c>
      <c r="C10" s="45" t="s">
        <v>32</v>
      </c>
      <c r="D10" s="46" t="s">
        <v>64</v>
      </c>
      <c r="E10" s="86" t="s">
        <v>0</v>
      </c>
      <c r="F10" s="86" t="s">
        <v>2</v>
      </c>
      <c r="G10" s="86" t="s">
        <v>8</v>
      </c>
      <c r="H10" s="86" t="s">
        <v>34</v>
      </c>
      <c r="I10" s="86" t="s">
        <v>35</v>
      </c>
      <c r="J10" s="86" t="s">
        <v>3</v>
      </c>
      <c r="K10" s="86" t="s">
        <v>4</v>
      </c>
      <c r="L10" s="46" t="s">
        <v>9</v>
      </c>
      <c r="M10" s="86" t="s">
        <v>10</v>
      </c>
      <c r="N10" s="86" t="s">
        <v>11</v>
      </c>
      <c r="O10" s="46" t="s">
        <v>5</v>
      </c>
      <c r="P10" s="86" t="s">
        <v>6</v>
      </c>
      <c r="Q10" s="86" t="s">
        <v>48</v>
      </c>
      <c r="R10" s="86" t="s">
        <v>50</v>
      </c>
      <c r="S10" s="86" t="s">
        <v>49</v>
      </c>
      <c r="T10" s="86" t="s">
        <v>51</v>
      </c>
      <c r="V10" s="92">
        <f t="shared" ref="V10:V25" si="3">INDEX($D$3:$T$3, MATCH(W10, $D$10:$T$10,0) )</f>
        <v>11</v>
      </c>
      <c r="W10" s="88" t="s">
        <v>0</v>
      </c>
      <c r="X10" s="33">
        <f>HLOOKUP($V10,  $D$3:$T$4, 2, FALSE)</f>
        <v>21.686217800000009</v>
      </c>
      <c r="Y10" s="52"/>
      <c r="Z10" s="53"/>
      <c r="AA10" s="16"/>
      <c r="AB10" s="16"/>
      <c r="AD10" s="8"/>
    </row>
    <row r="11" spans="1:43" x14ac:dyDescent="0.25">
      <c r="B11" s="25">
        <v>0</v>
      </c>
      <c r="C11" s="25">
        <v>1</v>
      </c>
      <c r="D11" s="47"/>
      <c r="E11" s="72">
        <f>IFERROR(VLOOKUP(E$10 &amp; "_" &amp; $D$9 &amp; "_" &amp; $B11, OBSERVED_DATA!$A$2:$F$6151, 4, FALSE),  0)</f>
        <v>0</v>
      </c>
      <c r="F11" s="73">
        <f>IFERROR(VLOOKUP(F$10 &amp; "_" &amp; $D$9 &amp; "_" &amp; $B11, OBSERVED_DATA!$A$2:$F$6151, 4, FALSE),  0)</f>
        <v>0</v>
      </c>
      <c r="G11" s="73">
        <f>IFERROR(VLOOKUP(G$10 &amp; "_" &amp; $D$9 &amp; "_" &amp; $B11, OBSERVED_DATA!$A$2:$F$6151, 4, FALSE),  0)</f>
        <v>0</v>
      </c>
      <c r="H11" s="73">
        <f>IFERROR(VLOOKUP(H$10 &amp; "_" &amp; $D$9 &amp; "_" &amp; $B11, OBSERVED_DATA!$A$2:$F$6151, 4, FALSE),  0)</f>
        <v>0</v>
      </c>
      <c r="I11" s="73">
        <f>IFERROR(VLOOKUP(I$10 &amp; "_" &amp; $D$9 &amp; "_" &amp; $B11, OBSERVED_DATA!$A$2:$F$6151, 4, FALSE),  0)</f>
        <v>0</v>
      </c>
      <c r="J11" s="73">
        <f>IFERROR(VLOOKUP(J$10 &amp; "_" &amp; $D$9 &amp; "_" &amp; $B11, OBSERVED_DATA!$A$2:$F$6151, 4, FALSE),  0)</f>
        <v>0</v>
      </c>
      <c r="K11" s="72">
        <f>IFERROR(VLOOKUP(K$10 &amp; "_" &amp; $D$9 &amp; "_" &amp; $B11, OBSERVED_DATA!$A$2:$F$6151, 4, FALSE),  0)</f>
        <v>0</v>
      </c>
      <c r="L11" s="74">
        <f>IFERROR(VLOOKUP(L$10 &amp; "_" &amp; $D$9 &amp; "_" &amp; $B11, OBSERVED_DATA!$A$2:$F$6151, 4, FALSE),  0)</f>
        <v>0</v>
      </c>
      <c r="M11" s="72">
        <f>IFERROR(VLOOKUP(M$10 &amp; "_" &amp; $D$9 &amp; "_" &amp; $B11, OBSERVED_DATA!$A$2:$F$6151, 4, FALSE),  0)</f>
        <v>0</v>
      </c>
      <c r="N11" s="72">
        <f>IFERROR(VLOOKUP(N$10 &amp; "_" &amp; $D$9 &amp; "_" &amp; $B11, OBSERVED_DATA!$A$2:$F$6151, 4, FALSE),  0)</f>
        <v>0</v>
      </c>
      <c r="O11" s="74">
        <f>IFERROR(VLOOKUP(O$10 &amp; "_" &amp; $D$9 &amp; "_" &amp; $B11, OBSERVED_DATA!$A$2:$F$6151, 4, FALSE),  0)</f>
        <v>0</v>
      </c>
      <c r="P11" s="72">
        <f>IFERROR(VLOOKUP(P$10 &amp; "_" &amp; $D$9 &amp; "_" &amp; $B11, OBSERVED_DATA!$A$2:$F$6151, 4, FALSE),  0)</f>
        <v>0</v>
      </c>
      <c r="Q11" s="72">
        <f>IFERROR(VLOOKUP(Q$10 &amp; "_" &amp; $D$9 &amp; "_" &amp; $B11, OBSERVED_DATA!$A$2:$F$6151, 4, FALSE),  0)</f>
        <v>0</v>
      </c>
      <c r="R11" s="72">
        <f>IFERROR(VLOOKUP(R$10 &amp; "_" &amp; $D$9 &amp; "_" &amp; $B11, OBSERVED_DATA!$A$2:$F$6151, 4, FALSE),  0)</f>
        <v>0</v>
      </c>
      <c r="S11" s="72">
        <f>IFERROR(VLOOKUP(S$10 &amp; "_" &amp; $D$9 &amp; "_" &amp; $B11, OBSERVED_DATA!$A$2:$F$6151, 4, FALSE),  0)</f>
        <v>0</v>
      </c>
      <c r="T11" s="72">
        <f>IFERROR(VLOOKUP(T$10 &amp; "_" &amp; $D$9 &amp; "_" &amp; $B11, OBSERVED_DATA!$A$2:$F$6151, 4, FALSE),  0)</f>
        <v>0</v>
      </c>
      <c r="V11" s="93">
        <f t="shared" si="3"/>
        <v>12</v>
      </c>
      <c r="W11" s="88" t="s">
        <v>2</v>
      </c>
      <c r="X11" s="33">
        <f t="shared" ref="X11:X25" si="4">HLOOKUP($V11,  $D$3:$T$4, 2, FALSE)</f>
        <v>10.5825408</v>
      </c>
      <c r="Y11" s="52"/>
      <c r="Z11" s="53"/>
      <c r="AA11" s="16"/>
      <c r="AB11" s="16"/>
    </row>
    <row r="12" spans="1:43" x14ac:dyDescent="0.25">
      <c r="B12" s="25">
        <v>2</v>
      </c>
      <c r="C12" s="25">
        <v>3</v>
      </c>
      <c r="D12" s="47"/>
      <c r="E12" s="72">
        <f>IFERROR(VLOOKUP(E$10 &amp; "_" &amp; $D$9 &amp; "_" &amp; $B12, OBSERVED_DATA!$A$2:$F$6151, 4, FALSE),  0)</f>
        <v>2.09687E-2</v>
      </c>
      <c r="F12" s="73">
        <f>IFERROR(VLOOKUP(F$10 &amp; "_" &amp; $D$9 &amp; "_" &amp; $B12, OBSERVED_DATA!$A$2:$F$6151, 4, FALSE),  0)</f>
        <v>2.2203299999999999E-2</v>
      </c>
      <c r="G12" s="73">
        <f>IFERROR(VLOOKUP(G$10 &amp; "_" &amp; $D$9 &amp; "_" &amp; $B12, OBSERVED_DATA!$A$2:$F$6151, 4, FALSE),  0)</f>
        <v>9.4761600000000001E-2</v>
      </c>
      <c r="H12" s="73">
        <f>IFERROR(VLOOKUP(H$10 &amp; "_" &amp; $D$9 &amp; "_" &amp; $B12, OBSERVED_DATA!$A$2:$F$6151, 4, FALSE),  0)</f>
        <v>0.1708122</v>
      </c>
      <c r="I12" s="73">
        <f>IFERROR(VLOOKUP(I$10 &amp; "_" &amp; $D$9 &amp; "_" &amp; $B12, OBSERVED_DATA!$A$2:$F$6151, 4, FALSE),  0)</f>
        <v>7.3883000000000004E-2</v>
      </c>
      <c r="J12" s="73">
        <f>IFERROR(VLOOKUP(J$10 &amp; "_" &amp; $D$9 &amp; "_" &amp; $B12, OBSERVED_DATA!$A$2:$F$6151, 4, FALSE),  0)</f>
        <v>2.0150899999999999E-2</v>
      </c>
      <c r="K12" s="72">
        <f>IFERROR(VLOOKUP(K$10 &amp; "_" &amp; $D$9 &amp; "_" &amp; $B12, OBSERVED_DATA!$A$2:$F$6151, 4, FALSE),  0)</f>
        <v>5.1418100000000001E-2</v>
      </c>
      <c r="L12" s="74">
        <f>IFERROR(VLOOKUP(L$10 &amp; "_" &amp; $D$9 &amp; "_" &amp; $B12, OBSERVED_DATA!$A$2:$F$6151, 4, FALSE),  0)</f>
        <v>0</v>
      </c>
      <c r="M12" s="72">
        <f>IFERROR(VLOOKUP(M$10 &amp; "_" &amp; $D$9 &amp; "_" &amp; $B12, OBSERVED_DATA!$A$2:$F$6151, 4, FALSE),  0)</f>
        <v>9.0039599999999997E-2</v>
      </c>
      <c r="N12" s="72">
        <f>IFERROR(VLOOKUP(N$10 &amp; "_" &amp; $D$9 &amp; "_" &amp; $B12, OBSERVED_DATA!$A$2:$F$6151, 4, FALSE),  0)</f>
        <v>6.0864099999999997E-2</v>
      </c>
      <c r="O12" s="74">
        <f>IFERROR(VLOOKUP(O$10 &amp; "_" &amp; $D$9 &amp; "_" &amp; $B12, OBSERVED_DATA!$A$2:$F$6151, 4, FALSE),  0)</f>
        <v>0</v>
      </c>
      <c r="P12" s="72">
        <f>IFERROR(VLOOKUP(P$10 &amp; "_" &amp; $D$9 &amp; "_" &amp; $B12, OBSERVED_DATA!$A$2:$F$6151, 4, FALSE),  0)</f>
        <v>1.4164E-3</v>
      </c>
      <c r="Q12" s="72">
        <f>IFERROR(VLOOKUP(Q$10 &amp; "_" &amp; $D$9 &amp; "_" &amp; $B12, OBSERVED_DATA!$A$2:$F$6151, 4, FALSE),  0)</f>
        <v>1.67627732332E-4</v>
      </c>
      <c r="R12" s="72">
        <f>IFERROR(VLOOKUP(R$10 &amp; "_" &amp; $D$9 &amp; "_" &amp; $B12, OBSERVED_DATA!$A$2:$F$6151, 4, FALSE),  0)</f>
        <v>1.3267878466230001E-4</v>
      </c>
      <c r="S12" s="72">
        <f>IFERROR(VLOOKUP(S$10 &amp; "_" &amp; $D$9 &amp; "_" &amp; $B12, OBSERVED_DATA!$A$2:$F$6151, 4, FALSE),  0)</f>
        <v>3.5669698591040002E-4</v>
      </c>
      <c r="T12" s="72">
        <f>IFERROR(VLOOKUP(T$10 &amp; "_" &amp; $D$9 &amp; "_" &amp; $B12, OBSERVED_DATA!$A$2:$F$6151, 4, FALSE),  0)</f>
        <v>5.4509623044989995E-4</v>
      </c>
      <c r="V12" s="93">
        <f t="shared" si="3"/>
        <v>13</v>
      </c>
      <c r="W12" s="88" t="s">
        <v>8</v>
      </c>
      <c r="X12" s="33">
        <f t="shared" si="4"/>
        <v>11.342210199999998</v>
      </c>
      <c r="Y12" s="52"/>
      <c r="Z12" s="53"/>
      <c r="AA12" s="16"/>
      <c r="AB12" s="16"/>
      <c r="AD12" s="8"/>
    </row>
    <row r="13" spans="1:43" x14ac:dyDescent="0.25">
      <c r="B13" s="25">
        <v>4</v>
      </c>
      <c r="C13" s="25">
        <v>5</v>
      </c>
      <c r="D13" s="47"/>
      <c r="E13" s="72">
        <f>IFERROR(VLOOKUP(E$10 &amp; "_" &amp; $D$9 &amp; "_" &amp; $B13, OBSERVED_DATA!$A$2:$F$6151, 4, FALSE),  0)</f>
        <v>4.4749999999999998E-2</v>
      </c>
      <c r="F13" s="73">
        <f>IFERROR(VLOOKUP(F$10 &amp; "_" &amp; $D$9 &amp; "_" &amp; $B13, OBSERVED_DATA!$A$2:$F$6151, 4, FALSE),  0)</f>
        <v>0.14203879999999999</v>
      </c>
      <c r="G13" s="73">
        <f>IFERROR(VLOOKUP(G$10 &amp; "_" &amp; $D$9 &amp; "_" &amp; $B13, OBSERVED_DATA!$A$2:$F$6151, 4, FALSE),  0)</f>
        <v>0.19936300000000001</v>
      </c>
      <c r="H13" s="73">
        <f>IFERROR(VLOOKUP(H$10 &amp; "_" &amp; $D$9 &amp; "_" &amp; $B13, OBSERVED_DATA!$A$2:$F$6151, 4, FALSE),  0)</f>
        <v>0.41712379999999999</v>
      </c>
      <c r="I13" s="73">
        <f>IFERROR(VLOOKUP(I$10 &amp; "_" &amp; $D$9 &amp; "_" &amp; $B13, OBSERVED_DATA!$A$2:$F$6151, 4, FALSE),  0)</f>
        <v>0.25209860000000001</v>
      </c>
      <c r="J13" s="73">
        <f>IFERROR(VLOOKUP(J$10 &amp; "_" &amp; $D$9 &amp; "_" &amp; $B13, OBSERVED_DATA!$A$2:$F$6151, 4, FALSE),  0)</f>
        <v>9.3960399999999999E-2</v>
      </c>
      <c r="K13" s="72">
        <f>IFERROR(VLOOKUP(K$10 &amp; "_" &amp; $D$9 &amp; "_" &amp; $B13, OBSERVED_DATA!$A$2:$F$6151, 4, FALSE),  0)</f>
        <v>0.1393585</v>
      </c>
      <c r="L13" s="74">
        <f>IFERROR(VLOOKUP(L$10 &amp; "_" &amp; $D$9 &amp; "_" &amp; $B13, OBSERVED_DATA!$A$2:$F$6151, 4, FALSE),  0)</f>
        <v>0</v>
      </c>
      <c r="M13" s="72">
        <f>IFERROR(VLOOKUP(M$10 &amp; "_" &amp; $D$9 &amp; "_" &amp; $B13, OBSERVED_DATA!$A$2:$F$6151, 4, FALSE),  0)</f>
        <v>0.1051272</v>
      </c>
      <c r="N13" s="72">
        <f>IFERROR(VLOOKUP(N$10 &amp; "_" &amp; $D$9 &amp; "_" &amp; $B13, OBSERVED_DATA!$A$2:$F$6151, 4, FALSE),  0)</f>
        <v>8.2517699999999999E-2</v>
      </c>
      <c r="O13" s="74">
        <f>IFERROR(VLOOKUP(O$10 &amp; "_" &amp; $D$9 &amp; "_" &amp; $B13, OBSERVED_DATA!$A$2:$F$6151, 4, FALSE),  0)</f>
        <v>9.7087000000000007E-3</v>
      </c>
      <c r="P13" s="72">
        <f>IFERROR(VLOOKUP(P$10 &amp; "_" &amp; $D$9 &amp; "_" &amp; $B13, OBSERVED_DATA!$A$2:$F$6151, 4, FALSE),  0)</f>
        <v>2.2433000000000002E-3</v>
      </c>
      <c r="Q13" s="72">
        <f>IFERROR(VLOOKUP(Q$10 &amp; "_" &amp; $D$9 &amp; "_" &amp; $B13, OBSERVED_DATA!$A$2:$F$6151, 4, FALSE),  0)</f>
        <v>2.5144159849804998E-3</v>
      </c>
      <c r="R13" s="72">
        <f>IFERROR(VLOOKUP(R$10 &amp; "_" &amp; $D$9 &amp; "_" &amp; $B13, OBSERVED_DATA!$A$2:$F$6151, 4, FALSE),  0)</f>
        <v>2.1560302507629002E-3</v>
      </c>
      <c r="S13" s="72">
        <f>IFERROR(VLOOKUP(S$10 &amp; "_" &amp; $D$9 &amp; "_" &amp; $B13, OBSERVED_DATA!$A$2:$F$6151, 4, FALSE),  0)</f>
        <v>2.4968789013732002E-3</v>
      </c>
      <c r="T13" s="72">
        <f>IFERROR(VLOOKUP(T$10 &amp; "_" &amp; $D$9 &amp; "_" &amp; $B13, OBSERVED_DATA!$A$2:$F$6151, 4, FALSE),  0)</f>
        <v>3.0189945071072001E-3</v>
      </c>
      <c r="V13" s="93">
        <f t="shared" si="3"/>
        <v>14</v>
      </c>
      <c r="W13" s="88" t="s">
        <v>34</v>
      </c>
      <c r="X13" s="33">
        <f t="shared" si="4"/>
        <v>6.5349677999999995</v>
      </c>
      <c r="Y13" s="52"/>
      <c r="Z13" s="53"/>
      <c r="AA13" s="16"/>
      <c r="AB13" s="16"/>
      <c r="AD13" s="8"/>
    </row>
    <row r="14" spans="1:43" x14ac:dyDescent="0.25">
      <c r="B14" s="25">
        <v>6</v>
      </c>
      <c r="C14" s="25">
        <v>7</v>
      </c>
      <c r="D14" s="47"/>
      <c r="E14" s="72">
        <f>IFERROR(VLOOKUP(E$10 &amp; "_" &amp; $D$9 &amp; "_" &amp; $B14, OBSERVED_DATA!$A$2:$F$6151, 4, FALSE),  0)</f>
        <v>6.3044900000000001E-2</v>
      </c>
      <c r="F14" s="73">
        <f>IFERROR(VLOOKUP(F$10 &amp; "_" &amp; $D$9 &amp; "_" &amp; $B14, OBSERVED_DATA!$A$2:$F$6151, 4, FALSE),  0)</f>
        <v>0.24202779999999999</v>
      </c>
      <c r="G14" s="73">
        <f>IFERROR(VLOOKUP(G$10 &amp; "_" &amp; $D$9 &amp; "_" &amp; $B14, OBSERVED_DATA!$A$2:$F$6151, 4, FALSE),  0)</f>
        <v>0.1833601</v>
      </c>
      <c r="H14" s="73">
        <f>IFERROR(VLOOKUP(H$10 &amp; "_" &amp; $D$9 &amp; "_" &amp; $B14, OBSERVED_DATA!$A$2:$F$6151, 4, FALSE),  0)</f>
        <v>0.1993655</v>
      </c>
      <c r="I14" s="73">
        <f>IFERROR(VLOOKUP(I$10 &amp; "_" &amp; $D$9 &amp; "_" &amp; $B14, OBSERVED_DATA!$A$2:$F$6151, 4, FALSE),  0)</f>
        <v>0.2437723</v>
      </c>
      <c r="J14" s="73">
        <f>IFERROR(VLOOKUP(J$10 &amp; "_" &amp; $D$9 &amp; "_" &amp; $B14, OBSERVED_DATA!$A$2:$F$6151, 4, FALSE),  0)</f>
        <v>0.14330560000000001</v>
      </c>
      <c r="K14" s="72">
        <f>IFERROR(VLOOKUP(K$10 &amp; "_" &amp; $D$9 &amp; "_" &amp; $B14, OBSERVED_DATA!$A$2:$F$6151, 4, FALSE),  0)</f>
        <v>0.19366920000000001</v>
      </c>
      <c r="L14" s="74">
        <f>IFERROR(VLOOKUP(L$10 &amp; "_" &amp; $D$9 &amp; "_" &amp; $B14, OBSERVED_DATA!$A$2:$F$6151, 4, FALSE),  0)</f>
        <v>0</v>
      </c>
      <c r="M14" s="72">
        <f>IFERROR(VLOOKUP(M$10 &amp; "_" &amp; $D$9 &amp; "_" &amp; $B14, OBSERVED_DATA!$A$2:$F$6151, 4, FALSE),  0)</f>
        <v>8.4937299999999993E-2</v>
      </c>
      <c r="N14" s="72">
        <f>IFERROR(VLOOKUP(N$10 &amp; "_" &amp; $D$9 &amp; "_" &amp; $B14, OBSERVED_DATA!$A$2:$F$6151, 4, FALSE),  0)</f>
        <v>9.6340200000000001E-2</v>
      </c>
      <c r="O14" s="74">
        <f>IFERROR(VLOOKUP(O$10 &amp; "_" &amp; $D$9 &amp; "_" &amp; $B14, OBSERVED_DATA!$A$2:$F$6151, 4, FALSE),  0)</f>
        <v>2.1178800000000001E-2</v>
      </c>
      <c r="P14" s="72">
        <f>IFERROR(VLOOKUP(P$10 &amp; "_" &amp; $D$9 &amp; "_" &amp; $B14, OBSERVED_DATA!$A$2:$F$6151, 4, FALSE),  0)</f>
        <v>9.6054E-3</v>
      </c>
      <c r="Q14" s="72">
        <f>IFERROR(VLOOKUP(Q$10 &amp; "_" &amp; $D$9 &amp; "_" &amp; $B14, OBSERVED_DATA!$A$2:$F$6151, 4, FALSE),  0)</f>
        <v>7.3420946761432E-3</v>
      </c>
      <c r="R14" s="72">
        <f>IFERROR(VLOOKUP(R$10 &amp; "_" &amp; $D$9 &amp; "_" &amp; $B14, OBSERVED_DATA!$A$2:$F$6151, 4, FALSE),  0)</f>
        <v>6.6671089292822004E-3</v>
      </c>
      <c r="S14" s="72">
        <f>IFERROR(VLOOKUP(S$10 &amp; "_" &amp; $D$9 &amp; "_" &amp; $B14, OBSERVED_DATA!$A$2:$F$6151, 4, FALSE),  0)</f>
        <v>1.3643659711075401E-2</v>
      </c>
      <c r="T14" s="72">
        <f>IFERROR(VLOOKUP(T$10 &amp; "_" &amp; $D$9 &amp; "_" &amp; $B14, OBSERVED_DATA!$A$2:$F$6151, 4, FALSE),  0)</f>
        <v>1.8449410876766301E-2</v>
      </c>
      <c r="V14" s="93">
        <f t="shared" si="3"/>
        <v>15</v>
      </c>
      <c r="W14" s="88" t="s">
        <v>35</v>
      </c>
      <c r="X14" s="33">
        <f t="shared" si="4"/>
        <v>8.5266687999999977</v>
      </c>
      <c r="Y14" s="52"/>
      <c r="Z14" s="53"/>
      <c r="AA14" s="16"/>
      <c r="AB14" s="16"/>
      <c r="AD14" s="8"/>
    </row>
    <row r="15" spans="1:43" x14ac:dyDescent="0.25">
      <c r="B15" s="25">
        <v>8</v>
      </c>
      <c r="C15" s="25">
        <v>9</v>
      </c>
      <c r="D15" s="47"/>
      <c r="E15" s="72">
        <f>IFERROR(VLOOKUP(E$10 &amp; "_" &amp; $D$9 &amp; "_" &amp; $B15, OBSERVED_DATA!$A$2:$F$6151, 4, FALSE),  0)</f>
        <v>7.4596999999999997E-2</v>
      </c>
      <c r="F15" s="73">
        <f>IFERROR(VLOOKUP(F$10 &amp; "_" &amp; $D$9 &amp; "_" &amp; $B15, OBSERVED_DATA!$A$2:$F$6151, 4, FALSE),  0)</f>
        <v>0.20448230000000001</v>
      </c>
      <c r="G15" s="73">
        <f>IFERROR(VLOOKUP(G$10 &amp; "_" &amp; $D$9 &amp; "_" &amp; $B15, OBSERVED_DATA!$A$2:$F$6151, 4, FALSE),  0)</f>
        <v>0.1250387</v>
      </c>
      <c r="H15" s="73">
        <f>IFERROR(VLOOKUP(H$10 &amp; "_" &amp; $D$9 &amp; "_" &amp; $B15, OBSERVED_DATA!$A$2:$F$6151, 4, FALSE),  0)</f>
        <v>7.9514299999999996E-2</v>
      </c>
      <c r="I15" s="73">
        <f>IFERROR(VLOOKUP(I$10 &amp; "_" &amp; $D$9 &amp; "_" &amp; $B15, OBSERVED_DATA!$A$2:$F$6151, 4, FALSE),  0)</f>
        <v>0.16257679999999999</v>
      </c>
      <c r="J15" s="73">
        <f>IFERROR(VLOOKUP(J$10 &amp; "_" &amp; $D$9 &amp; "_" &amp; $B15, OBSERVED_DATA!$A$2:$F$6151, 4, FALSE),  0)</f>
        <v>0.13042770000000001</v>
      </c>
      <c r="K15" s="72">
        <f>IFERROR(VLOOKUP(K$10 &amp; "_" &amp; $D$9 &amp; "_" &amp; $B15, OBSERVED_DATA!$A$2:$F$6151, 4, FALSE),  0)</f>
        <v>0.16319500000000001</v>
      </c>
      <c r="L15" s="74">
        <f>IFERROR(VLOOKUP(L$10 &amp; "_" &amp; $D$9 &amp; "_" &amp; $B15, OBSERVED_DATA!$A$2:$F$6151, 4, FALSE),  0)</f>
        <v>0</v>
      </c>
      <c r="M15" s="72">
        <f>IFERROR(VLOOKUP(M$10 &amp; "_" &amp; $D$9 &amp; "_" &amp; $B15, OBSERVED_DATA!$A$2:$F$6151, 4, FALSE),  0)</f>
        <v>7.2697300000000006E-2</v>
      </c>
      <c r="N15" s="72">
        <f>IFERROR(VLOOKUP(N$10 &amp; "_" &amp; $D$9 &amp; "_" &amp; $B15, OBSERVED_DATA!$A$2:$F$6151, 4, FALSE),  0)</f>
        <v>9.9480299999999994E-2</v>
      </c>
      <c r="O15" s="74">
        <f>IFERROR(VLOOKUP(O$10 &amp; "_" &amp; $D$9 &amp; "_" &amp; $B15, OBSERVED_DATA!$A$2:$F$6151, 4, FALSE),  0)</f>
        <v>2.9168900000000001E-2</v>
      </c>
      <c r="P15" s="72">
        <f>IFERROR(VLOOKUP(P$10 &amp; "_" &amp; $D$9 &amp; "_" &amp; $B15, OBSERVED_DATA!$A$2:$F$6151, 4, FALSE),  0)</f>
        <v>2.28737E-2</v>
      </c>
      <c r="Q15" s="72">
        <f>IFERROR(VLOOKUP(Q$10 &amp; "_" &amp; $D$9 &amp; "_" &amp; $B15, OBSERVED_DATA!$A$2:$F$6151, 4, FALSE),  0)</f>
        <v>6.2022260962853E-3</v>
      </c>
      <c r="R15" s="72">
        <f>IFERROR(VLOOKUP(R$10 &amp; "_" &amp; $D$9 &amp; "_" &amp; $B15, OBSERVED_DATA!$A$2:$F$6151, 4, FALSE),  0)</f>
        <v>6.6671089292822004E-3</v>
      </c>
      <c r="S15" s="72">
        <f>IFERROR(VLOOKUP(S$10 &amp; "_" &amp; $D$9 &amp; "_" &amp; $B15, OBSERVED_DATA!$A$2:$F$6151, 4, FALSE),  0)</f>
        <v>2.9873372570001001E-3</v>
      </c>
      <c r="T15" s="72">
        <f>IFERROR(VLOOKUP(T$10 &amp; "_" &amp; $D$9 &amp; "_" &amp; $B15, OBSERVED_DATA!$A$2:$F$6151, 4, FALSE),  0)</f>
        <v>5.0735879911106996E-3</v>
      </c>
      <c r="V15" s="93">
        <f t="shared" si="3"/>
        <v>16</v>
      </c>
      <c r="W15" s="88" t="s">
        <v>3</v>
      </c>
      <c r="X15" s="33">
        <f t="shared" si="4"/>
        <v>15.658982399999996</v>
      </c>
      <c r="Y15" s="52"/>
      <c r="Z15" s="53"/>
      <c r="AA15" s="16"/>
      <c r="AB15" s="16"/>
      <c r="AD15" s="8"/>
    </row>
    <row r="16" spans="1:43" x14ac:dyDescent="0.25">
      <c r="B16" s="25">
        <v>10</v>
      </c>
      <c r="C16" s="25">
        <v>11</v>
      </c>
      <c r="D16" s="47"/>
      <c r="E16" s="72">
        <f>IFERROR(VLOOKUP(E$10 &amp; "_" &amp; $D$9 &amp; "_" &amp; $B16, OBSERVED_DATA!$A$2:$F$6151, 4, FALSE),  0)</f>
        <v>8.0332200000000006E-2</v>
      </c>
      <c r="F16" s="73">
        <f>IFERROR(VLOOKUP(F$10 &amp; "_" &amp; $D$9 &amp; "_" &amp; $B16, OBSERVED_DATA!$A$2:$F$6151, 4, FALSE),  0)</f>
        <v>0.1242881</v>
      </c>
      <c r="G16" s="73">
        <f>IFERROR(VLOOKUP(G$10 &amp; "_" &amp; $D$9 &amp; "_" &amp; $B16, OBSERVED_DATA!$A$2:$F$6151, 4, FALSE),  0)</f>
        <v>9.1878899999999999E-2</v>
      </c>
      <c r="H16" s="73">
        <f>IFERROR(VLOOKUP(H$10 &amp; "_" &amp; $D$9 &amp; "_" &amp; $B16, OBSERVED_DATA!$A$2:$F$6151, 4, FALSE),  0)</f>
        <v>4.7099000000000002E-2</v>
      </c>
      <c r="I16" s="73">
        <f>IFERROR(VLOOKUP(I$10 &amp; "_" &amp; $D$9 &amp; "_" &amp; $B16, OBSERVED_DATA!$A$2:$F$6151, 4, FALSE),  0)</f>
        <v>0.1059118</v>
      </c>
      <c r="J16" s="73">
        <f>IFERROR(VLOOKUP(J$10 &amp; "_" &amp; $D$9 &amp; "_" &amp; $B16, OBSERVED_DATA!$A$2:$F$6151, 4, FALSE),  0)</f>
        <v>0.10885690000000001</v>
      </c>
      <c r="K16" s="72">
        <f>IFERROR(VLOOKUP(K$10 &amp; "_" &amp; $D$9 &amp; "_" &amp; $B16, OBSERVED_DATA!$A$2:$F$6151, 4, FALSE),  0)</f>
        <v>0.1144686</v>
      </c>
      <c r="L16" s="74">
        <f>IFERROR(VLOOKUP(L$10 &amp; "_" &amp; $D$9 &amp; "_" &amp; $B16, OBSERVED_DATA!$A$2:$F$6151, 4, FALSE),  0)</f>
        <v>0</v>
      </c>
      <c r="M16" s="72">
        <f>IFERROR(VLOOKUP(M$10 &amp; "_" &amp; $D$9 &amp; "_" &amp; $B16, OBSERVED_DATA!$A$2:$F$6151, 4, FALSE),  0)</f>
        <v>6.6295699999999999E-2</v>
      </c>
      <c r="N16" s="72">
        <f>IFERROR(VLOOKUP(N$10 &amp; "_" &amp; $D$9 &amp; "_" &amp; $B16, OBSERVED_DATA!$A$2:$F$6151, 4, FALSE),  0)</f>
        <v>9.8527299999999998E-2</v>
      </c>
      <c r="O16" s="74">
        <f>IFERROR(VLOOKUP(O$10 &amp; "_" &amp; $D$9 &amp; "_" &amp; $B16, OBSERVED_DATA!$A$2:$F$6151, 4, FALSE),  0)</f>
        <v>3.3853500000000002E-2</v>
      </c>
      <c r="P16" s="72">
        <f>IFERROR(VLOOKUP(P$10 &amp; "_" &amp; $D$9 &amp; "_" &amp; $B16, OBSERVED_DATA!$A$2:$F$6151, 4, FALSE),  0)</f>
        <v>3.7006600000000001E-2</v>
      </c>
      <c r="Q16" s="72">
        <f>IFERROR(VLOOKUP(Q$10 &amp; "_" &amp; $D$9 &amp; "_" &amp; $B16, OBSERVED_DATA!$A$2:$F$6151, 4, FALSE),  0)</f>
        <v>1.4281882794689499E-2</v>
      </c>
      <c r="R16" s="72">
        <f>IFERROR(VLOOKUP(R$10 &amp; "_" &amp; $D$9 &amp; "_" &amp; $B16, OBSERVED_DATA!$A$2:$F$6151, 4, FALSE),  0)</f>
        <v>1.2571314846756E-2</v>
      </c>
      <c r="S16" s="72">
        <f>IFERROR(VLOOKUP(S$10 &amp; "_" &amp; $D$9 &amp; "_" &amp; $B16, OBSERVED_DATA!$A$2:$F$6151, 4, FALSE),  0)</f>
        <v>9.0957731407168996E-3</v>
      </c>
      <c r="T16" s="72">
        <f>IFERROR(VLOOKUP(T$10 &amp; "_" &amp; $D$9 &amp; "_" &amp; $B16, OBSERVED_DATA!$A$2:$F$6151, 4, FALSE),  0)</f>
        <v>8.3441653738102004E-3</v>
      </c>
      <c r="V16" s="94">
        <f t="shared" si="3"/>
        <v>17</v>
      </c>
      <c r="W16" s="89" t="s">
        <v>4</v>
      </c>
      <c r="X16" s="54">
        <f t="shared" si="4"/>
        <v>12.065028200000006</v>
      </c>
      <c r="Y16" s="52"/>
      <c r="Z16" s="53"/>
      <c r="AA16" s="16"/>
      <c r="AB16" s="16"/>
      <c r="AD16" s="8"/>
    </row>
    <row r="17" spans="2:30" x14ac:dyDescent="0.25">
      <c r="B17" s="25">
        <v>12</v>
      </c>
      <c r="C17" s="25">
        <v>13</v>
      </c>
      <c r="D17" s="47"/>
      <c r="E17" s="72">
        <f>IFERROR(VLOOKUP(E$10 &amp; "_" &amp; $D$9 &amp; "_" &amp; $B17, OBSERVED_DATA!$A$2:$F$6151, 4, FALSE),  0)</f>
        <v>7.9442399999999996E-2</v>
      </c>
      <c r="F17" s="73">
        <f>IFERROR(VLOOKUP(F$10 &amp; "_" &amp; $D$9 &amp; "_" &amp; $B17, OBSERVED_DATA!$A$2:$F$6151, 4, FALSE),  0)</f>
        <v>7.2542800000000005E-2</v>
      </c>
      <c r="G17" s="73">
        <f>IFERROR(VLOOKUP(G$10 &amp; "_" &amp; $D$9 &amp; "_" &amp; $B17, OBSERVED_DATA!$A$2:$F$6151, 4, FALSE),  0)</f>
        <v>6.6047800000000004E-2</v>
      </c>
      <c r="H17" s="73">
        <f>IFERROR(VLOOKUP(H$10 &amp; "_" &amp; $D$9 &amp; "_" &amp; $B17, OBSERVED_DATA!$A$2:$F$6151, 4, FALSE),  0)</f>
        <v>3.6863399999999998E-2</v>
      </c>
      <c r="I17" s="73">
        <f>IFERROR(VLOOKUP(I$10 &amp; "_" &amp; $D$9 &amp; "_" &amp; $B17, OBSERVED_DATA!$A$2:$F$6151, 4, FALSE),  0)</f>
        <v>6.3478499999999993E-2</v>
      </c>
      <c r="J17" s="73">
        <f>IFERROR(VLOOKUP(J$10 &amp; "_" &amp; $D$9 &amp; "_" &amp; $B17, OBSERVED_DATA!$A$2:$F$6151, 4, FALSE),  0)</f>
        <v>9.0183299999999994E-2</v>
      </c>
      <c r="K17" s="72">
        <f>IFERROR(VLOOKUP(K$10 &amp; "_" &amp; $D$9 &amp; "_" &amp; $B17, OBSERVED_DATA!$A$2:$F$6151, 4, FALSE),  0)</f>
        <v>8.2126400000000002E-2</v>
      </c>
      <c r="L17" s="74">
        <f>IFERROR(VLOOKUP(L$10 &amp; "_" &amp; $D$9 &amp; "_" &amp; $B17, OBSERVED_DATA!$A$2:$F$6151, 4, FALSE),  0)</f>
        <v>0</v>
      </c>
      <c r="M17" s="72">
        <f>IFERROR(VLOOKUP(M$10 &amp; "_" &amp; $D$9 &amp; "_" &amp; $B17, OBSERVED_DATA!$A$2:$F$6151, 4, FALSE),  0)</f>
        <v>5.9845299999999997E-2</v>
      </c>
      <c r="N17" s="72">
        <f>IFERROR(VLOOKUP(N$10 &amp; "_" &amp; $D$9 &amp; "_" &amp; $B17, OBSERVED_DATA!$A$2:$F$6151, 4, FALSE),  0)</f>
        <v>7.9736199999999993E-2</v>
      </c>
      <c r="O17" s="74">
        <f>IFERROR(VLOOKUP(O$10 &amp; "_" &amp; $D$9 &amp; "_" &amp; $B17, OBSERVED_DATA!$A$2:$F$6151, 4, FALSE),  0)</f>
        <v>4.1865600000000003E-2</v>
      </c>
      <c r="P17" s="72">
        <f>IFERROR(VLOOKUP(P$10 &amp; "_" &amp; $D$9 &amp; "_" &amp; $B17, OBSERVED_DATA!$A$2:$F$6151, 4, FALSE),  0)</f>
        <v>4.5510599999999998E-2</v>
      </c>
      <c r="Q17" s="72">
        <f>IFERROR(VLOOKUP(Q$10 &amp; "_" &amp; $D$9 &amp; "_" &amp; $B17, OBSERVED_DATA!$A$2:$F$6151, 4, FALSE),  0)</f>
        <v>2.5714094139734401E-2</v>
      </c>
      <c r="R17" s="72">
        <f>IFERROR(VLOOKUP(R$10 &amp; "_" &amp; $D$9 &amp; "_" &amp; $B17, OBSERVED_DATA!$A$2:$F$6151, 4, FALSE),  0)</f>
        <v>2.6005041793817098E-2</v>
      </c>
      <c r="S17" s="72">
        <f>IFERROR(VLOOKUP(S$10 &amp; "_" &amp; $D$9 &amp; "_" &amp; $B17, OBSERVED_DATA!$A$2:$F$6151, 4, FALSE),  0)</f>
        <v>2.16693418940609E-2</v>
      </c>
      <c r="T17" s="72">
        <f>IFERROR(VLOOKUP(T$10 &amp; "_" &amp; $D$9 &amp; "_" &amp; $B17, OBSERVED_DATA!$A$2:$F$6151, 4, FALSE),  0)</f>
        <v>1.6436747872028101E-2</v>
      </c>
      <c r="V17" s="93">
        <f t="shared" si="3"/>
        <v>21</v>
      </c>
      <c r="W17" s="88" t="s">
        <v>9</v>
      </c>
      <c r="X17" s="33">
        <f t="shared" si="4"/>
        <v>0</v>
      </c>
      <c r="Y17" s="52"/>
      <c r="Z17" s="53"/>
      <c r="AA17" s="16"/>
      <c r="AB17" s="16"/>
      <c r="AD17" s="8"/>
    </row>
    <row r="18" spans="2:30" x14ac:dyDescent="0.25">
      <c r="B18" s="25">
        <v>14</v>
      </c>
      <c r="C18" s="25">
        <v>15</v>
      </c>
      <c r="D18" s="47"/>
      <c r="E18" s="72">
        <f>IFERROR(VLOOKUP(E$10 &amp; "_" &amp; $D$9 &amp; "_" &amp; $B18, OBSERVED_DATA!$A$2:$F$6151, 4, FALSE),  0)</f>
        <v>7.4474399999999996E-2</v>
      </c>
      <c r="F18" s="73">
        <f>IFERROR(VLOOKUP(F$10 &amp; "_" &amp; $D$9 &amp; "_" &amp; $B18, OBSERVED_DATA!$A$2:$F$6151, 4, FALSE),  0)</f>
        <v>5.4639199999999999E-2</v>
      </c>
      <c r="G18" s="73">
        <f>IFERROR(VLOOKUP(G$10 &amp; "_" &amp; $D$9 &amp; "_" &amp; $B18, OBSERVED_DATA!$A$2:$F$6151, 4, FALSE),  0)</f>
        <v>4.8822900000000002E-2</v>
      </c>
      <c r="H18" s="73">
        <f>IFERROR(VLOOKUP(H$10 &amp; "_" &amp; $D$9 &amp; "_" &amp; $B18, OBSERVED_DATA!$A$2:$F$6151, 4, FALSE),  0)</f>
        <v>2.6627499999999998E-2</v>
      </c>
      <c r="I18" s="73">
        <f>IFERROR(VLOOKUP(I$10 &amp; "_" &amp; $D$9 &amp; "_" &amp; $B18, OBSERVED_DATA!$A$2:$F$6151, 4, FALSE),  0)</f>
        <v>2.9787299999999999E-2</v>
      </c>
      <c r="J18" s="73">
        <f>IFERROR(VLOOKUP(J$10 &amp; "_" &amp; $D$9 &amp; "_" &amp; $B18, OBSERVED_DATA!$A$2:$F$6151, 4, FALSE),  0)</f>
        <v>7.3896199999999995E-2</v>
      </c>
      <c r="K18" s="72">
        <f>IFERROR(VLOOKUP(K$10 &amp; "_" &amp; $D$9 &amp; "_" &amp; $B18, OBSERVED_DATA!$A$2:$F$6151, 4, FALSE),  0)</f>
        <v>5.7319599999999998E-2</v>
      </c>
      <c r="L18" s="74">
        <f>IFERROR(VLOOKUP(L$10 &amp; "_" &amp; $D$9 &amp; "_" &amp; $B18, OBSERVED_DATA!$A$2:$F$6151, 4, FALSE),  0)</f>
        <v>0</v>
      </c>
      <c r="M18" s="72">
        <f>IFERROR(VLOOKUP(M$10 &amp; "_" &amp; $D$9 &amp; "_" &amp; $B18, OBSERVED_DATA!$A$2:$F$6151, 4, FALSE),  0)</f>
        <v>5.3726900000000001E-2</v>
      </c>
      <c r="N18" s="72">
        <f>IFERROR(VLOOKUP(N$10 &amp; "_" &amp; $D$9 &amp; "_" &amp; $B18, OBSERVED_DATA!$A$2:$F$6151, 4, FALSE),  0)</f>
        <v>5.1618999999999998E-2</v>
      </c>
      <c r="O18" s="74">
        <f>IFERROR(VLOOKUP(O$10 &amp; "_" &amp; $D$9 &amp; "_" &amp; $B18, OBSERVED_DATA!$A$2:$F$6151, 4, FALSE),  0)</f>
        <v>4.5257100000000001E-2</v>
      </c>
      <c r="P18" s="72">
        <f>IFERROR(VLOOKUP(P$10 &amp; "_" &amp; $D$9 &amp; "_" &amp; $B18, OBSERVED_DATA!$A$2:$F$6151, 4, FALSE),  0)</f>
        <v>5.2280899999999998E-2</v>
      </c>
      <c r="Q18" s="72">
        <f>IFERROR(VLOOKUP(Q$10 &amp; "_" &amp; $D$9 &amp; "_" &amp; $B18, OBSERVED_DATA!$A$2:$F$6151, 4, FALSE),  0)</f>
        <v>3.4900093871530098E-2</v>
      </c>
      <c r="R18" s="72">
        <f>IFERROR(VLOOKUP(R$10 &amp; "_" &amp; $D$9 &amp; "_" &amp; $B18, OBSERVED_DATA!$A$2:$F$6151, 4, FALSE),  0)</f>
        <v>3.2937508292423999E-2</v>
      </c>
      <c r="S18" s="72">
        <f>IFERROR(VLOOKUP(S$10 &amp; "_" &amp; $D$9 &amp; "_" &amp; $B18, OBSERVED_DATA!$A$2:$F$6151, 4, FALSE),  0)</f>
        <v>5.6402710897092902E-2</v>
      </c>
      <c r="T18" s="72">
        <f>IFERROR(VLOOKUP(T$10 &amp; "_" &amp; $D$9 &amp; "_" &amp; $B18, OBSERVED_DATA!$A$2:$F$6151, 4, FALSE),  0)</f>
        <v>3.39636882049561E-2</v>
      </c>
      <c r="V18" s="92">
        <f t="shared" si="3"/>
        <v>22</v>
      </c>
      <c r="W18" s="88" t="s">
        <v>10</v>
      </c>
      <c r="X18" s="33">
        <f t="shared" si="4"/>
        <v>20.713040400000001</v>
      </c>
      <c r="Y18" s="52"/>
      <c r="Z18" s="53"/>
      <c r="AA18" s="16"/>
      <c r="AB18" s="16"/>
      <c r="AD18" s="8"/>
    </row>
    <row r="19" spans="2:30" x14ac:dyDescent="0.25">
      <c r="B19" s="25">
        <v>16</v>
      </c>
      <c r="C19" s="25">
        <v>17</v>
      </c>
      <c r="D19" s="47"/>
      <c r="E19" s="72">
        <f>IFERROR(VLOOKUP(E$10 &amp; "_" &amp; $D$9 &amp; "_" &amp; $B19, OBSERVED_DATA!$A$2:$F$6151, 4, FALSE),  0)</f>
        <v>6.8824899999999994E-2</v>
      </c>
      <c r="F19" s="73">
        <f>IFERROR(VLOOKUP(F$10 &amp; "_" &amp; $D$9 &amp; "_" &amp; $B19, OBSERVED_DATA!$A$2:$F$6151, 4, FALSE),  0)</f>
        <v>4.0425900000000001E-2</v>
      </c>
      <c r="G19" s="73">
        <f>IFERROR(VLOOKUP(G$10 &amp; "_" &amp; $D$9 &amp; "_" &amp; $B19, OBSERVED_DATA!$A$2:$F$6151, 4, FALSE),  0)</f>
        <v>3.6960600000000003E-2</v>
      </c>
      <c r="H19" s="73">
        <f>IFERROR(VLOOKUP(H$10 &amp; "_" &amp; $D$9 &amp; "_" &amp; $B19, OBSERVED_DATA!$A$2:$F$6151, 4, FALSE),  0)</f>
        <v>1.1820600000000001E-2</v>
      </c>
      <c r="I19" s="73">
        <f>IFERROR(VLOOKUP(I$10 &amp; "_" &amp; $D$9 &amp; "_" &amp; $B19, OBSERVED_DATA!$A$2:$F$6151, 4, FALSE),  0)</f>
        <v>1.8956299999999999E-2</v>
      </c>
      <c r="J19" s="73">
        <f>IFERROR(VLOOKUP(J$10 &amp; "_" &amp; $D$9 &amp; "_" &amp; $B19, OBSERVED_DATA!$A$2:$F$6151, 4, FALSE),  0)</f>
        <v>6.0089099999999999E-2</v>
      </c>
      <c r="K19" s="72">
        <f>IFERROR(VLOOKUP(K$10 &amp; "_" &amp; $D$9 &amp; "_" &amp; $B19, OBSERVED_DATA!$A$2:$F$6151, 4, FALSE),  0)</f>
        <v>4.1998899999999999E-2</v>
      </c>
      <c r="L19" s="74">
        <f>IFERROR(VLOOKUP(L$10 &amp; "_" &amp; $D$9 &amp; "_" &amp; $B19, OBSERVED_DATA!$A$2:$F$6151, 4, FALSE),  0)</f>
        <v>0</v>
      </c>
      <c r="M19" s="72">
        <f>IFERROR(VLOOKUP(M$10 &amp; "_" &amp; $D$9 &amp; "_" &amp; $B19, OBSERVED_DATA!$A$2:$F$6151, 4, FALSE),  0)</f>
        <v>4.7948699999999997E-2</v>
      </c>
      <c r="N19" s="72">
        <f>IFERROR(VLOOKUP(N$10 &amp; "_" &amp; $D$9 &amp; "_" &amp; $B19, OBSERVED_DATA!$A$2:$F$6151, 4, FALSE),  0)</f>
        <v>3.5991099999999998E-2</v>
      </c>
      <c r="O19" s="74">
        <f>IFERROR(VLOOKUP(O$10 &amp; "_" &amp; $D$9 &amp; "_" &amp; $B19, OBSERVED_DATA!$A$2:$F$6151, 4, FALSE),  0)</f>
        <v>4.7602999999999999E-2</v>
      </c>
      <c r="P19" s="72">
        <f>IFERROR(VLOOKUP(P$10 &amp; "_" &amp; $D$9 &amp; "_" &amp; $B19, OBSERVED_DATA!$A$2:$F$6151, 4, FALSE),  0)</f>
        <v>5.8601800000000002E-2</v>
      </c>
      <c r="Q19" s="72">
        <f>IFERROR(VLOOKUP(Q$10 &amp; "_" &amp; $D$9 &amp; "_" &amp; $B19, OBSERVED_DATA!$A$2:$F$6151, 4, FALSE),  0)</f>
        <v>4.4924232264985903E-2</v>
      </c>
      <c r="R19" s="72">
        <f>IFERROR(VLOOKUP(R$10 &amp; "_" &amp; $D$9 &amp; "_" &amp; $B19, OBSERVED_DATA!$A$2:$F$6151, 4, FALSE),  0)</f>
        <v>3.8410508159745199E-2</v>
      </c>
      <c r="S19" s="72">
        <f>IFERROR(VLOOKUP(S$10 &amp; "_" &amp; $D$9 &amp; "_" &amp; $B19, OBSERVED_DATA!$A$2:$F$6151, 4, FALSE),  0)</f>
        <v>4.7619047619047603E-2</v>
      </c>
      <c r="T19" s="72">
        <f>IFERROR(VLOOKUP(T$10 &amp; "_" &amp; $D$9 &amp; "_" &amp; $B19, OBSERVED_DATA!$A$2:$F$6151, 4, FALSE),  0)</f>
        <v>3.6102142647490398E-2</v>
      </c>
      <c r="V19" s="94">
        <f t="shared" si="3"/>
        <v>23</v>
      </c>
      <c r="W19" s="88" t="s">
        <v>11</v>
      </c>
      <c r="X19" s="33">
        <f t="shared" si="4"/>
        <v>24.201835800000008</v>
      </c>
      <c r="Y19" s="52"/>
      <c r="Z19" s="53"/>
      <c r="AA19" s="16"/>
      <c r="AB19" s="16"/>
      <c r="AD19" s="8"/>
    </row>
    <row r="20" spans="2:30" x14ac:dyDescent="0.25">
      <c r="B20" s="25">
        <v>18</v>
      </c>
      <c r="C20" s="25">
        <v>19</v>
      </c>
      <c r="D20" s="47"/>
      <c r="E20" s="72">
        <f>IFERROR(VLOOKUP(E$10 &amp; "_" &amp; $D$9 &amp; "_" &amp; $B20, OBSERVED_DATA!$A$2:$F$6151, 4, FALSE),  0)</f>
        <v>6.2964999999999993E-2</v>
      </c>
      <c r="F20" s="73">
        <f>IFERROR(VLOOKUP(F$10 &amp; "_" &amp; $D$9 &amp; "_" &amp; $B20, OBSERVED_DATA!$A$2:$F$6151, 4, FALSE),  0)</f>
        <v>2.6212099999999999E-2</v>
      </c>
      <c r="G20" s="73">
        <f>IFERROR(VLOOKUP(G$10 &amp; "_" &amp; $D$9 &amp; "_" &amp; $B20, OBSERVED_DATA!$A$2:$F$6151, 4, FALSE),  0)</f>
        <v>2.8892299999999999E-2</v>
      </c>
      <c r="H20" s="73">
        <f>IFERROR(VLOOKUP(H$10 &amp; "_" &amp; $D$9 &amp; "_" &amp; $B20, OBSERVED_DATA!$A$2:$F$6151, 4, FALSE),  0)</f>
        <v>5.2338999999999997E-3</v>
      </c>
      <c r="I20" s="73">
        <f>IFERROR(VLOOKUP(I$10 &amp; "_" &amp; $D$9 &amp; "_" &amp; $B20, OBSERVED_DATA!$A$2:$F$6151, 4, FALSE),  0)</f>
        <v>1.5576899999999999E-2</v>
      </c>
      <c r="J20" s="73">
        <f>IFERROR(VLOOKUP(J$10 &amp; "_" &amp; $D$9 &amp; "_" &amp; $B20, OBSERVED_DATA!$A$2:$F$6151, 4, FALSE),  0)</f>
        <v>4.88834E-2</v>
      </c>
      <c r="K20" s="72">
        <f>IFERROR(VLOOKUP(K$10 &amp; "_" &amp; $D$9 &amp; "_" &amp; $B20, OBSERVED_DATA!$A$2:$F$6151, 4, FALSE),  0)</f>
        <v>3.0939399999999999E-2</v>
      </c>
      <c r="L20" s="74">
        <f>IFERROR(VLOOKUP(L$10 &amp; "_" &amp; $D$9 &amp; "_" &amp; $B20, OBSERVED_DATA!$A$2:$F$6151, 4, FALSE),  0)</f>
        <v>0</v>
      </c>
      <c r="M20" s="72">
        <f>IFERROR(VLOOKUP(M$10 &amp; "_" &amp; $D$9 &amp; "_" &amp; $B20, OBSERVED_DATA!$A$2:$F$6151, 4, FALSE),  0)</f>
        <v>4.2170800000000001E-2</v>
      </c>
      <c r="N20" s="72">
        <f>IFERROR(VLOOKUP(N$10 &amp; "_" &amp; $D$9 &amp; "_" &amp; $B20, OBSERVED_DATA!$A$2:$F$6151, 4, FALSE),  0)</f>
        <v>2.70929E-2</v>
      </c>
      <c r="O20" s="74">
        <f>IFERROR(VLOOKUP(O$10 &amp; "_" &amp; $D$9 &amp; "_" &amp; $B20, OBSERVED_DATA!$A$2:$F$6151, 4, FALSE),  0)</f>
        <v>4.8677900000000003E-2</v>
      </c>
      <c r="P20" s="72">
        <f>IFERROR(VLOOKUP(P$10 &amp; "_" &amp; $D$9 &amp; "_" &amp; $B20, OBSERVED_DATA!$A$2:$F$6151, 4, FALSE),  0)</f>
        <v>6.20244E-2</v>
      </c>
      <c r="Q20" s="72">
        <f>IFERROR(VLOOKUP(Q$10 &amp; "_" &amp; $D$9 &amp; "_" &amp; $B20, OBSERVED_DATA!$A$2:$F$6151, 4, FALSE),  0)</f>
        <v>6.5274238970095197E-2</v>
      </c>
      <c r="R20" s="72">
        <f>IFERROR(VLOOKUP(R$10 &amp; "_" &amp; $D$9 &amp; "_" &amp; $B20, OBSERVED_DATA!$A$2:$F$6151, 4, FALSE),  0)</f>
        <v>5.95396046172217E-2</v>
      </c>
      <c r="S20" s="72">
        <f>IFERROR(VLOOKUP(S$10 &amp; "_" &amp; $D$9 &amp; "_" &amp; $B20, OBSERVED_DATA!$A$2:$F$6151, 4, FALSE),  0)</f>
        <v>4.3873729266987599E-2</v>
      </c>
      <c r="T20" s="72">
        <f>IFERROR(VLOOKUP(T$10 &amp; "_" &amp; $D$9 &amp; "_" &amp; $B20, OBSERVED_DATA!$A$2:$F$6151, 4, FALSE),  0)</f>
        <v>4.4781751855423699E-2</v>
      </c>
      <c r="V20" s="92">
        <f t="shared" si="3"/>
        <v>30</v>
      </c>
      <c r="W20" s="90" t="s">
        <v>5</v>
      </c>
      <c r="X20" s="51">
        <f t="shared" si="4"/>
        <v>40.359486199999992</v>
      </c>
      <c r="Y20" s="52"/>
      <c r="Z20" s="53"/>
      <c r="AA20" s="16"/>
      <c r="AB20" s="16"/>
      <c r="AD20" s="8"/>
    </row>
    <row r="21" spans="2:30" x14ac:dyDescent="0.25">
      <c r="B21" s="25">
        <v>20</v>
      </c>
      <c r="C21" s="25">
        <v>21</v>
      </c>
      <c r="D21" s="47"/>
      <c r="E21" s="72">
        <f>IFERROR(VLOOKUP(E$10 &amp; "_" &amp; $D$9 &amp; "_" &amp; $B21, OBSERVED_DATA!$A$2:$F$6151, 4, FALSE),  0)</f>
        <v>5.7105000000000003E-2</v>
      </c>
      <c r="F21" s="73">
        <f>IFERROR(VLOOKUP(F$10 &amp; "_" &amp; $D$9 &amp; "_" &amp; $B21, OBSERVED_DATA!$A$2:$F$6151, 4, FALSE),  0)</f>
        <v>1.9664899999999999E-2</v>
      </c>
      <c r="G21" s="73">
        <f>IFERROR(VLOOKUP(G$10 &amp; "_" &amp; $D$9 &amp; "_" &amp; $B21, OBSERVED_DATA!$A$2:$F$6151, 4, FALSE),  0)</f>
        <v>2.32903E-2</v>
      </c>
      <c r="H21" s="73">
        <f>IFERROR(VLOOKUP(H$10 &amp; "_" &amp; $D$9 &amp; "_" &amp; $B21, OBSERVED_DATA!$A$2:$F$6151, 4, FALSE),  0)</f>
        <v>2.2260000000000001E-3</v>
      </c>
      <c r="I21" s="73">
        <f>IFERROR(VLOOKUP(I$10 &amp; "_" &amp; $D$9 &amp; "_" &amp; $B21, OBSERVED_DATA!$A$2:$F$6151, 4, FALSE),  0)</f>
        <v>1.21975E-2</v>
      </c>
      <c r="J21" s="73">
        <f>IFERROR(VLOOKUP(J$10 &amp; "_" &amp; $D$9 &amp; "_" &amp; $B21, OBSERVED_DATA!$A$2:$F$6151, 4, FALSE),  0)</f>
        <v>4.0714800000000002E-2</v>
      </c>
      <c r="K21" s="72">
        <f>IFERROR(VLOOKUP(K$10 &amp; "_" &amp; $D$9 &amp; "_" &amp; $B21, OBSERVED_DATA!$A$2:$F$6151, 4, FALSE),  0)</f>
        <v>2.42449E-2</v>
      </c>
      <c r="L21" s="74">
        <f>IFERROR(VLOOKUP(L$10 &amp; "_" &amp; $D$9 &amp; "_" &amp; $B21, OBSERVED_DATA!$A$2:$F$6151, 4, FALSE),  0)</f>
        <v>0</v>
      </c>
      <c r="M21" s="72">
        <f>IFERROR(VLOOKUP(M$10 &amp; "_" &amp; $D$9 &amp; "_" &amp; $B21, OBSERVED_DATA!$A$2:$F$6151, 4, FALSE),  0)</f>
        <v>3.6392599999999997E-2</v>
      </c>
      <c r="N21" s="72">
        <f>IFERROR(VLOOKUP(N$10 &amp; "_" &amp; $D$9 &amp; "_" &amp; $B21, OBSERVED_DATA!$A$2:$F$6151, 4, FALSE),  0)</f>
        <v>2.4553499999999999E-2</v>
      </c>
      <c r="O21" s="74">
        <f>IFERROR(VLOOKUP(O$10 &amp; "_" &amp; $D$9 &amp; "_" &amp; $B21, OBSERVED_DATA!$A$2:$F$6151, 4, FALSE),  0)</f>
        <v>4.9109E-2</v>
      </c>
      <c r="P21" s="72">
        <f>IFERROR(VLOOKUP(P$10 &amp; "_" &amp; $D$9 &amp; "_" &amp; $B21, OBSERVED_DATA!$A$2:$F$6151, 4, FALSE),  0)</f>
        <v>6.4255599999999996E-2</v>
      </c>
      <c r="Q21" s="72">
        <f>IFERROR(VLOOKUP(Q$10 &amp; "_" &amp; $D$9 &amp; "_" &amp; $B21, OBSERVED_DATA!$A$2:$F$6151, 4, FALSE),  0)</f>
        <v>5.6054713691833097E-2</v>
      </c>
      <c r="R21" s="72">
        <f>IFERROR(VLOOKUP(R$10 &amp; "_" &amp; $D$9 &amp; "_" &amp; $B21, OBSERVED_DATA!$A$2:$F$6151, 4, FALSE),  0)</f>
        <v>5.7847950112776901E-2</v>
      </c>
      <c r="S21" s="72">
        <f>IFERROR(VLOOKUP(S$10 &amp; "_" &amp; $D$9 &amp; "_" &amp; $B21, OBSERVED_DATA!$A$2:$F$6151, 4, FALSE),  0)</f>
        <v>1.9172462992687701E-2</v>
      </c>
      <c r="T21" s="72">
        <f>IFERROR(VLOOKUP(T$10 &amp; "_" &amp; $D$9 &amp; "_" &amp; $B21, OBSERVED_DATA!$A$2:$F$6151, 4, FALSE),  0)</f>
        <v>1.9749255733992999E-2</v>
      </c>
      <c r="V21" s="92">
        <f t="shared" si="3"/>
        <v>40</v>
      </c>
      <c r="W21" s="88" t="s">
        <v>6</v>
      </c>
      <c r="X21" s="33">
        <f t="shared" si="4"/>
        <v>36.000163600000008</v>
      </c>
      <c r="Y21" s="50"/>
      <c r="Z21" s="50"/>
      <c r="AA21" s="16"/>
      <c r="AB21" s="16"/>
      <c r="AD21" s="8"/>
    </row>
    <row r="22" spans="2:30" x14ac:dyDescent="0.25">
      <c r="B22" s="25">
        <v>22</v>
      </c>
      <c r="C22" s="25">
        <v>23</v>
      </c>
      <c r="D22" s="47"/>
      <c r="E22" s="72">
        <f>IFERROR(VLOOKUP(E$10 &amp; "_" &amp; $D$9 &amp; "_" &amp; $B22, OBSERVED_DATA!$A$2:$F$6151, 4, FALSE),  0)</f>
        <v>5.1245300000000001E-2</v>
      </c>
      <c r="F22" s="73">
        <f>IFERROR(VLOOKUP(F$10 &amp; "_" &amp; $D$9 &amp; "_" &amp; $B22, OBSERVED_DATA!$A$2:$F$6151, 4, FALSE),  0)</f>
        <v>1.31176E-2</v>
      </c>
      <c r="G22" s="73">
        <f>IFERROR(VLOOKUP(G$10 &amp; "_" &amp; $D$9 &amp; "_" &amp; $B22, OBSERVED_DATA!$A$2:$F$6151, 4, FALSE),  0)</f>
        <v>1.9009700000000001E-2</v>
      </c>
      <c r="H22" s="73">
        <f>IFERROR(VLOOKUP(H$10 &amp; "_" &amp; $D$9 &amp; "_" &amp; $B22, OBSERVED_DATA!$A$2:$F$6151, 4, FALSE),  0)</f>
        <v>1.4806000000000001E-3</v>
      </c>
      <c r="I22" s="73">
        <f>IFERROR(VLOOKUP(I$10 &amp; "_" &amp; $D$9 &amp; "_" &amp; $B22, OBSERVED_DATA!$A$2:$F$6151, 4, FALSE),  0)</f>
        <v>8.8181000000000006E-3</v>
      </c>
      <c r="J22" s="73">
        <f>IFERROR(VLOOKUP(J$10 &amp; "_" &amp; $D$9 &amp; "_" &amp; $B22, OBSERVED_DATA!$A$2:$F$6151, 4, FALSE),  0)</f>
        <v>3.2546499999999999E-2</v>
      </c>
      <c r="K22" s="72">
        <f>IFERROR(VLOOKUP(K$10 &amp; "_" &amp; $D$9 &amp; "_" &amp; $B22, OBSERVED_DATA!$A$2:$F$6151, 4, FALSE),  0)</f>
        <v>1.9000300000000001E-2</v>
      </c>
      <c r="L22" s="74">
        <f>IFERROR(VLOOKUP(L$10 &amp; "_" &amp; $D$9 &amp; "_" &amp; $B22, OBSERVED_DATA!$A$2:$F$6151, 4, FALSE),  0)</f>
        <v>0</v>
      </c>
      <c r="M22" s="72">
        <f>IFERROR(VLOOKUP(M$10 &amp; "_" &amp; $D$9 &amp; "_" &amp; $B22, OBSERVED_DATA!$A$2:$F$6151, 4, FALSE),  0)</f>
        <v>3.0614800000000001E-2</v>
      </c>
      <c r="N22" s="72">
        <f>IFERROR(VLOOKUP(N$10 &amp; "_" &amp; $D$9 &amp; "_" &amp; $B22, OBSERVED_DATA!$A$2:$F$6151, 4, FALSE),  0)</f>
        <v>2.2013999999999999E-2</v>
      </c>
      <c r="O22" s="74">
        <f>IFERROR(VLOOKUP(O$10 &amp; "_" &amp; $D$9 &amp; "_" &amp; $B22, OBSERVED_DATA!$A$2:$F$6151, 4, FALSE),  0)</f>
        <v>4.7980000000000002E-2</v>
      </c>
      <c r="P22" s="72">
        <f>IFERROR(VLOOKUP(P$10 &amp; "_" &amp; $D$9 &amp; "_" &amp; $B22, OBSERVED_DATA!$A$2:$F$6151, 4, FALSE),  0)</f>
        <v>6.42374E-2</v>
      </c>
      <c r="Q22" s="72">
        <f>IFERROR(VLOOKUP(Q$10 &amp; "_" &amp; $D$9 &amp; "_" &amp; $B22, OBSERVED_DATA!$A$2:$F$6151, 4, FALSE),  0)</f>
        <v>6.8794421349067894E-2</v>
      </c>
      <c r="R22" s="72">
        <f>IFERROR(VLOOKUP(R$10 &amp; "_" &amp; $D$9 &amp; "_" &amp; $B22, OBSERVED_DATA!$A$2:$F$6151, 4, FALSE),  0)</f>
        <v>6.7035955950643406E-2</v>
      </c>
      <c r="S22" s="72">
        <f>IFERROR(VLOOKUP(S$10 &amp; "_" &amp; $D$9 &amp; "_" &amp; $B22, OBSERVED_DATA!$A$2:$F$6151, 4, FALSE),  0)</f>
        <v>2.2159800249687799E-2</v>
      </c>
      <c r="T22" s="72">
        <f>IFERROR(VLOOKUP(T$10 &amp; "_" &amp; $D$9 &amp; "_" &amp; $B22, OBSERVED_DATA!$A$2:$F$6151, 4, FALSE),  0)</f>
        <v>2.2223154010650299E-2</v>
      </c>
      <c r="V22" s="92">
        <f t="shared" si="3"/>
        <v>32</v>
      </c>
      <c r="W22" s="88" t="s">
        <v>48</v>
      </c>
      <c r="X22" s="33">
        <f t="shared" si="4"/>
        <v>46.725828080997566</v>
      </c>
      <c r="Y22" s="52"/>
      <c r="Z22" s="55"/>
      <c r="AA22" s="16"/>
      <c r="AB22" s="16"/>
      <c r="AD22" s="8"/>
    </row>
    <row r="23" spans="2:30" x14ac:dyDescent="0.25">
      <c r="B23" s="25">
        <v>24</v>
      </c>
      <c r="C23" s="25">
        <v>25</v>
      </c>
      <c r="D23" s="47"/>
      <c r="E23" s="72">
        <f>IFERROR(VLOOKUP(E$10 &amp; "_" &amp; $D$9 &amp; "_" &amp; $B23, OBSERVED_DATA!$A$2:$F$6151, 4, FALSE),  0)</f>
        <v>4.5385000000000002E-2</v>
      </c>
      <c r="F23" s="73">
        <f>IFERROR(VLOOKUP(F$10 &amp; "_" &amp; $D$9 &amp; "_" &amp; $B23, OBSERVED_DATA!$A$2:$F$6151, 4, FALSE),  0)</f>
        <v>9.3130999999999995E-3</v>
      </c>
      <c r="G23" s="73">
        <f>IFERROR(VLOOKUP(G$10 &amp; "_" &amp; $D$9 &amp; "_" &amp; $B23, OBSERVED_DATA!$A$2:$F$6151, 4, FALSE),  0)</f>
        <v>1.51238E-2</v>
      </c>
      <c r="H23" s="73">
        <f>IFERROR(VLOOKUP(H$10 &amp; "_" &amp; $D$9 &amp; "_" &amp; $B23, OBSERVED_DATA!$A$2:$F$6151, 4, FALSE),  0)</f>
        <v>1.0705000000000001E-3</v>
      </c>
      <c r="I23" s="73">
        <f>IFERROR(VLOOKUP(I$10 &amp; "_" &amp; $D$9 &amp; "_" &amp; $B23, OBSERVED_DATA!$A$2:$F$6151, 4, FALSE),  0)</f>
        <v>5.4387000000000003E-3</v>
      </c>
      <c r="J23" s="73">
        <f>IFERROR(VLOOKUP(J$10 &amp; "_" &amp; $D$9 &amp; "_" &amp; $B23, OBSERVED_DATA!$A$2:$F$6151, 4, FALSE),  0)</f>
        <v>2.43781E-2</v>
      </c>
      <c r="K23" s="72">
        <f>IFERROR(VLOOKUP(K$10 &amp; "_" &amp; $D$9 &amp; "_" &amp; $B23, OBSERVED_DATA!$A$2:$F$6151, 4, FALSE),  0)</f>
        <v>1.47406E-2</v>
      </c>
      <c r="L23" s="74">
        <f>IFERROR(VLOOKUP(L$10 &amp; "_" &amp; $D$9 &amp; "_" &amp; $B23, OBSERVED_DATA!$A$2:$F$6151, 4, FALSE),  0)</f>
        <v>0</v>
      </c>
      <c r="M23" s="72">
        <f>IFERROR(VLOOKUP(M$10 &amp; "_" &amp; $D$9 &amp; "_" &amp; $B23, OBSERVED_DATA!$A$2:$F$6151, 4, FALSE),  0)</f>
        <v>2.4836500000000001E-2</v>
      </c>
      <c r="N23" s="72">
        <f>IFERROR(VLOOKUP(N$10 &amp; "_" &amp; $D$9 &amp; "_" &amp; $B23, OBSERVED_DATA!$A$2:$F$6151, 4, FALSE),  0)</f>
        <v>1.94743E-2</v>
      </c>
      <c r="O23" s="74">
        <f>IFERROR(VLOOKUP(O$10 &amp; "_" &amp; $D$9 &amp; "_" &amp; $B23, OBSERVED_DATA!$A$2:$F$6151, 4, FALSE),  0)</f>
        <v>4.4163599999999997E-2</v>
      </c>
      <c r="P23" s="72">
        <f>IFERROR(VLOOKUP(P$10 &amp; "_" &amp; $D$9 &amp; "_" &amp; $B23, OBSERVED_DATA!$A$2:$F$6151, 4, FALSE),  0)</f>
        <v>6.1240799999999998E-2</v>
      </c>
      <c r="Q23" s="72">
        <f>IFERROR(VLOOKUP(Q$10 &amp; "_" &amp; $D$9 &amp; "_" &amp; $B23, OBSERVED_DATA!$A$2:$F$6151, 4, FALSE),  0)</f>
        <v>4.2577444012337401E-2</v>
      </c>
      <c r="R23" s="72">
        <f>IFERROR(VLOOKUP(R$10 &amp; "_" &amp; $D$9 &amp; "_" &amp; $B23, OBSERVED_DATA!$A$2:$F$6151, 4, FALSE),  0)</f>
        <v>4.7664853389942897E-2</v>
      </c>
      <c r="S23" s="72">
        <f>IFERROR(VLOOKUP(S$10 &amp; "_" &amp; $D$9 &amp; "_" &amp; $B23, OBSERVED_DATA!$A$2:$F$6151, 4, FALSE),  0)</f>
        <v>1.31532013554485E-2</v>
      </c>
      <c r="T23" s="72">
        <f>IFERROR(VLOOKUP(T$10 &amp; "_" &amp; $D$9 &amp; "_" &amp; $B23, OBSERVED_DATA!$A$2:$F$6151, 4, FALSE),  0)</f>
        <v>1.52626944525975E-2</v>
      </c>
      <c r="V23" s="92">
        <f t="shared" si="3"/>
        <v>42</v>
      </c>
      <c r="W23" s="88" t="s">
        <v>50</v>
      </c>
      <c r="X23" s="33">
        <f t="shared" si="4"/>
        <v>48.95515457078394</v>
      </c>
      <c r="Y23" s="16"/>
      <c r="Z23" s="16"/>
      <c r="AA23" s="16"/>
      <c r="AD23" s="8"/>
    </row>
    <row r="24" spans="2:30" x14ac:dyDescent="0.25">
      <c r="B24" s="25">
        <v>26</v>
      </c>
      <c r="C24" s="25">
        <v>27</v>
      </c>
      <c r="D24" s="47"/>
      <c r="E24" s="72">
        <f>IFERROR(VLOOKUP(E$10 &amp; "_" &amp; $D$9 &amp; "_" &amp; $B24, OBSERVED_DATA!$A$2:$F$6151, 4, FALSE),  0)</f>
        <v>3.9524900000000002E-2</v>
      </c>
      <c r="F24" s="73">
        <f>IFERROR(VLOOKUP(F$10 &amp; "_" &amp; $D$9 &amp; "_" &amp; $B24, OBSERVED_DATA!$A$2:$F$6151, 4, FALSE),  0)</f>
        <v>6.7873999999999999E-3</v>
      </c>
      <c r="G24" s="73">
        <f>IFERROR(VLOOKUP(G$10 &amp; "_" &amp; $D$9 &amp; "_" &amp; $B24, OBSERVED_DATA!$A$2:$F$6151, 4, FALSE),  0)</f>
        <v>1.1738999999999999E-2</v>
      </c>
      <c r="H24" s="73">
        <f>IFERROR(VLOOKUP(H$10 &amp; "_" &amp; $D$9 &amp; "_" &amp; $B24, OBSERVED_DATA!$A$2:$F$6151, 4, FALSE),  0)</f>
        <v>5.3779999999999995E-4</v>
      </c>
      <c r="I24" s="73">
        <f>IFERROR(VLOOKUP(I$10 &amp; "_" &amp; $D$9 &amp; "_" &amp; $B24, OBSERVED_DATA!$A$2:$F$6151, 4, FALSE),  0)</f>
        <v>2.8200999999999999E-3</v>
      </c>
      <c r="J24" s="73">
        <f>IFERROR(VLOOKUP(J$10 &amp; "_" &amp; $D$9 &amp; "_" &amp; $B24, OBSERVED_DATA!$A$2:$F$6151, 4, FALSE),  0)</f>
        <v>1.9247400000000001E-2</v>
      </c>
      <c r="K24" s="72">
        <f>IFERROR(VLOOKUP(K$10 &amp; "_" &amp; $D$9 &amp; "_" &amp; $B24, OBSERVED_DATA!$A$2:$F$6151, 4, FALSE),  0)</f>
        <v>1.1598000000000001E-2</v>
      </c>
      <c r="L24" s="74">
        <f>IFERROR(VLOOKUP(L$10 &amp; "_" &amp; $D$9 &amp; "_" &amp; $B24, OBSERVED_DATA!$A$2:$F$6151, 4, FALSE),  0)</f>
        <v>0</v>
      </c>
      <c r="M24" s="72">
        <f>IFERROR(VLOOKUP(M$10 &amp; "_" &amp; $D$9 &amp; "_" &amp; $B24, OBSERVED_DATA!$A$2:$F$6151, 4, FALSE),  0)</f>
        <v>2.33406E-2</v>
      </c>
      <c r="N24" s="72">
        <f>IFERROR(VLOOKUP(N$10 &amp; "_" &amp; $D$9 &amp; "_" &amp; $B24, OBSERVED_DATA!$A$2:$F$6151, 4, FALSE),  0)</f>
        <v>1.69348E-2</v>
      </c>
      <c r="O24" s="74">
        <f>IFERROR(VLOOKUP(O$10 &amp; "_" &amp; $D$9 &amp; "_" &amp; $B24, OBSERVED_DATA!$A$2:$F$6151, 4, FALSE),  0)</f>
        <v>4.4124999999999998E-2</v>
      </c>
      <c r="P24" s="72">
        <f>IFERROR(VLOOKUP(P$10 &amp; "_" &amp; $D$9 &amp; "_" &amp; $B24, OBSERVED_DATA!$A$2:$F$6151, 4, FALSE),  0)</f>
        <v>5.6747600000000002E-2</v>
      </c>
      <c r="Q24" s="72">
        <f>IFERROR(VLOOKUP(Q$10 &amp; "_" &amp; $D$9 &amp; "_" &amp; $B24, OBSERVED_DATA!$A$2:$F$6151, 4, FALSE),  0)</f>
        <v>3.7649188681775497E-2</v>
      </c>
      <c r="R24" s="72">
        <f>IFERROR(VLOOKUP(R$10 &amp; "_" &amp; $D$9 &amp; "_" &amp; $B24, OBSERVED_DATA!$A$2:$F$6151, 4, FALSE),  0)</f>
        <v>3.7979302109592598E-2</v>
      </c>
      <c r="S24" s="72">
        <f>IFERROR(VLOOKUP(S$10 &amp; "_" &amp; $D$9 &amp; "_" &amp; $B24, OBSERVED_DATA!$A$2:$F$6151, 4, FALSE),  0)</f>
        <v>1.20385232744783E-2</v>
      </c>
      <c r="T24" s="72">
        <f>IFERROR(VLOOKUP(T$10 &amp; "_" &amp; $D$9 &amp; "_" &amp; $B24, OBSERVED_DATA!$A$2:$F$6151, 4, FALSE),  0)</f>
        <v>1.29145876137364E-2</v>
      </c>
      <c r="V24" s="92">
        <f t="shared" si="3"/>
        <v>33</v>
      </c>
      <c r="W24" s="88" t="s">
        <v>49</v>
      </c>
      <c r="X24" s="33">
        <f t="shared" si="4"/>
        <v>68.234171571250187</v>
      </c>
      <c r="Y24" s="16"/>
      <c r="Z24" s="16"/>
      <c r="AA24" s="16"/>
      <c r="AD24" s="8"/>
    </row>
    <row r="25" spans="2:30" x14ac:dyDescent="0.25">
      <c r="B25" s="25">
        <v>28</v>
      </c>
      <c r="C25" s="25">
        <v>29</v>
      </c>
      <c r="D25" s="47"/>
      <c r="E25" s="72">
        <f>IFERROR(VLOOKUP(E$10 &amp; "_" &amp; $D$9 &amp; "_" &amp; $B25, OBSERVED_DATA!$A$2:$F$6151, 4, FALSE),  0)</f>
        <v>3.3665E-2</v>
      </c>
      <c r="F25" s="73">
        <f>IFERROR(VLOOKUP(F$10 &amp; "_" &amp; $D$9 &amp; "_" &amp; $B25, OBSERVED_DATA!$A$2:$F$6151, 4, FALSE),  0)</f>
        <v>4.5170000000000002E-3</v>
      </c>
      <c r="G25" s="73">
        <f>IFERROR(VLOOKUP(G$10 &amp; "_" &amp; $D$9 &amp; "_" &amp; $B25, OBSERVED_DATA!$A$2:$F$6151, 4, FALSE),  0)</f>
        <v>9.0054000000000002E-3</v>
      </c>
      <c r="H25" s="73">
        <f>IFERROR(VLOOKUP(H$10 &amp; "_" &amp; $D$9 &amp; "_" &amp; $B25, OBSERVED_DATA!$A$2:$F$6151, 4, FALSE),  0)</f>
        <v>2.2489999999999999E-4</v>
      </c>
      <c r="I25" s="73">
        <f>IFERROR(VLOOKUP(I$10 &amp; "_" &amp; $D$9 &amp; "_" &amp; $B25, OBSERVED_DATA!$A$2:$F$6151, 4, FALSE),  0)</f>
        <v>1.9146E-3</v>
      </c>
      <c r="J25" s="73">
        <f>IFERROR(VLOOKUP(J$10 &amp; "_" &amp; $D$9 &amp; "_" &amp; $B25, OBSERVED_DATA!$A$2:$F$6151, 4, FALSE),  0)</f>
        <v>1.6262700000000001E-2</v>
      </c>
      <c r="K25" s="72">
        <f>IFERROR(VLOOKUP(K$10 &amp; "_" &amp; $D$9 &amp; "_" &amp; $B25, OBSERVED_DATA!$A$2:$F$6151, 4, FALSE),  0)</f>
        <v>9.2931000000000003E-3</v>
      </c>
      <c r="L25" s="74">
        <f>IFERROR(VLOOKUP(L$10 &amp; "_" &amp; $D$9 &amp; "_" &amp; $B25, OBSERVED_DATA!$A$2:$F$6151, 4, FALSE),  0)</f>
        <v>0</v>
      </c>
      <c r="M25" s="72">
        <f>IFERROR(VLOOKUP(M$10 &amp; "_" &amp; $D$9 &amp; "_" &amp; $B25, OBSERVED_DATA!$A$2:$F$6151, 4, FALSE),  0)</f>
        <v>2.18444E-2</v>
      </c>
      <c r="N25" s="72">
        <f>IFERROR(VLOOKUP(N$10 &amp; "_" &amp; $D$9 &amp; "_" &amp; $B25, OBSERVED_DATA!$A$2:$F$6151, 4, FALSE),  0)</f>
        <v>1.60409E-2</v>
      </c>
      <c r="O25" s="74">
        <f>IFERROR(VLOOKUP(O$10 &amp; "_" &amp; $D$9 &amp; "_" &amp; $B25, OBSERVED_DATA!$A$2:$F$6151, 4, FALSE),  0)</f>
        <v>4.08262E-2</v>
      </c>
      <c r="P25" s="72">
        <f>IFERROR(VLOOKUP(P$10 &amp; "_" &amp; $D$9 &amp; "_" &amp; $B25, OBSERVED_DATA!$A$2:$F$6151, 4, FALSE),  0)</f>
        <v>5.0393599999999997E-2</v>
      </c>
      <c r="Q25" s="72">
        <f>IFERROR(VLOOKUP(Q$10 &amp; "_" &amp; $D$9 &amp; "_" &amp; $B25, OBSERVED_DATA!$A$2:$F$6151, 4, FALSE),  0)</f>
        <v>5.3774976532117401E-2</v>
      </c>
      <c r="R25" s="72">
        <f>IFERROR(VLOOKUP(R$10 &amp; "_" &amp; $D$9 &amp; "_" &amp; $B25, OBSERVED_DATA!$A$2:$F$6151, 4, FALSE),  0)</f>
        <v>4.7698023086108501E-2</v>
      </c>
      <c r="S25" s="72">
        <f>IFERROR(VLOOKUP(S$10 &amp; "_" &amp; $D$9 &amp; "_" &amp; $B25, OBSERVED_DATA!$A$2:$F$6151, 4, FALSE),  0)</f>
        <v>4.8287854467629697E-2</v>
      </c>
      <c r="T25" s="72">
        <f>IFERROR(VLOOKUP(T$10 &amp; "_" &amp; $D$9 &amp; "_" &amp; $B25, OBSERVED_DATA!$A$2:$F$6151, 4, FALSE),  0)</f>
        <v>3.6814960795001801E-2</v>
      </c>
      <c r="V25" s="92">
        <f t="shared" si="3"/>
        <v>43</v>
      </c>
      <c r="W25" s="88" t="s">
        <v>51</v>
      </c>
      <c r="X25" s="33">
        <f t="shared" si="4"/>
        <v>73.505849301857424</v>
      </c>
      <c r="Y25" s="16"/>
      <c r="Z25" s="16"/>
      <c r="AA25" s="16"/>
      <c r="AB25" s="16"/>
      <c r="AD25" s="8"/>
    </row>
    <row r="26" spans="2:30" x14ac:dyDescent="0.25">
      <c r="B26" s="25">
        <v>30</v>
      </c>
      <c r="C26" s="25">
        <v>31</v>
      </c>
      <c r="D26" s="47"/>
      <c r="E26" s="72">
        <f>IFERROR(VLOOKUP(E$10 &amp; "_" &amp; $D$9 &amp; "_" &amp; $B26, OBSERVED_DATA!$A$2:$F$6151, 4, FALSE),  0)</f>
        <v>2.7805199999999999E-2</v>
      </c>
      <c r="F26" s="73">
        <f>IFERROR(VLOOKUP(F$10 &amp; "_" &amp; $D$9 &amp; "_" &amp; $B26, OBSERVED_DATA!$A$2:$F$6151, 4, FALSE),  0)</f>
        <v>3.7152999999999999E-3</v>
      </c>
      <c r="G26" s="73">
        <f>IFERROR(VLOOKUP(G$10 &amp; "_" &amp; $D$9 &amp; "_" &amp; $B26, OBSERVED_DATA!$A$2:$F$6151, 4, FALSE),  0)</f>
        <v>7.0058999999999998E-3</v>
      </c>
      <c r="H26" s="73">
        <f>IFERROR(VLOOKUP(H$10 &amp; "_" &amp; $D$9 &amp; "_" &amp; $B26, OBSERVED_DATA!$A$2:$F$6151, 4, FALSE),  0)</f>
        <v>0</v>
      </c>
      <c r="I26" s="73">
        <f>IFERROR(VLOOKUP(I$10 &amp; "_" &amp; $D$9 &amp; "_" &amp; $B26, OBSERVED_DATA!$A$2:$F$6151, 4, FALSE),  0)</f>
        <v>1.0089999999999999E-3</v>
      </c>
      <c r="J26" s="73">
        <f>IFERROR(VLOOKUP(J$10 &amp; "_" &amp; $D$9 &amp; "_" &amp; $B26, OBSERVED_DATA!$A$2:$F$6151, 4, FALSE),  0)</f>
        <v>1.4385E-2</v>
      </c>
      <c r="K26" s="72">
        <f>IFERROR(VLOOKUP(K$10 &amp; "_" &amp; $D$9 &amp; "_" &amp; $B26, OBSERVED_DATA!$A$2:$F$6151, 4, FALSE),  0)</f>
        <v>7.7881000000000001E-3</v>
      </c>
      <c r="L26" s="74">
        <f>IFERROR(VLOOKUP(L$10 &amp; "_" &amp; $D$9 &amp; "_" &amp; $B26, OBSERVED_DATA!$A$2:$F$6151, 4, FALSE),  0)</f>
        <v>0</v>
      </c>
      <c r="M26" s="72">
        <f>IFERROR(VLOOKUP(M$10 &amp; "_" &amp; $D$9 &amp; "_" &amp; $B26, OBSERVED_DATA!$A$2:$F$6151, 4, FALSE),  0)</f>
        <v>2.0348499999999999E-2</v>
      </c>
      <c r="N26" s="72">
        <f>IFERROR(VLOOKUP(N$10 &amp; "_" &amp; $D$9 &amp; "_" &amp; $B26, OBSERVED_DATA!$A$2:$F$6151, 4, FALSE),  0)</f>
        <v>1.51471E-2</v>
      </c>
      <c r="O26" s="74">
        <f>IFERROR(VLOOKUP(O$10 &amp; "_" &amp; $D$9 &amp; "_" &amp; $B26, OBSERVED_DATA!$A$2:$F$6151, 4, FALSE),  0)</f>
        <v>3.6591899999999997E-2</v>
      </c>
      <c r="P26" s="72">
        <f>IFERROR(VLOOKUP(P$10 &amp; "_" &amp; $D$9 &amp; "_" &amp; $B26, OBSERVED_DATA!$A$2:$F$6151, 4, FALSE),  0)</f>
        <v>4.3396799999999999E-2</v>
      </c>
      <c r="Q26" s="72">
        <f>IFERROR(VLOOKUP(Q$10 &amp; "_" &amp; $D$9 &amp; "_" &amp; $B26, OBSERVED_DATA!$A$2:$F$6151, 4, FALSE),  0)</f>
        <v>3.0809977202628399E-2</v>
      </c>
      <c r="R26" s="72">
        <f>IFERROR(VLOOKUP(R$10 &amp; "_" &amp; $D$9 &amp; "_" &amp; $B26, OBSERVED_DATA!$A$2:$F$6151, 4, FALSE),  0)</f>
        <v>2.7199150855778099E-2</v>
      </c>
      <c r="S26" s="72">
        <f>IFERROR(VLOOKUP(S$10 &amp; "_" &amp; $D$9 &amp; "_" &amp; $B26, OBSERVED_DATA!$A$2:$F$6151, 4, FALSE),  0)</f>
        <v>1.08792580702693E-2</v>
      </c>
      <c r="T26" s="72">
        <f>IFERROR(VLOOKUP(T$10 &amp; "_" &amp; $D$9 &amp; "_" &amp; $B26, OBSERVED_DATA!$A$2:$F$6151, 4, FALSE),  0)</f>
        <v>8.4280263323408995E-3</v>
      </c>
      <c r="Y26" s="16"/>
      <c r="Z26" s="16"/>
      <c r="AA26" s="16"/>
      <c r="AB26" s="16"/>
      <c r="AD26" s="8"/>
    </row>
    <row r="27" spans="2:30" x14ac:dyDescent="0.25">
      <c r="B27" s="25">
        <v>32</v>
      </c>
      <c r="C27" s="25">
        <v>33</v>
      </c>
      <c r="D27" s="47"/>
      <c r="E27" s="72">
        <f>IFERROR(VLOOKUP(E$10 &amp; "_" &amp; $D$9 &amp; "_" &amp; $B27, OBSERVED_DATA!$A$2:$F$6151, 4, FALSE),  0)</f>
        <v>2.1720199999999999E-2</v>
      </c>
      <c r="F27" s="73">
        <f>IFERROR(VLOOKUP(F$10 &amp; "_" &amp; $D$9 &amp; "_" &amp; $B27, OBSERVED_DATA!$A$2:$F$6151, 4, FALSE),  0)</f>
        <v>2.9137999999999998E-3</v>
      </c>
      <c r="G27" s="73">
        <f>IFERROR(VLOOKUP(G$10 &amp; "_" &amp; $D$9 &amp; "_" &amp; $B27, OBSERVED_DATA!$A$2:$F$6151, 4, FALSE),  0)</f>
        <v>5.8181999999999999E-3</v>
      </c>
      <c r="H27" s="73">
        <f>IFERROR(VLOOKUP(H$10 &amp; "_" &amp; $D$9 &amp; "_" &amp; $B27, OBSERVED_DATA!$A$2:$F$6151, 4, FALSE),  0)</f>
        <v>0</v>
      </c>
      <c r="I27" s="73">
        <f>IFERROR(VLOOKUP(I$10 &amp; "_" &amp; $D$9 &amp; "_" &amp; $B27, OBSERVED_DATA!$A$2:$F$6151, 4, FALSE),  0)</f>
        <v>7.5619999999999995E-4</v>
      </c>
      <c r="J27" s="73">
        <f>IFERROR(VLOOKUP(J$10 &amp; "_" &amp; $D$9 &amp; "_" &amp; $B27, OBSERVED_DATA!$A$2:$F$6151, 4, FALSE),  0)</f>
        <v>1.2484200000000001E-2</v>
      </c>
      <c r="K27" s="72">
        <f>IFERROR(VLOOKUP(K$10 &amp; "_" &amp; $D$9 &amp; "_" &amp; $B27, OBSERVED_DATA!$A$2:$F$6151, 4, FALSE),  0)</f>
        <v>6.1034000000000001E-3</v>
      </c>
      <c r="L27" s="74">
        <f>IFERROR(VLOOKUP(L$10 &amp; "_" &amp; $D$9 &amp; "_" &amp; $B27, OBSERVED_DATA!$A$2:$F$6151, 4, FALSE),  0)</f>
        <v>0</v>
      </c>
      <c r="M27" s="72">
        <f>IFERROR(VLOOKUP(M$10 &amp; "_" &amp; $D$9 &amp; "_" &amp; $B27, OBSERVED_DATA!$A$2:$F$6151, 4, FALSE),  0)</f>
        <v>1.8852399999999998E-2</v>
      </c>
      <c r="N27" s="72">
        <f>IFERROR(VLOOKUP(N$10 &amp; "_" &amp; $D$9 &amp; "_" &amp; $B27, OBSERVED_DATA!$A$2:$F$6151, 4, FALSE),  0)</f>
        <v>1.4253E-2</v>
      </c>
      <c r="O27" s="74">
        <f>IFERROR(VLOOKUP(O$10 &amp; "_" &amp; $D$9 &amp; "_" &amp; $B27, OBSERVED_DATA!$A$2:$F$6151, 4, FALSE),  0)</f>
        <v>3.2336499999999997E-2</v>
      </c>
      <c r="P27" s="72">
        <f>IFERROR(VLOOKUP(P$10 &amp; "_" &amp; $D$9 &amp; "_" &amp; $B27, OBSERVED_DATA!$A$2:$F$6151, 4, FALSE),  0)</f>
        <v>3.5454300000000001E-2</v>
      </c>
      <c r="Q27" s="72">
        <f>IFERROR(VLOOKUP(Q$10 &amp; "_" &amp; $D$9 &amp; "_" &amp; $B27, OBSERVED_DATA!$A$2:$F$6151, 4, FALSE),  0)</f>
        <v>2.8194984578248601E-2</v>
      </c>
      <c r="R27" s="72">
        <f>IFERROR(VLOOKUP(R$10 &amp; "_" &amp; $D$9 &amp; "_" &amp; $B27, OBSERVED_DATA!$A$2:$F$6151, 4, FALSE),  0)</f>
        <v>3.1975587103622097E-2</v>
      </c>
      <c r="S27" s="72">
        <f>IFERROR(VLOOKUP(S$10 &amp; "_" &amp; $D$9 &amp; "_" &amp; $B27, OBSERVED_DATA!$A$2:$F$6151, 4, FALSE),  0)</f>
        <v>8.0256821829854993E-3</v>
      </c>
      <c r="T27" s="72">
        <f>IFERROR(VLOOKUP(T$10 &amp; "_" &amp; $D$9 &amp; "_" &amp; $B27, OBSERVED_DATA!$A$2:$F$6151, 4, FALSE),  0)</f>
        <v>8.4280263323408995E-3</v>
      </c>
      <c r="Z27" s="16"/>
      <c r="AA27" s="16"/>
      <c r="AB27" s="16"/>
    </row>
    <row r="28" spans="2:30" x14ac:dyDescent="0.25">
      <c r="B28" s="25">
        <v>34</v>
      </c>
      <c r="C28" s="25">
        <v>35</v>
      </c>
      <c r="D28" s="47"/>
      <c r="E28" s="72">
        <f>IFERROR(VLOOKUP(E$10 &amp; "_" &amp; $D$9 &amp; "_" &amp; $B28, OBSERVED_DATA!$A$2:$F$6151, 4, FALSE),  0)</f>
        <v>1.8335000000000001E-2</v>
      </c>
      <c r="F28" s="73">
        <f>IFERROR(VLOOKUP(F$10 &amp; "_" &amp; $D$9 &amp; "_" &amp; $B28, OBSERVED_DATA!$A$2:$F$6151, 4, FALSE),  0)</f>
        <v>2.1120000000000002E-3</v>
      </c>
      <c r="G28" s="73">
        <f>IFERROR(VLOOKUP(G$10 &amp; "_" &amp; $D$9 &amp; "_" &amp; $B28, OBSERVED_DATA!$A$2:$F$6151, 4, FALSE),  0)</f>
        <v>4.9677999999999996E-3</v>
      </c>
      <c r="H28" s="73">
        <f>IFERROR(VLOOKUP(H$10 &amp; "_" &amp; $D$9 &amp; "_" &amp; $B28, OBSERVED_DATA!$A$2:$F$6151, 4, FALSE),  0)</f>
        <v>0</v>
      </c>
      <c r="I28" s="73">
        <f>IFERROR(VLOOKUP(I$10 &amp; "_" &amp; $D$9 &amp; "_" &amp; $B28, OBSERVED_DATA!$A$2:$F$6151, 4, FALSE),  0)</f>
        <v>5.0330000000000004E-4</v>
      </c>
      <c r="J28" s="73">
        <f>IFERROR(VLOOKUP(J$10 &amp; "_" &amp; $D$9 &amp; "_" &amp; $B28, OBSERVED_DATA!$A$2:$F$6151, 4, FALSE),  0)</f>
        <v>1.0655E-2</v>
      </c>
      <c r="K28" s="72">
        <f>IFERROR(VLOOKUP(K$10 &amp; "_" &amp; $D$9 &amp; "_" &amp; $B28, OBSERVED_DATA!$A$2:$F$6151, 4, FALSE),  0)</f>
        <v>4.6408999999999999E-3</v>
      </c>
      <c r="L28" s="74">
        <f>IFERROR(VLOOKUP(L$10 &amp; "_" &amp; $D$9 &amp; "_" &amp; $B28, OBSERVED_DATA!$A$2:$F$6151, 4, FALSE),  0)</f>
        <v>0</v>
      </c>
      <c r="M28" s="72">
        <f>IFERROR(VLOOKUP(M$10 &amp; "_" &amp; $D$9 &amp; "_" &amp; $B28, OBSERVED_DATA!$A$2:$F$6151, 4, FALSE),  0)</f>
        <v>1.73565E-2</v>
      </c>
      <c r="N28" s="72">
        <f>IFERROR(VLOOKUP(N$10 &amp; "_" &amp; $D$9 &amp; "_" &amp; $B28, OBSERVED_DATA!$A$2:$F$6151, 4, FALSE),  0)</f>
        <v>1.33591E-2</v>
      </c>
      <c r="O28" s="74">
        <f>IFERROR(VLOOKUP(O$10 &amp; "_" &amp; $D$9 &amp; "_" &amp; $B28, OBSERVED_DATA!$A$2:$F$6151, 4, FALSE),  0)</f>
        <v>2.67586E-2</v>
      </c>
      <c r="P28" s="72">
        <f>IFERROR(VLOOKUP(P$10 &amp; "_" &amp; $D$9 &amp; "_" &amp; $B28, OBSERVED_DATA!$A$2:$F$6151, 4, FALSE),  0)</f>
        <v>2.9244800000000001E-2</v>
      </c>
      <c r="Q28" s="72">
        <f>IFERROR(VLOOKUP(Q$10 &amp; "_" &amp; $D$9 &amp; "_" &amp; $B28, OBSERVED_DATA!$A$2:$F$6151, 4, FALSE),  0)</f>
        <v>1.8707254928255299E-2</v>
      </c>
      <c r="R28" s="72">
        <f>IFERROR(VLOOKUP(R$10 &amp; "_" &amp; $D$9 &amp; "_" &amp; $B28, OBSERVED_DATA!$A$2:$F$6151, 4, FALSE),  0)</f>
        <v>2.0134005572508901E-2</v>
      </c>
      <c r="S28" s="72">
        <f>IFERROR(VLOOKUP(S$10 &amp; "_" &amp; $D$9 &amp; "_" &amp; $B28, OBSERVED_DATA!$A$2:$F$6151, 4, FALSE),  0)</f>
        <v>1.6764758337792E-2</v>
      </c>
      <c r="T28" s="72">
        <f>IFERROR(VLOOKUP(T$10 &amp; "_" &amp; $D$9 &amp; "_" &amp; $B28, OBSERVED_DATA!$A$2:$F$6151, 4, FALSE),  0)</f>
        <v>1.88687156694201E-2</v>
      </c>
      <c r="W28" s="8"/>
      <c r="X28" s="8"/>
      <c r="Z28" s="16"/>
      <c r="AA28" s="16"/>
      <c r="AB28" s="16"/>
    </row>
    <row r="29" spans="2:30" x14ac:dyDescent="0.25">
      <c r="B29" s="25">
        <v>36</v>
      </c>
      <c r="C29" s="25">
        <v>37</v>
      </c>
      <c r="D29" s="47"/>
      <c r="E29" s="72">
        <f>IFERROR(VLOOKUP(E$10 &amp; "_" &amp; $D$9 &amp; "_" &amp; $B29, OBSERVED_DATA!$A$2:$F$6151, 4, FALSE),  0)</f>
        <v>1.5680400000000001E-2</v>
      </c>
      <c r="F29" s="73">
        <f>IFERROR(VLOOKUP(F$10 &amp; "_" &amp; $D$9 &amp; "_" &amp; $B29, OBSERVED_DATA!$A$2:$F$6151, 4, FALSE),  0)</f>
        <v>1.7362E-3</v>
      </c>
      <c r="G29" s="73">
        <f>IFERROR(VLOOKUP(G$10 &amp; "_" &amp; $D$9 &amp; "_" &amp; $B29, OBSERVED_DATA!$A$2:$F$6151, 4, FALSE),  0)</f>
        <v>4.1427E-3</v>
      </c>
      <c r="H29" s="73">
        <f>IFERROR(VLOOKUP(H$10 &amp; "_" &amp; $D$9 &amp; "_" &amp; $B29, OBSERVED_DATA!$A$2:$F$6151, 4, FALSE),  0)</f>
        <v>0</v>
      </c>
      <c r="I29" s="73">
        <f>IFERROR(VLOOKUP(I$10 &amp; "_" &amp; $D$9 &amp; "_" &amp; $B29, OBSERVED_DATA!$A$2:$F$6151, 4, FALSE),  0)</f>
        <v>2.5050000000000002E-4</v>
      </c>
      <c r="J29" s="73">
        <f>IFERROR(VLOOKUP(J$10 &amp; "_" &amp; $D$9 &amp; "_" &amp; $B29, OBSERVED_DATA!$A$2:$F$6151, 4, FALSE),  0)</f>
        <v>8.2246000000000003E-3</v>
      </c>
      <c r="K29" s="72">
        <f>IFERROR(VLOOKUP(K$10 &amp; "_" &amp; $D$9 &amp; "_" &amp; $B29, OBSERVED_DATA!$A$2:$F$6151, 4, FALSE),  0)</f>
        <v>3.5422000000000001E-3</v>
      </c>
      <c r="L29" s="74">
        <f>IFERROR(VLOOKUP(L$10 &amp; "_" &amp; $D$9 &amp; "_" &amp; $B29, OBSERVED_DATA!$A$2:$F$6151, 4, FALSE),  0)</f>
        <v>0</v>
      </c>
      <c r="M29" s="72">
        <f>IFERROR(VLOOKUP(M$10 &amp; "_" &amp; $D$9 &amp; "_" &amp; $B29, OBSERVED_DATA!$A$2:$F$6151, 4, FALSE),  0)</f>
        <v>1.58604E-2</v>
      </c>
      <c r="N29" s="72">
        <f>IFERROR(VLOOKUP(N$10 &amp; "_" &amp; $D$9 &amp; "_" &amp; $B29, OBSERVED_DATA!$A$2:$F$6151, 4, FALSE),  0)</f>
        <v>1.2465E-2</v>
      </c>
      <c r="O29" s="74">
        <f>IFERROR(VLOOKUP(O$10 &amp; "_" &amp; $D$9 &amp; "_" &amp; $B29, OBSERVED_DATA!$A$2:$F$6151, 4, FALSE),  0)</f>
        <v>2.1662600000000001E-2</v>
      </c>
      <c r="P29" s="72">
        <f>IFERROR(VLOOKUP(P$10 &amp; "_" &amp; $D$9 &amp; "_" &amp; $B29, OBSERVED_DATA!$A$2:$F$6151, 4, FALSE),  0)</f>
        <v>2.3585499999999999E-2</v>
      </c>
      <c r="Q29" s="72">
        <f>IFERROR(VLOOKUP(Q$10 &amp; "_" &amp; $D$9 &amp; "_" &amp; $B29, OBSERVED_DATA!$A$2:$F$6151, 4, FALSE),  0)</f>
        <v>2.1489875284967101E-2</v>
      </c>
      <c r="R29" s="72">
        <f>IFERROR(VLOOKUP(R$10 &amp; "_" &amp; $D$9 &amp; "_" &amp; $B29, OBSERVED_DATA!$A$2:$F$6151, 4, FALSE),  0)</f>
        <v>1.9172084383706999E-2</v>
      </c>
      <c r="S29" s="72">
        <f>IFERROR(VLOOKUP(S$10 &amp; "_" &amp; $D$9 &amp; "_" &amp; $B29, OBSERVED_DATA!$A$2:$F$6151, 4, FALSE),  0)</f>
        <v>8.1594435527019005E-3</v>
      </c>
      <c r="T29" s="72">
        <f>IFERROR(VLOOKUP(T$10 &amp; "_" &amp; $D$9 &amp; "_" &amp; $B29, OBSERVED_DATA!$A$2:$F$6151, 4, FALSE),  0)</f>
        <v>6.1218499727451001E-3</v>
      </c>
      <c r="AB29" s="16"/>
    </row>
    <row r="30" spans="2:30" x14ac:dyDescent="0.25">
      <c r="B30" s="25">
        <v>38</v>
      </c>
      <c r="C30" s="25">
        <v>39</v>
      </c>
      <c r="D30" s="47"/>
      <c r="E30" s="72">
        <f>IFERROR(VLOOKUP(E$10 &amp; "_" &amp; $D$9 &amp; "_" &amp; $B30, OBSERVED_DATA!$A$2:$F$6151, 4, FALSE),  0)</f>
        <v>1.3281899999999999E-2</v>
      </c>
      <c r="F30" s="73">
        <f>IFERROR(VLOOKUP(F$10 &amp; "_" &amp; $D$9 &amp; "_" &amp; $B30, OBSERVED_DATA!$A$2:$F$6151, 4, FALSE),  0)</f>
        <v>1.3604999999999999E-3</v>
      </c>
      <c r="G30" s="73">
        <f>IFERROR(VLOOKUP(G$10 &amp; "_" &amp; $D$9 &amp; "_" &amp; $B30, OBSERVED_DATA!$A$2:$F$6151, 4, FALSE),  0)</f>
        <v>3.3216999999999999E-3</v>
      </c>
      <c r="H30" s="73">
        <f>IFERROR(VLOOKUP(H$10 &amp; "_" &amp; $D$9 &amp; "_" &amp; $B30, OBSERVED_DATA!$A$2:$F$6151, 4, FALSE),  0)</f>
        <v>0</v>
      </c>
      <c r="I30" s="73">
        <f>IFERROR(VLOOKUP(I$10 &amp; "_" &amp; $D$9 &amp; "_" &amp; $B30, OBSERVED_DATA!$A$2:$F$6151, 4, FALSE),  0)</f>
        <v>1.6699999999999999E-4</v>
      </c>
      <c r="J30" s="73">
        <f>IFERROR(VLOOKUP(J$10 &amp; "_" &amp; $D$9 &amp; "_" &amp; $B30, OBSERVED_DATA!$A$2:$F$6151, 4, FALSE),  0)</f>
        <v>6.1961000000000004E-3</v>
      </c>
      <c r="K30" s="72">
        <f>IFERROR(VLOOKUP(K$10 &amp; "_" &amp; $D$9 &amp; "_" &amp; $B30, OBSERVED_DATA!$A$2:$F$6151, 4, FALSE),  0)</f>
        <v>2.8777999999999998E-3</v>
      </c>
      <c r="L30" s="74">
        <f>IFERROR(VLOOKUP(L$10 &amp; "_" &amp; $D$9 &amp; "_" &amp; $B30, OBSERVED_DATA!$A$2:$F$6151, 4, FALSE),  0)</f>
        <v>0</v>
      </c>
      <c r="M30" s="72">
        <f>IFERROR(VLOOKUP(M$10 &amp; "_" &amp; $D$9 &amp; "_" &amp; $B30, OBSERVED_DATA!$A$2:$F$6151, 4, FALSE),  0)</f>
        <v>1.52017E-2</v>
      </c>
      <c r="N30" s="72">
        <f>IFERROR(VLOOKUP(N$10 &amp; "_" &amp; $D$9 &amp; "_" &amp; $B30, OBSERVED_DATA!$A$2:$F$6151, 4, FALSE),  0)</f>
        <v>1.1571100000000001E-2</v>
      </c>
      <c r="O30" s="74">
        <f>IFERROR(VLOOKUP(O$10 &amp; "_" &amp; $D$9 &amp; "_" &amp; $B30, OBSERVED_DATA!$A$2:$F$6151, 4, FALSE),  0)</f>
        <v>1.8485700000000001E-2</v>
      </c>
      <c r="P30" s="72">
        <f>IFERROR(VLOOKUP(P$10 &amp; "_" &amp; $D$9 &amp; "_" &amp; $B30, OBSERVED_DATA!$A$2:$F$6151, 4, FALSE),  0)</f>
        <v>1.8959199999999999E-2</v>
      </c>
      <c r="Q30" s="72">
        <f>IFERROR(VLOOKUP(Q$10 &amp; "_" &amp; $D$9 &amp; "_" &amp; $B30, OBSERVED_DATA!$A$2:$F$6151, 4, FALSE),  0)</f>
        <v>1.45836127128872E-2</v>
      </c>
      <c r="R30" s="72">
        <f>IFERROR(VLOOKUP(R$10 &amp; "_" &amp; $D$9 &amp; "_" &amp; $B30, OBSERVED_DATA!$A$2:$F$6151, 4, FALSE),  0)</f>
        <v>1.6916545044447302E-2</v>
      </c>
      <c r="S30" s="72">
        <f>IFERROR(VLOOKUP(S$10 &amp; "_" &amp; $D$9 &amp; "_" &amp; $B30, OBSERVED_DATA!$A$2:$F$6151, 4, FALSE),  0)</f>
        <v>4.3695380774032002E-3</v>
      </c>
      <c r="T30" s="72">
        <f>IFERROR(VLOOKUP(T$10 &amp; "_" &amp; $D$9 &amp; "_" &amp; $B30, OBSERVED_DATA!$A$2:$F$6151, 4, FALSE),  0)</f>
        <v>4.7381441569877003E-3</v>
      </c>
      <c r="AB30" s="16"/>
    </row>
    <row r="31" spans="2:30" x14ac:dyDescent="0.25">
      <c r="B31" s="25">
        <v>40</v>
      </c>
      <c r="C31" s="25">
        <v>41</v>
      </c>
      <c r="D31" s="47"/>
      <c r="E31" s="72">
        <f>IFERROR(VLOOKUP(E$10 &amp; "_" &amp; $D$9 &amp; "_" &amp; $B31, OBSERVED_DATA!$A$2:$F$6151, 4, FALSE),  0)</f>
        <v>1.12572E-2</v>
      </c>
      <c r="F31" s="73">
        <f>IFERROR(VLOOKUP(F$10 &amp; "_" &amp; $D$9 &amp; "_" &amp; $B31, OBSERVED_DATA!$A$2:$F$6151, 4, FALSE),  0)</f>
        <v>9.8480000000000009E-4</v>
      </c>
      <c r="G31" s="73">
        <f>IFERROR(VLOOKUP(G$10 &amp; "_" &amp; $D$9 &amp; "_" &amp; $B31, OBSERVED_DATA!$A$2:$F$6151, 4, FALSE),  0)</f>
        <v>2.5573000000000002E-3</v>
      </c>
      <c r="H31" s="73">
        <f>IFERROR(VLOOKUP(H$10 &amp; "_" &amp; $D$9 &amp; "_" &amp; $B31, OBSERVED_DATA!$A$2:$F$6151, 4, FALSE),  0)</f>
        <v>0</v>
      </c>
      <c r="I31" s="73">
        <f>IFERROR(VLOOKUP(I$10 &amp; "_" &amp; $D$9 &amp; "_" &amp; $B31, OBSERVED_DATA!$A$2:$F$6151, 4, FALSE),  0)</f>
        <v>8.3499999999999997E-5</v>
      </c>
      <c r="J31" s="73">
        <f>IFERROR(VLOOKUP(J$10 &amp; "_" &amp; $D$9 &amp; "_" &amp; $B31, OBSERVED_DATA!$A$2:$F$6151, 4, FALSE),  0)</f>
        <v>4.5291999999999997E-3</v>
      </c>
      <c r="K31" s="72">
        <f>IFERROR(VLOOKUP(K$10 &amp; "_" &amp; $D$9 &amp; "_" &amp; $B31, OBSERVED_DATA!$A$2:$F$6151, 4, FALSE),  0)</f>
        <v>2.5592000000000002E-3</v>
      </c>
      <c r="L31" s="74">
        <f>IFERROR(VLOOKUP(L$10 &amp; "_" &amp; $D$9 &amp; "_" &amp; $B31, OBSERVED_DATA!$A$2:$F$6151, 4, FALSE),  0)</f>
        <v>0</v>
      </c>
      <c r="M31" s="72">
        <f>IFERROR(VLOOKUP(M$10 &amp; "_" &amp; $D$9 &amp; "_" &amp; $B31, OBSERVED_DATA!$A$2:$F$6151, 4, FALSE),  0)</f>
        <v>1.45433E-2</v>
      </c>
      <c r="N31" s="72">
        <f>IFERROR(VLOOKUP(N$10 &amp; "_" &amp; $D$9 &amp; "_" &amp; $B31, OBSERVED_DATA!$A$2:$F$6151, 4, FALSE),  0)</f>
        <v>1.0677300000000001E-2</v>
      </c>
      <c r="O31" s="74">
        <f>IFERROR(VLOOKUP(O$10 &amp; "_" &amp; $D$9 &amp; "_" &amp; $B31, OBSERVED_DATA!$A$2:$F$6151, 4, FALSE),  0)</f>
        <v>1.6873200000000001E-2</v>
      </c>
      <c r="P31" s="72">
        <f>IFERROR(VLOOKUP(P$10 &amp; "_" &amp; $D$9 &amp; "_" &amp; $B31, OBSERVED_DATA!$A$2:$F$6151, 4, FALSE),  0)</f>
        <v>1.43331E-2</v>
      </c>
      <c r="Q31" s="72">
        <f>IFERROR(VLOOKUP(Q$10 &amp; "_" &amp; $D$9 &amp; "_" &amp; $B31, OBSERVED_DATA!$A$2:$F$6151, 4, FALSE),  0)</f>
        <v>2.06517366233069E-2</v>
      </c>
      <c r="R31" s="72">
        <f>IFERROR(VLOOKUP(R$10 &amp; "_" &amp; $D$9 &amp; "_" &amp; $B31, OBSERVED_DATA!$A$2:$F$6151, 4, FALSE),  0)</f>
        <v>1.43624784396974E-2</v>
      </c>
      <c r="S31" s="72">
        <f>IFERROR(VLOOKUP(S$10 &amp; "_" &amp; $D$9 &amp; "_" &amp; $B31, OBSERVED_DATA!$A$2:$F$6151, 4, FALSE),  0)</f>
        <v>2.9427501337612998E-3</v>
      </c>
      <c r="T31" s="72">
        <f>IFERROR(VLOOKUP(T$10 &amp; "_" &amp; $D$9 &amp; "_" &amp; $B31, OBSERVED_DATA!$A$2:$F$6151, 4, FALSE),  0)</f>
        <v>3.8576040924147002E-3</v>
      </c>
    </row>
    <row r="32" spans="2:30" x14ac:dyDescent="0.25">
      <c r="B32" s="25">
        <v>42</v>
      </c>
      <c r="C32" s="25">
        <v>43</v>
      </c>
      <c r="D32" s="47"/>
      <c r="E32" s="72">
        <f>IFERROR(VLOOKUP(E$10 &amp; "_" &amp; $D$9 &amp; "_" &amp; $B32, OBSERVED_DATA!$A$2:$F$6151, 4, FALSE),  0)</f>
        <v>9.5618999999999999E-3</v>
      </c>
      <c r="F32" s="73">
        <f>IFERROR(VLOOKUP(F$10 &amp; "_" &amp; $D$9 &amp; "_" &amp; $B32, OBSERVED_DATA!$A$2:$F$6151, 4, FALSE),  0)</f>
        <v>8.7500000000000002E-4</v>
      </c>
      <c r="G32" s="73">
        <f>IFERROR(VLOOKUP(G$10 &amp; "_" &amp; $D$9 &amp; "_" &amp; $B32, OBSERVED_DATA!$A$2:$F$6151, 4, FALSE),  0)</f>
        <v>2.2084000000000001E-3</v>
      </c>
      <c r="H32" s="73">
        <f>IFERROR(VLOOKUP(H$10 &amp; "_" &amp; $D$9 &amp; "_" &amp; $B32, OBSERVED_DATA!$A$2:$F$6151, 4, FALSE),  0)</f>
        <v>0</v>
      </c>
      <c r="I32" s="73">
        <f>IFERROR(VLOOKUP(I$10 &amp; "_" &amp; $D$9 &amp; "_" &amp; $B32, OBSERVED_DATA!$A$2:$F$6151, 4, FALSE),  0)</f>
        <v>0</v>
      </c>
      <c r="J32" s="73">
        <f>IFERROR(VLOOKUP(J$10 &amp; "_" &amp; $D$9 &amp; "_" &amp; $B32, OBSERVED_DATA!$A$2:$F$6151, 4, FALSE),  0)</f>
        <v>3.8465999999999999E-3</v>
      </c>
      <c r="K32" s="72">
        <f>IFERROR(VLOOKUP(K$10 &amp; "_" &amp; $D$9 &amp; "_" &amp; $B32, OBSERVED_DATA!$A$2:$F$6151, 4, FALSE),  0)</f>
        <v>2.3134000000000002E-3</v>
      </c>
      <c r="L32" s="74">
        <f>IFERROR(VLOOKUP(L$10 &amp; "_" &amp; $D$9 &amp; "_" &amp; $B32, OBSERVED_DATA!$A$2:$F$6151, 4, FALSE),  0)</f>
        <v>0</v>
      </c>
      <c r="M32" s="72">
        <f>IFERROR(VLOOKUP(M$10 &amp; "_" &amp; $D$9 &amp; "_" &amp; $B32, OBSERVED_DATA!$A$2:$F$6151, 4, FALSE),  0)</f>
        <v>1.38329E-2</v>
      </c>
      <c r="N32" s="72">
        <f>IFERROR(VLOOKUP(N$10 &amp; "_" &amp; $D$9 &amp; "_" &amp; $B32, OBSERVED_DATA!$A$2:$F$6151, 4, FALSE),  0)</f>
        <v>1.03806E-2</v>
      </c>
      <c r="O32" s="74">
        <f>IFERROR(VLOOKUP(O$10 &amp; "_" &amp; $D$9 &amp; "_" &amp; $B32, OBSERVED_DATA!$A$2:$F$6151, 4, FALSE),  0)</f>
        <v>1.5752800000000001E-2</v>
      </c>
      <c r="P32" s="72">
        <f>IFERROR(VLOOKUP(P$10 &amp; "_" &amp; $D$9 &amp; "_" &amp; $B32, OBSERVED_DATA!$A$2:$F$6151, 4, FALSE),  0)</f>
        <v>1.2878000000000001E-2</v>
      </c>
      <c r="Q32" s="72">
        <f>IFERROR(VLOOKUP(Q$10 &amp; "_" &amp; $D$9 &amp; "_" &amp; $B32, OBSERVED_DATA!$A$2:$F$6151, 4, FALSE),  0)</f>
        <v>2.1188145366769402E-2</v>
      </c>
      <c r="R32" s="72">
        <f>IFERROR(VLOOKUP(R$10 &amp; "_" &amp; $D$9 &amp; "_" &amp; $B32, OBSERVED_DATA!$A$2:$F$6151, 4, FALSE),  0)</f>
        <v>2.39816903277165E-2</v>
      </c>
      <c r="S32" s="72">
        <f>IFERROR(VLOOKUP(S$10 &amp; "_" &amp; $D$9 &amp; "_" &amp; $B32, OBSERVED_DATA!$A$2:$F$6151, 4, FALSE),  0)</f>
        <v>1.2439807383627601E-2</v>
      </c>
      <c r="T32" s="72">
        <f>IFERROR(VLOOKUP(T$10 &amp; "_" &amp; $D$9 &amp; "_" &amp; $B32, OBSERVED_DATA!$A$2:$F$6151, 4, FALSE),  0)</f>
        <v>9.2247054383831004E-3</v>
      </c>
    </row>
    <row r="33" spans="2:20" x14ac:dyDescent="0.25">
      <c r="B33" s="25">
        <v>44</v>
      </c>
      <c r="C33" s="25">
        <v>45</v>
      </c>
      <c r="D33" s="47"/>
      <c r="E33" s="72">
        <f>IFERROR(VLOOKUP(E$10 &amp; "_" &amp; $D$9 &amp; "_" &amp; $B33, OBSERVED_DATA!$A$2:$F$6151, 4, FALSE),  0)</f>
        <v>8.2682999999999993E-3</v>
      </c>
      <c r="F33" s="73">
        <f>IFERROR(VLOOKUP(F$10 &amp; "_" &amp; $D$9 &amp; "_" &amp; $B33, OBSERVED_DATA!$A$2:$F$6151, 4, FALSE),  0)</f>
        <v>7.6539999999999996E-4</v>
      </c>
      <c r="G33" s="73">
        <f>IFERROR(VLOOKUP(G$10 &amp; "_" &amp; $D$9 &amp; "_" &amp; $B33, OBSERVED_DATA!$A$2:$F$6151, 4, FALSE),  0)</f>
        <v>1.9680000000000001E-3</v>
      </c>
      <c r="H33" s="73">
        <f>IFERROR(VLOOKUP(H$10 &amp; "_" &amp; $D$9 &amp; "_" &amp; $B33, OBSERVED_DATA!$A$2:$F$6151, 4, FALSE),  0)</f>
        <v>0</v>
      </c>
      <c r="I33" s="73">
        <f>IFERROR(VLOOKUP(I$10 &amp; "_" &amp; $D$9 &amp; "_" &amp; $B33, OBSERVED_DATA!$A$2:$F$6151, 4, FALSE),  0)</f>
        <v>0</v>
      </c>
      <c r="J33" s="73">
        <f>IFERROR(VLOOKUP(J$10 &amp; "_" &amp; $D$9 &amp; "_" &amp; $B33, OBSERVED_DATA!$A$2:$F$6151, 4, FALSE),  0)</f>
        <v>3.5360000000000001E-3</v>
      </c>
      <c r="K33" s="72">
        <f>IFERROR(VLOOKUP(K$10 &amp; "_" &amp; $D$9 &amp; "_" &amp; $B33, OBSERVED_DATA!$A$2:$F$6151, 4, FALSE),  0)</f>
        <v>2.1213E-3</v>
      </c>
      <c r="L33" s="74">
        <f>IFERROR(VLOOKUP(L$10 &amp; "_" &amp; $D$9 &amp; "_" &amp; $B33, OBSERVED_DATA!$A$2:$F$6151, 4, FALSE),  0)</f>
        <v>0</v>
      </c>
      <c r="M33" s="72">
        <f>IFERROR(VLOOKUP(M$10 &amp; "_" &amp; $D$9 &amp; "_" &amp; $B33, OBSERVED_DATA!$A$2:$F$6151, 4, FALSE),  0)</f>
        <v>1.3095900000000001E-2</v>
      </c>
      <c r="N33" s="72">
        <f>IFERROR(VLOOKUP(N$10 &amp; "_" &amp; $D$9 &amp; "_" &amp; $B33, OBSERVED_DATA!$A$2:$F$6151, 4, FALSE),  0)</f>
        <v>1.00839E-2</v>
      </c>
      <c r="O33" s="74">
        <f>IFERROR(VLOOKUP(O$10 &amp; "_" &amp; $D$9 &amp; "_" &amp; $B33, OBSERVED_DATA!$A$2:$F$6151, 4, FALSE),  0)</f>
        <v>1.46327E-2</v>
      </c>
      <c r="P33" s="72">
        <f>IFERROR(VLOOKUP(P$10 &amp; "_" &amp; $D$9 &amp; "_" &amp; $B33, OBSERVED_DATA!$A$2:$F$6151, 4, FALSE),  0)</f>
        <v>1.1422399999999999E-2</v>
      </c>
      <c r="Q33" s="72">
        <f>IFERROR(VLOOKUP(Q$10 &amp; "_" &amp; $D$9 &amp; "_" &amp; $B33, OBSERVED_DATA!$A$2:$F$6151, 4, FALSE),  0)</f>
        <v>1.4382459434088699E-2</v>
      </c>
      <c r="R33" s="72">
        <f>IFERROR(VLOOKUP(R$10 &amp; "_" &amp; $D$9 &amp; "_" &amp; $B33, OBSERVED_DATA!$A$2:$F$6151, 4, FALSE),  0)</f>
        <v>1.25049754544248E-2</v>
      </c>
      <c r="S33" s="72">
        <f>IFERROR(VLOOKUP(S$10 &amp; "_" &amp; $D$9 &amp; "_" &amp; $B33, OBSERVED_DATA!$A$2:$F$6151, 4, FALSE),  0)</f>
        <v>1.70768682004637E-2</v>
      </c>
      <c r="T33" s="72">
        <f>IFERROR(VLOOKUP(T$10 &amp; "_" &amp; $D$9 &amp; "_" &amp; $B33, OBSERVED_DATA!$A$2:$F$6151, 4, FALSE),  0)</f>
        <v>1.3208100968594001E-2</v>
      </c>
    </row>
    <row r="34" spans="2:20" x14ac:dyDescent="0.25">
      <c r="B34" s="25">
        <v>46</v>
      </c>
      <c r="C34" s="25">
        <v>47</v>
      </c>
      <c r="D34" s="47"/>
      <c r="E34" s="72">
        <f>IFERROR(VLOOKUP(E$10 &amp; "_" &amp; $D$9 &amp; "_" &amp; $B34, OBSERVED_DATA!$A$2:$F$6151, 4, FALSE),  0)</f>
        <v>7.4356999999999999E-3</v>
      </c>
      <c r="F34" s="73">
        <f>IFERROR(VLOOKUP(F$10 &amp; "_" &amp; $D$9 &amp; "_" &amp; $B34, OBSERVED_DATA!$A$2:$F$6151, 4, FALSE),  0)</f>
        <v>6.5569999999999995E-4</v>
      </c>
      <c r="G34" s="73">
        <f>IFERROR(VLOOKUP(G$10 &amp; "_" &amp; $D$9 &amp; "_" &amp; $B34, OBSERVED_DATA!$A$2:$F$6151, 4, FALSE),  0)</f>
        <v>1.8232000000000001E-3</v>
      </c>
      <c r="H34" s="73">
        <f>IFERROR(VLOOKUP(H$10 &amp; "_" &amp; $D$9 &amp; "_" &amp; $B34, OBSERVED_DATA!$A$2:$F$6151, 4, FALSE),  0)</f>
        <v>0</v>
      </c>
      <c r="I34" s="73">
        <f>IFERROR(VLOOKUP(I$10 &amp; "_" &amp; $D$9 &amp; "_" &amp; $B34, OBSERVED_DATA!$A$2:$F$6151, 4, FALSE),  0)</f>
        <v>0</v>
      </c>
      <c r="J34" s="73">
        <f>IFERROR(VLOOKUP(J$10 &amp; "_" &amp; $D$9 &amp; "_" &amp; $B34, OBSERVED_DATA!$A$2:$F$6151, 4, FALSE),  0)</f>
        <v>3.3333999999999998E-3</v>
      </c>
      <c r="K34" s="72">
        <f>IFERROR(VLOOKUP(K$10 &amp; "_" &amp; $D$9 &amp; "_" &amp; $B34, OBSERVED_DATA!$A$2:$F$6151, 4, FALSE),  0)</f>
        <v>1.9570999999999998E-3</v>
      </c>
      <c r="L34" s="74">
        <f>IFERROR(VLOOKUP(L$10 &amp; "_" &amp; $D$9 &amp; "_" &amp; $B34, OBSERVED_DATA!$A$2:$F$6151, 4, FALSE),  0)</f>
        <v>0</v>
      </c>
      <c r="M34" s="72">
        <f>IFERROR(VLOOKUP(M$10 &amp; "_" &amp; $D$9 &amp; "_" &amp; $B34, OBSERVED_DATA!$A$2:$F$6151, 4, FALSE),  0)</f>
        <v>1.2359E-2</v>
      </c>
      <c r="N34" s="72">
        <f>IFERROR(VLOOKUP(N$10 &amp; "_" &amp; $D$9 &amp; "_" &amp; $B34, OBSERVED_DATA!$A$2:$F$6151, 4, FALSE),  0)</f>
        <v>9.7873000000000005E-3</v>
      </c>
      <c r="O34" s="74">
        <f>IFERROR(VLOOKUP(O$10 &amp; "_" &amp; $D$9 &amp; "_" &amp; $B34, OBSERVED_DATA!$A$2:$F$6151, 4, FALSE),  0)</f>
        <v>1.40047E-2</v>
      </c>
      <c r="P34" s="72">
        <f>IFERROR(VLOOKUP(P$10 &amp; "_" &amp; $D$9 &amp; "_" &amp; $B34, OBSERVED_DATA!$A$2:$F$6151, 4, FALSE),  0)</f>
        <v>9.9670999999999996E-3</v>
      </c>
      <c r="Q34" s="72">
        <f>IFERROR(VLOOKUP(Q$10 &amp; "_" &amp; $D$9 &amp; "_" &amp; $B34, OBSERVED_DATA!$A$2:$F$6151, 4, FALSE),  0)</f>
        <v>7.2750435832104002E-3</v>
      </c>
      <c r="R34" s="72">
        <f>IFERROR(VLOOKUP(R$10 &amp; "_" &amp; $D$9 &amp; "_" &amp; $B34, OBSERVED_DATA!$A$2:$F$6151, 4, FALSE),  0)</f>
        <v>1.0979169430808001E-2</v>
      </c>
      <c r="S34" s="72">
        <f>IFERROR(VLOOKUP(S$10 &amp; "_" &amp; $D$9 &amp; "_" &amp; $B34, OBSERVED_DATA!$A$2:$F$6151, 4, FALSE),  0)</f>
        <v>7.9810950597466995E-3</v>
      </c>
      <c r="T34" s="72">
        <f>IFERROR(VLOOKUP(T$10 &amp; "_" &amp; $D$9 &amp; "_" &amp; $B34, OBSERVED_DATA!$A$2:$F$6151, 4, FALSE),  0)</f>
        <v>4.2769088850684997E-3</v>
      </c>
    </row>
    <row r="35" spans="2:20" x14ac:dyDescent="0.25">
      <c r="B35" s="25">
        <v>48</v>
      </c>
      <c r="C35" s="25">
        <v>49</v>
      </c>
      <c r="D35" s="47"/>
      <c r="E35" s="72">
        <f>IFERROR(VLOOKUP(E$10 &amp; "_" &amp; $D$9 &amp; "_" &amp; $B35, OBSERVED_DATA!$A$2:$F$6151, 4, FALSE),  0)</f>
        <v>6.9493999999999997E-3</v>
      </c>
      <c r="F35" s="73">
        <f>IFERROR(VLOOKUP(F$10 &amp; "_" &amp; $D$9 &amp; "_" &amp; $B35, OBSERVED_DATA!$A$2:$F$6151, 4, FALSE),  0)</f>
        <v>5.4620000000000005E-4</v>
      </c>
      <c r="G35" s="73">
        <f>IFERROR(VLOOKUP(G$10 &amp; "_" &amp; $D$9 &amp; "_" &amp; $B35, OBSERVED_DATA!$A$2:$F$6151, 4, FALSE),  0)</f>
        <v>1.6739999999999999E-3</v>
      </c>
      <c r="H35" s="73">
        <f>IFERROR(VLOOKUP(H$10 &amp; "_" &amp; $D$9 &amp; "_" &amp; $B35, OBSERVED_DATA!$A$2:$F$6151, 4, FALSE),  0)</f>
        <v>0</v>
      </c>
      <c r="I35" s="73">
        <f>IFERROR(VLOOKUP(I$10 &amp; "_" &amp; $D$9 &amp; "_" &amp; $B35, OBSERVED_DATA!$A$2:$F$6151, 4, FALSE),  0)</f>
        <v>0</v>
      </c>
      <c r="J35" s="73">
        <f>IFERROR(VLOOKUP(J$10 &amp; "_" &amp; $D$9 &amp; "_" &amp; $B35, OBSERVED_DATA!$A$2:$F$6151, 4, FALSE),  0)</f>
        <v>3.1308E-3</v>
      </c>
      <c r="K35" s="72">
        <f>IFERROR(VLOOKUP(K$10 &amp; "_" &amp; $D$9 &amp; "_" &amp; $B35, OBSERVED_DATA!$A$2:$F$6151, 4, FALSE),  0)</f>
        <v>1.7723000000000001E-3</v>
      </c>
      <c r="L35" s="74">
        <f>IFERROR(VLOOKUP(L$10 &amp; "_" &amp; $D$9 &amp; "_" &amp; $B35, OBSERVED_DATA!$A$2:$F$6151, 4, FALSE),  0)</f>
        <v>0</v>
      </c>
      <c r="M35" s="72">
        <f>IFERROR(VLOOKUP(M$10 &amp; "_" &amp; $D$9 &amp; "_" &amp; $B35, OBSERVED_DATA!$A$2:$F$6151, 4, FALSE),  0)</f>
        <v>1.16221E-2</v>
      </c>
      <c r="N35" s="72">
        <f>IFERROR(VLOOKUP(N$10 &amp; "_" &amp; $D$9 &amp; "_" &amp; $B35, OBSERVED_DATA!$A$2:$F$6151, 4, FALSE),  0)</f>
        <v>9.4903999999999995E-3</v>
      </c>
      <c r="O35" s="74">
        <f>IFERROR(VLOOKUP(O$10 &amp; "_" &amp; $D$9 &amp; "_" &amp; $B35, OBSERVED_DATA!$A$2:$F$6151, 4, FALSE),  0)</f>
        <v>1.3628899999999999E-2</v>
      </c>
      <c r="P35" s="72">
        <f>IFERROR(VLOOKUP(P$10 &amp; "_" &amp; $D$9 &amp; "_" &amp; $B35, OBSERVED_DATA!$A$2:$F$6151, 4, FALSE),  0)</f>
        <v>8.5117000000000005E-3</v>
      </c>
      <c r="Q35" s="72">
        <f>IFERROR(VLOOKUP(Q$10 &amp; "_" &amp; $D$9 &amp; "_" &amp; $B35, OBSERVED_DATA!$A$2:$F$6151, 4, FALSE),  0)</f>
        <v>8.1467077913369001E-3</v>
      </c>
      <c r="R35" s="72">
        <f>IFERROR(VLOOKUP(R$10 &amp; "_" &amp; $D$9 &amp; "_" &amp; $B35, OBSERVED_DATA!$A$2:$F$6151, 4, FALSE),  0)</f>
        <v>6.6339392331166E-3</v>
      </c>
      <c r="S35" s="72">
        <f>IFERROR(VLOOKUP(S$10 &amp; "_" &amp; $D$9 &amp; "_" &amp; $B35, OBSERVED_DATA!$A$2:$F$6151, 4, FALSE),  0)</f>
        <v>5.9300873907615001E-3</v>
      </c>
      <c r="T35" s="72">
        <f>IFERROR(VLOOKUP(T$10 &amp; "_" &amp; $D$9 &amp; "_" &amp; $B35, OBSERVED_DATA!$A$2:$F$6151, 4, FALSE),  0)</f>
        <v>5.9960585349490003E-3</v>
      </c>
    </row>
    <row r="36" spans="2:20" x14ac:dyDescent="0.25">
      <c r="B36" s="25">
        <v>50</v>
      </c>
      <c r="C36" s="25">
        <v>51</v>
      </c>
      <c r="D36" s="47"/>
      <c r="E36" s="72">
        <f>IFERROR(VLOOKUP(E$10 &amp; "_" &amp; $D$9 &amp; "_" &amp; $B36, OBSERVED_DATA!$A$2:$F$6151, 4, FALSE),  0)</f>
        <v>6.4632999999999999E-3</v>
      </c>
      <c r="F36" s="73">
        <f>IFERROR(VLOOKUP(F$10 &amp; "_" &amp; $D$9 &amp; "_" &amp; $B36, OBSERVED_DATA!$A$2:$F$6151, 4, FALSE),  0)</f>
        <v>4.3649999999999998E-4</v>
      </c>
      <c r="G36" s="73">
        <f>IFERROR(VLOOKUP(G$10 &amp; "_" &amp; $D$9 &amp; "_" &amp; $B36, OBSERVED_DATA!$A$2:$F$6151, 4, FALSE),  0)</f>
        <v>1.5322000000000001E-3</v>
      </c>
      <c r="H36" s="73">
        <f>IFERROR(VLOOKUP(H$10 &amp; "_" &amp; $D$9 &amp; "_" &amp; $B36, OBSERVED_DATA!$A$2:$F$6151, 4, FALSE),  0)</f>
        <v>0</v>
      </c>
      <c r="I36" s="73">
        <f>IFERROR(VLOOKUP(I$10 &amp; "_" &amp; $D$9 &amp; "_" &amp; $B36, OBSERVED_DATA!$A$2:$F$6151, 4, FALSE),  0)</f>
        <v>0</v>
      </c>
      <c r="J36" s="73">
        <f>IFERROR(VLOOKUP(J$10 &amp; "_" &amp; $D$9 &amp; "_" &amp; $B36, OBSERVED_DATA!$A$2:$F$6151, 4, FALSE),  0)</f>
        <v>2.9280999999999999E-3</v>
      </c>
      <c r="K36" s="72">
        <f>IFERROR(VLOOKUP(K$10 &amp; "_" &amp; $D$9 &amp; "_" &amp; $B36, OBSERVED_DATA!$A$2:$F$6151, 4, FALSE),  0)</f>
        <v>1.5690000000000001E-3</v>
      </c>
      <c r="L36" s="74">
        <f>IFERROR(VLOOKUP(L$10 &amp; "_" &amp; $D$9 &amp; "_" &amp; $B36, OBSERVED_DATA!$A$2:$F$6151, 4, FALSE),  0)</f>
        <v>0</v>
      </c>
      <c r="M36" s="72">
        <f>IFERROR(VLOOKUP(M$10 &amp; "_" &amp; $D$9 &amp; "_" &amp; $B36, OBSERVED_DATA!$A$2:$F$6151, 4, FALSE),  0)</f>
        <v>1.0885199999999999E-2</v>
      </c>
      <c r="N36" s="72">
        <f>IFERROR(VLOOKUP(N$10 &amp; "_" &amp; $D$9 &amp; "_" &amp; $B36, OBSERVED_DATA!$A$2:$F$6151, 4, FALSE),  0)</f>
        <v>9.1938000000000002E-3</v>
      </c>
      <c r="O36" s="74">
        <f>IFERROR(VLOOKUP(O$10 &amp; "_" &amp; $D$9 &amp; "_" &amp; $B36, OBSERVED_DATA!$A$2:$F$6151, 4, FALSE),  0)</f>
        <v>1.32531E-2</v>
      </c>
      <c r="P36" s="72">
        <f>IFERROR(VLOOKUP(P$10 &amp; "_" &amp; $D$9 &amp; "_" &amp; $B36, OBSERVED_DATA!$A$2:$F$6151, 4, FALSE),  0)</f>
        <v>8.3379999999999999E-3</v>
      </c>
      <c r="Q36" s="72">
        <f>IFERROR(VLOOKUP(Q$10 &amp; "_" &amp; $D$9 &amp; "_" &amp; $B36, OBSERVED_DATA!$A$2:$F$6151, 4, FALSE),  0)</f>
        <v>6.2692771892180997E-3</v>
      </c>
      <c r="R36" s="72">
        <f>IFERROR(VLOOKUP(R$10 &amp; "_" &amp; $D$9 &amp; "_" &amp; $B36, OBSERVED_DATA!$A$2:$F$6151, 4, FALSE),  0)</f>
        <v>7.9275573835743008E-3</v>
      </c>
      <c r="S36" s="72">
        <f>IFERROR(VLOOKUP(S$10 &amp; "_" &amp; $D$9 &amp; "_" &amp; $B36, OBSERVED_DATA!$A$2:$F$6151, 4, FALSE),  0)</f>
        <v>4.8154093097912999E-3</v>
      </c>
      <c r="T36" s="72">
        <f>IFERROR(VLOOKUP(T$10 &amp; "_" &amp; $D$9 &amp; "_" &amp; $B36, OBSERVED_DATA!$A$2:$F$6151, 4, FALSE),  0)</f>
        <v>5.4090318252336999E-3</v>
      </c>
    </row>
    <row r="37" spans="2:20" x14ac:dyDescent="0.25">
      <c r="B37" s="25">
        <v>52</v>
      </c>
      <c r="C37" s="25">
        <v>53</v>
      </c>
      <c r="D37" s="47"/>
      <c r="E37" s="72">
        <f>IFERROR(VLOOKUP(E$10 &amp; "_" &amp; $D$9 &amp; "_" &amp; $B37, OBSERVED_DATA!$A$2:$F$6151, 4, FALSE),  0)</f>
        <v>5.9770999999999999E-3</v>
      </c>
      <c r="F37" s="73">
        <f>IFERROR(VLOOKUP(F$10 &amp; "_" &amp; $D$9 &amp; "_" &amp; $B37, OBSERVED_DATA!$A$2:$F$6151, 4, FALSE),  0)</f>
        <v>3.2689999999999998E-4</v>
      </c>
      <c r="G37" s="73">
        <f>IFERROR(VLOOKUP(G$10 &amp; "_" &amp; $D$9 &amp; "_" &amp; $B37, OBSERVED_DATA!$A$2:$F$6151, 4, FALSE),  0)</f>
        <v>1.4289999999999999E-3</v>
      </c>
      <c r="H37" s="73">
        <f>IFERROR(VLOOKUP(H$10 &amp; "_" &amp; $D$9 &amp; "_" &amp; $B37, OBSERVED_DATA!$A$2:$F$6151, 4, FALSE),  0)</f>
        <v>0</v>
      </c>
      <c r="I37" s="73">
        <f>IFERROR(VLOOKUP(I$10 &amp; "_" &amp; $D$9 &amp; "_" &amp; $B37, OBSERVED_DATA!$A$2:$F$6151, 4, FALSE),  0)</f>
        <v>0</v>
      </c>
      <c r="J37" s="73">
        <f>IFERROR(VLOOKUP(J$10 &amp; "_" &amp; $D$9 &amp; "_" &amp; $B37, OBSERVED_DATA!$A$2:$F$6151, 4, FALSE),  0)</f>
        <v>2.7255000000000001E-3</v>
      </c>
      <c r="K37" s="72">
        <f>IFERROR(VLOOKUP(K$10 &amp; "_" &amp; $D$9 &amp; "_" &amp; $B37, OBSERVED_DATA!$A$2:$F$6151, 4, FALSE),  0)</f>
        <v>1.3365E-3</v>
      </c>
      <c r="L37" s="74">
        <f>IFERROR(VLOOKUP(L$10 &amp; "_" &amp; $D$9 &amp; "_" &amp; $B37, OBSERVED_DATA!$A$2:$F$6151, 4, FALSE),  0)</f>
        <v>0</v>
      </c>
      <c r="M37" s="72">
        <f>IFERROR(VLOOKUP(M$10 &amp; "_" &amp; $D$9 &amp; "_" &amp; $B37, OBSERVED_DATA!$A$2:$F$6151, 4, FALSE),  0)</f>
        <v>9.9676999999999995E-3</v>
      </c>
      <c r="N37" s="72">
        <f>IFERROR(VLOOKUP(N$10 &amp; "_" &amp; $D$9 &amp; "_" &amp; $B37, OBSERVED_DATA!$A$2:$F$6151, 4, FALSE),  0)</f>
        <v>8.8970999999999998E-3</v>
      </c>
      <c r="O37" s="74">
        <f>IFERROR(VLOOKUP(O$10 &amp; "_" &amp; $D$9 &amp; "_" &amp; $B37, OBSERVED_DATA!$A$2:$F$6151, 4, FALSE),  0)</f>
        <v>1.2877400000000001E-2</v>
      </c>
      <c r="P37" s="72">
        <f>IFERROR(VLOOKUP(P$10 &amp; "_" &amp; $D$9 &amp; "_" &amp; $B37, OBSERVED_DATA!$A$2:$F$6151, 4, FALSE),  0)</f>
        <v>8.1642999999999993E-3</v>
      </c>
      <c r="Q37" s="72">
        <f>IFERROR(VLOOKUP(Q$10 &amp; "_" &amp; $D$9 &amp; "_" &amp; $B37, OBSERVED_DATA!$A$2:$F$6151, 4, FALSE),  0)</f>
        <v>9.8229851146573004E-3</v>
      </c>
      <c r="R37" s="72">
        <f>IFERROR(VLOOKUP(R$10 &amp; "_" &amp; $D$9 &amp; "_" &amp; $B37, OBSERVED_DATA!$A$2:$F$6151, 4, FALSE),  0)</f>
        <v>6.9324664986067999E-3</v>
      </c>
      <c r="S37" s="72">
        <f>IFERROR(VLOOKUP(S$10 &amp; "_" &amp; $D$9 &amp; "_" &amp; $B37, OBSERVED_DATA!$A$2:$F$6151, 4, FALSE),  0)</f>
        <v>4.4587123238807999E-3</v>
      </c>
      <c r="T37" s="72">
        <f>IFERROR(VLOOKUP(T$10 &amp; "_" &amp; $D$9 &amp; "_" &amp; $B37, OBSERVED_DATA!$A$2:$F$6151, 4, FALSE),  0)</f>
        <v>5.0316575118452998E-3</v>
      </c>
    </row>
    <row r="38" spans="2:20" x14ac:dyDescent="0.25">
      <c r="B38" s="25">
        <v>54</v>
      </c>
      <c r="C38" s="25">
        <v>55</v>
      </c>
      <c r="D38" s="47"/>
      <c r="E38" s="72">
        <f>IFERROR(VLOOKUP(E$10 &amp; "_" &amp; $D$9 &amp; "_" &amp; $B38, OBSERVED_DATA!$A$2:$F$6151, 4, FALSE),  0)</f>
        <v>5.4907000000000003E-3</v>
      </c>
      <c r="F38" s="73">
        <f>IFERROR(VLOOKUP(F$10 &amp; "_" &amp; $D$9 &amp; "_" &amp; $B38, OBSERVED_DATA!$A$2:$F$6151, 4, FALSE),  0)</f>
        <v>2.1719999999999999E-4</v>
      </c>
      <c r="G38" s="73">
        <f>IFERROR(VLOOKUP(G$10 &amp; "_" &amp; $D$9 &amp; "_" &amp; $B38, OBSERVED_DATA!$A$2:$F$6151, 4, FALSE),  0)</f>
        <v>1.2964999999999999E-3</v>
      </c>
      <c r="H38" s="73">
        <f>IFERROR(VLOOKUP(H$10 &amp; "_" &amp; $D$9 &amp; "_" &amp; $B38, OBSERVED_DATA!$A$2:$F$6151, 4, FALSE),  0)</f>
        <v>0</v>
      </c>
      <c r="I38" s="73">
        <f>IFERROR(VLOOKUP(I$10 &amp; "_" &amp; $D$9 &amp; "_" &amp; $B38, OBSERVED_DATA!$A$2:$F$6151, 4, FALSE),  0)</f>
        <v>0</v>
      </c>
      <c r="J38" s="73">
        <f>IFERROR(VLOOKUP(J$10 &amp; "_" &amp; $D$9 &amp; "_" &amp; $B38, OBSERVED_DATA!$A$2:$F$6151, 4, FALSE),  0)</f>
        <v>2.5228E-3</v>
      </c>
      <c r="K38" s="72">
        <f>IFERROR(VLOOKUP(K$10 &amp; "_" &amp; $D$9 &amp; "_" &amp; $B38, OBSERVED_DATA!$A$2:$F$6151, 4, FALSE),  0)</f>
        <v>1.1150999999999999E-3</v>
      </c>
      <c r="L38" s="74">
        <f>IFERROR(VLOOKUP(L$10 &amp; "_" &amp; $D$9 &amp; "_" &amp; $B38, OBSERVED_DATA!$A$2:$F$6151, 4, FALSE),  0)</f>
        <v>0</v>
      </c>
      <c r="M38" s="72">
        <f>IFERROR(VLOOKUP(M$10 &amp; "_" &amp; $D$9 &amp; "_" &amp; $B38, OBSERVED_DATA!$A$2:$F$6151, 4, FALSE),  0)</f>
        <v>9.2998000000000004E-3</v>
      </c>
      <c r="N38" s="72">
        <f>IFERROR(VLOOKUP(N$10 &amp; "_" &amp; $D$9 &amp; "_" &amp; $B38, OBSERVED_DATA!$A$2:$F$6151, 4, FALSE),  0)</f>
        <v>8.6003E-3</v>
      </c>
      <c r="O38" s="74">
        <f>IFERROR(VLOOKUP(O$10 &amp; "_" &amp; $D$9 &amp; "_" &amp; $B38, OBSERVED_DATA!$A$2:$F$6151, 4, FALSE),  0)</f>
        <v>1.2501699999999999E-2</v>
      </c>
      <c r="P38" s="72">
        <f>IFERROR(VLOOKUP(P$10 &amp; "_" &amp; $D$9 &amp; "_" &amp; $B38, OBSERVED_DATA!$A$2:$F$6151, 4, FALSE),  0)</f>
        <v>7.9906000000000005E-3</v>
      </c>
      <c r="Q38" s="72">
        <f>IFERROR(VLOOKUP(Q$10 &amp; "_" &amp; $D$9 &amp; "_" &amp; $B38, OBSERVED_DATA!$A$2:$F$6151, 4, FALSE),  0)</f>
        <v>1.09963792409816E-2</v>
      </c>
      <c r="R38" s="72">
        <f>IFERROR(VLOOKUP(R$10 &amp; "_" &amp; $D$9 &amp; "_" &amp; $B38, OBSERVED_DATA!$A$2:$F$6151, 4, FALSE),  0)</f>
        <v>1.22396178851001E-2</v>
      </c>
      <c r="S38" s="72">
        <f>IFERROR(VLOOKUP(S$10 &amp; "_" &amp; $D$9 &amp; "_" &amp; $B38, OBSERVED_DATA!$A$2:$F$6151, 4, FALSE),  0)</f>
        <v>3.2994471196717999E-3</v>
      </c>
      <c r="T38" s="72">
        <f>IFERROR(VLOOKUP(T$10 &amp; "_" &amp; $D$9 &amp; "_" &amp; $B38, OBSERVED_DATA!$A$2:$F$6151, 4, FALSE),  0)</f>
        <v>3.6479516960877998E-3</v>
      </c>
    </row>
    <row r="39" spans="2:20" x14ac:dyDescent="0.25">
      <c r="B39" s="25">
        <v>56</v>
      </c>
      <c r="C39" s="25">
        <v>57</v>
      </c>
      <c r="D39" s="47"/>
      <c r="E39" s="72">
        <f>IFERROR(VLOOKUP(E$10 &amp; "_" &amp; $D$9 &amp; "_" &amp; $B39, OBSERVED_DATA!$A$2:$F$6151, 4, FALSE),  0)</f>
        <v>5.0045000000000003E-3</v>
      </c>
      <c r="F39" s="73">
        <f>IFERROR(VLOOKUP(F$10 &amp; "_" &amp; $D$9 &amp; "_" &amp; $B39, OBSERVED_DATA!$A$2:$F$6151, 4, FALSE),  0)</f>
        <v>1.9469999999999999E-4</v>
      </c>
      <c r="G39" s="73">
        <f>IFERROR(VLOOKUP(G$10 &amp; "_" &amp; $D$9 &amp; "_" &amp; $B39, OBSERVED_DATA!$A$2:$F$6151, 4, FALSE),  0)</f>
        <v>1.1774000000000001E-3</v>
      </c>
      <c r="H39" s="73">
        <f>IFERROR(VLOOKUP(H$10 &amp; "_" &amp; $D$9 &amp; "_" &amp; $B39, OBSERVED_DATA!$A$2:$F$6151, 4, FALSE),  0)</f>
        <v>0</v>
      </c>
      <c r="I39" s="73">
        <f>IFERROR(VLOOKUP(I$10 &amp; "_" &amp; $D$9 &amp; "_" &amp; $B39, OBSERVED_DATA!$A$2:$F$6151, 4, FALSE),  0)</f>
        <v>0</v>
      </c>
      <c r="J39" s="73">
        <f>IFERROR(VLOOKUP(J$10 &amp; "_" &amp; $D$9 &amp; "_" &amp; $B39, OBSERVED_DATA!$A$2:$F$6151, 4, FALSE),  0)</f>
        <v>2.3202000000000001E-3</v>
      </c>
      <c r="K39" s="72">
        <f>IFERROR(VLOOKUP(K$10 &amp; "_" &amp; $D$9 &amp; "_" &amp; $B39, OBSERVED_DATA!$A$2:$F$6151, 4, FALSE),  0)</f>
        <v>9.7570000000000003E-4</v>
      </c>
      <c r="L39" s="74">
        <f>IFERROR(VLOOKUP(L$10 &amp; "_" &amp; $D$9 &amp; "_" &amp; $B39, OBSERVED_DATA!$A$2:$F$6151, 4, FALSE),  0)</f>
        <v>0</v>
      </c>
      <c r="M39" s="72">
        <f>IFERROR(VLOOKUP(M$10 &amp; "_" &amp; $D$9 &amp; "_" &amp; $B39, OBSERVED_DATA!$A$2:$F$6151, 4, FALSE),  0)</f>
        <v>8.4985000000000008E-3</v>
      </c>
      <c r="N39" s="72">
        <f>IFERROR(VLOOKUP(N$10 &amp; "_" &amp; $D$9 &amp; "_" &amp; $B39, OBSERVED_DATA!$A$2:$F$6151, 4, FALSE),  0)</f>
        <v>8.3037000000000007E-3</v>
      </c>
      <c r="O39" s="74">
        <f>IFERROR(VLOOKUP(O$10 &amp; "_" &amp; $D$9 &amp; "_" &amp; $B39, OBSERVED_DATA!$A$2:$F$6151, 4, FALSE),  0)</f>
        <v>1.2123699999999999E-2</v>
      </c>
      <c r="P39" s="72">
        <f>IFERROR(VLOOKUP(P$10 &amp; "_" &amp; $D$9 &amp; "_" &amp; $B39, OBSERVED_DATA!$A$2:$F$6151, 4, FALSE),  0)</f>
        <v>7.8169999999999993E-3</v>
      </c>
      <c r="Q39" s="72">
        <f>IFERROR(VLOOKUP(Q$10 &amp; "_" &amp; $D$9 &amp; "_" &amp; $B39, OBSERVED_DATA!$A$2:$F$6151, 4, FALSE),  0)</f>
        <v>1.1834517902641801E-2</v>
      </c>
      <c r="R39" s="72">
        <f>IFERROR(VLOOKUP(R$10 &amp; "_" &amp; $D$9 &amp; "_" &amp; $B39, OBSERVED_DATA!$A$2:$F$6151, 4, FALSE),  0)</f>
        <v>1.03821148998275E-2</v>
      </c>
      <c r="S39" s="72">
        <f>IFERROR(VLOOKUP(S$10 &amp; "_" &amp; $D$9 &amp; "_" &amp; $B39, OBSERVED_DATA!$A$2:$F$6151, 4, FALSE),  0)</f>
        <v>1.5293383270911299E-2</v>
      </c>
      <c r="T39" s="72">
        <f>IFERROR(VLOOKUP(T$10 &amp; "_" &amp; $D$9 &amp; "_" &amp; $B39, OBSERVED_DATA!$A$2:$F$6151, 4, FALSE),  0)</f>
        <v>1.3837058157574701E-2</v>
      </c>
    </row>
    <row r="40" spans="2:20" x14ac:dyDescent="0.25">
      <c r="B40" s="25">
        <v>58</v>
      </c>
      <c r="C40" s="25">
        <v>59</v>
      </c>
      <c r="D40" s="47"/>
      <c r="E40" s="72">
        <f>IFERROR(VLOOKUP(E$10 &amp; "_" &amp; $D$9 &amp; "_" &amp; $B40, OBSERVED_DATA!$A$2:$F$6151, 4, FALSE),  0)</f>
        <v>4.5184999999999999E-3</v>
      </c>
      <c r="F40" s="73">
        <f>IFERROR(VLOOKUP(F$10 &amp; "_" &amp; $D$9 &amp; "_" &amp; $B40, OBSERVED_DATA!$A$2:$F$6151, 4, FALSE),  0)</f>
        <v>1.7229999999999999E-4</v>
      </c>
      <c r="G40" s="73">
        <f>IFERROR(VLOOKUP(G$10 &amp; "_" &amp; $D$9 &amp; "_" &amp; $B40, OBSERVED_DATA!$A$2:$F$6151, 4, FALSE),  0)</f>
        <v>1.073E-3</v>
      </c>
      <c r="H40" s="73">
        <f>IFERROR(VLOOKUP(H$10 &amp; "_" &amp; $D$9 &amp; "_" &amp; $B40, OBSERVED_DATA!$A$2:$F$6151, 4, FALSE),  0)</f>
        <v>0</v>
      </c>
      <c r="I40" s="73">
        <f>IFERROR(VLOOKUP(I$10 &amp; "_" &amp; $D$9 &amp; "_" &amp; $B40, OBSERVED_DATA!$A$2:$F$6151, 4, FALSE),  0)</f>
        <v>0</v>
      </c>
      <c r="J40" s="73">
        <f>IFERROR(VLOOKUP(J$10 &amp; "_" &amp; $D$9 &amp; "_" &amp; $B40, OBSERVED_DATA!$A$2:$F$6151, 4, FALSE),  0)</f>
        <v>2.1175999999999999E-3</v>
      </c>
      <c r="K40" s="72">
        <f>IFERROR(VLOOKUP(K$10 &amp; "_" &amp; $D$9 &amp; "_" &amp; $B40, OBSERVED_DATA!$A$2:$F$6151, 4, FALSE),  0)</f>
        <v>8.5369999999999999E-4</v>
      </c>
      <c r="L40" s="74">
        <f>IFERROR(VLOOKUP(L$10 &amp; "_" &amp; $D$9 &amp; "_" &amp; $B40, OBSERVED_DATA!$A$2:$F$6151, 4, FALSE),  0)</f>
        <v>0</v>
      </c>
      <c r="M40" s="72">
        <f>IFERROR(VLOOKUP(M$10 &amp; "_" &amp; $D$9 &amp; "_" &amp; $B40, OBSERVED_DATA!$A$2:$F$6151, 4, FALSE),  0)</f>
        <v>7.5713000000000004E-3</v>
      </c>
      <c r="N40" s="72">
        <f>IFERROR(VLOOKUP(N$10 &amp; "_" &amp; $D$9 &amp; "_" &amp; $B40, OBSERVED_DATA!$A$2:$F$6151, 4, FALSE),  0)</f>
        <v>8.0070999999999996E-3</v>
      </c>
      <c r="O40" s="74">
        <f>IFERROR(VLOOKUP(O$10 &amp; "_" &amp; $D$9 &amp; "_" &amp; $B40, OBSERVED_DATA!$A$2:$F$6151, 4, FALSE),  0)</f>
        <v>1.17456E-2</v>
      </c>
      <c r="P40" s="72">
        <f>IFERROR(VLOOKUP(P$10 &amp; "_" &amp; $D$9 &amp; "_" &amp; $B40, OBSERVED_DATA!$A$2:$F$6151, 4, FALSE),  0)</f>
        <v>7.6432000000000002E-3</v>
      </c>
      <c r="Q40" s="72">
        <f>IFERROR(VLOOKUP(Q$10 &amp; "_" &amp; $D$9 &amp; "_" &amp; $B40, OBSERVED_DATA!$A$2:$F$6151, 4, FALSE),  0)</f>
        <v>1.2102722274373E-2</v>
      </c>
      <c r="R40" s="72">
        <f>IFERROR(VLOOKUP(R$10 &amp; "_" &amp; $D$9 &amp; "_" &amp; $B40, OBSERVED_DATA!$A$2:$F$6151, 4, FALSE),  0)</f>
        <v>1.26044845429215E-2</v>
      </c>
      <c r="S40" s="72">
        <f>IFERROR(VLOOKUP(S$10 &amp; "_" &amp; $D$9 &amp; "_" &amp; $B40, OBSERVED_DATA!$A$2:$F$6151, 4, FALSE),  0)</f>
        <v>2.4612092027822299E-2</v>
      </c>
      <c r="T40" s="72">
        <f>IFERROR(VLOOKUP(T$10 &amp; "_" &amp; $D$9 &amp; "_" &amp; $B40, OBSERVED_DATA!$A$2:$F$6151, 4, FALSE),  0)</f>
        <v>1.9833116692523699E-2</v>
      </c>
    </row>
    <row r="41" spans="2:20" x14ac:dyDescent="0.25">
      <c r="B41" s="25">
        <v>60</v>
      </c>
      <c r="C41" s="25">
        <v>61</v>
      </c>
      <c r="D41" s="47"/>
      <c r="E41" s="72">
        <f>IFERROR(VLOOKUP(E$10 &amp; "_" &amp; $D$9 &amp; "_" &amp; $B41, OBSERVED_DATA!$A$2:$F$6151, 4, FALSE),  0)</f>
        <v>4.0321999999999997E-3</v>
      </c>
      <c r="F41" s="73">
        <f>IFERROR(VLOOKUP(F$10 &amp; "_" &amp; $D$9 &amp; "_" &amp; $B41, OBSERVED_DATA!$A$2:$F$6151, 4, FALSE),  0)</f>
        <v>1.4980000000000001E-4</v>
      </c>
      <c r="G41" s="73">
        <f>IFERROR(VLOOKUP(G$10 &amp; "_" &amp; $D$9 &amp; "_" &amp; $B41, OBSERVED_DATA!$A$2:$F$6151, 4, FALSE),  0)</f>
        <v>9.6440000000000002E-4</v>
      </c>
      <c r="H41" s="73">
        <f>IFERROR(VLOOKUP(H$10 &amp; "_" &amp; $D$9 &amp; "_" &amp; $B41, OBSERVED_DATA!$A$2:$F$6151, 4, FALSE),  0)</f>
        <v>0</v>
      </c>
      <c r="I41" s="73">
        <f>IFERROR(VLOOKUP(I$10 &amp; "_" &amp; $D$9 &amp; "_" &amp; $B41, OBSERVED_DATA!$A$2:$F$6151, 4, FALSE),  0)</f>
        <v>0</v>
      </c>
      <c r="J41" s="73">
        <f>IFERROR(VLOOKUP(J$10 &amp; "_" &amp; $D$9 &amp; "_" &amp; $B41, OBSERVED_DATA!$A$2:$F$6151, 4, FALSE),  0)</f>
        <v>1.9147000000000001E-3</v>
      </c>
      <c r="K41" s="72">
        <f>IFERROR(VLOOKUP(K$10 &amp; "_" &amp; $D$9 &amp; "_" &amp; $B41, OBSERVED_DATA!$A$2:$F$6151, 4, FALSE),  0)</f>
        <v>7.471E-4</v>
      </c>
      <c r="L41" s="74">
        <f>IFERROR(VLOOKUP(L$10 &amp; "_" &amp; $D$9 &amp; "_" &amp; $B41, OBSERVED_DATA!$A$2:$F$6151, 4, FALSE),  0)</f>
        <v>0</v>
      </c>
      <c r="M41" s="72">
        <f>IFERROR(VLOOKUP(M$10 &amp; "_" &amp; $D$9 &amp; "_" &amp; $B41, OBSERVED_DATA!$A$2:$F$6151, 4, FALSE),  0)</f>
        <v>6.7562000000000004E-3</v>
      </c>
      <c r="N41" s="72">
        <f>IFERROR(VLOOKUP(N$10 &amp; "_" &amp; $D$9 &amp; "_" &amp; $B41, OBSERVED_DATA!$A$2:$F$6151, 4, FALSE),  0)</f>
        <v>7.7102000000000004E-3</v>
      </c>
      <c r="O41" s="74">
        <f>IFERROR(VLOOKUP(O$10 &amp; "_" &amp; $D$9 &amp; "_" &amp; $B41, OBSERVED_DATA!$A$2:$F$6151, 4, FALSE),  0)</f>
        <v>1.1367800000000001E-2</v>
      </c>
      <c r="P41" s="72">
        <f>IFERROR(VLOOKUP(P$10 &amp; "_" &amp; $D$9 &amp; "_" &amp; $B41, OBSERVED_DATA!$A$2:$F$6151, 4, FALSE),  0)</f>
        <v>7.4694999999999996E-3</v>
      </c>
      <c r="Q41" s="72">
        <f>IFERROR(VLOOKUP(Q$10 &amp; "_" &amp; $D$9 &amp; "_" &amp; $B41, OBSERVED_DATA!$A$2:$F$6151, 4, FALSE),  0)</f>
        <v>1.6461043315005999E-2</v>
      </c>
      <c r="R41" s="72">
        <f>IFERROR(VLOOKUP(R$10 &amp; "_" &amp; $D$9 &amp; "_" &amp; $B41, OBSERVED_DATA!$A$2:$F$6151, 4, FALSE),  0)</f>
        <v>1.1178187607801499E-2</v>
      </c>
      <c r="S41" s="72">
        <f>IFERROR(VLOOKUP(S$10 &amp; "_" &amp; $D$9 &amp; "_" &amp; $B41, OBSERVED_DATA!$A$2:$F$6151, 4, FALSE),  0)</f>
        <v>1.7433565186374098E-2</v>
      </c>
      <c r="T41" s="72">
        <f>IFERROR(VLOOKUP(T$10 &amp; "_" &amp; $D$9 &amp; "_" &amp; $B41, OBSERVED_DATA!$A$2:$F$6151, 4, FALSE),  0)</f>
        <v>1.3208100968594001E-2</v>
      </c>
    </row>
    <row r="42" spans="2:20" x14ac:dyDescent="0.25">
      <c r="B42" s="25">
        <v>62</v>
      </c>
      <c r="C42" s="25">
        <v>63</v>
      </c>
      <c r="D42" s="47"/>
      <c r="E42" s="72">
        <f>IFERROR(VLOOKUP(E$10 &amp; "_" &amp; $D$9 &amp; "_" &amp; $B42, OBSERVED_DATA!$A$2:$F$6151, 4, FALSE),  0)</f>
        <v>3.8205000000000001E-3</v>
      </c>
      <c r="F42" s="73">
        <f>IFERROR(VLOOKUP(F$10 &amp; "_" &amp; $D$9 &amp; "_" &amp; $B42, OBSERVED_DATA!$A$2:$F$6151, 4, FALSE),  0)</f>
        <v>1.2740000000000001E-4</v>
      </c>
      <c r="G42" s="73">
        <f>IFERROR(VLOOKUP(G$10 &amp; "_" &amp; $D$9 &amp; "_" &amp; $B42, OBSERVED_DATA!$A$2:$F$6151, 4, FALSE),  0)</f>
        <v>8.5479999999999996E-4</v>
      </c>
      <c r="H42" s="73">
        <f>IFERROR(VLOOKUP(H$10 &amp; "_" &amp; $D$9 &amp; "_" &amp; $B42, OBSERVED_DATA!$A$2:$F$6151, 4, FALSE),  0)</f>
        <v>0</v>
      </c>
      <c r="I42" s="73">
        <f>IFERROR(VLOOKUP(I$10 &amp; "_" &amp; $D$9 &amp; "_" &amp; $B42, OBSERVED_DATA!$A$2:$F$6151, 4, FALSE),  0)</f>
        <v>0</v>
      </c>
      <c r="J42" s="73">
        <f>IFERROR(VLOOKUP(J$10 &amp; "_" &amp; $D$9 &amp; "_" &amp; $B42, OBSERVED_DATA!$A$2:$F$6151, 4, FALSE),  0)</f>
        <v>1.7122000000000001E-3</v>
      </c>
      <c r="K42" s="72">
        <f>IFERROR(VLOOKUP(K$10 &amp; "_" &amp; $D$9 &amp; "_" &amp; $B42, OBSERVED_DATA!$A$2:$F$6151, 4, FALSE),  0)</f>
        <v>6.5370000000000001E-4</v>
      </c>
      <c r="L42" s="74">
        <f>IFERROR(VLOOKUP(L$10 &amp; "_" &amp; $D$9 &amp; "_" &amp; $B42, OBSERVED_DATA!$A$2:$F$6151, 4, FALSE),  0)</f>
        <v>0</v>
      </c>
      <c r="M42" s="72">
        <f>IFERROR(VLOOKUP(M$10 &amp; "_" &amp; $D$9 &amp; "_" &amp; $B42, OBSERVED_DATA!$A$2:$F$6151, 4, FALSE),  0)</f>
        <v>5.9411999999999998E-3</v>
      </c>
      <c r="N42" s="72">
        <f>IFERROR(VLOOKUP(N$10 &amp; "_" &amp; $D$9 &amp; "_" &amp; $B42, OBSERVED_DATA!$A$2:$F$6151, 4, FALSE),  0)</f>
        <v>7.4136000000000002E-3</v>
      </c>
      <c r="O42" s="74">
        <f>IFERROR(VLOOKUP(O$10 &amp; "_" &amp; $D$9 &amp; "_" &amp; $B42, OBSERVED_DATA!$A$2:$F$6151, 4, FALSE),  0)</f>
        <v>1.09897E-2</v>
      </c>
      <c r="P42" s="72">
        <f>IFERROR(VLOOKUP(P$10 &amp; "_" &amp; $D$9 &amp; "_" &amp; $B42, OBSERVED_DATA!$A$2:$F$6151, 4, FALSE),  0)</f>
        <v>7.2957999999999999E-3</v>
      </c>
      <c r="Q42" s="72">
        <f>IFERROR(VLOOKUP(Q$10 &amp; "_" &amp; $D$9 &amp; "_" &amp; $B42, OBSERVED_DATA!$A$2:$F$6151, 4, FALSE),  0)</f>
        <v>1.50529703634169E-2</v>
      </c>
      <c r="R42" s="72">
        <f>IFERROR(VLOOKUP(R$10 &amp; "_" &amp; $D$9 &amp; "_" &amp; $B42, OBSERVED_DATA!$A$2:$F$6151, 4, FALSE),  0)</f>
        <v>1.56560965901552E-2</v>
      </c>
      <c r="S42" s="72">
        <f>IFERROR(VLOOKUP(S$10 &amp; "_" &amp; $D$9 &amp; "_" &amp; $B42, OBSERVED_DATA!$A$2:$F$6151, 4, FALSE),  0)</f>
        <v>1.19493490280007E-2</v>
      </c>
      <c r="T42" s="72">
        <f>IFERROR(VLOOKUP(T$10 &amp; "_" &amp; $D$9 &amp; "_" &amp; $B42, OBSERVED_DATA!$A$2:$F$6151, 4, FALSE),  0)</f>
        <v>1.22856304247557E-2</v>
      </c>
    </row>
    <row r="43" spans="2:20" x14ac:dyDescent="0.25">
      <c r="B43" s="25">
        <v>64</v>
      </c>
      <c r="C43" s="25">
        <v>65</v>
      </c>
      <c r="D43" s="47"/>
      <c r="E43" s="72">
        <f>IFERROR(VLOOKUP(E$10 &amp; "_" &amp; $D$9 &amp; "_" &amp; $B43, OBSERVED_DATA!$A$2:$F$6151, 4, FALSE),  0)</f>
        <v>3.6089E-3</v>
      </c>
      <c r="F43" s="73">
        <f>IFERROR(VLOOKUP(F$10 &amp; "_" &amp; $D$9 &amp; "_" &amp; $B43, OBSERVED_DATA!$A$2:$F$6151, 4, FALSE),  0)</f>
        <v>1.049E-4</v>
      </c>
      <c r="G43" s="73">
        <f>IFERROR(VLOOKUP(G$10 &amp; "_" &amp; $D$9 &amp; "_" &amp; $B43, OBSERVED_DATA!$A$2:$F$6151, 4, FALSE),  0)</f>
        <v>7.2780000000000002E-4</v>
      </c>
      <c r="H43" s="73">
        <f>IFERROR(VLOOKUP(H$10 &amp; "_" &amp; $D$9 &amp; "_" &amp; $B43, OBSERVED_DATA!$A$2:$F$6151, 4, FALSE),  0)</f>
        <v>0</v>
      </c>
      <c r="I43" s="73">
        <f>IFERROR(VLOOKUP(I$10 &amp; "_" &amp; $D$9 &amp; "_" &amp; $B43, OBSERVED_DATA!$A$2:$F$6151, 4, FALSE),  0)</f>
        <v>0</v>
      </c>
      <c r="J43" s="73">
        <f>IFERROR(VLOOKUP(J$10 &amp; "_" &amp; $D$9 &amp; "_" &amp; $B43, OBSERVED_DATA!$A$2:$F$6151, 4, FALSE),  0)</f>
        <v>1.5095E-3</v>
      </c>
      <c r="K43" s="72">
        <f>IFERROR(VLOOKUP(K$10 &amp; "_" &amp; $D$9 &amp; "_" &amp; $B43, OBSERVED_DATA!$A$2:$F$6151, 4, FALSE),  0)</f>
        <v>5.7189999999999997E-4</v>
      </c>
      <c r="L43" s="74">
        <f>IFERROR(VLOOKUP(L$10 &amp; "_" &amp; $D$9 &amp; "_" &amp; $B43, OBSERVED_DATA!$A$2:$F$6151, 4, FALSE),  0)</f>
        <v>0</v>
      </c>
      <c r="M43" s="72">
        <f>IFERROR(VLOOKUP(M$10 &amp; "_" &amp; $D$9 &amp; "_" &amp; $B43, OBSERVED_DATA!$A$2:$F$6151, 4, FALSE),  0)</f>
        <v>5.1260000000000003E-3</v>
      </c>
      <c r="N43" s="72">
        <f>IFERROR(VLOOKUP(N$10 &amp; "_" &amp; $D$9 &amp; "_" &amp; $B43, OBSERVED_DATA!$A$2:$F$6151, 4, FALSE),  0)</f>
        <v>7.1171000000000003E-3</v>
      </c>
      <c r="O43" s="74">
        <f>IFERROR(VLOOKUP(O$10 &amp; "_" &amp; $D$9 &amp; "_" &amp; $B43, OBSERVED_DATA!$A$2:$F$6151, 4, FALSE),  0)</f>
        <v>1.0611600000000001E-2</v>
      </c>
      <c r="P43" s="72">
        <f>IFERROR(VLOOKUP(P$10 &amp; "_" &amp; $D$9 &amp; "_" &amp; $B43, OBSERVED_DATA!$A$2:$F$6151, 4, FALSE),  0)</f>
        <v>7.1222000000000004E-3</v>
      </c>
      <c r="Q43" s="72">
        <f>IFERROR(VLOOKUP(Q$10 &amp; "_" &amp; $D$9 &amp; "_" &amp; $B43, OBSERVED_DATA!$A$2:$F$6151, 4, FALSE),  0)</f>
        <v>2.0014751240445199E-2</v>
      </c>
      <c r="R43" s="72">
        <f>IFERROR(VLOOKUP(R$10 &amp; "_" &amp; $D$9 &amp; "_" &amp; $B43, OBSERVED_DATA!$A$2:$F$6151, 4, FALSE),  0)</f>
        <v>1.56560965901552E-2</v>
      </c>
      <c r="S43" s="72">
        <f>IFERROR(VLOOKUP(S$10 &amp; "_" &amp; $D$9 &amp; "_" &amp; $B43, OBSERVED_DATA!$A$2:$F$6151, 4, FALSE),  0)</f>
        <v>1.92616372391653E-2</v>
      </c>
      <c r="T43" s="72">
        <f>IFERROR(VLOOKUP(T$10 &amp; "_" &amp; $D$9 &amp; "_" &amp; $B43, OBSERVED_DATA!$A$2:$F$6151, 4, FALSE),  0)</f>
        <v>1.8952576627950801E-2</v>
      </c>
    </row>
    <row r="44" spans="2:20" x14ac:dyDescent="0.25">
      <c r="B44" s="25">
        <v>66</v>
      </c>
      <c r="C44" s="25">
        <v>67</v>
      </c>
      <c r="D44" s="47"/>
      <c r="E44" s="72">
        <f>IFERROR(VLOOKUP(E$10 &amp; "_" &amp; $D$9 &amp; "_" &amp; $B44, OBSERVED_DATA!$A$2:$F$6151, 4, FALSE),  0)</f>
        <v>3.3971000000000001E-3</v>
      </c>
      <c r="F44" s="73">
        <f>IFERROR(VLOOKUP(F$10 &amp; "_" &amp; $D$9 &amp; "_" &amp; $B44, OBSERVED_DATA!$A$2:$F$6151, 4, FALSE),  0)</f>
        <v>8.25E-5</v>
      </c>
      <c r="G44" s="73">
        <f>IFERROR(VLOOKUP(G$10 &amp; "_" &amp; $D$9 &amp; "_" &amp; $B44, OBSERVED_DATA!$A$2:$F$6151, 4, FALSE),  0)</f>
        <v>6.0099999999999997E-4</v>
      </c>
      <c r="H44" s="73">
        <f>IFERROR(VLOOKUP(H$10 &amp; "_" &amp; $D$9 &amp; "_" &amp; $B44, OBSERVED_DATA!$A$2:$F$6151, 4, FALSE),  0)</f>
        <v>0</v>
      </c>
      <c r="I44" s="73">
        <f>IFERROR(VLOOKUP(I$10 &amp; "_" &amp; $D$9 &amp; "_" &amp; $B44, OBSERVED_DATA!$A$2:$F$6151, 4, FALSE),  0)</f>
        <v>0</v>
      </c>
      <c r="J44" s="73">
        <f>IFERROR(VLOOKUP(J$10 &amp; "_" &amp; $D$9 &amp; "_" &amp; $B44, OBSERVED_DATA!$A$2:$F$6151, 4, FALSE),  0)</f>
        <v>1.3068999999999999E-3</v>
      </c>
      <c r="K44" s="72">
        <f>IFERROR(VLOOKUP(K$10 &amp; "_" &amp; $D$9 &amp; "_" &amp; $B44, OBSERVED_DATA!$A$2:$F$6151, 4, FALSE),  0)</f>
        <v>5.0040000000000002E-4</v>
      </c>
      <c r="L44" s="74">
        <f>IFERROR(VLOOKUP(L$10 &amp; "_" &amp; $D$9 &amp; "_" &amp; $B44, OBSERVED_DATA!$A$2:$F$6151, 4, FALSE),  0)</f>
        <v>0</v>
      </c>
      <c r="M44" s="72">
        <f>IFERROR(VLOOKUP(M$10 &amp; "_" &amp; $D$9 &amp; "_" &amp; $B44, OBSERVED_DATA!$A$2:$F$6151, 4, FALSE),  0)</f>
        <v>4.3109000000000003E-3</v>
      </c>
      <c r="N44" s="72">
        <f>IFERROR(VLOOKUP(N$10 &amp; "_" &amp; $D$9 &amp; "_" &amp; $B44, OBSERVED_DATA!$A$2:$F$6151, 4, FALSE),  0)</f>
        <v>6.8203999999999999E-3</v>
      </c>
      <c r="O44" s="74">
        <f>IFERROR(VLOOKUP(O$10 &amp; "_" &amp; $D$9 &amp; "_" &amp; $B44, OBSERVED_DATA!$A$2:$F$6151, 4, FALSE),  0)</f>
        <v>1.02335E-2</v>
      </c>
      <c r="P44" s="72">
        <f>IFERROR(VLOOKUP(P$10 &amp; "_" &amp; $D$9 &amp; "_" &amp; $B44, OBSERVED_DATA!$A$2:$F$6151, 4, FALSE),  0)</f>
        <v>6.9484000000000004E-3</v>
      </c>
      <c r="Q44" s="72">
        <f>IFERROR(VLOOKUP(Q$10 &amp; "_" &amp; $D$9 &amp; "_" &amp; $B44, OBSERVED_DATA!$A$2:$F$6151, 4, FALSE),  0)</f>
        <v>1.04264449510527E-2</v>
      </c>
      <c r="R44" s="72">
        <f>IFERROR(VLOOKUP(R$10 &amp; "_" &amp; $D$9 &amp; "_" &amp; $B44, OBSERVED_DATA!$A$2:$F$6151, 4, FALSE),  0)</f>
        <v>1.479368448985E-2</v>
      </c>
      <c r="S44" s="72">
        <f>IFERROR(VLOOKUP(S$10 &amp; "_" &amp; $D$9 &amp; "_" &amp; $B44, OBSERVED_DATA!$A$2:$F$6151, 4, FALSE),  0)</f>
        <v>1.2573568753344E-2</v>
      </c>
      <c r="T44" s="72">
        <f>IFERROR(VLOOKUP(T$10 &amp; "_" &amp; $D$9 &amp; "_" &amp; $B44, OBSERVED_DATA!$A$2:$F$6151, 4, FALSE),  0)</f>
        <v>1.3208100968594001E-2</v>
      </c>
    </row>
    <row r="45" spans="2:20" x14ac:dyDescent="0.25">
      <c r="B45" s="25">
        <v>68</v>
      </c>
      <c r="C45" s="25">
        <v>69</v>
      </c>
      <c r="D45" s="47"/>
      <c r="E45" s="72">
        <f>IFERROR(VLOOKUP(E$10 &amp; "_" &amp; $D$9 &amp; "_" &amp; $B45, OBSERVED_DATA!$A$2:$F$6151, 4, FALSE),  0)</f>
        <v>3.1855E-3</v>
      </c>
      <c r="F45" s="73">
        <f>IFERROR(VLOOKUP(F$10 &amp; "_" &amp; $D$9 &amp; "_" &amp; $B45, OBSERVED_DATA!$A$2:$F$6151, 4, FALSE),  0)</f>
        <v>6.7700000000000006E-5</v>
      </c>
      <c r="G45" s="73">
        <f>IFERROR(VLOOKUP(G$10 &amp; "_" &amp; $D$9 &amp; "_" &amp; $B45, OBSERVED_DATA!$A$2:$F$6151, 4, FALSE),  0)</f>
        <v>4.7390000000000003E-4</v>
      </c>
      <c r="H45" s="73">
        <f>IFERROR(VLOOKUP(H$10 &amp; "_" &amp; $D$9 &amp; "_" &amp; $B45, OBSERVED_DATA!$A$2:$F$6151, 4, FALSE),  0)</f>
        <v>0</v>
      </c>
      <c r="I45" s="73">
        <f>IFERROR(VLOOKUP(I$10 &amp; "_" &amp; $D$9 &amp; "_" &amp; $B45, OBSERVED_DATA!$A$2:$F$6151, 4, FALSE),  0)</f>
        <v>0</v>
      </c>
      <c r="J45" s="73">
        <f>IFERROR(VLOOKUP(J$10 &amp; "_" &amp; $D$9 &amp; "_" &amp; $B45, OBSERVED_DATA!$A$2:$F$6151, 4, FALSE),  0)</f>
        <v>1.1042999999999999E-3</v>
      </c>
      <c r="K45" s="72">
        <f>IFERROR(VLOOKUP(K$10 &amp; "_" &amp; $D$9 &amp; "_" &amp; $B45, OBSERVED_DATA!$A$2:$F$6151, 4, FALSE),  0)</f>
        <v>4.3780000000000002E-4</v>
      </c>
      <c r="L45" s="74">
        <f>IFERROR(VLOOKUP(L$10 &amp; "_" &amp; $D$9 &amp; "_" &amp; $B45, OBSERVED_DATA!$A$2:$F$6151, 4, FALSE),  0)</f>
        <v>0</v>
      </c>
      <c r="M45" s="72">
        <f>IFERROR(VLOOKUP(M$10 &amp; "_" &amp; $D$9 &amp; "_" &amp; $B45, OBSERVED_DATA!$A$2:$F$6151, 4, FALSE),  0)</f>
        <v>3.4959000000000001E-3</v>
      </c>
      <c r="N45" s="72">
        <f>IFERROR(VLOOKUP(N$10 &amp; "_" &amp; $D$9 &amp; "_" &amp; $B45, OBSERVED_DATA!$A$2:$F$6151, 4, FALSE),  0)</f>
        <v>6.5237000000000003E-3</v>
      </c>
      <c r="O45" s="74">
        <f>IFERROR(VLOOKUP(O$10 &amp; "_" &amp; $D$9 &amp; "_" &amp; $B45, OBSERVED_DATA!$A$2:$F$6151, 4, FALSE),  0)</f>
        <v>9.8557999999999996E-3</v>
      </c>
      <c r="P45" s="72">
        <f>IFERROR(VLOOKUP(P$10 &amp; "_" &amp; $D$9 &amp; "_" &amp; $B45, OBSERVED_DATA!$A$2:$F$6151, 4, FALSE),  0)</f>
        <v>6.7748000000000001E-3</v>
      </c>
      <c r="Q45" s="72">
        <f>IFERROR(VLOOKUP(Q$10 &amp; "_" &amp; $D$9 &amp; "_" &amp; $B45, OBSERVED_DATA!$A$2:$F$6151, 4, FALSE),  0)</f>
        <v>2.10875687273702E-2</v>
      </c>
      <c r="R45" s="72">
        <f>IFERROR(VLOOKUP(R$10 &amp; "_" &amp; $D$9 &amp; "_" &amp; $B45, OBSERVED_DATA!$A$2:$F$6151, 4, FALSE),  0)</f>
        <v>1.2106939100437799E-2</v>
      </c>
      <c r="S45" s="72">
        <f>IFERROR(VLOOKUP(S$10 &amp; "_" &amp; $D$9 &amp; "_" &amp; $B45, OBSERVED_DATA!$A$2:$F$6151, 4, FALSE),  0)</f>
        <v>2.04209024433743E-2</v>
      </c>
      <c r="T45" s="72">
        <f>IFERROR(VLOOKUP(T$10 &amp; "_" &amp; $D$9 &amp; "_" &amp; $B45, OBSERVED_DATA!$A$2:$F$6151, 4, FALSE),  0)</f>
        <v>1.98750471717891E-2</v>
      </c>
    </row>
    <row r="46" spans="2:20" x14ac:dyDescent="0.25">
      <c r="B46" s="25">
        <v>70</v>
      </c>
      <c r="C46" s="25">
        <v>71</v>
      </c>
      <c r="D46" s="47"/>
      <c r="E46" s="72">
        <f>IFERROR(VLOOKUP(E$10 &amp; "_" &amp; $D$9 &amp; "_" &amp; $B46, OBSERVED_DATA!$A$2:$F$6151, 4, FALSE),  0)</f>
        <v>2.9083999999999998E-3</v>
      </c>
      <c r="F46" s="73">
        <f>IFERROR(VLOOKUP(F$10 &amp; "_" &amp; $D$9 &amp; "_" &amp; $B46, OBSERVED_DATA!$A$2:$F$6151, 4, FALSE),  0)</f>
        <v>5.2899999999999998E-5</v>
      </c>
      <c r="G46" s="73">
        <f>IFERROR(VLOOKUP(G$10 &amp; "_" &amp; $D$9 &amp; "_" &amp; $B46, OBSERVED_DATA!$A$2:$F$6151, 4, FALSE),  0)</f>
        <v>3.4689999999999998E-4</v>
      </c>
      <c r="H46" s="73">
        <f>IFERROR(VLOOKUP(H$10 &amp; "_" &amp; $D$9 &amp; "_" &amp; $B46, OBSERVED_DATA!$A$2:$F$6151, 4, FALSE),  0)</f>
        <v>0</v>
      </c>
      <c r="I46" s="73">
        <f>IFERROR(VLOOKUP(I$10 &amp; "_" &amp; $D$9 &amp; "_" &amp; $B46, OBSERVED_DATA!$A$2:$F$6151, 4, FALSE),  0)</f>
        <v>0</v>
      </c>
      <c r="J46" s="73">
        <f>IFERROR(VLOOKUP(J$10 &amp; "_" &amp; $D$9 &amp; "_" &amp; $B46, OBSERVED_DATA!$A$2:$F$6151, 4, FALSE),  0)</f>
        <v>9.0160000000000001E-4</v>
      </c>
      <c r="K46" s="72">
        <f>IFERROR(VLOOKUP(K$10 &amp; "_" &amp; $D$9 &amp; "_" &amp; $B46, OBSERVED_DATA!$A$2:$F$6151, 4, FALSE),  0)</f>
        <v>3.8319999999999999E-4</v>
      </c>
      <c r="L46" s="74">
        <f>IFERROR(VLOOKUP(L$10 &amp; "_" &amp; $D$9 &amp; "_" &amp; $B46, OBSERVED_DATA!$A$2:$F$6151, 4, FALSE),  0)</f>
        <v>0</v>
      </c>
      <c r="M46" s="72">
        <f>IFERROR(VLOOKUP(M$10 &amp; "_" &amp; $D$9 &amp; "_" &amp; $B46, OBSERVED_DATA!$A$2:$F$6151, 4, FALSE),  0)</f>
        <v>2.6808000000000001E-3</v>
      </c>
      <c r="N46" s="72">
        <f>IFERROR(VLOOKUP(N$10 &amp; "_" &amp; $D$9 &amp; "_" &amp; $B46, OBSERVED_DATA!$A$2:$F$6151, 4, FALSE),  0)</f>
        <v>6.2164000000000004E-3</v>
      </c>
      <c r="O46" s="74">
        <f>IFERROR(VLOOKUP(O$10 &amp; "_" &amp; $D$9 &amp; "_" &amp; $B46, OBSERVED_DATA!$A$2:$F$6151, 4, FALSE),  0)</f>
        <v>9.5528000000000002E-3</v>
      </c>
      <c r="P46" s="72">
        <f>IFERROR(VLOOKUP(P$10 &amp; "_" &amp; $D$9 &amp; "_" &amp; $B46, OBSERVED_DATA!$A$2:$F$6151, 4, FALSE),  0)</f>
        <v>6.6011000000000004E-3</v>
      </c>
      <c r="Q46" s="72">
        <f>IFERROR(VLOOKUP(Q$10 &amp; "_" &amp; $D$9 &amp; "_" &amp; $B46, OBSERVED_DATA!$A$2:$F$6151, 4, FALSE),  0)</f>
        <v>3.1983371328952598E-2</v>
      </c>
      <c r="R46" s="72">
        <f>IFERROR(VLOOKUP(R$10 &amp; "_" &amp; $D$9 &amp; "_" &amp; $B46, OBSERVED_DATA!$A$2:$F$6151, 4, FALSE),  0)</f>
        <v>2.4280217593206799E-2</v>
      </c>
      <c r="S46" s="72">
        <f>IFERROR(VLOOKUP(S$10 &amp; "_" &amp; $D$9 &amp; "_" &amp; $B46, OBSERVED_DATA!$A$2:$F$6151, 4, FALSE),  0)</f>
        <v>2.5147137506688001E-2</v>
      </c>
      <c r="T46" s="72">
        <f>IFERROR(VLOOKUP(T$10 &amp; "_" &amp; $D$9 &amp; "_" &amp; $B46, OBSERVED_DATA!$A$2:$F$6151, 4, FALSE),  0)</f>
        <v>2.5367939955553601E-2</v>
      </c>
    </row>
    <row r="47" spans="2:20" x14ac:dyDescent="0.25">
      <c r="B47" s="25">
        <v>72</v>
      </c>
      <c r="C47" s="25">
        <v>73</v>
      </c>
      <c r="D47" s="47"/>
      <c r="E47" s="72">
        <f>IFERROR(VLOOKUP(E$10 &amp; "_" &amp; $D$9 &amp; "_" &amp; $B47, OBSERVED_DATA!$A$2:$F$6151, 4, FALSE),  0)</f>
        <v>2.6315000000000002E-3</v>
      </c>
      <c r="F47" s="73">
        <f>IFERROR(VLOOKUP(F$10 &amp; "_" &amp; $D$9 &amp; "_" &amp; $B47, OBSERVED_DATA!$A$2:$F$6151, 4, FALSE),  0)</f>
        <v>3.79E-5</v>
      </c>
      <c r="G47" s="73">
        <f>IFERROR(VLOOKUP(G$10 &amp; "_" &amp; $D$9 &amp; "_" &amp; $B47, OBSERVED_DATA!$A$2:$F$6151, 4, FALSE),  0)</f>
        <v>2.1990000000000001E-4</v>
      </c>
      <c r="H47" s="73">
        <f>IFERROR(VLOOKUP(H$10 &amp; "_" &amp; $D$9 &amp; "_" &amp; $B47, OBSERVED_DATA!$A$2:$F$6151, 4, FALSE),  0)</f>
        <v>0</v>
      </c>
      <c r="I47" s="73">
        <f>IFERROR(VLOOKUP(I$10 &amp; "_" &amp; $D$9 &amp; "_" &amp; $B47, OBSERVED_DATA!$A$2:$F$6151, 4, FALSE),  0)</f>
        <v>0</v>
      </c>
      <c r="J47" s="73">
        <f>IFERROR(VLOOKUP(J$10 &amp; "_" &amp; $D$9 &amp; "_" &amp; $B47, OBSERVED_DATA!$A$2:$F$6151, 4, FALSE),  0)</f>
        <v>7.4310000000000001E-4</v>
      </c>
      <c r="K47" s="72">
        <f>IFERROR(VLOOKUP(K$10 &amp; "_" &amp; $D$9 &amp; "_" &amp; $B47, OBSERVED_DATA!$A$2:$F$6151, 4, FALSE),  0)</f>
        <v>3.3530000000000002E-4</v>
      </c>
      <c r="L47" s="74">
        <f>IFERROR(VLOOKUP(L$10 &amp; "_" &amp; $D$9 &amp; "_" &amp; $B47, OBSERVED_DATA!$A$2:$F$6151, 4, FALSE),  0)</f>
        <v>0</v>
      </c>
      <c r="M47" s="72">
        <f>IFERROR(VLOOKUP(M$10 &amp; "_" &amp; $D$9 &amp; "_" &amp; $B47, OBSERVED_DATA!$A$2:$F$6151, 4, FALSE),  0)</f>
        <v>2.2196999999999998E-3</v>
      </c>
      <c r="N47" s="72">
        <f>IFERROR(VLOOKUP(N$10 &amp; "_" &amp; $D$9 &amp; "_" &amp; $B47, OBSERVED_DATA!$A$2:$F$6151, 4, FALSE),  0)</f>
        <v>5.9091999999999999E-3</v>
      </c>
      <c r="O47" s="74">
        <f>IFERROR(VLOOKUP(O$10 &amp; "_" &amp; $D$9 &amp; "_" &amp; $B47, OBSERVED_DATA!$A$2:$F$6151, 4, FALSE),  0)</f>
        <v>9.2501000000000007E-3</v>
      </c>
      <c r="P47" s="72">
        <f>IFERROR(VLOOKUP(P$10 &amp; "_" &amp; $D$9 &amp; "_" &amp; $B47, OBSERVED_DATA!$A$2:$F$6151, 4, FALSE),  0)</f>
        <v>6.4273000000000004E-3</v>
      </c>
      <c r="Q47" s="72">
        <f>IFERROR(VLOOKUP(Q$10 &amp; "_" &amp; $D$9 &amp; "_" &amp; $B47, OBSERVED_DATA!$A$2:$F$6151, 4, FALSE),  0)</f>
        <v>1.24379777390371E-2</v>
      </c>
      <c r="R47" s="72">
        <f>IFERROR(VLOOKUP(R$10 &amp; "_" &amp; $D$9 &amp; "_" &amp; $B47, OBSERVED_DATA!$A$2:$F$6151, 4, FALSE),  0)</f>
        <v>2.6801114501791099E-2</v>
      </c>
      <c r="S47" s="72">
        <f>IFERROR(VLOOKUP(S$10 &amp; "_" &amp; $D$9 &amp; "_" &amp; $B47, OBSERVED_DATA!$A$2:$F$6151, 4, FALSE),  0)</f>
        <v>2.3363652577135699E-2</v>
      </c>
      <c r="T47" s="72">
        <f>IFERROR(VLOOKUP(T$10 &amp; "_" &amp; $D$9 &amp; "_" &amp; $B47, OBSERVED_DATA!$A$2:$F$6151, 4, FALSE),  0)</f>
        <v>2.30617635959579E-2</v>
      </c>
    </row>
    <row r="48" spans="2:20" x14ac:dyDescent="0.25">
      <c r="B48" s="25">
        <v>74</v>
      </c>
      <c r="C48" s="25">
        <v>75</v>
      </c>
      <c r="D48" s="47"/>
      <c r="E48" s="72">
        <f>IFERROR(VLOOKUP(E$10 &amp; "_" &amp; $D$9 &amp; "_" &amp; $B48, OBSERVED_DATA!$A$2:$F$6151, 4, FALSE),  0)</f>
        <v>2.3546000000000001E-3</v>
      </c>
      <c r="F48" s="73">
        <f>IFERROR(VLOOKUP(F$10 &amp; "_" &amp; $D$9 &amp; "_" &amp; $B48, OBSERVED_DATA!$A$2:$F$6151, 4, FALSE),  0)</f>
        <v>2.3099999999999999E-5</v>
      </c>
      <c r="G48" s="73">
        <f>IFERROR(VLOOKUP(G$10 &amp; "_" &amp; $D$9 &amp; "_" &amp; $B48, OBSERVED_DATA!$A$2:$F$6151, 4, FALSE),  0)</f>
        <v>1.8210000000000001E-4</v>
      </c>
      <c r="H48" s="73">
        <f>IFERROR(VLOOKUP(H$10 &amp; "_" &amp; $D$9 &amp; "_" &amp; $B48, OBSERVED_DATA!$A$2:$F$6151, 4, FALSE),  0)</f>
        <v>0</v>
      </c>
      <c r="I48" s="73">
        <f>IFERROR(VLOOKUP(I$10 &amp; "_" &amp; $D$9 &amp; "_" &amp; $B48, OBSERVED_DATA!$A$2:$F$6151, 4, FALSE),  0)</f>
        <v>0</v>
      </c>
      <c r="J48" s="73">
        <f>IFERROR(VLOOKUP(J$10 &amp; "_" &amp; $D$9 &amp; "_" &amp; $B48, OBSERVED_DATA!$A$2:$F$6151, 4, FALSE),  0)</f>
        <v>6.2410000000000005E-4</v>
      </c>
      <c r="K48" s="72">
        <f>IFERROR(VLOOKUP(K$10 &amp; "_" &amp; $D$9 &amp; "_" &amp; $B48, OBSERVED_DATA!$A$2:$F$6151, 4, FALSE),  0)</f>
        <v>2.9700000000000001E-4</v>
      </c>
      <c r="L48" s="74">
        <f>IFERROR(VLOOKUP(L$10 &amp; "_" &amp; $D$9 &amp; "_" &amp; $B48, OBSERVED_DATA!$A$2:$F$6151, 4, FALSE),  0)</f>
        <v>0</v>
      </c>
      <c r="M48" s="72">
        <f>IFERROR(VLOOKUP(M$10 &amp; "_" &amp; $D$9 &amp; "_" &amp; $B48, OBSERVED_DATA!$A$2:$F$6151, 4, FALSE),  0)</f>
        <v>1.7397000000000001E-3</v>
      </c>
      <c r="N48" s="72">
        <f>IFERROR(VLOOKUP(N$10 &amp; "_" &amp; $D$9 &amp; "_" &amp; $B48, OBSERVED_DATA!$A$2:$F$6151, 4, FALSE),  0)</f>
        <v>5.6017999999999997E-3</v>
      </c>
      <c r="O48" s="74">
        <f>IFERROR(VLOOKUP(O$10 &amp; "_" &amp; $D$9 &amp; "_" &amp; $B48, OBSERVED_DATA!$A$2:$F$6151, 4, FALSE),  0)</f>
        <v>8.9472000000000006E-3</v>
      </c>
      <c r="P48" s="72">
        <f>IFERROR(VLOOKUP(P$10 &amp; "_" &amp; $D$9 &amp; "_" &amp; $B48, OBSERVED_DATA!$A$2:$F$6151, 4, FALSE),  0)</f>
        <v>6.2537000000000001E-3</v>
      </c>
      <c r="Q48" s="72">
        <f>IFERROR(VLOOKUP(Q$10 &amp; "_" &amp; $D$9 &amp; "_" &amp; $B48, OBSERVED_DATA!$A$2:$F$6151, 4, FALSE),  0)</f>
        <v>8.9177953600643005E-3</v>
      </c>
      <c r="R48" s="72">
        <f>IFERROR(VLOOKUP(R$10 &amp; "_" &amp; $D$9 &amp; "_" &amp; $B48, OBSERVED_DATA!$A$2:$F$6151, 4, FALSE),  0)</f>
        <v>1.15762239617885E-2</v>
      </c>
      <c r="S48" s="72">
        <f>IFERROR(VLOOKUP(S$10 &amp; "_" &amp; $D$9 &amp; "_" &amp; $B48, OBSERVED_DATA!$A$2:$F$6151, 4, FALSE),  0)</f>
        <v>2.5637595862314899E-2</v>
      </c>
      <c r="T48" s="72">
        <f>IFERROR(VLOOKUP(T$10 &amp; "_" &amp; $D$9 &amp; "_" &amp; $B48, OBSERVED_DATA!$A$2:$F$6151, 4, FALSE),  0)</f>
        <v>2.5367939955553601E-2</v>
      </c>
    </row>
    <row r="49" spans="2:20" x14ac:dyDescent="0.25">
      <c r="B49" s="25">
        <v>76</v>
      </c>
      <c r="C49" s="25">
        <v>77</v>
      </c>
      <c r="D49" s="47"/>
      <c r="E49" s="72">
        <f>IFERROR(VLOOKUP(E$10 &amp; "_" &amp; $D$9 &amp; "_" &amp; $B49, OBSERVED_DATA!$A$2:$F$6151, 4, FALSE),  0)</f>
        <v>2.0776000000000002E-3</v>
      </c>
      <c r="F49" s="73">
        <f>IFERROR(VLOOKUP(F$10 &amp; "_" &amp; $D$9 &amp; "_" &amp; $B49, OBSERVED_DATA!$A$2:$F$6151, 4, FALSE),  0)</f>
        <v>2.02E-5</v>
      </c>
      <c r="G49" s="73">
        <f>IFERROR(VLOOKUP(G$10 &amp; "_" &amp; $D$9 &amp; "_" &amp; $B49, OBSERVED_DATA!$A$2:$F$6151, 4, FALSE),  0)</f>
        <v>1.4420000000000001E-4</v>
      </c>
      <c r="H49" s="73">
        <f>IFERROR(VLOOKUP(H$10 &amp; "_" &amp; $D$9 &amp; "_" &amp; $B49, OBSERVED_DATA!$A$2:$F$6151, 4, FALSE),  0)</f>
        <v>0</v>
      </c>
      <c r="I49" s="73">
        <f>IFERROR(VLOOKUP(I$10 &amp; "_" &amp; $D$9 &amp; "_" &amp; $B49, OBSERVED_DATA!$A$2:$F$6151, 4, FALSE),  0)</f>
        <v>0</v>
      </c>
      <c r="J49" s="73">
        <f>IFERROR(VLOOKUP(J$10 &amp; "_" &amp; $D$9 &amp; "_" &amp; $B49, OBSERVED_DATA!$A$2:$F$6151, 4, FALSE),  0)</f>
        <v>5.6610000000000005E-4</v>
      </c>
      <c r="K49" s="72">
        <f>IFERROR(VLOOKUP(K$10 &amp; "_" &amp; $D$9 &amp; "_" &amp; $B49, OBSERVED_DATA!$A$2:$F$6151, 4, FALSE),  0)</f>
        <v>2.587E-4</v>
      </c>
      <c r="L49" s="74">
        <f>IFERROR(VLOOKUP(L$10 &amp; "_" &amp; $D$9 &amp; "_" &amp; $B49, OBSERVED_DATA!$A$2:$F$6151, 4, FALSE),  0)</f>
        <v>0</v>
      </c>
      <c r="M49" s="72">
        <f>IFERROR(VLOOKUP(M$10 &amp; "_" &amp; $D$9 &amp; "_" &amp; $B49, OBSERVED_DATA!$A$2:$F$6151, 4, FALSE),  0)</f>
        <v>1.3216E-3</v>
      </c>
      <c r="N49" s="72">
        <f>IFERROR(VLOOKUP(N$10 &amp; "_" &amp; $D$9 &amp; "_" &amp; $B49, OBSERVED_DATA!$A$2:$F$6151, 4, FALSE),  0)</f>
        <v>5.2944999999999997E-3</v>
      </c>
      <c r="O49" s="74">
        <f>IFERROR(VLOOKUP(O$10 &amp; "_" &amp; $D$9 &amp; "_" &amp; $B49, OBSERVED_DATA!$A$2:$F$6151, 4, FALSE),  0)</f>
        <v>8.6444E-3</v>
      </c>
      <c r="P49" s="72">
        <f>IFERROR(VLOOKUP(P$10 &amp; "_" &amp; $D$9 &amp; "_" &amp; $B49, OBSERVED_DATA!$A$2:$F$6151, 4, FALSE),  0)</f>
        <v>6.0799000000000001E-3</v>
      </c>
      <c r="Q49" s="72">
        <f>IFERROR(VLOOKUP(Q$10 &amp; "_" &amp; $D$9 &amp; "_" &amp; $B49, OBSERVED_DATA!$A$2:$F$6151, 4, FALSE),  0)</f>
        <v>4.6600509588305998E-3</v>
      </c>
      <c r="R49" s="72">
        <f>IFERROR(VLOOKUP(R$10 &amp; "_" &amp; $D$9 &amp; "_" &amp; $B49, OBSERVED_DATA!$A$2:$F$6151, 4, FALSE),  0)</f>
        <v>7.6621998142497004E-3</v>
      </c>
      <c r="S49" s="72">
        <f>IFERROR(VLOOKUP(S$10 &amp; "_" &amp; $D$9 &amp; "_" &amp; $B49, OBSERVED_DATA!$A$2:$F$6151, 4, FALSE),  0)</f>
        <v>4.36507936507936E-2</v>
      </c>
      <c r="T49" s="72">
        <f>IFERROR(VLOOKUP(T$10 &amp; "_" &amp; $D$9 &amp; "_" &amp; $B49, OBSERVED_DATA!$A$2:$F$6151, 4, FALSE),  0)</f>
        <v>4.1008008721539597E-2</v>
      </c>
    </row>
    <row r="50" spans="2:20" x14ac:dyDescent="0.25">
      <c r="B50" s="25">
        <v>78</v>
      </c>
      <c r="C50" s="25">
        <v>79</v>
      </c>
      <c r="D50" s="47"/>
      <c r="E50" s="72">
        <f>IFERROR(VLOOKUP(E$10 &amp; "_" &amp; $D$9 &amp; "_" &amp; $B50, OBSERVED_DATA!$A$2:$F$6151, 4, FALSE),  0)</f>
        <v>1.8005E-3</v>
      </c>
      <c r="F50" s="73">
        <f>IFERROR(VLOOKUP(F$10 &amp; "_" &amp; $D$9 &amp; "_" &amp; $B50, OBSERVED_DATA!$A$2:$F$6151, 4, FALSE),  0)</f>
        <v>1.73E-5</v>
      </c>
      <c r="G50" s="73">
        <f>IFERROR(VLOOKUP(G$10 &amp; "_" &amp; $D$9 &amp; "_" &amp; $B50, OBSERVED_DATA!$A$2:$F$6151, 4, FALSE),  0)</f>
        <v>1.064E-4</v>
      </c>
      <c r="H50" s="73">
        <f>IFERROR(VLOOKUP(H$10 &amp; "_" &amp; $D$9 &amp; "_" &amp; $B50, OBSERVED_DATA!$A$2:$F$6151, 4, FALSE),  0)</f>
        <v>0</v>
      </c>
      <c r="I50" s="73">
        <f>IFERROR(VLOOKUP(I$10 &amp; "_" &amp; $D$9 &amp; "_" &amp; $B50, OBSERVED_DATA!$A$2:$F$6151, 4, FALSE),  0)</f>
        <v>0</v>
      </c>
      <c r="J50" s="73">
        <f>IFERROR(VLOOKUP(J$10 &amp; "_" &amp; $D$9 &amp; "_" &amp; $B50, OBSERVED_DATA!$A$2:$F$6151, 4, FALSE),  0)</f>
        <v>5.0799999999999999E-4</v>
      </c>
      <c r="K50" s="72">
        <f>IFERROR(VLOOKUP(K$10 &amp; "_" &amp; $D$9 &amp; "_" &amp; $B50, OBSERVED_DATA!$A$2:$F$6151, 4, FALSE),  0)</f>
        <v>2.2039999999999999E-4</v>
      </c>
      <c r="L50" s="74">
        <f>IFERROR(VLOOKUP(L$10 &amp; "_" &amp; $D$9 &amp; "_" &amp; $B50, OBSERVED_DATA!$A$2:$F$6151, 4, FALSE),  0)</f>
        <v>0</v>
      </c>
      <c r="M50" s="72">
        <f>IFERROR(VLOOKUP(M$10 &amp; "_" &amp; $D$9 &amp; "_" &amp; $B50, OBSERVED_DATA!$A$2:$F$6151, 4, FALSE),  0)</f>
        <v>1.0903E-3</v>
      </c>
      <c r="N50" s="72">
        <f>IFERROR(VLOOKUP(N$10 &amp; "_" &amp; $D$9 &amp; "_" &amp; $B50, OBSERVED_DATA!$A$2:$F$6151, 4, FALSE),  0)</f>
        <v>4.9871999999999998E-3</v>
      </c>
      <c r="O50" s="74">
        <f>IFERROR(VLOOKUP(O$10 &amp; "_" &amp; $D$9 &amp; "_" &amp; $B50, OBSERVED_DATA!$A$2:$F$6151, 4, FALSE),  0)</f>
        <v>8.3415999999999994E-3</v>
      </c>
      <c r="P50" s="72">
        <f>IFERROR(VLOOKUP(P$10 &amp; "_" &amp; $D$9 &amp; "_" &amp; $B50, OBSERVED_DATA!$A$2:$F$6151, 4, FALSE),  0)</f>
        <v>5.9102E-3</v>
      </c>
      <c r="Q50" s="72">
        <f>IFERROR(VLOOKUP(Q$10 &amp; "_" &amp; $D$9 &amp; "_" &amp; $B50, OBSERVED_DATA!$A$2:$F$6151, 4, FALSE),  0)</f>
        <v>1.2404452192570701E-2</v>
      </c>
      <c r="R50" s="72">
        <f>IFERROR(VLOOKUP(R$10 &amp; "_" &amp; $D$9 &amp; "_" &amp; $B50, OBSERVED_DATA!$A$2:$F$6151, 4, FALSE),  0)</f>
        <v>1.3035690593074099E-2</v>
      </c>
      <c r="S50" s="72">
        <f>IFERROR(VLOOKUP(S$10 &amp; "_" &amp; $D$9 &amp; "_" &amp; $B50, OBSERVED_DATA!$A$2:$F$6151, 4, FALSE),  0)</f>
        <v>3.3886213661494503E-2</v>
      </c>
      <c r="T50" s="72">
        <f>IFERROR(VLOOKUP(T$10 &amp; "_" &amp; $D$9 &amp; "_" &amp; $B50, OBSERVED_DATA!$A$2:$F$6151, 4, FALSE),  0)</f>
        <v>2.92674745272338E-2</v>
      </c>
    </row>
    <row r="51" spans="2:20" x14ac:dyDescent="0.25">
      <c r="B51" s="25">
        <v>80</v>
      </c>
      <c r="C51" s="25">
        <v>81</v>
      </c>
      <c r="D51" s="47"/>
      <c r="E51" s="72">
        <f>IFERROR(VLOOKUP(E$10 &amp; "_" &amp; $D$9 &amp; "_" &amp; $B51, OBSERVED_DATA!$A$2:$F$6151, 4, FALSE),  0)</f>
        <v>1.5236E-3</v>
      </c>
      <c r="F51" s="73">
        <f>IFERROR(VLOOKUP(F$10 &amp; "_" &amp; $D$9 &amp; "_" &amp; $B51, OBSERVED_DATA!$A$2:$F$6151, 4, FALSE),  0)</f>
        <v>1.45E-5</v>
      </c>
      <c r="G51" s="73">
        <f>IFERROR(VLOOKUP(G$10 &amp; "_" &amp; $D$9 &amp; "_" &amp; $B51, OBSERVED_DATA!$A$2:$F$6151, 4, FALSE),  0)</f>
        <v>6.8499999999999998E-5</v>
      </c>
      <c r="H51" s="73">
        <f>IFERROR(VLOOKUP(H$10 &amp; "_" &amp; $D$9 &amp; "_" &amp; $B51, OBSERVED_DATA!$A$2:$F$6151, 4, FALSE),  0)</f>
        <v>0</v>
      </c>
      <c r="I51" s="73">
        <f>IFERROR(VLOOKUP(I$10 &amp; "_" &amp; $D$9 &amp; "_" &amp; $B51, OBSERVED_DATA!$A$2:$F$6151, 4, FALSE),  0)</f>
        <v>0</v>
      </c>
      <c r="J51" s="73">
        <f>IFERROR(VLOOKUP(J$10 &amp; "_" &amp; $D$9 &amp; "_" &amp; $B51, OBSERVED_DATA!$A$2:$F$6151, 4, FALSE),  0)</f>
        <v>4.4999999999999999E-4</v>
      </c>
      <c r="K51" s="72">
        <f>IFERROR(VLOOKUP(K$10 &amp; "_" &amp; $D$9 &amp; "_" &amp; $B51, OBSERVED_DATA!$A$2:$F$6151, 4, FALSE),  0)</f>
        <v>1.8210000000000001E-4</v>
      </c>
      <c r="L51" s="74">
        <f>IFERROR(VLOOKUP(L$10 &amp; "_" &amp; $D$9 &amp; "_" &amp; $B51, OBSERVED_DATA!$A$2:$F$6151, 4, FALSE),  0)</f>
        <v>0</v>
      </c>
      <c r="M51" s="72">
        <f>IFERROR(VLOOKUP(M$10 &amp; "_" &amp; $D$9 &amp; "_" &amp; $B51, OBSERVED_DATA!$A$2:$F$6151, 4, FALSE),  0)</f>
        <v>9.257E-4</v>
      </c>
      <c r="N51" s="72">
        <f>IFERROR(VLOOKUP(N$10 &amp; "_" &amp; $D$9 &amp; "_" &amp; $B51, OBSERVED_DATA!$A$2:$F$6151, 4, FALSE),  0)</f>
        <v>4.6798999999999999E-3</v>
      </c>
      <c r="O51" s="74">
        <f>IFERROR(VLOOKUP(O$10 &amp; "_" &amp; $D$9 &amp; "_" &amp; $B51, OBSERVED_DATA!$A$2:$F$6151, 4, FALSE),  0)</f>
        <v>8.0388000000000005E-3</v>
      </c>
      <c r="P51" s="72">
        <f>IFERROR(VLOOKUP(P$10 &amp; "_" &amp; $D$9 &amp; "_" &amp; $B51, OBSERVED_DATA!$A$2:$F$6151, 4, FALSE),  0)</f>
        <v>5.7403000000000003E-3</v>
      </c>
      <c r="Q51" s="72">
        <f>IFERROR(VLOOKUP(Q$10 &amp; "_" &amp; $D$9 &amp; "_" &amp; $B51, OBSERVED_DATA!$A$2:$F$6151, 4, FALSE),  0)</f>
        <v>3.7883867507040002E-3</v>
      </c>
      <c r="R51" s="72">
        <f>IFERROR(VLOOKUP(R$10 &amp; "_" &amp; $D$9 &amp; "_" &amp; $B51, OBSERVED_DATA!$A$2:$F$6151, 4, FALSE),  0)</f>
        <v>4.5110786785192997E-3</v>
      </c>
      <c r="S51" s="72">
        <f>IFERROR(VLOOKUP(S$10 &amp; "_" &amp; $D$9 &amp; "_" &amp; $B51, OBSERVED_DATA!$A$2:$F$6151, 4, FALSE),  0)</f>
        <v>9.4078830033886007E-3</v>
      </c>
      <c r="T51" s="72">
        <f>IFERROR(VLOOKUP(T$10 &amp; "_" &amp; $D$9 &amp; "_" &amp; $B51, OBSERVED_DATA!$A$2:$F$6151, 4, FALSE),  0)</f>
        <v>7.0862509958487998E-3</v>
      </c>
    </row>
    <row r="52" spans="2:20" x14ac:dyDescent="0.25">
      <c r="B52" s="25">
        <v>82</v>
      </c>
      <c r="C52" s="25">
        <v>83</v>
      </c>
      <c r="D52" s="47"/>
      <c r="E52" s="72">
        <f>IFERROR(VLOOKUP(E$10 &amp; "_" &amp; $D$9 &amp; "_" &amp; $B52, OBSERVED_DATA!$A$2:$F$6151, 4, FALSE),  0)</f>
        <v>1.2466000000000001E-3</v>
      </c>
      <c r="F52" s="73">
        <f>IFERROR(VLOOKUP(F$10 &amp; "_" &amp; $D$9 &amp; "_" &amp; $B52, OBSERVED_DATA!$A$2:$F$6151, 4, FALSE),  0)</f>
        <v>1.1600000000000001E-5</v>
      </c>
      <c r="G52" s="73">
        <f>IFERROR(VLOOKUP(G$10 &amp; "_" &amp; $D$9 &amp; "_" &amp; $B52, OBSERVED_DATA!$A$2:$F$6151, 4, FALSE),  0)</f>
        <v>3.0599999999999998E-5</v>
      </c>
      <c r="H52" s="73">
        <f>IFERROR(VLOOKUP(H$10 &amp; "_" &amp; $D$9 &amp; "_" &amp; $B52, OBSERVED_DATA!$A$2:$F$6151, 4, FALSE),  0)</f>
        <v>0</v>
      </c>
      <c r="I52" s="73">
        <f>IFERROR(VLOOKUP(I$10 &amp; "_" &amp; $D$9 &amp; "_" &amp; $B52, OBSERVED_DATA!$A$2:$F$6151, 4, FALSE),  0)</f>
        <v>0</v>
      </c>
      <c r="J52" s="73">
        <f>IFERROR(VLOOKUP(J$10 &amp; "_" &amp; $D$9 &amp; "_" &amp; $B52, OBSERVED_DATA!$A$2:$F$6151, 4, FALSE),  0)</f>
        <v>4.0910000000000002E-4</v>
      </c>
      <c r="K52" s="72">
        <f>IFERROR(VLOOKUP(K$10 &amp; "_" &amp; $D$9 &amp; "_" &amp; $B52, OBSERVED_DATA!$A$2:$F$6151, 4, FALSE),  0)</f>
        <v>1.5239999999999999E-4</v>
      </c>
      <c r="L52" s="74">
        <f>IFERROR(VLOOKUP(L$10 &amp; "_" &amp; $D$9 &amp; "_" &amp; $B52, OBSERVED_DATA!$A$2:$F$6151, 4, FALSE),  0)</f>
        <v>0</v>
      </c>
      <c r="M52" s="72">
        <f>IFERROR(VLOOKUP(M$10 &amp; "_" &amp; $D$9 &amp; "_" &amp; $B52, OBSERVED_DATA!$A$2:$F$6151, 4, FALSE),  0)</f>
        <v>7.9310000000000003E-4</v>
      </c>
      <c r="N52" s="72">
        <f>IFERROR(VLOOKUP(N$10 &amp; "_" &amp; $D$9 &amp; "_" &amp; $B52, OBSERVED_DATA!$A$2:$F$6151, 4, FALSE),  0)</f>
        <v>4.3725999999999999E-3</v>
      </c>
      <c r="O52" s="74">
        <f>IFERROR(VLOOKUP(O$10 &amp; "_" &amp; $D$9 &amp; "_" &amp; $B52, OBSERVED_DATA!$A$2:$F$6151, 4, FALSE),  0)</f>
        <v>7.7359000000000004E-3</v>
      </c>
      <c r="P52" s="72">
        <f>IFERROR(VLOOKUP(P$10 &amp; "_" &amp; $D$9 &amp; "_" &amp; $B52, OBSERVED_DATA!$A$2:$F$6151, 4, FALSE),  0)</f>
        <v>5.5706000000000002E-3</v>
      </c>
      <c r="Q52" s="72">
        <f>IFERROR(VLOOKUP(Q$10 &amp; "_" &amp; $D$9 &amp; "_" &amp; $B52, OBSERVED_DATA!$A$2:$F$6151, 4, FALSE),  0)</f>
        <v>4.8612042376289999E-3</v>
      </c>
      <c r="R52" s="72">
        <f>IFERROR(VLOOKUP(R$10 &amp; "_" &amp; $D$9 &amp; "_" &amp; $B52, OBSERVED_DATA!$A$2:$F$6151, 4, FALSE),  0)</f>
        <v>4.8427756401751001E-3</v>
      </c>
      <c r="S52" s="72">
        <f>IFERROR(VLOOKUP(S$10 &amp; "_" &amp; $D$9 &amp; "_" &amp; $B52, OBSERVED_DATA!$A$2:$F$6151, 4, FALSE),  0)</f>
        <v>1.06563224540752E-2</v>
      </c>
      <c r="T52" s="72">
        <f>IFERROR(VLOOKUP(T$10 &amp; "_" &amp; $D$9 &amp; "_" &amp; $B52, OBSERVED_DATA!$A$2:$F$6151, 4, FALSE),  0)</f>
        <v>1.1237368443121299E-2</v>
      </c>
    </row>
    <row r="53" spans="2:20" x14ac:dyDescent="0.25">
      <c r="B53" s="25">
        <v>84</v>
      </c>
      <c r="C53" s="25">
        <v>85</v>
      </c>
      <c r="D53" s="47"/>
      <c r="E53" s="72">
        <f>IFERROR(VLOOKUP(E$10 &amp; "_" &amp; $D$9 &amp; "_" &amp; $B53, OBSERVED_DATA!$A$2:$F$6151, 4, FALSE),  0)</f>
        <v>9.6949999999999998E-4</v>
      </c>
      <c r="F53" s="73">
        <f>IFERROR(VLOOKUP(F$10 &amp; "_" &amp; $D$9 &amp; "_" &amp; $B53, OBSERVED_DATA!$A$2:$F$6151, 4, FALSE),  0)</f>
        <v>8.6999999999999997E-6</v>
      </c>
      <c r="G53" s="73">
        <f>IFERROR(VLOOKUP(G$10 &amp; "_" &amp; $D$9 &amp; "_" &amp; $B53, OBSERVED_DATA!$A$2:$F$6151, 4, FALSE),  0)</f>
        <v>2.2900000000000001E-5</v>
      </c>
      <c r="H53" s="73">
        <f>IFERROR(VLOOKUP(H$10 &amp; "_" &amp; $D$9 &amp; "_" &amp; $B53, OBSERVED_DATA!$A$2:$F$6151, 4, FALSE),  0)</f>
        <v>0</v>
      </c>
      <c r="I53" s="73">
        <f>IFERROR(VLOOKUP(I$10 &amp; "_" &amp; $D$9 &amp; "_" &amp; $B53, OBSERVED_DATA!$A$2:$F$6151, 4, FALSE),  0)</f>
        <v>0</v>
      </c>
      <c r="J53" s="73">
        <f>IFERROR(VLOOKUP(J$10 &amp; "_" &amp; $D$9 &amp; "_" &amp; $B53, OBSERVED_DATA!$A$2:$F$6151, 4, FALSE),  0)</f>
        <v>3.6820000000000001E-4</v>
      </c>
      <c r="K53" s="72">
        <f>IFERROR(VLOOKUP(K$10 &amp; "_" &amp; $D$9 &amp; "_" &amp; $B53, OBSERVED_DATA!$A$2:$F$6151, 4, FALSE),  0)</f>
        <v>1.228E-4</v>
      </c>
      <c r="L53" s="74">
        <f>IFERROR(VLOOKUP(L$10 &amp; "_" &amp; $D$9 &amp; "_" &amp; $B53, OBSERVED_DATA!$A$2:$F$6151, 4, FALSE),  0)</f>
        <v>0</v>
      </c>
      <c r="M53" s="72">
        <f>IFERROR(VLOOKUP(M$10 &amp; "_" &amp; $D$9 &amp; "_" &amp; $B53, OBSERVED_DATA!$A$2:$F$6151, 4, FALSE),  0)</f>
        <v>6.6049999999999995E-4</v>
      </c>
      <c r="N53" s="72">
        <f>IFERROR(VLOOKUP(N$10 &amp; "_" &amp; $D$9 &amp; "_" &amp; $B53, OBSERVED_DATA!$A$2:$F$6151, 4, FALSE),  0)</f>
        <v>4.0653E-3</v>
      </c>
      <c r="O53" s="74">
        <f>IFERROR(VLOOKUP(O$10 &amp; "_" &amp; $D$9 &amp; "_" &amp; $B53, OBSERVED_DATA!$A$2:$F$6151, 4, FALSE),  0)</f>
        <v>7.4332000000000001E-3</v>
      </c>
      <c r="P53" s="72">
        <f>IFERROR(VLOOKUP(P$10 &amp; "_" &amp; $D$9 &amp; "_" &amp; $B53, OBSERVED_DATA!$A$2:$F$6151, 4, FALSE),  0)</f>
        <v>5.4007999999999999E-3</v>
      </c>
      <c r="Q53" s="72">
        <f>IFERROR(VLOOKUP(Q$10 &amp; "_" &amp; $D$9 &amp; "_" &amp; $B53, OBSERVED_DATA!$A$2:$F$6151, 4, FALSE),  0)</f>
        <v>3.3860801931070998E-3</v>
      </c>
      <c r="R53" s="72">
        <f>IFERROR(VLOOKUP(R$10 &amp; "_" &amp; $D$9 &amp; "_" &amp; $B53, OBSERVED_DATA!$A$2:$F$6151, 4, FALSE),  0)</f>
        <v>2.3882181239219002E-3</v>
      </c>
      <c r="S53" s="72">
        <f>IFERROR(VLOOKUP(S$10 &amp; "_" &amp; $D$9 &amp; "_" &amp; $B53, OBSERVED_DATA!$A$2:$F$6151, 4, FALSE),  0)</f>
        <v>1.9618334225075E-3</v>
      </c>
      <c r="T53" s="72">
        <f>IFERROR(VLOOKUP(T$10 &amp; "_" &amp; $D$9 &amp; "_" &amp; $B53, OBSERVED_DATA!$A$2:$F$6151, 4, FALSE),  0)</f>
        <v>2.6835506729841001E-3</v>
      </c>
    </row>
    <row r="54" spans="2:20" x14ac:dyDescent="0.25">
      <c r="B54" s="25">
        <v>86</v>
      </c>
      <c r="C54" s="25">
        <v>87</v>
      </c>
      <c r="D54" s="47"/>
      <c r="E54" s="72">
        <f>IFERROR(VLOOKUP(E$10 &amp; "_" &amp; $D$9 &amp; "_" &amp; $B54, OBSERVED_DATA!$A$2:$F$6151, 4, FALSE),  0)</f>
        <v>6.9269999999999998E-4</v>
      </c>
      <c r="F54" s="73">
        <f>IFERROR(VLOOKUP(F$10 &amp; "_" &amp; $D$9 &amp; "_" &amp; $B54, OBSERVED_DATA!$A$2:$F$6151, 4, FALSE),  0)</f>
        <v>5.8000000000000004E-6</v>
      </c>
      <c r="G54" s="73">
        <f>IFERROR(VLOOKUP(G$10 &amp; "_" &amp; $D$9 &amp; "_" &amp; $B54, OBSERVED_DATA!$A$2:$F$6151, 4, FALSE),  0)</f>
        <v>1.52E-5</v>
      </c>
      <c r="H54" s="73">
        <f>IFERROR(VLOOKUP(H$10 &amp; "_" &amp; $D$9 &amp; "_" &amp; $B54, OBSERVED_DATA!$A$2:$F$6151, 4, FALSE),  0)</f>
        <v>0</v>
      </c>
      <c r="I54" s="73">
        <f>IFERROR(VLOOKUP(I$10 &amp; "_" &amp; $D$9 &amp; "_" &amp; $B54, OBSERVED_DATA!$A$2:$F$6151, 4, FALSE),  0)</f>
        <v>0</v>
      </c>
      <c r="J54" s="73">
        <f>IFERROR(VLOOKUP(J$10 &amp; "_" &amp; $D$9 &amp; "_" &amp; $B54, OBSERVED_DATA!$A$2:$F$6151, 4, FALSE),  0)</f>
        <v>3.2719999999999998E-4</v>
      </c>
      <c r="K54" s="72">
        <f>IFERROR(VLOOKUP(K$10 &amp; "_" &amp; $D$9 &amp; "_" &amp; $B54, OBSERVED_DATA!$A$2:$F$6151, 4, FALSE),  0)</f>
        <v>9.31E-5</v>
      </c>
      <c r="L54" s="74">
        <f>IFERROR(VLOOKUP(L$10 &amp; "_" &amp; $D$9 &amp; "_" &amp; $B54, OBSERVED_DATA!$A$2:$F$6151, 4, FALSE),  0)</f>
        <v>0</v>
      </c>
      <c r="M54" s="72">
        <f>IFERROR(VLOOKUP(M$10 &amp; "_" &amp; $D$9 &amp; "_" &amp; $B54, OBSERVED_DATA!$A$2:$F$6151, 4, FALSE),  0)</f>
        <v>5.4699999999999996E-4</v>
      </c>
      <c r="N54" s="72">
        <f>IFERROR(VLOOKUP(N$10 &amp; "_" &amp; $D$9 &amp; "_" &amp; $B54, OBSERVED_DATA!$A$2:$F$6151, 4, FALSE),  0)</f>
        <v>3.7580000000000001E-3</v>
      </c>
      <c r="O54" s="74">
        <f>IFERROR(VLOOKUP(O$10 &amp; "_" &amp; $D$9 &amp; "_" &amp; $B54, OBSERVED_DATA!$A$2:$F$6151, 4, FALSE),  0)</f>
        <v>7.1303E-3</v>
      </c>
      <c r="P54" s="72">
        <f>IFERROR(VLOOKUP(P$10 &amp; "_" &amp; $D$9 &amp; "_" &amp; $B54, OBSERVED_DATA!$A$2:$F$6151, 4, FALSE),  0)</f>
        <v>5.2310000000000004E-3</v>
      </c>
      <c r="Q54" s="72">
        <f>IFERROR(VLOOKUP(Q$10 &amp; "_" &amp; $D$9 &amp; "_" &amp; $B54, OBSERVED_DATA!$A$2:$F$6151, 4, FALSE),  0)</f>
        <v>2.8161459031782001E-3</v>
      </c>
      <c r="R54" s="72">
        <f>IFERROR(VLOOKUP(R$10 &amp; "_" &amp; $D$9 &amp; "_" &amp; $B54, OBSERVED_DATA!$A$2:$F$6151, 4, FALSE),  0)</f>
        <v>3.0847817433991998E-3</v>
      </c>
      <c r="S54" s="72">
        <f>IFERROR(VLOOKUP(S$10 &amp; "_" &amp; $D$9 &amp; "_" &amp; $B54, OBSERVED_DATA!$A$2:$F$6151, 4, FALSE),  0)</f>
        <v>1.0700909577313999E-3</v>
      </c>
      <c r="T54" s="72">
        <f>IFERROR(VLOOKUP(T$10 &amp; "_" &amp; $D$9 &amp; "_" &amp; $B54, OBSERVED_DATA!$A$2:$F$6151, 4, FALSE),  0)</f>
        <v>1.6772191706150999E-3</v>
      </c>
    </row>
    <row r="55" spans="2:20" x14ac:dyDescent="0.25">
      <c r="B55" s="25">
        <v>88</v>
      </c>
      <c r="C55" s="25">
        <v>89</v>
      </c>
      <c r="D55" s="47"/>
      <c r="E55" s="72">
        <f>IFERROR(VLOOKUP(E$10 &amp; "_" &amp; $D$9 &amp; "_" &amp; $B55, OBSERVED_DATA!$A$2:$F$6151, 4, FALSE),  0)</f>
        <v>4.1560000000000002E-4</v>
      </c>
      <c r="F55" s="73">
        <f>IFERROR(VLOOKUP(F$10 &amp; "_" &amp; $D$9 &amp; "_" &amp; $B55, OBSERVED_DATA!$A$2:$F$6151, 4, FALSE),  0)</f>
        <v>2.9000000000000002E-6</v>
      </c>
      <c r="G55" s="73">
        <f>IFERROR(VLOOKUP(G$10 &amp; "_" &amp; $D$9 &amp; "_" &amp; $B55, OBSERVED_DATA!$A$2:$F$6151, 4, FALSE),  0)</f>
        <v>7.5000000000000002E-6</v>
      </c>
      <c r="H55" s="73">
        <f>IFERROR(VLOOKUP(H$10 &amp; "_" &amp; $D$9 &amp; "_" &amp; $B55, OBSERVED_DATA!$A$2:$F$6151, 4, FALSE),  0)</f>
        <v>0</v>
      </c>
      <c r="I55" s="73">
        <f>IFERROR(VLOOKUP(I$10 &amp; "_" &amp; $D$9 &amp; "_" &amp; $B55, OBSERVED_DATA!$A$2:$F$6151, 4, FALSE),  0)</f>
        <v>0</v>
      </c>
      <c r="J55" s="73">
        <f>IFERROR(VLOOKUP(J$10 &amp; "_" &amp; $D$9 &amp; "_" &amp; $B55, OBSERVED_DATA!$A$2:$F$6151, 4, FALSE),  0)</f>
        <v>2.8630000000000002E-4</v>
      </c>
      <c r="K55" s="72">
        <f>IFERROR(VLOOKUP(K$10 &amp; "_" &amp; $D$9 &amp; "_" &amp; $B55, OBSERVED_DATA!$A$2:$F$6151, 4, FALSE),  0)</f>
        <v>6.3499999999999999E-5</v>
      </c>
      <c r="L55" s="74">
        <f>IFERROR(VLOOKUP(L$10 &amp; "_" &amp; $D$9 &amp; "_" &amp; $B55, OBSERVED_DATA!$A$2:$F$6151, 4, FALSE),  0)</f>
        <v>0</v>
      </c>
      <c r="M55" s="72">
        <f>IFERROR(VLOOKUP(M$10 &amp; "_" &amp; $D$9 &amp; "_" &amp; $B55, OBSERVED_DATA!$A$2:$F$6151, 4, FALSE),  0)</f>
        <v>4.5459999999999999E-4</v>
      </c>
      <c r="N55" s="72">
        <f>IFERROR(VLOOKUP(N$10 &amp; "_" &amp; $D$9 &amp; "_" &amp; $B55, OBSERVED_DATA!$A$2:$F$6151, 4, FALSE),  0)</f>
        <v>3.4507000000000001E-3</v>
      </c>
      <c r="O55" s="74">
        <f>IFERROR(VLOOKUP(O$10 &amp; "_" &amp; $D$9 &amp; "_" &amp; $B55, OBSERVED_DATA!$A$2:$F$6151, 4, FALSE),  0)</f>
        <v>6.8275000000000002E-3</v>
      </c>
      <c r="P55" s="72">
        <f>IFERROR(VLOOKUP(P$10 &amp; "_" &amp; $D$9 &amp; "_" &amp; $B55, OBSERVED_DATA!$A$2:$F$6151, 4, FALSE),  0)</f>
        <v>5.0612000000000001E-3</v>
      </c>
      <c r="Q55" s="72">
        <f>IFERROR(VLOOKUP(Q$10 &amp; "_" &amp; $D$9 &amp; "_" &amp; $B55, OBSERVED_DATA!$A$2:$F$6151, 4, FALSE),  0)</f>
        <v>5.6322918063564003E-3</v>
      </c>
      <c r="R55" s="72">
        <f>IFERROR(VLOOKUP(R$10 &amp; "_" &amp; $D$9 &amp; "_" &amp; $B55, OBSERVED_DATA!$A$2:$F$6151, 4, FALSE),  0)</f>
        <v>3.8145150590420001E-3</v>
      </c>
      <c r="S55" s="72">
        <f>IFERROR(VLOOKUP(S$10 &amp; "_" &amp; $D$9 &amp; "_" &amp; $B55, OBSERVED_DATA!$A$2:$F$6151, 4, FALSE),  0)</f>
        <v>2.4522917781343999E-3</v>
      </c>
      <c r="T55" s="72">
        <f>IFERROR(VLOOKUP(T$10 &amp; "_" &amp; $D$9 &amp; "_" &amp; $B55, OBSERVED_DATA!$A$2:$F$6151, 4, FALSE),  0)</f>
        <v>2.7254811522495E-3</v>
      </c>
    </row>
    <row r="56" spans="2:20" x14ac:dyDescent="0.25">
      <c r="B56" s="25">
        <v>90</v>
      </c>
      <c r="C56" s="25">
        <v>91</v>
      </c>
      <c r="D56" s="47"/>
      <c r="E56" s="72">
        <f>IFERROR(VLOOKUP(E$10 &amp; "_" &amp; $D$9 &amp; "_" &amp; $B56, OBSERVED_DATA!$A$2:$F$6151, 4, FALSE),  0)</f>
        <v>3.1199999999999999E-4</v>
      </c>
      <c r="F56" s="73">
        <f>IFERROR(VLOOKUP(F$10 &amp; "_" &amp; $D$9 &amp; "_" &amp; $B56, OBSERVED_DATA!$A$2:$F$6151, 4, FALSE),  0)</f>
        <v>0</v>
      </c>
      <c r="G56" s="73">
        <f>IFERROR(VLOOKUP(G$10 &amp; "_" &amp; $D$9 &amp; "_" &amp; $B56, OBSERVED_DATA!$A$2:$F$6151, 4, FALSE),  0)</f>
        <v>-1.9999999999999999E-7</v>
      </c>
      <c r="H56" s="73">
        <f>IFERROR(VLOOKUP(H$10 &amp; "_" &amp; $D$9 &amp; "_" &amp; $B56, OBSERVED_DATA!$A$2:$F$6151, 4, FALSE),  0)</f>
        <v>0</v>
      </c>
      <c r="I56" s="73">
        <f>IFERROR(VLOOKUP(I$10 &amp; "_" &amp; $D$9 &amp; "_" &amp; $B56, OBSERVED_DATA!$A$2:$F$6151, 4, FALSE),  0)</f>
        <v>0</v>
      </c>
      <c r="J56" s="73">
        <f>IFERROR(VLOOKUP(J$10 &amp; "_" &amp; $D$9 &amp; "_" &amp; $B56, OBSERVED_DATA!$A$2:$F$6151, 4, FALSE),  0)</f>
        <v>2.454E-4</v>
      </c>
      <c r="K56" s="72">
        <f>IFERROR(VLOOKUP(K$10 &amp; "_" &amp; $D$9 &amp; "_" &amp; $B56, OBSERVED_DATA!$A$2:$F$6151, 4, FALSE),  0)</f>
        <v>3.3699999999999999E-5</v>
      </c>
      <c r="L56" s="74">
        <f>IFERROR(VLOOKUP(L$10 &amp; "_" &amp; $D$9 &amp; "_" &amp; $B56, OBSERVED_DATA!$A$2:$F$6151, 4, FALSE),  0)</f>
        <v>0</v>
      </c>
      <c r="M56" s="72">
        <f>IFERROR(VLOOKUP(M$10 &amp; "_" &amp; $D$9 &amp; "_" &amp; $B56, OBSERVED_DATA!$A$2:$F$6151, 4, FALSE),  0)</f>
        <v>4.0099999999999999E-4</v>
      </c>
      <c r="N56" s="72">
        <f>IFERROR(VLOOKUP(N$10 &amp; "_" &amp; $D$9 &amp; "_" &amp; $B56, OBSERVED_DATA!$A$2:$F$6151, 4, FALSE),  0)</f>
        <v>3.1435E-3</v>
      </c>
      <c r="O56" s="74">
        <f>IFERROR(VLOOKUP(O$10 &amp; "_" &amp; $D$9 &amp; "_" &amp; $B56, OBSERVED_DATA!$A$2:$F$6151, 4, FALSE),  0)</f>
        <v>6.5246000000000002E-3</v>
      </c>
      <c r="P56" s="72">
        <f>IFERROR(VLOOKUP(P$10 &amp; "_" &amp; $D$9 &amp; "_" &amp; $B56, OBSERVED_DATA!$A$2:$F$6151, 4, FALSE),  0)</f>
        <v>4.8913999999999997E-3</v>
      </c>
      <c r="Q56" s="72">
        <f>IFERROR(VLOOKUP(Q$10 &amp; "_" &amp; $D$9 &amp; "_" &amp; $B56, OBSERVED_DATA!$A$2:$F$6151, 4, FALSE),  0)</f>
        <v>3.3190291001743001E-3</v>
      </c>
      <c r="R56" s="72">
        <f>IFERROR(VLOOKUP(R$10 &amp; "_" &amp; $D$9 &amp; "_" &amp; $B56, OBSERVED_DATA!$A$2:$F$6151, 4, FALSE),  0)</f>
        <v>5.8378665251426001E-3</v>
      </c>
      <c r="S56" s="72">
        <f>IFERROR(VLOOKUP(S$10 &amp; "_" &amp; $D$9 &amp; "_" &amp; $B56, OBSERVED_DATA!$A$2:$F$6151, 4, FALSE),  0)</f>
        <v>1.2038523274478E-3</v>
      </c>
      <c r="T56" s="72">
        <f>IFERROR(VLOOKUP(T$10 &amp; "_" &amp; $D$9 &amp; "_" &amp; $B56, OBSERVED_DATA!$A$2:$F$6151, 4, FALSE),  0)</f>
        <v>2.4738982766572999E-3</v>
      </c>
    </row>
    <row r="57" spans="2:20" x14ac:dyDescent="0.25">
      <c r="B57" s="25">
        <v>92</v>
      </c>
      <c r="C57" s="25">
        <v>93</v>
      </c>
      <c r="D57" s="47"/>
      <c r="E57" s="72">
        <f>IFERROR(VLOOKUP(E$10 &amp; "_" &amp; $D$9 &amp; "_" &amp; $B57, OBSERVED_DATA!$A$2:$F$6151, 4, FALSE),  0)</f>
        <v>2.085E-4</v>
      </c>
      <c r="F57" s="73">
        <f>IFERROR(VLOOKUP(F$10 &amp; "_" &amp; $D$9 &amp; "_" &amp; $B57, OBSERVED_DATA!$A$2:$F$6151, 4, FALSE),  0)</f>
        <v>0</v>
      </c>
      <c r="G57" s="73">
        <f>IFERROR(VLOOKUP(G$10 &amp; "_" &amp; $D$9 &amp; "_" &amp; $B57, OBSERVED_DATA!$A$2:$F$6151, 4, FALSE),  0)</f>
        <v>-7.9000000000000006E-6</v>
      </c>
      <c r="H57" s="73">
        <f>IFERROR(VLOOKUP(H$10 &amp; "_" &amp; $D$9 &amp; "_" &amp; $B57, OBSERVED_DATA!$A$2:$F$6151, 4, FALSE),  0)</f>
        <v>0</v>
      </c>
      <c r="I57" s="73">
        <f>IFERROR(VLOOKUP(I$10 &amp; "_" &amp; $D$9 &amp; "_" &amp; $B57, OBSERVED_DATA!$A$2:$F$6151, 4, FALSE),  0)</f>
        <v>0</v>
      </c>
      <c r="J57" s="73">
        <f>IFERROR(VLOOKUP(J$10 &amp; "_" &amp; $D$9 &amp; "_" &amp; $B57, OBSERVED_DATA!$A$2:$F$6151, 4, FALSE),  0)</f>
        <v>2.0450000000000001E-4</v>
      </c>
      <c r="K57" s="72">
        <f>IFERROR(VLOOKUP(K$10 &amp; "_" &amp; $D$9 &amp; "_" &amp; $B57, OBSERVED_DATA!$A$2:$F$6151, 4, FALSE),  0)</f>
        <v>2.5299999999999998E-5</v>
      </c>
      <c r="L57" s="74">
        <f>IFERROR(VLOOKUP(L$10 &amp; "_" &amp; $D$9 &amp; "_" &amp; $B57, OBSERVED_DATA!$A$2:$F$6151, 4, FALSE),  0)</f>
        <v>0</v>
      </c>
      <c r="M57" s="72">
        <f>IFERROR(VLOOKUP(M$10 &amp; "_" &amp; $D$9 &amp; "_" &amp; $B57, OBSERVED_DATA!$A$2:$F$6151, 4, FALSE),  0)</f>
        <v>3.634E-4</v>
      </c>
      <c r="N57" s="72">
        <f>IFERROR(VLOOKUP(N$10 &amp; "_" &amp; $D$9 &amp; "_" &amp; $B57, OBSERVED_DATA!$A$2:$F$6151, 4, FALSE),  0)</f>
        <v>2.8362000000000001E-3</v>
      </c>
      <c r="O57" s="74">
        <f>IFERROR(VLOOKUP(O$10 &amp; "_" &amp; $D$9 &amp; "_" &amp; $B57, OBSERVED_DATA!$A$2:$F$6151, 4, FALSE),  0)</f>
        <v>6.2218999999999998E-3</v>
      </c>
      <c r="P57" s="72">
        <f>IFERROR(VLOOKUP(P$10 &amp; "_" &amp; $D$9 &amp; "_" &amp; $B57, OBSERVED_DATA!$A$2:$F$6151, 4, FALSE),  0)</f>
        <v>4.7216000000000003E-3</v>
      </c>
      <c r="Q57" s="72">
        <f>IFERROR(VLOOKUP(Q$10 &amp; "_" &amp; $D$9 &amp; "_" &amp; $B57, OBSERVED_DATA!$A$2:$F$6151, 4, FALSE),  0)</f>
        <v>2.9837736355101999E-3</v>
      </c>
      <c r="R57" s="72">
        <f>IFERROR(VLOOKUP(R$10 &amp; "_" &amp; $D$9 &amp; "_" &amp; $B57, OBSERVED_DATA!$A$2:$F$6151, 4, FALSE),  0)</f>
        <v>1.5921454159478999E-3</v>
      </c>
      <c r="S57" s="72">
        <f>IFERROR(VLOOKUP(S$10 &amp; "_" &amp; $D$9 &amp; "_" &amp; $B57, OBSERVED_DATA!$A$2:$F$6151, 4, FALSE),  0)</f>
        <v>9.809167112536999E-4</v>
      </c>
      <c r="T57" s="72">
        <f>IFERROR(VLOOKUP(T$10 &amp; "_" &amp; $D$9 &amp; "_" &amp; $B57, OBSERVED_DATA!$A$2:$F$6151, 4, FALSE),  0)</f>
        <v>1.0901924608997999E-3</v>
      </c>
    </row>
    <row r="58" spans="2:20" x14ac:dyDescent="0.25">
      <c r="B58" s="25">
        <v>94</v>
      </c>
      <c r="C58" s="25">
        <v>95</v>
      </c>
      <c r="D58" s="47"/>
      <c r="E58" s="72">
        <f>IFERROR(VLOOKUP(E$10 &amp; "_" &amp; $D$9 &amp; "_" &amp; $B58, OBSERVED_DATA!$A$2:$F$6151, 4, FALSE),  0)</f>
        <v>1.049E-4</v>
      </c>
      <c r="F58" s="73">
        <f>IFERROR(VLOOKUP(F$10 &amp; "_" &amp; $D$9 &amp; "_" &amp; $B58, OBSERVED_DATA!$A$2:$F$6151, 4, FALSE),  0)</f>
        <v>0</v>
      </c>
      <c r="G58" s="73">
        <f>IFERROR(VLOOKUP(G$10 &amp; "_" &amp; $D$9 &amp; "_" &amp; $B58, OBSERVED_DATA!$A$2:$F$6151, 4, FALSE),  0)</f>
        <v>-7.3000000000000004E-6</v>
      </c>
      <c r="H58" s="73">
        <f>IFERROR(VLOOKUP(H$10 &amp; "_" &amp; $D$9 &amp; "_" &amp; $B58, OBSERVED_DATA!$A$2:$F$6151, 4, FALSE),  0)</f>
        <v>0</v>
      </c>
      <c r="I58" s="73">
        <f>IFERROR(VLOOKUP(I$10 &amp; "_" &amp; $D$9 &amp; "_" &amp; $B58, OBSERVED_DATA!$A$2:$F$6151, 4, FALSE),  0)</f>
        <v>0</v>
      </c>
      <c r="J58" s="73">
        <f>IFERROR(VLOOKUP(J$10 &amp; "_" &amp; $D$9 &amp; "_" &amp; $B58, OBSERVED_DATA!$A$2:$F$6151, 4, FALSE),  0)</f>
        <v>1.6359999999999999E-4</v>
      </c>
      <c r="K58" s="72">
        <f>IFERROR(VLOOKUP(K$10 &amp; "_" &amp; $D$9 &amp; "_" &amp; $B58, OBSERVED_DATA!$A$2:$F$6151, 4, FALSE),  0)</f>
        <v>1.6900000000000001E-5</v>
      </c>
      <c r="L58" s="74">
        <f>IFERROR(VLOOKUP(L$10 &amp; "_" &amp; $D$9 &amp; "_" &amp; $B58, OBSERVED_DATA!$A$2:$F$6151, 4, FALSE),  0)</f>
        <v>0</v>
      </c>
      <c r="M58" s="72">
        <f>IFERROR(VLOOKUP(M$10 &amp; "_" &amp; $D$9 &amp; "_" &amp; $B58, OBSERVED_DATA!$A$2:$F$6151, 4, FALSE),  0)</f>
        <v>3.258E-4</v>
      </c>
      <c r="N58" s="72">
        <f>IFERROR(VLOOKUP(N$10 &amp; "_" &amp; $D$9 &amp; "_" &amp; $B58, OBSERVED_DATA!$A$2:$F$6151, 4, FALSE),  0)</f>
        <v>2.5289000000000002E-3</v>
      </c>
      <c r="O58" s="74">
        <f>IFERROR(VLOOKUP(O$10 &amp; "_" &amp; $D$9 &amp; "_" &amp; $B58, OBSERVED_DATA!$A$2:$F$6151, 4, FALSE),  0)</f>
        <v>5.9191000000000001E-3</v>
      </c>
      <c r="P58" s="72">
        <f>IFERROR(VLOOKUP(P$10 &amp; "_" &amp; $D$9 &amp; "_" &amp; $B58, OBSERVED_DATA!$A$2:$F$6151, 4, FALSE),  0)</f>
        <v>4.5519000000000002E-3</v>
      </c>
      <c r="Q58" s="72">
        <f>IFERROR(VLOOKUP(Q$10 &amp; "_" &amp; $D$9 &amp; "_" &amp; $B58, OBSERVED_DATA!$A$2:$F$6151, 4, FALSE),  0)</f>
        <v>1.3410218586561999E-3</v>
      </c>
      <c r="R58" s="72">
        <f>IFERROR(VLOOKUP(R$10 &amp; "_" &amp; $D$9 &amp; "_" &amp; $B58, OBSERVED_DATA!$A$2:$F$6151, 4, FALSE),  0)</f>
        <v>4.1793817168633996E-3</v>
      </c>
      <c r="S58" s="72">
        <f>IFERROR(VLOOKUP(S$10 &amp; "_" &amp; $D$9 &amp; "_" &amp; $B58, OBSERVED_DATA!$A$2:$F$6151, 4, FALSE),  0)</f>
        <v>5.0383449259852999E-3</v>
      </c>
      <c r="T58" s="72">
        <f>IFERROR(VLOOKUP(T$10 &amp; "_" &amp; $D$9 &amp; "_" &amp; $B58, OBSERVED_DATA!$A$2:$F$6151, 4, FALSE),  0)</f>
        <v>5.7025451800914E-3</v>
      </c>
    </row>
    <row r="59" spans="2:20" x14ac:dyDescent="0.25">
      <c r="B59" s="25">
        <v>96</v>
      </c>
      <c r="C59" s="25">
        <v>97</v>
      </c>
      <c r="D59" s="47"/>
      <c r="E59" s="72">
        <f>IFERROR(VLOOKUP(E$10 &amp; "_" &amp; $D$9 &amp; "_" &amp; $B59, OBSERVED_DATA!$A$2:$F$6151, 4, FALSE),  0)</f>
        <v>9.5699999999999995E-5</v>
      </c>
      <c r="F59" s="73">
        <f>IFERROR(VLOOKUP(F$10 &amp; "_" &amp; $D$9 &amp; "_" &amp; $B59, OBSERVED_DATA!$A$2:$F$6151, 4, FALSE),  0)</f>
        <v>0</v>
      </c>
      <c r="G59" s="73">
        <f>IFERROR(VLOOKUP(G$10 &amp; "_" &amp; $D$9 &amp; "_" &amp; $B59, OBSERVED_DATA!$A$2:$F$6151, 4, FALSE),  0)</f>
        <v>-6.7000000000000002E-6</v>
      </c>
      <c r="H59" s="73">
        <f>IFERROR(VLOOKUP(H$10 &amp; "_" &amp; $D$9 &amp; "_" &amp; $B59, OBSERVED_DATA!$A$2:$F$6151, 4, FALSE),  0)</f>
        <v>0</v>
      </c>
      <c r="I59" s="73">
        <f>IFERROR(VLOOKUP(I$10 &amp; "_" &amp; $D$9 &amp; "_" &amp; $B59, OBSERVED_DATA!$A$2:$F$6151, 4, FALSE),  0)</f>
        <v>0</v>
      </c>
      <c r="J59" s="73">
        <f>IFERROR(VLOOKUP(J$10 &amp; "_" &amp; $D$9 &amp; "_" &amp; $B59, OBSERVED_DATA!$A$2:$F$6151, 4, FALSE),  0)</f>
        <v>1.4870000000000001E-4</v>
      </c>
      <c r="K59" s="72">
        <f>IFERROR(VLOOKUP(K$10 &amp; "_" &amp; $D$9 &amp; "_" &amp; $B59, OBSERVED_DATA!$A$2:$F$6151, 4, FALSE),  0)</f>
        <v>8.3999999999999992E-6</v>
      </c>
      <c r="L59" s="74">
        <f>IFERROR(VLOOKUP(L$10 &amp; "_" &amp; $D$9 &amp; "_" &amp; $B59, OBSERVED_DATA!$A$2:$F$6151, 4, FALSE),  0)</f>
        <v>0</v>
      </c>
      <c r="M59" s="72">
        <f>IFERROR(VLOOKUP(M$10 &amp; "_" &amp; $D$9 &amp; "_" &amp; $B59, OBSERVED_DATA!$A$2:$F$6151, 4, FALSE),  0)</f>
        <v>2.8820000000000001E-4</v>
      </c>
      <c r="N59" s="72">
        <f>IFERROR(VLOOKUP(N$10 &amp; "_" &amp; $D$9 &amp; "_" &amp; $B59, OBSERVED_DATA!$A$2:$F$6151, 4, FALSE),  0)</f>
        <v>2.2217999999999999E-3</v>
      </c>
      <c r="O59" s="74">
        <f>IFERROR(VLOOKUP(O$10 &amp; "_" &amp; $D$9 &amp; "_" &amp; $B59, OBSERVED_DATA!$A$2:$F$6151, 4, FALSE),  0)</f>
        <v>5.6163000000000003E-3</v>
      </c>
      <c r="P59" s="72">
        <f>IFERROR(VLOOKUP(P$10 &amp; "_" &amp; $D$9 &amp; "_" &amp; $B59, OBSERVED_DATA!$A$2:$F$6151, 4, FALSE),  0)</f>
        <v>4.3819999999999996E-3</v>
      </c>
      <c r="Q59" s="72">
        <f>IFERROR(VLOOKUP(Q$10 &amp; "_" &amp; $D$9 &amp; "_" &amp; $B59, OBSERVED_DATA!$A$2:$F$6151, 4, FALSE),  0)</f>
        <v>3.0843502749094E-3</v>
      </c>
      <c r="R59" s="72">
        <f>IFERROR(VLOOKUP(R$10 &amp; "_" &amp; $D$9 &amp; "_" &amp; $B59, OBSERVED_DATA!$A$2:$F$6151, 4, FALSE),  0)</f>
        <v>1.1941090619609E-3</v>
      </c>
      <c r="S59" s="72">
        <f>IFERROR(VLOOKUP(S$10 &amp; "_" &amp; $D$9 &amp; "_" &amp; $B59, OBSERVED_DATA!$A$2:$F$6151, 4, FALSE),  0)</f>
        <v>2.8535758872837002E-3</v>
      </c>
      <c r="T59" s="72">
        <f>IFERROR(VLOOKUP(T$10 &amp; "_" &amp; $D$9 &amp; "_" &amp; $B59, OBSERVED_DATA!$A$2:$F$6151, 4, FALSE),  0)</f>
        <v>4.1511174472723998E-3</v>
      </c>
    </row>
    <row r="60" spans="2:20" x14ac:dyDescent="0.25">
      <c r="B60" s="25">
        <v>98</v>
      </c>
      <c r="C60" s="25">
        <v>99</v>
      </c>
      <c r="D60" s="47"/>
      <c r="E60" s="72">
        <f>IFERROR(VLOOKUP(E$10 &amp; "_" &amp; $D$9 &amp; "_" &amp; $B60, OBSERVED_DATA!$A$2:$F$6151, 4, FALSE),  0)</f>
        <v>8.6600000000000004E-5</v>
      </c>
      <c r="F60" s="73">
        <f>IFERROR(VLOOKUP(F$10 &amp; "_" &amp; $D$9 &amp; "_" &amp; $B60, OBSERVED_DATA!$A$2:$F$6151, 4, FALSE),  0)</f>
        <v>0</v>
      </c>
      <c r="G60" s="73">
        <f>IFERROR(VLOOKUP(G$10 &amp; "_" &amp; $D$9 &amp; "_" &amp; $B60, OBSERVED_DATA!$A$2:$F$6151, 4, FALSE),  0)</f>
        <v>-6.1E-6</v>
      </c>
      <c r="H60" s="73">
        <f>IFERROR(VLOOKUP(H$10 &amp; "_" &amp; $D$9 &amp; "_" &amp; $B60, OBSERVED_DATA!$A$2:$F$6151, 4, FALSE),  0)</f>
        <v>0</v>
      </c>
      <c r="I60" s="73">
        <f>IFERROR(VLOOKUP(I$10 &amp; "_" &amp; $D$9 &amp; "_" &amp; $B60, OBSERVED_DATA!$A$2:$F$6151, 4, FALSE),  0)</f>
        <v>0</v>
      </c>
      <c r="J60" s="73">
        <f>IFERROR(VLOOKUP(J$10 &amp; "_" &amp; $D$9 &amp; "_" &amp; $B60, OBSERVED_DATA!$A$2:$F$6151, 4, FALSE),  0)</f>
        <v>1.3359999999999999E-4</v>
      </c>
      <c r="K60" s="72">
        <f>IFERROR(VLOOKUP(K$10 &amp; "_" &amp; $D$9 &amp; "_" &amp; $B60, OBSERVED_DATA!$A$2:$F$6151, 4, FALSE),  0)</f>
        <v>0</v>
      </c>
      <c r="L60" s="74">
        <f>IFERROR(VLOOKUP(L$10 &amp; "_" &amp; $D$9 &amp; "_" &amp; $B60, OBSERVED_DATA!$A$2:$F$6151, 4, FALSE),  0)</f>
        <v>0</v>
      </c>
      <c r="M60" s="72">
        <f>IFERROR(VLOOKUP(M$10 &amp; "_" &amp; $D$9 &amp; "_" &amp; $B60, OBSERVED_DATA!$A$2:$F$6151, 4, FALSE),  0)</f>
        <v>2.5060000000000002E-4</v>
      </c>
      <c r="N60" s="72">
        <f>IFERROR(VLOOKUP(N$10 &amp; "_" &amp; $D$9 &amp; "_" &amp; $B60, OBSERVED_DATA!$A$2:$F$6151, 4, FALSE),  0)</f>
        <v>1.9145E-3</v>
      </c>
      <c r="O60" s="74">
        <f>IFERROR(VLOOKUP(O$10 &amp; "_" &amp; $D$9 &amp; "_" &amp; $B60, OBSERVED_DATA!$A$2:$F$6151, 4, FALSE),  0)</f>
        <v>5.3134000000000002E-3</v>
      </c>
      <c r="P60" s="72">
        <f>IFERROR(VLOOKUP(P$10 &amp; "_" &amp; $D$9 &amp; "_" &amp; $B60, OBSERVED_DATA!$A$2:$F$6151, 4, FALSE),  0)</f>
        <v>4.2123000000000004E-3</v>
      </c>
      <c r="Q60" s="72">
        <f>IFERROR(VLOOKUP(Q$10 &amp; "_" &amp; $D$9 &amp; "_" &amp; $B60, OBSERVED_DATA!$A$2:$F$6151, 4, FALSE),  0)</f>
        <v>2.7155692637788999E-3</v>
      </c>
      <c r="R60" s="72">
        <f>IFERROR(VLOOKUP(R$10 &amp; "_" &amp; $D$9 &amp; "_" &amp; $B60, OBSERVED_DATA!$A$2:$F$6151, 4, FALSE),  0)</f>
        <v>2.6204059970809999E-3</v>
      </c>
      <c r="S60" s="72">
        <f>IFERROR(VLOOKUP(S$10 &amp; "_" &amp; $D$9 &amp; "_" &amp; $B60, OBSERVED_DATA!$A$2:$F$6151, 4, FALSE),  0)</f>
        <v>4.012841091492E-4</v>
      </c>
      <c r="T60" s="72">
        <f>IFERROR(VLOOKUP(T$10 &amp; "_" &amp; $D$9 &amp; "_" &amp; $B60, OBSERVED_DATA!$A$2:$F$6151, 4, FALSE),  0)</f>
        <v>1.2159838986958999E-3</v>
      </c>
    </row>
    <row r="61" spans="2:20" x14ac:dyDescent="0.25">
      <c r="B61" s="25">
        <v>100</v>
      </c>
      <c r="C61" s="25">
        <v>101</v>
      </c>
      <c r="D61" s="47"/>
      <c r="E61" s="72">
        <f>IFERROR(VLOOKUP(E$10 &amp; "_" &amp; $D$9 &amp; "_" &amp; $B61, OBSERVED_DATA!$A$2:$F$6151, 4, FALSE),  0)</f>
        <v>7.7399999999999998E-5</v>
      </c>
      <c r="F61" s="73">
        <f>IFERROR(VLOOKUP(F$10 &amp; "_" &amp; $D$9 &amp; "_" &amp; $B61, OBSERVED_DATA!$A$2:$F$6151, 4, FALSE),  0)</f>
        <v>0</v>
      </c>
      <c r="G61" s="73">
        <f>IFERROR(VLOOKUP(G$10 &amp; "_" &amp; $D$9 &amp; "_" &amp; $B61, OBSERVED_DATA!$A$2:$F$6151, 4, FALSE),  0)</f>
        <v>-5.4999999999999999E-6</v>
      </c>
      <c r="H61" s="73">
        <f>IFERROR(VLOOKUP(H$10 &amp; "_" &amp; $D$9 &amp; "_" &amp; $B61, OBSERVED_DATA!$A$2:$F$6151, 4, FALSE),  0)</f>
        <v>0</v>
      </c>
      <c r="I61" s="73">
        <f>IFERROR(VLOOKUP(I$10 &amp; "_" &amp; $D$9 &amp; "_" &amp; $B61, OBSERVED_DATA!$A$2:$F$6151, 4, FALSE),  0)</f>
        <v>0</v>
      </c>
      <c r="J61" s="73">
        <f>IFERROR(VLOOKUP(J$10 &amp; "_" &amp; $D$9 &amp; "_" &amp; $B61, OBSERVED_DATA!$A$2:$F$6151, 4, FALSE),  0)</f>
        <v>1.189E-4</v>
      </c>
      <c r="K61" s="72">
        <f>IFERROR(VLOOKUP(K$10 &amp; "_" &amp; $D$9 &amp; "_" &amp; $B61, OBSERVED_DATA!$A$2:$F$6151, 4, FALSE),  0)</f>
        <v>0</v>
      </c>
      <c r="L61" s="74">
        <f>IFERROR(VLOOKUP(L$10 &amp; "_" &amp; $D$9 &amp; "_" &amp; $B61, OBSERVED_DATA!$A$2:$F$6151, 4, FALSE),  0)</f>
        <v>0</v>
      </c>
      <c r="M61" s="72">
        <f>IFERROR(VLOOKUP(M$10 &amp; "_" &amp; $D$9 &amp; "_" &amp; $B61, OBSERVED_DATA!$A$2:$F$6151, 4, FALSE),  0)</f>
        <v>2.129E-4</v>
      </c>
      <c r="N61" s="72">
        <f>IFERROR(VLOOKUP(N$10 &amp; "_" &amp; $D$9 &amp; "_" &amp; $B61, OBSERVED_DATA!$A$2:$F$6151, 4, FALSE),  0)</f>
        <v>1.7625E-3</v>
      </c>
      <c r="O61" s="74">
        <f>IFERROR(VLOOKUP(O$10 &amp; "_" &amp; $D$9 &amp; "_" &amp; $B61, OBSERVED_DATA!$A$2:$F$6151, 4, FALSE),  0)</f>
        <v>5.0105999999999996E-3</v>
      </c>
      <c r="P61" s="72">
        <f>IFERROR(VLOOKUP(P$10 &amp; "_" &amp; $D$9 &amp; "_" &amp; $B61, OBSERVED_DATA!$A$2:$F$6151, 4, FALSE),  0)</f>
        <v>4.0423999999999998E-3</v>
      </c>
      <c r="Q61" s="72">
        <f>IFERROR(VLOOKUP(Q$10 &amp; "_" &amp; $D$9 &amp; "_" &amp; $B61, OBSERVED_DATA!$A$2:$F$6151, 4, FALSE),  0)</f>
        <v>1.6427517768539E-3</v>
      </c>
      <c r="R61" s="72">
        <f>IFERROR(VLOOKUP(R$10 &amp; "_" &amp; $D$9 &amp; "_" &amp; $B61, OBSERVED_DATA!$A$2:$F$6151, 4, FALSE),  0)</f>
        <v>2.3882181239219002E-3</v>
      </c>
      <c r="S61" s="72">
        <f>IFERROR(VLOOKUP(S$10 &amp; "_" &amp; $D$9 &amp; "_" &amp; $B61, OBSERVED_DATA!$A$2:$F$6151, 4, FALSE),  0)</f>
        <v>6.6880684858209997E-4</v>
      </c>
      <c r="T61" s="72">
        <f>IFERROR(VLOOKUP(T$10 &amp; "_" &amp; $D$9 &amp; "_" &amp; $B61, OBSERVED_DATA!$A$2:$F$6151, 4, FALSE),  0)</f>
        <v>2.3061763595957001E-3</v>
      </c>
    </row>
    <row r="62" spans="2:20" x14ac:dyDescent="0.25">
      <c r="B62" s="25">
        <v>102</v>
      </c>
      <c r="C62" s="25">
        <v>103</v>
      </c>
      <c r="D62" s="47"/>
      <c r="E62" s="72">
        <f>IFERROR(VLOOKUP(E$10 &amp; "_" &amp; $D$9 &amp; "_" &amp; $B62, OBSERVED_DATA!$A$2:$F$6151, 4, FALSE),  0)</f>
        <v>6.8300000000000007E-5</v>
      </c>
      <c r="F62" s="73">
        <f>IFERROR(VLOOKUP(F$10 &amp; "_" &amp; $D$9 &amp; "_" &amp; $B62, OBSERVED_DATA!$A$2:$F$6151, 4, FALSE),  0)</f>
        <v>0</v>
      </c>
      <c r="G62" s="73">
        <f>IFERROR(VLOOKUP(G$10 &amp; "_" &amp; $D$9 &amp; "_" &amp; $B62, OBSERVED_DATA!$A$2:$F$6151, 4, FALSE),  0)</f>
        <v>-4.8999999999999997E-6</v>
      </c>
      <c r="H62" s="73">
        <f>IFERROR(VLOOKUP(H$10 &amp; "_" &amp; $D$9 &amp; "_" &amp; $B62, OBSERVED_DATA!$A$2:$F$6151, 4, FALSE),  0)</f>
        <v>0</v>
      </c>
      <c r="I62" s="73">
        <f>IFERROR(VLOOKUP(I$10 &amp; "_" &amp; $D$9 &amp; "_" &amp; $B62, OBSERVED_DATA!$A$2:$F$6151, 4, FALSE),  0)</f>
        <v>0</v>
      </c>
      <c r="J62" s="73">
        <f>IFERROR(VLOOKUP(J$10 &amp; "_" &amp; $D$9 &amp; "_" &amp; $B62, OBSERVED_DATA!$A$2:$F$6151, 4, FALSE),  0)</f>
        <v>1.039E-4</v>
      </c>
      <c r="K62" s="72">
        <f>IFERROR(VLOOKUP(K$10 &amp; "_" &amp; $D$9 &amp; "_" &amp; $B62, OBSERVED_DATA!$A$2:$F$6151, 4, FALSE),  0)</f>
        <v>0</v>
      </c>
      <c r="L62" s="74">
        <f>IFERROR(VLOOKUP(L$10 &amp; "_" &amp; $D$9 &amp; "_" &amp; $B62, OBSERVED_DATA!$A$2:$F$6151, 4, FALSE),  0)</f>
        <v>0</v>
      </c>
      <c r="M62" s="72">
        <f>IFERROR(VLOOKUP(M$10 &amp; "_" &amp; $D$9 &amp; "_" &amp; $B62, OBSERVED_DATA!$A$2:$F$6151, 4, FALSE),  0)</f>
        <v>1.7530000000000001E-4</v>
      </c>
      <c r="N62" s="72">
        <f>IFERROR(VLOOKUP(N$10 &amp; "_" &amp; $D$9 &amp; "_" &amp; $B62, OBSERVED_DATA!$A$2:$F$6151, 4, FALSE),  0)</f>
        <v>1.6105E-3</v>
      </c>
      <c r="O62" s="74">
        <f>IFERROR(VLOOKUP(O$10 &amp; "_" &amp; $D$9 &amp; "_" &amp; $B62, OBSERVED_DATA!$A$2:$F$6151, 4, FALSE),  0)</f>
        <v>4.7077999999999998E-3</v>
      </c>
      <c r="P62" s="72">
        <f>IFERROR(VLOOKUP(P$10 &amp; "_" &amp; $D$9 &amp; "_" &amp; $B62, OBSERVED_DATA!$A$2:$F$6151, 4, FALSE),  0)</f>
        <v>3.8728E-3</v>
      </c>
      <c r="Q62" s="72">
        <f>IFERROR(VLOOKUP(Q$10 &amp; "_" &amp; $D$9 &amp; "_" &amp; $B62, OBSERVED_DATA!$A$2:$F$6151, 4, FALSE),  0)</f>
        <v>4.9617808770281999E-3</v>
      </c>
      <c r="R62" s="72">
        <f>IFERROR(VLOOKUP(R$10 &amp; "_" &amp; $D$9 &amp; "_" &amp; $B62, OBSERVED_DATA!$A$2:$F$6151, 4, FALSE),  0)</f>
        <v>5.5061695634867E-3</v>
      </c>
      <c r="S62" s="72">
        <f>IFERROR(VLOOKUP(S$10 &amp; "_" &amp; $D$9 &amp; "_" &amp; $B62, OBSERVED_DATA!$A$2:$F$6151, 4, FALSE),  0)</f>
        <v>3.0765115034777002E-3</v>
      </c>
      <c r="T62" s="72">
        <f>IFERROR(VLOOKUP(T$10 &amp; "_" &amp; $D$9 &amp; "_" &amp; $B62, OBSERVED_DATA!$A$2:$F$6151, 4, FALSE),  0)</f>
        <v>4.7800746362530004E-3</v>
      </c>
    </row>
    <row r="63" spans="2:20" x14ac:dyDescent="0.25">
      <c r="B63" s="25">
        <v>104</v>
      </c>
      <c r="C63" s="25">
        <v>105</v>
      </c>
      <c r="D63" s="47"/>
      <c r="E63" s="72">
        <f>IFERROR(VLOOKUP(E$10 &amp; "_" &amp; $D$9 &amp; "_" &amp; $B63, OBSERVED_DATA!$A$2:$F$6151, 4, FALSE),  0)</f>
        <v>5.91E-5</v>
      </c>
      <c r="F63" s="73">
        <f>IFERROR(VLOOKUP(F$10 &amp; "_" &amp; $D$9 &amp; "_" &amp; $B63, OBSERVED_DATA!$A$2:$F$6151, 4, FALSE),  0)</f>
        <v>0</v>
      </c>
      <c r="G63" s="73">
        <f>IFERROR(VLOOKUP(G$10 &amp; "_" &amp; $D$9 &amp; "_" &amp; $B63, OBSERVED_DATA!$A$2:$F$6151, 4, FALSE),  0)</f>
        <v>-4.3000000000000003E-6</v>
      </c>
      <c r="H63" s="73">
        <f>IFERROR(VLOOKUP(H$10 &amp; "_" &amp; $D$9 &amp; "_" &amp; $B63, OBSERVED_DATA!$A$2:$F$6151, 4, FALSE),  0)</f>
        <v>0</v>
      </c>
      <c r="I63" s="73">
        <f>IFERROR(VLOOKUP(I$10 &amp; "_" &amp; $D$9 &amp; "_" &amp; $B63, OBSERVED_DATA!$A$2:$F$6151, 4, FALSE),  0)</f>
        <v>0</v>
      </c>
      <c r="J63" s="73">
        <f>IFERROR(VLOOKUP(J$10 &amp; "_" &amp; $D$9 &amp; "_" &amp; $B63, OBSERVED_DATA!$A$2:$F$6151, 4, FALSE),  0)</f>
        <v>8.92E-5</v>
      </c>
      <c r="K63" s="72">
        <f>IFERROR(VLOOKUP(K$10 &amp; "_" &amp; $D$9 &amp; "_" &amp; $B63, OBSERVED_DATA!$A$2:$F$6151, 4, FALSE),  0)</f>
        <v>0</v>
      </c>
      <c r="L63" s="74">
        <f>IFERROR(VLOOKUP(L$10 &amp; "_" &amp; $D$9 &amp; "_" &amp; $B63, OBSERVED_DATA!$A$2:$F$6151, 4, FALSE),  0)</f>
        <v>0</v>
      </c>
      <c r="M63" s="72">
        <f>IFERROR(VLOOKUP(M$10 &amp; "_" &amp; $D$9 &amp; "_" &amp; $B63, OBSERVED_DATA!$A$2:$F$6151, 4, FALSE),  0)</f>
        <v>1.5249999999999999E-4</v>
      </c>
      <c r="N63" s="72">
        <f>IFERROR(VLOOKUP(N$10 &amp; "_" &amp; $D$9 &amp; "_" &amp; $B63, OBSERVED_DATA!$A$2:$F$6151, 4, FALSE),  0)</f>
        <v>1.4586E-3</v>
      </c>
      <c r="O63" s="74">
        <f>IFERROR(VLOOKUP(O$10 &amp; "_" &amp; $D$9 &amp; "_" &amp; $B63, OBSERVED_DATA!$A$2:$F$6151, 4, FALSE),  0)</f>
        <v>4.4048999999999998E-3</v>
      </c>
      <c r="P63" s="72">
        <f>IFERROR(VLOOKUP(P$10 &amp; "_" &amp; $D$9 &amp; "_" &amp; $B63, OBSERVED_DATA!$A$2:$F$6151, 4, FALSE),  0)</f>
        <v>3.7028999999999999E-3</v>
      </c>
      <c r="Q63" s="72">
        <f>IFERROR(VLOOKUP(Q$10 &amp; "_" &amp; $D$9 &amp; "_" &amp; $B63, OBSERVED_DATA!$A$2:$F$6151, 4, FALSE),  0)</f>
        <v>5.9004961780876998E-3</v>
      </c>
      <c r="R63" s="72">
        <f>IFERROR(VLOOKUP(R$10 &amp; "_" &amp; $D$9 &amp; "_" &amp; $B63, OBSERVED_DATA!$A$2:$F$6151, 4, FALSE),  0)</f>
        <v>4.1793817168633996E-3</v>
      </c>
      <c r="S63" s="72">
        <f>IFERROR(VLOOKUP(S$10 &amp; "_" &amp; $D$9 &amp; "_" &amp; $B63, OBSERVED_DATA!$A$2:$F$6151, 4, FALSE),  0)</f>
        <v>1.8726591760298999E-3</v>
      </c>
      <c r="T63" s="72">
        <f>IFERROR(VLOOKUP(T$10 &amp; "_" &amp; $D$9 &amp; "_" &amp; $B63, OBSERVED_DATA!$A$2:$F$6151, 4, FALSE),  0)</f>
        <v>3.4382992997608998E-3</v>
      </c>
    </row>
    <row r="64" spans="2:20" x14ac:dyDescent="0.25">
      <c r="B64" s="25">
        <v>106</v>
      </c>
      <c r="C64" s="25">
        <v>107</v>
      </c>
      <c r="D64" s="47"/>
      <c r="E64" s="72">
        <f>IFERROR(VLOOKUP(E$10 &amp; "_" &amp; $D$9 &amp; "_" &amp; $B64, OBSERVED_DATA!$A$2:$F$6151, 4, FALSE),  0)</f>
        <v>4.99E-5</v>
      </c>
      <c r="F64" s="73">
        <f>IFERROR(VLOOKUP(F$10 &amp; "_" &amp; $D$9 &amp; "_" &amp; $B64, OBSERVED_DATA!$A$2:$F$6151, 4, FALSE),  0)</f>
        <v>0</v>
      </c>
      <c r="G64" s="73">
        <f>IFERROR(VLOOKUP(G$10 &amp; "_" &amp; $D$9 &amp; "_" &amp; $B64, OBSERVED_DATA!$A$2:$F$6151, 4, FALSE),  0)</f>
        <v>-3.5999999999999998E-6</v>
      </c>
      <c r="H64" s="73">
        <f>IFERROR(VLOOKUP(H$10 &amp; "_" &amp; $D$9 &amp; "_" &amp; $B64, OBSERVED_DATA!$A$2:$F$6151, 4, FALSE),  0)</f>
        <v>0</v>
      </c>
      <c r="I64" s="73">
        <f>IFERROR(VLOOKUP(I$10 &amp; "_" &amp; $D$9 &amp; "_" &amp; $B64, OBSERVED_DATA!$A$2:$F$6151, 4, FALSE),  0)</f>
        <v>0</v>
      </c>
      <c r="J64" s="73">
        <f>IFERROR(VLOOKUP(J$10 &amp; "_" &amp; $D$9 &amp; "_" &amp; $B64, OBSERVED_DATA!$A$2:$F$6151, 4, FALSE),  0)</f>
        <v>7.4400000000000006E-5</v>
      </c>
      <c r="K64" s="72">
        <f>IFERROR(VLOOKUP(K$10 &amp; "_" &amp; $D$9 &amp; "_" &amp; $B64, OBSERVED_DATA!$A$2:$F$6151, 4, FALSE),  0)</f>
        <v>0</v>
      </c>
      <c r="L64" s="74">
        <f>IFERROR(VLOOKUP(L$10 &amp; "_" &amp; $D$9 &amp; "_" &amp; $B64, OBSERVED_DATA!$A$2:$F$6151, 4, FALSE),  0)</f>
        <v>0</v>
      </c>
      <c r="M64" s="72">
        <f>IFERROR(VLOOKUP(M$10 &amp; "_" &amp; $D$9 &amp; "_" &amp; $B64, OBSERVED_DATA!$A$2:$F$6151, 4, FALSE),  0)</f>
        <v>1.314E-4</v>
      </c>
      <c r="N64" s="72">
        <f>IFERROR(VLOOKUP(N$10 &amp; "_" &amp; $D$9 &amp; "_" &amp; $B64, OBSERVED_DATA!$A$2:$F$6151, 4, FALSE),  0)</f>
        <v>1.3066E-3</v>
      </c>
      <c r="O64" s="74">
        <f>IFERROR(VLOOKUP(O$10 &amp; "_" &amp; $D$9 &amp; "_" &amp; $B64, OBSERVED_DATA!$A$2:$F$6151, 4, FALSE),  0)</f>
        <v>4.1021E-3</v>
      </c>
      <c r="P64" s="72">
        <f>IFERROR(VLOOKUP(P$10 &amp; "_" &amp; $D$9 &amp; "_" &amp; $B64, OBSERVED_DATA!$A$2:$F$6151, 4, FALSE),  0)</f>
        <v>3.5331E-3</v>
      </c>
      <c r="Q64" s="72">
        <f>IFERROR(VLOOKUP(Q$10 &amp; "_" &amp; $D$9 &amp; "_" &amp; $B64, OBSERVED_DATA!$A$2:$F$6151, 4, FALSE),  0)</f>
        <v>7.0403647579455001E-3</v>
      </c>
      <c r="R64" s="72">
        <f>IFERROR(VLOOKUP(R$10 &amp; "_" &amp; $D$9 &amp; "_" &amp; $B64, OBSERVED_DATA!$A$2:$F$6151, 4, FALSE),  0)</f>
        <v>6.2359028791295996E-3</v>
      </c>
      <c r="S64" s="72">
        <f>IFERROR(VLOOKUP(S$10 &amp; "_" &amp; $D$9 &amp; "_" &amp; $B64, OBSERVED_DATA!$A$2:$F$6151, 4, FALSE),  0)</f>
        <v>2.3631175316567998E-3</v>
      </c>
      <c r="T64" s="72">
        <f>IFERROR(VLOOKUP(T$10 &amp; "_" &amp; $D$9 &amp; "_" &amp; $B64, OBSERVED_DATA!$A$2:$F$6151, 4, FALSE),  0)</f>
        <v>2.4738982766572999E-3</v>
      </c>
    </row>
    <row r="65" spans="2:20" x14ac:dyDescent="0.25">
      <c r="B65" s="25">
        <v>108</v>
      </c>
      <c r="C65" s="25">
        <v>109</v>
      </c>
      <c r="D65" s="47"/>
      <c r="E65" s="72">
        <f>IFERROR(VLOOKUP(E$10 &amp; "_" &amp; $D$9 &amp; "_" &amp; $B65, OBSERVED_DATA!$A$2:$F$6151, 4, FALSE),  0)</f>
        <v>4.0800000000000002E-5</v>
      </c>
      <c r="F65" s="73">
        <f>IFERROR(VLOOKUP(F$10 &amp; "_" &amp; $D$9 &amp; "_" &amp; $B65, OBSERVED_DATA!$A$2:$F$6151, 4, FALSE),  0)</f>
        <v>0</v>
      </c>
      <c r="G65" s="73">
        <f>IFERROR(VLOOKUP(G$10 &amp; "_" &amp; $D$9 &amp; "_" &amp; $B65, OBSERVED_DATA!$A$2:$F$6151, 4, FALSE),  0)</f>
        <v>-3.0000000000000001E-6</v>
      </c>
      <c r="H65" s="73">
        <f>IFERROR(VLOOKUP(H$10 &amp; "_" &amp; $D$9 &amp; "_" &amp; $B65, OBSERVED_DATA!$A$2:$F$6151, 4, FALSE),  0)</f>
        <v>0</v>
      </c>
      <c r="I65" s="73">
        <f>IFERROR(VLOOKUP(I$10 &amp; "_" &amp; $D$9 &amp; "_" &amp; $B65, OBSERVED_DATA!$A$2:$F$6151, 4, FALSE),  0)</f>
        <v>0</v>
      </c>
      <c r="J65" s="73">
        <f>IFERROR(VLOOKUP(J$10 &amp; "_" &amp; $D$9 &amp; "_" &amp; $B65, OBSERVED_DATA!$A$2:$F$6151, 4, FALSE),  0)</f>
        <v>5.94E-5</v>
      </c>
      <c r="K65" s="72">
        <f>IFERROR(VLOOKUP(K$10 &amp; "_" &amp; $D$9 &amp; "_" &amp; $B65, OBSERVED_DATA!$A$2:$F$6151, 4, FALSE),  0)</f>
        <v>0</v>
      </c>
      <c r="L65" s="74">
        <f>IFERROR(VLOOKUP(L$10 &amp; "_" &amp; $D$9 &amp; "_" &amp; $B65, OBSERVED_DATA!$A$2:$F$6151, 4, FALSE),  0)</f>
        <v>0</v>
      </c>
      <c r="M65" s="72">
        <f>IFERROR(VLOOKUP(M$10 &amp; "_" &amp; $D$9 &amp; "_" &amp; $B65, OBSERVED_DATA!$A$2:$F$6151, 4, FALSE),  0)</f>
        <v>1.1E-4</v>
      </c>
      <c r="N65" s="72">
        <f>IFERROR(VLOOKUP(N$10 &amp; "_" &amp; $D$9 &amp; "_" &amp; $B65, OBSERVED_DATA!$A$2:$F$6151, 4, FALSE),  0)</f>
        <v>1.1546E-3</v>
      </c>
      <c r="O65" s="74">
        <f>IFERROR(VLOOKUP(O$10 &amp; "_" &amp; $D$9 &amp; "_" &amp; $B65, OBSERVED_DATA!$A$2:$F$6151, 4, FALSE),  0)</f>
        <v>3.7992999999999998E-3</v>
      </c>
      <c r="P65" s="72">
        <f>IFERROR(VLOOKUP(P$10 &amp; "_" &amp; $D$9 &amp; "_" &amp; $B65, OBSERVED_DATA!$A$2:$F$6151, 4, FALSE),  0)</f>
        <v>3.3633999999999999E-3</v>
      </c>
      <c r="Q65" s="72">
        <f>IFERROR(VLOOKUP(Q$10 &amp; "_" &amp; $D$9 &amp; "_" &amp; $B65, OBSERVED_DATA!$A$2:$F$6151, 4, FALSE),  0)</f>
        <v>1.07281748692503E-2</v>
      </c>
      <c r="R65" s="72">
        <f>IFERROR(VLOOKUP(R$10 &amp; "_" &amp; $D$9 &amp; "_" &amp; $B65, OBSERVED_DATA!$A$2:$F$6151, 4, FALSE),  0)</f>
        <v>8.6241210030516009E-3</v>
      </c>
      <c r="S65" s="72">
        <f>IFERROR(VLOOKUP(S$10 &amp; "_" &amp; $D$9 &amp; "_" &amp; $B65, OBSERVED_DATA!$A$2:$F$6151, 4, FALSE),  0)</f>
        <v>6.0192616372390997E-3</v>
      </c>
      <c r="T65" s="72">
        <f>IFERROR(VLOOKUP(T$10 &amp; "_" &amp; $D$9 &amp; "_" &amp; $B65, OBSERVED_DATA!$A$2:$F$6151, 4, FALSE),  0)</f>
        <v>5.8702670971528996E-3</v>
      </c>
    </row>
    <row r="66" spans="2:20" x14ac:dyDescent="0.25">
      <c r="B66" s="25">
        <v>110</v>
      </c>
      <c r="C66" s="25">
        <v>111</v>
      </c>
      <c r="D66" s="47"/>
      <c r="E66" s="72">
        <f>IFERROR(VLOOKUP(E$10 &amp; "_" &amp; $D$9 &amp; "_" &amp; $B66, OBSERVED_DATA!$A$2:$F$6151, 4, FALSE),  0)</f>
        <v>3.1600000000000002E-5</v>
      </c>
      <c r="F66" s="73">
        <f>IFERROR(VLOOKUP(F$10 &amp; "_" &amp; $D$9 &amp; "_" &amp; $B66, OBSERVED_DATA!$A$2:$F$6151, 4, FALSE),  0)</f>
        <v>0</v>
      </c>
      <c r="G66" s="73">
        <f>IFERROR(VLOOKUP(G$10 &amp; "_" &amp; $D$9 &amp; "_" &amp; $B66, OBSERVED_DATA!$A$2:$F$6151, 4, FALSE),  0)</f>
        <v>-2.3999999999999999E-6</v>
      </c>
      <c r="H66" s="73">
        <f>IFERROR(VLOOKUP(H$10 &amp; "_" &amp; $D$9 &amp; "_" &amp; $B66, OBSERVED_DATA!$A$2:$F$6151, 4, FALSE),  0)</f>
        <v>0</v>
      </c>
      <c r="I66" s="73">
        <f>IFERROR(VLOOKUP(I$10 &amp; "_" &amp; $D$9 &amp; "_" &amp; $B66, OBSERVED_DATA!$A$2:$F$6151, 4, FALSE),  0)</f>
        <v>0</v>
      </c>
      <c r="J66" s="73">
        <f>IFERROR(VLOOKUP(J$10 &amp; "_" &amp; $D$9 &amp; "_" &amp; $B66, OBSERVED_DATA!$A$2:$F$6151, 4, FALSE),  0)</f>
        <v>4.4499999999999997E-5</v>
      </c>
      <c r="K66" s="72">
        <f>IFERROR(VLOOKUP(K$10 &amp; "_" &amp; $D$9 &amp; "_" &amp; $B66, OBSERVED_DATA!$A$2:$F$6151, 4, FALSE),  0)</f>
        <v>0</v>
      </c>
      <c r="L66" s="74">
        <f>IFERROR(VLOOKUP(L$10 &amp; "_" &amp; $D$9 &amp; "_" &amp; $B66, OBSERVED_DATA!$A$2:$F$6151, 4, FALSE),  0)</f>
        <v>0</v>
      </c>
      <c r="M66" s="72">
        <f>IFERROR(VLOOKUP(M$10 &amp; "_" &amp; $D$9 &amp; "_" &amp; $B66, OBSERVED_DATA!$A$2:$F$6151, 4, FALSE),  0)</f>
        <v>8.9599999999999996E-5</v>
      </c>
      <c r="N66" s="72">
        <f>IFERROR(VLOOKUP(N$10 &amp; "_" &amp; $D$9 &amp; "_" &amp; $B66, OBSERVED_DATA!$A$2:$F$6151, 4, FALSE),  0)</f>
        <v>1.0026E-3</v>
      </c>
      <c r="O66" s="74">
        <f>IFERROR(VLOOKUP(O$10 &amp; "_" &amp; $D$9 &amp; "_" &amp; $B66, OBSERVED_DATA!$A$2:$F$6151, 4, FALSE),  0)</f>
        <v>3.6754000000000001E-3</v>
      </c>
      <c r="P66" s="72">
        <f>IFERROR(VLOOKUP(P$10 &amp; "_" &amp; $D$9 &amp; "_" &amp; $B66, OBSERVED_DATA!$A$2:$F$6151, 4, FALSE),  0)</f>
        <v>3.1935000000000002E-3</v>
      </c>
      <c r="Q66" s="72">
        <f>IFERROR(VLOOKUP(Q$10 &amp; "_" &amp; $D$9 &amp; "_" &amp; $B66, OBSERVED_DATA!$A$2:$F$6151, 4, FALSE),  0)</f>
        <v>1.9645970229314701E-2</v>
      </c>
      <c r="R66" s="72">
        <f>IFERROR(VLOOKUP(R$10 &amp; "_" &amp; $D$9 &amp; "_" &amp; $B66, OBSERVED_DATA!$A$2:$F$6151, 4, FALSE),  0)</f>
        <v>1.081332094998E-2</v>
      </c>
      <c r="S66" s="72">
        <f>IFERROR(VLOOKUP(S$10 &amp; "_" &amp; $D$9 &amp; "_" &amp; $B66, OBSERVED_DATA!$A$2:$F$6151, 4, FALSE),  0)</f>
        <v>2.9873372570001001E-3</v>
      </c>
      <c r="T66" s="72">
        <f>IFERROR(VLOOKUP(T$10 &amp; "_" &amp; $D$9 &amp; "_" &amp; $B66, OBSERVED_DATA!$A$2:$F$6151, 4, FALSE),  0)</f>
        <v>6.7927376409912003E-3</v>
      </c>
    </row>
    <row r="67" spans="2:20" x14ac:dyDescent="0.25">
      <c r="B67" s="25">
        <v>112</v>
      </c>
      <c r="C67" s="25">
        <v>113</v>
      </c>
      <c r="D67" s="47"/>
      <c r="E67" s="72">
        <f>IFERROR(VLOOKUP(E$10 &amp; "_" &amp; $D$9 &amp; "_" &amp; $B67, OBSERVED_DATA!$A$2:$F$6151, 4, FALSE),  0)</f>
        <v>2.8099999999999999E-5</v>
      </c>
      <c r="F67" s="73">
        <f>IFERROR(VLOOKUP(F$10 &amp; "_" &amp; $D$9 &amp; "_" &amp; $B67, OBSERVED_DATA!$A$2:$F$6151, 4, FALSE),  0)</f>
        <v>0</v>
      </c>
      <c r="G67" s="73">
        <f>IFERROR(VLOOKUP(G$10 &amp; "_" &amp; $D$9 &amp; "_" &amp; $B67, OBSERVED_DATA!$A$2:$F$6151, 4, FALSE),  0)</f>
        <v>-1.7999999999999999E-6</v>
      </c>
      <c r="H67" s="73">
        <f>IFERROR(VLOOKUP(H$10 &amp; "_" &amp; $D$9 &amp; "_" &amp; $B67, OBSERVED_DATA!$A$2:$F$6151, 4, FALSE),  0)</f>
        <v>0</v>
      </c>
      <c r="I67" s="73">
        <f>IFERROR(VLOOKUP(I$10 &amp; "_" &amp; $D$9 &amp; "_" &amp; $B67, OBSERVED_DATA!$A$2:$F$6151, 4, FALSE),  0)</f>
        <v>0</v>
      </c>
      <c r="J67" s="73">
        <f>IFERROR(VLOOKUP(J$10 &amp; "_" &amp; $D$9 &amp; "_" &amp; $B67, OBSERVED_DATA!$A$2:$F$6151, 4, FALSE),  0)</f>
        <v>2.97E-5</v>
      </c>
      <c r="K67" s="72">
        <f>IFERROR(VLOOKUP(K$10 &amp; "_" &amp; $D$9 &amp; "_" &amp; $B67, OBSERVED_DATA!$A$2:$F$6151, 4, FALSE),  0)</f>
        <v>0</v>
      </c>
      <c r="L67" s="74">
        <f>IFERROR(VLOOKUP(L$10 &amp; "_" &amp; $D$9 &amp; "_" &amp; $B67, OBSERVED_DATA!$A$2:$F$6151, 4, FALSE),  0)</f>
        <v>0</v>
      </c>
      <c r="M67" s="72">
        <f>IFERROR(VLOOKUP(M$10 &amp; "_" &amp; $D$9 &amp; "_" &amp; $B67, OBSERVED_DATA!$A$2:$F$6151, 4, FALSE),  0)</f>
        <v>7.7600000000000002E-5</v>
      </c>
      <c r="N67" s="72">
        <f>IFERROR(VLOOKUP(N$10 &amp; "_" &amp; $D$9 &amp; "_" &amp; $B67, OBSERVED_DATA!$A$2:$F$6151, 4, FALSE),  0)</f>
        <v>8.5070000000000002E-4</v>
      </c>
      <c r="O67" s="74">
        <f>IFERROR(VLOOKUP(O$10 &amp; "_" &amp; $D$9 &amp; "_" &amp; $B67, OBSERVED_DATA!$A$2:$F$6151, 4, FALSE),  0)</f>
        <v>3.5515999999999998E-3</v>
      </c>
      <c r="P67" s="72">
        <f>IFERROR(VLOOKUP(P$10 &amp; "_" &amp; $D$9 &amp; "_" &amp; $B67, OBSERVED_DATA!$A$2:$F$6151, 4, FALSE),  0)</f>
        <v>3.0238000000000001E-3</v>
      </c>
      <c r="Q67" s="72">
        <f>IFERROR(VLOOKUP(Q$10 &amp; "_" &amp; $D$9 &amp; "_" &amp; $B67, OBSERVED_DATA!$A$2:$F$6151, 4, FALSE),  0)</f>
        <v>1.01917661257878E-2</v>
      </c>
      <c r="R67" s="72">
        <f>IFERROR(VLOOKUP(R$10 &amp; "_" &amp; $D$9 &amp; "_" &amp; $B67, OBSERVED_DATA!$A$2:$F$6151, 4, FALSE),  0)</f>
        <v>2.0996417672814099E-2</v>
      </c>
      <c r="S67" s="72">
        <f>IFERROR(VLOOKUP(S$10 &amp; "_" &amp; $D$9 &amp; "_" &amp; $B67, OBSERVED_DATA!$A$2:$F$6151, 4, FALSE),  0)</f>
        <v>1.1057606563224499E-2</v>
      </c>
      <c r="T67" s="72">
        <f>IFERROR(VLOOKUP(T$10 &amp; "_" &amp; $D$9 &amp; "_" &amp; $B67, OBSERVED_DATA!$A$2:$F$6151, 4, FALSE),  0)</f>
        <v>1.8281688959704799E-2</v>
      </c>
    </row>
    <row r="68" spans="2:20" x14ac:dyDescent="0.25">
      <c r="B68" s="25">
        <v>114</v>
      </c>
      <c r="C68" s="25">
        <v>115</v>
      </c>
      <c r="D68" s="47"/>
      <c r="E68" s="72">
        <f>IFERROR(VLOOKUP(E$10 &amp; "_" &amp; $D$9 &amp; "_" &amp; $B68, OBSERVED_DATA!$A$2:$F$6151, 4, FALSE),  0)</f>
        <v>2.4600000000000002E-5</v>
      </c>
      <c r="F68" s="73">
        <f>IFERROR(VLOOKUP(F$10 &amp; "_" &amp; $D$9 &amp; "_" &amp; $B68, OBSERVED_DATA!$A$2:$F$6151, 4, FALSE),  0)</f>
        <v>0</v>
      </c>
      <c r="G68" s="73">
        <f>IFERROR(VLOOKUP(G$10 &amp; "_" &amp; $D$9 &amp; "_" &amp; $B68, OBSERVED_DATA!$A$2:$F$6151, 4, FALSE),  0)</f>
        <v>-1.1999999999999999E-6</v>
      </c>
      <c r="H68" s="73">
        <f>IFERROR(VLOOKUP(H$10 &amp; "_" &amp; $D$9 &amp; "_" &amp; $B68, OBSERVED_DATA!$A$2:$F$6151, 4, FALSE),  0)</f>
        <v>0</v>
      </c>
      <c r="I68" s="73">
        <f>IFERROR(VLOOKUP(I$10 &amp; "_" &amp; $D$9 &amp; "_" &amp; $B68, OBSERVED_DATA!$A$2:$F$6151, 4, FALSE),  0)</f>
        <v>0</v>
      </c>
      <c r="J68" s="73">
        <f>IFERROR(VLOOKUP(J$10 &amp; "_" &amp; $D$9 &amp; "_" &amp; $B68, OBSERVED_DATA!$A$2:$F$6151, 4, FALSE),  0)</f>
        <v>1.4800000000000001E-5</v>
      </c>
      <c r="K68" s="72">
        <f>IFERROR(VLOOKUP(K$10 &amp; "_" &amp; $D$9 &amp; "_" &amp; $B68, OBSERVED_DATA!$A$2:$F$6151, 4, FALSE),  0)</f>
        <v>0</v>
      </c>
      <c r="L68" s="74">
        <f>IFERROR(VLOOKUP(L$10 &amp; "_" &amp; $D$9 &amp; "_" &amp; $B68, OBSERVED_DATA!$A$2:$F$6151, 4, FALSE),  0)</f>
        <v>0</v>
      </c>
      <c r="M68" s="72">
        <f>IFERROR(VLOOKUP(M$10 &amp; "_" &amp; $D$9 &amp; "_" &amp; $B68, OBSERVED_DATA!$A$2:$F$6151, 4, FALSE),  0)</f>
        <v>6.5599999999999995E-5</v>
      </c>
      <c r="N68" s="72">
        <f>IFERROR(VLOOKUP(N$10 &amp; "_" &amp; $D$9 &amp; "_" &amp; $B68, OBSERVED_DATA!$A$2:$F$6151, 4, FALSE),  0)</f>
        <v>6.9870000000000002E-4</v>
      </c>
      <c r="O68" s="74">
        <f>IFERROR(VLOOKUP(O$10 &amp; "_" &amp; $D$9 &amp; "_" &amp; $B68, OBSERVED_DATA!$A$2:$F$6151, 4, FALSE),  0)</f>
        <v>3.4277000000000001E-3</v>
      </c>
      <c r="P68" s="72">
        <f>IFERROR(VLOOKUP(P$10 &amp; "_" &amp; $D$9 &amp; "_" &amp; $B68, OBSERVED_DATA!$A$2:$F$6151, 4, FALSE),  0)</f>
        <v>2.8540000000000002E-3</v>
      </c>
      <c r="Q68" s="72">
        <f>IFERROR(VLOOKUP(Q$10 &amp; "_" &amp; $D$9 &amp; "_" &amp; $B68, OBSERVED_DATA!$A$2:$F$6151, 4, FALSE),  0)</f>
        <v>9.5883062893925008E-3</v>
      </c>
      <c r="R68" s="72">
        <f>IFERROR(VLOOKUP(R$10 &amp; "_" &amp; $D$9 &amp; "_" &amp; $B68, OBSERVED_DATA!$A$2:$F$6151, 4, FALSE),  0)</f>
        <v>1.0680642165317699E-2</v>
      </c>
      <c r="S68" s="72">
        <f>IFERROR(VLOOKUP(S$10 &amp; "_" &amp; $D$9 &amp; "_" &amp; $B68, OBSERVED_DATA!$A$2:$F$6151, 4, FALSE),  0)</f>
        <v>1.1146780809702101E-2</v>
      </c>
      <c r="T68" s="72">
        <f>IFERROR(VLOOKUP(T$10 &amp; "_" &amp; $D$9 &amp; "_" &amp; $B68, OBSERVED_DATA!$A$2:$F$6151, 4, FALSE),  0)</f>
        <v>1.3082309530797901E-2</v>
      </c>
    </row>
    <row r="69" spans="2:20" x14ac:dyDescent="0.25">
      <c r="B69" s="25">
        <v>116</v>
      </c>
      <c r="C69" s="25">
        <v>117</v>
      </c>
      <c r="D69" s="47"/>
      <c r="E69" s="72">
        <f>IFERROR(VLOOKUP(E$10 &amp; "_" &amp; $D$9 &amp; "_" &amp; $B69, OBSERVED_DATA!$A$2:$F$6151, 4, FALSE),  0)</f>
        <v>2.1100000000000001E-5</v>
      </c>
      <c r="F69" s="73">
        <f>IFERROR(VLOOKUP(F$10 &amp; "_" &amp; $D$9 &amp; "_" &amp; $B69, OBSERVED_DATA!$A$2:$F$6151, 4, FALSE),  0)</f>
        <v>0</v>
      </c>
      <c r="G69" s="73">
        <f>IFERROR(VLOOKUP(G$10 &amp; "_" &amp; $D$9 &amp; "_" &amp; $B69, OBSERVED_DATA!$A$2:$F$6151, 4, FALSE),  0)</f>
        <v>-5.9999999999999997E-7</v>
      </c>
      <c r="H69" s="73">
        <f>IFERROR(VLOOKUP(H$10 &amp; "_" &amp; $D$9 &amp; "_" &amp; $B69, OBSERVED_DATA!$A$2:$F$6151, 4, FALSE),  0)</f>
        <v>0</v>
      </c>
      <c r="I69" s="73">
        <f>IFERROR(VLOOKUP(I$10 &amp; "_" &amp; $D$9 &amp; "_" &amp; $B69, OBSERVED_DATA!$A$2:$F$6151, 4, FALSE),  0)</f>
        <v>0</v>
      </c>
      <c r="J69" s="73">
        <f>IFERROR(VLOOKUP(J$10 &amp; "_" &amp; $D$9 &amp; "_" &amp; $B69, OBSERVED_DATA!$A$2:$F$6151, 4, FALSE),  0)</f>
        <v>0</v>
      </c>
      <c r="K69" s="72">
        <f>IFERROR(VLOOKUP(K$10 &amp; "_" &amp; $D$9 &amp; "_" &amp; $B69, OBSERVED_DATA!$A$2:$F$6151, 4, FALSE),  0)</f>
        <v>0</v>
      </c>
      <c r="L69" s="74">
        <f>IFERROR(VLOOKUP(L$10 &amp; "_" &amp; $D$9 &amp; "_" &amp; $B69, OBSERVED_DATA!$A$2:$F$6151, 4, FALSE),  0)</f>
        <v>0</v>
      </c>
      <c r="M69" s="72">
        <f>IFERROR(VLOOKUP(M$10 &amp; "_" &amp; $D$9 &amp; "_" &amp; $B69, OBSERVED_DATA!$A$2:$F$6151, 4, FALSE),  0)</f>
        <v>5.3699999999999997E-5</v>
      </c>
      <c r="N69" s="72">
        <f>IFERROR(VLOOKUP(N$10 &amp; "_" &amp; $D$9 &amp; "_" &amp; $B69, OBSERVED_DATA!$A$2:$F$6151, 4, FALSE),  0)</f>
        <v>5.4670000000000001E-4</v>
      </c>
      <c r="O69" s="74">
        <f>IFERROR(VLOOKUP(O$10 &amp; "_" &amp; $D$9 &amp; "_" &amp; $B69, OBSERVED_DATA!$A$2:$F$6151, 4, FALSE),  0)</f>
        <v>3.3038999999999998E-3</v>
      </c>
      <c r="P69" s="72">
        <f>IFERROR(VLOOKUP(P$10 &amp; "_" &amp; $D$9 &amp; "_" &amp; $B69, OBSERVED_DATA!$A$2:$F$6151, 4, FALSE),  0)</f>
        <v>2.6841999999999999E-3</v>
      </c>
      <c r="Q69" s="72">
        <f>IFERROR(VLOOKUP(Q$10 &amp; "_" &amp; $D$9 &amp; "_" &amp; $B69, OBSERVED_DATA!$A$2:$F$6151, 4, FALSE),  0)</f>
        <v>1.31420142148317E-2</v>
      </c>
      <c r="R69" s="72">
        <f>IFERROR(VLOOKUP(R$10 &amp; "_" &amp; $D$9 &amp; "_" &amp; $B69, OBSERVED_DATA!$A$2:$F$6151, 4, FALSE),  0)</f>
        <v>1.05479633806554E-2</v>
      </c>
      <c r="S69" s="72">
        <f>IFERROR(VLOOKUP(S$10 &amp; "_" &amp; $D$9 &amp; "_" &amp; $B69, OBSERVED_DATA!$A$2:$F$6151, 4, FALSE),  0)</f>
        <v>1.6051364365971099E-2</v>
      </c>
      <c r="T69" s="72">
        <f>IFERROR(VLOOKUP(T$10 &amp; "_" &amp; $D$9 &amp; "_" &amp; $B69, OBSERVED_DATA!$A$2:$F$6151, 4, FALSE),  0)</f>
        <v>2.45293303702461E-2</v>
      </c>
    </row>
    <row r="70" spans="2:20" x14ac:dyDescent="0.25">
      <c r="B70" s="25">
        <v>118</v>
      </c>
      <c r="C70" s="25">
        <v>119</v>
      </c>
      <c r="D70" s="47"/>
      <c r="E70" s="72">
        <f>IFERROR(VLOOKUP(E$10 &amp; "_" &amp; $D$9 &amp; "_" &amp; $B70, OBSERVED_DATA!$A$2:$F$6151, 4, FALSE),  0)</f>
        <v>1.7600000000000001E-5</v>
      </c>
      <c r="F70" s="73">
        <f>IFERROR(VLOOKUP(F$10 &amp; "_" &amp; $D$9 &amp; "_" &amp; $B70, OBSERVED_DATA!$A$2:$F$6151, 4, FALSE),  0)</f>
        <v>0</v>
      </c>
      <c r="G70" s="73">
        <f>IFERROR(VLOOKUP(G$10 &amp; "_" &amp; $D$9 &amp; "_" &amp; $B70, OBSERVED_DATA!$A$2:$F$6151, 4, FALSE),  0)</f>
        <v>0</v>
      </c>
      <c r="H70" s="73">
        <f>IFERROR(VLOOKUP(H$10 &amp; "_" &amp; $D$9 &amp; "_" &amp; $B70, OBSERVED_DATA!$A$2:$F$6151, 4, FALSE),  0)</f>
        <v>0</v>
      </c>
      <c r="I70" s="73">
        <f>IFERROR(VLOOKUP(I$10 &amp; "_" &amp; $D$9 &amp; "_" &amp; $B70, OBSERVED_DATA!$A$2:$F$6151, 4, FALSE),  0)</f>
        <v>0</v>
      </c>
      <c r="J70" s="73">
        <f>IFERROR(VLOOKUP(J$10 &amp; "_" &amp; $D$9 &amp; "_" &amp; $B70, OBSERVED_DATA!$A$2:$F$6151, 4, FALSE),  0)</f>
        <v>0</v>
      </c>
      <c r="K70" s="72">
        <f>IFERROR(VLOOKUP(K$10 &amp; "_" &amp; $D$9 &amp; "_" &amp; $B70, OBSERVED_DATA!$A$2:$F$6151, 4, FALSE),  0)</f>
        <v>0</v>
      </c>
      <c r="L70" s="74">
        <f>IFERROR(VLOOKUP(L$10 &amp; "_" &amp; $D$9 &amp; "_" &amp; $B70, OBSERVED_DATA!$A$2:$F$6151, 4, FALSE),  0)</f>
        <v>0</v>
      </c>
      <c r="M70" s="72">
        <f>IFERROR(VLOOKUP(M$10 &amp; "_" &amp; $D$9 &amp; "_" &amp; $B70, OBSERVED_DATA!$A$2:$F$6151, 4, FALSE),  0)</f>
        <v>4.1699999999999997E-5</v>
      </c>
      <c r="N70" s="72">
        <f>IFERROR(VLOOKUP(N$10 &amp; "_" &amp; $D$9 &amp; "_" &amp; $B70, OBSERVED_DATA!$A$2:$F$6151, 4, FALSE),  0)</f>
        <v>3.948E-4</v>
      </c>
      <c r="O70" s="74">
        <f>IFERROR(VLOOKUP(O$10 &amp; "_" &amp; $D$9 &amp; "_" &amp; $B70, OBSERVED_DATA!$A$2:$F$6151, 4, FALSE),  0)</f>
        <v>3.1800000000000001E-3</v>
      </c>
      <c r="P70" s="72">
        <f>IFERROR(VLOOKUP(P$10 &amp; "_" &amp; $D$9 &amp; "_" &amp; $B70, OBSERVED_DATA!$A$2:$F$6151, 4, FALSE),  0)</f>
        <v>2.5144E-3</v>
      </c>
      <c r="Q70" s="72">
        <f>IFERROR(VLOOKUP(Q$10 &amp; "_" &amp; $D$9 &amp; "_" &amp; $B70, OBSERVED_DATA!$A$2:$F$6151, 4, FALSE),  0)</f>
        <v>1.2572079924902699E-2</v>
      </c>
      <c r="R70" s="72">
        <f>IFERROR(VLOOKUP(R$10 &amp; "_" &amp; $D$9 &amp; "_" &amp; $B70, OBSERVED_DATA!$A$2:$F$6151, 4, FALSE),  0)</f>
        <v>8.3255937375612994E-3</v>
      </c>
      <c r="S70" s="72">
        <f>IFERROR(VLOOKUP(S$10 &amp; "_" &amp; $D$9 &amp; "_" &amp; $B70, OBSERVED_DATA!$A$2:$F$6151, 4, FALSE),  0)</f>
        <v>4.9937578027465603E-2</v>
      </c>
      <c r="T70" s="72">
        <f>IFERROR(VLOOKUP(T$10 &amp; "_" &amp; $D$9 &amp; "_" &amp; $B70, OBSERVED_DATA!$A$2:$F$6151, 4, FALSE),  0)</f>
        <v>6.3943980879701406E-2</v>
      </c>
    </row>
    <row r="71" spans="2:20" x14ac:dyDescent="0.25">
      <c r="B71" s="25">
        <v>120</v>
      </c>
      <c r="C71" s="25">
        <v>121</v>
      </c>
      <c r="D71" s="47"/>
      <c r="E71" s="72">
        <f>IFERROR(VLOOKUP(E$10 &amp; "_" &amp; $D$9 &amp; "_" &amp; $B71, OBSERVED_DATA!$A$2:$F$6151, 4, FALSE),  0)</f>
        <v>1.4E-5</v>
      </c>
      <c r="F71" s="73">
        <f>IFERROR(VLOOKUP(F$10 &amp; "_" &amp; $D$9 &amp; "_" &amp; $B71, OBSERVED_DATA!$A$2:$F$6151, 4, FALSE),  0)</f>
        <v>0</v>
      </c>
      <c r="G71" s="73">
        <f>IFERROR(VLOOKUP(G$10 &amp; "_" &amp; $D$9 &amp; "_" &amp; $B71, OBSERVED_DATA!$A$2:$F$6151, 4, FALSE),  0)</f>
        <v>0</v>
      </c>
      <c r="H71" s="73">
        <f>IFERROR(VLOOKUP(H$10 &amp; "_" &amp; $D$9 &amp; "_" &amp; $B71, OBSERVED_DATA!$A$2:$F$6151, 4, FALSE),  0)</f>
        <v>0</v>
      </c>
      <c r="I71" s="73">
        <f>IFERROR(VLOOKUP(I$10 &amp; "_" &amp; $D$9 &amp; "_" &amp; $B71, OBSERVED_DATA!$A$2:$F$6151, 4, FALSE),  0)</f>
        <v>0</v>
      </c>
      <c r="J71" s="73">
        <f>IFERROR(VLOOKUP(J$10 &amp; "_" &amp; $D$9 &amp; "_" &amp; $B71, OBSERVED_DATA!$A$2:$F$6151, 4, FALSE),  0)</f>
        <v>0</v>
      </c>
      <c r="K71" s="72">
        <f>IFERROR(VLOOKUP(K$10 &amp; "_" &amp; $D$9 &amp; "_" &amp; $B71, OBSERVED_DATA!$A$2:$F$6151, 4, FALSE),  0)</f>
        <v>0</v>
      </c>
      <c r="L71" s="74">
        <f>IFERROR(VLOOKUP(L$10 &amp; "_" &amp; $D$9 &amp; "_" &amp; $B71, OBSERVED_DATA!$A$2:$F$6151, 4, FALSE),  0)</f>
        <v>0</v>
      </c>
      <c r="M71" s="72">
        <f>IFERROR(VLOOKUP(M$10 &amp; "_" &amp; $D$9 &amp; "_" &amp; $B71, OBSERVED_DATA!$A$2:$F$6151, 4, FALSE),  0)</f>
        <v>2.97E-5</v>
      </c>
      <c r="N71" s="72">
        <f>IFERROR(VLOOKUP(N$10 &amp; "_" &amp; $D$9 &amp; "_" &amp; $B71, OBSERVED_DATA!$A$2:$F$6151, 4, FALSE),  0)</f>
        <v>2.4279999999999999E-4</v>
      </c>
      <c r="O71" s="74">
        <f>IFERROR(VLOOKUP(O$10 &amp; "_" &amp; $D$9 &amp; "_" &amp; $B71, OBSERVED_DATA!$A$2:$F$6151, 4, FALSE),  0)</f>
        <v>3.0561999999999998E-3</v>
      </c>
      <c r="P71" s="72">
        <f>IFERROR(VLOOKUP(P$10 &amp; "_" &amp; $D$9 &amp; "_" &amp; $B71, OBSERVED_DATA!$A$2:$F$6151, 4, FALSE),  0)</f>
        <v>2.3446999999999999E-3</v>
      </c>
      <c r="Q71" s="72">
        <f>IFERROR(VLOOKUP(Q$10 &amp; "_" &amp; $D$9 &amp; "_" &amp; $B71, OBSERVED_DATA!$A$2:$F$6151, 4, FALSE),  0)</f>
        <v>1.9444816950515999E-3</v>
      </c>
      <c r="R71" s="72">
        <f>IFERROR(VLOOKUP(R$10 &amp; "_" &amp; $D$9 &amp; "_" &amp; $B71, OBSERVED_DATA!$A$2:$F$6151, 4, FALSE),  0)</f>
        <v>2.4578744858696999E-2</v>
      </c>
      <c r="S71" s="72">
        <f>IFERROR(VLOOKUP(S$10 &amp; "_" &amp; $D$9 &amp; "_" &amp; $B71, OBSERVED_DATA!$A$2:$F$6151, 4, FALSE),  0)</f>
        <v>2.6440164080613501E-2</v>
      </c>
      <c r="T71" s="72">
        <f>IFERROR(VLOOKUP(T$10 &amp; "_" &amp; $D$9 &amp; "_" &amp; $B71, OBSERVED_DATA!$A$2:$F$6151, 4, FALSE),  0)</f>
        <v>3.0106084112541402E-2</v>
      </c>
    </row>
    <row r="72" spans="2:20" x14ac:dyDescent="0.25">
      <c r="B72" s="25">
        <v>122</v>
      </c>
      <c r="C72" s="25">
        <v>123</v>
      </c>
      <c r="D72" s="47"/>
      <c r="E72" s="72">
        <f>IFERROR(VLOOKUP(E$10 &amp; "_" &amp; $D$9 &amp; "_" &amp; $B72, OBSERVED_DATA!$A$2:$F$6151, 4, FALSE),  0)</f>
        <v>1.0499999999999999E-5</v>
      </c>
      <c r="F72" s="73">
        <f>IFERROR(VLOOKUP(F$10 &amp; "_" &amp; $D$9 &amp; "_" &amp; $B72, OBSERVED_DATA!$A$2:$F$6151, 4, FALSE),  0)</f>
        <v>0</v>
      </c>
      <c r="G72" s="73">
        <f>IFERROR(VLOOKUP(G$10 &amp; "_" &amp; $D$9 &amp; "_" &amp; $B72, OBSERVED_DATA!$A$2:$F$6151, 4, FALSE),  0)</f>
        <v>0</v>
      </c>
      <c r="H72" s="73">
        <f>IFERROR(VLOOKUP(H$10 &amp; "_" &amp; $D$9 &amp; "_" &amp; $B72, OBSERVED_DATA!$A$2:$F$6151, 4, FALSE),  0)</f>
        <v>0</v>
      </c>
      <c r="I72" s="73">
        <f>IFERROR(VLOOKUP(I$10 &amp; "_" &amp; $D$9 &amp; "_" &amp; $B72, OBSERVED_DATA!$A$2:$F$6151, 4, FALSE),  0)</f>
        <v>0</v>
      </c>
      <c r="J72" s="73">
        <f>IFERROR(VLOOKUP(J$10 &amp; "_" &amp; $D$9 &amp; "_" &amp; $B72, OBSERVED_DATA!$A$2:$F$6151, 4, FALSE),  0)</f>
        <v>0</v>
      </c>
      <c r="K72" s="72">
        <f>IFERROR(VLOOKUP(K$10 &amp; "_" &amp; $D$9 &amp; "_" &amp; $B72, OBSERVED_DATA!$A$2:$F$6151, 4, FALSE),  0)</f>
        <v>0</v>
      </c>
      <c r="L72" s="74">
        <f>IFERROR(VLOOKUP(L$10 &amp; "_" &amp; $D$9 &amp; "_" &amp; $B72, OBSERVED_DATA!$A$2:$F$6151, 4, FALSE),  0)</f>
        <v>0</v>
      </c>
      <c r="M72" s="72">
        <f>IFERROR(VLOOKUP(M$10 &amp; "_" &amp; $D$9 &amp; "_" &amp; $B72, OBSERVED_DATA!$A$2:$F$6151, 4, FALSE),  0)</f>
        <v>1.77E-5</v>
      </c>
      <c r="N72" s="72">
        <f>IFERROR(VLOOKUP(N$10 &amp; "_" &amp; $D$9 &amp; "_" &amp; $B72, OBSERVED_DATA!$A$2:$F$6151, 4, FALSE),  0)</f>
        <v>1.9890000000000001E-4</v>
      </c>
      <c r="O72" s="74">
        <f>IFERROR(VLOOKUP(O$10 &amp; "_" &amp; $D$9 &amp; "_" &amp; $B72, OBSERVED_DATA!$A$2:$F$6151, 4, FALSE),  0)</f>
        <v>2.9321999999999998E-3</v>
      </c>
      <c r="P72" s="72">
        <f>IFERROR(VLOOKUP(P$10 &amp; "_" &amp; $D$9 &amp; "_" &amp; $B72, OBSERVED_DATA!$A$2:$F$6151, 4, FALSE),  0)</f>
        <v>2.1748000000000002E-3</v>
      </c>
      <c r="Q72" s="72">
        <f>IFERROR(VLOOKUP(Q$10 &amp; "_" &amp; $D$9 &amp; "_" &amp; $B72, OBSERVED_DATA!$A$2:$F$6151, 4, FALSE),  0)</f>
        <v>5.0288319699609996E-4</v>
      </c>
      <c r="R72" s="72">
        <f>IFERROR(VLOOKUP(R$10 &amp; "_" &amp; $D$9 &amp; "_" &amp; $B72, OBSERVED_DATA!$A$2:$F$6151, 4, FALSE),  0)</f>
        <v>1.2936181504577E-3</v>
      </c>
      <c r="S72" s="72">
        <f>IFERROR(VLOOKUP(S$10 &amp; "_" &amp; $D$9 &amp; "_" &amp; $B72, OBSERVED_DATA!$A$2:$F$6151, 4, FALSE),  0)</f>
        <v>2.2739432851792401E-2</v>
      </c>
      <c r="T72" s="72">
        <f>IFERROR(VLOOKUP(T$10 &amp; "_" &amp; $D$9 &amp; "_" &amp; $B72, OBSERVED_DATA!$A$2:$F$6151, 4, FALSE),  0)</f>
        <v>3.4508784435406101E-2</v>
      </c>
    </row>
    <row r="73" spans="2:20" x14ac:dyDescent="0.25">
      <c r="B73" s="25">
        <v>124</v>
      </c>
      <c r="C73" s="25">
        <v>125</v>
      </c>
      <c r="D73" s="47"/>
      <c r="E73" s="72">
        <f>IFERROR(VLOOKUP(E$10 &amp; "_" &amp; $D$9 &amp; "_" &amp; $B73, OBSERVED_DATA!$A$2:$F$6151, 4, FALSE),  0)</f>
        <v>6.9999999999999999E-6</v>
      </c>
      <c r="F73" s="73">
        <f>IFERROR(VLOOKUP(F$10 &amp; "_" &amp; $D$9 &amp; "_" &amp; $B73, OBSERVED_DATA!$A$2:$F$6151, 4, FALSE),  0)</f>
        <v>0</v>
      </c>
      <c r="G73" s="73">
        <f>IFERROR(VLOOKUP(G$10 &amp; "_" &amp; $D$9 &amp; "_" &amp; $B73, OBSERVED_DATA!$A$2:$F$6151, 4, FALSE),  0)</f>
        <v>0</v>
      </c>
      <c r="H73" s="73">
        <f>IFERROR(VLOOKUP(H$10 &amp; "_" &amp; $D$9 &amp; "_" &amp; $B73, OBSERVED_DATA!$A$2:$F$6151, 4, FALSE),  0)</f>
        <v>0</v>
      </c>
      <c r="I73" s="73">
        <f>IFERROR(VLOOKUP(I$10 &amp; "_" &amp; $D$9 &amp; "_" &amp; $B73, OBSERVED_DATA!$A$2:$F$6151, 4, FALSE),  0)</f>
        <v>0</v>
      </c>
      <c r="J73" s="73">
        <f>IFERROR(VLOOKUP(J$10 &amp; "_" &amp; $D$9 &amp; "_" &amp; $B73, OBSERVED_DATA!$A$2:$F$6151, 4, FALSE),  0)</f>
        <v>0</v>
      </c>
      <c r="K73" s="72">
        <f>IFERROR(VLOOKUP(K$10 &amp; "_" &amp; $D$9 &amp; "_" &amp; $B73, OBSERVED_DATA!$A$2:$F$6151, 4, FALSE),  0)</f>
        <v>0</v>
      </c>
      <c r="L73" s="74">
        <f>IFERROR(VLOOKUP(L$10 &amp; "_" &amp; $D$9 &amp; "_" &amp; $B73, OBSERVED_DATA!$A$2:$F$6151, 4, FALSE),  0)</f>
        <v>0</v>
      </c>
      <c r="M73" s="72">
        <f>IFERROR(VLOOKUP(M$10 &amp; "_" &amp; $D$9 &amp; "_" &amp; $B73, OBSERVED_DATA!$A$2:$F$6151, 4, FALSE),  0)</f>
        <v>1.49E-5</v>
      </c>
      <c r="N73" s="72">
        <f>IFERROR(VLOOKUP(N$10 &amp; "_" &amp; $D$9 &amp; "_" &amp; $B73, OBSERVED_DATA!$A$2:$F$6151, 4, FALSE),  0)</f>
        <v>1.55E-4</v>
      </c>
      <c r="O73" s="74">
        <f>IFERROR(VLOOKUP(O$10 &amp; "_" &amp; $D$9 &amp; "_" &amp; $B73, OBSERVED_DATA!$A$2:$F$6151, 4, FALSE),  0)</f>
        <v>2.8084E-3</v>
      </c>
      <c r="P73" s="72">
        <f>IFERROR(VLOOKUP(P$10 &amp; "_" &amp; $D$9 &amp; "_" &amp; $B73, OBSERVED_DATA!$A$2:$F$6151, 4, FALSE),  0)</f>
        <v>2.0051000000000001E-3</v>
      </c>
      <c r="Q73" s="72">
        <f>IFERROR(VLOOKUP(Q$10 &amp; "_" &amp; $D$9 &amp; "_" &amp; $B73, OBSERVED_DATA!$A$2:$F$6151, 4, FALSE),  0)</f>
        <v>1.67627732332E-4</v>
      </c>
      <c r="R73" s="72">
        <f>IFERROR(VLOOKUP(R$10 &amp; "_" &amp; $D$9 &amp; "_" &amp; $B73, OBSERVED_DATA!$A$2:$F$6151, 4, FALSE),  0)</f>
        <v>1.42629693512E-3</v>
      </c>
      <c r="S73" s="72">
        <f>IFERROR(VLOOKUP(S$10 &amp; "_" &amp; $D$9 &amp; "_" &amp; $B73, OBSERVED_DATA!$A$2:$F$6151, 4, FALSE),  0)</f>
        <v>1.9885856964508598E-2</v>
      </c>
      <c r="T73" s="72">
        <f>IFERROR(VLOOKUP(T$10 &amp; "_" &amp; $D$9 &amp; "_" &amp; $B73, OBSERVED_DATA!$A$2:$F$6151, 4, FALSE),  0)</f>
        <v>2.4906704683634501E-2</v>
      </c>
    </row>
    <row r="74" spans="2:20" x14ac:dyDescent="0.25">
      <c r="B74" s="25">
        <v>126</v>
      </c>
      <c r="C74" s="25">
        <v>127</v>
      </c>
      <c r="D74" s="47"/>
      <c r="E74" s="72">
        <f>IFERROR(VLOOKUP(E$10 &amp; "_" &amp; $D$9 &amp; "_" &amp; $B74, OBSERVED_DATA!$A$2:$F$6151, 4, FALSE),  0)</f>
        <v>3.4999999999999999E-6</v>
      </c>
      <c r="F74" s="73">
        <f>IFERROR(VLOOKUP(F$10 &amp; "_" &amp; $D$9 &amp; "_" &amp; $B74, OBSERVED_DATA!$A$2:$F$6151, 4, FALSE),  0)</f>
        <v>0</v>
      </c>
      <c r="G74" s="73">
        <f>IFERROR(VLOOKUP(G$10 &amp; "_" &amp; $D$9 &amp; "_" &amp; $B74, OBSERVED_DATA!$A$2:$F$6151, 4, FALSE),  0)</f>
        <v>0</v>
      </c>
      <c r="H74" s="73">
        <f>IFERROR(VLOOKUP(H$10 &amp; "_" &amp; $D$9 &amp; "_" &amp; $B74, OBSERVED_DATA!$A$2:$F$6151, 4, FALSE),  0)</f>
        <v>0</v>
      </c>
      <c r="I74" s="73">
        <f>IFERROR(VLOOKUP(I$10 &amp; "_" &amp; $D$9 &amp; "_" &amp; $B74, OBSERVED_DATA!$A$2:$F$6151, 4, FALSE),  0)</f>
        <v>0</v>
      </c>
      <c r="J74" s="73">
        <f>IFERROR(VLOOKUP(J$10 &amp; "_" &amp; $D$9 &amp; "_" &amp; $B74, OBSERVED_DATA!$A$2:$F$6151, 4, FALSE),  0)</f>
        <v>0</v>
      </c>
      <c r="K74" s="72">
        <f>IFERROR(VLOOKUP(K$10 &amp; "_" &amp; $D$9 &amp; "_" &amp; $B74, OBSERVED_DATA!$A$2:$F$6151, 4, FALSE),  0)</f>
        <v>0</v>
      </c>
      <c r="L74" s="74">
        <f>IFERROR(VLOOKUP(L$10 &amp; "_" &amp; $D$9 &amp; "_" &amp; $B74, OBSERVED_DATA!$A$2:$F$6151, 4, FALSE),  0)</f>
        <v>0</v>
      </c>
      <c r="M74" s="72">
        <f>IFERROR(VLOOKUP(M$10 &amp; "_" &amp; $D$9 &amp; "_" &amp; $B74, OBSERVED_DATA!$A$2:$F$6151, 4, FALSE),  0)</f>
        <v>1.1199999999999999E-5</v>
      </c>
      <c r="N74" s="72">
        <f>IFERROR(VLOOKUP(N$10 &amp; "_" &amp; $D$9 &amp; "_" &amp; $B74, OBSERVED_DATA!$A$2:$F$6151, 4, FALSE),  0)</f>
        <v>1.111E-4</v>
      </c>
      <c r="O74" s="74">
        <f>IFERROR(VLOOKUP(O$10 &amp; "_" &amp; $D$9 &amp; "_" &amp; $B74, OBSERVED_DATA!$A$2:$F$6151, 4, FALSE),  0)</f>
        <v>2.6844999999999998E-3</v>
      </c>
      <c r="P74" s="72">
        <f>IFERROR(VLOOKUP(P$10 &amp; "_" &amp; $D$9 &amp; "_" &amp; $B74, OBSERVED_DATA!$A$2:$F$6151, 4, FALSE),  0)</f>
        <v>1.8351999999999999E-3</v>
      </c>
      <c r="Q74" s="72">
        <f>IFERROR(VLOOKUP(Q$10 &amp; "_" &amp; $D$9 &amp; "_" &amp; $B74, OBSERVED_DATA!$A$2:$F$6151, 4, FALSE),  0)</f>
        <v>1.67627732332E-4</v>
      </c>
      <c r="R74" s="72">
        <f>IFERROR(VLOOKUP(R$10 &amp; "_" &amp; $D$9 &amp; "_" &amp; $B74, OBSERVED_DATA!$A$2:$F$6151, 4, FALSE),  0)</f>
        <v>1.3267878466230001E-4</v>
      </c>
      <c r="S74" s="72">
        <f>IFERROR(VLOOKUP(S$10 &amp; "_" &amp; $D$9 &amp; "_" &amp; $B74, OBSERVED_DATA!$A$2:$F$6151, 4, FALSE),  0)</f>
        <v>6.9110041020153E-3</v>
      </c>
      <c r="T74" s="72">
        <f>IFERROR(VLOOKUP(T$10 &amp; "_" &amp; $D$9 &amp; "_" &amp; $B74, OBSERVED_DATA!$A$2:$F$6151, 4, FALSE),  0)</f>
        <v>1.03987588578137E-2</v>
      </c>
    </row>
    <row r="75" spans="2:20" x14ac:dyDescent="0.25">
      <c r="B75" s="25">
        <v>128</v>
      </c>
      <c r="C75" s="25">
        <v>129</v>
      </c>
      <c r="D75" s="47"/>
      <c r="E75" s="72">
        <f>IFERROR(VLOOKUP(E$10 &amp; "_" &amp; $D$9 &amp; "_" &amp; $B75, OBSERVED_DATA!$A$2:$F$6151, 4, FALSE),  0)</f>
        <v>0</v>
      </c>
      <c r="F75" s="73">
        <f>IFERROR(VLOOKUP(F$10 &amp; "_" &amp; $D$9 &amp; "_" &amp; $B75, OBSERVED_DATA!$A$2:$F$6151, 4, FALSE),  0)</f>
        <v>0</v>
      </c>
      <c r="G75" s="73">
        <f>IFERROR(VLOOKUP(G$10 &amp; "_" &amp; $D$9 &amp; "_" &amp; $B75, OBSERVED_DATA!$A$2:$F$6151, 4, FALSE),  0)</f>
        <v>0</v>
      </c>
      <c r="H75" s="73">
        <f>IFERROR(VLOOKUP(H$10 &amp; "_" &amp; $D$9 &amp; "_" &amp; $B75, OBSERVED_DATA!$A$2:$F$6151, 4, FALSE),  0)</f>
        <v>0</v>
      </c>
      <c r="I75" s="73">
        <f>IFERROR(VLOOKUP(I$10 &amp; "_" &amp; $D$9 &amp; "_" &amp; $B75, OBSERVED_DATA!$A$2:$F$6151, 4, FALSE),  0)</f>
        <v>0</v>
      </c>
      <c r="J75" s="73">
        <f>IFERROR(VLOOKUP(J$10 &amp; "_" &amp; $D$9 &amp; "_" &amp; $B75, OBSERVED_DATA!$A$2:$F$6151, 4, FALSE),  0)</f>
        <v>0</v>
      </c>
      <c r="K75" s="72">
        <f>IFERROR(VLOOKUP(K$10 &amp; "_" &amp; $D$9 &amp; "_" &amp; $B75, OBSERVED_DATA!$A$2:$F$6151, 4, FALSE),  0)</f>
        <v>0</v>
      </c>
      <c r="L75" s="74">
        <f>IFERROR(VLOOKUP(L$10 &amp; "_" &amp; $D$9 &amp; "_" &amp; $B75, OBSERVED_DATA!$A$2:$F$6151, 4, FALSE),  0)</f>
        <v>0</v>
      </c>
      <c r="M75" s="72">
        <f>IFERROR(VLOOKUP(M$10 &amp; "_" &amp; $D$9 &amp; "_" &amp; $B75, OBSERVED_DATA!$A$2:$F$6151, 4, FALSE),  0)</f>
        <v>7.4000000000000003E-6</v>
      </c>
      <c r="N75" s="72">
        <f>IFERROR(VLOOKUP(N$10 &amp; "_" &amp; $D$9 &amp; "_" &amp; $B75, OBSERVED_DATA!$A$2:$F$6151, 4, FALSE),  0)</f>
        <v>6.7199999999999994E-5</v>
      </c>
      <c r="O75" s="74">
        <f>IFERROR(VLOOKUP(O$10 &amp; "_" &amp; $D$9 &amp; "_" &amp; $B75, OBSERVED_DATA!$A$2:$F$6151, 4, FALSE),  0)</f>
        <v>2.3010000000000001E-3</v>
      </c>
      <c r="P75" s="72">
        <f>IFERROR(VLOOKUP(P$10 &amp; "_" &amp; $D$9 &amp; "_" &amp; $B75, OBSERVED_DATA!$A$2:$F$6151, 4, FALSE),  0)</f>
        <v>1.6655000000000001E-3</v>
      </c>
      <c r="Q75" s="72">
        <f>IFERROR(VLOOKUP(Q$10 &amp; "_" &amp; $D$9 &amp; "_" &amp; $B75, OBSERVED_DATA!$A$2:$F$6151, 4, FALSE),  0)</f>
        <v>3.35255464664E-4</v>
      </c>
      <c r="R75" s="72">
        <f>IFERROR(VLOOKUP(R$10 &amp; "_" &amp; $D$9 &amp; "_" &amp; $B75, OBSERVED_DATA!$A$2:$F$6151, 4, FALSE),  0)</f>
        <v>2.6535756932460002E-4</v>
      </c>
      <c r="S75" s="72">
        <f>IFERROR(VLOOKUP(S$10 &amp; "_" &amp; $D$9 &amp; "_" &amp; $B75, OBSERVED_DATA!$A$2:$F$6151, 4, FALSE),  0)</f>
        <v>5.6625646513285997E-3</v>
      </c>
      <c r="T75" s="72">
        <f>IFERROR(VLOOKUP(T$10 &amp; "_" &amp; $D$9 &amp; "_" &amp; $B75, OBSERVED_DATA!$A$2:$F$6151, 4, FALSE),  0)</f>
        <v>3.4382992997608998E-3</v>
      </c>
    </row>
    <row r="76" spans="2:20" x14ac:dyDescent="0.25">
      <c r="B76" s="25">
        <v>130</v>
      </c>
      <c r="C76" s="25">
        <v>131</v>
      </c>
      <c r="D76" s="47"/>
      <c r="E76" s="72">
        <f>IFERROR(VLOOKUP(E$10 &amp; "_" &amp; $D$9 &amp; "_" &amp; $B76, OBSERVED_DATA!$A$2:$F$6151, 4, FALSE),  0)</f>
        <v>0</v>
      </c>
      <c r="F76" s="73">
        <f>IFERROR(VLOOKUP(F$10 &amp; "_" &amp; $D$9 &amp; "_" &amp; $B76, OBSERVED_DATA!$A$2:$F$6151, 4, FALSE),  0)</f>
        <v>0</v>
      </c>
      <c r="G76" s="73">
        <f>IFERROR(VLOOKUP(G$10 &amp; "_" &amp; $D$9 &amp; "_" &amp; $B76, OBSERVED_DATA!$A$2:$F$6151, 4, FALSE),  0)</f>
        <v>0</v>
      </c>
      <c r="H76" s="73">
        <f>IFERROR(VLOOKUP(H$10 &amp; "_" &amp; $D$9 &amp; "_" &amp; $B76, OBSERVED_DATA!$A$2:$F$6151, 4, FALSE),  0)</f>
        <v>0</v>
      </c>
      <c r="I76" s="73">
        <f>IFERROR(VLOOKUP(I$10 &amp; "_" &amp; $D$9 &amp; "_" &amp; $B76, OBSERVED_DATA!$A$2:$F$6151, 4, FALSE),  0)</f>
        <v>0</v>
      </c>
      <c r="J76" s="73">
        <f>IFERROR(VLOOKUP(J$10 &amp; "_" &amp; $D$9 &amp; "_" &amp; $B76, OBSERVED_DATA!$A$2:$F$6151, 4, FALSE),  0)</f>
        <v>0</v>
      </c>
      <c r="K76" s="72">
        <f>IFERROR(VLOOKUP(K$10 &amp; "_" &amp; $D$9 &amp; "_" &amp; $B76, OBSERVED_DATA!$A$2:$F$6151, 4, FALSE),  0)</f>
        <v>0</v>
      </c>
      <c r="L76" s="74">
        <f>IFERROR(VLOOKUP(L$10 &amp; "_" &amp; $D$9 &amp; "_" &amp; $B76, OBSERVED_DATA!$A$2:$F$6151, 4, FALSE),  0)</f>
        <v>0</v>
      </c>
      <c r="M76" s="72">
        <f>IFERROR(VLOOKUP(M$10 &amp; "_" &amp; $D$9 &amp; "_" &amp; $B76, OBSERVED_DATA!$A$2:$F$6151, 4, FALSE),  0)</f>
        <v>3.7000000000000002E-6</v>
      </c>
      <c r="N76" s="72">
        <f>IFERROR(VLOOKUP(N$10 &amp; "_" &amp; $D$9 &amp; "_" &amp; $B76, OBSERVED_DATA!$A$2:$F$6151, 4, FALSE),  0)</f>
        <v>6.0900000000000003E-5</v>
      </c>
      <c r="O76" s="74">
        <f>IFERROR(VLOOKUP(O$10 &amp; "_" &amp; $D$9 &amp; "_" &amp; $B76, OBSERVED_DATA!$A$2:$F$6151, 4, FALSE),  0)</f>
        <v>1.9174999999999999E-3</v>
      </c>
      <c r="P76" s="72">
        <f>IFERROR(VLOOKUP(P$10 &amp; "_" &amp; $D$9 &amp; "_" &amp; $B76, OBSERVED_DATA!$A$2:$F$6151, 4, FALSE),  0)</f>
        <v>1.5661E-3</v>
      </c>
      <c r="Q76" s="72">
        <f>IFERROR(VLOOKUP(Q$10 &amp; "_" &amp; $D$9 &amp; "_" &amp; $B76, OBSERVED_DATA!$A$2:$F$6151, 4, FALSE),  0)</f>
        <v>1.67627732332E-4</v>
      </c>
      <c r="R76" s="72">
        <f>IFERROR(VLOOKUP(R$10 &amp; "_" &amp; $D$9 &amp; "_" &amp; $B76, OBSERVED_DATA!$A$2:$F$6151, 4, FALSE),  0)</f>
        <v>1.990181769934E-4</v>
      </c>
      <c r="S76" s="72">
        <f>IFERROR(VLOOKUP(S$10 &amp; "_" &amp; $D$9 &amp; "_" &amp; $B76, OBSERVED_DATA!$A$2:$F$6151, 4, FALSE),  0)</f>
        <v>3.0319243802388999E-3</v>
      </c>
      <c r="T76" s="72">
        <f>IFERROR(VLOOKUP(T$10 &amp; "_" &amp; $D$9 &amp; "_" &amp; $B76, OBSERVED_DATA!$A$2:$F$6151, 4, FALSE),  0)</f>
        <v>2.1803849217995998E-3</v>
      </c>
    </row>
    <row r="77" spans="2:20" x14ac:dyDescent="0.25">
      <c r="B77" s="25">
        <v>132</v>
      </c>
      <c r="C77" s="25">
        <v>133</v>
      </c>
      <c r="D77" s="47"/>
      <c r="E77" s="72">
        <f>IFERROR(VLOOKUP(E$10 &amp; "_" &amp; $D$9 &amp; "_" &amp; $B77, OBSERVED_DATA!$A$2:$F$6151, 4, FALSE),  0)</f>
        <v>0</v>
      </c>
      <c r="F77" s="73">
        <f>IFERROR(VLOOKUP(F$10 &amp; "_" &amp; $D$9 &amp; "_" &amp; $B77, OBSERVED_DATA!$A$2:$F$6151, 4, FALSE),  0)</f>
        <v>0</v>
      </c>
      <c r="G77" s="73">
        <f>IFERROR(VLOOKUP(G$10 &amp; "_" &amp; $D$9 &amp; "_" &amp; $B77, OBSERVED_DATA!$A$2:$F$6151, 4, FALSE),  0)</f>
        <v>0</v>
      </c>
      <c r="H77" s="73">
        <f>IFERROR(VLOOKUP(H$10 &amp; "_" &amp; $D$9 &amp; "_" &amp; $B77, OBSERVED_DATA!$A$2:$F$6151, 4, FALSE),  0)</f>
        <v>0</v>
      </c>
      <c r="I77" s="73">
        <f>IFERROR(VLOOKUP(I$10 &amp; "_" &amp; $D$9 &amp; "_" &amp; $B77, OBSERVED_DATA!$A$2:$F$6151, 4, FALSE),  0)</f>
        <v>0</v>
      </c>
      <c r="J77" s="73">
        <f>IFERROR(VLOOKUP(J$10 &amp; "_" &amp; $D$9 &amp; "_" &amp; $B77, OBSERVED_DATA!$A$2:$F$6151, 4, FALSE),  0)</f>
        <v>0</v>
      </c>
      <c r="K77" s="72">
        <f>IFERROR(VLOOKUP(K$10 &amp; "_" &amp; $D$9 &amp; "_" &amp; $B77, OBSERVED_DATA!$A$2:$F$6151, 4, FALSE),  0)</f>
        <v>0</v>
      </c>
      <c r="L77" s="74">
        <f>IFERROR(VLOOKUP(L$10 &amp; "_" &amp; $D$9 &amp; "_" &amp; $B77, OBSERVED_DATA!$A$2:$F$6151, 4, FALSE),  0)</f>
        <v>0</v>
      </c>
      <c r="M77" s="72">
        <f>IFERROR(VLOOKUP(M$10 &amp; "_" &amp; $D$9 &amp; "_" &amp; $B77, OBSERVED_DATA!$A$2:$F$6151, 4, FALSE),  0)</f>
        <v>0</v>
      </c>
      <c r="N77" s="72">
        <f>IFERROR(VLOOKUP(N$10 &amp; "_" &amp; $D$9 &amp; "_" &amp; $B77, OBSERVED_DATA!$A$2:$F$6151, 4, FALSE),  0)</f>
        <v>5.4500000000000003E-5</v>
      </c>
      <c r="O77" s="74">
        <f>IFERROR(VLOOKUP(O$10 &amp; "_" &amp; $D$9 &amp; "_" &amp; $B77, OBSERVED_DATA!$A$2:$F$6151, 4, FALSE),  0)</f>
        <v>1.534E-3</v>
      </c>
      <c r="P77" s="72">
        <f>IFERROR(VLOOKUP(P$10 &amp; "_" &amp; $D$9 &amp; "_" &amp; $B77, OBSERVED_DATA!$A$2:$F$6151, 4, FALSE),  0)</f>
        <v>1.4667E-3</v>
      </c>
      <c r="Q77" s="72">
        <f>IFERROR(VLOOKUP(Q$10 &amp; "_" &amp; $D$9 &amp; "_" &amp; $B77, OBSERVED_DATA!$A$2:$F$6151, 4, FALSE),  0)</f>
        <v>2.0115327879840001E-4</v>
      </c>
      <c r="R77" s="72">
        <f>IFERROR(VLOOKUP(R$10 &amp; "_" &amp; $D$9 &amp; "_" &amp; $B77, OBSERVED_DATA!$A$2:$F$6151, 4, FALSE),  0)</f>
        <v>3.9803635398690001E-4</v>
      </c>
      <c r="S77" s="72">
        <f>IFERROR(VLOOKUP(S$10 &amp; "_" &amp; $D$9 &amp; "_" &amp; $B77, OBSERVED_DATA!$A$2:$F$6151, 4, FALSE),  0)</f>
        <v>8.471553415373E-4</v>
      </c>
      <c r="T77" s="72">
        <f>IFERROR(VLOOKUP(T$10 &amp; "_" &amp; $D$9 &amp; "_" &amp; $B77, OBSERVED_DATA!$A$2:$F$6151, 4, FALSE),  0)</f>
        <v>1.5514277328188999E-3</v>
      </c>
    </row>
    <row r="78" spans="2:20" x14ac:dyDescent="0.25">
      <c r="B78" s="25">
        <v>134</v>
      </c>
      <c r="C78" s="25">
        <v>135</v>
      </c>
      <c r="D78" s="47"/>
      <c r="E78" s="72">
        <f>IFERROR(VLOOKUP(E$10 &amp; "_" &amp; $D$9 &amp; "_" &amp; $B78, OBSERVED_DATA!$A$2:$F$6151, 4, FALSE),  0)</f>
        <v>0</v>
      </c>
      <c r="F78" s="73">
        <f>IFERROR(VLOOKUP(F$10 &amp; "_" &amp; $D$9 &amp; "_" &amp; $B78, OBSERVED_DATA!$A$2:$F$6151, 4, FALSE),  0)</f>
        <v>0</v>
      </c>
      <c r="G78" s="73">
        <f>IFERROR(VLOOKUP(G$10 &amp; "_" &amp; $D$9 &amp; "_" &amp; $B78, OBSERVED_DATA!$A$2:$F$6151, 4, FALSE),  0)</f>
        <v>0</v>
      </c>
      <c r="H78" s="73">
        <f>IFERROR(VLOOKUP(H$10 &amp; "_" &amp; $D$9 &amp; "_" &amp; $B78, OBSERVED_DATA!$A$2:$F$6151, 4, FALSE),  0)</f>
        <v>0</v>
      </c>
      <c r="I78" s="73">
        <f>IFERROR(VLOOKUP(I$10 &amp; "_" &amp; $D$9 &amp; "_" &amp; $B78, OBSERVED_DATA!$A$2:$F$6151, 4, FALSE),  0)</f>
        <v>0</v>
      </c>
      <c r="J78" s="73">
        <f>IFERROR(VLOOKUP(J$10 &amp; "_" &amp; $D$9 &amp; "_" &amp; $B78, OBSERVED_DATA!$A$2:$F$6151, 4, FALSE),  0)</f>
        <v>0</v>
      </c>
      <c r="K78" s="72">
        <f>IFERROR(VLOOKUP(K$10 &amp; "_" &amp; $D$9 &amp; "_" &amp; $B78, OBSERVED_DATA!$A$2:$F$6151, 4, FALSE),  0)</f>
        <v>0</v>
      </c>
      <c r="L78" s="74">
        <f>IFERROR(VLOOKUP(L$10 &amp; "_" &amp; $D$9 &amp; "_" &amp; $B78, OBSERVED_DATA!$A$2:$F$6151, 4, FALSE),  0)</f>
        <v>0</v>
      </c>
      <c r="M78" s="72">
        <f>IFERROR(VLOOKUP(M$10 &amp; "_" &amp; $D$9 &amp; "_" &amp; $B78, OBSERVED_DATA!$A$2:$F$6151, 4, FALSE),  0)</f>
        <v>0</v>
      </c>
      <c r="N78" s="72">
        <f>IFERROR(VLOOKUP(N$10 &amp; "_" &amp; $D$9 &amp; "_" &amp; $B78, OBSERVED_DATA!$A$2:$F$6151, 4, FALSE),  0)</f>
        <v>4.8199999999999999E-5</v>
      </c>
      <c r="O78" s="74">
        <f>IFERROR(VLOOKUP(O$10 &amp; "_" &amp; $D$9 &amp; "_" &amp; $B78, OBSERVED_DATA!$A$2:$F$6151, 4, FALSE),  0)</f>
        <v>1.1505E-3</v>
      </c>
      <c r="P78" s="72">
        <f>IFERROR(VLOOKUP(P$10 &amp; "_" &amp; $D$9 &amp; "_" &amp; $B78, OBSERVED_DATA!$A$2:$F$6151, 4, FALSE),  0)</f>
        <v>1.3672999999999999E-3</v>
      </c>
      <c r="Q78" s="72">
        <f>IFERROR(VLOOKUP(Q$10 &amp; "_" &amp; $D$9 &amp; "_" &amp; $B78, OBSERVED_DATA!$A$2:$F$6151, 4, FALSE),  0)</f>
        <v>6.7051092932809996E-4</v>
      </c>
      <c r="R78" s="72">
        <f>IFERROR(VLOOKUP(R$10 &amp; "_" &amp; $D$9 &amp; "_" &amp; $B78, OBSERVED_DATA!$A$2:$F$6151, 4, FALSE),  0)</f>
        <v>2.9852726549020001E-4</v>
      </c>
      <c r="S78" s="72">
        <f>IFERROR(VLOOKUP(S$10 &amp; "_" &amp; $D$9 &amp; "_" &amp; $B78, OBSERVED_DATA!$A$2:$F$6151, 4, FALSE),  0)</f>
        <v>8.9174246477610004E-4</v>
      </c>
      <c r="T78" s="72">
        <f>IFERROR(VLOOKUP(T$10 &amp; "_" &amp; $D$9 &amp; "_" &amp; $B78, OBSERVED_DATA!$A$2:$F$6151, 4, FALSE),  0)</f>
        <v>9.6440102310360002E-4</v>
      </c>
    </row>
    <row r="79" spans="2:20" x14ac:dyDescent="0.25">
      <c r="B79" s="25">
        <v>136</v>
      </c>
      <c r="C79" s="25">
        <v>137</v>
      </c>
      <c r="D79" s="47"/>
      <c r="E79" s="72">
        <f>IFERROR(VLOOKUP(E$10 &amp; "_" &amp; $D$9 &amp; "_" &amp; $B79, OBSERVED_DATA!$A$2:$F$6151, 4, FALSE),  0)</f>
        <v>0</v>
      </c>
      <c r="F79" s="73">
        <f>IFERROR(VLOOKUP(F$10 &amp; "_" &amp; $D$9 &amp; "_" &amp; $B79, OBSERVED_DATA!$A$2:$F$6151, 4, FALSE),  0)</f>
        <v>0</v>
      </c>
      <c r="G79" s="73">
        <f>IFERROR(VLOOKUP(G$10 &amp; "_" &amp; $D$9 &amp; "_" &amp; $B79, OBSERVED_DATA!$A$2:$F$6151, 4, FALSE),  0)</f>
        <v>0</v>
      </c>
      <c r="H79" s="73">
        <f>IFERROR(VLOOKUP(H$10 &amp; "_" &amp; $D$9 &amp; "_" &amp; $B79, OBSERVED_DATA!$A$2:$F$6151, 4, FALSE),  0)</f>
        <v>0</v>
      </c>
      <c r="I79" s="73">
        <f>IFERROR(VLOOKUP(I$10 &amp; "_" &amp; $D$9 &amp; "_" &amp; $B79, OBSERVED_DATA!$A$2:$F$6151, 4, FALSE),  0)</f>
        <v>0</v>
      </c>
      <c r="J79" s="73">
        <f>IFERROR(VLOOKUP(J$10 &amp; "_" &amp; $D$9 &amp; "_" &amp; $B79, OBSERVED_DATA!$A$2:$F$6151, 4, FALSE),  0)</f>
        <v>0</v>
      </c>
      <c r="K79" s="72">
        <f>IFERROR(VLOOKUP(K$10 &amp; "_" &amp; $D$9 &amp; "_" &amp; $B79, OBSERVED_DATA!$A$2:$F$6151, 4, FALSE),  0)</f>
        <v>0</v>
      </c>
      <c r="L79" s="74">
        <f>IFERROR(VLOOKUP(L$10 &amp; "_" &amp; $D$9 &amp; "_" &amp; $B79, OBSERVED_DATA!$A$2:$F$6151, 4, FALSE),  0)</f>
        <v>0</v>
      </c>
      <c r="M79" s="72">
        <f>IFERROR(VLOOKUP(M$10 &amp; "_" &amp; $D$9 &amp; "_" &amp; $B79, OBSERVED_DATA!$A$2:$F$6151, 4, FALSE),  0)</f>
        <v>0</v>
      </c>
      <c r="N79" s="72">
        <f>IFERROR(VLOOKUP(N$10 &amp; "_" &amp; $D$9 &amp; "_" &amp; $B79, OBSERVED_DATA!$A$2:$F$6151, 4, FALSE),  0)</f>
        <v>4.18E-5</v>
      </c>
      <c r="O79" s="74">
        <f>IFERROR(VLOOKUP(O$10 &amp; "_" &amp; $D$9 &amp; "_" &amp; $B79, OBSERVED_DATA!$A$2:$F$6151, 4, FALSE),  0)</f>
        <v>7.67E-4</v>
      </c>
      <c r="P79" s="72">
        <f>IFERROR(VLOOKUP(P$10 &amp; "_" &amp; $D$9 &amp; "_" &amp; $B79, OBSERVED_DATA!$A$2:$F$6151, 4, FALSE),  0)</f>
        <v>0</v>
      </c>
      <c r="Q79" s="72">
        <f>IFERROR(VLOOKUP(Q$10 &amp; "_" &amp; $D$9 &amp; "_" &amp; $B79, OBSERVED_DATA!$A$2:$F$6151, 4, FALSE),  0)</f>
        <v>5.0288319699609996E-4</v>
      </c>
      <c r="R79" s="72">
        <f>IFERROR(VLOOKUP(R$10 &amp; "_" &amp; $D$9 &amp; "_" &amp; $B79, OBSERVED_DATA!$A$2:$F$6151, 4, FALSE),  0)</f>
        <v>5.9705453098040002E-4</v>
      </c>
      <c r="S79" s="72">
        <f>IFERROR(VLOOKUP(S$10 &amp; "_" &amp; $D$9 &amp; "_" &amp; $B79, OBSERVED_DATA!$A$2:$F$6151, 4, FALSE),  0)</f>
        <v>3.1210986267159998E-4</v>
      </c>
      <c r="T79" s="72">
        <f>IFERROR(VLOOKUP(T$10 &amp; "_" &amp; $D$9 &amp; "_" &amp; $B79, OBSERVED_DATA!$A$2:$F$6151, 4, FALSE),  0)</f>
        <v>4.6123527191909997E-4</v>
      </c>
    </row>
    <row r="80" spans="2:20" x14ac:dyDescent="0.25">
      <c r="B80" s="25">
        <v>138</v>
      </c>
      <c r="C80" s="25">
        <v>139</v>
      </c>
      <c r="D80" s="47"/>
      <c r="E80" s="72">
        <f>IFERROR(VLOOKUP(E$10 &amp; "_" &amp; $D$9 &amp; "_" &amp; $B80, OBSERVED_DATA!$A$2:$F$6151, 4, FALSE),  0)</f>
        <v>0</v>
      </c>
      <c r="F80" s="73">
        <f>IFERROR(VLOOKUP(F$10 &amp; "_" &amp; $D$9 &amp; "_" &amp; $B80, OBSERVED_DATA!$A$2:$F$6151, 4, FALSE),  0)</f>
        <v>0</v>
      </c>
      <c r="G80" s="73">
        <f>IFERROR(VLOOKUP(G$10 &amp; "_" &amp; $D$9 &amp; "_" &amp; $B80, OBSERVED_DATA!$A$2:$F$6151, 4, FALSE),  0)</f>
        <v>0</v>
      </c>
      <c r="H80" s="73">
        <f>IFERROR(VLOOKUP(H$10 &amp; "_" &amp; $D$9 &amp; "_" &amp; $B80, OBSERVED_DATA!$A$2:$F$6151, 4, FALSE),  0)</f>
        <v>0</v>
      </c>
      <c r="I80" s="73">
        <f>IFERROR(VLOOKUP(I$10 &amp; "_" &amp; $D$9 &amp; "_" &amp; $B80, OBSERVED_DATA!$A$2:$F$6151, 4, FALSE),  0)</f>
        <v>0</v>
      </c>
      <c r="J80" s="73">
        <f>IFERROR(VLOOKUP(J$10 &amp; "_" &amp; $D$9 &amp; "_" &amp; $B80, OBSERVED_DATA!$A$2:$F$6151, 4, FALSE),  0)</f>
        <v>0</v>
      </c>
      <c r="K80" s="72">
        <f>IFERROR(VLOOKUP(K$10 &amp; "_" &amp; $D$9 &amp; "_" &amp; $B80, OBSERVED_DATA!$A$2:$F$6151, 4, FALSE),  0)</f>
        <v>0</v>
      </c>
      <c r="L80" s="74">
        <f>IFERROR(VLOOKUP(L$10 &amp; "_" &amp; $D$9 &amp; "_" &amp; $B80, OBSERVED_DATA!$A$2:$F$6151, 4, FALSE),  0)</f>
        <v>0</v>
      </c>
      <c r="M80" s="72">
        <f>IFERROR(VLOOKUP(M$10 &amp; "_" &amp; $D$9 &amp; "_" &amp; $B80, OBSERVED_DATA!$A$2:$F$6151, 4, FALSE),  0)</f>
        <v>0</v>
      </c>
      <c r="N80" s="72">
        <f>IFERROR(VLOOKUP(N$10 &amp; "_" &amp; $D$9 &amp; "_" &amp; $B80, OBSERVED_DATA!$A$2:$F$6151, 4, FALSE),  0)</f>
        <v>3.5500000000000002E-5</v>
      </c>
      <c r="O80" s="74">
        <f>IFERROR(VLOOKUP(O$10 &amp; "_" &amp; $D$9 &amp; "_" &amp; $B80, OBSERVED_DATA!$A$2:$F$6151, 4, FALSE),  0)</f>
        <v>3.835E-4</v>
      </c>
      <c r="P80" s="72">
        <f>IFERROR(VLOOKUP(P$10 &amp; "_" &amp; $D$9 &amp; "_" &amp; $B80, OBSERVED_DATA!$A$2:$F$6151, 4, FALSE),  0)</f>
        <v>0</v>
      </c>
      <c r="Q80" s="72">
        <f>IFERROR(VLOOKUP(Q$10 &amp; "_" &amp; $D$9 &amp; "_" &amp; $B80, OBSERVED_DATA!$A$2:$F$6151, 4, FALSE),  0)</f>
        <v>9.3871530105939997E-4</v>
      </c>
      <c r="R80" s="72">
        <f>IFERROR(VLOOKUP(R$10 &amp; "_" &amp; $D$9 &amp; "_" &amp; $B80, OBSERVED_DATA!$A$2:$F$6151, 4, FALSE),  0)</f>
        <v>6.3022422714600001E-4</v>
      </c>
      <c r="S80" s="72">
        <f>IFERROR(VLOOKUP(S$10 &amp; "_" &amp; $D$9 &amp; "_" &amp; $B80, OBSERVED_DATA!$A$2:$F$6151, 4, FALSE),  0)</f>
        <v>7.5798109505970004E-4</v>
      </c>
      <c r="T80" s="72">
        <f>IFERROR(VLOOKUP(T$10 &amp; "_" &amp; $D$9 &amp; "_" &amp; $B80, OBSERVED_DATA!$A$2:$F$6151, 4, FALSE),  0)</f>
        <v>1.677219170615E-4</v>
      </c>
    </row>
    <row r="81" spans="2:20" x14ac:dyDescent="0.25">
      <c r="B81" s="25">
        <v>140</v>
      </c>
      <c r="C81" s="25">
        <v>141</v>
      </c>
      <c r="D81" s="47"/>
      <c r="E81" s="72">
        <f>IFERROR(VLOOKUP(E$10 &amp; "_" &amp; $D$9 &amp; "_" &amp; $B81, OBSERVED_DATA!$A$2:$F$6151, 4, FALSE),  0)</f>
        <v>0</v>
      </c>
      <c r="F81" s="73">
        <f>IFERROR(VLOOKUP(F$10 &amp; "_" &amp; $D$9 &amp; "_" &amp; $B81, OBSERVED_DATA!$A$2:$F$6151, 4, FALSE),  0)</f>
        <v>0</v>
      </c>
      <c r="G81" s="73">
        <f>IFERROR(VLOOKUP(G$10 &amp; "_" &amp; $D$9 &amp; "_" &amp; $B81, OBSERVED_DATA!$A$2:$F$6151, 4, FALSE),  0)</f>
        <v>0</v>
      </c>
      <c r="H81" s="73">
        <f>IFERROR(VLOOKUP(H$10 &amp; "_" &amp; $D$9 &amp; "_" &amp; $B81, OBSERVED_DATA!$A$2:$F$6151, 4, FALSE),  0)</f>
        <v>0</v>
      </c>
      <c r="I81" s="73">
        <f>IFERROR(VLOOKUP(I$10 &amp; "_" &amp; $D$9 &amp; "_" &amp; $B81, OBSERVED_DATA!$A$2:$F$6151, 4, FALSE),  0)</f>
        <v>0</v>
      </c>
      <c r="J81" s="73">
        <f>IFERROR(VLOOKUP(J$10 &amp; "_" &amp; $D$9 &amp; "_" &amp; $B81, OBSERVED_DATA!$A$2:$F$6151, 4, FALSE),  0)</f>
        <v>0</v>
      </c>
      <c r="K81" s="72">
        <f>IFERROR(VLOOKUP(K$10 &amp; "_" &amp; $D$9 &amp; "_" &amp; $B81, OBSERVED_DATA!$A$2:$F$6151, 4, FALSE),  0)</f>
        <v>0</v>
      </c>
      <c r="L81" s="74">
        <f>IFERROR(VLOOKUP(L$10 &amp; "_" &amp; $D$9 &amp; "_" &amp; $B81, OBSERVED_DATA!$A$2:$F$6151, 4, FALSE),  0)</f>
        <v>0</v>
      </c>
      <c r="M81" s="72">
        <f>IFERROR(VLOOKUP(M$10 &amp; "_" &amp; $D$9 &amp; "_" &amp; $B81, OBSERVED_DATA!$A$2:$F$6151, 4, FALSE),  0)</f>
        <v>0</v>
      </c>
      <c r="N81" s="72">
        <f>IFERROR(VLOOKUP(N$10 &amp; "_" &amp; $D$9 &amp; "_" &amp; $B81, OBSERVED_DATA!$A$2:$F$6151, 4, FALSE),  0)</f>
        <v>2.9099999999999999E-5</v>
      </c>
      <c r="O81" s="74">
        <f>IFERROR(VLOOKUP(O$10 &amp; "_" &amp; $D$9 &amp; "_" &amp; $B81, OBSERVED_DATA!$A$2:$F$6151, 4, FALSE),  0)</f>
        <v>0</v>
      </c>
      <c r="P81" s="72">
        <f>IFERROR(VLOOKUP(P$10 &amp; "_" &amp; $D$9 &amp; "_" &amp; $B81, OBSERVED_DATA!$A$2:$F$6151, 4, FALSE),  0)</f>
        <v>0</v>
      </c>
      <c r="Q81" s="72">
        <f>IFERROR(VLOOKUP(Q$10 &amp; "_" &amp; $D$9 &amp; "_" &amp; $B81, OBSERVED_DATA!$A$2:$F$6151, 4, FALSE),  0)</f>
        <v>6.3698538286169999E-4</v>
      </c>
      <c r="R81" s="72">
        <f>IFERROR(VLOOKUP(R$10 &amp; "_" &amp; $D$9 &amp; "_" &amp; $B81, OBSERVED_DATA!$A$2:$F$6151, 4, FALSE),  0)</f>
        <v>5.3071513864930001E-4</v>
      </c>
      <c r="S81" s="72">
        <f>IFERROR(VLOOKUP(S$10 &amp; "_" &amp; $D$9 &amp; "_" &amp; $B81, OBSERVED_DATA!$A$2:$F$6151, 4, FALSE),  0)</f>
        <v>2.675227394328E-4</v>
      </c>
      <c r="T81" s="72">
        <f>IFERROR(VLOOKUP(T$10 &amp; "_" &amp; $D$9 &amp; "_" &amp; $B81, OBSERVED_DATA!$A$2:$F$6151, 4, FALSE),  0)</f>
        <v>3.3544383412299999E-4</v>
      </c>
    </row>
    <row r="82" spans="2:20" x14ac:dyDescent="0.25">
      <c r="B82" s="25">
        <v>142</v>
      </c>
      <c r="C82" s="25">
        <v>143</v>
      </c>
      <c r="D82" s="47"/>
      <c r="E82" s="72">
        <f>IFERROR(VLOOKUP(E$10 &amp; "_" &amp; $D$9 &amp; "_" &amp; $B82, OBSERVED_DATA!$A$2:$F$6151, 4, FALSE),  0)</f>
        <v>0</v>
      </c>
      <c r="F82" s="73">
        <f>IFERROR(VLOOKUP(F$10 &amp; "_" &amp; $D$9 &amp; "_" &amp; $B82, OBSERVED_DATA!$A$2:$F$6151, 4, FALSE),  0)</f>
        <v>0</v>
      </c>
      <c r="G82" s="73">
        <f>IFERROR(VLOOKUP(G$10 &amp; "_" &amp; $D$9 &amp; "_" &amp; $B82, OBSERVED_DATA!$A$2:$F$6151, 4, FALSE),  0)</f>
        <v>0</v>
      </c>
      <c r="H82" s="73">
        <f>IFERROR(VLOOKUP(H$10 &amp; "_" &amp; $D$9 &amp; "_" &amp; $B82, OBSERVED_DATA!$A$2:$F$6151, 4, FALSE),  0)</f>
        <v>0</v>
      </c>
      <c r="I82" s="73">
        <f>IFERROR(VLOOKUP(I$10 &amp; "_" &amp; $D$9 &amp; "_" &amp; $B82, OBSERVED_DATA!$A$2:$F$6151, 4, FALSE),  0)</f>
        <v>0</v>
      </c>
      <c r="J82" s="73">
        <f>IFERROR(VLOOKUP(J$10 &amp; "_" &amp; $D$9 &amp; "_" &amp; $B82, OBSERVED_DATA!$A$2:$F$6151, 4, FALSE),  0)</f>
        <v>0</v>
      </c>
      <c r="K82" s="72">
        <f>IFERROR(VLOOKUP(K$10 &amp; "_" &amp; $D$9 &amp; "_" &amp; $B82, OBSERVED_DATA!$A$2:$F$6151, 4, FALSE),  0)</f>
        <v>0</v>
      </c>
      <c r="L82" s="74">
        <f>IFERROR(VLOOKUP(L$10 &amp; "_" &amp; $D$9 &amp; "_" &amp; $B82, OBSERVED_DATA!$A$2:$F$6151, 4, FALSE),  0)</f>
        <v>0</v>
      </c>
      <c r="M82" s="72">
        <f>IFERROR(VLOOKUP(M$10 &amp; "_" &amp; $D$9 &amp; "_" &amp; $B82, OBSERVED_DATA!$A$2:$F$6151, 4, FALSE),  0)</f>
        <v>0</v>
      </c>
      <c r="N82" s="72">
        <f>IFERROR(VLOOKUP(N$10 &amp; "_" &amp; $D$9 &amp; "_" &amp; $B82, OBSERVED_DATA!$A$2:$F$6151, 4, FALSE),  0)</f>
        <v>2.76E-5</v>
      </c>
      <c r="O82" s="74">
        <f>IFERROR(VLOOKUP(O$10 &amp; "_" &amp; $D$9 &amp; "_" &amp; $B82, OBSERVED_DATA!$A$2:$F$6151, 4, FALSE),  0)</f>
        <v>0</v>
      </c>
      <c r="P82" s="72">
        <f>IFERROR(VLOOKUP(P$10 &amp; "_" &amp; $D$9 &amp; "_" &amp; $B82, OBSERVED_DATA!$A$2:$F$6151, 4, FALSE),  0)</f>
        <v>0</v>
      </c>
      <c r="Q82" s="72">
        <f>IFERROR(VLOOKUP(Q$10 &amp; "_" &amp; $D$9 &amp; "_" &amp; $B82, OBSERVED_DATA!$A$2:$F$6151, 4, FALSE),  0)</f>
        <v>1.4415984980554999E-3</v>
      </c>
      <c r="R82" s="72">
        <f>IFERROR(VLOOKUP(R$10 &amp; "_" &amp; $D$9 &amp; "_" &amp; $B82, OBSERVED_DATA!$A$2:$F$6151, 4, FALSE),  0)</f>
        <v>1.4594666312855999E-3</v>
      </c>
      <c r="S82" s="72">
        <f>IFERROR(VLOOKUP(S$10 &amp; "_" &amp; $D$9 &amp; "_" &amp; $B82, OBSERVED_DATA!$A$2:$F$6151, 4, FALSE),  0)</f>
        <v>8.9174246477617203E-5</v>
      </c>
      <c r="T82" s="72">
        <f>IFERROR(VLOOKUP(T$10 &amp; "_" &amp; $D$9 &amp; "_" &amp; $B82, OBSERVED_DATA!$A$2:$F$6151, 4, FALSE),  0)</f>
        <v>2.5158287559220001E-4</v>
      </c>
    </row>
    <row r="83" spans="2:20" x14ac:dyDescent="0.25">
      <c r="B83" s="25">
        <v>144</v>
      </c>
      <c r="C83" s="25">
        <v>145</v>
      </c>
      <c r="D83" s="47"/>
      <c r="E83" s="72">
        <f>IFERROR(VLOOKUP(E$10 &amp; "_" &amp; $D$9 &amp; "_" &amp; $B83, OBSERVED_DATA!$A$2:$F$6151, 4, FALSE),  0)</f>
        <v>0</v>
      </c>
      <c r="F83" s="73">
        <f>IFERROR(VLOOKUP(F$10 &amp; "_" &amp; $D$9 &amp; "_" &amp; $B83, OBSERVED_DATA!$A$2:$F$6151, 4, FALSE),  0)</f>
        <v>0</v>
      </c>
      <c r="G83" s="73">
        <f>IFERROR(VLOOKUP(G$10 &amp; "_" &amp; $D$9 &amp; "_" &amp; $B83, OBSERVED_DATA!$A$2:$F$6151, 4, FALSE),  0)</f>
        <v>0</v>
      </c>
      <c r="H83" s="73">
        <f>IFERROR(VLOOKUP(H$10 &amp; "_" &amp; $D$9 &amp; "_" &amp; $B83, OBSERVED_DATA!$A$2:$F$6151, 4, FALSE),  0)</f>
        <v>0</v>
      </c>
      <c r="I83" s="73">
        <f>IFERROR(VLOOKUP(I$10 &amp; "_" &amp; $D$9 &amp; "_" &amp; $B83, OBSERVED_DATA!$A$2:$F$6151, 4, FALSE),  0)</f>
        <v>0</v>
      </c>
      <c r="J83" s="73">
        <f>IFERROR(VLOOKUP(J$10 &amp; "_" &amp; $D$9 &amp; "_" &amp; $B83, OBSERVED_DATA!$A$2:$F$6151, 4, FALSE),  0)</f>
        <v>0</v>
      </c>
      <c r="K83" s="72">
        <f>IFERROR(VLOOKUP(K$10 &amp; "_" &amp; $D$9 &amp; "_" &amp; $B83, OBSERVED_DATA!$A$2:$F$6151, 4, FALSE),  0)</f>
        <v>0</v>
      </c>
      <c r="L83" s="74">
        <f>IFERROR(VLOOKUP(L$10 &amp; "_" &amp; $D$9 &amp; "_" &amp; $B83, OBSERVED_DATA!$A$2:$F$6151, 4, FALSE),  0)</f>
        <v>0</v>
      </c>
      <c r="M83" s="72">
        <f>IFERROR(VLOOKUP(M$10 &amp; "_" &amp; $D$9 &amp; "_" &amp; $B83, OBSERVED_DATA!$A$2:$F$6151, 4, FALSE),  0)</f>
        <v>0</v>
      </c>
      <c r="N83" s="72">
        <f>IFERROR(VLOOKUP(N$10 &amp; "_" &amp; $D$9 &amp; "_" &amp; $B83, OBSERVED_DATA!$A$2:$F$6151, 4, FALSE),  0)</f>
        <v>2.62E-5</v>
      </c>
      <c r="O83" s="74">
        <f>IFERROR(VLOOKUP(O$10 &amp; "_" &amp; $D$9 &amp; "_" &amp; $B83, OBSERVED_DATA!$A$2:$F$6151, 4, FALSE),  0)</f>
        <v>0</v>
      </c>
      <c r="P83" s="72">
        <f>IFERROR(VLOOKUP(P$10 &amp; "_" &amp; $D$9 &amp; "_" &amp; $B83, OBSERVED_DATA!$A$2:$F$6151, 4, FALSE),  0)</f>
        <v>0</v>
      </c>
      <c r="Q83" s="72">
        <f>IFERROR(VLOOKUP(Q$10 &amp; "_" &amp; $D$9 &amp; "_" &amp; $B83, OBSERVED_DATA!$A$2:$F$6151, 4, FALSE),  0)</f>
        <v>2.4808904385141E-3</v>
      </c>
      <c r="R83" s="72">
        <f>IFERROR(VLOOKUP(R$10 &amp; "_" &amp; $D$9 &amp; "_" &amp; $B83, OBSERVED_DATA!$A$2:$F$6151, 4, FALSE),  0)</f>
        <v>1.8575029852726001E-3</v>
      </c>
      <c r="S83" s="72">
        <f>IFERROR(VLOOKUP(S$10 &amp; "_" &amp; $D$9 &amp; "_" &amp; $B83, OBSERVED_DATA!$A$2:$F$6151, 4, FALSE),  0)</f>
        <v>1.1146780809702E-3</v>
      </c>
      <c r="T83" s="72">
        <f>IFERROR(VLOOKUP(T$10 &amp; "_" &amp; $D$9 &amp; "_" &amp; $B83, OBSERVED_DATA!$A$2:$F$6151, 4, FALSE),  0)</f>
        <v>3.3963688204956002E-3</v>
      </c>
    </row>
    <row r="84" spans="2:20" x14ac:dyDescent="0.25">
      <c r="B84" s="25">
        <v>146</v>
      </c>
      <c r="C84" s="25">
        <v>147</v>
      </c>
      <c r="D84" s="47"/>
      <c r="E84" s="72">
        <f>IFERROR(VLOOKUP(E$10 &amp; "_" &amp; $D$9 &amp; "_" &amp; $B84, OBSERVED_DATA!$A$2:$F$6151, 4, FALSE),  0)</f>
        <v>0</v>
      </c>
      <c r="F84" s="73">
        <f>IFERROR(VLOOKUP(F$10 &amp; "_" &amp; $D$9 &amp; "_" &amp; $B84, OBSERVED_DATA!$A$2:$F$6151, 4, FALSE),  0)</f>
        <v>0</v>
      </c>
      <c r="G84" s="73">
        <f>IFERROR(VLOOKUP(G$10 &amp; "_" &amp; $D$9 &amp; "_" &amp; $B84, OBSERVED_DATA!$A$2:$F$6151, 4, FALSE),  0)</f>
        <v>0</v>
      </c>
      <c r="H84" s="73">
        <f>IFERROR(VLOOKUP(H$10 &amp; "_" &amp; $D$9 &amp; "_" &amp; $B84, OBSERVED_DATA!$A$2:$F$6151, 4, FALSE),  0)</f>
        <v>0</v>
      </c>
      <c r="I84" s="73">
        <f>IFERROR(VLOOKUP(I$10 &amp; "_" &amp; $D$9 &amp; "_" &amp; $B84, OBSERVED_DATA!$A$2:$F$6151, 4, FALSE),  0)</f>
        <v>0</v>
      </c>
      <c r="J84" s="73">
        <f>IFERROR(VLOOKUP(J$10 &amp; "_" &amp; $D$9 &amp; "_" &amp; $B84, OBSERVED_DATA!$A$2:$F$6151, 4, FALSE),  0)</f>
        <v>0</v>
      </c>
      <c r="K84" s="72">
        <f>IFERROR(VLOOKUP(K$10 &amp; "_" &amp; $D$9 &amp; "_" &amp; $B84, OBSERVED_DATA!$A$2:$F$6151, 4, FALSE),  0)</f>
        <v>0</v>
      </c>
      <c r="L84" s="74">
        <f>IFERROR(VLOOKUP(L$10 &amp; "_" &amp; $D$9 &amp; "_" &amp; $B84, OBSERVED_DATA!$A$2:$F$6151, 4, FALSE),  0)</f>
        <v>0</v>
      </c>
      <c r="M84" s="72">
        <f>IFERROR(VLOOKUP(M$10 &amp; "_" &amp; $D$9 &amp; "_" &amp; $B84, OBSERVED_DATA!$A$2:$F$6151, 4, FALSE),  0)</f>
        <v>0</v>
      </c>
      <c r="N84" s="72">
        <f>IFERROR(VLOOKUP(N$10 &amp; "_" &amp; $D$9 &amp; "_" &amp; $B84, OBSERVED_DATA!$A$2:$F$6151, 4, FALSE),  0)</f>
        <v>2.4700000000000001E-5</v>
      </c>
      <c r="O84" s="74">
        <f>IFERROR(VLOOKUP(O$10 &amp; "_" &amp; $D$9 &amp; "_" &amp; $B84, OBSERVED_DATA!$A$2:$F$6151, 4, FALSE),  0)</f>
        <v>0</v>
      </c>
      <c r="P84" s="72">
        <f>IFERROR(VLOOKUP(P$10 &amp; "_" &amp; $D$9 &amp; "_" &amp; $B84, OBSERVED_DATA!$A$2:$F$6151, 4, FALSE),  0)</f>
        <v>0</v>
      </c>
      <c r="Q84" s="72">
        <f>IFERROR(VLOOKUP(Q$10 &amp; "_" &amp; $D$9 &amp; "_" &amp; $B84, OBSERVED_DATA!$A$2:$F$6151, 4, FALSE),  0)</f>
        <v>1.9444816950515999E-3</v>
      </c>
      <c r="R84" s="72">
        <f>IFERROR(VLOOKUP(R$10 &amp; "_" &amp; $D$9 &amp; "_" &amp; $B84, OBSERVED_DATA!$A$2:$F$6151, 4, FALSE),  0)</f>
        <v>1.0945999734642E-3</v>
      </c>
      <c r="S84" s="72">
        <f>IFERROR(VLOOKUP(S$10 &amp; "_" &amp; $D$9 &amp; "_" &amp; $B84, OBSERVED_DATA!$A$2:$F$6151, 4, FALSE),  0)</f>
        <v>8.1594435527019005E-3</v>
      </c>
      <c r="T84" s="72">
        <f>IFERROR(VLOOKUP(T$10 &amp; "_" &amp; $D$9 &amp; "_" &amp; $B84, OBSERVED_DATA!$A$2:$F$6151, 4, FALSE),  0)</f>
        <v>9.9794540651599005E-3</v>
      </c>
    </row>
    <row r="85" spans="2:20" x14ac:dyDescent="0.25">
      <c r="B85" s="25">
        <v>148</v>
      </c>
      <c r="C85" s="25">
        <v>149</v>
      </c>
      <c r="D85" s="47"/>
      <c r="E85" s="72">
        <f>IFERROR(VLOOKUP(E$10 &amp; "_" &amp; $D$9 &amp; "_" &amp; $B85, OBSERVED_DATA!$A$2:$F$6151, 4, FALSE),  0)</f>
        <v>0</v>
      </c>
      <c r="F85" s="73">
        <f>IFERROR(VLOOKUP(F$10 &amp; "_" &amp; $D$9 &amp; "_" &amp; $B85, OBSERVED_DATA!$A$2:$F$6151, 4, FALSE),  0)</f>
        <v>0</v>
      </c>
      <c r="G85" s="73">
        <f>IFERROR(VLOOKUP(G$10 &amp; "_" &amp; $D$9 &amp; "_" &amp; $B85, OBSERVED_DATA!$A$2:$F$6151, 4, FALSE),  0)</f>
        <v>0</v>
      </c>
      <c r="H85" s="73">
        <f>IFERROR(VLOOKUP(H$10 &amp; "_" &amp; $D$9 &amp; "_" &amp; $B85, OBSERVED_DATA!$A$2:$F$6151, 4, FALSE),  0)</f>
        <v>0</v>
      </c>
      <c r="I85" s="73">
        <f>IFERROR(VLOOKUP(I$10 &amp; "_" &amp; $D$9 &amp; "_" &amp; $B85, OBSERVED_DATA!$A$2:$F$6151, 4, FALSE),  0)</f>
        <v>0</v>
      </c>
      <c r="J85" s="73">
        <f>IFERROR(VLOOKUP(J$10 &amp; "_" &amp; $D$9 &amp; "_" &amp; $B85, OBSERVED_DATA!$A$2:$F$6151, 4, FALSE),  0)</f>
        <v>0</v>
      </c>
      <c r="K85" s="72">
        <f>IFERROR(VLOOKUP(K$10 &amp; "_" &amp; $D$9 &amp; "_" &amp; $B85, OBSERVED_DATA!$A$2:$F$6151, 4, FALSE),  0)</f>
        <v>0</v>
      </c>
      <c r="L85" s="74">
        <f>IFERROR(VLOOKUP(L$10 &amp; "_" &amp; $D$9 &amp; "_" &amp; $B85, OBSERVED_DATA!$A$2:$F$6151, 4, FALSE),  0)</f>
        <v>0</v>
      </c>
      <c r="M85" s="72">
        <f>IFERROR(VLOOKUP(M$10 &amp; "_" &amp; $D$9 &amp; "_" &amp; $B85, OBSERVED_DATA!$A$2:$F$6151, 4, FALSE),  0)</f>
        <v>0</v>
      </c>
      <c r="N85" s="72">
        <f>IFERROR(VLOOKUP(N$10 &amp; "_" &amp; $D$9 &amp; "_" &amp; $B85, OBSERVED_DATA!$A$2:$F$6151, 4, FALSE),  0)</f>
        <v>2.3200000000000001E-5</v>
      </c>
      <c r="O85" s="74">
        <f>IFERROR(VLOOKUP(O$10 &amp; "_" &amp; $D$9 &amp; "_" &amp; $B85, OBSERVED_DATA!$A$2:$F$6151, 4, FALSE),  0)</f>
        <v>0</v>
      </c>
      <c r="P85" s="72">
        <f>IFERROR(VLOOKUP(P$10 &amp; "_" &amp; $D$9 &amp; "_" &amp; $B85, OBSERVED_DATA!$A$2:$F$6151, 4, FALSE),  0)</f>
        <v>0</v>
      </c>
      <c r="Q85" s="72">
        <f>IFERROR(VLOOKUP(Q$10 &amp; "_" &amp; $D$9 &amp; "_" &amp; $B85, OBSERVED_DATA!$A$2:$F$6151, 4, FALSE),  0)</f>
        <v>8.3813866166009996E-4</v>
      </c>
      <c r="R85" s="72">
        <f>IFERROR(VLOOKUP(R$10 &amp; "_" &amp; $D$9 &amp; "_" &amp; $B85, OBSERVED_DATA!$A$2:$F$6151, 4, FALSE),  0)</f>
        <v>5.3071513864932996E-3</v>
      </c>
      <c r="S85" s="72">
        <f>IFERROR(VLOOKUP(S$10 &amp; "_" &amp; $D$9 &amp; "_" &amp; $B85, OBSERVED_DATA!$A$2:$F$6151, 4, FALSE),  0)</f>
        <v>1.7388978063135E-3</v>
      </c>
      <c r="T85" s="72">
        <f>IFERROR(VLOOKUP(T$10 &amp; "_" &amp; $D$9 &amp; "_" &amp; $B85, OBSERVED_DATA!$A$2:$F$6151, 4, FALSE),  0)</f>
        <v>1.8449410876766E-3</v>
      </c>
    </row>
    <row r="86" spans="2:20" x14ac:dyDescent="0.25">
      <c r="B86" s="25">
        <v>150</v>
      </c>
      <c r="C86" s="25">
        <v>151</v>
      </c>
      <c r="D86" s="47"/>
      <c r="E86" s="72">
        <f>IFERROR(VLOOKUP(E$10 &amp; "_" &amp; $D$9 &amp; "_" &amp; $B86, OBSERVED_DATA!$A$2:$F$6151, 4, FALSE),  0)</f>
        <v>0</v>
      </c>
      <c r="F86" s="73">
        <f>IFERROR(VLOOKUP(F$10 &amp; "_" &amp; $D$9 &amp; "_" &amp; $B86, OBSERVED_DATA!$A$2:$F$6151, 4, FALSE),  0)</f>
        <v>0</v>
      </c>
      <c r="G86" s="73">
        <f>IFERROR(VLOOKUP(G$10 &amp; "_" &amp; $D$9 &amp; "_" &amp; $B86, OBSERVED_DATA!$A$2:$F$6151, 4, FALSE),  0)</f>
        <v>0</v>
      </c>
      <c r="H86" s="73">
        <f>IFERROR(VLOOKUP(H$10 &amp; "_" &amp; $D$9 &amp; "_" &amp; $B86, OBSERVED_DATA!$A$2:$F$6151, 4, FALSE),  0)</f>
        <v>0</v>
      </c>
      <c r="I86" s="73">
        <f>IFERROR(VLOOKUP(I$10 &amp; "_" &amp; $D$9 &amp; "_" &amp; $B86, OBSERVED_DATA!$A$2:$F$6151, 4, FALSE),  0)</f>
        <v>0</v>
      </c>
      <c r="J86" s="73">
        <f>IFERROR(VLOOKUP(J$10 &amp; "_" &amp; $D$9 &amp; "_" &amp; $B86, OBSERVED_DATA!$A$2:$F$6151, 4, FALSE),  0)</f>
        <v>0</v>
      </c>
      <c r="K86" s="72">
        <f>IFERROR(VLOOKUP(K$10 &amp; "_" &amp; $D$9 &amp; "_" &amp; $B86, OBSERVED_DATA!$A$2:$F$6151, 4, FALSE),  0)</f>
        <v>0</v>
      </c>
      <c r="L86" s="74">
        <f>IFERROR(VLOOKUP(L$10 &amp; "_" &amp; $D$9 &amp; "_" &amp; $B86, OBSERVED_DATA!$A$2:$F$6151, 4, FALSE),  0)</f>
        <v>0</v>
      </c>
      <c r="M86" s="72">
        <f>IFERROR(VLOOKUP(M$10 &amp; "_" &amp; $D$9 &amp; "_" &amp; $B86, OBSERVED_DATA!$A$2:$F$6151, 4, FALSE),  0)</f>
        <v>0</v>
      </c>
      <c r="N86" s="72">
        <f>IFERROR(VLOOKUP(N$10 &amp; "_" &amp; $D$9 &amp; "_" &amp; $B86, OBSERVED_DATA!$A$2:$F$6151, 4, FALSE),  0)</f>
        <v>2.1699999999999999E-5</v>
      </c>
      <c r="O86" s="74">
        <f>IFERROR(VLOOKUP(O$10 &amp; "_" &amp; $D$9 &amp; "_" &amp; $B86, OBSERVED_DATA!$A$2:$F$6151, 4, FALSE),  0)</f>
        <v>0</v>
      </c>
      <c r="P86" s="72">
        <f>IFERROR(VLOOKUP(P$10 &amp; "_" &amp; $D$9 &amp; "_" &amp; $B86, OBSERVED_DATA!$A$2:$F$6151, 4, FALSE),  0)</f>
        <v>0</v>
      </c>
      <c r="Q86" s="72">
        <f>IFERROR(VLOOKUP(Q$10 &amp; "_" &amp; $D$9 &amp; "_" &amp; $B86, OBSERVED_DATA!$A$2:$F$6151, 4, FALSE),  0)</f>
        <v>1.0728174869250001E-3</v>
      </c>
      <c r="R86" s="72">
        <f>IFERROR(VLOOKUP(R$10 &amp; "_" &amp; $D$9 &amp; "_" &amp; $B86, OBSERVED_DATA!$A$2:$F$6151, 4, FALSE),  0)</f>
        <v>5.3071513864930001E-4</v>
      </c>
      <c r="S86" s="72">
        <f>IFERROR(VLOOKUP(S$10 &amp; "_" &amp; $D$9 &amp; "_" &amp; $B86, OBSERVED_DATA!$A$2:$F$6151, 4, FALSE),  0)</f>
        <v>3.3886213661493999E-3</v>
      </c>
      <c r="T86" s="72">
        <f>IFERROR(VLOOKUP(T$10 &amp; "_" &amp; $D$9 &amp; "_" &amp; $B86, OBSERVED_DATA!$A$2:$F$6151, 4, FALSE),  0)</f>
        <v>3.8156736131492999E-3</v>
      </c>
    </row>
    <row r="87" spans="2:20" x14ac:dyDescent="0.25">
      <c r="B87" s="25">
        <v>152</v>
      </c>
      <c r="C87" s="25">
        <v>153</v>
      </c>
      <c r="D87" s="47"/>
      <c r="E87" s="72">
        <f>IFERROR(VLOOKUP(E$10 &amp; "_" &amp; $D$9 &amp; "_" &amp; $B87, OBSERVED_DATA!$A$2:$F$6151, 4, FALSE),  0)</f>
        <v>0</v>
      </c>
      <c r="F87" s="73">
        <f>IFERROR(VLOOKUP(F$10 &amp; "_" &amp; $D$9 &amp; "_" &amp; $B87, OBSERVED_DATA!$A$2:$F$6151, 4, FALSE),  0)</f>
        <v>0</v>
      </c>
      <c r="G87" s="73">
        <f>IFERROR(VLOOKUP(G$10 &amp; "_" &amp; $D$9 &amp; "_" &amp; $B87, OBSERVED_DATA!$A$2:$F$6151, 4, FALSE),  0)</f>
        <v>0</v>
      </c>
      <c r="H87" s="73">
        <f>IFERROR(VLOOKUP(H$10 &amp; "_" &amp; $D$9 &amp; "_" &amp; $B87, OBSERVED_DATA!$A$2:$F$6151, 4, FALSE),  0)</f>
        <v>0</v>
      </c>
      <c r="I87" s="73">
        <f>IFERROR(VLOOKUP(I$10 &amp; "_" &amp; $D$9 &amp; "_" &amp; $B87, OBSERVED_DATA!$A$2:$F$6151, 4, FALSE),  0)</f>
        <v>0</v>
      </c>
      <c r="J87" s="73">
        <f>IFERROR(VLOOKUP(J$10 &amp; "_" &amp; $D$9 &amp; "_" &amp; $B87, OBSERVED_DATA!$A$2:$F$6151, 4, FALSE),  0)</f>
        <v>0</v>
      </c>
      <c r="K87" s="72">
        <f>IFERROR(VLOOKUP(K$10 &amp; "_" &amp; $D$9 &amp; "_" &amp; $B87, OBSERVED_DATA!$A$2:$F$6151, 4, FALSE),  0)</f>
        <v>0</v>
      </c>
      <c r="L87" s="74">
        <f>IFERROR(VLOOKUP(L$10 &amp; "_" &amp; $D$9 &amp; "_" &amp; $B87, OBSERVED_DATA!$A$2:$F$6151, 4, FALSE),  0)</f>
        <v>0</v>
      </c>
      <c r="M87" s="72">
        <f>IFERROR(VLOOKUP(M$10 &amp; "_" &amp; $D$9 &amp; "_" &amp; $B87, OBSERVED_DATA!$A$2:$F$6151, 4, FALSE),  0)</f>
        <v>0</v>
      </c>
      <c r="N87" s="72">
        <f>IFERROR(VLOOKUP(N$10 &amp; "_" &amp; $D$9 &amp; "_" &amp; $B87, OBSERVED_DATA!$A$2:$F$6151, 4, FALSE),  0)</f>
        <v>2.0299999999999999E-5</v>
      </c>
      <c r="O87" s="74">
        <f>IFERROR(VLOOKUP(O$10 &amp; "_" &amp; $D$9 &amp; "_" &amp; $B87, OBSERVED_DATA!$A$2:$F$6151, 4, FALSE),  0)</f>
        <v>0</v>
      </c>
      <c r="P87" s="72">
        <f>IFERROR(VLOOKUP(P$10 &amp; "_" &amp; $D$9 &amp; "_" &amp; $B87, OBSERVED_DATA!$A$2:$F$6151, 4, FALSE),  0)</f>
        <v>0</v>
      </c>
      <c r="Q87" s="72">
        <f>IFERROR(VLOOKUP(Q$10 &amp; "_" &amp; $D$9 &amp; "_" &amp; $B87, OBSERVED_DATA!$A$2:$F$6151, 4, FALSE),  0)</f>
        <v>2.0115327879840001E-4</v>
      </c>
      <c r="R87" s="72">
        <f>IFERROR(VLOOKUP(R$10 &amp; "_" &amp; $D$9 &amp; "_" &amp; $B87, OBSERVED_DATA!$A$2:$F$6151, 4, FALSE),  0)</f>
        <v>1.6584848082790999E-3</v>
      </c>
      <c r="S87" s="72">
        <f>IFERROR(VLOOKUP(S$10 &amp; "_" &amp; $D$9 &amp; "_" &amp; $B87, OBSERVED_DATA!$A$2:$F$6151, 4, FALSE),  0)</f>
        <v>1.9172462992686999E-3</v>
      </c>
      <c r="T87" s="72">
        <f>IFERROR(VLOOKUP(T$10 &amp; "_" &amp; $D$9 &amp; "_" &amp; $B87, OBSERVED_DATA!$A$2:$F$6151, 4, FALSE),  0)</f>
        <v>2.1803849217995998E-3</v>
      </c>
    </row>
    <row r="88" spans="2:20" x14ac:dyDescent="0.25">
      <c r="B88" s="25">
        <v>154</v>
      </c>
      <c r="C88" s="25">
        <v>155</v>
      </c>
      <c r="D88" s="47"/>
      <c r="E88" s="72">
        <f>IFERROR(VLOOKUP(E$10 &amp; "_" &amp; $D$9 &amp; "_" &amp; $B88, OBSERVED_DATA!$A$2:$F$6151, 4, FALSE),  0)</f>
        <v>0</v>
      </c>
      <c r="F88" s="73">
        <f>IFERROR(VLOOKUP(F$10 &amp; "_" &amp; $D$9 &amp; "_" &amp; $B88, OBSERVED_DATA!$A$2:$F$6151, 4, FALSE),  0)</f>
        <v>0</v>
      </c>
      <c r="G88" s="73">
        <f>IFERROR(VLOOKUP(G$10 &amp; "_" &amp; $D$9 &amp; "_" &amp; $B88, OBSERVED_DATA!$A$2:$F$6151, 4, FALSE),  0)</f>
        <v>0</v>
      </c>
      <c r="H88" s="73">
        <f>IFERROR(VLOOKUP(H$10 &amp; "_" &amp; $D$9 &amp; "_" &amp; $B88, OBSERVED_DATA!$A$2:$F$6151, 4, FALSE),  0)</f>
        <v>0</v>
      </c>
      <c r="I88" s="73">
        <f>IFERROR(VLOOKUP(I$10 &amp; "_" &amp; $D$9 &amp; "_" &amp; $B88, OBSERVED_DATA!$A$2:$F$6151, 4, FALSE),  0)</f>
        <v>0</v>
      </c>
      <c r="J88" s="73">
        <f>IFERROR(VLOOKUP(J$10 &amp; "_" &amp; $D$9 &amp; "_" &amp; $B88, OBSERVED_DATA!$A$2:$F$6151, 4, FALSE),  0)</f>
        <v>0</v>
      </c>
      <c r="K88" s="72">
        <f>IFERROR(VLOOKUP(K$10 &amp; "_" &amp; $D$9 &amp; "_" &amp; $B88, OBSERVED_DATA!$A$2:$F$6151, 4, FALSE),  0)</f>
        <v>0</v>
      </c>
      <c r="L88" s="74">
        <f>IFERROR(VLOOKUP(L$10 &amp; "_" &amp; $D$9 &amp; "_" &amp; $B88, OBSERVED_DATA!$A$2:$F$6151, 4, FALSE),  0)</f>
        <v>0</v>
      </c>
      <c r="M88" s="72">
        <f>IFERROR(VLOOKUP(M$10 &amp; "_" &amp; $D$9 &amp; "_" &amp; $B88, OBSERVED_DATA!$A$2:$F$6151, 4, FALSE),  0)</f>
        <v>0</v>
      </c>
      <c r="N88" s="72">
        <f>IFERROR(VLOOKUP(N$10 &amp; "_" &amp; $D$9 &amp; "_" &amp; $B88, OBSERVED_DATA!$A$2:$F$6151, 4, FALSE),  0)</f>
        <v>1.88E-5</v>
      </c>
      <c r="O88" s="74">
        <f>IFERROR(VLOOKUP(O$10 &amp; "_" &amp; $D$9 &amp; "_" &amp; $B88, OBSERVED_DATA!$A$2:$F$6151, 4, FALSE),  0)</f>
        <v>0</v>
      </c>
      <c r="P88" s="72">
        <f>IFERROR(VLOOKUP(P$10 &amp; "_" &amp; $D$9 &amp; "_" &amp; $B88, OBSERVED_DATA!$A$2:$F$6151, 4, FALSE),  0)</f>
        <v>0</v>
      </c>
      <c r="Q88" s="72">
        <f>IFERROR(VLOOKUP(Q$10 &amp; "_" &amp; $D$9 &amp; "_" &amp; $B88, OBSERVED_DATA!$A$2:$F$6151, 4, FALSE),  0)</f>
        <v>8.3813866166009996E-4</v>
      </c>
      <c r="R88" s="72">
        <f>IFERROR(VLOOKUP(R$10 &amp; "_" &amp; $D$9 &amp; "_" &amp; $B88, OBSERVED_DATA!$A$2:$F$6151, 4, FALSE),  0)</f>
        <v>4.312060501525E-4</v>
      </c>
      <c r="S88" s="72">
        <f>IFERROR(VLOOKUP(S$10 &amp; "_" &amp; $D$9 &amp; "_" &amp; $B88, OBSERVED_DATA!$A$2:$F$6151, 4, FALSE),  0)</f>
        <v>1.0255038344924999E-3</v>
      </c>
      <c r="T88" s="72">
        <f>IFERROR(VLOOKUP(T$10 &amp; "_" &amp; $D$9 &amp; "_" &amp; $B88, OBSERVED_DATA!$A$2:$F$6151, 4, FALSE),  0)</f>
        <v>1.9707325254726999E-3</v>
      </c>
    </row>
    <row r="89" spans="2:20" x14ac:dyDescent="0.25">
      <c r="B89" s="25">
        <v>156</v>
      </c>
      <c r="C89" s="25">
        <v>157</v>
      </c>
      <c r="D89" s="47"/>
      <c r="E89" s="72">
        <f>IFERROR(VLOOKUP(E$10 &amp; "_" &amp; $D$9 &amp; "_" &amp; $B89, OBSERVED_DATA!$A$2:$F$6151, 4, FALSE),  0)</f>
        <v>0</v>
      </c>
      <c r="F89" s="73">
        <f>IFERROR(VLOOKUP(F$10 &amp; "_" &amp; $D$9 &amp; "_" &amp; $B89, OBSERVED_DATA!$A$2:$F$6151, 4, FALSE),  0)</f>
        <v>0</v>
      </c>
      <c r="G89" s="73">
        <f>IFERROR(VLOOKUP(G$10 &amp; "_" &amp; $D$9 &amp; "_" &amp; $B89, OBSERVED_DATA!$A$2:$F$6151, 4, FALSE),  0)</f>
        <v>0</v>
      </c>
      <c r="H89" s="73">
        <f>IFERROR(VLOOKUP(H$10 &amp; "_" &amp; $D$9 &amp; "_" &amp; $B89, OBSERVED_DATA!$A$2:$F$6151, 4, FALSE),  0)</f>
        <v>0</v>
      </c>
      <c r="I89" s="73">
        <f>IFERROR(VLOOKUP(I$10 &amp; "_" &amp; $D$9 &amp; "_" &amp; $B89, OBSERVED_DATA!$A$2:$F$6151, 4, FALSE),  0)</f>
        <v>0</v>
      </c>
      <c r="J89" s="73">
        <f>IFERROR(VLOOKUP(J$10 &amp; "_" &amp; $D$9 &amp; "_" &amp; $B89, OBSERVED_DATA!$A$2:$F$6151, 4, FALSE),  0)</f>
        <v>0</v>
      </c>
      <c r="K89" s="72">
        <f>IFERROR(VLOOKUP(K$10 &amp; "_" &amp; $D$9 &amp; "_" &amp; $B89, OBSERVED_DATA!$A$2:$F$6151, 4, FALSE),  0)</f>
        <v>0</v>
      </c>
      <c r="L89" s="74">
        <f>IFERROR(VLOOKUP(L$10 &amp; "_" &amp; $D$9 &amp; "_" &amp; $B89, OBSERVED_DATA!$A$2:$F$6151, 4, FALSE),  0)</f>
        <v>0</v>
      </c>
      <c r="M89" s="72">
        <f>IFERROR(VLOOKUP(M$10 &amp; "_" &amp; $D$9 &amp; "_" &amp; $B89, OBSERVED_DATA!$A$2:$F$6151, 4, FALSE),  0)</f>
        <v>0</v>
      </c>
      <c r="N89" s="72">
        <f>IFERROR(VLOOKUP(N$10 &amp; "_" &amp; $D$9 &amp; "_" &amp; $B89, OBSERVED_DATA!$A$2:$F$6151, 4, FALSE),  0)</f>
        <v>1.5E-5</v>
      </c>
      <c r="O89" s="74">
        <f>IFERROR(VLOOKUP(O$10 &amp; "_" &amp; $D$9 &amp; "_" &amp; $B89, OBSERVED_DATA!$A$2:$F$6151, 4, FALSE),  0)</f>
        <v>0</v>
      </c>
      <c r="P89" s="72">
        <f>IFERROR(VLOOKUP(P$10 &amp; "_" &amp; $D$9 &amp; "_" &amp; $B89, OBSERVED_DATA!$A$2:$F$6151, 4, FALSE),  0)</f>
        <v>0</v>
      </c>
      <c r="Q89" s="72">
        <f>IFERROR(VLOOKUP(Q$10 &amp; "_" &amp; $D$9 &amp; "_" &amp; $B89, OBSERVED_DATA!$A$2:$F$6151, 4, FALSE),  0)</f>
        <v>2.6820437173119999E-4</v>
      </c>
      <c r="R89" s="72">
        <f>IFERROR(VLOOKUP(R$10 &amp; "_" &amp; $D$9 &amp; "_" &amp; $B89, OBSERVED_DATA!$A$2:$F$6151, 4, FALSE),  0)</f>
        <v>1.028260581133E-3</v>
      </c>
      <c r="S89" s="72">
        <f>IFERROR(VLOOKUP(S$10 &amp; "_" &amp; $D$9 &amp; "_" &amp; $B89, OBSERVED_DATA!$A$2:$F$6151, 4, FALSE),  0)</f>
        <v>1.8682004637060799E-2</v>
      </c>
      <c r="T89" s="72">
        <f>IFERROR(VLOOKUP(T$10 &amp; "_" &amp; $D$9 &amp; "_" &amp; $B89, OBSERVED_DATA!$A$2:$F$6151, 4, FALSE),  0)</f>
        <v>1.9497672858400698E-2</v>
      </c>
    </row>
    <row r="90" spans="2:20" x14ac:dyDescent="0.25">
      <c r="B90" s="25">
        <v>158</v>
      </c>
      <c r="C90" s="25">
        <v>159</v>
      </c>
      <c r="D90" s="47"/>
      <c r="E90" s="72">
        <f>IFERROR(VLOOKUP(E$10 &amp; "_" &amp; $D$9 &amp; "_" &amp; $B90, OBSERVED_DATA!$A$2:$F$6151, 4, FALSE),  0)</f>
        <v>0</v>
      </c>
      <c r="F90" s="73">
        <f>IFERROR(VLOOKUP(F$10 &amp; "_" &amp; $D$9 &amp; "_" &amp; $B90, OBSERVED_DATA!$A$2:$F$6151, 4, FALSE),  0)</f>
        <v>0</v>
      </c>
      <c r="G90" s="73">
        <f>IFERROR(VLOOKUP(G$10 &amp; "_" &amp; $D$9 &amp; "_" &amp; $B90, OBSERVED_DATA!$A$2:$F$6151, 4, FALSE),  0)</f>
        <v>0</v>
      </c>
      <c r="H90" s="73">
        <f>IFERROR(VLOOKUP(H$10 &amp; "_" &amp; $D$9 &amp; "_" &amp; $B90, OBSERVED_DATA!$A$2:$F$6151, 4, FALSE),  0)</f>
        <v>0</v>
      </c>
      <c r="I90" s="73">
        <f>IFERROR(VLOOKUP(I$10 &amp; "_" &amp; $D$9 &amp; "_" &amp; $B90, OBSERVED_DATA!$A$2:$F$6151, 4, FALSE),  0)</f>
        <v>0</v>
      </c>
      <c r="J90" s="73">
        <f>IFERROR(VLOOKUP(J$10 &amp; "_" &amp; $D$9 &amp; "_" &amp; $B90, OBSERVED_DATA!$A$2:$F$6151, 4, FALSE),  0)</f>
        <v>0</v>
      </c>
      <c r="K90" s="72">
        <f>IFERROR(VLOOKUP(K$10 &amp; "_" &amp; $D$9 &amp; "_" &amp; $B90, OBSERVED_DATA!$A$2:$F$6151, 4, FALSE),  0)</f>
        <v>0</v>
      </c>
      <c r="L90" s="74">
        <f>IFERROR(VLOOKUP(L$10 &amp; "_" &amp; $D$9 &amp; "_" &amp; $B90, OBSERVED_DATA!$A$2:$F$6151, 4, FALSE),  0)</f>
        <v>0</v>
      </c>
      <c r="M90" s="72">
        <f>IFERROR(VLOOKUP(M$10 &amp; "_" &amp; $D$9 &amp; "_" &amp; $B90, OBSERVED_DATA!$A$2:$F$6151, 4, FALSE),  0)</f>
        <v>0</v>
      </c>
      <c r="N90" s="72">
        <f>IFERROR(VLOOKUP(N$10 &amp; "_" &amp; $D$9 &amp; "_" &amp; $B90, OBSERVED_DATA!$A$2:$F$6151, 4, FALSE),  0)</f>
        <v>1.13E-5</v>
      </c>
      <c r="O90" s="74">
        <f>IFERROR(VLOOKUP(O$10 &amp; "_" &amp; $D$9 &amp; "_" &amp; $B90, OBSERVED_DATA!$A$2:$F$6151, 4, FALSE),  0)</f>
        <v>0</v>
      </c>
      <c r="P90" s="72">
        <f>IFERROR(VLOOKUP(P$10 &amp; "_" &amp; $D$9 &amp; "_" &amp; $B90, OBSERVED_DATA!$A$2:$F$6151, 4, FALSE),  0)</f>
        <v>0</v>
      </c>
      <c r="Q90" s="72">
        <f>IFERROR(VLOOKUP(Q$10 &amp; "_" &amp; $D$9 &amp; "_" &amp; $B90, OBSERVED_DATA!$A$2:$F$6151, 4, FALSE),  0)</f>
        <v>4.0230655759680001E-4</v>
      </c>
      <c r="R90" s="72">
        <f>IFERROR(VLOOKUP(R$10 &amp; "_" &amp; $D$9 &amp; "_" &amp; $B90, OBSERVED_DATA!$A$2:$F$6151, 4, FALSE),  0)</f>
        <v>9.9509088496749302E-5</v>
      </c>
      <c r="S90" s="72">
        <f>IFERROR(VLOOKUP(S$10 &amp; "_" &amp; $D$9 &amp; "_" &amp; $B90, OBSERVED_DATA!$A$2:$F$6151, 4, FALSE),  0)</f>
        <v>5.6179775280897999E-3</v>
      </c>
      <c r="T90" s="72">
        <f>IFERROR(VLOOKUP(T$10 &amp; "_" &amp; $D$9 &amp; "_" &amp; $B90, OBSERVED_DATA!$A$2:$F$6151, 4, FALSE),  0)</f>
        <v>6.6669462031950996E-3</v>
      </c>
    </row>
    <row r="91" spans="2:20" x14ac:dyDescent="0.25">
      <c r="B91" s="25">
        <v>160</v>
      </c>
      <c r="C91" s="25">
        <v>161</v>
      </c>
      <c r="D91" s="47"/>
      <c r="E91" s="72">
        <f>IFERROR(VLOOKUP(E$10 &amp; "_" &amp; $D$9 &amp; "_" &amp; $B91, OBSERVED_DATA!$A$2:$F$6151, 4, FALSE),  0)</f>
        <v>0</v>
      </c>
      <c r="F91" s="73">
        <f>IFERROR(VLOOKUP(F$10 &amp; "_" &amp; $D$9 &amp; "_" &amp; $B91, OBSERVED_DATA!$A$2:$F$6151, 4, FALSE),  0)</f>
        <v>0</v>
      </c>
      <c r="G91" s="73">
        <f>IFERROR(VLOOKUP(G$10 &amp; "_" &amp; $D$9 &amp; "_" &amp; $B91, OBSERVED_DATA!$A$2:$F$6151, 4, FALSE),  0)</f>
        <v>0</v>
      </c>
      <c r="H91" s="73">
        <f>IFERROR(VLOOKUP(H$10 &amp; "_" &amp; $D$9 &amp; "_" &amp; $B91, OBSERVED_DATA!$A$2:$F$6151, 4, FALSE),  0)</f>
        <v>0</v>
      </c>
      <c r="I91" s="73">
        <f>IFERROR(VLOOKUP(I$10 &amp; "_" &amp; $D$9 &amp; "_" &amp; $B91, OBSERVED_DATA!$A$2:$F$6151, 4, FALSE),  0)</f>
        <v>0</v>
      </c>
      <c r="J91" s="73">
        <f>IFERROR(VLOOKUP(J$10 &amp; "_" &amp; $D$9 &amp; "_" &amp; $B91, OBSERVED_DATA!$A$2:$F$6151, 4, FALSE),  0)</f>
        <v>0</v>
      </c>
      <c r="K91" s="72">
        <f>IFERROR(VLOOKUP(K$10 &amp; "_" &amp; $D$9 &amp; "_" &amp; $B91, OBSERVED_DATA!$A$2:$F$6151, 4, FALSE),  0)</f>
        <v>0</v>
      </c>
      <c r="L91" s="74">
        <f>IFERROR(VLOOKUP(L$10 &amp; "_" &amp; $D$9 &amp; "_" &amp; $B91, OBSERVED_DATA!$A$2:$F$6151, 4, FALSE),  0)</f>
        <v>0</v>
      </c>
      <c r="M91" s="72">
        <f>IFERROR(VLOOKUP(M$10 &amp; "_" &amp; $D$9 &amp; "_" &amp; $B91, OBSERVED_DATA!$A$2:$F$6151, 4, FALSE),  0)</f>
        <v>0</v>
      </c>
      <c r="N91" s="72">
        <f>IFERROR(VLOOKUP(N$10 &amp; "_" &amp; $D$9 &amp; "_" &amp; $B91, OBSERVED_DATA!$A$2:$F$6151, 4, FALSE),  0)</f>
        <v>7.5000000000000002E-6</v>
      </c>
      <c r="O91" s="74">
        <f>IFERROR(VLOOKUP(O$10 &amp; "_" &amp; $D$9 &amp; "_" &amp; $B91, OBSERVED_DATA!$A$2:$F$6151, 4, FALSE),  0)</f>
        <v>0</v>
      </c>
      <c r="P91" s="72">
        <f>IFERROR(VLOOKUP(P$10 &amp; "_" &amp; $D$9 &amp; "_" &amp; $B91, OBSERVED_DATA!$A$2:$F$6151, 4, FALSE),  0)</f>
        <v>0</v>
      </c>
      <c r="Q91" s="72">
        <f>IFERROR(VLOOKUP(Q$10 &amp; "_" &amp; $D$9 &amp; "_" &amp; $B91, OBSERVED_DATA!$A$2:$F$6151, 4, FALSE),  0)</f>
        <v>3.6542845648383998E-3</v>
      </c>
      <c r="R91" s="72">
        <f>IFERROR(VLOOKUP(R$10 &amp; "_" &amp; $D$9 &amp; "_" &amp; $B91, OBSERVED_DATA!$A$2:$F$6151, 4, FALSE),  0)</f>
        <v>3.3169696165583101E-5</v>
      </c>
      <c r="S91" s="72">
        <f>IFERROR(VLOOKUP(S$10 &amp; "_" &amp; $D$9 &amp; "_" &amp; $B91, OBSERVED_DATA!$A$2:$F$6151, 4, FALSE),  0)</f>
        <v>3.2548599964330001E-3</v>
      </c>
      <c r="T91" s="72">
        <f>IFERROR(VLOOKUP(T$10 &amp; "_" &amp; $D$9 &amp; "_" &amp; $B91, OBSERVED_DATA!$A$2:$F$6151, 4, FALSE),  0)</f>
        <v>6.4153633276028002E-3</v>
      </c>
    </row>
    <row r="92" spans="2:20" x14ac:dyDescent="0.25">
      <c r="B92" s="25">
        <v>162</v>
      </c>
      <c r="C92" s="25">
        <v>163</v>
      </c>
      <c r="D92" s="47"/>
      <c r="E92" s="72">
        <f>IFERROR(VLOOKUP(E$10 &amp; "_" &amp; $D$9 &amp; "_" &amp; $B92, OBSERVED_DATA!$A$2:$F$6151, 4, FALSE),  0)</f>
        <v>0</v>
      </c>
      <c r="F92" s="73">
        <f>IFERROR(VLOOKUP(F$10 &amp; "_" &amp; $D$9 &amp; "_" &amp; $B92, OBSERVED_DATA!$A$2:$F$6151, 4, FALSE),  0)</f>
        <v>0</v>
      </c>
      <c r="G92" s="73">
        <f>IFERROR(VLOOKUP(G$10 &amp; "_" &amp; $D$9 &amp; "_" &amp; $B92, OBSERVED_DATA!$A$2:$F$6151, 4, FALSE),  0)</f>
        <v>0</v>
      </c>
      <c r="H92" s="73">
        <f>IFERROR(VLOOKUP(H$10 &amp; "_" &amp; $D$9 &amp; "_" &amp; $B92, OBSERVED_DATA!$A$2:$F$6151, 4, FALSE),  0)</f>
        <v>0</v>
      </c>
      <c r="I92" s="73">
        <f>IFERROR(VLOOKUP(I$10 &amp; "_" &amp; $D$9 &amp; "_" &amp; $B92, OBSERVED_DATA!$A$2:$F$6151, 4, FALSE),  0)</f>
        <v>0</v>
      </c>
      <c r="J92" s="73">
        <f>IFERROR(VLOOKUP(J$10 &amp; "_" &amp; $D$9 &amp; "_" &amp; $B92, OBSERVED_DATA!$A$2:$F$6151, 4, FALSE),  0)</f>
        <v>0</v>
      </c>
      <c r="K92" s="72">
        <f>IFERROR(VLOOKUP(K$10 &amp; "_" &amp; $D$9 &amp; "_" &amp; $B92, OBSERVED_DATA!$A$2:$F$6151, 4, FALSE),  0)</f>
        <v>0</v>
      </c>
      <c r="L92" s="74">
        <f>IFERROR(VLOOKUP(L$10 &amp; "_" &amp; $D$9 &amp; "_" &amp; $B92, OBSERVED_DATA!$A$2:$F$6151, 4, FALSE),  0)</f>
        <v>0</v>
      </c>
      <c r="M92" s="72">
        <f>IFERROR(VLOOKUP(M$10 &amp; "_" &amp; $D$9 &amp; "_" &amp; $B92, OBSERVED_DATA!$A$2:$F$6151, 4, FALSE),  0)</f>
        <v>0</v>
      </c>
      <c r="N92" s="72">
        <f>IFERROR(VLOOKUP(N$10 &amp; "_" &amp; $D$9 &amp; "_" &amp; $B92, OBSERVED_DATA!$A$2:$F$6151, 4, FALSE),  0)</f>
        <v>3.8E-6</v>
      </c>
      <c r="O92" s="74">
        <f>IFERROR(VLOOKUP(O$10 &amp; "_" &amp; $D$9 &amp; "_" &amp; $B92, OBSERVED_DATA!$A$2:$F$6151, 4, FALSE),  0)</f>
        <v>0</v>
      </c>
      <c r="P92" s="72">
        <f>IFERROR(VLOOKUP(P$10 &amp; "_" &amp; $D$9 &amp; "_" &amp; $B92, OBSERVED_DATA!$A$2:$F$6151, 4, FALSE),  0)</f>
        <v>0</v>
      </c>
      <c r="Q92" s="72">
        <f>IFERROR(VLOOKUP(Q$10 &amp; "_" &amp; $D$9 &amp; "_" &amp; $B92, OBSERVED_DATA!$A$2:$F$6151, 4, FALSE),  0)</f>
        <v>1.0392919404586E-3</v>
      </c>
      <c r="R92" s="72">
        <f>IFERROR(VLOOKUP(R$10 &amp; "_" &amp; $D$9 &amp; "_" &amp; $B92, OBSERVED_DATA!$A$2:$F$6151, 4, FALSE),  0)</f>
        <v>2.9852726549023999E-3</v>
      </c>
      <c r="S92" s="72">
        <f>IFERROR(VLOOKUP(S$10 &amp; "_" &amp; $D$9 &amp; "_" &amp; $B92, OBSERVED_DATA!$A$2:$F$6151, 4, FALSE),  0)</f>
        <v>2.8981630105225E-3</v>
      </c>
      <c r="T92" s="72">
        <f>IFERROR(VLOOKUP(T$10 &amp; "_" &amp; $D$9 &amp; "_" &amp; $B92, OBSERVED_DATA!$A$2:$F$6151, 4, FALSE),  0)</f>
        <v>3.8156736131492999E-3</v>
      </c>
    </row>
    <row r="93" spans="2:20" x14ac:dyDescent="0.25">
      <c r="B93" s="25">
        <v>164</v>
      </c>
      <c r="C93" s="25">
        <v>165</v>
      </c>
      <c r="D93" s="47"/>
      <c r="E93" s="72">
        <f>IFERROR(VLOOKUP(E$10 &amp; "_" &amp; $D$9 &amp; "_" &amp; $B93, OBSERVED_DATA!$A$2:$F$6151, 4, FALSE),  0)</f>
        <v>0</v>
      </c>
      <c r="F93" s="73">
        <f>IFERROR(VLOOKUP(F$10 &amp; "_" &amp; $D$9 &amp; "_" &amp; $B93, OBSERVED_DATA!$A$2:$F$6151, 4, FALSE),  0)</f>
        <v>0</v>
      </c>
      <c r="G93" s="73">
        <f>IFERROR(VLOOKUP(G$10 &amp; "_" &amp; $D$9 &amp; "_" &amp; $B93, OBSERVED_DATA!$A$2:$F$6151, 4, FALSE),  0)</f>
        <v>0</v>
      </c>
      <c r="H93" s="73">
        <f>IFERROR(VLOOKUP(H$10 &amp; "_" &amp; $D$9 &amp; "_" &amp; $B93, OBSERVED_DATA!$A$2:$F$6151, 4, FALSE),  0)</f>
        <v>0</v>
      </c>
      <c r="I93" s="73">
        <f>IFERROR(VLOOKUP(I$10 &amp; "_" &amp; $D$9 &amp; "_" &amp; $B93, OBSERVED_DATA!$A$2:$F$6151, 4, FALSE),  0)</f>
        <v>0</v>
      </c>
      <c r="J93" s="73">
        <f>IFERROR(VLOOKUP(J$10 &amp; "_" &amp; $D$9 &amp; "_" &amp; $B93, OBSERVED_DATA!$A$2:$F$6151, 4, FALSE),  0)</f>
        <v>0</v>
      </c>
      <c r="K93" s="72">
        <f>IFERROR(VLOOKUP(K$10 &amp; "_" &amp; $D$9 &amp; "_" &amp; $B93, OBSERVED_DATA!$A$2:$F$6151, 4, FALSE),  0)</f>
        <v>0</v>
      </c>
      <c r="L93" s="74">
        <f>IFERROR(VLOOKUP(L$10 &amp; "_" &amp; $D$9 &amp; "_" &amp; $B93, OBSERVED_DATA!$A$2:$F$6151, 4, FALSE),  0)</f>
        <v>0</v>
      </c>
      <c r="M93" s="72">
        <f>IFERROR(VLOOKUP(M$10 &amp; "_" &amp; $D$9 &amp; "_" &amp; $B93, OBSERVED_DATA!$A$2:$F$6151, 4, FALSE),  0)</f>
        <v>0</v>
      </c>
      <c r="N93" s="72">
        <f>IFERROR(VLOOKUP(N$10 &amp; "_" &amp; $D$9 &amp; "_" &amp; $B93, OBSERVED_DATA!$A$2:$F$6151, 4, FALSE),  0)</f>
        <v>0</v>
      </c>
      <c r="O93" s="74">
        <f>IFERROR(VLOOKUP(O$10 &amp; "_" &amp; $D$9 &amp; "_" &amp; $B93, OBSERVED_DATA!$A$2:$F$6151, 4, FALSE),  0)</f>
        <v>0</v>
      </c>
      <c r="P93" s="72">
        <f>IFERROR(VLOOKUP(P$10 &amp; "_" &amp; $D$9 &amp; "_" &amp; $B93, OBSERVED_DATA!$A$2:$F$6151, 4, FALSE),  0)</f>
        <v>0</v>
      </c>
      <c r="Q93" s="72">
        <f>IFERROR(VLOOKUP(Q$10 &amp; "_" &amp; $D$9 &amp; "_" &amp; $B93, OBSERVED_DATA!$A$2:$F$6151, 4, FALSE),  0)</f>
        <v>6.7051092932814797E-5</v>
      </c>
      <c r="R93" s="72">
        <f>IFERROR(VLOOKUP(R$10 &amp; "_" &amp; $D$9 &amp; "_" &amp; $B93, OBSERVED_DATA!$A$2:$F$6151, 4, FALSE),  0)</f>
        <v>1.990181769934E-4</v>
      </c>
      <c r="S93" s="72">
        <f>IFERROR(VLOOKUP(S$10 &amp; "_" &amp; $D$9 &amp; "_" &amp; $B93, OBSERVED_DATA!$A$2:$F$6151, 4, FALSE),  0)</f>
        <v>0</v>
      </c>
      <c r="T93" s="72">
        <f>IFERROR(VLOOKUP(T$10 &amp; "_" &amp; $D$9 &amp; "_" &amp; $B93, OBSERVED_DATA!$A$2:$F$6151, 4, FALSE),  0)</f>
        <v>2.5158287559220001E-4</v>
      </c>
    </row>
    <row r="94" spans="2:20" x14ac:dyDescent="0.25">
      <c r="B94" s="25">
        <v>166</v>
      </c>
      <c r="C94" s="25">
        <v>167</v>
      </c>
      <c r="D94" s="47"/>
      <c r="E94" s="72">
        <f>IFERROR(VLOOKUP(E$10 &amp; "_" &amp; $D$9 &amp; "_" &amp; $B94, OBSERVED_DATA!$A$2:$F$6151, 4, FALSE),  0)</f>
        <v>0</v>
      </c>
      <c r="F94" s="73">
        <f>IFERROR(VLOOKUP(F$10 &amp; "_" &amp; $D$9 &amp; "_" &amp; $B94, OBSERVED_DATA!$A$2:$F$6151, 4, FALSE),  0)</f>
        <v>0</v>
      </c>
      <c r="G94" s="73">
        <f>IFERROR(VLOOKUP(G$10 &amp; "_" &amp; $D$9 &amp; "_" &amp; $B94, OBSERVED_DATA!$A$2:$F$6151, 4, FALSE),  0)</f>
        <v>0</v>
      </c>
      <c r="H94" s="73">
        <f>IFERROR(VLOOKUP(H$10 &amp; "_" &amp; $D$9 &amp; "_" &amp; $B94, OBSERVED_DATA!$A$2:$F$6151, 4, FALSE),  0)</f>
        <v>0</v>
      </c>
      <c r="I94" s="73">
        <f>IFERROR(VLOOKUP(I$10 &amp; "_" &amp; $D$9 &amp; "_" &amp; $B94, OBSERVED_DATA!$A$2:$F$6151, 4, FALSE),  0)</f>
        <v>0</v>
      </c>
      <c r="J94" s="73">
        <f>IFERROR(VLOOKUP(J$10 &amp; "_" &amp; $D$9 &amp; "_" &amp; $B94, OBSERVED_DATA!$A$2:$F$6151, 4, FALSE),  0)</f>
        <v>0</v>
      </c>
      <c r="K94" s="72">
        <f>IFERROR(VLOOKUP(K$10 &amp; "_" &amp; $D$9 &amp; "_" &amp; $B94, OBSERVED_DATA!$A$2:$F$6151, 4, FALSE),  0)</f>
        <v>0</v>
      </c>
      <c r="L94" s="74">
        <f>IFERROR(VLOOKUP(L$10 &amp; "_" &amp; $D$9 &amp; "_" &amp; $B94, OBSERVED_DATA!$A$2:$F$6151, 4, FALSE),  0)</f>
        <v>0</v>
      </c>
      <c r="M94" s="72">
        <f>IFERROR(VLOOKUP(M$10 &amp; "_" &amp; $D$9 &amp; "_" &amp; $B94, OBSERVED_DATA!$A$2:$F$6151, 4, FALSE),  0)</f>
        <v>0</v>
      </c>
      <c r="N94" s="72">
        <f>IFERROR(VLOOKUP(N$10 &amp; "_" &amp; $D$9 &amp; "_" &amp; $B94, OBSERVED_DATA!$A$2:$F$6151, 4, FALSE),  0)</f>
        <v>0</v>
      </c>
      <c r="O94" s="74">
        <f>IFERROR(VLOOKUP(O$10 &amp; "_" &amp; $D$9 &amp; "_" &amp; $B94, OBSERVED_DATA!$A$2:$F$6151, 4, FALSE),  0)</f>
        <v>0</v>
      </c>
      <c r="P94" s="72">
        <f>IFERROR(VLOOKUP(P$10 &amp; "_" &amp; $D$9 &amp; "_" &amp; $B94, OBSERVED_DATA!$A$2:$F$6151, 4, FALSE),  0)</f>
        <v>0</v>
      </c>
      <c r="Q94" s="72">
        <f>IFERROR(VLOOKUP(Q$10 &amp; "_" &amp; $D$9 &amp; "_" &amp; $B94, OBSERVED_DATA!$A$2:$F$6151, 4, FALSE),  0)</f>
        <v>1.005766393992E-4</v>
      </c>
      <c r="R94" s="72">
        <f>IFERROR(VLOOKUP(R$10 &amp; "_" &amp; $D$9 &amp; "_" &amp; $B94, OBSERVED_DATA!$A$2:$F$6151, 4, FALSE),  0)</f>
        <v>5.9705453098040002E-4</v>
      </c>
      <c r="S94" s="72">
        <f>IFERROR(VLOOKUP(S$10 &amp; "_" &amp; $D$9 &amp; "_" &amp; $B94, OBSERVED_DATA!$A$2:$F$6151, 4, FALSE),  0)</f>
        <v>5.6179775280897999E-3</v>
      </c>
      <c r="T94" s="72">
        <f>IFERROR(VLOOKUP(T$10 &amp; "_" &amp; $D$9 &amp; "_" &amp; $B94, OBSERVED_DATA!$A$2:$F$6151, 4, FALSE),  0)</f>
        <v>3.5640907375570998E-3</v>
      </c>
    </row>
    <row r="95" spans="2:20" x14ac:dyDescent="0.25">
      <c r="B95" s="25">
        <v>168</v>
      </c>
      <c r="C95" s="25">
        <v>169</v>
      </c>
      <c r="D95" s="47"/>
      <c r="E95" s="72">
        <f>IFERROR(VLOOKUP(E$10 &amp; "_" &amp; $D$9 &amp; "_" &amp; $B95, OBSERVED_DATA!$A$2:$F$6151, 4, FALSE),  0)</f>
        <v>0</v>
      </c>
      <c r="F95" s="73">
        <f>IFERROR(VLOOKUP(F$10 &amp; "_" &amp; $D$9 &amp; "_" &amp; $B95, OBSERVED_DATA!$A$2:$F$6151, 4, FALSE),  0)</f>
        <v>0</v>
      </c>
      <c r="G95" s="73">
        <f>IFERROR(VLOOKUP(G$10 &amp; "_" &amp; $D$9 &amp; "_" &amp; $B95, OBSERVED_DATA!$A$2:$F$6151, 4, FALSE),  0)</f>
        <v>0</v>
      </c>
      <c r="H95" s="73">
        <f>IFERROR(VLOOKUP(H$10 &amp; "_" &amp; $D$9 &amp; "_" &amp; $B95, OBSERVED_DATA!$A$2:$F$6151, 4, FALSE),  0)</f>
        <v>0</v>
      </c>
      <c r="I95" s="73">
        <f>IFERROR(VLOOKUP(I$10 &amp; "_" &amp; $D$9 &amp; "_" &amp; $B95, OBSERVED_DATA!$A$2:$F$6151, 4, FALSE),  0)</f>
        <v>0</v>
      </c>
      <c r="J95" s="73">
        <f>IFERROR(VLOOKUP(J$10 &amp; "_" &amp; $D$9 &amp; "_" &amp; $B95, OBSERVED_DATA!$A$2:$F$6151, 4, FALSE),  0)</f>
        <v>0</v>
      </c>
      <c r="K95" s="72">
        <f>IFERROR(VLOOKUP(K$10 &amp; "_" &amp; $D$9 &amp; "_" &amp; $B95, OBSERVED_DATA!$A$2:$F$6151, 4, FALSE),  0)</f>
        <v>0</v>
      </c>
      <c r="L95" s="74">
        <f>IFERROR(VLOOKUP(L$10 &amp; "_" &amp; $D$9 &amp; "_" &amp; $B95, OBSERVED_DATA!$A$2:$F$6151, 4, FALSE),  0)</f>
        <v>0</v>
      </c>
      <c r="M95" s="72">
        <f>IFERROR(VLOOKUP(M$10 &amp; "_" &amp; $D$9 &amp; "_" &amp; $B95, OBSERVED_DATA!$A$2:$F$6151, 4, FALSE),  0)</f>
        <v>0</v>
      </c>
      <c r="N95" s="72">
        <f>IFERROR(VLOOKUP(N$10 &amp; "_" &amp; $D$9 &amp; "_" &amp; $B95, OBSERVED_DATA!$A$2:$F$6151, 4, FALSE),  0)</f>
        <v>0</v>
      </c>
      <c r="O95" s="74">
        <f>IFERROR(VLOOKUP(O$10 &amp; "_" &amp; $D$9 &amp; "_" &amp; $B95, OBSERVED_DATA!$A$2:$F$6151, 4, FALSE),  0)</f>
        <v>0</v>
      </c>
      <c r="P95" s="72">
        <f>IFERROR(VLOOKUP(P$10 &amp; "_" &amp; $D$9 &amp; "_" &amp; $B95, OBSERVED_DATA!$A$2:$F$6151, 4, FALSE),  0)</f>
        <v>0</v>
      </c>
      <c r="Q95" s="72">
        <f>IFERROR(VLOOKUP(Q$10 &amp; "_" &amp; $D$9 &amp; "_" &amp; $B95, OBSERVED_DATA!$A$2:$F$6151, 4, FALSE),  0)</f>
        <v>0</v>
      </c>
      <c r="R95" s="72">
        <f>IFERROR(VLOOKUP(R$10 &amp; "_" &amp; $D$9 &amp; "_" &amp; $B95, OBSERVED_DATA!$A$2:$F$6151, 4, FALSE),  0)</f>
        <v>0</v>
      </c>
      <c r="S95" s="72">
        <f>IFERROR(VLOOKUP(S$10 &amp; "_" &amp; $D$9 &amp; "_" &amp; $B95, OBSERVED_DATA!$A$2:$F$6151, 4, FALSE),  0)</f>
        <v>8.9174246477610004E-4</v>
      </c>
      <c r="T95" s="72">
        <f>IFERROR(VLOOKUP(T$10 &amp; "_" &amp; $D$9 &amp; "_" &amp; $B95, OBSERVED_DATA!$A$2:$F$6151, 4, FALSE),  0)</f>
        <v>4.1930479265370001E-4</v>
      </c>
    </row>
    <row r="96" spans="2:20" x14ac:dyDescent="0.25">
      <c r="B96" s="25">
        <v>170</v>
      </c>
      <c r="C96" s="25">
        <v>171</v>
      </c>
      <c r="D96" s="47"/>
      <c r="E96" s="72">
        <f>IFERROR(VLOOKUP(E$10 &amp; "_" &amp; $D$9 &amp; "_" &amp; $B96, OBSERVED_DATA!$A$2:$F$6151, 4, FALSE),  0)</f>
        <v>0</v>
      </c>
      <c r="F96" s="73">
        <f>IFERROR(VLOOKUP(F$10 &amp; "_" &amp; $D$9 &amp; "_" &amp; $B96, OBSERVED_DATA!$A$2:$F$6151, 4, FALSE),  0)</f>
        <v>0</v>
      </c>
      <c r="G96" s="73">
        <f>IFERROR(VLOOKUP(G$10 &amp; "_" &amp; $D$9 &amp; "_" &amp; $B96, OBSERVED_DATA!$A$2:$F$6151, 4, FALSE),  0)</f>
        <v>0</v>
      </c>
      <c r="H96" s="73">
        <f>IFERROR(VLOOKUP(H$10 &amp; "_" &amp; $D$9 &amp; "_" &amp; $B96, OBSERVED_DATA!$A$2:$F$6151, 4, FALSE),  0)</f>
        <v>0</v>
      </c>
      <c r="I96" s="73">
        <f>IFERROR(VLOOKUP(I$10 &amp; "_" &amp; $D$9 &amp; "_" &amp; $B96, OBSERVED_DATA!$A$2:$F$6151, 4, FALSE),  0)</f>
        <v>0</v>
      </c>
      <c r="J96" s="73">
        <f>IFERROR(VLOOKUP(J$10 &amp; "_" &amp; $D$9 &amp; "_" &amp; $B96, OBSERVED_DATA!$A$2:$F$6151, 4, FALSE),  0)</f>
        <v>0</v>
      </c>
      <c r="K96" s="72">
        <f>IFERROR(VLOOKUP(K$10 &amp; "_" &amp; $D$9 &amp; "_" &amp; $B96, OBSERVED_DATA!$A$2:$F$6151, 4, FALSE),  0)</f>
        <v>0</v>
      </c>
      <c r="L96" s="74">
        <f>IFERROR(VLOOKUP(L$10 &amp; "_" &amp; $D$9 &amp; "_" &amp; $B96, OBSERVED_DATA!$A$2:$F$6151, 4, FALSE),  0)</f>
        <v>0</v>
      </c>
      <c r="M96" s="72">
        <f>IFERROR(VLOOKUP(M$10 &amp; "_" &amp; $D$9 &amp; "_" &amp; $B96, OBSERVED_DATA!$A$2:$F$6151, 4, FALSE),  0)</f>
        <v>0</v>
      </c>
      <c r="N96" s="72">
        <f>IFERROR(VLOOKUP(N$10 &amp; "_" &amp; $D$9 &amp; "_" &amp; $B96, OBSERVED_DATA!$A$2:$F$6151, 4, FALSE),  0)</f>
        <v>0</v>
      </c>
      <c r="O96" s="74">
        <f>IFERROR(VLOOKUP(O$10 &amp; "_" &amp; $D$9 &amp; "_" &amp; $B96, OBSERVED_DATA!$A$2:$F$6151, 4, FALSE),  0)</f>
        <v>0</v>
      </c>
      <c r="P96" s="72">
        <f>IFERROR(VLOOKUP(P$10 &amp; "_" &amp; $D$9 &amp; "_" &amp; $B96, OBSERVED_DATA!$A$2:$F$6151, 4, FALSE),  0)</f>
        <v>0</v>
      </c>
      <c r="Q96" s="72">
        <f>IFERROR(VLOOKUP(Q$10 &amp; "_" &amp; $D$9 &amp; "_" &amp; $B96, OBSERVED_DATA!$A$2:$F$6151, 4, FALSE),  0)</f>
        <v>0</v>
      </c>
      <c r="R96" s="72">
        <f>IFERROR(VLOOKUP(R$10 &amp; "_" &amp; $D$9 &amp; "_" &amp; $B96, OBSERVED_DATA!$A$2:$F$6151, 4, FALSE),  0)</f>
        <v>0</v>
      </c>
      <c r="S96" s="72">
        <f>IFERROR(VLOOKUP(S$10 &amp; "_" &amp; $D$9 &amp; "_" &amp; $B96, OBSERVED_DATA!$A$2:$F$6151, 4, FALSE),  0)</f>
        <v>1.8726591760298999E-3</v>
      </c>
      <c r="T96" s="72">
        <f>IFERROR(VLOOKUP(T$10 &amp; "_" &amp; $D$9 &amp; "_" &amp; $B96, OBSERVED_DATA!$A$2:$F$6151, 4, FALSE),  0)</f>
        <v>1.341775336492E-3</v>
      </c>
    </row>
    <row r="97" spans="2:20" x14ac:dyDescent="0.25">
      <c r="B97" s="25">
        <v>172</v>
      </c>
      <c r="C97" s="25">
        <v>173</v>
      </c>
      <c r="D97" s="47"/>
      <c r="E97" s="72">
        <f>IFERROR(VLOOKUP(E$10 &amp; "_" &amp; $D$9 &amp; "_" &amp; $B97, OBSERVED_DATA!$A$2:$F$6151, 4, FALSE),  0)</f>
        <v>0</v>
      </c>
      <c r="F97" s="73">
        <f>IFERROR(VLOOKUP(F$10 &amp; "_" &amp; $D$9 &amp; "_" &amp; $B97, OBSERVED_DATA!$A$2:$F$6151, 4, FALSE),  0)</f>
        <v>0</v>
      </c>
      <c r="G97" s="73">
        <f>IFERROR(VLOOKUP(G$10 &amp; "_" &amp; $D$9 &amp; "_" &amp; $B97, OBSERVED_DATA!$A$2:$F$6151, 4, FALSE),  0)</f>
        <v>0</v>
      </c>
      <c r="H97" s="73">
        <f>IFERROR(VLOOKUP(H$10 &amp; "_" &amp; $D$9 &amp; "_" &amp; $B97, OBSERVED_DATA!$A$2:$F$6151, 4, FALSE),  0)</f>
        <v>0</v>
      </c>
      <c r="I97" s="73">
        <f>IFERROR(VLOOKUP(I$10 &amp; "_" &amp; $D$9 &amp; "_" &amp; $B97, OBSERVED_DATA!$A$2:$F$6151, 4, FALSE),  0)</f>
        <v>0</v>
      </c>
      <c r="J97" s="73">
        <f>IFERROR(VLOOKUP(J$10 &amp; "_" &amp; $D$9 &amp; "_" &amp; $B97, OBSERVED_DATA!$A$2:$F$6151, 4, FALSE),  0)</f>
        <v>0</v>
      </c>
      <c r="K97" s="72">
        <f>IFERROR(VLOOKUP(K$10 &amp; "_" &amp; $D$9 &amp; "_" &amp; $B97, OBSERVED_DATA!$A$2:$F$6151, 4, FALSE),  0)</f>
        <v>0</v>
      </c>
      <c r="L97" s="74">
        <f>IFERROR(VLOOKUP(L$10 &amp; "_" &amp; $D$9 &amp; "_" &amp; $B97, OBSERVED_DATA!$A$2:$F$6151, 4, FALSE),  0)</f>
        <v>0</v>
      </c>
      <c r="M97" s="72">
        <f>IFERROR(VLOOKUP(M$10 &amp; "_" &amp; $D$9 &amp; "_" &amp; $B97, OBSERVED_DATA!$A$2:$F$6151, 4, FALSE),  0)</f>
        <v>0</v>
      </c>
      <c r="N97" s="72">
        <f>IFERROR(VLOOKUP(N$10 &amp; "_" &amp; $D$9 &amp; "_" &amp; $B97, OBSERVED_DATA!$A$2:$F$6151, 4, FALSE),  0)</f>
        <v>0</v>
      </c>
      <c r="O97" s="74">
        <f>IFERROR(VLOOKUP(O$10 &amp; "_" &amp; $D$9 &amp; "_" &amp; $B97, OBSERVED_DATA!$A$2:$F$6151, 4, FALSE),  0)</f>
        <v>0</v>
      </c>
      <c r="P97" s="72">
        <f>IFERROR(VLOOKUP(P$10 &amp; "_" &amp; $D$9 &amp; "_" &amp; $B97, OBSERVED_DATA!$A$2:$F$6151, 4, FALSE),  0)</f>
        <v>0</v>
      </c>
      <c r="Q97" s="72">
        <f>IFERROR(VLOOKUP(Q$10 &amp; "_" &amp; $D$9 &amp; "_" &amp; $B97, OBSERVED_DATA!$A$2:$F$6151, 4, FALSE),  0)</f>
        <v>0</v>
      </c>
      <c r="R97" s="72">
        <f>IFERROR(VLOOKUP(R$10 &amp; "_" &amp; $D$9 &amp; "_" &amp; $B97, OBSERVED_DATA!$A$2:$F$6151, 4, FALSE),  0)</f>
        <v>0</v>
      </c>
      <c r="S97" s="72">
        <f>IFERROR(VLOOKUP(S$10 &amp; "_" &amp; $D$9 &amp; "_" &amp; $B97, OBSERVED_DATA!$A$2:$F$6151, 4, FALSE),  0)</f>
        <v>1.6185125735687499E-2</v>
      </c>
      <c r="T97" s="72">
        <f>IFERROR(VLOOKUP(T$10 &amp; "_" &amp; $D$9 &amp; "_" &amp; $B97, OBSERVED_DATA!$A$2:$F$6151, 4, FALSE),  0)</f>
        <v>1.0901924608998199E-2</v>
      </c>
    </row>
    <row r="98" spans="2:20" x14ac:dyDescent="0.25">
      <c r="B98" s="25">
        <v>174</v>
      </c>
      <c r="C98" s="25">
        <v>175</v>
      </c>
      <c r="D98" s="47"/>
      <c r="E98" s="72">
        <f>IFERROR(VLOOKUP(E$10 &amp; "_" &amp; $D$9 &amp; "_" &amp; $B98, OBSERVED_DATA!$A$2:$F$6151, 4, FALSE),  0)</f>
        <v>0</v>
      </c>
      <c r="F98" s="73">
        <f>IFERROR(VLOOKUP(F$10 &amp; "_" &amp; $D$9 &amp; "_" &amp; $B98, OBSERVED_DATA!$A$2:$F$6151, 4, FALSE),  0)</f>
        <v>0</v>
      </c>
      <c r="G98" s="73">
        <f>IFERROR(VLOOKUP(G$10 &amp; "_" &amp; $D$9 &amp; "_" &amp; $B98, OBSERVED_DATA!$A$2:$F$6151, 4, FALSE),  0)</f>
        <v>0</v>
      </c>
      <c r="H98" s="73">
        <f>IFERROR(VLOOKUP(H$10 &amp; "_" &amp; $D$9 &amp; "_" &amp; $B98, OBSERVED_DATA!$A$2:$F$6151, 4, FALSE),  0)</f>
        <v>0</v>
      </c>
      <c r="I98" s="73">
        <f>IFERROR(VLOOKUP(I$10 &amp; "_" &amp; $D$9 &amp; "_" &amp; $B98, OBSERVED_DATA!$A$2:$F$6151, 4, FALSE),  0)</f>
        <v>0</v>
      </c>
      <c r="J98" s="73">
        <f>IFERROR(VLOOKUP(J$10 &amp; "_" &amp; $D$9 &amp; "_" &amp; $B98, OBSERVED_DATA!$A$2:$F$6151, 4, FALSE),  0)</f>
        <v>0</v>
      </c>
      <c r="K98" s="72">
        <f>IFERROR(VLOOKUP(K$10 &amp; "_" &amp; $D$9 &amp; "_" &amp; $B98, OBSERVED_DATA!$A$2:$F$6151, 4, FALSE),  0)</f>
        <v>0</v>
      </c>
      <c r="L98" s="74">
        <f>IFERROR(VLOOKUP(L$10 &amp; "_" &amp; $D$9 &amp; "_" &amp; $B98, OBSERVED_DATA!$A$2:$F$6151, 4, FALSE),  0)</f>
        <v>0</v>
      </c>
      <c r="M98" s="72">
        <f>IFERROR(VLOOKUP(M$10 &amp; "_" &amp; $D$9 &amp; "_" &amp; $B98, OBSERVED_DATA!$A$2:$F$6151, 4, FALSE),  0)</f>
        <v>0</v>
      </c>
      <c r="N98" s="72">
        <f>IFERROR(VLOOKUP(N$10 &amp; "_" &amp; $D$9 &amp; "_" &amp; $B98, OBSERVED_DATA!$A$2:$F$6151, 4, FALSE),  0)</f>
        <v>0</v>
      </c>
      <c r="O98" s="74">
        <f>IFERROR(VLOOKUP(O$10 &amp; "_" &amp; $D$9 &amp; "_" &amp; $B98, OBSERVED_DATA!$A$2:$F$6151, 4, FALSE),  0)</f>
        <v>0</v>
      </c>
      <c r="P98" s="72">
        <f>IFERROR(VLOOKUP(P$10 &amp; "_" &amp; $D$9 &amp; "_" &amp; $B98, OBSERVED_DATA!$A$2:$F$6151, 4, FALSE),  0)</f>
        <v>0</v>
      </c>
      <c r="Q98" s="72">
        <f>IFERROR(VLOOKUP(Q$10 &amp; "_" &amp; $D$9 &amp; "_" &amp; $B98, OBSERVED_DATA!$A$2:$F$6151, 4, FALSE),  0)</f>
        <v>0</v>
      </c>
      <c r="R98" s="72">
        <f>IFERROR(VLOOKUP(R$10 &amp; "_" &amp; $D$9 &amp; "_" &amp; $B98, OBSERVED_DATA!$A$2:$F$6151, 4, FALSE),  0)</f>
        <v>0</v>
      </c>
      <c r="S98" s="72">
        <f>IFERROR(VLOOKUP(S$10 &amp; "_" &amp; $D$9 &amp; "_" &amp; $B98, OBSERVED_DATA!$A$2:$F$6151, 4, FALSE),  0)</f>
        <v>4.8599964330300997E-3</v>
      </c>
      <c r="T98" s="72">
        <f>IFERROR(VLOOKUP(T$10 &amp; "_" &amp; $D$9 &amp; "_" &amp; $B98, OBSERVED_DATA!$A$2:$F$6151, 4, FALSE),  0)</f>
        <v>2.7254811522495E-3</v>
      </c>
    </row>
    <row r="99" spans="2:20" x14ac:dyDescent="0.25">
      <c r="B99" s="25">
        <v>176</v>
      </c>
      <c r="C99" s="25">
        <v>177</v>
      </c>
      <c r="D99" s="47"/>
      <c r="E99" s="72">
        <f>IFERROR(VLOOKUP(E$10 &amp; "_" &amp; $D$9 &amp; "_" &amp; $B99, OBSERVED_DATA!$A$2:$F$6151, 4, FALSE),  0)</f>
        <v>0</v>
      </c>
      <c r="F99" s="73">
        <f>IFERROR(VLOOKUP(F$10 &amp; "_" &amp; $D$9 &amp; "_" &amp; $B99, OBSERVED_DATA!$A$2:$F$6151, 4, FALSE),  0)</f>
        <v>0</v>
      </c>
      <c r="G99" s="73">
        <f>IFERROR(VLOOKUP(G$10 &amp; "_" &amp; $D$9 &amp; "_" &amp; $B99, OBSERVED_DATA!$A$2:$F$6151, 4, FALSE),  0)</f>
        <v>0</v>
      </c>
      <c r="H99" s="73">
        <f>IFERROR(VLOOKUP(H$10 &amp; "_" &amp; $D$9 &amp; "_" &amp; $B99, OBSERVED_DATA!$A$2:$F$6151, 4, FALSE),  0)</f>
        <v>0</v>
      </c>
      <c r="I99" s="73">
        <f>IFERROR(VLOOKUP(I$10 &amp; "_" &amp; $D$9 &amp; "_" &amp; $B99, OBSERVED_DATA!$A$2:$F$6151, 4, FALSE),  0)</f>
        <v>0</v>
      </c>
      <c r="J99" s="73">
        <f>IFERROR(VLOOKUP(J$10 &amp; "_" &amp; $D$9 &amp; "_" &amp; $B99, OBSERVED_DATA!$A$2:$F$6151, 4, FALSE),  0)</f>
        <v>0</v>
      </c>
      <c r="K99" s="72">
        <f>IFERROR(VLOOKUP(K$10 &amp; "_" &amp; $D$9 &amp; "_" &amp; $B99, OBSERVED_DATA!$A$2:$F$6151, 4, FALSE),  0)</f>
        <v>0</v>
      </c>
      <c r="L99" s="74">
        <f>IFERROR(VLOOKUP(L$10 &amp; "_" &amp; $D$9 &amp; "_" &amp; $B99, OBSERVED_DATA!$A$2:$F$6151, 4, FALSE),  0)</f>
        <v>0</v>
      </c>
      <c r="M99" s="72">
        <f>IFERROR(VLOOKUP(M$10 &amp; "_" &amp; $D$9 &amp; "_" &amp; $B99, OBSERVED_DATA!$A$2:$F$6151, 4, FALSE),  0)</f>
        <v>0</v>
      </c>
      <c r="N99" s="72">
        <f>IFERROR(VLOOKUP(N$10 &amp; "_" &amp; $D$9 &amp; "_" &amp; $B99, OBSERVED_DATA!$A$2:$F$6151, 4, FALSE),  0)</f>
        <v>0</v>
      </c>
      <c r="O99" s="74">
        <f>IFERROR(VLOOKUP(O$10 &amp; "_" &amp; $D$9 &amp; "_" &amp; $B99, OBSERVED_DATA!$A$2:$F$6151, 4, FALSE),  0)</f>
        <v>0</v>
      </c>
      <c r="P99" s="72">
        <f>IFERROR(VLOOKUP(P$10 &amp; "_" &amp; $D$9 &amp; "_" &amp; $B99, OBSERVED_DATA!$A$2:$F$6151, 4, FALSE),  0)</f>
        <v>0</v>
      </c>
      <c r="Q99" s="72">
        <f>IFERROR(VLOOKUP(Q$10 &amp; "_" &amp; $D$9 &amp; "_" &amp; $B99, OBSERVED_DATA!$A$2:$F$6151, 4, FALSE),  0)</f>
        <v>0</v>
      </c>
      <c r="R99" s="72">
        <f>IFERROR(VLOOKUP(R$10 &amp; "_" &amp; $D$9 &amp; "_" &amp; $B99, OBSERVED_DATA!$A$2:$F$6151, 4, FALSE),  0)</f>
        <v>0</v>
      </c>
      <c r="S99" s="72">
        <f>IFERROR(VLOOKUP(S$10 &amp; "_" &amp; $D$9 &amp; "_" &amp; $B99, OBSERVED_DATA!$A$2:$F$6151, 4, FALSE),  0)</f>
        <v>2.675227394328E-4</v>
      </c>
      <c r="T99" s="72">
        <f>IFERROR(VLOOKUP(T$10 &amp; "_" &amp; $D$9 &amp; "_" &amp; $B99, OBSERVED_DATA!$A$2:$F$6151, 4, FALSE),  0)</f>
        <v>1.2579143779610001E-4</v>
      </c>
    </row>
    <row r="100" spans="2:20" x14ac:dyDescent="0.25">
      <c r="B100" s="25">
        <v>178</v>
      </c>
      <c r="C100" s="25">
        <v>179</v>
      </c>
      <c r="D100" s="47"/>
      <c r="E100" s="72">
        <f>IFERROR(VLOOKUP(E$10 &amp; "_" &amp; $D$9 &amp; "_" &amp; $B100, OBSERVED_DATA!$A$2:$F$6151, 4, FALSE),  0)</f>
        <v>0</v>
      </c>
      <c r="F100" s="73">
        <f>IFERROR(VLOOKUP(F$10 &amp; "_" &amp; $D$9 &amp; "_" &amp; $B100, OBSERVED_DATA!$A$2:$F$6151, 4, FALSE),  0)</f>
        <v>0</v>
      </c>
      <c r="G100" s="73">
        <f>IFERROR(VLOOKUP(G$10 &amp; "_" &amp; $D$9 &amp; "_" &amp; $B100, OBSERVED_DATA!$A$2:$F$6151, 4, FALSE),  0)</f>
        <v>0</v>
      </c>
      <c r="H100" s="73">
        <f>IFERROR(VLOOKUP(H$10 &amp; "_" &amp; $D$9 &amp; "_" &amp; $B100, OBSERVED_DATA!$A$2:$F$6151, 4, FALSE),  0)</f>
        <v>0</v>
      </c>
      <c r="I100" s="73">
        <f>IFERROR(VLOOKUP(I$10 &amp; "_" &amp; $D$9 &amp; "_" &amp; $B100, OBSERVED_DATA!$A$2:$F$6151, 4, FALSE),  0)</f>
        <v>0</v>
      </c>
      <c r="J100" s="73">
        <f>IFERROR(VLOOKUP(J$10 &amp; "_" &amp; $D$9 &amp; "_" &amp; $B100, OBSERVED_DATA!$A$2:$F$6151, 4, FALSE),  0)</f>
        <v>0</v>
      </c>
      <c r="K100" s="72">
        <f>IFERROR(VLOOKUP(K$10 &amp; "_" &amp; $D$9 &amp; "_" &amp; $B100, OBSERVED_DATA!$A$2:$F$6151, 4, FALSE),  0)</f>
        <v>0</v>
      </c>
      <c r="L100" s="74">
        <f>IFERROR(VLOOKUP(L$10 &amp; "_" &amp; $D$9 &amp; "_" &amp; $B100, OBSERVED_DATA!$A$2:$F$6151, 4, FALSE),  0)</f>
        <v>0</v>
      </c>
      <c r="M100" s="72">
        <f>IFERROR(VLOOKUP(M$10 &amp; "_" &amp; $D$9 &amp; "_" &amp; $B100, OBSERVED_DATA!$A$2:$F$6151, 4, FALSE),  0)</f>
        <v>0</v>
      </c>
      <c r="N100" s="72">
        <f>IFERROR(VLOOKUP(N$10 &amp; "_" &amp; $D$9 &amp; "_" &amp; $B100, OBSERVED_DATA!$A$2:$F$6151, 4, FALSE),  0)</f>
        <v>0</v>
      </c>
      <c r="O100" s="74">
        <f>IFERROR(VLOOKUP(O$10 &amp; "_" &amp; $D$9 &amp; "_" &amp; $B100, OBSERVED_DATA!$A$2:$F$6151, 4, FALSE),  0)</f>
        <v>0</v>
      </c>
      <c r="P100" s="72">
        <f>IFERROR(VLOOKUP(P$10 &amp; "_" &amp; $D$9 &amp; "_" &amp; $B100, OBSERVED_DATA!$A$2:$F$6151, 4, FALSE),  0)</f>
        <v>0</v>
      </c>
      <c r="Q100" s="72">
        <f>IFERROR(VLOOKUP(Q$10 &amp; "_" &amp; $D$9 &amp; "_" &amp; $B100, OBSERVED_DATA!$A$2:$F$6151, 4, FALSE),  0)</f>
        <v>0</v>
      </c>
      <c r="R100" s="72">
        <f>IFERROR(VLOOKUP(R$10 &amp; "_" &amp; $D$9 &amp; "_" &amp; $B100, OBSERVED_DATA!$A$2:$F$6151, 4, FALSE),  0)</f>
        <v>0</v>
      </c>
      <c r="S100" s="72">
        <f>IFERROR(VLOOKUP(S$10 &amp; "_" &amp; $D$9 &amp; "_" &amp; $B100, OBSERVED_DATA!$A$2:$F$6151, 4, FALSE),  0)</f>
        <v>8.9174246477617203E-5</v>
      </c>
      <c r="T100" s="72">
        <f>IFERROR(VLOOKUP(T$10 &amp; "_" &amp; $D$9 &amp; "_" &amp; $B100, OBSERVED_DATA!$A$2:$F$6151, 4, FALSE),  0)</f>
        <v>0</v>
      </c>
    </row>
    <row r="101" spans="2:20" x14ac:dyDescent="0.25">
      <c r="B101" s="25">
        <v>180</v>
      </c>
      <c r="C101" s="25">
        <v>181</v>
      </c>
      <c r="D101" s="47"/>
      <c r="E101" s="72">
        <f>IFERROR(VLOOKUP(E$10 &amp; "_" &amp; $D$9 &amp; "_" &amp; $B101, OBSERVED_DATA!$A$2:$F$6151, 4, FALSE),  0)</f>
        <v>0</v>
      </c>
      <c r="F101" s="73">
        <f>IFERROR(VLOOKUP(F$10 &amp; "_" &amp; $D$9 &amp; "_" &amp; $B101, OBSERVED_DATA!$A$2:$F$6151, 4, FALSE),  0)</f>
        <v>0</v>
      </c>
      <c r="G101" s="73">
        <f>IFERROR(VLOOKUP(G$10 &amp; "_" &amp; $D$9 &amp; "_" &amp; $B101, OBSERVED_DATA!$A$2:$F$6151, 4, FALSE),  0)</f>
        <v>0</v>
      </c>
      <c r="H101" s="73">
        <f>IFERROR(VLOOKUP(H$10 &amp; "_" &amp; $D$9 &amp; "_" &amp; $B101, OBSERVED_DATA!$A$2:$F$6151, 4, FALSE),  0)</f>
        <v>0</v>
      </c>
      <c r="I101" s="73">
        <f>IFERROR(VLOOKUP(I$10 &amp; "_" &amp; $D$9 &amp; "_" &amp; $B101, OBSERVED_DATA!$A$2:$F$6151, 4, FALSE),  0)</f>
        <v>0</v>
      </c>
      <c r="J101" s="73">
        <f>IFERROR(VLOOKUP(J$10 &amp; "_" &amp; $D$9 &amp; "_" &amp; $B101, OBSERVED_DATA!$A$2:$F$6151, 4, FALSE),  0)</f>
        <v>0</v>
      </c>
      <c r="K101" s="72">
        <f>IFERROR(VLOOKUP(K$10 &amp; "_" &amp; $D$9 &amp; "_" &amp; $B101, OBSERVED_DATA!$A$2:$F$6151, 4, FALSE),  0)</f>
        <v>0</v>
      </c>
      <c r="L101" s="74">
        <f>IFERROR(VLOOKUP(L$10 &amp; "_" &amp; $D$9 &amp; "_" &amp; $B101, OBSERVED_DATA!$A$2:$F$6151, 4, FALSE),  0)</f>
        <v>0</v>
      </c>
      <c r="M101" s="72">
        <f>IFERROR(VLOOKUP(M$10 &amp; "_" &amp; $D$9 &amp; "_" &amp; $B101, OBSERVED_DATA!$A$2:$F$6151, 4, FALSE),  0)</f>
        <v>0</v>
      </c>
      <c r="N101" s="72">
        <f>IFERROR(VLOOKUP(N$10 &amp; "_" &amp; $D$9 &amp; "_" &amp; $B101, OBSERVED_DATA!$A$2:$F$6151, 4, FALSE),  0)</f>
        <v>0</v>
      </c>
      <c r="O101" s="74">
        <f>IFERROR(VLOOKUP(O$10 &amp; "_" &amp; $D$9 &amp; "_" &amp; $B101, OBSERVED_DATA!$A$2:$F$6151, 4, FALSE),  0)</f>
        <v>0</v>
      </c>
      <c r="P101" s="72">
        <f>IFERROR(VLOOKUP(P$10 &amp; "_" &amp; $D$9 &amp; "_" &amp; $B101, OBSERVED_DATA!$A$2:$F$6151, 4, FALSE),  0)</f>
        <v>0</v>
      </c>
      <c r="Q101" s="72">
        <f>IFERROR(VLOOKUP(Q$10 &amp; "_" &amp; $D$9 &amp; "_" &amp; $B101, OBSERVED_DATA!$A$2:$F$6151, 4, FALSE),  0)</f>
        <v>0</v>
      </c>
      <c r="R101" s="72">
        <f>IFERROR(VLOOKUP(R$10 &amp; "_" &amp; $D$9 &amp; "_" &amp; $B101, OBSERVED_DATA!$A$2:$F$6151, 4, FALSE),  0)</f>
        <v>0</v>
      </c>
      <c r="S101" s="72">
        <f>IFERROR(VLOOKUP(S$10 &amp; "_" &amp; $D$9 &amp; "_" &amp; $B101, OBSERVED_DATA!$A$2:$F$6151, 4, FALSE),  0)</f>
        <v>4.4587123238808602E-5</v>
      </c>
      <c r="T101" s="72">
        <f>IFERROR(VLOOKUP(T$10 &amp; "_" &amp; $D$9 &amp; "_" &amp; $B101, OBSERVED_DATA!$A$2:$F$6151, 4, FALSE),  0)</f>
        <v>4.1930479265378001E-5</v>
      </c>
    </row>
    <row r="102" spans="2:20" x14ac:dyDescent="0.25">
      <c r="B102" s="25">
        <v>182</v>
      </c>
      <c r="C102" s="25">
        <v>183</v>
      </c>
      <c r="D102" s="47"/>
      <c r="E102" s="72">
        <f>IFERROR(VLOOKUP(E$10 &amp; "_" &amp; $D$9 &amp; "_" &amp; $B102, OBSERVED_DATA!$A$2:$F$6151, 4, FALSE),  0)</f>
        <v>0</v>
      </c>
      <c r="F102" s="73">
        <f>IFERROR(VLOOKUP(F$10 &amp; "_" &amp; $D$9 &amp; "_" &amp; $B102, OBSERVED_DATA!$A$2:$F$6151, 4, FALSE),  0)</f>
        <v>0</v>
      </c>
      <c r="G102" s="73">
        <f>IFERROR(VLOOKUP(G$10 &amp; "_" &amp; $D$9 &amp; "_" &amp; $B102, OBSERVED_DATA!$A$2:$F$6151, 4, FALSE),  0)</f>
        <v>0</v>
      </c>
      <c r="H102" s="73">
        <f>IFERROR(VLOOKUP(H$10 &amp; "_" &amp; $D$9 &amp; "_" &amp; $B102, OBSERVED_DATA!$A$2:$F$6151, 4, FALSE),  0)</f>
        <v>0</v>
      </c>
      <c r="I102" s="73">
        <f>IFERROR(VLOOKUP(I$10 &amp; "_" &amp; $D$9 &amp; "_" &amp; $B102, OBSERVED_DATA!$A$2:$F$6151, 4, FALSE),  0)</f>
        <v>0</v>
      </c>
      <c r="J102" s="73">
        <f>IFERROR(VLOOKUP(J$10 &amp; "_" &amp; $D$9 &amp; "_" &amp; $B102, OBSERVED_DATA!$A$2:$F$6151, 4, FALSE),  0)</f>
        <v>0</v>
      </c>
      <c r="K102" s="72">
        <f>IFERROR(VLOOKUP(K$10 &amp; "_" &amp; $D$9 &amp; "_" &amp; $B102, OBSERVED_DATA!$A$2:$F$6151, 4, FALSE),  0)</f>
        <v>0</v>
      </c>
      <c r="L102" s="74">
        <f>IFERROR(VLOOKUP(L$10 &amp; "_" &amp; $D$9 &amp; "_" &amp; $B102, OBSERVED_DATA!$A$2:$F$6151, 4, FALSE),  0)</f>
        <v>0</v>
      </c>
      <c r="M102" s="72">
        <f>IFERROR(VLOOKUP(M$10 &amp; "_" &amp; $D$9 &amp; "_" &amp; $B102, OBSERVED_DATA!$A$2:$F$6151, 4, FALSE),  0)</f>
        <v>0</v>
      </c>
      <c r="N102" s="72">
        <f>IFERROR(VLOOKUP(N$10 &amp; "_" &amp; $D$9 &amp; "_" &amp; $B102, OBSERVED_DATA!$A$2:$F$6151, 4, FALSE),  0)</f>
        <v>0</v>
      </c>
      <c r="O102" s="74">
        <f>IFERROR(VLOOKUP(O$10 &amp; "_" &amp; $D$9 &amp; "_" &amp; $B102, OBSERVED_DATA!$A$2:$F$6151, 4, FALSE),  0)</f>
        <v>0</v>
      </c>
      <c r="P102" s="72">
        <f>IFERROR(VLOOKUP(P$10 &amp; "_" &amp; $D$9 &amp; "_" &amp; $B102, OBSERVED_DATA!$A$2:$F$6151, 4, FALSE),  0)</f>
        <v>0</v>
      </c>
      <c r="Q102" s="72">
        <f>IFERROR(VLOOKUP(Q$10 &amp; "_" &amp; $D$9 &amp; "_" &amp; $B102, OBSERVED_DATA!$A$2:$F$6151, 4, FALSE),  0)</f>
        <v>0</v>
      </c>
      <c r="R102" s="72">
        <f>IFERROR(VLOOKUP(R$10 &amp; "_" &amp; $D$9 &amp; "_" &amp; $B102, OBSERVED_DATA!$A$2:$F$6151, 4, FALSE),  0)</f>
        <v>0</v>
      </c>
      <c r="S102" s="72">
        <f>IFERROR(VLOOKUP(S$10 &amp; "_" &amp; $D$9 &amp; "_" &amp; $B102, OBSERVED_DATA!$A$2:$F$6151, 4, FALSE),  0)</f>
        <v>0</v>
      </c>
      <c r="T102" s="72">
        <f>IFERROR(VLOOKUP(T$10 &amp; "_" &amp; $D$9 &amp; "_" &amp; $B102, OBSERVED_DATA!$A$2:$F$6151, 4, FALSE),  0)</f>
        <v>4.1930479265378001E-5</v>
      </c>
    </row>
    <row r="103" spans="2:20" x14ac:dyDescent="0.25">
      <c r="B103" s="25">
        <v>184</v>
      </c>
      <c r="C103" s="25">
        <v>185</v>
      </c>
      <c r="D103" s="47"/>
      <c r="E103" s="72">
        <f>IFERROR(VLOOKUP(E$10 &amp; "_" &amp; $D$9 &amp; "_" &amp; $B103, OBSERVED_DATA!$A$2:$F$6151, 4, FALSE),  0)</f>
        <v>0</v>
      </c>
      <c r="F103" s="73">
        <f>IFERROR(VLOOKUP(F$10 &amp; "_" &amp; $D$9 &amp; "_" &amp; $B103, OBSERVED_DATA!$A$2:$F$6151, 4, FALSE),  0)</f>
        <v>0</v>
      </c>
      <c r="G103" s="73">
        <f>IFERROR(VLOOKUP(G$10 &amp; "_" &amp; $D$9 &amp; "_" &amp; $B103, OBSERVED_DATA!$A$2:$F$6151, 4, FALSE),  0)</f>
        <v>0</v>
      </c>
      <c r="H103" s="73">
        <f>IFERROR(VLOOKUP(H$10 &amp; "_" &amp; $D$9 &amp; "_" &amp; $B103, OBSERVED_DATA!$A$2:$F$6151, 4, FALSE),  0)</f>
        <v>0</v>
      </c>
      <c r="I103" s="73">
        <f>IFERROR(VLOOKUP(I$10 &amp; "_" &amp; $D$9 &amp; "_" &amp; $B103, OBSERVED_DATA!$A$2:$F$6151, 4, FALSE),  0)</f>
        <v>0</v>
      </c>
      <c r="J103" s="73">
        <f>IFERROR(VLOOKUP(J$10 &amp; "_" &amp; $D$9 &amp; "_" &amp; $B103, OBSERVED_DATA!$A$2:$F$6151, 4, FALSE),  0)</f>
        <v>0</v>
      </c>
      <c r="K103" s="72">
        <f>IFERROR(VLOOKUP(K$10 &amp; "_" &amp; $D$9 &amp; "_" &amp; $B103, OBSERVED_DATA!$A$2:$F$6151, 4, FALSE),  0)</f>
        <v>0</v>
      </c>
      <c r="L103" s="74">
        <f>IFERROR(VLOOKUP(L$10 &amp; "_" &amp; $D$9 &amp; "_" &amp; $B103, OBSERVED_DATA!$A$2:$F$6151, 4, FALSE),  0)</f>
        <v>0</v>
      </c>
      <c r="M103" s="72">
        <f>IFERROR(VLOOKUP(M$10 &amp; "_" &amp; $D$9 &amp; "_" &amp; $B103, OBSERVED_DATA!$A$2:$F$6151, 4, FALSE),  0)</f>
        <v>0</v>
      </c>
      <c r="N103" s="72">
        <f>IFERROR(VLOOKUP(N$10 &amp; "_" &amp; $D$9 &amp; "_" &amp; $B103, OBSERVED_DATA!$A$2:$F$6151, 4, FALSE),  0)</f>
        <v>0</v>
      </c>
      <c r="O103" s="74">
        <f>IFERROR(VLOOKUP(O$10 &amp; "_" &amp; $D$9 &amp; "_" &amp; $B103, OBSERVED_DATA!$A$2:$F$6151, 4, FALSE),  0)</f>
        <v>0</v>
      </c>
      <c r="P103" s="72">
        <f>IFERROR(VLOOKUP(P$10 &amp; "_" &amp; $D$9 &amp; "_" &amp; $B103, OBSERVED_DATA!$A$2:$F$6151, 4, FALSE),  0)</f>
        <v>0</v>
      </c>
      <c r="Q103" s="72">
        <f>IFERROR(VLOOKUP(Q$10 &amp; "_" &amp; $D$9 &amp; "_" &amp; $B103, OBSERVED_DATA!$A$2:$F$6151, 4, FALSE),  0)</f>
        <v>0</v>
      </c>
      <c r="R103" s="72">
        <f>IFERROR(VLOOKUP(R$10 &amp; "_" &amp; $D$9 &amp; "_" &amp; $B103, OBSERVED_DATA!$A$2:$F$6151, 4, FALSE),  0)</f>
        <v>0</v>
      </c>
      <c r="S103" s="72">
        <f>IFERROR(VLOOKUP(S$10 &amp; "_" &amp; $D$9 &amp; "_" &amp; $B103, OBSERVED_DATA!$A$2:$F$6151, 4, FALSE),  0)</f>
        <v>0</v>
      </c>
      <c r="T103" s="72">
        <f>IFERROR(VLOOKUP(T$10 &amp; "_" &amp; $D$9 &amp; "_" &amp; $B103, OBSERVED_DATA!$A$2:$F$6151, 4, FALSE),  0)</f>
        <v>0</v>
      </c>
    </row>
    <row r="104" spans="2:20" x14ac:dyDescent="0.25">
      <c r="B104" s="25">
        <v>186</v>
      </c>
      <c r="C104" s="25">
        <v>187</v>
      </c>
      <c r="D104" s="47"/>
      <c r="E104" s="72">
        <f>IFERROR(VLOOKUP(E$10 &amp; "_" &amp; $D$9 &amp; "_" &amp; $B104, OBSERVED_DATA!$A$2:$F$6151, 4, FALSE),  0)</f>
        <v>0</v>
      </c>
      <c r="F104" s="73">
        <f>IFERROR(VLOOKUP(F$10 &amp; "_" &amp; $D$9 &amp; "_" &amp; $B104, OBSERVED_DATA!$A$2:$F$6151, 4, FALSE),  0)</f>
        <v>0</v>
      </c>
      <c r="G104" s="73">
        <f>IFERROR(VLOOKUP(G$10 &amp; "_" &amp; $D$9 &amp; "_" &amp; $B104, OBSERVED_DATA!$A$2:$F$6151, 4, FALSE),  0)</f>
        <v>0</v>
      </c>
      <c r="H104" s="73">
        <f>IFERROR(VLOOKUP(H$10 &amp; "_" &amp; $D$9 &amp; "_" &amp; $B104, OBSERVED_DATA!$A$2:$F$6151, 4, FALSE),  0)</f>
        <v>0</v>
      </c>
      <c r="I104" s="73">
        <f>IFERROR(VLOOKUP(I$10 &amp; "_" &amp; $D$9 &amp; "_" &amp; $B104, OBSERVED_DATA!$A$2:$F$6151, 4, FALSE),  0)</f>
        <v>0</v>
      </c>
      <c r="J104" s="73">
        <f>IFERROR(VLOOKUP(J$10 &amp; "_" &amp; $D$9 &amp; "_" &amp; $B104, OBSERVED_DATA!$A$2:$F$6151, 4, FALSE),  0)</f>
        <v>0</v>
      </c>
      <c r="K104" s="72">
        <f>IFERROR(VLOOKUP(K$10 &amp; "_" &amp; $D$9 &amp; "_" &amp; $B104, OBSERVED_DATA!$A$2:$F$6151, 4, FALSE),  0)</f>
        <v>0</v>
      </c>
      <c r="L104" s="74">
        <f>IFERROR(VLOOKUP(L$10 &amp; "_" &amp; $D$9 &amp; "_" &amp; $B104, OBSERVED_DATA!$A$2:$F$6151, 4, FALSE),  0)</f>
        <v>0</v>
      </c>
      <c r="M104" s="72">
        <f>IFERROR(VLOOKUP(M$10 &amp; "_" &amp; $D$9 &amp; "_" &amp; $B104, OBSERVED_DATA!$A$2:$F$6151, 4, FALSE),  0)</f>
        <v>0</v>
      </c>
      <c r="N104" s="72">
        <f>IFERROR(VLOOKUP(N$10 &amp; "_" &amp; $D$9 &amp; "_" &amp; $B104, OBSERVED_DATA!$A$2:$F$6151, 4, FALSE),  0)</f>
        <v>0</v>
      </c>
      <c r="O104" s="74">
        <f>IFERROR(VLOOKUP(O$10 &amp; "_" &amp; $D$9 &amp; "_" &amp; $B104, OBSERVED_DATA!$A$2:$F$6151, 4, FALSE),  0)</f>
        <v>0</v>
      </c>
      <c r="P104" s="72">
        <f>IFERROR(VLOOKUP(P$10 &amp; "_" &amp; $D$9 &amp; "_" &amp; $B104, OBSERVED_DATA!$A$2:$F$6151, 4, FALSE),  0)</f>
        <v>0</v>
      </c>
      <c r="Q104" s="72">
        <f>IFERROR(VLOOKUP(Q$10 &amp; "_" &amp; $D$9 &amp; "_" &amp; $B104, OBSERVED_DATA!$A$2:$F$6151, 4, FALSE),  0)</f>
        <v>0</v>
      </c>
      <c r="R104" s="72">
        <f>IFERROR(VLOOKUP(R$10 &amp; "_" &amp; $D$9 &amp; "_" &amp; $B104, OBSERVED_DATA!$A$2:$F$6151, 4, FALSE),  0)</f>
        <v>0</v>
      </c>
      <c r="S104" s="72">
        <f>IFERROR(VLOOKUP(S$10 &amp; "_" &amp; $D$9 &amp; "_" &amp; $B104, OBSERVED_DATA!$A$2:$F$6151, 4, FALSE),  0)</f>
        <v>0</v>
      </c>
      <c r="T104" s="72">
        <f>IFERROR(VLOOKUP(T$10 &amp; "_" &amp; $D$9 &amp; "_" &amp; $B104, OBSERVED_DATA!$A$2:$F$6151, 4, FALSE),  0)</f>
        <v>0</v>
      </c>
    </row>
    <row r="105" spans="2:20" x14ac:dyDescent="0.25">
      <c r="B105" s="25">
        <v>188</v>
      </c>
      <c r="C105" s="25">
        <v>189</v>
      </c>
      <c r="D105" s="47"/>
      <c r="E105" s="72">
        <f>IFERROR(VLOOKUP(E$10 &amp; "_" &amp; $D$9 &amp; "_" &amp; $B105, OBSERVED_DATA!$A$2:$F$6151, 4, FALSE),  0)</f>
        <v>0</v>
      </c>
      <c r="F105" s="73">
        <f>IFERROR(VLOOKUP(F$10 &amp; "_" &amp; $D$9 &amp; "_" &amp; $B105, OBSERVED_DATA!$A$2:$F$6151, 4, FALSE),  0)</f>
        <v>0</v>
      </c>
      <c r="G105" s="73">
        <f>IFERROR(VLOOKUP(G$10 &amp; "_" &amp; $D$9 &amp; "_" &amp; $B105, OBSERVED_DATA!$A$2:$F$6151, 4, FALSE),  0)</f>
        <v>0</v>
      </c>
      <c r="H105" s="73">
        <f>IFERROR(VLOOKUP(H$10 &amp; "_" &amp; $D$9 &amp; "_" &amp; $B105, OBSERVED_DATA!$A$2:$F$6151, 4, FALSE),  0)</f>
        <v>0</v>
      </c>
      <c r="I105" s="73">
        <f>IFERROR(VLOOKUP(I$10 &amp; "_" &amp; $D$9 &amp; "_" &amp; $B105, OBSERVED_DATA!$A$2:$F$6151, 4, FALSE),  0)</f>
        <v>0</v>
      </c>
      <c r="J105" s="73">
        <f>IFERROR(VLOOKUP(J$10 &amp; "_" &amp; $D$9 &amp; "_" &amp; $B105, OBSERVED_DATA!$A$2:$F$6151, 4, FALSE),  0)</f>
        <v>0</v>
      </c>
      <c r="K105" s="72">
        <f>IFERROR(VLOOKUP(K$10 &amp; "_" &amp; $D$9 &amp; "_" &amp; $B105, OBSERVED_DATA!$A$2:$F$6151, 4, FALSE),  0)</f>
        <v>0</v>
      </c>
      <c r="L105" s="74">
        <f>IFERROR(VLOOKUP(L$10 &amp; "_" &amp; $D$9 &amp; "_" &amp; $B105, OBSERVED_DATA!$A$2:$F$6151, 4, FALSE),  0)</f>
        <v>0</v>
      </c>
      <c r="M105" s="72">
        <f>IFERROR(VLOOKUP(M$10 &amp; "_" &amp; $D$9 &amp; "_" &amp; $B105, OBSERVED_DATA!$A$2:$F$6151, 4, FALSE),  0)</f>
        <v>0</v>
      </c>
      <c r="N105" s="72">
        <f>IFERROR(VLOOKUP(N$10 &amp; "_" &amp; $D$9 &amp; "_" &amp; $B105, OBSERVED_DATA!$A$2:$F$6151, 4, FALSE),  0)</f>
        <v>0</v>
      </c>
      <c r="O105" s="74">
        <f>IFERROR(VLOOKUP(O$10 &amp; "_" &amp; $D$9 &amp; "_" &amp; $B105, OBSERVED_DATA!$A$2:$F$6151, 4, FALSE),  0)</f>
        <v>0</v>
      </c>
      <c r="P105" s="72">
        <f>IFERROR(VLOOKUP(P$10 &amp; "_" &amp; $D$9 &amp; "_" &amp; $B105, OBSERVED_DATA!$A$2:$F$6151, 4, FALSE),  0)</f>
        <v>0</v>
      </c>
      <c r="Q105" s="72">
        <f>IFERROR(VLOOKUP(Q$10 &amp; "_" &amp; $D$9 &amp; "_" &amp; $B105, OBSERVED_DATA!$A$2:$F$6151, 4, FALSE),  0)</f>
        <v>0</v>
      </c>
      <c r="R105" s="72">
        <f>IFERROR(VLOOKUP(R$10 &amp; "_" &amp; $D$9 &amp; "_" &amp; $B105, OBSERVED_DATA!$A$2:$F$6151, 4, FALSE),  0)</f>
        <v>0</v>
      </c>
      <c r="S105" s="72">
        <f>IFERROR(VLOOKUP(S$10 &amp; "_" &amp; $D$9 &amp; "_" &amp; $B105, OBSERVED_DATA!$A$2:$F$6151, 4, FALSE),  0)</f>
        <v>0</v>
      </c>
      <c r="T105" s="72">
        <f>IFERROR(VLOOKUP(T$10 &amp; "_" &amp; $D$9 &amp; "_" &amp; $B105, OBSERVED_DATA!$A$2:$F$6151, 4, FALSE),  0)</f>
        <v>0</v>
      </c>
    </row>
    <row r="106" spans="2:20" x14ac:dyDescent="0.25">
      <c r="B106" s="25">
        <v>190</v>
      </c>
      <c r="C106" s="25">
        <v>191</v>
      </c>
      <c r="D106" s="47"/>
      <c r="E106" s="72">
        <f>IFERROR(VLOOKUP(E$10 &amp; "_" &amp; $D$9 &amp; "_" &amp; $B106, OBSERVED_DATA!$A$2:$F$6151, 4, FALSE),  0)</f>
        <v>0</v>
      </c>
      <c r="F106" s="73">
        <f>IFERROR(VLOOKUP(F$10 &amp; "_" &amp; $D$9 &amp; "_" &amp; $B106, OBSERVED_DATA!$A$2:$F$6151, 4, FALSE),  0)</f>
        <v>0</v>
      </c>
      <c r="G106" s="73">
        <f>IFERROR(VLOOKUP(G$10 &amp; "_" &amp; $D$9 &amp; "_" &amp; $B106, OBSERVED_DATA!$A$2:$F$6151, 4, FALSE),  0)</f>
        <v>0</v>
      </c>
      <c r="H106" s="73">
        <f>IFERROR(VLOOKUP(H$10 &amp; "_" &amp; $D$9 &amp; "_" &amp; $B106, OBSERVED_DATA!$A$2:$F$6151, 4, FALSE),  0)</f>
        <v>0</v>
      </c>
      <c r="I106" s="73">
        <f>IFERROR(VLOOKUP(I$10 &amp; "_" &amp; $D$9 &amp; "_" &amp; $B106, OBSERVED_DATA!$A$2:$F$6151, 4, FALSE),  0)</f>
        <v>0</v>
      </c>
      <c r="J106" s="73">
        <f>IFERROR(VLOOKUP(J$10 &amp; "_" &amp; $D$9 &amp; "_" &amp; $B106, OBSERVED_DATA!$A$2:$F$6151, 4, FALSE),  0)</f>
        <v>0</v>
      </c>
      <c r="K106" s="72">
        <f>IFERROR(VLOOKUP(K$10 &amp; "_" &amp; $D$9 &amp; "_" &amp; $B106, OBSERVED_DATA!$A$2:$F$6151, 4, FALSE),  0)</f>
        <v>0</v>
      </c>
      <c r="L106" s="74">
        <f>IFERROR(VLOOKUP(L$10 &amp; "_" &amp; $D$9 &amp; "_" &amp; $B106, OBSERVED_DATA!$A$2:$F$6151, 4, FALSE),  0)</f>
        <v>0</v>
      </c>
      <c r="M106" s="72">
        <f>IFERROR(VLOOKUP(M$10 &amp; "_" &amp; $D$9 &amp; "_" &amp; $B106, OBSERVED_DATA!$A$2:$F$6151, 4, FALSE),  0)</f>
        <v>0</v>
      </c>
      <c r="N106" s="72">
        <f>IFERROR(VLOOKUP(N$10 &amp; "_" &amp; $D$9 &amp; "_" &amp; $B106, OBSERVED_DATA!$A$2:$F$6151, 4, FALSE),  0)</f>
        <v>0</v>
      </c>
      <c r="O106" s="74">
        <f>IFERROR(VLOOKUP(O$10 &amp; "_" &amp; $D$9 &amp; "_" &amp; $B106, OBSERVED_DATA!$A$2:$F$6151, 4, FALSE),  0)</f>
        <v>0</v>
      </c>
      <c r="P106" s="72">
        <f>IFERROR(VLOOKUP(P$10 &amp; "_" &amp; $D$9 &amp; "_" &amp; $B106, OBSERVED_DATA!$A$2:$F$6151, 4, FALSE),  0)</f>
        <v>0</v>
      </c>
      <c r="Q106" s="72">
        <f>IFERROR(VLOOKUP(Q$10 &amp; "_" &amp; $D$9 &amp; "_" &amp; $B106, OBSERVED_DATA!$A$2:$F$6151, 4, FALSE),  0)</f>
        <v>0</v>
      </c>
      <c r="R106" s="72">
        <f>IFERROR(VLOOKUP(R$10 &amp; "_" &amp; $D$9 &amp; "_" &amp; $B106, OBSERVED_DATA!$A$2:$F$6151, 4, FALSE),  0)</f>
        <v>0</v>
      </c>
      <c r="S106" s="72">
        <f>IFERROR(VLOOKUP(S$10 &amp; "_" &amp; $D$9 &amp; "_" &amp; $B106, OBSERVED_DATA!$A$2:$F$6151, 4, FALSE),  0)</f>
        <v>0</v>
      </c>
      <c r="T106" s="72">
        <f>IFERROR(VLOOKUP(T$10 &amp; "_" &amp; $D$9 &amp; "_" &amp; $B106, OBSERVED_DATA!$A$2:$F$6151, 4, FALSE),  0)</f>
        <v>0</v>
      </c>
    </row>
    <row r="107" spans="2:20" x14ac:dyDescent="0.25">
      <c r="B107" s="25">
        <v>192</v>
      </c>
      <c r="C107" s="25">
        <v>193</v>
      </c>
      <c r="D107" s="47"/>
      <c r="E107" s="72">
        <f>IFERROR(VLOOKUP(E$10 &amp; "_" &amp; $D$9 &amp; "_" &amp; $B107, OBSERVED_DATA!$A$2:$F$6151, 4, FALSE),  0)</f>
        <v>0</v>
      </c>
      <c r="F107" s="73">
        <f>IFERROR(VLOOKUP(F$10 &amp; "_" &amp; $D$9 &amp; "_" &amp; $B107, OBSERVED_DATA!$A$2:$F$6151, 4, FALSE),  0)</f>
        <v>0</v>
      </c>
      <c r="G107" s="73">
        <f>IFERROR(VLOOKUP(G$10 &amp; "_" &amp; $D$9 &amp; "_" &amp; $B107, OBSERVED_DATA!$A$2:$F$6151, 4, FALSE),  0)</f>
        <v>0</v>
      </c>
      <c r="H107" s="73">
        <f>IFERROR(VLOOKUP(H$10 &amp; "_" &amp; $D$9 &amp; "_" &amp; $B107, OBSERVED_DATA!$A$2:$F$6151, 4, FALSE),  0)</f>
        <v>0</v>
      </c>
      <c r="I107" s="73">
        <f>IFERROR(VLOOKUP(I$10 &amp; "_" &amp; $D$9 &amp; "_" &amp; $B107, OBSERVED_DATA!$A$2:$F$6151, 4, FALSE),  0)</f>
        <v>0</v>
      </c>
      <c r="J107" s="73">
        <f>IFERROR(VLOOKUP(J$10 &amp; "_" &amp; $D$9 &amp; "_" &amp; $B107, OBSERVED_DATA!$A$2:$F$6151, 4, FALSE),  0)</f>
        <v>0</v>
      </c>
      <c r="K107" s="72">
        <f>IFERROR(VLOOKUP(K$10 &amp; "_" &amp; $D$9 &amp; "_" &amp; $B107, OBSERVED_DATA!$A$2:$F$6151, 4, FALSE),  0)</f>
        <v>0</v>
      </c>
      <c r="L107" s="74">
        <f>IFERROR(VLOOKUP(L$10 &amp; "_" &amp; $D$9 &amp; "_" &amp; $B107, OBSERVED_DATA!$A$2:$F$6151, 4, FALSE),  0)</f>
        <v>0</v>
      </c>
      <c r="M107" s="72">
        <f>IFERROR(VLOOKUP(M$10 &amp; "_" &amp; $D$9 &amp; "_" &amp; $B107, OBSERVED_DATA!$A$2:$F$6151, 4, FALSE),  0)</f>
        <v>0</v>
      </c>
      <c r="N107" s="72">
        <f>IFERROR(VLOOKUP(N$10 &amp; "_" &amp; $D$9 &amp; "_" &amp; $B107, OBSERVED_DATA!$A$2:$F$6151, 4, FALSE),  0)</f>
        <v>0</v>
      </c>
      <c r="O107" s="74">
        <f>IFERROR(VLOOKUP(O$10 &amp; "_" &amp; $D$9 &amp; "_" &amp; $B107, OBSERVED_DATA!$A$2:$F$6151, 4, FALSE),  0)</f>
        <v>0</v>
      </c>
      <c r="P107" s="72">
        <f>IFERROR(VLOOKUP(P$10 &amp; "_" &amp; $D$9 &amp; "_" &amp; $B107, OBSERVED_DATA!$A$2:$F$6151, 4, FALSE),  0)</f>
        <v>0</v>
      </c>
      <c r="Q107" s="72">
        <f>IFERROR(VLOOKUP(Q$10 &amp; "_" &amp; $D$9 &amp; "_" &amp; $B107, OBSERVED_DATA!$A$2:$F$6151, 4, FALSE),  0)</f>
        <v>0</v>
      </c>
      <c r="R107" s="72">
        <f>IFERROR(VLOOKUP(R$10 &amp; "_" &amp; $D$9 &amp; "_" &amp; $B107, OBSERVED_DATA!$A$2:$F$6151, 4, FALSE),  0)</f>
        <v>0</v>
      </c>
      <c r="S107" s="72">
        <f>IFERROR(VLOOKUP(S$10 &amp; "_" &amp; $D$9 &amp; "_" &amp; $B107, OBSERVED_DATA!$A$2:$F$6151, 4, FALSE),  0)</f>
        <v>0</v>
      </c>
      <c r="T107" s="72">
        <f>IFERROR(VLOOKUP(T$10 &amp; "_" &amp; $D$9 &amp; "_" &amp; $B107, OBSERVED_DATA!$A$2:$F$6151, 4, FALSE),  0)</f>
        <v>0</v>
      </c>
    </row>
    <row r="108" spans="2:20" x14ac:dyDescent="0.25">
      <c r="B108" s="25">
        <v>194</v>
      </c>
      <c r="C108" s="25">
        <v>195</v>
      </c>
      <c r="D108" s="47"/>
      <c r="E108" s="72">
        <f>IFERROR(VLOOKUP(E$10 &amp; "_" &amp; $D$9 &amp; "_" &amp; $B108, OBSERVED_DATA!$A$2:$F$6151, 4, FALSE),  0)</f>
        <v>0</v>
      </c>
      <c r="F108" s="73">
        <f>IFERROR(VLOOKUP(F$10 &amp; "_" &amp; $D$9 &amp; "_" &amp; $B108, OBSERVED_DATA!$A$2:$F$6151, 4, FALSE),  0)</f>
        <v>0</v>
      </c>
      <c r="G108" s="73">
        <f>IFERROR(VLOOKUP(G$10 &amp; "_" &amp; $D$9 &amp; "_" &amp; $B108, OBSERVED_DATA!$A$2:$F$6151, 4, FALSE),  0)</f>
        <v>0</v>
      </c>
      <c r="H108" s="73">
        <f>IFERROR(VLOOKUP(H$10 &amp; "_" &amp; $D$9 &amp; "_" &amp; $B108, OBSERVED_DATA!$A$2:$F$6151, 4, FALSE),  0)</f>
        <v>0</v>
      </c>
      <c r="I108" s="73">
        <f>IFERROR(VLOOKUP(I$10 &amp; "_" &amp; $D$9 &amp; "_" &amp; $B108, OBSERVED_DATA!$A$2:$F$6151, 4, FALSE),  0)</f>
        <v>0</v>
      </c>
      <c r="J108" s="73">
        <f>IFERROR(VLOOKUP(J$10 &amp; "_" &amp; $D$9 &amp; "_" &amp; $B108, OBSERVED_DATA!$A$2:$F$6151, 4, FALSE),  0)</f>
        <v>0</v>
      </c>
      <c r="K108" s="72">
        <f>IFERROR(VLOOKUP(K$10 &amp; "_" &amp; $D$9 &amp; "_" &amp; $B108, OBSERVED_DATA!$A$2:$F$6151, 4, FALSE),  0)</f>
        <v>0</v>
      </c>
      <c r="L108" s="74">
        <f>IFERROR(VLOOKUP(L$10 &amp; "_" &amp; $D$9 &amp; "_" &amp; $B108, OBSERVED_DATA!$A$2:$F$6151, 4, FALSE),  0)</f>
        <v>0</v>
      </c>
      <c r="M108" s="72">
        <f>IFERROR(VLOOKUP(M$10 &amp; "_" &amp; $D$9 &amp; "_" &amp; $B108, OBSERVED_DATA!$A$2:$F$6151, 4, FALSE),  0)</f>
        <v>0</v>
      </c>
      <c r="N108" s="72">
        <f>IFERROR(VLOOKUP(N$10 &amp; "_" &amp; $D$9 &amp; "_" &amp; $B108, OBSERVED_DATA!$A$2:$F$6151, 4, FALSE),  0)</f>
        <v>0</v>
      </c>
      <c r="O108" s="74">
        <f>IFERROR(VLOOKUP(O$10 &amp; "_" &amp; $D$9 &amp; "_" &amp; $B108, OBSERVED_DATA!$A$2:$F$6151, 4, FALSE),  0)</f>
        <v>0</v>
      </c>
      <c r="P108" s="72">
        <f>IFERROR(VLOOKUP(P$10 &amp; "_" &amp; $D$9 &amp; "_" &amp; $B108, OBSERVED_DATA!$A$2:$F$6151, 4, FALSE),  0)</f>
        <v>0</v>
      </c>
      <c r="Q108" s="72">
        <f>IFERROR(VLOOKUP(Q$10 &amp; "_" &amp; $D$9 &amp; "_" &amp; $B108, OBSERVED_DATA!$A$2:$F$6151, 4, FALSE),  0)</f>
        <v>0</v>
      </c>
      <c r="R108" s="72">
        <f>IFERROR(VLOOKUP(R$10 &amp; "_" &amp; $D$9 &amp; "_" &amp; $B108, OBSERVED_DATA!$A$2:$F$6151, 4, FALSE),  0)</f>
        <v>0</v>
      </c>
      <c r="S108" s="72">
        <f>IFERROR(VLOOKUP(S$10 &amp; "_" &amp; $D$9 &amp; "_" &amp; $B108, OBSERVED_DATA!$A$2:$F$6151, 4, FALSE),  0)</f>
        <v>0</v>
      </c>
      <c r="T108" s="72">
        <f>IFERROR(VLOOKUP(T$10 &amp; "_" &amp; $D$9 &amp; "_" &amp; $B108, OBSERVED_DATA!$A$2:$F$6151, 4, FALSE),  0)</f>
        <v>0</v>
      </c>
    </row>
    <row r="109" spans="2:20" x14ac:dyDescent="0.25">
      <c r="B109" s="25">
        <v>196</v>
      </c>
      <c r="C109" s="25">
        <v>197</v>
      </c>
      <c r="D109" s="47"/>
      <c r="E109" s="72">
        <f>IFERROR(VLOOKUP(E$10 &amp; "_" &amp; $D$9 &amp; "_" &amp; $B109, OBSERVED_DATA!$A$2:$F$6151, 4, FALSE),  0)</f>
        <v>0</v>
      </c>
      <c r="F109" s="73">
        <f>IFERROR(VLOOKUP(F$10 &amp; "_" &amp; $D$9 &amp; "_" &amp; $B109, OBSERVED_DATA!$A$2:$F$6151, 4, FALSE),  0)</f>
        <v>0</v>
      </c>
      <c r="G109" s="73">
        <f>IFERROR(VLOOKUP(G$10 &amp; "_" &amp; $D$9 &amp; "_" &amp; $B109, OBSERVED_DATA!$A$2:$F$6151, 4, FALSE),  0)</f>
        <v>0</v>
      </c>
      <c r="H109" s="73">
        <f>IFERROR(VLOOKUP(H$10 &amp; "_" &amp; $D$9 &amp; "_" &amp; $B109, OBSERVED_DATA!$A$2:$F$6151, 4, FALSE),  0)</f>
        <v>0</v>
      </c>
      <c r="I109" s="73">
        <f>IFERROR(VLOOKUP(I$10 &amp; "_" &amp; $D$9 &amp; "_" &amp; $B109, OBSERVED_DATA!$A$2:$F$6151, 4, FALSE),  0)</f>
        <v>0</v>
      </c>
      <c r="J109" s="73">
        <f>IFERROR(VLOOKUP(J$10 &amp; "_" &amp; $D$9 &amp; "_" &amp; $B109, OBSERVED_DATA!$A$2:$F$6151, 4, FALSE),  0)</f>
        <v>0</v>
      </c>
      <c r="K109" s="72">
        <f>IFERROR(VLOOKUP(K$10 &amp; "_" &amp; $D$9 &amp; "_" &amp; $B109, OBSERVED_DATA!$A$2:$F$6151, 4, FALSE),  0)</f>
        <v>0</v>
      </c>
      <c r="L109" s="74">
        <f>IFERROR(VLOOKUP(L$10 &amp; "_" &amp; $D$9 &amp; "_" &amp; $B109, OBSERVED_DATA!$A$2:$F$6151, 4, FALSE),  0)</f>
        <v>0</v>
      </c>
      <c r="M109" s="72">
        <f>IFERROR(VLOOKUP(M$10 &amp; "_" &amp; $D$9 &amp; "_" &amp; $B109, OBSERVED_DATA!$A$2:$F$6151, 4, FALSE),  0)</f>
        <v>0</v>
      </c>
      <c r="N109" s="72">
        <f>IFERROR(VLOOKUP(N$10 &amp; "_" &amp; $D$9 &amp; "_" &amp; $B109, OBSERVED_DATA!$A$2:$F$6151, 4, FALSE),  0)</f>
        <v>0</v>
      </c>
      <c r="O109" s="74">
        <f>IFERROR(VLOOKUP(O$10 &amp; "_" &amp; $D$9 &amp; "_" &amp; $B109, OBSERVED_DATA!$A$2:$F$6151, 4, FALSE),  0)</f>
        <v>0</v>
      </c>
      <c r="P109" s="72">
        <f>IFERROR(VLOOKUP(P$10 &amp; "_" &amp; $D$9 &amp; "_" &amp; $B109, OBSERVED_DATA!$A$2:$F$6151, 4, FALSE),  0)</f>
        <v>0</v>
      </c>
      <c r="Q109" s="72">
        <f>IFERROR(VLOOKUP(Q$10 &amp; "_" &amp; $D$9 &amp; "_" &amp; $B109, OBSERVED_DATA!$A$2:$F$6151, 4, FALSE),  0)</f>
        <v>0</v>
      </c>
      <c r="R109" s="72">
        <f>IFERROR(VLOOKUP(R$10 &amp; "_" &amp; $D$9 &amp; "_" &amp; $B109, OBSERVED_DATA!$A$2:$F$6151, 4, FALSE),  0)</f>
        <v>0</v>
      </c>
      <c r="S109" s="72">
        <f>IFERROR(VLOOKUP(S$10 &amp; "_" &amp; $D$9 &amp; "_" &amp; $B109, OBSERVED_DATA!$A$2:$F$6151, 4, FALSE),  0)</f>
        <v>0</v>
      </c>
      <c r="T109" s="72">
        <f>IFERROR(VLOOKUP(T$10 &amp; "_" &amp; $D$9 &amp; "_" &amp; $B109, OBSERVED_DATA!$A$2:$F$6151, 4, FALSE),  0)</f>
        <v>0</v>
      </c>
    </row>
    <row r="110" spans="2:20" x14ac:dyDescent="0.25">
      <c r="B110" s="25">
        <v>198</v>
      </c>
      <c r="C110" s="25">
        <v>199</v>
      </c>
      <c r="D110" s="47"/>
      <c r="E110" s="72">
        <f>IFERROR(VLOOKUP(E$10 &amp; "_" &amp; $D$9 &amp; "_" &amp; $B110, OBSERVED_DATA!$A$2:$F$6151, 4, FALSE),  0)</f>
        <v>0</v>
      </c>
      <c r="F110" s="73">
        <f>IFERROR(VLOOKUP(F$10 &amp; "_" &amp; $D$9 &amp; "_" &amp; $B110, OBSERVED_DATA!$A$2:$F$6151, 4, FALSE),  0)</f>
        <v>0</v>
      </c>
      <c r="G110" s="73">
        <f>IFERROR(VLOOKUP(G$10 &amp; "_" &amp; $D$9 &amp; "_" &amp; $B110, OBSERVED_DATA!$A$2:$F$6151, 4, FALSE),  0)</f>
        <v>0</v>
      </c>
      <c r="H110" s="73">
        <f>IFERROR(VLOOKUP(H$10 &amp; "_" &amp; $D$9 &amp; "_" &amp; $B110, OBSERVED_DATA!$A$2:$F$6151, 4, FALSE),  0)</f>
        <v>0</v>
      </c>
      <c r="I110" s="73">
        <f>IFERROR(VLOOKUP(I$10 &amp; "_" &amp; $D$9 &amp; "_" &amp; $B110, OBSERVED_DATA!$A$2:$F$6151, 4, FALSE),  0)</f>
        <v>0</v>
      </c>
      <c r="J110" s="73">
        <f>IFERROR(VLOOKUP(J$10 &amp; "_" &amp; $D$9 &amp; "_" &amp; $B110, OBSERVED_DATA!$A$2:$F$6151, 4, FALSE),  0)</f>
        <v>0</v>
      </c>
      <c r="K110" s="72">
        <f>IFERROR(VLOOKUP(K$10 &amp; "_" &amp; $D$9 &amp; "_" &amp; $B110, OBSERVED_DATA!$A$2:$F$6151, 4, FALSE),  0)</f>
        <v>0</v>
      </c>
      <c r="L110" s="74">
        <f>IFERROR(VLOOKUP(L$10 &amp; "_" &amp; $D$9 &amp; "_" &amp; $B110, OBSERVED_DATA!$A$2:$F$6151, 4, FALSE),  0)</f>
        <v>0</v>
      </c>
      <c r="M110" s="72">
        <f>IFERROR(VLOOKUP(M$10 &amp; "_" &amp; $D$9 &amp; "_" &amp; $B110, OBSERVED_DATA!$A$2:$F$6151, 4, FALSE),  0)</f>
        <v>0</v>
      </c>
      <c r="N110" s="72">
        <f>IFERROR(VLOOKUP(N$10 &amp; "_" &amp; $D$9 &amp; "_" &amp; $B110, OBSERVED_DATA!$A$2:$F$6151, 4, FALSE),  0)</f>
        <v>0</v>
      </c>
      <c r="O110" s="74">
        <f>IFERROR(VLOOKUP(O$10 &amp; "_" &amp; $D$9 &amp; "_" &amp; $B110, OBSERVED_DATA!$A$2:$F$6151, 4, FALSE),  0)</f>
        <v>0</v>
      </c>
      <c r="P110" s="72">
        <f>IFERROR(VLOOKUP(P$10 &amp; "_" &amp; $D$9 &amp; "_" &amp; $B110, OBSERVED_DATA!$A$2:$F$6151, 4, FALSE),  0)</f>
        <v>0</v>
      </c>
      <c r="Q110" s="72">
        <f>IFERROR(VLOOKUP(Q$10 &amp; "_" &amp; $D$9 &amp; "_" &amp; $B110, OBSERVED_DATA!$A$2:$F$6151, 4, FALSE),  0)</f>
        <v>0</v>
      </c>
      <c r="R110" s="72">
        <f>IFERROR(VLOOKUP(R$10 &amp; "_" &amp; $D$9 &amp; "_" &amp; $B110, OBSERVED_DATA!$A$2:$F$6151, 4, FALSE),  0)</f>
        <v>0</v>
      </c>
      <c r="S110" s="72">
        <f>IFERROR(VLOOKUP(S$10 &amp; "_" &amp; $D$9 &amp; "_" &amp; $B110, OBSERVED_DATA!$A$2:$F$6151, 4, FALSE),  0)</f>
        <v>0</v>
      </c>
      <c r="T110" s="72">
        <f>IFERROR(VLOOKUP(T$10 &amp; "_" &amp; $D$9 &amp; "_" &amp; $B110, OBSERVED_DATA!$A$2:$F$6151, 4, FALSE),  0)</f>
        <v>0</v>
      </c>
    </row>
    <row r="111" spans="2:20" x14ac:dyDescent="0.25">
      <c r="B111" s="25">
        <v>200</v>
      </c>
      <c r="C111" s="25">
        <v>201</v>
      </c>
      <c r="D111" s="47"/>
      <c r="E111" s="72">
        <f>IFERROR(VLOOKUP(E$10 &amp; "_" &amp; $D$9 &amp; "_" &amp; $B111, OBSERVED_DATA!$A$2:$F$6151, 4, FALSE),  0)</f>
        <v>0</v>
      </c>
      <c r="F111" s="73">
        <f>IFERROR(VLOOKUP(F$10 &amp; "_" &amp; $D$9 &amp; "_" &amp; $B111, OBSERVED_DATA!$A$2:$F$6151, 4, FALSE),  0)</f>
        <v>0</v>
      </c>
      <c r="G111" s="73">
        <f>IFERROR(VLOOKUP(G$10 &amp; "_" &amp; $D$9 &amp; "_" &amp; $B111, OBSERVED_DATA!$A$2:$F$6151, 4, FALSE),  0)</f>
        <v>0</v>
      </c>
      <c r="H111" s="73">
        <f>IFERROR(VLOOKUP(H$10 &amp; "_" &amp; $D$9 &amp; "_" &amp; $B111, OBSERVED_DATA!$A$2:$F$6151, 4, FALSE),  0)</f>
        <v>0</v>
      </c>
      <c r="I111" s="73">
        <f>IFERROR(VLOOKUP(I$10 &amp; "_" &amp; $D$9 &amp; "_" &amp; $B111, OBSERVED_DATA!$A$2:$F$6151, 4, FALSE),  0)</f>
        <v>0</v>
      </c>
      <c r="J111" s="73">
        <f>IFERROR(VLOOKUP(J$10 &amp; "_" &amp; $D$9 &amp; "_" &amp; $B111, OBSERVED_DATA!$A$2:$F$6151, 4, FALSE),  0)</f>
        <v>0</v>
      </c>
      <c r="K111" s="72">
        <f>IFERROR(VLOOKUP(K$10 &amp; "_" &amp; $D$9 &amp; "_" &amp; $B111, OBSERVED_DATA!$A$2:$F$6151, 4, FALSE),  0)</f>
        <v>0</v>
      </c>
      <c r="L111" s="74">
        <f>IFERROR(VLOOKUP(L$10 &amp; "_" &amp; $D$9 &amp; "_" &amp; $B111, OBSERVED_DATA!$A$2:$F$6151, 4, FALSE),  0)</f>
        <v>0</v>
      </c>
      <c r="M111" s="72">
        <f>IFERROR(VLOOKUP(M$10 &amp; "_" &amp; $D$9 &amp; "_" &amp; $B111, OBSERVED_DATA!$A$2:$F$6151, 4, FALSE),  0)</f>
        <v>0</v>
      </c>
      <c r="N111" s="72">
        <f>IFERROR(VLOOKUP(N$10 &amp; "_" &amp; $D$9 &amp; "_" &amp; $B111, OBSERVED_DATA!$A$2:$F$6151, 4, FALSE),  0)</f>
        <v>0</v>
      </c>
      <c r="O111" s="74">
        <f>IFERROR(VLOOKUP(O$10 &amp; "_" &amp; $D$9 &amp; "_" &amp; $B111, OBSERVED_DATA!$A$2:$F$6151, 4, FALSE),  0)</f>
        <v>0</v>
      </c>
      <c r="P111" s="72">
        <f>IFERROR(VLOOKUP(P$10 &amp; "_" &amp; $D$9 &amp; "_" &amp; $B111, OBSERVED_DATA!$A$2:$F$6151, 4, FALSE),  0)</f>
        <v>0</v>
      </c>
      <c r="Q111" s="72">
        <f>IFERROR(VLOOKUP(Q$10 &amp; "_" &amp; $D$9 &amp; "_" &amp; $B111, OBSERVED_DATA!$A$2:$F$6151, 4, FALSE),  0)</f>
        <v>0</v>
      </c>
      <c r="R111" s="72">
        <f>IFERROR(VLOOKUP(R$10 &amp; "_" &amp; $D$9 &amp; "_" &amp; $B111, OBSERVED_DATA!$A$2:$F$6151, 4, FALSE),  0)</f>
        <v>0</v>
      </c>
      <c r="S111" s="72">
        <f>IFERROR(VLOOKUP(S$10 &amp; "_" &amp; $D$9 &amp; "_" &amp; $B111, OBSERVED_DATA!$A$2:$F$6151, 4, FALSE),  0)</f>
        <v>0</v>
      </c>
      <c r="T111" s="72">
        <f>IFERROR(VLOOKUP(T$10 &amp; "_" &amp; $D$9 &amp; "_" &amp; $B111, OBSERVED_DATA!$A$2:$F$6151, 4, FALSE),  0)</f>
        <v>0</v>
      </c>
    </row>
    <row r="112" spans="2:20" x14ac:dyDescent="0.25">
      <c r="B112" s="25">
        <v>202</v>
      </c>
      <c r="C112" s="25">
        <v>203</v>
      </c>
      <c r="D112" s="47"/>
      <c r="E112" s="72">
        <f>IFERROR(VLOOKUP(E$10 &amp; "_" &amp; $D$9 &amp; "_" &amp; $B112, OBSERVED_DATA!$A$2:$F$6151, 4, FALSE),  0)</f>
        <v>0</v>
      </c>
      <c r="F112" s="73">
        <f>IFERROR(VLOOKUP(F$10 &amp; "_" &amp; $D$9 &amp; "_" &amp; $B112, OBSERVED_DATA!$A$2:$F$6151, 4, FALSE),  0)</f>
        <v>0</v>
      </c>
      <c r="G112" s="73">
        <f>IFERROR(VLOOKUP(G$10 &amp; "_" &amp; $D$9 &amp; "_" &amp; $B112, OBSERVED_DATA!$A$2:$F$6151, 4, FALSE),  0)</f>
        <v>0</v>
      </c>
      <c r="H112" s="73">
        <f>IFERROR(VLOOKUP(H$10 &amp; "_" &amp; $D$9 &amp; "_" &amp; $B112, OBSERVED_DATA!$A$2:$F$6151, 4, FALSE),  0)</f>
        <v>0</v>
      </c>
      <c r="I112" s="73">
        <f>IFERROR(VLOOKUP(I$10 &amp; "_" &amp; $D$9 &amp; "_" &amp; $B112, OBSERVED_DATA!$A$2:$F$6151, 4, FALSE),  0)</f>
        <v>0</v>
      </c>
      <c r="J112" s="73">
        <f>IFERROR(VLOOKUP(J$10 &amp; "_" &amp; $D$9 &amp; "_" &amp; $B112, OBSERVED_DATA!$A$2:$F$6151, 4, FALSE),  0)</f>
        <v>0</v>
      </c>
      <c r="K112" s="72">
        <f>IFERROR(VLOOKUP(K$10 &amp; "_" &amp; $D$9 &amp; "_" &amp; $B112, OBSERVED_DATA!$A$2:$F$6151, 4, FALSE),  0)</f>
        <v>0</v>
      </c>
      <c r="L112" s="74">
        <f>IFERROR(VLOOKUP(L$10 &amp; "_" &amp; $D$9 &amp; "_" &amp; $B112, OBSERVED_DATA!$A$2:$F$6151, 4, FALSE),  0)</f>
        <v>0</v>
      </c>
      <c r="M112" s="72">
        <f>IFERROR(VLOOKUP(M$10 &amp; "_" &amp; $D$9 &amp; "_" &amp; $B112, OBSERVED_DATA!$A$2:$F$6151, 4, FALSE),  0)</f>
        <v>0</v>
      </c>
      <c r="N112" s="72">
        <f>IFERROR(VLOOKUP(N$10 &amp; "_" &amp; $D$9 &amp; "_" &amp; $B112, OBSERVED_DATA!$A$2:$F$6151, 4, FALSE),  0)</f>
        <v>0</v>
      </c>
      <c r="O112" s="74">
        <f>IFERROR(VLOOKUP(O$10 &amp; "_" &amp; $D$9 &amp; "_" &amp; $B112, OBSERVED_DATA!$A$2:$F$6151, 4, FALSE),  0)</f>
        <v>0</v>
      </c>
      <c r="P112" s="72">
        <f>IFERROR(VLOOKUP(P$10 &amp; "_" &amp; $D$9 &amp; "_" &amp; $B112, OBSERVED_DATA!$A$2:$F$6151, 4, FALSE),  0)</f>
        <v>0</v>
      </c>
      <c r="Q112" s="72">
        <f>IFERROR(VLOOKUP(Q$10 &amp; "_" &amp; $D$9 &amp; "_" &amp; $B112, OBSERVED_DATA!$A$2:$F$6151, 4, FALSE),  0)</f>
        <v>0</v>
      </c>
      <c r="R112" s="72">
        <f>IFERROR(VLOOKUP(R$10 &amp; "_" &amp; $D$9 &amp; "_" &amp; $B112, OBSERVED_DATA!$A$2:$F$6151, 4, FALSE),  0)</f>
        <v>0</v>
      </c>
      <c r="S112" s="72">
        <f>IFERROR(VLOOKUP(S$10 &amp; "_" &amp; $D$9 &amp; "_" &amp; $B112, OBSERVED_DATA!$A$2:$F$6151, 4, FALSE),  0)</f>
        <v>0</v>
      </c>
      <c r="T112" s="72">
        <f>IFERROR(VLOOKUP(T$10 &amp; "_" &amp; $D$9 &amp; "_" &amp; $B112, OBSERVED_DATA!$A$2:$F$6151, 4, FALSE),  0)</f>
        <v>0</v>
      </c>
    </row>
    <row r="113" spans="2:20" x14ac:dyDescent="0.25">
      <c r="B113" s="25">
        <v>204</v>
      </c>
      <c r="C113" s="25">
        <v>205</v>
      </c>
      <c r="D113" s="47"/>
      <c r="E113" s="72">
        <f>IFERROR(VLOOKUP(E$10 &amp; "_" &amp; $D$9 &amp; "_" &amp; $B113, OBSERVED_DATA!$A$2:$F$6151, 4, FALSE),  0)</f>
        <v>0</v>
      </c>
      <c r="F113" s="73">
        <f>IFERROR(VLOOKUP(F$10 &amp; "_" &amp; $D$9 &amp; "_" &amp; $B113, OBSERVED_DATA!$A$2:$F$6151, 4, FALSE),  0)</f>
        <v>0</v>
      </c>
      <c r="G113" s="73">
        <f>IFERROR(VLOOKUP(G$10 &amp; "_" &amp; $D$9 &amp; "_" &amp; $B113, OBSERVED_DATA!$A$2:$F$6151, 4, FALSE),  0)</f>
        <v>0</v>
      </c>
      <c r="H113" s="73">
        <f>IFERROR(VLOOKUP(H$10 &amp; "_" &amp; $D$9 &amp; "_" &amp; $B113, OBSERVED_DATA!$A$2:$F$6151, 4, FALSE),  0)</f>
        <v>0</v>
      </c>
      <c r="I113" s="73">
        <f>IFERROR(VLOOKUP(I$10 &amp; "_" &amp; $D$9 &amp; "_" &amp; $B113, OBSERVED_DATA!$A$2:$F$6151, 4, FALSE),  0)</f>
        <v>0</v>
      </c>
      <c r="J113" s="73">
        <f>IFERROR(VLOOKUP(J$10 &amp; "_" &amp; $D$9 &amp; "_" &amp; $B113, OBSERVED_DATA!$A$2:$F$6151, 4, FALSE),  0)</f>
        <v>0</v>
      </c>
      <c r="K113" s="72">
        <f>IFERROR(VLOOKUP(K$10 &amp; "_" &amp; $D$9 &amp; "_" &amp; $B113, OBSERVED_DATA!$A$2:$F$6151, 4, FALSE),  0)</f>
        <v>0</v>
      </c>
      <c r="L113" s="74">
        <f>IFERROR(VLOOKUP(L$10 &amp; "_" &amp; $D$9 &amp; "_" &amp; $B113, OBSERVED_DATA!$A$2:$F$6151, 4, FALSE),  0)</f>
        <v>0</v>
      </c>
      <c r="M113" s="72">
        <f>IFERROR(VLOOKUP(M$10 &amp; "_" &amp; $D$9 &amp; "_" &amp; $B113, OBSERVED_DATA!$A$2:$F$6151, 4, FALSE),  0)</f>
        <v>0</v>
      </c>
      <c r="N113" s="72">
        <f>IFERROR(VLOOKUP(N$10 &amp; "_" &amp; $D$9 &amp; "_" &amp; $B113, OBSERVED_DATA!$A$2:$F$6151, 4, FALSE),  0)</f>
        <v>0</v>
      </c>
      <c r="O113" s="74">
        <f>IFERROR(VLOOKUP(O$10 &amp; "_" &amp; $D$9 &amp; "_" &amp; $B113, OBSERVED_DATA!$A$2:$F$6151, 4, FALSE),  0)</f>
        <v>0</v>
      </c>
      <c r="P113" s="72">
        <f>IFERROR(VLOOKUP(P$10 &amp; "_" &amp; $D$9 &amp; "_" &amp; $B113, OBSERVED_DATA!$A$2:$F$6151, 4, FALSE),  0)</f>
        <v>0</v>
      </c>
      <c r="Q113" s="72">
        <f>IFERROR(VLOOKUP(Q$10 &amp; "_" &amp; $D$9 &amp; "_" &amp; $B113, OBSERVED_DATA!$A$2:$F$6151, 4, FALSE),  0)</f>
        <v>0</v>
      </c>
      <c r="R113" s="72">
        <f>IFERROR(VLOOKUP(R$10 &amp; "_" &amp; $D$9 &amp; "_" &amp; $B113, OBSERVED_DATA!$A$2:$F$6151, 4, FALSE),  0)</f>
        <v>0</v>
      </c>
      <c r="S113" s="72">
        <f>IFERROR(VLOOKUP(S$10 &amp; "_" &amp; $D$9 &amp; "_" &amp; $B113, OBSERVED_DATA!$A$2:$F$6151, 4, FALSE),  0)</f>
        <v>0</v>
      </c>
      <c r="T113" s="72">
        <f>IFERROR(VLOOKUP(T$10 &amp; "_" &amp; $D$9 &amp; "_" &amp; $B113, OBSERVED_DATA!$A$2:$F$6151, 4, FALSE),  0)</f>
        <v>0</v>
      </c>
    </row>
    <row r="114" spans="2:20" x14ac:dyDescent="0.25">
      <c r="B114" s="25">
        <v>206</v>
      </c>
      <c r="C114" s="25">
        <v>207</v>
      </c>
      <c r="D114" s="47"/>
      <c r="E114" s="72">
        <f>IFERROR(VLOOKUP(E$10 &amp; "_" &amp; $D$9 &amp; "_" &amp; $B114, OBSERVED_DATA!$A$2:$F$6151, 4, FALSE),  0)</f>
        <v>0</v>
      </c>
      <c r="F114" s="73">
        <f>IFERROR(VLOOKUP(F$10 &amp; "_" &amp; $D$9 &amp; "_" &amp; $B114, OBSERVED_DATA!$A$2:$F$6151, 4, FALSE),  0)</f>
        <v>0</v>
      </c>
      <c r="G114" s="73">
        <f>IFERROR(VLOOKUP(G$10 &amp; "_" &amp; $D$9 &amp; "_" &amp; $B114, OBSERVED_DATA!$A$2:$F$6151, 4, FALSE),  0)</f>
        <v>0</v>
      </c>
      <c r="H114" s="73">
        <f>IFERROR(VLOOKUP(H$10 &amp; "_" &amp; $D$9 &amp; "_" &amp; $B114, OBSERVED_DATA!$A$2:$F$6151, 4, FALSE),  0)</f>
        <v>0</v>
      </c>
      <c r="I114" s="73">
        <f>IFERROR(VLOOKUP(I$10 &amp; "_" &amp; $D$9 &amp; "_" &amp; $B114, OBSERVED_DATA!$A$2:$F$6151, 4, FALSE),  0)</f>
        <v>0</v>
      </c>
      <c r="J114" s="73">
        <f>IFERROR(VLOOKUP(J$10 &amp; "_" &amp; $D$9 &amp; "_" &amp; $B114, OBSERVED_DATA!$A$2:$F$6151, 4, FALSE),  0)</f>
        <v>0</v>
      </c>
      <c r="K114" s="72">
        <f>IFERROR(VLOOKUP(K$10 &amp; "_" &amp; $D$9 &amp; "_" &amp; $B114, OBSERVED_DATA!$A$2:$F$6151, 4, FALSE),  0)</f>
        <v>0</v>
      </c>
      <c r="L114" s="74">
        <f>IFERROR(VLOOKUP(L$10 &amp; "_" &amp; $D$9 &amp; "_" &amp; $B114, OBSERVED_DATA!$A$2:$F$6151, 4, FALSE),  0)</f>
        <v>0</v>
      </c>
      <c r="M114" s="72">
        <f>IFERROR(VLOOKUP(M$10 &amp; "_" &amp; $D$9 &amp; "_" &amp; $B114, OBSERVED_DATA!$A$2:$F$6151, 4, FALSE),  0)</f>
        <v>0</v>
      </c>
      <c r="N114" s="72">
        <f>IFERROR(VLOOKUP(N$10 &amp; "_" &amp; $D$9 &amp; "_" &amp; $B114, OBSERVED_DATA!$A$2:$F$6151, 4, FALSE),  0)</f>
        <v>0</v>
      </c>
      <c r="O114" s="74">
        <f>IFERROR(VLOOKUP(O$10 &amp; "_" &amp; $D$9 &amp; "_" &amp; $B114, OBSERVED_DATA!$A$2:$F$6151, 4, FALSE),  0)</f>
        <v>0</v>
      </c>
      <c r="P114" s="72">
        <f>IFERROR(VLOOKUP(P$10 &amp; "_" &amp; $D$9 &amp; "_" &amp; $B114, OBSERVED_DATA!$A$2:$F$6151, 4, FALSE),  0)</f>
        <v>0</v>
      </c>
      <c r="Q114" s="72">
        <f>IFERROR(VLOOKUP(Q$10 &amp; "_" &amp; $D$9 &amp; "_" &amp; $B114, OBSERVED_DATA!$A$2:$F$6151, 4, FALSE),  0)</f>
        <v>0</v>
      </c>
      <c r="R114" s="72">
        <f>IFERROR(VLOOKUP(R$10 &amp; "_" &amp; $D$9 &amp; "_" &amp; $B114, OBSERVED_DATA!$A$2:$F$6151, 4, FALSE),  0)</f>
        <v>0</v>
      </c>
      <c r="S114" s="72">
        <f>IFERROR(VLOOKUP(S$10 &amp; "_" &amp; $D$9 &amp; "_" &amp; $B114, OBSERVED_DATA!$A$2:$F$6151, 4, FALSE),  0)</f>
        <v>0</v>
      </c>
      <c r="T114" s="72">
        <f>IFERROR(VLOOKUP(T$10 &amp; "_" &amp; $D$9 &amp; "_" &amp; $B114, OBSERVED_DATA!$A$2:$F$6151, 4, FALSE),  0)</f>
        <v>0</v>
      </c>
    </row>
    <row r="115" spans="2:20" x14ac:dyDescent="0.25">
      <c r="B115" s="25">
        <v>208</v>
      </c>
      <c r="C115" s="25">
        <v>209</v>
      </c>
      <c r="D115" s="47"/>
      <c r="E115" s="72">
        <f>IFERROR(VLOOKUP(E$10 &amp; "_" &amp; $D$9 &amp; "_" &amp; $B115, OBSERVED_DATA!$A$2:$F$6151, 4, FALSE),  0)</f>
        <v>0</v>
      </c>
      <c r="F115" s="73">
        <f>IFERROR(VLOOKUP(F$10 &amp; "_" &amp; $D$9 &amp; "_" &amp; $B115, OBSERVED_DATA!$A$2:$F$6151, 4, FALSE),  0)</f>
        <v>0</v>
      </c>
      <c r="G115" s="73">
        <f>IFERROR(VLOOKUP(G$10 &amp; "_" &amp; $D$9 &amp; "_" &amp; $B115, OBSERVED_DATA!$A$2:$F$6151, 4, FALSE),  0)</f>
        <v>0</v>
      </c>
      <c r="H115" s="73">
        <f>IFERROR(VLOOKUP(H$10 &amp; "_" &amp; $D$9 &amp; "_" &amp; $B115, OBSERVED_DATA!$A$2:$F$6151, 4, FALSE),  0)</f>
        <v>0</v>
      </c>
      <c r="I115" s="73">
        <f>IFERROR(VLOOKUP(I$10 &amp; "_" &amp; $D$9 &amp; "_" &amp; $B115, OBSERVED_DATA!$A$2:$F$6151, 4, FALSE),  0)</f>
        <v>0</v>
      </c>
      <c r="J115" s="73">
        <f>IFERROR(VLOOKUP(J$10 &amp; "_" &amp; $D$9 &amp; "_" &amp; $B115, OBSERVED_DATA!$A$2:$F$6151, 4, FALSE),  0)</f>
        <v>0</v>
      </c>
      <c r="K115" s="72">
        <f>IFERROR(VLOOKUP(K$10 &amp; "_" &amp; $D$9 &amp; "_" &amp; $B115, OBSERVED_DATA!$A$2:$F$6151, 4, FALSE),  0)</f>
        <v>0</v>
      </c>
      <c r="L115" s="74">
        <f>IFERROR(VLOOKUP(L$10 &amp; "_" &amp; $D$9 &amp; "_" &amp; $B115, OBSERVED_DATA!$A$2:$F$6151, 4, FALSE),  0)</f>
        <v>0</v>
      </c>
      <c r="M115" s="72">
        <f>IFERROR(VLOOKUP(M$10 &amp; "_" &amp; $D$9 &amp; "_" &amp; $B115, OBSERVED_DATA!$A$2:$F$6151, 4, FALSE),  0)</f>
        <v>0</v>
      </c>
      <c r="N115" s="72">
        <f>IFERROR(VLOOKUP(N$10 &amp; "_" &amp; $D$9 &amp; "_" &amp; $B115, OBSERVED_DATA!$A$2:$F$6151, 4, FALSE),  0)</f>
        <v>0</v>
      </c>
      <c r="O115" s="74">
        <f>IFERROR(VLOOKUP(O$10 &amp; "_" &amp; $D$9 &amp; "_" &amp; $B115, OBSERVED_DATA!$A$2:$F$6151, 4, FALSE),  0)</f>
        <v>0</v>
      </c>
      <c r="P115" s="72">
        <f>IFERROR(VLOOKUP(P$10 &amp; "_" &amp; $D$9 &amp; "_" &amp; $B115, OBSERVED_DATA!$A$2:$F$6151, 4, FALSE),  0)</f>
        <v>0</v>
      </c>
      <c r="Q115" s="72">
        <f>IFERROR(VLOOKUP(Q$10 &amp; "_" &amp; $D$9 &amp; "_" &amp; $B115, OBSERVED_DATA!$A$2:$F$6151, 4, FALSE),  0)</f>
        <v>0</v>
      </c>
      <c r="R115" s="72">
        <f>IFERROR(VLOOKUP(R$10 &amp; "_" &amp; $D$9 &amp; "_" &amp; $B115, OBSERVED_DATA!$A$2:$F$6151, 4, FALSE),  0)</f>
        <v>0</v>
      </c>
      <c r="S115" s="72">
        <f>IFERROR(VLOOKUP(S$10 &amp; "_" &amp; $D$9 &amp; "_" &amp; $B115, OBSERVED_DATA!$A$2:$F$6151, 4, FALSE),  0)</f>
        <v>0</v>
      </c>
      <c r="T115" s="72">
        <f>IFERROR(VLOOKUP(T$10 &amp; "_" &amp; $D$9 &amp; "_" &amp; $B115, OBSERVED_DATA!$A$2:$F$6151, 4, FALSE),  0)</f>
        <v>0</v>
      </c>
    </row>
    <row r="116" spans="2:20" x14ac:dyDescent="0.25">
      <c r="B116" s="25">
        <v>210</v>
      </c>
      <c r="C116" s="25">
        <v>211</v>
      </c>
      <c r="D116" s="47"/>
      <c r="E116" s="72">
        <f>IFERROR(VLOOKUP(E$10 &amp; "_" &amp; $D$9 &amp; "_" &amp; $B116, OBSERVED_DATA!$A$2:$F$6151, 4, FALSE),  0)</f>
        <v>0</v>
      </c>
      <c r="F116" s="73">
        <f>IFERROR(VLOOKUP(F$10 &amp; "_" &amp; $D$9 &amp; "_" &amp; $B116, OBSERVED_DATA!$A$2:$F$6151, 4, FALSE),  0)</f>
        <v>0</v>
      </c>
      <c r="G116" s="73">
        <f>IFERROR(VLOOKUP(G$10 &amp; "_" &amp; $D$9 &amp; "_" &amp; $B116, OBSERVED_DATA!$A$2:$F$6151, 4, FALSE),  0)</f>
        <v>0</v>
      </c>
      <c r="H116" s="73">
        <f>IFERROR(VLOOKUP(H$10 &amp; "_" &amp; $D$9 &amp; "_" &amp; $B116, OBSERVED_DATA!$A$2:$F$6151, 4, FALSE),  0)</f>
        <v>0</v>
      </c>
      <c r="I116" s="73">
        <f>IFERROR(VLOOKUP(I$10 &amp; "_" &amp; $D$9 &amp; "_" &amp; $B116, OBSERVED_DATA!$A$2:$F$6151, 4, FALSE),  0)</f>
        <v>0</v>
      </c>
      <c r="J116" s="73">
        <f>IFERROR(VLOOKUP(J$10 &amp; "_" &amp; $D$9 &amp; "_" &amp; $B116, OBSERVED_DATA!$A$2:$F$6151, 4, FALSE),  0)</f>
        <v>0</v>
      </c>
      <c r="K116" s="72">
        <f>IFERROR(VLOOKUP(K$10 &amp; "_" &amp; $D$9 &amp; "_" &amp; $B116, OBSERVED_DATA!$A$2:$F$6151, 4, FALSE),  0)</f>
        <v>0</v>
      </c>
      <c r="L116" s="74">
        <f>IFERROR(VLOOKUP(L$10 &amp; "_" &amp; $D$9 &amp; "_" &amp; $B116, OBSERVED_DATA!$A$2:$F$6151, 4, FALSE),  0)</f>
        <v>0</v>
      </c>
      <c r="M116" s="72">
        <f>IFERROR(VLOOKUP(M$10 &amp; "_" &amp; $D$9 &amp; "_" &amp; $B116, OBSERVED_DATA!$A$2:$F$6151, 4, FALSE),  0)</f>
        <v>0</v>
      </c>
      <c r="N116" s="72">
        <f>IFERROR(VLOOKUP(N$10 &amp; "_" &amp; $D$9 &amp; "_" &amp; $B116, OBSERVED_DATA!$A$2:$F$6151, 4, FALSE),  0)</f>
        <v>0</v>
      </c>
      <c r="O116" s="74">
        <f>IFERROR(VLOOKUP(O$10 &amp; "_" &amp; $D$9 &amp; "_" &amp; $B116, OBSERVED_DATA!$A$2:$F$6151, 4, FALSE),  0)</f>
        <v>0</v>
      </c>
      <c r="P116" s="72">
        <f>IFERROR(VLOOKUP(P$10 &amp; "_" &amp; $D$9 &amp; "_" &amp; $B116, OBSERVED_DATA!$A$2:$F$6151, 4, FALSE),  0)</f>
        <v>0</v>
      </c>
      <c r="Q116" s="72">
        <f>IFERROR(VLOOKUP(Q$10 &amp; "_" &amp; $D$9 &amp; "_" &amp; $B116, OBSERVED_DATA!$A$2:$F$6151, 4, FALSE),  0)</f>
        <v>0</v>
      </c>
      <c r="R116" s="72">
        <f>IFERROR(VLOOKUP(R$10 &amp; "_" &amp; $D$9 &amp; "_" &amp; $B116, OBSERVED_DATA!$A$2:$F$6151, 4, FALSE),  0)</f>
        <v>0</v>
      </c>
      <c r="S116" s="72">
        <f>IFERROR(VLOOKUP(S$10 &amp; "_" &amp; $D$9 &amp; "_" &amp; $B116, OBSERVED_DATA!$A$2:$F$6151, 4, FALSE),  0)</f>
        <v>0</v>
      </c>
      <c r="T116" s="72">
        <f>IFERROR(VLOOKUP(T$10 &amp; "_" &amp; $D$9 &amp; "_" &amp; $B116, OBSERVED_DATA!$A$2:$F$6151, 4, FALSE),  0)</f>
        <v>0</v>
      </c>
    </row>
    <row r="117" spans="2:20" x14ac:dyDescent="0.25">
      <c r="B117" s="25">
        <v>212</v>
      </c>
      <c r="C117" s="25">
        <v>213</v>
      </c>
      <c r="D117" s="47"/>
      <c r="E117" s="72">
        <f>IFERROR(VLOOKUP(E$10 &amp; "_" &amp; $D$9 &amp; "_" &amp; $B117, OBSERVED_DATA!$A$2:$F$6151, 4, FALSE),  0)</f>
        <v>0</v>
      </c>
      <c r="F117" s="73">
        <f>IFERROR(VLOOKUP(F$10 &amp; "_" &amp; $D$9 &amp; "_" &amp; $B117, OBSERVED_DATA!$A$2:$F$6151, 4, FALSE),  0)</f>
        <v>0</v>
      </c>
      <c r="G117" s="73">
        <f>IFERROR(VLOOKUP(G$10 &amp; "_" &amp; $D$9 &amp; "_" &amp; $B117, OBSERVED_DATA!$A$2:$F$6151, 4, FALSE),  0)</f>
        <v>0</v>
      </c>
      <c r="H117" s="73">
        <f>IFERROR(VLOOKUP(H$10 &amp; "_" &amp; $D$9 &amp; "_" &amp; $B117, OBSERVED_DATA!$A$2:$F$6151, 4, FALSE),  0)</f>
        <v>0</v>
      </c>
      <c r="I117" s="73">
        <f>IFERROR(VLOOKUP(I$10 &amp; "_" &amp; $D$9 &amp; "_" &amp; $B117, OBSERVED_DATA!$A$2:$F$6151, 4, FALSE),  0)</f>
        <v>0</v>
      </c>
      <c r="J117" s="73">
        <f>IFERROR(VLOOKUP(J$10 &amp; "_" &amp; $D$9 &amp; "_" &amp; $B117, OBSERVED_DATA!$A$2:$F$6151, 4, FALSE),  0)</f>
        <v>0</v>
      </c>
      <c r="K117" s="72">
        <f>IFERROR(VLOOKUP(K$10 &amp; "_" &amp; $D$9 &amp; "_" &amp; $B117, OBSERVED_DATA!$A$2:$F$6151, 4, FALSE),  0)</f>
        <v>0</v>
      </c>
      <c r="L117" s="74">
        <f>IFERROR(VLOOKUP(L$10 &amp; "_" &amp; $D$9 &amp; "_" &amp; $B117, OBSERVED_DATA!$A$2:$F$6151, 4, FALSE),  0)</f>
        <v>0</v>
      </c>
      <c r="M117" s="72">
        <f>IFERROR(VLOOKUP(M$10 &amp; "_" &amp; $D$9 &amp; "_" &amp; $B117, OBSERVED_DATA!$A$2:$F$6151, 4, FALSE),  0)</f>
        <v>0</v>
      </c>
      <c r="N117" s="72">
        <f>IFERROR(VLOOKUP(N$10 &amp; "_" &amp; $D$9 &amp; "_" &amp; $B117, OBSERVED_DATA!$A$2:$F$6151, 4, FALSE),  0)</f>
        <v>0</v>
      </c>
      <c r="O117" s="74">
        <f>IFERROR(VLOOKUP(O$10 &amp; "_" &amp; $D$9 &amp; "_" &amp; $B117, OBSERVED_DATA!$A$2:$F$6151, 4, FALSE),  0)</f>
        <v>0</v>
      </c>
      <c r="P117" s="72">
        <f>IFERROR(VLOOKUP(P$10 &amp; "_" &amp; $D$9 &amp; "_" &amp; $B117, OBSERVED_DATA!$A$2:$F$6151, 4, FALSE),  0)</f>
        <v>0</v>
      </c>
      <c r="Q117" s="72">
        <f>IFERROR(VLOOKUP(Q$10 &amp; "_" &amp; $D$9 &amp; "_" &amp; $B117, OBSERVED_DATA!$A$2:$F$6151, 4, FALSE),  0)</f>
        <v>0</v>
      </c>
      <c r="R117" s="72">
        <f>IFERROR(VLOOKUP(R$10 &amp; "_" &amp; $D$9 &amp; "_" &amp; $B117, OBSERVED_DATA!$A$2:$F$6151, 4, FALSE),  0)</f>
        <v>0</v>
      </c>
      <c r="S117" s="72">
        <f>IFERROR(VLOOKUP(S$10 &amp; "_" &amp; $D$9 &amp; "_" &amp; $B117, OBSERVED_DATA!$A$2:$F$6151, 4, FALSE),  0)</f>
        <v>0</v>
      </c>
      <c r="T117" s="72">
        <f>IFERROR(VLOOKUP(T$10 &amp; "_" &amp; $D$9 &amp; "_" &amp; $B117, OBSERVED_DATA!$A$2:$F$6151, 4, FALSE),  0)</f>
        <v>0</v>
      </c>
    </row>
    <row r="118" spans="2:20" x14ac:dyDescent="0.25">
      <c r="B118" s="25">
        <v>214</v>
      </c>
      <c r="C118" s="25">
        <v>215</v>
      </c>
      <c r="D118" s="47"/>
      <c r="E118" s="72">
        <f>IFERROR(VLOOKUP(E$10 &amp; "_" &amp; $D$9 &amp; "_" &amp; $B118, OBSERVED_DATA!$A$2:$F$6151, 4, FALSE),  0)</f>
        <v>0</v>
      </c>
      <c r="F118" s="73">
        <f>IFERROR(VLOOKUP(F$10 &amp; "_" &amp; $D$9 &amp; "_" &amp; $B118, OBSERVED_DATA!$A$2:$F$6151, 4, FALSE),  0)</f>
        <v>0</v>
      </c>
      <c r="G118" s="73">
        <f>IFERROR(VLOOKUP(G$10 &amp; "_" &amp; $D$9 &amp; "_" &amp; $B118, OBSERVED_DATA!$A$2:$F$6151, 4, FALSE),  0)</f>
        <v>0</v>
      </c>
      <c r="H118" s="73">
        <f>IFERROR(VLOOKUP(H$10 &amp; "_" &amp; $D$9 &amp; "_" &amp; $B118, OBSERVED_DATA!$A$2:$F$6151, 4, FALSE),  0)</f>
        <v>0</v>
      </c>
      <c r="I118" s="73">
        <f>IFERROR(VLOOKUP(I$10 &amp; "_" &amp; $D$9 &amp; "_" &amp; $B118, OBSERVED_DATA!$A$2:$F$6151, 4, FALSE),  0)</f>
        <v>0</v>
      </c>
      <c r="J118" s="73">
        <f>IFERROR(VLOOKUP(J$10 &amp; "_" &amp; $D$9 &amp; "_" &amp; $B118, OBSERVED_DATA!$A$2:$F$6151, 4, FALSE),  0)</f>
        <v>0</v>
      </c>
      <c r="K118" s="72">
        <f>IFERROR(VLOOKUP(K$10 &amp; "_" &amp; $D$9 &amp; "_" &amp; $B118, OBSERVED_DATA!$A$2:$F$6151, 4, FALSE),  0)</f>
        <v>0</v>
      </c>
      <c r="L118" s="74">
        <f>IFERROR(VLOOKUP(L$10 &amp; "_" &amp; $D$9 &amp; "_" &amp; $B118, OBSERVED_DATA!$A$2:$F$6151, 4, FALSE),  0)</f>
        <v>0</v>
      </c>
      <c r="M118" s="72">
        <f>IFERROR(VLOOKUP(M$10 &amp; "_" &amp; $D$9 &amp; "_" &amp; $B118, OBSERVED_DATA!$A$2:$F$6151, 4, FALSE),  0)</f>
        <v>0</v>
      </c>
      <c r="N118" s="72">
        <f>IFERROR(VLOOKUP(N$10 &amp; "_" &amp; $D$9 &amp; "_" &amp; $B118, OBSERVED_DATA!$A$2:$F$6151, 4, FALSE),  0)</f>
        <v>0</v>
      </c>
      <c r="O118" s="74">
        <f>IFERROR(VLOOKUP(O$10 &amp; "_" &amp; $D$9 &amp; "_" &amp; $B118, OBSERVED_DATA!$A$2:$F$6151, 4, FALSE),  0)</f>
        <v>0</v>
      </c>
      <c r="P118" s="72">
        <f>IFERROR(VLOOKUP(P$10 &amp; "_" &amp; $D$9 &amp; "_" &amp; $B118, OBSERVED_DATA!$A$2:$F$6151, 4, FALSE),  0)</f>
        <v>0</v>
      </c>
      <c r="Q118" s="72">
        <f>IFERROR(VLOOKUP(Q$10 &amp; "_" &amp; $D$9 &amp; "_" &amp; $B118, OBSERVED_DATA!$A$2:$F$6151, 4, FALSE),  0)</f>
        <v>0</v>
      </c>
      <c r="R118" s="72">
        <f>IFERROR(VLOOKUP(R$10 &amp; "_" &amp; $D$9 &amp; "_" &amp; $B118, OBSERVED_DATA!$A$2:$F$6151, 4, FALSE),  0)</f>
        <v>0</v>
      </c>
      <c r="S118" s="72">
        <f>IFERROR(VLOOKUP(S$10 &amp; "_" &amp; $D$9 &amp; "_" &amp; $B118, OBSERVED_DATA!$A$2:$F$6151, 4, FALSE),  0)</f>
        <v>0</v>
      </c>
      <c r="T118" s="72">
        <f>IFERROR(VLOOKUP(T$10 &amp; "_" &amp; $D$9 &amp; "_" &amp; $B118, OBSERVED_DATA!$A$2:$F$6151, 4, FALSE),  0)</f>
        <v>0</v>
      </c>
    </row>
    <row r="119" spans="2:20" x14ac:dyDescent="0.25">
      <c r="B119" s="25">
        <v>216</v>
      </c>
      <c r="C119" s="25">
        <v>217</v>
      </c>
      <c r="D119" s="47"/>
      <c r="E119" s="72">
        <f>IFERROR(VLOOKUP(E$10 &amp; "_" &amp; $D$9 &amp; "_" &amp; $B119, OBSERVED_DATA!$A$2:$F$6151, 4, FALSE),  0)</f>
        <v>0</v>
      </c>
      <c r="F119" s="73">
        <f>IFERROR(VLOOKUP(F$10 &amp; "_" &amp; $D$9 &amp; "_" &amp; $B119, OBSERVED_DATA!$A$2:$F$6151, 4, FALSE),  0)</f>
        <v>0</v>
      </c>
      <c r="G119" s="73">
        <f>IFERROR(VLOOKUP(G$10 &amp; "_" &amp; $D$9 &amp; "_" &amp; $B119, OBSERVED_DATA!$A$2:$F$6151, 4, FALSE),  0)</f>
        <v>0</v>
      </c>
      <c r="H119" s="73">
        <f>IFERROR(VLOOKUP(H$10 &amp; "_" &amp; $D$9 &amp; "_" &amp; $B119, OBSERVED_DATA!$A$2:$F$6151, 4, FALSE),  0)</f>
        <v>0</v>
      </c>
      <c r="I119" s="73">
        <f>IFERROR(VLOOKUP(I$10 &amp; "_" &amp; $D$9 &amp; "_" &amp; $B119, OBSERVED_DATA!$A$2:$F$6151, 4, FALSE),  0)</f>
        <v>0</v>
      </c>
      <c r="J119" s="73">
        <f>IFERROR(VLOOKUP(J$10 &amp; "_" &amp; $D$9 &amp; "_" &amp; $B119, OBSERVED_DATA!$A$2:$F$6151, 4, FALSE),  0)</f>
        <v>0</v>
      </c>
      <c r="K119" s="72">
        <f>IFERROR(VLOOKUP(K$10 &amp; "_" &amp; $D$9 &amp; "_" &amp; $B119, OBSERVED_DATA!$A$2:$F$6151, 4, FALSE),  0)</f>
        <v>0</v>
      </c>
      <c r="L119" s="74">
        <f>IFERROR(VLOOKUP(L$10 &amp; "_" &amp; $D$9 &amp; "_" &amp; $B119, OBSERVED_DATA!$A$2:$F$6151, 4, FALSE),  0)</f>
        <v>0</v>
      </c>
      <c r="M119" s="72">
        <f>IFERROR(VLOOKUP(M$10 &amp; "_" &amp; $D$9 &amp; "_" &amp; $B119, OBSERVED_DATA!$A$2:$F$6151, 4, FALSE),  0)</f>
        <v>0</v>
      </c>
      <c r="N119" s="72">
        <f>IFERROR(VLOOKUP(N$10 &amp; "_" &amp; $D$9 &amp; "_" &amp; $B119, OBSERVED_DATA!$A$2:$F$6151, 4, FALSE),  0)</f>
        <v>0</v>
      </c>
      <c r="O119" s="74">
        <f>IFERROR(VLOOKUP(O$10 &amp; "_" &amp; $D$9 &amp; "_" &amp; $B119, OBSERVED_DATA!$A$2:$F$6151, 4, FALSE),  0)</f>
        <v>0</v>
      </c>
      <c r="P119" s="72">
        <f>IFERROR(VLOOKUP(P$10 &amp; "_" &amp; $D$9 &amp; "_" &amp; $B119, OBSERVED_DATA!$A$2:$F$6151, 4, FALSE),  0)</f>
        <v>0</v>
      </c>
      <c r="Q119" s="72">
        <f>IFERROR(VLOOKUP(Q$10 &amp; "_" &amp; $D$9 &amp; "_" &amp; $B119, OBSERVED_DATA!$A$2:$F$6151, 4, FALSE),  0)</f>
        <v>0</v>
      </c>
      <c r="R119" s="72">
        <f>IFERROR(VLOOKUP(R$10 &amp; "_" &amp; $D$9 &amp; "_" &amp; $B119, OBSERVED_DATA!$A$2:$F$6151, 4, FALSE),  0)</f>
        <v>0</v>
      </c>
      <c r="S119" s="72">
        <f>IFERROR(VLOOKUP(S$10 &amp; "_" &amp; $D$9 &amp; "_" &amp; $B119, OBSERVED_DATA!$A$2:$F$6151, 4, FALSE),  0)</f>
        <v>0</v>
      </c>
      <c r="T119" s="72">
        <f>IFERROR(VLOOKUP(T$10 &amp; "_" &amp; $D$9 &amp; "_" &amp; $B119, OBSERVED_DATA!$A$2:$F$6151, 4, FALSE),  0)</f>
        <v>0</v>
      </c>
    </row>
    <row r="120" spans="2:20" x14ac:dyDescent="0.25">
      <c r="B120" s="25">
        <v>218</v>
      </c>
      <c r="C120" s="25">
        <v>219</v>
      </c>
      <c r="D120" s="47"/>
      <c r="E120" s="72">
        <f>IFERROR(VLOOKUP(E$10 &amp; "_" &amp; $D$9 &amp; "_" &amp; $B120, OBSERVED_DATA!$A$2:$F$6151, 4, FALSE),  0)</f>
        <v>0</v>
      </c>
      <c r="F120" s="73">
        <f>IFERROR(VLOOKUP(F$10 &amp; "_" &amp; $D$9 &amp; "_" &amp; $B120, OBSERVED_DATA!$A$2:$F$6151, 4, FALSE),  0)</f>
        <v>0</v>
      </c>
      <c r="G120" s="73">
        <f>IFERROR(VLOOKUP(G$10 &amp; "_" &amp; $D$9 &amp; "_" &amp; $B120, OBSERVED_DATA!$A$2:$F$6151, 4, FALSE),  0)</f>
        <v>0</v>
      </c>
      <c r="H120" s="73">
        <f>IFERROR(VLOOKUP(H$10 &amp; "_" &amp; $D$9 &amp; "_" &amp; $B120, OBSERVED_DATA!$A$2:$F$6151, 4, FALSE),  0)</f>
        <v>0</v>
      </c>
      <c r="I120" s="73">
        <f>IFERROR(VLOOKUP(I$10 &amp; "_" &amp; $D$9 &amp; "_" &amp; $B120, OBSERVED_DATA!$A$2:$F$6151, 4, FALSE),  0)</f>
        <v>0</v>
      </c>
      <c r="J120" s="73">
        <f>IFERROR(VLOOKUP(J$10 &amp; "_" &amp; $D$9 &amp; "_" &amp; $B120, OBSERVED_DATA!$A$2:$F$6151, 4, FALSE),  0)</f>
        <v>0</v>
      </c>
      <c r="K120" s="72">
        <f>IFERROR(VLOOKUP(K$10 &amp; "_" &amp; $D$9 &amp; "_" &amp; $B120, OBSERVED_DATA!$A$2:$F$6151, 4, FALSE),  0)</f>
        <v>0</v>
      </c>
      <c r="L120" s="74">
        <f>IFERROR(VLOOKUP(L$10 &amp; "_" &amp; $D$9 &amp; "_" &amp; $B120, OBSERVED_DATA!$A$2:$F$6151, 4, FALSE),  0)</f>
        <v>0</v>
      </c>
      <c r="M120" s="72">
        <f>IFERROR(VLOOKUP(M$10 &amp; "_" &amp; $D$9 &amp; "_" &amp; $B120, OBSERVED_DATA!$A$2:$F$6151, 4, FALSE),  0)</f>
        <v>0</v>
      </c>
      <c r="N120" s="72">
        <f>IFERROR(VLOOKUP(N$10 &amp; "_" &amp; $D$9 &amp; "_" &amp; $B120, OBSERVED_DATA!$A$2:$F$6151, 4, FALSE),  0)</f>
        <v>0</v>
      </c>
      <c r="O120" s="74">
        <f>IFERROR(VLOOKUP(O$10 &amp; "_" &amp; $D$9 &amp; "_" &amp; $B120, OBSERVED_DATA!$A$2:$F$6151, 4, FALSE),  0)</f>
        <v>0</v>
      </c>
      <c r="P120" s="72">
        <f>IFERROR(VLOOKUP(P$10 &amp; "_" &amp; $D$9 &amp; "_" &amp; $B120, OBSERVED_DATA!$A$2:$F$6151, 4, FALSE),  0)</f>
        <v>0</v>
      </c>
      <c r="Q120" s="72">
        <f>IFERROR(VLOOKUP(Q$10 &amp; "_" &amp; $D$9 &amp; "_" &amp; $B120, OBSERVED_DATA!$A$2:$F$6151, 4, FALSE),  0)</f>
        <v>0</v>
      </c>
      <c r="R120" s="72">
        <f>IFERROR(VLOOKUP(R$10 &amp; "_" &amp; $D$9 &amp; "_" &amp; $B120, OBSERVED_DATA!$A$2:$F$6151, 4, FALSE),  0)</f>
        <v>0</v>
      </c>
      <c r="S120" s="72">
        <f>IFERROR(VLOOKUP(S$10 &amp; "_" &amp; $D$9 &amp; "_" &amp; $B120, OBSERVED_DATA!$A$2:$F$6151, 4, FALSE),  0)</f>
        <v>0</v>
      </c>
      <c r="T120" s="72">
        <f>IFERROR(VLOOKUP(T$10 &amp; "_" &amp; $D$9 &amp; "_" &amp; $B120, OBSERVED_DATA!$A$2:$F$6151, 4, FALSE),  0)</f>
        <v>0</v>
      </c>
    </row>
    <row r="121" spans="2:20" x14ac:dyDescent="0.25">
      <c r="B121" s="25">
        <v>220</v>
      </c>
      <c r="C121" s="25">
        <v>221</v>
      </c>
      <c r="D121" s="47"/>
      <c r="E121" s="72">
        <f>IFERROR(VLOOKUP(E$10 &amp; "_" &amp; $D$9 &amp; "_" &amp; $B121, OBSERVED_DATA!$A$2:$F$6151, 4, FALSE),  0)</f>
        <v>0</v>
      </c>
      <c r="F121" s="73">
        <f>IFERROR(VLOOKUP(F$10 &amp; "_" &amp; $D$9 &amp; "_" &amp; $B121, OBSERVED_DATA!$A$2:$F$6151, 4, FALSE),  0)</f>
        <v>0</v>
      </c>
      <c r="G121" s="73">
        <f>IFERROR(VLOOKUP(G$10 &amp; "_" &amp; $D$9 &amp; "_" &amp; $B121, OBSERVED_DATA!$A$2:$F$6151, 4, FALSE),  0)</f>
        <v>0</v>
      </c>
      <c r="H121" s="73">
        <f>IFERROR(VLOOKUP(H$10 &amp; "_" &amp; $D$9 &amp; "_" &amp; $B121, OBSERVED_DATA!$A$2:$F$6151, 4, FALSE),  0)</f>
        <v>0</v>
      </c>
      <c r="I121" s="73">
        <f>IFERROR(VLOOKUP(I$10 &amp; "_" &amp; $D$9 &amp; "_" &amp; $B121, OBSERVED_DATA!$A$2:$F$6151, 4, FALSE),  0)</f>
        <v>0</v>
      </c>
      <c r="J121" s="73">
        <f>IFERROR(VLOOKUP(J$10 &amp; "_" &amp; $D$9 &amp; "_" &amp; $B121, OBSERVED_DATA!$A$2:$F$6151, 4, FALSE),  0)</f>
        <v>0</v>
      </c>
      <c r="K121" s="72">
        <f>IFERROR(VLOOKUP(K$10 &amp; "_" &amp; $D$9 &amp; "_" &amp; $B121, OBSERVED_DATA!$A$2:$F$6151, 4, FALSE),  0)</f>
        <v>0</v>
      </c>
      <c r="L121" s="74">
        <f>IFERROR(VLOOKUP(L$10 &amp; "_" &amp; $D$9 &amp; "_" &amp; $B121, OBSERVED_DATA!$A$2:$F$6151, 4, FALSE),  0)</f>
        <v>0</v>
      </c>
      <c r="M121" s="72">
        <f>IFERROR(VLOOKUP(M$10 &amp; "_" &amp; $D$9 &amp; "_" &amp; $B121, OBSERVED_DATA!$A$2:$F$6151, 4, FALSE),  0)</f>
        <v>0</v>
      </c>
      <c r="N121" s="72">
        <f>IFERROR(VLOOKUP(N$10 &amp; "_" &amp; $D$9 &amp; "_" &amp; $B121, OBSERVED_DATA!$A$2:$F$6151, 4, FALSE),  0)</f>
        <v>0</v>
      </c>
      <c r="O121" s="74">
        <f>IFERROR(VLOOKUP(O$10 &amp; "_" &amp; $D$9 &amp; "_" &amp; $B121, OBSERVED_DATA!$A$2:$F$6151, 4, FALSE),  0)</f>
        <v>0</v>
      </c>
      <c r="P121" s="72">
        <f>IFERROR(VLOOKUP(P$10 &amp; "_" &amp; $D$9 &amp; "_" &amp; $B121, OBSERVED_DATA!$A$2:$F$6151, 4, FALSE),  0)</f>
        <v>0</v>
      </c>
      <c r="Q121" s="72">
        <f>IFERROR(VLOOKUP(Q$10 &amp; "_" &amp; $D$9 &amp; "_" &amp; $B121, OBSERVED_DATA!$A$2:$F$6151, 4, FALSE),  0)</f>
        <v>0</v>
      </c>
      <c r="R121" s="72">
        <f>IFERROR(VLOOKUP(R$10 &amp; "_" &amp; $D$9 &amp; "_" &amp; $B121, OBSERVED_DATA!$A$2:$F$6151, 4, FALSE),  0)</f>
        <v>0</v>
      </c>
      <c r="S121" s="72">
        <f>IFERROR(VLOOKUP(S$10 &amp; "_" &amp; $D$9 &amp; "_" &amp; $B121, OBSERVED_DATA!$A$2:$F$6151, 4, FALSE),  0)</f>
        <v>0</v>
      </c>
      <c r="T121" s="72">
        <f>IFERROR(VLOOKUP(T$10 &amp; "_" &amp; $D$9 &amp; "_" &amp; $B121, OBSERVED_DATA!$A$2:$F$6151, 4, FALSE),  0)</f>
        <v>0</v>
      </c>
    </row>
    <row r="122" spans="2:20" x14ac:dyDescent="0.25">
      <c r="B122" s="25">
        <v>222</v>
      </c>
      <c r="C122" s="25">
        <v>223</v>
      </c>
      <c r="D122" s="47"/>
      <c r="E122" s="72">
        <f>IFERROR(VLOOKUP(E$10 &amp; "_" &amp; $D$9 &amp; "_" &amp; $B122, OBSERVED_DATA!$A$2:$F$6151, 4, FALSE),  0)</f>
        <v>0</v>
      </c>
      <c r="F122" s="73">
        <f>IFERROR(VLOOKUP(F$10 &amp; "_" &amp; $D$9 &amp; "_" &amp; $B122, OBSERVED_DATA!$A$2:$F$6151, 4, FALSE),  0)</f>
        <v>0</v>
      </c>
      <c r="G122" s="73">
        <f>IFERROR(VLOOKUP(G$10 &amp; "_" &amp; $D$9 &amp; "_" &amp; $B122, OBSERVED_DATA!$A$2:$F$6151, 4, FALSE),  0)</f>
        <v>0</v>
      </c>
      <c r="H122" s="73">
        <f>IFERROR(VLOOKUP(H$10 &amp; "_" &amp; $D$9 &amp; "_" &amp; $B122, OBSERVED_DATA!$A$2:$F$6151, 4, FALSE),  0)</f>
        <v>0</v>
      </c>
      <c r="I122" s="73">
        <f>IFERROR(VLOOKUP(I$10 &amp; "_" &amp; $D$9 &amp; "_" &amp; $B122, OBSERVED_DATA!$A$2:$F$6151, 4, FALSE),  0)</f>
        <v>0</v>
      </c>
      <c r="J122" s="73">
        <f>IFERROR(VLOOKUP(J$10 &amp; "_" &amp; $D$9 &amp; "_" &amp; $B122, OBSERVED_DATA!$A$2:$F$6151, 4, FALSE),  0)</f>
        <v>0</v>
      </c>
      <c r="K122" s="72">
        <f>IFERROR(VLOOKUP(K$10 &amp; "_" &amp; $D$9 &amp; "_" &amp; $B122, OBSERVED_DATA!$A$2:$F$6151, 4, FALSE),  0)</f>
        <v>0</v>
      </c>
      <c r="L122" s="74">
        <f>IFERROR(VLOOKUP(L$10 &amp; "_" &amp; $D$9 &amp; "_" &amp; $B122, OBSERVED_DATA!$A$2:$F$6151, 4, FALSE),  0)</f>
        <v>0</v>
      </c>
      <c r="M122" s="72">
        <f>IFERROR(VLOOKUP(M$10 &amp; "_" &amp; $D$9 &amp; "_" &amp; $B122, OBSERVED_DATA!$A$2:$F$6151, 4, FALSE),  0)</f>
        <v>0</v>
      </c>
      <c r="N122" s="72">
        <f>IFERROR(VLOOKUP(N$10 &amp; "_" &amp; $D$9 &amp; "_" &amp; $B122, OBSERVED_DATA!$A$2:$F$6151, 4, FALSE),  0)</f>
        <v>0</v>
      </c>
      <c r="O122" s="74">
        <f>IFERROR(VLOOKUP(O$10 &amp; "_" &amp; $D$9 &amp; "_" &amp; $B122, OBSERVED_DATA!$A$2:$F$6151, 4, FALSE),  0)</f>
        <v>0</v>
      </c>
      <c r="P122" s="72">
        <f>IFERROR(VLOOKUP(P$10 &amp; "_" &amp; $D$9 &amp; "_" &amp; $B122, OBSERVED_DATA!$A$2:$F$6151, 4, FALSE),  0)</f>
        <v>0</v>
      </c>
      <c r="Q122" s="72">
        <f>IFERROR(VLOOKUP(Q$10 &amp; "_" &amp; $D$9 &amp; "_" &amp; $B122, OBSERVED_DATA!$A$2:$F$6151, 4, FALSE),  0)</f>
        <v>0</v>
      </c>
      <c r="R122" s="72">
        <f>IFERROR(VLOOKUP(R$10 &amp; "_" &amp; $D$9 &amp; "_" &amp; $B122, OBSERVED_DATA!$A$2:$F$6151, 4, FALSE),  0)</f>
        <v>0</v>
      </c>
      <c r="S122" s="72">
        <f>IFERROR(VLOOKUP(S$10 &amp; "_" &amp; $D$9 &amp; "_" &amp; $B122, OBSERVED_DATA!$A$2:$F$6151, 4, FALSE),  0)</f>
        <v>0</v>
      </c>
      <c r="T122" s="72">
        <f>IFERROR(VLOOKUP(T$10 &amp; "_" &amp; $D$9 &amp; "_" &amp; $B122, OBSERVED_DATA!$A$2:$F$6151, 4, FALSE),  0)</f>
        <v>0</v>
      </c>
    </row>
    <row r="123" spans="2:20" x14ac:dyDescent="0.25">
      <c r="B123" s="25">
        <v>224</v>
      </c>
      <c r="C123" s="25">
        <v>225</v>
      </c>
      <c r="D123" s="47"/>
      <c r="E123" s="72">
        <f>IFERROR(VLOOKUP(E$10 &amp; "_" &amp; $D$9 &amp; "_" &amp; $B123, OBSERVED_DATA!$A$2:$F$6151, 4, FALSE),  0)</f>
        <v>0</v>
      </c>
      <c r="F123" s="73">
        <f>IFERROR(VLOOKUP(F$10 &amp; "_" &amp; $D$9 &amp; "_" &amp; $B123, OBSERVED_DATA!$A$2:$F$6151, 4, FALSE),  0)</f>
        <v>0</v>
      </c>
      <c r="G123" s="73">
        <f>IFERROR(VLOOKUP(G$10 &amp; "_" &amp; $D$9 &amp; "_" &amp; $B123, OBSERVED_DATA!$A$2:$F$6151, 4, FALSE),  0)</f>
        <v>0</v>
      </c>
      <c r="H123" s="73">
        <f>IFERROR(VLOOKUP(H$10 &amp; "_" &amp; $D$9 &amp; "_" &amp; $B123, OBSERVED_DATA!$A$2:$F$6151, 4, FALSE),  0)</f>
        <v>0</v>
      </c>
      <c r="I123" s="73">
        <f>IFERROR(VLOOKUP(I$10 &amp; "_" &amp; $D$9 &amp; "_" &amp; $B123, OBSERVED_DATA!$A$2:$F$6151, 4, FALSE),  0)</f>
        <v>0</v>
      </c>
      <c r="J123" s="73">
        <f>IFERROR(VLOOKUP(J$10 &amp; "_" &amp; $D$9 &amp; "_" &amp; $B123, OBSERVED_DATA!$A$2:$F$6151, 4, FALSE),  0)</f>
        <v>0</v>
      </c>
      <c r="K123" s="72">
        <f>IFERROR(VLOOKUP(K$10 &amp; "_" &amp; $D$9 &amp; "_" &amp; $B123, OBSERVED_DATA!$A$2:$F$6151, 4, FALSE),  0)</f>
        <v>0</v>
      </c>
      <c r="L123" s="74">
        <f>IFERROR(VLOOKUP(L$10 &amp; "_" &amp; $D$9 &amp; "_" &amp; $B123, OBSERVED_DATA!$A$2:$F$6151, 4, FALSE),  0)</f>
        <v>0</v>
      </c>
      <c r="M123" s="72">
        <f>IFERROR(VLOOKUP(M$10 &amp; "_" &amp; $D$9 &amp; "_" &amp; $B123, OBSERVED_DATA!$A$2:$F$6151, 4, FALSE),  0)</f>
        <v>0</v>
      </c>
      <c r="N123" s="72">
        <f>IFERROR(VLOOKUP(N$10 &amp; "_" &amp; $D$9 &amp; "_" &amp; $B123, OBSERVED_DATA!$A$2:$F$6151, 4, FALSE),  0)</f>
        <v>0</v>
      </c>
      <c r="O123" s="74">
        <f>IFERROR(VLOOKUP(O$10 &amp; "_" &amp; $D$9 &amp; "_" &amp; $B123, OBSERVED_DATA!$A$2:$F$6151, 4, FALSE),  0)</f>
        <v>0</v>
      </c>
      <c r="P123" s="72">
        <f>IFERROR(VLOOKUP(P$10 &amp; "_" &amp; $D$9 &amp; "_" &amp; $B123, OBSERVED_DATA!$A$2:$F$6151, 4, FALSE),  0)</f>
        <v>0</v>
      </c>
      <c r="Q123" s="72">
        <f>IFERROR(VLOOKUP(Q$10 &amp; "_" &amp; $D$9 &amp; "_" &amp; $B123, OBSERVED_DATA!$A$2:$F$6151, 4, FALSE),  0)</f>
        <v>0</v>
      </c>
      <c r="R123" s="72">
        <f>IFERROR(VLOOKUP(R$10 &amp; "_" &amp; $D$9 &amp; "_" &amp; $B123, OBSERVED_DATA!$A$2:$F$6151, 4, FALSE),  0)</f>
        <v>0</v>
      </c>
      <c r="S123" s="72">
        <f>IFERROR(VLOOKUP(S$10 &amp; "_" &amp; $D$9 &amp; "_" &amp; $B123, OBSERVED_DATA!$A$2:$F$6151, 4, FALSE),  0)</f>
        <v>0</v>
      </c>
      <c r="T123" s="72">
        <f>IFERROR(VLOOKUP(T$10 &amp; "_" &amp; $D$9 &amp; "_" &amp; $B123, OBSERVED_DATA!$A$2:$F$6151, 4, FALSE),  0)</f>
        <v>0</v>
      </c>
    </row>
    <row r="124" spans="2:20" x14ac:dyDescent="0.25">
      <c r="B124" s="25">
        <v>226</v>
      </c>
      <c r="C124" s="25">
        <v>227</v>
      </c>
      <c r="D124" s="47"/>
      <c r="E124" s="72">
        <f>IFERROR(VLOOKUP(E$10 &amp; "_" &amp; $D$9 &amp; "_" &amp; $B124, OBSERVED_DATA!$A$2:$F$6151, 4, FALSE),  0)</f>
        <v>0</v>
      </c>
      <c r="F124" s="73">
        <f>IFERROR(VLOOKUP(F$10 &amp; "_" &amp; $D$9 &amp; "_" &amp; $B124, OBSERVED_DATA!$A$2:$F$6151, 4, FALSE),  0)</f>
        <v>0</v>
      </c>
      <c r="G124" s="73">
        <f>IFERROR(VLOOKUP(G$10 &amp; "_" &amp; $D$9 &amp; "_" &amp; $B124, OBSERVED_DATA!$A$2:$F$6151, 4, FALSE),  0)</f>
        <v>0</v>
      </c>
      <c r="H124" s="73">
        <f>IFERROR(VLOOKUP(H$10 &amp; "_" &amp; $D$9 &amp; "_" &amp; $B124, OBSERVED_DATA!$A$2:$F$6151, 4, FALSE),  0)</f>
        <v>0</v>
      </c>
      <c r="I124" s="73">
        <f>IFERROR(VLOOKUP(I$10 &amp; "_" &amp; $D$9 &amp; "_" &amp; $B124, OBSERVED_DATA!$A$2:$F$6151, 4, FALSE),  0)</f>
        <v>0</v>
      </c>
      <c r="J124" s="73">
        <f>IFERROR(VLOOKUP(J$10 &amp; "_" &amp; $D$9 &amp; "_" &amp; $B124, OBSERVED_DATA!$A$2:$F$6151, 4, FALSE),  0)</f>
        <v>0</v>
      </c>
      <c r="K124" s="72">
        <f>IFERROR(VLOOKUP(K$10 &amp; "_" &amp; $D$9 &amp; "_" &amp; $B124, OBSERVED_DATA!$A$2:$F$6151, 4, FALSE),  0)</f>
        <v>0</v>
      </c>
      <c r="L124" s="74">
        <f>IFERROR(VLOOKUP(L$10 &amp; "_" &amp; $D$9 &amp; "_" &amp; $B124, OBSERVED_DATA!$A$2:$F$6151, 4, FALSE),  0)</f>
        <v>0</v>
      </c>
      <c r="M124" s="72">
        <f>IFERROR(VLOOKUP(M$10 &amp; "_" &amp; $D$9 &amp; "_" &amp; $B124, OBSERVED_DATA!$A$2:$F$6151, 4, FALSE),  0)</f>
        <v>0</v>
      </c>
      <c r="N124" s="72">
        <f>IFERROR(VLOOKUP(N$10 &amp; "_" &amp; $D$9 &amp; "_" &amp; $B124, OBSERVED_DATA!$A$2:$F$6151, 4, FALSE),  0)</f>
        <v>0</v>
      </c>
      <c r="O124" s="74">
        <f>IFERROR(VLOOKUP(O$10 &amp; "_" &amp; $D$9 &amp; "_" &amp; $B124, OBSERVED_DATA!$A$2:$F$6151, 4, FALSE),  0)</f>
        <v>0</v>
      </c>
      <c r="P124" s="72">
        <f>IFERROR(VLOOKUP(P$10 &amp; "_" &amp; $D$9 &amp; "_" &amp; $B124, OBSERVED_DATA!$A$2:$F$6151, 4, FALSE),  0)</f>
        <v>0</v>
      </c>
      <c r="Q124" s="72">
        <f>IFERROR(VLOOKUP(Q$10 &amp; "_" &amp; $D$9 &amp; "_" &amp; $B124, OBSERVED_DATA!$A$2:$F$6151, 4, FALSE),  0)</f>
        <v>0</v>
      </c>
      <c r="R124" s="72">
        <f>IFERROR(VLOOKUP(R$10 &amp; "_" &amp; $D$9 &amp; "_" &amp; $B124, OBSERVED_DATA!$A$2:$F$6151, 4, FALSE),  0)</f>
        <v>0</v>
      </c>
      <c r="S124" s="72">
        <f>IFERROR(VLOOKUP(S$10 &amp; "_" &amp; $D$9 &amp; "_" &amp; $B124, OBSERVED_DATA!$A$2:$F$6151, 4, FALSE),  0)</f>
        <v>0</v>
      </c>
      <c r="T124" s="72">
        <f>IFERROR(VLOOKUP(T$10 &amp; "_" &amp; $D$9 &amp; "_" &amp; $B124, OBSERVED_DATA!$A$2:$F$6151, 4, FALSE),  0)</f>
        <v>0</v>
      </c>
    </row>
    <row r="125" spans="2:20" x14ac:dyDescent="0.25">
      <c r="B125" s="25">
        <v>228</v>
      </c>
      <c r="C125" s="25">
        <v>229</v>
      </c>
      <c r="D125" s="47"/>
      <c r="E125" s="72">
        <f>IFERROR(VLOOKUP(E$10 &amp; "_" &amp; $D$9 &amp; "_" &amp; $B125, OBSERVED_DATA!$A$2:$F$6151, 4, FALSE),  0)</f>
        <v>0</v>
      </c>
      <c r="F125" s="73">
        <f>IFERROR(VLOOKUP(F$10 &amp; "_" &amp; $D$9 &amp; "_" &amp; $B125, OBSERVED_DATA!$A$2:$F$6151, 4, FALSE),  0)</f>
        <v>0</v>
      </c>
      <c r="G125" s="73">
        <f>IFERROR(VLOOKUP(G$10 &amp; "_" &amp; $D$9 &amp; "_" &amp; $B125, OBSERVED_DATA!$A$2:$F$6151, 4, FALSE),  0)</f>
        <v>0</v>
      </c>
      <c r="H125" s="73">
        <f>IFERROR(VLOOKUP(H$10 &amp; "_" &amp; $D$9 &amp; "_" &amp; $B125, OBSERVED_DATA!$A$2:$F$6151, 4, FALSE),  0)</f>
        <v>0</v>
      </c>
      <c r="I125" s="73">
        <f>IFERROR(VLOOKUP(I$10 &amp; "_" &amp; $D$9 &amp; "_" &amp; $B125, OBSERVED_DATA!$A$2:$F$6151, 4, FALSE),  0)</f>
        <v>0</v>
      </c>
      <c r="J125" s="73">
        <f>IFERROR(VLOOKUP(J$10 &amp; "_" &amp; $D$9 &amp; "_" &amp; $B125, OBSERVED_DATA!$A$2:$F$6151, 4, FALSE),  0)</f>
        <v>0</v>
      </c>
      <c r="K125" s="72">
        <f>IFERROR(VLOOKUP(K$10 &amp; "_" &amp; $D$9 &amp; "_" &amp; $B125, OBSERVED_DATA!$A$2:$F$6151, 4, FALSE),  0)</f>
        <v>0</v>
      </c>
      <c r="L125" s="74">
        <f>IFERROR(VLOOKUP(L$10 &amp; "_" &amp; $D$9 &amp; "_" &amp; $B125, OBSERVED_DATA!$A$2:$F$6151, 4, FALSE),  0)</f>
        <v>0</v>
      </c>
      <c r="M125" s="72">
        <f>IFERROR(VLOOKUP(M$10 &amp; "_" &amp; $D$9 &amp; "_" &amp; $B125, OBSERVED_DATA!$A$2:$F$6151, 4, FALSE),  0)</f>
        <v>0</v>
      </c>
      <c r="N125" s="72">
        <f>IFERROR(VLOOKUP(N$10 &amp; "_" &amp; $D$9 &amp; "_" &amp; $B125, OBSERVED_DATA!$A$2:$F$6151, 4, FALSE),  0)</f>
        <v>0</v>
      </c>
      <c r="O125" s="74">
        <f>IFERROR(VLOOKUP(O$10 &amp; "_" &amp; $D$9 &amp; "_" &amp; $B125, OBSERVED_DATA!$A$2:$F$6151, 4, FALSE),  0)</f>
        <v>0</v>
      </c>
      <c r="P125" s="72">
        <f>IFERROR(VLOOKUP(P$10 &amp; "_" &amp; $D$9 &amp; "_" &amp; $B125, OBSERVED_DATA!$A$2:$F$6151, 4, FALSE),  0)</f>
        <v>0</v>
      </c>
      <c r="Q125" s="72">
        <f>IFERROR(VLOOKUP(Q$10 &amp; "_" &amp; $D$9 &amp; "_" &amp; $B125, OBSERVED_DATA!$A$2:$F$6151, 4, FALSE),  0)</f>
        <v>0</v>
      </c>
      <c r="R125" s="72">
        <f>IFERROR(VLOOKUP(R$10 &amp; "_" &amp; $D$9 &amp; "_" &amp; $B125, OBSERVED_DATA!$A$2:$F$6151, 4, FALSE),  0)</f>
        <v>0</v>
      </c>
      <c r="S125" s="72">
        <f>IFERROR(VLOOKUP(S$10 &amp; "_" &amp; $D$9 &amp; "_" &amp; $B125, OBSERVED_DATA!$A$2:$F$6151, 4, FALSE),  0)</f>
        <v>0</v>
      </c>
      <c r="T125" s="72">
        <f>IFERROR(VLOOKUP(T$10 &amp; "_" &amp; $D$9 &amp; "_" &amp; $B125, OBSERVED_DATA!$A$2:$F$6151, 4, FALSE),  0)</f>
        <v>0</v>
      </c>
    </row>
    <row r="126" spans="2:20" x14ac:dyDescent="0.25">
      <c r="B126" s="25">
        <v>230</v>
      </c>
      <c r="C126" s="25">
        <v>231</v>
      </c>
      <c r="D126" s="47"/>
      <c r="E126" s="72">
        <f>IFERROR(VLOOKUP(E$10 &amp; "_" &amp; $D$9 &amp; "_" &amp; $B126, OBSERVED_DATA!$A$2:$F$6151, 4, FALSE),  0)</f>
        <v>0</v>
      </c>
      <c r="F126" s="73">
        <f>IFERROR(VLOOKUP(F$10 &amp; "_" &amp; $D$9 &amp; "_" &amp; $B126, OBSERVED_DATA!$A$2:$F$6151, 4, FALSE),  0)</f>
        <v>0</v>
      </c>
      <c r="G126" s="73">
        <f>IFERROR(VLOOKUP(G$10 &amp; "_" &amp; $D$9 &amp; "_" &amp; $B126, OBSERVED_DATA!$A$2:$F$6151, 4, FALSE),  0)</f>
        <v>0</v>
      </c>
      <c r="H126" s="73">
        <f>IFERROR(VLOOKUP(H$10 &amp; "_" &amp; $D$9 &amp; "_" &amp; $B126, OBSERVED_DATA!$A$2:$F$6151, 4, FALSE),  0)</f>
        <v>0</v>
      </c>
      <c r="I126" s="73">
        <f>IFERROR(VLOOKUP(I$10 &amp; "_" &amp; $D$9 &amp; "_" &amp; $B126, OBSERVED_DATA!$A$2:$F$6151, 4, FALSE),  0)</f>
        <v>0</v>
      </c>
      <c r="J126" s="73">
        <f>IFERROR(VLOOKUP(J$10 &amp; "_" &amp; $D$9 &amp; "_" &amp; $B126, OBSERVED_DATA!$A$2:$F$6151, 4, FALSE),  0)</f>
        <v>0</v>
      </c>
      <c r="K126" s="72">
        <f>IFERROR(VLOOKUP(K$10 &amp; "_" &amp; $D$9 &amp; "_" &amp; $B126, OBSERVED_DATA!$A$2:$F$6151, 4, FALSE),  0)</f>
        <v>0</v>
      </c>
      <c r="L126" s="74">
        <f>IFERROR(VLOOKUP(L$10 &amp; "_" &amp; $D$9 &amp; "_" &amp; $B126, OBSERVED_DATA!$A$2:$F$6151, 4, FALSE),  0)</f>
        <v>0</v>
      </c>
      <c r="M126" s="72">
        <f>IFERROR(VLOOKUP(M$10 &amp; "_" &amp; $D$9 &amp; "_" &amp; $B126, OBSERVED_DATA!$A$2:$F$6151, 4, FALSE),  0)</f>
        <v>0</v>
      </c>
      <c r="N126" s="72">
        <f>IFERROR(VLOOKUP(N$10 &amp; "_" &amp; $D$9 &amp; "_" &amp; $B126, OBSERVED_DATA!$A$2:$F$6151, 4, FALSE),  0)</f>
        <v>0</v>
      </c>
      <c r="O126" s="74">
        <f>IFERROR(VLOOKUP(O$10 &amp; "_" &amp; $D$9 &amp; "_" &amp; $B126, OBSERVED_DATA!$A$2:$F$6151, 4, FALSE),  0)</f>
        <v>0</v>
      </c>
      <c r="P126" s="72">
        <f>IFERROR(VLOOKUP(P$10 &amp; "_" &amp; $D$9 &amp; "_" &amp; $B126, OBSERVED_DATA!$A$2:$F$6151, 4, FALSE),  0)</f>
        <v>0</v>
      </c>
      <c r="Q126" s="72">
        <f>IFERROR(VLOOKUP(Q$10 &amp; "_" &amp; $D$9 &amp; "_" &amp; $B126, OBSERVED_DATA!$A$2:$F$6151, 4, FALSE),  0)</f>
        <v>0</v>
      </c>
      <c r="R126" s="72">
        <f>IFERROR(VLOOKUP(R$10 &amp; "_" &amp; $D$9 &amp; "_" &amp; $B126, OBSERVED_DATA!$A$2:$F$6151, 4, FALSE),  0)</f>
        <v>0</v>
      </c>
      <c r="S126" s="72">
        <f>IFERROR(VLOOKUP(S$10 &amp; "_" &amp; $D$9 &amp; "_" &amp; $B126, OBSERVED_DATA!$A$2:$F$6151, 4, FALSE),  0)</f>
        <v>0</v>
      </c>
      <c r="T126" s="72">
        <f>IFERROR(VLOOKUP(T$10 &amp; "_" &amp; $D$9 &amp; "_" &amp; $B126, OBSERVED_DATA!$A$2:$F$6151, 4, FALSE),  0)</f>
        <v>0</v>
      </c>
    </row>
    <row r="127" spans="2:20" x14ac:dyDescent="0.25">
      <c r="B127" s="25">
        <v>232</v>
      </c>
      <c r="C127" s="25">
        <v>233</v>
      </c>
      <c r="D127" s="47"/>
      <c r="E127" s="72">
        <f>IFERROR(VLOOKUP(E$10 &amp; "_" &amp; $D$9 &amp; "_" &amp; $B127, OBSERVED_DATA!$A$2:$F$6151, 4, FALSE),  0)</f>
        <v>0</v>
      </c>
      <c r="F127" s="73">
        <f>IFERROR(VLOOKUP(F$10 &amp; "_" &amp; $D$9 &amp; "_" &amp; $B127, OBSERVED_DATA!$A$2:$F$6151, 4, FALSE),  0)</f>
        <v>0</v>
      </c>
      <c r="G127" s="73">
        <f>IFERROR(VLOOKUP(G$10 &amp; "_" &amp; $D$9 &amp; "_" &amp; $B127, OBSERVED_DATA!$A$2:$F$6151, 4, FALSE),  0)</f>
        <v>0</v>
      </c>
      <c r="H127" s="73">
        <f>IFERROR(VLOOKUP(H$10 &amp; "_" &amp; $D$9 &amp; "_" &amp; $B127, OBSERVED_DATA!$A$2:$F$6151, 4, FALSE),  0)</f>
        <v>0</v>
      </c>
      <c r="I127" s="73">
        <f>IFERROR(VLOOKUP(I$10 &amp; "_" &amp; $D$9 &amp; "_" &amp; $B127, OBSERVED_DATA!$A$2:$F$6151, 4, FALSE),  0)</f>
        <v>0</v>
      </c>
      <c r="J127" s="73">
        <f>IFERROR(VLOOKUP(J$10 &amp; "_" &amp; $D$9 &amp; "_" &amp; $B127, OBSERVED_DATA!$A$2:$F$6151, 4, FALSE),  0)</f>
        <v>0</v>
      </c>
      <c r="K127" s="72">
        <f>IFERROR(VLOOKUP(K$10 &amp; "_" &amp; $D$9 &amp; "_" &amp; $B127, OBSERVED_DATA!$A$2:$F$6151, 4, FALSE),  0)</f>
        <v>0</v>
      </c>
      <c r="L127" s="74">
        <f>IFERROR(VLOOKUP(L$10 &amp; "_" &amp; $D$9 &amp; "_" &amp; $B127, OBSERVED_DATA!$A$2:$F$6151, 4, FALSE),  0)</f>
        <v>0</v>
      </c>
      <c r="M127" s="72">
        <f>IFERROR(VLOOKUP(M$10 &amp; "_" &amp; $D$9 &amp; "_" &amp; $B127, OBSERVED_DATA!$A$2:$F$6151, 4, FALSE),  0)</f>
        <v>0</v>
      </c>
      <c r="N127" s="72">
        <f>IFERROR(VLOOKUP(N$10 &amp; "_" &amp; $D$9 &amp; "_" &amp; $B127, OBSERVED_DATA!$A$2:$F$6151, 4, FALSE),  0)</f>
        <v>0</v>
      </c>
      <c r="O127" s="74">
        <f>IFERROR(VLOOKUP(O$10 &amp; "_" &amp; $D$9 &amp; "_" &amp; $B127, OBSERVED_DATA!$A$2:$F$6151, 4, FALSE),  0)</f>
        <v>0</v>
      </c>
      <c r="P127" s="72">
        <f>IFERROR(VLOOKUP(P$10 &amp; "_" &amp; $D$9 &amp; "_" &amp; $B127, OBSERVED_DATA!$A$2:$F$6151, 4, FALSE),  0)</f>
        <v>0</v>
      </c>
      <c r="Q127" s="72">
        <f>IFERROR(VLOOKUP(Q$10 &amp; "_" &amp; $D$9 &amp; "_" &amp; $B127, OBSERVED_DATA!$A$2:$F$6151, 4, FALSE),  0)</f>
        <v>0</v>
      </c>
      <c r="R127" s="72">
        <f>IFERROR(VLOOKUP(R$10 &amp; "_" &amp; $D$9 &amp; "_" &amp; $B127, OBSERVED_DATA!$A$2:$F$6151, 4, FALSE),  0)</f>
        <v>0</v>
      </c>
      <c r="S127" s="72">
        <f>IFERROR(VLOOKUP(S$10 &amp; "_" &amp; $D$9 &amp; "_" &amp; $B127, OBSERVED_DATA!$A$2:$F$6151, 4, FALSE),  0)</f>
        <v>0</v>
      </c>
      <c r="T127" s="72">
        <f>IFERROR(VLOOKUP(T$10 &amp; "_" &amp; $D$9 &amp; "_" &amp; $B127, OBSERVED_DATA!$A$2:$F$6151, 4, FALSE),  0)</f>
        <v>0</v>
      </c>
    </row>
    <row r="128" spans="2:20" x14ac:dyDescent="0.25">
      <c r="B128" s="25">
        <v>234</v>
      </c>
      <c r="C128" s="25">
        <v>235</v>
      </c>
      <c r="D128" s="47"/>
      <c r="E128" s="72">
        <f>IFERROR(VLOOKUP(E$10 &amp; "_" &amp; $D$9 &amp; "_" &amp; $B128, OBSERVED_DATA!$A$2:$F$6151, 4, FALSE),  0)</f>
        <v>0</v>
      </c>
      <c r="F128" s="73">
        <f>IFERROR(VLOOKUP(F$10 &amp; "_" &amp; $D$9 &amp; "_" &amp; $B128, OBSERVED_DATA!$A$2:$F$6151, 4, FALSE),  0)</f>
        <v>0</v>
      </c>
      <c r="G128" s="73">
        <f>IFERROR(VLOOKUP(G$10 &amp; "_" &amp; $D$9 &amp; "_" &amp; $B128, OBSERVED_DATA!$A$2:$F$6151, 4, FALSE),  0)</f>
        <v>0</v>
      </c>
      <c r="H128" s="73">
        <f>IFERROR(VLOOKUP(H$10 &amp; "_" &amp; $D$9 &amp; "_" &amp; $B128, OBSERVED_DATA!$A$2:$F$6151, 4, FALSE),  0)</f>
        <v>0</v>
      </c>
      <c r="I128" s="73">
        <f>IFERROR(VLOOKUP(I$10 &amp; "_" &amp; $D$9 &amp; "_" &amp; $B128, OBSERVED_DATA!$A$2:$F$6151, 4, FALSE),  0)</f>
        <v>0</v>
      </c>
      <c r="J128" s="73">
        <f>IFERROR(VLOOKUP(J$10 &amp; "_" &amp; $D$9 &amp; "_" &amp; $B128, OBSERVED_DATA!$A$2:$F$6151, 4, FALSE),  0)</f>
        <v>0</v>
      </c>
      <c r="K128" s="72">
        <f>IFERROR(VLOOKUP(K$10 &amp; "_" &amp; $D$9 &amp; "_" &amp; $B128, OBSERVED_DATA!$A$2:$F$6151, 4, FALSE),  0)</f>
        <v>0</v>
      </c>
      <c r="L128" s="74">
        <f>IFERROR(VLOOKUP(L$10 &amp; "_" &amp; $D$9 &amp; "_" &amp; $B128, OBSERVED_DATA!$A$2:$F$6151, 4, FALSE),  0)</f>
        <v>0</v>
      </c>
      <c r="M128" s="72">
        <f>IFERROR(VLOOKUP(M$10 &amp; "_" &amp; $D$9 &amp; "_" &amp; $B128, OBSERVED_DATA!$A$2:$F$6151, 4, FALSE),  0)</f>
        <v>0</v>
      </c>
      <c r="N128" s="72">
        <f>IFERROR(VLOOKUP(N$10 &amp; "_" &amp; $D$9 &amp; "_" &amp; $B128, OBSERVED_DATA!$A$2:$F$6151, 4, FALSE),  0)</f>
        <v>0</v>
      </c>
      <c r="O128" s="74">
        <f>IFERROR(VLOOKUP(O$10 &amp; "_" &amp; $D$9 &amp; "_" &amp; $B128, OBSERVED_DATA!$A$2:$F$6151, 4, FALSE),  0)</f>
        <v>0</v>
      </c>
      <c r="P128" s="72">
        <f>IFERROR(VLOOKUP(P$10 &amp; "_" &amp; $D$9 &amp; "_" &amp; $B128, OBSERVED_DATA!$A$2:$F$6151, 4, FALSE),  0)</f>
        <v>0</v>
      </c>
      <c r="Q128" s="72">
        <f>IFERROR(VLOOKUP(Q$10 &amp; "_" &amp; $D$9 &amp; "_" &amp; $B128, OBSERVED_DATA!$A$2:$F$6151, 4, FALSE),  0)</f>
        <v>0</v>
      </c>
      <c r="R128" s="72">
        <f>IFERROR(VLOOKUP(R$10 &amp; "_" &amp; $D$9 &amp; "_" &amp; $B128, OBSERVED_DATA!$A$2:$F$6151, 4, FALSE),  0)</f>
        <v>0</v>
      </c>
      <c r="S128" s="72">
        <f>IFERROR(VLOOKUP(S$10 &amp; "_" &amp; $D$9 &amp; "_" &amp; $B128, OBSERVED_DATA!$A$2:$F$6151, 4, FALSE),  0)</f>
        <v>0</v>
      </c>
      <c r="T128" s="72">
        <f>IFERROR(VLOOKUP(T$10 &amp; "_" &amp; $D$9 &amp; "_" &amp; $B128, OBSERVED_DATA!$A$2:$F$6151, 4, FALSE),  0)</f>
        <v>0</v>
      </c>
    </row>
    <row r="129" spans="2:20" x14ac:dyDescent="0.25">
      <c r="B129" s="25">
        <v>236</v>
      </c>
      <c r="C129" s="25">
        <v>237</v>
      </c>
      <c r="D129" s="47"/>
      <c r="E129" s="72">
        <f>IFERROR(VLOOKUP(E$10 &amp; "_" &amp; $D$9 &amp; "_" &amp; $B129, OBSERVED_DATA!$A$2:$F$6151, 4, FALSE),  0)</f>
        <v>0</v>
      </c>
      <c r="F129" s="73">
        <f>IFERROR(VLOOKUP(F$10 &amp; "_" &amp; $D$9 &amp; "_" &amp; $B129, OBSERVED_DATA!$A$2:$F$6151, 4, FALSE),  0)</f>
        <v>0</v>
      </c>
      <c r="G129" s="73">
        <f>IFERROR(VLOOKUP(G$10 &amp; "_" &amp; $D$9 &amp; "_" &amp; $B129, OBSERVED_DATA!$A$2:$F$6151, 4, FALSE),  0)</f>
        <v>0</v>
      </c>
      <c r="H129" s="73">
        <f>IFERROR(VLOOKUP(H$10 &amp; "_" &amp; $D$9 &amp; "_" &amp; $B129, OBSERVED_DATA!$A$2:$F$6151, 4, FALSE),  0)</f>
        <v>0</v>
      </c>
      <c r="I129" s="73">
        <f>IFERROR(VLOOKUP(I$10 &amp; "_" &amp; $D$9 &amp; "_" &amp; $B129, OBSERVED_DATA!$A$2:$F$6151, 4, FALSE),  0)</f>
        <v>0</v>
      </c>
      <c r="J129" s="73">
        <f>IFERROR(VLOOKUP(J$10 &amp; "_" &amp; $D$9 &amp; "_" &amp; $B129, OBSERVED_DATA!$A$2:$F$6151, 4, FALSE),  0)</f>
        <v>0</v>
      </c>
      <c r="K129" s="72">
        <f>IFERROR(VLOOKUP(K$10 &amp; "_" &amp; $D$9 &amp; "_" &amp; $B129, OBSERVED_DATA!$A$2:$F$6151, 4, FALSE),  0)</f>
        <v>0</v>
      </c>
      <c r="L129" s="74">
        <f>IFERROR(VLOOKUP(L$10 &amp; "_" &amp; $D$9 &amp; "_" &amp; $B129, OBSERVED_DATA!$A$2:$F$6151, 4, FALSE),  0)</f>
        <v>0</v>
      </c>
      <c r="M129" s="72">
        <f>IFERROR(VLOOKUP(M$10 &amp; "_" &amp; $D$9 &amp; "_" &amp; $B129, OBSERVED_DATA!$A$2:$F$6151, 4, FALSE),  0)</f>
        <v>0</v>
      </c>
      <c r="N129" s="72">
        <f>IFERROR(VLOOKUP(N$10 &amp; "_" &amp; $D$9 &amp; "_" &amp; $B129, OBSERVED_DATA!$A$2:$F$6151, 4, FALSE),  0)</f>
        <v>0</v>
      </c>
      <c r="O129" s="74">
        <f>IFERROR(VLOOKUP(O$10 &amp; "_" &amp; $D$9 &amp; "_" &amp; $B129, OBSERVED_DATA!$A$2:$F$6151, 4, FALSE),  0)</f>
        <v>0</v>
      </c>
      <c r="P129" s="72">
        <f>IFERROR(VLOOKUP(P$10 &amp; "_" &amp; $D$9 &amp; "_" &amp; $B129, OBSERVED_DATA!$A$2:$F$6151, 4, FALSE),  0)</f>
        <v>0</v>
      </c>
      <c r="Q129" s="72">
        <f>IFERROR(VLOOKUP(Q$10 &amp; "_" &amp; $D$9 &amp; "_" &amp; $B129, OBSERVED_DATA!$A$2:$F$6151, 4, FALSE),  0)</f>
        <v>0</v>
      </c>
      <c r="R129" s="72">
        <f>IFERROR(VLOOKUP(R$10 &amp; "_" &amp; $D$9 &amp; "_" &amp; $B129, OBSERVED_DATA!$A$2:$F$6151, 4, FALSE),  0)</f>
        <v>0</v>
      </c>
      <c r="S129" s="72">
        <f>IFERROR(VLOOKUP(S$10 &amp; "_" &amp; $D$9 &amp; "_" &amp; $B129, OBSERVED_DATA!$A$2:$F$6151, 4, FALSE),  0)</f>
        <v>0</v>
      </c>
      <c r="T129" s="72">
        <f>IFERROR(VLOOKUP(T$10 &amp; "_" &amp; $D$9 &amp; "_" &amp; $B129, OBSERVED_DATA!$A$2:$F$6151, 4, FALSE),  0)</f>
        <v>0</v>
      </c>
    </row>
    <row r="130" spans="2:20" x14ac:dyDescent="0.25">
      <c r="B130" s="25">
        <v>238</v>
      </c>
      <c r="C130" s="25">
        <v>239</v>
      </c>
      <c r="D130" s="47"/>
      <c r="E130" s="72">
        <f>IFERROR(VLOOKUP(E$10 &amp; "_" &amp; $D$9 &amp; "_" &amp; $B130, OBSERVED_DATA!$A$2:$F$6151, 4, FALSE),  0)</f>
        <v>0</v>
      </c>
      <c r="F130" s="73">
        <f>IFERROR(VLOOKUP(F$10 &amp; "_" &amp; $D$9 &amp; "_" &amp; $B130, OBSERVED_DATA!$A$2:$F$6151, 4, FALSE),  0)</f>
        <v>0</v>
      </c>
      <c r="G130" s="73">
        <f>IFERROR(VLOOKUP(G$10 &amp; "_" &amp; $D$9 &amp; "_" &amp; $B130, OBSERVED_DATA!$A$2:$F$6151, 4, FALSE),  0)</f>
        <v>0</v>
      </c>
      <c r="H130" s="73">
        <f>IFERROR(VLOOKUP(H$10 &amp; "_" &amp; $D$9 &amp; "_" &amp; $B130, OBSERVED_DATA!$A$2:$F$6151, 4, FALSE),  0)</f>
        <v>0</v>
      </c>
      <c r="I130" s="73">
        <f>IFERROR(VLOOKUP(I$10 &amp; "_" &amp; $D$9 &amp; "_" &amp; $B130, OBSERVED_DATA!$A$2:$F$6151, 4, FALSE),  0)</f>
        <v>0</v>
      </c>
      <c r="J130" s="73">
        <f>IFERROR(VLOOKUP(J$10 &amp; "_" &amp; $D$9 &amp; "_" &amp; $B130, OBSERVED_DATA!$A$2:$F$6151, 4, FALSE),  0)</f>
        <v>0</v>
      </c>
      <c r="K130" s="72">
        <f>IFERROR(VLOOKUP(K$10 &amp; "_" &amp; $D$9 &amp; "_" &amp; $B130, OBSERVED_DATA!$A$2:$F$6151, 4, FALSE),  0)</f>
        <v>0</v>
      </c>
      <c r="L130" s="74">
        <f>IFERROR(VLOOKUP(L$10 &amp; "_" &amp; $D$9 &amp; "_" &amp; $B130, OBSERVED_DATA!$A$2:$F$6151, 4, FALSE),  0)</f>
        <v>0</v>
      </c>
      <c r="M130" s="72">
        <f>IFERROR(VLOOKUP(M$10 &amp; "_" &amp; $D$9 &amp; "_" &amp; $B130, OBSERVED_DATA!$A$2:$F$6151, 4, FALSE),  0)</f>
        <v>0</v>
      </c>
      <c r="N130" s="72">
        <f>IFERROR(VLOOKUP(N$10 &amp; "_" &amp; $D$9 &amp; "_" &amp; $B130, OBSERVED_DATA!$A$2:$F$6151, 4, FALSE),  0)</f>
        <v>0</v>
      </c>
      <c r="O130" s="74">
        <f>IFERROR(VLOOKUP(O$10 &amp; "_" &amp; $D$9 &amp; "_" &amp; $B130, OBSERVED_DATA!$A$2:$F$6151, 4, FALSE),  0)</f>
        <v>0</v>
      </c>
      <c r="P130" s="72">
        <f>IFERROR(VLOOKUP(P$10 &amp; "_" &amp; $D$9 &amp; "_" &amp; $B130, OBSERVED_DATA!$A$2:$F$6151, 4, FALSE),  0)</f>
        <v>0</v>
      </c>
      <c r="Q130" s="72">
        <f>IFERROR(VLOOKUP(Q$10 &amp; "_" &amp; $D$9 &amp; "_" &amp; $B130, OBSERVED_DATA!$A$2:$F$6151, 4, FALSE),  0)</f>
        <v>0</v>
      </c>
      <c r="R130" s="72">
        <f>IFERROR(VLOOKUP(R$10 &amp; "_" &amp; $D$9 &amp; "_" &amp; $B130, OBSERVED_DATA!$A$2:$F$6151, 4, FALSE),  0)</f>
        <v>0</v>
      </c>
      <c r="S130" s="72">
        <f>IFERROR(VLOOKUP(S$10 &amp; "_" &amp; $D$9 &amp; "_" &amp; $B130, OBSERVED_DATA!$A$2:$F$6151, 4, FALSE),  0)</f>
        <v>0</v>
      </c>
      <c r="T130" s="72">
        <f>IFERROR(VLOOKUP(T$10 &amp; "_" &amp; $D$9 &amp; "_" &amp; $B130, OBSERVED_DATA!$A$2:$F$6151, 4, FALSE),  0)</f>
        <v>0</v>
      </c>
    </row>
    <row r="131" spans="2:20" x14ac:dyDescent="0.25">
      <c r="B131" s="25">
        <v>240</v>
      </c>
      <c r="C131" s="25">
        <v>241</v>
      </c>
      <c r="D131" s="47"/>
      <c r="E131" s="72">
        <f>IFERROR(VLOOKUP(E$10 &amp; "_" &amp; $D$9 &amp; "_" &amp; $B131, OBSERVED_DATA!$A$2:$F$6151, 4, FALSE),  0)</f>
        <v>0</v>
      </c>
      <c r="F131" s="73">
        <f>IFERROR(VLOOKUP(F$10 &amp; "_" &amp; $D$9 &amp; "_" &amp; $B131, OBSERVED_DATA!$A$2:$F$6151, 4, FALSE),  0)</f>
        <v>0</v>
      </c>
      <c r="G131" s="73">
        <f>IFERROR(VLOOKUP(G$10 &amp; "_" &amp; $D$9 &amp; "_" &amp; $B131, OBSERVED_DATA!$A$2:$F$6151, 4, FALSE),  0)</f>
        <v>0</v>
      </c>
      <c r="H131" s="73">
        <f>IFERROR(VLOOKUP(H$10 &amp; "_" &amp; $D$9 &amp; "_" &amp; $B131, OBSERVED_DATA!$A$2:$F$6151, 4, FALSE),  0)</f>
        <v>0</v>
      </c>
      <c r="I131" s="73">
        <f>IFERROR(VLOOKUP(I$10 &amp; "_" &amp; $D$9 &amp; "_" &amp; $B131, OBSERVED_DATA!$A$2:$F$6151, 4, FALSE),  0)</f>
        <v>0</v>
      </c>
      <c r="J131" s="73">
        <f>IFERROR(VLOOKUP(J$10 &amp; "_" &amp; $D$9 &amp; "_" &amp; $B131, OBSERVED_DATA!$A$2:$F$6151, 4, FALSE),  0)</f>
        <v>0</v>
      </c>
      <c r="K131" s="72">
        <f>IFERROR(VLOOKUP(K$10 &amp; "_" &amp; $D$9 &amp; "_" &amp; $B131, OBSERVED_DATA!$A$2:$F$6151, 4, FALSE),  0)</f>
        <v>0</v>
      </c>
      <c r="L131" s="74">
        <f>IFERROR(VLOOKUP(L$10 &amp; "_" &amp; $D$9 &amp; "_" &amp; $B131, OBSERVED_DATA!$A$2:$F$6151, 4, FALSE),  0)</f>
        <v>0</v>
      </c>
      <c r="M131" s="72">
        <f>IFERROR(VLOOKUP(M$10 &amp; "_" &amp; $D$9 &amp; "_" &amp; $B131, OBSERVED_DATA!$A$2:$F$6151, 4, FALSE),  0)</f>
        <v>0</v>
      </c>
      <c r="N131" s="72">
        <f>IFERROR(VLOOKUP(N$10 &amp; "_" &amp; $D$9 &amp; "_" &amp; $B131, OBSERVED_DATA!$A$2:$F$6151, 4, FALSE),  0)</f>
        <v>0</v>
      </c>
      <c r="O131" s="74">
        <f>IFERROR(VLOOKUP(O$10 &amp; "_" &amp; $D$9 &amp; "_" &amp; $B131, OBSERVED_DATA!$A$2:$F$6151, 4, FALSE),  0)</f>
        <v>0</v>
      </c>
      <c r="P131" s="72">
        <f>IFERROR(VLOOKUP(P$10 &amp; "_" &amp; $D$9 &amp; "_" &amp; $B131, OBSERVED_DATA!$A$2:$F$6151, 4, FALSE),  0)</f>
        <v>0</v>
      </c>
      <c r="Q131" s="72">
        <f>IFERROR(VLOOKUP(Q$10 &amp; "_" &amp; $D$9 &amp; "_" &amp; $B131, OBSERVED_DATA!$A$2:$F$6151, 4, FALSE),  0)</f>
        <v>0</v>
      </c>
      <c r="R131" s="72">
        <f>IFERROR(VLOOKUP(R$10 &amp; "_" &amp; $D$9 &amp; "_" &amp; $B131, OBSERVED_DATA!$A$2:$F$6151, 4, FALSE),  0)</f>
        <v>0</v>
      </c>
      <c r="S131" s="72">
        <f>IFERROR(VLOOKUP(S$10 &amp; "_" &amp; $D$9 &amp; "_" &amp; $B131, OBSERVED_DATA!$A$2:$F$6151, 4, FALSE),  0)</f>
        <v>0</v>
      </c>
      <c r="T131" s="72">
        <f>IFERROR(VLOOKUP(T$10 &amp; "_" &amp; $D$9 &amp; "_" &amp; $B131, OBSERVED_DATA!$A$2:$F$6151, 4, FALSE),  0)</f>
        <v>0</v>
      </c>
    </row>
    <row r="132" spans="2:20" x14ac:dyDescent="0.25">
      <c r="B132" s="25">
        <v>242</v>
      </c>
      <c r="C132" s="25">
        <v>243</v>
      </c>
      <c r="D132" s="47"/>
      <c r="E132" s="72">
        <f>IFERROR(VLOOKUP(E$10 &amp; "_" &amp; $D$9 &amp; "_" &amp; $B132, OBSERVED_DATA!$A$2:$F$6151, 4, FALSE),  0)</f>
        <v>0</v>
      </c>
      <c r="F132" s="73">
        <f>IFERROR(VLOOKUP(F$10 &amp; "_" &amp; $D$9 &amp; "_" &amp; $B132, OBSERVED_DATA!$A$2:$F$6151, 4, FALSE),  0)</f>
        <v>0</v>
      </c>
      <c r="G132" s="73">
        <f>IFERROR(VLOOKUP(G$10 &amp; "_" &amp; $D$9 &amp; "_" &amp; $B132, OBSERVED_DATA!$A$2:$F$6151, 4, FALSE),  0)</f>
        <v>0</v>
      </c>
      <c r="H132" s="73">
        <f>IFERROR(VLOOKUP(H$10 &amp; "_" &amp; $D$9 &amp; "_" &amp; $B132, OBSERVED_DATA!$A$2:$F$6151, 4, FALSE),  0)</f>
        <v>0</v>
      </c>
      <c r="I132" s="73">
        <f>IFERROR(VLOOKUP(I$10 &amp; "_" &amp; $D$9 &amp; "_" &amp; $B132, OBSERVED_DATA!$A$2:$F$6151, 4, FALSE),  0)</f>
        <v>0</v>
      </c>
      <c r="J132" s="73">
        <f>IFERROR(VLOOKUP(J$10 &amp; "_" &amp; $D$9 &amp; "_" &amp; $B132, OBSERVED_DATA!$A$2:$F$6151, 4, FALSE),  0)</f>
        <v>0</v>
      </c>
      <c r="K132" s="72">
        <f>IFERROR(VLOOKUP(K$10 &amp; "_" &amp; $D$9 &amp; "_" &amp; $B132, OBSERVED_DATA!$A$2:$F$6151, 4, FALSE),  0)</f>
        <v>0</v>
      </c>
      <c r="L132" s="74">
        <f>IFERROR(VLOOKUP(L$10 &amp; "_" &amp; $D$9 &amp; "_" &amp; $B132, OBSERVED_DATA!$A$2:$F$6151, 4, FALSE),  0)</f>
        <v>0</v>
      </c>
      <c r="M132" s="72">
        <f>IFERROR(VLOOKUP(M$10 &amp; "_" &amp; $D$9 &amp; "_" &amp; $B132, OBSERVED_DATA!$A$2:$F$6151, 4, FALSE),  0)</f>
        <v>0</v>
      </c>
      <c r="N132" s="72">
        <f>IFERROR(VLOOKUP(N$10 &amp; "_" &amp; $D$9 &amp; "_" &amp; $B132, OBSERVED_DATA!$A$2:$F$6151, 4, FALSE),  0)</f>
        <v>0</v>
      </c>
      <c r="O132" s="74">
        <f>IFERROR(VLOOKUP(O$10 &amp; "_" &amp; $D$9 &amp; "_" &amp; $B132, OBSERVED_DATA!$A$2:$F$6151, 4, FALSE),  0)</f>
        <v>0</v>
      </c>
      <c r="P132" s="72">
        <f>IFERROR(VLOOKUP(P$10 &amp; "_" &amp; $D$9 &amp; "_" &amp; $B132, OBSERVED_DATA!$A$2:$F$6151, 4, FALSE),  0)</f>
        <v>0</v>
      </c>
      <c r="Q132" s="72">
        <f>IFERROR(VLOOKUP(Q$10 &amp; "_" &amp; $D$9 &amp; "_" &amp; $B132, OBSERVED_DATA!$A$2:$F$6151, 4, FALSE),  0)</f>
        <v>0</v>
      </c>
      <c r="R132" s="72">
        <f>IFERROR(VLOOKUP(R$10 &amp; "_" &amp; $D$9 &amp; "_" &amp; $B132, OBSERVED_DATA!$A$2:$F$6151, 4, FALSE),  0)</f>
        <v>0</v>
      </c>
      <c r="S132" s="72">
        <f>IFERROR(VLOOKUP(S$10 &amp; "_" &amp; $D$9 &amp; "_" &amp; $B132, OBSERVED_DATA!$A$2:$F$6151, 4, FALSE),  0)</f>
        <v>0</v>
      </c>
      <c r="T132" s="72">
        <f>IFERROR(VLOOKUP(T$10 &amp; "_" &amp; $D$9 &amp; "_" &amp; $B132, OBSERVED_DATA!$A$2:$F$6151, 4, FALSE),  0)</f>
        <v>0</v>
      </c>
    </row>
    <row r="133" spans="2:20" x14ac:dyDescent="0.25">
      <c r="B133" s="25">
        <v>244</v>
      </c>
      <c r="C133" s="25">
        <v>245</v>
      </c>
      <c r="D133" s="47"/>
      <c r="E133" s="72">
        <f>IFERROR(VLOOKUP(E$10 &amp; "_" &amp; $D$9 &amp; "_" &amp; $B133, OBSERVED_DATA!$A$2:$F$6151, 4, FALSE),  0)</f>
        <v>0</v>
      </c>
      <c r="F133" s="73">
        <f>IFERROR(VLOOKUP(F$10 &amp; "_" &amp; $D$9 &amp; "_" &amp; $B133, OBSERVED_DATA!$A$2:$F$6151, 4, FALSE),  0)</f>
        <v>0</v>
      </c>
      <c r="G133" s="73">
        <f>IFERROR(VLOOKUP(G$10 &amp; "_" &amp; $D$9 &amp; "_" &amp; $B133, OBSERVED_DATA!$A$2:$F$6151, 4, FALSE),  0)</f>
        <v>0</v>
      </c>
      <c r="H133" s="73">
        <f>IFERROR(VLOOKUP(H$10 &amp; "_" &amp; $D$9 &amp; "_" &amp; $B133, OBSERVED_DATA!$A$2:$F$6151, 4, FALSE),  0)</f>
        <v>0</v>
      </c>
      <c r="I133" s="73">
        <f>IFERROR(VLOOKUP(I$10 &amp; "_" &amp; $D$9 &amp; "_" &amp; $B133, OBSERVED_DATA!$A$2:$F$6151, 4, FALSE),  0)</f>
        <v>0</v>
      </c>
      <c r="J133" s="73">
        <f>IFERROR(VLOOKUP(J$10 &amp; "_" &amp; $D$9 &amp; "_" &amp; $B133, OBSERVED_DATA!$A$2:$F$6151, 4, FALSE),  0)</f>
        <v>0</v>
      </c>
      <c r="K133" s="72">
        <f>IFERROR(VLOOKUP(K$10 &amp; "_" &amp; $D$9 &amp; "_" &amp; $B133, OBSERVED_DATA!$A$2:$F$6151, 4, FALSE),  0)</f>
        <v>0</v>
      </c>
      <c r="L133" s="74">
        <f>IFERROR(VLOOKUP(L$10 &amp; "_" &amp; $D$9 &amp; "_" &amp; $B133, OBSERVED_DATA!$A$2:$F$6151, 4, FALSE),  0)</f>
        <v>0</v>
      </c>
      <c r="M133" s="72">
        <f>IFERROR(VLOOKUP(M$10 &amp; "_" &amp; $D$9 &amp; "_" &amp; $B133, OBSERVED_DATA!$A$2:$F$6151, 4, FALSE),  0)</f>
        <v>0</v>
      </c>
      <c r="N133" s="72">
        <f>IFERROR(VLOOKUP(N$10 &amp; "_" &amp; $D$9 &amp; "_" &amp; $B133, OBSERVED_DATA!$A$2:$F$6151, 4, FALSE),  0)</f>
        <v>0</v>
      </c>
      <c r="O133" s="74">
        <f>IFERROR(VLOOKUP(O$10 &amp; "_" &amp; $D$9 &amp; "_" &amp; $B133, OBSERVED_DATA!$A$2:$F$6151, 4, FALSE),  0)</f>
        <v>0</v>
      </c>
      <c r="P133" s="72">
        <f>IFERROR(VLOOKUP(P$10 &amp; "_" &amp; $D$9 &amp; "_" &amp; $B133, OBSERVED_DATA!$A$2:$F$6151, 4, FALSE),  0)</f>
        <v>0</v>
      </c>
      <c r="Q133" s="72">
        <f>IFERROR(VLOOKUP(Q$10 &amp; "_" &amp; $D$9 &amp; "_" &amp; $B133, OBSERVED_DATA!$A$2:$F$6151, 4, FALSE),  0)</f>
        <v>0</v>
      </c>
      <c r="R133" s="72">
        <f>IFERROR(VLOOKUP(R$10 &amp; "_" &amp; $D$9 &amp; "_" &amp; $B133, OBSERVED_DATA!$A$2:$F$6151, 4, FALSE),  0)</f>
        <v>0</v>
      </c>
      <c r="S133" s="72">
        <f>IFERROR(VLOOKUP(S$10 &amp; "_" &amp; $D$9 &amp; "_" &amp; $B133, OBSERVED_DATA!$A$2:$F$6151, 4, FALSE),  0)</f>
        <v>0</v>
      </c>
      <c r="T133" s="72">
        <f>IFERROR(VLOOKUP(T$10 &amp; "_" &amp; $D$9 &amp; "_" &amp; $B133, OBSERVED_DATA!$A$2:$F$6151, 4, FALSE),  0)</f>
        <v>0</v>
      </c>
    </row>
    <row r="134" spans="2:20" x14ac:dyDescent="0.25">
      <c r="B134" s="25">
        <v>246</v>
      </c>
      <c r="C134" s="25">
        <v>247</v>
      </c>
      <c r="D134" s="47"/>
      <c r="E134" s="72">
        <f>IFERROR(VLOOKUP(E$10 &amp; "_" &amp; $D$9 &amp; "_" &amp; $B134, OBSERVED_DATA!$A$2:$F$6151, 4, FALSE),  0)</f>
        <v>0</v>
      </c>
      <c r="F134" s="73">
        <f>IFERROR(VLOOKUP(F$10 &amp; "_" &amp; $D$9 &amp; "_" &amp; $B134, OBSERVED_DATA!$A$2:$F$6151, 4, FALSE),  0)</f>
        <v>0</v>
      </c>
      <c r="G134" s="73">
        <f>IFERROR(VLOOKUP(G$10 &amp; "_" &amp; $D$9 &amp; "_" &amp; $B134, OBSERVED_DATA!$A$2:$F$6151, 4, FALSE),  0)</f>
        <v>0</v>
      </c>
      <c r="H134" s="73">
        <f>IFERROR(VLOOKUP(H$10 &amp; "_" &amp; $D$9 &amp; "_" &amp; $B134, OBSERVED_DATA!$A$2:$F$6151, 4, FALSE),  0)</f>
        <v>0</v>
      </c>
      <c r="I134" s="73">
        <f>IFERROR(VLOOKUP(I$10 &amp; "_" &amp; $D$9 &amp; "_" &amp; $B134, OBSERVED_DATA!$A$2:$F$6151, 4, FALSE),  0)</f>
        <v>0</v>
      </c>
      <c r="J134" s="73">
        <f>IFERROR(VLOOKUP(J$10 &amp; "_" &amp; $D$9 &amp; "_" &amp; $B134, OBSERVED_DATA!$A$2:$F$6151, 4, FALSE),  0)</f>
        <v>0</v>
      </c>
      <c r="K134" s="72">
        <f>IFERROR(VLOOKUP(K$10 &amp; "_" &amp; $D$9 &amp; "_" &amp; $B134, OBSERVED_DATA!$A$2:$F$6151, 4, FALSE),  0)</f>
        <v>0</v>
      </c>
      <c r="L134" s="74">
        <f>IFERROR(VLOOKUP(L$10 &amp; "_" &amp; $D$9 &amp; "_" &amp; $B134, OBSERVED_DATA!$A$2:$F$6151, 4, FALSE),  0)</f>
        <v>0</v>
      </c>
      <c r="M134" s="72">
        <f>IFERROR(VLOOKUP(M$10 &amp; "_" &amp; $D$9 &amp; "_" &amp; $B134, OBSERVED_DATA!$A$2:$F$6151, 4, FALSE),  0)</f>
        <v>0</v>
      </c>
      <c r="N134" s="72">
        <f>IFERROR(VLOOKUP(N$10 &amp; "_" &amp; $D$9 &amp; "_" &amp; $B134, OBSERVED_DATA!$A$2:$F$6151, 4, FALSE),  0)</f>
        <v>0</v>
      </c>
      <c r="O134" s="74">
        <f>IFERROR(VLOOKUP(O$10 &amp; "_" &amp; $D$9 &amp; "_" &amp; $B134, OBSERVED_DATA!$A$2:$F$6151, 4, FALSE),  0)</f>
        <v>0</v>
      </c>
      <c r="P134" s="72">
        <f>IFERROR(VLOOKUP(P$10 &amp; "_" &amp; $D$9 &amp; "_" &amp; $B134, OBSERVED_DATA!$A$2:$F$6151, 4, FALSE),  0)</f>
        <v>0</v>
      </c>
      <c r="Q134" s="72">
        <f>IFERROR(VLOOKUP(Q$10 &amp; "_" &amp; $D$9 &amp; "_" &amp; $B134, OBSERVED_DATA!$A$2:$F$6151, 4, FALSE),  0)</f>
        <v>0</v>
      </c>
      <c r="R134" s="72">
        <f>IFERROR(VLOOKUP(R$10 &amp; "_" &amp; $D$9 &amp; "_" &amp; $B134, OBSERVED_DATA!$A$2:$F$6151, 4, FALSE),  0)</f>
        <v>0</v>
      </c>
      <c r="S134" s="72">
        <f>IFERROR(VLOOKUP(S$10 &amp; "_" &amp; $D$9 &amp; "_" &amp; $B134, OBSERVED_DATA!$A$2:$F$6151, 4, FALSE),  0)</f>
        <v>0</v>
      </c>
      <c r="T134" s="72">
        <f>IFERROR(VLOOKUP(T$10 &amp; "_" &amp; $D$9 &amp; "_" &amp; $B134, OBSERVED_DATA!$A$2:$F$6151, 4, FALSE),  0)</f>
        <v>0</v>
      </c>
    </row>
    <row r="135" spans="2:20" x14ac:dyDescent="0.25">
      <c r="B135" s="25">
        <v>248</v>
      </c>
      <c r="C135" s="25">
        <v>249</v>
      </c>
      <c r="D135" s="47"/>
      <c r="E135" s="72">
        <f>IFERROR(VLOOKUP(E$10 &amp; "_" &amp; $D$9 &amp; "_" &amp; $B135, OBSERVED_DATA!$A$2:$F$6151, 4, FALSE),  0)</f>
        <v>0</v>
      </c>
      <c r="F135" s="73">
        <f>IFERROR(VLOOKUP(F$10 &amp; "_" &amp; $D$9 &amp; "_" &amp; $B135, OBSERVED_DATA!$A$2:$F$6151, 4, FALSE),  0)</f>
        <v>0</v>
      </c>
      <c r="G135" s="73">
        <f>IFERROR(VLOOKUP(G$10 &amp; "_" &amp; $D$9 &amp; "_" &amp; $B135, OBSERVED_DATA!$A$2:$F$6151, 4, FALSE),  0)</f>
        <v>0</v>
      </c>
      <c r="H135" s="73">
        <f>IFERROR(VLOOKUP(H$10 &amp; "_" &amp; $D$9 &amp; "_" &amp; $B135, OBSERVED_DATA!$A$2:$F$6151, 4, FALSE),  0)</f>
        <v>0</v>
      </c>
      <c r="I135" s="73">
        <f>IFERROR(VLOOKUP(I$10 &amp; "_" &amp; $D$9 &amp; "_" &amp; $B135, OBSERVED_DATA!$A$2:$F$6151, 4, FALSE),  0)</f>
        <v>0</v>
      </c>
      <c r="J135" s="73">
        <f>IFERROR(VLOOKUP(J$10 &amp; "_" &amp; $D$9 &amp; "_" &amp; $B135, OBSERVED_DATA!$A$2:$F$6151, 4, FALSE),  0)</f>
        <v>0</v>
      </c>
      <c r="K135" s="72">
        <f>IFERROR(VLOOKUP(K$10 &amp; "_" &amp; $D$9 &amp; "_" &amp; $B135, OBSERVED_DATA!$A$2:$F$6151, 4, FALSE),  0)</f>
        <v>0</v>
      </c>
      <c r="L135" s="74">
        <f>IFERROR(VLOOKUP(L$10 &amp; "_" &amp; $D$9 &amp; "_" &amp; $B135, OBSERVED_DATA!$A$2:$F$6151, 4, FALSE),  0)</f>
        <v>0</v>
      </c>
      <c r="M135" s="72">
        <f>IFERROR(VLOOKUP(M$10 &amp; "_" &amp; $D$9 &amp; "_" &amp; $B135, OBSERVED_DATA!$A$2:$F$6151, 4, FALSE),  0)</f>
        <v>0</v>
      </c>
      <c r="N135" s="72">
        <f>IFERROR(VLOOKUP(N$10 &amp; "_" &amp; $D$9 &amp; "_" &amp; $B135, OBSERVED_DATA!$A$2:$F$6151, 4, FALSE),  0)</f>
        <v>0</v>
      </c>
      <c r="O135" s="74">
        <f>IFERROR(VLOOKUP(O$10 &amp; "_" &amp; $D$9 &amp; "_" &amp; $B135, OBSERVED_DATA!$A$2:$F$6151, 4, FALSE),  0)</f>
        <v>0</v>
      </c>
      <c r="P135" s="72">
        <f>IFERROR(VLOOKUP(P$10 &amp; "_" &amp; $D$9 &amp; "_" &amp; $B135, OBSERVED_DATA!$A$2:$F$6151, 4, FALSE),  0)</f>
        <v>0</v>
      </c>
      <c r="Q135" s="72">
        <f>IFERROR(VLOOKUP(Q$10 &amp; "_" &amp; $D$9 &amp; "_" &amp; $B135, OBSERVED_DATA!$A$2:$F$6151, 4, FALSE),  0)</f>
        <v>0</v>
      </c>
      <c r="R135" s="72">
        <f>IFERROR(VLOOKUP(R$10 &amp; "_" &amp; $D$9 &amp; "_" &amp; $B135, OBSERVED_DATA!$A$2:$F$6151, 4, FALSE),  0)</f>
        <v>0</v>
      </c>
      <c r="S135" s="72">
        <f>IFERROR(VLOOKUP(S$10 &amp; "_" &amp; $D$9 &amp; "_" &amp; $B135, OBSERVED_DATA!$A$2:$F$6151, 4, FALSE),  0)</f>
        <v>0</v>
      </c>
      <c r="T135" s="72">
        <f>IFERROR(VLOOKUP(T$10 &amp; "_" &amp; $D$9 &amp; "_" &amp; $B135, OBSERVED_DATA!$A$2:$F$6151, 4, FALSE),  0)</f>
        <v>0</v>
      </c>
    </row>
    <row r="136" spans="2:20" x14ac:dyDescent="0.25">
      <c r="B136" s="25">
        <v>250</v>
      </c>
      <c r="C136" s="25">
        <v>251</v>
      </c>
      <c r="D136" s="47"/>
      <c r="E136" s="72">
        <f>IFERROR(VLOOKUP(E$10 &amp; "_" &amp; $D$9 &amp; "_" &amp; $B136, OBSERVED_DATA!$A$2:$F$6151, 4, FALSE),  0)</f>
        <v>0</v>
      </c>
      <c r="F136" s="73">
        <f>IFERROR(VLOOKUP(F$10 &amp; "_" &amp; $D$9 &amp; "_" &amp; $B136, OBSERVED_DATA!$A$2:$F$6151, 4, FALSE),  0)</f>
        <v>0</v>
      </c>
      <c r="G136" s="73">
        <f>IFERROR(VLOOKUP(G$10 &amp; "_" &amp; $D$9 &amp; "_" &amp; $B136, OBSERVED_DATA!$A$2:$F$6151, 4, FALSE),  0)</f>
        <v>0</v>
      </c>
      <c r="H136" s="73">
        <f>IFERROR(VLOOKUP(H$10 &amp; "_" &amp; $D$9 &amp; "_" &amp; $B136, OBSERVED_DATA!$A$2:$F$6151, 4, FALSE),  0)</f>
        <v>0</v>
      </c>
      <c r="I136" s="73">
        <f>IFERROR(VLOOKUP(I$10 &amp; "_" &amp; $D$9 &amp; "_" &amp; $B136, OBSERVED_DATA!$A$2:$F$6151, 4, FALSE),  0)</f>
        <v>0</v>
      </c>
      <c r="J136" s="73">
        <f>IFERROR(VLOOKUP(J$10 &amp; "_" &amp; $D$9 &amp; "_" &amp; $B136, OBSERVED_DATA!$A$2:$F$6151, 4, FALSE),  0)</f>
        <v>0</v>
      </c>
      <c r="K136" s="72">
        <f>IFERROR(VLOOKUP(K$10 &amp; "_" &amp; $D$9 &amp; "_" &amp; $B136, OBSERVED_DATA!$A$2:$F$6151, 4, FALSE),  0)</f>
        <v>0</v>
      </c>
      <c r="L136" s="74">
        <f>IFERROR(VLOOKUP(L$10 &amp; "_" &amp; $D$9 &amp; "_" &amp; $B136, OBSERVED_DATA!$A$2:$F$6151, 4, FALSE),  0)</f>
        <v>0</v>
      </c>
      <c r="M136" s="72">
        <f>IFERROR(VLOOKUP(M$10 &amp; "_" &amp; $D$9 &amp; "_" &amp; $B136, OBSERVED_DATA!$A$2:$F$6151, 4, FALSE),  0)</f>
        <v>0</v>
      </c>
      <c r="N136" s="72">
        <f>IFERROR(VLOOKUP(N$10 &amp; "_" &amp; $D$9 &amp; "_" &amp; $B136, OBSERVED_DATA!$A$2:$F$6151, 4, FALSE),  0)</f>
        <v>0</v>
      </c>
      <c r="O136" s="74">
        <f>IFERROR(VLOOKUP(O$10 &amp; "_" &amp; $D$9 &amp; "_" &amp; $B136, OBSERVED_DATA!$A$2:$F$6151, 4, FALSE),  0)</f>
        <v>0</v>
      </c>
      <c r="P136" s="72">
        <f>IFERROR(VLOOKUP(P$10 &amp; "_" &amp; $D$9 &amp; "_" &amp; $B136, OBSERVED_DATA!$A$2:$F$6151, 4, FALSE),  0)</f>
        <v>0</v>
      </c>
      <c r="Q136" s="72">
        <f>IFERROR(VLOOKUP(Q$10 &amp; "_" &amp; $D$9 &amp; "_" &amp; $B136, OBSERVED_DATA!$A$2:$F$6151, 4, FALSE),  0)</f>
        <v>0</v>
      </c>
      <c r="R136" s="72">
        <f>IFERROR(VLOOKUP(R$10 &amp; "_" &amp; $D$9 &amp; "_" &amp; $B136, OBSERVED_DATA!$A$2:$F$6151, 4, FALSE),  0)</f>
        <v>0</v>
      </c>
      <c r="S136" s="72">
        <f>IFERROR(VLOOKUP(S$10 &amp; "_" &amp; $D$9 &amp; "_" &amp; $B136, OBSERVED_DATA!$A$2:$F$6151, 4, FALSE),  0)</f>
        <v>0</v>
      </c>
      <c r="T136" s="72">
        <f>IFERROR(VLOOKUP(T$10 &amp; "_" &amp; $D$9 &amp; "_" &amp; $B136, OBSERVED_DATA!$A$2:$F$6151, 4, FALSE),  0)</f>
        <v>0</v>
      </c>
    </row>
    <row r="137" spans="2:20" x14ac:dyDescent="0.25">
      <c r="B137" s="25">
        <v>252</v>
      </c>
      <c r="C137" s="25">
        <v>253</v>
      </c>
      <c r="D137" s="47"/>
      <c r="E137" s="72">
        <f>IFERROR(VLOOKUP(E$10 &amp; "_" &amp; $D$9 &amp; "_" &amp; $B137, OBSERVED_DATA!$A$2:$F$6151, 4, FALSE),  0)</f>
        <v>0</v>
      </c>
      <c r="F137" s="73">
        <f>IFERROR(VLOOKUP(F$10 &amp; "_" &amp; $D$9 &amp; "_" &amp; $B137, OBSERVED_DATA!$A$2:$F$6151, 4, FALSE),  0)</f>
        <v>0</v>
      </c>
      <c r="G137" s="73">
        <f>IFERROR(VLOOKUP(G$10 &amp; "_" &amp; $D$9 &amp; "_" &amp; $B137, OBSERVED_DATA!$A$2:$F$6151, 4, FALSE),  0)</f>
        <v>0</v>
      </c>
      <c r="H137" s="73">
        <f>IFERROR(VLOOKUP(H$10 &amp; "_" &amp; $D$9 &amp; "_" &amp; $B137, OBSERVED_DATA!$A$2:$F$6151, 4, FALSE),  0)</f>
        <v>0</v>
      </c>
      <c r="I137" s="73">
        <f>IFERROR(VLOOKUP(I$10 &amp; "_" &amp; $D$9 &amp; "_" &amp; $B137, OBSERVED_DATA!$A$2:$F$6151, 4, FALSE),  0)</f>
        <v>0</v>
      </c>
      <c r="J137" s="73">
        <f>IFERROR(VLOOKUP(J$10 &amp; "_" &amp; $D$9 &amp; "_" &amp; $B137, OBSERVED_DATA!$A$2:$F$6151, 4, FALSE),  0)</f>
        <v>0</v>
      </c>
      <c r="K137" s="72">
        <f>IFERROR(VLOOKUP(K$10 &amp; "_" &amp; $D$9 &amp; "_" &amp; $B137, OBSERVED_DATA!$A$2:$F$6151, 4, FALSE),  0)</f>
        <v>0</v>
      </c>
      <c r="L137" s="74">
        <f>IFERROR(VLOOKUP(L$10 &amp; "_" &amp; $D$9 &amp; "_" &amp; $B137, OBSERVED_DATA!$A$2:$F$6151, 4, FALSE),  0)</f>
        <v>0</v>
      </c>
      <c r="M137" s="72">
        <f>IFERROR(VLOOKUP(M$10 &amp; "_" &amp; $D$9 &amp; "_" &amp; $B137, OBSERVED_DATA!$A$2:$F$6151, 4, FALSE),  0)</f>
        <v>0</v>
      </c>
      <c r="N137" s="72">
        <f>IFERROR(VLOOKUP(N$10 &amp; "_" &amp; $D$9 &amp; "_" &amp; $B137, OBSERVED_DATA!$A$2:$F$6151, 4, FALSE),  0)</f>
        <v>0</v>
      </c>
      <c r="O137" s="74">
        <f>IFERROR(VLOOKUP(O$10 &amp; "_" &amp; $D$9 &amp; "_" &amp; $B137, OBSERVED_DATA!$A$2:$F$6151, 4, FALSE),  0)</f>
        <v>0</v>
      </c>
      <c r="P137" s="72">
        <f>IFERROR(VLOOKUP(P$10 &amp; "_" &amp; $D$9 &amp; "_" &amp; $B137, OBSERVED_DATA!$A$2:$F$6151, 4, FALSE),  0)</f>
        <v>0</v>
      </c>
      <c r="Q137" s="72">
        <f>IFERROR(VLOOKUP(Q$10 &amp; "_" &amp; $D$9 &amp; "_" &amp; $B137, OBSERVED_DATA!$A$2:$F$6151, 4, FALSE),  0)</f>
        <v>0</v>
      </c>
      <c r="R137" s="72">
        <f>IFERROR(VLOOKUP(R$10 &amp; "_" &amp; $D$9 &amp; "_" &amp; $B137, OBSERVED_DATA!$A$2:$F$6151, 4, FALSE),  0)</f>
        <v>0</v>
      </c>
      <c r="S137" s="72">
        <f>IFERROR(VLOOKUP(S$10 &amp; "_" &amp; $D$9 &amp; "_" &amp; $B137, OBSERVED_DATA!$A$2:$F$6151, 4, FALSE),  0)</f>
        <v>0</v>
      </c>
      <c r="T137" s="72">
        <f>IFERROR(VLOOKUP(T$10 &amp; "_" &amp; $D$9 &amp; "_" &amp; $B137, OBSERVED_DATA!$A$2:$F$6151, 4, FALSE),  0)</f>
        <v>0</v>
      </c>
    </row>
    <row r="138" spans="2:20" x14ac:dyDescent="0.25">
      <c r="B138" s="25">
        <v>254</v>
      </c>
      <c r="C138" s="25">
        <v>255</v>
      </c>
      <c r="D138" s="47"/>
      <c r="E138" s="72">
        <f>IFERROR(VLOOKUP(E$10 &amp; "_" &amp; $D$9 &amp; "_" &amp; $B138, OBSERVED_DATA!$A$2:$F$6151, 4, FALSE),  0)</f>
        <v>0</v>
      </c>
      <c r="F138" s="73">
        <f>IFERROR(VLOOKUP(F$10 &amp; "_" &amp; $D$9 &amp; "_" &amp; $B138, OBSERVED_DATA!$A$2:$F$6151, 4, FALSE),  0)</f>
        <v>0</v>
      </c>
      <c r="G138" s="73">
        <f>IFERROR(VLOOKUP(G$10 &amp; "_" &amp; $D$9 &amp; "_" &amp; $B138, OBSERVED_DATA!$A$2:$F$6151, 4, FALSE),  0)</f>
        <v>0</v>
      </c>
      <c r="H138" s="73">
        <f>IFERROR(VLOOKUP(H$10 &amp; "_" &amp; $D$9 &amp; "_" &amp; $B138, OBSERVED_DATA!$A$2:$F$6151, 4, FALSE),  0)</f>
        <v>0</v>
      </c>
      <c r="I138" s="73">
        <f>IFERROR(VLOOKUP(I$10 &amp; "_" &amp; $D$9 &amp; "_" &amp; $B138, OBSERVED_DATA!$A$2:$F$6151, 4, FALSE),  0)</f>
        <v>0</v>
      </c>
      <c r="J138" s="73">
        <f>IFERROR(VLOOKUP(J$10 &amp; "_" &amp; $D$9 &amp; "_" &amp; $B138, OBSERVED_DATA!$A$2:$F$6151, 4, FALSE),  0)</f>
        <v>0</v>
      </c>
      <c r="K138" s="72">
        <f>IFERROR(VLOOKUP(K$10 &amp; "_" &amp; $D$9 &amp; "_" &amp; $B138, OBSERVED_DATA!$A$2:$F$6151, 4, FALSE),  0)</f>
        <v>0</v>
      </c>
      <c r="L138" s="74">
        <f>IFERROR(VLOOKUP(L$10 &amp; "_" &amp; $D$9 &amp; "_" &amp; $B138, OBSERVED_DATA!$A$2:$F$6151, 4, FALSE),  0)</f>
        <v>0</v>
      </c>
      <c r="M138" s="72">
        <f>IFERROR(VLOOKUP(M$10 &amp; "_" &amp; $D$9 &amp; "_" &amp; $B138, OBSERVED_DATA!$A$2:$F$6151, 4, FALSE),  0)</f>
        <v>0</v>
      </c>
      <c r="N138" s="72">
        <f>IFERROR(VLOOKUP(N$10 &amp; "_" &amp; $D$9 &amp; "_" &amp; $B138, OBSERVED_DATA!$A$2:$F$6151, 4, FALSE),  0)</f>
        <v>0</v>
      </c>
      <c r="O138" s="74">
        <f>IFERROR(VLOOKUP(O$10 &amp; "_" &amp; $D$9 &amp; "_" &amp; $B138, OBSERVED_DATA!$A$2:$F$6151, 4, FALSE),  0)</f>
        <v>0</v>
      </c>
      <c r="P138" s="72">
        <f>IFERROR(VLOOKUP(P$10 &amp; "_" &amp; $D$9 &amp; "_" &amp; $B138, OBSERVED_DATA!$A$2:$F$6151, 4, FALSE),  0)</f>
        <v>0</v>
      </c>
      <c r="Q138" s="72">
        <f>IFERROR(VLOOKUP(Q$10 &amp; "_" &amp; $D$9 &amp; "_" &amp; $B138, OBSERVED_DATA!$A$2:$F$6151, 4, FALSE),  0)</f>
        <v>0</v>
      </c>
      <c r="R138" s="72">
        <f>IFERROR(VLOOKUP(R$10 &amp; "_" &amp; $D$9 &amp; "_" &amp; $B138, OBSERVED_DATA!$A$2:$F$6151, 4, FALSE),  0)</f>
        <v>0</v>
      </c>
      <c r="S138" s="72">
        <f>IFERROR(VLOOKUP(S$10 &amp; "_" &amp; $D$9 &amp; "_" &amp; $B138, OBSERVED_DATA!$A$2:$F$6151, 4, FALSE),  0)</f>
        <v>0</v>
      </c>
      <c r="T138" s="72">
        <f>IFERROR(VLOOKUP(T$10 &amp; "_" &amp; $D$9 &amp; "_" &amp; $B138, OBSERVED_DATA!$A$2:$F$6151, 4, FALSE),  0)</f>
        <v>0</v>
      </c>
    </row>
    <row r="139" spans="2:20" x14ac:dyDescent="0.25">
      <c r="B139" s="25">
        <v>256</v>
      </c>
      <c r="C139" s="25">
        <v>257</v>
      </c>
      <c r="D139" s="47"/>
      <c r="E139" s="72">
        <f>IFERROR(VLOOKUP(E$10 &amp; "_" &amp; $D$9 &amp; "_" &amp; $B139, OBSERVED_DATA!$A$2:$F$6151, 4, FALSE),  0)</f>
        <v>0</v>
      </c>
      <c r="F139" s="73">
        <f>IFERROR(VLOOKUP(F$10 &amp; "_" &amp; $D$9 &amp; "_" &amp; $B139, OBSERVED_DATA!$A$2:$F$6151, 4, FALSE),  0)</f>
        <v>0</v>
      </c>
      <c r="G139" s="73">
        <f>IFERROR(VLOOKUP(G$10 &amp; "_" &amp; $D$9 &amp; "_" &amp; $B139, OBSERVED_DATA!$A$2:$F$6151, 4, FALSE),  0)</f>
        <v>0</v>
      </c>
      <c r="H139" s="73">
        <f>IFERROR(VLOOKUP(H$10 &amp; "_" &amp; $D$9 &amp; "_" &amp; $B139, OBSERVED_DATA!$A$2:$F$6151, 4, FALSE),  0)</f>
        <v>0</v>
      </c>
      <c r="I139" s="73">
        <f>IFERROR(VLOOKUP(I$10 &amp; "_" &amp; $D$9 &amp; "_" &amp; $B139, OBSERVED_DATA!$A$2:$F$6151, 4, FALSE),  0)</f>
        <v>0</v>
      </c>
      <c r="J139" s="73">
        <f>IFERROR(VLOOKUP(J$10 &amp; "_" &amp; $D$9 &amp; "_" &amp; $B139, OBSERVED_DATA!$A$2:$F$6151, 4, FALSE),  0)</f>
        <v>0</v>
      </c>
      <c r="K139" s="72">
        <f>IFERROR(VLOOKUP(K$10 &amp; "_" &amp; $D$9 &amp; "_" &amp; $B139, OBSERVED_DATA!$A$2:$F$6151, 4, FALSE),  0)</f>
        <v>0</v>
      </c>
      <c r="L139" s="74">
        <f>IFERROR(VLOOKUP(L$10 &amp; "_" &amp; $D$9 &amp; "_" &amp; $B139, OBSERVED_DATA!$A$2:$F$6151, 4, FALSE),  0)</f>
        <v>0</v>
      </c>
      <c r="M139" s="72">
        <f>IFERROR(VLOOKUP(M$10 &amp; "_" &amp; $D$9 &amp; "_" &amp; $B139, OBSERVED_DATA!$A$2:$F$6151, 4, FALSE),  0)</f>
        <v>0</v>
      </c>
      <c r="N139" s="72">
        <f>IFERROR(VLOOKUP(N$10 &amp; "_" &amp; $D$9 &amp; "_" &amp; $B139, OBSERVED_DATA!$A$2:$F$6151, 4, FALSE),  0)</f>
        <v>0</v>
      </c>
      <c r="O139" s="74">
        <f>IFERROR(VLOOKUP(O$10 &amp; "_" &amp; $D$9 &amp; "_" &amp; $B139, OBSERVED_DATA!$A$2:$F$6151, 4, FALSE),  0)</f>
        <v>0</v>
      </c>
      <c r="P139" s="72">
        <f>IFERROR(VLOOKUP(P$10 &amp; "_" &amp; $D$9 &amp; "_" &amp; $B139, OBSERVED_DATA!$A$2:$F$6151, 4, FALSE),  0)</f>
        <v>0</v>
      </c>
      <c r="Q139" s="72">
        <f>IFERROR(VLOOKUP(Q$10 &amp; "_" &amp; $D$9 &amp; "_" &amp; $B139, OBSERVED_DATA!$A$2:$F$6151, 4, FALSE),  0)</f>
        <v>0</v>
      </c>
      <c r="R139" s="72">
        <f>IFERROR(VLOOKUP(R$10 &amp; "_" &amp; $D$9 &amp; "_" &amp; $B139, OBSERVED_DATA!$A$2:$F$6151, 4, FALSE),  0)</f>
        <v>0</v>
      </c>
      <c r="S139" s="72">
        <f>IFERROR(VLOOKUP(S$10 &amp; "_" &amp; $D$9 &amp; "_" &amp; $B139, OBSERVED_DATA!$A$2:$F$6151, 4, FALSE),  0)</f>
        <v>0</v>
      </c>
      <c r="T139" s="72">
        <f>IFERROR(VLOOKUP(T$10 &amp; "_" &amp; $D$9 &amp; "_" &amp; $B139, OBSERVED_DATA!$A$2:$F$6151, 4, FALSE),  0)</f>
        <v>0</v>
      </c>
    </row>
    <row r="140" spans="2:20" x14ac:dyDescent="0.25">
      <c r="B140" s="25">
        <v>258</v>
      </c>
      <c r="C140" s="25">
        <v>259</v>
      </c>
      <c r="D140" s="47"/>
      <c r="E140" s="72">
        <f>IFERROR(VLOOKUP(E$10 &amp; "_" &amp; $D$9 &amp; "_" &amp; $B140, OBSERVED_DATA!$A$2:$F$6151, 4, FALSE),  0)</f>
        <v>0</v>
      </c>
      <c r="F140" s="73">
        <f>IFERROR(VLOOKUP(F$10 &amp; "_" &amp; $D$9 &amp; "_" &amp; $B140, OBSERVED_DATA!$A$2:$F$6151, 4, FALSE),  0)</f>
        <v>0</v>
      </c>
      <c r="G140" s="73">
        <f>IFERROR(VLOOKUP(G$10 &amp; "_" &amp; $D$9 &amp; "_" &amp; $B140, OBSERVED_DATA!$A$2:$F$6151, 4, FALSE),  0)</f>
        <v>0</v>
      </c>
      <c r="H140" s="73">
        <f>IFERROR(VLOOKUP(H$10 &amp; "_" &amp; $D$9 &amp; "_" &amp; $B140, OBSERVED_DATA!$A$2:$F$6151, 4, FALSE),  0)</f>
        <v>0</v>
      </c>
      <c r="I140" s="73">
        <f>IFERROR(VLOOKUP(I$10 &amp; "_" &amp; $D$9 &amp; "_" &amp; $B140, OBSERVED_DATA!$A$2:$F$6151, 4, FALSE),  0)</f>
        <v>0</v>
      </c>
      <c r="J140" s="73">
        <f>IFERROR(VLOOKUP(J$10 &amp; "_" &amp; $D$9 &amp; "_" &amp; $B140, OBSERVED_DATA!$A$2:$F$6151, 4, FALSE),  0)</f>
        <v>0</v>
      </c>
      <c r="K140" s="72">
        <f>IFERROR(VLOOKUP(K$10 &amp; "_" &amp; $D$9 &amp; "_" &amp; $B140, OBSERVED_DATA!$A$2:$F$6151, 4, FALSE),  0)</f>
        <v>0</v>
      </c>
      <c r="L140" s="74">
        <f>IFERROR(VLOOKUP(L$10 &amp; "_" &amp; $D$9 &amp; "_" &amp; $B140, OBSERVED_DATA!$A$2:$F$6151, 4, FALSE),  0)</f>
        <v>0</v>
      </c>
      <c r="M140" s="72">
        <f>IFERROR(VLOOKUP(M$10 &amp; "_" &amp; $D$9 &amp; "_" &amp; $B140, OBSERVED_DATA!$A$2:$F$6151, 4, FALSE),  0)</f>
        <v>0</v>
      </c>
      <c r="N140" s="72">
        <f>IFERROR(VLOOKUP(N$10 &amp; "_" &amp; $D$9 &amp; "_" &amp; $B140, OBSERVED_DATA!$A$2:$F$6151, 4, FALSE),  0)</f>
        <v>0</v>
      </c>
      <c r="O140" s="74">
        <f>IFERROR(VLOOKUP(O$10 &amp; "_" &amp; $D$9 &amp; "_" &amp; $B140, OBSERVED_DATA!$A$2:$F$6151, 4, FALSE),  0)</f>
        <v>0</v>
      </c>
      <c r="P140" s="72">
        <f>IFERROR(VLOOKUP(P$10 &amp; "_" &amp; $D$9 &amp; "_" &amp; $B140, OBSERVED_DATA!$A$2:$F$6151, 4, FALSE),  0)</f>
        <v>0</v>
      </c>
      <c r="Q140" s="72">
        <f>IFERROR(VLOOKUP(Q$10 &amp; "_" &amp; $D$9 &amp; "_" &amp; $B140, OBSERVED_DATA!$A$2:$F$6151, 4, FALSE),  0)</f>
        <v>0</v>
      </c>
      <c r="R140" s="72">
        <f>IFERROR(VLOOKUP(R$10 &amp; "_" &amp; $D$9 &amp; "_" &amp; $B140, OBSERVED_DATA!$A$2:$F$6151, 4, FALSE),  0)</f>
        <v>0</v>
      </c>
      <c r="S140" s="72">
        <f>IFERROR(VLOOKUP(S$10 &amp; "_" &amp; $D$9 &amp; "_" &amp; $B140, OBSERVED_DATA!$A$2:$F$6151, 4, FALSE),  0)</f>
        <v>0</v>
      </c>
      <c r="T140" s="72">
        <f>IFERROR(VLOOKUP(T$10 &amp; "_" &amp; $D$9 &amp; "_" &amp; $B140, OBSERVED_DATA!$A$2:$F$6151, 4, FALSE),  0)</f>
        <v>0</v>
      </c>
    </row>
    <row r="141" spans="2:20" x14ac:dyDescent="0.25">
      <c r="B141" s="25">
        <v>260</v>
      </c>
      <c r="C141" s="25">
        <v>261</v>
      </c>
      <c r="D141" s="47"/>
      <c r="E141" s="72">
        <f>IFERROR(VLOOKUP(E$10 &amp; "_" &amp; $D$9 &amp; "_" &amp; $B141, OBSERVED_DATA!$A$2:$F$6151, 4, FALSE),  0)</f>
        <v>0</v>
      </c>
      <c r="F141" s="73">
        <f>IFERROR(VLOOKUP(F$10 &amp; "_" &amp; $D$9 &amp; "_" &amp; $B141, OBSERVED_DATA!$A$2:$F$6151, 4, FALSE),  0)</f>
        <v>0</v>
      </c>
      <c r="G141" s="73">
        <f>IFERROR(VLOOKUP(G$10 &amp; "_" &amp; $D$9 &amp; "_" &amp; $B141, OBSERVED_DATA!$A$2:$F$6151, 4, FALSE),  0)</f>
        <v>0</v>
      </c>
      <c r="H141" s="73">
        <f>IFERROR(VLOOKUP(H$10 &amp; "_" &amp; $D$9 &amp; "_" &amp; $B141, OBSERVED_DATA!$A$2:$F$6151, 4, FALSE),  0)</f>
        <v>0</v>
      </c>
      <c r="I141" s="73">
        <f>IFERROR(VLOOKUP(I$10 &amp; "_" &amp; $D$9 &amp; "_" &amp; $B141, OBSERVED_DATA!$A$2:$F$6151, 4, FALSE),  0)</f>
        <v>0</v>
      </c>
      <c r="J141" s="73">
        <f>IFERROR(VLOOKUP(J$10 &amp; "_" &amp; $D$9 &amp; "_" &amp; $B141, OBSERVED_DATA!$A$2:$F$6151, 4, FALSE),  0)</f>
        <v>0</v>
      </c>
      <c r="K141" s="72">
        <f>IFERROR(VLOOKUP(K$10 &amp; "_" &amp; $D$9 &amp; "_" &amp; $B141, OBSERVED_DATA!$A$2:$F$6151, 4, FALSE),  0)</f>
        <v>0</v>
      </c>
      <c r="L141" s="74">
        <f>IFERROR(VLOOKUP(L$10 &amp; "_" &amp; $D$9 &amp; "_" &amp; $B141, OBSERVED_DATA!$A$2:$F$6151, 4, FALSE),  0)</f>
        <v>0</v>
      </c>
      <c r="M141" s="72">
        <f>IFERROR(VLOOKUP(M$10 &amp; "_" &amp; $D$9 &amp; "_" &amp; $B141, OBSERVED_DATA!$A$2:$F$6151, 4, FALSE),  0)</f>
        <v>0</v>
      </c>
      <c r="N141" s="72">
        <f>IFERROR(VLOOKUP(N$10 &amp; "_" &amp; $D$9 &amp; "_" &amp; $B141, OBSERVED_DATA!$A$2:$F$6151, 4, FALSE),  0)</f>
        <v>0</v>
      </c>
      <c r="O141" s="74">
        <f>IFERROR(VLOOKUP(O$10 &amp; "_" &amp; $D$9 &amp; "_" &amp; $B141, OBSERVED_DATA!$A$2:$F$6151, 4, FALSE),  0)</f>
        <v>0</v>
      </c>
      <c r="P141" s="72">
        <f>IFERROR(VLOOKUP(P$10 &amp; "_" &amp; $D$9 &amp; "_" &amp; $B141, OBSERVED_DATA!$A$2:$F$6151, 4, FALSE),  0)</f>
        <v>0</v>
      </c>
      <c r="Q141" s="72">
        <f>IFERROR(VLOOKUP(Q$10 &amp; "_" &amp; $D$9 &amp; "_" &amp; $B141, OBSERVED_DATA!$A$2:$F$6151, 4, FALSE),  0)</f>
        <v>0</v>
      </c>
      <c r="R141" s="72">
        <f>IFERROR(VLOOKUP(R$10 &amp; "_" &amp; $D$9 &amp; "_" &amp; $B141, OBSERVED_DATA!$A$2:$F$6151, 4, FALSE),  0)</f>
        <v>0</v>
      </c>
      <c r="S141" s="72">
        <f>IFERROR(VLOOKUP(S$10 &amp; "_" &amp; $D$9 &amp; "_" &amp; $B141, OBSERVED_DATA!$A$2:$F$6151, 4, FALSE),  0)</f>
        <v>0</v>
      </c>
      <c r="T141" s="72">
        <f>IFERROR(VLOOKUP(T$10 &amp; "_" &amp; $D$9 &amp; "_" &amp; $B141, OBSERVED_DATA!$A$2:$F$6151, 4, FALSE),  0)</f>
        <v>0</v>
      </c>
    </row>
    <row r="142" spans="2:20" x14ac:dyDescent="0.25">
      <c r="B142" s="25">
        <v>262</v>
      </c>
      <c r="C142" s="25">
        <v>263</v>
      </c>
      <c r="D142" s="47"/>
      <c r="E142" s="72">
        <f>IFERROR(VLOOKUP(E$10 &amp; "_" &amp; $D$9 &amp; "_" &amp; $B142, OBSERVED_DATA!$A$2:$F$6151, 4, FALSE),  0)</f>
        <v>0</v>
      </c>
      <c r="F142" s="73">
        <f>IFERROR(VLOOKUP(F$10 &amp; "_" &amp; $D$9 &amp; "_" &amp; $B142, OBSERVED_DATA!$A$2:$F$6151, 4, FALSE),  0)</f>
        <v>0</v>
      </c>
      <c r="G142" s="73">
        <f>IFERROR(VLOOKUP(G$10 &amp; "_" &amp; $D$9 &amp; "_" &amp; $B142, OBSERVED_DATA!$A$2:$F$6151, 4, FALSE),  0)</f>
        <v>0</v>
      </c>
      <c r="H142" s="73">
        <f>IFERROR(VLOOKUP(H$10 &amp; "_" &amp; $D$9 &amp; "_" &amp; $B142, OBSERVED_DATA!$A$2:$F$6151, 4, FALSE),  0)</f>
        <v>0</v>
      </c>
      <c r="I142" s="73">
        <f>IFERROR(VLOOKUP(I$10 &amp; "_" &amp; $D$9 &amp; "_" &amp; $B142, OBSERVED_DATA!$A$2:$F$6151, 4, FALSE),  0)</f>
        <v>0</v>
      </c>
      <c r="J142" s="73">
        <f>IFERROR(VLOOKUP(J$10 &amp; "_" &amp; $D$9 &amp; "_" &amp; $B142, OBSERVED_DATA!$A$2:$F$6151, 4, FALSE),  0)</f>
        <v>0</v>
      </c>
      <c r="K142" s="72">
        <f>IFERROR(VLOOKUP(K$10 &amp; "_" &amp; $D$9 &amp; "_" &amp; $B142, OBSERVED_DATA!$A$2:$F$6151, 4, FALSE),  0)</f>
        <v>0</v>
      </c>
      <c r="L142" s="74">
        <f>IFERROR(VLOOKUP(L$10 &amp; "_" &amp; $D$9 &amp; "_" &amp; $B142, OBSERVED_DATA!$A$2:$F$6151, 4, FALSE),  0)</f>
        <v>0</v>
      </c>
      <c r="M142" s="72">
        <f>IFERROR(VLOOKUP(M$10 &amp; "_" &amp; $D$9 &amp; "_" &amp; $B142, OBSERVED_DATA!$A$2:$F$6151, 4, FALSE),  0)</f>
        <v>0</v>
      </c>
      <c r="N142" s="72">
        <f>IFERROR(VLOOKUP(N$10 &amp; "_" &amp; $D$9 &amp; "_" &amp; $B142, OBSERVED_DATA!$A$2:$F$6151, 4, FALSE),  0)</f>
        <v>0</v>
      </c>
      <c r="O142" s="74">
        <f>IFERROR(VLOOKUP(O$10 &amp; "_" &amp; $D$9 &amp; "_" &amp; $B142, OBSERVED_DATA!$A$2:$F$6151, 4, FALSE),  0)</f>
        <v>0</v>
      </c>
      <c r="P142" s="72">
        <f>IFERROR(VLOOKUP(P$10 &amp; "_" &amp; $D$9 &amp; "_" &amp; $B142, OBSERVED_DATA!$A$2:$F$6151, 4, FALSE),  0)</f>
        <v>0</v>
      </c>
      <c r="Q142" s="72">
        <f>IFERROR(VLOOKUP(Q$10 &amp; "_" &amp; $D$9 &amp; "_" &amp; $B142, OBSERVED_DATA!$A$2:$F$6151, 4, FALSE),  0)</f>
        <v>0</v>
      </c>
      <c r="R142" s="72">
        <f>IFERROR(VLOOKUP(R$10 &amp; "_" &amp; $D$9 &amp; "_" &amp; $B142, OBSERVED_DATA!$A$2:$F$6151, 4, FALSE),  0)</f>
        <v>0</v>
      </c>
      <c r="S142" s="72">
        <f>IFERROR(VLOOKUP(S$10 &amp; "_" &amp; $D$9 &amp; "_" &amp; $B142, OBSERVED_DATA!$A$2:$F$6151, 4, FALSE),  0)</f>
        <v>0</v>
      </c>
      <c r="T142" s="72">
        <f>IFERROR(VLOOKUP(T$10 &amp; "_" &amp; $D$9 &amp; "_" &amp; $B142, OBSERVED_DATA!$A$2:$F$6151, 4, FALSE),  0)</f>
        <v>0</v>
      </c>
    </row>
    <row r="143" spans="2:20" x14ac:dyDescent="0.25">
      <c r="B143" s="25">
        <v>264</v>
      </c>
      <c r="C143" s="25">
        <v>265</v>
      </c>
      <c r="D143" s="47"/>
      <c r="E143" s="72">
        <f>IFERROR(VLOOKUP(E$10 &amp; "_" &amp; $D$9 &amp; "_" &amp; $B143, OBSERVED_DATA!$A$2:$F$6151, 4, FALSE),  0)</f>
        <v>0</v>
      </c>
      <c r="F143" s="73">
        <f>IFERROR(VLOOKUP(F$10 &amp; "_" &amp; $D$9 &amp; "_" &amp; $B143, OBSERVED_DATA!$A$2:$F$6151, 4, FALSE),  0)</f>
        <v>0</v>
      </c>
      <c r="G143" s="73">
        <f>IFERROR(VLOOKUP(G$10 &amp; "_" &amp; $D$9 &amp; "_" &amp; $B143, OBSERVED_DATA!$A$2:$F$6151, 4, FALSE),  0)</f>
        <v>0</v>
      </c>
      <c r="H143" s="73">
        <f>IFERROR(VLOOKUP(H$10 &amp; "_" &amp; $D$9 &amp; "_" &amp; $B143, OBSERVED_DATA!$A$2:$F$6151, 4, FALSE),  0)</f>
        <v>0</v>
      </c>
      <c r="I143" s="73">
        <f>IFERROR(VLOOKUP(I$10 &amp; "_" &amp; $D$9 &amp; "_" &amp; $B143, OBSERVED_DATA!$A$2:$F$6151, 4, FALSE),  0)</f>
        <v>0</v>
      </c>
      <c r="J143" s="73">
        <f>IFERROR(VLOOKUP(J$10 &amp; "_" &amp; $D$9 &amp; "_" &amp; $B143, OBSERVED_DATA!$A$2:$F$6151, 4, FALSE),  0)</f>
        <v>0</v>
      </c>
      <c r="K143" s="72">
        <f>IFERROR(VLOOKUP(K$10 &amp; "_" &amp; $D$9 &amp; "_" &amp; $B143, OBSERVED_DATA!$A$2:$F$6151, 4, FALSE),  0)</f>
        <v>0</v>
      </c>
      <c r="L143" s="74">
        <f>IFERROR(VLOOKUP(L$10 &amp; "_" &amp; $D$9 &amp; "_" &amp; $B143, OBSERVED_DATA!$A$2:$F$6151, 4, FALSE),  0)</f>
        <v>0</v>
      </c>
      <c r="M143" s="72">
        <f>IFERROR(VLOOKUP(M$10 &amp; "_" &amp; $D$9 &amp; "_" &amp; $B143, OBSERVED_DATA!$A$2:$F$6151, 4, FALSE),  0)</f>
        <v>0</v>
      </c>
      <c r="N143" s="72">
        <f>IFERROR(VLOOKUP(N$10 &amp; "_" &amp; $D$9 &amp; "_" &amp; $B143, OBSERVED_DATA!$A$2:$F$6151, 4, FALSE),  0)</f>
        <v>0</v>
      </c>
      <c r="O143" s="74">
        <f>IFERROR(VLOOKUP(O$10 &amp; "_" &amp; $D$9 &amp; "_" &amp; $B143, OBSERVED_DATA!$A$2:$F$6151, 4, FALSE),  0)</f>
        <v>0</v>
      </c>
      <c r="P143" s="72">
        <f>IFERROR(VLOOKUP(P$10 &amp; "_" &amp; $D$9 &amp; "_" &amp; $B143, OBSERVED_DATA!$A$2:$F$6151, 4, FALSE),  0)</f>
        <v>0</v>
      </c>
      <c r="Q143" s="72">
        <f>IFERROR(VLOOKUP(Q$10 &amp; "_" &amp; $D$9 &amp; "_" &amp; $B143, OBSERVED_DATA!$A$2:$F$6151, 4, FALSE),  0)</f>
        <v>0</v>
      </c>
      <c r="R143" s="72">
        <f>IFERROR(VLOOKUP(R$10 &amp; "_" &amp; $D$9 &amp; "_" &amp; $B143, OBSERVED_DATA!$A$2:$F$6151, 4, FALSE),  0)</f>
        <v>0</v>
      </c>
      <c r="S143" s="72">
        <f>IFERROR(VLOOKUP(S$10 &amp; "_" &amp; $D$9 &amp; "_" &amp; $B143, OBSERVED_DATA!$A$2:$F$6151, 4, FALSE),  0)</f>
        <v>0</v>
      </c>
      <c r="T143" s="72">
        <f>IFERROR(VLOOKUP(T$10 &amp; "_" &amp; $D$9 &amp; "_" &amp; $B143, OBSERVED_DATA!$A$2:$F$6151, 4, FALSE),  0)</f>
        <v>0</v>
      </c>
    </row>
    <row r="144" spans="2:20" x14ac:dyDescent="0.25">
      <c r="B144" s="25">
        <v>266</v>
      </c>
      <c r="C144" s="25">
        <v>267</v>
      </c>
      <c r="D144" s="47"/>
      <c r="E144" s="72">
        <f>IFERROR(VLOOKUP(E$10 &amp; "_" &amp; $D$9 &amp; "_" &amp; $B144, OBSERVED_DATA!$A$2:$F$6151, 4, FALSE),  0)</f>
        <v>0</v>
      </c>
      <c r="F144" s="73">
        <f>IFERROR(VLOOKUP(F$10 &amp; "_" &amp; $D$9 &amp; "_" &amp; $B144, OBSERVED_DATA!$A$2:$F$6151, 4, FALSE),  0)</f>
        <v>0</v>
      </c>
      <c r="G144" s="73">
        <f>IFERROR(VLOOKUP(G$10 &amp; "_" &amp; $D$9 &amp; "_" &amp; $B144, OBSERVED_DATA!$A$2:$F$6151, 4, FALSE),  0)</f>
        <v>0</v>
      </c>
      <c r="H144" s="73">
        <f>IFERROR(VLOOKUP(H$10 &amp; "_" &amp; $D$9 &amp; "_" &amp; $B144, OBSERVED_DATA!$A$2:$F$6151, 4, FALSE),  0)</f>
        <v>0</v>
      </c>
      <c r="I144" s="73">
        <f>IFERROR(VLOOKUP(I$10 &amp; "_" &amp; $D$9 &amp; "_" &amp; $B144, OBSERVED_DATA!$A$2:$F$6151, 4, FALSE),  0)</f>
        <v>0</v>
      </c>
      <c r="J144" s="73">
        <f>IFERROR(VLOOKUP(J$10 &amp; "_" &amp; $D$9 &amp; "_" &amp; $B144, OBSERVED_DATA!$A$2:$F$6151, 4, FALSE),  0)</f>
        <v>0</v>
      </c>
      <c r="K144" s="72">
        <f>IFERROR(VLOOKUP(K$10 &amp; "_" &amp; $D$9 &amp; "_" &amp; $B144, OBSERVED_DATA!$A$2:$F$6151, 4, FALSE),  0)</f>
        <v>0</v>
      </c>
      <c r="L144" s="74">
        <f>IFERROR(VLOOKUP(L$10 &amp; "_" &amp; $D$9 &amp; "_" &amp; $B144, OBSERVED_DATA!$A$2:$F$6151, 4, FALSE),  0)</f>
        <v>0</v>
      </c>
      <c r="M144" s="72">
        <f>IFERROR(VLOOKUP(M$10 &amp; "_" &amp; $D$9 &amp; "_" &amp; $B144, OBSERVED_DATA!$A$2:$F$6151, 4, FALSE),  0)</f>
        <v>0</v>
      </c>
      <c r="N144" s="72">
        <f>IFERROR(VLOOKUP(N$10 &amp; "_" &amp; $D$9 &amp; "_" &amp; $B144, OBSERVED_DATA!$A$2:$F$6151, 4, FALSE),  0)</f>
        <v>0</v>
      </c>
      <c r="O144" s="74">
        <f>IFERROR(VLOOKUP(O$10 &amp; "_" &amp; $D$9 &amp; "_" &amp; $B144, OBSERVED_DATA!$A$2:$F$6151, 4, FALSE),  0)</f>
        <v>0</v>
      </c>
      <c r="P144" s="72">
        <f>IFERROR(VLOOKUP(P$10 &amp; "_" &amp; $D$9 &amp; "_" &amp; $B144, OBSERVED_DATA!$A$2:$F$6151, 4, FALSE),  0)</f>
        <v>0</v>
      </c>
      <c r="Q144" s="72">
        <f>IFERROR(VLOOKUP(Q$10 &amp; "_" &amp; $D$9 &amp; "_" &amp; $B144, OBSERVED_DATA!$A$2:$F$6151, 4, FALSE),  0)</f>
        <v>0</v>
      </c>
      <c r="R144" s="72">
        <f>IFERROR(VLOOKUP(R$10 &amp; "_" &amp; $D$9 &amp; "_" &amp; $B144, OBSERVED_DATA!$A$2:$F$6151, 4, FALSE),  0)</f>
        <v>0</v>
      </c>
      <c r="S144" s="72">
        <f>IFERROR(VLOOKUP(S$10 &amp; "_" &amp; $D$9 &amp; "_" &amp; $B144, OBSERVED_DATA!$A$2:$F$6151, 4, FALSE),  0)</f>
        <v>0</v>
      </c>
      <c r="T144" s="72">
        <f>IFERROR(VLOOKUP(T$10 &amp; "_" &amp; $D$9 &amp; "_" &amp; $B144, OBSERVED_DATA!$A$2:$F$6151, 4, FALSE),  0)</f>
        <v>0</v>
      </c>
    </row>
    <row r="145" spans="2:20" x14ac:dyDescent="0.25">
      <c r="B145" s="25">
        <v>268</v>
      </c>
      <c r="C145" s="25">
        <v>269</v>
      </c>
      <c r="D145" s="47"/>
      <c r="E145" s="72">
        <f>IFERROR(VLOOKUP(E$10 &amp; "_" &amp; $D$9 &amp; "_" &amp; $B145, OBSERVED_DATA!$A$2:$F$6151, 4, FALSE),  0)</f>
        <v>0</v>
      </c>
      <c r="F145" s="73">
        <f>IFERROR(VLOOKUP(F$10 &amp; "_" &amp; $D$9 &amp; "_" &amp; $B145, OBSERVED_DATA!$A$2:$F$6151, 4, FALSE),  0)</f>
        <v>0</v>
      </c>
      <c r="G145" s="73">
        <f>IFERROR(VLOOKUP(G$10 &amp; "_" &amp; $D$9 &amp; "_" &amp; $B145, OBSERVED_DATA!$A$2:$F$6151, 4, FALSE),  0)</f>
        <v>0</v>
      </c>
      <c r="H145" s="73">
        <f>IFERROR(VLOOKUP(H$10 &amp; "_" &amp; $D$9 &amp; "_" &amp; $B145, OBSERVED_DATA!$A$2:$F$6151, 4, FALSE),  0)</f>
        <v>0</v>
      </c>
      <c r="I145" s="73">
        <f>IFERROR(VLOOKUP(I$10 &amp; "_" &amp; $D$9 &amp; "_" &amp; $B145, OBSERVED_DATA!$A$2:$F$6151, 4, FALSE),  0)</f>
        <v>0</v>
      </c>
      <c r="J145" s="73">
        <f>IFERROR(VLOOKUP(J$10 &amp; "_" &amp; $D$9 &amp; "_" &amp; $B145, OBSERVED_DATA!$A$2:$F$6151, 4, FALSE),  0)</f>
        <v>0</v>
      </c>
      <c r="K145" s="72">
        <f>IFERROR(VLOOKUP(K$10 &amp; "_" &amp; $D$9 &amp; "_" &amp; $B145, OBSERVED_DATA!$A$2:$F$6151, 4, FALSE),  0)</f>
        <v>0</v>
      </c>
      <c r="L145" s="74">
        <f>IFERROR(VLOOKUP(L$10 &amp; "_" &amp; $D$9 &amp; "_" &amp; $B145, OBSERVED_DATA!$A$2:$F$6151, 4, FALSE),  0)</f>
        <v>0</v>
      </c>
      <c r="M145" s="72">
        <f>IFERROR(VLOOKUP(M$10 &amp; "_" &amp; $D$9 &amp; "_" &amp; $B145, OBSERVED_DATA!$A$2:$F$6151, 4, FALSE),  0)</f>
        <v>0</v>
      </c>
      <c r="N145" s="72">
        <f>IFERROR(VLOOKUP(N$10 &amp; "_" &amp; $D$9 &amp; "_" &amp; $B145, OBSERVED_DATA!$A$2:$F$6151, 4, FALSE),  0)</f>
        <v>0</v>
      </c>
      <c r="O145" s="74">
        <f>IFERROR(VLOOKUP(O$10 &amp; "_" &amp; $D$9 &amp; "_" &amp; $B145, OBSERVED_DATA!$A$2:$F$6151, 4, FALSE),  0)</f>
        <v>0</v>
      </c>
      <c r="P145" s="72">
        <f>IFERROR(VLOOKUP(P$10 &amp; "_" &amp; $D$9 &amp; "_" &amp; $B145, OBSERVED_DATA!$A$2:$F$6151, 4, FALSE),  0)</f>
        <v>0</v>
      </c>
      <c r="Q145" s="72">
        <f>IFERROR(VLOOKUP(Q$10 &amp; "_" &amp; $D$9 &amp; "_" &amp; $B145, OBSERVED_DATA!$A$2:$F$6151, 4, FALSE),  0)</f>
        <v>0</v>
      </c>
      <c r="R145" s="72">
        <f>IFERROR(VLOOKUP(R$10 &amp; "_" &amp; $D$9 &amp; "_" &amp; $B145, OBSERVED_DATA!$A$2:$F$6151, 4, FALSE),  0)</f>
        <v>0</v>
      </c>
      <c r="S145" s="72">
        <f>IFERROR(VLOOKUP(S$10 &amp; "_" &amp; $D$9 &amp; "_" &amp; $B145, OBSERVED_DATA!$A$2:$F$6151, 4, FALSE),  0)</f>
        <v>0</v>
      </c>
      <c r="T145" s="72">
        <f>IFERROR(VLOOKUP(T$10 &amp; "_" &amp; $D$9 &amp; "_" &amp; $B145, OBSERVED_DATA!$A$2:$F$6151, 4, FALSE),  0)</f>
        <v>0</v>
      </c>
    </row>
    <row r="146" spans="2:20" x14ac:dyDescent="0.25">
      <c r="B146" s="25">
        <v>270</v>
      </c>
      <c r="C146" s="25">
        <v>271</v>
      </c>
      <c r="D146" s="47"/>
      <c r="E146" s="72">
        <f>IFERROR(VLOOKUP(E$10 &amp; "_" &amp; $D$9 &amp; "_" &amp; $B146, OBSERVED_DATA!$A$2:$F$6151, 4, FALSE),  0)</f>
        <v>0</v>
      </c>
      <c r="F146" s="73">
        <f>IFERROR(VLOOKUP(F$10 &amp; "_" &amp; $D$9 &amp; "_" &amp; $B146, OBSERVED_DATA!$A$2:$F$6151, 4, FALSE),  0)</f>
        <v>0</v>
      </c>
      <c r="G146" s="73">
        <f>IFERROR(VLOOKUP(G$10 &amp; "_" &amp; $D$9 &amp; "_" &amp; $B146, OBSERVED_DATA!$A$2:$F$6151, 4, FALSE),  0)</f>
        <v>0</v>
      </c>
      <c r="H146" s="73">
        <f>IFERROR(VLOOKUP(H$10 &amp; "_" &amp; $D$9 &amp; "_" &amp; $B146, OBSERVED_DATA!$A$2:$F$6151, 4, FALSE),  0)</f>
        <v>0</v>
      </c>
      <c r="I146" s="73">
        <f>IFERROR(VLOOKUP(I$10 &amp; "_" &amp; $D$9 &amp; "_" &amp; $B146, OBSERVED_DATA!$A$2:$F$6151, 4, FALSE),  0)</f>
        <v>0</v>
      </c>
      <c r="J146" s="73">
        <f>IFERROR(VLOOKUP(J$10 &amp; "_" &amp; $D$9 &amp; "_" &amp; $B146, OBSERVED_DATA!$A$2:$F$6151, 4, FALSE),  0)</f>
        <v>0</v>
      </c>
      <c r="K146" s="72">
        <f>IFERROR(VLOOKUP(K$10 &amp; "_" &amp; $D$9 &amp; "_" &amp; $B146, OBSERVED_DATA!$A$2:$F$6151, 4, FALSE),  0)</f>
        <v>0</v>
      </c>
      <c r="L146" s="74">
        <f>IFERROR(VLOOKUP(L$10 &amp; "_" &amp; $D$9 &amp; "_" &amp; $B146, OBSERVED_DATA!$A$2:$F$6151, 4, FALSE),  0)</f>
        <v>0</v>
      </c>
      <c r="M146" s="72">
        <f>IFERROR(VLOOKUP(M$10 &amp; "_" &amp; $D$9 &amp; "_" &amp; $B146, OBSERVED_DATA!$A$2:$F$6151, 4, FALSE),  0)</f>
        <v>0</v>
      </c>
      <c r="N146" s="72">
        <f>IFERROR(VLOOKUP(N$10 &amp; "_" &amp; $D$9 &amp; "_" &amp; $B146, OBSERVED_DATA!$A$2:$F$6151, 4, FALSE),  0)</f>
        <v>0</v>
      </c>
      <c r="O146" s="74">
        <f>IFERROR(VLOOKUP(O$10 &amp; "_" &amp; $D$9 &amp; "_" &amp; $B146, OBSERVED_DATA!$A$2:$F$6151, 4, FALSE),  0)</f>
        <v>0</v>
      </c>
      <c r="P146" s="72">
        <f>IFERROR(VLOOKUP(P$10 &amp; "_" &amp; $D$9 &amp; "_" &amp; $B146, OBSERVED_DATA!$A$2:$F$6151, 4, FALSE),  0)</f>
        <v>0</v>
      </c>
      <c r="Q146" s="72">
        <f>IFERROR(VLOOKUP(Q$10 &amp; "_" &amp; $D$9 &amp; "_" &amp; $B146, OBSERVED_DATA!$A$2:$F$6151, 4, FALSE),  0)</f>
        <v>0</v>
      </c>
      <c r="R146" s="72">
        <f>IFERROR(VLOOKUP(R$10 &amp; "_" &amp; $D$9 &amp; "_" &amp; $B146, OBSERVED_DATA!$A$2:$F$6151, 4, FALSE),  0)</f>
        <v>0</v>
      </c>
      <c r="S146" s="72">
        <f>IFERROR(VLOOKUP(S$10 &amp; "_" &amp; $D$9 &amp; "_" &amp; $B146, OBSERVED_DATA!$A$2:$F$6151, 4, FALSE),  0)</f>
        <v>0</v>
      </c>
      <c r="T146" s="72">
        <f>IFERROR(VLOOKUP(T$10 &amp; "_" &amp; $D$9 &amp; "_" &amp; $B146, OBSERVED_DATA!$A$2:$F$6151, 4, FALSE),  0)</f>
        <v>0</v>
      </c>
    </row>
    <row r="147" spans="2:20" x14ac:dyDescent="0.25">
      <c r="B147" s="25">
        <v>272</v>
      </c>
      <c r="C147" s="25">
        <v>273</v>
      </c>
      <c r="D147" s="47"/>
      <c r="E147" s="72">
        <f>IFERROR(VLOOKUP(E$10 &amp; "_" &amp; $D$9 &amp; "_" &amp; $B147, OBSERVED_DATA!$A$2:$F$6151, 4, FALSE),  0)</f>
        <v>0</v>
      </c>
      <c r="F147" s="73">
        <f>IFERROR(VLOOKUP(F$10 &amp; "_" &amp; $D$9 &amp; "_" &amp; $B147, OBSERVED_DATA!$A$2:$F$6151, 4, FALSE),  0)</f>
        <v>0</v>
      </c>
      <c r="G147" s="73">
        <f>IFERROR(VLOOKUP(G$10 &amp; "_" &amp; $D$9 &amp; "_" &amp; $B147, OBSERVED_DATA!$A$2:$F$6151, 4, FALSE),  0)</f>
        <v>0</v>
      </c>
      <c r="H147" s="73">
        <f>IFERROR(VLOOKUP(H$10 &amp; "_" &amp; $D$9 &amp; "_" &amp; $B147, OBSERVED_DATA!$A$2:$F$6151, 4, FALSE),  0)</f>
        <v>0</v>
      </c>
      <c r="I147" s="73">
        <f>IFERROR(VLOOKUP(I$10 &amp; "_" &amp; $D$9 &amp; "_" &amp; $B147, OBSERVED_DATA!$A$2:$F$6151, 4, FALSE),  0)</f>
        <v>0</v>
      </c>
      <c r="J147" s="73">
        <f>IFERROR(VLOOKUP(J$10 &amp; "_" &amp; $D$9 &amp; "_" &amp; $B147, OBSERVED_DATA!$A$2:$F$6151, 4, FALSE),  0)</f>
        <v>0</v>
      </c>
      <c r="K147" s="72">
        <f>IFERROR(VLOOKUP(K$10 &amp; "_" &amp; $D$9 &amp; "_" &amp; $B147, OBSERVED_DATA!$A$2:$F$6151, 4, FALSE),  0)</f>
        <v>0</v>
      </c>
      <c r="L147" s="74">
        <f>IFERROR(VLOOKUP(L$10 &amp; "_" &amp; $D$9 &amp; "_" &amp; $B147, OBSERVED_DATA!$A$2:$F$6151, 4, FALSE),  0)</f>
        <v>0</v>
      </c>
      <c r="M147" s="72">
        <f>IFERROR(VLOOKUP(M$10 &amp; "_" &amp; $D$9 &amp; "_" &amp; $B147, OBSERVED_DATA!$A$2:$F$6151, 4, FALSE),  0)</f>
        <v>0</v>
      </c>
      <c r="N147" s="72">
        <f>IFERROR(VLOOKUP(N$10 &amp; "_" &amp; $D$9 &amp; "_" &amp; $B147, OBSERVED_DATA!$A$2:$F$6151, 4, FALSE),  0)</f>
        <v>0</v>
      </c>
      <c r="O147" s="74">
        <f>IFERROR(VLOOKUP(O$10 &amp; "_" &amp; $D$9 &amp; "_" &amp; $B147, OBSERVED_DATA!$A$2:$F$6151, 4, FALSE),  0)</f>
        <v>0</v>
      </c>
      <c r="P147" s="72">
        <f>IFERROR(VLOOKUP(P$10 &amp; "_" &amp; $D$9 &amp; "_" &amp; $B147, OBSERVED_DATA!$A$2:$F$6151, 4, FALSE),  0)</f>
        <v>0</v>
      </c>
      <c r="Q147" s="72">
        <f>IFERROR(VLOOKUP(Q$10 &amp; "_" &amp; $D$9 &amp; "_" &amp; $B147, OBSERVED_DATA!$A$2:$F$6151, 4, FALSE),  0)</f>
        <v>0</v>
      </c>
      <c r="R147" s="72">
        <f>IFERROR(VLOOKUP(R$10 &amp; "_" &amp; $D$9 &amp; "_" &amp; $B147, OBSERVED_DATA!$A$2:$F$6151, 4, FALSE),  0)</f>
        <v>0</v>
      </c>
      <c r="S147" s="72">
        <f>IFERROR(VLOOKUP(S$10 &amp; "_" &amp; $D$9 &amp; "_" &amp; $B147, OBSERVED_DATA!$A$2:$F$6151, 4, FALSE),  0)</f>
        <v>0</v>
      </c>
      <c r="T147" s="72">
        <f>IFERROR(VLOOKUP(T$10 &amp; "_" &amp; $D$9 &amp; "_" &amp; $B147, OBSERVED_DATA!$A$2:$F$6151, 4, FALSE),  0)</f>
        <v>0</v>
      </c>
    </row>
    <row r="148" spans="2:20" x14ac:dyDescent="0.25">
      <c r="B148" s="25">
        <v>274</v>
      </c>
      <c r="C148" s="25">
        <v>275</v>
      </c>
      <c r="D148" s="47"/>
      <c r="E148" s="72">
        <f>IFERROR(VLOOKUP(E$10 &amp; "_" &amp; $D$9 &amp; "_" &amp; $B148, OBSERVED_DATA!$A$2:$F$6151, 4, FALSE),  0)</f>
        <v>0</v>
      </c>
      <c r="F148" s="73">
        <f>IFERROR(VLOOKUP(F$10 &amp; "_" &amp; $D$9 &amp; "_" &amp; $B148, OBSERVED_DATA!$A$2:$F$6151, 4, FALSE),  0)</f>
        <v>0</v>
      </c>
      <c r="G148" s="73">
        <f>IFERROR(VLOOKUP(G$10 &amp; "_" &amp; $D$9 &amp; "_" &amp; $B148, OBSERVED_DATA!$A$2:$F$6151, 4, FALSE),  0)</f>
        <v>0</v>
      </c>
      <c r="H148" s="73">
        <f>IFERROR(VLOOKUP(H$10 &amp; "_" &amp; $D$9 &amp; "_" &amp; $B148, OBSERVED_DATA!$A$2:$F$6151, 4, FALSE),  0)</f>
        <v>0</v>
      </c>
      <c r="I148" s="73">
        <f>IFERROR(VLOOKUP(I$10 &amp; "_" &amp; $D$9 &amp; "_" &amp; $B148, OBSERVED_DATA!$A$2:$F$6151, 4, FALSE),  0)</f>
        <v>0</v>
      </c>
      <c r="J148" s="73">
        <f>IFERROR(VLOOKUP(J$10 &amp; "_" &amp; $D$9 &amp; "_" &amp; $B148, OBSERVED_DATA!$A$2:$F$6151, 4, FALSE),  0)</f>
        <v>0</v>
      </c>
      <c r="K148" s="72">
        <f>IFERROR(VLOOKUP(K$10 &amp; "_" &amp; $D$9 &amp; "_" &amp; $B148, OBSERVED_DATA!$A$2:$F$6151, 4, FALSE),  0)</f>
        <v>0</v>
      </c>
      <c r="L148" s="74">
        <f>IFERROR(VLOOKUP(L$10 &amp; "_" &amp; $D$9 &amp; "_" &amp; $B148, OBSERVED_DATA!$A$2:$F$6151, 4, FALSE),  0)</f>
        <v>0</v>
      </c>
      <c r="M148" s="72">
        <f>IFERROR(VLOOKUP(M$10 &amp; "_" &amp; $D$9 &amp; "_" &amp; $B148, OBSERVED_DATA!$A$2:$F$6151, 4, FALSE),  0)</f>
        <v>0</v>
      </c>
      <c r="N148" s="72">
        <f>IFERROR(VLOOKUP(N$10 &amp; "_" &amp; $D$9 &amp; "_" &amp; $B148, OBSERVED_DATA!$A$2:$F$6151, 4, FALSE),  0)</f>
        <v>0</v>
      </c>
      <c r="O148" s="74">
        <f>IFERROR(VLOOKUP(O$10 &amp; "_" &amp; $D$9 &amp; "_" &amp; $B148, OBSERVED_DATA!$A$2:$F$6151, 4, FALSE),  0)</f>
        <v>0</v>
      </c>
      <c r="P148" s="72">
        <f>IFERROR(VLOOKUP(P$10 &amp; "_" &amp; $D$9 &amp; "_" &amp; $B148, OBSERVED_DATA!$A$2:$F$6151, 4, FALSE),  0)</f>
        <v>0</v>
      </c>
      <c r="Q148" s="72">
        <f>IFERROR(VLOOKUP(Q$10 &amp; "_" &amp; $D$9 &amp; "_" &amp; $B148, OBSERVED_DATA!$A$2:$F$6151, 4, FALSE),  0)</f>
        <v>0</v>
      </c>
      <c r="R148" s="72">
        <f>IFERROR(VLOOKUP(R$10 &amp; "_" &amp; $D$9 &amp; "_" &amp; $B148, OBSERVED_DATA!$A$2:$F$6151, 4, FALSE),  0)</f>
        <v>0</v>
      </c>
      <c r="S148" s="72">
        <f>IFERROR(VLOOKUP(S$10 &amp; "_" &amp; $D$9 &amp; "_" &amp; $B148, OBSERVED_DATA!$A$2:$F$6151, 4, FALSE),  0)</f>
        <v>0</v>
      </c>
      <c r="T148" s="72">
        <f>IFERROR(VLOOKUP(T$10 &amp; "_" &amp; $D$9 &amp; "_" &amp; $B148, OBSERVED_DATA!$A$2:$F$6151, 4, FALSE),  0)</f>
        <v>0</v>
      </c>
    </row>
    <row r="149" spans="2:20" x14ac:dyDescent="0.25">
      <c r="B149" s="25">
        <v>276</v>
      </c>
      <c r="C149" s="25">
        <v>277</v>
      </c>
      <c r="D149" s="47"/>
      <c r="E149" s="72">
        <f>IFERROR(VLOOKUP(E$10 &amp; "_" &amp; $D$9 &amp; "_" &amp; $B149, OBSERVED_DATA!$A$2:$F$6151, 4, FALSE),  0)</f>
        <v>0</v>
      </c>
      <c r="F149" s="73">
        <f>IFERROR(VLOOKUP(F$10 &amp; "_" &amp; $D$9 &amp; "_" &amp; $B149, OBSERVED_DATA!$A$2:$F$6151, 4, FALSE),  0)</f>
        <v>0</v>
      </c>
      <c r="G149" s="73">
        <f>IFERROR(VLOOKUP(G$10 &amp; "_" &amp; $D$9 &amp; "_" &amp; $B149, OBSERVED_DATA!$A$2:$F$6151, 4, FALSE),  0)</f>
        <v>0</v>
      </c>
      <c r="H149" s="73">
        <f>IFERROR(VLOOKUP(H$10 &amp; "_" &amp; $D$9 &amp; "_" &amp; $B149, OBSERVED_DATA!$A$2:$F$6151, 4, FALSE),  0)</f>
        <v>0</v>
      </c>
      <c r="I149" s="73">
        <f>IFERROR(VLOOKUP(I$10 &amp; "_" &amp; $D$9 &amp; "_" &amp; $B149, OBSERVED_DATA!$A$2:$F$6151, 4, FALSE),  0)</f>
        <v>0</v>
      </c>
      <c r="J149" s="73">
        <f>IFERROR(VLOOKUP(J$10 &amp; "_" &amp; $D$9 &amp; "_" &amp; $B149, OBSERVED_DATA!$A$2:$F$6151, 4, FALSE),  0)</f>
        <v>0</v>
      </c>
      <c r="K149" s="72">
        <f>IFERROR(VLOOKUP(K$10 &amp; "_" &amp; $D$9 &amp; "_" &amp; $B149, OBSERVED_DATA!$A$2:$F$6151, 4, FALSE),  0)</f>
        <v>0</v>
      </c>
      <c r="L149" s="74">
        <f>IFERROR(VLOOKUP(L$10 &amp; "_" &amp; $D$9 &amp; "_" &amp; $B149, OBSERVED_DATA!$A$2:$F$6151, 4, FALSE),  0)</f>
        <v>0</v>
      </c>
      <c r="M149" s="72">
        <f>IFERROR(VLOOKUP(M$10 &amp; "_" &amp; $D$9 &amp; "_" &amp; $B149, OBSERVED_DATA!$A$2:$F$6151, 4, FALSE),  0)</f>
        <v>0</v>
      </c>
      <c r="N149" s="72">
        <f>IFERROR(VLOOKUP(N$10 &amp; "_" &amp; $D$9 &amp; "_" &amp; $B149, OBSERVED_DATA!$A$2:$F$6151, 4, FALSE),  0)</f>
        <v>0</v>
      </c>
      <c r="O149" s="74">
        <f>IFERROR(VLOOKUP(O$10 &amp; "_" &amp; $D$9 &amp; "_" &amp; $B149, OBSERVED_DATA!$A$2:$F$6151, 4, FALSE),  0)</f>
        <v>0</v>
      </c>
      <c r="P149" s="72">
        <f>IFERROR(VLOOKUP(P$10 &amp; "_" &amp; $D$9 &amp; "_" &amp; $B149, OBSERVED_DATA!$A$2:$F$6151, 4, FALSE),  0)</f>
        <v>0</v>
      </c>
      <c r="Q149" s="72">
        <f>IFERROR(VLOOKUP(Q$10 &amp; "_" &amp; $D$9 &amp; "_" &amp; $B149, OBSERVED_DATA!$A$2:$F$6151, 4, FALSE),  0)</f>
        <v>0</v>
      </c>
      <c r="R149" s="72">
        <f>IFERROR(VLOOKUP(R$10 &amp; "_" &amp; $D$9 &amp; "_" &amp; $B149, OBSERVED_DATA!$A$2:$F$6151, 4, FALSE),  0)</f>
        <v>0</v>
      </c>
      <c r="S149" s="72">
        <f>IFERROR(VLOOKUP(S$10 &amp; "_" &amp; $D$9 &amp; "_" &amp; $B149, OBSERVED_DATA!$A$2:$F$6151, 4, FALSE),  0)</f>
        <v>0</v>
      </c>
      <c r="T149" s="72">
        <f>IFERROR(VLOOKUP(T$10 &amp; "_" &amp; $D$9 &amp; "_" &amp; $B149, OBSERVED_DATA!$A$2:$F$6151, 4, FALSE),  0)</f>
        <v>0</v>
      </c>
    </row>
    <row r="150" spans="2:20" x14ac:dyDescent="0.25">
      <c r="B150" s="25">
        <v>278</v>
      </c>
      <c r="C150" s="25">
        <v>279</v>
      </c>
      <c r="D150" s="47"/>
      <c r="E150" s="72">
        <f>IFERROR(VLOOKUP(E$10 &amp; "_" &amp; $D$9 &amp; "_" &amp; $B150, OBSERVED_DATA!$A$2:$F$6151, 4, FALSE),  0)</f>
        <v>0</v>
      </c>
      <c r="F150" s="73">
        <f>IFERROR(VLOOKUP(F$10 &amp; "_" &amp; $D$9 &amp; "_" &amp; $B150, OBSERVED_DATA!$A$2:$F$6151, 4, FALSE),  0)</f>
        <v>0</v>
      </c>
      <c r="G150" s="73">
        <f>IFERROR(VLOOKUP(G$10 &amp; "_" &amp; $D$9 &amp; "_" &amp; $B150, OBSERVED_DATA!$A$2:$F$6151, 4, FALSE),  0)</f>
        <v>0</v>
      </c>
      <c r="H150" s="73">
        <f>IFERROR(VLOOKUP(H$10 &amp; "_" &amp; $D$9 &amp; "_" &amp; $B150, OBSERVED_DATA!$A$2:$F$6151, 4, FALSE),  0)</f>
        <v>0</v>
      </c>
      <c r="I150" s="73">
        <f>IFERROR(VLOOKUP(I$10 &amp; "_" &amp; $D$9 &amp; "_" &amp; $B150, OBSERVED_DATA!$A$2:$F$6151, 4, FALSE),  0)</f>
        <v>0</v>
      </c>
      <c r="J150" s="73">
        <f>IFERROR(VLOOKUP(J$10 &amp; "_" &amp; $D$9 &amp; "_" &amp; $B150, OBSERVED_DATA!$A$2:$F$6151, 4, FALSE),  0)</f>
        <v>0</v>
      </c>
      <c r="K150" s="72">
        <f>IFERROR(VLOOKUP(K$10 &amp; "_" &amp; $D$9 &amp; "_" &amp; $B150, OBSERVED_DATA!$A$2:$F$6151, 4, FALSE),  0)</f>
        <v>0</v>
      </c>
      <c r="L150" s="74">
        <f>IFERROR(VLOOKUP(L$10 &amp; "_" &amp; $D$9 &amp; "_" &amp; $B150, OBSERVED_DATA!$A$2:$F$6151, 4, FALSE),  0)</f>
        <v>0</v>
      </c>
      <c r="M150" s="72">
        <f>IFERROR(VLOOKUP(M$10 &amp; "_" &amp; $D$9 &amp; "_" &amp; $B150, OBSERVED_DATA!$A$2:$F$6151, 4, FALSE),  0)</f>
        <v>0</v>
      </c>
      <c r="N150" s="72">
        <f>IFERROR(VLOOKUP(N$10 &amp; "_" &amp; $D$9 &amp; "_" &amp; $B150, OBSERVED_DATA!$A$2:$F$6151, 4, FALSE),  0)</f>
        <v>0</v>
      </c>
      <c r="O150" s="74">
        <f>IFERROR(VLOOKUP(O$10 &amp; "_" &amp; $D$9 &amp; "_" &amp; $B150, OBSERVED_DATA!$A$2:$F$6151, 4, FALSE),  0)</f>
        <v>0</v>
      </c>
      <c r="P150" s="72">
        <f>IFERROR(VLOOKUP(P$10 &amp; "_" &amp; $D$9 &amp; "_" &amp; $B150, OBSERVED_DATA!$A$2:$F$6151, 4, FALSE),  0)</f>
        <v>0</v>
      </c>
      <c r="Q150" s="72">
        <f>IFERROR(VLOOKUP(Q$10 &amp; "_" &amp; $D$9 &amp; "_" &amp; $B150, OBSERVED_DATA!$A$2:$F$6151, 4, FALSE),  0)</f>
        <v>0</v>
      </c>
      <c r="R150" s="72">
        <f>IFERROR(VLOOKUP(R$10 &amp; "_" &amp; $D$9 &amp; "_" &amp; $B150, OBSERVED_DATA!$A$2:$F$6151, 4, FALSE),  0)</f>
        <v>0</v>
      </c>
      <c r="S150" s="72">
        <f>IFERROR(VLOOKUP(S$10 &amp; "_" &amp; $D$9 &amp; "_" &amp; $B150, OBSERVED_DATA!$A$2:$F$6151, 4, FALSE),  0)</f>
        <v>0</v>
      </c>
      <c r="T150" s="72">
        <f>IFERROR(VLOOKUP(T$10 &amp; "_" &amp; $D$9 &amp; "_" &amp; $B150, OBSERVED_DATA!$A$2:$F$6151, 4, FALSE),  0)</f>
        <v>0</v>
      </c>
    </row>
    <row r="151" spans="2:20" x14ac:dyDescent="0.25">
      <c r="B151" s="25">
        <v>280</v>
      </c>
      <c r="C151" s="25">
        <v>281</v>
      </c>
      <c r="D151" s="47"/>
      <c r="E151" s="72">
        <f>IFERROR(VLOOKUP(E$10 &amp; "_" &amp; $D$9 &amp; "_" &amp; $B151, OBSERVED_DATA!$A$2:$F$6151, 4, FALSE),  0)</f>
        <v>0</v>
      </c>
      <c r="F151" s="73">
        <f>IFERROR(VLOOKUP(F$10 &amp; "_" &amp; $D$9 &amp; "_" &amp; $B151, OBSERVED_DATA!$A$2:$F$6151, 4, FALSE),  0)</f>
        <v>0</v>
      </c>
      <c r="G151" s="73">
        <f>IFERROR(VLOOKUP(G$10 &amp; "_" &amp; $D$9 &amp; "_" &amp; $B151, OBSERVED_DATA!$A$2:$F$6151, 4, FALSE),  0)</f>
        <v>0</v>
      </c>
      <c r="H151" s="73">
        <f>IFERROR(VLOOKUP(H$10 &amp; "_" &amp; $D$9 &amp; "_" &amp; $B151, OBSERVED_DATA!$A$2:$F$6151, 4, FALSE),  0)</f>
        <v>0</v>
      </c>
      <c r="I151" s="73">
        <f>IFERROR(VLOOKUP(I$10 &amp; "_" &amp; $D$9 &amp; "_" &amp; $B151, OBSERVED_DATA!$A$2:$F$6151, 4, FALSE),  0)</f>
        <v>0</v>
      </c>
      <c r="J151" s="73">
        <f>IFERROR(VLOOKUP(J$10 &amp; "_" &amp; $D$9 &amp; "_" &amp; $B151, OBSERVED_DATA!$A$2:$F$6151, 4, FALSE),  0)</f>
        <v>0</v>
      </c>
      <c r="K151" s="72">
        <f>IFERROR(VLOOKUP(K$10 &amp; "_" &amp; $D$9 &amp; "_" &amp; $B151, OBSERVED_DATA!$A$2:$F$6151, 4, FALSE),  0)</f>
        <v>0</v>
      </c>
      <c r="L151" s="74">
        <f>IFERROR(VLOOKUP(L$10 &amp; "_" &amp; $D$9 &amp; "_" &amp; $B151, OBSERVED_DATA!$A$2:$F$6151, 4, FALSE),  0)</f>
        <v>0</v>
      </c>
      <c r="M151" s="72">
        <f>IFERROR(VLOOKUP(M$10 &amp; "_" &amp; $D$9 &amp; "_" &amp; $B151, OBSERVED_DATA!$A$2:$F$6151, 4, FALSE),  0)</f>
        <v>0</v>
      </c>
      <c r="N151" s="72">
        <f>IFERROR(VLOOKUP(N$10 &amp; "_" &amp; $D$9 &amp; "_" &amp; $B151, OBSERVED_DATA!$A$2:$F$6151, 4, FALSE),  0)</f>
        <v>0</v>
      </c>
      <c r="O151" s="74">
        <f>IFERROR(VLOOKUP(O$10 &amp; "_" &amp; $D$9 &amp; "_" &amp; $B151, OBSERVED_DATA!$A$2:$F$6151, 4, FALSE),  0)</f>
        <v>0</v>
      </c>
      <c r="P151" s="72">
        <f>IFERROR(VLOOKUP(P$10 &amp; "_" &amp; $D$9 &amp; "_" &amp; $B151, OBSERVED_DATA!$A$2:$F$6151, 4, FALSE),  0)</f>
        <v>0</v>
      </c>
      <c r="Q151" s="72">
        <f>IFERROR(VLOOKUP(Q$10 &amp; "_" &amp; $D$9 &amp; "_" &amp; $B151, OBSERVED_DATA!$A$2:$F$6151, 4, FALSE),  0)</f>
        <v>0</v>
      </c>
      <c r="R151" s="72">
        <f>IFERROR(VLOOKUP(R$10 &amp; "_" &amp; $D$9 &amp; "_" &amp; $B151, OBSERVED_DATA!$A$2:$F$6151, 4, FALSE),  0)</f>
        <v>0</v>
      </c>
      <c r="S151" s="72">
        <f>IFERROR(VLOOKUP(S$10 &amp; "_" &amp; $D$9 &amp; "_" &amp; $B151, OBSERVED_DATA!$A$2:$F$6151, 4, FALSE),  0)</f>
        <v>0</v>
      </c>
      <c r="T151" s="72">
        <f>IFERROR(VLOOKUP(T$10 &amp; "_" &amp; $D$9 &amp; "_" &amp; $B151, OBSERVED_DATA!$A$2:$F$6151, 4, FALSE),  0)</f>
        <v>0</v>
      </c>
    </row>
    <row r="152" spans="2:20" x14ac:dyDescent="0.25">
      <c r="B152" s="25">
        <v>282</v>
      </c>
      <c r="C152" s="25">
        <v>283</v>
      </c>
      <c r="D152" s="47"/>
      <c r="E152" s="72">
        <f>IFERROR(VLOOKUP(E$10 &amp; "_" &amp; $D$9 &amp; "_" &amp; $B152, OBSERVED_DATA!$A$2:$F$6151, 4, FALSE),  0)</f>
        <v>0</v>
      </c>
      <c r="F152" s="73">
        <f>IFERROR(VLOOKUP(F$10 &amp; "_" &amp; $D$9 &amp; "_" &amp; $B152, OBSERVED_DATA!$A$2:$F$6151, 4, FALSE),  0)</f>
        <v>0</v>
      </c>
      <c r="G152" s="73">
        <f>IFERROR(VLOOKUP(G$10 &amp; "_" &amp; $D$9 &amp; "_" &amp; $B152, OBSERVED_DATA!$A$2:$F$6151, 4, FALSE),  0)</f>
        <v>0</v>
      </c>
      <c r="H152" s="73">
        <f>IFERROR(VLOOKUP(H$10 &amp; "_" &amp; $D$9 &amp; "_" &amp; $B152, OBSERVED_DATA!$A$2:$F$6151, 4, FALSE),  0)</f>
        <v>0</v>
      </c>
      <c r="I152" s="73">
        <f>IFERROR(VLOOKUP(I$10 &amp; "_" &amp; $D$9 &amp; "_" &amp; $B152, OBSERVED_DATA!$A$2:$F$6151, 4, FALSE),  0)</f>
        <v>0</v>
      </c>
      <c r="J152" s="73">
        <f>IFERROR(VLOOKUP(J$10 &amp; "_" &amp; $D$9 &amp; "_" &amp; $B152, OBSERVED_DATA!$A$2:$F$6151, 4, FALSE),  0)</f>
        <v>0</v>
      </c>
      <c r="K152" s="72">
        <f>IFERROR(VLOOKUP(K$10 &amp; "_" &amp; $D$9 &amp; "_" &amp; $B152, OBSERVED_DATA!$A$2:$F$6151, 4, FALSE),  0)</f>
        <v>0</v>
      </c>
      <c r="L152" s="74">
        <f>IFERROR(VLOOKUP(L$10 &amp; "_" &amp; $D$9 &amp; "_" &amp; $B152, OBSERVED_DATA!$A$2:$F$6151, 4, FALSE),  0)</f>
        <v>0</v>
      </c>
      <c r="M152" s="72">
        <f>IFERROR(VLOOKUP(M$10 &amp; "_" &amp; $D$9 &amp; "_" &amp; $B152, OBSERVED_DATA!$A$2:$F$6151, 4, FALSE),  0)</f>
        <v>0</v>
      </c>
      <c r="N152" s="72">
        <f>IFERROR(VLOOKUP(N$10 &amp; "_" &amp; $D$9 &amp; "_" &amp; $B152, OBSERVED_DATA!$A$2:$F$6151, 4, FALSE),  0)</f>
        <v>0</v>
      </c>
      <c r="O152" s="74">
        <f>IFERROR(VLOOKUP(O$10 &amp; "_" &amp; $D$9 &amp; "_" &amp; $B152, OBSERVED_DATA!$A$2:$F$6151, 4, FALSE),  0)</f>
        <v>0</v>
      </c>
      <c r="P152" s="72">
        <f>IFERROR(VLOOKUP(P$10 &amp; "_" &amp; $D$9 &amp; "_" &amp; $B152, OBSERVED_DATA!$A$2:$F$6151, 4, FALSE),  0)</f>
        <v>0</v>
      </c>
      <c r="Q152" s="72">
        <f>IFERROR(VLOOKUP(Q$10 &amp; "_" &amp; $D$9 &amp; "_" &amp; $B152, OBSERVED_DATA!$A$2:$F$6151, 4, FALSE),  0)</f>
        <v>0</v>
      </c>
      <c r="R152" s="72">
        <f>IFERROR(VLOOKUP(R$10 &amp; "_" &amp; $D$9 &amp; "_" &amp; $B152, OBSERVED_DATA!$A$2:$F$6151, 4, FALSE),  0)</f>
        <v>0</v>
      </c>
      <c r="S152" s="72">
        <f>IFERROR(VLOOKUP(S$10 &amp; "_" &amp; $D$9 &amp; "_" &amp; $B152, OBSERVED_DATA!$A$2:$F$6151, 4, FALSE),  0)</f>
        <v>0</v>
      </c>
      <c r="T152" s="72">
        <f>IFERROR(VLOOKUP(T$10 &amp; "_" &amp; $D$9 &amp; "_" &amp; $B152, OBSERVED_DATA!$A$2:$F$6151, 4, FALSE),  0)</f>
        <v>0</v>
      </c>
    </row>
    <row r="153" spans="2:20" x14ac:dyDescent="0.25">
      <c r="B153" s="25">
        <v>284</v>
      </c>
      <c r="C153" s="25">
        <v>285</v>
      </c>
      <c r="D153" s="47"/>
      <c r="E153" s="72">
        <f>IFERROR(VLOOKUP(E$10 &amp; "_" &amp; $D$9 &amp; "_" &amp; $B153, OBSERVED_DATA!$A$2:$F$6151, 4, FALSE),  0)</f>
        <v>0</v>
      </c>
      <c r="F153" s="73">
        <f>IFERROR(VLOOKUP(F$10 &amp; "_" &amp; $D$9 &amp; "_" &amp; $B153, OBSERVED_DATA!$A$2:$F$6151, 4, FALSE),  0)</f>
        <v>0</v>
      </c>
      <c r="G153" s="73">
        <f>IFERROR(VLOOKUP(G$10 &amp; "_" &amp; $D$9 &amp; "_" &amp; $B153, OBSERVED_DATA!$A$2:$F$6151, 4, FALSE),  0)</f>
        <v>0</v>
      </c>
      <c r="H153" s="73">
        <f>IFERROR(VLOOKUP(H$10 &amp; "_" &amp; $D$9 &amp; "_" &amp; $B153, OBSERVED_DATA!$A$2:$F$6151, 4, FALSE),  0)</f>
        <v>0</v>
      </c>
      <c r="I153" s="73">
        <f>IFERROR(VLOOKUP(I$10 &amp; "_" &amp; $D$9 &amp; "_" &amp; $B153, OBSERVED_DATA!$A$2:$F$6151, 4, FALSE),  0)</f>
        <v>0</v>
      </c>
      <c r="J153" s="73">
        <f>IFERROR(VLOOKUP(J$10 &amp; "_" &amp; $D$9 &amp; "_" &amp; $B153, OBSERVED_DATA!$A$2:$F$6151, 4, FALSE),  0)</f>
        <v>0</v>
      </c>
      <c r="K153" s="72">
        <f>IFERROR(VLOOKUP(K$10 &amp; "_" &amp; $D$9 &amp; "_" &amp; $B153, OBSERVED_DATA!$A$2:$F$6151, 4, FALSE),  0)</f>
        <v>0</v>
      </c>
      <c r="L153" s="74">
        <f>IFERROR(VLOOKUP(L$10 &amp; "_" &amp; $D$9 &amp; "_" &amp; $B153, OBSERVED_DATA!$A$2:$F$6151, 4, FALSE),  0)</f>
        <v>0</v>
      </c>
      <c r="M153" s="72">
        <f>IFERROR(VLOOKUP(M$10 &amp; "_" &amp; $D$9 &amp; "_" &amp; $B153, OBSERVED_DATA!$A$2:$F$6151, 4, FALSE),  0)</f>
        <v>0</v>
      </c>
      <c r="N153" s="72">
        <f>IFERROR(VLOOKUP(N$10 &amp; "_" &amp; $D$9 &amp; "_" &amp; $B153, OBSERVED_DATA!$A$2:$F$6151, 4, FALSE),  0)</f>
        <v>0</v>
      </c>
      <c r="O153" s="74">
        <f>IFERROR(VLOOKUP(O$10 &amp; "_" &amp; $D$9 &amp; "_" &amp; $B153, OBSERVED_DATA!$A$2:$F$6151, 4, FALSE),  0)</f>
        <v>0</v>
      </c>
      <c r="P153" s="72">
        <f>IFERROR(VLOOKUP(P$10 &amp; "_" &amp; $D$9 &amp; "_" &amp; $B153, OBSERVED_DATA!$A$2:$F$6151, 4, FALSE),  0)</f>
        <v>0</v>
      </c>
      <c r="Q153" s="72">
        <f>IFERROR(VLOOKUP(Q$10 &amp; "_" &amp; $D$9 &amp; "_" &amp; $B153, OBSERVED_DATA!$A$2:$F$6151, 4, FALSE),  0)</f>
        <v>0</v>
      </c>
      <c r="R153" s="72">
        <f>IFERROR(VLOOKUP(R$10 &amp; "_" &amp; $D$9 &amp; "_" &amp; $B153, OBSERVED_DATA!$A$2:$F$6151, 4, FALSE),  0)</f>
        <v>0</v>
      </c>
      <c r="S153" s="72">
        <f>IFERROR(VLOOKUP(S$10 &amp; "_" &amp; $D$9 &amp; "_" &amp; $B153, OBSERVED_DATA!$A$2:$F$6151, 4, FALSE),  0)</f>
        <v>0</v>
      </c>
      <c r="T153" s="72">
        <f>IFERROR(VLOOKUP(T$10 &amp; "_" &amp; $D$9 &amp; "_" &amp; $B153, OBSERVED_DATA!$A$2:$F$6151, 4, FALSE),  0)</f>
        <v>0</v>
      </c>
    </row>
    <row r="154" spans="2:20" x14ac:dyDescent="0.25">
      <c r="B154" s="25">
        <v>286</v>
      </c>
      <c r="C154" s="25">
        <v>287</v>
      </c>
      <c r="D154" s="47"/>
      <c r="E154" s="72">
        <f>IFERROR(VLOOKUP(E$10 &amp; "_" &amp; $D$9 &amp; "_" &amp; $B154, OBSERVED_DATA!$A$2:$F$6151, 4, FALSE),  0)</f>
        <v>0</v>
      </c>
      <c r="F154" s="73">
        <f>IFERROR(VLOOKUP(F$10 &amp; "_" &amp; $D$9 &amp; "_" &amp; $B154, OBSERVED_DATA!$A$2:$F$6151, 4, FALSE),  0)</f>
        <v>0</v>
      </c>
      <c r="G154" s="73">
        <f>IFERROR(VLOOKUP(G$10 &amp; "_" &amp; $D$9 &amp; "_" &amp; $B154, OBSERVED_DATA!$A$2:$F$6151, 4, FALSE),  0)</f>
        <v>0</v>
      </c>
      <c r="H154" s="73">
        <f>IFERROR(VLOOKUP(H$10 &amp; "_" &amp; $D$9 &amp; "_" &amp; $B154, OBSERVED_DATA!$A$2:$F$6151, 4, FALSE),  0)</f>
        <v>0</v>
      </c>
      <c r="I154" s="73">
        <f>IFERROR(VLOOKUP(I$10 &amp; "_" &amp; $D$9 &amp; "_" &amp; $B154, OBSERVED_DATA!$A$2:$F$6151, 4, FALSE),  0)</f>
        <v>0</v>
      </c>
      <c r="J154" s="73">
        <f>IFERROR(VLOOKUP(J$10 &amp; "_" &amp; $D$9 &amp; "_" &amp; $B154, OBSERVED_DATA!$A$2:$F$6151, 4, FALSE),  0)</f>
        <v>0</v>
      </c>
      <c r="K154" s="72">
        <f>IFERROR(VLOOKUP(K$10 &amp; "_" &amp; $D$9 &amp; "_" &amp; $B154, OBSERVED_DATA!$A$2:$F$6151, 4, FALSE),  0)</f>
        <v>0</v>
      </c>
      <c r="L154" s="74">
        <f>IFERROR(VLOOKUP(L$10 &amp; "_" &amp; $D$9 &amp; "_" &amp; $B154, OBSERVED_DATA!$A$2:$F$6151, 4, FALSE),  0)</f>
        <v>0</v>
      </c>
      <c r="M154" s="72">
        <f>IFERROR(VLOOKUP(M$10 &amp; "_" &amp; $D$9 &amp; "_" &amp; $B154, OBSERVED_DATA!$A$2:$F$6151, 4, FALSE),  0)</f>
        <v>0</v>
      </c>
      <c r="N154" s="72">
        <f>IFERROR(VLOOKUP(N$10 &amp; "_" &amp; $D$9 &amp; "_" &amp; $B154, OBSERVED_DATA!$A$2:$F$6151, 4, FALSE),  0)</f>
        <v>0</v>
      </c>
      <c r="O154" s="74">
        <f>IFERROR(VLOOKUP(O$10 &amp; "_" &amp; $D$9 &amp; "_" &amp; $B154, OBSERVED_DATA!$A$2:$F$6151, 4, FALSE),  0)</f>
        <v>0</v>
      </c>
      <c r="P154" s="72">
        <f>IFERROR(VLOOKUP(P$10 &amp; "_" &amp; $D$9 &amp; "_" &amp; $B154, OBSERVED_DATA!$A$2:$F$6151, 4, FALSE),  0)</f>
        <v>0</v>
      </c>
      <c r="Q154" s="72">
        <f>IFERROR(VLOOKUP(Q$10 &amp; "_" &amp; $D$9 &amp; "_" &amp; $B154, OBSERVED_DATA!$A$2:$F$6151, 4, FALSE),  0)</f>
        <v>0</v>
      </c>
      <c r="R154" s="72">
        <f>IFERROR(VLOOKUP(R$10 &amp; "_" &amp; $D$9 &amp; "_" &amp; $B154, OBSERVED_DATA!$A$2:$F$6151, 4, FALSE),  0)</f>
        <v>0</v>
      </c>
      <c r="S154" s="72">
        <f>IFERROR(VLOOKUP(S$10 &amp; "_" &amp; $D$9 &amp; "_" &amp; $B154, OBSERVED_DATA!$A$2:$F$6151, 4, FALSE),  0)</f>
        <v>0</v>
      </c>
      <c r="T154" s="72">
        <f>IFERROR(VLOOKUP(T$10 &amp; "_" &amp; $D$9 &amp; "_" &amp; $B154, OBSERVED_DATA!$A$2:$F$6151, 4, FALSE),  0)</f>
        <v>0</v>
      </c>
    </row>
    <row r="155" spans="2:20" x14ac:dyDescent="0.25">
      <c r="B155" s="25">
        <v>288</v>
      </c>
      <c r="C155" s="25">
        <v>289</v>
      </c>
      <c r="D155" s="47"/>
      <c r="E155" s="72">
        <f>IFERROR(VLOOKUP(E$10 &amp; "_" &amp; $D$9 &amp; "_" &amp; $B155, OBSERVED_DATA!$A$2:$F$6151, 4, FALSE),  0)</f>
        <v>0</v>
      </c>
      <c r="F155" s="73">
        <f>IFERROR(VLOOKUP(F$10 &amp; "_" &amp; $D$9 &amp; "_" &amp; $B155, OBSERVED_DATA!$A$2:$F$6151, 4, FALSE),  0)</f>
        <v>0</v>
      </c>
      <c r="G155" s="73">
        <f>IFERROR(VLOOKUP(G$10 &amp; "_" &amp; $D$9 &amp; "_" &amp; $B155, OBSERVED_DATA!$A$2:$F$6151, 4, FALSE),  0)</f>
        <v>0</v>
      </c>
      <c r="H155" s="73">
        <f>IFERROR(VLOOKUP(H$10 &amp; "_" &amp; $D$9 &amp; "_" &amp; $B155, OBSERVED_DATA!$A$2:$F$6151, 4, FALSE),  0)</f>
        <v>0</v>
      </c>
      <c r="I155" s="73">
        <f>IFERROR(VLOOKUP(I$10 &amp; "_" &amp; $D$9 &amp; "_" &amp; $B155, OBSERVED_DATA!$A$2:$F$6151, 4, FALSE),  0)</f>
        <v>0</v>
      </c>
      <c r="J155" s="73">
        <f>IFERROR(VLOOKUP(J$10 &amp; "_" &amp; $D$9 &amp; "_" &amp; $B155, OBSERVED_DATA!$A$2:$F$6151, 4, FALSE),  0)</f>
        <v>0</v>
      </c>
      <c r="K155" s="72">
        <f>IFERROR(VLOOKUP(K$10 &amp; "_" &amp; $D$9 &amp; "_" &amp; $B155, OBSERVED_DATA!$A$2:$F$6151, 4, FALSE),  0)</f>
        <v>0</v>
      </c>
      <c r="L155" s="74">
        <f>IFERROR(VLOOKUP(L$10 &amp; "_" &amp; $D$9 &amp; "_" &amp; $B155, OBSERVED_DATA!$A$2:$F$6151, 4, FALSE),  0)</f>
        <v>0</v>
      </c>
      <c r="M155" s="72">
        <f>IFERROR(VLOOKUP(M$10 &amp; "_" &amp; $D$9 &amp; "_" &amp; $B155, OBSERVED_DATA!$A$2:$F$6151, 4, FALSE),  0)</f>
        <v>0</v>
      </c>
      <c r="N155" s="72">
        <f>IFERROR(VLOOKUP(N$10 &amp; "_" &amp; $D$9 &amp; "_" &amp; $B155, OBSERVED_DATA!$A$2:$F$6151, 4, FALSE),  0)</f>
        <v>0</v>
      </c>
      <c r="O155" s="74">
        <f>IFERROR(VLOOKUP(O$10 &amp; "_" &amp; $D$9 &amp; "_" &amp; $B155, OBSERVED_DATA!$A$2:$F$6151, 4, FALSE),  0)</f>
        <v>0</v>
      </c>
      <c r="P155" s="72">
        <f>IFERROR(VLOOKUP(P$10 &amp; "_" &amp; $D$9 &amp; "_" &amp; $B155, OBSERVED_DATA!$A$2:$F$6151, 4, FALSE),  0)</f>
        <v>0</v>
      </c>
      <c r="Q155" s="72">
        <f>IFERROR(VLOOKUP(Q$10 &amp; "_" &amp; $D$9 &amp; "_" &amp; $B155, OBSERVED_DATA!$A$2:$F$6151, 4, FALSE),  0)</f>
        <v>0</v>
      </c>
      <c r="R155" s="72">
        <f>IFERROR(VLOOKUP(R$10 &amp; "_" &amp; $D$9 &amp; "_" &amp; $B155, OBSERVED_DATA!$A$2:$F$6151, 4, FALSE),  0)</f>
        <v>0</v>
      </c>
      <c r="S155" s="72">
        <f>IFERROR(VLOOKUP(S$10 &amp; "_" &amp; $D$9 &amp; "_" &amp; $B155, OBSERVED_DATA!$A$2:$F$6151, 4, FALSE),  0)</f>
        <v>0</v>
      </c>
      <c r="T155" s="72">
        <f>IFERROR(VLOOKUP(T$10 &amp; "_" &amp; $D$9 &amp; "_" &amp; $B155, OBSERVED_DATA!$A$2:$F$6151, 4, FALSE),  0)</f>
        <v>0</v>
      </c>
    </row>
    <row r="156" spans="2:20" x14ac:dyDescent="0.25">
      <c r="B156" s="25">
        <v>290</v>
      </c>
      <c r="C156" s="25">
        <v>291</v>
      </c>
      <c r="D156" s="47"/>
      <c r="E156" s="72">
        <f>IFERROR(VLOOKUP(E$10 &amp; "_" &amp; $D$9 &amp; "_" &amp; $B156, OBSERVED_DATA!$A$2:$F$6151, 4, FALSE),  0)</f>
        <v>0</v>
      </c>
      <c r="F156" s="73">
        <f>IFERROR(VLOOKUP(F$10 &amp; "_" &amp; $D$9 &amp; "_" &amp; $B156, OBSERVED_DATA!$A$2:$F$6151, 4, FALSE),  0)</f>
        <v>0</v>
      </c>
      <c r="G156" s="73">
        <f>IFERROR(VLOOKUP(G$10 &amp; "_" &amp; $D$9 &amp; "_" &amp; $B156, OBSERVED_DATA!$A$2:$F$6151, 4, FALSE),  0)</f>
        <v>0</v>
      </c>
      <c r="H156" s="73">
        <f>IFERROR(VLOOKUP(H$10 &amp; "_" &amp; $D$9 &amp; "_" &amp; $B156, OBSERVED_DATA!$A$2:$F$6151, 4, FALSE),  0)</f>
        <v>0</v>
      </c>
      <c r="I156" s="73">
        <f>IFERROR(VLOOKUP(I$10 &amp; "_" &amp; $D$9 &amp; "_" &amp; $B156, OBSERVED_DATA!$A$2:$F$6151, 4, FALSE),  0)</f>
        <v>0</v>
      </c>
      <c r="J156" s="73">
        <f>IFERROR(VLOOKUP(J$10 &amp; "_" &amp; $D$9 &amp; "_" &amp; $B156, OBSERVED_DATA!$A$2:$F$6151, 4, FALSE),  0)</f>
        <v>0</v>
      </c>
      <c r="K156" s="72">
        <f>IFERROR(VLOOKUP(K$10 &amp; "_" &amp; $D$9 &amp; "_" &amp; $B156, OBSERVED_DATA!$A$2:$F$6151, 4, FALSE),  0)</f>
        <v>0</v>
      </c>
      <c r="L156" s="74">
        <f>IFERROR(VLOOKUP(L$10 &amp; "_" &amp; $D$9 &amp; "_" &amp; $B156, OBSERVED_DATA!$A$2:$F$6151, 4, FALSE),  0)</f>
        <v>0</v>
      </c>
      <c r="M156" s="72">
        <f>IFERROR(VLOOKUP(M$10 &amp; "_" &amp; $D$9 &amp; "_" &amp; $B156, OBSERVED_DATA!$A$2:$F$6151, 4, FALSE),  0)</f>
        <v>0</v>
      </c>
      <c r="N156" s="72">
        <f>IFERROR(VLOOKUP(N$10 &amp; "_" &amp; $D$9 &amp; "_" &amp; $B156, OBSERVED_DATA!$A$2:$F$6151, 4, FALSE),  0)</f>
        <v>0</v>
      </c>
      <c r="O156" s="74">
        <f>IFERROR(VLOOKUP(O$10 &amp; "_" &amp; $D$9 &amp; "_" &amp; $B156, OBSERVED_DATA!$A$2:$F$6151, 4, FALSE),  0)</f>
        <v>0</v>
      </c>
      <c r="P156" s="72">
        <f>IFERROR(VLOOKUP(P$10 &amp; "_" &amp; $D$9 &amp; "_" &amp; $B156, OBSERVED_DATA!$A$2:$F$6151, 4, FALSE),  0)</f>
        <v>0</v>
      </c>
      <c r="Q156" s="72">
        <f>IFERROR(VLOOKUP(Q$10 &amp; "_" &amp; $D$9 &amp; "_" &amp; $B156, OBSERVED_DATA!$A$2:$F$6151, 4, FALSE),  0)</f>
        <v>0</v>
      </c>
      <c r="R156" s="72">
        <f>IFERROR(VLOOKUP(R$10 &amp; "_" &amp; $D$9 &amp; "_" &amp; $B156, OBSERVED_DATA!$A$2:$F$6151, 4, FALSE),  0)</f>
        <v>0</v>
      </c>
      <c r="S156" s="72">
        <f>IFERROR(VLOOKUP(S$10 &amp; "_" &amp; $D$9 &amp; "_" &amp; $B156, OBSERVED_DATA!$A$2:$F$6151, 4, FALSE),  0)</f>
        <v>0</v>
      </c>
      <c r="T156" s="72">
        <f>IFERROR(VLOOKUP(T$10 &amp; "_" &amp; $D$9 &amp; "_" &amp; $B156, OBSERVED_DATA!$A$2:$F$6151, 4, FALSE),  0)</f>
        <v>0</v>
      </c>
    </row>
    <row r="157" spans="2:20" x14ac:dyDescent="0.25">
      <c r="B157" s="25">
        <v>292</v>
      </c>
      <c r="C157" s="25">
        <v>293</v>
      </c>
      <c r="D157" s="47"/>
      <c r="E157" s="72">
        <f>IFERROR(VLOOKUP(E$10 &amp; "_" &amp; $D$9 &amp; "_" &amp; $B157, OBSERVED_DATA!$A$2:$F$6151, 4, FALSE),  0)</f>
        <v>0</v>
      </c>
      <c r="F157" s="73">
        <f>IFERROR(VLOOKUP(F$10 &amp; "_" &amp; $D$9 &amp; "_" &amp; $B157, OBSERVED_DATA!$A$2:$F$6151, 4, FALSE),  0)</f>
        <v>0</v>
      </c>
      <c r="G157" s="73">
        <f>IFERROR(VLOOKUP(G$10 &amp; "_" &amp; $D$9 &amp; "_" &amp; $B157, OBSERVED_DATA!$A$2:$F$6151, 4, FALSE),  0)</f>
        <v>0</v>
      </c>
      <c r="H157" s="73">
        <f>IFERROR(VLOOKUP(H$10 &amp; "_" &amp; $D$9 &amp; "_" &amp; $B157, OBSERVED_DATA!$A$2:$F$6151, 4, FALSE),  0)</f>
        <v>0</v>
      </c>
      <c r="I157" s="73">
        <f>IFERROR(VLOOKUP(I$10 &amp; "_" &amp; $D$9 &amp; "_" &amp; $B157, OBSERVED_DATA!$A$2:$F$6151, 4, FALSE),  0)</f>
        <v>0</v>
      </c>
      <c r="J157" s="73">
        <f>IFERROR(VLOOKUP(J$10 &amp; "_" &amp; $D$9 &amp; "_" &amp; $B157, OBSERVED_DATA!$A$2:$F$6151, 4, FALSE),  0)</f>
        <v>0</v>
      </c>
      <c r="K157" s="72">
        <f>IFERROR(VLOOKUP(K$10 &amp; "_" &amp; $D$9 &amp; "_" &amp; $B157, OBSERVED_DATA!$A$2:$F$6151, 4, FALSE),  0)</f>
        <v>0</v>
      </c>
      <c r="L157" s="74">
        <f>IFERROR(VLOOKUP(L$10 &amp; "_" &amp; $D$9 &amp; "_" &amp; $B157, OBSERVED_DATA!$A$2:$F$6151, 4, FALSE),  0)</f>
        <v>0</v>
      </c>
      <c r="M157" s="72">
        <f>IFERROR(VLOOKUP(M$10 &amp; "_" &amp; $D$9 &amp; "_" &amp; $B157, OBSERVED_DATA!$A$2:$F$6151, 4, FALSE),  0)</f>
        <v>0</v>
      </c>
      <c r="N157" s="72">
        <f>IFERROR(VLOOKUP(N$10 &amp; "_" &amp; $D$9 &amp; "_" &amp; $B157, OBSERVED_DATA!$A$2:$F$6151, 4, FALSE),  0)</f>
        <v>0</v>
      </c>
      <c r="O157" s="74">
        <f>IFERROR(VLOOKUP(O$10 &amp; "_" &amp; $D$9 &amp; "_" &amp; $B157, OBSERVED_DATA!$A$2:$F$6151, 4, FALSE),  0)</f>
        <v>0</v>
      </c>
      <c r="P157" s="72">
        <f>IFERROR(VLOOKUP(P$10 &amp; "_" &amp; $D$9 &amp; "_" &amp; $B157, OBSERVED_DATA!$A$2:$F$6151, 4, FALSE),  0)</f>
        <v>0</v>
      </c>
      <c r="Q157" s="72">
        <f>IFERROR(VLOOKUP(Q$10 &amp; "_" &amp; $D$9 &amp; "_" &amp; $B157, OBSERVED_DATA!$A$2:$F$6151, 4, FALSE),  0)</f>
        <v>0</v>
      </c>
      <c r="R157" s="72">
        <f>IFERROR(VLOOKUP(R$10 &amp; "_" &amp; $D$9 &amp; "_" &amp; $B157, OBSERVED_DATA!$A$2:$F$6151, 4, FALSE),  0)</f>
        <v>0</v>
      </c>
      <c r="S157" s="72">
        <f>IFERROR(VLOOKUP(S$10 &amp; "_" &amp; $D$9 &amp; "_" &amp; $B157, OBSERVED_DATA!$A$2:$F$6151, 4, FALSE),  0)</f>
        <v>0</v>
      </c>
      <c r="T157" s="72">
        <f>IFERROR(VLOOKUP(T$10 &amp; "_" &amp; $D$9 &amp; "_" &amp; $B157, OBSERVED_DATA!$A$2:$F$6151, 4, FALSE),  0)</f>
        <v>0</v>
      </c>
    </row>
    <row r="158" spans="2:20" x14ac:dyDescent="0.25">
      <c r="B158" s="25">
        <v>294</v>
      </c>
      <c r="C158" s="25">
        <v>295</v>
      </c>
      <c r="D158" s="47"/>
      <c r="E158" s="72">
        <f>IFERROR(VLOOKUP(E$10 &amp; "_" &amp; $D$9 &amp; "_" &amp; $B158, OBSERVED_DATA!$A$2:$F$6151, 4, FALSE),  0)</f>
        <v>0</v>
      </c>
      <c r="F158" s="73">
        <f>IFERROR(VLOOKUP(F$10 &amp; "_" &amp; $D$9 &amp; "_" &amp; $B158, OBSERVED_DATA!$A$2:$F$6151, 4, FALSE),  0)</f>
        <v>0</v>
      </c>
      <c r="G158" s="73">
        <f>IFERROR(VLOOKUP(G$10 &amp; "_" &amp; $D$9 &amp; "_" &amp; $B158, OBSERVED_DATA!$A$2:$F$6151, 4, FALSE),  0)</f>
        <v>0</v>
      </c>
      <c r="H158" s="73">
        <f>IFERROR(VLOOKUP(H$10 &amp; "_" &amp; $D$9 &amp; "_" &amp; $B158, OBSERVED_DATA!$A$2:$F$6151, 4, FALSE),  0)</f>
        <v>0</v>
      </c>
      <c r="I158" s="73">
        <f>IFERROR(VLOOKUP(I$10 &amp; "_" &amp; $D$9 &amp; "_" &amp; $B158, OBSERVED_DATA!$A$2:$F$6151, 4, FALSE),  0)</f>
        <v>0</v>
      </c>
      <c r="J158" s="73">
        <f>IFERROR(VLOOKUP(J$10 &amp; "_" &amp; $D$9 &amp; "_" &amp; $B158, OBSERVED_DATA!$A$2:$F$6151, 4, FALSE),  0)</f>
        <v>0</v>
      </c>
      <c r="K158" s="72">
        <f>IFERROR(VLOOKUP(K$10 &amp; "_" &amp; $D$9 &amp; "_" &amp; $B158, OBSERVED_DATA!$A$2:$F$6151, 4, FALSE),  0)</f>
        <v>0</v>
      </c>
      <c r="L158" s="74">
        <f>IFERROR(VLOOKUP(L$10 &amp; "_" &amp; $D$9 &amp; "_" &amp; $B158, OBSERVED_DATA!$A$2:$F$6151, 4, FALSE),  0)</f>
        <v>0</v>
      </c>
      <c r="M158" s="72">
        <f>IFERROR(VLOOKUP(M$10 &amp; "_" &amp; $D$9 &amp; "_" &amp; $B158, OBSERVED_DATA!$A$2:$F$6151, 4, FALSE),  0)</f>
        <v>0</v>
      </c>
      <c r="N158" s="72">
        <f>IFERROR(VLOOKUP(N$10 &amp; "_" &amp; $D$9 &amp; "_" &amp; $B158, OBSERVED_DATA!$A$2:$F$6151, 4, FALSE),  0)</f>
        <v>0</v>
      </c>
      <c r="O158" s="74">
        <f>IFERROR(VLOOKUP(O$10 &amp; "_" &amp; $D$9 &amp; "_" &amp; $B158, OBSERVED_DATA!$A$2:$F$6151, 4, FALSE),  0)</f>
        <v>0</v>
      </c>
      <c r="P158" s="72">
        <f>IFERROR(VLOOKUP(P$10 &amp; "_" &amp; $D$9 &amp; "_" &amp; $B158, OBSERVED_DATA!$A$2:$F$6151, 4, FALSE),  0)</f>
        <v>0</v>
      </c>
      <c r="Q158" s="72">
        <f>IFERROR(VLOOKUP(Q$10 &amp; "_" &amp; $D$9 &amp; "_" &amp; $B158, OBSERVED_DATA!$A$2:$F$6151, 4, FALSE),  0)</f>
        <v>0</v>
      </c>
      <c r="R158" s="72">
        <f>IFERROR(VLOOKUP(R$10 &amp; "_" &amp; $D$9 &amp; "_" &amp; $B158, OBSERVED_DATA!$A$2:$F$6151, 4, FALSE),  0)</f>
        <v>0</v>
      </c>
      <c r="S158" s="72">
        <f>IFERROR(VLOOKUP(S$10 &amp; "_" &amp; $D$9 &amp; "_" &amp; $B158, OBSERVED_DATA!$A$2:$F$6151, 4, FALSE),  0)</f>
        <v>0</v>
      </c>
      <c r="T158" s="72">
        <f>IFERROR(VLOOKUP(T$10 &amp; "_" &amp; $D$9 &amp; "_" &amp; $B158, OBSERVED_DATA!$A$2:$F$6151, 4, FALSE),  0)</f>
        <v>0</v>
      </c>
    </row>
    <row r="159" spans="2:20" x14ac:dyDescent="0.25">
      <c r="B159" s="25">
        <v>296</v>
      </c>
      <c r="C159" s="25">
        <v>297</v>
      </c>
      <c r="D159" s="47"/>
      <c r="E159" s="72">
        <f>IFERROR(VLOOKUP(E$10 &amp; "_" &amp; $D$9 &amp; "_" &amp; $B159, OBSERVED_DATA!$A$2:$F$6151, 4, FALSE),  0)</f>
        <v>0</v>
      </c>
      <c r="F159" s="73">
        <f>IFERROR(VLOOKUP(F$10 &amp; "_" &amp; $D$9 &amp; "_" &amp; $B159, OBSERVED_DATA!$A$2:$F$6151, 4, FALSE),  0)</f>
        <v>0</v>
      </c>
      <c r="G159" s="73">
        <f>IFERROR(VLOOKUP(G$10 &amp; "_" &amp; $D$9 &amp; "_" &amp; $B159, OBSERVED_DATA!$A$2:$F$6151, 4, FALSE),  0)</f>
        <v>0</v>
      </c>
      <c r="H159" s="73">
        <f>IFERROR(VLOOKUP(H$10 &amp; "_" &amp; $D$9 &amp; "_" &amp; $B159, OBSERVED_DATA!$A$2:$F$6151, 4, FALSE),  0)</f>
        <v>0</v>
      </c>
      <c r="I159" s="73">
        <f>IFERROR(VLOOKUP(I$10 &amp; "_" &amp; $D$9 &amp; "_" &amp; $B159, OBSERVED_DATA!$A$2:$F$6151, 4, FALSE),  0)</f>
        <v>0</v>
      </c>
      <c r="J159" s="73">
        <f>IFERROR(VLOOKUP(J$10 &amp; "_" &amp; $D$9 &amp; "_" &amp; $B159, OBSERVED_DATA!$A$2:$F$6151, 4, FALSE),  0)</f>
        <v>0</v>
      </c>
      <c r="K159" s="72">
        <f>IFERROR(VLOOKUP(K$10 &amp; "_" &amp; $D$9 &amp; "_" &amp; $B159, OBSERVED_DATA!$A$2:$F$6151, 4, FALSE),  0)</f>
        <v>0</v>
      </c>
      <c r="L159" s="74">
        <f>IFERROR(VLOOKUP(L$10 &amp; "_" &amp; $D$9 &amp; "_" &amp; $B159, OBSERVED_DATA!$A$2:$F$6151, 4, FALSE),  0)</f>
        <v>0</v>
      </c>
      <c r="M159" s="72">
        <f>IFERROR(VLOOKUP(M$10 &amp; "_" &amp; $D$9 &amp; "_" &amp; $B159, OBSERVED_DATA!$A$2:$F$6151, 4, FALSE),  0)</f>
        <v>0</v>
      </c>
      <c r="N159" s="72">
        <f>IFERROR(VLOOKUP(N$10 &amp; "_" &amp; $D$9 &amp; "_" &amp; $B159, OBSERVED_DATA!$A$2:$F$6151, 4, FALSE),  0)</f>
        <v>0</v>
      </c>
      <c r="O159" s="74">
        <f>IFERROR(VLOOKUP(O$10 &amp; "_" &amp; $D$9 &amp; "_" &amp; $B159, OBSERVED_DATA!$A$2:$F$6151, 4, FALSE),  0)</f>
        <v>0</v>
      </c>
      <c r="P159" s="72">
        <f>IFERROR(VLOOKUP(P$10 &amp; "_" &amp; $D$9 &amp; "_" &amp; $B159, OBSERVED_DATA!$A$2:$F$6151, 4, FALSE),  0)</f>
        <v>0</v>
      </c>
      <c r="Q159" s="72">
        <f>IFERROR(VLOOKUP(Q$10 &amp; "_" &amp; $D$9 &amp; "_" &amp; $B159, OBSERVED_DATA!$A$2:$F$6151, 4, FALSE),  0)</f>
        <v>0</v>
      </c>
      <c r="R159" s="72">
        <f>IFERROR(VLOOKUP(R$10 &amp; "_" &amp; $D$9 &amp; "_" &amp; $B159, OBSERVED_DATA!$A$2:$F$6151, 4, FALSE),  0)</f>
        <v>0</v>
      </c>
      <c r="S159" s="72">
        <f>IFERROR(VLOOKUP(S$10 &amp; "_" &amp; $D$9 &amp; "_" &amp; $B159, OBSERVED_DATA!$A$2:$F$6151, 4, FALSE),  0)</f>
        <v>0</v>
      </c>
      <c r="T159" s="72">
        <f>IFERROR(VLOOKUP(T$10 &amp; "_" &amp; $D$9 &amp; "_" &amp; $B159, OBSERVED_DATA!$A$2:$F$6151, 4, FALSE),  0)</f>
        <v>0</v>
      </c>
    </row>
    <row r="160" spans="2:20" x14ac:dyDescent="0.25">
      <c r="B160" s="25">
        <v>298</v>
      </c>
      <c r="C160" s="25">
        <v>299</v>
      </c>
      <c r="D160" s="47"/>
      <c r="E160" s="72">
        <f>IFERROR(VLOOKUP(E$10 &amp; "_" &amp; $D$9 &amp; "_" &amp; $B160, OBSERVED_DATA!$A$2:$F$6151, 4, FALSE),  0)</f>
        <v>0</v>
      </c>
      <c r="F160" s="73">
        <f>IFERROR(VLOOKUP(F$10 &amp; "_" &amp; $D$9 &amp; "_" &amp; $B160, OBSERVED_DATA!$A$2:$F$6151, 4, FALSE),  0)</f>
        <v>0</v>
      </c>
      <c r="G160" s="73">
        <f>IFERROR(VLOOKUP(G$10 &amp; "_" &amp; $D$9 &amp; "_" &amp; $B160, OBSERVED_DATA!$A$2:$F$6151, 4, FALSE),  0)</f>
        <v>0</v>
      </c>
      <c r="H160" s="73">
        <f>IFERROR(VLOOKUP(H$10 &amp; "_" &amp; $D$9 &amp; "_" &amp; $B160, OBSERVED_DATA!$A$2:$F$6151, 4, FALSE),  0)</f>
        <v>0</v>
      </c>
      <c r="I160" s="73">
        <f>IFERROR(VLOOKUP(I$10 &amp; "_" &amp; $D$9 &amp; "_" &amp; $B160, OBSERVED_DATA!$A$2:$F$6151, 4, FALSE),  0)</f>
        <v>0</v>
      </c>
      <c r="J160" s="73">
        <f>IFERROR(VLOOKUP(J$10 &amp; "_" &amp; $D$9 &amp; "_" &amp; $B160, OBSERVED_DATA!$A$2:$F$6151, 4, FALSE),  0)</f>
        <v>0</v>
      </c>
      <c r="K160" s="72">
        <f>IFERROR(VLOOKUP(K$10 &amp; "_" &amp; $D$9 &amp; "_" &amp; $B160, OBSERVED_DATA!$A$2:$F$6151, 4, FALSE),  0)</f>
        <v>0</v>
      </c>
      <c r="L160" s="74">
        <f>IFERROR(VLOOKUP(L$10 &amp; "_" &amp; $D$9 &amp; "_" &amp; $B160, OBSERVED_DATA!$A$2:$F$6151, 4, FALSE),  0)</f>
        <v>0</v>
      </c>
      <c r="M160" s="72">
        <f>IFERROR(VLOOKUP(M$10 &amp; "_" &amp; $D$9 &amp; "_" &amp; $B160, OBSERVED_DATA!$A$2:$F$6151, 4, FALSE),  0)</f>
        <v>0</v>
      </c>
      <c r="N160" s="72">
        <f>IFERROR(VLOOKUP(N$10 &amp; "_" &amp; $D$9 &amp; "_" &amp; $B160, OBSERVED_DATA!$A$2:$F$6151, 4, FALSE),  0)</f>
        <v>0</v>
      </c>
      <c r="O160" s="74">
        <f>IFERROR(VLOOKUP(O$10 &amp; "_" &amp; $D$9 &amp; "_" &amp; $B160, OBSERVED_DATA!$A$2:$F$6151, 4, FALSE),  0)</f>
        <v>0</v>
      </c>
      <c r="P160" s="72">
        <f>IFERROR(VLOOKUP(P$10 &amp; "_" &amp; $D$9 &amp; "_" &amp; $B160, OBSERVED_DATA!$A$2:$F$6151, 4, FALSE),  0)</f>
        <v>0</v>
      </c>
      <c r="Q160" s="72">
        <f>IFERROR(VLOOKUP(Q$10 &amp; "_" &amp; $D$9 &amp; "_" &amp; $B160, OBSERVED_DATA!$A$2:$F$6151, 4, FALSE),  0)</f>
        <v>0</v>
      </c>
      <c r="R160" s="72">
        <f>IFERROR(VLOOKUP(R$10 &amp; "_" &amp; $D$9 &amp; "_" &amp; $B160, OBSERVED_DATA!$A$2:$F$6151, 4, FALSE),  0)</f>
        <v>0</v>
      </c>
      <c r="S160" s="72">
        <f>IFERROR(VLOOKUP(S$10 &amp; "_" &amp; $D$9 &amp; "_" &amp; $B160, OBSERVED_DATA!$A$2:$F$6151, 4, FALSE),  0)</f>
        <v>0</v>
      </c>
      <c r="T160" s="72">
        <f>IFERROR(VLOOKUP(T$10 &amp; "_" &amp; $D$9 &amp; "_" &amp; $B160, OBSERVED_DATA!$A$2:$F$6151, 4, FALSE),  0)</f>
        <v>0</v>
      </c>
    </row>
    <row r="161" spans="2:20" x14ac:dyDescent="0.25">
      <c r="B161" s="25">
        <v>300</v>
      </c>
      <c r="C161" s="25">
        <v>301</v>
      </c>
      <c r="D161" s="47"/>
      <c r="E161" s="72">
        <f>IFERROR(VLOOKUP(E$10 &amp; "_" &amp; $D$9 &amp; "_" &amp; $B161, OBSERVED_DATA!$A$2:$F$6151, 4, FALSE),  0)</f>
        <v>0</v>
      </c>
      <c r="F161" s="73">
        <f>IFERROR(VLOOKUP(F$10 &amp; "_" &amp; $D$9 &amp; "_" &amp; $B161, OBSERVED_DATA!$A$2:$F$6151, 4, FALSE),  0)</f>
        <v>0</v>
      </c>
      <c r="G161" s="73">
        <f>IFERROR(VLOOKUP(G$10 &amp; "_" &amp; $D$9 &amp; "_" &amp; $B161, OBSERVED_DATA!$A$2:$F$6151, 4, FALSE),  0)</f>
        <v>0</v>
      </c>
      <c r="H161" s="73">
        <f>IFERROR(VLOOKUP(H$10 &amp; "_" &amp; $D$9 &amp; "_" &amp; $B161, OBSERVED_DATA!$A$2:$F$6151, 4, FALSE),  0)</f>
        <v>0</v>
      </c>
      <c r="I161" s="73">
        <f>IFERROR(VLOOKUP(I$10 &amp; "_" &amp; $D$9 &amp; "_" &amp; $B161, OBSERVED_DATA!$A$2:$F$6151, 4, FALSE),  0)</f>
        <v>0</v>
      </c>
      <c r="J161" s="73">
        <f>IFERROR(VLOOKUP(J$10 &amp; "_" &amp; $D$9 &amp; "_" &amp; $B161, OBSERVED_DATA!$A$2:$F$6151, 4, FALSE),  0)</f>
        <v>0</v>
      </c>
      <c r="K161" s="72">
        <f>IFERROR(VLOOKUP(K$10 &amp; "_" &amp; $D$9 &amp; "_" &amp; $B161, OBSERVED_DATA!$A$2:$F$6151, 4, FALSE),  0)</f>
        <v>0</v>
      </c>
      <c r="L161" s="74">
        <f>IFERROR(VLOOKUP(L$10 &amp; "_" &amp; $D$9 &amp; "_" &amp; $B161, OBSERVED_DATA!$A$2:$F$6151, 4, FALSE),  0)</f>
        <v>0</v>
      </c>
      <c r="M161" s="72">
        <f>IFERROR(VLOOKUP(M$10 &amp; "_" &amp; $D$9 &amp; "_" &amp; $B161, OBSERVED_DATA!$A$2:$F$6151, 4, FALSE),  0)</f>
        <v>0</v>
      </c>
      <c r="N161" s="72">
        <f>IFERROR(VLOOKUP(N$10 &amp; "_" &amp; $D$9 &amp; "_" &amp; $B161, OBSERVED_DATA!$A$2:$F$6151, 4, FALSE),  0)</f>
        <v>0</v>
      </c>
      <c r="O161" s="74">
        <f>IFERROR(VLOOKUP(O$10 &amp; "_" &amp; $D$9 &amp; "_" &amp; $B161, OBSERVED_DATA!$A$2:$F$6151, 4, FALSE),  0)</f>
        <v>0</v>
      </c>
      <c r="P161" s="72">
        <f>IFERROR(VLOOKUP(P$10 &amp; "_" &amp; $D$9 &amp; "_" &amp; $B161, OBSERVED_DATA!$A$2:$F$6151, 4, FALSE),  0)</f>
        <v>0</v>
      </c>
      <c r="Q161" s="72">
        <f>IFERROR(VLOOKUP(Q$10 &amp; "_" &amp; $D$9 &amp; "_" &amp; $B161, OBSERVED_DATA!$A$2:$F$6151, 4, FALSE),  0)</f>
        <v>0</v>
      </c>
      <c r="R161" s="72">
        <f>IFERROR(VLOOKUP(R$10 &amp; "_" &amp; $D$9 &amp; "_" &amp; $B161, OBSERVED_DATA!$A$2:$F$6151, 4, FALSE),  0)</f>
        <v>0</v>
      </c>
      <c r="S161" s="72">
        <f>IFERROR(VLOOKUP(S$10 &amp; "_" &amp; $D$9 &amp; "_" &amp; $B161, OBSERVED_DATA!$A$2:$F$6151, 4, FALSE),  0)</f>
        <v>0</v>
      </c>
      <c r="T161" s="72">
        <f>IFERROR(VLOOKUP(T$10 &amp; "_" &amp; $D$9 &amp; "_" &amp; $B161, OBSERVED_DATA!$A$2:$F$6151, 4, FALSE),  0)</f>
        <v>0</v>
      </c>
    </row>
    <row r="162" spans="2:20" x14ac:dyDescent="0.25">
      <c r="B162" s="25">
        <v>302</v>
      </c>
      <c r="C162" s="25">
        <v>303</v>
      </c>
      <c r="D162" s="47"/>
      <c r="E162" s="72">
        <f>IFERROR(VLOOKUP(E$10 &amp; "_" &amp; $D$9 &amp; "_" &amp; $B162, OBSERVED_DATA!$A$2:$F$6151, 4, FALSE),  0)</f>
        <v>0</v>
      </c>
      <c r="F162" s="73">
        <f>IFERROR(VLOOKUP(F$10 &amp; "_" &amp; $D$9 &amp; "_" &amp; $B162, OBSERVED_DATA!$A$2:$F$6151, 4, FALSE),  0)</f>
        <v>0</v>
      </c>
      <c r="G162" s="73">
        <f>IFERROR(VLOOKUP(G$10 &amp; "_" &amp; $D$9 &amp; "_" &amp; $B162, OBSERVED_DATA!$A$2:$F$6151, 4, FALSE),  0)</f>
        <v>0</v>
      </c>
      <c r="H162" s="73">
        <f>IFERROR(VLOOKUP(H$10 &amp; "_" &amp; $D$9 &amp; "_" &amp; $B162, OBSERVED_DATA!$A$2:$F$6151, 4, FALSE),  0)</f>
        <v>0</v>
      </c>
      <c r="I162" s="73">
        <f>IFERROR(VLOOKUP(I$10 &amp; "_" &amp; $D$9 &amp; "_" &amp; $B162, OBSERVED_DATA!$A$2:$F$6151, 4, FALSE),  0)</f>
        <v>0</v>
      </c>
      <c r="J162" s="73">
        <f>IFERROR(VLOOKUP(J$10 &amp; "_" &amp; $D$9 &amp; "_" &amp; $B162, OBSERVED_DATA!$A$2:$F$6151, 4, FALSE),  0)</f>
        <v>0</v>
      </c>
      <c r="K162" s="72">
        <f>IFERROR(VLOOKUP(K$10 &amp; "_" &amp; $D$9 &amp; "_" &amp; $B162, OBSERVED_DATA!$A$2:$F$6151, 4, FALSE),  0)</f>
        <v>0</v>
      </c>
      <c r="L162" s="74">
        <f>IFERROR(VLOOKUP(L$10 &amp; "_" &amp; $D$9 &amp; "_" &amp; $B162, OBSERVED_DATA!$A$2:$F$6151, 4, FALSE),  0)</f>
        <v>0</v>
      </c>
      <c r="M162" s="72">
        <f>IFERROR(VLOOKUP(M$10 &amp; "_" &amp; $D$9 &amp; "_" &amp; $B162, OBSERVED_DATA!$A$2:$F$6151, 4, FALSE),  0)</f>
        <v>0</v>
      </c>
      <c r="N162" s="72">
        <f>IFERROR(VLOOKUP(N$10 &amp; "_" &amp; $D$9 &amp; "_" &amp; $B162, OBSERVED_DATA!$A$2:$F$6151, 4, FALSE),  0)</f>
        <v>0</v>
      </c>
      <c r="O162" s="74">
        <f>IFERROR(VLOOKUP(O$10 &amp; "_" &amp; $D$9 &amp; "_" &amp; $B162, OBSERVED_DATA!$A$2:$F$6151, 4, FALSE),  0)</f>
        <v>0</v>
      </c>
      <c r="P162" s="72">
        <f>IFERROR(VLOOKUP(P$10 &amp; "_" &amp; $D$9 &amp; "_" &amp; $B162, OBSERVED_DATA!$A$2:$F$6151, 4, FALSE),  0)</f>
        <v>0</v>
      </c>
      <c r="Q162" s="72">
        <f>IFERROR(VLOOKUP(Q$10 &amp; "_" &amp; $D$9 &amp; "_" &amp; $B162, OBSERVED_DATA!$A$2:$F$6151, 4, FALSE),  0)</f>
        <v>0</v>
      </c>
      <c r="R162" s="72">
        <f>IFERROR(VLOOKUP(R$10 &amp; "_" &amp; $D$9 &amp; "_" &amp; $B162, OBSERVED_DATA!$A$2:$F$6151, 4, FALSE),  0)</f>
        <v>0</v>
      </c>
      <c r="S162" s="72">
        <f>IFERROR(VLOOKUP(S$10 &amp; "_" &amp; $D$9 &amp; "_" &amp; $B162, OBSERVED_DATA!$A$2:$F$6151, 4, FALSE),  0)</f>
        <v>0</v>
      </c>
      <c r="T162" s="72">
        <f>IFERROR(VLOOKUP(T$10 &amp; "_" &amp; $D$9 &amp; "_" &amp; $B162, OBSERVED_DATA!$A$2:$F$6151, 4, FALSE),  0)</f>
        <v>0</v>
      </c>
    </row>
    <row r="163" spans="2:20" x14ac:dyDescent="0.25">
      <c r="B163" s="25">
        <v>304</v>
      </c>
      <c r="C163" s="25">
        <v>305</v>
      </c>
      <c r="D163" s="47"/>
      <c r="E163" s="72">
        <f>IFERROR(VLOOKUP(E$10 &amp; "_" &amp; $D$9 &amp; "_" &amp; $B163, OBSERVED_DATA!$A$2:$F$6151, 4, FALSE),  0)</f>
        <v>0</v>
      </c>
      <c r="F163" s="73">
        <f>IFERROR(VLOOKUP(F$10 &amp; "_" &amp; $D$9 &amp; "_" &amp; $B163, OBSERVED_DATA!$A$2:$F$6151, 4, FALSE),  0)</f>
        <v>0</v>
      </c>
      <c r="G163" s="73">
        <f>IFERROR(VLOOKUP(G$10 &amp; "_" &amp; $D$9 &amp; "_" &amp; $B163, OBSERVED_DATA!$A$2:$F$6151, 4, FALSE),  0)</f>
        <v>0</v>
      </c>
      <c r="H163" s="73">
        <f>IFERROR(VLOOKUP(H$10 &amp; "_" &amp; $D$9 &amp; "_" &amp; $B163, OBSERVED_DATA!$A$2:$F$6151, 4, FALSE),  0)</f>
        <v>0</v>
      </c>
      <c r="I163" s="73">
        <f>IFERROR(VLOOKUP(I$10 &amp; "_" &amp; $D$9 &amp; "_" &amp; $B163, OBSERVED_DATA!$A$2:$F$6151, 4, FALSE),  0)</f>
        <v>0</v>
      </c>
      <c r="J163" s="73">
        <f>IFERROR(VLOOKUP(J$10 &amp; "_" &amp; $D$9 &amp; "_" &amp; $B163, OBSERVED_DATA!$A$2:$F$6151, 4, FALSE),  0)</f>
        <v>0</v>
      </c>
      <c r="K163" s="72">
        <f>IFERROR(VLOOKUP(K$10 &amp; "_" &amp; $D$9 &amp; "_" &amp; $B163, OBSERVED_DATA!$A$2:$F$6151, 4, FALSE),  0)</f>
        <v>0</v>
      </c>
      <c r="L163" s="74">
        <f>IFERROR(VLOOKUP(L$10 &amp; "_" &amp; $D$9 &amp; "_" &amp; $B163, OBSERVED_DATA!$A$2:$F$6151, 4, FALSE),  0)</f>
        <v>0</v>
      </c>
      <c r="M163" s="72">
        <f>IFERROR(VLOOKUP(M$10 &amp; "_" &amp; $D$9 &amp; "_" &amp; $B163, OBSERVED_DATA!$A$2:$F$6151, 4, FALSE),  0)</f>
        <v>0</v>
      </c>
      <c r="N163" s="72">
        <f>IFERROR(VLOOKUP(N$10 &amp; "_" &amp; $D$9 &amp; "_" &amp; $B163, OBSERVED_DATA!$A$2:$F$6151, 4, FALSE),  0)</f>
        <v>0</v>
      </c>
      <c r="O163" s="74">
        <f>IFERROR(VLOOKUP(O$10 &amp; "_" &amp; $D$9 &amp; "_" &amp; $B163, OBSERVED_DATA!$A$2:$F$6151, 4, FALSE),  0)</f>
        <v>0</v>
      </c>
      <c r="P163" s="72">
        <f>IFERROR(VLOOKUP(P$10 &amp; "_" &amp; $D$9 &amp; "_" &amp; $B163, OBSERVED_DATA!$A$2:$F$6151, 4, FALSE),  0)</f>
        <v>0</v>
      </c>
      <c r="Q163" s="72">
        <f>IFERROR(VLOOKUP(Q$10 &amp; "_" &amp; $D$9 &amp; "_" &amp; $B163, OBSERVED_DATA!$A$2:$F$6151, 4, FALSE),  0)</f>
        <v>0</v>
      </c>
      <c r="R163" s="72">
        <f>IFERROR(VLOOKUP(R$10 &amp; "_" &amp; $D$9 &amp; "_" &amp; $B163, OBSERVED_DATA!$A$2:$F$6151, 4, FALSE),  0)</f>
        <v>0</v>
      </c>
      <c r="S163" s="72">
        <f>IFERROR(VLOOKUP(S$10 &amp; "_" &amp; $D$9 &amp; "_" &amp; $B163, OBSERVED_DATA!$A$2:$F$6151, 4, FALSE),  0)</f>
        <v>0</v>
      </c>
      <c r="T163" s="72">
        <f>IFERROR(VLOOKUP(T$10 &amp; "_" &amp; $D$9 &amp; "_" &amp; $B163, OBSERVED_DATA!$A$2:$F$6151, 4, FALSE),  0)</f>
        <v>0</v>
      </c>
    </row>
    <row r="164" spans="2:20" x14ac:dyDescent="0.25">
      <c r="B164" s="25">
        <v>306</v>
      </c>
      <c r="C164" s="25">
        <v>307</v>
      </c>
      <c r="D164" s="47"/>
      <c r="E164" s="72">
        <f>IFERROR(VLOOKUP(E$10 &amp; "_" &amp; $D$9 &amp; "_" &amp; $B164, OBSERVED_DATA!$A$2:$F$6151, 4, FALSE),  0)</f>
        <v>0</v>
      </c>
      <c r="F164" s="73">
        <f>IFERROR(VLOOKUP(F$10 &amp; "_" &amp; $D$9 &amp; "_" &amp; $B164, OBSERVED_DATA!$A$2:$F$6151, 4, FALSE),  0)</f>
        <v>0</v>
      </c>
      <c r="G164" s="73">
        <f>IFERROR(VLOOKUP(G$10 &amp; "_" &amp; $D$9 &amp; "_" &amp; $B164, OBSERVED_DATA!$A$2:$F$6151, 4, FALSE),  0)</f>
        <v>0</v>
      </c>
      <c r="H164" s="73">
        <f>IFERROR(VLOOKUP(H$10 &amp; "_" &amp; $D$9 &amp; "_" &amp; $B164, OBSERVED_DATA!$A$2:$F$6151, 4, FALSE),  0)</f>
        <v>0</v>
      </c>
      <c r="I164" s="73">
        <f>IFERROR(VLOOKUP(I$10 &amp; "_" &amp; $D$9 &amp; "_" &amp; $B164, OBSERVED_DATA!$A$2:$F$6151, 4, FALSE),  0)</f>
        <v>0</v>
      </c>
      <c r="J164" s="73">
        <f>IFERROR(VLOOKUP(J$10 &amp; "_" &amp; $D$9 &amp; "_" &amp; $B164, OBSERVED_DATA!$A$2:$F$6151, 4, FALSE),  0)</f>
        <v>0</v>
      </c>
      <c r="K164" s="72">
        <f>IFERROR(VLOOKUP(K$10 &amp; "_" &amp; $D$9 &amp; "_" &amp; $B164, OBSERVED_DATA!$A$2:$F$6151, 4, FALSE),  0)</f>
        <v>0</v>
      </c>
      <c r="L164" s="74">
        <f>IFERROR(VLOOKUP(L$10 &amp; "_" &amp; $D$9 &amp; "_" &amp; $B164, OBSERVED_DATA!$A$2:$F$6151, 4, FALSE),  0)</f>
        <v>0</v>
      </c>
      <c r="M164" s="72">
        <f>IFERROR(VLOOKUP(M$10 &amp; "_" &amp; $D$9 &amp; "_" &amp; $B164, OBSERVED_DATA!$A$2:$F$6151, 4, FALSE),  0)</f>
        <v>0</v>
      </c>
      <c r="N164" s="72">
        <f>IFERROR(VLOOKUP(N$10 &amp; "_" &amp; $D$9 &amp; "_" &amp; $B164, OBSERVED_DATA!$A$2:$F$6151, 4, FALSE),  0)</f>
        <v>0</v>
      </c>
      <c r="O164" s="74">
        <f>IFERROR(VLOOKUP(O$10 &amp; "_" &amp; $D$9 &amp; "_" &amp; $B164, OBSERVED_DATA!$A$2:$F$6151, 4, FALSE),  0)</f>
        <v>0</v>
      </c>
      <c r="P164" s="72">
        <f>IFERROR(VLOOKUP(P$10 &amp; "_" &amp; $D$9 &amp; "_" &amp; $B164, OBSERVED_DATA!$A$2:$F$6151, 4, FALSE),  0)</f>
        <v>0</v>
      </c>
      <c r="Q164" s="72">
        <f>IFERROR(VLOOKUP(Q$10 &amp; "_" &amp; $D$9 &amp; "_" &amp; $B164, OBSERVED_DATA!$A$2:$F$6151, 4, FALSE),  0)</f>
        <v>0</v>
      </c>
      <c r="R164" s="72">
        <f>IFERROR(VLOOKUP(R$10 &amp; "_" &amp; $D$9 &amp; "_" &amp; $B164, OBSERVED_DATA!$A$2:$F$6151, 4, FALSE),  0)</f>
        <v>0</v>
      </c>
      <c r="S164" s="72">
        <f>IFERROR(VLOOKUP(S$10 &amp; "_" &amp; $D$9 &amp; "_" &amp; $B164, OBSERVED_DATA!$A$2:$F$6151, 4, FALSE),  0)</f>
        <v>0</v>
      </c>
      <c r="T164" s="72">
        <f>IFERROR(VLOOKUP(T$10 &amp; "_" &amp; $D$9 &amp; "_" &amp; $B164, OBSERVED_DATA!$A$2:$F$6151, 4, FALSE),  0)</f>
        <v>0</v>
      </c>
    </row>
    <row r="165" spans="2:20" x14ac:dyDescent="0.25">
      <c r="B165" s="25">
        <v>308</v>
      </c>
      <c r="C165" s="25">
        <v>309</v>
      </c>
      <c r="D165" s="47"/>
      <c r="E165" s="72">
        <f>IFERROR(VLOOKUP(E$10 &amp; "_" &amp; $D$9 &amp; "_" &amp; $B165, OBSERVED_DATA!$A$2:$F$6151, 4, FALSE),  0)</f>
        <v>0</v>
      </c>
      <c r="F165" s="73">
        <f>IFERROR(VLOOKUP(F$10 &amp; "_" &amp; $D$9 &amp; "_" &amp; $B165, OBSERVED_DATA!$A$2:$F$6151, 4, FALSE),  0)</f>
        <v>0</v>
      </c>
      <c r="G165" s="73">
        <f>IFERROR(VLOOKUP(G$10 &amp; "_" &amp; $D$9 &amp; "_" &amp; $B165, OBSERVED_DATA!$A$2:$F$6151, 4, FALSE),  0)</f>
        <v>0</v>
      </c>
      <c r="H165" s="73">
        <f>IFERROR(VLOOKUP(H$10 &amp; "_" &amp; $D$9 &amp; "_" &amp; $B165, OBSERVED_DATA!$A$2:$F$6151, 4, FALSE),  0)</f>
        <v>0</v>
      </c>
      <c r="I165" s="73">
        <f>IFERROR(VLOOKUP(I$10 &amp; "_" &amp; $D$9 &amp; "_" &amp; $B165, OBSERVED_DATA!$A$2:$F$6151, 4, FALSE),  0)</f>
        <v>0</v>
      </c>
      <c r="J165" s="73">
        <f>IFERROR(VLOOKUP(J$10 &amp; "_" &amp; $D$9 &amp; "_" &amp; $B165, OBSERVED_DATA!$A$2:$F$6151, 4, FALSE),  0)</f>
        <v>0</v>
      </c>
      <c r="K165" s="72">
        <f>IFERROR(VLOOKUP(K$10 &amp; "_" &amp; $D$9 &amp; "_" &amp; $B165, OBSERVED_DATA!$A$2:$F$6151, 4, FALSE),  0)</f>
        <v>0</v>
      </c>
      <c r="L165" s="74">
        <f>IFERROR(VLOOKUP(L$10 &amp; "_" &amp; $D$9 &amp; "_" &amp; $B165, OBSERVED_DATA!$A$2:$F$6151, 4, FALSE),  0)</f>
        <v>0</v>
      </c>
      <c r="M165" s="72">
        <f>IFERROR(VLOOKUP(M$10 &amp; "_" &amp; $D$9 &amp; "_" &amp; $B165, OBSERVED_DATA!$A$2:$F$6151, 4, FALSE),  0)</f>
        <v>0</v>
      </c>
      <c r="N165" s="72">
        <f>IFERROR(VLOOKUP(N$10 &amp; "_" &amp; $D$9 &amp; "_" &amp; $B165, OBSERVED_DATA!$A$2:$F$6151, 4, FALSE),  0)</f>
        <v>0</v>
      </c>
      <c r="O165" s="74">
        <f>IFERROR(VLOOKUP(O$10 &amp; "_" &amp; $D$9 &amp; "_" &amp; $B165, OBSERVED_DATA!$A$2:$F$6151, 4, FALSE),  0)</f>
        <v>0</v>
      </c>
      <c r="P165" s="72">
        <f>IFERROR(VLOOKUP(P$10 &amp; "_" &amp; $D$9 &amp; "_" &amp; $B165, OBSERVED_DATA!$A$2:$F$6151, 4, FALSE),  0)</f>
        <v>0</v>
      </c>
      <c r="Q165" s="72">
        <f>IFERROR(VLOOKUP(Q$10 &amp; "_" &amp; $D$9 &amp; "_" &amp; $B165, OBSERVED_DATA!$A$2:$F$6151, 4, FALSE),  0)</f>
        <v>0</v>
      </c>
      <c r="R165" s="72">
        <f>IFERROR(VLOOKUP(R$10 &amp; "_" &amp; $D$9 &amp; "_" &amp; $B165, OBSERVED_DATA!$A$2:$F$6151, 4, FALSE),  0)</f>
        <v>0</v>
      </c>
      <c r="S165" s="72">
        <f>IFERROR(VLOOKUP(S$10 &amp; "_" &amp; $D$9 &amp; "_" &amp; $B165, OBSERVED_DATA!$A$2:$F$6151, 4, FALSE),  0)</f>
        <v>0</v>
      </c>
      <c r="T165" s="72">
        <f>IFERROR(VLOOKUP(T$10 &amp; "_" &amp; $D$9 &amp; "_" &amp; $B165, OBSERVED_DATA!$A$2:$F$6151, 4, FALSE),  0)</f>
        <v>0</v>
      </c>
    </row>
    <row r="166" spans="2:20" x14ac:dyDescent="0.25">
      <c r="B166" s="25">
        <v>310</v>
      </c>
      <c r="C166" s="25">
        <v>311</v>
      </c>
      <c r="D166" s="47"/>
      <c r="E166" s="72">
        <f>IFERROR(VLOOKUP(E$10 &amp; "_" &amp; $D$9 &amp; "_" &amp; $B166, OBSERVED_DATA!$A$2:$F$6151, 4, FALSE),  0)</f>
        <v>0</v>
      </c>
      <c r="F166" s="73">
        <f>IFERROR(VLOOKUP(F$10 &amp; "_" &amp; $D$9 &amp; "_" &amp; $B166, OBSERVED_DATA!$A$2:$F$6151, 4, FALSE),  0)</f>
        <v>0</v>
      </c>
      <c r="G166" s="73">
        <f>IFERROR(VLOOKUP(G$10 &amp; "_" &amp; $D$9 &amp; "_" &amp; $B166, OBSERVED_DATA!$A$2:$F$6151, 4, FALSE),  0)</f>
        <v>0</v>
      </c>
      <c r="H166" s="73">
        <f>IFERROR(VLOOKUP(H$10 &amp; "_" &amp; $D$9 &amp; "_" &amp; $B166, OBSERVED_DATA!$A$2:$F$6151, 4, FALSE),  0)</f>
        <v>0</v>
      </c>
      <c r="I166" s="73">
        <f>IFERROR(VLOOKUP(I$10 &amp; "_" &amp; $D$9 &amp; "_" &amp; $B166, OBSERVED_DATA!$A$2:$F$6151, 4, FALSE),  0)</f>
        <v>0</v>
      </c>
      <c r="J166" s="73">
        <f>IFERROR(VLOOKUP(J$10 &amp; "_" &amp; $D$9 &amp; "_" &amp; $B166, OBSERVED_DATA!$A$2:$F$6151, 4, FALSE),  0)</f>
        <v>0</v>
      </c>
      <c r="K166" s="72">
        <f>IFERROR(VLOOKUP(K$10 &amp; "_" &amp; $D$9 &amp; "_" &amp; $B166, OBSERVED_DATA!$A$2:$F$6151, 4, FALSE),  0)</f>
        <v>0</v>
      </c>
      <c r="L166" s="74">
        <f>IFERROR(VLOOKUP(L$10 &amp; "_" &amp; $D$9 &amp; "_" &amp; $B166, OBSERVED_DATA!$A$2:$F$6151, 4, FALSE),  0)</f>
        <v>0</v>
      </c>
      <c r="M166" s="72">
        <f>IFERROR(VLOOKUP(M$10 &amp; "_" &amp; $D$9 &amp; "_" &amp; $B166, OBSERVED_DATA!$A$2:$F$6151, 4, FALSE),  0)</f>
        <v>0</v>
      </c>
      <c r="N166" s="72">
        <f>IFERROR(VLOOKUP(N$10 &amp; "_" &amp; $D$9 &amp; "_" &amp; $B166, OBSERVED_DATA!$A$2:$F$6151, 4, FALSE),  0)</f>
        <v>0</v>
      </c>
      <c r="O166" s="74">
        <f>IFERROR(VLOOKUP(O$10 &amp; "_" &amp; $D$9 &amp; "_" &amp; $B166, OBSERVED_DATA!$A$2:$F$6151, 4, FALSE),  0)</f>
        <v>0</v>
      </c>
      <c r="P166" s="72">
        <f>IFERROR(VLOOKUP(P$10 &amp; "_" &amp; $D$9 &amp; "_" &amp; $B166, OBSERVED_DATA!$A$2:$F$6151, 4, FALSE),  0)</f>
        <v>0</v>
      </c>
      <c r="Q166" s="72">
        <f>IFERROR(VLOOKUP(Q$10 &amp; "_" &amp; $D$9 &amp; "_" &amp; $B166, OBSERVED_DATA!$A$2:$F$6151, 4, FALSE),  0)</f>
        <v>0</v>
      </c>
      <c r="R166" s="72">
        <f>IFERROR(VLOOKUP(R$10 &amp; "_" &amp; $D$9 &amp; "_" &amp; $B166, OBSERVED_DATA!$A$2:$F$6151, 4, FALSE),  0)</f>
        <v>0</v>
      </c>
      <c r="S166" s="72">
        <f>IFERROR(VLOOKUP(S$10 &amp; "_" &amp; $D$9 &amp; "_" &amp; $B166, OBSERVED_DATA!$A$2:$F$6151, 4, FALSE),  0)</f>
        <v>0</v>
      </c>
      <c r="T166" s="72">
        <f>IFERROR(VLOOKUP(T$10 &amp; "_" &amp; $D$9 &amp; "_" &amp; $B166, OBSERVED_DATA!$A$2:$F$6151, 4, FALSE),  0)</f>
        <v>0</v>
      </c>
    </row>
    <row r="167" spans="2:20" x14ac:dyDescent="0.25">
      <c r="B167" s="25">
        <v>312</v>
      </c>
      <c r="C167" s="25">
        <v>313</v>
      </c>
      <c r="D167" s="47"/>
      <c r="E167" s="72">
        <f>IFERROR(VLOOKUP(E$10 &amp; "_" &amp; $D$9 &amp; "_" &amp; $B167, OBSERVED_DATA!$A$2:$F$6151, 4, FALSE),  0)</f>
        <v>0</v>
      </c>
      <c r="F167" s="73">
        <f>IFERROR(VLOOKUP(F$10 &amp; "_" &amp; $D$9 &amp; "_" &amp; $B167, OBSERVED_DATA!$A$2:$F$6151, 4, FALSE),  0)</f>
        <v>0</v>
      </c>
      <c r="G167" s="73">
        <f>IFERROR(VLOOKUP(G$10 &amp; "_" &amp; $D$9 &amp; "_" &amp; $B167, OBSERVED_DATA!$A$2:$F$6151, 4, FALSE),  0)</f>
        <v>0</v>
      </c>
      <c r="H167" s="73">
        <f>IFERROR(VLOOKUP(H$10 &amp; "_" &amp; $D$9 &amp; "_" &amp; $B167, OBSERVED_DATA!$A$2:$F$6151, 4, FALSE),  0)</f>
        <v>0</v>
      </c>
      <c r="I167" s="73">
        <f>IFERROR(VLOOKUP(I$10 &amp; "_" &amp; $D$9 &amp; "_" &amp; $B167, OBSERVED_DATA!$A$2:$F$6151, 4, FALSE),  0)</f>
        <v>0</v>
      </c>
      <c r="J167" s="73">
        <f>IFERROR(VLOOKUP(J$10 &amp; "_" &amp; $D$9 &amp; "_" &amp; $B167, OBSERVED_DATA!$A$2:$F$6151, 4, FALSE),  0)</f>
        <v>0</v>
      </c>
      <c r="K167" s="72">
        <f>IFERROR(VLOOKUP(K$10 &amp; "_" &amp; $D$9 &amp; "_" &amp; $B167, OBSERVED_DATA!$A$2:$F$6151, 4, FALSE),  0)</f>
        <v>0</v>
      </c>
      <c r="L167" s="74">
        <f>IFERROR(VLOOKUP(L$10 &amp; "_" &amp; $D$9 &amp; "_" &amp; $B167, OBSERVED_DATA!$A$2:$F$6151, 4, FALSE),  0)</f>
        <v>0</v>
      </c>
      <c r="M167" s="72">
        <f>IFERROR(VLOOKUP(M$10 &amp; "_" &amp; $D$9 &amp; "_" &amp; $B167, OBSERVED_DATA!$A$2:$F$6151, 4, FALSE),  0)</f>
        <v>0</v>
      </c>
      <c r="N167" s="72">
        <f>IFERROR(VLOOKUP(N$10 &amp; "_" &amp; $D$9 &amp; "_" &amp; $B167, OBSERVED_DATA!$A$2:$F$6151, 4, FALSE),  0)</f>
        <v>0</v>
      </c>
      <c r="O167" s="74">
        <f>IFERROR(VLOOKUP(O$10 &amp; "_" &amp; $D$9 &amp; "_" &amp; $B167, OBSERVED_DATA!$A$2:$F$6151, 4, FALSE),  0)</f>
        <v>0</v>
      </c>
      <c r="P167" s="72">
        <f>IFERROR(VLOOKUP(P$10 &amp; "_" &amp; $D$9 &amp; "_" &amp; $B167, OBSERVED_DATA!$A$2:$F$6151, 4, FALSE),  0)</f>
        <v>0</v>
      </c>
      <c r="Q167" s="72">
        <f>IFERROR(VLOOKUP(Q$10 &amp; "_" &amp; $D$9 &amp; "_" &amp; $B167, OBSERVED_DATA!$A$2:$F$6151, 4, FALSE),  0)</f>
        <v>0</v>
      </c>
      <c r="R167" s="72">
        <f>IFERROR(VLOOKUP(R$10 &amp; "_" &amp; $D$9 &amp; "_" &amp; $B167, OBSERVED_DATA!$A$2:$F$6151, 4, FALSE),  0)</f>
        <v>0</v>
      </c>
      <c r="S167" s="72">
        <f>IFERROR(VLOOKUP(S$10 &amp; "_" &amp; $D$9 &amp; "_" &amp; $B167, OBSERVED_DATA!$A$2:$F$6151, 4, FALSE),  0)</f>
        <v>0</v>
      </c>
      <c r="T167" s="72">
        <f>IFERROR(VLOOKUP(T$10 &amp; "_" &amp; $D$9 &amp; "_" &amp; $B167, OBSERVED_DATA!$A$2:$F$6151, 4, FALSE),  0)</f>
        <v>0</v>
      </c>
    </row>
    <row r="168" spans="2:20" x14ac:dyDescent="0.25">
      <c r="B168" s="25">
        <v>314</v>
      </c>
      <c r="C168" s="25">
        <v>315</v>
      </c>
      <c r="D168" s="47"/>
      <c r="E168" s="72">
        <f>IFERROR(VLOOKUP(E$10 &amp; "_" &amp; $D$9 &amp; "_" &amp; $B168, OBSERVED_DATA!$A$2:$F$6151, 4, FALSE),  0)</f>
        <v>0</v>
      </c>
      <c r="F168" s="73">
        <f>IFERROR(VLOOKUP(F$10 &amp; "_" &amp; $D$9 &amp; "_" &amp; $B168, OBSERVED_DATA!$A$2:$F$6151, 4, FALSE),  0)</f>
        <v>0</v>
      </c>
      <c r="G168" s="73">
        <f>IFERROR(VLOOKUP(G$10 &amp; "_" &amp; $D$9 &amp; "_" &amp; $B168, OBSERVED_DATA!$A$2:$F$6151, 4, FALSE),  0)</f>
        <v>0</v>
      </c>
      <c r="H168" s="73">
        <f>IFERROR(VLOOKUP(H$10 &amp; "_" &amp; $D$9 &amp; "_" &amp; $B168, OBSERVED_DATA!$A$2:$F$6151, 4, FALSE),  0)</f>
        <v>0</v>
      </c>
      <c r="I168" s="73">
        <f>IFERROR(VLOOKUP(I$10 &amp; "_" &amp; $D$9 &amp; "_" &amp; $B168, OBSERVED_DATA!$A$2:$F$6151, 4, FALSE),  0)</f>
        <v>0</v>
      </c>
      <c r="J168" s="73">
        <f>IFERROR(VLOOKUP(J$10 &amp; "_" &amp; $D$9 &amp; "_" &amp; $B168, OBSERVED_DATA!$A$2:$F$6151, 4, FALSE),  0)</f>
        <v>0</v>
      </c>
      <c r="K168" s="72">
        <f>IFERROR(VLOOKUP(K$10 &amp; "_" &amp; $D$9 &amp; "_" &amp; $B168, OBSERVED_DATA!$A$2:$F$6151, 4, FALSE),  0)</f>
        <v>0</v>
      </c>
      <c r="L168" s="74">
        <f>IFERROR(VLOOKUP(L$10 &amp; "_" &amp; $D$9 &amp; "_" &amp; $B168, OBSERVED_DATA!$A$2:$F$6151, 4, FALSE),  0)</f>
        <v>0</v>
      </c>
      <c r="M168" s="72">
        <f>IFERROR(VLOOKUP(M$10 &amp; "_" &amp; $D$9 &amp; "_" &amp; $B168, OBSERVED_DATA!$A$2:$F$6151, 4, FALSE),  0)</f>
        <v>0</v>
      </c>
      <c r="N168" s="72">
        <f>IFERROR(VLOOKUP(N$10 &amp; "_" &amp; $D$9 &amp; "_" &amp; $B168, OBSERVED_DATA!$A$2:$F$6151, 4, FALSE),  0)</f>
        <v>0</v>
      </c>
      <c r="O168" s="74">
        <f>IFERROR(VLOOKUP(O$10 &amp; "_" &amp; $D$9 &amp; "_" &amp; $B168, OBSERVED_DATA!$A$2:$F$6151, 4, FALSE),  0)</f>
        <v>0</v>
      </c>
      <c r="P168" s="72">
        <f>IFERROR(VLOOKUP(P$10 &amp; "_" &amp; $D$9 &amp; "_" &amp; $B168, OBSERVED_DATA!$A$2:$F$6151, 4, FALSE),  0)</f>
        <v>0</v>
      </c>
      <c r="Q168" s="72">
        <f>IFERROR(VLOOKUP(Q$10 &amp; "_" &amp; $D$9 &amp; "_" &amp; $B168, OBSERVED_DATA!$A$2:$F$6151, 4, FALSE),  0)</f>
        <v>0</v>
      </c>
      <c r="R168" s="72">
        <f>IFERROR(VLOOKUP(R$10 &amp; "_" &amp; $D$9 &amp; "_" &amp; $B168, OBSERVED_DATA!$A$2:$F$6151, 4, FALSE),  0)</f>
        <v>0</v>
      </c>
      <c r="S168" s="72">
        <f>IFERROR(VLOOKUP(S$10 &amp; "_" &amp; $D$9 &amp; "_" &amp; $B168, OBSERVED_DATA!$A$2:$F$6151, 4, FALSE),  0)</f>
        <v>0</v>
      </c>
      <c r="T168" s="72">
        <f>IFERROR(VLOOKUP(T$10 &amp; "_" &amp; $D$9 &amp; "_" &amp; $B168, OBSERVED_DATA!$A$2:$F$6151, 4, FALSE),  0)</f>
        <v>0</v>
      </c>
    </row>
    <row r="169" spans="2:20" x14ac:dyDescent="0.25">
      <c r="B169" s="25">
        <v>316</v>
      </c>
      <c r="C169" s="25">
        <v>317</v>
      </c>
      <c r="D169" s="47"/>
      <c r="E169" s="72">
        <f>IFERROR(VLOOKUP(E$10 &amp; "_" &amp; $D$9 &amp; "_" &amp; $B169, OBSERVED_DATA!$A$2:$F$6151, 4, FALSE),  0)</f>
        <v>0</v>
      </c>
      <c r="F169" s="73">
        <f>IFERROR(VLOOKUP(F$10 &amp; "_" &amp; $D$9 &amp; "_" &amp; $B169, OBSERVED_DATA!$A$2:$F$6151, 4, FALSE),  0)</f>
        <v>0</v>
      </c>
      <c r="G169" s="73">
        <f>IFERROR(VLOOKUP(G$10 &amp; "_" &amp; $D$9 &amp; "_" &amp; $B169, OBSERVED_DATA!$A$2:$F$6151, 4, FALSE),  0)</f>
        <v>0</v>
      </c>
      <c r="H169" s="73">
        <f>IFERROR(VLOOKUP(H$10 &amp; "_" &amp; $D$9 &amp; "_" &amp; $B169, OBSERVED_DATA!$A$2:$F$6151, 4, FALSE),  0)</f>
        <v>0</v>
      </c>
      <c r="I169" s="73">
        <f>IFERROR(VLOOKUP(I$10 &amp; "_" &amp; $D$9 &amp; "_" &amp; $B169, OBSERVED_DATA!$A$2:$F$6151, 4, FALSE),  0)</f>
        <v>0</v>
      </c>
      <c r="J169" s="73">
        <f>IFERROR(VLOOKUP(J$10 &amp; "_" &amp; $D$9 &amp; "_" &amp; $B169, OBSERVED_DATA!$A$2:$F$6151, 4, FALSE),  0)</f>
        <v>0</v>
      </c>
      <c r="K169" s="72">
        <f>IFERROR(VLOOKUP(K$10 &amp; "_" &amp; $D$9 &amp; "_" &amp; $B169, OBSERVED_DATA!$A$2:$F$6151, 4, FALSE),  0)</f>
        <v>0</v>
      </c>
      <c r="L169" s="74">
        <f>IFERROR(VLOOKUP(L$10 &amp; "_" &amp; $D$9 &amp; "_" &amp; $B169, OBSERVED_DATA!$A$2:$F$6151, 4, FALSE),  0)</f>
        <v>0</v>
      </c>
      <c r="M169" s="72">
        <f>IFERROR(VLOOKUP(M$10 &amp; "_" &amp; $D$9 &amp; "_" &amp; $B169, OBSERVED_DATA!$A$2:$F$6151, 4, FALSE),  0)</f>
        <v>0</v>
      </c>
      <c r="N169" s="72">
        <f>IFERROR(VLOOKUP(N$10 &amp; "_" &amp; $D$9 &amp; "_" &amp; $B169, OBSERVED_DATA!$A$2:$F$6151, 4, FALSE),  0)</f>
        <v>0</v>
      </c>
      <c r="O169" s="74">
        <f>IFERROR(VLOOKUP(O$10 &amp; "_" &amp; $D$9 &amp; "_" &amp; $B169, OBSERVED_DATA!$A$2:$F$6151, 4, FALSE),  0)</f>
        <v>0</v>
      </c>
      <c r="P169" s="72">
        <f>IFERROR(VLOOKUP(P$10 &amp; "_" &amp; $D$9 &amp; "_" &amp; $B169, OBSERVED_DATA!$A$2:$F$6151, 4, FALSE),  0)</f>
        <v>0</v>
      </c>
      <c r="Q169" s="72">
        <f>IFERROR(VLOOKUP(Q$10 &amp; "_" &amp; $D$9 &amp; "_" &amp; $B169, OBSERVED_DATA!$A$2:$F$6151, 4, FALSE),  0)</f>
        <v>0</v>
      </c>
      <c r="R169" s="72">
        <f>IFERROR(VLOOKUP(R$10 &amp; "_" &amp; $D$9 &amp; "_" &amp; $B169, OBSERVED_DATA!$A$2:$F$6151, 4, FALSE),  0)</f>
        <v>0</v>
      </c>
      <c r="S169" s="72">
        <f>IFERROR(VLOOKUP(S$10 &amp; "_" &amp; $D$9 &amp; "_" &amp; $B169, OBSERVED_DATA!$A$2:$F$6151, 4, FALSE),  0)</f>
        <v>0</v>
      </c>
      <c r="T169" s="72">
        <f>IFERROR(VLOOKUP(T$10 &amp; "_" &amp; $D$9 &amp; "_" &amp; $B169, OBSERVED_DATA!$A$2:$F$6151, 4, FALSE),  0)</f>
        <v>0</v>
      </c>
    </row>
    <row r="170" spans="2:20" x14ac:dyDescent="0.25">
      <c r="B170" s="25">
        <v>318</v>
      </c>
      <c r="C170" s="25">
        <v>319</v>
      </c>
      <c r="D170" s="47"/>
      <c r="E170" s="72">
        <f>IFERROR(VLOOKUP(E$10 &amp; "_" &amp; $D$9 &amp; "_" &amp; $B170, OBSERVED_DATA!$A$2:$F$6151, 4, FALSE),  0)</f>
        <v>0</v>
      </c>
      <c r="F170" s="73">
        <f>IFERROR(VLOOKUP(F$10 &amp; "_" &amp; $D$9 &amp; "_" &amp; $B170, OBSERVED_DATA!$A$2:$F$6151, 4, FALSE),  0)</f>
        <v>0</v>
      </c>
      <c r="G170" s="73">
        <f>IFERROR(VLOOKUP(G$10 &amp; "_" &amp; $D$9 &amp; "_" &amp; $B170, OBSERVED_DATA!$A$2:$F$6151, 4, FALSE),  0)</f>
        <v>0</v>
      </c>
      <c r="H170" s="73">
        <f>IFERROR(VLOOKUP(H$10 &amp; "_" &amp; $D$9 &amp; "_" &amp; $B170, OBSERVED_DATA!$A$2:$F$6151, 4, FALSE),  0)</f>
        <v>0</v>
      </c>
      <c r="I170" s="73">
        <f>IFERROR(VLOOKUP(I$10 &amp; "_" &amp; $D$9 &amp; "_" &amp; $B170, OBSERVED_DATA!$A$2:$F$6151, 4, FALSE),  0)</f>
        <v>0</v>
      </c>
      <c r="J170" s="73">
        <f>IFERROR(VLOOKUP(J$10 &amp; "_" &amp; $D$9 &amp; "_" &amp; $B170, OBSERVED_DATA!$A$2:$F$6151, 4, FALSE),  0)</f>
        <v>0</v>
      </c>
      <c r="K170" s="72">
        <f>IFERROR(VLOOKUP(K$10 &amp; "_" &amp; $D$9 &amp; "_" &amp; $B170, OBSERVED_DATA!$A$2:$F$6151, 4, FALSE),  0)</f>
        <v>0</v>
      </c>
      <c r="L170" s="74">
        <f>IFERROR(VLOOKUP(L$10 &amp; "_" &amp; $D$9 &amp; "_" &amp; $B170, OBSERVED_DATA!$A$2:$F$6151, 4, FALSE),  0)</f>
        <v>0</v>
      </c>
      <c r="M170" s="72">
        <f>IFERROR(VLOOKUP(M$10 &amp; "_" &amp; $D$9 &amp; "_" &amp; $B170, OBSERVED_DATA!$A$2:$F$6151, 4, FALSE),  0)</f>
        <v>0</v>
      </c>
      <c r="N170" s="72">
        <f>IFERROR(VLOOKUP(N$10 &amp; "_" &amp; $D$9 &amp; "_" &amp; $B170, OBSERVED_DATA!$A$2:$F$6151, 4, FALSE),  0)</f>
        <v>0</v>
      </c>
      <c r="O170" s="74">
        <f>IFERROR(VLOOKUP(O$10 &amp; "_" &amp; $D$9 &amp; "_" &amp; $B170, OBSERVED_DATA!$A$2:$F$6151, 4, FALSE),  0)</f>
        <v>0</v>
      </c>
      <c r="P170" s="72">
        <f>IFERROR(VLOOKUP(P$10 &amp; "_" &amp; $D$9 &amp; "_" &amp; $B170, OBSERVED_DATA!$A$2:$F$6151, 4, FALSE),  0)</f>
        <v>0</v>
      </c>
      <c r="Q170" s="72">
        <f>IFERROR(VLOOKUP(Q$10 &amp; "_" &amp; $D$9 &amp; "_" &amp; $B170, OBSERVED_DATA!$A$2:$F$6151, 4, FALSE),  0)</f>
        <v>0</v>
      </c>
      <c r="R170" s="72">
        <f>IFERROR(VLOOKUP(R$10 &amp; "_" &amp; $D$9 &amp; "_" &amp; $B170, OBSERVED_DATA!$A$2:$F$6151, 4, FALSE),  0)</f>
        <v>0</v>
      </c>
      <c r="S170" s="72">
        <f>IFERROR(VLOOKUP(S$10 &amp; "_" &amp; $D$9 &amp; "_" &amp; $B170, OBSERVED_DATA!$A$2:$F$6151, 4, FALSE),  0)</f>
        <v>0</v>
      </c>
      <c r="T170" s="72">
        <f>IFERROR(VLOOKUP(T$10 &amp; "_" &amp; $D$9 &amp; "_" &amp; $B170, OBSERVED_DATA!$A$2:$F$6151, 4, FALSE),  0)</f>
        <v>0</v>
      </c>
    </row>
    <row r="171" spans="2:20" x14ac:dyDescent="0.25">
      <c r="B171" s="25">
        <v>320</v>
      </c>
      <c r="C171" s="25">
        <v>321</v>
      </c>
      <c r="D171" s="47"/>
      <c r="E171" s="72">
        <f>IFERROR(VLOOKUP(E$10 &amp; "_" &amp; $D$9 &amp; "_" &amp; $B171, OBSERVED_DATA!$A$2:$F$6151, 4, FALSE),  0)</f>
        <v>0</v>
      </c>
      <c r="F171" s="73">
        <f>IFERROR(VLOOKUP(F$10 &amp; "_" &amp; $D$9 &amp; "_" &amp; $B171, OBSERVED_DATA!$A$2:$F$6151, 4, FALSE),  0)</f>
        <v>0</v>
      </c>
      <c r="G171" s="73">
        <f>IFERROR(VLOOKUP(G$10 &amp; "_" &amp; $D$9 &amp; "_" &amp; $B171, OBSERVED_DATA!$A$2:$F$6151, 4, FALSE),  0)</f>
        <v>0</v>
      </c>
      <c r="H171" s="73">
        <f>IFERROR(VLOOKUP(H$10 &amp; "_" &amp; $D$9 &amp; "_" &amp; $B171, OBSERVED_DATA!$A$2:$F$6151, 4, FALSE),  0)</f>
        <v>0</v>
      </c>
      <c r="I171" s="73">
        <f>IFERROR(VLOOKUP(I$10 &amp; "_" &amp; $D$9 &amp; "_" &amp; $B171, OBSERVED_DATA!$A$2:$F$6151, 4, FALSE),  0)</f>
        <v>0</v>
      </c>
      <c r="J171" s="73">
        <f>IFERROR(VLOOKUP(J$10 &amp; "_" &amp; $D$9 &amp; "_" &amp; $B171, OBSERVED_DATA!$A$2:$F$6151, 4, FALSE),  0)</f>
        <v>0</v>
      </c>
      <c r="K171" s="72">
        <f>IFERROR(VLOOKUP(K$10 &amp; "_" &amp; $D$9 &amp; "_" &amp; $B171, OBSERVED_DATA!$A$2:$F$6151, 4, FALSE),  0)</f>
        <v>0</v>
      </c>
      <c r="L171" s="74">
        <f>IFERROR(VLOOKUP(L$10 &amp; "_" &amp; $D$9 &amp; "_" &amp; $B171, OBSERVED_DATA!$A$2:$F$6151, 4, FALSE),  0)</f>
        <v>0</v>
      </c>
      <c r="M171" s="72">
        <f>IFERROR(VLOOKUP(M$10 &amp; "_" &amp; $D$9 &amp; "_" &amp; $B171, OBSERVED_DATA!$A$2:$F$6151, 4, FALSE),  0)</f>
        <v>0</v>
      </c>
      <c r="N171" s="72">
        <f>IFERROR(VLOOKUP(N$10 &amp; "_" &amp; $D$9 &amp; "_" &amp; $B171, OBSERVED_DATA!$A$2:$F$6151, 4, FALSE),  0)</f>
        <v>0</v>
      </c>
      <c r="O171" s="74">
        <f>IFERROR(VLOOKUP(O$10 &amp; "_" &amp; $D$9 &amp; "_" &amp; $B171, OBSERVED_DATA!$A$2:$F$6151, 4, FALSE),  0)</f>
        <v>0</v>
      </c>
      <c r="P171" s="72">
        <f>IFERROR(VLOOKUP(P$10 &amp; "_" &amp; $D$9 &amp; "_" &amp; $B171, OBSERVED_DATA!$A$2:$F$6151, 4, FALSE),  0)</f>
        <v>0</v>
      </c>
      <c r="Q171" s="72">
        <f>IFERROR(VLOOKUP(Q$10 &amp; "_" &amp; $D$9 &amp; "_" &amp; $B171, OBSERVED_DATA!$A$2:$F$6151, 4, FALSE),  0)</f>
        <v>0</v>
      </c>
      <c r="R171" s="72">
        <f>IFERROR(VLOOKUP(R$10 &amp; "_" &amp; $D$9 &amp; "_" &amp; $B171, OBSERVED_DATA!$A$2:$F$6151, 4, FALSE),  0)</f>
        <v>0</v>
      </c>
      <c r="S171" s="72">
        <f>IFERROR(VLOOKUP(S$10 &amp; "_" &amp; $D$9 &amp; "_" &amp; $B171, OBSERVED_DATA!$A$2:$F$6151, 4, FALSE),  0)</f>
        <v>0</v>
      </c>
      <c r="T171" s="72">
        <f>IFERROR(VLOOKUP(T$10 &amp; "_" &amp; $D$9 &amp; "_" &amp; $B171, OBSERVED_DATA!$A$2:$F$6151, 4, FALSE),  0)</f>
        <v>0</v>
      </c>
    </row>
    <row r="172" spans="2:20" x14ac:dyDescent="0.25">
      <c r="B172" s="25">
        <v>322</v>
      </c>
      <c r="C172" s="25">
        <v>323</v>
      </c>
      <c r="D172" s="47"/>
      <c r="E172" s="72">
        <f>IFERROR(VLOOKUP(E$10 &amp; "_" &amp; $D$9 &amp; "_" &amp; $B172, OBSERVED_DATA!$A$2:$F$6151, 4, FALSE),  0)</f>
        <v>0</v>
      </c>
      <c r="F172" s="73">
        <f>IFERROR(VLOOKUP(F$10 &amp; "_" &amp; $D$9 &amp; "_" &amp; $B172, OBSERVED_DATA!$A$2:$F$6151, 4, FALSE),  0)</f>
        <v>0</v>
      </c>
      <c r="G172" s="73">
        <f>IFERROR(VLOOKUP(G$10 &amp; "_" &amp; $D$9 &amp; "_" &amp; $B172, OBSERVED_DATA!$A$2:$F$6151, 4, FALSE),  0)</f>
        <v>0</v>
      </c>
      <c r="H172" s="73">
        <f>IFERROR(VLOOKUP(H$10 &amp; "_" &amp; $D$9 &amp; "_" &amp; $B172, OBSERVED_DATA!$A$2:$F$6151, 4, FALSE),  0)</f>
        <v>0</v>
      </c>
      <c r="I172" s="73">
        <f>IFERROR(VLOOKUP(I$10 &amp; "_" &amp; $D$9 &amp; "_" &amp; $B172, OBSERVED_DATA!$A$2:$F$6151, 4, FALSE),  0)</f>
        <v>0</v>
      </c>
      <c r="J172" s="73">
        <f>IFERROR(VLOOKUP(J$10 &amp; "_" &amp; $D$9 &amp; "_" &amp; $B172, OBSERVED_DATA!$A$2:$F$6151, 4, FALSE),  0)</f>
        <v>0</v>
      </c>
      <c r="K172" s="72">
        <f>IFERROR(VLOOKUP(K$10 &amp; "_" &amp; $D$9 &amp; "_" &amp; $B172, OBSERVED_DATA!$A$2:$F$6151, 4, FALSE),  0)</f>
        <v>0</v>
      </c>
      <c r="L172" s="74">
        <f>IFERROR(VLOOKUP(L$10 &amp; "_" &amp; $D$9 &amp; "_" &amp; $B172, OBSERVED_DATA!$A$2:$F$6151, 4, FALSE),  0)</f>
        <v>0</v>
      </c>
      <c r="M172" s="72">
        <f>IFERROR(VLOOKUP(M$10 &amp; "_" &amp; $D$9 &amp; "_" &amp; $B172, OBSERVED_DATA!$A$2:$F$6151, 4, FALSE),  0)</f>
        <v>0</v>
      </c>
      <c r="N172" s="72">
        <f>IFERROR(VLOOKUP(N$10 &amp; "_" &amp; $D$9 &amp; "_" &amp; $B172, OBSERVED_DATA!$A$2:$F$6151, 4, FALSE),  0)</f>
        <v>0</v>
      </c>
      <c r="O172" s="74">
        <f>IFERROR(VLOOKUP(O$10 &amp; "_" &amp; $D$9 &amp; "_" &amp; $B172, OBSERVED_DATA!$A$2:$F$6151, 4, FALSE),  0)</f>
        <v>0</v>
      </c>
      <c r="P172" s="72">
        <f>IFERROR(VLOOKUP(P$10 &amp; "_" &amp; $D$9 &amp; "_" &amp; $B172, OBSERVED_DATA!$A$2:$F$6151, 4, FALSE),  0)</f>
        <v>0</v>
      </c>
      <c r="Q172" s="72">
        <f>IFERROR(VLOOKUP(Q$10 &amp; "_" &amp; $D$9 &amp; "_" &amp; $B172, OBSERVED_DATA!$A$2:$F$6151, 4, FALSE),  0)</f>
        <v>0</v>
      </c>
      <c r="R172" s="72">
        <f>IFERROR(VLOOKUP(R$10 &amp; "_" &amp; $D$9 &amp; "_" &amp; $B172, OBSERVED_DATA!$A$2:$F$6151, 4, FALSE),  0)</f>
        <v>0</v>
      </c>
      <c r="S172" s="72">
        <f>IFERROR(VLOOKUP(S$10 &amp; "_" &amp; $D$9 &amp; "_" &amp; $B172, OBSERVED_DATA!$A$2:$F$6151, 4, FALSE),  0)</f>
        <v>0</v>
      </c>
      <c r="T172" s="72">
        <f>IFERROR(VLOOKUP(T$10 &amp; "_" &amp; $D$9 &amp; "_" &amp; $B172, OBSERVED_DATA!$A$2:$F$6151, 4, FALSE),  0)</f>
        <v>0</v>
      </c>
    </row>
    <row r="173" spans="2:20" x14ac:dyDescent="0.25">
      <c r="B173" s="25">
        <v>324</v>
      </c>
      <c r="C173" s="25">
        <v>325</v>
      </c>
      <c r="D173" s="47"/>
      <c r="E173" s="72">
        <f>IFERROR(VLOOKUP(E$10 &amp; "_" &amp; $D$9 &amp; "_" &amp; $B173, OBSERVED_DATA!$A$2:$F$6151, 4, FALSE),  0)</f>
        <v>0</v>
      </c>
      <c r="F173" s="73">
        <f>IFERROR(VLOOKUP(F$10 &amp; "_" &amp; $D$9 &amp; "_" &amp; $B173, OBSERVED_DATA!$A$2:$F$6151, 4, FALSE),  0)</f>
        <v>0</v>
      </c>
      <c r="G173" s="73">
        <f>IFERROR(VLOOKUP(G$10 &amp; "_" &amp; $D$9 &amp; "_" &amp; $B173, OBSERVED_DATA!$A$2:$F$6151, 4, FALSE),  0)</f>
        <v>0</v>
      </c>
      <c r="H173" s="73">
        <f>IFERROR(VLOOKUP(H$10 &amp; "_" &amp; $D$9 &amp; "_" &amp; $B173, OBSERVED_DATA!$A$2:$F$6151, 4, FALSE),  0)</f>
        <v>0</v>
      </c>
      <c r="I173" s="73">
        <f>IFERROR(VLOOKUP(I$10 &amp; "_" &amp; $D$9 &amp; "_" &amp; $B173, OBSERVED_DATA!$A$2:$F$6151, 4, FALSE),  0)</f>
        <v>0</v>
      </c>
      <c r="J173" s="73">
        <f>IFERROR(VLOOKUP(J$10 &amp; "_" &amp; $D$9 &amp; "_" &amp; $B173, OBSERVED_DATA!$A$2:$F$6151, 4, FALSE),  0)</f>
        <v>0</v>
      </c>
      <c r="K173" s="72">
        <f>IFERROR(VLOOKUP(K$10 &amp; "_" &amp; $D$9 &amp; "_" &amp; $B173, OBSERVED_DATA!$A$2:$F$6151, 4, FALSE),  0)</f>
        <v>0</v>
      </c>
      <c r="L173" s="74">
        <f>IFERROR(VLOOKUP(L$10 &amp; "_" &amp; $D$9 &amp; "_" &amp; $B173, OBSERVED_DATA!$A$2:$F$6151, 4, FALSE),  0)</f>
        <v>0</v>
      </c>
      <c r="M173" s="72">
        <f>IFERROR(VLOOKUP(M$10 &amp; "_" &amp; $D$9 &amp; "_" &amp; $B173, OBSERVED_DATA!$A$2:$F$6151, 4, FALSE),  0)</f>
        <v>0</v>
      </c>
      <c r="N173" s="72">
        <f>IFERROR(VLOOKUP(N$10 &amp; "_" &amp; $D$9 &amp; "_" &amp; $B173, OBSERVED_DATA!$A$2:$F$6151, 4, FALSE),  0)</f>
        <v>0</v>
      </c>
      <c r="O173" s="74">
        <f>IFERROR(VLOOKUP(O$10 &amp; "_" &amp; $D$9 &amp; "_" &amp; $B173, OBSERVED_DATA!$A$2:$F$6151, 4, FALSE),  0)</f>
        <v>0</v>
      </c>
      <c r="P173" s="72">
        <f>IFERROR(VLOOKUP(P$10 &amp; "_" &amp; $D$9 &amp; "_" &amp; $B173, OBSERVED_DATA!$A$2:$F$6151, 4, FALSE),  0)</f>
        <v>0</v>
      </c>
      <c r="Q173" s="72">
        <f>IFERROR(VLOOKUP(Q$10 &amp; "_" &amp; $D$9 &amp; "_" &amp; $B173, OBSERVED_DATA!$A$2:$F$6151, 4, FALSE),  0)</f>
        <v>0</v>
      </c>
      <c r="R173" s="72">
        <f>IFERROR(VLOOKUP(R$10 &amp; "_" &amp; $D$9 &amp; "_" &amp; $B173, OBSERVED_DATA!$A$2:$F$6151, 4, FALSE),  0)</f>
        <v>0</v>
      </c>
      <c r="S173" s="72">
        <f>IFERROR(VLOOKUP(S$10 &amp; "_" &amp; $D$9 &amp; "_" &amp; $B173, OBSERVED_DATA!$A$2:$F$6151, 4, FALSE),  0)</f>
        <v>0</v>
      </c>
      <c r="T173" s="72">
        <f>IFERROR(VLOOKUP(T$10 &amp; "_" &amp; $D$9 &amp; "_" &amp; $B173, OBSERVED_DATA!$A$2:$F$6151, 4, FALSE),  0)</f>
        <v>0</v>
      </c>
    </row>
    <row r="174" spans="2:20" x14ac:dyDescent="0.25">
      <c r="B174" s="25">
        <v>326</v>
      </c>
      <c r="C174" s="25">
        <v>327</v>
      </c>
      <c r="D174" s="47"/>
      <c r="E174" s="72">
        <f>IFERROR(VLOOKUP(E$10 &amp; "_" &amp; $D$9 &amp; "_" &amp; $B174, OBSERVED_DATA!$A$2:$F$6151, 4, FALSE),  0)</f>
        <v>0</v>
      </c>
      <c r="F174" s="73">
        <f>IFERROR(VLOOKUP(F$10 &amp; "_" &amp; $D$9 &amp; "_" &amp; $B174, OBSERVED_DATA!$A$2:$F$6151, 4, FALSE),  0)</f>
        <v>0</v>
      </c>
      <c r="G174" s="73">
        <f>IFERROR(VLOOKUP(G$10 &amp; "_" &amp; $D$9 &amp; "_" &amp; $B174, OBSERVED_DATA!$A$2:$F$6151, 4, FALSE),  0)</f>
        <v>0</v>
      </c>
      <c r="H174" s="73">
        <f>IFERROR(VLOOKUP(H$10 &amp; "_" &amp; $D$9 &amp; "_" &amp; $B174, OBSERVED_DATA!$A$2:$F$6151, 4, FALSE),  0)</f>
        <v>0</v>
      </c>
      <c r="I174" s="73">
        <f>IFERROR(VLOOKUP(I$10 &amp; "_" &amp; $D$9 &amp; "_" &amp; $B174, OBSERVED_DATA!$A$2:$F$6151, 4, FALSE),  0)</f>
        <v>0</v>
      </c>
      <c r="J174" s="73">
        <f>IFERROR(VLOOKUP(J$10 &amp; "_" &amp; $D$9 &amp; "_" &amp; $B174, OBSERVED_DATA!$A$2:$F$6151, 4, FALSE),  0)</f>
        <v>0</v>
      </c>
      <c r="K174" s="72">
        <f>IFERROR(VLOOKUP(K$10 &amp; "_" &amp; $D$9 &amp; "_" &amp; $B174, OBSERVED_DATA!$A$2:$F$6151, 4, FALSE),  0)</f>
        <v>0</v>
      </c>
      <c r="L174" s="74">
        <f>IFERROR(VLOOKUP(L$10 &amp; "_" &amp; $D$9 &amp; "_" &amp; $B174, OBSERVED_DATA!$A$2:$F$6151, 4, FALSE),  0)</f>
        <v>0</v>
      </c>
      <c r="M174" s="72">
        <f>IFERROR(VLOOKUP(M$10 &amp; "_" &amp; $D$9 &amp; "_" &amp; $B174, OBSERVED_DATA!$A$2:$F$6151, 4, FALSE),  0)</f>
        <v>0</v>
      </c>
      <c r="N174" s="72">
        <f>IFERROR(VLOOKUP(N$10 &amp; "_" &amp; $D$9 &amp; "_" &amp; $B174, OBSERVED_DATA!$A$2:$F$6151, 4, FALSE),  0)</f>
        <v>0</v>
      </c>
      <c r="O174" s="74">
        <f>IFERROR(VLOOKUP(O$10 &amp; "_" &amp; $D$9 &amp; "_" &amp; $B174, OBSERVED_DATA!$A$2:$F$6151, 4, FALSE),  0)</f>
        <v>0</v>
      </c>
      <c r="P174" s="72">
        <f>IFERROR(VLOOKUP(P$10 &amp; "_" &amp; $D$9 &amp; "_" &amp; $B174, OBSERVED_DATA!$A$2:$F$6151, 4, FALSE),  0)</f>
        <v>0</v>
      </c>
      <c r="Q174" s="72">
        <f>IFERROR(VLOOKUP(Q$10 &amp; "_" &amp; $D$9 &amp; "_" &amp; $B174, OBSERVED_DATA!$A$2:$F$6151, 4, FALSE),  0)</f>
        <v>0</v>
      </c>
      <c r="R174" s="72">
        <f>IFERROR(VLOOKUP(R$10 &amp; "_" &amp; $D$9 &amp; "_" &amp; $B174, OBSERVED_DATA!$A$2:$F$6151, 4, FALSE),  0)</f>
        <v>0</v>
      </c>
      <c r="S174" s="72">
        <f>IFERROR(VLOOKUP(S$10 &amp; "_" &amp; $D$9 &amp; "_" &amp; $B174, OBSERVED_DATA!$A$2:$F$6151, 4, FALSE),  0)</f>
        <v>0</v>
      </c>
      <c r="T174" s="72">
        <f>IFERROR(VLOOKUP(T$10 &amp; "_" &amp; $D$9 &amp; "_" &amp; $B174, OBSERVED_DATA!$A$2:$F$6151, 4, FALSE),  0)</f>
        <v>0</v>
      </c>
    </row>
    <row r="175" spans="2:20" x14ac:dyDescent="0.25">
      <c r="B175" s="25">
        <v>328</v>
      </c>
      <c r="C175" s="25">
        <v>329</v>
      </c>
      <c r="D175" s="47"/>
      <c r="E175" s="72">
        <f>IFERROR(VLOOKUP(E$10 &amp; "_" &amp; $D$9 &amp; "_" &amp; $B175, OBSERVED_DATA!$A$2:$F$6151, 4, FALSE),  0)</f>
        <v>0</v>
      </c>
      <c r="F175" s="73">
        <f>IFERROR(VLOOKUP(F$10 &amp; "_" &amp; $D$9 &amp; "_" &amp; $B175, OBSERVED_DATA!$A$2:$F$6151, 4, FALSE),  0)</f>
        <v>0</v>
      </c>
      <c r="G175" s="73">
        <f>IFERROR(VLOOKUP(G$10 &amp; "_" &amp; $D$9 &amp; "_" &amp; $B175, OBSERVED_DATA!$A$2:$F$6151, 4, FALSE),  0)</f>
        <v>0</v>
      </c>
      <c r="H175" s="73">
        <f>IFERROR(VLOOKUP(H$10 &amp; "_" &amp; $D$9 &amp; "_" &amp; $B175, OBSERVED_DATA!$A$2:$F$6151, 4, FALSE),  0)</f>
        <v>0</v>
      </c>
      <c r="I175" s="73">
        <f>IFERROR(VLOOKUP(I$10 &amp; "_" &amp; $D$9 &amp; "_" &amp; $B175, OBSERVED_DATA!$A$2:$F$6151, 4, FALSE),  0)</f>
        <v>0</v>
      </c>
      <c r="J175" s="73">
        <f>IFERROR(VLOOKUP(J$10 &amp; "_" &amp; $D$9 &amp; "_" &amp; $B175, OBSERVED_DATA!$A$2:$F$6151, 4, FALSE),  0)</f>
        <v>0</v>
      </c>
      <c r="K175" s="72">
        <f>IFERROR(VLOOKUP(K$10 &amp; "_" &amp; $D$9 &amp; "_" &amp; $B175, OBSERVED_DATA!$A$2:$F$6151, 4, FALSE),  0)</f>
        <v>0</v>
      </c>
      <c r="L175" s="74">
        <f>IFERROR(VLOOKUP(L$10 &amp; "_" &amp; $D$9 &amp; "_" &amp; $B175, OBSERVED_DATA!$A$2:$F$6151, 4, FALSE),  0)</f>
        <v>0</v>
      </c>
      <c r="M175" s="72">
        <f>IFERROR(VLOOKUP(M$10 &amp; "_" &amp; $D$9 &amp; "_" &amp; $B175, OBSERVED_DATA!$A$2:$F$6151, 4, FALSE),  0)</f>
        <v>0</v>
      </c>
      <c r="N175" s="72">
        <f>IFERROR(VLOOKUP(N$10 &amp; "_" &amp; $D$9 &amp; "_" &amp; $B175, OBSERVED_DATA!$A$2:$F$6151, 4, FALSE),  0)</f>
        <v>0</v>
      </c>
      <c r="O175" s="74">
        <f>IFERROR(VLOOKUP(O$10 &amp; "_" &amp; $D$9 &amp; "_" &amp; $B175, OBSERVED_DATA!$A$2:$F$6151, 4, FALSE),  0)</f>
        <v>0</v>
      </c>
      <c r="P175" s="72">
        <f>IFERROR(VLOOKUP(P$10 &amp; "_" &amp; $D$9 &amp; "_" &amp; $B175, OBSERVED_DATA!$A$2:$F$6151, 4, FALSE),  0)</f>
        <v>0</v>
      </c>
      <c r="Q175" s="72">
        <f>IFERROR(VLOOKUP(Q$10 &amp; "_" &amp; $D$9 &amp; "_" &amp; $B175, OBSERVED_DATA!$A$2:$F$6151, 4, FALSE),  0)</f>
        <v>0</v>
      </c>
      <c r="R175" s="72">
        <f>IFERROR(VLOOKUP(R$10 &amp; "_" &amp; $D$9 &amp; "_" &amp; $B175, OBSERVED_DATA!$A$2:$F$6151, 4, FALSE),  0)</f>
        <v>0</v>
      </c>
      <c r="S175" s="72">
        <f>IFERROR(VLOOKUP(S$10 &amp; "_" &amp; $D$9 &amp; "_" &amp; $B175, OBSERVED_DATA!$A$2:$F$6151, 4, FALSE),  0)</f>
        <v>0</v>
      </c>
      <c r="T175" s="72">
        <f>IFERROR(VLOOKUP(T$10 &amp; "_" &amp; $D$9 &amp; "_" &amp; $B175, OBSERVED_DATA!$A$2:$F$6151, 4, FALSE),  0)</f>
        <v>0</v>
      </c>
    </row>
    <row r="176" spans="2:20" x14ac:dyDescent="0.25">
      <c r="B176" s="25">
        <v>330</v>
      </c>
      <c r="C176" s="25">
        <v>331</v>
      </c>
      <c r="D176" s="47"/>
      <c r="E176" s="72">
        <f>IFERROR(VLOOKUP(E$10 &amp; "_" &amp; $D$9 &amp; "_" &amp; $B176, OBSERVED_DATA!$A$2:$F$6151, 4, FALSE),  0)</f>
        <v>0</v>
      </c>
      <c r="F176" s="73">
        <f>IFERROR(VLOOKUP(F$10 &amp; "_" &amp; $D$9 &amp; "_" &amp; $B176, OBSERVED_DATA!$A$2:$F$6151, 4, FALSE),  0)</f>
        <v>0</v>
      </c>
      <c r="G176" s="73">
        <f>IFERROR(VLOOKUP(G$10 &amp; "_" &amp; $D$9 &amp; "_" &amp; $B176, OBSERVED_DATA!$A$2:$F$6151, 4, FALSE),  0)</f>
        <v>0</v>
      </c>
      <c r="H176" s="73">
        <f>IFERROR(VLOOKUP(H$10 &amp; "_" &amp; $D$9 &amp; "_" &amp; $B176, OBSERVED_DATA!$A$2:$F$6151, 4, FALSE),  0)</f>
        <v>0</v>
      </c>
      <c r="I176" s="73">
        <f>IFERROR(VLOOKUP(I$10 &amp; "_" &amp; $D$9 &amp; "_" &amp; $B176, OBSERVED_DATA!$A$2:$F$6151, 4, FALSE),  0)</f>
        <v>0</v>
      </c>
      <c r="J176" s="73">
        <f>IFERROR(VLOOKUP(J$10 &amp; "_" &amp; $D$9 &amp; "_" &amp; $B176, OBSERVED_DATA!$A$2:$F$6151, 4, FALSE),  0)</f>
        <v>0</v>
      </c>
      <c r="K176" s="72">
        <f>IFERROR(VLOOKUP(K$10 &amp; "_" &amp; $D$9 &amp; "_" &amp; $B176, OBSERVED_DATA!$A$2:$F$6151, 4, FALSE),  0)</f>
        <v>0</v>
      </c>
      <c r="L176" s="74">
        <f>IFERROR(VLOOKUP(L$10 &amp; "_" &amp; $D$9 &amp; "_" &amp; $B176, OBSERVED_DATA!$A$2:$F$6151, 4, FALSE),  0)</f>
        <v>0</v>
      </c>
      <c r="M176" s="72">
        <f>IFERROR(VLOOKUP(M$10 &amp; "_" &amp; $D$9 &amp; "_" &amp; $B176, OBSERVED_DATA!$A$2:$F$6151, 4, FALSE),  0)</f>
        <v>0</v>
      </c>
      <c r="N176" s="72">
        <f>IFERROR(VLOOKUP(N$10 &amp; "_" &amp; $D$9 &amp; "_" &amp; $B176, OBSERVED_DATA!$A$2:$F$6151, 4, FALSE),  0)</f>
        <v>0</v>
      </c>
      <c r="O176" s="74">
        <f>IFERROR(VLOOKUP(O$10 &amp; "_" &amp; $D$9 &amp; "_" &amp; $B176, OBSERVED_DATA!$A$2:$F$6151, 4, FALSE),  0)</f>
        <v>0</v>
      </c>
      <c r="P176" s="72">
        <f>IFERROR(VLOOKUP(P$10 &amp; "_" &amp; $D$9 &amp; "_" &amp; $B176, OBSERVED_DATA!$A$2:$F$6151, 4, FALSE),  0)</f>
        <v>0</v>
      </c>
      <c r="Q176" s="72">
        <f>IFERROR(VLOOKUP(Q$10 &amp; "_" &amp; $D$9 &amp; "_" &amp; $B176, OBSERVED_DATA!$A$2:$F$6151, 4, FALSE),  0)</f>
        <v>0</v>
      </c>
      <c r="R176" s="72">
        <f>IFERROR(VLOOKUP(R$10 &amp; "_" &amp; $D$9 &amp; "_" &amp; $B176, OBSERVED_DATA!$A$2:$F$6151, 4, FALSE),  0)</f>
        <v>0</v>
      </c>
      <c r="S176" s="72">
        <f>IFERROR(VLOOKUP(S$10 &amp; "_" &amp; $D$9 &amp; "_" &amp; $B176, OBSERVED_DATA!$A$2:$F$6151, 4, FALSE),  0)</f>
        <v>0</v>
      </c>
      <c r="T176" s="72">
        <f>IFERROR(VLOOKUP(T$10 &amp; "_" &amp; $D$9 &amp; "_" &amp; $B176, OBSERVED_DATA!$A$2:$F$6151, 4, FALSE),  0)</f>
        <v>0</v>
      </c>
    </row>
    <row r="177" spans="2:20" x14ac:dyDescent="0.25">
      <c r="B177" s="25">
        <v>332</v>
      </c>
      <c r="C177" s="25">
        <v>333</v>
      </c>
      <c r="D177" s="47"/>
      <c r="E177" s="72">
        <f>IFERROR(VLOOKUP(E$10 &amp; "_" &amp; $D$9 &amp; "_" &amp; $B177, OBSERVED_DATA!$A$2:$F$6151, 4, FALSE),  0)</f>
        <v>0</v>
      </c>
      <c r="F177" s="73">
        <f>IFERROR(VLOOKUP(F$10 &amp; "_" &amp; $D$9 &amp; "_" &amp; $B177, OBSERVED_DATA!$A$2:$F$6151, 4, FALSE),  0)</f>
        <v>0</v>
      </c>
      <c r="G177" s="73">
        <f>IFERROR(VLOOKUP(G$10 &amp; "_" &amp; $D$9 &amp; "_" &amp; $B177, OBSERVED_DATA!$A$2:$F$6151, 4, FALSE),  0)</f>
        <v>0</v>
      </c>
      <c r="H177" s="73">
        <f>IFERROR(VLOOKUP(H$10 &amp; "_" &amp; $D$9 &amp; "_" &amp; $B177, OBSERVED_DATA!$A$2:$F$6151, 4, FALSE),  0)</f>
        <v>0</v>
      </c>
      <c r="I177" s="73">
        <f>IFERROR(VLOOKUP(I$10 &amp; "_" &amp; $D$9 &amp; "_" &amp; $B177, OBSERVED_DATA!$A$2:$F$6151, 4, FALSE),  0)</f>
        <v>0</v>
      </c>
      <c r="J177" s="73">
        <f>IFERROR(VLOOKUP(J$10 &amp; "_" &amp; $D$9 &amp; "_" &amp; $B177, OBSERVED_DATA!$A$2:$F$6151, 4, FALSE),  0)</f>
        <v>0</v>
      </c>
      <c r="K177" s="72">
        <f>IFERROR(VLOOKUP(K$10 &amp; "_" &amp; $D$9 &amp; "_" &amp; $B177, OBSERVED_DATA!$A$2:$F$6151, 4, FALSE),  0)</f>
        <v>0</v>
      </c>
      <c r="L177" s="74">
        <f>IFERROR(VLOOKUP(L$10 &amp; "_" &amp; $D$9 &amp; "_" &amp; $B177, OBSERVED_DATA!$A$2:$F$6151, 4, FALSE),  0)</f>
        <v>0</v>
      </c>
      <c r="M177" s="72">
        <f>IFERROR(VLOOKUP(M$10 &amp; "_" &amp; $D$9 &amp; "_" &amp; $B177, OBSERVED_DATA!$A$2:$F$6151, 4, FALSE),  0)</f>
        <v>0</v>
      </c>
      <c r="N177" s="72">
        <f>IFERROR(VLOOKUP(N$10 &amp; "_" &amp; $D$9 &amp; "_" &amp; $B177, OBSERVED_DATA!$A$2:$F$6151, 4, FALSE),  0)</f>
        <v>0</v>
      </c>
      <c r="O177" s="74">
        <f>IFERROR(VLOOKUP(O$10 &amp; "_" &amp; $D$9 &amp; "_" &amp; $B177, OBSERVED_DATA!$A$2:$F$6151, 4, FALSE),  0)</f>
        <v>0</v>
      </c>
      <c r="P177" s="72">
        <f>IFERROR(VLOOKUP(P$10 &amp; "_" &amp; $D$9 &amp; "_" &amp; $B177, OBSERVED_DATA!$A$2:$F$6151, 4, FALSE),  0)</f>
        <v>0</v>
      </c>
      <c r="Q177" s="72">
        <f>IFERROR(VLOOKUP(Q$10 &amp; "_" &amp; $D$9 &amp; "_" &amp; $B177, OBSERVED_DATA!$A$2:$F$6151, 4, FALSE),  0)</f>
        <v>0</v>
      </c>
      <c r="R177" s="72">
        <f>IFERROR(VLOOKUP(R$10 &amp; "_" &amp; $D$9 &amp; "_" &amp; $B177, OBSERVED_DATA!$A$2:$F$6151, 4, FALSE),  0)</f>
        <v>0</v>
      </c>
      <c r="S177" s="72">
        <f>IFERROR(VLOOKUP(S$10 &amp; "_" &amp; $D$9 &amp; "_" &amp; $B177, OBSERVED_DATA!$A$2:$F$6151, 4, FALSE),  0)</f>
        <v>0</v>
      </c>
      <c r="T177" s="72">
        <f>IFERROR(VLOOKUP(T$10 &amp; "_" &amp; $D$9 &amp; "_" &amp; $B177, OBSERVED_DATA!$A$2:$F$6151, 4, FALSE),  0)</f>
        <v>0</v>
      </c>
    </row>
    <row r="178" spans="2:20" x14ac:dyDescent="0.25">
      <c r="B178" s="25">
        <v>334</v>
      </c>
      <c r="C178" s="25">
        <v>335</v>
      </c>
      <c r="D178" s="47"/>
      <c r="E178" s="72">
        <f>IFERROR(VLOOKUP(E$10 &amp; "_" &amp; $D$9 &amp; "_" &amp; $B178, OBSERVED_DATA!$A$2:$F$6151, 4, FALSE),  0)</f>
        <v>0</v>
      </c>
      <c r="F178" s="73">
        <f>IFERROR(VLOOKUP(F$10 &amp; "_" &amp; $D$9 &amp; "_" &amp; $B178, OBSERVED_DATA!$A$2:$F$6151, 4, FALSE),  0)</f>
        <v>0</v>
      </c>
      <c r="G178" s="73">
        <f>IFERROR(VLOOKUP(G$10 &amp; "_" &amp; $D$9 &amp; "_" &amp; $B178, OBSERVED_DATA!$A$2:$F$6151, 4, FALSE),  0)</f>
        <v>0</v>
      </c>
      <c r="H178" s="73">
        <f>IFERROR(VLOOKUP(H$10 &amp; "_" &amp; $D$9 &amp; "_" &amp; $B178, OBSERVED_DATA!$A$2:$F$6151, 4, FALSE),  0)</f>
        <v>0</v>
      </c>
      <c r="I178" s="73">
        <f>IFERROR(VLOOKUP(I$10 &amp; "_" &amp; $D$9 &amp; "_" &amp; $B178, OBSERVED_DATA!$A$2:$F$6151, 4, FALSE),  0)</f>
        <v>0</v>
      </c>
      <c r="J178" s="73">
        <f>IFERROR(VLOOKUP(J$10 &amp; "_" &amp; $D$9 &amp; "_" &amp; $B178, OBSERVED_DATA!$A$2:$F$6151, 4, FALSE),  0)</f>
        <v>0</v>
      </c>
      <c r="K178" s="72">
        <f>IFERROR(VLOOKUP(K$10 &amp; "_" &amp; $D$9 &amp; "_" &amp; $B178, OBSERVED_DATA!$A$2:$F$6151, 4, FALSE),  0)</f>
        <v>0</v>
      </c>
      <c r="L178" s="74">
        <f>IFERROR(VLOOKUP(L$10 &amp; "_" &amp; $D$9 &amp; "_" &amp; $B178, OBSERVED_DATA!$A$2:$F$6151, 4, FALSE),  0)</f>
        <v>0</v>
      </c>
      <c r="M178" s="72">
        <f>IFERROR(VLOOKUP(M$10 &amp; "_" &amp; $D$9 &amp; "_" &amp; $B178, OBSERVED_DATA!$A$2:$F$6151, 4, FALSE),  0)</f>
        <v>0</v>
      </c>
      <c r="N178" s="72">
        <f>IFERROR(VLOOKUP(N$10 &amp; "_" &amp; $D$9 &amp; "_" &amp; $B178, OBSERVED_DATA!$A$2:$F$6151, 4, FALSE),  0)</f>
        <v>0</v>
      </c>
      <c r="O178" s="74">
        <f>IFERROR(VLOOKUP(O$10 &amp; "_" &amp; $D$9 &amp; "_" &amp; $B178, OBSERVED_DATA!$A$2:$F$6151, 4, FALSE),  0)</f>
        <v>0</v>
      </c>
      <c r="P178" s="72">
        <f>IFERROR(VLOOKUP(P$10 &amp; "_" &amp; $D$9 &amp; "_" &amp; $B178, OBSERVED_DATA!$A$2:$F$6151, 4, FALSE),  0)</f>
        <v>0</v>
      </c>
      <c r="Q178" s="72">
        <f>IFERROR(VLOOKUP(Q$10 &amp; "_" &amp; $D$9 &amp; "_" &amp; $B178, OBSERVED_DATA!$A$2:$F$6151, 4, FALSE),  0)</f>
        <v>0</v>
      </c>
      <c r="R178" s="72">
        <f>IFERROR(VLOOKUP(R$10 &amp; "_" &amp; $D$9 &amp; "_" &amp; $B178, OBSERVED_DATA!$A$2:$F$6151, 4, FALSE),  0)</f>
        <v>0</v>
      </c>
      <c r="S178" s="72">
        <f>IFERROR(VLOOKUP(S$10 &amp; "_" &amp; $D$9 &amp; "_" &amp; $B178, OBSERVED_DATA!$A$2:$F$6151, 4, FALSE),  0)</f>
        <v>0</v>
      </c>
      <c r="T178" s="72">
        <f>IFERROR(VLOOKUP(T$10 &amp; "_" &amp; $D$9 &amp; "_" &amp; $B178, OBSERVED_DATA!$A$2:$F$6151, 4, FALSE),  0)</f>
        <v>0</v>
      </c>
    </row>
    <row r="179" spans="2:20" x14ac:dyDescent="0.25">
      <c r="B179" s="25">
        <v>336</v>
      </c>
      <c r="C179" s="25">
        <v>337</v>
      </c>
      <c r="D179" s="47"/>
      <c r="E179" s="72">
        <f>IFERROR(VLOOKUP(E$10 &amp; "_" &amp; $D$9 &amp; "_" &amp; $B179, OBSERVED_DATA!$A$2:$F$6151, 4, FALSE),  0)</f>
        <v>0</v>
      </c>
      <c r="F179" s="73">
        <f>IFERROR(VLOOKUP(F$10 &amp; "_" &amp; $D$9 &amp; "_" &amp; $B179, OBSERVED_DATA!$A$2:$F$6151, 4, FALSE),  0)</f>
        <v>0</v>
      </c>
      <c r="G179" s="73">
        <f>IFERROR(VLOOKUP(G$10 &amp; "_" &amp; $D$9 &amp; "_" &amp; $B179, OBSERVED_DATA!$A$2:$F$6151, 4, FALSE),  0)</f>
        <v>0</v>
      </c>
      <c r="H179" s="73">
        <f>IFERROR(VLOOKUP(H$10 &amp; "_" &amp; $D$9 &amp; "_" &amp; $B179, OBSERVED_DATA!$A$2:$F$6151, 4, FALSE),  0)</f>
        <v>0</v>
      </c>
      <c r="I179" s="73">
        <f>IFERROR(VLOOKUP(I$10 &amp; "_" &amp; $D$9 &amp; "_" &amp; $B179, OBSERVED_DATA!$A$2:$F$6151, 4, FALSE),  0)</f>
        <v>0</v>
      </c>
      <c r="J179" s="73">
        <f>IFERROR(VLOOKUP(J$10 &amp; "_" &amp; $D$9 &amp; "_" &amp; $B179, OBSERVED_DATA!$A$2:$F$6151, 4, FALSE),  0)</f>
        <v>0</v>
      </c>
      <c r="K179" s="72">
        <f>IFERROR(VLOOKUP(K$10 &amp; "_" &amp; $D$9 &amp; "_" &amp; $B179, OBSERVED_DATA!$A$2:$F$6151, 4, FALSE),  0)</f>
        <v>0</v>
      </c>
      <c r="L179" s="74">
        <f>IFERROR(VLOOKUP(L$10 &amp; "_" &amp; $D$9 &amp; "_" &amp; $B179, OBSERVED_DATA!$A$2:$F$6151, 4, FALSE),  0)</f>
        <v>0</v>
      </c>
      <c r="M179" s="72">
        <f>IFERROR(VLOOKUP(M$10 &amp; "_" &amp; $D$9 &amp; "_" &amp; $B179, OBSERVED_DATA!$A$2:$F$6151, 4, FALSE),  0)</f>
        <v>0</v>
      </c>
      <c r="N179" s="72">
        <f>IFERROR(VLOOKUP(N$10 &amp; "_" &amp; $D$9 &amp; "_" &amp; $B179, OBSERVED_DATA!$A$2:$F$6151, 4, FALSE),  0)</f>
        <v>0</v>
      </c>
      <c r="O179" s="74">
        <f>IFERROR(VLOOKUP(O$10 &amp; "_" &amp; $D$9 &amp; "_" &amp; $B179, OBSERVED_DATA!$A$2:$F$6151, 4, FALSE),  0)</f>
        <v>0</v>
      </c>
      <c r="P179" s="72">
        <f>IFERROR(VLOOKUP(P$10 &amp; "_" &amp; $D$9 &amp; "_" &amp; $B179, OBSERVED_DATA!$A$2:$F$6151, 4, FALSE),  0)</f>
        <v>0</v>
      </c>
      <c r="Q179" s="72">
        <f>IFERROR(VLOOKUP(Q$10 &amp; "_" &amp; $D$9 &amp; "_" &amp; $B179, OBSERVED_DATA!$A$2:$F$6151, 4, FALSE),  0)</f>
        <v>0</v>
      </c>
      <c r="R179" s="72">
        <f>IFERROR(VLOOKUP(R$10 &amp; "_" &amp; $D$9 &amp; "_" &amp; $B179, OBSERVED_DATA!$A$2:$F$6151, 4, FALSE),  0)</f>
        <v>0</v>
      </c>
      <c r="S179" s="72">
        <f>IFERROR(VLOOKUP(S$10 &amp; "_" &amp; $D$9 &amp; "_" &amp; $B179, OBSERVED_DATA!$A$2:$F$6151, 4, FALSE),  0)</f>
        <v>0</v>
      </c>
      <c r="T179" s="72">
        <f>IFERROR(VLOOKUP(T$10 &amp; "_" &amp; $D$9 &amp; "_" &amp; $B179, OBSERVED_DATA!$A$2:$F$6151, 4, FALSE),  0)</f>
        <v>0</v>
      </c>
    </row>
    <row r="180" spans="2:20" x14ac:dyDescent="0.25">
      <c r="B180" s="25">
        <v>338</v>
      </c>
      <c r="C180" s="25">
        <v>339</v>
      </c>
      <c r="D180" s="47"/>
      <c r="E180" s="72">
        <f>IFERROR(VLOOKUP(E$10 &amp; "_" &amp; $D$9 &amp; "_" &amp; $B180, OBSERVED_DATA!$A$2:$F$6151, 4, FALSE),  0)</f>
        <v>0</v>
      </c>
      <c r="F180" s="73">
        <f>IFERROR(VLOOKUP(F$10 &amp; "_" &amp; $D$9 &amp; "_" &amp; $B180, OBSERVED_DATA!$A$2:$F$6151, 4, FALSE),  0)</f>
        <v>0</v>
      </c>
      <c r="G180" s="73">
        <f>IFERROR(VLOOKUP(G$10 &amp; "_" &amp; $D$9 &amp; "_" &amp; $B180, OBSERVED_DATA!$A$2:$F$6151, 4, FALSE),  0)</f>
        <v>0</v>
      </c>
      <c r="H180" s="73">
        <f>IFERROR(VLOOKUP(H$10 &amp; "_" &amp; $D$9 &amp; "_" &amp; $B180, OBSERVED_DATA!$A$2:$F$6151, 4, FALSE),  0)</f>
        <v>0</v>
      </c>
      <c r="I180" s="73">
        <f>IFERROR(VLOOKUP(I$10 &amp; "_" &amp; $D$9 &amp; "_" &amp; $B180, OBSERVED_DATA!$A$2:$F$6151, 4, FALSE),  0)</f>
        <v>0</v>
      </c>
      <c r="J180" s="73">
        <f>IFERROR(VLOOKUP(J$10 &amp; "_" &amp; $D$9 &amp; "_" &amp; $B180, OBSERVED_DATA!$A$2:$F$6151, 4, FALSE),  0)</f>
        <v>0</v>
      </c>
      <c r="K180" s="72">
        <f>IFERROR(VLOOKUP(K$10 &amp; "_" &amp; $D$9 &amp; "_" &amp; $B180, OBSERVED_DATA!$A$2:$F$6151, 4, FALSE),  0)</f>
        <v>0</v>
      </c>
      <c r="L180" s="74">
        <f>IFERROR(VLOOKUP(L$10 &amp; "_" &amp; $D$9 &amp; "_" &amp; $B180, OBSERVED_DATA!$A$2:$F$6151, 4, FALSE),  0)</f>
        <v>0</v>
      </c>
      <c r="M180" s="72">
        <f>IFERROR(VLOOKUP(M$10 &amp; "_" &amp; $D$9 &amp; "_" &amp; $B180, OBSERVED_DATA!$A$2:$F$6151, 4, FALSE),  0)</f>
        <v>0</v>
      </c>
      <c r="N180" s="72">
        <f>IFERROR(VLOOKUP(N$10 &amp; "_" &amp; $D$9 &amp; "_" &amp; $B180, OBSERVED_DATA!$A$2:$F$6151, 4, FALSE),  0)</f>
        <v>0</v>
      </c>
      <c r="O180" s="74">
        <f>IFERROR(VLOOKUP(O$10 &amp; "_" &amp; $D$9 &amp; "_" &amp; $B180, OBSERVED_DATA!$A$2:$F$6151, 4, FALSE),  0)</f>
        <v>0</v>
      </c>
      <c r="P180" s="72">
        <f>IFERROR(VLOOKUP(P$10 &amp; "_" &amp; $D$9 &amp; "_" &amp; $B180, OBSERVED_DATA!$A$2:$F$6151, 4, FALSE),  0)</f>
        <v>0</v>
      </c>
      <c r="Q180" s="72">
        <f>IFERROR(VLOOKUP(Q$10 &amp; "_" &amp; $D$9 &amp; "_" &amp; $B180, OBSERVED_DATA!$A$2:$F$6151, 4, FALSE),  0)</f>
        <v>0</v>
      </c>
      <c r="R180" s="72">
        <f>IFERROR(VLOOKUP(R$10 &amp; "_" &amp; $D$9 &amp; "_" &amp; $B180, OBSERVED_DATA!$A$2:$F$6151, 4, FALSE),  0)</f>
        <v>0</v>
      </c>
      <c r="S180" s="72">
        <f>IFERROR(VLOOKUP(S$10 &amp; "_" &amp; $D$9 &amp; "_" &amp; $B180, OBSERVED_DATA!$A$2:$F$6151, 4, FALSE),  0)</f>
        <v>0</v>
      </c>
      <c r="T180" s="72">
        <f>IFERROR(VLOOKUP(T$10 &amp; "_" &amp; $D$9 &amp; "_" &amp; $B180, OBSERVED_DATA!$A$2:$F$6151, 4, FALSE),  0)</f>
        <v>0</v>
      </c>
    </row>
    <row r="181" spans="2:20" x14ac:dyDescent="0.25">
      <c r="B181" s="25">
        <v>340</v>
      </c>
      <c r="C181" s="25">
        <v>341</v>
      </c>
      <c r="D181" s="47"/>
      <c r="E181" s="72">
        <f>IFERROR(VLOOKUP(E$10 &amp; "_" &amp; $D$9 &amp; "_" &amp; $B181, OBSERVED_DATA!$A$2:$F$6151, 4, FALSE),  0)</f>
        <v>0</v>
      </c>
      <c r="F181" s="73">
        <f>IFERROR(VLOOKUP(F$10 &amp; "_" &amp; $D$9 &amp; "_" &amp; $B181, OBSERVED_DATA!$A$2:$F$6151, 4, FALSE),  0)</f>
        <v>0</v>
      </c>
      <c r="G181" s="73">
        <f>IFERROR(VLOOKUP(G$10 &amp; "_" &amp; $D$9 &amp; "_" &amp; $B181, OBSERVED_DATA!$A$2:$F$6151, 4, FALSE),  0)</f>
        <v>0</v>
      </c>
      <c r="H181" s="73">
        <f>IFERROR(VLOOKUP(H$10 &amp; "_" &amp; $D$9 &amp; "_" &amp; $B181, OBSERVED_DATA!$A$2:$F$6151, 4, FALSE),  0)</f>
        <v>0</v>
      </c>
      <c r="I181" s="73">
        <f>IFERROR(VLOOKUP(I$10 &amp; "_" &amp; $D$9 &amp; "_" &amp; $B181, OBSERVED_DATA!$A$2:$F$6151, 4, FALSE),  0)</f>
        <v>0</v>
      </c>
      <c r="J181" s="73">
        <f>IFERROR(VLOOKUP(J$10 &amp; "_" &amp; $D$9 &amp; "_" &amp; $B181, OBSERVED_DATA!$A$2:$F$6151, 4, FALSE),  0)</f>
        <v>0</v>
      </c>
      <c r="K181" s="72">
        <f>IFERROR(VLOOKUP(K$10 &amp; "_" &amp; $D$9 &amp; "_" &amp; $B181, OBSERVED_DATA!$A$2:$F$6151, 4, FALSE),  0)</f>
        <v>0</v>
      </c>
      <c r="L181" s="74">
        <f>IFERROR(VLOOKUP(L$10 &amp; "_" &amp; $D$9 &amp; "_" &amp; $B181, OBSERVED_DATA!$A$2:$F$6151, 4, FALSE),  0)</f>
        <v>0</v>
      </c>
      <c r="M181" s="72">
        <f>IFERROR(VLOOKUP(M$10 &amp; "_" &amp; $D$9 &amp; "_" &amp; $B181, OBSERVED_DATA!$A$2:$F$6151, 4, FALSE),  0)</f>
        <v>0</v>
      </c>
      <c r="N181" s="72">
        <f>IFERROR(VLOOKUP(N$10 &amp; "_" &amp; $D$9 &amp; "_" &amp; $B181, OBSERVED_DATA!$A$2:$F$6151, 4, FALSE),  0)</f>
        <v>0</v>
      </c>
      <c r="O181" s="74">
        <f>IFERROR(VLOOKUP(O$10 &amp; "_" &amp; $D$9 &amp; "_" &amp; $B181, OBSERVED_DATA!$A$2:$F$6151, 4, FALSE),  0)</f>
        <v>0</v>
      </c>
      <c r="P181" s="72">
        <f>IFERROR(VLOOKUP(P$10 &amp; "_" &amp; $D$9 &amp; "_" &amp; $B181, OBSERVED_DATA!$A$2:$F$6151, 4, FALSE),  0)</f>
        <v>0</v>
      </c>
      <c r="Q181" s="72">
        <f>IFERROR(VLOOKUP(Q$10 &amp; "_" &amp; $D$9 &amp; "_" &amp; $B181, OBSERVED_DATA!$A$2:$F$6151, 4, FALSE),  0)</f>
        <v>0</v>
      </c>
      <c r="R181" s="72">
        <f>IFERROR(VLOOKUP(R$10 &amp; "_" &amp; $D$9 &amp; "_" &amp; $B181, OBSERVED_DATA!$A$2:$F$6151, 4, FALSE),  0)</f>
        <v>0</v>
      </c>
      <c r="S181" s="72">
        <f>IFERROR(VLOOKUP(S$10 &amp; "_" &amp; $D$9 &amp; "_" &amp; $B181, OBSERVED_DATA!$A$2:$F$6151, 4, FALSE),  0)</f>
        <v>0</v>
      </c>
      <c r="T181" s="72">
        <f>IFERROR(VLOOKUP(T$10 &amp; "_" &amp; $D$9 &amp; "_" &amp; $B181, OBSERVED_DATA!$A$2:$F$6151, 4, FALSE),  0)</f>
        <v>0</v>
      </c>
    </row>
    <row r="182" spans="2:20" x14ac:dyDescent="0.25">
      <c r="B182" s="25">
        <v>342</v>
      </c>
      <c r="C182" s="25">
        <v>343</v>
      </c>
      <c r="D182" s="47"/>
      <c r="E182" s="72">
        <f>IFERROR(VLOOKUP(E$10 &amp; "_" &amp; $D$9 &amp; "_" &amp; $B182, OBSERVED_DATA!$A$2:$F$6151, 4, FALSE),  0)</f>
        <v>0</v>
      </c>
      <c r="F182" s="73">
        <f>IFERROR(VLOOKUP(F$10 &amp; "_" &amp; $D$9 &amp; "_" &amp; $B182, OBSERVED_DATA!$A$2:$F$6151, 4, FALSE),  0)</f>
        <v>0</v>
      </c>
      <c r="G182" s="73">
        <f>IFERROR(VLOOKUP(G$10 &amp; "_" &amp; $D$9 &amp; "_" &amp; $B182, OBSERVED_DATA!$A$2:$F$6151, 4, FALSE),  0)</f>
        <v>0</v>
      </c>
      <c r="H182" s="73">
        <f>IFERROR(VLOOKUP(H$10 &amp; "_" &amp; $D$9 &amp; "_" &amp; $B182, OBSERVED_DATA!$A$2:$F$6151, 4, FALSE),  0)</f>
        <v>0</v>
      </c>
      <c r="I182" s="73">
        <f>IFERROR(VLOOKUP(I$10 &amp; "_" &amp; $D$9 &amp; "_" &amp; $B182, OBSERVED_DATA!$A$2:$F$6151, 4, FALSE),  0)</f>
        <v>0</v>
      </c>
      <c r="J182" s="73">
        <f>IFERROR(VLOOKUP(J$10 &amp; "_" &amp; $D$9 &amp; "_" &amp; $B182, OBSERVED_DATA!$A$2:$F$6151, 4, FALSE),  0)</f>
        <v>0</v>
      </c>
      <c r="K182" s="72">
        <f>IFERROR(VLOOKUP(K$10 &amp; "_" &amp; $D$9 &amp; "_" &amp; $B182, OBSERVED_DATA!$A$2:$F$6151, 4, FALSE),  0)</f>
        <v>0</v>
      </c>
      <c r="L182" s="74">
        <f>IFERROR(VLOOKUP(L$10 &amp; "_" &amp; $D$9 &amp; "_" &amp; $B182, OBSERVED_DATA!$A$2:$F$6151, 4, FALSE),  0)</f>
        <v>0</v>
      </c>
      <c r="M182" s="72">
        <f>IFERROR(VLOOKUP(M$10 &amp; "_" &amp; $D$9 &amp; "_" &amp; $B182, OBSERVED_DATA!$A$2:$F$6151, 4, FALSE),  0)</f>
        <v>0</v>
      </c>
      <c r="N182" s="72">
        <f>IFERROR(VLOOKUP(N$10 &amp; "_" &amp; $D$9 &amp; "_" &amp; $B182, OBSERVED_DATA!$A$2:$F$6151, 4, FALSE),  0)</f>
        <v>0</v>
      </c>
      <c r="O182" s="74">
        <f>IFERROR(VLOOKUP(O$10 &amp; "_" &amp; $D$9 &amp; "_" &amp; $B182, OBSERVED_DATA!$A$2:$F$6151, 4, FALSE),  0)</f>
        <v>0</v>
      </c>
      <c r="P182" s="72">
        <f>IFERROR(VLOOKUP(P$10 &amp; "_" &amp; $D$9 &amp; "_" &amp; $B182, OBSERVED_DATA!$A$2:$F$6151, 4, FALSE),  0)</f>
        <v>0</v>
      </c>
      <c r="Q182" s="72">
        <f>IFERROR(VLOOKUP(Q$10 &amp; "_" &amp; $D$9 &amp; "_" &amp; $B182, OBSERVED_DATA!$A$2:$F$6151, 4, FALSE),  0)</f>
        <v>0</v>
      </c>
      <c r="R182" s="72">
        <f>IFERROR(VLOOKUP(R$10 &amp; "_" &amp; $D$9 &amp; "_" &amp; $B182, OBSERVED_DATA!$A$2:$F$6151, 4, FALSE),  0)</f>
        <v>0</v>
      </c>
      <c r="S182" s="72">
        <f>IFERROR(VLOOKUP(S$10 &amp; "_" &amp; $D$9 &amp; "_" &amp; $B182, OBSERVED_DATA!$A$2:$F$6151, 4, FALSE),  0)</f>
        <v>0</v>
      </c>
      <c r="T182" s="72">
        <f>IFERROR(VLOOKUP(T$10 &amp; "_" &amp; $D$9 &amp; "_" &amp; $B182, OBSERVED_DATA!$A$2:$F$6151, 4, FALSE),  0)</f>
        <v>0</v>
      </c>
    </row>
    <row r="183" spans="2:20" x14ac:dyDescent="0.25">
      <c r="B183" s="25">
        <v>344</v>
      </c>
      <c r="C183" s="25">
        <v>345</v>
      </c>
      <c r="D183" s="47"/>
      <c r="E183" s="72">
        <f>IFERROR(VLOOKUP(E$10 &amp; "_" &amp; $D$9 &amp; "_" &amp; $B183, OBSERVED_DATA!$A$2:$F$6151, 4, FALSE),  0)</f>
        <v>0</v>
      </c>
      <c r="F183" s="73">
        <f>IFERROR(VLOOKUP(F$10 &amp; "_" &amp; $D$9 &amp; "_" &amp; $B183, OBSERVED_DATA!$A$2:$F$6151, 4, FALSE),  0)</f>
        <v>0</v>
      </c>
      <c r="G183" s="73">
        <f>IFERROR(VLOOKUP(G$10 &amp; "_" &amp; $D$9 &amp; "_" &amp; $B183, OBSERVED_DATA!$A$2:$F$6151, 4, FALSE),  0)</f>
        <v>0</v>
      </c>
      <c r="H183" s="73">
        <f>IFERROR(VLOOKUP(H$10 &amp; "_" &amp; $D$9 &amp; "_" &amp; $B183, OBSERVED_DATA!$A$2:$F$6151, 4, FALSE),  0)</f>
        <v>0</v>
      </c>
      <c r="I183" s="73">
        <f>IFERROR(VLOOKUP(I$10 &amp; "_" &amp; $D$9 &amp; "_" &amp; $B183, OBSERVED_DATA!$A$2:$F$6151, 4, FALSE),  0)</f>
        <v>0</v>
      </c>
      <c r="J183" s="73">
        <f>IFERROR(VLOOKUP(J$10 &amp; "_" &amp; $D$9 &amp; "_" &amp; $B183, OBSERVED_DATA!$A$2:$F$6151, 4, FALSE),  0)</f>
        <v>0</v>
      </c>
      <c r="K183" s="72">
        <f>IFERROR(VLOOKUP(K$10 &amp; "_" &amp; $D$9 &amp; "_" &amp; $B183, OBSERVED_DATA!$A$2:$F$6151, 4, FALSE),  0)</f>
        <v>0</v>
      </c>
      <c r="L183" s="74">
        <f>IFERROR(VLOOKUP(L$10 &amp; "_" &amp; $D$9 &amp; "_" &amp; $B183, OBSERVED_DATA!$A$2:$F$6151, 4, FALSE),  0)</f>
        <v>0</v>
      </c>
      <c r="M183" s="72">
        <f>IFERROR(VLOOKUP(M$10 &amp; "_" &amp; $D$9 &amp; "_" &amp; $B183, OBSERVED_DATA!$A$2:$F$6151, 4, FALSE),  0)</f>
        <v>0</v>
      </c>
      <c r="N183" s="72">
        <f>IFERROR(VLOOKUP(N$10 &amp; "_" &amp; $D$9 &amp; "_" &amp; $B183, OBSERVED_DATA!$A$2:$F$6151, 4, FALSE),  0)</f>
        <v>0</v>
      </c>
      <c r="O183" s="74">
        <f>IFERROR(VLOOKUP(O$10 &amp; "_" &amp; $D$9 &amp; "_" &amp; $B183, OBSERVED_DATA!$A$2:$F$6151, 4, FALSE),  0)</f>
        <v>0</v>
      </c>
      <c r="P183" s="72">
        <f>IFERROR(VLOOKUP(P$10 &amp; "_" &amp; $D$9 &amp; "_" &amp; $B183, OBSERVED_DATA!$A$2:$F$6151, 4, FALSE),  0)</f>
        <v>0</v>
      </c>
      <c r="Q183" s="72">
        <f>IFERROR(VLOOKUP(Q$10 &amp; "_" &amp; $D$9 &amp; "_" &amp; $B183, OBSERVED_DATA!$A$2:$F$6151, 4, FALSE),  0)</f>
        <v>0</v>
      </c>
      <c r="R183" s="72">
        <f>IFERROR(VLOOKUP(R$10 &amp; "_" &amp; $D$9 &amp; "_" &amp; $B183, OBSERVED_DATA!$A$2:$F$6151, 4, FALSE),  0)</f>
        <v>0</v>
      </c>
      <c r="S183" s="72">
        <f>IFERROR(VLOOKUP(S$10 &amp; "_" &amp; $D$9 &amp; "_" &amp; $B183, OBSERVED_DATA!$A$2:$F$6151, 4, FALSE),  0)</f>
        <v>0</v>
      </c>
      <c r="T183" s="72">
        <f>IFERROR(VLOOKUP(T$10 &amp; "_" &amp; $D$9 &amp; "_" &amp; $B183, OBSERVED_DATA!$A$2:$F$6151, 4, FALSE),  0)</f>
        <v>0</v>
      </c>
    </row>
    <row r="184" spans="2:20" x14ac:dyDescent="0.25">
      <c r="B184" s="25">
        <v>346</v>
      </c>
      <c r="C184" s="25">
        <v>347</v>
      </c>
      <c r="D184" s="47"/>
      <c r="E184" s="72">
        <f>IFERROR(VLOOKUP(E$10 &amp; "_" &amp; $D$9 &amp; "_" &amp; $B184, OBSERVED_DATA!$A$2:$F$6151, 4, FALSE),  0)</f>
        <v>0</v>
      </c>
      <c r="F184" s="73">
        <f>IFERROR(VLOOKUP(F$10 &amp; "_" &amp; $D$9 &amp; "_" &amp; $B184, OBSERVED_DATA!$A$2:$F$6151, 4, FALSE),  0)</f>
        <v>0</v>
      </c>
      <c r="G184" s="73">
        <f>IFERROR(VLOOKUP(G$10 &amp; "_" &amp; $D$9 &amp; "_" &amp; $B184, OBSERVED_DATA!$A$2:$F$6151, 4, FALSE),  0)</f>
        <v>0</v>
      </c>
      <c r="H184" s="73">
        <f>IFERROR(VLOOKUP(H$10 &amp; "_" &amp; $D$9 &amp; "_" &amp; $B184, OBSERVED_DATA!$A$2:$F$6151, 4, FALSE),  0)</f>
        <v>0</v>
      </c>
      <c r="I184" s="73">
        <f>IFERROR(VLOOKUP(I$10 &amp; "_" &amp; $D$9 &amp; "_" &amp; $B184, OBSERVED_DATA!$A$2:$F$6151, 4, FALSE),  0)</f>
        <v>0</v>
      </c>
      <c r="J184" s="73">
        <f>IFERROR(VLOOKUP(J$10 &amp; "_" &amp; $D$9 &amp; "_" &amp; $B184, OBSERVED_DATA!$A$2:$F$6151, 4, FALSE),  0)</f>
        <v>0</v>
      </c>
      <c r="K184" s="72">
        <f>IFERROR(VLOOKUP(K$10 &amp; "_" &amp; $D$9 &amp; "_" &amp; $B184, OBSERVED_DATA!$A$2:$F$6151, 4, FALSE),  0)</f>
        <v>0</v>
      </c>
      <c r="L184" s="74">
        <f>IFERROR(VLOOKUP(L$10 &amp; "_" &amp; $D$9 &amp; "_" &amp; $B184, OBSERVED_DATA!$A$2:$F$6151, 4, FALSE),  0)</f>
        <v>0</v>
      </c>
      <c r="M184" s="72">
        <f>IFERROR(VLOOKUP(M$10 &amp; "_" &amp; $D$9 &amp; "_" &amp; $B184, OBSERVED_DATA!$A$2:$F$6151, 4, FALSE),  0)</f>
        <v>0</v>
      </c>
      <c r="N184" s="72">
        <f>IFERROR(VLOOKUP(N$10 &amp; "_" &amp; $D$9 &amp; "_" &amp; $B184, OBSERVED_DATA!$A$2:$F$6151, 4, FALSE),  0)</f>
        <v>0</v>
      </c>
      <c r="O184" s="74">
        <f>IFERROR(VLOOKUP(O$10 &amp; "_" &amp; $D$9 &amp; "_" &amp; $B184, OBSERVED_DATA!$A$2:$F$6151, 4, FALSE),  0)</f>
        <v>0</v>
      </c>
      <c r="P184" s="72">
        <f>IFERROR(VLOOKUP(P$10 &amp; "_" &amp; $D$9 &amp; "_" &amp; $B184, OBSERVED_DATA!$A$2:$F$6151, 4, FALSE),  0)</f>
        <v>0</v>
      </c>
      <c r="Q184" s="72">
        <f>IFERROR(VLOOKUP(Q$10 &amp; "_" &amp; $D$9 &amp; "_" &amp; $B184, OBSERVED_DATA!$A$2:$F$6151, 4, FALSE),  0)</f>
        <v>0</v>
      </c>
      <c r="R184" s="72">
        <f>IFERROR(VLOOKUP(R$10 &amp; "_" &amp; $D$9 &amp; "_" &amp; $B184, OBSERVED_DATA!$A$2:$F$6151, 4, FALSE),  0)</f>
        <v>0</v>
      </c>
      <c r="S184" s="72">
        <f>IFERROR(VLOOKUP(S$10 &amp; "_" &amp; $D$9 &amp; "_" &amp; $B184, OBSERVED_DATA!$A$2:$F$6151, 4, FALSE),  0)</f>
        <v>0</v>
      </c>
      <c r="T184" s="72">
        <f>IFERROR(VLOOKUP(T$10 &amp; "_" &amp; $D$9 &amp; "_" &amp; $B184, OBSERVED_DATA!$A$2:$F$6151, 4, FALSE),  0)</f>
        <v>0</v>
      </c>
    </row>
    <row r="185" spans="2:20" x14ac:dyDescent="0.25">
      <c r="B185" s="25">
        <v>348</v>
      </c>
      <c r="C185" s="25">
        <v>349</v>
      </c>
      <c r="D185" s="47"/>
      <c r="E185" s="72">
        <f>IFERROR(VLOOKUP(E$10 &amp; "_" &amp; $D$9 &amp; "_" &amp; $B185, OBSERVED_DATA!$A$2:$F$6151, 4, FALSE),  0)</f>
        <v>0</v>
      </c>
      <c r="F185" s="73">
        <f>IFERROR(VLOOKUP(F$10 &amp; "_" &amp; $D$9 &amp; "_" &amp; $B185, OBSERVED_DATA!$A$2:$F$6151, 4, FALSE),  0)</f>
        <v>0</v>
      </c>
      <c r="G185" s="73">
        <f>IFERROR(VLOOKUP(G$10 &amp; "_" &amp; $D$9 &amp; "_" &amp; $B185, OBSERVED_DATA!$A$2:$F$6151, 4, FALSE),  0)</f>
        <v>0</v>
      </c>
      <c r="H185" s="73">
        <f>IFERROR(VLOOKUP(H$10 &amp; "_" &amp; $D$9 &amp; "_" &amp; $B185, OBSERVED_DATA!$A$2:$F$6151, 4, FALSE),  0)</f>
        <v>0</v>
      </c>
      <c r="I185" s="73">
        <f>IFERROR(VLOOKUP(I$10 &amp; "_" &amp; $D$9 &amp; "_" &amp; $B185, OBSERVED_DATA!$A$2:$F$6151, 4, FALSE),  0)</f>
        <v>0</v>
      </c>
      <c r="J185" s="73">
        <f>IFERROR(VLOOKUP(J$10 &amp; "_" &amp; $D$9 &amp; "_" &amp; $B185, OBSERVED_DATA!$A$2:$F$6151, 4, FALSE),  0)</f>
        <v>0</v>
      </c>
      <c r="K185" s="72">
        <f>IFERROR(VLOOKUP(K$10 &amp; "_" &amp; $D$9 &amp; "_" &amp; $B185, OBSERVED_DATA!$A$2:$F$6151, 4, FALSE),  0)</f>
        <v>0</v>
      </c>
      <c r="L185" s="74">
        <f>IFERROR(VLOOKUP(L$10 &amp; "_" &amp; $D$9 &amp; "_" &amp; $B185, OBSERVED_DATA!$A$2:$F$6151, 4, FALSE),  0)</f>
        <v>0</v>
      </c>
      <c r="M185" s="72">
        <f>IFERROR(VLOOKUP(M$10 &amp; "_" &amp; $D$9 &amp; "_" &amp; $B185, OBSERVED_DATA!$A$2:$F$6151, 4, FALSE),  0)</f>
        <v>0</v>
      </c>
      <c r="N185" s="72">
        <f>IFERROR(VLOOKUP(N$10 &amp; "_" &amp; $D$9 &amp; "_" &amp; $B185, OBSERVED_DATA!$A$2:$F$6151, 4, FALSE),  0)</f>
        <v>0</v>
      </c>
      <c r="O185" s="74">
        <f>IFERROR(VLOOKUP(O$10 &amp; "_" &amp; $D$9 &amp; "_" &amp; $B185, OBSERVED_DATA!$A$2:$F$6151, 4, FALSE),  0)</f>
        <v>0</v>
      </c>
      <c r="P185" s="72">
        <f>IFERROR(VLOOKUP(P$10 &amp; "_" &amp; $D$9 &amp; "_" &amp; $B185, OBSERVED_DATA!$A$2:$F$6151, 4, FALSE),  0)</f>
        <v>0</v>
      </c>
      <c r="Q185" s="72">
        <f>IFERROR(VLOOKUP(Q$10 &amp; "_" &amp; $D$9 &amp; "_" &amp; $B185, OBSERVED_DATA!$A$2:$F$6151, 4, FALSE),  0)</f>
        <v>0</v>
      </c>
      <c r="R185" s="72">
        <f>IFERROR(VLOOKUP(R$10 &amp; "_" &amp; $D$9 &amp; "_" &amp; $B185, OBSERVED_DATA!$A$2:$F$6151, 4, FALSE),  0)</f>
        <v>0</v>
      </c>
      <c r="S185" s="72">
        <f>IFERROR(VLOOKUP(S$10 &amp; "_" &amp; $D$9 &amp; "_" &amp; $B185, OBSERVED_DATA!$A$2:$F$6151, 4, FALSE),  0)</f>
        <v>0</v>
      </c>
      <c r="T185" s="72">
        <f>IFERROR(VLOOKUP(T$10 &amp; "_" &amp; $D$9 &amp; "_" &amp; $B185, OBSERVED_DATA!$A$2:$F$6151, 4, FALSE),  0)</f>
        <v>0</v>
      </c>
    </row>
    <row r="186" spans="2:20" x14ac:dyDescent="0.25">
      <c r="B186" s="25">
        <v>350</v>
      </c>
      <c r="C186" s="25">
        <v>351</v>
      </c>
      <c r="D186" s="47"/>
      <c r="E186" s="72">
        <f>IFERROR(VLOOKUP(E$10 &amp; "_" &amp; $D$9 &amp; "_" &amp; $B186, OBSERVED_DATA!$A$2:$F$6151, 4, FALSE),  0)</f>
        <v>0</v>
      </c>
      <c r="F186" s="73">
        <f>IFERROR(VLOOKUP(F$10 &amp; "_" &amp; $D$9 &amp; "_" &amp; $B186, OBSERVED_DATA!$A$2:$F$6151, 4, FALSE),  0)</f>
        <v>0</v>
      </c>
      <c r="G186" s="73">
        <f>IFERROR(VLOOKUP(G$10 &amp; "_" &amp; $D$9 &amp; "_" &amp; $B186, OBSERVED_DATA!$A$2:$F$6151, 4, FALSE),  0)</f>
        <v>0</v>
      </c>
      <c r="H186" s="73">
        <f>IFERROR(VLOOKUP(H$10 &amp; "_" &amp; $D$9 &amp; "_" &amp; $B186, OBSERVED_DATA!$A$2:$F$6151, 4, FALSE),  0)</f>
        <v>0</v>
      </c>
      <c r="I186" s="73">
        <f>IFERROR(VLOOKUP(I$10 &amp; "_" &amp; $D$9 &amp; "_" &amp; $B186, OBSERVED_DATA!$A$2:$F$6151, 4, FALSE),  0)</f>
        <v>0</v>
      </c>
      <c r="J186" s="73">
        <f>IFERROR(VLOOKUP(J$10 &amp; "_" &amp; $D$9 &amp; "_" &amp; $B186, OBSERVED_DATA!$A$2:$F$6151, 4, FALSE),  0)</f>
        <v>0</v>
      </c>
      <c r="K186" s="72">
        <f>IFERROR(VLOOKUP(K$10 &amp; "_" &amp; $D$9 &amp; "_" &amp; $B186, OBSERVED_DATA!$A$2:$F$6151, 4, FALSE),  0)</f>
        <v>0</v>
      </c>
      <c r="L186" s="74">
        <f>IFERROR(VLOOKUP(L$10 &amp; "_" &amp; $D$9 &amp; "_" &amp; $B186, OBSERVED_DATA!$A$2:$F$6151, 4, FALSE),  0)</f>
        <v>0</v>
      </c>
      <c r="M186" s="72">
        <f>IFERROR(VLOOKUP(M$10 &amp; "_" &amp; $D$9 &amp; "_" &amp; $B186, OBSERVED_DATA!$A$2:$F$6151, 4, FALSE),  0)</f>
        <v>0</v>
      </c>
      <c r="N186" s="72">
        <f>IFERROR(VLOOKUP(N$10 &amp; "_" &amp; $D$9 &amp; "_" &amp; $B186, OBSERVED_DATA!$A$2:$F$6151, 4, FALSE),  0)</f>
        <v>0</v>
      </c>
      <c r="O186" s="74">
        <f>IFERROR(VLOOKUP(O$10 &amp; "_" &amp; $D$9 &amp; "_" &amp; $B186, OBSERVED_DATA!$A$2:$F$6151, 4, FALSE),  0)</f>
        <v>0</v>
      </c>
      <c r="P186" s="72">
        <f>IFERROR(VLOOKUP(P$10 &amp; "_" &amp; $D$9 &amp; "_" &amp; $B186, OBSERVED_DATA!$A$2:$F$6151, 4, FALSE),  0)</f>
        <v>0</v>
      </c>
      <c r="Q186" s="72">
        <f>IFERROR(VLOOKUP(Q$10 &amp; "_" &amp; $D$9 &amp; "_" &amp; $B186, OBSERVED_DATA!$A$2:$F$6151, 4, FALSE),  0)</f>
        <v>0</v>
      </c>
      <c r="R186" s="72">
        <f>IFERROR(VLOOKUP(R$10 &amp; "_" &amp; $D$9 &amp; "_" &amp; $B186, OBSERVED_DATA!$A$2:$F$6151, 4, FALSE),  0)</f>
        <v>0</v>
      </c>
      <c r="S186" s="72">
        <f>IFERROR(VLOOKUP(S$10 &amp; "_" &amp; $D$9 &amp; "_" &amp; $B186, OBSERVED_DATA!$A$2:$F$6151, 4, FALSE),  0)</f>
        <v>0</v>
      </c>
      <c r="T186" s="72">
        <f>IFERROR(VLOOKUP(T$10 &amp; "_" &amp; $D$9 &amp; "_" &amp; $B186, OBSERVED_DATA!$A$2:$F$6151, 4, FALSE),  0)</f>
        <v>0</v>
      </c>
    </row>
    <row r="187" spans="2:20" x14ac:dyDescent="0.25">
      <c r="B187" s="25">
        <v>352</v>
      </c>
      <c r="C187" s="25">
        <v>353</v>
      </c>
      <c r="D187" s="47"/>
      <c r="E187" s="72">
        <f>IFERROR(VLOOKUP(E$10 &amp; "_" &amp; $D$9 &amp; "_" &amp; $B187, OBSERVED_DATA!$A$2:$F$6151, 4, FALSE),  0)</f>
        <v>0</v>
      </c>
      <c r="F187" s="73">
        <f>IFERROR(VLOOKUP(F$10 &amp; "_" &amp; $D$9 &amp; "_" &amp; $B187, OBSERVED_DATA!$A$2:$F$6151, 4, FALSE),  0)</f>
        <v>0</v>
      </c>
      <c r="G187" s="73">
        <f>IFERROR(VLOOKUP(G$10 &amp; "_" &amp; $D$9 &amp; "_" &amp; $B187, OBSERVED_DATA!$A$2:$F$6151, 4, FALSE),  0)</f>
        <v>0</v>
      </c>
      <c r="H187" s="73">
        <f>IFERROR(VLOOKUP(H$10 &amp; "_" &amp; $D$9 &amp; "_" &amp; $B187, OBSERVED_DATA!$A$2:$F$6151, 4, FALSE),  0)</f>
        <v>0</v>
      </c>
      <c r="I187" s="73">
        <f>IFERROR(VLOOKUP(I$10 &amp; "_" &amp; $D$9 &amp; "_" &amp; $B187, OBSERVED_DATA!$A$2:$F$6151, 4, FALSE),  0)</f>
        <v>0</v>
      </c>
      <c r="J187" s="73">
        <f>IFERROR(VLOOKUP(J$10 &amp; "_" &amp; $D$9 &amp; "_" &amp; $B187, OBSERVED_DATA!$A$2:$F$6151, 4, FALSE),  0)</f>
        <v>0</v>
      </c>
      <c r="K187" s="72">
        <f>IFERROR(VLOOKUP(K$10 &amp; "_" &amp; $D$9 &amp; "_" &amp; $B187, OBSERVED_DATA!$A$2:$F$6151, 4, FALSE),  0)</f>
        <v>0</v>
      </c>
      <c r="L187" s="74">
        <f>IFERROR(VLOOKUP(L$10 &amp; "_" &amp; $D$9 &amp; "_" &amp; $B187, OBSERVED_DATA!$A$2:$F$6151, 4, FALSE),  0)</f>
        <v>0</v>
      </c>
      <c r="M187" s="72">
        <f>IFERROR(VLOOKUP(M$10 &amp; "_" &amp; $D$9 &amp; "_" &amp; $B187, OBSERVED_DATA!$A$2:$F$6151, 4, FALSE),  0)</f>
        <v>0</v>
      </c>
      <c r="N187" s="72">
        <f>IFERROR(VLOOKUP(N$10 &amp; "_" &amp; $D$9 &amp; "_" &amp; $B187, OBSERVED_DATA!$A$2:$F$6151, 4, FALSE),  0)</f>
        <v>0</v>
      </c>
      <c r="O187" s="74">
        <f>IFERROR(VLOOKUP(O$10 &amp; "_" &amp; $D$9 &amp; "_" &amp; $B187, OBSERVED_DATA!$A$2:$F$6151, 4, FALSE),  0)</f>
        <v>0</v>
      </c>
      <c r="P187" s="72">
        <f>IFERROR(VLOOKUP(P$10 &amp; "_" &amp; $D$9 &amp; "_" &amp; $B187, OBSERVED_DATA!$A$2:$F$6151, 4, FALSE),  0)</f>
        <v>0</v>
      </c>
      <c r="Q187" s="72">
        <f>IFERROR(VLOOKUP(Q$10 &amp; "_" &amp; $D$9 &amp; "_" &amp; $B187, OBSERVED_DATA!$A$2:$F$6151, 4, FALSE),  0)</f>
        <v>0</v>
      </c>
      <c r="R187" s="72">
        <f>IFERROR(VLOOKUP(R$10 &amp; "_" &amp; $D$9 &amp; "_" &amp; $B187, OBSERVED_DATA!$A$2:$F$6151, 4, FALSE),  0)</f>
        <v>0</v>
      </c>
      <c r="S187" s="72">
        <f>IFERROR(VLOOKUP(S$10 &amp; "_" &amp; $D$9 &amp; "_" &amp; $B187, OBSERVED_DATA!$A$2:$F$6151, 4, FALSE),  0)</f>
        <v>0</v>
      </c>
      <c r="T187" s="72">
        <f>IFERROR(VLOOKUP(T$10 &amp; "_" &amp; $D$9 &amp; "_" &amp; $B187, OBSERVED_DATA!$A$2:$F$6151, 4, FALSE),  0)</f>
        <v>0</v>
      </c>
    </row>
    <row r="188" spans="2:20" x14ac:dyDescent="0.25">
      <c r="B188" s="25">
        <v>354</v>
      </c>
      <c r="C188" s="25">
        <v>355</v>
      </c>
      <c r="D188" s="47"/>
      <c r="E188" s="72">
        <f>IFERROR(VLOOKUP(E$10 &amp; "_" &amp; $D$9 &amp; "_" &amp; $B188, OBSERVED_DATA!$A$2:$F$6151, 4, FALSE),  0)</f>
        <v>0</v>
      </c>
      <c r="F188" s="73">
        <f>IFERROR(VLOOKUP(F$10 &amp; "_" &amp; $D$9 &amp; "_" &amp; $B188, OBSERVED_DATA!$A$2:$F$6151, 4, FALSE),  0)</f>
        <v>0</v>
      </c>
      <c r="G188" s="73">
        <f>IFERROR(VLOOKUP(G$10 &amp; "_" &amp; $D$9 &amp; "_" &amp; $B188, OBSERVED_DATA!$A$2:$F$6151, 4, FALSE),  0)</f>
        <v>0</v>
      </c>
      <c r="H188" s="73">
        <f>IFERROR(VLOOKUP(H$10 &amp; "_" &amp; $D$9 &amp; "_" &amp; $B188, OBSERVED_DATA!$A$2:$F$6151, 4, FALSE),  0)</f>
        <v>0</v>
      </c>
      <c r="I188" s="73">
        <f>IFERROR(VLOOKUP(I$10 &amp; "_" &amp; $D$9 &amp; "_" &amp; $B188, OBSERVED_DATA!$A$2:$F$6151, 4, FALSE),  0)</f>
        <v>0</v>
      </c>
      <c r="J188" s="73">
        <f>IFERROR(VLOOKUP(J$10 &amp; "_" &amp; $D$9 &amp; "_" &amp; $B188, OBSERVED_DATA!$A$2:$F$6151, 4, FALSE),  0)</f>
        <v>0</v>
      </c>
      <c r="K188" s="72">
        <f>IFERROR(VLOOKUP(K$10 &amp; "_" &amp; $D$9 &amp; "_" &amp; $B188, OBSERVED_DATA!$A$2:$F$6151, 4, FALSE),  0)</f>
        <v>0</v>
      </c>
      <c r="L188" s="74">
        <f>IFERROR(VLOOKUP(L$10 &amp; "_" &amp; $D$9 &amp; "_" &amp; $B188, OBSERVED_DATA!$A$2:$F$6151, 4, FALSE),  0)</f>
        <v>0</v>
      </c>
      <c r="M188" s="72">
        <f>IFERROR(VLOOKUP(M$10 &amp; "_" &amp; $D$9 &amp; "_" &amp; $B188, OBSERVED_DATA!$A$2:$F$6151, 4, FALSE),  0)</f>
        <v>0</v>
      </c>
      <c r="N188" s="72">
        <f>IFERROR(VLOOKUP(N$10 &amp; "_" &amp; $D$9 &amp; "_" &amp; $B188, OBSERVED_DATA!$A$2:$F$6151, 4, FALSE),  0)</f>
        <v>0</v>
      </c>
      <c r="O188" s="74">
        <f>IFERROR(VLOOKUP(O$10 &amp; "_" &amp; $D$9 &amp; "_" &amp; $B188, OBSERVED_DATA!$A$2:$F$6151, 4, FALSE),  0)</f>
        <v>0</v>
      </c>
      <c r="P188" s="72">
        <f>IFERROR(VLOOKUP(P$10 &amp; "_" &amp; $D$9 &amp; "_" &amp; $B188, OBSERVED_DATA!$A$2:$F$6151, 4, FALSE),  0)</f>
        <v>0</v>
      </c>
      <c r="Q188" s="72">
        <f>IFERROR(VLOOKUP(Q$10 &amp; "_" &amp; $D$9 &amp; "_" &amp; $B188, OBSERVED_DATA!$A$2:$F$6151, 4, FALSE),  0)</f>
        <v>0</v>
      </c>
      <c r="R188" s="72">
        <f>IFERROR(VLOOKUP(R$10 &amp; "_" &amp; $D$9 &amp; "_" &amp; $B188, OBSERVED_DATA!$A$2:$F$6151, 4, FALSE),  0)</f>
        <v>0</v>
      </c>
      <c r="S188" s="72">
        <f>IFERROR(VLOOKUP(S$10 &amp; "_" &amp; $D$9 &amp; "_" &amp; $B188, OBSERVED_DATA!$A$2:$F$6151, 4, FALSE),  0)</f>
        <v>0</v>
      </c>
      <c r="T188" s="72">
        <f>IFERROR(VLOOKUP(T$10 &amp; "_" &amp; $D$9 &amp; "_" &amp; $B188, OBSERVED_DATA!$A$2:$F$6151, 4, FALSE),  0)</f>
        <v>0</v>
      </c>
    </row>
    <row r="189" spans="2:20" x14ac:dyDescent="0.25">
      <c r="B189" s="25">
        <v>356</v>
      </c>
      <c r="C189" s="25">
        <v>357</v>
      </c>
      <c r="D189" s="47"/>
      <c r="E189" s="72">
        <f>IFERROR(VLOOKUP(E$10 &amp; "_" &amp; $D$9 &amp; "_" &amp; $B189, OBSERVED_DATA!$A$2:$F$6151, 4, FALSE),  0)</f>
        <v>0</v>
      </c>
      <c r="F189" s="73">
        <f>IFERROR(VLOOKUP(F$10 &amp; "_" &amp; $D$9 &amp; "_" &amp; $B189, OBSERVED_DATA!$A$2:$F$6151, 4, FALSE),  0)</f>
        <v>0</v>
      </c>
      <c r="G189" s="73">
        <f>IFERROR(VLOOKUP(G$10 &amp; "_" &amp; $D$9 &amp; "_" &amp; $B189, OBSERVED_DATA!$A$2:$F$6151, 4, FALSE),  0)</f>
        <v>0</v>
      </c>
      <c r="H189" s="73">
        <f>IFERROR(VLOOKUP(H$10 &amp; "_" &amp; $D$9 &amp; "_" &amp; $B189, OBSERVED_DATA!$A$2:$F$6151, 4, FALSE),  0)</f>
        <v>0</v>
      </c>
      <c r="I189" s="73">
        <f>IFERROR(VLOOKUP(I$10 &amp; "_" &amp; $D$9 &amp; "_" &amp; $B189, OBSERVED_DATA!$A$2:$F$6151, 4, FALSE),  0)</f>
        <v>0</v>
      </c>
      <c r="J189" s="73">
        <f>IFERROR(VLOOKUP(J$10 &amp; "_" &amp; $D$9 &amp; "_" &amp; $B189, OBSERVED_DATA!$A$2:$F$6151, 4, FALSE),  0)</f>
        <v>0</v>
      </c>
      <c r="K189" s="72">
        <f>IFERROR(VLOOKUP(K$10 &amp; "_" &amp; $D$9 &amp; "_" &amp; $B189, OBSERVED_DATA!$A$2:$F$6151, 4, FALSE),  0)</f>
        <v>0</v>
      </c>
      <c r="L189" s="74">
        <f>IFERROR(VLOOKUP(L$10 &amp; "_" &amp; $D$9 &amp; "_" &amp; $B189, OBSERVED_DATA!$A$2:$F$6151, 4, FALSE),  0)</f>
        <v>0</v>
      </c>
      <c r="M189" s="72">
        <f>IFERROR(VLOOKUP(M$10 &amp; "_" &amp; $D$9 &amp; "_" &amp; $B189, OBSERVED_DATA!$A$2:$F$6151, 4, FALSE),  0)</f>
        <v>0</v>
      </c>
      <c r="N189" s="72">
        <f>IFERROR(VLOOKUP(N$10 &amp; "_" &amp; $D$9 &amp; "_" &amp; $B189, OBSERVED_DATA!$A$2:$F$6151, 4, FALSE),  0)</f>
        <v>0</v>
      </c>
      <c r="O189" s="74">
        <f>IFERROR(VLOOKUP(O$10 &amp; "_" &amp; $D$9 &amp; "_" &amp; $B189, OBSERVED_DATA!$A$2:$F$6151, 4, FALSE),  0)</f>
        <v>0</v>
      </c>
      <c r="P189" s="72">
        <f>IFERROR(VLOOKUP(P$10 &amp; "_" &amp; $D$9 &amp; "_" &amp; $B189, OBSERVED_DATA!$A$2:$F$6151, 4, FALSE),  0)</f>
        <v>0</v>
      </c>
      <c r="Q189" s="72">
        <f>IFERROR(VLOOKUP(Q$10 &amp; "_" &amp; $D$9 &amp; "_" &amp; $B189, OBSERVED_DATA!$A$2:$F$6151, 4, FALSE),  0)</f>
        <v>0</v>
      </c>
      <c r="R189" s="72">
        <f>IFERROR(VLOOKUP(R$10 &amp; "_" &amp; $D$9 &amp; "_" &amp; $B189, OBSERVED_DATA!$A$2:$F$6151, 4, FALSE),  0)</f>
        <v>0</v>
      </c>
      <c r="S189" s="72">
        <f>IFERROR(VLOOKUP(S$10 &amp; "_" &amp; $D$9 &amp; "_" &amp; $B189, OBSERVED_DATA!$A$2:$F$6151, 4, FALSE),  0)</f>
        <v>0</v>
      </c>
      <c r="T189" s="72">
        <f>IFERROR(VLOOKUP(T$10 &amp; "_" &amp; $D$9 &amp; "_" &amp; $B189, OBSERVED_DATA!$A$2:$F$6151, 4, FALSE),  0)</f>
        <v>0</v>
      </c>
    </row>
    <row r="190" spans="2:20" x14ac:dyDescent="0.25">
      <c r="B190" s="25">
        <v>358</v>
      </c>
      <c r="C190" s="25">
        <v>359</v>
      </c>
      <c r="D190" s="47"/>
      <c r="E190" s="72">
        <f>IFERROR(VLOOKUP(E$10 &amp; "_" &amp; $D$9 &amp; "_" &amp; $B190, OBSERVED_DATA!$A$2:$F$6151, 4, FALSE),  0)</f>
        <v>0</v>
      </c>
      <c r="F190" s="73">
        <f>IFERROR(VLOOKUP(F$10 &amp; "_" &amp; $D$9 &amp; "_" &amp; $B190, OBSERVED_DATA!$A$2:$F$6151, 4, FALSE),  0)</f>
        <v>0</v>
      </c>
      <c r="G190" s="73">
        <f>IFERROR(VLOOKUP(G$10 &amp; "_" &amp; $D$9 &amp; "_" &amp; $B190, OBSERVED_DATA!$A$2:$F$6151, 4, FALSE),  0)</f>
        <v>0</v>
      </c>
      <c r="H190" s="73">
        <f>IFERROR(VLOOKUP(H$10 &amp; "_" &amp; $D$9 &amp; "_" &amp; $B190, OBSERVED_DATA!$A$2:$F$6151, 4, FALSE),  0)</f>
        <v>0</v>
      </c>
      <c r="I190" s="73">
        <f>IFERROR(VLOOKUP(I$10 &amp; "_" &amp; $D$9 &amp; "_" &amp; $B190, OBSERVED_DATA!$A$2:$F$6151, 4, FALSE),  0)</f>
        <v>0</v>
      </c>
      <c r="J190" s="73">
        <f>IFERROR(VLOOKUP(J$10 &amp; "_" &amp; $D$9 &amp; "_" &amp; $B190, OBSERVED_DATA!$A$2:$F$6151, 4, FALSE),  0)</f>
        <v>0</v>
      </c>
      <c r="K190" s="72">
        <f>IFERROR(VLOOKUP(K$10 &amp; "_" &amp; $D$9 &amp; "_" &amp; $B190, OBSERVED_DATA!$A$2:$F$6151, 4, FALSE),  0)</f>
        <v>0</v>
      </c>
      <c r="L190" s="74">
        <f>IFERROR(VLOOKUP(L$10 &amp; "_" &amp; $D$9 &amp; "_" &amp; $B190, OBSERVED_DATA!$A$2:$F$6151, 4, FALSE),  0)</f>
        <v>0</v>
      </c>
      <c r="M190" s="72">
        <f>IFERROR(VLOOKUP(M$10 &amp; "_" &amp; $D$9 &amp; "_" &amp; $B190, OBSERVED_DATA!$A$2:$F$6151, 4, FALSE),  0)</f>
        <v>0</v>
      </c>
      <c r="N190" s="72">
        <f>IFERROR(VLOOKUP(N$10 &amp; "_" &amp; $D$9 &amp; "_" &amp; $B190, OBSERVED_DATA!$A$2:$F$6151, 4, FALSE),  0)</f>
        <v>0</v>
      </c>
      <c r="O190" s="74">
        <f>IFERROR(VLOOKUP(O$10 &amp; "_" &amp; $D$9 &amp; "_" &amp; $B190, OBSERVED_DATA!$A$2:$F$6151, 4, FALSE),  0)</f>
        <v>0</v>
      </c>
      <c r="P190" s="72">
        <f>IFERROR(VLOOKUP(P$10 &amp; "_" &amp; $D$9 &amp; "_" &amp; $B190, OBSERVED_DATA!$A$2:$F$6151, 4, FALSE),  0)</f>
        <v>0</v>
      </c>
      <c r="Q190" s="72">
        <f>IFERROR(VLOOKUP(Q$10 &amp; "_" &amp; $D$9 &amp; "_" &amp; $B190, OBSERVED_DATA!$A$2:$F$6151, 4, FALSE),  0)</f>
        <v>0</v>
      </c>
      <c r="R190" s="72">
        <f>IFERROR(VLOOKUP(R$10 &amp; "_" &amp; $D$9 &amp; "_" &amp; $B190, OBSERVED_DATA!$A$2:$F$6151, 4, FALSE),  0)</f>
        <v>0</v>
      </c>
      <c r="S190" s="72">
        <f>IFERROR(VLOOKUP(S$10 &amp; "_" &amp; $D$9 &amp; "_" &amp; $B190, OBSERVED_DATA!$A$2:$F$6151, 4, FALSE),  0)</f>
        <v>0</v>
      </c>
      <c r="T190" s="72">
        <f>IFERROR(VLOOKUP(T$10 &amp; "_" &amp; $D$9 &amp; "_" &amp; $B190, OBSERVED_DATA!$A$2:$F$6151, 4, FALSE),  0)</f>
        <v>0</v>
      </c>
    </row>
    <row r="191" spans="2:20" x14ac:dyDescent="0.25">
      <c r="B191" s="25">
        <v>360</v>
      </c>
      <c r="C191" s="25">
        <v>361</v>
      </c>
      <c r="D191" s="47"/>
      <c r="E191" s="72">
        <f>IFERROR(VLOOKUP(E$10 &amp; "_" &amp; $D$9 &amp; "_" &amp; $B191, OBSERVED_DATA!$A$2:$F$6151, 4, FALSE),  0)</f>
        <v>0</v>
      </c>
      <c r="F191" s="73">
        <f>IFERROR(VLOOKUP(F$10 &amp; "_" &amp; $D$9 &amp; "_" &amp; $B191, OBSERVED_DATA!$A$2:$F$6151, 4, FALSE),  0)</f>
        <v>0</v>
      </c>
      <c r="G191" s="73">
        <f>IFERROR(VLOOKUP(G$10 &amp; "_" &amp; $D$9 &amp; "_" &amp; $B191, OBSERVED_DATA!$A$2:$F$6151, 4, FALSE),  0)</f>
        <v>0</v>
      </c>
      <c r="H191" s="73">
        <f>IFERROR(VLOOKUP(H$10 &amp; "_" &amp; $D$9 &amp; "_" &amp; $B191, OBSERVED_DATA!$A$2:$F$6151, 4, FALSE),  0)</f>
        <v>0</v>
      </c>
      <c r="I191" s="73">
        <f>IFERROR(VLOOKUP(I$10 &amp; "_" &amp; $D$9 &amp; "_" &amp; $B191, OBSERVED_DATA!$A$2:$F$6151, 4, FALSE),  0)</f>
        <v>0</v>
      </c>
      <c r="J191" s="73">
        <f>IFERROR(VLOOKUP(J$10 &amp; "_" &amp; $D$9 &amp; "_" &amp; $B191, OBSERVED_DATA!$A$2:$F$6151, 4, FALSE),  0)</f>
        <v>0</v>
      </c>
      <c r="K191" s="72">
        <f>IFERROR(VLOOKUP(K$10 &amp; "_" &amp; $D$9 &amp; "_" &amp; $B191, OBSERVED_DATA!$A$2:$F$6151, 4, FALSE),  0)</f>
        <v>0</v>
      </c>
      <c r="L191" s="74">
        <f>IFERROR(VLOOKUP(L$10 &amp; "_" &amp; $D$9 &amp; "_" &amp; $B191, OBSERVED_DATA!$A$2:$F$6151, 4, FALSE),  0)</f>
        <v>0</v>
      </c>
      <c r="M191" s="72">
        <f>IFERROR(VLOOKUP(M$10 &amp; "_" &amp; $D$9 &amp; "_" &amp; $B191, OBSERVED_DATA!$A$2:$F$6151, 4, FALSE),  0)</f>
        <v>0</v>
      </c>
      <c r="N191" s="72">
        <f>IFERROR(VLOOKUP(N$10 &amp; "_" &amp; $D$9 &amp; "_" &amp; $B191, OBSERVED_DATA!$A$2:$F$6151, 4, FALSE),  0)</f>
        <v>0</v>
      </c>
      <c r="O191" s="74">
        <f>IFERROR(VLOOKUP(O$10 &amp; "_" &amp; $D$9 &amp; "_" &amp; $B191, OBSERVED_DATA!$A$2:$F$6151, 4, FALSE),  0)</f>
        <v>0</v>
      </c>
      <c r="P191" s="72">
        <f>IFERROR(VLOOKUP(P$10 &amp; "_" &amp; $D$9 &amp; "_" &amp; $B191, OBSERVED_DATA!$A$2:$F$6151, 4, FALSE),  0)</f>
        <v>0</v>
      </c>
      <c r="Q191" s="72">
        <f>IFERROR(VLOOKUP(Q$10 &amp; "_" &amp; $D$9 &amp; "_" &amp; $B191, OBSERVED_DATA!$A$2:$F$6151, 4, FALSE),  0)</f>
        <v>0</v>
      </c>
      <c r="R191" s="72">
        <f>IFERROR(VLOOKUP(R$10 &amp; "_" &amp; $D$9 &amp; "_" &amp; $B191, OBSERVED_DATA!$A$2:$F$6151, 4, FALSE),  0)</f>
        <v>0</v>
      </c>
      <c r="S191" s="72">
        <f>IFERROR(VLOOKUP(S$10 &amp; "_" &amp; $D$9 &amp; "_" &amp; $B191, OBSERVED_DATA!$A$2:$F$6151, 4, FALSE),  0)</f>
        <v>0</v>
      </c>
      <c r="T191" s="72">
        <f>IFERROR(VLOOKUP(T$10 &amp; "_" &amp; $D$9 &amp; "_" &amp; $B191, OBSERVED_DATA!$A$2:$F$6151, 4, FALSE),  0)</f>
        <v>0</v>
      </c>
    </row>
    <row r="192" spans="2:20" x14ac:dyDescent="0.25">
      <c r="B192" s="25">
        <v>362</v>
      </c>
      <c r="C192" s="25">
        <v>363</v>
      </c>
      <c r="D192" s="47"/>
      <c r="E192" s="72">
        <f>IFERROR(VLOOKUP(E$10 &amp; "_" &amp; $D$9 &amp; "_" &amp; $B192, OBSERVED_DATA!$A$2:$F$6151, 4, FALSE),  0)</f>
        <v>0</v>
      </c>
      <c r="F192" s="73">
        <f>IFERROR(VLOOKUP(F$10 &amp; "_" &amp; $D$9 &amp; "_" &amp; $B192, OBSERVED_DATA!$A$2:$F$6151, 4, FALSE),  0)</f>
        <v>0</v>
      </c>
      <c r="G192" s="73">
        <f>IFERROR(VLOOKUP(G$10 &amp; "_" &amp; $D$9 &amp; "_" &amp; $B192, OBSERVED_DATA!$A$2:$F$6151, 4, FALSE),  0)</f>
        <v>0</v>
      </c>
      <c r="H192" s="73">
        <f>IFERROR(VLOOKUP(H$10 &amp; "_" &amp; $D$9 &amp; "_" &amp; $B192, OBSERVED_DATA!$A$2:$F$6151, 4, FALSE),  0)</f>
        <v>0</v>
      </c>
      <c r="I192" s="73">
        <f>IFERROR(VLOOKUP(I$10 &amp; "_" &amp; $D$9 &amp; "_" &amp; $B192, OBSERVED_DATA!$A$2:$F$6151, 4, FALSE),  0)</f>
        <v>0</v>
      </c>
      <c r="J192" s="73">
        <f>IFERROR(VLOOKUP(J$10 &amp; "_" &amp; $D$9 &amp; "_" &amp; $B192, OBSERVED_DATA!$A$2:$F$6151, 4, FALSE),  0)</f>
        <v>0</v>
      </c>
      <c r="K192" s="72">
        <f>IFERROR(VLOOKUP(K$10 &amp; "_" &amp; $D$9 &amp; "_" &amp; $B192, OBSERVED_DATA!$A$2:$F$6151, 4, FALSE),  0)</f>
        <v>0</v>
      </c>
      <c r="L192" s="74">
        <f>IFERROR(VLOOKUP(L$10 &amp; "_" &amp; $D$9 &amp; "_" &amp; $B192, OBSERVED_DATA!$A$2:$F$6151, 4, FALSE),  0)</f>
        <v>0</v>
      </c>
      <c r="M192" s="72">
        <f>IFERROR(VLOOKUP(M$10 &amp; "_" &amp; $D$9 &amp; "_" &amp; $B192, OBSERVED_DATA!$A$2:$F$6151, 4, FALSE),  0)</f>
        <v>0</v>
      </c>
      <c r="N192" s="72">
        <f>IFERROR(VLOOKUP(N$10 &amp; "_" &amp; $D$9 &amp; "_" &amp; $B192, OBSERVED_DATA!$A$2:$F$6151, 4, FALSE),  0)</f>
        <v>0</v>
      </c>
      <c r="O192" s="74">
        <f>IFERROR(VLOOKUP(O$10 &amp; "_" &amp; $D$9 &amp; "_" &amp; $B192, OBSERVED_DATA!$A$2:$F$6151, 4, FALSE),  0)</f>
        <v>0</v>
      </c>
      <c r="P192" s="72">
        <f>IFERROR(VLOOKUP(P$10 &amp; "_" &amp; $D$9 &amp; "_" &amp; $B192, OBSERVED_DATA!$A$2:$F$6151, 4, FALSE),  0)</f>
        <v>0</v>
      </c>
      <c r="Q192" s="72">
        <f>IFERROR(VLOOKUP(Q$10 &amp; "_" &amp; $D$9 &amp; "_" &amp; $B192, OBSERVED_DATA!$A$2:$F$6151, 4, FALSE),  0)</f>
        <v>0</v>
      </c>
      <c r="R192" s="72">
        <f>IFERROR(VLOOKUP(R$10 &amp; "_" &amp; $D$9 &amp; "_" &amp; $B192, OBSERVED_DATA!$A$2:$F$6151, 4, FALSE),  0)</f>
        <v>0</v>
      </c>
      <c r="S192" s="72">
        <f>IFERROR(VLOOKUP(S$10 &amp; "_" &amp; $D$9 &amp; "_" &amp; $B192, OBSERVED_DATA!$A$2:$F$6151, 4, FALSE),  0)</f>
        <v>0</v>
      </c>
      <c r="T192" s="72">
        <f>IFERROR(VLOOKUP(T$10 &amp; "_" &amp; $D$9 &amp; "_" &amp; $B192, OBSERVED_DATA!$A$2:$F$6151, 4, FALSE),  0)</f>
        <v>0</v>
      </c>
    </row>
    <row r="193" spans="2:20" x14ac:dyDescent="0.25">
      <c r="B193" s="25">
        <v>364</v>
      </c>
      <c r="C193" s="25">
        <v>365</v>
      </c>
      <c r="D193" s="47"/>
      <c r="E193" s="72">
        <f>IFERROR(VLOOKUP(E$10 &amp; "_" &amp; $D$9 &amp; "_" &amp; $B193, OBSERVED_DATA!$A$2:$F$6151, 4, FALSE),  0)</f>
        <v>0</v>
      </c>
      <c r="F193" s="73">
        <f>IFERROR(VLOOKUP(F$10 &amp; "_" &amp; $D$9 &amp; "_" &amp; $B193, OBSERVED_DATA!$A$2:$F$6151, 4, FALSE),  0)</f>
        <v>0</v>
      </c>
      <c r="G193" s="73">
        <f>IFERROR(VLOOKUP(G$10 &amp; "_" &amp; $D$9 &amp; "_" &amp; $B193, OBSERVED_DATA!$A$2:$F$6151, 4, FALSE),  0)</f>
        <v>0</v>
      </c>
      <c r="H193" s="73">
        <f>IFERROR(VLOOKUP(H$10 &amp; "_" &amp; $D$9 &amp; "_" &amp; $B193, OBSERVED_DATA!$A$2:$F$6151, 4, FALSE),  0)</f>
        <v>0</v>
      </c>
      <c r="I193" s="73">
        <f>IFERROR(VLOOKUP(I$10 &amp; "_" &amp; $D$9 &amp; "_" &amp; $B193, OBSERVED_DATA!$A$2:$F$6151, 4, FALSE),  0)</f>
        <v>0</v>
      </c>
      <c r="J193" s="73">
        <f>IFERROR(VLOOKUP(J$10 &amp; "_" &amp; $D$9 &amp; "_" &amp; $B193, OBSERVED_DATA!$A$2:$F$6151, 4, FALSE),  0)</f>
        <v>0</v>
      </c>
      <c r="K193" s="72">
        <f>IFERROR(VLOOKUP(K$10 &amp; "_" &amp; $D$9 &amp; "_" &amp; $B193, OBSERVED_DATA!$A$2:$F$6151, 4, FALSE),  0)</f>
        <v>0</v>
      </c>
      <c r="L193" s="74">
        <f>IFERROR(VLOOKUP(L$10 &amp; "_" &amp; $D$9 &amp; "_" &amp; $B193, OBSERVED_DATA!$A$2:$F$6151, 4, FALSE),  0)</f>
        <v>0</v>
      </c>
      <c r="M193" s="72">
        <f>IFERROR(VLOOKUP(M$10 &amp; "_" &amp; $D$9 &amp; "_" &amp; $B193, OBSERVED_DATA!$A$2:$F$6151, 4, FALSE),  0)</f>
        <v>0</v>
      </c>
      <c r="N193" s="72">
        <f>IFERROR(VLOOKUP(N$10 &amp; "_" &amp; $D$9 &amp; "_" &amp; $B193, OBSERVED_DATA!$A$2:$F$6151, 4, FALSE),  0)</f>
        <v>0</v>
      </c>
      <c r="O193" s="74">
        <f>IFERROR(VLOOKUP(O$10 &amp; "_" &amp; $D$9 &amp; "_" &amp; $B193, OBSERVED_DATA!$A$2:$F$6151, 4, FALSE),  0)</f>
        <v>0</v>
      </c>
      <c r="P193" s="72">
        <f>IFERROR(VLOOKUP(P$10 &amp; "_" &amp; $D$9 &amp; "_" &amp; $B193, OBSERVED_DATA!$A$2:$F$6151, 4, FALSE),  0)</f>
        <v>0</v>
      </c>
      <c r="Q193" s="72">
        <f>IFERROR(VLOOKUP(Q$10 &amp; "_" &amp; $D$9 &amp; "_" &amp; $B193, OBSERVED_DATA!$A$2:$F$6151, 4, FALSE),  0)</f>
        <v>0</v>
      </c>
      <c r="R193" s="72">
        <f>IFERROR(VLOOKUP(R$10 &amp; "_" &amp; $D$9 &amp; "_" &amp; $B193, OBSERVED_DATA!$A$2:$F$6151, 4, FALSE),  0)</f>
        <v>0</v>
      </c>
      <c r="S193" s="72">
        <f>IFERROR(VLOOKUP(S$10 &amp; "_" &amp; $D$9 &amp; "_" &amp; $B193, OBSERVED_DATA!$A$2:$F$6151, 4, FALSE),  0)</f>
        <v>0</v>
      </c>
      <c r="T193" s="72">
        <f>IFERROR(VLOOKUP(T$10 &amp; "_" &amp; $D$9 &amp; "_" &amp; $B193, OBSERVED_DATA!$A$2:$F$6151, 4, FALSE),  0)</f>
        <v>0</v>
      </c>
    </row>
    <row r="194" spans="2:20" x14ac:dyDescent="0.25">
      <c r="B194" s="25">
        <v>366</v>
      </c>
      <c r="C194" s="25">
        <v>367</v>
      </c>
      <c r="D194" s="47"/>
      <c r="E194" s="72">
        <f>IFERROR(VLOOKUP(E$10 &amp; "_" &amp; $D$9 &amp; "_" &amp; $B194, OBSERVED_DATA!$A$2:$F$6151, 4, FALSE),  0)</f>
        <v>0</v>
      </c>
      <c r="F194" s="73">
        <f>IFERROR(VLOOKUP(F$10 &amp; "_" &amp; $D$9 &amp; "_" &amp; $B194, OBSERVED_DATA!$A$2:$F$6151, 4, FALSE),  0)</f>
        <v>0</v>
      </c>
      <c r="G194" s="73">
        <f>IFERROR(VLOOKUP(G$10 &amp; "_" &amp; $D$9 &amp; "_" &amp; $B194, OBSERVED_DATA!$A$2:$F$6151, 4, FALSE),  0)</f>
        <v>0</v>
      </c>
      <c r="H194" s="73">
        <f>IFERROR(VLOOKUP(H$10 &amp; "_" &amp; $D$9 &amp; "_" &amp; $B194, OBSERVED_DATA!$A$2:$F$6151, 4, FALSE),  0)</f>
        <v>0</v>
      </c>
      <c r="I194" s="73">
        <f>IFERROR(VLOOKUP(I$10 &amp; "_" &amp; $D$9 &amp; "_" &amp; $B194, OBSERVED_DATA!$A$2:$F$6151, 4, FALSE),  0)</f>
        <v>0</v>
      </c>
      <c r="J194" s="73">
        <f>IFERROR(VLOOKUP(J$10 &amp; "_" &amp; $D$9 &amp; "_" &amp; $B194, OBSERVED_DATA!$A$2:$F$6151, 4, FALSE),  0)</f>
        <v>0</v>
      </c>
      <c r="K194" s="72">
        <f>IFERROR(VLOOKUP(K$10 &amp; "_" &amp; $D$9 &amp; "_" &amp; $B194, OBSERVED_DATA!$A$2:$F$6151, 4, FALSE),  0)</f>
        <v>0</v>
      </c>
      <c r="L194" s="74">
        <f>IFERROR(VLOOKUP(L$10 &amp; "_" &amp; $D$9 &amp; "_" &amp; $B194, OBSERVED_DATA!$A$2:$F$6151, 4, FALSE),  0)</f>
        <v>0</v>
      </c>
      <c r="M194" s="72">
        <f>IFERROR(VLOOKUP(M$10 &amp; "_" &amp; $D$9 &amp; "_" &amp; $B194, OBSERVED_DATA!$A$2:$F$6151, 4, FALSE),  0)</f>
        <v>0</v>
      </c>
      <c r="N194" s="72">
        <f>IFERROR(VLOOKUP(N$10 &amp; "_" &amp; $D$9 &amp; "_" &amp; $B194, OBSERVED_DATA!$A$2:$F$6151, 4, FALSE),  0)</f>
        <v>0</v>
      </c>
      <c r="O194" s="74">
        <f>IFERROR(VLOOKUP(O$10 &amp; "_" &amp; $D$9 &amp; "_" &amp; $B194, OBSERVED_DATA!$A$2:$F$6151, 4, FALSE),  0)</f>
        <v>0</v>
      </c>
      <c r="P194" s="72">
        <f>IFERROR(VLOOKUP(P$10 &amp; "_" &amp; $D$9 &amp; "_" &amp; $B194, OBSERVED_DATA!$A$2:$F$6151, 4, FALSE),  0)</f>
        <v>0</v>
      </c>
      <c r="Q194" s="72">
        <f>IFERROR(VLOOKUP(Q$10 &amp; "_" &amp; $D$9 &amp; "_" &amp; $B194, OBSERVED_DATA!$A$2:$F$6151, 4, FALSE),  0)</f>
        <v>0</v>
      </c>
      <c r="R194" s="72">
        <f>IFERROR(VLOOKUP(R$10 &amp; "_" &amp; $D$9 &amp; "_" &amp; $B194, OBSERVED_DATA!$A$2:$F$6151, 4, FALSE),  0)</f>
        <v>0</v>
      </c>
      <c r="S194" s="72">
        <f>IFERROR(VLOOKUP(S$10 &amp; "_" &amp; $D$9 &amp; "_" &amp; $B194, OBSERVED_DATA!$A$2:$F$6151, 4, FALSE),  0)</f>
        <v>0</v>
      </c>
      <c r="T194" s="72">
        <f>IFERROR(VLOOKUP(T$10 &amp; "_" &amp; $D$9 &amp; "_" &amp; $B194, OBSERVED_DATA!$A$2:$F$6151, 4, FALSE),  0)</f>
        <v>0</v>
      </c>
    </row>
    <row r="195" spans="2:20" x14ac:dyDescent="0.25">
      <c r="B195" s="25">
        <v>368</v>
      </c>
      <c r="C195" s="25">
        <v>369</v>
      </c>
      <c r="D195" s="47"/>
      <c r="E195" s="72">
        <f>IFERROR(VLOOKUP(E$10 &amp; "_" &amp; $D$9 &amp; "_" &amp; $B195, OBSERVED_DATA!$A$2:$F$6151, 4, FALSE),  0)</f>
        <v>0</v>
      </c>
      <c r="F195" s="73">
        <f>IFERROR(VLOOKUP(F$10 &amp; "_" &amp; $D$9 &amp; "_" &amp; $B195, OBSERVED_DATA!$A$2:$F$6151, 4, FALSE),  0)</f>
        <v>0</v>
      </c>
      <c r="G195" s="73">
        <f>IFERROR(VLOOKUP(G$10 &amp; "_" &amp; $D$9 &amp; "_" &amp; $B195, OBSERVED_DATA!$A$2:$F$6151, 4, FALSE),  0)</f>
        <v>0</v>
      </c>
      <c r="H195" s="73">
        <f>IFERROR(VLOOKUP(H$10 &amp; "_" &amp; $D$9 &amp; "_" &amp; $B195, OBSERVED_DATA!$A$2:$F$6151, 4, FALSE),  0)</f>
        <v>0</v>
      </c>
      <c r="I195" s="73">
        <f>IFERROR(VLOOKUP(I$10 &amp; "_" &amp; $D$9 &amp; "_" &amp; $B195, OBSERVED_DATA!$A$2:$F$6151, 4, FALSE),  0)</f>
        <v>0</v>
      </c>
      <c r="J195" s="73">
        <f>IFERROR(VLOOKUP(J$10 &amp; "_" &amp; $D$9 &amp; "_" &amp; $B195, OBSERVED_DATA!$A$2:$F$6151, 4, FALSE),  0)</f>
        <v>0</v>
      </c>
      <c r="K195" s="72">
        <f>IFERROR(VLOOKUP(K$10 &amp; "_" &amp; $D$9 &amp; "_" &amp; $B195, OBSERVED_DATA!$A$2:$F$6151, 4, FALSE),  0)</f>
        <v>0</v>
      </c>
      <c r="L195" s="74">
        <f>IFERROR(VLOOKUP(L$10 &amp; "_" &amp; $D$9 &amp; "_" &amp; $B195, OBSERVED_DATA!$A$2:$F$6151, 4, FALSE),  0)</f>
        <v>0</v>
      </c>
      <c r="M195" s="72">
        <f>IFERROR(VLOOKUP(M$10 &amp; "_" &amp; $D$9 &amp; "_" &amp; $B195, OBSERVED_DATA!$A$2:$F$6151, 4, FALSE),  0)</f>
        <v>0</v>
      </c>
      <c r="N195" s="72">
        <f>IFERROR(VLOOKUP(N$10 &amp; "_" &amp; $D$9 &amp; "_" &amp; $B195, OBSERVED_DATA!$A$2:$F$6151, 4, FALSE),  0)</f>
        <v>0</v>
      </c>
      <c r="O195" s="74">
        <f>IFERROR(VLOOKUP(O$10 &amp; "_" &amp; $D$9 &amp; "_" &amp; $B195, OBSERVED_DATA!$A$2:$F$6151, 4, FALSE),  0)</f>
        <v>0</v>
      </c>
      <c r="P195" s="72">
        <f>IFERROR(VLOOKUP(P$10 &amp; "_" &amp; $D$9 &amp; "_" &amp; $B195, OBSERVED_DATA!$A$2:$F$6151, 4, FALSE),  0)</f>
        <v>0</v>
      </c>
      <c r="Q195" s="72">
        <f>IFERROR(VLOOKUP(Q$10 &amp; "_" &amp; $D$9 &amp; "_" &amp; $B195, OBSERVED_DATA!$A$2:$F$6151, 4, FALSE),  0)</f>
        <v>0</v>
      </c>
      <c r="R195" s="72">
        <f>IFERROR(VLOOKUP(R$10 &amp; "_" &amp; $D$9 &amp; "_" &amp; $B195, OBSERVED_DATA!$A$2:$F$6151, 4, FALSE),  0)</f>
        <v>0</v>
      </c>
      <c r="S195" s="72">
        <f>IFERROR(VLOOKUP(S$10 &amp; "_" &amp; $D$9 &amp; "_" &amp; $B195, OBSERVED_DATA!$A$2:$F$6151, 4, FALSE),  0)</f>
        <v>0</v>
      </c>
      <c r="T195" s="72">
        <f>IFERROR(VLOOKUP(T$10 &amp; "_" &amp; $D$9 &amp; "_" &amp; $B195, OBSERVED_DATA!$A$2:$F$6151, 4, FALSE),  0)</f>
        <v>0</v>
      </c>
    </row>
    <row r="196" spans="2:20" x14ac:dyDescent="0.25">
      <c r="B196" s="25">
        <v>370</v>
      </c>
      <c r="C196" s="25">
        <v>371</v>
      </c>
      <c r="D196" s="47"/>
      <c r="E196" s="72">
        <f>IFERROR(VLOOKUP(E$10 &amp; "_" &amp; $D$9 &amp; "_" &amp; $B196, OBSERVED_DATA!$A$2:$F$6151, 4, FALSE),  0)</f>
        <v>0</v>
      </c>
      <c r="F196" s="73">
        <f>IFERROR(VLOOKUP(F$10 &amp; "_" &amp; $D$9 &amp; "_" &amp; $B196, OBSERVED_DATA!$A$2:$F$6151, 4, FALSE),  0)</f>
        <v>0</v>
      </c>
      <c r="G196" s="73">
        <f>IFERROR(VLOOKUP(G$10 &amp; "_" &amp; $D$9 &amp; "_" &amp; $B196, OBSERVED_DATA!$A$2:$F$6151, 4, FALSE),  0)</f>
        <v>0</v>
      </c>
      <c r="H196" s="73">
        <f>IFERROR(VLOOKUP(H$10 &amp; "_" &amp; $D$9 &amp; "_" &amp; $B196, OBSERVED_DATA!$A$2:$F$6151, 4, FALSE),  0)</f>
        <v>0</v>
      </c>
      <c r="I196" s="73">
        <f>IFERROR(VLOOKUP(I$10 &amp; "_" &amp; $D$9 &amp; "_" &amp; $B196, OBSERVED_DATA!$A$2:$F$6151, 4, FALSE),  0)</f>
        <v>0</v>
      </c>
      <c r="J196" s="73">
        <f>IFERROR(VLOOKUP(J$10 &amp; "_" &amp; $D$9 &amp; "_" &amp; $B196, OBSERVED_DATA!$A$2:$F$6151, 4, FALSE),  0)</f>
        <v>0</v>
      </c>
      <c r="K196" s="72">
        <f>IFERROR(VLOOKUP(K$10 &amp; "_" &amp; $D$9 &amp; "_" &amp; $B196, OBSERVED_DATA!$A$2:$F$6151, 4, FALSE),  0)</f>
        <v>0</v>
      </c>
      <c r="L196" s="74">
        <f>IFERROR(VLOOKUP(L$10 &amp; "_" &amp; $D$9 &amp; "_" &amp; $B196, OBSERVED_DATA!$A$2:$F$6151, 4, FALSE),  0)</f>
        <v>0</v>
      </c>
      <c r="M196" s="72">
        <f>IFERROR(VLOOKUP(M$10 &amp; "_" &amp; $D$9 &amp; "_" &amp; $B196, OBSERVED_DATA!$A$2:$F$6151, 4, FALSE),  0)</f>
        <v>0</v>
      </c>
      <c r="N196" s="72">
        <f>IFERROR(VLOOKUP(N$10 &amp; "_" &amp; $D$9 &amp; "_" &amp; $B196, OBSERVED_DATA!$A$2:$F$6151, 4, FALSE),  0)</f>
        <v>0</v>
      </c>
      <c r="O196" s="74">
        <f>IFERROR(VLOOKUP(O$10 &amp; "_" &amp; $D$9 &amp; "_" &amp; $B196, OBSERVED_DATA!$A$2:$F$6151, 4, FALSE),  0)</f>
        <v>0</v>
      </c>
      <c r="P196" s="72">
        <f>IFERROR(VLOOKUP(P$10 &amp; "_" &amp; $D$9 &amp; "_" &amp; $B196, OBSERVED_DATA!$A$2:$F$6151, 4, FALSE),  0)</f>
        <v>0</v>
      </c>
      <c r="Q196" s="72">
        <f>IFERROR(VLOOKUP(Q$10 &amp; "_" &amp; $D$9 &amp; "_" &amp; $B196, OBSERVED_DATA!$A$2:$F$6151, 4, FALSE),  0)</f>
        <v>0</v>
      </c>
      <c r="R196" s="72">
        <f>IFERROR(VLOOKUP(R$10 &amp; "_" &amp; $D$9 &amp; "_" &amp; $B196, OBSERVED_DATA!$A$2:$F$6151, 4, FALSE),  0)</f>
        <v>0</v>
      </c>
      <c r="S196" s="72">
        <f>IFERROR(VLOOKUP(S$10 &amp; "_" &amp; $D$9 &amp; "_" &amp; $B196, OBSERVED_DATA!$A$2:$F$6151, 4, FALSE),  0)</f>
        <v>0</v>
      </c>
      <c r="T196" s="72">
        <f>IFERROR(VLOOKUP(T$10 &amp; "_" &amp; $D$9 &amp; "_" &amp; $B196, OBSERVED_DATA!$A$2:$F$6151, 4, FALSE),  0)</f>
        <v>0</v>
      </c>
    </row>
    <row r="197" spans="2:20" x14ac:dyDescent="0.25">
      <c r="B197" s="25">
        <v>372</v>
      </c>
      <c r="C197" s="25">
        <v>373</v>
      </c>
      <c r="D197" s="47"/>
      <c r="E197" s="72">
        <f>IFERROR(VLOOKUP(E$10 &amp; "_" &amp; $D$9 &amp; "_" &amp; $B197, OBSERVED_DATA!$A$2:$F$6151, 4, FALSE),  0)</f>
        <v>0</v>
      </c>
      <c r="F197" s="73">
        <f>IFERROR(VLOOKUP(F$10 &amp; "_" &amp; $D$9 &amp; "_" &amp; $B197, OBSERVED_DATA!$A$2:$F$6151, 4, FALSE),  0)</f>
        <v>0</v>
      </c>
      <c r="G197" s="73">
        <f>IFERROR(VLOOKUP(G$10 &amp; "_" &amp; $D$9 &amp; "_" &amp; $B197, OBSERVED_DATA!$A$2:$F$6151, 4, FALSE),  0)</f>
        <v>0</v>
      </c>
      <c r="H197" s="73">
        <f>IFERROR(VLOOKUP(H$10 &amp; "_" &amp; $D$9 &amp; "_" &amp; $B197, OBSERVED_DATA!$A$2:$F$6151, 4, FALSE),  0)</f>
        <v>0</v>
      </c>
      <c r="I197" s="73">
        <f>IFERROR(VLOOKUP(I$10 &amp; "_" &amp; $D$9 &amp; "_" &amp; $B197, OBSERVED_DATA!$A$2:$F$6151, 4, FALSE),  0)</f>
        <v>0</v>
      </c>
      <c r="J197" s="73">
        <f>IFERROR(VLOOKUP(J$10 &amp; "_" &amp; $D$9 &amp; "_" &amp; $B197, OBSERVED_DATA!$A$2:$F$6151, 4, FALSE),  0)</f>
        <v>0</v>
      </c>
      <c r="K197" s="72">
        <f>IFERROR(VLOOKUP(K$10 &amp; "_" &amp; $D$9 &amp; "_" &amp; $B197, OBSERVED_DATA!$A$2:$F$6151, 4, FALSE),  0)</f>
        <v>0</v>
      </c>
      <c r="L197" s="74">
        <f>IFERROR(VLOOKUP(L$10 &amp; "_" &amp; $D$9 &amp; "_" &amp; $B197, OBSERVED_DATA!$A$2:$F$6151, 4, FALSE),  0)</f>
        <v>0</v>
      </c>
      <c r="M197" s="72">
        <f>IFERROR(VLOOKUP(M$10 &amp; "_" &amp; $D$9 &amp; "_" &amp; $B197, OBSERVED_DATA!$A$2:$F$6151, 4, FALSE),  0)</f>
        <v>0</v>
      </c>
      <c r="N197" s="72">
        <f>IFERROR(VLOOKUP(N$10 &amp; "_" &amp; $D$9 &amp; "_" &amp; $B197, OBSERVED_DATA!$A$2:$F$6151, 4, FALSE),  0)</f>
        <v>0</v>
      </c>
      <c r="O197" s="74">
        <f>IFERROR(VLOOKUP(O$10 &amp; "_" &amp; $D$9 &amp; "_" &amp; $B197, OBSERVED_DATA!$A$2:$F$6151, 4, FALSE),  0)</f>
        <v>0</v>
      </c>
      <c r="P197" s="72">
        <f>IFERROR(VLOOKUP(P$10 &amp; "_" &amp; $D$9 &amp; "_" &amp; $B197, OBSERVED_DATA!$A$2:$F$6151, 4, FALSE),  0)</f>
        <v>0</v>
      </c>
      <c r="Q197" s="72">
        <f>IFERROR(VLOOKUP(Q$10 &amp; "_" &amp; $D$9 &amp; "_" &amp; $B197, OBSERVED_DATA!$A$2:$F$6151, 4, FALSE),  0)</f>
        <v>0</v>
      </c>
      <c r="R197" s="72">
        <f>IFERROR(VLOOKUP(R$10 &amp; "_" &amp; $D$9 &amp; "_" &amp; $B197, OBSERVED_DATA!$A$2:$F$6151, 4, FALSE),  0)</f>
        <v>0</v>
      </c>
      <c r="S197" s="72">
        <f>IFERROR(VLOOKUP(S$10 &amp; "_" &amp; $D$9 &amp; "_" &amp; $B197, OBSERVED_DATA!$A$2:$F$6151, 4, FALSE),  0)</f>
        <v>0</v>
      </c>
      <c r="T197" s="72">
        <f>IFERROR(VLOOKUP(T$10 &amp; "_" &amp; $D$9 &amp; "_" &amp; $B197, OBSERVED_DATA!$A$2:$F$6151, 4, FALSE),  0)</f>
        <v>0</v>
      </c>
    </row>
    <row r="198" spans="2:20" x14ac:dyDescent="0.25">
      <c r="B198" s="25">
        <v>374</v>
      </c>
      <c r="C198" s="25">
        <v>375</v>
      </c>
      <c r="D198" s="47"/>
      <c r="E198" s="72">
        <f>IFERROR(VLOOKUP(E$10 &amp; "_" &amp; $D$9 &amp; "_" &amp; $B198, OBSERVED_DATA!$A$2:$F$6151, 4, FALSE),  0)</f>
        <v>0</v>
      </c>
      <c r="F198" s="73">
        <f>IFERROR(VLOOKUP(F$10 &amp; "_" &amp; $D$9 &amp; "_" &amp; $B198, OBSERVED_DATA!$A$2:$F$6151, 4, FALSE),  0)</f>
        <v>0</v>
      </c>
      <c r="G198" s="73">
        <f>IFERROR(VLOOKUP(G$10 &amp; "_" &amp; $D$9 &amp; "_" &amp; $B198, OBSERVED_DATA!$A$2:$F$6151, 4, FALSE),  0)</f>
        <v>0</v>
      </c>
      <c r="H198" s="73">
        <f>IFERROR(VLOOKUP(H$10 &amp; "_" &amp; $D$9 &amp; "_" &amp; $B198, OBSERVED_DATA!$A$2:$F$6151, 4, FALSE),  0)</f>
        <v>0</v>
      </c>
      <c r="I198" s="73">
        <f>IFERROR(VLOOKUP(I$10 &amp; "_" &amp; $D$9 &amp; "_" &amp; $B198, OBSERVED_DATA!$A$2:$F$6151, 4, FALSE),  0)</f>
        <v>0</v>
      </c>
      <c r="J198" s="73">
        <f>IFERROR(VLOOKUP(J$10 &amp; "_" &amp; $D$9 &amp; "_" &amp; $B198, OBSERVED_DATA!$A$2:$F$6151, 4, FALSE),  0)</f>
        <v>0</v>
      </c>
      <c r="K198" s="72">
        <f>IFERROR(VLOOKUP(K$10 &amp; "_" &amp; $D$9 &amp; "_" &amp; $B198, OBSERVED_DATA!$A$2:$F$6151, 4, FALSE),  0)</f>
        <v>0</v>
      </c>
      <c r="L198" s="74">
        <f>IFERROR(VLOOKUP(L$10 &amp; "_" &amp; $D$9 &amp; "_" &amp; $B198, OBSERVED_DATA!$A$2:$F$6151, 4, FALSE),  0)</f>
        <v>0</v>
      </c>
      <c r="M198" s="72">
        <f>IFERROR(VLOOKUP(M$10 &amp; "_" &amp; $D$9 &amp; "_" &amp; $B198, OBSERVED_DATA!$A$2:$F$6151, 4, FALSE),  0)</f>
        <v>0</v>
      </c>
      <c r="N198" s="72">
        <f>IFERROR(VLOOKUP(N$10 &amp; "_" &amp; $D$9 &amp; "_" &amp; $B198, OBSERVED_DATA!$A$2:$F$6151, 4, FALSE),  0)</f>
        <v>0</v>
      </c>
      <c r="O198" s="74">
        <f>IFERROR(VLOOKUP(O$10 &amp; "_" &amp; $D$9 &amp; "_" &amp; $B198, OBSERVED_DATA!$A$2:$F$6151, 4, FALSE),  0)</f>
        <v>0</v>
      </c>
      <c r="P198" s="72">
        <f>IFERROR(VLOOKUP(P$10 &amp; "_" &amp; $D$9 &amp; "_" &amp; $B198, OBSERVED_DATA!$A$2:$F$6151, 4, FALSE),  0)</f>
        <v>0</v>
      </c>
      <c r="Q198" s="72">
        <f>IFERROR(VLOOKUP(Q$10 &amp; "_" &amp; $D$9 &amp; "_" &amp; $B198, OBSERVED_DATA!$A$2:$F$6151, 4, FALSE),  0)</f>
        <v>0</v>
      </c>
      <c r="R198" s="72">
        <f>IFERROR(VLOOKUP(R$10 &amp; "_" &amp; $D$9 &amp; "_" &amp; $B198, OBSERVED_DATA!$A$2:$F$6151, 4, FALSE),  0)</f>
        <v>0</v>
      </c>
      <c r="S198" s="72">
        <f>IFERROR(VLOOKUP(S$10 &amp; "_" &amp; $D$9 &amp; "_" &amp; $B198, OBSERVED_DATA!$A$2:$F$6151, 4, FALSE),  0)</f>
        <v>0</v>
      </c>
      <c r="T198" s="72">
        <f>IFERROR(VLOOKUP(T$10 &amp; "_" &amp; $D$9 &amp; "_" &amp; $B198, OBSERVED_DATA!$A$2:$F$6151, 4, FALSE),  0)</f>
        <v>0</v>
      </c>
    </row>
    <row r="199" spans="2:20" x14ac:dyDescent="0.25">
      <c r="B199" s="25">
        <v>376</v>
      </c>
      <c r="C199" s="25">
        <v>377</v>
      </c>
      <c r="D199" s="47"/>
      <c r="E199" s="72">
        <f>IFERROR(VLOOKUP(E$10 &amp; "_" &amp; $D$9 &amp; "_" &amp; $B199, OBSERVED_DATA!$A$2:$F$6151, 4, FALSE),  0)</f>
        <v>0</v>
      </c>
      <c r="F199" s="73">
        <f>IFERROR(VLOOKUP(F$10 &amp; "_" &amp; $D$9 &amp; "_" &amp; $B199, OBSERVED_DATA!$A$2:$F$6151, 4, FALSE),  0)</f>
        <v>0</v>
      </c>
      <c r="G199" s="73">
        <f>IFERROR(VLOOKUP(G$10 &amp; "_" &amp; $D$9 &amp; "_" &amp; $B199, OBSERVED_DATA!$A$2:$F$6151, 4, FALSE),  0)</f>
        <v>0</v>
      </c>
      <c r="H199" s="73">
        <f>IFERROR(VLOOKUP(H$10 &amp; "_" &amp; $D$9 &amp; "_" &amp; $B199, OBSERVED_DATA!$A$2:$F$6151, 4, FALSE),  0)</f>
        <v>0</v>
      </c>
      <c r="I199" s="73">
        <f>IFERROR(VLOOKUP(I$10 &amp; "_" &amp; $D$9 &amp; "_" &amp; $B199, OBSERVED_DATA!$A$2:$F$6151, 4, FALSE),  0)</f>
        <v>0</v>
      </c>
      <c r="J199" s="73">
        <f>IFERROR(VLOOKUP(J$10 &amp; "_" &amp; $D$9 &amp; "_" &amp; $B199, OBSERVED_DATA!$A$2:$F$6151, 4, FALSE),  0)</f>
        <v>0</v>
      </c>
      <c r="K199" s="72">
        <f>IFERROR(VLOOKUP(K$10 &amp; "_" &amp; $D$9 &amp; "_" &amp; $B199, OBSERVED_DATA!$A$2:$F$6151, 4, FALSE),  0)</f>
        <v>0</v>
      </c>
      <c r="L199" s="74">
        <f>IFERROR(VLOOKUP(L$10 &amp; "_" &amp; $D$9 &amp; "_" &amp; $B199, OBSERVED_DATA!$A$2:$F$6151, 4, FALSE),  0)</f>
        <v>0</v>
      </c>
      <c r="M199" s="72">
        <f>IFERROR(VLOOKUP(M$10 &amp; "_" &amp; $D$9 &amp; "_" &amp; $B199, OBSERVED_DATA!$A$2:$F$6151, 4, FALSE),  0)</f>
        <v>0</v>
      </c>
      <c r="N199" s="72">
        <f>IFERROR(VLOOKUP(N$10 &amp; "_" &amp; $D$9 &amp; "_" &amp; $B199, OBSERVED_DATA!$A$2:$F$6151, 4, FALSE),  0)</f>
        <v>0</v>
      </c>
      <c r="O199" s="74">
        <f>IFERROR(VLOOKUP(O$10 &amp; "_" &amp; $D$9 &amp; "_" &amp; $B199, OBSERVED_DATA!$A$2:$F$6151, 4, FALSE),  0)</f>
        <v>0</v>
      </c>
      <c r="P199" s="72">
        <f>IFERROR(VLOOKUP(P$10 &amp; "_" &amp; $D$9 &amp; "_" &amp; $B199, OBSERVED_DATA!$A$2:$F$6151, 4, FALSE),  0)</f>
        <v>0</v>
      </c>
      <c r="Q199" s="72">
        <f>IFERROR(VLOOKUP(Q$10 &amp; "_" &amp; $D$9 &amp; "_" &amp; $B199, OBSERVED_DATA!$A$2:$F$6151, 4, FALSE),  0)</f>
        <v>0</v>
      </c>
      <c r="R199" s="72">
        <f>IFERROR(VLOOKUP(R$10 &amp; "_" &amp; $D$9 &amp; "_" &amp; $B199, OBSERVED_DATA!$A$2:$F$6151, 4, FALSE),  0)</f>
        <v>0</v>
      </c>
      <c r="S199" s="72">
        <f>IFERROR(VLOOKUP(S$10 &amp; "_" &amp; $D$9 &amp; "_" &amp; $B199, OBSERVED_DATA!$A$2:$F$6151, 4, FALSE),  0)</f>
        <v>0</v>
      </c>
      <c r="T199" s="72">
        <f>IFERROR(VLOOKUP(T$10 &amp; "_" &amp; $D$9 &amp; "_" &amp; $B199, OBSERVED_DATA!$A$2:$F$6151, 4, FALSE),  0)</f>
        <v>0</v>
      </c>
    </row>
    <row r="200" spans="2:20" x14ac:dyDescent="0.25">
      <c r="B200" s="25">
        <v>378</v>
      </c>
      <c r="C200" s="25">
        <v>379</v>
      </c>
      <c r="D200" s="47"/>
      <c r="E200" s="72">
        <f>IFERROR(VLOOKUP(E$10 &amp; "_" &amp; $D$9 &amp; "_" &amp; $B200, OBSERVED_DATA!$A$2:$F$6151, 4, FALSE),  0)</f>
        <v>0</v>
      </c>
      <c r="F200" s="73">
        <f>IFERROR(VLOOKUP(F$10 &amp; "_" &amp; $D$9 &amp; "_" &amp; $B200, OBSERVED_DATA!$A$2:$F$6151, 4, FALSE),  0)</f>
        <v>0</v>
      </c>
      <c r="G200" s="73">
        <f>IFERROR(VLOOKUP(G$10 &amp; "_" &amp; $D$9 &amp; "_" &amp; $B200, OBSERVED_DATA!$A$2:$F$6151, 4, FALSE),  0)</f>
        <v>0</v>
      </c>
      <c r="H200" s="73">
        <f>IFERROR(VLOOKUP(H$10 &amp; "_" &amp; $D$9 &amp; "_" &amp; $B200, OBSERVED_DATA!$A$2:$F$6151, 4, FALSE),  0)</f>
        <v>0</v>
      </c>
      <c r="I200" s="73">
        <f>IFERROR(VLOOKUP(I$10 &amp; "_" &amp; $D$9 &amp; "_" &amp; $B200, OBSERVED_DATA!$A$2:$F$6151, 4, FALSE),  0)</f>
        <v>0</v>
      </c>
      <c r="J200" s="73">
        <f>IFERROR(VLOOKUP(J$10 &amp; "_" &amp; $D$9 &amp; "_" &amp; $B200, OBSERVED_DATA!$A$2:$F$6151, 4, FALSE),  0)</f>
        <v>0</v>
      </c>
      <c r="K200" s="72">
        <f>IFERROR(VLOOKUP(K$10 &amp; "_" &amp; $D$9 &amp; "_" &amp; $B200, OBSERVED_DATA!$A$2:$F$6151, 4, FALSE),  0)</f>
        <v>0</v>
      </c>
      <c r="L200" s="74">
        <f>IFERROR(VLOOKUP(L$10 &amp; "_" &amp; $D$9 &amp; "_" &amp; $B200, OBSERVED_DATA!$A$2:$F$6151, 4, FALSE),  0)</f>
        <v>0</v>
      </c>
      <c r="M200" s="72">
        <f>IFERROR(VLOOKUP(M$10 &amp; "_" &amp; $D$9 &amp; "_" &amp; $B200, OBSERVED_DATA!$A$2:$F$6151, 4, FALSE),  0)</f>
        <v>0</v>
      </c>
      <c r="N200" s="72">
        <f>IFERROR(VLOOKUP(N$10 &amp; "_" &amp; $D$9 &amp; "_" &amp; $B200, OBSERVED_DATA!$A$2:$F$6151, 4, FALSE),  0)</f>
        <v>0</v>
      </c>
      <c r="O200" s="74">
        <f>IFERROR(VLOOKUP(O$10 &amp; "_" &amp; $D$9 &amp; "_" &amp; $B200, OBSERVED_DATA!$A$2:$F$6151, 4, FALSE),  0)</f>
        <v>0</v>
      </c>
      <c r="P200" s="72">
        <f>IFERROR(VLOOKUP(P$10 &amp; "_" &amp; $D$9 &amp; "_" &amp; $B200, OBSERVED_DATA!$A$2:$F$6151, 4, FALSE),  0)</f>
        <v>0</v>
      </c>
      <c r="Q200" s="72">
        <f>IFERROR(VLOOKUP(Q$10 &amp; "_" &amp; $D$9 &amp; "_" &amp; $B200, OBSERVED_DATA!$A$2:$F$6151, 4, FALSE),  0)</f>
        <v>0</v>
      </c>
      <c r="R200" s="72">
        <f>IFERROR(VLOOKUP(R$10 &amp; "_" &amp; $D$9 &amp; "_" &amp; $B200, OBSERVED_DATA!$A$2:$F$6151, 4, FALSE),  0)</f>
        <v>0</v>
      </c>
      <c r="S200" s="72">
        <f>IFERROR(VLOOKUP(S$10 &amp; "_" &amp; $D$9 &amp; "_" &amp; $B200, OBSERVED_DATA!$A$2:$F$6151, 4, FALSE),  0)</f>
        <v>0</v>
      </c>
      <c r="T200" s="72">
        <f>IFERROR(VLOOKUP(T$10 &amp; "_" &amp; $D$9 &amp; "_" &amp; $B200, OBSERVED_DATA!$A$2:$F$6151, 4, FALSE),  0)</f>
        <v>0</v>
      </c>
    </row>
    <row r="201" spans="2:20" x14ac:dyDescent="0.25">
      <c r="B201" s="25">
        <v>380</v>
      </c>
      <c r="C201" s="25">
        <v>381</v>
      </c>
      <c r="D201" s="47"/>
      <c r="E201" s="72">
        <f>IFERROR(VLOOKUP(E$10 &amp; "_" &amp; $D$9 &amp; "_" &amp; $B201, OBSERVED_DATA!$A$2:$F$6151, 4, FALSE),  0)</f>
        <v>0</v>
      </c>
      <c r="F201" s="73">
        <f>IFERROR(VLOOKUP(F$10 &amp; "_" &amp; $D$9 &amp; "_" &amp; $B201, OBSERVED_DATA!$A$2:$F$6151, 4, FALSE),  0)</f>
        <v>0</v>
      </c>
      <c r="G201" s="73">
        <f>IFERROR(VLOOKUP(G$10 &amp; "_" &amp; $D$9 &amp; "_" &amp; $B201, OBSERVED_DATA!$A$2:$F$6151, 4, FALSE),  0)</f>
        <v>0</v>
      </c>
      <c r="H201" s="73">
        <f>IFERROR(VLOOKUP(H$10 &amp; "_" &amp; $D$9 &amp; "_" &amp; $B201, OBSERVED_DATA!$A$2:$F$6151, 4, FALSE),  0)</f>
        <v>0</v>
      </c>
      <c r="I201" s="73">
        <f>IFERROR(VLOOKUP(I$10 &amp; "_" &amp; $D$9 &amp; "_" &amp; $B201, OBSERVED_DATA!$A$2:$F$6151, 4, FALSE),  0)</f>
        <v>0</v>
      </c>
      <c r="J201" s="73">
        <f>IFERROR(VLOOKUP(J$10 &amp; "_" &amp; $D$9 &amp; "_" &amp; $B201, OBSERVED_DATA!$A$2:$F$6151, 4, FALSE),  0)</f>
        <v>0</v>
      </c>
      <c r="K201" s="72">
        <f>IFERROR(VLOOKUP(K$10 &amp; "_" &amp; $D$9 &amp; "_" &amp; $B201, OBSERVED_DATA!$A$2:$F$6151, 4, FALSE),  0)</f>
        <v>0</v>
      </c>
      <c r="L201" s="74">
        <f>IFERROR(VLOOKUP(L$10 &amp; "_" &amp; $D$9 &amp; "_" &amp; $B201, OBSERVED_DATA!$A$2:$F$6151, 4, FALSE),  0)</f>
        <v>0</v>
      </c>
      <c r="M201" s="72">
        <f>IFERROR(VLOOKUP(M$10 &amp; "_" &amp; $D$9 &amp; "_" &amp; $B201, OBSERVED_DATA!$A$2:$F$6151, 4, FALSE),  0)</f>
        <v>0</v>
      </c>
      <c r="N201" s="72">
        <f>IFERROR(VLOOKUP(N$10 &amp; "_" &amp; $D$9 &amp; "_" &amp; $B201, OBSERVED_DATA!$A$2:$F$6151, 4, FALSE),  0)</f>
        <v>0</v>
      </c>
      <c r="O201" s="74">
        <f>IFERROR(VLOOKUP(O$10 &amp; "_" &amp; $D$9 &amp; "_" &amp; $B201, OBSERVED_DATA!$A$2:$F$6151, 4, FALSE),  0)</f>
        <v>0</v>
      </c>
      <c r="P201" s="72">
        <f>IFERROR(VLOOKUP(P$10 &amp; "_" &amp; $D$9 &amp; "_" &amp; $B201, OBSERVED_DATA!$A$2:$F$6151, 4, FALSE),  0)</f>
        <v>0</v>
      </c>
      <c r="Q201" s="72">
        <f>IFERROR(VLOOKUP(Q$10 &amp; "_" &amp; $D$9 &amp; "_" &amp; $B201, OBSERVED_DATA!$A$2:$F$6151, 4, FALSE),  0)</f>
        <v>0</v>
      </c>
      <c r="R201" s="72">
        <f>IFERROR(VLOOKUP(R$10 &amp; "_" &amp; $D$9 &amp; "_" &amp; $B201, OBSERVED_DATA!$A$2:$F$6151, 4, FALSE),  0)</f>
        <v>0</v>
      </c>
      <c r="S201" s="72">
        <f>IFERROR(VLOOKUP(S$10 &amp; "_" &amp; $D$9 &amp; "_" &amp; $B201, OBSERVED_DATA!$A$2:$F$6151, 4, FALSE),  0)</f>
        <v>0</v>
      </c>
      <c r="T201" s="72">
        <f>IFERROR(VLOOKUP(T$10 &amp; "_" &amp; $D$9 &amp; "_" &amp; $B201, OBSERVED_DATA!$A$2:$F$6151, 4, FALSE),  0)</f>
        <v>0</v>
      </c>
    </row>
    <row r="202" spans="2:20" x14ac:dyDescent="0.25">
      <c r="B202" s="25">
        <v>382</v>
      </c>
      <c r="C202" s="25">
        <v>383</v>
      </c>
      <c r="D202" s="47"/>
      <c r="E202" s="72">
        <f>IFERROR(VLOOKUP(E$10 &amp; "_" &amp; $D$9 &amp; "_" &amp; $B202, OBSERVED_DATA!$A$2:$F$6151, 4, FALSE),  0)</f>
        <v>0</v>
      </c>
      <c r="F202" s="73">
        <f>IFERROR(VLOOKUP(F$10 &amp; "_" &amp; $D$9 &amp; "_" &amp; $B202, OBSERVED_DATA!$A$2:$F$6151, 4, FALSE),  0)</f>
        <v>0</v>
      </c>
      <c r="G202" s="73">
        <f>IFERROR(VLOOKUP(G$10 &amp; "_" &amp; $D$9 &amp; "_" &amp; $B202, OBSERVED_DATA!$A$2:$F$6151, 4, FALSE),  0)</f>
        <v>0</v>
      </c>
      <c r="H202" s="73">
        <f>IFERROR(VLOOKUP(H$10 &amp; "_" &amp; $D$9 &amp; "_" &amp; $B202, OBSERVED_DATA!$A$2:$F$6151, 4, FALSE),  0)</f>
        <v>0</v>
      </c>
      <c r="I202" s="73">
        <f>IFERROR(VLOOKUP(I$10 &amp; "_" &amp; $D$9 &amp; "_" &amp; $B202, OBSERVED_DATA!$A$2:$F$6151, 4, FALSE),  0)</f>
        <v>0</v>
      </c>
      <c r="J202" s="73">
        <f>IFERROR(VLOOKUP(J$10 &amp; "_" &amp; $D$9 &amp; "_" &amp; $B202, OBSERVED_DATA!$A$2:$F$6151, 4, FALSE),  0)</f>
        <v>0</v>
      </c>
      <c r="K202" s="72">
        <f>IFERROR(VLOOKUP(K$10 &amp; "_" &amp; $D$9 &amp; "_" &amp; $B202, OBSERVED_DATA!$A$2:$F$6151, 4, FALSE),  0)</f>
        <v>0</v>
      </c>
      <c r="L202" s="74">
        <f>IFERROR(VLOOKUP(L$10 &amp; "_" &amp; $D$9 &amp; "_" &amp; $B202, OBSERVED_DATA!$A$2:$F$6151, 4, FALSE),  0)</f>
        <v>0</v>
      </c>
      <c r="M202" s="72">
        <f>IFERROR(VLOOKUP(M$10 &amp; "_" &amp; $D$9 &amp; "_" &amp; $B202, OBSERVED_DATA!$A$2:$F$6151, 4, FALSE),  0)</f>
        <v>0</v>
      </c>
      <c r="N202" s="72">
        <f>IFERROR(VLOOKUP(N$10 &amp; "_" &amp; $D$9 &amp; "_" &amp; $B202, OBSERVED_DATA!$A$2:$F$6151, 4, FALSE),  0)</f>
        <v>0</v>
      </c>
      <c r="O202" s="74">
        <f>IFERROR(VLOOKUP(O$10 &amp; "_" &amp; $D$9 &amp; "_" &amp; $B202, OBSERVED_DATA!$A$2:$F$6151, 4, FALSE),  0)</f>
        <v>0</v>
      </c>
      <c r="P202" s="72">
        <f>IFERROR(VLOOKUP(P$10 &amp; "_" &amp; $D$9 &amp; "_" &amp; $B202, OBSERVED_DATA!$A$2:$F$6151, 4, FALSE),  0)</f>
        <v>0</v>
      </c>
      <c r="Q202" s="72">
        <f>IFERROR(VLOOKUP(Q$10 &amp; "_" &amp; $D$9 &amp; "_" &amp; $B202, OBSERVED_DATA!$A$2:$F$6151, 4, FALSE),  0)</f>
        <v>0</v>
      </c>
      <c r="R202" s="72">
        <f>IFERROR(VLOOKUP(R$10 &amp; "_" &amp; $D$9 &amp; "_" &amp; $B202, OBSERVED_DATA!$A$2:$F$6151, 4, FALSE),  0)</f>
        <v>0</v>
      </c>
      <c r="S202" s="72">
        <f>IFERROR(VLOOKUP(S$10 &amp; "_" &amp; $D$9 &amp; "_" &amp; $B202, OBSERVED_DATA!$A$2:$F$6151, 4, FALSE),  0)</f>
        <v>0</v>
      </c>
      <c r="T202" s="72">
        <f>IFERROR(VLOOKUP(T$10 &amp; "_" &amp; $D$9 &amp; "_" &amp; $B202, OBSERVED_DATA!$A$2:$F$6151, 4, FALSE),  0)</f>
        <v>0</v>
      </c>
    </row>
    <row r="203" spans="2:20" x14ac:dyDescent="0.25">
      <c r="B203" s="25">
        <v>384</v>
      </c>
      <c r="C203" s="25">
        <v>385</v>
      </c>
      <c r="D203" s="47"/>
      <c r="E203" s="72">
        <f>IFERROR(VLOOKUP(E$10 &amp; "_" &amp; $D$9 &amp; "_" &amp; $B203, OBSERVED_DATA!$A$2:$F$6151, 4, FALSE),  0)</f>
        <v>0</v>
      </c>
      <c r="F203" s="73">
        <f>IFERROR(VLOOKUP(F$10 &amp; "_" &amp; $D$9 &amp; "_" &amp; $B203, OBSERVED_DATA!$A$2:$F$6151, 4, FALSE),  0)</f>
        <v>0</v>
      </c>
      <c r="G203" s="73">
        <f>IFERROR(VLOOKUP(G$10 &amp; "_" &amp; $D$9 &amp; "_" &amp; $B203, OBSERVED_DATA!$A$2:$F$6151, 4, FALSE),  0)</f>
        <v>0</v>
      </c>
      <c r="H203" s="73">
        <f>IFERROR(VLOOKUP(H$10 &amp; "_" &amp; $D$9 &amp; "_" &amp; $B203, OBSERVED_DATA!$A$2:$F$6151, 4, FALSE),  0)</f>
        <v>0</v>
      </c>
      <c r="I203" s="73">
        <f>IFERROR(VLOOKUP(I$10 &amp; "_" &amp; $D$9 &amp; "_" &amp; $B203, OBSERVED_DATA!$A$2:$F$6151, 4, FALSE),  0)</f>
        <v>0</v>
      </c>
      <c r="J203" s="73">
        <f>IFERROR(VLOOKUP(J$10 &amp; "_" &amp; $D$9 &amp; "_" &amp; $B203, OBSERVED_DATA!$A$2:$F$6151, 4, FALSE),  0)</f>
        <v>0</v>
      </c>
      <c r="K203" s="72">
        <f>IFERROR(VLOOKUP(K$10 &amp; "_" &amp; $D$9 &amp; "_" &amp; $B203, OBSERVED_DATA!$A$2:$F$6151, 4, FALSE),  0)</f>
        <v>0</v>
      </c>
      <c r="L203" s="74">
        <f>IFERROR(VLOOKUP(L$10 &amp; "_" &amp; $D$9 &amp; "_" &amp; $B203, OBSERVED_DATA!$A$2:$F$6151, 4, FALSE),  0)</f>
        <v>0</v>
      </c>
      <c r="M203" s="72">
        <f>IFERROR(VLOOKUP(M$10 &amp; "_" &amp; $D$9 &amp; "_" &amp; $B203, OBSERVED_DATA!$A$2:$F$6151, 4, FALSE),  0)</f>
        <v>0</v>
      </c>
      <c r="N203" s="72">
        <f>IFERROR(VLOOKUP(N$10 &amp; "_" &amp; $D$9 &amp; "_" &amp; $B203, OBSERVED_DATA!$A$2:$F$6151, 4, FALSE),  0)</f>
        <v>0</v>
      </c>
      <c r="O203" s="74">
        <f>IFERROR(VLOOKUP(O$10 &amp; "_" &amp; $D$9 &amp; "_" &amp; $B203, OBSERVED_DATA!$A$2:$F$6151, 4, FALSE),  0)</f>
        <v>0</v>
      </c>
      <c r="P203" s="72">
        <f>IFERROR(VLOOKUP(P$10 &amp; "_" &amp; $D$9 &amp; "_" &amp; $B203, OBSERVED_DATA!$A$2:$F$6151, 4, FALSE),  0)</f>
        <v>0</v>
      </c>
      <c r="Q203" s="72">
        <f>IFERROR(VLOOKUP(Q$10 &amp; "_" &amp; $D$9 &amp; "_" &amp; $B203, OBSERVED_DATA!$A$2:$F$6151, 4, FALSE),  0)</f>
        <v>0</v>
      </c>
      <c r="R203" s="72">
        <f>IFERROR(VLOOKUP(R$10 &amp; "_" &amp; $D$9 &amp; "_" &amp; $B203, OBSERVED_DATA!$A$2:$F$6151, 4, FALSE),  0)</f>
        <v>0</v>
      </c>
      <c r="S203" s="72">
        <f>IFERROR(VLOOKUP(S$10 &amp; "_" &amp; $D$9 &amp; "_" &amp; $B203, OBSERVED_DATA!$A$2:$F$6151, 4, FALSE),  0)</f>
        <v>0</v>
      </c>
      <c r="T203" s="72">
        <f>IFERROR(VLOOKUP(T$10 &amp; "_" &amp; $D$9 &amp; "_" &amp; $B203, OBSERVED_DATA!$A$2:$F$6151, 4, FALSE),  0)</f>
        <v>0</v>
      </c>
    </row>
    <row r="204" spans="2:20" x14ac:dyDescent="0.25">
      <c r="B204" s="25">
        <v>386</v>
      </c>
      <c r="C204" s="25">
        <v>387</v>
      </c>
      <c r="D204" s="47"/>
      <c r="E204" s="72">
        <f>IFERROR(VLOOKUP(E$10 &amp; "_" &amp; $D$9 &amp; "_" &amp; $B204, OBSERVED_DATA!$A$2:$F$6151, 4, FALSE),  0)</f>
        <v>0</v>
      </c>
      <c r="F204" s="73">
        <f>IFERROR(VLOOKUP(F$10 &amp; "_" &amp; $D$9 &amp; "_" &amp; $B204, OBSERVED_DATA!$A$2:$F$6151, 4, FALSE),  0)</f>
        <v>0</v>
      </c>
      <c r="G204" s="73">
        <f>IFERROR(VLOOKUP(G$10 &amp; "_" &amp; $D$9 &amp; "_" &amp; $B204, OBSERVED_DATA!$A$2:$F$6151, 4, FALSE),  0)</f>
        <v>0</v>
      </c>
      <c r="H204" s="73">
        <f>IFERROR(VLOOKUP(H$10 &amp; "_" &amp; $D$9 &amp; "_" &amp; $B204, OBSERVED_DATA!$A$2:$F$6151, 4, FALSE),  0)</f>
        <v>0</v>
      </c>
      <c r="I204" s="73">
        <f>IFERROR(VLOOKUP(I$10 &amp; "_" &amp; $D$9 &amp; "_" &amp; $B204, OBSERVED_DATA!$A$2:$F$6151, 4, FALSE),  0)</f>
        <v>0</v>
      </c>
      <c r="J204" s="73">
        <f>IFERROR(VLOOKUP(J$10 &amp; "_" &amp; $D$9 &amp; "_" &amp; $B204, OBSERVED_DATA!$A$2:$F$6151, 4, FALSE),  0)</f>
        <v>0</v>
      </c>
      <c r="K204" s="72">
        <f>IFERROR(VLOOKUP(K$10 &amp; "_" &amp; $D$9 &amp; "_" &amp; $B204, OBSERVED_DATA!$A$2:$F$6151, 4, FALSE),  0)</f>
        <v>0</v>
      </c>
      <c r="L204" s="74">
        <f>IFERROR(VLOOKUP(L$10 &amp; "_" &amp; $D$9 &amp; "_" &amp; $B204, OBSERVED_DATA!$A$2:$F$6151, 4, FALSE),  0)</f>
        <v>0</v>
      </c>
      <c r="M204" s="72">
        <f>IFERROR(VLOOKUP(M$10 &amp; "_" &amp; $D$9 &amp; "_" &amp; $B204, OBSERVED_DATA!$A$2:$F$6151, 4, FALSE),  0)</f>
        <v>0</v>
      </c>
      <c r="N204" s="72">
        <f>IFERROR(VLOOKUP(N$10 &amp; "_" &amp; $D$9 &amp; "_" &amp; $B204, OBSERVED_DATA!$A$2:$F$6151, 4, FALSE),  0)</f>
        <v>0</v>
      </c>
      <c r="O204" s="74">
        <f>IFERROR(VLOOKUP(O$10 &amp; "_" &amp; $D$9 &amp; "_" &amp; $B204, OBSERVED_DATA!$A$2:$F$6151, 4, FALSE),  0)</f>
        <v>0</v>
      </c>
      <c r="P204" s="72">
        <f>IFERROR(VLOOKUP(P$10 &amp; "_" &amp; $D$9 &amp; "_" &amp; $B204, OBSERVED_DATA!$A$2:$F$6151, 4, FALSE),  0)</f>
        <v>0</v>
      </c>
      <c r="Q204" s="72">
        <f>IFERROR(VLOOKUP(Q$10 &amp; "_" &amp; $D$9 &amp; "_" &amp; $B204, OBSERVED_DATA!$A$2:$F$6151, 4, FALSE),  0)</f>
        <v>0</v>
      </c>
      <c r="R204" s="72">
        <f>IFERROR(VLOOKUP(R$10 &amp; "_" &amp; $D$9 &amp; "_" &amp; $B204, OBSERVED_DATA!$A$2:$F$6151, 4, FALSE),  0)</f>
        <v>0</v>
      </c>
      <c r="S204" s="72">
        <f>IFERROR(VLOOKUP(S$10 &amp; "_" &amp; $D$9 &amp; "_" &amp; $B204, OBSERVED_DATA!$A$2:$F$6151, 4, FALSE),  0)</f>
        <v>0</v>
      </c>
      <c r="T204" s="72">
        <f>IFERROR(VLOOKUP(T$10 &amp; "_" &amp; $D$9 &amp; "_" &amp; $B204, OBSERVED_DATA!$A$2:$F$6151, 4, FALSE),  0)</f>
        <v>0</v>
      </c>
    </row>
    <row r="205" spans="2:20" x14ac:dyDescent="0.25">
      <c r="B205" s="25">
        <v>388</v>
      </c>
      <c r="C205" s="25">
        <v>389</v>
      </c>
      <c r="D205" s="47"/>
      <c r="E205" s="72">
        <f>IFERROR(VLOOKUP(E$10 &amp; "_" &amp; $D$9 &amp; "_" &amp; $B205, OBSERVED_DATA!$A$2:$F$6151, 4, FALSE),  0)</f>
        <v>0</v>
      </c>
      <c r="F205" s="73">
        <f>IFERROR(VLOOKUP(F$10 &amp; "_" &amp; $D$9 &amp; "_" &amp; $B205, OBSERVED_DATA!$A$2:$F$6151, 4, FALSE),  0)</f>
        <v>0</v>
      </c>
      <c r="G205" s="73">
        <f>IFERROR(VLOOKUP(G$10 &amp; "_" &amp; $D$9 &amp; "_" &amp; $B205, OBSERVED_DATA!$A$2:$F$6151, 4, FALSE),  0)</f>
        <v>0</v>
      </c>
      <c r="H205" s="73">
        <f>IFERROR(VLOOKUP(H$10 &amp; "_" &amp; $D$9 &amp; "_" &amp; $B205, OBSERVED_DATA!$A$2:$F$6151, 4, FALSE),  0)</f>
        <v>0</v>
      </c>
      <c r="I205" s="73">
        <f>IFERROR(VLOOKUP(I$10 &amp; "_" &amp; $D$9 &amp; "_" &amp; $B205, OBSERVED_DATA!$A$2:$F$6151, 4, FALSE),  0)</f>
        <v>0</v>
      </c>
      <c r="J205" s="73">
        <f>IFERROR(VLOOKUP(J$10 &amp; "_" &amp; $D$9 &amp; "_" &amp; $B205, OBSERVED_DATA!$A$2:$F$6151, 4, FALSE),  0)</f>
        <v>0</v>
      </c>
      <c r="K205" s="72">
        <f>IFERROR(VLOOKUP(K$10 &amp; "_" &amp; $D$9 &amp; "_" &amp; $B205, OBSERVED_DATA!$A$2:$F$6151, 4, FALSE),  0)</f>
        <v>0</v>
      </c>
      <c r="L205" s="74">
        <f>IFERROR(VLOOKUP(L$10 &amp; "_" &amp; $D$9 &amp; "_" &amp; $B205, OBSERVED_DATA!$A$2:$F$6151, 4, FALSE),  0)</f>
        <v>0</v>
      </c>
      <c r="M205" s="72">
        <f>IFERROR(VLOOKUP(M$10 &amp; "_" &amp; $D$9 &amp; "_" &amp; $B205, OBSERVED_DATA!$A$2:$F$6151, 4, FALSE),  0)</f>
        <v>0</v>
      </c>
      <c r="N205" s="72">
        <f>IFERROR(VLOOKUP(N$10 &amp; "_" &amp; $D$9 &amp; "_" &amp; $B205, OBSERVED_DATA!$A$2:$F$6151, 4, FALSE),  0)</f>
        <v>0</v>
      </c>
      <c r="O205" s="74">
        <f>IFERROR(VLOOKUP(O$10 &amp; "_" &amp; $D$9 &amp; "_" &amp; $B205, OBSERVED_DATA!$A$2:$F$6151, 4, FALSE),  0)</f>
        <v>0</v>
      </c>
      <c r="P205" s="72">
        <f>IFERROR(VLOOKUP(P$10 &amp; "_" &amp; $D$9 &amp; "_" &amp; $B205, OBSERVED_DATA!$A$2:$F$6151, 4, FALSE),  0)</f>
        <v>0</v>
      </c>
      <c r="Q205" s="72">
        <f>IFERROR(VLOOKUP(Q$10 &amp; "_" &amp; $D$9 &amp; "_" &amp; $B205, OBSERVED_DATA!$A$2:$F$6151, 4, FALSE),  0)</f>
        <v>0</v>
      </c>
      <c r="R205" s="72">
        <f>IFERROR(VLOOKUP(R$10 &amp; "_" &amp; $D$9 &amp; "_" &amp; $B205, OBSERVED_DATA!$A$2:$F$6151, 4, FALSE),  0)</f>
        <v>0</v>
      </c>
      <c r="S205" s="72">
        <f>IFERROR(VLOOKUP(S$10 &amp; "_" &amp; $D$9 &amp; "_" &amp; $B205, OBSERVED_DATA!$A$2:$F$6151, 4, FALSE),  0)</f>
        <v>0</v>
      </c>
      <c r="T205" s="72">
        <f>IFERROR(VLOOKUP(T$10 &amp; "_" &amp; $D$9 &amp; "_" &amp; $B205, OBSERVED_DATA!$A$2:$F$6151, 4, FALSE),  0)</f>
        <v>0</v>
      </c>
    </row>
    <row r="206" spans="2:20" x14ac:dyDescent="0.25">
      <c r="B206" s="25">
        <v>390</v>
      </c>
      <c r="C206" s="25">
        <v>391</v>
      </c>
      <c r="D206" s="47"/>
      <c r="E206" s="72">
        <f>IFERROR(VLOOKUP(E$10 &amp; "_" &amp; $D$9 &amp; "_" &amp; $B206, OBSERVED_DATA!$A$2:$F$6151, 4, FALSE),  0)</f>
        <v>0</v>
      </c>
      <c r="F206" s="73">
        <f>IFERROR(VLOOKUP(F$10 &amp; "_" &amp; $D$9 &amp; "_" &amp; $B206, OBSERVED_DATA!$A$2:$F$6151, 4, FALSE),  0)</f>
        <v>0</v>
      </c>
      <c r="G206" s="73">
        <f>IFERROR(VLOOKUP(G$10 &amp; "_" &amp; $D$9 &amp; "_" &amp; $B206, OBSERVED_DATA!$A$2:$F$6151, 4, FALSE),  0)</f>
        <v>0</v>
      </c>
      <c r="H206" s="73">
        <f>IFERROR(VLOOKUP(H$10 &amp; "_" &amp; $D$9 &amp; "_" &amp; $B206, OBSERVED_DATA!$A$2:$F$6151, 4, FALSE),  0)</f>
        <v>0</v>
      </c>
      <c r="I206" s="73">
        <f>IFERROR(VLOOKUP(I$10 &amp; "_" &amp; $D$9 &amp; "_" &amp; $B206, OBSERVED_DATA!$A$2:$F$6151, 4, FALSE),  0)</f>
        <v>0</v>
      </c>
      <c r="J206" s="73">
        <f>IFERROR(VLOOKUP(J$10 &amp; "_" &amp; $D$9 &amp; "_" &amp; $B206, OBSERVED_DATA!$A$2:$F$6151, 4, FALSE),  0)</f>
        <v>0</v>
      </c>
      <c r="K206" s="72">
        <f>IFERROR(VLOOKUP(K$10 &amp; "_" &amp; $D$9 &amp; "_" &amp; $B206, OBSERVED_DATA!$A$2:$F$6151, 4, FALSE),  0)</f>
        <v>0</v>
      </c>
      <c r="L206" s="74">
        <f>IFERROR(VLOOKUP(L$10 &amp; "_" &amp; $D$9 &amp; "_" &amp; $B206, OBSERVED_DATA!$A$2:$F$6151, 4, FALSE),  0)</f>
        <v>0</v>
      </c>
      <c r="M206" s="72">
        <f>IFERROR(VLOOKUP(M$10 &amp; "_" &amp; $D$9 &amp; "_" &amp; $B206, OBSERVED_DATA!$A$2:$F$6151, 4, FALSE),  0)</f>
        <v>0</v>
      </c>
      <c r="N206" s="72">
        <f>IFERROR(VLOOKUP(N$10 &amp; "_" &amp; $D$9 &amp; "_" &amp; $B206, OBSERVED_DATA!$A$2:$F$6151, 4, FALSE),  0)</f>
        <v>0</v>
      </c>
      <c r="O206" s="74">
        <f>IFERROR(VLOOKUP(O$10 &amp; "_" &amp; $D$9 &amp; "_" &amp; $B206, OBSERVED_DATA!$A$2:$F$6151, 4, FALSE),  0)</f>
        <v>0</v>
      </c>
      <c r="P206" s="72">
        <f>IFERROR(VLOOKUP(P$10 &amp; "_" &amp; $D$9 &amp; "_" &amp; $B206, OBSERVED_DATA!$A$2:$F$6151, 4, FALSE),  0)</f>
        <v>0</v>
      </c>
      <c r="Q206" s="72">
        <f>IFERROR(VLOOKUP(Q$10 &amp; "_" &amp; $D$9 &amp; "_" &amp; $B206, OBSERVED_DATA!$A$2:$F$6151, 4, FALSE),  0)</f>
        <v>0</v>
      </c>
      <c r="R206" s="72">
        <f>IFERROR(VLOOKUP(R$10 &amp; "_" &amp; $D$9 &amp; "_" &amp; $B206, OBSERVED_DATA!$A$2:$F$6151, 4, FALSE),  0)</f>
        <v>0</v>
      </c>
      <c r="S206" s="72">
        <f>IFERROR(VLOOKUP(S$10 &amp; "_" &amp; $D$9 &amp; "_" &amp; $B206, OBSERVED_DATA!$A$2:$F$6151, 4, FALSE),  0)</f>
        <v>0</v>
      </c>
      <c r="T206" s="72">
        <f>IFERROR(VLOOKUP(T$10 &amp; "_" &amp; $D$9 &amp; "_" &amp; $B206, OBSERVED_DATA!$A$2:$F$6151, 4, FALSE),  0)</f>
        <v>0</v>
      </c>
    </row>
    <row r="207" spans="2:20" x14ac:dyDescent="0.25">
      <c r="B207" s="25">
        <v>392</v>
      </c>
      <c r="C207" s="25">
        <v>393</v>
      </c>
      <c r="D207" s="47"/>
      <c r="E207" s="72">
        <f>IFERROR(VLOOKUP(E$10 &amp; "_" &amp; $D$9 &amp; "_" &amp; $B207, OBSERVED_DATA!$A$2:$F$6151, 4, FALSE),  0)</f>
        <v>0</v>
      </c>
      <c r="F207" s="73">
        <f>IFERROR(VLOOKUP(F$10 &amp; "_" &amp; $D$9 &amp; "_" &amp; $B207, OBSERVED_DATA!$A$2:$F$6151, 4, FALSE),  0)</f>
        <v>0</v>
      </c>
      <c r="G207" s="73">
        <f>IFERROR(VLOOKUP(G$10 &amp; "_" &amp; $D$9 &amp; "_" &amp; $B207, OBSERVED_DATA!$A$2:$F$6151, 4, FALSE),  0)</f>
        <v>0</v>
      </c>
      <c r="H207" s="73">
        <f>IFERROR(VLOOKUP(H$10 &amp; "_" &amp; $D$9 &amp; "_" &amp; $B207, OBSERVED_DATA!$A$2:$F$6151, 4, FALSE),  0)</f>
        <v>0</v>
      </c>
      <c r="I207" s="73">
        <f>IFERROR(VLOOKUP(I$10 &amp; "_" &amp; $D$9 &amp; "_" &amp; $B207, OBSERVED_DATA!$A$2:$F$6151, 4, FALSE),  0)</f>
        <v>0</v>
      </c>
      <c r="J207" s="73">
        <f>IFERROR(VLOOKUP(J$10 &amp; "_" &amp; $D$9 &amp; "_" &amp; $B207, OBSERVED_DATA!$A$2:$F$6151, 4, FALSE),  0)</f>
        <v>0</v>
      </c>
      <c r="K207" s="72">
        <f>IFERROR(VLOOKUP(K$10 &amp; "_" &amp; $D$9 &amp; "_" &amp; $B207, OBSERVED_DATA!$A$2:$F$6151, 4, FALSE),  0)</f>
        <v>0</v>
      </c>
      <c r="L207" s="74">
        <f>IFERROR(VLOOKUP(L$10 &amp; "_" &amp; $D$9 &amp; "_" &amp; $B207, OBSERVED_DATA!$A$2:$F$6151, 4, FALSE),  0)</f>
        <v>0</v>
      </c>
      <c r="M207" s="72">
        <f>IFERROR(VLOOKUP(M$10 &amp; "_" &amp; $D$9 &amp; "_" &amp; $B207, OBSERVED_DATA!$A$2:$F$6151, 4, FALSE),  0)</f>
        <v>0</v>
      </c>
      <c r="N207" s="72">
        <f>IFERROR(VLOOKUP(N$10 &amp; "_" &amp; $D$9 &amp; "_" &amp; $B207, OBSERVED_DATA!$A$2:$F$6151, 4, FALSE),  0)</f>
        <v>0</v>
      </c>
      <c r="O207" s="74">
        <f>IFERROR(VLOOKUP(O$10 &amp; "_" &amp; $D$9 &amp; "_" &amp; $B207, OBSERVED_DATA!$A$2:$F$6151, 4, FALSE),  0)</f>
        <v>0</v>
      </c>
      <c r="P207" s="72">
        <f>IFERROR(VLOOKUP(P$10 &amp; "_" &amp; $D$9 &amp; "_" &amp; $B207, OBSERVED_DATA!$A$2:$F$6151, 4, FALSE),  0)</f>
        <v>0</v>
      </c>
      <c r="Q207" s="72">
        <f>IFERROR(VLOOKUP(Q$10 &amp; "_" &amp; $D$9 &amp; "_" &amp; $B207, OBSERVED_DATA!$A$2:$F$6151, 4, FALSE),  0)</f>
        <v>0</v>
      </c>
      <c r="R207" s="72">
        <f>IFERROR(VLOOKUP(R$10 &amp; "_" &amp; $D$9 &amp; "_" &amp; $B207, OBSERVED_DATA!$A$2:$F$6151, 4, FALSE),  0)</f>
        <v>0</v>
      </c>
      <c r="S207" s="72">
        <f>IFERROR(VLOOKUP(S$10 &amp; "_" &amp; $D$9 &amp; "_" &amp; $B207, OBSERVED_DATA!$A$2:$F$6151, 4, FALSE),  0)</f>
        <v>0</v>
      </c>
      <c r="T207" s="72">
        <f>IFERROR(VLOOKUP(T$10 &amp; "_" &amp; $D$9 &amp; "_" &amp; $B207, OBSERVED_DATA!$A$2:$F$6151, 4, FALSE),  0)</f>
        <v>0</v>
      </c>
    </row>
    <row r="208" spans="2:20" x14ac:dyDescent="0.25">
      <c r="B208" s="25">
        <v>394</v>
      </c>
      <c r="C208" s="25">
        <v>395</v>
      </c>
      <c r="D208" s="47"/>
      <c r="E208" s="72">
        <f>IFERROR(VLOOKUP(E$10 &amp; "_" &amp; $D$9 &amp; "_" &amp; $B208, OBSERVED_DATA!$A$2:$F$6151, 4, FALSE),  0)</f>
        <v>0</v>
      </c>
      <c r="F208" s="73">
        <f>IFERROR(VLOOKUP(F$10 &amp; "_" &amp; $D$9 &amp; "_" &amp; $B208, OBSERVED_DATA!$A$2:$F$6151, 4, FALSE),  0)</f>
        <v>0</v>
      </c>
      <c r="G208" s="73">
        <f>IFERROR(VLOOKUP(G$10 &amp; "_" &amp; $D$9 &amp; "_" &amp; $B208, OBSERVED_DATA!$A$2:$F$6151, 4, FALSE),  0)</f>
        <v>0</v>
      </c>
      <c r="H208" s="73">
        <f>IFERROR(VLOOKUP(H$10 &amp; "_" &amp; $D$9 &amp; "_" &amp; $B208, OBSERVED_DATA!$A$2:$F$6151, 4, FALSE),  0)</f>
        <v>0</v>
      </c>
      <c r="I208" s="73">
        <f>IFERROR(VLOOKUP(I$10 &amp; "_" &amp; $D$9 &amp; "_" &amp; $B208, OBSERVED_DATA!$A$2:$F$6151, 4, FALSE),  0)</f>
        <v>0</v>
      </c>
      <c r="J208" s="73">
        <f>IFERROR(VLOOKUP(J$10 &amp; "_" &amp; $D$9 &amp; "_" &amp; $B208, OBSERVED_DATA!$A$2:$F$6151, 4, FALSE),  0)</f>
        <v>0</v>
      </c>
      <c r="K208" s="72">
        <f>IFERROR(VLOOKUP(K$10 &amp; "_" &amp; $D$9 &amp; "_" &amp; $B208, OBSERVED_DATA!$A$2:$F$6151, 4, FALSE),  0)</f>
        <v>0</v>
      </c>
      <c r="L208" s="74">
        <f>IFERROR(VLOOKUP(L$10 &amp; "_" &amp; $D$9 &amp; "_" &amp; $B208, OBSERVED_DATA!$A$2:$F$6151, 4, FALSE),  0)</f>
        <v>0</v>
      </c>
      <c r="M208" s="72">
        <f>IFERROR(VLOOKUP(M$10 &amp; "_" &amp; $D$9 &amp; "_" &amp; $B208, OBSERVED_DATA!$A$2:$F$6151, 4, FALSE),  0)</f>
        <v>0</v>
      </c>
      <c r="N208" s="72">
        <f>IFERROR(VLOOKUP(N$10 &amp; "_" &amp; $D$9 &amp; "_" &amp; $B208, OBSERVED_DATA!$A$2:$F$6151, 4, FALSE),  0)</f>
        <v>0</v>
      </c>
      <c r="O208" s="74">
        <f>IFERROR(VLOOKUP(O$10 &amp; "_" &amp; $D$9 &amp; "_" &amp; $B208, OBSERVED_DATA!$A$2:$F$6151, 4, FALSE),  0)</f>
        <v>0</v>
      </c>
      <c r="P208" s="72">
        <f>IFERROR(VLOOKUP(P$10 &amp; "_" &amp; $D$9 &amp; "_" &amp; $B208, OBSERVED_DATA!$A$2:$F$6151, 4, FALSE),  0)</f>
        <v>0</v>
      </c>
      <c r="Q208" s="72">
        <f>IFERROR(VLOOKUP(Q$10 &amp; "_" &amp; $D$9 &amp; "_" &amp; $B208, OBSERVED_DATA!$A$2:$F$6151, 4, FALSE),  0)</f>
        <v>0</v>
      </c>
      <c r="R208" s="72">
        <f>IFERROR(VLOOKUP(R$10 &amp; "_" &amp; $D$9 &amp; "_" &amp; $B208, OBSERVED_DATA!$A$2:$F$6151, 4, FALSE),  0)</f>
        <v>0</v>
      </c>
      <c r="S208" s="72">
        <f>IFERROR(VLOOKUP(S$10 &amp; "_" &amp; $D$9 &amp; "_" &amp; $B208, OBSERVED_DATA!$A$2:$F$6151, 4, FALSE),  0)</f>
        <v>0</v>
      </c>
      <c r="T208" s="72">
        <f>IFERROR(VLOOKUP(T$10 &amp; "_" &amp; $D$9 &amp; "_" &amp; $B208, OBSERVED_DATA!$A$2:$F$6151, 4, FALSE),  0)</f>
        <v>0</v>
      </c>
    </row>
    <row r="209" spans="2:20" x14ac:dyDescent="0.25">
      <c r="B209" s="25">
        <v>396</v>
      </c>
      <c r="C209" s="25">
        <v>397</v>
      </c>
      <c r="D209" s="47"/>
      <c r="E209" s="72">
        <f>IFERROR(VLOOKUP(E$10 &amp; "_" &amp; $D$9 &amp; "_" &amp; $B209, OBSERVED_DATA!$A$2:$F$6151, 4, FALSE),  0)</f>
        <v>0</v>
      </c>
      <c r="F209" s="73">
        <f>IFERROR(VLOOKUP(F$10 &amp; "_" &amp; $D$9 &amp; "_" &amp; $B209, OBSERVED_DATA!$A$2:$F$6151, 4, FALSE),  0)</f>
        <v>0</v>
      </c>
      <c r="G209" s="73">
        <f>IFERROR(VLOOKUP(G$10 &amp; "_" &amp; $D$9 &amp; "_" &amp; $B209, OBSERVED_DATA!$A$2:$F$6151, 4, FALSE),  0)</f>
        <v>0</v>
      </c>
      <c r="H209" s="73">
        <f>IFERROR(VLOOKUP(H$10 &amp; "_" &amp; $D$9 &amp; "_" &amp; $B209, OBSERVED_DATA!$A$2:$F$6151, 4, FALSE),  0)</f>
        <v>0</v>
      </c>
      <c r="I209" s="73">
        <f>IFERROR(VLOOKUP(I$10 &amp; "_" &amp; $D$9 &amp; "_" &amp; $B209, OBSERVED_DATA!$A$2:$F$6151, 4, FALSE),  0)</f>
        <v>0</v>
      </c>
      <c r="J209" s="73">
        <f>IFERROR(VLOOKUP(J$10 &amp; "_" &amp; $D$9 &amp; "_" &amp; $B209, OBSERVED_DATA!$A$2:$F$6151, 4, FALSE),  0)</f>
        <v>0</v>
      </c>
      <c r="K209" s="72">
        <f>IFERROR(VLOOKUP(K$10 &amp; "_" &amp; $D$9 &amp; "_" &amp; $B209, OBSERVED_DATA!$A$2:$F$6151, 4, FALSE),  0)</f>
        <v>0</v>
      </c>
      <c r="L209" s="74">
        <f>IFERROR(VLOOKUP(L$10 &amp; "_" &amp; $D$9 &amp; "_" &amp; $B209, OBSERVED_DATA!$A$2:$F$6151, 4, FALSE),  0)</f>
        <v>0</v>
      </c>
      <c r="M209" s="72">
        <f>IFERROR(VLOOKUP(M$10 &amp; "_" &amp; $D$9 &amp; "_" &amp; $B209, OBSERVED_DATA!$A$2:$F$6151, 4, FALSE),  0)</f>
        <v>0</v>
      </c>
      <c r="N209" s="72">
        <f>IFERROR(VLOOKUP(N$10 &amp; "_" &amp; $D$9 &amp; "_" &amp; $B209, OBSERVED_DATA!$A$2:$F$6151, 4, FALSE),  0)</f>
        <v>0</v>
      </c>
      <c r="O209" s="74">
        <f>IFERROR(VLOOKUP(O$10 &amp; "_" &amp; $D$9 &amp; "_" &amp; $B209, OBSERVED_DATA!$A$2:$F$6151, 4, FALSE),  0)</f>
        <v>0</v>
      </c>
      <c r="P209" s="72">
        <f>IFERROR(VLOOKUP(P$10 &amp; "_" &amp; $D$9 &amp; "_" &amp; $B209, OBSERVED_DATA!$A$2:$F$6151, 4, FALSE),  0)</f>
        <v>0</v>
      </c>
      <c r="Q209" s="72">
        <f>IFERROR(VLOOKUP(Q$10 &amp; "_" &amp; $D$9 &amp; "_" &amp; $B209, OBSERVED_DATA!$A$2:$F$6151, 4, FALSE),  0)</f>
        <v>0</v>
      </c>
      <c r="R209" s="72">
        <f>IFERROR(VLOOKUP(R$10 &amp; "_" &amp; $D$9 &amp; "_" &amp; $B209, OBSERVED_DATA!$A$2:$F$6151, 4, FALSE),  0)</f>
        <v>0</v>
      </c>
      <c r="S209" s="72">
        <f>IFERROR(VLOOKUP(S$10 &amp; "_" &amp; $D$9 &amp; "_" &amp; $B209, OBSERVED_DATA!$A$2:$F$6151, 4, FALSE),  0)</f>
        <v>0</v>
      </c>
      <c r="T209" s="72">
        <f>IFERROR(VLOOKUP(T$10 &amp; "_" &amp; $D$9 &amp; "_" &amp; $B209, OBSERVED_DATA!$A$2:$F$6151, 4, FALSE),  0)</f>
        <v>0</v>
      </c>
    </row>
    <row r="210" spans="2:20" x14ac:dyDescent="0.25">
      <c r="B210" s="25">
        <v>398</v>
      </c>
      <c r="C210" s="25">
        <v>399</v>
      </c>
      <c r="D210" s="47"/>
      <c r="E210" s="72">
        <f>IFERROR(VLOOKUP(E$10 &amp; "_" &amp; $D$9 &amp; "_" &amp; $B210, OBSERVED_DATA!$A$2:$F$6151, 4, FALSE),  0)</f>
        <v>0</v>
      </c>
      <c r="F210" s="73">
        <f>IFERROR(VLOOKUP(F$10 &amp; "_" &amp; $D$9 &amp; "_" &amp; $B210, OBSERVED_DATA!$A$2:$F$6151, 4, FALSE),  0)</f>
        <v>0</v>
      </c>
      <c r="G210" s="73">
        <f>IFERROR(VLOOKUP(G$10 &amp; "_" &amp; $D$9 &amp; "_" &amp; $B210, OBSERVED_DATA!$A$2:$F$6151, 4, FALSE),  0)</f>
        <v>0</v>
      </c>
      <c r="H210" s="73">
        <f>IFERROR(VLOOKUP(H$10 &amp; "_" &amp; $D$9 &amp; "_" &amp; $B210, OBSERVED_DATA!$A$2:$F$6151, 4, FALSE),  0)</f>
        <v>0</v>
      </c>
      <c r="I210" s="73">
        <f>IFERROR(VLOOKUP(I$10 &amp; "_" &amp; $D$9 &amp; "_" &amp; $B210, OBSERVED_DATA!$A$2:$F$6151, 4, FALSE),  0)</f>
        <v>0</v>
      </c>
      <c r="J210" s="73">
        <f>IFERROR(VLOOKUP(J$10 &amp; "_" &amp; $D$9 &amp; "_" &amp; $B210, OBSERVED_DATA!$A$2:$F$6151, 4, FALSE),  0)</f>
        <v>0</v>
      </c>
      <c r="K210" s="72">
        <f>IFERROR(VLOOKUP(K$10 &amp; "_" &amp; $D$9 &amp; "_" &amp; $B210, OBSERVED_DATA!$A$2:$F$6151, 4, FALSE),  0)</f>
        <v>0</v>
      </c>
      <c r="L210" s="74">
        <f>IFERROR(VLOOKUP(L$10 &amp; "_" &amp; $D$9 &amp; "_" &amp; $B210, OBSERVED_DATA!$A$2:$F$6151, 4, FALSE),  0)</f>
        <v>0</v>
      </c>
      <c r="M210" s="72">
        <f>IFERROR(VLOOKUP(M$10 &amp; "_" &amp; $D$9 &amp; "_" &amp; $B210, OBSERVED_DATA!$A$2:$F$6151, 4, FALSE),  0)</f>
        <v>0</v>
      </c>
      <c r="N210" s="72">
        <f>IFERROR(VLOOKUP(N$10 &amp; "_" &amp; $D$9 &amp; "_" &amp; $B210, OBSERVED_DATA!$A$2:$F$6151, 4, FALSE),  0)</f>
        <v>0</v>
      </c>
      <c r="O210" s="74">
        <f>IFERROR(VLOOKUP(O$10 &amp; "_" &amp; $D$9 &amp; "_" &amp; $B210, OBSERVED_DATA!$A$2:$F$6151, 4, FALSE),  0)</f>
        <v>0</v>
      </c>
      <c r="P210" s="72">
        <f>IFERROR(VLOOKUP(P$10 &amp; "_" &amp; $D$9 &amp; "_" &amp; $B210, OBSERVED_DATA!$A$2:$F$6151, 4, FALSE),  0)</f>
        <v>0</v>
      </c>
      <c r="Q210" s="72">
        <f>IFERROR(VLOOKUP(Q$10 &amp; "_" &amp; $D$9 &amp; "_" &amp; $B210, OBSERVED_DATA!$A$2:$F$6151, 4, FALSE),  0)</f>
        <v>0</v>
      </c>
      <c r="R210" s="72">
        <f>IFERROR(VLOOKUP(R$10 &amp; "_" &amp; $D$9 &amp; "_" &amp; $B210, OBSERVED_DATA!$A$2:$F$6151, 4, FALSE),  0)</f>
        <v>0</v>
      </c>
      <c r="S210" s="72">
        <f>IFERROR(VLOOKUP(S$10 &amp; "_" &amp; $D$9 &amp; "_" &amp; $B210, OBSERVED_DATA!$A$2:$F$6151, 4, FALSE),  0)</f>
        <v>0</v>
      </c>
      <c r="T210" s="72">
        <f>IFERROR(VLOOKUP(T$10 &amp; "_" &amp; $D$9 &amp; "_" &amp; $B210, OBSERVED_DATA!$A$2:$F$6151, 4, FALSE),  0)</f>
        <v>0</v>
      </c>
    </row>
    <row r="211" spans="2:20" x14ac:dyDescent="0.25">
      <c r="B211" s="25">
        <v>400</v>
      </c>
      <c r="C211" s="25">
        <v>401</v>
      </c>
      <c r="D211" s="47"/>
      <c r="E211" s="72">
        <f>IFERROR(VLOOKUP(E$10 &amp; "_" &amp; $D$9 &amp; "_" &amp; $B211, OBSERVED_DATA!$A$2:$F$6151, 4, FALSE),  0)</f>
        <v>0</v>
      </c>
      <c r="F211" s="73">
        <f>IFERROR(VLOOKUP(F$10 &amp; "_" &amp; $D$9 &amp; "_" &amp; $B211, OBSERVED_DATA!$A$2:$F$6151, 4, FALSE),  0)</f>
        <v>0</v>
      </c>
      <c r="G211" s="73">
        <f>IFERROR(VLOOKUP(G$10 &amp; "_" &amp; $D$9 &amp; "_" &amp; $B211, OBSERVED_DATA!$A$2:$F$6151, 4, FALSE),  0)</f>
        <v>0</v>
      </c>
      <c r="H211" s="73">
        <f>IFERROR(VLOOKUP(H$10 &amp; "_" &amp; $D$9 &amp; "_" &amp; $B211, OBSERVED_DATA!$A$2:$F$6151, 4, FALSE),  0)</f>
        <v>0</v>
      </c>
      <c r="I211" s="73">
        <f>IFERROR(VLOOKUP(I$10 &amp; "_" &amp; $D$9 &amp; "_" &amp; $B211, OBSERVED_DATA!$A$2:$F$6151, 4, FALSE),  0)</f>
        <v>0</v>
      </c>
      <c r="J211" s="73">
        <f>IFERROR(VLOOKUP(J$10 &amp; "_" &amp; $D$9 &amp; "_" &amp; $B211, OBSERVED_DATA!$A$2:$F$6151, 4, FALSE),  0)</f>
        <v>0</v>
      </c>
      <c r="K211" s="72">
        <f>IFERROR(VLOOKUP(K$10 &amp; "_" &amp; $D$9 &amp; "_" &amp; $B211, OBSERVED_DATA!$A$2:$F$6151, 4, FALSE),  0)</f>
        <v>0</v>
      </c>
      <c r="L211" s="74">
        <f>IFERROR(VLOOKUP(L$10 &amp; "_" &amp; $D$9 &amp; "_" &amp; $B211, OBSERVED_DATA!$A$2:$F$6151, 4, FALSE),  0)</f>
        <v>0</v>
      </c>
      <c r="M211" s="72">
        <f>IFERROR(VLOOKUP(M$10 &amp; "_" &amp; $D$9 &amp; "_" &amp; $B211, OBSERVED_DATA!$A$2:$F$6151, 4, FALSE),  0)</f>
        <v>0</v>
      </c>
      <c r="N211" s="72">
        <f>IFERROR(VLOOKUP(N$10 &amp; "_" &amp; $D$9 &amp; "_" &amp; $B211, OBSERVED_DATA!$A$2:$F$6151, 4, FALSE),  0)</f>
        <v>0</v>
      </c>
      <c r="O211" s="74">
        <f>IFERROR(VLOOKUP(O$10 &amp; "_" &amp; $D$9 &amp; "_" &amp; $B211, OBSERVED_DATA!$A$2:$F$6151, 4, FALSE),  0)</f>
        <v>0</v>
      </c>
      <c r="P211" s="72">
        <f>IFERROR(VLOOKUP(P$10 &amp; "_" &amp; $D$9 &amp; "_" &amp; $B211, OBSERVED_DATA!$A$2:$F$6151, 4, FALSE),  0)</f>
        <v>0</v>
      </c>
      <c r="Q211" s="72">
        <f>IFERROR(VLOOKUP(Q$10 &amp; "_" &amp; $D$9 &amp; "_" &amp; $B211, OBSERVED_DATA!$A$2:$F$6151, 4, FALSE),  0)</f>
        <v>0</v>
      </c>
      <c r="R211" s="72">
        <f>IFERROR(VLOOKUP(R$10 &amp; "_" &amp; $D$9 &amp; "_" &amp; $B211, OBSERVED_DATA!$A$2:$F$6151, 4, FALSE),  0)</f>
        <v>0</v>
      </c>
      <c r="S211" s="72">
        <f>IFERROR(VLOOKUP(S$10 &amp; "_" &amp; $D$9 &amp; "_" &amp; $B211, OBSERVED_DATA!$A$2:$F$6151, 4, FALSE),  0)</f>
        <v>0</v>
      </c>
      <c r="T211" s="72">
        <f>IFERROR(VLOOKUP(T$10 &amp; "_" &amp; $D$9 &amp; "_" &amp; $B211, OBSERVED_DATA!$A$2:$F$6151, 4, FALSE),  0)</f>
        <v>0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0855E-D7E7-4A99-8ABB-EE57DFAB0006}">
  <sheetPr>
    <tabColor theme="8" tint="0.59999389629810485"/>
  </sheetPr>
  <dimension ref="A1:AQ211"/>
  <sheetViews>
    <sheetView zoomScale="70" zoomScaleNormal="70" workbookViewId="0">
      <pane xSplit="1" ySplit="1" topLeftCell="B2" activePane="bottomRight" state="frozen"/>
      <selection activeCell="AG8" sqref="AG8:AH8"/>
      <selection pane="topRight" activeCell="AG8" sqref="AG8:AH8"/>
      <selection pane="bottomLeft" activeCell="AG8" sqref="AG8:AH8"/>
      <selection pane="bottomRight" activeCell="AG8" sqref="AG8:AH8"/>
    </sheetView>
  </sheetViews>
  <sheetFormatPr defaultColWidth="9.140625" defaultRowHeight="15" x14ac:dyDescent="0.25"/>
  <cols>
    <col min="1" max="1" width="4.7109375" style="4" customWidth="1"/>
    <col min="2" max="2" width="8.42578125" style="4" customWidth="1"/>
    <col min="3" max="3" width="9.140625" style="4" customWidth="1"/>
    <col min="4" max="6" width="13" style="4" bestFit="1" customWidth="1"/>
    <col min="7" max="7" width="13.7109375" style="4" customWidth="1"/>
    <col min="8" max="9" width="13" style="4" bestFit="1" customWidth="1"/>
    <col min="10" max="10" width="14.42578125" style="4" bestFit="1" customWidth="1"/>
    <col min="11" max="11" width="16" style="4" bestFit="1" customWidth="1"/>
    <col min="12" max="12" width="13.5703125" style="4" bestFit="1" customWidth="1"/>
    <col min="13" max="14" width="15.28515625" style="4" bestFit="1" customWidth="1"/>
    <col min="15" max="20" width="15.28515625" style="4" customWidth="1"/>
    <col min="21" max="22" width="9.140625" style="4"/>
    <col min="23" max="23" width="16.85546875" style="4" customWidth="1"/>
    <col min="24" max="24" width="19.7109375" style="4" bestFit="1" customWidth="1"/>
    <col min="25" max="25" width="11.5703125" style="4" customWidth="1"/>
    <col min="26" max="26" width="12" style="4" customWidth="1"/>
    <col min="27" max="27" width="8.5703125" style="4" customWidth="1"/>
    <col min="28" max="29" width="14" style="4" customWidth="1"/>
    <col min="30" max="30" width="11.140625" style="4" customWidth="1"/>
    <col min="31" max="41" width="9.140625" style="4"/>
    <col min="42" max="42" width="6.42578125" style="4" customWidth="1"/>
    <col min="43" max="53" width="9.140625" style="4"/>
    <col min="54" max="54" width="6.42578125" style="4" customWidth="1"/>
    <col min="55" max="16384" width="9.140625" style="4"/>
  </cols>
  <sheetData>
    <row r="1" spans="1:43" s="9" customFormat="1" ht="23.25" x14ac:dyDescent="0.35">
      <c r="A1" s="9" t="s">
        <v>20</v>
      </c>
    </row>
    <row r="3" spans="1:43" x14ac:dyDescent="0.25">
      <c r="A3" s="44"/>
      <c r="B3" s="25"/>
      <c r="C3" s="25"/>
      <c r="D3" s="79">
        <f>Obs_Time!D3</f>
        <v>10</v>
      </c>
      <c r="E3" s="79">
        <f>Obs_Time!E3</f>
        <v>11</v>
      </c>
      <c r="F3" s="79">
        <f>Obs_Time!F3</f>
        <v>12</v>
      </c>
      <c r="G3" s="79">
        <f>Obs_Time!G3</f>
        <v>13</v>
      </c>
      <c r="H3" s="79">
        <f>Obs_Time!H3</f>
        <v>14</v>
      </c>
      <c r="I3" s="79">
        <f>Obs_Time!I3</f>
        <v>15</v>
      </c>
      <c r="J3" s="79">
        <f>Obs_Time!J3</f>
        <v>16</v>
      </c>
      <c r="K3" s="79">
        <f>Obs_Time!K3</f>
        <v>17</v>
      </c>
      <c r="L3" s="79">
        <f>Obs_Time!L3</f>
        <v>21</v>
      </c>
      <c r="M3" s="79">
        <f>Obs_Time!M3</f>
        <v>22</v>
      </c>
      <c r="N3" s="79">
        <f>Obs_Time!N3</f>
        <v>23</v>
      </c>
      <c r="O3" s="79">
        <f>Obs_Time!O3</f>
        <v>30</v>
      </c>
      <c r="P3" s="79">
        <f>Obs_Time!P3</f>
        <v>40</v>
      </c>
      <c r="Q3" s="79">
        <f>Obs_Time!Q3</f>
        <v>32</v>
      </c>
      <c r="R3" s="79">
        <f>Obs_Time!R3</f>
        <v>42</v>
      </c>
      <c r="S3" s="79">
        <f>Obs_Time!S3</f>
        <v>33</v>
      </c>
      <c r="T3" s="79">
        <f>Obs_Time!T3</f>
        <v>43</v>
      </c>
      <c r="U3" s="44"/>
      <c r="V3" s="44"/>
      <c r="W3" s="44"/>
      <c r="X3" s="44"/>
      <c r="Y3" s="44"/>
      <c r="Z3" s="44"/>
      <c r="AA3" s="44"/>
      <c r="AB3" s="44"/>
      <c r="AC3" s="44"/>
      <c r="AD3" s="44"/>
      <c r="AE3" s="56"/>
      <c r="AQ3" s="56"/>
    </row>
    <row r="4" spans="1:43" x14ac:dyDescent="0.25">
      <c r="B4" s="11"/>
      <c r="C4" s="10" t="s">
        <v>31</v>
      </c>
      <c r="D4" s="35">
        <f>IFERROR(D6/D5, 0)</f>
        <v>0</v>
      </c>
      <c r="E4" s="35">
        <f>IFERROR(E6/E5, 0)</f>
        <v>10.179789600000007</v>
      </c>
      <c r="F4" s="35">
        <f t="shared" ref="F4:T4" si="0">IFERROR(F6/F5, 0)</f>
        <v>3.762366800000001</v>
      </c>
      <c r="G4" s="35">
        <f t="shared" si="0"/>
        <v>4.6658188000000012</v>
      </c>
      <c r="H4" s="35">
        <f t="shared" si="0"/>
        <v>1.6221593999999999</v>
      </c>
      <c r="I4" s="35">
        <f t="shared" si="0"/>
        <v>2.9750232000000003</v>
      </c>
      <c r="J4" s="35">
        <f t="shared" si="0"/>
        <v>6.4984808000000056</v>
      </c>
      <c r="K4" s="35">
        <f t="shared" si="0"/>
        <v>4.6759941999999981</v>
      </c>
      <c r="L4" s="34">
        <f t="shared" si="0"/>
        <v>0</v>
      </c>
      <c r="M4" s="35">
        <f t="shared" si="0"/>
        <v>12.611939600000005</v>
      </c>
      <c r="N4" s="35">
        <f t="shared" si="0"/>
        <v>16.512305999999999</v>
      </c>
      <c r="O4" s="34">
        <f t="shared" si="0"/>
        <v>29.463921999999997</v>
      </c>
      <c r="P4" s="35">
        <f t="shared" si="0"/>
        <v>28.700835000000001</v>
      </c>
      <c r="Q4" s="35">
        <f t="shared" si="0"/>
        <v>41.835054311385086</v>
      </c>
      <c r="R4" s="35">
        <f t="shared" si="0"/>
        <v>43.12571314846744</v>
      </c>
      <c r="S4" s="35">
        <f t="shared" si="0"/>
        <v>59.708400214018113</v>
      </c>
      <c r="T4" s="35">
        <f t="shared" si="0"/>
        <v>63.975051364837029</v>
      </c>
    </row>
    <row r="5" spans="1:43" x14ac:dyDescent="0.25">
      <c r="B5" s="10"/>
      <c r="C5" s="10" t="s">
        <v>13</v>
      </c>
      <c r="D5" s="37">
        <f t="shared" ref="D5:T5" si="1">SUM(D11:D1048576)</f>
        <v>0</v>
      </c>
      <c r="E5" s="37">
        <f t="shared" si="1"/>
        <v>0.99999999999999989</v>
      </c>
      <c r="F5" s="37">
        <f t="shared" si="1"/>
        <v>0.99999999999999978</v>
      </c>
      <c r="G5" s="37">
        <f t="shared" si="1"/>
        <v>1</v>
      </c>
      <c r="H5" s="37">
        <f t="shared" si="1"/>
        <v>1</v>
      </c>
      <c r="I5" s="37">
        <f t="shared" si="1"/>
        <v>1</v>
      </c>
      <c r="J5" s="37">
        <f t="shared" si="1"/>
        <v>0.99999999999999911</v>
      </c>
      <c r="K5" s="37">
        <f t="shared" si="1"/>
        <v>1</v>
      </c>
      <c r="L5" s="36">
        <f t="shared" si="1"/>
        <v>0</v>
      </c>
      <c r="M5" s="37">
        <f t="shared" si="1"/>
        <v>0.99999999999999978</v>
      </c>
      <c r="N5" s="37">
        <f t="shared" si="1"/>
        <v>0.99999999999999978</v>
      </c>
      <c r="O5" s="36">
        <f t="shared" si="1"/>
        <v>1.0000000000000002</v>
      </c>
      <c r="P5" s="37">
        <f t="shared" si="1"/>
        <v>1</v>
      </c>
      <c r="Q5" s="37">
        <f t="shared" si="1"/>
        <v>0.99999999999999567</v>
      </c>
      <c r="R5" s="37">
        <f t="shared" si="1"/>
        <v>0.99999999999999678</v>
      </c>
      <c r="S5" s="37">
        <f t="shared" si="1"/>
        <v>0.99999999999999623</v>
      </c>
      <c r="T5" s="37">
        <f t="shared" si="1"/>
        <v>0.99999999999999578</v>
      </c>
    </row>
    <row r="6" spans="1:43" x14ac:dyDescent="0.25">
      <c r="B6" s="10"/>
      <c r="C6" s="10" t="s">
        <v>22</v>
      </c>
      <c r="D6" s="77">
        <f t="shared" ref="D6:T6" si="2">SUMPRODUCT($C11:$C1048576, D11:D1048576)</f>
        <v>0</v>
      </c>
      <c r="E6" s="77">
        <f t="shared" si="2"/>
        <v>10.179789600000005</v>
      </c>
      <c r="F6" s="77">
        <f t="shared" si="2"/>
        <v>3.7623668000000001</v>
      </c>
      <c r="G6" s="77">
        <f t="shared" si="2"/>
        <v>4.6658188000000012</v>
      </c>
      <c r="H6" s="77">
        <f t="shared" si="2"/>
        <v>1.6221593999999999</v>
      </c>
      <c r="I6" s="77">
        <f t="shared" si="2"/>
        <v>2.9750232000000003</v>
      </c>
      <c r="J6" s="77">
        <f t="shared" si="2"/>
        <v>6.4984808000000003</v>
      </c>
      <c r="K6" s="77">
        <f t="shared" si="2"/>
        <v>4.6759941999999981</v>
      </c>
      <c r="L6" s="78">
        <f t="shared" si="2"/>
        <v>0</v>
      </c>
      <c r="M6" s="77">
        <f t="shared" si="2"/>
        <v>12.611939600000001</v>
      </c>
      <c r="N6" s="77">
        <f t="shared" si="2"/>
        <v>16.512305999999995</v>
      </c>
      <c r="O6" s="78">
        <f t="shared" si="2"/>
        <v>29.463922000000004</v>
      </c>
      <c r="P6" s="77">
        <f t="shared" si="2"/>
        <v>28.700835000000001</v>
      </c>
      <c r="Q6" s="77">
        <f t="shared" si="2"/>
        <v>41.835054311384908</v>
      </c>
      <c r="R6" s="77">
        <f t="shared" si="2"/>
        <v>43.125713148467298</v>
      </c>
      <c r="S6" s="77">
        <f t="shared" si="2"/>
        <v>59.708400214017885</v>
      </c>
      <c r="T6" s="77">
        <f t="shared" si="2"/>
        <v>63.975051364836759</v>
      </c>
    </row>
    <row r="7" spans="1:43" x14ac:dyDescent="0.25">
      <c r="D7" s="39"/>
      <c r="E7" s="70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V7" s="7" t="s">
        <v>36</v>
      </c>
    </row>
    <row r="8" spans="1:43" x14ac:dyDescent="0.25">
      <c r="V8" s="76" t="s">
        <v>59</v>
      </c>
    </row>
    <row r="9" spans="1:43" x14ac:dyDescent="0.25">
      <c r="B9" s="11"/>
      <c r="C9" s="40"/>
      <c r="D9" s="75" t="s">
        <v>40</v>
      </c>
      <c r="E9" s="71"/>
      <c r="F9" s="41"/>
      <c r="G9" s="41"/>
      <c r="H9" s="41"/>
      <c r="I9" s="41"/>
      <c r="J9" s="41"/>
      <c r="K9" s="42"/>
      <c r="L9" s="42"/>
      <c r="M9" s="42"/>
      <c r="N9" s="42"/>
      <c r="O9" s="42"/>
      <c r="P9" s="42"/>
      <c r="Q9" s="42"/>
      <c r="R9" s="42"/>
      <c r="S9" s="42"/>
      <c r="T9" s="42"/>
      <c r="V9" s="13" t="s">
        <v>37</v>
      </c>
      <c r="W9" s="87" t="s">
        <v>38</v>
      </c>
      <c r="X9" s="13" t="s">
        <v>27</v>
      </c>
      <c r="Y9" s="49"/>
      <c r="Z9" s="49"/>
      <c r="AA9" s="16"/>
      <c r="AB9" s="16"/>
    </row>
    <row r="10" spans="1:43" x14ac:dyDescent="0.25">
      <c r="B10" s="45" t="s">
        <v>12</v>
      </c>
      <c r="C10" s="29" t="str">
        <f>Obs_Time!C10</f>
        <v>Mid</v>
      </c>
      <c r="D10" s="97" t="str">
        <f>Obs_Time!D10</f>
        <v>II Per Total</v>
      </c>
      <c r="E10" s="98" t="str">
        <f>Obs_Time!E10</f>
        <v>HBW</v>
      </c>
      <c r="F10" s="98" t="str">
        <f>Obs_Time!F10</f>
        <v>HBShp</v>
      </c>
      <c r="G10" s="98" t="str">
        <f>Obs_Time!G10</f>
        <v>HBOth</v>
      </c>
      <c r="H10" s="98" t="str">
        <f>Obs_Time!H10</f>
        <v>HBSchPr</v>
      </c>
      <c r="I10" s="98" t="str">
        <f>Obs_Time!I10</f>
        <v>HBSchSc</v>
      </c>
      <c r="J10" s="98" t="str">
        <f>Obs_Time!J10</f>
        <v>NHBW</v>
      </c>
      <c r="K10" s="98" t="str">
        <f>Obs_Time!K10</f>
        <v>NHBNW</v>
      </c>
      <c r="L10" s="97" t="str">
        <f>Obs_Time!L10</f>
        <v>LT</v>
      </c>
      <c r="M10" s="98" t="str">
        <f>Obs_Time!M10</f>
        <v>MD</v>
      </c>
      <c r="N10" s="98" t="str">
        <f>Obs_Time!N10</f>
        <v>HV</v>
      </c>
      <c r="O10" s="97" t="str">
        <f>Obs_Time!O10</f>
        <v>IX</v>
      </c>
      <c r="P10" s="98" t="str">
        <f>Obs_Time!P10</f>
        <v>XI</v>
      </c>
      <c r="Q10" s="98" t="str">
        <f>Obs_Time!Q10</f>
        <v>IX_MD</v>
      </c>
      <c r="R10" s="98" t="str">
        <f>Obs_Time!R10</f>
        <v>XI_MD</v>
      </c>
      <c r="S10" s="98" t="str">
        <f>Obs_Time!S10</f>
        <v>IX_HV</v>
      </c>
      <c r="T10" s="98" t="str">
        <f>Obs_Time!T10</f>
        <v>XI_HV</v>
      </c>
      <c r="V10" s="79">
        <f>Obs_Time!V10</f>
        <v>11</v>
      </c>
      <c r="W10" s="81" t="str">
        <f>Obs_Time!W10</f>
        <v>HBW</v>
      </c>
      <c r="X10" s="33">
        <f>HLOOKUP($V10,  $D$3:$T$4, 2, FALSE)</f>
        <v>10.179789600000007</v>
      </c>
      <c r="Y10" s="52"/>
      <c r="Z10" s="53"/>
      <c r="AA10" s="16"/>
      <c r="AB10" s="16"/>
      <c r="AD10" s="8"/>
    </row>
    <row r="11" spans="1:43" x14ac:dyDescent="0.25">
      <c r="B11" s="30">
        <f>Obs_Time!B11</f>
        <v>0</v>
      </c>
      <c r="C11" s="30">
        <f>Obs_Time!C11</f>
        <v>1</v>
      </c>
      <c r="D11" s="47"/>
      <c r="E11" s="72">
        <f>IFERROR(VLOOKUP(E$10 &amp; "_" &amp; $D$9 &amp; "_" &amp; $B11, OBSERVED_DATA!$A$2:$F$6151, 4, FALSE),  0)</f>
        <v>0.15176999999999999</v>
      </c>
      <c r="F11" s="73">
        <f>IFERROR(VLOOKUP(F$10 &amp; "_" &amp; $D$9 &amp; "_" &amp; $B11, OBSERVED_DATA!$A$2:$F$6151, 4, FALSE),  0)</f>
        <v>0.38852160000000002</v>
      </c>
      <c r="G11" s="73">
        <f>IFERROR(VLOOKUP(G$10 &amp; "_" &amp; $D$9 &amp; "_" &amp; $B11, OBSERVED_DATA!$A$2:$F$6151, 4, FALSE),  0)</f>
        <v>0.46604519999999999</v>
      </c>
      <c r="H11" s="73">
        <f>IFERROR(VLOOKUP(H$10 &amp; "_" &amp; $D$9 &amp; "_" &amp; $B11, OBSERVED_DATA!$A$2:$F$6151, 4, FALSE),  0)</f>
        <v>0.80652789999999996</v>
      </c>
      <c r="I11" s="73">
        <f>IFERROR(VLOOKUP(I$10 &amp; "_" &amp; $D$9 &amp; "_" &amp; $B11, OBSERVED_DATA!$A$2:$F$6151, 4, FALSE),  0)</f>
        <v>0.4163288</v>
      </c>
      <c r="J11" s="73">
        <f>IFERROR(VLOOKUP(J$10 &amp; "_" &amp; $D$9 &amp; "_" &amp; $B11, OBSERVED_DATA!$A$2:$F$6151, 4, FALSE),  0)</f>
        <v>0.35294949999999897</v>
      </c>
      <c r="K11" s="72">
        <f>IFERROR(VLOOKUP(K$10 &amp; "_" &amp; $D$9 &amp; "_" &amp; $B11, OBSERVED_DATA!$A$2:$F$6151, 4, FALSE),  0)</f>
        <v>0.43137059999999999</v>
      </c>
      <c r="L11" s="74">
        <f>IFERROR(VLOOKUP(L$10 &amp; "_" &amp; $D$9 &amp; "_" &amp; $B11, OBSERVED_DATA!$A$2:$F$6151, 4, FALSE),  0)</f>
        <v>0</v>
      </c>
      <c r="M11" s="72">
        <f>IFERROR(VLOOKUP(M$10 &amp; "_" &amp; $D$9 &amp; "_" &amp; $B11, OBSERVED_DATA!$A$2:$F$6151, 4, FALSE),  0)</f>
        <v>0.25944529999999999</v>
      </c>
      <c r="N11" s="72">
        <f>IFERROR(VLOOKUP(N$10 &amp; "_" &amp; $D$9 &amp; "_" &amp; $B11, OBSERVED_DATA!$A$2:$F$6151, 4, FALSE),  0)</f>
        <v>0.19375529999999999</v>
      </c>
      <c r="O11" s="74">
        <f>IFERROR(VLOOKUP(O$10 &amp; "_" &amp; $D$9 &amp; "_" &amp; $B11, OBSERVED_DATA!$A$2:$F$6151, 4, FALSE),  0)</f>
        <v>3.0456899999999999E-2</v>
      </c>
      <c r="P11" s="72">
        <f>IFERROR(VLOOKUP(P$10 &amp; "_" &amp; $D$9 &amp; "_" &amp; $B11, OBSERVED_DATA!$A$2:$F$6151, 4, FALSE),  0)</f>
        <v>2.8952000000000001E-3</v>
      </c>
      <c r="Q11" s="72">
        <f>IFERROR(VLOOKUP(Q$10 &amp; "_" &amp; $D$9 &amp; "_" &amp; $B11, OBSERVED_DATA!$A$2:$F$6151, 4, FALSE),  0)</f>
        <v>2.0115327879840001E-4</v>
      </c>
      <c r="R11" s="72">
        <f>IFERROR(VLOOKUP(R$10 &amp; "_" &amp; $D$9 &amp; "_" &amp; $B11, OBSERVED_DATA!$A$2:$F$6151, 4, FALSE),  0)</f>
        <v>1.3267878466230001E-4</v>
      </c>
      <c r="S11" s="72">
        <f>IFERROR(VLOOKUP(S$10 &amp; "_" &amp; $D$9 &amp; "_" &amp; $B11, OBSERVED_DATA!$A$2:$F$6151, 4, FALSE),  0)</f>
        <v>3.5669698591040002E-4</v>
      </c>
      <c r="T11" s="72">
        <f>IFERROR(VLOOKUP(T$10 &amp; "_" &amp; $D$9 &amp; "_" &amp; $B11, OBSERVED_DATA!$A$2:$F$6151, 4, FALSE),  0)</f>
        <v>5.4509623044989995E-4</v>
      </c>
      <c r="V11" s="79">
        <f>Obs_Time!V11</f>
        <v>12</v>
      </c>
      <c r="W11" s="81" t="str">
        <f>Obs_Time!W11</f>
        <v>HBShp</v>
      </c>
      <c r="X11" s="33">
        <f t="shared" ref="X11:X25" si="3">HLOOKUP($V11,  $D$3:$T$4, 2, FALSE)</f>
        <v>3.762366800000001</v>
      </c>
      <c r="Y11" s="52"/>
      <c r="Z11" s="53"/>
      <c r="AA11" s="16"/>
      <c r="AB11" s="16"/>
    </row>
    <row r="12" spans="1:43" x14ac:dyDescent="0.25">
      <c r="B12" s="30">
        <f>Obs_Time!B12</f>
        <v>2</v>
      </c>
      <c r="C12" s="30">
        <f>Obs_Time!C12</f>
        <v>3</v>
      </c>
      <c r="D12" s="47"/>
      <c r="E12" s="72">
        <f>IFERROR(VLOOKUP(E$10 &amp; "_" &amp; $D$9 &amp; "_" &amp; $B12, OBSERVED_DATA!$A$2:$F$6151, 4, FALSE),  0)</f>
        <v>0.14895349999999999</v>
      </c>
      <c r="F12" s="73">
        <f>IFERROR(VLOOKUP(F$10 &amp; "_" &amp; $D$9 &amp; "_" &amp; $B12, OBSERVED_DATA!$A$2:$F$6151, 4, FALSE),  0)</f>
        <v>0.3229725</v>
      </c>
      <c r="G12" s="73">
        <f>IFERROR(VLOOKUP(G$10 &amp; "_" &amp; $D$9 &amp; "_" &amp; $B12, OBSERVED_DATA!$A$2:$F$6151, 4, FALSE),  0)</f>
        <v>0.21700520000000001</v>
      </c>
      <c r="H12" s="73">
        <f>IFERROR(VLOOKUP(H$10 &amp; "_" &amp; $D$9 &amp; "_" &amp; $B12, OBSERVED_DATA!$A$2:$F$6151, 4, FALSE),  0)</f>
        <v>0.1206342</v>
      </c>
      <c r="I12" s="73">
        <f>IFERROR(VLOOKUP(I$10 &amp; "_" &amp; $D$9 &amp; "_" &amp; $B12, OBSERVED_DATA!$A$2:$F$6151, 4, FALSE),  0)</f>
        <v>0.3744847</v>
      </c>
      <c r="J12" s="73">
        <f>IFERROR(VLOOKUP(J$10 &amp; "_" &amp; $D$9 &amp; "_" &amp; $B12, OBSERVED_DATA!$A$2:$F$6151, 4, FALSE),  0)</f>
        <v>0.20230680000000001</v>
      </c>
      <c r="K12" s="72">
        <f>IFERROR(VLOOKUP(K$10 &amp; "_" &amp; $D$9 &amp; "_" &amp; $B12, OBSERVED_DATA!$A$2:$F$6151, 4, FALSE),  0)</f>
        <v>0.25754830000000001</v>
      </c>
      <c r="L12" s="74">
        <f>IFERROR(VLOOKUP(L$10 &amp; "_" &amp; $D$9 &amp; "_" &amp; $B12, OBSERVED_DATA!$A$2:$F$6151, 4, FALSE),  0)</f>
        <v>0</v>
      </c>
      <c r="M12" s="72">
        <f>IFERROR(VLOOKUP(M$10 &amp; "_" &amp; $D$9 &amp; "_" &amp; $B12, OBSERVED_DATA!$A$2:$F$6151, 4, FALSE),  0)</f>
        <v>0.12092310000000001</v>
      </c>
      <c r="N12" s="72">
        <f>IFERROR(VLOOKUP(N$10 &amp; "_" &amp; $D$9 &amp; "_" &amp; $B12, OBSERVED_DATA!$A$2:$F$6151, 4, FALSE),  0)</f>
        <v>0.16029489999999999</v>
      </c>
      <c r="O12" s="74">
        <f>IFERROR(VLOOKUP(O$10 &amp; "_" &amp; $D$9 &amp; "_" &amp; $B12, OBSERVED_DATA!$A$2:$F$6151, 4, FALSE),  0)</f>
        <v>3.3741100000000003E-2</v>
      </c>
      <c r="P12" s="72">
        <f>IFERROR(VLOOKUP(P$10 &amp; "_" &amp; $D$9 &amp; "_" &amp; $B12, OBSERVED_DATA!$A$2:$F$6151, 4, FALSE),  0)</f>
        <v>7.8708000000000007E-3</v>
      </c>
      <c r="Q12" s="72">
        <f>IFERROR(VLOOKUP(Q$10 &amp; "_" &amp; $D$9 &amp; "_" &amp; $B12, OBSERVED_DATA!$A$2:$F$6151, 4, FALSE),  0)</f>
        <v>6.0345983639533002E-3</v>
      </c>
      <c r="R12" s="72">
        <f>IFERROR(VLOOKUP(R$10 &amp; "_" &amp; $D$9 &amp; "_" &amp; $B12, OBSERVED_DATA!$A$2:$F$6151, 4, FALSE),  0)</f>
        <v>5.4066604749900002E-3</v>
      </c>
      <c r="S12" s="72">
        <f>IFERROR(VLOOKUP(S$10 &amp; "_" &amp; $D$9 &amp; "_" &amp; $B12, OBSERVED_DATA!$A$2:$F$6151, 4, FALSE),  0)</f>
        <v>2.541466024612E-3</v>
      </c>
      <c r="T12" s="72">
        <f>IFERROR(VLOOKUP(T$10 &amp; "_" &amp; $D$9 &amp; "_" &amp; $B12, OBSERVED_DATA!$A$2:$F$6151, 4, FALSE),  0)</f>
        <v>3.1028554656379E-3</v>
      </c>
      <c r="V12" s="79">
        <f>Obs_Time!V12</f>
        <v>13</v>
      </c>
      <c r="W12" s="81" t="str">
        <f>Obs_Time!W12</f>
        <v>HBOth</v>
      </c>
      <c r="X12" s="33">
        <f t="shared" si="3"/>
        <v>4.6658188000000012</v>
      </c>
      <c r="Y12" s="52"/>
      <c r="Z12" s="53"/>
      <c r="AA12" s="16"/>
      <c r="AB12" s="16"/>
      <c r="AD12" s="8"/>
    </row>
    <row r="13" spans="1:43" x14ac:dyDescent="0.25">
      <c r="B13" s="30">
        <f>Obs_Time!B13</f>
        <v>4</v>
      </c>
      <c r="C13" s="30">
        <f>Obs_Time!C13</f>
        <v>5</v>
      </c>
      <c r="D13" s="47"/>
      <c r="E13" s="72">
        <f>IFERROR(VLOOKUP(E$10 &amp; "_" &amp; $D$9 &amp; "_" &amp; $B13, OBSERVED_DATA!$A$2:$F$6151, 4, FALSE),  0)</f>
        <v>0.12812209999999999</v>
      </c>
      <c r="F13" s="73">
        <f>IFERROR(VLOOKUP(F$10 &amp; "_" &amp; $D$9 &amp; "_" &amp; $B13, OBSERVED_DATA!$A$2:$F$6151, 4, FALSE),  0)</f>
        <v>0.13446350000000001</v>
      </c>
      <c r="G13" s="73">
        <f>IFERROR(VLOOKUP(G$10 &amp; "_" &amp; $D$9 &amp; "_" &amp; $B13, OBSERVED_DATA!$A$2:$F$6151, 4, FALSE),  0)</f>
        <v>0.1036267</v>
      </c>
      <c r="H13" s="73">
        <f>IFERROR(VLOOKUP(H$10 &amp; "_" &amp; $D$9 &amp; "_" &amp; $B13, OBSERVED_DATA!$A$2:$F$6151, 4, FALSE),  0)</f>
        <v>4.7621400000000001E-2</v>
      </c>
      <c r="I13" s="73">
        <f>IFERROR(VLOOKUP(I$10 &amp; "_" &amp; $D$9 &amp; "_" &amp; $B13, OBSERVED_DATA!$A$2:$F$6151, 4, FALSE),  0)</f>
        <v>0.12639729999999999</v>
      </c>
      <c r="J13" s="73">
        <f>IFERROR(VLOOKUP(J$10 &amp; "_" &amp; $D$9 &amp; "_" &amp; $B13, OBSERVED_DATA!$A$2:$F$6151, 4, FALSE),  0)</f>
        <v>0.1271901</v>
      </c>
      <c r="K13" s="72">
        <f>IFERROR(VLOOKUP(K$10 &amp; "_" &amp; $D$9 &amp; "_" &amp; $B13, OBSERVED_DATA!$A$2:$F$6151, 4, FALSE),  0)</f>
        <v>0.1107374</v>
      </c>
      <c r="L13" s="74">
        <f>IFERROR(VLOOKUP(L$10 &amp; "_" &amp; $D$9 &amp; "_" &amp; $B13, OBSERVED_DATA!$A$2:$F$6151, 4, FALSE),  0)</f>
        <v>0</v>
      </c>
      <c r="M13" s="72">
        <f>IFERROR(VLOOKUP(M$10 &amp; "_" &amp; $D$9 &amp; "_" &amp; $B13, OBSERVED_DATA!$A$2:$F$6151, 4, FALSE),  0)</f>
        <v>9.3592300000000003E-2</v>
      </c>
      <c r="N13" s="72">
        <f>IFERROR(VLOOKUP(N$10 &amp; "_" &amp; $D$9 &amp; "_" &amp; $B13, OBSERVED_DATA!$A$2:$F$6151, 4, FALSE),  0)</f>
        <v>0.1077205</v>
      </c>
      <c r="O13" s="74">
        <f>IFERROR(VLOOKUP(O$10 &amp; "_" &amp; $D$9 &amp; "_" &amp; $B13, OBSERVED_DATA!$A$2:$F$6151, 4, FALSE),  0)</f>
        <v>3.94312E-2</v>
      </c>
      <c r="P13" s="72">
        <f>IFERROR(VLOOKUP(P$10 &amp; "_" &amp; $D$9 &amp; "_" &amp; $B13, OBSERVED_DATA!$A$2:$F$6151, 4, FALSE),  0)</f>
        <v>2.0172099999999998E-2</v>
      </c>
      <c r="Q13" s="72">
        <f>IFERROR(VLOOKUP(Q$10 &amp; "_" &amp; $D$9 &amp; "_" &amp; $B13, OBSERVED_DATA!$A$2:$F$6151, 4, FALSE),  0)</f>
        <v>9.3536274641276007E-3</v>
      </c>
      <c r="R13" s="72">
        <f>IFERROR(VLOOKUP(R$10 &amp; "_" &amp; $D$9 &amp; "_" &amp; $B13, OBSERVED_DATA!$A$2:$F$6151, 4, FALSE),  0)</f>
        <v>9.9509088496748995E-3</v>
      </c>
      <c r="S13" s="72">
        <f>IFERROR(VLOOKUP(S$10 &amp; "_" &amp; $D$9 &amp; "_" &amp; $B13, OBSERVED_DATA!$A$2:$F$6151, 4, FALSE),  0)</f>
        <v>1.03442125914036E-2</v>
      </c>
      <c r="T13" s="72">
        <f>IFERROR(VLOOKUP(T$10 &amp; "_" &amp; $D$9 &amp; "_" &amp; $B13, OBSERVED_DATA!$A$2:$F$6151, 4, FALSE),  0)</f>
        <v>1.52207639733322E-2</v>
      </c>
      <c r="V13" s="79">
        <f>Obs_Time!V13</f>
        <v>14</v>
      </c>
      <c r="W13" s="81" t="str">
        <f>Obs_Time!W13</f>
        <v>HBSchPr</v>
      </c>
      <c r="X13" s="33">
        <f t="shared" si="3"/>
        <v>1.6221593999999999</v>
      </c>
      <c r="Y13" s="52"/>
      <c r="Z13" s="53"/>
      <c r="AA13" s="16"/>
      <c r="AB13" s="16"/>
      <c r="AD13" s="8"/>
    </row>
    <row r="14" spans="1:43" x14ac:dyDescent="0.25">
      <c r="B14" s="30">
        <f>Obs_Time!B14</f>
        <v>6</v>
      </c>
      <c r="C14" s="30">
        <f>Obs_Time!C14</f>
        <v>7</v>
      </c>
      <c r="D14" s="47"/>
      <c r="E14" s="72">
        <f>IFERROR(VLOOKUP(E$10 &amp; "_" &amp; $D$9 &amp; "_" &amp; $B14, OBSERVED_DATA!$A$2:$F$6151, 4, FALSE),  0)</f>
        <v>0.10602590000000001</v>
      </c>
      <c r="F14" s="73">
        <f>IFERROR(VLOOKUP(F$10 &amp; "_" &amp; $D$9 &amp; "_" &amp; $B14, OBSERVED_DATA!$A$2:$F$6151, 4, FALSE),  0)</f>
        <v>6.5169500000000005E-2</v>
      </c>
      <c r="G14" s="73">
        <f>IFERROR(VLOOKUP(G$10 &amp; "_" &amp; $D$9 &amp; "_" &amp; $B14, OBSERVED_DATA!$A$2:$F$6151, 4, FALSE),  0)</f>
        <v>6.4563200000000001E-2</v>
      </c>
      <c r="H14" s="73">
        <f>IFERROR(VLOOKUP(H$10 &amp; "_" &amp; $D$9 &amp; "_" &amp; $B14, OBSERVED_DATA!$A$2:$F$6151, 4, FALSE),  0)</f>
        <v>1.58611E-2</v>
      </c>
      <c r="I14" s="73">
        <f>IFERROR(VLOOKUP(I$10 &amp; "_" &amp; $D$9 &amp; "_" &amp; $B14, OBSERVED_DATA!$A$2:$F$6151, 4, FALSE),  0)</f>
        <v>4.0914899999999997E-2</v>
      </c>
      <c r="J14" s="73">
        <f>IFERROR(VLOOKUP(J$10 &amp; "_" &amp; $D$9 &amp; "_" &amp; $B14, OBSERVED_DATA!$A$2:$F$6151, 4, FALSE),  0)</f>
        <v>7.96544E-2</v>
      </c>
      <c r="K14" s="72">
        <f>IFERROR(VLOOKUP(K$10 &amp; "_" &amp; $D$9 &amp; "_" &amp; $B14, OBSERVED_DATA!$A$2:$F$6151, 4, FALSE),  0)</f>
        <v>5.9214500000000003E-2</v>
      </c>
      <c r="L14" s="74">
        <f>IFERROR(VLOOKUP(L$10 &amp; "_" &amp; $D$9 &amp; "_" &amp; $B14, OBSERVED_DATA!$A$2:$F$6151, 4, FALSE),  0)</f>
        <v>0</v>
      </c>
      <c r="M14" s="72">
        <f>IFERROR(VLOOKUP(M$10 &amp; "_" &amp; $D$9 &amp; "_" &amp; $B14, OBSERVED_DATA!$A$2:$F$6151, 4, FALSE),  0)</f>
        <v>7.4163900000000005E-2</v>
      </c>
      <c r="N14" s="72">
        <f>IFERROR(VLOOKUP(N$10 &amp; "_" &amp; $D$9 &amp; "_" &amp; $B14, OBSERVED_DATA!$A$2:$F$6151, 4, FALSE),  0)</f>
        <v>7.08564E-2</v>
      </c>
      <c r="O14" s="74">
        <f>IFERROR(VLOOKUP(O$10 &amp; "_" &amp; $D$9 &amp; "_" &amp; $B14, OBSERVED_DATA!$A$2:$F$6151, 4, FALSE),  0)</f>
        <v>4.4293300000000001E-2</v>
      </c>
      <c r="P14" s="72">
        <f>IFERROR(VLOOKUP(P$10 &amp; "_" &amp; $D$9 &amp; "_" &amp; $B14, OBSERVED_DATA!$A$2:$F$6151, 4, FALSE),  0)</f>
        <v>3.3327099999999998E-2</v>
      </c>
      <c r="Q14" s="72">
        <f>IFERROR(VLOOKUP(Q$10 &amp; "_" &amp; $D$9 &amp; "_" &amp; $B14, OBSERVED_DATA!$A$2:$F$6151, 4, FALSE),  0)</f>
        <v>2.0551159983907701E-2</v>
      </c>
      <c r="R14" s="72">
        <f>IFERROR(VLOOKUP(R$10 &amp; "_" &amp; $D$9 &amp; "_" &amp; $B14, OBSERVED_DATA!$A$2:$F$6151, 4, FALSE),  0)</f>
        <v>1.9105744991375798E-2</v>
      </c>
      <c r="S14" s="72">
        <f>IFERROR(VLOOKUP(S$10 &amp; "_" &amp; $D$9 &amp; "_" &amp; $B14, OBSERVED_DATA!$A$2:$F$6151, 4, FALSE),  0)</f>
        <v>1.70768682004637E-2</v>
      </c>
      <c r="T14" s="72">
        <f>IFERROR(VLOOKUP(T$10 &amp; "_" &amp; $D$9 &amp; "_" &amp; $B14, OBSERVED_DATA!$A$2:$F$6151, 4, FALSE),  0)</f>
        <v>1.74011488951318E-2</v>
      </c>
      <c r="V14" s="79">
        <f>Obs_Time!V14</f>
        <v>15</v>
      </c>
      <c r="W14" s="81" t="str">
        <f>Obs_Time!W14</f>
        <v>HBSchSc</v>
      </c>
      <c r="X14" s="33">
        <f t="shared" si="3"/>
        <v>2.9750232000000003</v>
      </c>
      <c r="Y14" s="52"/>
      <c r="Z14" s="53"/>
      <c r="AA14" s="16"/>
      <c r="AB14" s="16"/>
      <c r="AD14" s="8"/>
    </row>
    <row r="15" spans="1:43" x14ac:dyDescent="0.25">
      <c r="B15" s="30">
        <f>Obs_Time!B15</f>
        <v>8</v>
      </c>
      <c r="C15" s="30">
        <f>Obs_Time!C15</f>
        <v>9</v>
      </c>
      <c r="D15" s="47"/>
      <c r="E15" s="72">
        <f>IFERROR(VLOOKUP(E$10 &amp; "_" &amp; $D$9 &amp; "_" &amp; $B15, OBSERVED_DATA!$A$2:$F$6151, 4, FALSE),  0)</f>
        <v>9.0792800000000007E-2</v>
      </c>
      <c r="F15" s="73">
        <f>IFERROR(VLOOKUP(F$10 &amp; "_" &amp; $D$9 &amp; "_" &amp; $B15, OBSERVED_DATA!$A$2:$F$6151, 4, FALSE),  0)</f>
        <v>3.5258499999999998E-2</v>
      </c>
      <c r="G15" s="73">
        <f>IFERROR(VLOOKUP(G$10 &amp; "_" &amp; $D$9 &amp; "_" &amp; $B15, OBSERVED_DATA!$A$2:$F$6151, 4, FALSE),  0)</f>
        <v>3.8743800000000002E-2</v>
      </c>
      <c r="H15" s="73">
        <f>IFERROR(VLOOKUP(H$10 &amp; "_" &amp; $D$9 &amp; "_" &amp; $B15, OBSERVED_DATA!$A$2:$F$6151, 4, FALSE),  0)</f>
        <v>4.7957E-3</v>
      </c>
      <c r="I15" s="73">
        <f>IFERROR(VLOOKUP(I$10 &amp; "_" &amp; $D$9 &amp; "_" &amp; $B15, OBSERVED_DATA!$A$2:$F$6151, 4, FALSE),  0)</f>
        <v>1.2049900000000001E-2</v>
      </c>
      <c r="J15" s="73">
        <f>IFERROR(VLOOKUP(J$10 &amp; "_" &amp; $D$9 &amp; "_" &amp; $B15, OBSERVED_DATA!$A$2:$F$6151, 4, FALSE),  0)</f>
        <v>5.5111899999999998E-2</v>
      </c>
      <c r="K15" s="72">
        <f>IFERROR(VLOOKUP(K$10 &amp; "_" &amp; $D$9 &amp; "_" &amp; $B15, OBSERVED_DATA!$A$2:$F$6151, 4, FALSE),  0)</f>
        <v>3.8354399999999997E-2</v>
      </c>
      <c r="L15" s="74">
        <f>IFERROR(VLOOKUP(L$10 &amp; "_" &amp; $D$9 &amp; "_" &amp; $B15, OBSERVED_DATA!$A$2:$F$6151, 4, FALSE),  0)</f>
        <v>0</v>
      </c>
      <c r="M15" s="72">
        <f>IFERROR(VLOOKUP(M$10 &amp; "_" &amp; $D$9 &amp; "_" &amp; $B15, OBSERVED_DATA!$A$2:$F$6151, 4, FALSE),  0)</f>
        <v>5.7671E-2</v>
      </c>
      <c r="N15" s="72">
        <f>IFERROR(VLOOKUP(N$10 &amp; "_" &amp; $D$9 &amp; "_" &amp; $B15, OBSERVED_DATA!$A$2:$F$6151, 4, FALSE),  0)</f>
        <v>4.8182999999999997E-2</v>
      </c>
      <c r="O15" s="74">
        <f>IFERROR(VLOOKUP(O$10 &amp; "_" &amp; $D$9 &amp; "_" &amp; $B15, OBSERVED_DATA!$A$2:$F$6151, 4, FALSE),  0)</f>
        <v>4.6938300000000002E-2</v>
      </c>
      <c r="P15" s="72">
        <f>IFERROR(VLOOKUP(P$10 &amp; "_" &amp; $D$9 &amp; "_" &amp; $B15, OBSERVED_DATA!$A$2:$F$6151, 4, FALSE),  0)</f>
        <v>4.4677000000000001E-2</v>
      </c>
      <c r="Q15" s="72">
        <f>IFERROR(VLOOKUP(Q$10 &amp; "_" &amp; $D$9 &amp; "_" &amp; $B15, OBSERVED_DATA!$A$2:$F$6151, 4, FALSE),  0)</f>
        <v>2.4071342362880499E-2</v>
      </c>
      <c r="R15" s="72">
        <f>IFERROR(VLOOKUP(R$10 &amp; "_" &amp; $D$9 &amp; "_" &amp; $B15, OBSERVED_DATA!$A$2:$F$6151, 4, FALSE),  0)</f>
        <v>2.2422714607934099E-2</v>
      </c>
      <c r="S15" s="72">
        <f>IFERROR(VLOOKUP(S$10 &amp; "_" &amp; $D$9 &amp; "_" &amp; $B15, OBSERVED_DATA!$A$2:$F$6151, 4, FALSE),  0)</f>
        <v>4.6147672552166903E-2</v>
      </c>
      <c r="T15" s="72">
        <f>IFERROR(VLOOKUP(T$10 &amp; "_" &amp; $D$9 &amp; "_" &amp; $B15, OBSERVED_DATA!$A$2:$F$6151, 4, FALSE),  0)</f>
        <v>2.9686779319887599E-2</v>
      </c>
      <c r="V15" s="79">
        <f>Obs_Time!V15</f>
        <v>16</v>
      </c>
      <c r="W15" s="81" t="str">
        <f>Obs_Time!W15</f>
        <v>NHBW</v>
      </c>
      <c r="X15" s="33">
        <f t="shared" si="3"/>
        <v>6.4984808000000056</v>
      </c>
      <c r="Y15" s="52"/>
      <c r="Z15" s="53"/>
      <c r="AA15" s="16"/>
      <c r="AB15" s="16"/>
      <c r="AD15" s="8"/>
    </row>
    <row r="16" spans="1:43" x14ac:dyDescent="0.25">
      <c r="B16" s="30">
        <f>Obs_Time!B16</f>
        <v>10</v>
      </c>
      <c r="C16" s="30">
        <f>Obs_Time!C16</f>
        <v>11</v>
      </c>
      <c r="D16" s="47"/>
      <c r="E16" s="72">
        <f>IFERROR(VLOOKUP(E$10 &amp; "_" &amp; $D$9 &amp; "_" &amp; $B16, OBSERVED_DATA!$A$2:$F$6151, 4, FALSE),  0)</f>
        <v>7.4387300000000003E-2</v>
      </c>
      <c r="F16" s="73">
        <f>IFERROR(VLOOKUP(F$10 &amp; "_" &amp; $D$9 &amp; "_" &amp; $B16, OBSERVED_DATA!$A$2:$F$6151, 4, FALSE),  0)</f>
        <v>1.81674E-2</v>
      </c>
      <c r="G16" s="73">
        <f>IFERROR(VLOOKUP(G$10 &amp; "_" &amp; $D$9 &amp; "_" &amp; $B16, OBSERVED_DATA!$A$2:$F$6151, 4, FALSE),  0)</f>
        <v>2.5924699999999998E-2</v>
      </c>
      <c r="H16" s="73">
        <f>IFERROR(VLOOKUP(H$10 &amp; "_" &amp; $D$9 &amp; "_" &amp; $B16, OBSERVED_DATA!$A$2:$F$6151, 4, FALSE),  0)</f>
        <v>1.6899E-3</v>
      </c>
      <c r="I16" s="73">
        <f>IFERROR(VLOOKUP(I$10 &amp; "_" &amp; $D$9 &amp; "_" &amp; $B16, OBSERVED_DATA!$A$2:$F$6151, 4, FALSE),  0)</f>
        <v>9.7414000000000008E-3</v>
      </c>
      <c r="J16" s="73">
        <f>IFERROR(VLOOKUP(J$10 &amp; "_" &amp; $D$9 &amp; "_" &amp; $B16, OBSERVED_DATA!$A$2:$F$6151, 4, FALSE),  0)</f>
        <v>3.9108200000000003E-2</v>
      </c>
      <c r="K16" s="72">
        <f>IFERROR(VLOOKUP(K$10 &amp; "_" &amp; $D$9 &amp; "_" &amp; $B16, OBSERVED_DATA!$A$2:$F$6151, 4, FALSE),  0)</f>
        <v>2.4611299999999999E-2</v>
      </c>
      <c r="L16" s="74">
        <f>IFERROR(VLOOKUP(L$10 &amp; "_" &amp; $D$9 &amp; "_" &amp; $B16, OBSERVED_DATA!$A$2:$F$6151, 4, FALSE),  0)</f>
        <v>0</v>
      </c>
      <c r="M16" s="72">
        <f>IFERROR(VLOOKUP(M$10 &amp; "_" &amp; $D$9 &amp; "_" &amp; $B16, OBSERVED_DATA!$A$2:$F$6151, 4, FALSE),  0)</f>
        <v>4.9116899999999998E-2</v>
      </c>
      <c r="N16" s="72">
        <f>IFERROR(VLOOKUP(N$10 &amp; "_" &amp; $D$9 &amp; "_" &amp; $B16, OBSERVED_DATA!$A$2:$F$6151, 4, FALSE),  0)</f>
        <v>3.6405699999999999E-2</v>
      </c>
      <c r="O16" s="74">
        <f>IFERROR(VLOOKUP(O$10 &amp; "_" &amp; $D$9 &amp; "_" &amp; $B16, OBSERVED_DATA!$A$2:$F$6151, 4, FALSE),  0)</f>
        <v>4.8500700000000001E-2</v>
      </c>
      <c r="P16" s="72">
        <f>IFERROR(VLOOKUP(P$10 &amp; "_" &amp; $D$9 &amp; "_" &amp; $B16, OBSERVED_DATA!$A$2:$F$6151, 4, FALSE),  0)</f>
        <v>5.35483E-2</v>
      </c>
      <c r="Q16" s="72">
        <f>IFERROR(VLOOKUP(Q$10 &amp; "_" &amp; $D$9 &amp; "_" &amp; $B16, OBSERVED_DATA!$A$2:$F$6151, 4, FALSE),  0)</f>
        <v>2.6753386080193099E-2</v>
      </c>
      <c r="R16" s="72">
        <f>IFERROR(VLOOKUP(R$10 &amp; "_" &amp; $D$9 &amp; "_" &amp; $B16, OBSERVED_DATA!$A$2:$F$6151, 4, FALSE),  0)</f>
        <v>2.4346556985538E-2</v>
      </c>
      <c r="S16" s="72">
        <f>IFERROR(VLOOKUP(S$10 &amp; "_" &amp; $D$9 &amp; "_" &amp; $B16, OBSERVED_DATA!$A$2:$F$6151, 4, FALSE),  0)</f>
        <v>2.2471910112359501E-2</v>
      </c>
      <c r="T16" s="72">
        <f>IFERROR(VLOOKUP(T$10 &amp; "_" &amp; $D$9 &amp; "_" &amp; $B16, OBSERVED_DATA!$A$2:$F$6151, 4, FALSE),  0)</f>
        <v>1.2327560904021101E-2</v>
      </c>
      <c r="V16" s="91">
        <f>Obs_Time!V16</f>
        <v>17</v>
      </c>
      <c r="W16" s="82" t="str">
        <f>Obs_Time!W16</f>
        <v>NHBNW</v>
      </c>
      <c r="X16" s="54">
        <f t="shared" si="3"/>
        <v>4.6759941999999981</v>
      </c>
      <c r="Y16" s="52"/>
      <c r="Z16" s="53"/>
      <c r="AA16" s="16"/>
      <c r="AB16" s="16"/>
      <c r="AD16" s="8"/>
    </row>
    <row r="17" spans="2:30" x14ac:dyDescent="0.25">
      <c r="B17" s="30">
        <f>Obs_Time!B17</f>
        <v>12</v>
      </c>
      <c r="C17" s="30">
        <f>Obs_Time!C17</f>
        <v>13</v>
      </c>
      <c r="D17" s="47"/>
      <c r="E17" s="72">
        <f>IFERROR(VLOOKUP(E$10 &amp; "_" &amp; $D$9 &amp; "_" &amp; $B17, OBSERVED_DATA!$A$2:$F$6151, 4, FALSE),  0)</f>
        <v>5.89994E-2</v>
      </c>
      <c r="F17" s="73">
        <f>IFERROR(VLOOKUP(F$10 &amp; "_" &amp; $D$9 &amp; "_" &amp; $B17, OBSERVED_DATA!$A$2:$F$6151, 4, FALSE),  0)</f>
        <v>1.0015700000000001E-2</v>
      </c>
      <c r="G17" s="73">
        <f>IFERROR(VLOOKUP(G$10 &amp; "_" &amp; $D$9 &amp; "_" &amp; $B17, OBSERVED_DATA!$A$2:$F$6151, 4, FALSE),  0)</f>
        <v>1.7878999999999999E-2</v>
      </c>
      <c r="H17" s="73">
        <f>IFERROR(VLOOKUP(H$10 &amp; "_" &amp; $D$9 &amp; "_" &amp; $B17, OBSERVED_DATA!$A$2:$F$6151, 4, FALSE),  0)</f>
        <v>1.2079E-3</v>
      </c>
      <c r="I17" s="73">
        <f>IFERROR(VLOOKUP(I$10 &amp; "_" &amp; $D$9 &amp; "_" &amp; $B17, OBSERVED_DATA!$A$2:$F$6151, 4, FALSE),  0)</f>
        <v>8.0332000000000008E-3</v>
      </c>
      <c r="J17" s="73">
        <f>IFERROR(VLOOKUP(J$10 &amp; "_" &amp; $D$9 &amp; "_" &amp; $B17, OBSERVED_DATA!$A$2:$F$6151, 4, FALSE),  0)</f>
        <v>2.8544199999999999E-2</v>
      </c>
      <c r="K17" s="72">
        <f>IFERROR(VLOOKUP(K$10 &amp; "_" &amp; $D$9 &amp; "_" &amp; $B17, OBSERVED_DATA!$A$2:$F$6151, 4, FALSE),  0)</f>
        <v>1.68161E-2</v>
      </c>
      <c r="L17" s="74">
        <f>IFERROR(VLOOKUP(L$10 &amp; "_" &amp; $D$9 &amp; "_" &amp; $B17, OBSERVED_DATA!$A$2:$F$6151, 4, FALSE),  0)</f>
        <v>0</v>
      </c>
      <c r="M17" s="72">
        <f>IFERROR(VLOOKUP(M$10 &amp; "_" &amp; $D$9 &amp; "_" &amp; $B17, OBSERVED_DATA!$A$2:$F$6151, 4, FALSE),  0)</f>
        <v>4.2829699999999998E-2</v>
      </c>
      <c r="N17" s="72">
        <f>IFERROR(VLOOKUP(N$10 &amp; "_" &amp; $D$9 &amp; "_" &amp; $B17, OBSERVED_DATA!$A$2:$F$6151, 4, FALSE),  0)</f>
        <v>3.0250800000000001E-2</v>
      </c>
      <c r="O17" s="74">
        <f>IFERROR(VLOOKUP(O$10 &amp; "_" &amp; $D$9 &amp; "_" &amp; $B17, OBSERVED_DATA!$A$2:$F$6151, 4, FALSE),  0)</f>
        <v>4.8958099999999997E-2</v>
      </c>
      <c r="P17" s="72">
        <f>IFERROR(VLOOKUP(P$10 &amp; "_" &amp; $D$9 &amp; "_" &amp; $B17, OBSERVED_DATA!$A$2:$F$6151, 4, FALSE),  0)</f>
        <v>6.0808399999999999E-2</v>
      </c>
      <c r="Q17" s="72">
        <f>IFERROR(VLOOKUP(Q$10 &amp; "_" &amp; $D$9 &amp; "_" &amp; $B17, OBSERVED_DATA!$A$2:$F$6151, 4, FALSE),  0)</f>
        <v>4.4320772428590498E-2</v>
      </c>
      <c r="R17" s="72">
        <f>IFERROR(VLOOKUP(R$10 &amp; "_" &amp; $D$9 &amp; "_" &amp; $B17, OBSERVED_DATA!$A$2:$F$6151, 4, FALSE),  0)</f>
        <v>4.83614170094201E-2</v>
      </c>
      <c r="S17" s="72">
        <f>IFERROR(VLOOKUP(S$10 &amp; "_" &amp; $D$9 &amp; "_" &amp; $B17, OBSERVED_DATA!$A$2:$F$6151, 4, FALSE),  0)</f>
        <v>3.9192081326912702E-2</v>
      </c>
      <c r="T17" s="72">
        <f>IFERROR(VLOOKUP(T$10 &amp; "_" &amp; $D$9 &amp; "_" &amp; $B17, OBSERVED_DATA!$A$2:$F$6151, 4, FALSE),  0)</f>
        <v>4.1427313514193403E-2</v>
      </c>
      <c r="V17" s="79">
        <f>Obs_Time!V17</f>
        <v>21</v>
      </c>
      <c r="W17" s="81" t="str">
        <f>Obs_Time!W17</f>
        <v>LT</v>
      </c>
      <c r="X17" s="33">
        <f t="shared" si="3"/>
        <v>0</v>
      </c>
      <c r="Y17" s="52"/>
      <c r="Z17" s="53"/>
      <c r="AA17" s="16"/>
      <c r="AB17" s="16"/>
      <c r="AD17" s="8"/>
    </row>
    <row r="18" spans="2:30" x14ac:dyDescent="0.25">
      <c r="B18" s="30">
        <f>Obs_Time!B18</f>
        <v>14</v>
      </c>
      <c r="C18" s="30">
        <f>Obs_Time!C18</f>
        <v>15</v>
      </c>
      <c r="D18" s="47"/>
      <c r="E18" s="72">
        <f>IFERROR(VLOOKUP(E$10 &amp; "_" &amp; $D$9 &amp; "_" &amp; $B18, OBSERVED_DATA!$A$2:$F$6151, 4, FALSE),  0)</f>
        <v>4.6467300000000003E-2</v>
      </c>
      <c r="F18" s="73">
        <f>IFERROR(VLOOKUP(F$10 &amp; "_" &amp; $D$9 &amp; "_" &amp; $B18, OBSERVED_DATA!$A$2:$F$6151, 4, FALSE),  0)</f>
        <v>6.1105999999999999E-3</v>
      </c>
      <c r="G18" s="73">
        <f>IFERROR(VLOOKUP(G$10 &amp; "_" &amp; $D$9 &amp; "_" &amp; $B18, OBSERVED_DATA!$A$2:$F$6151, 4, FALSE),  0)</f>
        <v>1.3036300000000001E-2</v>
      </c>
      <c r="H18" s="73">
        <f>IFERROR(VLOOKUP(H$10 &amp; "_" &amp; $D$9 &amp; "_" &amp; $B18, OBSERVED_DATA!$A$2:$F$6151, 4, FALSE),  0)</f>
        <v>8.3210000000000001E-4</v>
      </c>
      <c r="I18" s="73">
        <f>IFERROR(VLOOKUP(I$10 &amp; "_" &amp; $D$9 &amp; "_" &amp; $B18, OBSERVED_DATA!$A$2:$F$6151, 4, FALSE),  0)</f>
        <v>6.0248999999999997E-3</v>
      </c>
      <c r="J18" s="73">
        <f>IFERROR(VLOOKUP(J$10 &amp; "_" &amp; $D$9 &amp; "_" &amp; $B18, OBSERVED_DATA!$A$2:$F$6151, 4, FALSE),  0)</f>
        <v>2.0544900000000001E-2</v>
      </c>
      <c r="K18" s="72">
        <f>IFERROR(VLOOKUP(K$10 &amp; "_" &amp; $D$9 &amp; "_" &amp; $B18, OBSERVED_DATA!$A$2:$F$6151, 4, FALSE),  0)</f>
        <v>1.16224E-2</v>
      </c>
      <c r="L18" s="74">
        <f>IFERROR(VLOOKUP(L$10 &amp; "_" &amp; $D$9 &amp; "_" &amp; $B18, OBSERVED_DATA!$A$2:$F$6151, 4, FALSE),  0)</f>
        <v>0</v>
      </c>
      <c r="M18" s="72">
        <f>IFERROR(VLOOKUP(M$10 &amp; "_" &amp; $D$9 &amp; "_" &amp; $B18, OBSERVED_DATA!$A$2:$F$6151, 4, FALSE),  0)</f>
        <v>3.6315500000000001E-2</v>
      </c>
      <c r="N18" s="72">
        <f>IFERROR(VLOOKUP(N$10 &amp; "_" &amp; $D$9 &amp; "_" &amp; $B18, OBSERVED_DATA!$A$2:$F$6151, 4, FALSE),  0)</f>
        <v>2.5097899999999999E-2</v>
      </c>
      <c r="O18" s="74">
        <f>IFERROR(VLOOKUP(O$10 &amp; "_" &amp; $D$9 &amp; "_" &amp; $B18, OBSERVED_DATA!$A$2:$F$6151, 4, FALSE),  0)</f>
        <v>4.9882000000000003E-2</v>
      </c>
      <c r="P18" s="72">
        <f>IFERROR(VLOOKUP(P$10 &amp; "_" &amp; $D$9 &amp; "_" &amp; $B18, OBSERVED_DATA!$A$2:$F$6151, 4, FALSE),  0)</f>
        <v>6.5702300000000005E-2</v>
      </c>
      <c r="Q18" s="72">
        <f>IFERROR(VLOOKUP(Q$10 &amp; "_" &amp; $D$9 &amp; "_" &amp; $B18, OBSERVED_DATA!$A$2:$F$6151, 4, FALSE),  0)</f>
        <v>3.6643422287783202E-2</v>
      </c>
      <c r="R18" s="72">
        <f>IFERROR(VLOOKUP(R$10 &amp; "_" &amp; $D$9 &amp; "_" &amp; $B18, OBSERVED_DATA!$A$2:$F$6151, 4, FALSE),  0)</f>
        <v>3.26721507230993E-2</v>
      </c>
      <c r="S18" s="72">
        <f>IFERROR(VLOOKUP(S$10 &amp; "_" &amp; $D$9 &amp; "_" &amp; $B18, OBSERVED_DATA!$A$2:$F$6151, 4, FALSE),  0)</f>
        <v>9.0065988942393E-3</v>
      </c>
      <c r="T18" s="72">
        <f>IFERROR(VLOOKUP(T$10 &amp; "_" &amp; $D$9 &amp; "_" &amp; $B18, OBSERVED_DATA!$A$2:$F$6151, 4, FALSE),  0)</f>
        <v>1.00633150236907E-2</v>
      </c>
      <c r="V18" s="79">
        <f>Obs_Time!V18</f>
        <v>22</v>
      </c>
      <c r="W18" s="81" t="str">
        <f>Obs_Time!W18</f>
        <v>MD</v>
      </c>
      <c r="X18" s="33">
        <f t="shared" si="3"/>
        <v>12.611939600000005</v>
      </c>
      <c r="Y18" s="52"/>
      <c r="Z18" s="53"/>
      <c r="AA18" s="16"/>
      <c r="AB18" s="16"/>
      <c r="AD18" s="8"/>
    </row>
    <row r="19" spans="2:30" x14ac:dyDescent="0.25">
      <c r="B19" s="30">
        <f>Obs_Time!B19</f>
        <v>16</v>
      </c>
      <c r="C19" s="30">
        <f>Obs_Time!C19</f>
        <v>17</v>
      </c>
      <c r="D19" s="47"/>
      <c r="E19" s="72">
        <f>IFERROR(VLOOKUP(E$10 &amp; "_" &amp; $D$9 &amp; "_" &amp; $B19, OBSERVED_DATA!$A$2:$F$6151, 4, FALSE),  0)</f>
        <v>3.7039999999999997E-2</v>
      </c>
      <c r="F19" s="73">
        <f>IFERROR(VLOOKUP(F$10 &amp; "_" &amp; $D$9 &amp; "_" &amp; $B19, OBSERVED_DATA!$A$2:$F$6151, 4, FALSE),  0)</f>
        <v>4.0398999999999999E-3</v>
      </c>
      <c r="G19" s="73">
        <f>IFERROR(VLOOKUP(G$10 &amp; "_" &amp; $D$9 &amp; "_" &amp; $B19, OBSERVED_DATA!$A$2:$F$6151, 4, FALSE),  0)</f>
        <v>9.4477999999999993E-3</v>
      </c>
      <c r="H19" s="73">
        <f>IFERROR(VLOOKUP(H$10 &amp; "_" &amp; $D$9 &amp; "_" &amp; $B19, OBSERVED_DATA!$A$2:$F$6151, 4, FALSE),  0)</f>
        <v>5.532E-4</v>
      </c>
      <c r="I19" s="73">
        <f>IFERROR(VLOOKUP(I$10 &amp; "_" &amp; $D$9 &amp; "_" &amp; $B19, OBSERVED_DATA!$A$2:$F$6151, 4, FALSE),  0)</f>
        <v>4.0166000000000004E-3</v>
      </c>
      <c r="J19" s="73">
        <f>IFERROR(VLOOKUP(J$10 &amp; "_" &amp; $D$9 &amp; "_" &amp; $B19, OBSERVED_DATA!$A$2:$F$6151, 4, FALSE),  0)</f>
        <v>1.5848600000000001E-2</v>
      </c>
      <c r="K19" s="72">
        <f>IFERROR(VLOOKUP(K$10 &amp; "_" &amp; $D$9 &amp; "_" &amp; $B19, OBSERVED_DATA!$A$2:$F$6151, 4, FALSE),  0)</f>
        <v>8.1928999999999995E-3</v>
      </c>
      <c r="L19" s="74">
        <f>IFERROR(VLOOKUP(L$10 &amp; "_" &amp; $D$9 &amp; "_" &amp; $B19, OBSERVED_DATA!$A$2:$F$6151, 4, FALSE),  0)</f>
        <v>0</v>
      </c>
      <c r="M19" s="72">
        <f>IFERROR(VLOOKUP(M$10 &amp; "_" &amp; $D$9 &amp; "_" &amp; $B19, OBSERVED_DATA!$A$2:$F$6151, 4, FALSE),  0)</f>
        <v>3.2317699999999998E-2</v>
      </c>
      <c r="N19" s="72">
        <f>IFERROR(VLOOKUP(N$10 &amp; "_" &amp; $D$9 &amp; "_" &amp; $B19, OBSERVED_DATA!$A$2:$F$6151, 4, FALSE),  0)</f>
        <v>2.1544799999999999E-2</v>
      </c>
      <c r="O19" s="74">
        <f>IFERROR(VLOOKUP(O$10 &amp; "_" &amp; $D$9 &amp; "_" &amp; $B19, OBSERVED_DATA!$A$2:$F$6151, 4, FALSE),  0)</f>
        <v>5.01343E-2</v>
      </c>
      <c r="P19" s="72">
        <f>IFERROR(VLOOKUP(P$10 &amp; "_" &amp; $D$9 &amp; "_" &amp; $B19, OBSERVED_DATA!$A$2:$F$6151, 4, FALSE),  0)</f>
        <v>6.8606600000000004E-2</v>
      </c>
      <c r="Q19" s="72">
        <f>IFERROR(VLOOKUP(Q$10 &amp; "_" &amp; $D$9 &amp; "_" &amp; $B19, OBSERVED_DATA!$A$2:$F$6151, 4, FALSE),  0)</f>
        <v>6.7788654955075703E-2</v>
      </c>
      <c r="R19" s="72">
        <f>IFERROR(VLOOKUP(R$10 &amp; "_" &amp; $D$9 &amp; "_" &amp; $B19, OBSERVED_DATA!$A$2:$F$6151, 4, FALSE),  0)</f>
        <v>6.1330768210163103E-2</v>
      </c>
      <c r="S19" s="72">
        <f>IFERROR(VLOOKUP(S$10 &amp; "_" &amp; $D$9 &amp; "_" &amp; $B19, OBSERVED_DATA!$A$2:$F$6151, 4, FALSE),  0)</f>
        <v>2.79115391474942E-2</v>
      </c>
      <c r="T19" s="72">
        <f>IFERROR(VLOOKUP(T$10 &amp; "_" &amp; $D$9 &amp; "_" &amp; $B19, OBSERVED_DATA!$A$2:$F$6151, 4, FALSE),  0)</f>
        <v>2.2390875927711801E-2</v>
      </c>
      <c r="V19" s="91">
        <f>Obs_Time!V19</f>
        <v>23</v>
      </c>
      <c r="W19" s="81" t="str">
        <f>Obs_Time!W19</f>
        <v>HV</v>
      </c>
      <c r="X19" s="33">
        <f t="shared" si="3"/>
        <v>16.512305999999999</v>
      </c>
      <c r="Y19" s="52"/>
      <c r="Z19" s="53"/>
      <c r="AA19" s="16"/>
      <c r="AB19" s="16"/>
      <c r="AD19" s="8"/>
    </row>
    <row r="20" spans="2:30" x14ac:dyDescent="0.25">
      <c r="B20" s="30">
        <f>Obs_Time!B20</f>
        <v>18</v>
      </c>
      <c r="C20" s="30">
        <f>Obs_Time!C20</f>
        <v>19</v>
      </c>
      <c r="D20" s="47"/>
      <c r="E20" s="72">
        <f>IFERROR(VLOOKUP(E$10 &amp; "_" &amp; $D$9 &amp; "_" &amp; $B20, OBSERVED_DATA!$A$2:$F$6151, 4, FALSE),  0)</f>
        <v>2.9383800000000002E-2</v>
      </c>
      <c r="F20" s="73">
        <f>IFERROR(VLOOKUP(F$10 &amp; "_" &amp; $D$9 &amp; "_" &amp; $B20, OBSERVED_DATA!$A$2:$F$6151, 4, FALSE),  0)</f>
        <v>2.6997000000000002E-3</v>
      </c>
      <c r="G20" s="73">
        <f>IFERROR(VLOOKUP(G$10 &amp; "_" &amp; $D$9 &amp; "_" &amp; $B20, OBSERVED_DATA!$A$2:$F$6151, 4, FALSE),  0)</f>
        <v>7.2889000000000001E-3</v>
      </c>
      <c r="H20" s="73">
        <f>IFERROR(VLOOKUP(H$10 &amp; "_" &amp; $D$9 &amp; "_" &amp; $B20, OBSERVED_DATA!$A$2:$F$6151, 4, FALSE),  0)</f>
        <v>2.766E-4</v>
      </c>
      <c r="I20" s="73">
        <f>IFERROR(VLOOKUP(I$10 &amp; "_" &amp; $D$9 &amp; "_" &amp; $B20, OBSERVED_DATA!$A$2:$F$6151, 4, FALSE),  0)</f>
        <v>2.0083000000000002E-3</v>
      </c>
      <c r="J20" s="73">
        <f>IFERROR(VLOOKUP(J$10 &amp; "_" &amp; $D$9 &amp; "_" &amp; $B20, OBSERVED_DATA!$A$2:$F$6151, 4, FALSE),  0)</f>
        <v>1.22498E-2</v>
      </c>
      <c r="K20" s="72">
        <f>IFERROR(VLOOKUP(K$10 &amp; "_" &amp; $D$9 &amp; "_" &amp; $B20, OBSERVED_DATA!$A$2:$F$6151, 4, FALSE),  0)</f>
        <v>5.9735999999999999E-3</v>
      </c>
      <c r="L20" s="74">
        <f>IFERROR(VLOOKUP(L$10 &amp; "_" &amp; $D$9 &amp; "_" &amp; $B20, OBSERVED_DATA!$A$2:$F$6151, 4, FALSE),  0)</f>
        <v>0</v>
      </c>
      <c r="M20" s="72">
        <f>IFERROR(VLOOKUP(M$10 &amp; "_" &amp; $D$9 &amp; "_" &amp; $B20, OBSERVED_DATA!$A$2:$F$6151, 4, FALSE),  0)</f>
        <v>2.7315699999999998E-2</v>
      </c>
      <c r="N20" s="72">
        <f>IFERROR(VLOOKUP(N$10 &amp; "_" &amp; $D$9 &amp; "_" &amp; $B20, OBSERVED_DATA!$A$2:$F$6151, 4, FALSE),  0)</f>
        <v>1.8782299999999998E-2</v>
      </c>
      <c r="O20" s="74">
        <f>IFERROR(VLOOKUP(O$10 &amp; "_" &amp; $D$9 &amp; "_" &amp; $B20, OBSERVED_DATA!$A$2:$F$6151, 4, FALSE),  0)</f>
        <v>4.9954699999999998E-2</v>
      </c>
      <c r="P20" s="72">
        <f>IFERROR(VLOOKUP(P$10 &amp; "_" &amp; $D$9 &amp; "_" &amp; $B20, OBSERVED_DATA!$A$2:$F$6151, 4, FALSE),  0)</f>
        <v>7.0813899999999999E-2</v>
      </c>
      <c r="Q20" s="72">
        <f>IFERROR(VLOOKUP(Q$10 &amp; "_" &amp; $D$9 &amp; "_" &amp; $B20, OBSERVED_DATA!$A$2:$F$6151, 4, FALSE),  0)</f>
        <v>6.3530910553841996E-2</v>
      </c>
      <c r="R20" s="72">
        <f>IFERROR(VLOOKUP(R$10 &amp; "_" &amp; $D$9 &amp; "_" &amp; $B20, OBSERVED_DATA!$A$2:$F$6151, 4, FALSE),  0)</f>
        <v>6.1596125779487802E-2</v>
      </c>
      <c r="S20" s="72">
        <f>IFERROR(VLOOKUP(S$10 &amp; "_" &amp; $D$9 &amp; "_" &amp; $B20, OBSERVED_DATA!$A$2:$F$6151, 4, FALSE),  0)</f>
        <v>4.0529695024077002E-2</v>
      </c>
      <c r="T20" s="72">
        <f>IFERROR(VLOOKUP(T$10 &amp; "_" &amp; $D$9 &amp; "_" &amp; $B20, OBSERVED_DATA!$A$2:$F$6151, 4, FALSE),  0)</f>
        <v>3.0735041301521999E-2</v>
      </c>
      <c r="V20" s="79">
        <f>Obs_Time!V20</f>
        <v>30</v>
      </c>
      <c r="W20" s="80" t="str">
        <f>Obs_Time!W20</f>
        <v>IX</v>
      </c>
      <c r="X20" s="51">
        <f t="shared" si="3"/>
        <v>29.463921999999997</v>
      </c>
      <c r="Y20" s="52"/>
      <c r="Z20" s="53"/>
      <c r="AA20" s="16"/>
      <c r="AB20" s="16"/>
      <c r="AD20" s="8"/>
    </row>
    <row r="21" spans="2:30" x14ac:dyDescent="0.25">
      <c r="B21" s="30">
        <f>Obs_Time!B21</f>
        <v>20</v>
      </c>
      <c r="C21" s="30">
        <f>Obs_Time!C21</f>
        <v>21</v>
      </c>
      <c r="D21" s="47"/>
      <c r="E21" s="72">
        <f>IFERROR(VLOOKUP(E$10 &amp; "_" &amp; $D$9 &amp; "_" &amp; $B21, OBSERVED_DATA!$A$2:$F$6151, 4, FALSE),  0)</f>
        <v>2.2863499999999998E-2</v>
      </c>
      <c r="F21" s="73">
        <f>IFERROR(VLOOKUP(F$10 &amp; "_" &amp; $D$9 &amp; "_" &amp; $B21, OBSERVED_DATA!$A$2:$F$6151, 4, FALSE),  0)</f>
        <v>1.8889E-3</v>
      </c>
      <c r="G21" s="73">
        <f>IFERROR(VLOOKUP(G$10 &amp; "_" &amp; $D$9 &amp; "_" &amp; $B21, OBSERVED_DATA!$A$2:$F$6151, 4, FALSE),  0)</f>
        <v>5.4632999999999999E-3</v>
      </c>
      <c r="H21" s="73">
        <f>IFERROR(VLOOKUP(H$10 &amp; "_" &amp; $D$9 &amp; "_" &amp; $B21, OBSERVED_DATA!$A$2:$F$6151, 4, FALSE),  0)</f>
        <v>0</v>
      </c>
      <c r="I21" s="73">
        <f>IFERROR(VLOOKUP(I$10 &amp; "_" &amp; $D$9 &amp; "_" &amp; $B21, OBSERVED_DATA!$A$2:$F$6151, 4, FALSE),  0)</f>
        <v>0</v>
      </c>
      <c r="J21" s="73">
        <f>IFERROR(VLOOKUP(J$10 &amp; "_" &amp; $D$9 &amp; "_" &amp; $B21, OBSERVED_DATA!$A$2:$F$6151, 4, FALSE),  0)</f>
        <v>9.4377000000000003E-3</v>
      </c>
      <c r="K21" s="72">
        <f>IFERROR(VLOOKUP(K$10 &amp; "_" &amp; $D$9 &amp; "_" &amp; $B21, OBSERVED_DATA!$A$2:$F$6151, 4, FALSE),  0)</f>
        <v>4.7904000000000002E-3</v>
      </c>
      <c r="L21" s="74">
        <f>IFERROR(VLOOKUP(L$10 &amp; "_" &amp; $D$9 &amp; "_" &amp; $B21, OBSERVED_DATA!$A$2:$F$6151, 4, FALSE),  0)</f>
        <v>0</v>
      </c>
      <c r="M21" s="72">
        <f>IFERROR(VLOOKUP(M$10 &amp; "_" &amp; $D$9 &amp; "_" &amp; $B21, OBSERVED_DATA!$A$2:$F$6151, 4, FALSE),  0)</f>
        <v>2.2886E-2</v>
      </c>
      <c r="N21" s="72">
        <f>IFERROR(VLOOKUP(N$10 &amp; "_" &amp; $D$9 &amp; "_" &amp; $B21, OBSERVED_DATA!$A$2:$F$6151, 4, FALSE),  0)</f>
        <v>1.6934899999999999E-2</v>
      </c>
      <c r="O21" s="74">
        <f>IFERROR(VLOOKUP(O$10 &amp; "_" &amp; $D$9 &amp; "_" &amp; $B21, OBSERVED_DATA!$A$2:$F$6151, 4, FALSE),  0)</f>
        <v>4.8819500000000002E-2</v>
      </c>
      <c r="P21" s="72">
        <f>IFERROR(VLOOKUP(P$10 &amp; "_" &amp; $D$9 &amp; "_" &amp; $B21, OBSERVED_DATA!$A$2:$F$6151, 4, FALSE),  0)</f>
        <v>7.3662400000000003E-2</v>
      </c>
      <c r="Q21" s="72">
        <f>IFERROR(VLOOKUP(Q$10 &amp; "_" &amp; $D$9 &amp; "_" &amp; $B21, OBSERVED_DATA!$A$2:$F$6151, 4, FALSE),  0)</f>
        <v>6.7855706048008502E-2</v>
      </c>
      <c r="R21" s="72">
        <f>IFERROR(VLOOKUP(R$10 &amp; "_" &amp; $D$9 &amp; "_" &amp; $B21, OBSERVED_DATA!$A$2:$F$6151, 4, FALSE),  0)</f>
        <v>7.3437707310600994E-2</v>
      </c>
      <c r="S21" s="72">
        <f>IFERROR(VLOOKUP(S$10 &amp; "_" &amp; $D$9 &amp; "_" &amp; $B21, OBSERVED_DATA!$A$2:$F$6151, 4, FALSE),  0)</f>
        <v>2.5860531478508999E-2</v>
      </c>
      <c r="T21" s="72">
        <f>IFERROR(VLOOKUP(T$10 &amp; "_" &amp; $D$9 &amp; "_" &amp; $B21, OBSERVED_DATA!$A$2:$F$6151, 4, FALSE),  0)</f>
        <v>2.82611430248647E-2</v>
      </c>
      <c r="V21" s="79">
        <f>Obs_Time!V21</f>
        <v>40</v>
      </c>
      <c r="W21" s="81" t="str">
        <f>Obs_Time!W21</f>
        <v>XI</v>
      </c>
      <c r="X21" s="33">
        <f t="shared" si="3"/>
        <v>28.700835000000001</v>
      </c>
      <c r="Y21" s="50"/>
      <c r="Z21" s="50"/>
      <c r="AA21" s="16"/>
      <c r="AB21" s="16"/>
      <c r="AD21" s="8"/>
    </row>
    <row r="22" spans="2:30" x14ac:dyDescent="0.25">
      <c r="B22" s="30">
        <f>Obs_Time!B22</f>
        <v>22</v>
      </c>
      <c r="C22" s="30">
        <f>Obs_Time!C22</f>
        <v>23</v>
      </c>
      <c r="D22" s="47"/>
      <c r="E22" s="72">
        <f>IFERROR(VLOOKUP(E$10 &amp; "_" &amp; $D$9 &amp; "_" &amp; $B22, OBSERVED_DATA!$A$2:$F$6151, 4, FALSE),  0)</f>
        <v>1.74891E-2</v>
      </c>
      <c r="F22" s="73">
        <f>IFERROR(VLOOKUP(F$10 &amp; "_" &amp; $D$9 &amp; "_" &amp; $B22, OBSERVED_DATA!$A$2:$F$6151, 4, FALSE),  0)</f>
        <v>1.4450999999999999E-3</v>
      </c>
      <c r="G22" s="73">
        <f>IFERROR(VLOOKUP(G$10 &amp; "_" &amp; $D$9 &amp; "_" &amp; $B22, OBSERVED_DATA!$A$2:$F$6151, 4, FALSE),  0)</f>
        <v>4.3064000000000002E-3</v>
      </c>
      <c r="H22" s="73">
        <f>IFERROR(VLOOKUP(H$10 &amp; "_" &amp; $D$9 &amp; "_" &amp; $B22, OBSERVED_DATA!$A$2:$F$6151, 4, FALSE),  0)</f>
        <v>0</v>
      </c>
      <c r="I22" s="73">
        <f>IFERROR(VLOOKUP(I$10 &amp; "_" &amp; $D$9 &amp; "_" &amp; $B22, OBSERVED_DATA!$A$2:$F$6151, 4, FALSE),  0)</f>
        <v>0</v>
      </c>
      <c r="J22" s="73">
        <f>IFERROR(VLOOKUP(J$10 &amp; "_" &amp; $D$9 &amp; "_" &amp; $B22, OBSERVED_DATA!$A$2:$F$6151, 4, FALSE),  0)</f>
        <v>7.6026000000000002E-3</v>
      </c>
      <c r="K22" s="72">
        <f>IFERROR(VLOOKUP(K$10 &amp; "_" &amp; $D$9 &amp; "_" &amp; $B22, OBSERVED_DATA!$A$2:$F$6151, 4, FALSE),  0)</f>
        <v>3.9915000000000003E-3</v>
      </c>
      <c r="L22" s="74">
        <f>IFERROR(VLOOKUP(L$10 &amp; "_" &amp; $D$9 &amp; "_" &amp; $B22, OBSERVED_DATA!$A$2:$F$6151, 4, FALSE),  0)</f>
        <v>0</v>
      </c>
      <c r="M22" s="72">
        <f>IFERROR(VLOOKUP(M$10 &amp; "_" &amp; $D$9 &amp; "_" &amp; $B22, OBSERVED_DATA!$A$2:$F$6151, 4, FALSE),  0)</f>
        <v>1.9001299999999999E-2</v>
      </c>
      <c r="N22" s="72">
        <f>IFERROR(VLOOKUP(N$10 &amp; "_" &amp; $D$9 &amp; "_" &amp; $B22, OBSERVED_DATA!$A$2:$F$6151, 4, FALSE),  0)</f>
        <v>1.5866000000000002E-2</v>
      </c>
      <c r="O22" s="74">
        <f>IFERROR(VLOOKUP(O$10 &amp; "_" &amp; $D$9 &amp; "_" &amp; $B22, OBSERVED_DATA!$A$2:$F$6151, 4, FALSE),  0)</f>
        <v>4.5947700000000001E-2</v>
      </c>
      <c r="P22" s="72">
        <f>IFERROR(VLOOKUP(P$10 &amp; "_" &amp; $D$9 &amp; "_" &amp; $B22, OBSERVED_DATA!$A$2:$F$6151, 4, FALSE),  0)</f>
        <v>7.4432200000000004E-2</v>
      </c>
      <c r="Q22" s="72">
        <f>IFERROR(VLOOKUP(Q$10 &amp; "_" &amp; $D$9 &amp; "_" &amp; $B22, OBSERVED_DATA!$A$2:$F$6151, 4, FALSE),  0)</f>
        <v>4.53265388225828E-2</v>
      </c>
      <c r="R22" s="72">
        <f>IFERROR(VLOOKUP(R$10 &amp; "_" &amp; $D$9 &amp; "_" &amp; $B22, OBSERVED_DATA!$A$2:$F$6151, 4, FALSE),  0)</f>
        <v>4.6503914024147497E-2</v>
      </c>
      <c r="S22" s="72">
        <f>IFERROR(VLOOKUP(S$10 &amp; "_" &amp; $D$9 &amp; "_" &amp; $B22, OBSERVED_DATA!$A$2:$F$6151, 4, FALSE),  0)</f>
        <v>1.92170501159265E-2</v>
      </c>
      <c r="T22" s="72">
        <f>IFERROR(VLOOKUP(T$10 &amp; "_" &amp; $D$9 &amp; "_" &amp; $B22, OBSERVED_DATA!$A$2:$F$6151, 4, FALSE),  0)</f>
        <v>2.0420143402239001E-2</v>
      </c>
      <c r="V22" s="79">
        <f>Obs_Time!V22</f>
        <v>32</v>
      </c>
      <c r="W22" s="81" t="str">
        <f>Obs_Time!W22</f>
        <v>IX_MD</v>
      </c>
      <c r="X22" s="33">
        <f t="shared" si="3"/>
        <v>41.835054311385086</v>
      </c>
      <c r="Y22" s="52"/>
      <c r="Z22" s="55"/>
      <c r="AA22" s="16"/>
      <c r="AB22" s="16"/>
      <c r="AD22" s="8"/>
    </row>
    <row r="23" spans="2:30" x14ac:dyDescent="0.25">
      <c r="B23" s="30">
        <f>Obs_Time!B23</f>
        <v>24</v>
      </c>
      <c r="C23" s="30">
        <f>Obs_Time!C23</f>
        <v>25</v>
      </c>
      <c r="D23" s="47"/>
      <c r="E23" s="72">
        <f>IFERROR(VLOOKUP(E$10 &amp; "_" &amp; $D$9 &amp; "_" &amp; $B23, OBSERVED_DATA!$A$2:$F$6151, 4, FALSE),  0)</f>
        <v>1.35105E-2</v>
      </c>
      <c r="F23" s="73">
        <f>IFERROR(VLOOKUP(F$10 &amp; "_" &amp; $D$9 &amp; "_" &amp; $B23, OBSERVED_DATA!$A$2:$F$6151, 4, FALSE),  0)</f>
        <v>1.1159E-3</v>
      </c>
      <c r="G23" s="73">
        <f>IFERROR(VLOOKUP(G$10 &amp; "_" &amp; $D$9 &amp; "_" &amp; $B23, OBSERVED_DATA!$A$2:$F$6151, 4, FALSE),  0)</f>
        <v>3.3500000000000001E-3</v>
      </c>
      <c r="H23" s="73">
        <f>IFERROR(VLOOKUP(H$10 &amp; "_" &amp; $D$9 &amp; "_" &amp; $B23, OBSERVED_DATA!$A$2:$F$6151, 4, FALSE),  0)</f>
        <v>0</v>
      </c>
      <c r="I23" s="73">
        <f>IFERROR(VLOOKUP(I$10 &amp; "_" &amp; $D$9 &amp; "_" &amp; $B23, OBSERVED_DATA!$A$2:$F$6151, 4, FALSE),  0)</f>
        <v>0</v>
      </c>
      <c r="J23" s="73">
        <f>IFERROR(VLOOKUP(J$10 &amp; "_" &amp; $D$9 &amp; "_" &amp; $B23, OBSERVED_DATA!$A$2:$F$6151, 4, FALSE),  0)</f>
        <v>6.0476999999999996E-3</v>
      </c>
      <c r="K23" s="72">
        <f>IFERROR(VLOOKUP(K$10 &amp; "_" &amp; $D$9 &amp; "_" &amp; $B23, OBSERVED_DATA!$A$2:$F$6151, 4, FALSE),  0)</f>
        <v>3.3026000000000002E-3</v>
      </c>
      <c r="L23" s="74">
        <f>IFERROR(VLOOKUP(L$10 &amp; "_" &amp; $D$9 &amp; "_" &amp; $B23, OBSERVED_DATA!$A$2:$F$6151, 4, FALSE),  0)</f>
        <v>0</v>
      </c>
      <c r="M23" s="72">
        <f>IFERROR(VLOOKUP(M$10 &amp; "_" &amp; $D$9 &amp; "_" &amp; $B23, OBSERVED_DATA!$A$2:$F$6151, 4, FALSE),  0)</f>
        <v>1.58014E-2</v>
      </c>
      <c r="N23" s="72">
        <f>IFERROR(VLOOKUP(N$10 &amp; "_" &amp; $D$9 &amp; "_" &amp; $B23, OBSERVED_DATA!$A$2:$F$6151, 4, FALSE),  0)</f>
        <v>1.49935E-2</v>
      </c>
      <c r="O23" s="74">
        <f>IFERROR(VLOOKUP(O$10 &amp; "_" &amp; $D$9 &amp; "_" &amp; $B23, OBSERVED_DATA!$A$2:$F$6151, 4, FALSE),  0)</f>
        <v>4.3776099999999998E-2</v>
      </c>
      <c r="P23" s="72">
        <f>IFERROR(VLOOKUP(P$10 &amp; "_" &amp; $D$9 &amp; "_" &amp; $B23, OBSERVED_DATA!$A$2:$F$6151, 4, FALSE),  0)</f>
        <v>7.1360300000000002E-2</v>
      </c>
      <c r="Q23" s="72">
        <f>IFERROR(VLOOKUP(Q$10 &amp; "_" &amp; $D$9 &amp; "_" &amp; $B23, OBSERVED_DATA!$A$2:$F$6151, 4, FALSE),  0)</f>
        <v>4.9852487595547799E-2</v>
      </c>
      <c r="R23" s="72">
        <f>IFERROR(VLOOKUP(R$10 &amp; "_" &amp; $D$9 &amp; "_" &amp; $B23, OBSERVED_DATA!$A$2:$F$6151, 4, FALSE),  0)</f>
        <v>4.9290168502056503E-2</v>
      </c>
      <c r="S23" s="72">
        <f>IFERROR(VLOOKUP(S$10 &amp; "_" &amp; $D$9 &amp; "_" &amp; $B23, OBSERVED_DATA!$A$2:$F$6151, 4, FALSE),  0)</f>
        <v>2.2026038879971399E-2</v>
      </c>
      <c r="T23" s="72">
        <f>IFERROR(VLOOKUP(T$10 &amp; "_" &amp; $D$9 &amp; "_" &amp; $B23, OBSERVED_DATA!$A$2:$F$6151, 4, FALSE),  0)</f>
        <v>2.4990565642165199E-2</v>
      </c>
      <c r="V23" s="79">
        <f>Obs_Time!V23</f>
        <v>42</v>
      </c>
      <c r="W23" s="81" t="str">
        <f>Obs_Time!W23</f>
        <v>XI_MD</v>
      </c>
      <c r="X23" s="33">
        <f t="shared" si="3"/>
        <v>43.12571314846744</v>
      </c>
      <c r="Y23" s="16"/>
      <c r="Z23" s="16"/>
      <c r="AA23" s="16"/>
      <c r="AD23" s="8"/>
    </row>
    <row r="24" spans="2:30" x14ac:dyDescent="0.25">
      <c r="B24" s="30">
        <f>Obs_Time!B24</f>
        <v>26</v>
      </c>
      <c r="C24" s="30">
        <f>Obs_Time!C24</f>
        <v>27</v>
      </c>
      <c r="D24" s="47"/>
      <c r="E24" s="72">
        <f>IFERROR(VLOOKUP(E$10 &amp; "_" &amp; $D$9 &amp; "_" &amp; $B24, OBSERVED_DATA!$A$2:$F$6151, 4, FALSE),  0)</f>
        <v>1.1313399999999999E-2</v>
      </c>
      <c r="F24" s="73">
        <f>IFERROR(VLOOKUP(F$10 &amp; "_" &amp; $D$9 &amp; "_" &amp; $B24, OBSERVED_DATA!$A$2:$F$6151, 4, FALSE),  0)</f>
        <v>8.5059999999999997E-4</v>
      </c>
      <c r="G24" s="73">
        <f>IFERROR(VLOOKUP(G$10 &amp; "_" &amp; $D$9 &amp; "_" &amp; $B24, OBSERVED_DATA!$A$2:$F$6151, 4, FALSE),  0)</f>
        <v>2.7967000000000001E-3</v>
      </c>
      <c r="H24" s="73">
        <f>IFERROR(VLOOKUP(H$10 &amp; "_" &amp; $D$9 &amp; "_" &amp; $B24, OBSERVED_DATA!$A$2:$F$6151, 4, FALSE),  0)</f>
        <v>0</v>
      </c>
      <c r="I24" s="73">
        <f>IFERROR(VLOOKUP(I$10 &amp; "_" &amp; $D$9 &amp; "_" &amp; $B24, OBSERVED_DATA!$A$2:$F$6151, 4, FALSE),  0)</f>
        <v>0</v>
      </c>
      <c r="J24" s="73">
        <f>IFERROR(VLOOKUP(J$10 &amp; "_" &amp; $D$9 &amp; "_" &amp; $B24, OBSERVED_DATA!$A$2:$F$6151, 4, FALSE),  0)</f>
        <v>5.2677999999999996E-3</v>
      </c>
      <c r="K24" s="72">
        <f>IFERROR(VLOOKUP(K$10 &amp; "_" &amp; $D$9 &amp; "_" &amp; $B24, OBSERVED_DATA!$A$2:$F$6151, 4, FALSE),  0)</f>
        <v>2.5752000000000001E-3</v>
      </c>
      <c r="L24" s="74">
        <f>IFERROR(VLOOKUP(L$10 &amp; "_" &amp; $D$9 &amp; "_" &amp; $B24, OBSERVED_DATA!$A$2:$F$6151, 4, FALSE),  0)</f>
        <v>0</v>
      </c>
      <c r="M24" s="72">
        <f>IFERROR(VLOOKUP(M$10 &amp; "_" &amp; $D$9 &amp; "_" &amp; $B24, OBSERVED_DATA!$A$2:$F$6151, 4, FALSE),  0)</f>
        <v>1.35272E-2</v>
      </c>
      <c r="N24" s="72">
        <f>IFERROR(VLOOKUP(N$10 &amp; "_" &amp; $D$9 &amp; "_" &amp; $B24, OBSERVED_DATA!$A$2:$F$6151, 4, FALSE),  0)</f>
        <v>1.4416999999999999E-2</v>
      </c>
      <c r="O24" s="74">
        <f>IFERROR(VLOOKUP(O$10 &amp; "_" &amp; $D$9 &amp; "_" &amp; $B24, OBSERVED_DATA!$A$2:$F$6151, 4, FALSE),  0)</f>
        <v>3.5144000000000002E-2</v>
      </c>
      <c r="P24" s="72">
        <f>IFERROR(VLOOKUP(P$10 &amp; "_" &amp; $D$9 &amp; "_" &amp; $B24, OBSERVED_DATA!$A$2:$F$6151, 4, FALSE),  0)</f>
        <v>4.2926600000000002E-2</v>
      </c>
      <c r="Q24" s="72">
        <f>IFERROR(VLOOKUP(Q$10 &amp; "_" &amp; $D$9 &amp; "_" &amp; $B24, OBSERVED_DATA!$A$2:$F$6151, 4, FALSE),  0)</f>
        <v>4.4991283357918702E-2</v>
      </c>
      <c r="R24" s="72">
        <f>IFERROR(VLOOKUP(R$10 &amp; "_" &amp; $D$9 &amp; "_" &amp; $B24, OBSERVED_DATA!$A$2:$F$6151, 4, FALSE),  0)</f>
        <v>4.1263102029985399E-2</v>
      </c>
      <c r="S24" s="72">
        <f>IFERROR(VLOOKUP(S$10 &amp; "_" &amp; $D$9 &amp; "_" &amp; $B24, OBSERVED_DATA!$A$2:$F$6151, 4, FALSE),  0)</f>
        <v>2.4968789013732801E-2</v>
      </c>
      <c r="T24" s="72">
        <f>IFERROR(VLOOKUP(T$10 &amp; "_" &amp; $D$9 &amp; "_" &amp; $B24, OBSERVED_DATA!$A$2:$F$6151, 4, FALSE),  0)</f>
        <v>3.0106084112541402E-2</v>
      </c>
      <c r="V24" s="79">
        <f>Obs_Time!V24</f>
        <v>33</v>
      </c>
      <c r="W24" s="81" t="str">
        <f>Obs_Time!W24</f>
        <v>IX_HV</v>
      </c>
      <c r="X24" s="33">
        <f t="shared" si="3"/>
        <v>59.708400214018113</v>
      </c>
      <c r="Y24" s="16"/>
      <c r="Z24" s="16"/>
      <c r="AA24" s="16"/>
      <c r="AD24" s="8"/>
    </row>
    <row r="25" spans="2:30" x14ac:dyDescent="0.25">
      <c r="B25" s="30">
        <f>Obs_Time!B25</f>
        <v>28</v>
      </c>
      <c r="C25" s="30">
        <f>Obs_Time!C25</f>
        <v>29</v>
      </c>
      <c r="D25" s="47"/>
      <c r="E25" s="72">
        <f>IFERROR(VLOOKUP(E$10 &amp; "_" &amp; $D$9 &amp; "_" &amp; $B25, OBSERVED_DATA!$A$2:$F$6151, 4, FALSE),  0)</f>
        <v>9.7172000000000005E-3</v>
      </c>
      <c r="F25" s="73">
        <f>IFERROR(VLOOKUP(F$10 &amp; "_" &amp; $D$9 &amp; "_" &amp; $B25, OBSERVED_DATA!$A$2:$F$6151, 4, FALSE),  0)</f>
        <v>7.6639999999999998E-4</v>
      </c>
      <c r="G25" s="73">
        <f>IFERROR(VLOOKUP(G$10 &amp; "_" &amp; $D$9 &amp; "_" &amp; $B25, OBSERVED_DATA!$A$2:$F$6151, 4, FALSE),  0)</f>
        <v>2.4261999999999999E-3</v>
      </c>
      <c r="H25" s="73">
        <f>IFERROR(VLOOKUP(H$10 &amp; "_" &amp; $D$9 &amp; "_" &amp; $B25, OBSERVED_DATA!$A$2:$F$6151, 4, FALSE),  0)</f>
        <v>0</v>
      </c>
      <c r="I25" s="73">
        <f>IFERROR(VLOOKUP(I$10 &amp; "_" &amp; $D$9 &amp; "_" &amp; $B25, OBSERVED_DATA!$A$2:$F$6151, 4, FALSE),  0)</f>
        <v>0</v>
      </c>
      <c r="J25" s="73">
        <f>IFERROR(VLOOKUP(J$10 &amp; "_" &amp; $D$9 &amp; "_" &amp; $B25, OBSERVED_DATA!$A$2:$F$6151, 4, FALSE),  0)</f>
        <v>4.7447000000000001E-3</v>
      </c>
      <c r="K25" s="72">
        <f>IFERROR(VLOOKUP(K$10 &amp; "_" &amp; $D$9 &amp; "_" &amp; $B25, OBSERVED_DATA!$A$2:$F$6151, 4, FALSE),  0)</f>
        <v>2.2125000000000001E-3</v>
      </c>
      <c r="L25" s="74">
        <f>IFERROR(VLOOKUP(L$10 &amp; "_" &amp; $D$9 &amp; "_" &amp; $B25, OBSERVED_DATA!$A$2:$F$6151, 4, FALSE),  0)</f>
        <v>0</v>
      </c>
      <c r="M25" s="72">
        <f>IFERROR(VLOOKUP(M$10 &amp; "_" &amp; $D$9 &amp; "_" &amp; $B25, OBSERVED_DATA!$A$2:$F$6151, 4, FALSE),  0)</f>
        <v>1.22609E-2</v>
      </c>
      <c r="N25" s="72">
        <f>IFERROR(VLOOKUP(N$10 &amp; "_" &amp; $D$9 &amp; "_" &amp; $B25, OBSERVED_DATA!$A$2:$F$6151, 4, FALSE),  0)</f>
        <v>1.39667E-2</v>
      </c>
      <c r="O25" s="74">
        <f>IFERROR(VLOOKUP(O$10 &amp; "_" &amp; $D$9 &amp; "_" &amp; $B25, OBSERVED_DATA!$A$2:$F$6151, 4, FALSE),  0)</f>
        <v>2.67142E-2</v>
      </c>
      <c r="P25" s="72">
        <f>IFERROR(VLOOKUP(P$10 &amp; "_" &amp; $D$9 &amp; "_" &amp; $B25, OBSERVED_DATA!$A$2:$F$6151, 4, FALSE),  0)</f>
        <v>2.7602499999999999E-2</v>
      </c>
      <c r="Q25" s="72">
        <f>IFERROR(VLOOKUP(Q$10 &amp; "_" &amp; $D$9 &amp; "_" &amp; $B25, OBSERVED_DATA!$A$2:$F$6151, 4, FALSE),  0)</f>
        <v>2.48759554780742E-2</v>
      </c>
      <c r="R25" s="72">
        <f>IFERROR(VLOOKUP(R$10 &amp; "_" &amp; $D$9 &amp; "_" &amp; $B25, OBSERVED_DATA!$A$2:$F$6151, 4, FALSE),  0)</f>
        <v>2.3318296404404901E-2</v>
      </c>
      <c r="S25" s="72">
        <f>IFERROR(VLOOKUP(S$10 &amp; "_" &amp; $D$9 &amp; "_" &amp; $B25, OBSERVED_DATA!$A$2:$F$6151, 4, FALSE),  0)</f>
        <v>2.8179061886926999E-2</v>
      </c>
      <c r="T25" s="72">
        <f>IFERROR(VLOOKUP(T$10 &amp; "_" &amp; $D$9 &amp; "_" &amp; $B25, OBSERVED_DATA!$A$2:$F$6151, 4, FALSE),  0)</f>
        <v>1.0859994129732899E-2</v>
      </c>
      <c r="V25" s="79">
        <f>Obs_Time!V25</f>
        <v>43</v>
      </c>
      <c r="W25" s="81" t="str">
        <f>Obs_Time!W25</f>
        <v>XI_HV</v>
      </c>
      <c r="X25" s="33">
        <f t="shared" si="3"/>
        <v>63.975051364837029</v>
      </c>
      <c r="Y25" s="16"/>
      <c r="Z25" s="16"/>
      <c r="AA25" s="16"/>
      <c r="AB25" s="16"/>
      <c r="AD25" s="8"/>
    </row>
    <row r="26" spans="2:30" x14ac:dyDescent="0.25">
      <c r="B26" s="30">
        <f>Obs_Time!B26</f>
        <v>30</v>
      </c>
      <c r="C26" s="30">
        <f>Obs_Time!C26</f>
        <v>31</v>
      </c>
      <c r="D26" s="47"/>
      <c r="E26" s="72">
        <f>IFERROR(VLOOKUP(E$10 &amp; "_" &amp; $D$9 &amp; "_" &amp; $B26, OBSERVED_DATA!$A$2:$F$6151, 4, FALSE),  0)</f>
        <v>8.6797000000000003E-3</v>
      </c>
      <c r="F26" s="73">
        <f>IFERROR(VLOOKUP(F$10 &amp; "_" &amp; $D$9 &amp; "_" &amp; $B26, OBSERVED_DATA!$A$2:$F$6151, 4, FALSE),  0)</f>
        <v>7.2380000000000003E-4</v>
      </c>
      <c r="G26" s="73">
        <f>IFERROR(VLOOKUP(G$10 &amp; "_" &amp; $D$9 &amp; "_" &amp; $B26, OBSERVED_DATA!$A$2:$F$6151, 4, FALSE),  0)</f>
        <v>2.2934000000000001E-3</v>
      </c>
      <c r="H26" s="73">
        <f>IFERROR(VLOOKUP(H$10 &amp; "_" &amp; $D$9 &amp; "_" &amp; $B26, OBSERVED_DATA!$A$2:$F$6151, 4, FALSE),  0)</f>
        <v>0</v>
      </c>
      <c r="I26" s="73">
        <f>IFERROR(VLOOKUP(I$10 &amp; "_" &amp; $D$9 &amp; "_" &amp; $B26, OBSERVED_DATA!$A$2:$F$6151, 4, FALSE),  0)</f>
        <v>0</v>
      </c>
      <c r="J26" s="73">
        <f>IFERROR(VLOOKUP(J$10 &amp; "_" &amp; $D$9 &amp; "_" &amp; $B26, OBSERVED_DATA!$A$2:$F$6151, 4, FALSE),  0)</f>
        <v>4.2212999999999999E-3</v>
      </c>
      <c r="K26" s="72">
        <f>IFERROR(VLOOKUP(K$10 &amp; "_" &amp; $D$9 &amp; "_" &amp; $B26, OBSERVED_DATA!$A$2:$F$6151, 4, FALSE),  0)</f>
        <v>1.8775E-3</v>
      </c>
      <c r="L26" s="74">
        <f>IFERROR(VLOOKUP(L$10 &amp; "_" &amp; $D$9 &amp; "_" &amp; $B26, OBSERVED_DATA!$A$2:$F$6151, 4, FALSE),  0)</f>
        <v>0</v>
      </c>
      <c r="M26" s="72">
        <f>IFERROR(VLOOKUP(M$10 &amp; "_" &amp; $D$9 &amp; "_" &amp; $B26, OBSERVED_DATA!$A$2:$F$6151, 4, FALSE),  0)</f>
        <v>1.1419800000000001E-2</v>
      </c>
      <c r="N26" s="72">
        <f>IFERROR(VLOOKUP(N$10 &amp; "_" &amp; $D$9 &amp; "_" &amp; $B26, OBSERVED_DATA!$A$2:$F$6151, 4, FALSE),  0)</f>
        <v>1.35367E-2</v>
      </c>
      <c r="O26" s="74">
        <f>IFERROR(VLOOKUP(O$10 &amp; "_" &amp; $D$9 &amp; "_" &amp; $B26, OBSERVED_DATA!$A$2:$F$6151, 4, FALSE),  0)</f>
        <v>2.2400300000000001E-2</v>
      </c>
      <c r="P26" s="72">
        <f>IFERROR(VLOOKUP(P$10 &amp; "_" &amp; $D$9 &amp; "_" &amp; $B26, OBSERVED_DATA!$A$2:$F$6151, 4, FALSE),  0)</f>
        <v>1.9730000000000001E-2</v>
      </c>
      <c r="Q26" s="72">
        <f>IFERROR(VLOOKUP(Q$10 &amp; "_" &amp; $D$9 &amp; "_" &amp; $B26, OBSERVED_DATA!$A$2:$F$6151, 4, FALSE),  0)</f>
        <v>2.35684591658844E-2</v>
      </c>
      <c r="R26" s="72">
        <f>IFERROR(VLOOKUP(R$10 &amp; "_" &amp; $D$9 &amp; "_" &amp; $B26, OBSERVED_DATA!$A$2:$F$6151, 4, FALSE),  0)</f>
        <v>2.3849011543054199E-2</v>
      </c>
      <c r="S26" s="72">
        <f>IFERROR(VLOOKUP(S$10 &amp; "_" &amp; $D$9 &amp; "_" &amp; $B26, OBSERVED_DATA!$A$2:$F$6151, 4, FALSE),  0)</f>
        <v>8.9174246477617004E-3</v>
      </c>
      <c r="T26" s="72">
        <f>IFERROR(VLOOKUP(T$10 &amp; "_" &amp; $D$9 &amp; "_" &amp; $B26, OBSERVED_DATA!$A$2:$F$6151, 4, FALSE),  0)</f>
        <v>8.0506520189524994E-3</v>
      </c>
      <c r="Y26" s="16"/>
      <c r="Z26" s="16"/>
      <c r="AA26" s="16"/>
      <c r="AB26" s="16"/>
      <c r="AD26" s="8"/>
    </row>
    <row r="27" spans="2:30" x14ac:dyDescent="0.25">
      <c r="B27" s="30">
        <f>Obs_Time!B27</f>
        <v>32</v>
      </c>
      <c r="C27" s="30">
        <f>Obs_Time!C27</f>
        <v>33</v>
      </c>
      <c r="D27" s="47"/>
      <c r="E27" s="72">
        <f>IFERROR(VLOOKUP(E$10 &amp; "_" &amp; $D$9 &amp; "_" &amp; $B27, OBSERVED_DATA!$A$2:$F$6151, 4, FALSE),  0)</f>
        <v>7.5136999999999999E-3</v>
      </c>
      <c r="F27" s="73">
        <f>IFERROR(VLOOKUP(F$10 &amp; "_" &amp; $D$9 &amp; "_" &amp; $B27, OBSERVED_DATA!$A$2:$F$6151, 4, FALSE),  0)</f>
        <v>6.8119999999999997E-4</v>
      </c>
      <c r="G27" s="73">
        <f>IFERROR(VLOOKUP(G$10 &amp; "_" &amp; $D$9 &amp; "_" &amp; $B27, OBSERVED_DATA!$A$2:$F$6151, 4, FALSE),  0)</f>
        <v>2.1207999999999999E-3</v>
      </c>
      <c r="H27" s="73">
        <f>IFERROR(VLOOKUP(H$10 &amp; "_" &amp; $D$9 &amp; "_" &amp; $B27, OBSERVED_DATA!$A$2:$F$6151, 4, FALSE),  0)</f>
        <v>0</v>
      </c>
      <c r="I27" s="73">
        <f>IFERROR(VLOOKUP(I$10 &amp; "_" &amp; $D$9 &amp; "_" &amp; $B27, OBSERVED_DATA!$A$2:$F$6151, 4, FALSE),  0)</f>
        <v>0</v>
      </c>
      <c r="J27" s="73">
        <f>IFERROR(VLOOKUP(J$10 &amp; "_" &amp; $D$9 &amp; "_" &amp; $B27, OBSERVED_DATA!$A$2:$F$6151, 4, FALSE),  0)</f>
        <v>3.7978E-3</v>
      </c>
      <c r="K27" s="72">
        <f>IFERROR(VLOOKUP(K$10 &amp; "_" &amp; $D$9 &amp; "_" &amp; $B27, OBSERVED_DATA!$A$2:$F$6151, 4, FALSE),  0)</f>
        <v>1.6696E-3</v>
      </c>
      <c r="L27" s="74">
        <f>IFERROR(VLOOKUP(L$10 &amp; "_" &amp; $D$9 &amp; "_" &amp; $B27, OBSERVED_DATA!$A$2:$F$6151, 4, FALSE),  0)</f>
        <v>0</v>
      </c>
      <c r="M27" s="72">
        <f>IFERROR(VLOOKUP(M$10 &amp; "_" &amp; $D$9 &amp; "_" &amp; $B27, OBSERVED_DATA!$A$2:$F$6151, 4, FALSE),  0)</f>
        <v>1.0555E-2</v>
      </c>
      <c r="N27" s="72">
        <f>IFERROR(VLOOKUP(N$10 &amp; "_" &amp; $D$9 &amp; "_" &amp; $B27, OBSERVED_DATA!$A$2:$F$6151, 4, FALSE),  0)</f>
        <v>1.3297700000000001E-2</v>
      </c>
      <c r="O27" s="74">
        <f>IFERROR(VLOOKUP(O$10 &amp; "_" &amp; $D$9 &amp; "_" &amp; $B27, OBSERVED_DATA!$A$2:$F$6151, 4, FALSE),  0)</f>
        <v>1.7928400000000001E-2</v>
      </c>
      <c r="P27" s="72">
        <f>IFERROR(VLOOKUP(P$10 &amp; "_" &amp; $D$9 &amp; "_" &amp; $B27, OBSERVED_DATA!$A$2:$F$6151, 4, FALSE),  0)</f>
        <v>1.6556700000000001E-2</v>
      </c>
      <c r="Q27" s="72">
        <f>IFERROR(VLOOKUP(Q$10 &amp; "_" &amp; $D$9 &amp; "_" &amp; $B27, OBSERVED_DATA!$A$2:$F$6151, 4, FALSE),  0)</f>
        <v>1.8506101649456801E-2</v>
      </c>
      <c r="R27" s="72">
        <f>IFERROR(VLOOKUP(R$10 &amp; "_" &amp; $D$9 &amp; "_" &amp; $B27, OBSERVED_DATA!$A$2:$F$6151, 4, FALSE),  0)</f>
        <v>1.85750298527265E-2</v>
      </c>
      <c r="S27" s="72">
        <f>IFERROR(VLOOKUP(S$10 &amp; "_" &amp; $D$9 &amp; "_" &amp; $B27, OBSERVED_DATA!$A$2:$F$6151, 4, FALSE),  0)</f>
        <v>1.1860174781523E-2</v>
      </c>
      <c r="T27" s="72">
        <f>IFERROR(VLOOKUP(T$10 &amp; "_" &amp; $D$9 &amp; "_" &amp; $B27, OBSERVED_DATA!$A$2:$F$6151, 4, FALSE),  0)</f>
        <v>9.4762883139754006E-3</v>
      </c>
      <c r="Z27" s="16"/>
      <c r="AA27" s="16"/>
      <c r="AB27" s="16"/>
    </row>
    <row r="28" spans="2:30" x14ac:dyDescent="0.25">
      <c r="B28" s="30">
        <f>Obs_Time!B28</f>
        <v>34</v>
      </c>
      <c r="C28" s="30">
        <f>Obs_Time!C28</f>
        <v>35</v>
      </c>
      <c r="D28" s="47"/>
      <c r="E28" s="72">
        <f>IFERROR(VLOOKUP(E$10 &amp; "_" &amp; $D$9 &amp; "_" &amp; $B28, OBSERVED_DATA!$A$2:$F$6151, 4, FALSE),  0)</f>
        <v>6.6112999999999996E-3</v>
      </c>
      <c r="F28" s="73">
        <f>IFERROR(VLOOKUP(F$10 &amp; "_" &amp; $D$9 &amp; "_" &amp; $B28, OBSERVED_DATA!$A$2:$F$6151, 4, FALSE),  0)</f>
        <v>6.3860000000000002E-4</v>
      </c>
      <c r="G28" s="73">
        <f>IFERROR(VLOOKUP(G$10 &amp; "_" &amp; $D$9 &amp; "_" &amp; $B28, OBSERVED_DATA!$A$2:$F$6151, 4, FALSE),  0)</f>
        <v>1.8705E-3</v>
      </c>
      <c r="H28" s="73">
        <f>IFERROR(VLOOKUP(H$10 &amp; "_" &amp; $D$9 &amp; "_" &amp; $B28, OBSERVED_DATA!$A$2:$F$6151, 4, FALSE),  0)</f>
        <v>0</v>
      </c>
      <c r="I28" s="73">
        <f>IFERROR(VLOOKUP(I$10 &amp; "_" &amp; $D$9 &amp; "_" &amp; $B28, OBSERVED_DATA!$A$2:$F$6151, 4, FALSE),  0)</f>
        <v>0</v>
      </c>
      <c r="J28" s="73">
        <f>IFERROR(VLOOKUP(J$10 &amp; "_" &amp; $D$9 &amp; "_" &amp; $B28, OBSERVED_DATA!$A$2:$F$6151, 4, FALSE),  0)</f>
        <v>3.4745000000000002E-3</v>
      </c>
      <c r="K28" s="72">
        <f>IFERROR(VLOOKUP(K$10 &amp; "_" &amp; $D$9 &amp; "_" &amp; $B28, OBSERVED_DATA!$A$2:$F$6151, 4, FALSE),  0)</f>
        <v>1.5447E-3</v>
      </c>
      <c r="L28" s="74">
        <f>IFERROR(VLOOKUP(L$10 &amp; "_" &amp; $D$9 &amp; "_" &amp; $B28, OBSERVED_DATA!$A$2:$F$6151, 4, FALSE),  0)</f>
        <v>0</v>
      </c>
      <c r="M28" s="72">
        <f>IFERROR(VLOOKUP(M$10 &amp; "_" &amp; $D$9 &amp; "_" &amp; $B28, OBSERVED_DATA!$A$2:$F$6151, 4, FALSE),  0)</f>
        <v>1.00243E-2</v>
      </c>
      <c r="N28" s="72">
        <f>IFERROR(VLOOKUP(N$10 &amp; "_" &amp; $D$9 &amp; "_" &amp; $B28, OBSERVED_DATA!$A$2:$F$6151, 4, FALSE),  0)</f>
        <v>1.31608E-2</v>
      </c>
      <c r="O28" s="74">
        <f>IFERROR(VLOOKUP(O$10 &amp; "_" &amp; $D$9 &amp; "_" &amp; $B28, OBSERVED_DATA!$A$2:$F$6151, 4, FALSE),  0)</f>
        <v>1.4765500000000001E-2</v>
      </c>
      <c r="P28" s="72">
        <f>IFERROR(VLOOKUP(P$10 &amp; "_" &amp; $D$9 &amp; "_" &amp; $B28, OBSERVED_DATA!$A$2:$F$6151, 4, FALSE),  0)</f>
        <v>1.43252E-2</v>
      </c>
      <c r="Q28" s="72">
        <f>IFERROR(VLOOKUP(Q$10 &amp; "_" &amp; $D$9 &amp; "_" &amp; $B28, OBSERVED_DATA!$A$2:$F$6151, 4, FALSE),  0)</f>
        <v>2.2529167225425702E-2</v>
      </c>
      <c r="R28" s="72">
        <f>IFERROR(VLOOKUP(R$10 &amp; "_" &amp; $D$9 &amp; "_" &amp; $B28, OBSERVED_DATA!$A$2:$F$6151, 4, FALSE),  0)</f>
        <v>2.1261775242138702E-2</v>
      </c>
      <c r="S28" s="72">
        <f>IFERROR(VLOOKUP(S$10 &amp; "_" &amp; $D$9 &amp; "_" &amp; $B28, OBSERVED_DATA!$A$2:$F$6151, 4, FALSE),  0)</f>
        <v>1.1681826288567799E-2</v>
      </c>
      <c r="T28" s="72">
        <f>IFERROR(VLOOKUP(T$10 &amp; "_" &amp; $D$9 &amp; "_" &amp; $B28, OBSERVED_DATA!$A$2:$F$6151, 4, FALSE),  0)</f>
        <v>9.3504968761792002E-3</v>
      </c>
      <c r="W28" s="8"/>
      <c r="X28" s="8"/>
      <c r="Z28" s="16"/>
      <c r="AA28" s="16"/>
      <c r="AB28" s="16"/>
    </row>
    <row r="29" spans="2:30" x14ac:dyDescent="0.25">
      <c r="B29" s="30">
        <f>Obs_Time!B29</f>
        <v>36</v>
      </c>
      <c r="C29" s="30">
        <f>Obs_Time!C29</f>
        <v>37</v>
      </c>
      <c r="D29" s="47"/>
      <c r="E29" s="72">
        <f>IFERROR(VLOOKUP(E$10 &amp; "_" &amp; $D$9 &amp; "_" &amp; $B29, OBSERVED_DATA!$A$2:$F$6151, 4, FALSE),  0)</f>
        <v>5.6099000000000001E-3</v>
      </c>
      <c r="F29" s="73">
        <f>IFERROR(VLOOKUP(F$10 &amp; "_" &amp; $D$9 &amp; "_" &amp; $B29, OBSERVED_DATA!$A$2:$F$6151, 4, FALSE),  0)</f>
        <v>5.9610000000000002E-4</v>
      </c>
      <c r="G29" s="73">
        <f>IFERROR(VLOOKUP(G$10 &amp; "_" &amp; $D$9 &amp; "_" &amp; $B29, OBSERVED_DATA!$A$2:$F$6151, 4, FALSE),  0)</f>
        <v>1.6050999999999999E-3</v>
      </c>
      <c r="H29" s="73">
        <f>IFERROR(VLOOKUP(H$10 &amp; "_" &amp; $D$9 &amp; "_" &amp; $B29, OBSERVED_DATA!$A$2:$F$6151, 4, FALSE),  0)</f>
        <v>0</v>
      </c>
      <c r="I29" s="73">
        <f>IFERROR(VLOOKUP(I$10 &amp; "_" &amp; $D$9 &amp; "_" &amp; $B29, OBSERVED_DATA!$A$2:$F$6151, 4, FALSE),  0)</f>
        <v>0</v>
      </c>
      <c r="J29" s="73">
        <f>IFERROR(VLOOKUP(J$10 &amp; "_" &amp; $D$9 &amp; "_" &amp; $B29, OBSERVED_DATA!$A$2:$F$6151, 4, FALSE),  0)</f>
        <v>3.1508E-3</v>
      </c>
      <c r="K29" s="72">
        <f>IFERROR(VLOOKUP(K$10 &amp; "_" &amp; $D$9 &amp; "_" &amp; $B29, OBSERVED_DATA!$A$2:$F$6151, 4, FALSE),  0)</f>
        <v>1.3594E-3</v>
      </c>
      <c r="L29" s="74">
        <f>IFERROR(VLOOKUP(L$10 &amp; "_" &amp; $D$9 &amp; "_" &amp; $B29, OBSERVED_DATA!$A$2:$F$6151, 4, FALSE),  0)</f>
        <v>0</v>
      </c>
      <c r="M29" s="72">
        <f>IFERROR(VLOOKUP(M$10 &amp; "_" &amp; $D$9 &amp; "_" &amp; $B29, OBSERVED_DATA!$A$2:$F$6151, 4, FALSE),  0)</f>
        <v>9.1416999999999991E-3</v>
      </c>
      <c r="N29" s="72">
        <f>IFERROR(VLOOKUP(N$10 &amp; "_" &amp; $D$9 &amp; "_" &amp; $B29, OBSERVED_DATA!$A$2:$F$6151, 4, FALSE),  0)</f>
        <v>1.30539E-2</v>
      </c>
      <c r="O29" s="74">
        <f>IFERROR(VLOOKUP(O$10 &amp; "_" &amp; $D$9 &amp; "_" &amp; $B29, OBSERVED_DATA!$A$2:$F$6151, 4, FALSE),  0)</f>
        <v>1.3447300000000001E-2</v>
      </c>
      <c r="P29" s="72">
        <f>IFERROR(VLOOKUP(P$10 &amp; "_" &amp; $D$9 &amp; "_" &amp; $B29, OBSERVED_DATA!$A$2:$F$6151, 4, FALSE),  0)</f>
        <v>1.25705E-2</v>
      </c>
      <c r="Q29" s="72">
        <f>IFERROR(VLOOKUP(Q$10 &amp; "_" &amp; $D$9 &amp; "_" &amp; $B29, OBSERVED_DATA!$A$2:$F$6151, 4, FALSE),  0)</f>
        <v>1.52541236422153E-2</v>
      </c>
      <c r="R29" s="72">
        <f>IFERROR(VLOOKUP(R$10 &amp; "_" &amp; $D$9 &amp; "_" &amp; $B29, OBSERVED_DATA!$A$2:$F$6151, 4, FALSE),  0)</f>
        <v>1.54239087169961E-2</v>
      </c>
      <c r="S29" s="72">
        <f>IFERROR(VLOOKUP(S$10 &amp; "_" &amp; $D$9 &amp; "_" &amp; $B29, OBSERVED_DATA!$A$2:$F$6151, 4, FALSE),  0)</f>
        <v>1.2261458890672299E-2</v>
      </c>
      <c r="T29" s="72">
        <f>IFERROR(VLOOKUP(T$10 &amp; "_" &amp; $D$9 &amp; "_" &amp; $B29, OBSERVED_DATA!$A$2:$F$6151, 4, FALSE),  0)</f>
        <v>1.0231036940752201E-2</v>
      </c>
      <c r="W29" s="8"/>
      <c r="X29" s="8"/>
      <c r="AB29" s="16"/>
    </row>
    <row r="30" spans="2:30" x14ac:dyDescent="0.25">
      <c r="B30" s="30">
        <f>Obs_Time!B30</f>
        <v>38</v>
      </c>
      <c r="C30" s="30">
        <f>Obs_Time!C30</f>
        <v>39</v>
      </c>
      <c r="D30" s="47"/>
      <c r="E30" s="72">
        <f>IFERROR(VLOOKUP(E$10 &amp; "_" &amp; $D$9 &amp; "_" &amp; $B30, OBSERVED_DATA!$A$2:$F$6151, 4, FALSE),  0)</f>
        <v>4.6538999999999999E-3</v>
      </c>
      <c r="F30" s="73">
        <f>IFERROR(VLOOKUP(F$10 &amp; "_" &amp; $D$9 &amp; "_" &amp; $B30, OBSERVED_DATA!$A$2:$F$6151, 4, FALSE),  0)</f>
        <v>5.5349999999999996E-4</v>
      </c>
      <c r="G30" s="73">
        <f>IFERROR(VLOOKUP(G$10 &amp; "_" &amp; $D$9 &amp; "_" &amp; $B30, OBSERVED_DATA!$A$2:$F$6151, 4, FALSE),  0)</f>
        <v>1.4164E-3</v>
      </c>
      <c r="H30" s="73">
        <f>IFERROR(VLOOKUP(H$10 &amp; "_" &amp; $D$9 &amp; "_" &amp; $B30, OBSERVED_DATA!$A$2:$F$6151, 4, FALSE),  0)</f>
        <v>0</v>
      </c>
      <c r="I30" s="73">
        <f>IFERROR(VLOOKUP(I$10 &amp; "_" &amp; $D$9 &amp; "_" &amp; $B30, OBSERVED_DATA!$A$2:$F$6151, 4, FALSE),  0)</f>
        <v>0</v>
      </c>
      <c r="J30" s="73">
        <f>IFERROR(VLOOKUP(J$10 &amp; "_" &amp; $D$9 &amp; "_" &amp; $B30, OBSERVED_DATA!$A$2:$F$6151, 4, FALSE),  0)</f>
        <v>2.8273E-3</v>
      </c>
      <c r="K30" s="72">
        <f>IFERROR(VLOOKUP(K$10 &amp; "_" &amp; $D$9 &amp; "_" &amp; $B30, OBSERVED_DATA!$A$2:$F$6151, 4, FALSE),  0)</f>
        <v>1.2879E-3</v>
      </c>
      <c r="L30" s="74">
        <f>IFERROR(VLOOKUP(L$10 &amp; "_" &amp; $D$9 &amp; "_" &amp; $B30, OBSERVED_DATA!$A$2:$F$6151, 4, FALSE),  0)</f>
        <v>0</v>
      </c>
      <c r="M30" s="72">
        <f>IFERROR(VLOOKUP(M$10 &amp; "_" &amp; $D$9 &amp; "_" &amp; $B30, OBSERVED_DATA!$A$2:$F$6151, 4, FALSE),  0)</f>
        <v>8.43E-3</v>
      </c>
      <c r="N30" s="72">
        <f>IFERROR(VLOOKUP(N$10 &amp; "_" &amp; $D$9 &amp; "_" &amp; $B30, OBSERVED_DATA!$A$2:$F$6151, 4, FALSE),  0)</f>
        <v>1.29947E-2</v>
      </c>
      <c r="O30" s="74">
        <f>IFERROR(VLOOKUP(O$10 &amp; "_" &amp; $D$9 &amp; "_" &amp; $B30, OBSERVED_DATA!$A$2:$F$6151, 4, FALSE),  0)</f>
        <v>1.3529899999999999E-2</v>
      </c>
      <c r="P30" s="72">
        <f>IFERROR(VLOOKUP(P$10 &amp; "_" &amp; $D$9 &amp; "_" &amp; $B30, OBSERVED_DATA!$A$2:$F$6151, 4, FALSE),  0)</f>
        <v>1.16057E-2</v>
      </c>
      <c r="Q30" s="72">
        <f>IFERROR(VLOOKUP(Q$10 &amp; "_" &amp; $D$9 &amp; "_" &amp; $B30, OBSERVED_DATA!$A$2:$F$6151, 4, FALSE),  0)</f>
        <v>1.5421751374547399E-2</v>
      </c>
      <c r="R30" s="72">
        <f>IFERROR(VLOOKUP(R$10 &amp; "_" &amp; $D$9 &amp; "_" &amp; $B30, OBSERVED_DATA!$A$2:$F$6151, 4, FALSE),  0)</f>
        <v>1.43293087435319E-2</v>
      </c>
      <c r="S30" s="72">
        <f>IFERROR(VLOOKUP(S$10 &amp; "_" &amp; $D$9 &amp; "_" &amp; $B30, OBSERVED_DATA!$A$2:$F$6151, 4, FALSE),  0)</f>
        <v>9.5862314963438E-3</v>
      </c>
      <c r="T30" s="72">
        <f>IFERROR(VLOOKUP(T$10 &amp; "_" &amp; $D$9 &amp; "_" &amp; $B30, OBSERVED_DATA!$A$2:$F$6151, 4, FALSE),  0)</f>
        <v>8.9731225627908001E-3</v>
      </c>
      <c r="AB30" s="16"/>
    </row>
    <row r="31" spans="2:30" x14ac:dyDescent="0.25">
      <c r="B31" s="30">
        <f>Obs_Time!B31</f>
        <v>40</v>
      </c>
      <c r="C31" s="30">
        <f>Obs_Time!C31</f>
        <v>41</v>
      </c>
      <c r="D31" s="47"/>
      <c r="E31" s="72">
        <f>IFERROR(VLOOKUP(E$10 &amp; "_" &amp; $D$9 &amp; "_" &amp; $B31, OBSERVED_DATA!$A$2:$F$6151, 4, FALSE),  0)</f>
        <v>3.7621E-3</v>
      </c>
      <c r="F31" s="73">
        <f>IFERROR(VLOOKUP(F$10 &amp; "_" &amp; $D$9 &amp; "_" &amp; $B31, OBSERVED_DATA!$A$2:$F$6151, 4, FALSE),  0)</f>
        <v>5.109E-4</v>
      </c>
      <c r="G31" s="73">
        <f>IFERROR(VLOOKUP(G$10 &amp; "_" &amp; $D$9 &amp; "_" &amp; $B31, OBSERVED_DATA!$A$2:$F$6151, 4, FALSE),  0)</f>
        <v>1.2834999999999999E-3</v>
      </c>
      <c r="H31" s="73">
        <f>IFERROR(VLOOKUP(H$10 &amp; "_" &amp; $D$9 &amp; "_" &amp; $B31, OBSERVED_DATA!$A$2:$F$6151, 4, FALSE),  0)</f>
        <v>0</v>
      </c>
      <c r="I31" s="73">
        <f>IFERROR(VLOOKUP(I$10 &amp; "_" &amp; $D$9 &amp; "_" &amp; $B31, OBSERVED_DATA!$A$2:$F$6151, 4, FALSE),  0)</f>
        <v>0</v>
      </c>
      <c r="J31" s="73">
        <f>IFERROR(VLOOKUP(J$10 &amp; "_" &amp; $D$9 &amp; "_" &amp; $B31, OBSERVED_DATA!$A$2:$F$6151, 4, FALSE),  0)</f>
        <v>2.5035999999999999E-3</v>
      </c>
      <c r="K31" s="72">
        <f>IFERROR(VLOOKUP(K$10 &amp; "_" &amp; $D$9 &amp; "_" &amp; $B31, OBSERVED_DATA!$A$2:$F$6151, 4, FALSE),  0)</f>
        <v>1.2163E-3</v>
      </c>
      <c r="L31" s="74">
        <f>IFERROR(VLOOKUP(L$10 &amp; "_" &amp; $D$9 &amp; "_" &amp; $B31, OBSERVED_DATA!$A$2:$F$6151, 4, FALSE),  0)</f>
        <v>0</v>
      </c>
      <c r="M31" s="72">
        <f>IFERROR(VLOOKUP(M$10 &amp; "_" &amp; $D$9 &amp; "_" &amp; $B31, OBSERVED_DATA!$A$2:$F$6151, 4, FALSE),  0)</f>
        <v>7.8076999999999999E-3</v>
      </c>
      <c r="N31" s="72">
        <f>IFERROR(VLOOKUP(N$10 &amp; "_" &amp; $D$9 &amp; "_" &amp; $B31, OBSERVED_DATA!$A$2:$F$6151, 4, FALSE),  0)</f>
        <v>1.28723E-2</v>
      </c>
      <c r="O31" s="74">
        <f>IFERROR(VLOOKUP(O$10 &amp; "_" &amp; $D$9 &amp; "_" &amp; $B31, OBSERVED_DATA!$A$2:$F$6151, 4, FALSE),  0)</f>
        <v>1.36127E-2</v>
      </c>
      <c r="P31" s="72">
        <f>IFERROR(VLOOKUP(P$10 &amp; "_" &amp; $D$9 &amp; "_" &amp; $B31, OBSERVED_DATA!$A$2:$F$6151, 4, FALSE),  0)</f>
        <v>1.09388E-2</v>
      </c>
      <c r="Q31" s="72">
        <f>IFERROR(VLOOKUP(Q$10 &amp; "_" &amp; $D$9 &amp; "_" &amp; $B31, OBSERVED_DATA!$A$2:$F$6151, 4, FALSE),  0)</f>
        <v>9.8900362075900992E-3</v>
      </c>
      <c r="R31" s="72">
        <f>IFERROR(VLOOKUP(R$10 &amp; "_" &amp; $D$9 &amp; "_" &amp; $B31, OBSERVED_DATA!$A$2:$F$6151, 4, FALSE),  0)</f>
        <v>1.07469815576489E-2</v>
      </c>
      <c r="S31" s="72">
        <f>IFERROR(VLOOKUP(S$10 &amp; "_" &amp; $D$9 &amp; "_" &amp; $B31, OBSERVED_DATA!$A$2:$F$6151, 4, FALSE),  0)</f>
        <v>1.5962190119493399E-2</v>
      </c>
      <c r="T31" s="72">
        <f>IFERROR(VLOOKUP(T$10 &amp; "_" &amp; $D$9 &amp; "_" &amp; $B31, OBSERVED_DATA!$A$2:$F$6151, 4, FALSE),  0)</f>
        <v>1.1237368443121299E-2</v>
      </c>
    </row>
    <row r="32" spans="2:30" x14ac:dyDescent="0.25">
      <c r="B32" s="30">
        <f>Obs_Time!B32</f>
        <v>42</v>
      </c>
      <c r="C32" s="30">
        <f>Obs_Time!C32</f>
        <v>43</v>
      </c>
      <c r="D32" s="47"/>
      <c r="E32" s="72">
        <f>IFERROR(VLOOKUP(E$10 &amp; "_" &amp; $D$9 &amp; "_" &amp; $B32, OBSERVED_DATA!$A$2:$F$6151, 4, FALSE),  0)</f>
        <v>3.2615999999999999E-3</v>
      </c>
      <c r="F32" s="73">
        <f>IFERROR(VLOOKUP(F$10 &amp; "_" &amp; $D$9 &amp; "_" &amp; $B32, OBSERVED_DATA!$A$2:$F$6151, 4, FALSE),  0)</f>
        <v>4.683E-4</v>
      </c>
      <c r="G32" s="73">
        <f>IFERROR(VLOOKUP(G$10 &amp; "_" &amp; $D$9 &amp; "_" &amp; $B32, OBSERVED_DATA!$A$2:$F$6151, 4, FALSE),  0)</f>
        <v>1.1414999999999999E-3</v>
      </c>
      <c r="H32" s="73">
        <f>IFERROR(VLOOKUP(H$10 &amp; "_" &amp; $D$9 &amp; "_" &amp; $B32, OBSERVED_DATA!$A$2:$F$6151, 4, FALSE),  0)</f>
        <v>0</v>
      </c>
      <c r="I32" s="73">
        <f>IFERROR(VLOOKUP(I$10 &amp; "_" &amp; $D$9 &amp; "_" &amp; $B32, OBSERVED_DATA!$A$2:$F$6151, 4, FALSE),  0)</f>
        <v>0</v>
      </c>
      <c r="J32" s="73">
        <f>IFERROR(VLOOKUP(J$10 &amp; "_" &amp; $D$9 &amp; "_" &amp; $B32, OBSERVED_DATA!$A$2:$F$6151, 4, FALSE),  0)</f>
        <v>2.1803E-3</v>
      </c>
      <c r="K32" s="72">
        <f>IFERROR(VLOOKUP(K$10 &amp; "_" &amp; $D$9 &amp; "_" &amp; $B32, OBSERVED_DATA!$A$2:$F$6151, 4, FALSE),  0)</f>
        <v>1.1448000000000001E-3</v>
      </c>
      <c r="L32" s="74">
        <f>IFERROR(VLOOKUP(L$10 &amp; "_" &amp; $D$9 &amp; "_" &amp; $B32, OBSERVED_DATA!$A$2:$F$6151, 4, FALSE),  0)</f>
        <v>0</v>
      </c>
      <c r="M32" s="72">
        <f>IFERROR(VLOOKUP(M$10 &amp; "_" &amp; $D$9 &amp; "_" &amp; $B32, OBSERVED_DATA!$A$2:$F$6151, 4, FALSE),  0)</f>
        <v>7.1936999999999999E-3</v>
      </c>
      <c r="N32" s="72">
        <f>IFERROR(VLOOKUP(N$10 &amp; "_" &amp; $D$9 &amp; "_" &amp; $B32, OBSERVED_DATA!$A$2:$F$6151, 4, FALSE),  0)</f>
        <v>1.2617700000000001E-2</v>
      </c>
      <c r="O32" s="74">
        <f>IFERROR(VLOOKUP(O$10 &amp; "_" &amp; $D$9 &amp; "_" &amp; $B32, OBSERVED_DATA!$A$2:$F$6151, 4, FALSE),  0)</f>
        <v>1.36954E-2</v>
      </c>
      <c r="P32" s="72">
        <f>IFERROR(VLOOKUP(P$10 &amp; "_" &amp; $D$9 &amp; "_" &amp; $B32, OBSERVED_DATA!$A$2:$F$6151, 4, FALSE),  0)</f>
        <v>1.0271199999999999E-2</v>
      </c>
      <c r="Q32" s="72">
        <f>IFERROR(VLOOKUP(Q$10 &amp; "_" &amp; $D$9 &amp; "_" &amp; $B32, OBSERVED_DATA!$A$2:$F$6151, 4, FALSE),  0)</f>
        <v>7.9120289660721006E-3</v>
      </c>
      <c r="R32" s="72">
        <f>IFERROR(VLOOKUP(R$10 &amp; "_" &amp; $D$9 &amp; "_" &amp; $B32, OBSERVED_DATA!$A$2:$F$6151, 4, FALSE),  0)</f>
        <v>1.0216266418999601E-2</v>
      </c>
      <c r="S32" s="72">
        <f>IFERROR(VLOOKUP(S$10 &amp; "_" &amp; $D$9 &amp; "_" &amp; $B32, OBSERVED_DATA!$A$2:$F$6151, 4, FALSE),  0)</f>
        <v>3.2548599964330001E-3</v>
      </c>
      <c r="T32" s="72">
        <f>IFERROR(VLOOKUP(T$10 &amp; "_" &amp; $D$9 &amp; "_" &amp; $B32, OBSERVED_DATA!$A$2:$F$6151, 4, FALSE),  0)</f>
        <v>4.4446308021300002E-3</v>
      </c>
    </row>
    <row r="33" spans="2:20" x14ac:dyDescent="0.25">
      <c r="B33" s="30">
        <f>Obs_Time!B33</f>
        <v>44</v>
      </c>
      <c r="C33" s="30">
        <f>Obs_Time!C33</f>
        <v>45</v>
      </c>
      <c r="D33" s="47"/>
      <c r="E33" s="72">
        <f>IFERROR(VLOOKUP(E$10 &amp; "_" &amp; $D$9 &amp; "_" &amp; $B33, OBSERVED_DATA!$A$2:$F$6151, 4, FALSE),  0)</f>
        <v>2.8524000000000002E-3</v>
      </c>
      <c r="F33" s="73">
        <f>IFERROR(VLOOKUP(F$10 &amp; "_" &amp; $D$9 &amp; "_" &amp; $B33, OBSERVED_DATA!$A$2:$F$6151, 4, FALSE),  0)</f>
        <v>4.258E-4</v>
      </c>
      <c r="G33" s="73">
        <f>IFERROR(VLOOKUP(G$10 &amp; "_" &amp; $D$9 &amp; "_" &amp; $B33, OBSERVED_DATA!$A$2:$F$6151, 4, FALSE),  0)</f>
        <v>1.0217E-3</v>
      </c>
      <c r="H33" s="73">
        <f>IFERROR(VLOOKUP(H$10 &amp; "_" &amp; $D$9 &amp; "_" &amp; $B33, OBSERVED_DATA!$A$2:$F$6151, 4, FALSE),  0)</f>
        <v>0</v>
      </c>
      <c r="I33" s="73">
        <f>IFERROR(VLOOKUP(I$10 &amp; "_" &amp; $D$9 &amp; "_" &amp; $B33, OBSERVED_DATA!$A$2:$F$6151, 4, FALSE),  0)</f>
        <v>0</v>
      </c>
      <c r="J33" s="73">
        <f>IFERROR(VLOOKUP(J$10 &amp; "_" &amp; $D$9 &amp; "_" &amp; $B33, OBSERVED_DATA!$A$2:$F$6151, 4, FALSE),  0)</f>
        <v>1.8568E-3</v>
      </c>
      <c r="K33" s="72">
        <f>IFERROR(VLOOKUP(K$10 &amp; "_" &amp; $D$9 &amp; "_" &amp; $B33, OBSERVED_DATA!$A$2:$F$6151, 4, FALSE),  0)</f>
        <v>1.0732999999999999E-3</v>
      </c>
      <c r="L33" s="74">
        <f>IFERROR(VLOOKUP(L$10 &amp; "_" &amp; $D$9 &amp; "_" &amp; $B33, OBSERVED_DATA!$A$2:$F$6151, 4, FALSE),  0)</f>
        <v>0</v>
      </c>
      <c r="M33" s="72">
        <f>IFERROR(VLOOKUP(M$10 &amp; "_" &amp; $D$9 &amp; "_" &amp; $B33, OBSERVED_DATA!$A$2:$F$6151, 4, FALSE),  0)</f>
        <v>6.5669999999999999E-3</v>
      </c>
      <c r="N33" s="72">
        <f>IFERROR(VLOOKUP(N$10 &amp; "_" &amp; $D$9 &amp; "_" &amp; $B33, OBSERVED_DATA!$A$2:$F$6151, 4, FALSE),  0)</f>
        <v>1.2260699999999999E-2</v>
      </c>
      <c r="O33" s="74">
        <f>IFERROR(VLOOKUP(O$10 &amp; "_" &amp; $D$9 &amp; "_" &amp; $B33, OBSERVED_DATA!$A$2:$F$6151, 4, FALSE),  0)</f>
        <v>1.3778E-2</v>
      </c>
      <c r="P33" s="72">
        <f>IFERROR(VLOOKUP(P$10 &amp; "_" &amp; $D$9 &amp; "_" &amp; $B33, OBSERVED_DATA!$A$2:$F$6151, 4, FALSE),  0)</f>
        <v>1.0003400000000001E-2</v>
      </c>
      <c r="Q33" s="72">
        <f>IFERROR(VLOOKUP(Q$10 &amp; "_" &amp; $D$9 &amp; "_" &amp; $B33, OBSERVED_DATA!$A$2:$F$6151, 4, FALSE),  0)</f>
        <v>9.4542041035268008E-3</v>
      </c>
      <c r="R33" s="72">
        <f>IFERROR(VLOOKUP(R$10 &amp; "_" &amp; $D$9 &amp; "_" &amp; $B33, OBSERVED_DATA!$A$2:$F$6151, 4, FALSE),  0)</f>
        <v>9.8513997611781E-3</v>
      </c>
      <c r="S33" s="72">
        <f>IFERROR(VLOOKUP(S$10 &amp; "_" &amp; $D$9 &amp; "_" &amp; $B33, OBSERVED_DATA!$A$2:$F$6151, 4, FALSE),  0)</f>
        <v>4.0574282147315E-3</v>
      </c>
      <c r="T33" s="72">
        <f>IFERROR(VLOOKUP(T$10 &amp; "_" &amp; $D$9 &amp; "_" &amp; $B33, OBSERVED_DATA!$A$2:$F$6151, 4, FALSE),  0)</f>
        <v>3.5221602582917E-3</v>
      </c>
    </row>
    <row r="34" spans="2:20" x14ac:dyDescent="0.25">
      <c r="B34" s="30">
        <f>Obs_Time!B34</f>
        <v>46</v>
      </c>
      <c r="C34" s="30">
        <f>Obs_Time!C34</f>
        <v>47</v>
      </c>
      <c r="D34" s="47"/>
      <c r="E34" s="72">
        <f>IFERROR(VLOOKUP(E$10 &amp; "_" &amp; $D$9 &amp; "_" &amp; $B34, OBSERVED_DATA!$A$2:$F$6151, 4, FALSE),  0)</f>
        <v>2.4190000000000001E-3</v>
      </c>
      <c r="F34" s="73">
        <f>IFERROR(VLOOKUP(F$10 &amp; "_" &amp; $D$9 &amp; "_" &amp; $B34, OBSERVED_DATA!$A$2:$F$6151, 4, FALSE),  0)</f>
        <v>3.8319999999999999E-4</v>
      </c>
      <c r="G34" s="73">
        <f>IFERROR(VLOOKUP(G$10 &amp; "_" &amp; $D$9 &amp; "_" &amp; $B34, OBSERVED_DATA!$A$2:$F$6151, 4, FALSE),  0)</f>
        <v>8.8449999999999998E-4</v>
      </c>
      <c r="H34" s="73">
        <f>IFERROR(VLOOKUP(H$10 &amp; "_" &amp; $D$9 &amp; "_" &amp; $B34, OBSERVED_DATA!$A$2:$F$6151, 4, FALSE),  0)</f>
        <v>0</v>
      </c>
      <c r="I34" s="73">
        <f>IFERROR(VLOOKUP(I$10 &amp; "_" &amp; $D$9 &amp; "_" &amp; $B34, OBSERVED_DATA!$A$2:$F$6151, 4, FALSE),  0)</f>
        <v>0</v>
      </c>
      <c r="J34" s="73">
        <f>IFERROR(VLOOKUP(J$10 &amp; "_" &amp; $D$9 &amp; "_" &amp; $B34, OBSERVED_DATA!$A$2:$F$6151, 4, FALSE),  0)</f>
        <v>1.5333E-3</v>
      </c>
      <c r="K34" s="72">
        <f>IFERROR(VLOOKUP(K$10 &amp; "_" &amp; $D$9 &amp; "_" &amp; $B34, OBSERVED_DATA!$A$2:$F$6151, 4, FALSE),  0)</f>
        <v>1.0018E-3</v>
      </c>
      <c r="L34" s="74">
        <f>IFERROR(VLOOKUP(L$10 &amp; "_" &amp; $D$9 &amp; "_" &amp; $B34, OBSERVED_DATA!$A$2:$F$6151, 4, FALSE),  0)</f>
        <v>0</v>
      </c>
      <c r="M34" s="72">
        <f>IFERROR(VLOOKUP(M$10 &amp; "_" &amp; $D$9 &amp; "_" &amp; $B34, OBSERVED_DATA!$A$2:$F$6151, 4, FALSE),  0)</f>
        <v>5.9128000000000002E-3</v>
      </c>
      <c r="N34" s="72">
        <f>IFERROR(VLOOKUP(N$10 &amp; "_" &amp; $D$9 &amp; "_" &amp; $B34, OBSERVED_DATA!$A$2:$F$6151, 4, FALSE),  0)</f>
        <v>1.1554399999999999E-2</v>
      </c>
      <c r="O34" s="74">
        <f>IFERROR(VLOOKUP(O$10 &amp; "_" &amp; $D$9 &amp; "_" &amp; $B34, OBSERVED_DATA!$A$2:$F$6151, 4, FALSE),  0)</f>
        <v>1.3860900000000001E-2</v>
      </c>
      <c r="P34" s="72">
        <f>IFERROR(VLOOKUP(P$10 &amp; "_" &amp; $D$9 &amp; "_" &amp; $B34, OBSERVED_DATA!$A$2:$F$6151, 4, FALSE),  0)</f>
        <v>9.7356000000000005E-3</v>
      </c>
      <c r="Q34" s="72">
        <f>IFERROR(VLOOKUP(Q$10 &amp; "_" &amp; $D$9 &amp; "_" &amp; $B34, OBSERVED_DATA!$A$2:$F$6151, 4, FALSE),  0)</f>
        <v>7.2415180367439002E-3</v>
      </c>
      <c r="R34" s="72">
        <f>IFERROR(VLOOKUP(R$10 &amp; "_" &amp; $D$9 &amp; "_" &amp; $B34, OBSERVED_DATA!$A$2:$F$6151, 4, FALSE),  0)</f>
        <v>6.2690725752952E-3</v>
      </c>
      <c r="S34" s="72">
        <f>IFERROR(VLOOKUP(S$10 &amp; "_" &amp; $D$9 &amp; "_" &amp; $B34, OBSERVED_DATA!$A$2:$F$6151, 4, FALSE),  0)</f>
        <v>5.9746745140002999E-3</v>
      </c>
      <c r="T34" s="72">
        <f>IFERROR(VLOOKUP(T$10 &amp; "_" &amp; $D$9 &amp; "_" &amp; $B34, OBSERVED_DATA!$A$2:$F$6151, 4, FALSE),  0)</f>
        <v>6.1218499727451001E-3</v>
      </c>
    </row>
    <row r="35" spans="2:20" x14ac:dyDescent="0.25">
      <c r="B35" s="30">
        <f>Obs_Time!B35</f>
        <v>48</v>
      </c>
      <c r="C35" s="30">
        <f>Obs_Time!C35</f>
        <v>49</v>
      </c>
      <c r="D35" s="47"/>
      <c r="E35" s="72">
        <f>IFERROR(VLOOKUP(E$10 &amp; "_" &amp; $D$9 &amp; "_" &amp; $B35, OBSERVED_DATA!$A$2:$F$6151, 4, FALSE),  0)</f>
        <v>2.0338999999999999E-3</v>
      </c>
      <c r="F35" s="73">
        <f>IFERROR(VLOOKUP(F$10 &amp; "_" &amp; $D$9 &amp; "_" &amp; $B35, OBSERVED_DATA!$A$2:$F$6151, 4, FALSE),  0)</f>
        <v>3.4059999999999998E-4</v>
      </c>
      <c r="G35" s="73">
        <f>IFERROR(VLOOKUP(G$10 &amp; "_" &amp; $D$9 &amp; "_" &amp; $B35, OBSERVED_DATA!$A$2:$F$6151, 4, FALSE),  0)</f>
        <v>7.4379999999999997E-4</v>
      </c>
      <c r="H35" s="73">
        <f>IFERROR(VLOOKUP(H$10 &amp; "_" &amp; $D$9 &amp; "_" &amp; $B35, OBSERVED_DATA!$A$2:$F$6151, 4, FALSE),  0)</f>
        <v>0</v>
      </c>
      <c r="I35" s="73">
        <f>IFERROR(VLOOKUP(I$10 &amp; "_" &amp; $D$9 &amp; "_" &amp; $B35, OBSERVED_DATA!$A$2:$F$6151, 4, FALSE),  0)</f>
        <v>0</v>
      </c>
      <c r="J35" s="73">
        <f>IFERROR(VLOOKUP(J$10 &amp; "_" &amp; $D$9 &amp; "_" &amp; $B35, OBSERVED_DATA!$A$2:$F$6151, 4, FALSE),  0)</f>
        <v>1.2099000000000001E-3</v>
      </c>
      <c r="K35" s="72">
        <f>IFERROR(VLOOKUP(K$10 &amp; "_" &amp; $D$9 &amp; "_" &amp; $B35, OBSERVED_DATA!$A$2:$F$6151, 4, FALSE),  0)</f>
        <v>9.301E-4</v>
      </c>
      <c r="L35" s="74">
        <f>IFERROR(VLOOKUP(L$10 &amp; "_" &amp; $D$9 &amp; "_" &amp; $B35, OBSERVED_DATA!$A$2:$F$6151, 4, FALSE),  0)</f>
        <v>0</v>
      </c>
      <c r="M35" s="72">
        <f>IFERROR(VLOOKUP(M$10 &amp; "_" &amp; $D$9 &amp; "_" &amp; $B35, OBSERVED_DATA!$A$2:$F$6151, 4, FALSE),  0)</f>
        <v>5.1887000000000001E-3</v>
      </c>
      <c r="N35" s="72">
        <f>IFERROR(VLOOKUP(N$10 &amp; "_" &amp; $D$9 &amp; "_" &amp; $B35, OBSERVED_DATA!$A$2:$F$6151, 4, FALSE),  0)</f>
        <v>1.07344E-2</v>
      </c>
      <c r="O35" s="74">
        <f>IFERROR(VLOOKUP(O$10 &amp; "_" &amp; $D$9 &amp; "_" &amp; $B35, OBSERVED_DATA!$A$2:$F$6151, 4, FALSE),  0)</f>
        <v>1.39437E-2</v>
      </c>
      <c r="P35" s="72">
        <f>IFERROR(VLOOKUP(P$10 &amp; "_" &amp; $D$9 &amp; "_" &amp; $B35, OBSERVED_DATA!$A$2:$F$6151, 4, FALSE),  0)</f>
        <v>9.4678999999999996E-3</v>
      </c>
      <c r="Q35" s="72">
        <f>IFERROR(VLOOKUP(Q$10 &amp; "_" &amp; $D$9 &amp; "_" &amp; $B35, OBSERVED_DATA!$A$2:$F$6151, 4, FALSE),  0)</f>
        <v>1.27732332037012E-2</v>
      </c>
      <c r="R35" s="72">
        <f>IFERROR(VLOOKUP(R$10 &amp; "_" &amp; $D$9 &amp; "_" &amp; $B35, OBSERVED_DATA!$A$2:$F$6151, 4, FALSE),  0)</f>
        <v>1.19410906196099E-2</v>
      </c>
      <c r="S35" s="72">
        <f>IFERROR(VLOOKUP(S$10 &amp; "_" &amp; $D$9 &amp; "_" &amp; $B35, OBSERVED_DATA!$A$2:$F$6151, 4, FALSE),  0)</f>
        <v>3.5223827358657998E-3</v>
      </c>
      <c r="T35" s="72">
        <f>IFERROR(VLOOKUP(T$10 &amp; "_" &amp; $D$9 &amp; "_" &amp; $B35, OBSERVED_DATA!$A$2:$F$6151, 4, FALSE),  0)</f>
        <v>4.6542831984568997E-3</v>
      </c>
    </row>
    <row r="36" spans="2:20" x14ac:dyDescent="0.25">
      <c r="B36" s="30">
        <f>Obs_Time!B36</f>
        <v>50</v>
      </c>
      <c r="C36" s="30">
        <f>Obs_Time!C36</f>
        <v>51</v>
      </c>
      <c r="D36" s="47"/>
      <c r="E36" s="72">
        <f>IFERROR(VLOOKUP(E$10 &amp; "_" &amp; $D$9 &amp; "_" &amp; $B36, OBSERVED_DATA!$A$2:$F$6151, 4, FALSE),  0)</f>
        <v>1.5788E-3</v>
      </c>
      <c r="F36" s="73">
        <f>IFERROR(VLOOKUP(F$10 &amp; "_" &amp; $D$9 &amp; "_" &amp; $B36, OBSERVED_DATA!$A$2:$F$6151, 4, FALSE),  0)</f>
        <v>2.9799999999999998E-4</v>
      </c>
      <c r="G36" s="73">
        <f>IFERROR(VLOOKUP(G$10 &amp; "_" &amp; $D$9 &amp; "_" &amp; $B36, OBSERVED_DATA!$A$2:$F$6151, 4, FALSE),  0)</f>
        <v>5.7160000000000002E-4</v>
      </c>
      <c r="H36" s="73">
        <f>IFERROR(VLOOKUP(H$10 &amp; "_" &amp; $D$9 &amp; "_" &amp; $B36, OBSERVED_DATA!$A$2:$F$6151, 4, FALSE),  0)</f>
        <v>0</v>
      </c>
      <c r="I36" s="73">
        <f>IFERROR(VLOOKUP(I$10 &amp; "_" &amp; $D$9 &amp; "_" &amp; $B36, OBSERVED_DATA!$A$2:$F$6151, 4, FALSE),  0)</f>
        <v>0</v>
      </c>
      <c r="J36" s="73">
        <f>IFERROR(VLOOKUP(J$10 &amp; "_" &amp; $D$9 &amp; "_" &amp; $B36, OBSERVED_DATA!$A$2:$F$6151, 4, FALSE),  0)</f>
        <v>9.1640000000000005E-4</v>
      </c>
      <c r="K36" s="72">
        <f>IFERROR(VLOOKUP(K$10 &amp; "_" &amp; $D$9 &amp; "_" &amp; $B36, OBSERVED_DATA!$A$2:$F$6151, 4, FALSE),  0)</f>
        <v>8.5860000000000005E-4</v>
      </c>
      <c r="L36" s="74">
        <f>IFERROR(VLOOKUP(L$10 &amp; "_" &amp; $D$9 &amp; "_" &amp; $B36, OBSERVED_DATA!$A$2:$F$6151, 4, FALSE),  0)</f>
        <v>0</v>
      </c>
      <c r="M36" s="72">
        <f>IFERROR(VLOOKUP(M$10 &amp; "_" &amp; $D$9 &amp; "_" &amp; $B36, OBSERVED_DATA!$A$2:$F$6151, 4, FALSE),  0)</f>
        <v>4.7841999999999997E-3</v>
      </c>
      <c r="N36" s="72">
        <f>IFERROR(VLOOKUP(N$10 &amp; "_" &amp; $D$9 &amp; "_" &amp; $B36, OBSERVED_DATA!$A$2:$F$6151, 4, FALSE),  0)</f>
        <v>9.8700000000000003E-3</v>
      </c>
      <c r="O36" s="74">
        <f>IFERROR(VLOOKUP(O$10 &amp; "_" &amp; $D$9 &amp; "_" &amp; $B36, OBSERVED_DATA!$A$2:$F$6151, 4, FALSE),  0)</f>
        <v>1.4026200000000001E-2</v>
      </c>
      <c r="P36" s="72">
        <f>IFERROR(VLOOKUP(P$10 &amp; "_" &amp; $D$9 &amp; "_" &amp; $B36, OBSERVED_DATA!$A$2:$F$6151, 4, FALSE),  0)</f>
        <v>9.1999000000000004E-3</v>
      </c>
      <c r="Q36" s="72">
        <f>IFERROR(VLOOKUP(Q$10 &amp; "_" &amp; $D$9 &amp; "_" &amp; $B36, OBSERVED_DATA!$A$2:$F$6151, 4, FALSE),  0)</f>
        <v>7.8785034196056994E-3</v>
      </c>
      <c r="R36" s="72">
        <f>IFERROR(VLOOKUP(R$10 &amp; "_" &amp; $D$9 &amp; "_" &amp; $B36, OBSERVED_DATA!$A$2:$F$6151, 4, FALSE),  0)</f>
        <v>7.5958604219185004E-3</v>
      </c>
      <c r="S36" s="72">
        <f>IFERROR(VLOOKUP(S$10 &amp; "_" &amp; $D$9 &amp; "_" &amp; $B36, OBSERVED_DATA!$A$2:$F$6151, 4, FALSE),  0)</f>
        <v>2.3051542714464E-2</v>
      </c>
      <c r="T36" s="72">
        <f>IFERROR(VLOOKUP(T$10 &amp; "_" &amp; $D$9 &amp; "_" &amp; $B36, OBSERVED_DATA!$A$2:$F$6151, 4, FALSE),  0)</f>
        <v>1.7275357457335699E-2</v>
      </c>
    </row>
    <row r="37" spans="2:20" x14ac:dyDescent="0.25">
      <c r="B37" s="30">
        <f>Obs_Time!B37</f>
        <v>52</v>
      </c>
      <c r="C37" s="30">
        <f>Obs_Time!C37</f>
        <v>53</v>
      </c>
      <c r="D37" s="47"/>
      <c r="E37" s="72">
        <f>IFERROR(VLOOKUP(E$10 &amp; "_" &amp; $D$9 &amp; "_" &amp; $B37, OBSERVED_DATA!$A$2:$F$6151, 4, FALSE),  0)</f>
        <v>1.1635E-3</v>
      </c>
      <c r="F37" s="73">
        <f>IFERROR(VLOOKUP(F$10 &amp; "_" &amp; $D$9 &amp; "_" &amp; $B37, OBSERVED_DATA!$A$2:$F$6151, 4, FALSE),  0)</f>
        <v>2.5549999999999998E-4</v>
      </c>
      <c r="G37" s="73">
        <f>IFERROR(VLOOKUP(G$10 &amp; "_" &amp; $D$9 &amp; "_" &amp; $B37, OBSERVED_DATA!$A$2:$F$6151, 4, FALSE),  0)</f>
        <v>4.6460000000000002E-4</v>
      </c>
      <c r="H37" s="73">
        <f>IFERROR(VLOOKUP(H$10 &amp; "_" &amp; $D$9 &amp; "_" &amp; $B37, OBSERVED_DATA!$A$2:$F$6151, 4, FALSE),  0)</f>
        <v>0</v>
      </c>
      <c r="I37" s="73">
        <f>IFERROR(VLOOKUP(I$10 &amp; "_" &amp; $D$9 &amp; "_" &amp; $B37, OBSERVED_DATA!$A$2:$F$6151, 4, FALSE),  0)</f>
        <v>0</v>
      </c>
      <c r="J37" s="73">
        <f>IFERROR(VLOOKUP(J$10 &amp; "_" &amp; $D$9 &amp; "_" &amp; $B37, OBSERVED_DATA!$A$2:$F$6151, 4, FALSE),  0)</f>
        <v>6.3279999999999999E-4</v>
      </c>
      <c r="K37" s="72">
        <f>IFERROR(VLOOKUP(K$10 &amp; "_" &amp; $D$9 &amp; "_" &amp; $B37, OBSERVED_DATA!$A$2:$F$6151, 4, FALSE),  0)</f>
        <v>7.871E-4</v>
      </c>
      <c r="L37" s="74">
        <f>IFERROR(VLOOKUP(L$10 &amp; "_" &amp; $D$9 &amp; "_" &amp; $B37, OBSERVED_DATA!$A$2:$F$6151, 4, FALSE),  0)</f>
        <v>0</v>
      </c>
      <c r="M37" s="72">
        <f>IFERROR(VLOOKUP(M$10 &amp; "_" &amp; $D$9 &amp; "_" &amp; $B37, OBSERVED_DATA!$A$2:$F$6151, 4, FALSE),  0)</f>
        <v>4.5012999999999997E-3</v>
      </c>
      <c r="N37" s="72">
        <f>IFERROR(VLOOKUP(N$10 &amp; "_" &amp; $D$9 &amp; "_" &amp; $B37, OBSERVED_DATA!$A$2:$F$6151, 4, FALSE),  0)</f>
        <v>9.0056000000000008E-3</v>
      </c>
      <c r="O37" s="74">
        <f>IFERROR(VLOOKUP(O$10 &amp; "_" &amp; $D$9 &amp; "_" &amp; $B37, OBSERVED_DATA!$A$2:$F$6151, 4, FALSE),  0)</f>
        <v>1.4109099999999999E-2</v>
      </c>
      <c r="P37" s="72">
        <f>IFERROR(VLOOKUP(P$10 &amp; "_" &amp; $D$9 &amp; "_" &amp; $B37, OBSERVED_DATA!$A$2:$F$6151, 4, FALSE),  0)</f>
        <v>8.9324000000000001E-3</v>
      </c>
      <c r="Q37" s="72">
        <f>IFERROR(VLOOKUP(Q$10 &amp; "_" &amp; $D$9 &amp; "_" &amp; $B37, OBSERVED_DATA!$A$2:$F$6151, 4, FALSE),  0)</f>
        <v>8.2808099772026002E-3</v>
      </c>
      <c r="R37" s="72">
        <f>IFERROR(VLOOKUP(R$10 &amp; "_" &amp; $D$9 &amp; "_" &amp; $B37, OBSERVED_DATA!$A$2:$F$6151, 4, FALSE),  0)</f>
        <v>8.0934058644022006E-3</v>
      </c>
      <c r="S37" s="72">
        <f>IFERROR(VLOOKUP(S$10 &amp; "_" &amp; $D$9 &amp; "_" &amp; $B37, OBSERVED_DATA!$A$2:$F$6151, 4, FALSE),  0)</f>
        <v>1.7834849295523401E-2</v>
      </c>
      <c r="T37" s="72">
        <f>IFERROR(VLOOKUP(T$10 &amp; "_" &amp; $D$9 &amp; "_" &amp; $B37, OBSERVED_DATA!$A$2:$F$6151, 4, FALSE),  0)</f>
        <v>1.5094972535536001E-2</v>
      </c>
    </row>
    <row r="38" spans="2:20" x14ac:dyDescent="0.25">
      <c r="B38" s="30">
        <f>Obs_Time!B38</f>
        <v>54</v>
      </c>
      <c r="C38" s="30">
        <f>Obs_Time!C38</f>
        <v>55</v>
      </c>
      <c r="D38" s="47"/>
      <c r="E38" s="72">
        <f>IFERROR(VLOOKUP(E$10 &amp; "_" &amp; $D$9 &amp; "_" &amp; $B38, OBSERVED_DATA!$A$2:$F$6151, 4, FALSE),  0)</f>
        <v>8.2070000000000005E-4</v>
      </c>
      <c r="F38" s="73">
        <f>IFERROR(VLOOKUP(F$10 &amp; "_" &amp; $D$9 &amp; "_" &amp; $B38, OBSERVED_DATA!$A$2:$F$6151, 4, FALSE),  0)</f>
        <v>2.129E-4</v>
      </c>
      <c r="G38" s="73">
        <f>IFERROR(VLOOKUP(G$10 &amp; "_" &amp; $D$9 &amp; "_" &amp; $B38, OBSERVED_DATA!$A$2:$F$6151, 4, FALSE),  0)</f>
        <v>4.0390000000000001E-4</v>
      </c>
      <c r="H38" s="73">
        <f>IFERROR(VLOOKUP(H$10 &amp; "_" &amp; $D$9 &amp; "_" &amp; $B38, OBSERVED_DATA!$A$2:$F$6151, 4, FALSE),  0)</f>
        <v>0</v>
      </c>
      <c r="I38" s="73">
        <f>IFERROR(VLOOKUP(I$10 &amp; "_" &amp; $D$9 &amp; "_" &amp; $B38, OBSERVED_DATA!$A$2:$F$6151, 4, FALSE),  0)</f>
        <v>0</v>
      </c>
      <c r="J38" s="73">
        <f>IFERROR(VLOOKUP(J$10 &amp; "_" &amp; $D$9 &amp; "_" &amp; $B38, OBSERVED_DATA!$A$2:$F$6151, 4, FALSE),  0)</f>
        <v>5.532E-4</v>
      </c>
      <c r="K38" s="72">
        <f>IFERROR(VLOOKUP(K$10 &amp; "_" &amp; $D$9 &amp; "_" &amp; $B38, OBSERVED_DATA!$A$2:$F$6151, 4, FALSE),  0)</f>
        <v>7.1549999999999999E-4</v>
      </c>
      <c r="L38" s="74">
        <f>IFERROR(VLOOKUP(L$10 &amp; "_" &amp; $D$9 &amp; "_" &amp; $B38, OBSERVED_DATA!$A$2:$F$6151, 4, FALSE),  0)</f>
        <v>0</v>
      </c>
      <c r="M38" s="72">
        <f>IFERROR(VLOOKUP(M$10 &amp; "_" &amp; $D$9 &amp; "_" &amp; $B38, OBSERVED_DATA!$A$2:$F$6151, 4, FALSE),  0)</f>
        <v>4.1390999999999997E-3</v>
      </c>
      <c r="N38" s="72">
        <f>IFERROR(VLOOKUP(N$10 &amp; "_" &amp; $D$9 &amp; "_" &amp; $B38, OBSERVED_DATA!$A$2:$F$6151, 4, FALSE),  0)</f>
        <v>8.1410000000000007E-3</v>
      </c>
      <c r="O38" s="74">
        <f>IFERROR(VLOOKUP(O$10 &amp; "_" &amp; $D$9 &amp; "_" &amp; $B38, OBSERVED_DATA!$A$2:$F$6151, 4, FALSE),  0)</f>
        <v>1.41917E-2</v>
      </c>
      <c r="P38" s="72">
        <f>IFERROR(VLOOKUP(P$10 &amp; "_" &amp; $D$9 &amp; "_" &amp; $B38, OBSERVED_DATA!$A$2:$F$6151, 4, FALSE),  0)</f>
        <v>8.6645000000000003E-3</v>
      </c>
      <c r="Q38" s="72">
        <f>IFERROR(VLOOKUP(Q$10 &amp; "_" &amp; $D$9 &amp; "_" &amp; $B38, OBSERVED_DATA!$A$2:$F$6151, 4, FALSE),  0)</f>
        <v>6.2357516427517003E-3</v>
      </c>
      <c r="R38" s="72">
        <f>IFERROR(VLOOKUP(R$10 &amp; "_" &amp; $D$9 &amp; "_" &amp; $B38, OBSERVED_DATA!$A$2:$F$6151, 4, FALSE),  0)</f>
        <v>6.6671089292822004E-3</v>
      </c>
      <c r="S38" s="72">
        <f>IFERROR(VLOOKUP(S$10 &amp; "_" &amp; $D$9 &amp; "_" &amp; $B38, OBSERVED_DATA!$A$2:$F$6151, 4, FALSE),  0)</f>
        <v>9.9875156054931007E-3</v>
      </c>
      <c r="T38" s="72">
        <f>IFERROR(VLOOKUP(T$10 &amp; "_" &amp; $D$9 &amp; "_" &amp; $B38, OBSERVED_DATA!$A$2:$F$6151, 4, FALSE),  0)</f>
        <v>1.09438550882636E-2</v>
      </c>
    </row>
    <row r="39" spans="2:20" x14ac:dyDescent="0.25">
      <c r="B39" s="30">
        <f>Obs_Time!B39</f>
        <v>56</v>
      </c>
      <c r="C39" s="30">
        <f>Obs_Time!C39</f>
        <v>57</v>
      </c>
      <c r="D39" s="47"/>
      <c r="E39" s="72">
        <f>IFERROR(VLOOKUP(E$10 &amp; "_" &amp; $D$9 &amp; "_" &amp; $B39, OBSERVED_DATA!$A$2:$F$6151, 4, FALSE),  0)</f>
        <v>5.1630000000000003E-4</v>
      </c>
      <c r="F39" s="73">
        <f>IFERROR(VLOOKUP(F$10 &amp; "_" &amp; $D$9 &amp; "_" &amp; $B39, OBSERVED_DATA!$A$2:$F$6151, 4, FALSE),  0)</f>
        <v>1.7029999999999999E-4</v>
      </c>
      <c r="G39" s="73">
        <f>IFERROR(VLOOKUP(G$10 &amp; "_" &amp; $D$9 &amp; "_" &amp; $B39, OBSERVED_DATA!$A$2:$F$6151, 4, FALSE),  0)</f>
        <v>3.5819999999999998E-4</v>
      </c>
      <c r="H39" s="73">
        <f>IFERROR(VLOOKUP(H$10 &amp; "_" &amp; $D$9 &amp; "_" &amp; $B39, OBSERVED_DATA!$A$2:$F$6151, 4, FALSE),  0)</f>
        <v>0</v>
      </c>
      <c r="I39" s="73">
        <f>IFERROR(VLOOKUP(I$10 &amp; "_" &amp; $D$9 &amp; "_" &amp; $B39, OBSERVED_DATA!$A$2:$F$6151, 4, FALSE),  0)</f>
        <v>0</v>
      </c>
      <c r="J39" s="73">
        <f>IFERROR(VLOOKUP(J$10 &amp; "_" &amp; $D$9 &amp; "_" &amp; $B39, OBSERVED_DATA!$A$2:$F$6151, 4, FALSE),  0)</f>
        <v>5.0350000000000004E-4</v>
      </c>
      <c r="K39" s="72">
        <f>IFERROR(VLOOKUP(K$10 &amp; "_" &amp; $D$9 &amp; "_" &amp; $B39, OBSERVED_DATA!$A$2:$F$6151, 4, FALSE),  0)</f>
        <v>6.4400000000000004E-4</v>
      </c>
      <c r="L39" s="74">
        <f>IFERROR(VLOOKUP(L$10 &amp; "_" &amp; $D$9 &amp; "_" &amp; $B39, OBSERVED_DATA!$A$2:$F$6151, 4, FALSE),  0)</f>
        <v>0</v>
      </c>
      <c r="M39" s="72">
        <f>IFERROR(VLOOKUP(M$10 &amp; "_" &amp; $D$9 &amp; "_" &amp; $B39, OBSERVED_DATA!$A$2:$F$6151, 4, FALSE),  0)</f>
        <v>3.6357999999999998E-3</v>
      </c>
      <c r="N39" s="72">
        <f>IFERROR(VLOOKUP(N$10 &amp; "_" &amp; $D$9 &amp; "_" &amp; $B39, OBSERVED_DATA!$A$2:$F$6151, 4, FALSE),  0)</f>
        <v>7.2766999999999997E-3</v>
      </c>
      <c r="O39" s="74">
        <f>IFERROR(VLOOKUP(O$10 &amp; "_" &amp; $D$9 &amp; "_" &amp; $B39, OBSERVED_DATA!$A$2:$F$6151, 4, FALSE),  0)</f>
        <v>1.4274500000000001E-2</v>
      </c>
      <c r="P39" s="72">
        <f>IFERROR(VLOOKUP(P$10 &amp; "_" &amp; $D$9 &amp; "_" &amp; $B39, OBSERVED_DATA!$A$2:$F$6151, 4, FALSE),  0)</f>
        <v>8.3967999999999994E-3</v>
      </c>
      <c r="Q39" s="72">
        <f>IFERROR(VLOOKUP(Q$10 &amp; "_" &amp; $D$9 &amp; "_" &amp; $B39, OBSERVED_DATA!$A$2:$F$6151, 4, FALSE),  0)</f>
        <v>9.9570873005228999E-3</v>
      </c>
      <c r="R39" s="72">
        <f>IFERROR(VLOOKUP(R$10 &amp; "_" &amp; $D$9 &amp; "_" &amp; $B39, OBSERVED_DATA!$A$2:$F$6151, 4, FALSE),  0)</f>
        <v>1.0282605811330701E-2</v>
      </c>
      <c r="S39" s="72">
        <f>IFERROR(VLOOKUP(S$10 &amp; "_" &amp; $D$9 &amp; "_" &amp; $B39, OBSERVED_DATA!$A$2:$F$6151, 4, FALSE),  0)</f>
        <v>2.0019618334225001E-2</v>
      </c>
      <c r="T39" s="72">
        <f>IFERROR(VLOOKUP(T$10 &amp; "_" &amp; $D$9 &amp; "_" &amp; $B39, OBSERVED_DATA!$A$2:$F$6151, 4, FALSE),  0)</f>
        <v>2.13845444253427E-2</v>
      </c>
    </row>
    <row r="40" spans="2:20" x14ac:dyDescent="0.25">
      <c r="B40" s="30">
        <f>Obs_Time!B40</f>
        <v>58</v>
      </c>
      <c r="C40" s="30">
        <f>Obs_Time!C40</f>
        <v>59</v>
      </c>
      <c r="D40" s="47"/>
      <c r="E40" s="72">
        <f>IFERROR(VLOOKUP(E$10 &amp; "_" &amp; $D$9 &amp; "_" &amp; $B40, OBSERVED_DATA!$A$2:$F$6151, 4, FALSE),  0)</f>
        <v>2.8840000000000002E-4</v>
      </c>
      <c r="F40" s="73">
        <f>IFERROR(VLOOKUP(F$10 &amp; "_" &amp; $D$9 &amp; "_" &amp; $B40, OBSERVED_DATA!$A$2:$F$6151, 4, FALSE),  0)</f>
        <v>1.2769999999999999E-4</v>
      </c>
      <c r="G40" s="73">
        <f>IFERROR(VLOOKUP(G$10 &amp; "_" &amp; $D$9 &amp; "_" &amp; $B40, OBSERVED_DATA!$A$2:$F$6151, 4, FALSE),  0)</f>
        <v>3.124E-4</v>
      </c>
      <c r="H40" s="73">
        <f>IFERROR(VLOOKUP(H$10 &amp; "_" &amp; $D$9 &amp; "_" &amp; $B40, OBSERVED_DATA!$A$2:$F$6151, 4, FALSE),  0)</f>
        <v>0</v>
      </c>
      <c r="I40" s="73">
        <f>IFERROR(VLOOKUP(I$10 &amp; "_" &amp; $D$9 &amp; "_" &amp; $B40, OBSERVED_DATA!$A$2:$F$6151, 4, FALSE),  0)</f>
        <v>0</v>
      </c>
      <c r="J40" s="73">
        <f>IFERROR(VLOOKUP(J$10 &amp; "_" &amp; $D$9 &amp; "_" &amp; $B40, OBSERVED_DATA!$A$2:$F$6151, 4, FALSE),  0)</f>
        <v>4.7409999999999998E-4</v>
      </c>
      <c r="K40" s="72">
        <f>IFERROR(VLOOKUP(K$10 &amp; "_" &amp; $D$9 &amp; "_" &amp; $B40, OBSERVED_DATA!$A$2:$F$6151, 4, FALSE),  0)</f>
        <v>5.7240000000000004E-4</v>
      </c>
      <c r="L40" s="74">
        <f>IFERROR(VLOOKUP(L$10 &amp; "_" &amp; $D$9 &amp; "_" &amp; $B40, OBSERVED_DATA!$A$2:$F$6151, 4, FALSE),  0)</f>
        <v>0</v>
      </c>
      <c r="M40" s="72">
        <f>IFERROR(VLOOKUP(M$10 &amp; "_" &amp; $D$9 &amp; "_" &amp; $B40, OBSERVED_DATA!$A$2:$F$6151, 4, FALSE),  0)</f>
        <v>3.1578000000000001E-3</v>
      </c>
      <c r="N40" s="72">
        <f>IFERROR(VLOOKUP(N$10 &amp; "_" &amp; $D$9 &amp; "_" &amp; $B40, OBSERVED_DATA!$A$2:$F$6151, 4, FALSE),  0)</f>
        <v>6.4124000000000004E-3</v>
      </c>
      <c r="O40" s="74">
        <f>IFERROR(VLOOKUP(O$10 &amp; "_" &amp; $D$9 &amp; "_" &amp; $B40, OBSERVED_DATA!$A$2:$F$6151, 4, FALSE),  0)</f>
        <v>1.4357200000000001E-2</v>
      </c>
      <c r="P40" s="72">
        <f>IFERROR(VLOOKUP(P$10 &amp; "_" &amp; $D$9 &amp; "_" &amp; $B40, OBSERVED_DATA!$A$2:$F$6151, 4, FALSE),  0)</f>
        <v>8.1290000000000008E-3</v>
      </c>
      <c r="Q40" s="72">
        <f>IFERROR(VLOOKUP(Q$10 &amp; "_" &amp; $D$9 &amp; "_" &amp; $B40, OBSERVED_DATA!$A$2:$F$6151, 4, FALSE),  0)</f>
        <v>9.2530508247284007E-3</v>
      </c>
      <c r="R40" s="72">
        <f>IFERROR(VLOOKUP(R$10 &amp; "_" &amp; $D$9 &amp; "_" &amp; $B40, OBSERVED_DATA!$A$2:$F$6151, 4, FALSE),  0)</f>
        <v>8.1265755605677992E-3</v>
      </c>
      <c r="S40" s="72">
        <f>IFERROR(VLOOKUP(S$10 &amp; "_" &amp; $D$9 &amp; "_" &amp; $B40, OBSERVED_DATA!$A$2:$F$6151, 4, FALSE),  0)</f>
        <v>1.4223292313179901E-2</v>
      </c>
      <c r="T40" s="72">
        <f>IFERROR(VLOOKUP(T$10 &amp; "_" &amp; $D$9 &amp; "_" &amp; $B40, OBSERVED_DATA!$A$2:$F$6151, 4, FALSE),  0)</f>
        <v>1.09438550882636E-2</v>
      </c>
    </row>
    <row r="41" spans="2:20" x14ac:dyDescent="0.25">
      <c r="B41" s="30">
        <f>Obs_Time!B41</f>
        <v>60</v>
      </c>
      <c r="C41" s="30">
        <f>Obs_Time!C41</f>
        <v>61</v>
      </c>
      <c r="D41" s="47"/>
      <c r="E41" s="72">
        <f>IFERROR(VLOOKUP(E$10 &amp; "_" &amp; $D$9 &amp; "_" &amp; $B41, OBSERVED_DATA!$A$2:$F$6151, 4, FALSE),  0)</f>
        <v>2.1890000000000001E-4</v>
      </c>
      <c r="F41" s="73">
        <f>IFERROR(VLOOKUP(F$10 &amp; "_" &amp; $D$9 &amp; "_" &amp; $B41, OBSERVED_DATA!$A$2:$F$6151, 4, FALSE),  0)</f>
        <v>8.5199999999999997E-5</v>
      </c>
      <c r="G41" s="73">
        <f>IFERROR(VLOOKUP(G$10 &amp; "_" &amp; $D$9 &amp; "_" &amp; $B41, OBSERVED_DATA!$A$2:$F$6151, 4, FALSE),  0)</f>
        <v>2.6669999999999998E-4</v>
      </c>
      <c r="H41" s="73">
        <f>IFERROR(VLOOKUP(H$10 &amp; "_" &amp; $D$9 &amp; "_" &amp; $B41, OBSERVED_DATA!$A$2:$F$6151, 4, FALSE),  0)</f>
        <v>0</v>
      </c>
      <c r="I41" s="73">
        <f>IFERROR(VLOOKUP(I$10 &amp; "_" &amp; $D$9 &amp; "_" &amp; $B41, OBSERVED_DATA!$A$2:$F$6151, 4, FALSE),  0)</f>
        <v>0</v>
      </c>
      <c r="J41" s="73">
        <f>IFERROR(VLOOKUP(J$10 &amp; "_" &amp; $D$9 &amp; "_" &amp; $B41, OBSERVED_DATA!$A$2:$F$6151, 4, FALSE),  0)</f>
        <v>4.4450000000000002E-4</v>
      </c>
      <c r="K41" s="72">
        <f>IFERROR(VLOOKUP(K$10 &amp; "_" &amp; $D$9 &amp; "_" &amp; $B41, OBSERVED_DATA!$A$2:$F$6151, 4, FALSE),  0)</f>
        <v>5.0089999999999998E-4</v>
      </c>
      <c r="L41" s="74">
        <f>IFERROR(VLOOKUP(L$10 &amp; "_" &amp; $D$9 &amp; "_" &amp; $B41, OBSERVED_DATA!$A$2:$F$6151, 4, FALSE),  0)</f>
        <v>0</v>
      </c>
      <c r="M41" s="72">
        <f>IFERROR(VLOOKUP(M$10 &amp; "_" &amp; $D$9 &amp; "_" &amp; $B41, OBSERVED_DATA!$A$2:$F$6151, 4, FALSE),  0)</f>
        <v>2.7179999999999999E-3</v>
      </c>
      <c r="N41" s="72">
        <f>IFERROR(VLOOKUP(N$10 &amp; "_" &amp; $D$9 &amp; "_" &amp; $B41, OBSERVED_DATA!$A$2:$F$6151, 4, FALSE),  0)</f>
        <v>5.548E-3</v>
      </c>
      <c r="O41" s="74">
        <f>IFERROR(VLOOKUP(O$10 &amp; "_" &amp; $D$9 &amp; "_" &amp; $B41, OBSERVED_DATA!$A$2:$F$6151, 4, FALSE),  0)</f>
        <v>1.444E-2</v>
      </c>
      <c r="P41" s="72">
        <f>IFERROR(VLOOKUP(P$10 &amp; "_" &amp; $D$9 &amp; "_" &amp; $B41, OBSERVED_DATA!$A$2:$F$6151, 4, FALSE),  0)</f>
        <v>7.8615000000000004E-3</v>
      </c>
      <c r="Q41" s="72">
        <f>IFERROR(VLOOKUP(Q$10 &amp; "_" &amp; $D$9 &amp; "_" &amp; $B41, OBSERVED_DATA!$A$2:$F$6151, 4, FALSE),  0)</f>
        <v>1.1264583612712801E-2</v>
      </c>
      <c r="R41" s="72">
        <f>IFERROR(VLOOKUP(R$10 &amp; "_" &amp; $D$9 &amp; "_" &amp; $B41, OBSERVED_DATA!$A$2:$F$6151, 4, FALSE),  0)</f>
        <v>1.1045508823139099E-2</v>
      </c>
      <c r="S41" s="72">
        <f>IFERROR(VLOOKUP(S$10 &amp; "_" &amp; $D$9 &amp; "_" &amp; $B41, OBSERVED_DATA!$A$2:$F$6151, 4, FALSE),  0)</f>
        <v>1.4223292313179901E-2</v>
      </c>
      <c r="T41" s="72">
        <f>IFERROR(VLOOKUP(T$10 &amp; "_" &amp; $D$9 &amp; "_" &amp; $B41, OBSERVED_DATA!$A$2:$F$6151, 4, FALSE),  0)</f>
        <v>1.34177533649209E-2</v>
      </c>
    </row>
    <row r="42" spans="2:20" x14ac:dyDescent="0.25">
      <c r="B42" s="30">
        <f>Obs_Time!B42</f>
        <v>62</v>
      </c>
      <c r="C42" s="30">
        <f>Obs_Time!C42</f>
        <v>63</v>
      </c>
      <c r="D42" s="47"/>
      <c r="E42" s="72">
        <f>IFERROR(VLOOKUP(E$10 &amp; "_" &amp; $D$9 &amp; "_" &amp; $B42, OBSERVED_DATA!$A$2:$F$6151, 4, FALSE),  0)</f>
        <v>2.0029999999999999E-4</v>
      </c>
      <c r="F42" s="73">
        <f>IFERROR(VLOOKUP(F$10 &amp; "_" &amp; $D$9 &amp; "_" &amp; $B42, OBSERVED_DATA!$A$2:$F$6151, 4, FALSE),  0)</f>
        <v>4.2599999999999999E-5</v>
      </c>
      <c r="G42" s="73">
        <f>IFERROR(VLOOKUP(G$10 &amp; "_" &amp; $D$9 &amp; "_" &amp; $B42, OBSERVED_DATA!$A$2:$F$6151, 4, FALSE),  0)</f>
        <v>2.2100000000000001E-4</v>
      </c>
      <c r="H42" s="73">
        <f>IFERROR(VLOOKUP(H$10 &amp; "_" &amp; $D$9 &amp; "_" &amp; $B42, OBSERVED_DATA!$A$2:$F$6151, 4, FALSE),  0)</f>
        <v>0</v>
      </c>
      <c r="I42" s="73">
        <f>IFERROR(VLOOKUP(I$10 &amp; "_" &amp; $D$9 &amp; "_" &amp; $B42, OBSERVED_DATA!$A$2:$F$6151, 4, FALSE),  0)</f>
        <v>0</v>
      </c>
      <c r="J42" s="73">
        <f>IFERROR(VLOOKUP(J$10 &amp; "_" &amp; $D$9 &amp; "_" &amp; $B42, OBSERVED_DATA!$A$2:$F$6151, 4, FALSE),  0)</f>
        <v>4.148E-4</v>
      </c>
      <c r="K42" s="72">
        <f>IFERROR(VLOOKUP(K$10 &amp; "_" &amp; $D$9 &amp; "_" &amp; $B42, OBSERVED_DATA!$A$2:$F$6151, 4, FALSE),  0)</f>
        <v>4.2930000000000003E-4</v>
      </c>
      <c r="L42" s="74">
        <f>IFERROR(VLOOKUP(L$10 &amp; "_" &amp; $D$9 &amp; "_" &amp; $B42, OBSERVED_DATA!$A$2:$F$6151, 4, FALSE),  0)</f>
        <v>0</v>
      </c>
      <c r="M42" s="72">
        <f>IFERROR(VLOOKUP(M$10 &amp; "_" &amp; $D$9 &amp; "_" &amp; $B42, OBSERVED_DATA!$A$2:$F$6151, 4, FALSE),  0)</f>
        <v>2.5019E-3</v>
      </c>
      <c r="N42" s="72">
        <f>IFERROR(VLOOKUP(N$10 &amp; "_" &amp; $D$9 &amp; "_" &amp; $B42, OBSERVED_DATA!$A$2:$F$6151, 4, FALSE),  0)</f>
        <v>4.6835999999999996E-3</v>
      </c>
      <c r="O42" s="74">
        <f>IFERROR(VLOOKUP(O$10 &amp; "_" &amp; $D$9 &amp; "_" &amp; $B42, OBSERVED_DATA!$A$2:$F$6151, 4, FALSE),  0)</f>
        <v>1.35786E-2</v>
      </c>
      <c r="P42" s="72">
        <f>IFERROR(VLOOKUP(P$10 &amp; "_" &amp; $D$9 &amp; "_" &amp; $B42, OBSERVED_DATA!$A$2:$F$6151, 4, FALSE),  0)</f>
        <v>7.5935000000000004E-3</v>
      </c>
      <c r="Q42" s="72">
        <f>IFERROR(VLOOKUP(Q$10 &amp; "_" &amp; $D$9 &amp; "_" &amp; $B42, OBSERVED_DATA!$A$2:$F$6151, 4, FALSE),  0)</f>
        <v>9.8229851146573004E-3</v>
      </c>
      <c r="R42" s="72">
        <f>IFERROR(VLOOKUP(R$10 &amp; "_" &amp; $D$9 &amp; "_" &amp; $B42, OBSERVED_DATA!$A$2:$F$6151, 4, FALSE),  0)</f>
        <v>9.4201937110255998E-3</v>
      </c>
      <c r="S42" s="72">
        <f>IFERROR(VLOOKUP(S$10 &amp; "_" &amp; $D$9 &amp; "_" &amp; $B42, OBSERVED_DATA!$A$2:$F$6151, 4, FALSE),  0)</f>
        <v>1.1102193686463299E-2</v>
      </c>
      <c r="T42" s="72">
        <f>IFERROR(VLOOKUP(T$10 &amp; "_" &amp; $D$9 &amp; "_" &amp; $B42, OBSERVED_DATA!$A$2:$F$6151, 4, FALSE),  0)</f>
        <v>1.2956518093001799E-2</v>
      </c>
    </row>
    <row r="43" spans="2:20" x14ac:dyDescent="0.25">
      <c r="B43" s="30">
        <f>Obs_Time!B43</f>
        <v>64</v>
      </c>
      <c r="C43" s="30">
        <f>Obs_Time!C43</f>
        <v>65</v>
      </c>
      <c r="D43" s="47"/>
      <c r="E43" s="72">
        <f>IFERROR(VLOOKUP(E$10 &amp; "_" &amp; $D$9 &amp; "_" &amp; $B43, OBSERVED_DATA!$A$2:$F$6151, 4, FALSE),  0)</f>
        <v>1.805E-4</v>
      </c>
      <c r="F43" s="73">
        <f>IFERROR(VLOOKUP(F$10 &amp; "_" &amp; $D$9 &amp; "_" &amp; $B43, OBSERVED_DATA!$A$2:$F$6151, 4, FALSE),  0)</f>
        <v>0</v>
      </c>
      <c r="G43" s="73">
        <f>IFERROR(VLOOKUP(G$10 &amp; "_" &amp; $D$9 &amp; "_" &amp; $B43, OBSERVED_DATA!$A$2:$F$6151, 4, FALSE),  0)</f>
        <v>1.853E-4</v>
      </c>
      <c r="H43" s="73">
        <f>IFERROR(VLOOKUP(H$10 &amp; "_" &amp; $D$9 &amp; "_" &amp; $B43, OBSERVED_DATA!$A$2:$F$6151, 4, FALSE),  0)</f>
        <v>0</v>
      </c>
      <c r="I43" s="73">
        <f>IFERROR(VLOOKUP(I$10 &amp; "_" &amp; $D$9 &amp; "_" &amp; $B43, OBSERVED_DATA!$A$2:$F$6151, 4, FALSE),  0)</f>
        <v>0</v>
      </c>
      <c r="J43" s="73">
        <f>IFERROR(VLOOKUP(J$10 &amp; "_" &amp; $D$9 &amp; "_" &amp; $B43, OBSERVED_DATA!$A$2:$F$6151, 4, FALSE),  0)</f>
        <v>3.8509999999999998E-4</v>
      </c>
      <c r="K43" s="72">
        <f>IFERROR(VLOOKUP(K$10 &amp; "_" &amp; $D$9 &amp; "_" &amp; $B43, OBSERVED_DATA!$A$2:$F$6151, 4, FALSE),  0)</f>
        <v>3.5780000000000002E-4</v>
      </c>
      <c r="L43" s="74">
        <f>IFERROR(VLOOKUP(L$10 &amp; "_" &amp; $D$9 &amp; "_" &amp; $B43, OBSERVED_DATA!$A$2:$F$6151, 4, FALSE),  0)</f>
        <v>0</v>
      </c>
      <c r="M43" s="72">
        <f>IFERROR(VLOOKUP(M$10 &amp; "_" &amp; $D$9 &amp; "_" &amp; $B43, OBSERVED_DATA!$A$2:$F$6151, 4, FALSE),  0)</f>
        <v>2.2935E-3</v>
      </c>
      <c r="N43" s="72">
        <f>IFERROR(VLOOKUP(N$10 &amp; "_" &amp; $D$9 &amp; "_" &amp; $B43, OBSERVED_DATA!$A$2:$F$6151, 4, FALSE),  0)</f>
        <v>3.8194000000000001E-3</v>
      </c>
      <c r="O43" s="74">
        <f>IFERROR(VLOOKUP(O$10 &amp; "_" &amp; $D$9 &amp; "_" &amp; $B43, OBSERVED_DATA!$A$2:$F$6151, 4, FALSE),  0)</f>
        <v>1.2716999999999999E-2</v>
      </c>
      <c r="P43" s="72">
        <f>IFERROR(VLOOKUP(P$10 &amp; "_" &amp; $D$9 &amp; "_" &amp; $B43, OBSERVED_DATA!$A$2:$F$6151, 4, FALSE),  0)</f>
        <v>7.3258999999999998E-3</v>
      </c>
      <c r="Q43" s="72">
        <f>IFERROR(VLOOKUP(Q$10 &amp; "_" &amp; $D$9 &amp; "_" &amp; $B43, OBSERVED_DATA!$A$2:$F$6151, 4, FALSE),  0)</f>
        <v>1.54552769210138E-2</v>
      </c>
      <c r="R43" s="72">
        <f>IFERROR(VLOOKUP(R$10 &amp; "_" &amp; $D$9 &amp; "_" &amp; $B43, OBSERVED_DATA!$A$2:$F$6151, 4, FALSE),  0)</f>
        <v>1.3533236035557899E-2</v>
      </c>
      <c r="S43" s="72">
        <f>IFERROR(VLOOKUP(S$10 &amp; "_" &amp; $D$9 &amp; "_" &amp; $B43, OBSERVED_DATA!$A$2:$F$6151, 4, FALSE),  0)</f>
        <v>2.66630996968075E-2</v>
      </c>
      <c r="T43" s="72">
        <f>IFERROR(VLOOKUP(T$10 &amp; "_" &amp; $D$9 &amp; "_" &amp; $B43, OBSERVED_DATA!$A$2:$F$6151, 4, FALSE),  0)</f>
        <v>2.3187555033754002E-2</v>
      </c>
    </row>
    <row r="44" spans="2:20" x14ac:dyDescent="0.25">
      <c r="B44" s="30">
        <f>Obs_Time!B44</f>
        <v>66</v>
      </c>
      <c r="C44" s="30">
        <f>Obs_Time!C44</f>
        <v>67</v>
      </c>
      <c r="D44" s="47"/>
      <c r="E44" s="72">
        <f>IFERROR(VLOOKUP(E$10 &amp; "_" &amp; $D$9 &amp; "_" &amp; $B44, OBSERVED_DATA!$A$2:$F$6151, 4, FALSE),  0)</f>
        <v>1.607E-4</v>
      </c>
      <c r="F44" s="73">
        <f>IFERROR(VLOOKUP(F$10 &amp; "_" &amp; $D$9 &amp; "_" &amp; $B44, OBSERVED_DATA!$A$2:$F$6151, 4, FALSE),  0)</f>
        <v>0</v>
      </c>
      <c r="G44" s="73">
        <f>IFERROR(VLOOKUP(G$10 &amp; "_" &amp; $D$9 &amp; "_" &amp; $B44, OBSERVED_DATA!$A$2:$F$6151, 4, FALSE),  0)</f>
        <v>1.596E-4</v>
      </c>
      <c r="H44" s="73">
        <f>IFERROR(VLOOKUP(H$10 &amp; "_" &amp; $D$9 &amp; "_" &amp; $B44, OBSERVED_DATA!$A$2:$F$6151, 4, FALSE),  0)</f>
        <v>0</v>
      </c>
      <c r="I44" s="73">
        <f>IFERROR(VLOOKUP(I$10 &amp; "_" &amp; $D$9 &amp; "_" &amp; $B44, OBSERVED_DATA!$A$2:$F$6151, 4, FALSE),  0)</f>
        <v>0</v>
      </c>
      <c r="J44" s="73">
        <f>IFERROR(VLOOKUP(J$10 &amp; "_" &amp; $D$9 &amp; "_" &amp; $B44, OBSERVED_DATA!$A$2:$F$6151, 4, FALSE),  0)</f>
        <v>3.5550000000000002E-4</v>
      </c>
      <c r="K44" s="72">
        <f>IFERROR(VLOOKUP(K$10 &amp; "_" &amp; $D$9 &amp; "_" &amp; $B44, OBSERVED_DATA!$A$2:$F$6151, 4, FALSE),  0)</f>
        <v>2.8620000000000002E-4</v>
      </c>
      <c r="L44" s="74">
        <f>IFERROR(VLOOKUP(L$10 &amp; "_" &amp; $D$9 &amp; "_" &amp; $B44, OBSERVED_DATA!$A$2:$F$6151, 4, FALSE),  0)</f>
        <v>0</v>
      </c>
      <c r="M44" s="72">
        <f>IFERROR(VLOOKUP(M$10 &amp; "_" &amp; $D$9 &amp; "_" &amp; $B44, OBSERVED_DATA!$A$2:$F$6151, 4, FALSE),  0)</f>
        <v>2.085E-3</v>
      </c>
      <c r="N44" s="72">
        <f>IFERROR(VLOOKUP(N$10 &amp; "_" &amp; $D$9 &amp; "_" &amp; $B44, OBSERVED_DATA!$A$2:$F$6151, 4, FALSE),  0)</f>
        <v>3.1627999999999999E-3</v>
      </c>
      <c r="O44" s="74">
        <f>IFERROR(VLOOKUP(O$10 &amp; "_" &amp; $D$9 &amp; "_" &amp; $B44, OBSERVED_DATA!$A$2:$F$6151, 4, FALSE),  0)</f>
        <v>1.18555E-2</v>
      </c>
      <c r="P44" s="72">
        <f>IFERROR(VLOOKUP(P$10 &amp; "_" &amp; $D$9 &amp; "_" &amp; $B44, OBSERVED_DATA!$A$2:$F$6151, 4, FALSE),  0)</f>
        <v>7.0581000000000003E-3</v>
      </c>
      <c r="Q44" s="72">
        <f>IFERROR(VLOOKUP(Q$10 &amp; "_" &amp; $D$9 &amp; "_" &amp; $B44, OBSERVED_DATA!$A$2:$F$6151, 4, FALSE),  0)</f>
        <v>3.6274641276652801E-2</v>
      </c>
      <c r="R44" s="72">
        <f>IFERROR(VLOOKUP(R$10 &amp; "_" &amp; $D$9 &amp; "_" &amp; $B44, OBSERVED_DATA!$A$2:$F$6151, 4, FALSE),  0)</f>
        <v>3.2970677988589603E-2</v>
      </c>
      <c r="S44" s="72">
        <f>IFERROR(VLOOKUP(S$10 &amp; "_" &amp; $D$9 &amp; "_" &amp; $B44, OBSERVED_DATA!$A$2:$F$6151, 4, FALSE),  0)</f>
        <v>4.0440520777599402E-2</v>
      </c>
      <c r="T44" s="72">
        <f>IFERROR(VLOOKUP(T$10 &amp; "_" &amp; $D$9 &amp; "_" &amp; $B44, OBSERVED_DATA!$A$2:$F$6151, 4, FALSE),  0)</f>
        <v>3.7569709421778598E-2</v>
      </c>
    </row>
    <row r="45" spans="2:20" x14ac:dyDescent="0.25">
      <c r="B45" s="30">
        <f>Obs_Time!B45</f>
        <v>68</v>
      </c>
      <c r="C45" s="30">
        <f>Obs_Time!C45</f>
        <v>69</v>
      </c>
      <c r="D45" s="47"/>
      <c r="E45" s="72">
        <f>IFERROR(VLOOKUP(E$10 &amp; "_" &amp; $D$9 &amp; "_" &amp; $B45, OBSERVED_DATA!$A$2:$F$6151, 4, FALSE),  0)</f>
        <v>1.4080000000000001E-4</v>
      </c>
      <c r="F45" s="73">
        <f>IFERROR(VLOOKUP(F$10 &amp; "_" &amp; $D$9 &amp; "_" &amp; $B45, OBSERVED_DATA!$A$2:$F$6151, 4, FALSE),  0)</f>
        <v>0</v>
      </c>
      <c r="G45" s="73">
        <f>IFERROR(VLOOKUP(G$10 &amp; "_" &amp; $D$9 &amp; "_" &amp; $B45, OBSERVED_DATA!$A$2:$F$6151, 4, FALSE),  0)</f>
        <v>1.339E-4</v>
      </c>
      <c r="H45" s="73">
        <f>IFERROR(VLOOKUP(H$10 &amp; "_" &amp; $D$9 &amp; "_" &amp; $B45, OBSERVED_DATA!$A$2:$F$6151, 4, FALSE),  0)</f>
        <v>0</v>
      </c>
      <c r="I45" s="73">
        <f>IFERROR(VLOOKUP(I$10 &amp; "_" &amp; $D$9 &amp; "_" &amp; $B45, OBSERVED_DATA!$A$2:$F$6151, 4, FALSE),  0)</f>
        <v>0</v>
      </c>
      <c r="J45" s="73">
        <f>IFERROR(VLOOKUP(J$10 &amp; "_" &amp; $D$9 &amp; "_" &amp; $B45, OBSERVED_DATA!$A$2:$F$6151, 4, FALSE),  0)</f>
        <v>3.2590000000000001E-4</v>
      </c>
      <c r="K45" s="72">
        <f>IFERROR(VLOOKUP(K$10 &amp; "_" &amp; $D$9 &amp; "_" &amp; $B45, OBSERVED_DATA!$A$2:$F$6151, 4, FALSE),  0)</f>
        <v>2.1460000000000001E-4</v>
      </c>
      <c r="L45" s="74">
        <f>IFERROR(VLOOKUP(L$10 &amp; "_" &amp; $D$9 &amp; "_" &amp; $B45, OBSERVED_DATA!$A$2:$F$6151, 4, FALSE),  0)</f>
        <v>0</v>
      </c>
      <c r="M45" s="72">
        <f>IFERROR(VLOOKUP(M$10 &amp; "_" &amp; $D$9 &amp; "_" &amp; $B45, OBSERVED_DATA!$A$2:$F$6151, 4, FALSE),  0)</f>
        <v>1.8599000000000001E-3</v>
      </c>
      <c r="N45" s="72">
        <f>IFERROR(VLOOKUP(N$10 &amp; "_" &amp; $D$9 &amp; "_" &amp; $B45, OBSERVED_DATA!$A$2:$F$6151, 4, FALSE),  0)</f>
        <v>2.6373999999999998E-3</v>
      </c>
      <c r="O45" s="74">
        <f>IFERROR(VLOOKUP(O$10 &amp; "_" &amp; $D$9 &amp; "_" &amp; $B45, OBSERVED_DATA!$A$2:$F$6151, 4, FALSE),  0)</f>
        <v>1.09941E-2</v>
      </c>
      <c r="P45" s="72">
        <f>IFERROR(VLOOKUP(P$10 &amp; "_" &amp; $D$9 &amp; "_" &amp; $B45, OBSERVED_DATA!$A$2:$F$6151, 4, FALSE),  0)</f>
        <v>6.7904999999999997E-3</v>
      </c>
      <c r="Q45" s="72">
        <f>IFERROR(VLOOKUP(Q$10 &amp; "_" &amp; $D$9 &amp; "_" &amp; $B45, OBSERVED_DATA!$A$2:$F$6151, 4, FALSE),  0)</f>
        <v>4.2678020651736599E-2</v>
      </c>
      <c r="R45" s="72">
        <f>IFERROR(VLOOKUP(R$10 &amp; "_" &amp; $D$9 &amp; "_" &amp; $B45, OBSERVED_DATA!$A$2:$F$6151, 4, FALSE),  0)</f>
        <v>4.09977444606607E-2</v>
      </c>
      <c r="S45" s="72">
        <f>IFERROR(VLOOKUP(S$10 &amp; "_" &amp; $D$9 &amp; "_" &amp; $B45, OBSERVED_DATA!$A$2:$F$6151, 4, FALSE),  0)</f>
        <v>6.4116283217406797E-2</v>
      </c>
      <c r="T45" s="72">
        <f>IFERROR(VLOOKUP(T$10 &amp; "_" &amp; $D$9 &amp; "_" &amp; $B45, OBSERVED_DATA!$A$2:$F$6151, 4, FALSE),  0)</f>
        <v>6.6459809635624104E-2</v>
      </c>
    </row>
    <row r="46" spans="2:20" x14ac:dyDescent="0.25">
      <c r="B46" s="30">
        <f>Obs_Time!B46</f>
        <v>70</v>
      </c>
      <c r="C46" s="30">
        <f>Obs_Time!C46</f>
        <v>71</v>
      </c>
      <c r="D46" s="47"/>
      <c r="E46" s="72">
        <f>IFERROR(VLOOKUP(E$10 &amp; "_" &amp; $D$9 &amp; "_" &amp; $B46, OBSERVED_DATA!$A$2:$F$6151, 4, FALSE),  0)</f>
        <v>1.208E-4</v>
      </c>
      <c r="F46" s="73">
        <f>IFERROR(VLOOKUP(F$10 &amp; "_" &amp; $D$9 &amp; "_" &amp; $B46, OBSERVED_DATA!$A$2:$F$6151, 4, FALSE),  0)</f>
        <v>0</v>
      </c>
      <c r="G46" s="73">
        <f>IFERROR(VLOOKUP(G$10 &amp; "_" &amp; $D$9 &amp; "_" &amp; $B46, OBSERVED_DATA!$A$2:$F$6151, 4, FALSE),  0)</f>
        <v>1.083E-4</v>
      </c>
      <c r="H46" s="73">
        <f>IFERROR(VLOOKUP(H$10 &amp; "_" &amp; $D$9 &amp; "_" &amp; $B46, OBSERVED_DATA!$A$2:$F$6151, 4, FALSE),  0)</f>
        <v>0</v>
      </c>
      <c r="I46" s="73">
        <f>IFERROR(VLOOKUP(I$10 &amp; "_" &amp; $D$9 &amp; "_" &amp; $B46, OBSERVED_DATA!$A$2:$F$6151, 4, FALSE),  0)</f>
        <v>0</v>
      </c>
      <c r="J46" s="73">
        <f>IFERROR(VLOOKUP(J$10 &amp; "_" &amp; $D$9 &amp; "_" &amp; $B46, OBSERVED_DATA!$A$2:$F$6151, 4, FALSE),  0)</f>
        <v>2.9629999999999999E-4</v>
      </c>
      <c r="K46" s="72">
        <f>IFERROR(VLOOKUP(K$10 &amp; "_" &amp; $D$9 &amp; "_" &amp; $B46, OBSERVED_DATA!$A$2:$F$6151, 4, FALSE),  0)</f>
        <v>1.4300000000000001E-4</v>
      </c>
      <c r="L46" s="74">
        <f>IFERROR(VLOOKUP(L$10 &amp; "_" &amp; $D$9 &amp; "_" &amp; $B46, OBSERVED_DATA!$A$2:$F$6151, 4, FALSE),  0)</f>
        <v>0</v>
      </c>
      <c r="M46" s="72">
        <f>IFERROR(VLOOKUP(M$10 &amp; "_" &amp; $D$9 &amp; "_" &amp; $B46, OBSERVED_DATA!$A$2:$F$6151, 4, FALSE),  0)</f>
        <v>1.5544999999999999E-3</v>
      </c>
      <c r="N46" s="72">
        <f>IFERROR(VLOOKUP(N$10 &amp; "_" &amp; $D$9 &amp; "_" &amp; $B46, OBSERVED_DATA!$A$2:$F$6151, 4, FALSE),  0)</f>
        <v>2.2558999999999999E-3</v>
      </c>
      <c r="O46" s="74">
        <f>IFERROR(VLOOKUP(O$10 &amp; "_" &amp; $D$9 &amp; "_" &amp; $B46, OBSERVED_DATA!$A$2:$F$6151, 4, FALSE),  0)</f>
        <v>1.01326E-2</v>
      </c>
      <c r="P46" s="72">
        <f>IFERROR(VLOOKUP(P$10 &amp; "_" &amp; $D$9 &amp; "_" &amp; $B46, OBSERVED_DATA!$A$2:$F$6151, 4, FALSE),  0)</f>
        <v>6.5225999999999999E-3</v>
      </c>
      <c r="Q46" s="72">
        <f>IFERROR(VLOOKUP(Q$10 &amp; "_" &amp; $D$9 &amp; "_" &amp; $B46, OBSERVED_DATA!$A$2:$F$6151, 4, FALSE),  0)</f>
        <v>7.1744669438110996E-3</v>
      </c>
      <c r="R46" s="72">
        <f>IFERROR(VLOOKUP(R$10 &amp; "_" &amp; $D$9 &amp; "_" &amp; $B46, OBSERVED_DATA!$A$2:$F$6151, 4, FALSE),  0)</f>
        <v>7.8612179912432006E-3</v>
      </c>
      <c r="S46" s="72">
        <f>IFERROR(VLOOKUP(S$10 &amp; "_" &amp; $D$9 &amp; "_" &amp; $B46, OBSERVED_DATA!$A$2:$F$6151, 4, FALSE),  0)</f>
        <v>1.81469591581951E-2</v>
      </c>
      <c r="T46" s="72">
        <f>IFERROR(VLOOKUP(T$10 &amp; "_" &amp; $D$9 &amp; "_" &amp; $B46, OBSERVED_DATA!$A$2:$F$6151, 4, FALSE),  0)</f>
        <v>1.3208100968594001E-2</v>
      </c>
    </row>
    <row r="47" spans="2:20" x14ac:dyDescent="0.25">
      <c r="B47" s="30">
        <f>Obs_Time!B47</f>
        <v>72</v>
      </c>
      <c r="C47" s="30">
        <f>Obs_Time!C47</f>
        <v>73</v>
      </c>
      <c r="D47" s="47"/>
      <c r="E47" s="72">
        <f>IFERROR(VLOOKUP(E$10 &amp; "_" &amp; $D$9 &amp; "_" &amp; $B47, OBSERVED_DATA!$A$2:$F$6151, 4, FALSE),  0)</f>
        <v>1.01E-4</v>
      </c>
      <c r="F47" s="73">
        <f>IFERROR(VLOOKUP(F$10 &amp; "_" &amp; $D$9 &amp; "_" &amp; $B47, OBSERVED_DATA!$A$2:$F$6151, 4, FALSE),  0)</f>
        <v>0</v>
      </c>
      <c r="G47" s="73">
        <f>IFERROR(VLOOKUP(G$10 &amp; "_" &amp; $D$9 &amp; "_" &amp; $B47, OBSERVED_DATA!$A$2:$F$6151, 4, FALSE),  0)</f>
        <v>8.7700000000000004E-5</v>
      </c>
      <c r="H47" s="73">
        <f>IFERROR(VLOOKUP(H$10 &amp; "_" &amp; $D$9 &amp; "_" &amp; $B47, OBSERVED_DATA!$A$2:$F$6151, 4, FALSE),  0)</f>
        <v>0</v>
      </c>
      <c r="I47" s="73">
        <f>IFERROR(VLOOKUP(I$10 &amp; "_" &amp; $D$9 &amp; "_" &amp; $B47, OBSERVED_DATA!$A$2:$F$6151, 4, FALSE),  0)</f>
        <v>0</v>
      </c>
      <c r="J47" s="73">
        <f>IFERROR(VLOOKUP(J$10 &amp; "_" &amp; $D$9 &amp; "_" &amp; $B47, OBSERVED_DATA!$A$2:$F$6151, 4, FALSE),  0)</f>
        <v>2.6669999999999998E-4</v>
      </c>
      <c r="K47" s="72">
        <f>IFERROR(VLOOKUP(K$10 &amp; "_" &amp; $D$9 &amp; "_" &amp; $B47, OBSERVED_DATA!$A$2:$F$6151, 4, FALSE),  0)</f>
        <v>7.1500000000000003E-5</v>
      </c>
      <c r="L47" s="74">
        <f>IFERROR(VLOOKUP(L$10 &amp; "_" &amp; $D$9 &amp; "_" &amp; $B47, OBSERVED_DATA!$A$2:$F$6151, 4, FALSE),  0)</f>
        <v>0</v>
      </c>
      <c r="M47" s="72">
        <f>IFERROR(VLOOKUP(M$10 &amp; "_" &amp; $D$9 &amp; "_" &amp; $B47, OBSERVED_DATA!$A$2:$F$6151, 4, FALSE),  0)</f>
        <v>1.3008E-3</v>
      </c>
      <c r="N47" s="72">
        <f>IFERROR(VLOOKUP(N$10 &amp; "_" &amp; $D$9 &amp; "_" &amp; $B47, OBSERVED_DATA!$A$2:$F$6151, 4, FALSE),  0)</f>
        <v>1.9683000000000001E-3</v>
      </c>
      <c r="O47" s="74">
        <f>IFERROR(VLOOKUP(O$10 &amp; "_" &amp; $D$9 &amp; "_" &amp; $B47, OBSERVED_DATA!$A$2:$F$6151, 4, FALSE),  0)</f>
        <v>9.2712000000000003E-3</v>
      </c>
      <c r="P47" s="72">
        <f>IFERROR(VLOOKUP(P$10 &amp; "_" &amp; $D$9 &amp; "_" &amp; $B47, OBSERVED_DATA!$A$2:$F$6151, 4, FALSE),  0)</f>
        <v>6.2547000000000002E-3</v>
      </c>
      <c r="Q47" s="72">
        <f>IFERROR(VLOOKUP(Q$10 &amp; "_" &amp; $D$9 &amp; "_" &amp; $B47, OBSERVED_DATA!$A$2:$F$6151, 4, FALSE),  0)</f>
        <v>7.6102990478743998E-3</v>
      </c>
      <c r="R47" s="72">
        <f>IFERROR(VLOOKUP(R$10 &amp; "_" &amp; $D$9 &amp; "_" &amp; $B47, OBSERVED_DATA!$A$2:$F$6151, 4, FALSE),  0)</f>
        <v>1.1012339126973501E-2</v>
      </c>
      <c r="S47" s="72">
        <f>IFERROR(VLOOKUP(S$10 &amp; "_" &amp; $D$9 &amp; "_" &amp; $B47, OBSERVED_DATA!$A$2:$F$6151, 4, FALSE),  0)</f>
        <v>1.6452648475120301E-2</v>
      </c>
      <c r="T47" s="72">
        <f>IFERROR(VLOOKUP(T$10 &amp; "_" &amp; $D$9 &amp; "_" &amp; $B47, OBSERVED_DATA!$A$2:$F$6151, 4, FALSE),  0)</f>
        <v>1.6772191706151199E-2</v>
      </c>
    </row>
    <row r="48" spans="2:20" x14ac:dyDescent="0.25">
      <c r="B48" s="30">
        <f>Obs_Time!B48</f>
        <v>74</v>
      </c>
      <c r="C48" s="30">
        <f>Obs_Time!C48</f>
        <v>75</v>
      </c>
      <c r="D48" s="47"/>
      <c r="E48" s="72">
        <f>IFERROR(VLOOKUP(E$10 &amp; "_" &amp; $D$9 &amp; "_" &amp; $B48, OBSERVED_DATA!$A$2:$F$6151, 4, FALSE),  0)</f>
        <v>8.1000000000000004E-5</v>
      </c>
      <c r="F48" s="73">
        <f>IFERROR(VLOOKUP(F$10 &amp; "_" &amp; $D$9 &amp; "_" &amp; $B48, OBSERVED_DATA!$A$2:$F$6151, 4, FALSE),  0)</f>
        <v>0</v>
      </c>
      <c r="G48" s="73">
        <f>IFERROR(VLOOKUP(G$10 &amp; "_" &amp; $D$9 &amp; "_" &amp; $B48, OBSERVED_DATA!$A$2:$F$6151, 4, FALSE),  0)</f>
        <v>7.2100000000000004E-5</v>
      </c>
      <c r="H48" s="73">
        <f>IFERROR(VLOOKUP(H$10 &amp; "_" &amp; $D$9 &amp; "_" &amp; $B48, OBSERVED_DATA!$A$2:$F$6151, 4, FALSE),  0)</f>
        <v>0</v>
      </c>
      <c r="I48" s="73">
        <f>IFERROR(VLOOKUP(I$10 &amp; "_" &amp; $D$9 &amp; "_" &amp; $B48, OBSERVED_DATA!$A$2:$F$6151, 4, FALSE),  0)</f>
        <v>0</v>
      </c>
      <c r="J48" s="73">
        <f>IFERROR(VLOOKUP(J$10 &amp; "_" &amp; $D$9 &amp; "_" &amp; $B48, OBSERVED_DATA!$A$2:$F$6151, 4, FALSE),  0)</f>
        <v>2.3699999999999999E-4</v>
      </c>
      <c r="K48" s="72">
        <f>IFERROR(VLOOKUP(K$10 &amp; "_" &amp; $D$9 &amp; "_" &amp; $B48, OBSERVED_DATA!$A$2:$F$6151, 4, FALSE),  0)</f>
        <v>0</v>
      </c>
      <c r="L48" s="74">
        <f>IFERROR(VLOOKUP(L$10 &amp; "_" &amp; $D$9 &amp; "_" &amp; $B48, OBSERVED_DATA!$A$2:$F$6151, 4, FALSE),  0)</f>
        <v>0</v>
      </c>
      <c r="M48" s="72">
        <f>IFERROR(VLOOKUP(M$10 &amp; "_" &amp; $D$9 &amp; "_" &amp; $B48, OBSERVED_DATA!$A$2:$F$6151, 4, FALSE),  0)</f>
        <v>1.0859999999999999E-3</v>
      </c>
      <c r="N48" s="72">
        <f>IFERROR(VLOOKUP(N$10 &amp; "_" &amp; $D$9 &amp; "_" &amp; $B48, OBSERVED_DATA!$A$2:$F$6151, 4, FALSE),  0)</f>
        <v>1.8496000000000001E-3</v>
      </c>
      <c r="O48" s="74">
        <f>IFERROR(VLOOKUP(O$10 &amp; "_" &amp; $D$9 &amp; "_" &amp; $B48, OBSERVED_DATA!$A$2:$F$6151, 4, FALSE),  0)</f>
        <v>8.4095999999999997E-3</v>
      </c>
      <c r="P48" s="72">
        <f>IFERROR(VLOOKUP(P$10 &amp; "_" &amp; $D$9 &amp; "_" &amp; $B48, OBSERVED_DATA!$A$2:$F$6151, 4, FALSE),  0)</f>
        <v>5.9870000000000001E-3</v>
      </c>
      <c r="Q48" s="72">
        <f>IFERROR(VLOOKUP(Q$10 &amp; "_" &amp; $D$9 &amp; "_" &amp; $B48, OBSERVED_DATA!$A$2:$F$6151, 4, FALSE),  0)</f>
        <v>5.8334450851548003E-3</v>
      </c>
      <c r="R48" s="72">
        <f>IFERROR(VLOOKUP(R$10 &amp; "_" &amp; $D$9 &amp; "_" &amp; $B48, OBSERVED_DATA!$A$2:$F$6151, 4, FALSE),  0)</f>
        <v>6.5344301446197996E-3</v>
      </c>
      <c r="S48" s="72">
        <f>IFERROR(VLOOKUP(S$10 &amp; "_" &amp; $D$9 &amp; "_" &amp; $B48, OBSERVED_DATA!$A$2:$F$6151, 4, FALSE),  0)</f>
        <v>1.54717317638665E-2</v>
      </c>
      <c r="T48" s="72">
        <f>IFERROR(VLOOKUP(T$10 &amp; "_" &amp; $D$9 &amp; "_" &amp; $B48, OBSERVED_DATA!$A$2:$F$6151, 4, FALSE),  0)</f>
        <v>1.4088641033166999E-2</v>
      </c>
    </row>
    <row r="49" spans="2:20" x14ac:dyDescent="0.25">
      <c r="B49" s="30">
        <f>Obs_Time!B49</f>
        <v>76</v>
      </c>
      <c r="C49" s="30">
        <f>Obs_Time!C49</f>
        <v>77</v>
      </c>
      <c r="D49" s="47"/>
      <c r="E49" s="72">
        <f>IFERROR(VLOOKUP(E$10 &amp; "_" &amp; $D$9 &amp; "_" &amp; $B49, OBSERVED_DATA!$A$2:$F$6151, 4, FALSE),  0)</f>
        <v>6.1199999999999997E-5</v>
      </c>
      <c r="F49" s="73">
        <f>IFERROR(VLOOKUP(F$10 &amp; "_" &amp; $D$9 &amp; "_" &amp; $B49, OBSERVED_DATA!$A$2:$F$6151, 4, FALSE),  0)</f>
        <v>0</v>
      </c>
      <c r="G49" s="73">
        <f>IFERROR(VLOOKUP(G$10 &amp; "_" &amp; $D$9 &amp; "_" &amp; $B49, OBSERVED_DATA!$A$2:$F$6151, 4, FALSE),  0)</f>
        <v>6.2500000000000001E-5</v>
      </c>
      <c r="H49" s="73">
        <f>IFERROR(VLOOKUP(H$10 &amp; "_" &amp; $D$9 &amp; "_" &amp; $B49, OBSERVED_DATA!$A$2:$F$6151, 4, FALSE),  0)</f>
        <v>0</v>
      </c>
      <c r="I49" s="73">
        <f>IFERROR(VLOOKUP(I$10 &amp; "_" &amp; $D$9 &amp; "_" &amp; $B49, OBSERVED_DATA!$A$2:$F$6151, 4, FALSE),  0)</f>
        <v>0</v>
      </c>
      <c r="J49" s="73">
        <f>IFERROR(VLOOKUP(J$10 &amp; "_" &amp; $D$9 &amp; "_" &amp; $B49, OBSERVED_DATA!$A$2:$F$6151, 4, FALSE),  0)</f>
        <v>2.074E-4</v>
      </c>
      <c r="K49" s="72">
        <f>IFERROR(VLOOKUP(K$10 &amp; "_" &amp; $D$9 &amp; "_" &amp; $B49, OBSERVED_DATA!$A$2:$F$6151, 4, FALSE),  0)</f>
        <v>0</v>
      </c>
      <c r="L49" s="74">
        <f>IFERROR(VLOOKUP(L$10 &amp; "_" &amp; $D$9 &amp; "_" &amp; $B49, OBSERVED_DATA!$A$2:$F$6151, 4, FALSE),  0)</f>
        <v>0</v>
      </c>
      <c r="M49" s="72">
        <f>IFERROR(VLOOKUP(M$10 &amp; "_" &amp; $D$9 &amp; "_" &amp; $B49, OBSERVED_DATA!$A$2:$F$6151, 4, FALSE),  0)</f>
        <v>9.1E-4</v>
      </c>
      <c r="N49" s="72">
        <f>IFERROR(VLOOKUP(N$10 &amp; "_" &amp; $D$9 &amp; "_" &amp; $B49, OBSERVED_DATA!$A$2:$F$6151, 4, FALSE),  0)</f>
        <v>1.7557E-3</v>
      </c>
      <c r="O49" s="74">
        <f>IFERROR(VLOOKUP(O$10 &amp; "_" &amp; $D$9 &amp; "_" &amp; $B49, OBSERVED_DATA!$A$2:$F$6151, 4, FALSE),  0)</f>
        <v>7.5481999999999997E-3</v>
      </c>
      <c r="P49" s="72">
        <f>IFERROR(VLOOKUP(P$10 &amp; "_" &amp; $D$9 &amp; "_" &amp; $B49, OBSERVED_DATA!$A$2:$F$6151, 4, FALSE),  0)</f>
        <v>5.7191000000000004E-3</v>
      </c>
      <c r="Q49" s="72">
        <f>IFERROR(VLOOKUP(Q$10 &amp; "_" &amp; $D$9 &amp; "_" &amp; $B49, OBSERVED_DATA!$A$2:$F$6151, 4, FALSE),  0)</f>
        <v>4.9617808770281999E-3</v>
      </c>
      <c r="R49" s="72">
        <f>IFERROR(VLOOKUP(R$10 &amp; "_" &amp; $D$9 &amp; "_" &amp; $B49, OBSERVED_DATA!$A$2:$F$6151, 4, FALSE),  0)</f>
        <v>5.7051877404802002E-3</v>
      </c>
      <c r="S49" s="72">
        <f>IFERROR(VLOOKUP(S$10 &amp; "_" &amp; $D$9 &amp; "_" &amp; $B49, OBSERVED_DATA!$A$2:$F$6151, 4, FALSE),  0)</f>
        <v>3.3440342429106001E-3</v>
      </c>
      <c r="T49" s="72">
        <f>IFERROR(VLOOKUP(T$10 &amp; "_" &amp; $D$9 &amp; "_" &amp; $B49, OBSERVED_DATA!$A$2:$F$6151, 4, FALSE),  0)</f>
        <v>4.3607698435993002E-3</v>
      </c>
    </row>
    <row r="50" spans="2:20" x14ac:dyDescent="0.25">
      <c r="B50" s="30">
        <f>Obs_Time!B50</f>
        <v>78</v>
      </c>
      <c r="C50" s="30">
        <f>Obs_Time!C50</f>
        <v>79</v>
      </c>
      <c r="D50" s="47"/>
      <c r="E50" s="72">
        <f>IFERROR(VLOOKUP(E$10 &amp; "_" &amp; $D$9 &amp; "_" &amp; $B50, OBSERVED_DATA!$A$2:$F$6151, 4, FALSE),  0)</f>
        <v>4.2299999999999998E-5</v>
      </c>
      <c r="F50" s="73">
        <f>IFERROR(VLOOKUP(F$10 &amp; "_" &amp; $D$9 &amp; "_" &amp; $B50, OBSERVED_DATA!$A$2:$F$6151, 4, FALSE),  0)</f>
        <v>0</v>
      </c>
      <c r="G50" s="73">
        <f>IFERROR(VLOOKUP(G$10 &amp; "_" &amp; $D$9 &amp; "_" &amp; $B50, OBSERVED_DATA!$A$2:$F$6151, 4, FALSE),  0)</f>
        <v>5.5899999999999997E-5</v>
      </c>
      <c r="H50" s="73">
        <f>IFERROR(VLOOKUP(H$10 &amp; "_" &amp; $D$9 &amp; "_" &amp; $B50, OBSERVED_DATA!$A$2:$F$6151, 4, FALSE),  0)</f>
        <v>0</v>
      </c>
      <c r="I50" s="73">
        <f>IFERROR(VLOOKUP(I$10 &amp; "_" &amp; $D$9 &amp; "_" &amp; $B50, OBSERVED_DATA!$A$2:$F$6151, 4, FALSE),  0)</f>
        <v>0</v>
      </c>
      <c r="J50" s="73">
        <f>IFERROR(VLOOKUP(J$10 &amp; "_" &amp; $D$9 &amp; "_" &amp; $B50, OBSERVED_DATA!$A$2:$F$6151, 4, FALSE),  0)</f>
        <v>1.7770000000000001E-4</v>
      </c>
      <c r="K50" s="72">
        <f>IFERROR(VLOOKUP(K$10 &amp; "_" &amp; $D$9 &amp; "_" &amp; $B50, OBSERVED_DATA!$A$2:$F$6151, 4, FALSE),  0)</f>
        <v>0</v>
      </c>
      <c r="L50" s="74">
        <f>IFERROR(VLOOKUP(L$10 &amp; "_" &amp; $D$9 &amp; "_" &amp; $B50, OBSERVED_DATA!$A$2:$F$6151, 4, FALSE),  0)</f>
        <v>0</v>
      </c>
      <c r="M50" s="72">
        <f>IFERROR(VLOOKUP(M$10 &amp; "_" &amp; $D$9 &amp; "_" &amp; $B50, OBSERVED_DATA!$A$2:$F$6151, 4, FALSE),  0)</f>
        <v>7.5239999999999997E-4</v>
      </c>
      <c r="N50" s="72">
        <f>IFERROR(VLOOKUP(N$10 &amp; "_" &amp; $D$9 &amp; "_" &amp; $B50, OBSERVED_DATA!$A$2:$F$6151, 4, FALSE),  0)</f>
        <v>1.6619E-3</v>
      </c>
      <c r="O50" s="74">
        <f>IFERROR(VLOOKUP(O$10 &amp; "_" &amp; $D$9 &amp; "_" &amp; $B50, OBSERVED_DATA!$A$2:$F$6151, 4, FALSE),  0)</f>
        <v>6.6867000000000003E-3</v>
      </c>
      <c r="P50" s="72">
        <f>IFERROR(VLOOKUP(P$10 &amp; "_" &amp; $D$9 &amp; "_" &amp; $B50, OBSERVED_DATA!$A$2:$F$6151, 4, FALSE),  0)</f>
        <v>5.4514000000000003E-3</v>
      </c>
      <c r="Q50" s="72">
        <f>IFERROR(VLOOKUP(Q$10 &amp; "_" &amp; $D$9 &amp; "_" &amp; $B50, OBSERVED_DATA!$A$2:$F$6151, 4, FALSE),  0)</f>
        <v>3.5537079254391001E-3</v>
      </c>
      <c r="R50" s="72">
        <f>IFERROR(VLOOKUP(R$10 &amp; "_" &amp; $D$9 &amp; "_" &amp; $B50, OBSERVED_DATA!$A$2:$F$6151, 4, FALSE),  0)</f>
        <v>3.5159877935518002E-3</v>
      </c>
      <c r="S50" s="72">
        <f>IFERROR(VLOOKUP(S$10 &amp; "_" &amp; $D$9 &amp; "_" &amp; $B50, OBSERVED_DATA!$A$2:$F$6151, 4, FALSE),  0)</f>
        <v>3.8344925985375001E-3</v>
      </c>
      <c r="T50" s="72">
        <f>IFERROR(VLOOKUP(T$10 &amp; "_" &amp; $D$9 &amp; "_" &amp; $B50, OBSERVED_DATA!$A$2:$F$6151, 4, FALSE),  0)</f>
        <v>5.5767537422952004E-3</v>
      </c>
    </row>
    <row r="51" spans="2:20" x14ac:dyDescent="0.25">
      <c r="B51" s="30">
        <f>Obs_Time!B51</f>
        <v>80</v>
      </c>
      <c r="C51" s="30">
        <f>Obs_Time!C51</f>
        <v>81</v>
      </c>
      <c r="D51" s="47"/>
      <c r="E51" s="72">
        <f>IFERROR(VLOOKUP(E$10 &amp; "_" &amp; $D$9 &amp; "_" &amp; $B51, OBSERVED_DATA!$A$2:$F$6151, 4, FALSE),  0)</f>
        <v>2.4499999999999999E-5</v>
      </c>
      <c r="F51" s="73">
        <f>IFERROR(VLOOKUP(F$10 &amp; "_" &amp; $D$9 &amp; "_" &amp; $B51, OBSERVED_DATA!$A$2:$F$6151, 4, FALSE),  0)</f>
        <v>0</v>
      </c>
      <c r="G51" s="73">
        <f>IFERROR(VLOOKUP(G$10 &amp; "_" &amp; $D$9 &amp; "_" &amp; $B51, OBSERVED_DATA!$A$2:$F$6151, 4, FALSE),  0)</f>
        <v>5.0300000000000003E-5</v>
      </c>
      <c r="H51" s="73">
        <f>IFERROR(VLOOKUP(H$10 &amp; "_" &amp; $D$9 &amp; "_" &amp; $B51, OBSERVED_DATA!$A$2:$F$6151, 4, FALSE),  0)</f>
        <v>0</v>
      </c>
      <c r="I51" s="73">
        <f>IFERROR(VLOOKUP(I$10 &amp; "_" &amp; $D$9 &amp; "_" &amp; $B51, OBSERVED_DATA!$A$2:$F$6151, 4, FALSE),  0)</f>
        <v>0</v>
      </c>
      <c r="J51" s="73">
        <f>IFERROR(VLOOKUP(J$10 &amp; "_" &amp; $D$9 &amp; "_" &amp; $B51, OBSERVED_DATA!$A$2:$F$6151, 4, FALSE),  0)</f>
        <v>1.4809999999999999E-4</v>
      </c>
      <c r="K51" s="72">
        <f>IFERROR(VLOOKUP(K$10 &amp; "_" &amp; $D$9 &amp; "_" &amp; $B51, OBSERVED_DATA!$A$2:$F$6151, 4, FALSE),  0)</f>
        <v>0</v>
      </c>
      <c r="L51" s="74">
        <f>IFERROR(VLOOKUP(L$10 &amp; "_" &amp; $D$9 &amp; "_" &amp; $B51, OBSERVED_DATA!$A$2:$F$6151, 4, FALSE),  0)</f>
        <v>0</v>
      </c>
      <c r="M51" s="72">
        <f>IFERROR(VLOOKUP(M$10 &amp; "_" &amp; $D$9 &amp; "_" &amp; $B51, OBSERVED_DATA!$A$2:$F$6151, 4, FALSE),  0)</f>
        <v>6.1569999999999995E-4</v>
      </c>
      <c r="N51" s="72">
        <f>IFERROR(VLOOKUP(N$10 &amp; "_" &amp; $D$9 &amp; "_" &amp; $B51, OBSERVED_DATA!$A$2:$F$6151, 4, FALSE),  0)</f>
        <v>1.5682999999999999E-3</v>
      </c>
      <c r="O51" s="74">
        <f>IFERROR(VLOOKUP(O$10 &amp; "_" &amp; $D$9 &amp; "_" &amp; $B51, OBSERVED_DATA!$A$2:$F$6151, 4, FALSE),  0)</f>
        <v>5.8252E-3</v>
      </c>
      <c r="P51" s="72">
        <f>IFERROR(VLOOKUP(P$10 &amp; "_" &amp; $D$9 &amp; "_" &amp; $B51, OBSERVED_DATA!$A$2:$F$6151, 4, FALSE),  0)</f>
        <v>5.1837000000000003E-3</v>
      </c>
      <c r="Q51" s="72">
        <f>IFERROR(VLOOKUP(Q$10 &amp; "_" &amp; $D$9 &amp; "_" &amp; $B51, OBSERVED_DATA!$A$2:$F$6151, 4, FALSE),  0)</f>
        <v>6.0345983639533002E-3</v>
      </c>
      <c r="R51" s="72">
        <f>IFERROR(VLOOKUP(R$10 &amp; "_" &amp; $D$9 &amp; "_" &amp; $B51, OBSERVED_DATA!$A$2:$F$6151, 4, FALSE),  0)</f>
        <v>5.4398301711555998E-3</v>
      </c>
      <c r="S51" s="72">
        <f>IFERROR(VLOOKUP(S$10 &amp; "_" &amp; $D$9 &amp; "_" &amp; $B51, OBSERVED_DATA!$A$2:$F$6151, 4, FALSE),  0)</f>
        <v>2.1401819154627999E-3</v>
      </c>
      <c r="T51" s="72">
        <f>IFERROR(VLOOKUP(T$10 &amp; "_" &amp; $D$9 &amp; "_" &amp; $B51, OBSERVED_DATA!$A$2:$F$6151, 4, FALSE),  0)</f>
        <v>3.0609249863725002E-3</v>
      </c>
    </row>
    <row r="52" spans="2:20" x14ac:dyDescent="0.25">
      <c r="B52" s="30">
        <f>Obs_Time!B52</f>
        <v>82</v>
      </c>
      <c r="C52" s="30">
        <f>Obs_Time!C52</f>
        <v>83</v>
      </c>
      <c r="D52" s="47"/>
      <c r="E52" s="72">
        <f>IFERROR(VLOOKUP(E$10 &amp; "_" &amp; $D$9 &amp; "_" &amp; $B52, OBSERVED_DATA!$A$2:$F$6151, 4, FALSE),  0)</f>
        <v>1.66E-5</v>
      </c>
      <c r="F52" s="73">
        <f>IFERROR(VLOOKUP(F$10 &amp; "_" &amp; $D$9 &amp; "_" &amp; $B52, OBSERVED_DATA!$A$2:$F$6151, 4, FALSE),  0)</f>
        <v>0</v>
      </c>
      <c r="G52" s="73">
        <f>IFERROR(VLOOKUP(G$10 &amp; "_" &amp; $D$9 &amp; "_" &amp; $B52, OBSERVED_DATA!$A$2:$F$6151, 4, FALSE),  0)</f>
        <v>4.4700000000000002E-5</v>
      </c>
      <c r="H52" s="73">
        <f>IFERROR(VLOOKUP(H$10 &amp; "_" &amp; $D$9 &amp; "_" &amp; $B52, OBSERVED_DATA!$A$2:$F$6151, 4, FALSE),  0)</f>
        <v>0</v>
      </c>
      <c r="I52" s="73">
        <f>IFERROR(VLOOKUP(I$10 &amp; "_" &amp; $D$9 &amp; "_" &amp; $B52, OBSERVED_DATA!$A$2:$F$6151, 4, FALSE),  0)</f>
        <v>0</v>
      </c>
      <c r="J52" s="73">
        <f>IFERROR(VLOOKUP(J$10 &amp; "_" &amp; $D$9 &amp; "_" &amp; $B52, OBSERVED_DATA!$A$2:$F$6151, 4, FALSE),  0)</f>
        <v>1.1849999999999999E-4</v>
      </c>
      <c r="K52" s="72">
        <f>IFERROR(VLOOKUP(K$10 &amp; "_" &amp; $D$9 &amp; "_" &amp; $B52, OBSERVED_DATA!$A$2:$F$6151, 4, FALSE),  0)</f>
        <v>0</v>
      </c>
      <c r="L52" s="74">
        <f>IFERROR(VLOOKUP(L$10 &amp; "_" &amp; $D$9 &amp; "_" &amp; $B52, OBSERVED_DATA!$A$2:$F$6151, 4, FALSE),  0)</f>
        <v>0</v>
      </c>
      <c r="M52" s="72">
        <f>IFERROR(VLOOKUP(M$10 &amp; "_" &amp; $D$9 &amp; "_" &amp; $B52, OBSERVED_DATA!$A$2:$F$6151, 4, FALSE),  0)</f>
        <v>4.9299999999999995E-4</v>
      </c>
      <c r="N52" s="72">
        <f>IFERROR(VLOOKUP(N$10 &amp; "_" &amp; $D$9 &amp; "_" &amp; $B52, OBSERVED_DATA!$A$2:$F$6151, 4, FALSE),  0)</f>
        <v>1.4744000000000001E-3</v>
      </c>
      <c r="O52" s="74">
        <f>IFERROR(VLOOKUP(O$10 &amp; "_" &amp; $D$9 &amp; "_" &amp; $B52, OBSERVED_DATA!$A$2:$F$6151, 4, FALSE),  0)</f>
        <v>4.9638E-3</v>
      </c>
      <c r="P52" s="72">
        <f>IFERROR(VLOOKUP(P$10 &amp; "_" &amp; $D$9 &amp; "_" &amp; $B52, OBSERVED_DATA!$A$2:$F$6151, 4, FALSE),  0)</f>
        <v>4.9160000000000002E-3</v>
      </c>
      <c r="Q52" s="72">
        <f>IFERROR(VLOOKUP(Q$10 &amp; "_" &amp; $D$9 &amp; "_" &amp; $B52, OBSERVED_DATA!$A$2:$F$6151, 4, FALSE),  0)</f>
        <v>4.8612042376289999E-3</v>
      </c>
      <c r="R52" s="72">
        <f>IFERROR(VLOOKUP(R$10 &amp; "_" &amp; $D$9 &amp; "_" &amp; $B52, OBSERVED_DATA!$A$2:$F$6151, 4, FALSE),  0)</f>
        <v>5.2739816903277E-3</v>
      </c>
      <c r="S52" s="72">
        <f>IFERROR(VLOOKUP(S$10 &amp; "_" &amp; $D$9 &amp; "_" &amp; $B52, OBSERVED_DATA!$A$2:$F$6151, 4, FALSE),  0)</f>
        <v>4.5032994471195997E-3</v>
      </c>
      <c r="T52" s="72">
        <f>IFERROR(VLOOKUP(T$10 &amp; "_" &amp; $D$9 &amp; "_" &amp; $B52, OBSERVED_DATA!$A$2:$F$6151, 4, FALSE),  0)</f>
        <v>3.6479516960877998E-3</v>
      </c>
    </row>
    <row r="53" spans="2:20" x14ac:dyDescent="0.25">
      <c r="B53" s="30">
        <f>Obs_Time!B53</f>
        <v>84</v>
      </c>
      <c r="C53" s="30">
        <f>Obs_Time!C53</f>
        <v>85</v>
      </c>
      <c r="D53" s="47"/>
      <c r="E53" s="72">
        <f>IFERROR(VLOOKUP(E$10 &amp; "_" &amp; $D$9 &amp; "_" &amp; $B53, OBSERVED_DATA!$A$2:$F$6151, 4, FALSE),  0)</f>
        <v>1.33E-5</v>
      </c>
      <c r="F53" s="73">
        <f>IFERROR(VLOOKUP(F$10 &amp; "_" &amp; $D$9 &amp; "_" &amp; $B53, OBSERVED_DATA!$A$2:$F$6151, 4, FALSE),  0)</f>
        <v>0</v>
      </c>
      <c r="G53" s="73">
        <f>IFERROR(VLOOKUP(G$10 &amp; "_" &amp; $D$9 &amp; "_" &amp; $B53, OBSERVED_DATA!$A$2:$F$6151, 4, FALSE),  0)</f>
        <v>3.9100000000000002E-5</v>
      </c>
      <c r="H53" s="73">
        <f>IFERROR(VLOOKUP(H$10 &amp; "_" &amp; $D$9 &amp; "_" &amp; $B53, OBSERVED_DATA!$A$2:$F$6151, 4, FALSE),  0)</f>
        <v>0</v>
      </c>
      <c r="I53" s="73">
        <f>IFERROR(VLOOKUP(I$10 &amp; "_" &amp; $D$9 &amp; "_" &amp; $B53, OBSERVED_DATA!$A$2:$F$6151, 4, FALSE),  0)</f>
        <v>0</v>
      </c>
      <c r="J53" s="73">
        <f>IFERROR(VLOOKUP(J$10 &amp; "_" &amp; $D$9 &amp; "_" &amp; $B53, OBSERVED_DATA!$A$2:$F$6151, 4, FALSE),  0)</f>
        <v>8.8999999999999995E-5</v>
      </c>
      <c r="K53" s="72">
        <f>IFERROR(VLOOKUP(K$10 &amp; "_" &amp; $D$9 &amp; "_" &amp; $B53, OBSERVED_DATA!$A$2:$F$6151, 4, FALSE),  0)</f>
        <v>0</v>
      </c>
      <c r="L53" s="74">
        <f>IFERROR(VLOOKUP(L$10 &amp; "_" &amp; $D$9 &amp; "_" &amp; $B53, OBSERVED_DATA!$A$2:$F$6151, 4, FALSE),  0)</f>
        <v>0</v>
      </c>
      <c r="M53" s="72">
        <f>IFERROR(VLOOKUP(M$10 &amp; "_" &amp; $D$9 &amp; "_" &amp; $B53, OBSERVED_DATA!$A$2:$F$6151, 4, FALSE),  0)</f>
        <v>3.8519999999999998E-4</v>
      </c>
      <c r="N53" s="72">
        <f>IFERROR(VLOOKUP(N$10 &amp; "_" &amp; $D$9 &amp; "_" &amp; $B53, OBSERVED_DATA!$A$2:$F$6151, 4, FALSE),  0)</f>
        <v>1.3808E-3</v>
      </c>
      <c r="O53" s="74">
        <f>IFERROR(VLOOKUP(O$10 &amp; "_" &amp; $D$9 &amp; "_" &amp; $B53, OBSERVED_DATA!$A$2:$F$6151, 4, FALSE),  0)</f>
        <v>4.1022000000000003E-3</v>
      </c>
      <c r="P53" s="72">
        <f>IFERROR(VLOOKUP(P$10 &amp; "_" &amp; $D$9 &amp; "_" &amp; $B53, OBSERVED_DATA!$A$2:$F$6151, 4, FALSE),  0)</f>
        <v>4.6480000000000002E-3</v>
      </c>
      <c r="Q53" s="72">
        <f>IFERROR(VLOOKUP(Q$10 &amp; "_" &amp; $D$9 &amp; "_" &amp; $B53, OBSERVED_DATA!$A$2:$F$6151, 4, FALSE),  0)</f>
        <v>3.2519780072414999E-3</v>
      </c>
      <c r="R53" s="72">
        <f>IFERROR(VLOOKUP(R$10 &amp; "_" &amp; $D$9 &amp; "_" &amp; $B53, OBSERVED_DATA!$A$2:$F$6151, 4, FALSE),  0)</f>
        <v>2.8857635664057001E-3</v>
      </c>
      <c r="S53" s="72">
        <f>IFERROR(VLOOKUP(S$10 &amp; "_" &amp; $D$9 &amp; "_" &amp; $B53, OBSERVED_DATA!$A$2:$F$6151, 4, FALSE),  0)</f>
        <v>1.2484394506866001E-3</v>
      </c>
      <c r="T53" s="72">
        <f>IFERROR(VLOOKUP(T$10 &amp; "_" &amp; $D$9 &amp; "_" &amp; $B53, OBSERVED_DATA!$A$2:$F$6151, 4, FALSE),  0)</f>
        <v>2.7674116315148998E-3</v>
      </c>
    </row>
    <row r="54" spans="2:20" x14ac:dyDescent="0.25">
      <c r="B54" s="30">
        <f>Obs_Time!B54</f>
        <v>86</v>
      </c>
      <c r="C54" s="30">
        <f>Obs_Time!C54</f>
        <v>87</v>
      </c>
      <c r="D54" s="47"/>
      <c r="E54" s="72">
        <f>IFERROR(VLOOKUP(E$10 &amp; "_" &amp; $D$9 &amp; "_" &amp; $B54, OBSERVED_DATA!$A$2:$F$6151, 4, FALSE),  0)</f>
        <v>1.0000000000000001E-5</v>
      </c>
      <c r="F54" s="73">
        <f>IFERROR(VLOOKUP(F$10 &amp; "_" &amp; $D$9 &amp; "_" &amp; $B54, OBSERVED_DATA!$A$2:$F$6151, 4, FALSE),  0)</f>
        <v>0</v>
      </c>
      <c r="G54" s="73">
        <f>IFERROR(VLOOKUP(G$10 &amp; "_" &amp; $D$9 &amp; "_" &amp; $B54, OBSERVED_DATA!$A$2:$F$6151, 4, FALSE),  0)</f>
        <v>3.3599999999999997E-5</v>
      </c>
      <c r="H54" s="73">
        <f>IFERROR(VLOOKUP(H$10 &amp; "_" &amp; $D$9 &amp; "_" &amp; $B54, OBSERVED_DATA!$A$2:$F$6151, 4, FALSE),  0)</f>
        <v>0</v>
      </c>
      <c r="I54" s="73">
        <f>IFERROR(VLOOKUP(I$10 &amp; "_" &amp; $D$9 &amp; "_" &amp; $B54, OBSERVED_DATA!$A$2:$F$6151, 4, FALSE),  0)</f>
        <v>0</v>
      </c>
      <c r="J54" s="73">
        <f>IFERROR(VLOOKUP(J$10 &amp; "_" &amp; $D$9 &amp; "_" &amp; $B54, OBSERVED_DATA!$A$2:$F$6151, 4, FALSE),  0)</f>
        <v>5.9299999999999998E-5</v>
      </c>
      <c r="K54" s="72">
        <f>IFERROR(VLOOKUP(K$10 &amp; "_" &amp; $D$9 &amp; "_" &amp; $B54, OBSERVED_DATA!$A$2:$F$6151, 4, FALSE),  0)</f>
        <v>0</v>
      </c>
      <c r="L54" s="74">
        <f>IFERROR(VLOOKUP(L$10 &amp; "_" &amp; $D$9 &amp; "_" &amp; $B54, OBSERVED_DATA!$A$2:$F$6151, 4, FALSE),  0)</f>
        <v>0</v>
      </c>
      <c r="M54" s="72">
        <f>IFERROR(VLOOKUP(M$10 &amp; "_" &amp; $D$9 &amp; "_" &amp; $B54, OBSERVED_DATA!$A$2:$F$6151, 4, FALSE),  0)</f>
        <v>2.9599999999999998E-4</v>
      </c>
      <c r="N54" s="72">
        <f>IFERROR(VLOOKUP(N$10 &amp; "_" &amp; $D$9 &amp; "_" &amp; $B54, OBSERVED_DATA!$A$2:$F$6151, 4, FALSE),  0)</f>
        <v>1.2868000000000001E-3</v>
      </c>
      <c r="O54" s="74">
        <f>IFERROR(VLOOKUP(O$10 &amp; "_" &amp; $D$9 &amp; "_" &amp; $B54, OBSERVED_DATA!$A$2:$F$6151, 4, FALSE),  0)</f>
        <v>3.2407999999999998E-3</v>
      </c>
      <c r="P54" s="72">
        <f>IFERROR(VLOOKUP(P$10 &amp; "_" &amp; $D$9 &amp; "_" &amp; $B54, OBSERVED_DATA!$A$2:$F$6151, 4, FALSE),  0)</f>
        <v>4.3803999999999996E-3</v>
      </c>
      <c r="Q54" s="72">
        <f>IFERROR(VLOOKUP(Q$10 &amp; "_" &amp; $D$9 &amp; "_" &amp; $B54, OBSERVED_DATA!$A$2:$F$6151, 4, FALSE),  0)</f>
        <v>1.4415984980554999E-3</v>
      </c>
      <c r="R54" s="72">
        <f>IFERROR(VLOOKUP(R$10 &amp; "_" &amp; $D$9 &amp; "_" &amp; $B54, OBSERVED_DATA!$A$2:$F$6151, 4, FALSE),  0)</f>
        <v>1.6253151121134999E-3</v>
      </c>
      <c r="S54" s="72">
        <f>IFERROR(VLOOKUP(S$10 &amp; "_" &amp; $D$9 &amp; "_" &amp; $B54, OBSERVED_DATA!$A$2:$F$6151, 4, FALSE),  0)</f>
        <v>4.4587123238799998E-4</v>
      </c>
      <c r="T54" s="72">
        <f>IFERROR(VLOOKUP(T$10 &amp; "_" &amp; $D$9 &amp; "_" &amp; $B54, OBSERVED_DATA!$A$2:$F$6151, 4, FALSE),  0)</f>
        <v>1.9707325254726999E-3</v>
      </c>
    </row>
    <row r="55" spans="2:20" x14ac:dyDescent="0.25">
      <c r="B55" s="30">
        <f>Obs_Time!B55</f>
        <v>88</v>
      </c>
      <c r="C55" s="30">
        <f>Obs_Time!C55</f>
        <v>89</v>
      </c>
      <c r="D55" s="47"/>
      <c r="E55" s="72">
        <f>IFERROR(VLOOKUP(E$10 &amp; "_" &amp; $D$9 &amp; "_" &amp; $B55, OBSERVED_DATA!$A$2:$F$6151, 4, FALSE),  0)</f>
        <v>7.7000000000000008E-6</v>
      </c>
      <c r="F55" s="73">
        <f>IFERROR(VLOOKUP(F$10 &amp; "_" &amp; $D$9 &amp; "_" &amp; $B55, OBSERVED_DATA!$A$2:$F$6151, 4, FALSE),  0)</f>
        <v>0</v>
      </c>
      <c r="G55" s="73">
        <f>IFERROR(VLOOKUP(G$10 &amp; "_" &amp; $D$9 &amp; "_" &amp; $B55, OBSERVED_DATA!$A$2:$F$6151, 4, FALSE),  0)</f>
        <v>2.8E-5</v>
      </c>
      <c r="H55" s="73">
        <f>IFERROR(VLOOKUP(H$10 &amp; "_" &amp; $D$9 &amp; "_" &amp; $B55, OBSERVED_DATA!$A$2:$F$6151, 4, FALSE),  0)</f>
        <v>0</v>
      </c>
      <c r="I55" s="73">
        <f>IFERROR(VLOOKUP(I$10 &amp; "_" &amp; $D$9 &amp; "_" &amp; $B55, OBSERVED_DATA!$A$2:$F$6151, 4, FALSE),  0)</f>
        <v>0</v>
      </c>
      <c r="J55" s="73">
        <f>IFERROR(VLOOKUP(J$10 &amp; "_" &amp; $D$9 &amp; "_" &amp; $B55, OBSERVED_DATA!$A$2:$F$6151, 4, FALSE),  0)</f>
        <v>2.97E-5</v>
      </c>
      <c r="K55" s="72">
        <f>IFERROR(VLOOKUP(K$10 &amp; "_" &amp; $D$9 &amp; "_" &amp; $B55, OBSERVED_DATA!$A$2:$F$6151, 4, FALSE),  0)</f>
        <v>0</v>
      </c>
      <c r="L55" s="74">
        <f>IFERROR(VLOOKUP(L$10 &amp; "_" &amp; $D$9 &amp; "_" &amp; $B55, OBSERVED_DATA!$A$2:$F$6151, 4, FALSE),  0)</f>
        <v>0</v>
      </c>
      <c r="M55" s="72">
        <f>IFERROR(VLOOKUP(M$10 &amp; "_" &amp; $D$9 &amp; "_" &amp; $B55, OBSERVED_DATA!$A$2:$F$6151, 4, FALSE),  0)</f>
        <v>2.2389999999999999E-4</v>
      </c>
      <c r="N55" s="72">
        <f>IFERROR(VLOOKUP(N$10 &amp; "_" &amp; $D$9 &amp; "_" &amp; $B55, OBSERVED_DATA!$A$2:$F$6151, 4, FALSE),  0)</f>
        <v>1.1931000000000001E-3</v>
      </c>
      <c r="O55" s="74">
        <f>IFERROR(VLOOKUP(O$10 &amp; "_" &amp; $D$9 &amp; "_" &amp; $B55, OBSERVED_DATA!$A$2:$F$6151, 4, FALSE),  0)</f>
        <v>2.3793E-3</v>
      </c>
      <c r="P55" s="72">
        <f>IFERROR(VLOOKUP(P$10 &amp; "_" &amp; $D$9 &amp; "_" &amp; $B55, OBSERVED_DATA!$A$2:$F$6151, 4, FALSE),  0)</f>
        <v>4.1124999999999998E-3</v>
      </c>
      <c r="Q55" s="72">
        <f>IFERROR(VLOOKUP(Q$10 &amp; "_" &amp; $D$9 &amp; "_" &amp; $B55, OBSERVED_DATA!$A$2:$F$6151, 4, FALSE),  0)</f>
        <v>4.1906933083009001E-3</v>
      </c>
      <c r="R55" s="72">
        <f>IFERROR(VLOOKUP(R$10 &amp; "_" &amp; $D$9 &amp; "_" &amp; $B55, OBSERVED_DATA!$A$2:$F$6151, 4, FALSE),  0)</f>
        <v>4.9091150325063001E-3</v>
      </c>
      <c r="S55" s="72">
        <f>IFERROR(VLOOKUP(S$10 &amp; "_" &amp; $D$9 &amp; "_" &amp; $B55, OBSERVED_DATA!$A$2:$F$6151, 4, FALSE),  0)</f>
        <v>2.0510076689851E-3</v>
      </c>
      <c r="T55" s="72">
        <f>IFERROR(VLOOKUP(T$10 &amp; "_" &amp; $D$9 &amp; "_" &amp; $B55, OBSERVED_DATA!$A$2:$F$6151, 4, FALSE),  0)</f>
        <v>3.5221602582917E-3</v>
      </c>
    </row>
    <row r="56" spans="2:20" x14ac:dyDescent="0.25">
      <c r="B56" s="30">
        <f>Obs_Time!B56</f>
        <v>90</v>
      </c>
      <c r="C56" s="30">
        <f>Obs_Time!C56</f>
        <v>91</v>
      </c>
      <c r="D56" s="47"/>
      <c r="E56" s="72">
        <f>IFERROR(VLOOKUP(E$10 &amp; "_" &amp; $D$9 &amp; "_" &amp; $B56, OBSERVED_DATA!$A$2:$F$6151, 4, FALSE),  0)</f>
        <v>6.3999999999999997E-6</v>
      </c>
      <c r="F56" s="73">
        <f>IFERROR(VLOOKUP(F$10 &amp; "_" &amp; $D$9 &amp; "_" &amp; $B56, OBSERVED_DATA!$A$2:$F$6151, 4, FALSE),  0)</f>
        <v>0</v>
      </c>
      <c r="G56" s="73">
        <f>IFERROR(VLOOKUP(G$10 &amp; "_" &amp; $D$9 &amp; "_" &amp; $B56, OBSERVED_DATA!$A$2:$F$6151, 4, FALSE),  0)</f>
        <v>2.2399999999999999E-5</v>
      </c>
      <c r="H56" s="73">
        <f>IFERROR(VLOOKUP(H$10 &amp; "_" &amp; $D$9 &amp; "_" &amp; $B56, OBSERVED_DATA!$A$2:$F$6151, 4, FALSE),  0)</f>
        <v>0</v>
      </c>
      <c r="I56" s="73">
        <f>IFERROR(VLOOKUP(I$10 &amp; "_" &amp; $D$9 &amp; "_" &amp; $B56, OBSERVED_DATA!$A$2:$F$6151, 4, FALSE),  0)</f>
        <v>0</v>
      </c>
      <c r="J56" s="73">
        <f>IFERROR(VLOOKUP(J$10 &amp; "_" &amp; $D$9 &amp; "_" &amp; $B56, OBSERVED_DATA!$A$2:$F$6151, 4, FALSE),  0)</f>
        <v>0</v>
      </c>
      <c r="K56" s="72">
        <f>IFERROR(VLOOKUP(K$10 &amp; "_" &amp; $D$9 &amp; "_" &amp; $B56, OBSERVED_DATA!$A$2:$F$6151, 4, FALSE),  0)</f>
        <v>0</v>
      </c>
      <c r="L56" s="74">
        <f>IFERROR(VLOOKUP(L$10 &amp; "_" &amp; $D$9 &amp; "_" &amp; $B56, OBSERVED_DATA!$A$2:$F$6151, 4, FALSE),  0)</f>
        <v>0</v>
      </c>
      <c r="M56" s="72">
        <f>IFERROR(VLOOKUP(M$10 &amp; "_" &amp; $D$9 &amp; "_" &amp; $B56, OBSERVED_DATA!$A$2:$F$6151, 4, FALSE),  0)</f>
        <v>1.7650000000000001E-4</v>
      </c>
      <c r="N56" s="72">
        <f>IFERROR(VLOOKUP(N$10 &amp; "_" &amp; $D$9 &amp; "_" &amp; $B56, OBSERVED_DATA!$A$2:$F$6151, 4, FALSE),  0)</f>
        <v>1.0993000000000001E-3</v>
      </c>
      <c r="O56" s="74">
        <f>IFERROR(VLOOKUP(O$10 &amp; "_" &amp; $D$9 &amp; "_" &amp; $B56, OBSERVED_DATA!$A$2:$F$6151, 4, FALSE),  0)</f>
        <v>1.5179E-3</v>
      </c>
      <c r="P56" s="72">
        <f>IFERROR(VLOOKUP(P$10 &amp; "_" &amp; $D$9 &amp; "_" &amp; $B56, OBSERVED_DATA!$A$2:$F$6151, 4, FALSE),  0)</f>
        <v>3.8449000000000001E-3</v>
      </c>
      <c r="Q56" s="72">
        <f>IFERROR(VLOOKUP(Q$10 &amp; "_" &amp; $D$9 &amp; "_" &amp; $B56, OBSERVED_DATA!$A$2:$F$6151, 4, FALSE),  0)</f>
        <v>6.6380582003486002E-3</v>
      </c>
      <c r="R56" s="72">
        <f>IFERROR(VLOOKUP(R$10 &amp; "_" &amp; $D$9 &amp; "_" &amp; $B56, OBSERVED_DATA!$A$2:$F$6151, 4, FALSE),  0)</f>
        <v>8.0270664720711003E-3</v>
      </c>
      <c r="S56" s="72">
        <f>IFERROR(VLOOKUP(S$10 &amp; "_" &amp; $D$9 &amp; "_" &amp; $B56, OBSERVED_DATA!$A$2:$F$6151, 4, FALSE),  0)</f>
        <v>7.2231139646869004E-3</v>
      </c>
      <c r="T56" s="72">
        <f>IFERROR(VLOOKUP(T$10 &amp; "_" &amp; $D$9 &amp; "_" &amp; $B56, OBSERVED_DATA!$A$2:$F$6151, 4, FALSE),  0)</f>
        <v>8.9731225627908001E-3</v>
      </c>
    </row>
    <row r="57" spans="2:20" x14ac:dyDescent="0.25">
      <c r="B57" s="30">
        <f>Obs_Time!B57</f>
        <v>92</v>
      </c>
      <c r="C57" s="30">
        <f>Obs_Time!C57</f>
        <v>93</v>
      </c>
      <c r="D57" s="47"/>
      <c r="E57" s="72">
        <f>IFERROR(VLOOKUP(E$10 &amp; "_" &amp; $D$9 &amp; "_" &amp; $B57, OBSERVED_DATA!$A$2:$F$6151, 4, FALSE),  0)</f>
        <v>5.2000000000000002E-6</v>
      </c>
      <c r="F57" s="73">
        <f>IFERROR(VLOOKUP(F$10 &amp; "_" &amp; $D$9 &amp; "_" &amp; $B57, OBSERVED_DATA!$A$2:$F$6151, 4, FALSE),  0)</f>
        <v>0</v>
      </c>
      <c r="G57" s="73">
        <f>IFERROR(VLOOKUP(G$10 &amp; "_" &amp; $D$9 &amp; "_" &amp; $B57, OBSERVED_DATA!$A$2:$F$6151, 4, FALSE),  0)</f>
        <v>1.6799999999999998E-5</v>
      </c>
      <c r="H57" s="73">
        <f>IFERROR(VLOOKUP(H$10 &amp; "_" &amp; $D$9 &amp; "_" &amp; $B57, OBSERVED_DATA!$A$2:$F$6151, 4, FALSE),  0)</f>
        <v>0</v>
      </c>
      <c r="I57" s="73">
        <f>IFERROR(VLOOKUP(I$10 &amp; "_" &amp; $D$9 &amp; "_" &amp; $B57, OBSERVED_DATA!$A$2:$F$6151, 4, FALSE),  0)</f>
        <v>0</v>
      </c>
      <c r="J57" s="73">
        <f>IFERROR(VLOOKUP(J$10 &amp; "_" &amp; $D$9 &amp; "_" &amp; $B57, OBSERVED_DATA!$A$2:$F$6151, 4, FALSE),  0)</f>
        <v>0</v>
      </c>
      <c r="K57" s="72">
        <f>IFERROR(VLOOKUP(K$10 &amp; "_" &amp; $D$9 &amp; "_" &amp; $B57, OBSERVED_DATA!$A$2:$F$6151, 4, FALSE),  0)</f>
        <v>0</v>
      </c>
      <c r="L57" s="74">
        <f>IFERROR(VLOOKUP(L$10 &amp; "_" &amp; $D$9 &amp; "_" &amp; $B57, OBSERVED_DATA!$A$2:$F$6151, 4, FALSE),  0)</f>
        <v>0</v>
      </c>
      <c r="M57" s="72">
        <f>IFERROR(VLOOKUP(M$10 &amp; "_" &amp; $D$9 &amp; "_" &amp; $B57, OBSERVED_DATA!$A$2:$F$6151, 4, FALSE),  0)</f>
        <v>1.382E-4</v>
      </c>
      <c r="N57" s="72">
        <f>IFERROR(VLOOKUP(N$10 &amp; "_" &amp; $D$9 &amp; "_" &amp; $B57, OBSERVED_DATA!$A$2:$F$6151, 4, FALSE),  0)</f>
        <v>1.0055999999999999E-3</v>
      </c>
      <c r="O57" s="74">
        <f>IFERROR(VLOOKUP(O$10 &amp; "_" &amp; $D$9 &amp; "_" &amp; $B57, OBSERVED_DATA!$A$2:$F$6151, 4, FALSE),  0)</f>
        <v>6.5629999999999996E-4</v>
      </c>
      <c r="P57" s="72">
        <f>IFERROR(VLOOKUP(P$10 &amp; "_" &amp; $D$9 &amp; "_" &amp; $B57, OBSERVED_DATA!$A$2:$F$6151, 4, FALSE),  0)</f>
        <v>3.5771000000000002E-3</v>
      </c>
      <c r="Q57" s="72">
        <f>IFERROR(VLOOKUP(Q$10 &amp; "_" &amp; $D$9 &amp; "_" &amp; $B57, OBSERVED_DATA!$A$2:$F$6151, 4, FALSE),  0)</f>
        <v>3.8889633901031998E-3</v>
      </c>
      <c r="R57" s="72">
        <f>IFERROR(VLOOKUP(R$10 &amp; "_" &amp; $D$9 &amp; "_" &amp; $B57, OBSERVED_DATA!$A$2:$F$6151, 4, FALSE),  0)</f>
        <v>3.4496484012206002E-3</v>
      </c>
      <c r="S57" s="72">
        <f>IFERROR(VLOOKUP(S$10 &amp; "_" &amp; $D$9 &amp; "_" &amp; $B57, OBSERVED_DATA!$A$2:$F$6151, 4, FALSE),  0)</f>
        <v>3.9236668450150997E-3</v>
      </c>
      <c r="T57" s="72">
        <f>IFERROR(VLOOKUP(T$10 &amp; "_" &amp; $D$9 &amp; "_" &amp; $B57, OBSERVED_DATA!$A$2:$F$6151, 4, FALSE),  0)</f>
        <v>7.3797643507064999E-3</v>
      </c>
    </row>
    <row r="58" spans="2:20" x14ac:dyDescent="0.25">
      <c r="B58" s="30">
        <f>Obs_Time!B58</f>
        <v>94</v>
      </c>
      <c r="C58" s="30">
        <f>Obs_Time!C58</f>
        <v>95</v>
      </c>
      <c r="D58" s="47"/>
      <c r="E58" s="72">
        <f>IFERROR(VLOOKUP(E$10 &amp; "_" &amp; $D$9 &amp; "_" &amp; $B58, OBSERVED_DATA!$A$2:$F$6151, 4, FALSE),  0)</f>
        <v>3.8999999999999999E-6</v>
      </c>
      <c r="F58" s="73">
        <f>IFERROR(VLOOKUP(F$10 &amp; "_" &amp; $D$9 &amp; "_" &amp; $B58, OBSERVED_DATA!$A$2:$F$6151, 4, FALSE),  0)</f>
        <v>0</v>
      </c>
      <c r="G58" s="73">
        <f>IFERROR(VLOOKUP(G$10 &amp; "_" &amp; $D$9 &amp; "_" &amp; $B58, OBSERVED_DATA!$A$2:$F$6151, 4, FALSE),  0)</f>
        <v>1.1199999999999999E-5</v>
      </c>
      <c r="H58" s="73">
        <f>IFERROR(VLOOKUP(H$10 &amp; "_" &amp; $D$9 &amp; "_" &amp; $B58, OBSERVED_DATA!$A$2:$F$6151, 4, FALSE),  0)</f>
        <v>0</v>
      </c>
      <c r="I58" s="73">
        <f>IFERROR(VLOOKUP(I$10 &amp; "_" &amp; $D$9 &amp; "_" &amp; $B58, OBSERVED_DATA!$A$2:$F$6151, 4, FALSE),  0)</f>
        <v>0</v>
      </c>
      <c r="J58" s="73">
        <f>IFERROR(VLOOKUP(J$10 &amp; "_" &amp; $D$9 &amp; "_" &amp; $B58, OBSERVED_DATA!$A$2:$F$6151, 4, FALSE),  0)</f>
        <v>0</v>
      </c>
      <c r="K58" s="72">
        <f>IFERROR(VLOOKUP(K$10 &amp; "_" &amp; $D$9 &amp; "_" &amp; $B58, OBSERVED_DATA!$A$2:$F$6151, 4, FALSE),  0)</f>
        <v>0</v>
      </c>
      <c r="L58" s="74">
        <f>IFERROR(VLOOKUP(L$10 &amp; "_" &amp; $D$9 &amp; "_" &amp; $B58, OBSERVED_DATA!$A$2:$F$6151, 4, FALSE),  0)</f>
        <v>0</v>
      </c>
      <c r="M58" s="72">
        <f>IFERROR(VLOOKUP(M$10 &amp; "_" &amp; $D$9 &amp; "_" &amp; $B58, OBSERVED_DATA!$A$2:$F$6151, 4, FALSE),  0)</f>
        <v>1.086E-4</v>
      </c>
      <c r="N58" s="72">
        <f>IFERROR(VLOOKUP(N$10 &amp; "_" &amp; $D$9 &amp; "_" &amp; $B58, OBSERVED_DATA!$A$2:$F$6151, 4, FALSE),  0)</f>
        <v>9.1169999999999999E-4</v>
      </c>
      <c r="O58" s="74">
        <f>IFERROR(VLOOKUP(O$10 &amp; "_" &amp; $D$9 &amp; "_" &amp; $B58, OBSERVED_DATA!$A$2:$F$6151, 4, FALSE),  0)</f>
        <v>6.2620000000000004E-4</v>
      </c>
      <c r="P58" s="72">
        <f>IFERROR(VLOOKUP(P$10 &amp; "_" &amp; $D$9 &amp; "_" &amp; $B58, OBSERVED_DATA!$A$2:$F$6151, 4, FALSE),  0)</f>
        <v>3.3094000000000001E-3</v>
      </c>
      <c r="Q58" s="72">
        <f>IFERROR(VLOOKUP(Q$10 &amp; "_" &amp; $D$9 &amp; "_" &amp; $B58, OBSERVED_DATA!$A$2:$F$6151, 4, FALSE),  0)</f>
        <v>7.5767735014080004E-3</v>
      </c>
      <c r="R58" s="72">
        <f>IFERROR(VLOOKUP(R$10 &amp; "_" &amp; $D$9 &amp; "_" &amp; $B58, OBSERVED_DATA!$A$2:$F$6151, 4, FALSE),  0)</f>
        <v>8.9226482685417999E-3</v>
      </c>
      <c r="S58" s="72">
        <f>IFERROR(VLOOKUP(S$10 &amp; "_" &amp; $D$9 &amp; "_" &amp; $B58, OBSERVED_DATA!$A$2:$F$6151, 4, FALSE),  0)</f>
        <v>1.1771000535045401E-2</v>
      </c>
      <c r="T58" s="72">
        <f>IFERROR(VLOOKUP(T$10 &amp; "_" &amp; $D$9 &amp; "_" &amp; $B58, OBSERVED_DATA!$A$2:$F$6151, 4, FALSE),  0)</f>
        <v>1.9497672858400698E-2</v>
      </c>
    </row>
    <row r="59" spans="2:20" x14ac:dyDescent="0.25">
      <c r="B59" s="30">
        <f>Obs_Time!B59</f>
        <v>96</v>
      </c>
      <c r="C59" s="30">
        <f>Obs_Time!C59</f>
        <v>97</v>
      </c>
      <c r="D59" s="47"/>
      <c r="E59" s="72">
        <f>IFERROR(VLOOKUP(E$10 &amp; "_" &amp; $D$9 &amp; "_" &amp; $B59, OBSERVED_DATA!$A$2:$F$6151, 4, FALSE),  0)</f>
        <v>2.6000000000000001E-6</v>
      </c>
      <c r="F59" s="73">
        <f>IFERROR(VLOOKUP(F$10 &amp; "_" &amp; $D$9 &amp; "_" &amp; $B59, OBSERVED_DATA!$A$2:$F$6151, 4, FALSE),  0)</f>
        <v>0</v>
      </c>
      <c r="G59" s="73">
        <f>IFERROR(VLOOKUP(G$10 &amp; "_" &amp; $D$9 &amp; "_" &amp; $B59, OBSERVED_DATA!$A$2:$F$6151, 4, FALSE),  0)</f>
        <v>5.5999999999999997E-6</v>
      </c>
      <c r="H59" s="73">
        <f>IFERROR(VLOOKUP(H$10 &amp; "_" &amp; $D$9 &amp; "_" &amp; $B59, OBSERVED_DATA!$A$2:$F$6151, 4, FALSE),  0)</f>
        <v>0</v>
      </c>
      <c r="I59" s="73">
        <f>IFERROR(VLOOKUP(I$10 &amp; "_" &amp; $D$9 &amp; "_" &amp; $B59, OBSERVED_DATA!$A$2:$F$6151, 4, FALSE),  0)</f>
        <v>0</v>
      </c>
      <c r="J59" s="73">
        <f>IFERROR(VLOOKUP(J$10 &amp; "_" &amp; $D$9 &amp; "_" &amp; $B59, OBSERVED_DATA!$A$2:$F$6151, 4, FALSE),  0)</f>
        <v>0</v>
      </c>
      <c r="K59" s="72">
        <f>IFERROR(VLOOKUP(K$10 &amp; "_" &amp; $D$9 &amp; "_" &amp; $B59, OBSERVED_DATA!$A$2:$F$6151, 4, FALSE),  0)</f>
        <v>0</v>
      </c>
      <c r="L59" s="74">
        <f>IFERROR(VLOOKUP(L$10 &amp; "_" &amp; $D$9 &amp; "_" &amp; $B59, OBSERVED_DATA!$A$2:$F$6151, 4, FALSE),  0)</f>
        <v>0</v>
      </c>
      <c r="M59" s="72">
        <f>IFERROR(VLOOKUP(M$10 &amp; "_" &amp; $D$9 &amp; "_" &amp; $B59, OBSERVED_DATA!$A$2:$F$6151, 4, FALSE),  0)</f>
        <v>1.022E-4</v>
      </c>
      <c r="N59" s="72">
        <f>IFERROR(VLOOKUP(N$10 &amp; "_" &amp; $D$9 &amp; "_" &amp; $B59, OBSERVED_DATA!$A$2:$F$6151, 4, FALSE),  0)</f>
        <v>8.1769999999999998E-4</v>
      </c>
      <c r="O59" s="74">
        <f>IFERROR(VLOOKUP(O$10 &amp; "_" &amp; $D$9 &amp; "_" &amp; $B59, OBSERVED_DATA!$A$2:$F$6151, 4, FALSE),  0)</f>
        <v>5.9610000000000002E-4</v>
      </c>
      <c r="P59" s="72">
        <f>IFERROR(VLOOKUP(P$10 &amp; "_" &amp; $D$9 &amp; "_" &amp; $B59, OBSERVED_DATA!$A$2:$F$6151, 4, FALSE),  0)</f>
        <v>3.0416000000000002E-3</v>
      </c>
      <c r="Q59" s="72">
        <f>IFERROR(VLOOKUP(Q$10 &amp; "_" &amp; $D$9 &amp; "_" &amp; $B59, OBSERVED_DATA!$A$2:$F$6151, 4, FALSE),  0)</f>
        <v>2.1188145366769402E-2</v>
      </c>
      <c r="R59" s="72">
        <f>IFERROR(VLOOKUP(R$10 &amp; "_" &amp; $D$9 &amp; "_" &amp; $B59, OBSERVED_DATA!$A$2:$F$6151, 4, FALSE),  0)</f>
        <v>2.24890540002653E-2</v>
      </c>
      <c r="S59" s="72">
        <f>IFERROR(VLOOKUP(S$10 &amp; "_" &amp; $D$9 &amp; "_" &amp; $B59, OBSERVED_DATA!$A$2:$F$6151, 4, FALSE),  0)</f>
        <v>9.8983413590154994E-3</v>
      </c>
      <c r="T59" s="72">
        <f>IFERROR(VLOOKUP(T$10 &amp; "_" &amp; $D$9 &amp; "_" &amp; $B59, OBSERVED_DATA!$A$2:$F$6151, 4, FALSE),  0)</f>
        <v>1.2998448572267099E-2</v>
      </c>
    </row>
    <row r="60" spans="2:20" x14ac:dyDescent="0.25">
      <c r="B60" s="30">
        <f>Obs_Time!B60</f>
        <v>98</v>
      </c>
      <c r="C60" s="30">
        <f>Obs_Time!C60</f>
        <v>99</v>
      </c>
      <c r="D60" s="47"/>
      <c r="E60" s="72">
        <f>IFERROR(VLOOKUP(E$10 &amp; "_" &amp; $D$9 &amp; "_" &amp; $B60, OBSERVED_DATA!$A$2:$F$6151, 4, FALSE),  0)</f>
        <v>1.3E-6</v>
      </c>
      <c r="F60" s="73">
        <f>IFERROR(VLOOKUP(F$10 &amp; "_" &amp; $D$9 &amp; "_" &amp; $B60, OBSERVED_DATA!$A$2:$F$6151, 4, FALSE),  0)</f>
        <v>0</v>
      </c>
      <c r="G60" s="73">
        <f>IFERROR(VLOOKUP(G$10 &amp; "_" &amp; $D$9 &amp; "_" &amp; $B60, OBSERVED_DATA!$A$2:$F$6151, 4, FALSE),  0)</f>
        <v>0</v>
      </c>
      <c r="H60" s="73">
        <f>IFERROR(VLOOKUP(H$10 &amp; "_" &amp; $D$9 &amp; "_" &amp; $B60, OBSERVED_DATA!$A$2:$F$6151, 4, FALSE),  0)</f>
        <v>0</v>
      </c>
      <c r="I60" s="73">
        <f>IFERROR(VLOOKUP(I$10 &amp; "_" &amp; $D$9 &amp; "_" &amp; $B60, OBSERVED_DATA!$A$2:$F$6151, 4, FALSE),  0)</f>
        <v>0</v>
      </c>
      <c r="J60" s="73">
        <f>IFERROR(VLOOKUP(J$10 &amp; "_" &amp; $D$9 &amp; "_" &amp; $B60, OBSERVED_DATA!$A$2:$F$6151, 4, FALSE),  0)</f>
        <v>0</v>
      </c>
      <c r="K60" s="72">
        <f>IFERROR(VLOOKUP(K$10 &amp; "_" &amp; $D$9 &amp; "_" &amp; $B60, OBSERVED_DATA!$A$2:$F$6151, 4, FALSE),  0)</f>
        <v>0</v>
      </c>
      <c r="L60" s="74">
        <f>IFERROR(VLOOKUP(L$10 &amp; "_" &amp; $D$9 &amp; "_" &amp; $B60, OBSERVED_DATA!$A$2:$F$6151, 4, FALSE),  0)</f>
        <v>0</v>
      </c>
      <c r="M60" s="72">
        <f>IFERROR(VLOOKUP(M$10 &amp; "_" &amp; $D$9 &amp; "_" &amp; $B60, OBSERVED_DATA!$A$2:$F$6151, 4, FALSE),  0)</f>
        <v>9.59E-5</v>
      </c>
      <c r="N60" s="72">
        <f>IFERROR(VLOOKUP(N$10 &amp; "_" &amp; $D$9 &amp; "_" &amp; $B60, OBSERVED_DATA!$A$2:$F$6151, 4, FALSE),  0)</f>
        <v>7.2420000000000004E-4</v>
      </c>
      <c r="O60" s="74">
        <f>IFERROR(VLOOKUP(O$10 &amp; "_" &amp; $D$9 &amp; "_" &amp; $B60, OBSERVED_DATA!$A$2:$F$6151, 4, FALSE),  0)</f>
        <v>5.6599999999999999E-4</v>
      </c>
      <c r="P60" s="72">
        <f>IFERROR(VLOOKUP(P$10 &amp; "_" &amp; $D$9 &amp; "_" &amp; $B60, OBSERVED_DATA!$A$2:$F$6151, 4, FALSE),  0)</f>
        <v>2.774E-3</v>
      </c>
      <c r="Q60" s="72">
        <f>IFERROR(VLOOKUP(Q$10 &amp; "_" &amp; $D$9 &amp; "_" &amp; $B60, OBSERVED_DATA!$A$2:$F$6151, 4, FALSE),  0)</f>
        <v>1.0359393858119801E-2</v>
      </c>
      <c r="R60" s="72">
        <f>IFERROR(VLOOKUP(R$10 &amp; "_" &amp; $D$9 &amp; "_" &amp; $B60, OBSERVED_DATA!$A$2:$F$6151, 4, FALSE),  0)</f>
        <v>1.1377205784794999E-2</v>
      </c>
      <c r="S60" s="72">
        <f>IFERROR(VLOOKUP(S$10 &amp; "_" &amp; $D$9 &amp; "_" &amp; $B60, OBSERVED_DATA!$A$2:$F$6151, 4, FALSE),  0)</f>
        <v>2.8491171749598702E-2</v>
      </c>
      <c r="T60" s="72">
        <f>IFERROR(VLOOKUP(T$10 &amp; "_" &amp; $D$9 &amp; "_" &amp; $B60, OBSERVED_DATA!$A$2:$F$6151, 4, FALSE),  0)</f>
        <v>3.8282527569290098E-2</v>
      </c>
    </row>
    <row r="61" spans="2:20" x14ac:dyDescent="0.25">
      <c r="B61" s="30">
        <f>Obs_Time!B61</f>
        <v>100</v>
      </c>
      <c r="C61" s="30">
        <f>Obs_Time!C61</f>
        <v>101</v>
      </c>
      <c r="D61" s="47"/>
      <c r="E61" s="72">
        <f>IFERROR(VLOOKUP(E$10 &amp; "_" &amp; $D$9 &amp; "_" &amp; $B61, OBSERVED_DATA!$A$2:$F$6151, 4, FALSE),  0)</f>
        <v>0</v>
      </c>
      <c r="F61" s="73">
        <f>IFERROR(VLOOKUP(F$10 &amp; "_" &amp; $D$9 &amp; "_" &amp; $B61, OBSERVED_DATA!$A$2:$F$6151, 4, FALSE),  0)</f>
        <v>0</v>
      </c>
      <c r="G61" s="73">
        <f>IFERROR(VLOOKUP(G$10 &amp; "_" &amp; $D$9 &amp; "_" &amp; $B61, OBSERVED_DATA!$A$2:$F$6151, 4, FALSE),  0)</f>
        <v>0</v>
      </c>
      <c r="H61" s="73">
        <f>IFERROR(VLOOKUP(H$10 &amp; "_" &amp; $D$9 &amp; "_" &amp; $B61, OBSERVED_DATA!$A$2:$F$6151, 4, FALSE),  0)</f>
        <v>0</v>
      </c>
      <c r="I61" s="73">
        <f>IFERROR(VLOOKUP(I$10 &amp; "_" &amp; $D$9 &amp; "_" &amp; $B61, OBSERVED_DATA!$A$2:$F$6151, 4, FALSE),  0)</f>
        <v>0</v>
      </c>
      <c r="J61" s="73">
        <f>IFERROR(VLOOKUP(J$10 &amp; "_" &amp; $D$9 &amp; "_" &amp; $B61, OBSERVED_DATA!$A$2:$F$6151, 4, FALSE),  0)</f>
        <v>0</v>
      </c>
      <c r="K61" s="72">
        <f>IFERROR(VLOOKUP(K$10 &amp; "_" &amp; $D$9 &amp; "_" &amp; $B61, OBSERVED_DATA!$A$2:$F$6151, 4, FALSE),  0)</f>
        <v>0</v>
      </c>
      <c r="L61" s="74">
        <f>IFERROR(VLOOKUP(L$10 &amp; "_" &amp; $D$9 &amp; "_" &amp; $B61, OBSERVED_DATA!$A$2:$F$6151, 4, FALSE),  0)</f>
        <v>0</v>
      </c>
      <c r="M61" s="72">
        <f>IFERROR(VLOOKUP(M$10 &amp; "_" &amp; $D$9 &amp; "_" &amp; $B61, OBSERVED_DATA!$A$2:$F$6151, 4, FALSE),  0)</f>
        <v>8.9499999999999994E-5</v>
      </c>
      <c r="N61" s="72">
        <f>IFERROR(VLOOKUP(N$10 &amp; "_" &amp; $D$9 &amp; "_" &amp; $B61, OBSERVED_DATA!$A$2:$F$6151, 4, FALSE),  0)</f>
        <v>6.3029999999999998E-4</v>
      </c>
      <c r="O61" s="74">
        <f>IFERROR(VLOOKUP(O$10 &amp; "_" &amp; $D$9 &amp; "_" &amp; $B61, OBSERVED_DATA!$A$2:$F$6151, 4, FALSE),  0)</f>
        <v>5.3589999999999996E-4</v>
      </c>
      <c r="P61" s="72">
        <f>IFERROR(VLOOKUP(P$10 &amp; "_" &amp; $D$9 &amp; "_" &amp; $B61, OBSERVED_DATA!$A$2:$F$6151, 4, FALSE),  0)</f>
        <v>2.5059000000000001E-3</v>
      </c>
      <c r="Q61" s="72">
        <f>IFERROR(VLOOKUP(Q$10 &amp; "_" &amp; $D$9 &amp; "_" &amp; $B61, OBSERVED_DATA!$A$2:$F$6151, 4, FALSE),  0)</f>
        <v>8.6160654418667004E-3</v>
      </c>
      <c r="R61" s="72">
        <f>IFERROR(VLOOKUP(R$10 &amp; "_" &amp; $D$9 &amp; "_" &amp; $B61, OBSERVED_DATA!$A$2:$F$6151, 4, FALSE),  0)</f>
        <v>9.6192118880191E-3</v>
      </c>
      <c r="S61" s="72">
        <f>IFERROR(VLOOKUP(S$10 &amp; "_" &amp; $D$9 &amp; "_" &amp; $B61, OBSERVED_DATA!$A$2:$F$6151, 4, FALSE),  0)</f>
        <v>2.6395576957374701E-2</v>
      </c>
      <c r="T61" s="72">
        <f>IFERROR(VLOOKUP(T$10 &amp; "_" &amp; $D$9 &amp; "_" &amp; $B61, OBSERVED_DATA!$A$2:$F$6151, 4, FALSE),  0)</f>
        <v>4.3188393643339297E-2</v>
      </c>
    </row>
    <row r="62" spans="2:20" x14ac:dyDescent="0.25">
      <c r="B62" s="30">
        <f>Obs_Time!B62</f>
        <v>102</v>
      </c>
      <c r="C62" s="30">
        <f>Obs_Time!C62</f>
        <v>103</v>
      </c>
      <c r="D62" s="47"/>
      <c r="E62" s="72">
        <f>IFERROR(VLOOKUP(E$10 &amp; "_" &amp; $D$9 &amp; "_" &amp; $B62, OBSERVED_DATA!$A$2:$F$6151, 4, FALSE),  0)</f>
        <v>0</v>
      </c>
      <c r="F62" s="73">
        <f>IFERROR(VLOOKUP(F$10 &amp; "_" &amp; $D$9 &amp; "_" &amp; $B62, OBSERVED_DATA!$A$2:$F$6151, 4, FALSE),  0)</f>
        <v>0</v>
      </c>
      <c r="G62" s="73">
        <f>IFERROR(VLOOKUP(G$10 &amp; "_" &amp; $D$9 &amp; "_" &amp; $B62, OBSERVED_DATA!$A$2:$F$6151, 4, FALSE),  0)</f>
        <v>0</v>
      </c>
      <c r="H62" s="73">
        <f>IFERROR(VLOOKUP(H$10 &amp; "_" &amp; $D$9 &amp; "_" &amp; $B62, OBSERVED_DATA!$A$2:$F$6151, 4, FALSE),  0)</f>
        <v>0</v>
      </c>
      <c r="I62" s="73">
        <f>IFERROR(VLOOKUP(I$10 &amp; "_" &amp; $D$9 &amp; "_" &amp; $B62, OBSERVED_DATA!$A$2:$F$6151, 4, FALSE),  0)</f>
        <v>0</v>
      </c>
      <c r="J62" s="73">
        <f>IFERROR(VLOOKUP(J$10 &amp; "_" &amp; $D$9 &amp; "_" &amp; $B62, OBSERVED_DATA!$A$2:$F$6151, 4, FALSE),  0)</f>
        <v>0</v>
      </c>
      <c r="K62" s="72">
        <f>IFERROR(VLOOKUP(K$10 &amp; "_" &amp; $D$9 &amp; "_" &amp; $B62, OBSERVED_DATA!$A$2:$F$6151, 4, FALSE),  0)</f>
        <v>0</v>
      </c>
      <c r="L62" s="74">
        <f>IFERROR(VLOOKUP(L$10 &amp; "_" &amp; $D$9 &amp; "_" &amp; $B62, OBSERVED_DATA!$A$2:$F$6151, 4, FALSE),  0)</f>
        <v>0</v>
      </c>
      <c r="M62" s="72">
        <f>IFERROR(VLOOKUP(M$10 &amp; "_" &amp; $D$9 &amp; "_" &amp; $B62, OBSERVED_DATA!$A$2:$F$6151, 4, FALSE),  0)</f>
        <v>8.3200000000000003E-5</v>
      </c>
      <c r="N62" s="72">
        <f>IFERROR(VLOOKUP(N$10 &amp; "_" &amp; $D$9 &amp; "_" &amp; $B62, OBSERVED_DATA!$A$2:$F$6151, 4, FALSE),  0)</f>
        <v>5.3649999999999998E-4</v>
      </c>
      <c r="O62" s="74">
        <f>IFERROR(VLOOKUP(O$10 &amp; "_" &amp; $D$9 &amp; "_" &amp; $B62, OBSERVED_DATA!$A$2:$F$6151, 4, FALSE),  0)</f>
        <v>5.0580000000000004E-4</v>
      </c>
      <c r="P62" s="72">
        <f>IFERROR(VLOOKUP(P$10 &amp; "_" &amp; $D$9 &amp; "_" &amp; $B62, OBSERVED_DATA!$A$2:$F$6151, 4, FALSE),  0)</f>
        <v>2.2382999999999999E-3</v>
      </c>
      <c r="Q62" s="72">
        <f>IFERROR(VLOOKUP(Q$10 &amp; "_" &amp; $D$9 &amp; "_" &amp; $B62, OBSERVED_DATA!$A$2:$F$6151, 4, FALSE),  0)</f>
        <v>5.3640874346250998E-3</v>
      </c>
      <c r="R62" s="72">
        <f>IFERROR(VLOOKUP(R$10 &amp; "_" &amp; $D$9 &amp; "_" &amp; $B62, OBSERVED_DATA!$A$2:$F$6151, 4, FALSE),  0)</f>
        <v>6.2690725752952E-3</v>
      </c>
      <c r="S62" s="72">
        <f>IFERROR(VLOOKUP(S$10 &amp; "_" &amp; $D$9 &amp; "_" &amp; $B62, OBSERVED_DATA!$A$2:$F$6151, 4, FALSE),  0)</f>
        <v>2.52808988764044E-2</v>
      </c>
      <c r="T62" s="72">
        <f>IFERROR(VLOOKUP(T$10 &amp; "_" &amp; $D$9 &amp; "_" &amp; $B62, OBSERVED_DATA!$A$2:$F$6151, 4, FALSE),  0)</f>
        <v>2.38165122227347E-2</v>
      </c>
    </row>
    <row r="63" spans="2:20" x14ac:dyDescent="0.25">
      <c r="B63" s="30">
        <f>Obs_Time!B63</f>
        <v>104</v>
      </c>
      <c r="C63" s="30">
        <f>Obs_Time!C63</f>
        <v>105</v>
      </c>
      <c r="D63" s="47"/>
      <c r="E63" s="72">
        <f>IFERROR(VLOOKUP(E$10 &amp; "_" &amp; $D$9 &amp; "_" &amp; $B63, OBSERVED_DATA!$A$2:$F$6151, 4, FALSE),  0)</f>
        <v>0</v>
      </c>
      <c r="F63" s="73">
        <f>IFERROR(VLOOKUP(F$10 &amp; "_" &amp; $D$9 &amp; "_" &amp; $B63, OBSERVED_DATA!$A$2:$F$6151, 4, FALSE),  0)</f>
        <v>0</v>
      </c>
      <c r="G63" s="73">
        <f>IFERROR(VLOOKUP(G$10 &amp; "_" &amp; $D$9 &amp; "_" &amp; $B63, OBSERVED_DATA!$A$2:$F$6151, 4, FALSE),  0)</f>
        <v>0</v>
      </c>
      <c r="H63" s="73">
        <f>IFERROR(VLOOKUP(H$10 &amp; "_" &amp; $D$9 &amp; "_" &amp; $B63, OBSERVED_DATA!$A$2:$F$6151, 4, FALSE),  0)</f>
        <v>0</v>
      </c>
      <c r="I63" s="73">
        <f>IFERROR(VLOOKUP(I$10 &amp; "_" &amp; $D$9 &amp; "_" &amp; $B63, OBSERVED_DATA!$A$2:$F$6151, 4, FALSE),  0)</f>
        <v>0</v>
      </c>
      <c r="J63" s="73">
        <f>IFERROR(VLOOKUP(J$10 &amp; "_" &amp; $D$9 &amp; "_" &amp; $B63, OBSERVED_DATA!$A$2:$F$6151, 4, FALSE),  0)</f>
        <v>0</v>
      </c>
      <c r="K63" s="72">
        <f>IFERROR(VLOOKUP(K$10 &amp; "_" &amp; $D$9 &amp; "_" &amp; $B63, OBSERVED_DATA!$A$2:$F$6151, 4, FALSE),  0)</f>
        <v>0</v>
      </c>
      <c r="L63" s="74">
        <f>IFERROR(VLOOKUP(L$10 &amp; "_" &amp; $D$9 &amp; "_" &amp; $B63, OBSERVED_DATA!$A$2:$F$6151, 4, FALSE),  0)</f>
        <v>0</v>
      </c>
      <c r="M63" s="72">
        <f>IFERROR(VLOOKUP(M$10 &amp; "_" &amp; $D$9 &amp; "_" &amp; $B63, OBSERVED_DATA!$A$2:$F$6151, 4, FALSE),  0)</f>
        <v>7.6799999999999997E-5</v>
      </c>
      <c r="N63" s="72">
        <f>IFERROR(VLOOKUP(N$10 &amp; "_" &amp; $D$9 &amp; "_" &amp; $B63, OBSERVED_DATA!$A$2:$F$6151, 4, FALSE),  0)</f>
        <v>4.4279999999999998E-4</v>
      </c>
      <c r="O63" s="74">
        <f>IFERROR(VLOOKUP(O$10 &amp; "_" &amp; $D$9 &amp; "_" &amp; $B63, OBSERVED_DATA!$A$2:$F$6151, 4, FALSE),  0)</f>
        <v>4.7570000000000002E-4</v>
      </c>
      <c r="P63" s="72">
        <f>IFERROR(VLOOKUP(P$10 &amp; "_" &amp; $D$9 &amp; "_" &amp; $B63, OBSERVED_DATA!$A$2:$F$6151, 4, FALSE),  0)</f>
        <v>1.9705999999999999E-3</v>
      </c>
      <c r="Q63" s="72">
        <f>IFERROR(VLOOKUP(Q$10 &amp; "_" &amp; $D$9 &amp; "_" &amp; $B63, OBSERVED_DATA!$A$2:$F$6151, 4, FALSE),  0)</f>
        <v>1.85731527423896E-2</v>
      </c>
      <c r="R63" s="72">
        <f>IFERROR(VLOOKUP(R$10 &amp; "_" &amp; $D$9 &amp; "_" &amp; $B63, OBSERVED_DATA!$A$2:$F$6151, 4, FALSE),  0)</f>
        <v>1.3765423908716899E-2</v>
      </c>
      <c r="S63" s="72">
        <f>IFERROR(VLOOKUP(S$10 &amp; "_" &amp; $D$9 &amp; "_" &amp; $B63, OBSERVED_DATA!$A$2:$F$6151, 4, FALSE),  0)</f>
        <v>4.4364187622614501E-2</v>
      </c>
      <c r="T63" s="72">
        <f>IFERROR(VLOOKUP(T$10 &amp; "_" &amp; $D$9 &amp; "_" &amp; $B63, OBSERVED_DATA!$A$2:$F$6151, 4, FALSE),  0)</f>
        <v>5.9373558639775198E-2</v>
      </c>
    </row>
    <row r="64" spans="2:20" x14ac:dyDescent="0.25">
      <c r="B64" s="30">
        <f>Obs_Time!B64</f>
        <v>106</v>
      </c>
      <c r="C64" s="30">
        <f>Obs_Time!C64</f>
        <v>107</v>
      </c>
      <c r="D64" s="47"/>
      <c r="E64" s="72">
        <f>IFERROR(VLOOKUP(E$10 &amp; "_" &amp; $D$9 &amp; "_" &amp; $B64, OBSERVED_DATA!$A$2:$F$6151, 4, FALSE),  0)</f>
        <v>0</v>
      </c>
      <c r="F64" s="73">
        <f>IFERROR(VLOOKUP(F$10 &amp; "_" &amp; $D$9 &amp; "_" &amp; $B64, OBSERVED_DATA!$A$2:$F$6151, 4, FALSE),  0)</f>
        <v>0</v>
      </c>
      <c r="G64" s="73">
        <f>IFERROR(VLOOKUP(G$10 &amp; "_" &amp; $D$9 &amp; "_" &amp; $B64, OBSERVED_DATA!$A$2:$F$6151, 4, FALSE),  0)</f>
        <v>0</v>
      </c>
      <c r="H64" s="73">
        <f>IFERROR(VLOOKUP(H$10 &amp; "_" &amp; $D$9 &amp; "_" &amp; $B64, OBSERVED_DATA!$A$2:$F$6151, 4, FALSE),  0)</f>
        <v>0</v>
      </c>
      <c r="I64" s="73">
        <f>IFERROR(VLOOKUP(I$10 &amp; "_" &amp; $D$9 &amp; "_" &amp; $B64, OBSERVED_DATA!$A$2:$F$6151, 4, FALSE),  0)</f>
        <v>0</v>
      </c>
      <c r="J64" s="73">
        <f>IFERROR(VLOOKUP(J$10 &amp; "_" &amp; $D$9 &amp; "_" &amp; $B64, OBSERVED_DATA!$A$2:$F$6151, 4, FALSE),  0)</f>
        <v>0</v>
      </c>
      <c r="K64" s="72">
        <f>IFERROR(VLOOKUP(K$10 &amp; "_" &amp; $D$9 &amp; "_" &amp; $B64, OBSERVED_DATA!$A$2:$F$6151, 4, FALSE),  0)</f>
        <v>0</v>
      </c>
      <c r="L64" s="74">
        <f>IFERROR(VLOOKUP(L$10 &amp; "_" &amp; $D$9 &amp; "_" &amp; $B64, OBSERVED_DATA!$A$2:$F$6151, 4, FALSE),  0)</f>
        <v>0</v>
      </c>
      <c r="M64" s="72">
        <f>IFERROR(VLOOKUP(M$10 &amp; "_" &amp; $D$9 &amp; "_" &amp; $B64, OBSERVED_DATA!$A$2:$F$6151, 4, FALSE),  0)</f>
        <v>7.0500000000000006E-5</v>
      </c>
      <c r="N64" s="72">
        <f>IFERROR(VLOOKUP(N$10 &amp; "_" &amp; $D$9 &amp; "_" &amp; $B64, OBSERVED_DATA!$A$2:$F$6151, 4, FALSE),  0)</f>
        <v>3.4900000000000003E-4</v>
      </c>
      <c r="O64" s="74">
        <f>IFERROR(VLOOKUP(O$10 &amp; "_" &amp; $D$9 &amp; "_" &amp; $B64, OBSERVED_DATA!$A$2:$F$6151, 4, FALSE),  0)</f>
        <v>4.4549999999999999E-4</v>
      </c>
      <c r="P64" s="72">
        <f>IFERROR(VLOOKUP(P$10 &amp; "_" &amp; $D$9 &amp; "_" &amp; $B64, OBSERVED_DATA!$A$2:$F$6151, 4, FALSE),  0)</f>
        <v>0</v>
      </c>
      <c r="Q64" s="72">
        <f>IFERROR(VLOOKUP(Q$10 &amp; "_" &amp; $D$9 &amp; "_" &amp; $B64, OBSERVED_DATA!$A$2:$F$6151, 4, FALSE),  0)</f>
        <v>1.1264583612712801E-2</v>
      </c>
      <c r="R64" s="72">
        <f>IFERROR(VLOOKUP(R$10 &amp; "_" &amp; $D$9 &amp; "_" &amp; $B64, OBSERVED_DATA!$A$2:$F$6151, 4, FALSE),  0)</f>
        <v>2.2986599442749101E-2</v>
      </c>
      <c r="S64" s="72">
        <f>IFERROR(VLOOKUP(S$10 &amp; "_" &amp; $D$9 &amp; "_" &amp; $B64, OBSERVED_DATA!$A$2:$F$6151, 4, FALSE),  0)</f>
        <v>4.9491706795077002E-3</v>
      </c>
      <c r="T64" s="72">
        <f>IFERROR(VLOOKUP(T$10 &amp; "_" &amp; $D$9 &amp; "_" &amp; $B64, OBSERVED_DATA!$A$2:$F$6151, 4, FALSE),  0)</f>
        <v>4.3188393643339004E-3</v>
      </c>
    </row>
    <row r="65" spans="2:20" x14ac:dyDescent="0.25">
      <c r="B65" s="30">
        <f>Obs_Time!B65</f>
        <v>108</v>
      </c>
      <c r="C65" s="30">
        <f>Obs_Time!C65</f>
        <v>109</v>
      </c>
      <c r="D65" s="47"/>
      <c r="E65" s="72">
        <f>IFERROR(VLOOKUP(E$10 &amp; "_" &amp; $D$9 &amp; "_" &amp; $B65, OBSERVED_DATA!$A$2:$F$6151, 4, FALSE),  0)</f>
        <v>0</v>
      </c>
      <c r="F65" s="73">
        <f>IFERROR(VLOOKUP(F$10 &amp; "_" &amp; $D$9 &amp; "_" &amp; $B65, OBSERVED_DATA!$A$2:$F$6151, 4, FALSE),  0)</f>
        <v>0</v>
      </c>
      <c r="G65" s="73">
        <f>IFERROR(VLOOKUP(G$10 &amp; "_" &amp; $D$9 &amp; "_" &amp; $B65, OBSERVED_DATA!$A$2:$F$6151, 4, FALSE),  0)</f>
        <v>0</v>
      </c>
      <c r="H65" s="73">
        <f>IFERROR(VLOOKUP(H$10 &amp; "_" &amp; $D$9 &amp; "_" &amp; $B65, OBSERVED_DATA!$A$2:$F$6151, 4, FALSE),  0)</f>
        <v>0</v>
      </c>
      <c r="I65" s="73">
        <f>IFERROR(VLOOKUP(I$10 &amp; "_" &amp; $D$9 &amp; "_" &amp; $B65, OBSERVED_DATA!$A$2:$F$6151, 4, FALSE),  0)</f>
        <v>0</v>
      </c>
      <c r="J65" s="73">
        <f>IFERROR(VLOOKUP(J$10 &amp; "_" &amp; $D$9 &amp; "_" &amp; $B65, OBSERVED_DATA!$A$2:$F$6151, 4, FALSE),  0)</f>
        <v>0</v>
      </c>
      <c r="K65" s="72">
        <f>IFERROR(VLOOKUP(K$10 &amp; "_" &amp; $D$9 &amp; "_" &amp; $B65, OBSERVED_DATA!$A$2:$F$6151, 4, FALSE),  0)</f>
        <v>0</v>
      </c>
      <c r="L65" s="74">
        <f>IFERROR(VLOOKUP(L$10 &amp; "_" &amp; $D$9 &amp; "_" &amp; $B65, OBSERVED_DATA!$A$2:$F$6151, 4, FALSE),  0)</f>
        <v>0</v>
      </c>
      <c r="M65" s="72">
        <f>IFERROR(VLOOKUP(M$10 &amp; "_" &amp; $D$9 &amp; "_" &amp; $B65, OBSERVED_DATA!$A$2:$F$6151, 4, FALSE),  0)</f>
        <v>6.4200000000000002E-5</v>
      </c>
      <c r="N65" s="72">
        <f>IFERROR(VLOOKUP(N$10 &amp; "_" &amp; $D$9 &amp; "_" &amp; $B65, OBSERVED_DATA!$A$2:$F$6151, 4, FALSE),  0)</f>
        <v>2.831E-4</v>
      </c>
      <c r="O65" s="74">
        <f>IFERROR(VLOOKUP(O$10 &amp; "_" &amp; $D$9 &amp; "_" &amp; $B65, OBSERVED_DATA!$A$2:$F$6151, 4, FALSE),  0)</f>
        <v>4.1540000000000001E-4</v>
      </c>
      <c r="P65" s="72">
        <f>IFERROR(VLOOKUP(P$10 &amp; "_" &amp; $D$9 &amp; "_" &amp; $B65, OBSERVED_DATA!$A$2:$F$6151, 4, FALSE),  0)</f>
        <v>0</v>
      </c>
      <c r="Q65" s="72">
        <f>IFERROR(VLOOKUP(Q$10 &amp; "_" &amp; $D$9 &amp; "_" &amp; $B65, OBSERVED_DATA!$A$2:$F$6151, 4, FALSE),  0)</f>
        <v>1.7433284162531001E-3</v>
      </c>
      <c r="R65" s="72">
        <f>IFERROR(VLOOKUP(R$10 &amp; "_" &amp; $D$9 &amp; "_" &amp; $B65, OBSERVED_DATA!$A$2:$F$6151, 4, FALSE),  0)</f>
        <v>1.9901817699348998E-3</v>
      </c>
      <c r="S65" s="72">
        <f>IFERROR(VLOOKUP(S$10 &amp; "_" &amp; $D$9 &amp; "_" &amp; $B65, OBSERVED_DATA!$A$2:$F$6151, 4, FALSE),  0)</f>
        <v>6.4651328696272003E-3</v>
      </c>
      <c r="T65" s="72">
        <f>IFERROR(VLOOKUP(T$10 &amp; "_" &amp; $D$9 &amp; "_" &amp; $B65, OBSERVED_DATA!$A$2:$F$6151, 4, FALSE),  0)</f>
        <v>7.5474862677680004E-3</v>
      </c>
    </row>
    <row r="66" spans="2:20" x14ac:dyDescent="0.25">
      <c r="B66" s="30">
        <f>Obs_Time!B66</f>
        <v>110</v>
      </c>
      <c r="C66" s="30">
        <f>Obs_Time!C66</f>
        <v>111</v>
      </c>
      <c r="D66" s="47"/>
      <c r="E66" s="72">
        <f>IFERROR(VLOOKUP(E$10 &amp; "_" &amp; $D$9 &amp; "_" &amp; $B66, OBSERVED_DATA!$A$2:$F$6151, 4, FALSE),  0)</f>
        <v>0</v>
      </c>
      <c r="F66" s="73">
        <f>IFERROR(VLOOKUP(F$10 &amp; "_" &amp; $D$9 &amp; "_" &amp; $B66, OBSERVED_DATA!$A$2:$F$6151, 4, FALSE),  0)</f>
        <v>0</v>
      </c>
      <c r="G66" s="73">
        <f>IFERROR(VLOOKUP(G$10 &amp; "_" &amp; $D$9 &amp; "_" &amp; $B66, OBSERVED_DATA!$A$2:$F$6151, 4, FALSE),  0)</f>
        <v>0</v>
      </c>
      <c r="H66" s="73">
        <f>IFERROR(VLOOKUP(H$10 &amp; "_" &amp; $D$9 &amp; "_" &amp; $B66, OBSERVED_DATA!$A$2:$F$6151, 4, FALSE),  0)</f>
        <v>0</v>
      </c>
      <c r="I66" s="73">
        <f>IFERROR(VLOOKUP(I$10 &amp; "_" &amp; $D$9 &amp; "_" &amp; $B66, OBSERVED_DATA!$A$2:$F$6151, 4, FALSE),  0)</f>
        <v>0</v>
      </c>
      <c r="J66" s="73">
        <f>IFERROR(VLOOKUP(J$10 &amp; "_" &amp; $D$9 &amp; "_" &amp; $B66, OBSERVED_DATA!$A$2:$F$6151, 4, FALSE),  0)</f>
        <v>0</v>
      </c>
      <c r="K66" s="72">
        <f>IFERROR(VLOOKUP(K$10 &amp; "_" &amp; $D$9 &amp; "_" &amp; $B66, OBSERVED_DATA!$A$2:$F$6151, 4, FALSE),  0)</f>
        <v>0</v>
      </c>
      <c r="L66" s="74">
        <f>IFERROR(VLOOKUP(L$10 &amp; "_" &amp; $D$9 &amp; "_" &amp; $B66, OBSERVED_DATA!$A$2:$F$6151, 4, FALSE),  0)</f>
        <v>0</v>
      </c>
      <c r="M66" s="72">
        <f>IFERROR(VLOOKUP(M$10 &amp; "_" &amp; $D$9 &amp; "_" &amp; $B66, OBSERVED_DATA!$A$2:$F$6151, 4, FALSE),  0)</f>
        <v>5.7800000000000002E-5</v>
      </c>
      <c r="N66" s="72">
        <f>IFERROR(VLOOKUP(N$10 &amp; "_" &amp; $D$9 &amp; "_" &amp; $B66, OBSERVED_DATA!$A$2:$F$6151, 4, FALSE),  0)</f>
        <v>2.074E-4</v>
      </c>
      <c r="O66" s="74">
        <f>IFERROR(VLOOKUP(O$10 &amp; "_" &amp; $D$9 &amp; "_" &amp; $B66, OBSERVED_DATA!$A$2:$F$6151, 4, FALSE),  0)</f>
        <v>3.8529999999999999E-4</v>
      </c>
      <c r="P66" s="72">
        <f>IFERROR(VLOOKUP(P$10 &amp; "_" &amp; $D$9 &amp; "_" &amp; $B66, OBSERVED_DATA!$A$2:$F$6151, 4, FALSE),  0)</f>
        <v>0</v>
      </c>
      <c r="Q66" s="72">
        <f>IFERROR(VLOOKUP(Q$10 &amp; "_" &amp; $D$9 &amp; "_" &amp; $B66, OBSERVED_DATA!$A$2:$F$6151, 4, FALSE),  0)</f>
        <v>2.4808904385141E-3</v>
      </c>
      <c r="R66" s="72">
        <f>IFERROR(VLOOKUP(R$10 &amp; "_" &amp; $D$9 &amp; "_" &amp; $B66, OBSERVED_DATA!$A$2:$F$6151, 4, FALSE),  0)</f>
        <v>2.5872363009153999E-3</v>
      </c>
      <c r="S66" s="72">
        <f>IFERROR(VLOOKUP(S$10 &amp; "_" &amp; $D$9 &amp; "_" &amp; $B66, OBSERVED_DATA!$A$2:$F$6151, 4, FALSE),  0)</f>
        <v>5.7517388978063E-3</v>
      </c>
      <c r="T66" s="72">
        <f>IFERROR(VLOOKUP(T$10 &amp; "_" &amp; $D$9 &amp; "_" &amp; $B66, OBSERVED_DATA!$A$2:$F$6151, 4, FALSE),  0)</f>
        <v>7.7990691433602998E-3</v>
      </c>
    </row>
    <row r="67" spans="2:20" x14ac:dyDescent="0.25">
      <c r="B67" s="30">
        <f>Obs_Time!B67</f>
        <v>112</v>
      </c>
      <c r="C67" s="30">
        <f>Obs_Time!C67</f>
        <v>113</v>
      </c>
      <c r="D67" s="47"/>
      <c r="E67" s="72">
        <f>IFERROR(VLOOKUP(E$10 &amp; "_" &amp; $D$9 &amp; "_" &amp; $B67, OBSERVED_DATA!$A$2:$F$6151, 4, FALSE),  0)</f>
        <v>0</v>
      </c>
      <c r="F67" s="73">
        <f>IFERROR(VLOOKUP(F$10 &amp; "_" &amp; $D$9 &amp; "_" &amp; $B67, OBSERVED_DATA!$A$2:$F$6151, 4, FALSE),  0)</f>
        <v>0</v>
      </c>
      <c r="G67" s="73">
        <f>IFERROR(VLOOKUP(G$10 &amp; "_" &amp; $D$9 &amp; "_" &amp; $B67, OBSERVED_DATA!$A$2:$F$6151, 4, FALSE),  0)</f>
        <v>0</v>
      </c>
      <c r="H67" s="73">
        <f>IFERROR(VLOOKUP(H$10 &amp; "_" &amp; $D$9 &amp; "_" &amp; $B67, OBSERVED_DATA!$A$2:$F$6151, 4, FALSE),  0)</f>
        <v>0</v>
      </c>
      <c r="I67" s="73">
        <f>IFERROR(VLOOKUP(I$10 &amp; "_" &amp; $D$9 &amp; "_" &amp; $B67, OBSERVED_DATA!$A$2:$F$6151, 4, FALSE),  0)</f>
        <v>0</v>
      </c>
      <c r="J67" s="73">
        <f>IFERROR(VLOOKUP(J$10 &amp; "_" &amp; $D$9 &amp; "_" &amp; $B67, OBSERVED_DATA!$A$2:$F$6151, 4, FALSE),  0)</f>
        <v>0</v>
      </c>
      <c r="K67" s="72">
        <f>IFERROR(VLOOKUP(K$10 &amp; "_" &amp; $D$9 &amp; "_" &amp; $B67, OBSERVED_DATA!$A$2:$F$6151, 4, FALSE),  0)</f>
        <v>0</v>
      </c>
      <c r="L67" s="74">
        <f>IFERROR(VLOOKUP(L$10 &amp; "_" &amp; $D$9 &amp; "_" &amp; $B67, OBSERVED_DATA!$A$2:$F$6151, 4, FALSE),  0)</f>
        <v>0</v>
      </c>
      <c r="M67" s="72">
        <f>IFERROR(VLOOKUP(M$10 &amp; "_" &amp; $D$9 &amp; "_" &amp; $B67, OBSERVED_DATA!$A$2:$F$6151, 4, FALSE),  0)</f>
        <v>5.1499999999999998E-5</v>
      </c>
      <c r="N67" s="72">
        <f>IFERROR(VLOOKUP(N$10 &amp; "_" &amp; $D$9 &amp; "_" &amp; $B67, OBSERVED_DATA!$A$2:$F$6151, 4, FALSE),  0)</f>
        <v>1.7640000000000001E-4</v>
      </c>
      <c r="O67" s="74">
        <f>IFERROR(VLOOKUP(O$10 &amp; "_" &amp; $D$9 &amp; "_" &amp; $B67, OBSERVED_DATA!$A$2:$F$6151, 4, FALSE),  0)</f>
        <v>3.5520000000000001E-4</v>
      </c>
      <c r="P67" s="72">
        <f>IFERROR(VLOOKUP(P$10 &amp; "_" &amp; $D$9 &amp; "_" &amp; $B67, OBSERVED_DATA!$A$2:$F$6151, 4, FALSE),  0)</f>
        <v>0</v>
      </c>
      <c r="Q67" s="72">
        <f>IFERROR(VLOOKUP(Q$10 &amp; "_" &amp; $D$9 &amp; "_" &amp; $B67, OBSERVED_DATA!$A$2:$F$6151, 4, FALSE),  0)</f>
        <v>3.6878101113039998E-4</v>
      </c>
      <c r="R67" s="72">
        <f>IFERROR(VLOOKUP(R$10 &amp; "_" &amp; $D$9 &amp; "_" &amp; $B67, OBSERVED_DATA!$A$2:$F$6151, 4, FALSE),  0)</f>
        <v>4.312060501525E-4</v>
      </c>
      <c r="S67" s="72">
        <f>IFERROR(VLOOKUP(S$10 &amp; "_" &amp; $D$9 &amp; "_" &amp; $B67, OBSERVED_DATA!$A$2:$F$6151, 4, FALSE),  0)</f>
        <v>3.0765115034777002E-3</v>
      </c>
      <c r="T67" s="72">
        <f>IFERROR(VLOOKUP(T$10 &amp; "_" &amp; $D$9 &amp; "_" &amp; $B67, OBSERVED_DATA!$A$2:$F$6151, 4, FALSE),  0)</f>
        <v>5.6606147008260001E-3</v>
      </c>
    </row>
    <row r="68" spans="2:20" x14ac:dyDescent="0.25">
      <c r="B68" s="30">
        <f>Obs_Time!B68</f>
        <v>114</v>
      </c>
      <c r="C68" s="30">
        <f>Obs_Time!C68</f>
        <v>115</v>
      </c>
      <c r="D68" s="47"/>
      <c r="E68" s="72">
        <f>IFERROR(VLOOKUP(E$10 &amp; "_" &amp; $D$9 &amp; "_" &amp; $B68, OBSERVED_DATA!$A$2:$F$6151, 4, FALSE),  0)</f>
        <v>0</v>
      </c>
      <c r="F68" s="73">
        <f>IFERROR(VLOOKUP(F$10 &amp; "_" &amp; $D$9 &amp; "_" &amp; $B68, OBSERVED_DATA!$A$2:$F$6151, 4, FALSE),  0)</f>
        <v>0</v>
      </c>
      <c r="G68" s="73">
        <f>IFERROR(VLOOKUP(G$10 &amp; "_" &amp; $D$9 &amp; "_" &amp; $B68, OBSERVED_DATA!$A$2:$F$6151, 4, FALSE),  0)</f>
        <v>0</v>
      </c>
      <c r="H68" s="73">
        <f>IFERROR(VLOOKUP(H$10 &amp; "_" &amp; $D$9 &amp; "_" &amp; $B68, OBSERVED_DATA!$A$2:$F$6151, 4, FALSE),  0)</f>
        <v>0</v>
      </c>
      <c r="I68" s="73">
        <f>IFERROR(VLOOKUP(I$10 &amp; "_" &amp; $D$9 &amp; "_" &amp; $B68, OBSERVED_DATA!$A$2:$F$6151, 4, FALSE),  0)</f>
        <v>0</v>
      </c>
      <c r="J68" s="73">
        <f>IFERROR(VLOOKUP(J$10 &amp; "_" &amp; $D$9 &amp; "_" &amp; $B68, OBSERVED_DATA!$A$2:$F$6151, 4, FALSE),  0)</f>
        <v>0</v>
      </c>
      <c r="K68" s="72">
        <f>IFERROR(VLOOKUP(K$10 &amp; "_" &amp; $D$9 &amp; "_" &amp; $B68, OBSERVED_DATA!$A$2:$F$6151, 4, FALSE),  0)</f>
        <v>0</v>
      </c>
      <c r="L68" s="74">
        <f>IFERROR(VLOOKUP(L$10 &amp; "_" &amp; $D$9 &amp; "_" &amp; $B68, OBSERVED_DATA!$A$2:$F$6151, 4, FALSE),  0)</f>
        <v>0</v>
      </c>
      <c r="M68" s="72">
        <f>IFERROR(VLOOKUP(M$10 &amp; "_" &amp; $D$9 &amp; "_" &amp; $B68, OBSERVED_DATA!$A$2:$F$6151, 4, FALSE),  0)</f>
        <v>4.5099999999999998E-5</v>
      </c>
      <c r="N68" s="72">
        <f>IFERROR(VLOOKUP(N$10 &amp; "_" &amp; $D$9 &amp; "_" &amp; $B68, OBSERVED_DATA!$A$2:$F$6151, 4, FALSE),  0)</f>
        <v>1.4540000000000001E-4</v>
      </c>
      <c r="O68" s="74">
        <f>IFERROR(VLOOKUP(O$10 &amp; "_" &amp; $D$9 &amp; "_" &amp; $B68, OBSERVED_DATA!$A$2:$F$6151, 4, FALSE),  0)</f>
        <v>3.2509999999999999E-4</v>
      </c>
      <c r="P68" s="72">
        <f>IFERROR(VLOOKUP(P$10 &amp; "_" &amp; $D$9 &amp; "_" &amp; $B68, OBSERVED_DATA!$A$2:$F$6151, 4, FALSE),  0)</f>
        <v>0</v>
      </c>
      <c r="Q68" s="72">
        <f>IFERROR(VLOOKUP(Q$10 &amp; "_" &amp; $D$9 &amp; "_" &amp; $B68, OBSERVED_DATA!$A$2:$F$6151, 4, FALSE),  0)</f>
        <v>5.6993428992890003E-4</v>
      </c>
      <c r="R68" s="72">
        <f>IFERROR(VLOOKUP(R$10 &amp; "_" &amp; $D$9 &amp; "_" &amp; $B68, OBSERVED_DATA!$A$2:$F$6151, 4, FALSE),  0)</f>
        <v>6.9656361947719998E-4</v>
      </c>
      <c r="S68" s="72">
        <f>IFERROR(VLOOKUP(S$10 &amp; "_" &amp; $D$9 &amp; "_" &amp; $B68, OBSERVED_DATA!$A$2:$F$6151, 4, FALSE),  0)</f>
        <v>1.6497235598358999E-3</v>
      </c>
      <c r="T68" s="72">
        <f>IFERROR(VLOOKUP(T$10 &amp; "_" &amp; $D$9 &amp; "_" &amp; $B68, OBSERVED_DATA!$A$2:$F$6151, 4, FALSE),  0)</f>
        <v>1.7610801291457999E-3</v>
      </c>
    </row>
    <row r="69" spans="2:20" x14ac:dyDescent="0.25">
      <c r="B69" s="30">
        <f>Obs_Time!B69</f>
        <v>116</v>
      </c>
      <c r="C69" s="30">
        <f>Obs_Time!C69</f>
        <v>117</v>
      </c>
      <c r="D69" s="47"/>
      <c r="E69" s="72">
        <f>IFERROR(VLOOKUP(E$10 &amp; "_" &amp; $D$9 &amp; "_" &amp; $B69, OBSERVED_DATA!$A$2:$F$6151, 4, FALSE),  0)</f>
        <v>0</v>
      </c>
      <c r="F69" s="73">
        <f>IFERROR(VLOOKUP(F$10 &amp; "_" &amp; $D$9 &amp; "_" &amp; $B69, OBSERVED_DATA!$A$2:$F$6151, 4, FALSE),  0)</f>
        <v>0</v>
      </c>
      <c r="G69" s="73">
        <f>IFERROR(VLOOKUP(G$10 &amp; "_" &amp; $D$9 &amp; "_" &amp; $B69, OBSERVED_DATA!$A$2:$F$6151, 4, FALSE),  0)</f>
        <v>0</v>
      </c>
      <c r="H69" s="73">
        <f>IFERROR(VLOOKUP(H$10 &amp; "_" &amp; $D$9 &amp; "_" &amp; $B69, OBSERVED_DATA!$A$2:$F$6151, 4, FALSE),  0)</f>
        <v>0</v>
      </c>
      <c r="I69" s="73">
        <f>IFERROR(VLOOKUP(I$10 &amp; "_" &amp; $D$9 &amp; "_" &amp; $B69, OBSERVED_DATA!$A$2:$F$6151, 4, FALSE),  0)</f>
        <v>0</v>
      </c>
      <c r="J69" s="73">
        <f>IFERROR(VLOOKUP(J$10 &amp; "_" &amp; $D$9 &amp; "_" &amp; $B69, OBSERVED_DATA!$A$2:$F$6151, 4, FALSE),  0)</f>
        <v>0</v>
      </c>
      <c r="K69" s="72">
        <f>IFERROR(VLOOKUP(K$10 &amp; "_" &amp; $D$9 &amp; "_" &amp; $B69, OBSERVED_DATA!$A$2:$F$6151, 4, FALSE),  0)</f>
        <v>0</v>
      </c>
      <c r="L69" s="74">
        <f>IFERROR(VLOOKUP(L$10 &amp; "_" &amp; $D$9 &amp; "_" &amp; $B69, OBSERVED_DATA!$A$2:$F$6151, 4, FALSE),  0)</f>
        <v>0</v>
      </c>
      <c r="M69" s="72">
        <f>IFERROR(VLOOKUP(M$10 &amp; "_" &amp; $D$9 &amp; "_" &amp; $B69, OBSERVED_DATA!$A$2:$F$6151, 4, FALSE),  0)</f>
        <v>3.8800000000000001E-5</v>
      </c>
      <c r="N69" s="72">
        <f>IFERROR(VLOOKUP(N$10 &amp; "_" &amp; $D$9 &amp; "_" &amp; $B69, OBSERVED_DATA!$A$2:$F$6151, 4, FALSE),  0)</f>
        <v>1.144E-4</v>
      </c>
      <c r="O69" s="74">
        <f>IFERROR(VLOOKUP(O$10 &amp; "_" &amp; $D$9 &amp; "_" &amp; $B69, OBSERVED_DATA!$A$2:$F$6151, 4, FALSE),  0)</f>
        <v>2.9500000000000001E-4</v>
      </c>
      <c r="P69" s="72">
        <f>IFERROR(VLOOKUP(P$10 &amp; "_" &amp; $D$9 &amp; "_" &amp; $B69, OBSERVED_DATA!$A$2:$F$6151, 4, FALSE),  0)</f>
        <v>0</v>
      </c>
      <c r="Q69" s="72">
        <f>IFERROR(VLOOKUP(Q$10 &amp; "_" &amp; $D$9 &amp; "_" &amp; $B69, OBSERVED_DATA!$A$2:$F$6151, 4, FALSE),  0)</f>
        <v>1.0057663939921999E-3</v>
      </c>
      <c r="R69" s="72">
        <f>IFERROR(VLOOKUP(R$10 &amp; "_" &amp; $D$9 &amp; "_" &amp; $B69, OBSERVED_DATA!$A$2:$F$6151, 4, FALSE),  0)</f>
        <v>9.9509088496740005E-4</v>
      </c>
      <c r="S69" s="72">
        <f>IFERROR(VLOOKUP(S$10 &amp; "_" &amp; $D$9 &amp; "_" &amp; $B69, OBSERVED_DATA!$A$2:$F$6151, 4, FALSE),  0)</f>
        <v>1.7388978063135E-3</v>
      </c>
      <c r="T69" s="72">
        <f>IFERROR(VLOOKUP(T$10 &amp; "_" &amp; $D$9 &amp; "_" &amp; $B69, OBSERVED_DATA!$A$2:$F$6151, 4, FALSE),  0)</f>
        <v>1.9288020462073E-3</v>
      </c>
    </row>
    <row r="70" spans="2:20" x14ac:dyDescent="0.25">
      <c r="B70" s="30">
        <f>Obs_Time!B70</f>
        <v>118</v>
      </c>
      <c r="C70" s="30">
        <f>Obs_Time!C70</f>
        <v>119</v>
      </c>
      <c r="D70" s="47"/>
      <c r="E70" s="72">
        <f>IFERROR(VLOOKUP(E$10 &amp; "_" &amp; $D$9 &amp; "_" &amp; $B70, OBSERVED_DATA!$A$2:$F$6151, 4, FALSE),  0)</f>
        <v>0</v>
      </c>
      <c r="F70" s="73">
        <f>IFERROR(VLOOKUP(F$10 &amp; "_" &amp; $D$9 &amp; "_" &amp; $B70, OBSERVED_DATA!$A$2:$F$6151, 4, FALSE),  0)</f>
        <v>0</v>
      </c>
      <c r="G70" s="73">
        <f>IFERROR(VLOOKUP(G$10 &amp; "_" &amp; $D$9 &amp; "_" &amp; $B70, OBSERVED_DATA!$A$2:$F$6151, 4, FALSE),  0)</f>
        <v>0</v>
      </c>
      <c r="H70" s="73">
        <f>IFERROR(VLOOKUP(H$10 &amp; "_" &amp; $D$9 &amp; "_" &amp; $B70, OBSERVED_DATA!$A$2:$F$6151, 4, FALSE),  0)</f>
        <v>0</v>
      </c>
      <c r="I70" s="73">
        <f>IFERROR(VLOOKUP(I$10 &amp; "_" &amp; $D$9 &amp; "_" &amp; $B70, OBSERVED_DATA!$A$2:$F$6151, 4, FALSE),  0)</f>
        <v>0</v>
      </c>
      <c r="J70" s="73">
        <f>IFERROR(VLOOKUP(J$10 &amp; "_" &amp; $D$9 &amp; "_" &amp; $B70, OBSERVED_DATA!$A$2:$F$6151, 4, FALSE),  0)</f>
        <v>0</v>
      </c>
      <c r="K70" s="72">
        <f>IFERROR(VLOOKUP(K$10 &amp; "_" &amp; $D$9 &amp; "_" &amp; $B70, OBSERVED_DATA!$A$2:$F$6151, 4, FALSE),  0)</f>
        <v>0</v>
      </c>
      <c r="L70" s="74">
        <f>IFERROR(VLOOKUP(L$10 &amp; "_" &amp; $D$9 &amp; "_" &amp; $B70, OBSERVED_DATA!$A$2:$F$6151, 4, FALSE),  0)</f>
        <v>0</v>
      </c>
      <c r="M70" s="72">
        <f>IFERROR(VLOOKUP(M$10 &amp; "_" &amp; $D$9 &amp; "_" &amp; $B70, OBSERVED_DATA!$A$2:$F$6151, 4, FALSE),  0)</f>
        <v>3.2400000000000001E-5</v>
      </c>
      <c r="N70" s="72">
        <f>IFERROR(VLOOKUP(N$10 &amp; "_" &amp; $D$9 &amp; "_" &amp; $B70, OBSERVED_DATA!$A$2:$F$6151, 4, FALSE),  0)</f>
        <v>8.3300000000000005E-5</v>
      </c>
      <c r="O70" s="74">
        <f>IFERROR(VLOOKUP(O$10 &amp; "_" &amp; $D$9 &amp; "_" &amp; $B70, OBSERVED_DATA!$A$2:$F$6151, 4, FALSE),  0)</f>
        <v>2.6489999999999999E-4</v>
      </c>
      <c r="P70" s="72">
        <f>IFERROR(VLOOKUP(P$10 &amp; "_" &amp; $D$9 &amp; "_" &amp; $B70, OBSERVED_DATA!$A$2:$F$6151, 4, FALSE),  0)</f>
        <v>0</v>
      </c>
      <c r="Q70" s="72">
        <f>IFERROR(VLOOKUP(Q$10 &amp; "_" &amp; $D$9 &amp; "_" &amp; $B70, OBSERVED_DATA!$A$2:$F$6151, 4, FALSE),  0)</f>
        <v>5.6993428992890003E-4</v>
      </c>
      <c r="R70" s="72">
        <f>IFERROR(VLOOKUP(R$10 &amp; "_" &amp; $D$9 &amp; "_" &amp; $B70, OBSERVED_DATA!$A$2:$F$6151, 4, FALSE),  0)</f>
        <v>7.6290301180839996E-4</v>
      </c>
      <c r="S70" s="72">
        <f>IFERROR(VLOOKUP(S$10 &amp; "_" &amp; $D$9 &amp; "_" &amp; $B70, OBSERVED_DATA!$A$2:$F$6151, 4, FALSE),  0)</f>
        <v>1.3376136971641999E-3</v>
      </c>
      <c r="T70" s="72">
        <f>IFERROR(VLOOKUP(T$10 &amp; "_" &amp; $D$9 &amp; "_" &amp; $B70, OBSERVED_DATA!$A$2:$F$6151, 4, FALSE),  0)</f>
        <v>1.8868715669420001E-3</v>
      </c>
    </row>
    <row r="71" spans="2:20" x14ac:dyDescent="0.25">
      <c r="B71" s="30">
        <f>Obs_Time!B71</f>
        <v>120</v>
      </c>
      <c r="C71" s="30">
        <f>Obs_Time!C71</f>
        <v>121</v>
      </c>
      <c r="D71" s="47"/>
      <c r="E71" s="72">
        <f>IFERROR(VLOOKUP(E$10 &amp; "_" &amp; $D$9 &amp; "_" &amp; $B71, OBSERVED_DATA!$A$2:$F$6151, 4, FALSE),  0)</f>
        <v>0</v>
      </c>
      <c r="F71" s="73">
        <f>IFERROR(VLOOKUP(F$10 &amp; "_" &amp; $D$9 &amp; "_" &amp; $B71, OBSERVED_DATA!$A$2:$F$6151, 4, FALSE),  0)</f>
        <v>0</v>
      </c>
      <c r="G71" s="73">
        <f>IFERROR(VLOOKUP(G$10 &amp; "_" &amp; $D$9 &amp; "_" &amp; $B71, OBSERVED_DATA!$A$2:$F$6151, 4, FALSE),  0)</f>
        <v>0</v>
      </c>
      <c r="H71" s="73">
        <f>IFERROR(VLOOKUP(H$10 &amp; "_" &amp; $D$9 &amp; "_" &amp; $B71, OBSERVED_DATA!$A$2:$F$6151, 4, FALSE),  0)</f>
        <v>0</v>
      </c>
      <c r="I71" s="73">
        <f>IFERROR(VLOOKUP(I$10 &amp; "_" &amp; $D$9 &amp; "_" &amp; $B71, OBSERVED_DATA!$A$2:$F$6151, 4, FALSE),  0)</f>
        <v>0</v>
      </c>
      <c r="J71" s="73">
        <f>IFERROR(VLOOKUP(J$10 &amp; "_" &amp; $D$9 &amp; "_" &amp; $B71, OBSERVED_DATA!$A$2:$F$6151, 4, FALSE),  0)</f>
        <v>0</v>
      </c>
      <c r="K71" s="72">
        <f>IFERROR(VLOOKUP(K$10 &amp; "_" &amp; $D$9 &amp; "_" &amp; $B71, OBSERVED_DATA!$A$2:$F$6151, 4, FALSE),  0)</f>
        <v>0</v>
      </c>
      <c r="L71" s="74">
        <f>IFERROR(VLOOKUP(L$10 &amp; "_" &amp; $D$9 &amp; "_" &amp; $B71, OBSERVED_DATA!$A$2:$F$6151, 4, FALSE),  0)</f>
        <v>0</v>
      </c>
      <c r="M71" s="72">
        <f>IFERROR(VLOOKUP(M$10 &amp; "_" &amp; $D$9 &amp; "_" &amp; $B71, OBSERVED_DATA!$A$2:$F$6151, 4, FALSE),  0)</f>
        <v>2.6100000000000001E-5</v>
      </c>
      <c r="N71" s="72">
        <f>IFERROR(VLOOKUP(N$10 &amp; "_" &amp; $D$9 &amp; "_" &amp; $B71, OBSERVED_DATA!$A$2:$F$6151, 4, FALSE),  0)</f>
        <v>5.2299999999999997E-5</v>
      </c>
      <c r="O71" s="74">
        <f>IFERROR(VLOOKUP(O$10 &amp; "_" &amp; $D$9 &amp; "_" &amp; $B71, OBSERVED_DATA!$A$2:$F$6151, 4, FALSE),  0)</f>
        <v>2.3470000000000001E-4</v>
      </c>
      <c r="P71" s="72">
        <f>IFERROR(VLOOKUP(P$10 &amp; "_" &amp; $D$9 &amp; "_" &amp; $B71, OBSERVED_DATA!$A$2:$F$6151, 4, FALSE),  0)</f>
        <v>0</v>
      </c>
      <c r="Q71" s="72">
        <f>IFERROR(VLOOKUP(Q$10 &amp; "_" &amp; $D$9 &amp; "_" &amp; $B71, OBSERVED_DATA!$A$2:$F$6151, 4, FALSE),  0)</f>
        <v>8.7166420812650005E-4</v>
      </c>
      <c r="R71" s="72">
        <f>IFERROR(VLOOKUP(R$10 &amp; "_" &amp; $D$9 &amp; "_" &amp; $B71, OBSERVED_DATA!$A$2:$F$6151, 4, FALSE),  0)</f>
        <v>1.2604484542921E-3</v>
      </c>
      <c r="S71" s="72">
        <f>IFERROR(VLOOKUP(S$10 &amp; "_" &amp; $D$9 &amp; "_" &amp; $B71, OBSERVED_DATA!$A$2:$F$6151, 4, FALSE),  0)</f>
        <v>2.0510076689851E-3</v>
      </c>
      <c r="T71" s="72">
        <f>IFERROR(VLOOKUP(T$10 &amp; "_" &amp; $D$9 &amp; "_" &amp; $B71, OBSERVED_DATA!$A$2:$F$6151, 4, FALSE),  0)</f>
        <v>4.2769088850684997E-3</v>
      </c>
    </row>
    <row r="72" spans="2:20" x14ac:dyDescent="0.25">
      <c r="B72" s="30">
        <f>Obs_Time!B72</f>
        <v>122</v>
      </c>
      <c r="C72" s="30">
        <f>Obs_Time!C72</f>
        <v>123</v>
      </c>
      <c r="D72" s="47"/>
      <c r="E72" s="72">
        <f>IFERROR(VLOOKUP(E$10 &amp; "_" &amp; $D$9 &amp; "_" &amp; $B72, OBSERVED_DATA!$A$2:$F$6151, 4, FALSE),  0)</f>
        <v>0</v>
      </c>
      <c r="F72" s="73">
        <f>IFERROR(VLOOKUP(F$10 &amp; "_" &amp; $D$9 &amp; "_" &amp; $B72, OBSERVED_DATA!$A$2:$F$6151, 4, FALSE),  0)</f>
        <v>0</v>
      </c>
      <c r="G72" s="73">
        <f>IFERROR(VLOOKUP(G$10 &amp; "_" &amp; $D$9 &amp; "_" &amp; $B72, OBSERVED_DATA!$A$2:$F$6151, 4, FALSE),  0)</f>
        <v>0</v>
      </c>
      <c r="H72" s="73">
        <f>IFERROR(VLOOKUP(H$10 &amp; "_" &amp; $D$9 &amp; "_" &amp; $B72, OBSERVED_DATA!$A$2:$F$6151, 4, FALSE),  0)</f>
        <v>0</v>
      </c>
      <c r="I72" s="73">
        <f>IFERROR(VLOOKUP(I$10 &amp; "_" &amp; $D$9 &amp; "_" &amp; $B72, OBSERVED_DATA!$A$2:$F$6151, 4, FALSE),  0)</f>
        <v>0</v>
      </c>
      <c r="J72" s="73">
        <f>IFERROR(VLOOKUP(J$10 &amp; "_" &amp; $D$9 &amp; "_" &amp; $B72, OBSERVED_DATA!$A$2:$F$6151, 4, FALSE),  0)</f>
        <v>0</v>
      </c>
      <c r="K72" s="72">
        <f>IFERROR(VLOOKUP(K$10 &amp; "_" &amp; $D$9 &amp; "_" &amp; $B72, OBSERVED_DATA!$A$2:$F$6151, 4, FALSE),  0)</f>
        <v>0</v>
      </c>
      <c r="L72" s="74">
        <f>IFERROR(VLOOKUP(L$10 &amp; "_" &amp; $D$9 &amp; "_" &amp; $B72, OBSERVED_DATA!$A$2:$F$6151, 4, FALSE),  0)</f>
        <v>0</v>
      </c>
      <c r="M72" s="72">
        <f>IFERROR(VLOOKUP(M$10 &amp; "_" &amp; $D$9 &amp; "_" &amp; $B72, OBSERVED_DATA!$A$2:$F$6151, 4, FALSE),  0)</f>
        <v>1.9700000000000001E-5</v>
      </c>
      <c r="N72" s="72">
        <f>IFERROR(VLOOKUP(N$10 &amp; "_" &amp; $D$9 &amp; "_" &amp; $B72, OBSERVED_DATA!$A$2:$F$6151, 4, FALSE),  0)</f>
        <v>4.8300000000000002E-5</v>
      </c>
      <c r="O72" s="74">
        <f>IFERROR(VLOOKUP(O$10 &amp; "_" &amp; $D$9 &amp; "_" &amp; $B72, OBSERVED_DATA!$A$2:$F$6151, 4, FALSE),  0)</f>
        <v>2.0460000000000001E-4</v>
      </c>
      <c r="P72" s="72">
        <f>IFERROR(VLOOKUP(P$10 &amp; "_" &amp; $D$9 &amp; "_" &amp; $B72, OBSERVED_DATA!$A$2:$F$6151, 4, FALSE),  0)</f>
        <v>0</v>
      </c>
      <c r="Q72" s="72">
        <f>IFERROR(VLOOKUP(Q$10 &amp; "_" &amp; $D$9 &amp; "_" &amp; $B72, OBSERVED_DATA!$A$2:$F$6151, 4, FALSE),  0)</f>
        <v>1.2069196727906E-3</v>
      </c>
      <c r="R72" s="72">
        <f>IFERROR(VLOOKUP(R$10 &amp; "_" &amp; $D$9 &amp; "_" &amp; $B72, OBSERVED_DATA!$A$2:$F$6151, 4, FALSE),  0)</f>
        <v>1.2604484542921E-3</v>
      </c>
      <c r="S72" s="72">
        <f>IFERROR(VLOOKUP(S$10 &amp; "_" &amp; $D$9 &amp; "_" &amp; $B72, OBSERVED_DATA!$A$2:$F$6151, 4, FALSE),  0)</f>
        <v>1.3554485464597799E-2</v>
      </c>
      <c r="T72" s="72">
        <f>IFERROR(VLOOKUP(T$10 &amp; "_" &amp; $D$9 &amp; "_" &amp; $B72, OBSERVED_DATA!$A$2:$F$6151, 4, FALSE),  0)</f>
        <v>1.3711266719778599E-2</v>
      </c>
    </row>
    <row r="73" spans="2:20" x14ac:dyDescent="0.25">
      <c r="B73" s="30">
        <f>Obs_Time!B73</f>
        <v>124</v>
      </c>
      <c r="C73" s="30">
        <f>Obs_Time!C73</f>
        <v>125</v>
      </c>
      <c r="D73" s="47"/>
      <c r="E73" s="72">
        <f>IFERROR(VLOOKUP(E$10 &amp; "_" &amp; $D$9 &amp; "_" &amp; $B73, OBSERVED_DATA!$A$2:$F$6151, 4, FALSE),  0)</f>
        <v>0</v>
      </c>
      <c r="F73" s="73">
        <f>IFERROR(VLOOKUP(F$10 &amp; "_" &amp; $D$9 &amp; "_" &amp; $B73, OBSERVED_DATA!$A$2:$F$6151, 4, FALSE),  0)</f>
        <v>0</v>
      </c>
      <c r="G73" s="73">
        <f>IFERROR(VLOOKUP(G$10 &amp; "_" &amp; $D$9 &amp; "_" &amp; $B73, OBSERVED_DATA!$A$2:$F$6151, 4, FALSE),  0)</f>
        <v>0</v>
      </c>
      <c r="H73" s="73">
        <f>IFERROR(VLOOKUP(H$10 &amp; "_" &amp; $D$9 &amp; "_" &amp; $B73, OBSERVED_DATA!$A$2:$F$6151, 4, FALSE),  0)</f>
        <v>0</v>
      </c>
      <c r="I73" s="73">
        <f>IFERROR(VLOOKUP(I$10 &amp; "_" &amp; $D$9 &amp; "_" &amp; $B73, OBSERVED_DATA!$A$2:$F$6151, 4, FALSE),  0)</f>
        <v>0</v>
      </c>
      <c r="J73" s="73">
        <f>IFERROR(VLOOKUP(J$10 &amp; "_" &amp; $D$9 &amp; "_" &amp; $B73, OBSERVED_DATA!$A$2:$F$6151, 4, FALSE),  0)</f>
        <v>0</v>
      </c>
      <c r="K73" s="72">
        <f>IFERROR(VLOOKUP(K$10 &amp; "_" &amp; $D$9 &amp; "_" &amp; $B73, OBSERVED_DATA!$A$2:$F$6151, 4, FALSE),  0)</f>
        <v>0</v>
      </c>
      <c r="L73" s="74">
        <f>IFERROR(VLOOKUP(L$10 &amp; "_" &amp; $D$9 &amp; "_" &amp; $B73, OBSERVED_DATA!$A$2:$F$6151, 4, FALSE),  0)</f>
        <v>0</v>
      </c>
      <c r="M73" s="72">
        <f>IFERROR(VLOOKUP(M$10 &amp; "_" &amp; $D$9 &amp; "_" &amp; $B73, OBSERVED_DATA!$A$2:$F$6151, 4, FALSE),  0)</f>
        <v>1.34E-5</v>
      </c>
      <c r="N73" s="72">
        <f>IFERROR(VLOOKUP(N$10 &amp; "_" &amp; $D$9 &amp; "_" &amp; $B73, OBSERVED_DATA!$A$2:$F$6151, 4, FALSE),  0)</f>
        <v>4.4199999999999997E-5</v>
      </c>
      <c r="O73" s="74">
        <f>IFERROR(VLOOKUP(O$10 &amp; "_" &amp; $D$9 &amp; "_" &amp; $B73, OBSERVED_DATA!$A$2:$F$6151, 4, FALSE),  0)</f>
        <v>1.7450000000000001E-4</v>
      </c>
      <c r="P73" s="72">
        <f>IFERROR(VLOOKUP(P$10 &amp; "_" &amp; $D$9 &amp; "_" &amp; $B73, OBSERVED_DATA!$A$2:$F$6151, 4, FALSE),  0)</f>
        <v>0</v>
      </c>
      <c r="Q73" s="72">
        <f>IFERROR(VLOOKUP(Q$10 &amp; "_" &amp; $D$9 &amp; "_" &amp; $B73, OBSERVED_DATA!$A$2:$F$6151, 4, FALSE),  0)</f>
        <v>1.5421751374547E-3</v>
      </c>
      <c r="R73" s="72">
        <f>IFERROR(VLOOKUP(R$10 &amp; "_" &amp; $D$9 &amp; "_" &amp; $B73, OBSERVED_DATA!$A$2:$F$6151, 4, FALSE),  0)</f>
        <v>1.3599575427888999E-3</v>
      </c>
      <c r="S73" s="72">
        <f>IFERROR(VLOOKUP(S$10 &amp; "_" &amp; $D$9 &amp; "_" &amp; $B73, OBSERVED_DATA!$A$2:$F$6151, 4, FALSE),  0)</f>
        <v>4.6816479400748996E-3</v>
      </c>
      <c r="T73" s="72">
        <f>IFERROR(VLOOKUP(T$10 &amp; "_" &amp; $D$9 &amp; "_" &amp; $B73, OBSERVED_DATA!$A$2:$F$6151, 4, FALSE),  0)</f>
        <v>4.6123527191914999E-3</v>
      </c>
    </row>
    <row r="74" spans="2:20" x14ac:dyDescent="0.25">
      <c r="B74" s="30">
        <f>Obs_Time!B74</f>
        <v>126</v>
      </c>
      <c r="C74" s="30">
        <f>Obs_Time!C74</f>
        <v>127</v>
      </c>
      <c r="D74" s="47"/>
      <c r="E74" s="72">
        <f>IFERROR(VLOOKUP(E$10 &amp; "_" &amp; $D$9 &amp; "_" &amp; $B74, OBSERVED_DATA!$A$2:$F$6151, 4, FALSE),  0)</f>
        <v>0</v>
      </c>
      <c r="F74" s="73">
        <f>IFERROR(VLOOKUP(F$10 &amp; "_" &amp; $D$9 &amp; "_" &amp; $B74, OBSERVED_DATA!$A$2:$F$6151, 4, FALSE),  0)</f>
        <v>0</v>
      </c>
      <c r="G74" s="73">
        <f>IFERROR(VLOOKUP(G$10 &amp; "_" &amp; $D$9 &amp; "_" &amp; $B74, OBSERVED_DATA!$A$2:$F$6151, 4, FALSE),  0)</f>
        <v>0</v>
      </c>
      <c r="H74" s="73">
        <f>IFERROR(VLOOKUP(H$10 &amp; "_" &amp; $D$9 &amp; "_" &amp; $B74, OBSERVED_DATA!$A$2:$F$6151, 4, FALSE),  0)</f>
        <v>0</v>
      </c>
      <c r="I74" s="73">
        <f>IFERROR(VLOOKUP(I$10 &amp; "_" &amp; $D$9 &amp; "_" &amp; $B74, OBSERVED_DATA!$A$2:$F$6151, 4, FALSE),  0)</f>
        <v>0</v>
      </c>
      <c r="J74" s="73">
        <f>IFERROR(VLOOKUP(J$10 &amp; "_" &amp; $D$9 &amp; "_" &amp; $B74, OBSERVED_DATA!$A$2:$F$6151, 4, FALSE),  0)</f>
        <v>0</v>
      </c>
      <c r="K74" s="72">
        <f>IFERROR(VLOOKUP(K$10 &amp; "_" &amp; $D$9 &amp; "_" &amp; $B74, OBSERVED_DATA!$A$2:$F$6151, 4, FALSE),  0)</f>
        <v>0</v>
      </c>
      <c r="L74" s="74">
        <f>IFERROR(VLOOKUP(L$10 &amp; "_" &amp; $D$9 &amp; "_" &amp; $B74, OBSERVED_DATA!$A$2:$F$6151, 4, FALSE),  0)</f>
        <v>0</v>
      </c>
      <c r="M74" s="72">
        <f>IFERROR(VLOOKUP(M$10 &amp; "_" &amp; $D$9 &amp; "_" &amp; $B74, OBSERVED_DATA!$A$2:$F$6151, 4, FALSE),  0)</f>
        <v>6.9999999999999999E-6</v>
      </c>
      <c r="N74" s="72">
        <f>IFERROR(VLOOKUP(N$10 &amp; "_" &amp; $D$9 &amp; "_" &amp; $B74, OBSERVED_DATA!$A$2:$F$6151, 4, FALSE),  0)</f>
        <v>4.0200000000000001E-5</v>
      </c>
      <c r="O74" s="74">
        <f>IFERROR(VLOOKUP(O$10 &amp; "_" &amp; $D$9 &amp; "_" &amp; $B74, OBSERVED_DATA!$A$2:$F$6151, 4, FALSE),  0)</f>
        <v>1.5420000000000001E-4</v>
      </c>
      <c r="P74" s="72">
        <f>IFERROR(VLOOKUP(P$10 &amp; "_" &amp; $D$9 &amp; "_" &amp; $B74, OBSERVED_DATA!$A$2:$F$6151, 4, FALSE),  0)</f>
        <v>0</v>
      </c>
      <c r="Q74" s="72">
        <f>IFERROR(VLOOKUP(Q$10 &amp; "_" &amp; $D$9 &amp; "_" &amp; $B74, OBSERVED_DATA!$A$2:$F$6151, 4, FALSE),  0)</f>
        <v>1.5086495909882999E-3</v>
      </c>
      <c r="R74" s="72">
        <f>IFERROR(VLOOKUP(R$10 &amp; "_" &amp; $D$9 &amp; "_" &amp; $B74, OBSERVED_DATA!$A$2:$F$6151, 4, FALSE),  0)</f>
        <v>1.5921454159478999E-3</v>
      </c>
      <c r="S74" s="72">
        <f>IFERROR(VLOOKUP(S$10 &amp; "_" &amp; $D$9 &amp; "_" &amp; $B74, OBSERVED_DATA!$A$2:$F$6151, 4, FALSE),  0)</f>
        <v>3.3886213661493999E-3</v>
      </c>
      <c r="T74" s="72">
        <f>IFERROR(VLOOKUP(T$10 &amp; "_" &amp; $D$9 &amp; "_" &amp; $B74, OBSERVED_DATA!$A$2:$F$6151, 4, FALSE),  0)</f>
        <v>2.1384544425342E-3</v>
      </c>
    </row>
    <row r="75" spans="2:20" x14ac:dyDescent="0.25">
      <c r="B75" s="30">
        <f>Obs_Time!B75</f>
        <v>128</v>
      </c>
      <c r="C75" s="30">
        <f>Obs_Time!C75</f>
        <v>129</v>
      </c>
      <c r="D75" s="47"/>
      <c r="E75" s="72">
        <f>IFERROR(VLOOKUP(E$10 &amp; "_" &amp; $D$9 &amp; "_" &amp; $B75, OBSERVED_DATA!$A$2:$F$6151, 4, FALSE),  0)</f>
        <v>0</v>
      </c>
      <c r="F75" s="73">
        <f>IFERROR(VLOOKUP(F$10 &amp; "_" &amp; $D$9 &amp; "_" &amp; $B75, OBSERVED_DATA!$A$2:$F$6151, 4, FALSE),  0)</f>
        <v>0</v>
      </c>
      <c r="G75" s="73">
        <f>IFERROR(VLOOKUP(G$10 &amp; "_" &amp; $D$9 &amp; "_" &amp; $B75, OBSERVED_DATA!$A$2:$F$6151, 4, FALSE),  0)</f>
        <v>0</v>
      </c>
      <c r="H75" s="73">
        <f>IFERROR(VLOOKUP(H$10 &amp; "_" &amp; $D$9 &amp; "_" &amp; $B75, OBSERVED_DATA!$A$2:$F$6151, 4, FALSE),  0)</f>
        <v>0</v>
      </c>
      <c r="I75" s="73">
        <f>IFERROR(VLOOKUP(I$10 &amp; "_" &amp; $D$9 &amp; "_" &amp; $B75, OBSERVED_DATA!$A$2:$F$6151, 4, FALSE),  0)</f>
        <v>0</v>
      </c>
      <c r="J75" s="73">
        <f>IFERROR(VLOOKUP(J$10 &amp; "_" &amp; $D$9 &amp; "_" &amp; $B75, OBSERVED_DATA!$A$2:$F$6151, 4, FALSE),  0)</f>
        <v>0</v>
      </c>
      <c r="K75" s="72">
        <f>IFERROR(VLOOKUP(K$10 &amp; "_" &amp; $D$9 &amp; "_" &amp; $B75, OBSERVED_DATA!$A$2:$F$6151, 4, FALSE),  0)</f>
        <v>0</v>
      </c>
      <c r="L75" s="74">
        <f>IFERROR(VLOOKUP(L$10 &amp; "_" &amp; $D$9 &amp; "_" &amp; $B75, OBSERVED_DATA!$A$2:$F$6151, 4, FALSE),  0)</f>
        <v>0</v>
      </c>
      <c r="M75" s="72">
        <f>IFERROR(VLOOKUP(M$10 &amp; "_" &amp; $D$9 &amp; "_" &amp; $B75, OBSERVED_DATA!$A$2:$F$6151, 4, FALSE),  0)</f>
        <v>0</v>
      </c>
      <c r="N75" s="72">
        <f>IFERROR(VLOOKUP(N$10 &amp; "_" &amp; $D$9 &amp; "_" &amp; $B75, OBSERVED_DATA!$A$2:$F$6151, 4, FALSE),  0)</f>
        <v>3.6199999999999999E-5</v>
      </c>
      <c r="O75" s="74">
        <f>IFERROR(VLOOKUP(O$10 &amp; "_" &amp; $D$9 &amp; "_" &amp; $B75, OBSERVED_DATA!$A$2:$F$6151, 4, FALSE),  0)</f>
        <v>1.338E-4</v>
      </c>
      <c r="P75" s="72">
        <f>IFERROR(VLOOKUP(P$10 &amp; "_" &amp; $D$9 &amp; "_" &amp; $B75, OBSERVED_DATA!$A$2:$F$6151, 4, FALSE),  0)</f>
        <v>0</v>
      </c>
      <c r="Q75" s="72">
        <f>IFERROR(VLOOKUP(Q$10 &amp; "_" &amp; $D$9 &amp; "_" &amp; $B75, OBSERVED_DATA!$A$2:$F$6151, 4, FALSE),  0)</f>
        <v>8.0461311519369999E-4</v>
      </c>
      <c r="R75" s="72">
        <f>IFERROR(VLOOKUP(R$10 &amp; "_" &amp; $D$9 &amp; "_" &amp; $B75, OBSERVED_DATA!$A$2:$F$6151, 4, FALSE),  0)</f>
        <v>1.1609393657954E-3</v>
      </c>
      <c r="S75" s="72">
        <f>IFERROR(VLOOKUP(S$10 &amp; "_" &amp; $D$9 &amp; "_" &amp; $B75, OBSERVED_DATA!$A$2:$F$6151, 4, FALSE),  0)</f>
        <v>7.5798109505970004E-4</v>
      </c>
      <c r="T75" s="72">
        <f>IFERROR(VLOOKUP(T$10 &amp; "_" &amp; $D$9 &amp; "_" &amp; $B75, OBSERVED_DATA!$A$2:$F$6151, 4, FALSE),  0)</f>
        <v>1.8030106084112E-3</v>
      </c>
    </row>
    <row r="76" spans="2:20" x14ac:dyDescent="0.25">
      <c r="B76" s="30">
        <f>Obs_Time!B76</f>
        <v>130</v>
      </c>
      <c r="C76" s="30">
        <f>Obs_Time!C76</f>
        <v>131</v>
      </c>
      <c r="D76" s="47"/>
      <c r="E76" s="72">
        <f>IFERROR(VLOOKUP(E$10 &amp; "_" &amp; $D$9 &amp; "_" &amp; $B76, OBSERVED_DATA!$A$2:$F$6151, 4, FALSE),  0)</f>
        <v>0</v>
      </c>
      <c r="F76" s="73">
        <f>IFERROR(VLOOKUP(F$10 &amp; "_" &amp; $D$9 &amp; "_" &amp; $B76, OBSERVED_DATA!$A$2:$F$6151, 4, FALSE),  0)</f>
        <v>0</v>
      </c>
      <c r="G76" s="73">
        <f>IFERROR(VLOOKUP(G$10 &amp; "_" &amp; $D$9 &amp; "_" &amp; $B76, OBSERVED_DATA!$A$2:$F$6151, 4, FALSE),  0)</f>
        <v>0</v>
      </c>
      <c r="H76" s="73">
        <f>IFERROR(VLOOKUP(H$10 &amp; "_" &amp; $D$9 &amp; "_" &amp; $B76, OBSERVED_DATA!$A$2:$F$6151, 4, FALSE),  0)</f>
        <v>0</v>
      </c>
      <c r="I76" s="73">
        <f>IFERROR(VLOOKUP(I$10 &amp; "_" &amp; $D$9 &amp; "_" &amp; $B76, OBSERVED_DATA!$A$2:$F$6151, 4, FALSE),  0)</f>
        <v>0</v>
      </c>
      <c r="J76" s="73">
        <f>IFERROR(VLOOKUP(J$10 &amp; "_" &amp; $D$9 &amp; "_" &amp; $B76, OBSERVED_DATA!$A$2:$F$6151, 4, FALSE),  0)</f>
        <v>0</v>
      </c>
      <c r="K76" s="72">
        <f>IFERROR(VLOOKUP(K$10 &amp; "_" &amp; $D$9 &amp; "_" &amp; $B76, OBSERVED_DATA!$A$2:$F$6151, 4, FALSE),  0)</f>
        <v>0</v>
      </c>
      <c r="L76" s="74">
        <f>IFERROR(VLOOKUP(L$10 &amp; "_" &amp; $D$9 &amp; "_" &amp; $B76, OBSERVED_DATA!$A$2:$F$6151, 4, FALSE),  0)</f>
        <v>0</v>
      </c>
      <c r="M76" s="72">
        <f>IFERROR(VLOOKUP(M$10 &amp; "_" &amp; $D$9 &amp; "_" &amp; $B76, OBSERVED_DATA!$A$2:$F$6151, 4, FALSE),  0)</f>
        <v>0</v>
      </c>
      <c r="N76" s="72">
        <f>IFERROR(VLOOKUP(N$10 &amp; "_" &amp; $D$9 &amp; "_" &amp; $B76, OBSERVED_DATA!$A$2:$F$6151, 4, FALSE),  0)</f>
        <v>3.2199999999999997E-5</v>
      </c>
      <c r="O76" s="74">
        <f>IFERROR(VLOOKUP(O$10 &amp; "_" &amp; $D$9 &amp; "_" &amp; $B76, OBSERVED_DATA!$A$2:$F$6151, 4, FALSE),  0)</f>
        <v>1.1340000000000001E-4</v>
      </c>
      <c r="P76" s="72">
        <f>IFERROR(VLOOKUP(P$10 &amp; "_" &amp; $D$9 &amp; "_" &amp; $B76, OBSERVED_DATA!$A$2:$F$6151, 4, FALSE),  0)</f>
        <v>0</v>
      </c>
      <c r="Q76" s="72">
        <f>IFERROR(VLOOKUP(Q$10 &amp; "_" &amp; $D$9 &amp; "_" &amp; $B76, OBSERVED_DATA!$A$2:$F$6151, 4, FALSE),  0)</f>
        <v>9.7224084752579995E-4</v>
      </c>
      <c r="R76" s="72">
        <f>IFERROR(VLOOKUP(R$10 &amp; "_" &amp; $D$9 &amp; "_" &amp; $B76, OBSERVED_DATA!$A$2:$F$6151, 4, FALSE),  0)</f>
        <v>1.2272787581265E-3</v>
      </c>
      <c r="S76" s="72">
        <f>IFERROR(VLOOKUP(S$10 &amp; "_" &amp; $D$9 &amp; "_" &amp; $B76, OBSERVED_DATA!$A$2:$F$6151, 4, FALSE),  0)</f>
        <v>1.1146780809702E-3</v>
      </c>
      <c r="T76" s="72">
        <f>IFERROR(VLOOKUP(T$10 &amp; "_" &amp; $D$9 &amp; "_" &amp; $B76, OBSERVED_DATA!$A$2:$F$6151, 4, FALSE),  0)</f>
        <v>1.7191496498804E-3</v>
      </c>
    </row>
    <row r="77" spans="2:20" x14ac:dyDescent="0.25">
      <c r="B77" s="30">
        <f>Obs_Time!B77</f>
        <v>132</v>
      </c>
      <c r="C77" s="30">
        <f>Obs_Time!C77</f>
        <v>133</v>
      </c>
      <c r="D77" s="47"/>
      <c r="E77" s="72">
        <f>IFERROR(VLOOKUP(E$10 &amp; "_" &amp; $D$9 &amp; "_" &amp; $B77, OBSERVED_DATA!$A$2:$F$6151, 4, FALSE),  0)</f>
        <v>0</v>
      </c>
      <c r="F77" s="73">
        <f>IFERROR(VLOOKUP(F$10 &amp; "_" &amp; $D$9 &amp; "_" &amp; $B77, OBSERVED_DATA!$A$2:$F$6151, 4, FALSE),  0)</f>
        <v>0</v>
      </c>
      <c r="G77" s="73">
        <f>IFERROR(VLOOKUP(G$10 &amp; "_" &amp; $D$9 &amp; "_" &amp; $B77, OBSERVED_DATA!$A$2:$F$6151, 4, FALSE),  0)</f>
        <v>0</v>
      </c>
      <c r="H77" s="73">
        <f>IFERROR(VLOOKUP(H$10 &amp; "_" &amp; $D$9 &amp; "_" &amp; $B77, OBSERVED_DATA!$A$2:$F$6151, 4, FALSE),  0)</f>
        <v>0</v>
      </c>
      <c r="I77" s="73">
        <f>IFERROR(VLOOKUP(I$10 &amp; "_" &amp; $D$9 &amp; "_" &amp; $B77, OBSERVED_DATA!$A$2:$F$6151, 4, FALSE),  0)</f>
        <v>0</v>
      </c>
      <c r="J77" s="73">
        <f>IFERROR(VLOOKUP(J$10 &amp; "_" &amp; $D$9 &amp; "_" &amp; $B77, OBSERVED_DATA!$A$2:$F$6151, 4, FALSE),  0)</f>
        <v>0</v>
      </c>
      <c r="K77" s="72">
        <f>IFERROR(VLOOKUP(K$10 &amp; "_" &amp; $D$9 &amp; "_" &amp; $B77, OBSERVED_DATA!$A$2:$F$6151, 4, FALSE),  0)</f>
        <v>0</v>
      </c>
      <c r="L77" s="74">
        <f>IFERROR(VLOOKUP(L$10 &amp; "_" &amp; $D$9 &amp; "_" &amp; $B77, OBSERVED_DATA!$A$2:$F$6151, 4, FALSE),  0)</f>
        <v>0</v>
      </c>
      <c r="M77" s="72">
        <f>IFERROR(VLOOKUP(M$10 &amp; "_" &amp; $D$9 &amp; "_" &amp; $B77, OBSERVED_DATA!$A$2:$F$6151, 4, FALSE),  0)</f>
        <v>0</v>
      </c>
      <c r="N77" s="72">
        <f>IFERROR(VLOOKUP(N$10 &amp; "_" &amp; $D$9 &amp; "_" &amp; $B77, OBSERVED_DATA!$A$2:$F$6151, 4, FALSE),  0)</f>
        <v>2.8200000000000001E-5</v>
      </c>
      <c r="O77" s="74">
        <f>IFERROR(VLOOKUP(O$10 &amp; "_" &amp; $D$9 &amp; "_" &amp; $B77, OBSERVED_DATA!$A$2:$F$6151, 4, FALSE),  0)</f>
        <v>9.2999999999999997E-5</v>
      </c>
      <c r="P77" s="72">
        <f>IFERROR(VLOOKUP(P$10 &amp; "_" &amp; $D$9 &amp; "_" &amp; $B77, OBSERVED_DATA!$A$2:$F$6151, 4, FALSE),  0)</f>
        <v>0</v>
      </c>
      <c r="Q77" s="72">
        <f>IFERROR(VLOOKUP(Q$10 &amp; "_" &amp; $D$9 &amp; "_" &amp; $B77, OBSERVED_DATA!$A$2:$F$6151, 4, FALSE),  0)</f>
        <v>1.3410218586561999E-3</v>
      </c>
      <c r="R77" s="72">
        <f>IFERROR(VLOOKUP(R$10 &amp; "_" &amp; $D$9 &amp; "_" &amp; $B77, OBSERVED_DATA!$A$2:$F$6151, 4, FALSE),  0)</f>
        <v>1.7579938967759001E-3</v>
      </c>
      <c r="S77" s="72">
        <f>IFERROR(VLOOKUP(S$10 &amp; "_" &amp; $D$9 &amp; "_" &amp; $B77, OBSERVED_DATA!$A$2:$F$6151, 4, FALSE),  0)</f>
        <v>2.1401819154627999E-3</v>
      </c>
      <c r="T77" s="72">
        <f>IFERROR(VLOOKUP(T$10 &amp; "_" &amp; $D$9 &amp; "_" &amp; $B77, OBSERVED_DATA!$A$2:$F$6151, 4, FALSE),  0)</f>
        <v>4.7381441569877003E-3</v>
      </c>
    </row>
    <row r="78" spans="2:20" x14ac:dyDescent="0.25">
      <c r="B78" s="30">
        <f>Obs_Time!B78</f>
        <v>134</v>
      </c>
      <c r="C78" s="30">
        <f>Obs_Time!C78</f>
        <v>135</v>
      </c>
      <c r="D78" s="47"/>
      <c r="E78" s="72">
        <f>IFERROR(VLOOKUP(E$10 &amp; "_" &amp; $D$9 &amp; "_" &amp; $B78, OBSERVED_DATA!$A$2:$F$6151, 4, FALSE),  0)</f>
        <v>0</v>
      </c>
      <c r="F78" s="73">
        <f>IFERROR(VLOOKUP(F$10 &amp; "_" &amp; $D$9 &amp; "_" &amp; $B78, OBSERVED_DATA!$A$2:$F$6151, 4, FALSE),  0)</f>
        <v>0</v>
      </c>
      <c r="G78" s="73">
        <f>IFERROR(VLOOKUP(G$10 &amp; "_" &amp; $D$9 &amp; "_" &amp; $B78, OBSERVED_DATA!$A$2:$F$6151, 4, FALSE),  0)</f>
        <v>0</v>
      </c>
      <c r="H78" s="73">
        <f>IFERROR(VLOOKUP(H$10 &amp; "_" &amp; $D$9 &amp; "_" &amp; $B78, OBSERVED_DATA!$A$2:$F$6151, 4, FALSE),  0)</f>
        <v>0</v>
      </c>
      <c r="I78" s="73">
        <f>IFERROR(VLOOKUP(I$10 &amp; "_" &amp; $D$9 &amp; "_" &amp; $B78, OBSERVED_DATA!$A$2:$F$6151, 4, FALSE),  0)</f>
        <v>0</v>
      </c>
      <c r="J78" s="73">
        <f>IFERROR(VLOOKUP(J$10 &amp; "_" &amp; $D$9 &amp; "_" &amp; $B78, OBSERVED_DATA!$A$2:$F$6151, 4, FALSE),  0)</f>
        <v>0</v>
      </c>
      <c r="K78" s="72">
        <f>IFERROR(VLOOKUP(K$10 &amp; "_" &amp; $D$9 &amp; "_" &amp; $B78, OBSERVED_DATA!$A$2:$F$6151, 4, FALSE),  0)</f>
        <v>0</v>
      </c>
      <c r="L78" s="74">
        <f>IFERROR(VLOOKUP(L$10 &amp; "_" &amp; $D$9 &amp; "_" &amp; $B78, OBSERVED_DATA!$A$2:$F$6151, 4, FALSE),  0)</f>
        <v>0</v>
      </c>
      <c r="M78" s="72">
        <f>IFERROR(VLOOKUP(M$10 &amp; "_" &amp; $D$9 &amp; "_" &amp; $B78, OBSERVED_DATA!$A$2:$F$6151, 4, FALSE),  0)</f>
        <v>0</v>
      </c>
      <c r="N78" s="72">
        <f>IFERROR(VLOOKUP(N$10 &amp; "_" &amp; $D$9 &amp; "_" &amp; $B78, OBSERVED_DATA!$A$2:$F$6151, 4, FALSE),  0)</f>
        <v>2.41E-5</v>
      </c>
      <c r="O78" s="74">
        <f>IFERROR(VLOOKUP(O$10 &amp; "_" &amp; $D$9 &amp; "_" &amp; $B78, OBSERVED_DATA!$A$2:$F$6151, 4, FALSE),  0)</f>
        <v>7.25E-5</v>
      </c>
      <c r="P78" s="72">
        <f>IFERROR(VLOOKUP(P$10 &amp; "_" &amp; $D$9 &amp; "_" &amp; $B78, OBSERVED_DATA!$A$2:$F$6151, 4, FALSE),  0)</f>
        <v>0</v>
      </c>
      <c r="Q78" s="72">
        <f>IFERROR(VLOOKUP(Q$10 &amp; "_" &amp; $D$9 &amp; "_" &amp; $B78, OBSERVED_DATA!$A$2:$F$6151, 4, FALSE),  0)</f>
        <v>2.6820437173125E-3</v>
      </c>
      <c r="R78" s="72">
        <f>IFERROR(VLOOKUP(R$10 &amp; "_" &amp; $D$9 &amp; "_" &amp; $B78, OBSERVED_DATA!$A$2:$F$6151, 4, FALSE),  0)</f>
        <v>4.2457211091945996E-3</v>
      </c>
      <c r="S78" s="72">
        <f>IFERROR(VLOOKUP(S$10 &amp; "_" &amp; $D$9 &amp; "_" &amp; $B78, OBSERVED_DATA!$A$2:$F$6151, 4, FALSE),  0)</f>
        <v>1.7924023542001E-2</v>
      </c>
      <c r="T78" s="72">
        <f>IFERROR(VLOOKUP(T$10 &amp; "_" &amp; $D$9 &amp; "_" &amp; $B78, OBSERVED_DATA!$A$2:$F$6151, 4, FALSE),  0)</f>
        <v>1.73592184158664E-2</v>
      </c>
    </row>
    <row r="79" spans="2:20" x14ac:dyDescent="0.25">
      <c r="B79" s="30">
        <f>Obs_Time!B79</f>
        <v>136</v>
      </c>
      <c r="C79" s="30">
        <f>Obs_Time!C79</f>
        <v>137</v>
      </c>
      <c r="D79" s="47"/>
      <c r="E79" s="72">
        <f>IFERROR(VLOOKUP(E$10 &amp; "_" &amp; $D$9 &amp; "_" &amp; $B79, OBSERVED_DATA!$A$2:$F$6151, 4, FALSE),  0)</f>
        <v>0</v>
      </c>
      <c r="F79" s="73">
        <f>IFERROR(VLOOKUP(F$10 &amp; "_" &amp; $D$9 &amp; "_" &amp; $B79, OBSERVED_DATA!$A$2:$F$6151, 4, FALSE),  0)</f>
        <v>0</v>
      </c>
      <c r="G79" s="73">
        <f>IFERROR(VLOOKUP(G$10 &amp; "_" &amp; $D$9 &amp; "_" &amp; $B79, OBSERVED_DATA!$A$2:$F$6151, 4, FALSE),  0)</f>
        <v>0</v>
      </c>
      <c r="H79" s="73">
        <f>IFERROR(VLOOKUP(H$10 &amp; "_" &amp; $D$9 &amp; "_" &amp; $B79, OBSERVED_DATA!$A$2:$F$6151, 4, FALSE),  0)</f>
        <v>0</v>
      </c>
      <c r="I79" s="73">
        <f>IFERROR(VLOOKUP(I$10 &amp; "_" &amp; $D$9 &amp; "_" &amp; $B79, OBSERVED_DATA!$A$2:$F$6151, 4, FALSE),  0)</f>
        <v>0</v>
      </c>
      <c r="J79" s="73">
        <f>IFERROR(VLOOKUP(J$10 &amp; "_" &amp; $D$9 &amp; "_" &amp; $B79, OBSERVED_DATA!$A$2:$F$6151, 4, FALSE),  0)</f>
        <v>0</v>
      </c>
      <c r="K79" s="72">
        <f>IFERROR(VLOOKUP(K$10 &amp; "_" &amp; $D$9 &amp; "_" &amp; $B79, OBSERVED_DATA!$A$2:$F$6151, 4, FALSE),  0)</f>
        <v>0</v>
      </c>
      <c r="L79" s="74">
        <f>IFERROR(VLOOKUP(L$10 &amp; "_" &amp; $D$9 &amp; "_" &amp; $B79, OBSERVED_DATA!$A$2:$F$6151, 4, FALSE),  0)</f>
        <v>0</v>
      </c>
      <c r="M79" s="72">
        <f>IFERROR(VLOOKUP(M$10 &amp; "_" &amp; $D$9 &amp; "_" &amp; $B79, OBSERVED_DATA!$A$2:$F$6151, 4, FALSE),  0)</f>
        <v>0</v>
      </c>
      <c r="N79" s="72">
        <f>IFERROR(VLOOKUP(N$10 &amp; "_" &amp; $D$9 &amp; "_" &amp; $B79, OBSERVED_DATA!$A$2:$F$6151, 4, FALSE),  0)</f>
        <v>2.0100000000000001E-5</v>
      </c>
      <c r="O79" s="74">
        <f>IFERROR(VLOOKUP(O$10 &amp; "_" &amp; $D$9 &amp; "_" &amp; $B79, OBSERVED_DATA!$A$2:$F$6151, 4, FALSE),  0)</f>
        <v>5.2099999999999999E-5</v>
      </c>
      <c r="P79" s="72">
        <f>IFERROR(VLOOKUP(P$10 &amp; "_" &amp; $D$9 &amp; "_" &amp; $B79, OBSERVED_DATA!$A$2:$F$6151, 4, FALSE),  0)</f>
        <v>0</v>
      </c>
      <c r="Q79" s="72">
        <f>IFERROR(VLOOKUP(Q$10 &amp; "_" &amp; $D$9 &amp; "_" &amp; $B79, OBSERVED_DATA!$A$2:$F$6151, 4, FALSE),  0)</f>
        <v>7.3756202226090003E-4</v>
      </c>
      <c r="R79" s="72">
        <f>IFERROR(VLOOKUP(R$10 &amp; "_" &amp; $D$9 &amp; "_" &amp; $B79, OBSERVED_DATA!$A$2:$F$6151, 4, FALSE),  0)</f>
        <v>3.6486665782139999E-4</v>
      </c>
      <c r="S79" s="72">
        <f>IFERROR(VLOOKUP(S$10 &amp; "_" &amp; $D$9 &amp; "_" &amp; $B79, OBSERVED_DATA!$A$2:$F$6151, 4, FALSE),  0)</f>
        <v>6.2421972534332003E-3</v>
      </c>
      <c r="T79" s="72">
        <f>IFERROR(VLOOKUP(T$10 &amp; "_" &amp; $D$9 &amp; "_" &amp; $B79, OBSERVED_DATA!$A$2:$F$6151, 4, FALSE),  0)</f>
        <v>5.4928927837644996E-3</v>
      </c>
    </row>
    <row r="80" spans="2:20" x14ac:dyDescent="0.25">
      <c r="B80" s="30">
        <f>Obs_Time!B80</f>
        <v>138</v>
      </c>
      <c r="C80" s="30">
        <f>Obs_Time!C80</f>
        <v>139</v>
      </c>
      <c r="D80" s="47"/>
      <c r="E80" s="72">
        <f>IFERROR(VLOOKUP(E$10 &amp; "_" &amp; $D$9 &amp; "_" &amp; $B80, OBSERVED_DATA!$A$2:$F$6151, 4, FALSE),  0)</f>
        <v>0</v>
      </c>
      <c r="F80" s="73">
        <f>IFERROR(VLOOKUP(F$10 &amp; "_" &amp; $D$9 &amp; "_" &amp; $B80, OBSERVED_DATA!$A$2:$F$6151, 4, FALSE),  0)</f>
        <v>0</v>
      </c>
      <c r="G80" s="73">
        <f>IFERROR(VLOOKUP(G$10 &amp; "_" &amp; $D$9 &amp; "_" &amp; $B80, OBSERVED_DATA!$A$2:$F$6151, 4, FALSE),  0)</f>
        <v>0</v>
      </c>
      <c r="H80" s="73">
        <f>IFERROR(VLOOKUP(H$10 &amp; "_" &amp; $D$9 &amp; "_" &amp; $B80, OBSERVED_DATA!$A$2:$F$6151, 4, FALSE),  0)</f>
        <v>0</v>
      </c>
      <c r="I80" s="73">
        <f>IFERROR(VLOOKUP(I$10 &amp; "_" &amp; $D$9 &amp; "_" &amp; $B80, OBSERVED_DATA!$A$2:$F$6151, 4, FALSE),  0)</f>
        <v>0</v>
      </c>
      <c r="J80" s="73">
        <f>IFERROR(VLOOKUP(J$10 &amp; "_" &amp; $D$9 &amp; "_" &amp; $B80, OBSERVED_DATA!$A$2:$F$6151, 4, FALSE),  0)</f>
        <v>0</v>
      </c>
      <c r="K80" s="72">
        <f>IFERROR(VLOOKUP(K$10 &amp; "_" &amp; $D$9 &amp; "_" &amp; $B80, OBSERVED_DATA!$A$2:$F$6151, 4, FALSE),  0)</f>
        <v>0</v>
      </c>
      <c r="L80" s="74">
        <f>IFERROR(VLOOKUP(L$10 &amp; "_" &amp; $D$9 &amp; "_" &amp; $B80, OBSERVED_DATA!$A$2:$F$6151, 4, FALSE),  0)</f>
        <v>0</v>
      </c>
      <c r="M80" s="72">
        <f>IFERROR(VLOOKUP(M$10 &amp; "_" &amp; $D$9 &amp; "_" &amp; $B80, OBSERVED_DATA!$A$2:$F$6151, 4, FALSE),  0)</f>
        <v>0</v>
      </c>
      <c r="N80" s="72">
        <f>IFERROR(VLOOKUP(N$10 &amp; "_" &amp; $D$9 &amp; "_" &amp; $B80, OBSERVED_DATA!$A$2:$F$6151, 4, FALSE),  0)</f>
        <v>1.6099999999999998E-5</v>
      </c>
      <c r="O80" s="74">
        <f>IFERROR(VLOOKUP(O$10 &amp; "_" &amp; $D$9 &amp; "_" &amp; $B80, OBSERVED_DATA!$A$2:$F$6151, 4, FALSE),  0)</f>
        <v>3.18E-5</v>
      </c>
      <c r="P80" s="72">
        <f>IFERROR(VLOOKUP(P$10 &amp; "_" &amp; $D$9 &amp; "_" &amp; $B80, OBSERVED_DATA!$A$2:$F$6151, 4, FALSE),  0)</f>
        <v>0</v>
      </c>
      <c r="Q80" s="72">
        <f>IFERROR(VLOOKUP(Q$10 &amp; "_" &amp; $D$9 &amp; "_" &amp; $B80, OBSERVED_DATA!$A$2:$F$6151, 4, FALSE),  0)</f>
        <v>2.3467882526480001E-4</v>
      </c>
      <c r="R80" s="72">
        <f>IFERROR(VLOOKUP(R$10 &amp; "_" &amp; $D$9 &amp; "_" &amp; $B80, OBSERVED_DATA!$A$2:$F$6151, 4, FALSE),  0)</f>
        <v>6.9656361947719998E-4</v>
      </c>
      <c r="S80" s="72">
        <f>IFERROR(VLOOKUP(S$10 &amp; "_" &amp; $D$9 &amp; "_" &amp; $B80, OBSERVED_DATA!$A$2:$F$6151, 4, FALSE),  0)</f>
        <v>9.809167112536999E-4</v>
      </c>
      <c r="T80" s="72">
        <f>IFERROR(VLOOKUP(T$10 &amp; "_" &amp; $D$9 &amp; "_" &amp; $B80, OBSERVED_DATA!$A$2:$F$6151, 4, FALSE),  0)</f>
        <v>3.0609249863725002E-3</v>
      </c>
    </row>
    <row r="81" spans="2:20" x14ac:dyDescent="0.25">
      <c r="B81" s="30">
        <f>Obs_Time!B81</f>
        <v>140</v>
      </c>
      <c r="C81" s="30">
        <f>Obs_Time!C81</f>
        <v>141</v>
      </c>
      <c r="D81" s="47"/>
      <c r="E81" s="72">
        <f>IFERROR(VLOOKUP(E$10 &amp; "_" &amp; $D$9 &amp; "_" &amp; $B81, OBSERVED_DATA!$A$2:$F$6151, 4, FALSE),  0)</f>
        <v>0</v>
      </c>
      <c r="F81" s="73">
        <f>IFERROR(VLOOKUP(F$10 &amp; "_" &amp; $D$9 &amp; "_" &amp; $B81, OBSERVED_DATA!$A$2:$F$6151, 4, FALSE),  0)</f>
        <v>0</v>
      </c>
      <c r="G81" s="73">
        <f>IFERROR(VLOOKUP(G$10 &amp; "_" &amp; $D$9 &amp; "_" &amp; $B81, OBSERVED_DATA!$A$2:$F$6151, 4, FALSE),  0)</f>
        <v>0</v>
      </c>
      <c r="H81" s="73">
        <f>IFERROR(VLOOKUP(H$10 &amp; "_" &amp; $D$9 &amp; "_" &amp; $B81, OBSERVED_DATA!$A$2:$F$6151, 4, FALSE),  0)</f>
        <v>0</v>
      </c>
      <c r="I81" s="73">
        <f>IFERROR(VLOOKUP(I$10 &amp; "_" &amp; $D$9 &amp; "_" &amp; $B81, OBSERVED_DATA!$A$2:$F$6151, 4, FALSE),  0)</f>
        <v>0</v>
      </c>
      <c r="J81" s="73">
        <f>IFERROR(VLOOKUP(J$10 &amp; "_" &amp; $D$9 &amp; "_" &amp; $B81, OBSERVED_DATA!$A$2:$F$6151, 4, FALSE),  0)</f>
        <v>0</v>
      </c>
      <c r="K81" s="72">
        <f>IFERROR(VLOOKUP(K$10 &amp; "_" &amp; $D$9 &amp; "_" &amp; $B81, OBSERVED_DATA!$A$2:$F$6151, 4, FALSE),  0)</f>
        <v>0</v>
      </c>
      <c r="L81" s="74">
        <f>IFERROR(VLOOKUP(L$10 &amp; "_" &amp; $D$9 &amp; "_" &amp; $B81, OBSERVED_DATA!$A$2:$F$6151, 4, FALSE),  0)</f>
        <v>0</v>
      </c>
      <c r="M81" s="72">
        <f>IFERROR(VLOOKUP(M$10 &amp; "_" &amp; $D$9 &amp; "_" &amp; $B81, OBSERVED_DATA!$A$2:$F$6151, 4, FALSE),  0)</f>
        <v>0</v>
      </c>
      <c r="N81" s="72">
        <f>IFERROR(VLOOKUP(N$10 &amp; "_" &amp; $D$9 &amp; "_" &amp; $B81, OBSERVED_DATA!$A$2:$F$6151, 4, FALSE),  0)</f>
        <v>1.2099999999999999E-5</v>
      </c>
      <c r="O81" s="74">
        <f>IFERROR(VLOOKUP(O$10 &amp; "_" &amp; $D$9 &amp; "_" &amp; $B81, OBSERVED_DATA!$A$2:$F$6151, 4, FALSE),  0)</f>
        <v>1.1399999999999999E-5</v>
      </c>
      <c r="P81" s="72">
        <f>IFERROR(VLOOKUP(P$10 &amp; "_" &amp; $D$9 &amp; "_" &amp; $B81, OBSERVED_DATA!$A$2:$F$6151, 4, FALSE),  0)</f>
        <v>0</v>
      </c>
      <c r="Q81" s="72">
        <f>IFERROR(VLOOKUP(Q$10 &amp; "_" &amp; $D$9 &amp; "_" &amp; $B81, OBSERVED_DATA!$A$2:$F$6151, 4, FALSE),  0)</f>
        <v>6.0345983639530001E-4</v>
      </c>
      <c r="R81" s="72">
        <f>IFERROR(VLOOKUP(R$10 &amp; "_" &amp; $D$9 &amp; "_" &amp; $B81, OBSERVED_DATA!$A$2:$F$6151, 4, FALSE),  0)</f>
        <v>7.6290301180839996E-4</v>
      </c>
      <c r="S81" s="72">
        <f>IFERROR(VLOOKUP(S$10 &amp; "_" &amp; $D$9 &amp; "_" &amp; $B81, OBSERVED_DATA!$A$2:$F$6151, 4, FALSE),  0)</f>
        <v>1.8726591760298999E-3</v>
      </c>
      <c r="T81" s="72">
        <f>IFERROR(VLOOKUP(T$10 &amp; "_" &amp; $D$9 &amp; "_" &amp; $B81, OBSERVED_DATA!$A$2:$F$6151, 4, FALSE),  0)</f>
        <v>4.5284917606607999E-3</v>
      </c>
    </row>
    <row r="82" spans="2:20" x14ac:dyDescent="0.25">
      <c r="B82" s="30">
        <f>Obs_Time!B82</f>
        <v>142</v>
      </c>
      <c r="C82" s="30">
        <f>Obs_Time!C82</f>
        <v>143</v>
      </c>
      <c r="D82" s="47"/>
      <c r="E82" s="72">
        <f>IFERROR(VLOOKUP(E$10 &amp; "_" &amp; $D$9 &amp; "_" &amp; $B82, OBSERVED_DATA!$A$2:$F$6151, 4, FALSE),  0)</f>
        <v>0</v>
      </c>
      <c r="F82" s="73">
        <f>IFERROR(VLOOKUP(F$10 &amp; "_" &amp; $D$9 &amp; "_" &amp; $B82, OBSERVED_DATA!$A$2:$F$6151, 4, FALSE),  0)</f>
        <v>0</v>
      </c>
      <c r="G82" s="73">
        <f>IFERROR(VLOOKUP(G$10 &amp; "_" &amp; $D$9 &amp; "_" &amp; $B82, OBSERVED_DATA!$A$2:$F$6151, 4, FALSE),  0)</f>
        <v>0</v>
      </c>
      <c r="H82" s="73">
        <f>IFERROR(VLOOKUP(H$10 &amp; "_" &amp; $D$9 &amp; "_" &amp; $B82, OBSERVED_DATA!$A$2:$F$6151, 4, FALSE),  0)</f>
        <v>0</v>
      </c>
      <c r="I82" s="73">
        <f>IFERROR(VLOOKUP(I$10 &amp; "_" &amp; $D$9 &amp; "_" &amp; $B82, OBSERVED_DATA!$A$2:$F$6151, 4, FALSE),  0)</f>
        <v>0</v>
      </c>
      <c r="J82" s="73">
        <f>IFERROR(VLOOKUP(J$10 &amp; "_" &amp; $D$9 &amp; "_" &amp; $B82, OBSERVED_DATA!$A$2:$F$6151, 4, FALSE),  0)</f>
        <v>0</v>
      </c>
      <c r="K82" s="72">
        <f>IFERROR(VLOOKUP(K$10 &amp; "_" &amp; $D$9 &amp; "_" &amp; $B82, OBSERVED_DATA!$A$2:$F$6151, 4, FALSE),  0)</f>
        <v>0</v>
      </c>
      <c r="L82" s="74">
        <f>IFERROR(VLOOKUP(L$10 &amp; "_" &amp; $D$9 &amp; "_" &amp; $B82, OBSERVED_DATA!$A$2:$F$6151, 4, FALSE),  0)</f>
        <v>0</v>
      </c>
      <c r="M82" s="72">
        <f>IFERROR(VLOOKUP(M$10 &amp; "_" &amp; $D$9 &amp; "_" &amp; $B82, OBSERVED_DATA!$A$2:$F$6151, 4, FALSE),  0)</f>
        <v>0</v>
      </c>
      <c r="N82" s="72">
        <f>IFERROR(VLOOKUP(N$10 &amp; "_" &amp; $D$9 &amp; "_" &amp; $B82, OBSERVED_DATA!$A$2:$F$6151, 4, FALSE),  0)</f>
        <v>7.9999999999999996E-6</v>
      </c>
      <c r="O82" s="74">
        <f>IFERROR(VLOOKUP(O$10 &amp; "_" &amp; $D$9 &amp; "_" &amp; $B82, OBSERVED_DATA!$A$2:$F$6151, 4, FALSE),  0)</f>
        <v>0</v>
      </c>
      <c r="P82" s="72">
        <f>IFERROR(VLOOKUP(P$10 &amp; "_" &amp; $D$9 &amp; "_" &amp; $B82, OBSERVED_DATA!$A$2:$F$6151, 4, FALSE),  0)</f>
        <v>0</v>
      </c>
      <c r="Q82" s="72">
        <f>IFERROR(VLOOKUP(Q$10 &amp; "_" &amp; $D$9 &amp; "_" &amp; $B82, OBSERVED_DATA!$A$2:$F$6151, 4, FALSE),  0)</f>
        <v>2.3467882526480001E-4</v>
      </c>
      <c r="R82" s="72">
        <f>IFERROR(VLOOKUP(R$10 &amp; "_" &amp; $D$9 &amp; "_" &amp; $B82, OBSERVED_DATA!$A$2:$F$6151, 4, FALSE),  0)</f>
        <v>3.316969616558E-4</v>
      </c>
      <c r="S82" s="72">
        <f>IFERROR(VLOOKUP(S$10 &amp; "_" &amp; $D$9 &amp; "_" &amp; $B82, OBSERVED_DATA!$A$2:$F$6151, 4, FALSE),  0)</f>
        <v>9.809167112536999E-4</v>
      </c>
      <c r="T82" s="72">
        <f>IFERROR(VLOOKUP(T$10 &amp; "_" &amp; $D$9 &amp; "_" &amp; $B82, OBSERVED_DATA!$A$2:$F$6151, 4, FALSE),  0)</f>
        <v>1.1321229401652E-3</v>
      </c>
    </row>
    <row r="83" spans="2:20" x14ac:dyDescent="0.25">
      <c r="B83" s="30">
        <f>Obs_Time!B83</f>
        <v>144</v>
      </c>
      <c r="C83" s="30">
        <f>Obs_Time!C83</f>
        <v>145</v>
      </c>
      <c r="D83" s="47"/>
      <c r="E83" s="72">
        <f>IFERROR(VLOOKUP(E$10 &amp; "_" &amp; $D$9 &amp; "_" &amp; $B83, OBSERVED_DATA!$A$2:$F$6151, 4, FALSE),  0)</f>
        <v>0</v>
      </c>
      <c r="F83" s="73">
        <f>IFERROR(VLOOKUP(F$10 &amp; "_" &amp; $D$9 &amp; "_" &amp; $B83, OBSERVED_DATA!$A$2:$F$6151, 4, FALSE),  0)</f>
        <v>0</v>
      </c>
      <c r="G83" s="73">
        <f>IFERROR(VLOOKUP(G$10 &amp; "_" &amp; $D$9 &amp; "_" &amp; $B83, OBSERVED_DATA!$A$2:$F$6151, 4, FALSE),  0)</f>
        <v>0</v>
      </c>
      <c r="H83" s="73">
        <f>IFERROR(VLOOKUP(H$10 &amp; "_" &amp; $D$9 &amp; "_" &amp; $B83, OBSERVED_DATA!$A$2:$F$6151, 4, FALSE),  0)</f>
        <v>0</v>
      </c>
      <c r="I83" s="73">
        <f>IFERROR(VLOOKUP(I$10 &amp; "_" &amp; $D$9 &amp; "_" &amp; $B83, OBSERVED_DATA!$A$2:$F$6151, 4, FALSE),  0)</f>
        <v>0</v>
      </c>
      <c r="J83" s="73">
        <f>IFERROR(VLOOKUP(J$10 &amp; "_" &amp; $D$9 &amp; "_" &amp; $B83, OBSERVED_DATA!$A$2:$F$6151, 4, FALSE),  0)</f>
        <v>0</v>
      </c>
      <c r="K83" s="72">
        <f>IFERROR(VLOOKUP(K$10 &amp; "_" &amp; $D$9 &amp; "_" &amp; $B83, OBSERVED_DATA!$A$2:$F$6151, 4, FALSE),  0)</f>
        <v>0</v>
      </c>
      <c r="L83" s="74">
        <f>IFERROR(VLOOKUP(L$10 &amp; "_" &amp; $D$9 &amp; "_" &amp; $B83, OBSERVED_DATA!$A$2:$F$6151, 4, FALSE),  0)</f>
        <v>0</v>
      </c>
      <c r="M83" s="72">
        <f>IFERROR(VLOOKUP(M$10 &amp; "_" &amp; $D$9 &amp; "_" &amp; $B83, OBSERVED_DATA!$A$2:$F$6151, 4, FALSE),  0)</f>
        <v>0</v>
      </c>
      <c r="N83" s="72">
        <f>IFERROR(VLOOKUP(N$10 &amp; "_" &amp; $D$9 &amp; "_" &amp; $B83, OBSERVED_DATA!$A$2:$F$6151, 4, FALSE),  0)</f>
        <v>3.9999999999999998E-6</v>
      </c>
      <c r="O83" s="74">
        <f>IFERROR(VLOOKUP(O$10 &amp; "_" &amp; $D$9 &amp; "_" &amp; $B83, OBSERVED_DATA!$A$2:$F$6151, 4, FALSE),  0)</f>
        <v>0</v>
      </c>
      <c r="P83" s="72">
        <f>IFERROR(VLOOKUP(P$10 &amp; "_" &amp; $D$9 &amp; "_" &amp; $B83, OBSERVED_DATA!$A$2:$F$6151, 4, FALSE),  0)</f>
        <v>0</v>
      </c>
      <c r="Q83" s="72">
        <f>IFERROR(VLOOKUP(Q$10 &amp; "_" &amp; $D$9 &amp; "_" &amp; $B83, OBSERVED_DATA!$A$2:$F$6151, 4, FALSE),  0)</f>
        <v>8.0461311519369999E-4</v>
      </c>
      <c r="R83" s="72">
        <f>IFERROR(VLOOKUP(R$10 &amp; "_" &amp; $D$9 &amp; "_" &amp; $B83, OBSERVED_DATA!$A$2:$F$6151, 4, FALSE),  0)</f>
        <v>2.6535756932460002E-4</v>
      </c>
      <c r="S83" s="72">
        <f>IFERROR(VLOOKUP(S$10 &amp; "_" &amp; $D$9 &amp; "_" &amp; $B83, OBSERVED_DATA!$A$2:$F$6151, 4, FALSE),  0)</f>
        <v>2.2293561619403999E-3</v>
      </c>
      <c r="T83" s="72">
        <f>IFERROR(VLOOKUP(T$10 &amp; "_" &amp; $D$9 &amp; "_" &amp; $B83, OBSERVED_DATA!$A$2:$F$6151, 4, FALSE),  0)</f>
        <v>7.9667910604210002E-4</v>
      </c>
    </row>
    <row r="84" spans="2:20" x14ac:dyDescent="0.25">
      <c r="B84" s="30">
        <f>Obs_Time!B84</f>
        <v>146</v>
      </c>
      <c r="C84" s="30">
        <f>Obs_Time!C84</f>
        <v>147</v>
      </c>
      <c r="D84" s="47"/>
      <c r="E84" s="72">
        <f>IFERROR(VLOOKUP(E$10 &amp; "_" &amp; $D$9 &amp; "_" &amp; $B84, OBSERVED_DATA!$A$2:$F$6151, 4, FALSE),  0)</f>
        <v>0</v>
      </c>
      <c r="F84" s="73">
        <f>IFERROR(VLOOKUP(F$10 &amp; "_" &amp; $D$9 &amp; "_" &amp; $B84, OBSERVED_DATA!$A$2:$F$6151, 4, FALSE),  0)</f>
        <v>0</v>
      </c>
      <c r="G84" s="73">
        <f>IFERROR(VLOOKUP(G$10 &amp; "_" &amp; $D$9 &amp; "_" &amp; $B84, OBSERVED_DATA!$A$2:$F$6151, 4, FALSE),  0)</f>
        <v>0</v>
      </c>
      <c r="H84" s="73">
        <f>IFERROR(VLOOKUP(H$10 &amp; "_" &amp; $D$9 &amp; "_" &amp; $B84, OBSERVED_DATA!$A$2:$F$6151, 4, FALSE),  0)</f>
        <v>0</v>
      </c>
      <c r="I84" s="73">
        <f>IFERROR(VLOOKUP(I$10 &amp; "_" &amp; $D$9 &amp; "_" &amp; $B84, OBSERVED_DATA!$A$2:$F$6151, 4, FALSE),  0)</f>
        <v>0</v>
      </c>
      <c r="J84" s="73">
        <f>IFERROR(VLOOKUP(J$10 &amp; "_" &amp; $D$9 &amp; "_" &amp; $B84, OBSERVED_DATA!$A$2:$F$6151, 4, FALSE),  0)</f>
        <v>0</v>
      </c>
      <c r="K84" s="72">
        <f>IFERROR(VLOOKUP(K$10 &amp; "_" &amp; $D$9 &amp; "_" &amp; $B84, OBSERVED_DATA!$A$2:$F$6151, 4, FALSE),  0)</f>
        <v>0</v>
      </c>
      <c r="L84" s="74">
        <f>IFERROR(VLOOKUP(L$10 &amp; "_" &amp; $D$9 &amp; "_" &amp; $B84, OBSERVED_DATA!$A$2:$F$6151, 4, FALSE),  0)</f>
        <v>0</v>
      </c>
      <c r="M84" s="72">
        <f>IFERROR(VLOOKUP(M$10 &amp; "_" &amp; $D$9 &amp; "_" &amp; $B84, OBSERVED_DATA!$A$2:$F$6151, 4, FALSE),  0)</f>
        <v>0</v>
      </c>
      <c r="N84" s="72">
        <f>IFERROR(VLOOKUP(N$10 &amp; "_" &amp; $D$9 &amp; "_" &amp; $B84, OBSERVED_DATA!$A$2:$F$6151, 4, FALSE),  0)</f>
        <v>0</v>
      </c>
      <c r="O84" s="74">
        <f>IFERROR(VLOOKUP(O$10 &amp; "_" &amp; $D$9 &amp; "_" &amp; $B84, OBSERVED_DATA!$A$2:$F$6151, 4, FALSE),  0)</f>
        <v>0</v>
      </c>
      <c r="P84" s="72">
        <f>IFERROR(VLOOKUP(P$10 &amp; "_" &amp; $D$9 &amp; "_" &amp; $B84, OBSERVED_DATA!$A$2:$F$6151, 4, FALSE),  0)</f>
        <v>0</v>
      </c>
      <c r="Q84" s="72">
        <f>IFERROR(VLOOKUP(Q$10 &amp; "_" &amp; $D$9 &amp; "_" &amp; $B84, OBSERVED_DATA!$A$2:$F$6151, 4, FALSE),  0)</f>
        <v>7.7108756872730001E-4</v>
      </c>
      <c r="R84" s="72">
        <f>IFERROR(VLOOKUP(R$10 &amp; "_" &amp; $D$9 &amp; "_" &amp; $B84, OBSERVED_DATA!$A$2:$F$6151, 4, FALSE),  0)</f>
        <v>7.2973331564279997E-4</v>
      </c>
      <c r="S84" s="72">
        <f>IFERROR(VLOOKUP(S$10 &amp; "_" &amp; $D$9 &amp; "_" &amp; $B84, OBSERVED_DATA!$A$2:$F$6151, 4, FALSE),  0)</f>
        <v>5.7071517745675001E-3</v>
      </c>
      <c r="T84" s="72">
        <f>IFERROR(VLOOKUP(T$10 &amp; "_" &amp; $D$9 &amp; "_" &amp; $B84, OBSERVED_DATA!$A$2:$F$6151, 4, FALSE),  0)</f>
        <v>3.4382992997608998E-3</v>
      </c>
    </row>
    <row r="85" spans="2:20" x14ac:dyDescent="0.25">
      <c r="B85" s="30">
        <f>Obs_Time!B85</f>
        <v>148</v>
      </c>
      <c r="C85" s="30">
        <f>Obs_Time!C85</f>
        <v>149</v>
      </c>
      <c r="D85" s="47"/>
      <c r="E85" s="72">
        <f>IFERROR(VLOOKUP(E$10 &amp; "_" &amp; $D$9 &amp; "_" &amp; $B85, OBSERVED_DATA!$A$2:$F$6151, 4, FALSE),  0)</f>
        <v>0</v>
      </c>
      <c r="F85" s="73">
        <f>IFERROR(VLOOKUP(F$10 &amp; "_" &amp; $D$9 &amp; "_" &amp; $B85, OBSERVED_DATA!$A$2:$F$6151, 4, FALSE),  0)</f>
        <v>0</v>
      </c>
      <c r="G85" s="73">
        <f>IFERROR(VLOOKUP(G$10 &amp; "_" &amp; $D$9 &amp; "_" &amp; $B85, OBSERVED_DATA!$A$2:$F$6151, 4, FALSE),  0)</f>
        <v>0</v>
      </c>
      <c r="H85" s="73">
        <f>IFERROR(VLOOKUP(H$10 &amp; "_" &amp; $D$9 &amp; "_" &amp; $B85, OBSERVED_DATA!$A$2:$F$6151, 4, FALSE),  0)</f>
        <v>0</v>
      </c>
      <c r="I85" s="73">
        <f>IFERROR(VLOOKUP(I$10 &amp; "_" &amp; $D$9 &amp; "_" &amp; $B85, OBSERVED_DATA!$A$2:$F$6151, 4, FALSE),  0)</f>
        <v>0</v>
      </c>
      <c r="J85" s="73">
        <f>IFERROR(VLOOKUP(J$10 &amp; "_" &amp; $D$9 &amp; "_" &amp; $B85, OBSERVED_DATA!$A$2:$F$6151, 4, FALSE),  0)</f>
        <v>0</v>
      </c>
      <c r="K85" s="72">
        <f>IFERROR(VLOOKUP(K$10 &amp; "_" &amp; $D$9 &amp; "_" &amp; $B85, OBSERVED_DATA!$A$2:$F$6151, 4, FALSE),  0)</f>
        <v>0</v>
      </c>
      <c r="L85" s="74">
        <f>IFERROR(VLOOKUP(L$10 &amp; "_" &amp; $D$9 &amp; "_" &amp; $B85, OBSERVED_DATA!$A$2:$F$6151, 4, FALSE),  0)</f>
        <v>0</v>
      </c>
      <c r="M85" s="72">
        <f>IFERROR(VLOOKUP(M$10 &amp; "_" &amp; $D$9 &amp; "_" &amp; $B85, OBSERVED_DATA!$A$2:$F$6151, 4, FALSE),  0)</f>
        <v>0</v>
      </c>
      <c r="N85" s="72">
        <f>IFERROR(VLOOKUP(N$10 &amp; "_" &amp; $D$9 &amp; "_" &amp; $B85, OBSERVED_DATA!$A$2:$F$6151, 4, FALSE),  0)</f>
        <v>2.2000000000000001E-6</v>
      </c>
      <c r="O85" s="74">
        <f>IFERROR(VLOOKUP(O$10 &amp; "_" &amp; $D$9 &amp; "_" &amp; $B85, OBSERVED_DATA!$A$2:$F$6151, 4, FALSE),  0)</f>
        <v>0</v>
      </c>
      <c r="P85" s="72">
        <f>IFERROR(VLOOKUP(P$10 &amp; "_" &amp; $D$9 &amp; "_" &amp; $B85, OBSERVED_DATA!$A$2:$F$6151, 4, FALSE),  0)</f>
        <v>0</v>
      </c>
      <c r="Q85" s="72">
        <f>IFERROR(VLOOKUP(Q$10 &amp; "_" &amp; $D$9 &amp; "_" &amp; $B85, OBSERVED_DATA!$A$2:$F$6151, 4, FALSE),  0)</f>
        <v>3.35255464664E-4</v>
      </c>
      <c r="R85" s="72">
        <f>IFERROR(VLOOKUP(R$10 &amp; "_" &amp; $D$9 &amp; "_" &amp; $B85, OBSERVED_DATA!$A$2:$F$6151, 4, FALSE),  0)</f>
        <v>1.658484808279E-4</v>
      </c>
      <c r="S85" s="72">
        <f>IFERROR(VLOOKUP(S$10 &amp; "_" &amp; $D$9 &amp; "_" &amp; $B85, OBSERVED_DATA!$A$2:$F$6151, 4, FALSE),  0)</f>
        <v>8.471553415373E-4</v>
      </c>
      <c r="T85" s="72">
        <f>IFERROR(VLOOKUP(T$10 &amp; "_" &amp; $D$9 &amp; "_" &amp; $B85, OBSERVED_DATA!$A$2:$F$6151, 4, FALSE),  0)</f>
        <v>5.4509623044989995E-4</v>
      </c>
    </row>
    <row r="86" spans="2:20" x14ac:dyDescent="0.25">
      <c r="B86" s="30">
        <f>Obs_Time!B86</f>
        <v>150</v>
      </c>
      <c r="C86" s="30">
        <f>Obs_Time!C86</f>
        <v>151</v>
      </c>
      <c r="D86" s="47"/>
      <c r="E86" s="72">
        <f>IFERROR(VLOOKUP(E$10 &amp; "_" &amp; $D$9 &amp; "_" &amp; $B86, OBSERVED_DATA!$A$2:$F$6151, 4, FALSE),  0)</f>
        <v>0</v>
      </c>
      <c r="F86" s="73">
        <f>IFERROR(VLOOKUP(F$10 &amp; "_" &amp; $D$9 &amp; "_" &amp; $B86, OBSERVED_DATA!$A$2:$F$6151, 4, FALSE),  0)</f>
        <v>0</v>
      </c>
      <c r="G86" s="73">
        <f>IFERROR(VLOOKUP(G$10 &amp; "_" &amp; $D$9 &amp; "_" &amp; $B86, OBSERVED_DATA!$A$2:$F$6151, 4, FALSE),  0)</f>
        <v>0</v>
      </c>
      <c r="H86" s="73">
        <f>IFERROR(VLOOKUP(H$10 &amp; "_" &amp; $D$9 &amp; "_" &amp; $B86, OBSERVED_DATA!$A$2:$F$6151, 4, FALSE),  0)</f>
        <v>0</v>
      </c>
      <c r="I86" s="73">
        <f>IFERROR(VLOOKUP(I$10 &amp; "_" &amp; $D$9 &amp; "_" &amp; $B86, OBSERVED_DATA!$A$2:$F$6151, 4, FALSE),  0)</f>
        <v>0</v>
      </c>
      <c r="J86" s="73">
        <f>IFERROR(VLOOKUP(J$10 &amp; "_" &amp; $D$9 &amp; "_" &amp; $B86, OBSERVED_DATA!$A$2:$F$6151, 4, FALSE),  0)</f>
        <v>0</v>
      </c>
      <c r="K86" s="72">
        <f>IFERROR(VLOOKUP(K$10 &amp; "_" &amp; $D$9 &amp; "_" &amp; $B86, OBSERVED_DATA!$A$2:$F$6151, 4, FALSE),  0)</f>
        <v>0</v>
      </c>
      <c r="L86" s="74">
        <f>IFERROR(VLOOKUP(L$10 &amp; "_" &amp; $D$9 &amp; "_" &amp; $B86, OBSERVED_DATA!$A$2:$F$6151, 4, FALSE),  0)</f>
        <v>0</v>
      </c>
      <c r="M86" s="72">
        <f>IFERROR(VLOOKUP(M$10 &amp; "_" &amp; $D$9 &amp; "_" &amp; $B86, OBSERVED_DATA!$A$2:$F$6151, 4, FALSE),  0)</f>
        <v>0</v>
      </c>
      <c r="N86" s="72">
        <f>IFERROR(VLOOKUP(N$10 &amp; "_" &amp; $D$9 &amp; "_" &amp; $B86, OBSERVED_DATA!$A$2:$F$6151, 4, FALSE),  0)</f>
        <v>0</v>
      </c>
      <c r="O86" s="74">
        <f>IFERROR(VLOOKUP(O$10 &amp; "_" &amp; $D$9 &amp; "_" &amp; $B86, OBSERVED_DATA!$A$2:$F$6151, 4, FALSE),  0)</f>
        <v>0</v>
      </c>
      <c r="P86" s="72">
        <f>IFERROR(VLOOKUP(P$10 &amp; "_" &amp; $D$9 &amp; "_" &amp; $B86, OBSERVED_DATA!$A$2:$F$6151, 4, FALSE),  0)</f>
        <v>0</v>
      </c>
      <c r="Q86" s="72">
        <f>IFERROR(VLOOKUP(Q$10 &amp; "_" &amp; $D$9 &amp; "_" &amp; $B86, OBSERVED_DATA!$A$2:$F$6151, 4, FALSE),  0)</f>
        <v>0</v>
      </c>
      <c r="R86" s="72">
        <f>IFERROR(VLOOKUP(R$10 &amp; "_" &amp; $D$9 &amp; "_" &amp; $B86, OBSERVED_DATA!$A$2:$F$6151, 4, FALSE),  0)</f>
        <v>0</v>
      </c>
      <c r="S86" s="72">
        <f>IFERROR(VLOOKUP(S$10 &amp; "_" &amp; $D$9 &amp; "_" &amp; $B86, OBSERVED_DATA!$A$2:$F$6151, 4, FALSE),  0)</f>
        <v>0</v>
      </c>
      <c r="T86" s="72">
        <f>IFERROR(VLOOKUP(T$10 &amp; "_" &amp; $D$9 &amp; "_" &amp; $B86, OBSERVED_DATA!$A$2:$F$6151, 4, FALSE),  0)</f>
        <v>3.7737431338840001E-4</v>
      </c>
    </row>
    <row r="87" spans="2:20" x14ac:dyDescent="0.25">
      <c r="B87" s="30">
        <f>Obs_Time!B87</f>
        <v>152</v>
      </c>
      <c r="C87" s="30">
        <f>Obs_Time!C87</f>
        <v>153</v>
      </c>
      <c r="D87" s="47"/>
      <c r="E87" s="72">
        <f>IFERROR(VLOOKUP(E$10 &amp; "_" &amp; $D$9 &amp; "_" &amp; $B87, OBSERVED_DATA!$A$2:$F$6151, 4, FALSE),  0)</f>
        <v>0</v>
      </c>
      <c r="F87" s="73">
        <f>IFERROR(VLOOKUP(F$10 &amp; "_" &amp; $D$9 &amp; "_" &amp; $B87, OBSERVED_DATA!$A$2:$F$6151, 4, FALSE),  0)</f>
        <v>0</v>
      </c>
      <c r="G87" s="73">
        <f>IFERROR(VLOOKUP(G$10 &amp; "_" &amp; $D$9 &amp; "_" &amp; $B87, OBSERVED_DATA!$A$2:$F$6151, 4, FALSE),  0)</f>
        <v>0</v>
      </c>
      <c r="H87" s="73">
        <f>IFERROR(VLOOKUP(H$10 &amp; "_" &amp; $D$9 &amp; "_" &amp; $B87, OBSERVED_DATA!$A$2:$F$6151, 4, FALSE),  0)</f>
        <v>0</v>
      </c>
      <c r="I87" s="73">
        <f>IFERROR(VLOOKUP(I$10 &amp; "_" &amp; $D$9 &amp; "_" &amp; $B87, OBSERVED_DATA!$A$2:$F$6151, 4, FALSE),  0)</f>
        <v>0</v>
      </c>
      <c r="J87" s="73">
        <f>IFERROR(VLOOKUP(J$10 &amp; "_" &amp; $D$9 &amp; "_" &amp; $B87, OBSERVED_DATA!$A$2:$F$6151, 4, FALSE),  0)</f>
        <v>0</v>
      </c>
      <c r="K87" s="72">
        <f>IFERROR(VLOOKUP(K$10 &amp; "_" &amp; $D$9 &amp; "_" &amp; $B87, OBSERVED_DATA!$A$2:$F$6151, 4, FALSE),  0)</f>
        <v>0</v>
      </c>
      <c r="L87" s="74">
        <f>IFERROR(VLOOKUP(L$10 &amp; "_" &amp; $D$9 &amp; "_" &amp; $B87, OBSERVED_DATA!$A$2:$F$6151, 4, FALSE),  0)</f>
        <v>0</v>
      </c>
      <c r="M87" s="72">
        <f>IFERROR(VLOOKUP(M$10 &amp; "_" &amp; $D$9 &amp; "_" &amp; $B87, OBSERVED_DATA!$A$2:$F$6151, 4, FALSE),  0)</f>
        <v>0</v>
      </c>
      <c r="N87" s="72">
        <f>IFERROR(VLOOKUP(N$10 &amp; "_" &amp; $D$9 &amp; "_" &amp; $B87, OBSERVED_DATA!$A$2:$F$6151, 4, FALSE),  0)</f>
        <v>0</v>
      </c>
      <c r="O87" s="74">
        <f>IFERROR(VLOOKUP(O$10 &amp; "_" &amp; $D$9 &amp; "_" &amp; $B87, OBSERVED_DATA!$A$2:$F$6151, 4, FALSE),  0)</f>
        <v>0</v>
      </c>
      <c r="P87" s="72">
        <f>IFERROR(VLOOKUP(P$10 &amp; "_" &amp; $D$9 &amp; "_" &amp; $B87, OBSERVED_DATA!$A$2:$F$6151, 4, FALSE),  0)</f>
        <v>0</v>
      </c>
      <c r="Q87" s="72">
        <f>IFERROR(VLOOKUP(Q$10 &amp; "_" &amp; $D$9 &amp; "_" &amp; $B87, OBSERVED_DATA!$A$2:$F$6151, 4, FALSE),  0)</f>
        <v>4.6935765052969999E-4</v>
      </c>
      <c r="R87" s="72">
        <f>IFERROR(VLOOKUP(R$10 &amp; "_" &amp; $D$9 &amp; "_" &amp; $B87, OBSERVED_DATA!$A$2:$F$6151, 4, FALSE),  0)</f>
        <v>6.9656361947719998E-4</v>
      </c>
      <c r="S87" s="72">
        <f>IFERROR(VLOOKUP(S$10 &amp; "_" &amp; $D$9 &amp; "_" &amp; $B87, OBSERVED_DATA!$A$2:$F$6151, 4, FALSE),  0)</f>
        <v>1.9618334225075E-3</v>
      </c>
      <c r="T87" s="72">
        <f>IFERROR(VLOOKUP(T$10 &amp; "_" &amp; $D$9 &amp; "_" &amp; $B87, OBSERVED_DATA!$A$2:$F$6151, 4, FALSE),  0)</f>
        <v>3.3125078619648E-3</v>
      </c>
    </row>
    <row r="88" spans="2:20" x14ac:dyDescent="0.25">
      <c r="B88" s="30">
        <f>Obs_Time!B88</f>
        <v>154</v>
      </c>
      <c r="C88" s="30">
        <f>Obs_Time!C88</f>
        <v>155</v>
      </c>
      <c r="D88" s="47"/>
      <c r="E88" s="72">
        <f>IFERROR(VLOOKUP(E$10 &amp; "_" &amp; $D$9 &amp; "_" &amp; $B88, OBSERVED_DATA!$A$2:$F$6151, 4, FALSE),  0)</f>
        <v>0</v>
      </c>
      <c r="F88" s="73">
        <f>IFERROR(VLOOKUP(F$10 &amp; "_" &amp; $D$9 &amp; "_" &amp; $B88, OBSERVED_DATA!$A$2:$F$6151, 4, FALSE),  0)</f>
        <v>0</v>
      </c>
      <c r="G88" s="73">
        <f>IFERROR(VLOOKUP(G$10 &amp; "_" &amp; $D$9 &amp; "_" &amp; $B88, OBSERVED_DATA!$A$2:$F$6151, 4, FALSE),  0)</f>
        <v>0</v>
      </c>
      <c r="H88" s="73">
        <f>IFERROR(VLOOKUP(H$10 &amp; "_" &amp; $D$9 &amp; "_" &amp; $B88, OBSERVED_DATA!$A$2:$F$6151, 4, FALSE),  0)</f>
        <v>0</v>
      </c>
      <c r="I88" s="73">
        <f>IFERROR(VLOOKUP(I$10 &amp; "_" &amp; $D$9 &amp; "_" &amp; $B88, OBSERVED_DATA!$A$2:$F$6151, 4, FALSE),  0)</f>
        <v>0</v>
      </c>
      <c r="J88" s="73">
        <f>IFERROR(VLOOKUP(J$10 &amp; "_" &amp; $D$9 &amp; "_" &amp; $B88, OBSERVED_DATA!$A$2:$F$6151, 4, FALSE),  0)</f>
        <v>0</v>
      </c>
      <c r="K88" s="72">
        <f>IFERROR(VLOOKUP(K$10 &amp; "_" &amp; $D$9 &amp; "_" &amp; $B88, OBSERVED_DATA!$A$2:$F$6151, 4, FALSE),  0)</f>
        <v>0</v>
      </c>
      <c r="L88" s="74">
        <f>IFERROR(VLOOKUP(L$10 &amp; "_" &amp; $D$9 &amp; "_" &amp; $B88, OBSERVED_DATA!$A$2:$F$6151, 4, FALSE),  0)</f>
        <v>0</v>
      </c>
      <c r="M88" s="72">
        <f>IFERROR(VLOOKUP(M$10 &amp; "_" &amp; $D$9 &amp; "_" &amp; $B88, OBSERVED_DATA!$A$2:$F$6151, 4, FALSE),  0)</f>
        <v>0</v>
      </c>
      <c r="N88" s="72">
        <f>IFERROR(VLOOKUP(N$10 &amp; "_" &amp; $D$9 &amp; "_" &amp; $B88, OBSERVED_DATA!$A$2:$F$6151, 4, FALSE),  0)</f>
        <v>0</v>
      </c>
      <c r="O88" s="74">
        <f>IFERROR(VLOOKUP(O$10 &amp; "_" &amp; $D$9 &amp; "_" &amp; $B88, OBSERVED_DATA!$A$2:$F$6151, 4, FALSE),  0)</f>
        <v>0</v>
      </c>
      <c r="P88" s="72">
        <f>IFERROR(VLOOKUP(P$10 &amp; "_" &amp; $D$9 &amp; "_" &amp; $B88, OBSERVED_DATA!$A$2:$F$6151, 4, FALSE),  0)</f>
        <v>0</v>
      </c>
      <c r="Q88" s="72">
        <f>IFERROR(VLOOKUP(Q$10 &amp; "_" &amp; $D$9 &amp; "_" &amp; $B88, OBSERVED_DATA!$A$2:$F$6151, 4, FALSE),  0)</f>
        <v>3.1514013678422001E-3</v>
      </c>
      <c r="R88" s="72">
        <f>IFERROR(VLOOKUP(R$10 &amp; "_" &amp; $D$9 &amp; "_" &amp; $B88, OBSERVED_DATA!$A$2:$F$6151, 4, FALSE),  0)</f>
        <v>2.5872363009153999E-3</v>
      </c>
      <c r="S88" s="72">
        <f>IFERROR(VLOOKUP(S$10 &amp; "_" &amp; $D$9 &amp; "_" &amp; $B88, OBSERVED_DATA!$A$2:$F$6151, 4, FALSE),  0)</f>
        <v>1.4089530943463499E-2</v>
      </c>
      <c r="T88" s="72">
        <f>IFERROR(VLOOKUP(T$10 &amp; "_" &amp; $D$9 &amp; "_" &amp; $B88, OBSERVED_DATA!$A$2:$F$6151, 4, FALSE),  0)</f>
        <v>9.9375235858944998E-3</v>
      </c>
    </row>
    <row r="89" spans="2:20" x14ac:dyDescent="0.25">
      <c r="B89" s="30">
        <f>Obs_Time!B89</f>
        <v>156</v>
      </c>
      <c r="C89" s="30">
        <f>Obs_Time!C89</f>
        <v>157</v>
      </c>
      <c r="D89" s="47"/>
      <c r="E89" s="72">
        <f>IFERROR(VLOOKUP(E$10 &amp; "_" &amp; $D$9 &amp; "_" &amp; $B89, OBSERVED_DATA!$A$2:$F$6151, 4, FALSE),  0)</f>
        <v>0</v>
      </c>
      <c r="F89" s="73">
        <f>IFERROR(VLOOKUP(F$10 &amp; "_" &amp; $D$9 &amp; "_" &amp; $B89, OBSERVED_DATA!$A$2:$F$6151, 4, FALSE),  0)</f>
        <v>0</v>
      </c>
      <c r="G89" s="73">
        <f>IFERROR(VLOOKUP(G$10 &amp; "_" &amp; $D$9 &amp; "_" &amp; $B89, OBSERVED_DATA!$A$2:$F$6151, 4, FALSE),  0)</f>
        <v>0</v>
      </c>
      <c r="H89" s="73">
        <f>IFERROR(VLOOKUP(H$10 &amp; "_" &amp; $D$9 &amp; "_" &amp; $B89, OBSERVED_DATA!$A$2:$F$6151, 4, FALSE),  0)</f>
        <v>0</v>
      </c>
      <c r="I89" s="73">
        <f>IFERROR(VLOOKUP(I$10 &amp; "_" &amp; $D$9 &amp; "_" &amp; $B89, OBSERVED_DATA!$A$2:$F$6151, 4, FALSE),  0)</f>
        <v>0</v>
      </c>
      <c r="J89" s="73">
        <f>IFERROR(VLOOKUP(J$10 &amp; "_" &amp; $D$9 &amp; "_" &amp; $B89, OBSERVED_DATA!$A$2:$F$6151, 4, FALSE),  0)</f>
        <v>0</v>
      </c>
      <c r="K89" s="72">
        <f>IFERROR(VLOOKUP(K$10 &amp; "_" &amp; $D$9 &amp; "_" &amp; $B89, OBSERVED_DATA!$A$2:$F$6151, 4, FALSE),  0)</f>
        <v>0</v>
      </c>
      <c r="L89" s="74">
        <f>IFERROR(VLOOKUP(L$10 &amp; "_" &amp; $D$9 &amp; "_" &amp; $B89, OBSERVED_DATA!$A$2:$F$6151, 4, FALSE),  0)</f>
        <v>0</v>
      </c>
      <c r="M89" s="72">
        <f>IFERROR(VLOOKUP(M$10 &amp; "_" &amp; $D$9 &amp; "_" &amp; $B89, OBSERVED_DATA!$A$2:$F$6151, 4, FALSE),  0)</f>
        <v>0</v>
      </c>
      <c r="N89" s="72">
        <f>IFERROR(VLOOKUP(N$10 &amp; "_" &amp; $D$9 &amp; "_" &amp; $B89, OBSERVED_DATA!$A$2:$F$6151, 4, FALSE),  0)</f>
        <v>0</v>
      </c>
      <c r="O89" s="74">
        <f>IFERROR(VLOOKUP(O$10 &amp; "_" &amp; $D$9 &amp; "_" &amp; $B89, OBSERVED_DATA!$A$2:$F$6151, 4, FALSE),  0)</f>
        <v>0</v>
      </c>
      <c r="P89" s="72">
        <f>IFERROR(VLOOKUP(P$10 &amp; "_" &amp; $D$9 &amp; "_" &amp; $B89, OBSERVED_DATA!$A$2:$F$6151, 4, FALSE),  0)</f>
        <v>0</v>
      </c>
      <c r="Q89" s="72">
        <f>IFERROR(VLOOKUP(Q$10 &amp; "_" &amp; $D$9 &amp; "_" &amp; $B89, OBSERVED_DATA!$A$2:$F$6151, 4, FALSE),  0)</f>
        <v>7.3756202226090003E-4</v>
      </c>
      <c r="R89" s="72">
        <f>IFERROR(VLOOKUP(R$10 &amp; "_" &amp; $D$9 &amp; "_" &amp; $B89, OBSERVED_DATA!$A$2:$F$6151, 4, FALSE),  0)</f>
        <v>6.6339392331166201E-5</v>
      </c>
      <c r="S89" s="72">
        <f>IFERROR(VLOOKUP(S$10 &amp; "_" &amp; $D$9 &amp; "_" &amp; $B89, OBSERVED_DATA!$A$2:$F$6151, 4, FALSE),  0)</f>
        <v>4.8154093097912999E-3</v>
      </c>
      <c r="T89" s="72">
        <f>IFERROR(VLOOKUP(T$10 &amp; "_" &amp; $D$9 &amp; "_" &amp; $B89, OBSERVED_DATA!$A$2:$F$6151, 4, FALSE),  0)</f>
        <v>5.8702670971519995E-4</v>
      </c>
    </row>
    <row r="90" spans="2:20" x14ac:dyDescent="0.25">
      <c r="B90" s="30">
        <f>Obs_Time!B90</f>
        <v>158</v>
      </c>
      <c r="C90" s="30">
        <f>Obs_Time!C90</f>
        <v>159</v>
      </c>
      <c r="D90" s="47"/>
      <c r="E90" s="72">
        <f>IFERROR(VLOOKUP(E$10 &amp; "_" &amp; $D$9 &amp; "_" &amp; $B90, OBSERVED_DATA!$A$2:$F$6151, 4, FALSE),  0)</f>
        <v>0</v>
      </c>
      <c r="F90" s="73">
        <f>IFERROR(VLOOKUP(F$10 &amp; "_" &amp; $D$9 &amp; "_" &amp; $B90, OBSERVED_DATA!$A$2:$F$6151, 4, FALSE),  0)</f>
        <v>0</v>
      </c>
      <c r="G90" s="73">
        <f>IFERROR(VLOOKUP(G$10 &amp; "_" &amp; $D$9 &amp; "_" &amp; $B90, OBSERVED_DATA!$A$2:$F$6151, 4, FALSE),  0)</f>
        <v>0</v>
      </c>
      <c r="H90" s="73">
        <f>IFERROR(VLOOKUP(H$10 &amp; "_" &amp; $D$9 &amp; "_" &amp; $B90, OBSERVED_DATA!$A$2:$F$6151, 4, FALSE),  0)</f>
        <v>0</v>
      </c>
      <c r="I90" s="73">
        <f>IFERROR(VLOOKUP(I$10 &amp; "_" &amp; $D$9 &amp; "_" &amp; $B90, OBSERVED_DATA!$A$2:$F$6151, 4, FALSE),  0)</f>
        <v>0</v>
      </c>
      <c r="J90" s="73">
        <f>IFERROR(VLOOKUP(J$10 &amp; "_" &amp; $D$9 &amp; "_" &amp; $B90, OBSERVED_DATA!$A$2:$F$6151, 4, FALSE),  0)</f>
        <v>0</v>
      </c>
      <c r="K90" s="72">
        <f>IFERROR(VLOOKUP(K$10 &amp; "_" &amp; $D$9 &amp; "_" &amp; $B90, OBSERVED_DATA!$A$2:$F$6151, 4, FALSE),  0)</f>
        <v>0</v>
      </c>
      <c r="L90" s="74">
        <f>IFERROR(VLOOKUP(L$10 &amp; "_" &amp; $D$9 &amp; "_" &amp; $B90, OBSERVED_DATA!$A$2:$F$6151, 4, FALSE),  0)</f>
        <v>0</v>
      </c>
      <c r="M90" s="72">
        <f>IFERROR(VLOOKUP(M$10 &amp; "_" &amp; $D$9 &amp; "_" &amp; $B90, OBSERVED_DATA!$A$2:$F$6151, 4, FALSE),  0)</f>
        <v>0</v>
      </c>
      <c r="N90" s="72">
        <f>IFERROR(VLOOKUP(N$10 &amp; "_" &amp; $D$9 &amp; "_" &amp; $B90, OBSERVED_DATA!$A$2:$F$6151, 4, FALSE),  0)</f>
        <v>0</v>
      </c>
      <c r="O90" s="74">
        <f>IFERROR(VLOOKUP(O$10 &amp; "_" &amp; $D$9 &amp; "_" &amp; $B90, OBSERVED_DATA!$A$2:$F$6151, 4, FALSE),  0)</f>
        <v>0</v>
      </c>
      <c r="P90" s="72">
        <f>IFERROR(VLOOKUP(P$10 &amp; "_" &amp; $D$9 &amp; "_" &amp; $B90, OBSERVED_DATA!$A$2:$F$6151, 4, FALSE),  0)</f>
        <v>0</v>
      </c>
      <c r="Q90" s="72">
        <f>IFERROR(VLOOKUP(Q$10 &amp; "_" &amp; $D$9 &amp; "_" &amp; $B90, OBSERVED_DATA!$A$2:$F$6151, 4, FALSE),  0)</f>
        <v>6.7051092932814797E-5</v>
      </c>
      <c r="R90" s="72">
        <f>IFERROR(VLOOKUP(R$10 &amp; "_" &amp; $D$9 &amp; "_" &amp; $B90, OBSERVED_DATA!$A$2:$F$6151, 4, FALSE),  0)</f>
        <v>0</v>
      </c>
      <c r="S90" s="72">
        <f>IFERROR(VLOOKUP(S$10 &amp; "_" &amp; $D$9 &amp; "_" &amp; $B90, OBSERVED_DATA!$A$2:$F$6151, 4, FALSE),  0)</f>
        <v>1.337613697164E-4</v>
      </c>
      <c r="T90" s="72">
        <f>IFERROR(VLOOKUP(T$10 &amp; "_" &amp; $D$9 &amp; "_" &amp; $B90, OBSERVED_DATA!$A$2:$F$6151, 4, FALSE),  0)</f>
        <v>1.677219170615E-4</v>
      </c>
    </row>
    <row r="91" spans="2:20" x14ac:dyDescent="0.25">
      <c r="B91" s="30">
        <f>Obs_Time!B91</f>
        <v>160</v>
      </c>
      <c r="C91" s="30">
        <f>Obs_Time!C91</f>
        <v>161</v>
      </c>
      <c r="D91" s="47"/>
      <c r="E91" s="72">
        <f>IFERROR(VLOOKUP(E$10 &amp; "_" &amp; $D$9 &amp; "_" &amp; $B91, OBSERVED_DATA!$A$2:$F$6151, 4, FALSE),  0)</f>
        <v>0</v>
      </c>
      <c r="F91" s="73">
        <f>IFERROR(VLOOKUP(F$10 &amp; "_" &amp; $D$9 &amp; "_" &amp; $B91, OBSERVED_DATA!$A$2:$F$6151, 4, FALSE),  0)</f>
        <v>0</v>
      </c>
      <c r="G91" s="73">
        <f>IFERROR(VLOOKUP(G$10 &amp; "_" &amp; $D$9 &amp; "_" &amp; $B91, OBSERVED_DATA!$A$2:$F$6151, 4, FALSE),  0)</f>
        <v>0</v>
      </c>
      <c r="H91" s="73">
        <f>IFERROR(VLOOKUP(H$10 &amp; "_" &amp; $D$9 &amp; "_" &amp; $B91, OBSERVED_DATA!$A$2:$F$6151, 4, FALSE),  0)</f>
        <v>0</v>
      </c>
      <c r="I91" s="73">
        <f>IFERROR(VLOOKUP(I$10 &amp; "_" &amp; $D$9 &amp; "_" &amp; $B91, OBSERVED_DATA!$A$2:$F$6151, 4, FALSE),  0)</f>
        <v>0</v>
      </c>
      <c r="J91" s="73">
        <f>IFERROR(VLOOKUP(J$10 &amp; "_" &amp; $D$9 &amp; "_" &amp; $B91, OBSERVED_DATA!$A$2:$F$6151, 4, FALSE),  0)</f>
        <v>0</v>
      </c>
      <c r="K91" s="72">
        <f>IFERROR(VLOOKUP(K$10 &amp; "_" &amp; $D$9 &amp; "_" &amp; $B91, OBSERVED_DATA!$A$2:$F$6151, 4, FALSE),  0)</f>
        <v>0</v>
      </c>
      <c r="L91" s="74">
        <f>IFERROR(VLOOKUP(L$10 &amp; "_" &amp; $D$9 &amp; "_" &amp; $B91, OBSERVED_DATA!$A$2:$F$6151, 4, FALSE),  0)</f>
        <v>0</v>
      </c>
      <c r="M91" s="72">
        <f>IFERROR(VLOOKUP(M$10 &amp; "_" &amp; $D$9 &amp; "_" &amp; $B91, OBSERVED_DATA!$A$2:$F$6151, 4, FALSE),  0)</f>
        <v>0</v>
      </c>
      <c r="N91" s="72">
        <f>IFERROR(VLOOKUP(N$10 &amp; "_" &amp; $D$9 &amp; "_" &amp; $B91, OBSERVED_DATA!$A$2:$F$6151, 4, FALSE),  0)</f>
        <v>0</v>
      </c>
      <c r="O91" s="74">
        <f>IFERROR(VLOOKUP(O$10 &amp; "_" &amp; $D$9 &amp; "_" &amp; $B91, OBSERVED_DATA!$A$2:$F$6151, 4, FALSE),  0)</f>
        <v>0</v>
      </c>
      <c r="P91" s="72">
        <f>IFERROR(VLOOKUP(P$10 &amp; "_" &amp; $D$9 &amp; "_" &amp; $B91, OBSERVED_DATA!$A$2:$F$6151, 4, FALSE),  0)</f>
        <v>0</v>
      </c>
      <c r="Q91" s="72">
        <f>IFERROR(VLOOKUP(Q$10 &amp; "_" &amp; $D$9 &amp; "_" &amp; $B91, OBSERVED_DATA!$A$2:$F$6151, 4, FALSE),  0)</f>
        <v>0</v>
      </c>
      <c r="R91" s="72">
        <f>IFERROR(VLOOKUP(R$10 &amp; "_" &amp; $D$9 &amp; "_" &amp; $B91, OBSERVED_DATA!$A$2:$F$6151, 4, FALSE),  0)</f>
        <v>0</v>
      </c>
      <c r="S91" s="72">
        <f>IFERROR(VLOOKUP(S$10 &amp; "_" &amp; $D$9 &amp; "_" &amp; $B91, OBSERVED_DATA!$A$2:$F$6151, 4, FALSE),  0)</f>
        <v>0</v>
      </c>
      <c r="T91" s="72">
        <f>IFERROR(VLOOKUP(T$10 &amp; "_" &amp; $D$9 &amp; "_" &amp; $B91, OBSERVED_DATA!$A$2:$F$6151, 4, FALSE),  0)</f>
        <v>4.1930479265378001E-5</v>
      </c>
    </row>
    <row r="92" spans="2:20" x14ac:dyDescent="0.25">
      <c r="B92" s="30">
        <f>Obs_Time!B92</f>
        <v>162</v>
      </c>
      <c r="C92" s="30">
        <f>Obs_Time!C92</f>
        <v>163</v>
      </c>
      <c r="D92" s="47"/>
      <c r="E92" s="72">
        <f>IFERROR(VLOOKUP(E$10 &amp; "_" &amp; $D$9 &amp; "_" &amp; $B92, OBSERVED_DATA!$A$2:$F$6151, 4, FALSE),  0)</f>
        <v>0</v>
      </c>
      <c r="F92" s="73">
        <f>IFERROR(VLOOKUP(F$10 &amp; "_" &amp; $D$9 &amp; "_" &amp; $B92, OBSERVED_DATA!$A$2:$F$6151, 4, FALSE),  0)</f>
        <v>0</v>
      </c>
      <c r="G92" s="73">
        <f>IFERROR(VLOOKUP(G$10 &amp; "_" &amp; $D$9 &amp; "_" &amp; $B92, OBSERVED_DATA!$A$2:$F$6151, 4, FALSE),  0)</f>
        <v>0</v>
      </c>
      <c r="H92" s="73">
        <f>IFERROR(VLOOKUP(H$10 &amp; "_" &amp; $D$9 &amp; "_" &amp; $B92, OBSERVED_DATA!$A$2:$F$6151, 4, FALSE),  0)</f>
        <v>0</v>
      </c>
      <c r="I92" s="73">
        <f>IFERROR(VLOOKUP(I$10 &amp; "_" &amp; $D$9 &amp; "_" &amp; $B92, OBSERVED_DATA!$A$2:$F$6151, 4, FALSE),  0)</f>
        <v>0</v>
      </c>
      <c r="J92" s="73">
        <f>IFERROR(VLOOKUP(J$10 &amp; "_" &amp; $D$9 &amp; "_" &amp; $B92, OBSERVED_DATA!$A$2:$F$6151, 4, FALSE),  0)</f>
        <v>0</v>
      </c>
      <c r="K92" s="72">
        <f>IFERROR(VLOOKUP(K$10 &amp; "_" &amp; $D$9 &amp; "_" &amp; $B92, OBSERVED_DATA!$A$2:$F$6151, 4, FALSE),  0)</f>
        <v>0</v>
      </c>
      <c r="L92" s="74">
        <f>IFERROR(VLOOKUP(L$10 &amp; "_" &amp; $D$9 &amp; "_" &amp; $B92, OBSERVED_DATA!$A$2:$F$6151, 4, FALSE),  0)</f>
        <v>0</v>
      </c>
      <c r="M92" s="72">
        <f>IFERROR(VLOOKUP(M$10 &amp; "_" &amp; $D$9 &amp; "_" &amp; $B92, OBSERVED_DATA!$A$2:$F$6151, 4, FALSE),  0)</f>
        <v>0</v>
      </c>
      <c r="N92" s="72">
        <f>IFERROR(VLOOKUP(N$10 &amp; "_" &amp; $D$9 &amp; "_" &amp; $B92, OBSERVED_DATA!$A$2:$F$6151, 4, FALSE),  0)</f>
        <v>0</v>
      </c>
      <c r="O92" s="74">
        <f>IFERROR(VLOOKUP(O$10 &amp; "_" &amp; $D$9 &amp; "_" &amp; $B92, OBSERVED_DATA!$A$2:$F$6151, 4, FALSE),  0)</f>
        <v>0</v>
      </c>
      <c r="P92" s="72">
        <f>IFERROR(VLOOKUP(P$10 &amp; "_" &amp; $D$9 &amp; "_" &amp; $B92, OBSERVED_DATA!$A$2:$F$6151, 4, FALSE),  0)</f>
        <v>0</v>
      </c>
      <c r="Q92" s="72">
        <f>IFERROR(VLOOKUP(Q$10 &amp; "_" &amp; $D$9 &amp; "_" &amp; $B92, OBSERVED_DATA!$A$2:$F$6151, 4, FALSE),  0)</f>
        <v>0</v>
      </c>
      <c r="R92" s="72">
        <f>IFERROR(VLOOKUP(R$10 &amp; "_" &amp; $D$9 &amp; "_" &amp; $B92, OBSERVED_DATA!$A$2:$F$6151, 4, FALSE),  0)</f>
        <v>0</v>
      </c>
      <c r="S92" s="72">
        <f>IFERROR(VLOOKUP(S$10 &amp; "_" &amp; $D$9 &amp; "_" &amp; $B92, OBSERVED_DATA!$A$2:$F$6151, 4, FALSE),  0)</f>
        <v>0</v>
      </c>
      <c r="T92" s="72">
        <f>IFERROR(VLOOKUP(T$10 &amp; "_" &amp; $D$9 &amp; "_" &amp; $B92, OBSERVED_DATA!$A$2:$F$6151, 4, FALSE),  0)</f>
        <v>0</v>
      </c>
    </row>
    <row r="93" spans="2:20" x14ac:dyDescent="0.25">
      <c r="B93" s="30">
        <f>Obs_Time!B93</f>
        <v>164</v>
      </c>
      <c r="C93" s="30">
        <f>Obs_Time!C93</f>
        <v>165</v>
      </c>
      <c r="D93" s="47"/>
      <c r="E93" s="72">
        <f>IFERROR(VLOOKUP(E$10 &amp; "_" &amp; $D$9 &amp; "_" &amp; $B93, OBSERVED_DATA!$A$2:$F$6151, 4, FALSE),  0)</f>
        <v>0</v>
      </c>
      <c r="F93" s="73">
        <f>IFERROR(VLOOKUP(F$10 &amp; "_" &amp; $D$9 &amp; "_" &amp; $B93, OBSERVED_DATA!$A$2:$F$6151, 4, FALSE),  0)</f>
        <v>0</v>
      </c>
      <c r="G93" s="73">
        <f>IFERROR(VLOOKUP(G$10 &amp; "_" &amp; $D$9 &amp; "_" &amp; $B93, OBSERVED_DATA!$A$2:$F$6151, 4, FALSE),  0)</f>
        <v>0</v>
      </c>
      <c r="H93" s="73">
        <f>IFERROR(VLOOKUP(H$10 &amp; "_" &amp; $D$9 &amp; "_" &amp; $B93, OBSERVED_DATA!$A$2:$F$6151, 4, FALSE),  0)</f>
        <v>0</v>
      </c>
      <c r="I93" s="73">
        <f>IFERROR(VLOOKUP(I$10 &amp; "_" &amp; $D$9 &amp; "_" &amp; $B93, OBSERVED_DATA!$A$2:$F$6151, 4, FALSE),  0)</f>
        <v>0</v>
      </c>
      <c r="J93" s="73">
        <f>IFERROR(VLOOKUP(J$10 &amp; "_" &amp; $D$9 &amp; "_" &amp; $B93, OBSERVED_DATA!$A$2:$F$6151, 4, FALSE),  0)</f>
        <v>0</v>
      </c>
      <c r="K93" s="72">
        <f>IFERROR(VLOOKUP(K$10 &amp; "_" &amp; $D$9 &amp; "_" &amp; $B93, OBSERVED_DATA!$A$2:$F$6151, 4, FALSE),  0)</f>
        <v>0</v>
      </c>
      <c r="L93" s="74">
        <f>IFERROR(VLOOKUP(L$10 &amp; "_" &amp; $D$9 &amp; "_" &amp; $B93, OBSERVED_DATA!$A$2:$F$6151, 4, FALSE),  0)</f>
        <v>0</v>
      </c>
      <c r="M93" s="72">
        <f>IFERROR(VLOOKUP(M$10 &amp; "_" &amp; $D$9 &amp; "_" &amp; $B93, OBSERVED_DATA!$A$2:$F$6151, 4, FALSE),  0)</f>
        <v>0</v>
      </c>
      <c r="N93" s="72">
        <f>IFERROR(VLOOKUP(N$10 &amp; "_" &amp; $D$9 &amp; "_" &amp; $B93, OBSERVED_DATA!$A$2:$F$6151, 4, FALSE),  0)</f>
        <v>0</v>
      </c>
      <c r="O93" s="74">
        <f>IFERROR(VLOOKUP(O$10 &amp; "_" &amp; $D$9 &amp; "_" &amp; $B93, OBSERVED_DATA!$A$2:$F$6151, 4, FALSE),  0)</f>
        <v>0</v>
      </c>
      <c r="P93" s="72">
        <f>IFERROR(VLOOKUP(P$10 &amp; "_" &amp; $D$9 &amp; "_" &amp; $B93, OBSERVED_DATA!$A$2:$F$6151, 4, FALSE),  0)</f>
        <v>0</v>
      </c>
      <c r="Q93" s="72">
        <f>IFERROR(VLOOKUP(Q$10 &amp; "_" &amp; $D$9 &amp; "_" &amp; $B93, OBSERVED_DATA!$A$2:$F$6151, 4, FALSE),  0)</f>
        <v>0</v>
      </c>
      <c r="R93" s="72">
        <f>IFERROR(VLOOKUP(R$10 &amp; "_" &amp; $D$9 &amp; "_" &amp; $B93, OBSERVED_DATA!$A$2:$F$6151, 4, FALSE),  0)</f>
        <v>0</v>
      </c>
      <c r="S93" s="72">
        <f>IFERROR(VLOOKUP(S$10 &amp; "_" &amp; $D$9 &amp; "_" &amp; $B93, OBSERVED_DATA!$A$2:$F$6151, 4, FALSE),  0)</f>
        <v>0</v>
      </c>
      <c r="T93" s="72">
        <f>IFERROR(VLOOKUP(T$10 &amp; "_" &amp; $D$9 &amp; "_" &amp; $B93, OBSERVED_DATA!$A$2:$F$6151, 4, FALSE),  0)</f>
        <v>0</v>
      </c>
    </row>
    <row r="94" spans="2:20" x14ac:dyDescent="0.25">
      <c r="B94" s="30">
        <f>Obs_Time!B94</f>
        <v>166</v>
      </c>
      <c r="C94" s="30">
        <f>Obs_Time!C94</f>
        <v>167</v>
      </c>
      <c r="D94" s="47"/>
      <c r="E94" s="72">
        <f>IFERROR(VLOOKUP(E$10 &amp; "_" &amp; $D$9 &amp; "_" &amp; $B94, OBSERVED_DATA!$A$2:$F$6151, 4, FALSE),  0)</f>
        <v>0</v>
      </c>
      <c r="F94" s="73">
        <f>IFERROR(VLOOKUP(F$10 &amp; "_" &amp; $D$9 &amp; "_" &amp; $B94, OBSERVED_DATA!$A$2:$F$6151, 4, FALSE),  0)</f>
        <v>0</v>
      </c>
      <c r="G94" s="73">
        <f>IFERROR(VLOOKUP(G$10 &amp; "_" &amp; $D$9 &amp; "_" &amp; $B94, OBSERVED_DATA!$A$2:$F$6151, 4, FALSE),  0)</f>
        <v>0</v>
      </c>
      <c r="H94" s="73">
        <f>IFERROR(VLOOKUP(H$10 &amp; "_" &amp; $D$9 &amp; "_" &amp; $B94, OBSERVED_DATA!$A$2:$F$6151, 4, FALSE),  0)</f>
        <v>0</v>
      </c>
      <c r="I94" s="73">
        <f>IFERROR(VLOOKUP(I$10 &amp; "_" &amp; $D$9 &amp; "_" &amp; $B94, OBSERVED_DATA!$A$2:$F$6151, 4, FALSE),  0)</f>
        <v>0</v>
      </c>
      <c r="J94" s="73">
        <f>IFERROR(VLOOKUP(J$10 &amp; "_" &amp; $D$9 &amp; "_" &amp; $B94, OBSERVED_DATA!$A$2:$F$6151, 4, FALSE),  0)</f>
        <v>0</v>
      </c>
      <c r="K94" s="72">
        <f>IFERROR(VLOOKUP(K$10 &amp; "_" &amp; $D$9 &amp; "_" &amp; $B94, OBSERVED_DATA!$A$2:$F$6151, 4, FALSE),  0)</f>
        <v>0</v>
      </c>
      <c r="L94" s="74">
        <f>IFERROR(VLOOKUP(L$10 &amp; "_" &amp; $D$9 &amp; "_" &amp; $B94, OBSERVED_DATA!$A$2:$F$6151, 4, FALSE),  0)</f>
        <v>0</v>
      </c>
      <c r="M94" s="72">
        <f>IFERROR(VLOOKUP(M$10 &amp; "_" &amp; $D$9 &amp; "_" &amp; $B94, OBSERVED_DATA!$A$2:$F$6151, 4, FALSE),  0)</f>
        <v>0</v>
      </c>
      <c r="N94" s="72">
        <f>IFERROR(VLOOKUP(N$10 &amp; "_" &amp; $D$9 &amp; "_" &amp; $B94, OBSERVED_DATA!$A$2:$F$6151, 4, FALSE),  0)</f>
        <v>0</v>
      </c>
      <c r="O94" s="74">
        <f>IFERROR(VLOOKUP(O$10 &amp; "_" &amp; $D$9 &amp; "_" &amp; $B94, OBSERVED_DATA!$A$2:$F$6151, 4, FALSE),  0)</f>
        <v>0</v>
      </c>
      <c r="P94" s="72">
        <f>IFERROR(VLOOKUP(P$10 &amp; "_" &amp; $D$9 &amp; "_" &amp; $B94, OBSERVED_DATA!$A$2:$F$6151, 4, FALSE),  0)</f>
        <v>0</v>
      </c>
      <c r="Q94" s="72">
        <f>IFERROR(VLOOKUP(Q$10 &amp; "_" &amp; $D$9 &amp; "_" &amp; $B94, OBSERVED_DATA!$A$2:$F$6151, 4, FALSE),  0)</f>
        <v>0</v>
      </c>
      <c r="R94" s="72">
        <f>IFERROR(VLOOKUP(R$10 &amp; "_" &amp; $D$9 &amp; "_" &amp; $B94, OBSERVED_DATA!$A$2:$F$6151, 4, FALSE),  0)</f>
        <v>0</v>
      </c>
      <c r="S94" s="72">
        <f>IFERROR(VLOOKUP(S$10 &amp; "_" &amp; $D$9 &amp; "_" &amp; $B94, OBSERVED_DATA!$A$2:$F$6151, 4, FALSE),  0)</f>
        <v>0</v>
      </c>
      <c r="T94" s="72">
        <f>IFERROR(VLOOKUP(T$10 &amp; "_" &amp; $D$9 &amp; "_" &amp; $B94, OBSERVED_DATA!$A$2:$F$6151, 4, FALSE),  0)</f>
        <v>0</v>
      </c>
    </row>
    <row r="95" spans="2:20" x14ac:dyDescent="0.25">
      <c r="B95" s="30">
        <f>Obs_Time!B95</f>
        <v>168</v>
      </c>
      <c r="C95" s="30">
        <f>Obs_Time!C95</f>
        <v>169</v>
      </c>
      <c r="D95" s="47"/>
      <c r="E95" s="72">
        <f>IFERROR(VLOOKUP(E$10 &amp; "_" &amp; $D$9 &amp; "_" &amp; $B95, OBSERVED_DATA!$A$2:$F$6151, 4, FALSE),  0)</f>
        <v>0</v>
      </c>
      <c r="F95" s="73">
        <f>IFERROR(VLOOKUP(F$10 &amp; "_" &amp; $D$9 &amp; "_" &amp; $B95, OBSERVED_DATA!$A$2:$F$6151, 4, FALSE),  0)</f>
        <v>0</v>
      </c>
      <c r="G95" s="73">
        <f>IFERROR(VLOOKUP(G$10 &amp; "_" &amp; $D$9 &amp; "_" &amp; $B95, OBSERVED_DATA!$A$2:$F$6151, 4, FALSE),  0)</f>
        <v>0</v>
      </c>
      <c r="H95" s="73">
        <f>IFERROR(VLOOKUP(H$10 &amp; "_" &amp; $D$9 &amp; "_" &amp; $B95, OBSERVED_DATA!$A$2:$F$6151, 4, FALSE),  0)</f>
        <v>0</v>
      </c>
      <c r="I95" s="73">
        <f>IFERROR(VLOOKUP(I$10 &amp; "_" &amp; $D$9 &amp; "_" &amp; $B95, OBSERVED_DATA!$A$2:$F$6151, 4, FALSE),  0)</f>
        <v>0</v>
      </c>
      <c r="J95" s="73">
        <f>IFERROR(VLOOKUP(J$10 &amp; "_" &amp; $D$9 &amp; "_" &amp; $B95, OBSERVED_DATA!$A$2:$F$6151, 4, FALSE),  0)</f>
        <v>0</v>
      </c>
      <c r="K95" s="72">
        <f>IFERROR(VLOOKUP(K$10 &amp; "_" &amp; $D$9 &amp; "_" &amp; $B95, OBSERVED_DATA!$A$2:$F$6151, 4, FALSE),  0)</f>
        <v>0</v>
      </c>
      <c r="L95" s="74">
        <f>IFERROR(VLOOKUP(L$10 &amp; "_" &amp; $D$9 &amp; "_" &amp; $B95, OBSERVED_DATA!$A$2:$F$6151, 4, FALSE),  0)</f>
        <v>0</v>
      </c>
      <c r="M95" s="72">
        <f>IFERROR(VLOOKUP(M$10 &amp; "_" &amp; $D$9 &amp; "_" &amp; $B95, OBSERVED_DATA!$A$2:$F$6151, 4, FALSE),  0)</f>
        <v>0</v>
      </c>
      <c r="N95" s="72">
        <f>IFERROR(VLOOKUP(N$10 &amp; "_" &amp; $D$9 &amp; "_" &amp; $B95, OBSERVED_DATA!$A$2:$F$6151, 4, FALSE),  0)</f>
        <v>0</v>
      </c>
      <c r="O95" s="74">
        <f>IFERROR(VLOOKUP(O$10 &amp; "_" &amp; $D$9 &amp; "_" &amp; $B95, OBSERVED_DATA!$A$2:$F$6151, 4, FALSE),  0)</f>
        <v>0</v>
      </c>
      <c r="P95" s="72">
        <f>IFERROR(VLOOKUP(P$10 &amp; "_" &amp; $D$9 &amp; "_" &amp; $B95, OBSERVED_DATA!$A$2:$F$6151, 4, FALSE),  0)</f>
        <v>0</v>
      </c>
      <c r="Q95" s="72">
        <f>IFERROR(VLOOKUP(Q$10 &amp; "_" &amp; $D$9 &amp; "_" &amp; $B95, OBSERVED_DATA!$A$2:$F$6151, 4, FALSE),  0)</f>
        <v>0</v>
      </c>
      <c r="R95" s="72">
        <f>IFERROR(VLOOKUP(R$10 &amp; "_" &amp; $D$9 &amp; "_" &amp; $B95, OBSERVED_DATA!$A$2:$F$6151, 4, FALSE),  0)</f>
        <v>0</v>
      </c>
      <c r="S95" s="72">
        <f>IFERROR(VLOOKUP(S$10 &amp; "_" &amp; $D$9 &amp; "_" &amp; $B95, OBSERVED_DATA!$A$2:$F$6151, 4, FALSE),  0)</f>
        <v>0</v>
      </c>
      <c r="T95" s="72">
        <f>IFERROR(VLOOKUP(T$10 &amp; "_" &amp; $D$9 &amp; "_" &amp; $B95, OBSERVED_DATA!$A$2:$F$6151, 4, FALSE),  0)</f>
        <v>0</v>
      </c>
    </row>
    <row r="96" spans="2:20" x14ac:dyDescent="0.25">
      <c r="B96" s="30">
        <f>Obs_Time!B96</f>
        <v>170</v>
      </c>
      <c r="C96" s="30">
        <f>Obs_Time!C96</f>
        <v>171</v>
      </c>
      <c r="D96" s="47"/>
      <c r="E96" s="72">
        <f>IFERROR(VLOOKUP(E$10 &amp; "_" &amp; $D$9 &amp; "_" &amp; $B96, OBSERVED_DATA!$A$2:$F$6151, 4, FALSE),  0)</f>
        <v>0</v>
      </c>
      <c r="F96" s="73">
        <f>IFERROR(VLOOKUP(F$10 &amp; "_" &amp; $D$9 &amp; "_" &amp; $B96, OBSERVED_DATA!$A$2:$F$6151, 4, FALSE),  0)</f>
        <v>0</v>
      </c>
      <c r="G96" s="73">
        <f>IFERROR(VLOOKUP(G$10 &amp; "_" &amp; $D$9 &amp; "_" &amp; $B96, OBSERVED_DATA!$A$2:$F$6151, 4, FALSE),  0)</f>
        <v>0</v>
      </c>
      <c r="H96" s="73">
        <f>IFERROR(VLOOKUP(H$10 &amp; "_" &amp; $D$9 &amp; "_" &amp; $B96, OBSERVED_DATA!$A$2:$F$6151, 4, FALSE),  0)</f>
        <v>0</v>
      </c>
      <c r="I96" s="73">
        <f>IFERROR(VLOOKUP(I$10 &amp; "_" &amp; $D$9 &amp; "_" &amp; $B96, OBSERVED_DATA!$A$2:$F$6151, 4, FALSE),  0)</f>
        <v>0</v>
      </c>
      <c r="J96" s="73">
        <f>IFERROR(VLOOKUP(J$10 &amp; "_" &amp; $D$9 &amp; "_" &amp; $B96, OBSERVED_DATA!$A$2:$F$6151, 4, FALSE),  0)</f>
        <v>0</v>
      </c>
      <c r="K96" s="72">
        <f>IFERROR(VLOOKUP(K$10 &amp; "_" &amp; $D$9 &amp; "_" &amp; $B96, OBSERVED_DATA!$A$2:$F$6151, 4, FALSE),  0)</f>
        <v>0</v>
      </c>
      <c r="L96" s="74">
        <f>IFERROR(VLOOKUP(L$10 &amp; "_" &amp; $D$9 &amp; "_" &amp; $B96, OBSERVED_DATA!$A$2:$F$6151, 4, FALSE),  0)</f>
        <v>0</v>
      </c>
      <c r="M96" s="72">
        <f>IFERROR(VLOOKUP(M$10 &amp; "_" &amp; $D$9 &amp; "_" &amp; $B96, OBSERVED_DATA!$A$2:$F$6151, 4, FALSE),  0)</f>
        <v>0</v>
      </c>
      <c r="N96" s="72">
        <f>IFERROR(VLOOKUP(N$10 &amp; "_" &amp; $D$9 &amp; "_" &amp; $B96, OBSERVED_DATA!$A$2:$F$6151, 4, FALSE),  0)</f>
        <v>0</v>
      </c>
      <c r="O96" s="74">
        <f>IFERROR(VLOOKUP(O$10 &amp; "_" &amp; $D$9 &amp; "_" &amp; $B96, OBSERVED_DATA!$A$2:$F$6151, 4, FALSE),  0)</f>
        <v>0</v>
      </c>
      <c r="P96" s="72">
        <f>IFERROR(VLOOKUP(P$10 &amp; "_" &amp; $D$9 &amp; "_" &amp; $B96, OBSERVED_DATA!$A$2:$F$6151, 4, FALSE),  0)</f>
        <v>0</v>
      </c>
      <c r="Q96" s="72">
        <f>IFERROR(VLOOKUP(Q$10 &amp; "_" &amp; $D$9 &amp; "_" &amp; $B96, OBSERVED_DATA!$A$2:$F$6151, 4, FALSE),  0)</f>
        <v>0</v>
      </c>
      <c r="R96" s="72">
        <f>IFERROR(VLOOKUP(R$10 &amp; "_" &amp; $D$9 &amp; "_" &amp; $B96, OBSERVED_DATA!$A$2:$F$6151, 4, FALSE),  0)</f>
        <v>0</v>
      </c>
      <c r="S96" s="72">
        <f>IFERROR(VLOOKUP(S$10 &amp; "_" &amp; $D$9 &amp; "_" &amp; $B96, OBSERVED_DATA!$A$2:$F$6151, 4, FALSE),  0)</f>
        <v>0</v>
      </c>
      <c r="T96" s="72">
        <f>IFERROR(VLOOKUP(T$10 &amp; "_" &amp; $D$9 &amp; "_" &amp; $B96, OBSERVED_DATA!$A$2:$F$6151, 4, FALSE),  0)</f>
        <v>0</v>
      </c>
    </row>
    <row r="97" spans="2:20" x14ac:dyDescent="0.25">
      <c r="B97" s="30">
        <f>Obs_Time!B97</f>
        <v>172</v>
      </c>
      <c r="C97" s="30">
        <f>Obs_Time!C97</f>
        <v>173</v>
      </c>
      <c r="D97" s="47"/>
      <c r="E97" s="72">
        <f>IFERROR(VLOOKUP(E$10 &amp; "_" &amp; $D$9 &amp; "_" &amp; $B97, OBSERVED_DATA!$A$2:$F$6151, 4, FALSE),  0)</f>
        <v>0</v>
      </c>
      <c r="F97" s="73">
        <f>IFERROR(VLOOKUP(F$10 &amp; "_" &amp; $D$9 &amp; "_" &amp; $B97, OBSERVED_DATA!$A$2:$F$6151, 4, FALSE),  0)</f>
        <v>0</v>
      </c>
      <c r="G97" s="73">
        <f>IFERROR(VLOOKUP(G$10 &amp; "_" &amp; $D$9 &amp; "_" &amp; $B97, OBSERVED_DATA!$A$2:$F$6151, 4, FALSE),  0)</f>
        <v>0</v>
      </c>
      <c r="H97" s="73">
        <f>IFERROR(VLOOKUP(H$10 &amp; "_" &amp; $D$9 &amp; "_" &amp; $B97, OBSERVED_DATA!$A$2:$F$6151, 4, FALSE),  0)</f>
        <v>0</v>
      </c>
      <c r="I97" s="73">
        <f>IFERROR(VLOOKUP(I$10 &amp; "_" &amp; $D$9 &amp; "_" &amp; $B97, OBSERVED_DATA!$A$2:$F$6151, 4, FALSE),  0)</f>
        <v>0</v>
      </c>
      <c r="J97" s="73">
        <f>IFERROR(VLOOKUP(J$10 &amp; "_" &amp; $D$9 &amp; "_" &amp; $B97, OBSERVED_DATA!$A$2:$F$6151, 4, FALSE),  0)</f>
        <v>0</v>
      </c>
      <c r="K97" s="72">
        <f>IFERROR(VLOOKUP(K$10 &amp; "_" &amp; $D$9 &amp; "_" &amp; $B97, OBSERVED_DATA!$A$2:$F$6151, 4, FALSE),  0)</f>
        <v>0</v>
      </c>
      <c r="L97" s="74">
        <f>IFERROR(VLOOKUP(L$10 &amp; "_" &amp; $D$9 &amp; "_" &amp; $B97, OBSERVED_DATA!$A$2:$F$6151, 4, FALSE),  0)</f>
        <v>0</v>
      </c>
      <c r="M97" s="72">
        <f>IFERROR(VLOOKUP(M$10 &amp; "_" &amp; $D$9 &amp; "_" &amp; $B97, OBSERVED_DATA!$A$2:$F$6151, 4, FALSE),  0)</f>
        <v>0</v>
      </c>
      <c r="N97" s="72">
        <f>IFERROR(VLOOKUP(N$10 &amp; "_" &amp; $D$9 &amp; "_" &amp; $B97, OBSERVED_DATA!$A$2:$F$6151, 4, FALSE),  0)</f>
        <v>0</v>
      </c>
      <c r="O97" s="74">
        <f>IFERROR(VLOOKUP(O$10 &amp; "_" &amp; $D$9 &amp; "_" &amp; $B97, OBSERVED_DATA!$A$2:$F$6151, 4, FALSE),  0)</f>
        <v>0</v>
      </c>
      <c r="P97" s="72">
        <f>IFERROR(VLOOKUP(P$10 &amp; "_" &amp; $D$9 &amp; "_" &amp; $B97, OBSERVED_DATA!$A$2:$F$6151, 4, FALSE),  0)</f>
        <v>0</v>
      </c>
      <c r="Q97" s="72">
        <f>IFERROR(VLOOKUP(Q$10 &amp; "_" &amp; $D$9 &amp; "_" &amp; $B97, OBSERVED_DATA!$A$2:$F$6151, 4, FALSE),  0)</f>
        <v>0</v>
      </c>
      <c r="R97" s="72">
        <f>IFERROR(VLOOKUP(R$10 &amp; "_" &amp; $D$9 &amp; "_" &amp; $B97, OBSERVED_DATA!$A$2:$F$6151, 4, FALSE),  0)</f>
        <v>0</v>
      </c>
      <c r="S97" s="72">
        <f>IFERROR(VLOOKUP(S$10 &amp; "_" &amp; $D$9 &amp; "_" &amp; $B97, OBSERVED_DATA!$A$2:$F$6151, 4, FALSE),  0)</f>
        <v>0</v>
      </c>
      <c r="T97" s="72">
        <f>IFERROR(VLOOKUP(T$10 &amp; "_" &amp; $D$9 &amp; "_" &amp; $B97, OBSERVED_DATA!$A$2:$F$6151, 4, FALSE),  0)</f>
        <v>0</v>
      </c>
    </row>
    <row r="98" spans="2:20" x14ac:dyDescent="0.25">
      <c r="B98" s="30">
        <f>Obs_Time!B98</f>
        <v>174</v>
      </c>
      <c r="C98" s="30">
        <f>Obs_Time!C98</f>
        <v>175</v>
      </c>
      <c r="D98" s="47"/>
      <c r="E98" s="72">
        <f>IFERROR(VLOOKUP(E$10 &amp; "_" &amp; $D$9 &amp; "_" &amp; $B98, OBSERVED_DATA!$A$2:$F$6151, 4, FALSE),  0)</f>
        <v>0</v>
      </c>
      <c r="F98" s="73">
        <f>IFERROR(VLOOKUP(F$10 &amp; "_" &amp; $D$9 &amp; "_" &amp; $B98, OBSERVED_DATA!$A$2:$F$6151, 4, FALSE),  0)</f>
        <v>0</v>
      </c>
      <c r="G98" s="73">
        <f>IFERROR(VLOOKUP(G$10 &amp; "_" &amp; $D$9 &amp; "_" &amp; $B98, OBSERVED_DATA!$A$2:$F$6151, 4, FALSE),  0)</f>
        <v>0</v>
      </c>
      <c r="H98" s="73">
        <f>IFERROR(VLOOKUP(H$10 &amp; "_" &amp; $D$9 &amp; "_" &amp; $B98, OBSERVED_DATA!$A$2:$F$6151, 4, FALSE),  0)</f>
        <v>0</v>
      </c>
      <c r="I98" s="73">
        <f>IFERROR(VLOOKUP(I$10 &amp; "_" &amp; $D$9 &amp; "_" &amp; $B98, OBSERVED_DATA!$A$2:$F$6151, 4, FALSE),  0)</f>
        <v>0</v>
      </c>
      <c r="J98" s="73">
        <f>IFERROR(VLOOKUP(J$10 &amp; "_" &amp; $D$9 &amp; "_" &amp; $B98, OBSERVED_DATA!$A$2:$F$6151, 4, FALSE),  0)</f>
        <v>0</v>
      </c>
      <c r="K98" s="72">
        <f>IFERROR(VLOOKUP(K$10 &amp; "_" &amp; $D$9 &amp; "_" &amp; $B98, OBSERVED_DATA!$A$2:$F$6151, 4, FALSE),  0)</f>
        <v>0</v>
      </c>
      <c r="L98" s="74">
        <f>IFERROR(VLOOKUP(L$10 &amp; "_" &amp; $D$9 &amp; "_" &amp; $B98, OBSERVED_DATA!$A$2:$F$6151, 4, FALSE),  0)</f>
        <v>0</v>
      </c>
      <c r="M98" s="72">
        <f>IFERROR(VLOOKUP(M$10 &amp; "_" &amp; $D$9 &amp; "_" &amp; $B98, OBSERVED_DATA!$A$2:$F$6151, 4, FALSE),  0)</f>
        <v>0</v>
      </c>
      <c r="N98" s="72">
        <f>IFERROR(VLOOKUP(N$10 &amp; "_" &amp; $D$9 &amp; "_" &amp; $B98, OBSERVED_DATA!$A$2:$F$6151, 4, FALSE),  0)</f>
        <v>0</v>
      </c>
      <c r="O98" s="74">
        <f>IFERROR(VLOOKUP(O$10 &amp; "_" &amp; $D$9 &amp; "_" &amp; $B98, OBSERVED_DATA!$A$2:$F$6151, 4, FALSE),  0)</f>
        <v>0</v>
      </c>
      <c r="P98" s="72">
        <f>IFERROR(VLOOKUP(P$10 &amp; "_" &amp; $D$9 &amp; "_" &amp; $B98, OBSERVED_DATA!$A$2:$F$6151, 4, FALSE),  0)</f>
        <v>0</v>
      </c>
      <c r="Q98" s="72">
        <f>IFERROR(VLOOKUP(Q$10 &amp; "_" &amp; $D$9 &amp; "_" &amp; $B98, OBSERVED_DATA!$A$2:$F$6151, 4, FALSE),  0)</f>
        <v>0</v>
      </c>
      <c r="R98" s="72">
        <f>IFERROR(VLOOKUP(R$10 &amp; "_" &amp; $D$9 &amp; "_" &amp; $B98, OBSERVED_DATA!$A$2:$F$6151, 4, FALSE),  0)</f>
        <v>0</v>
      </c>
      <c r="S98" s="72">
        <f>IFERROR(VLOOKUP(S$10 &amp; "_" &amp; $D$9 &amp; "_" &amp; $B98, OBSERVED_DATA!$A$2:$F$6151, 4, FALSE),  0)</f>
        <v>0</v>
      </c>
      <c r="T98" s="72">
        <f>IFERROR(VLOOKUP(T$10 &amp; "_" &amp; $D$9 &amp; "_" &amp; $B98, OBSERVED_DATA!$A$2:$F$6151, 4, FALSE),  0)</f>
        <v>0</v>
      </c>
    </row>
    <row r="99" spans="2:20" x14ac:dyDescent="0.25">
      <c r="B99" s="30">
        <f>Obs_Time!B99</f>
        <v>176</v>
      </c>
      <c r="C99" s="30">
        <f>Obs_Time!C99</f>
        <v>177</v>
      </c>
      <c r="D99" s="47"/>
      <c r="E99" s="72">
        <f>IFERROR(VLOOKUP(E$10 &amp; "_" &amp; $D$9 &amp; "_" &amp; $B99, OBSERVED_DATA!$A$2:$F$6151, 4, FALSE),  0)</f>
        <v>0</v>
      </c>
      <c r="F99" s="73">
        <f>IFERROR(VLOOKUP(F$10 &amp; "_" &amp; $D$9 &amp; "_" &amp; $B99, OBSERVED_DATA!$A$2:$F$6151, 4, FALSE),  0)</f>
        <v>0</v>
      </c>
      <c r="G99" s="73">
        <f>IFERROR(VLOOKUP(G$10 &amp; "_" &amp; $D$9 &amp; "_" &amp; $B99, OBSERVED_DATA!$A$2:$F$6151, 4, FALSE),  0)</f>
        <v>0</v>
      </c>
      <c r="H99" s="73">
        <f>IFERROR(VLOOKUP(H$10 &amp; "_" &amp; $D$9 &amp; "_" &amp; $B99, OBSERVED_DATA!$A$2:$F$6151, 4, FALSE),  0)</f>
        <v>0</v>
      </c>
      <c r="I99" s="73">
        <f>IFERROR(VLOOKUP(I$10 &amp; "_" &amp; $D$9 &amp; "_" &amp; $B99, OBSERVED_DATA!$A$2:$F$6151, 4, FALSE),  0)</f>
        <v>0</v>
      </c>
      <c r="J99" s="73">
        <f>IFERROR(VLOOKUP(J$10 &amp; "_" &amp; $D$9 &amp; "_" &amp; $B99, OBSERVED_DATA!$A$2:$F$6151, 4, FALSE),  0)</f>
        <v>0</v>
      </c>
      <c r="K99" s="72">
        <f>IFERROR(VLOOKUP(K$10 &amp; "_" &amp; $D$9 &amp; "_" &amp; $B99, OBSERVED_DATA!$A$2:$F$6151, 4, FALSE),  0)</f>
        <v>0</v>
      </c>
      <c r="L99" s="74">
        <f>IFERROR(VLOOKUP(L$10 &amp; "_" &amp; $D$9 &amp; "_" &amp; $B99, OBSERVED_DATA!$A$2:$F$6151, 4, FALSE),  0)</f>
        <v>0</v>
      </c>
      <c r="M99" s="72">
        <f>IFERROR(VLOOKUP(M$10 &amp; "_" &amp; $D$9 &amp; "_" &amp; $B99, OBSERVED_DATA!$A$2:$F$6151, 4, FALSE),  0)</f>
        <v>0</v>
      </c>
      <c r="N99" s="72">
        <f>IFERROR(VLOOKUP(N$10 &amp; "_" &amp; $D$9 &amp; "_" &amp; $B99, OBSERVED_DATA!$A$2:$F$6151, 4, FALSE),  0)</f>
        <v>0</v>
      </c>
      <c r="O99" s="74">
        <f>IFERROR(VLOOKUP(O$10 &amp; "_" &amp; $D$9 &amp; "_" &amp; $B99, OBSERVED_DATA!$A$2:$F$6151, 4, FALSE),  0)</f>
        <v>0</v>
      </c>
      <c r="P99" s="72">
        <f>IFERROR(VLOOKUP(P$10 &amp; "_" &amp; $D$9 &amp; "_" &amp; $B99, OBSERVED_DATA!$A$2:$F$6151, 4, FALSE),  0)</f>
        <v>0</v>
      </c>
      <c r="Q99" s="72">
        <f>IFERROR(VLOOKUP(Q$10 &amp; "_" &amp; $D$9 &amp; "_" &amp; $B99, OBSERVED_DATA!$A$2:$F$6151, 4, FALSE),  0)</f>
        <v>0</v>
      </c>
      <c r="R99" s="72">
        <f>IFERROR(VLOOKUP(R$10 &amp; "_" &amp; $D$9 &amp; "_" &amp; $B99, OBSERVED_DATA!$A$2:$F$6151, 4, FALSE),  0)</f>
        <v>0</v>
      </c>
      <c r="S99" s="72">
        <f>IFERROR(VLOOKUP(S$10 &amp; "_" &amp; $D$9 &amp; "_" &amp; $B99, OBSERVED_DATA!$A$2:$F$6151, 4, FALSE),  0)</f>
        <v>0</v>
      </c>
      <c r="T99" s="72">
        <f>IFERROR(VLOOKUP(T$10 &amp; "_" &amp; $D$9 &amp; "_" &amp; $B99, OBSERVED_DATA!$A$2:$F$6151, 4, FALSE),  0)</f>
        <v>0</v>
      </c>
    </row>
    <row r="100" spans="2:20" x14ac:dyDescent="0.25">
      <c r="B100" s="30">
        <f>Obs_Time!B100</f>
        <v>178</v>
      </c>
      <c r="C100" s="30">
        <f>Obs_Time!C100</f>
        <v>179</v>
      </c>
      <c r="D100" s="47"/>
      <c r="E100" s="72">
        <f>IFERROR(VLOOKUP(E$10 &amp; "_" &amp; $D$9 &amp; "_" &amp; $B100, OBSERVED_DATA!$A$2:$F$6151, 4, FALSE),  0)</f>
        <v>0</v>
      </c>
      <c r="F100" s="73">
        <f>IFERROR(VLOOKUP(F$10 &amp; "_" &amp; $D$9 &amp; "_" &amp; $B100, OBSERVED_DATA!$A$2:$F$6151, 4, FALSE),  0)</f>
        <v>0</v>
      </c>
      <c r="G100" s="73">
        <f>IFERROR(VLOOKUP(G$10 &amp; "_" &amp; $D$9 &amp; "_" &amp; $B100, OBSERVED_DATA!$A$2:$F$6151, 4, FALSE),  0)</f>
        <v>0</v>
      </c>
      <c r="H100" s="73">
        <f>IFERROR(VLOOKUP(H$10 &amp; "_" &amp; $D$9 &amp; "_" &amp; $B100, OBSERVED_DATA!$A$2:$F$6151, 4, FALSE),  0)</f>
        <v>0</v>
      </c>
      <c r="I100" s="73">
        <f>IFERROR(VLOOKUP(I$10 &amp; "_" &amp; $D$9 &amp; "_" &amp; $B100, OBSERVED_DATA!$A$2:$F$6151, 4, FALSE),  0)</f>
        <v>0</v>
      </c>
      <c r="J100" s="73">
        <f>IFERROR(VLOOKUP(J$10 &amp; "_" &amp; $D$9 &amp; "_" &amp; $B100, OBSERVED_DATA!$A$2:$F$6151, 4, FALSE),  0)</f>
        <v>0</v>
      </c>
      <c r="K100" s="72">
        <f>IFERROR(VLOOKUP(K$10 &amp; "_" &amp; $D$9 &amp; "_" &amp; $B100, OBSERVED_DATA!$A$2:$F$6151, 4, FALSE),  0)</f>
        <v>0</v>
      </c>
      <c r="L100" s="74">
        <f>IFERROR(VLOOKUP(L$10 &amp; "_" &amp; $D$9 &amp; "_" &amp; $B100, OBSERVED_DATA!$A$2:$F$6151, 4, FALSE),  0)</f>
        <v>0</v>
      </c>
      <c r="M100" s="72">
        <f>IFERROR(VLOOKUP(M$10 &amp; "_" &amp; $D$9 &amp; "_" &amp; $B100, OBSERVED_DATA!$A$2:$F$6151, 4, FALSE),  0)</f>
        <v>0</v>
      </c>
      <c r="N100" s="72">
        <f>IFERROR(VLOOKUP(N$10 &amp; "_" &amp; $D$9 &amp; "_" &amp; $B100, OBSERVED_DATA!$A$2:$F$6151, 4, FALSE),  0)</f>
        <v>0</v>
      </c>
      <c r="O100" s="74">
        <f>IFERROR(VLOOKUP(O$10 &amp; "_" &amp; $D$9 &amp; "_" &amp; $B100, OBSERVED_DATA!$A$2:$F$6151, 4, FALSE),  0)</f>
        <v>0</v>
      </c>
      <c r="P100" s="72">
        <f>IFERROR(VLOOKUP(P$10 &amp; "_" &amp; $D$9 &amp; "_" &amp; $B100, OBSERVED_DATA!$A$2:$F$6151, 4, FALSE),  0)</f>
        <v>0</v>
      </c>
      <c r="Q100" s="72">
        <f>IFERROR(VLOOKUP(Q$10 &amp; "_" &amp; $D$9 &amp; "_" &amp; $B100, OBSERVED_DATA!$A$2:$F$6151, 4, FALSE),  0)</f>
        <v>0</v>
      </c>
      <c r="R100" s="72">
        <f>IFERROR(VLOOKUP(R$10 &amp; "_" &amp; $D$9 &amp; "_" &amp; $B100, OBSERVED_DATA!$A$2:$F$6151, 4, FALSE),  0)</f>
        <v>0</v>
      </c>
      <c r="S100" s="72">
        <f>IFERROR(VLOOKUP(S$10 &amp; "_" &amp; $D$9 &amp; "_" &amp; $B100, OBSERVED_DATA!$A$2:$F$6151, 4, FALSE),  0)</f>
        <v>0</v>
      </c>
      <c r="T100" s="72">
        <f>IFERROR(VLOOKUP(T$10 &amp; "_" &amp; $D$9 &amp; "_" &amp; $B100, OBSERVED_DATA!$A$2:$F$6151, 4, FALSE),  0)</f>
        <v>0</v>
      </c>
    </row>
    <row r="101" spans="2:20" x14ac:dyDescent="0.25">
      <c r="B101" s="30">
        <f>Obs_Time!B101</f>
        <v>180</v>
      </c>
      <c r="C101" s="30">
        <f>Obs_Time!C101</f>
        <v>181</v>
      </c>
      <c r="D101" s="47"/>
      <c r="E101" s="72">
        <f>IFERROR(VLOOKUP(E$10 &amp; "_" &amp; $D$9 &amp; "_" &amp; $B101, OBSERVED_DATA!$A$2:$F$6151, 4, FALSE),  0)</f>
        <v>0</v>
      </c>
      <c r="F101" s="73">
        <f>IFERROR(VLOOKUP(F$10 &amp; "_" &amp; $D$9 &amp; "_" &amp; $B101, OBSERVED_DATA!$A$2:$F$6151, 4, FALSE),  0)</f>
        <v>0</v>
      </c>
      <c r="G101" s="73">
        <f>IFERROR(VLOOKUP(G$10 &amp; "_" &amp; $D$9 &amp; "_" &amp; $B101, OBSERVED_DATA!$A$2:$F$6151, 4, FALSE),  0)</f>
        <v>0</v>
      </c>
      <c r="H101" s="73">
        <f>IFERROR(VLOOKUP(H$10 &amp; "_" &amp; $D$9 &amp; "_" &amp; $B101, OBSERVED_DATA!$A$2:$F$6151, 4, FALSE),  0)</f>
        <v>0</v>
      </c>
      <c r="I101" s="73">
        <f>IFERROR(VLOOKUP(I$10 &amp; "_" &amp; $D$9 &amp; "_" &amp; $B101, OBSERVED_DATA!$A$2:$F$6151, 4, FALSE),  0)</f>
        <v>0</v>
      </c>
      <c r="J101" s="73">
        <f>IFERROR(VLOOKUP(J$10 &amp; "_" &amp; $D$9 &amp; "_" &amp; $B101, OBSERVED_DATA!$A$2:$F$6151, 4, FALSE),  0)</f>
        <v>0</v>
      </c>
      <c r="K101" s="72">
        <f>IFERROR(VLOOKUP(K$10 &amp; "_" &amp; $D$9 &amp; "_" &amp; $B101, OBSERVED_DATA!$A$2:$F$6151, 4, FALSE),  0)</f>
        <v>0</v>
      </c>
      <c r="L101" s="74">
        <f>IFERROR(VLOOKUP(L$10 &amp; "_" &amp; $D$9 &amp; "_" &amp; $B101, OBSERVED_DATA!$A$2:$F$6151, 4, FALSE),  0)</f>
        <v>0</v>
      </c>
      <c r="M101" s="72">
        <f>IFERROR(VLOOKUP(M$10 &amp; "_" &amp; $D$9 &amp; "_" &amp; $B101, OBSERVED_DATA!$A$2:$F$6151, 4, FALSE),  0)</f>
        <v>0</v>
      </c>
      <c r="N101" s="72">
        <f>IFERROR(VLOOKUP(N$10 &amp; "_" &amp; $D$9 &amp; "_" &amp; $B101, OBSERVED_DATA!$A$2:$F$6151, 4, FALSE),  0)</f>
        <v>0</v>
      </c>
      <c r="O101" s="74">
        <f>IFERROR(VLOOKUP(O$10 &amp; "_" &amp; $D$9 &amp; "_" &amp; $B101, OBSERVED_DATA!$A$2:$F$6151, 4, FALSE),  0)</f>
        <v>0</v>
      </c>
      <c r="P101" s="72">
        <f>IFERROR(VLOOKUP(P$10 &amp; "_" &amp; $D$9 &amp; "_" &amp; $B101, OBSERVED_DATA!$A$2:$F$6151, 4, FALSE),  0)</f>
        <v>0</v>
      </c>
      <c r="Q101" s="72">
        <f>IFERROR(VLOOKUP(Q$10 &amp; "_" &amp; $D$9 &amp; "_" &amp; $B101, OBSERVED_DATA!$A$2:$F$6151, 4, FALSE),  0)</f>
        <v>0</v>
      </c>
      <c r="R101" s="72">
        <f>IFERROR(VLOOKUP(R$10 &amp; "_" &amp; $D$9 &amp; "_" &amp; $B101, OBSERVED_DATA!$A$2:$F$6151, 4, FALSE),  0)</f>
        <v>0</v>
      </c>
      <c r="S101" s="72">
        <f>IFERROR(VLOOKUP(S$10 &amp; "_" &amp; $D$9 &amp; "_" &amp; $B101, OBSERVED_DATA!$A$2:$F$6151, 4, FALSE),  0)</f>
        <v>0</v>
      </c>
      <c r="T101" s="72">
        <f>IFERROR(VLOOKUP(T$10 &amp; "_" &amp; $D$9 &amp; "_" &amp; $B101, OBSERVED_DATA!$A$2:$F$6151, 4, FALSE),  0)</f>
        <v>0</v>
      </c>
    </row>
    <row r="102" spans="2:20" x14ac:dyDescent="0.25">
      <c r="B102" s="30">
        <f>Obs_Time!B102</f>
        <v>182</v>
      </c>
      <c r="C102" s="30">
        <f>Obs_Time!C102</f>
        <v>183</v>
      </c>
      <c r="D102" s="47"/>
      <c r="E102" s="72">
        <f>IFERROR(VLOOKUP(E$10 &amp; "_" &amp; $D$9 &amp; "_" &amp; $B102, OBSERVED_DATA!$A$2:$F$6151, 4, FALSE),  0)</f>
        <v>0</v>
      </c>
      <c r="F102" s="73">
        <f>IFERROR(VLOOKUP(F$10 &amp; "_" &amp; $D$9 &amp; "_" &amp; $B102, OBSERVED_DATA!$A$2:$F$6151, 4, FALSE),  0)</f>
        <v>0</v>
      </c>
      <c r="G102" s="73">
        <f>IFERROR(VLOOKUP(G$10 &amp; "_" &amp; $D$9 &amp; "_" &amp; $B102, OBSERVED_DATA!$A$2:$F$6151, 4, FALSE),  0)</f>
        <v>0</v>
      </c>
      <c r="H102" s="73">
        <f>IFERROR(VLOOKUP(H$10 &amp; "_" &amp; $D$9 &amp; "_" &amp; $B102, OBSERVED_DATA!$A$2:$F$6151, 4, FALSE),  0)</f>
        <v>0</v>
      </c>
      <c r="I102" s="73">
        <f>IFERROR(VLOOKUP(I$10 &amp; "_" &amp; $D$9 &amp; "_" &amp; $B102, OBSERVED_DATA!$A$2:$F$6151, 4, FALSE),  0)</f>
        <v>0</v>
      </c>
      <c r="J102" s="73">
        <f>IFERROR(VLOOKUP(J$10 &amp; "_" &amp; $D$9 &amp; "_" &amp; $B102, OBSERVED_DATA!$A$2:$F$6151, 4, FALSE),  0)</f>
        <v>0</v>
      </c>
      <c r="K102" s="72">
        <f>IFERROR(VLOOKUP(K$10 &amp; "_" &amp; $D$9 &amp; "_" &amp; $B102, OBSERVED_DATA!$A$2:$F$6151, 4, FALSE),  0)</f>
        <v>0</v>
      </c>
      <c r="L102" s="74">
        <f>IFERROR(VLOOKUP(L$10 &amp; "_" &amp; $D$9 &amp; "_" &amp; $B102, OBSERVED_DATA!$A$2:$F$6151, 4, FALSE),  0)</f>
        <v>0</v>
      </c>
      <c r="M102" s="72">
        <f>IFERROR(VLOOKUP(M$10 &amp; "_" &amp; $D$9 &amp; "_" &amp; $B102, OBSERVED_DATA!$A$2:$F$6151, 4, FALSE),  0)</f>
        <v>0</v>
      </c>
      <c r="N102" s="72">
        <f>IFERROR(VLOOKUP(N$10 &amp; "_" &amp; $D$9 &amp; "_" &amp; $B102, OBSERVED_DATA!$A$2:$F$6151, 4, FALSE),  0)</f>
        <v>0</v>
      </c>
      <c r="O102" s="74">
        <f>IFERROR(VLOOKUP(O$10 &amp; "_" &amp; $D$9 &amp; "_" &amp; $B102, OBSERVED_DATA!$A$2:$F$6151, 4, FALSE),  0)</f>
        <v>0</v>
      </c>
      <c r="P102" s="72">
        <f>IFERROR(VLOOKUP(P$10 &amp; "_" &amp; $D$9 &amp; "_" &amp; $B102, OBSERVED_DATA!$A$2:$F$6151, 4, FALSE),  0)</f>
        <v>0</v>
      </c>
      <c r="Q102" s="72">
        <f>IFERROR(VLOOKUP(Q$10 &amp; "_" &amp; $D$9 &amp; "_" &amp; $B102, OBSERVED_DATA!$A$2:$F$6151, 4, FALSE),  0)</f>
        <v>0</v>
      </c>
      <c r="R102" s="72">
        <f>IFERROR(VLOOKUP(R$10 &amp; "_" &amp; $D$9 &amp; "_" &amp; $B102, OBSERVED_DATA!$A$2:$F$6151, 4, FALSE),  0)</f>
        <v>0</v>
      </c>
      <c r="S102" s="72">
        <f>IFERROR(VLOOKUP(S$10 &amp; "_" &amp; $D$9 &amp; "_" &amp; $B102, OBSERVED_DATA!$A$2:$F$6151, 4, FALSE),  0)</f>
        <v>0</v>
      </c>
      <c r="T102" s="72">
        <f>IFERROR(VLOOKUP(T$10 &amp; "_" &amp; $D$9 &amp; "_" &amp; $B102, OBSERVED_DATA!$A$2:$F$6151, 4, FALSE),  0)</f>
        <v>0</v>
      </c>
    </row>
    <row r="103" spans="2:20" x14ac:dyDescent="0.25">
      <c r="B103" s="30">
        <f>Obs_Time!B103</f>
        <v>184</v>
      </c>
      <c r="C103" s="30">
        <f>Obs_Time!C103</f>
        <v>185</v>
      </c>
      <c r="D103" s="47"/>
      <c r="E103" s="72">
        <f>IFERROR(VLOOKUP(E$10 &amp; "_" &amp; $D$9 &amp; "_" &amp; $B103, OBSERVED_DATA!$A$2:$F$6151, 4, FALSE),  0)</f>
        <v>0</v>
      </c>
      <c r="F103" s="73">
        <f>IFERROR(VLOOKUP(F$10 &amp; "_" &amp; $D$9 &amp; "_" &amp; $B103, OBSERVED_DATA!$A$2:$F$6151, 4, FALSE),  0)</f>
        <v>0</v>
      </c>
      <c r="G103" s="73">
        <f>IFERROR(VLOOKUP(G$10 &amp; "_" &amp; $D$9 &amp; "_" &amp; $B103, OBSERVED_DATA!$A$2:$F$6151, 4, FALSE),  0)</f>
        <v>0</v>
      </c>
      <c r="H103" s="73">
        <f>IFERROR(VLOOKUP(H$10 &amp; "_" &amp; $D$9 &amp; "_" &amp; $B103, OBSERVED_DATA!$A$2:$F$6151, 4, FALSE),  0)</f>
        <v>0</v>
      </c>
      <c r="I103" s="73">
        <f>IFERROR(VLOOKUP(I$10 &amp; "_" &amp; $D$9 &amp; "_" &amp; $B103, OBSERVED_DATA!$A$2:$F$6151, 4, FALSE),  0)</f>
        <v>0</v>
      </c>
      <c r="J103" s="73">
        <f>IFERROR(VLOOKUP(J$10 &amp; "_" &amp; $D$9 &amp; "_" &amp; $B103, OBSERVED_DATA!$A$2:$F$6151, 4, FALSE),  0)</f>
        <v>0</v>
      </c>
      <c r="K103" s="72">
        <f>IFERROR(VLOOKUP(K$10 &amp; "_" &amp; $D$9 &amp; "_" &amp; $B103, OBSERVED_DATA!$A$2:$F$6151, 4, FALSE),  0)</f>
        <v>0</v>
      </c>
      <c r="L103" s="74">
        <f>IFERROR(VLOOKUP(L$10 &amp; "_" &amp; $D$9 &amp; "_" &amp; $B103, OBSERVED_DATA!$A$2:$F$6151, 4, FALSE),  0)</f>
        <v>0</v>
      </c>
      <c r="M103" s="72">
        <f>IFERROR(VLOOKUP(M$10 &amp; "_" &amp; $D$9 &amp; "_" &amp; $B103, OBSERVED_DATA!$A$2:$F$6151, 4, FALSE),  0)</f>
        <v>0</v>
      </c>
      <c r="N103" s="72">
        <f>IFERROR(VLOOKUP(N$10 &amp; "_" &amp; $D$9 &amp; "_" &amp; $B103, OBSERVED_DATA!$A$2:$F$6151, 4, FALSE),  0)</f>
        <v>0</v>
      </c>
      <c r="O103" s="74">
        <f>IFERROR(VLOOKUP(O$10 &amp; "_" &amp; $D$9 &amp; "_" &amp; $B103, OBSERVED_DATA!$A$2:$F$6151, 4, FALSE),  0)</f>
        <v>0</v>
      </c>
      <c r="P103" s="72">
        <f>IFERROR(VLOOKUP(P$10 &amp; "_" &amp; $D$9 &amp; "_" &amp; $B103, OBSERVED_DATA!$A$2:$F$6151, 4, FALSE),  0)</f>
        <v>0</v>
      </c>
      <c r="Q103" s="72">
        <f>IFERROR(VLOOKUP(Q$10 &amp; "_" &amp; $D$9 &amp; "_" &amp; $B103, OBSERVED_DATA!$A$2:$F$6151, 4, FALSE),  0)</f>
        <v>0</v>
      </c>
      <c r="R103" s="72">
        <f>IFERROR(VLOOKUP(R$10 &amp; "_" &amp; $D$9 &amp; "_" &amp; $B103, OBSERVED_DATA!$A$2:$F$6151, 4, FALSE),  0)</f>
        <v>0</v>
      </c>
      <c r="S103" s="72">
        <f>IFERROR(VLOOKUP(S$10 &amp; "_" &amp; $D$9 &amp; "_" &amp; $B103, OBSERVED_DATA!$A$2:$F$6151, 4, FALSE),  0)</f>
        <v>0</v>
      </c>
      <c r="T103" s="72">
        <f>IFERROR(VLOOKUP(T$10 &amp; "_" &amp; $D$9 &amp; "_" &amp; $B103, OBSERVED_DATA!$A$2:$F$6151, 4, FALSE),  0)</f>
        <v>0</v>
      </c>
    </row>
    <row r="104" spans="2:20" x14ac:dyDescent="0.25">
      <c r="B104" s="30">
        <f>Obs_Time!B104</f>
        <v>186</v>
      </c>
      <c r="C104" s="30">
        <f>Obs_Time!C104</f>
        <v>187</v>
      </c>
      <c r="D104" s="47"/>
      <c r="E104" s="72">
        <f>IFERROR(VLOOKUP(E$10 &amp; "_" &amp; $D$9 &amp; "_" &amp; $B104, OBSERVED_DATA!$A$2:$F$6151, 4, FALSE),  0)</f>
        <v>0</v>
      </c>
      <c r="F104" s="73">
        <f>IFERROR(VLOOKUP(F$10 &amp; "_" &amp; $D$9 &amp; "_" &amp; $B104, OBSERVED_DATA!$A$2:$F$6151, 4, FALSE),  0)</f>
        <v>0</v>
      </c>
      <c r="G104" s="73">
        <f>IFERROR(VLOOKUP(G$10 &amp; "_" &amp; $D$9 &amp; "_" &amp; $B104, OBSERVED_DATA!$A$2:$F$6151, 4, FALSE),  0)</f>
        <v>0</v>
      </c>
      <c r="H104" s="73">
        <f>IFERROR(VLOOKUP(H$10 &amp; "_" &amp; $D$9 &amp; "_" &amp; $B104, OBSERVED_DATA!$A$2:$F$6151, 4, FALSE),  0)</f>
        <v>0</v>
      </c>
      <c r="I104" s="73">
        <f>IFERROR(VLOOKUP(I$10 &amp; "_" &amp; $D$9 &amp; "_" &amp; $B104, OBSERVED_DATA!$A$2:$F$6151, 4, FALSE),  0)</f>
        <v>0</v>
      </c>
      <c r="J104" s="73">
        <f>IFERROR(VLOOKUP(J$10 &amp; "_" &amp; $D$9 &amp; "_" &amp; $B104, OBSERVED_DATA!$A$2:$F$6151, 4, FALSE),  0)</f>
        <v>0</v>
      </c>
      <c r="K104" s="72">
        <f>IFERROR(VLOOKUP(K$10 &amp; "_" &amp; $D$9 &amp; "_" &amp; $B104, OBSERVED_DATA!$A$2:$F$6151, 4, FALSE),  0)</f>
        <v>0</v>
      </c>
      <c r="L104" s="74">
        <f>IFERROR(VLOOKUP(L$10 &amp; "_" &amp; $D$9 &amp; "_" &amp; $B104, OBSERVED_DATA!$A$2:$F$6151, 4, FALSE),  0)</f>
        <v>0</v>
      </c>
      <c r="M104" s="72">
        <f>IFERROR(VLOOKUP(M$10 &amp; "_" &amp; $D$9 &amp; "_" &amp; $B104, OBSERVED_DATA!$A$2:$F$6151, 4, FALSE),  0)</f>
        <v>0</v>
      </c>
      <c r="N104" s="72">
        <f>IFERROR(VLOOKUP(N$10 &amp; "_" &amp; $D$9 &amp; "_" &amp; $B104, OBSERVED_DATA!$A$2:$F$6151, 4, FALSE),  0)</f>
        <v>0</v>
      </c>
      <c r="O104" s="74">
        <f>IFERROR(VLOOKUP(O$10 &amp; "_" &amp; $D$9 &amp; "_" &amp; $B104, OBSERVED_DATA!$A$2:$F$6151, 4, FALSE),  0)</f>
        <v>0</v>
      </c>
      <c r="P104" s="72">
        <f>IFERROR(VLOOKUP(P$10 &amp; "_" &amp; $D$9 &amp; "_" &amp; $B104, OBSERVED_DATA!$A$2:$F$6151, 4, FALSE),  0)</f>
        <v>0</v>
      </c>
      <c r="Q104" s="72">
        <f>IFERROR(VLOOKUP(Q$10 &amp; "_" &amp; $D$9 &amp; "_" &amp; $B104, OBSERVED_DATA!$A$2:$F$6151, 4, FALSE),  0)</f>
        <v>0</v>
      </c>
      <c r="R104" s="72">
        <f>IFERROR(VLOOKUP(R$10 &amp; "_" &amp; $D$9 &amp; "_" &amp; $B104, OBSERVED_DATA!$A$2:$F$6151, 4, FALSE),  0)</f>
        <v>0</v>
      </c>
      <c r="S104" s="72">
        <f>IFERROR(VLOOKUP(S$10 &amp; "_" &amp; $D$9 &amp; "_" &amp; $B104, OBSERVED_DATA!$A$2:$F$6151, 4, FALSE),  0)</f>
        <v>0</v>
      </c>
      <c r="T104" s="72">
        <f>IFERROR(VLOOKUP(T$10 &amp; "_" &amp; $D$9 &amp; "_" &amp; $B104, OBSERVED_DATA!$A$2:$F$6151, 4, FALSE),  0)</f>
        <v>0</v>
      </c>
    </row>
    <row r="105" spans="2:20" x14ac:dyDescent="0.25">
      <c r="B105" s="30">
        <f>Obs_Time!B105</f>
        <v>188</v>
      </c>
      <c r="C105" s="30">
        <f>Obs_Time!C105</f>
        <v>189</v>
      </c>
      <c r="D105" s="47"/>
      <c r="E105" s="72">
        <f>IFERROR(VLOOKUP(E$10 &amp; "_" &amp; $D$9 &amp; "_" &amp; $B105, OBSERVED_DATA!$A$2:$F$6151, 4, FALSE),  0)</f>
        <v>0</v>
      </c>
      <c r="F105" s="73">
        <f>IFERROR(VLOOKUP(F$10 &amp; "_" &amp; $D$9 &amp; "_" &amp; $B105, OBSERVED_DATA!$A$2:$F$6151, 4, FALSE),  0)</f>
        <v>0</v>
      </c>
      <c r="G105" s="73">
        <f>IFERROR(VLOOKUP(G$10 &amp; "_" &amp; $D$9 &amp; "_" &amp; $B105, OBSERVED_DATA!$A$2:$F$6151, 4, FALSE),  0)</f>
        <v>0</v>
      </c>
      <c r="H105" s="73">
        <f>IFERROR(VLOOKUP(H$10 &amp; "_" &amp; $D$9 &amp; "_" &amp; $B105, OBSERVED_DATA!$A$2:$F$6151, 4, FALSE),  0)</f>
        <v>0</v>
      </c>
      <c r="I105" s="73">
        <f>IFERROR(VLOOKUP(I$10 &amp; "_" &amp; $D$9 &amp; "_" &amp; $B105, OBSERVED_DATA!$A$2:$F$6151, 4, FALSE),  0)</f>
        <v>0</v>
      </c>
      <c r="J105" s="73">
        <f>IFERROR(VLOOKUP(J$10 &amp; "_" &amp; $D$9 &amp; "_" &amp; $B105, OBSERVED_DATA!$A$2:$F$6151, 4, FALSE),  0)</f>
        <v>0</v>
      </c>
      <c r="K105" s="72">
        <f>IFERROR(VLOOKUP(K$10 &amp; "_" &amp; $D$9 &amp; "_" &amp; $B105, OBSERVED_DATA!$A$2:$F$6151, 4, FALSE),  0)</f>
        <v>0</v>
      </c>
      <c r="L105" s="74">
        <f>IFERROR(VLOOKUP(L$10 &amp; "_" &amp; $D$9 &amp; "_" &amp; $B105, OBSERVED_DATA!$A$2:$F$6151, 4, FALSE),  0)</f>
        <v>0</v>
      </c>
      <c r="M105" s="72">
        <f>IFERROR(VLOOKUP(M$10 &amp; "_" &amp; $D$9 &amp; "_" &amp; $B105, OBSERVED_DATA!$A$2:$F$6151, 4, FALSE),  0)</f>
        <v>0</v>
      </c>
      <c r="N105" s="72">
        <f>IFERROR(VLOOKUP(N$10 &amp; "_" &amp; $D$9 &amp; "_" &amp; $B105, OBSERVED_DATA!$A$2:$F$6151, 4, FALSE),  0)</f>
        <v>0</v>
      </c>
      <c r="O105" s="74">
        <f>IFERROR(VLOOKUP(O$10 &amp; "_" &amp; $D$9 &amp; "_" &amp; $B105, OBSERVED_DATA!$A$2:$F$6151, 4, FALSE),  0)</f>
        <v>0</v>
      </c>
      <c r="P105" s="72">
        <f>IFERROR(VLOOKUP(P$10 &amp; "_" &amp; $D$9 &amp; "_" &amp; $B105, OBSERVED_DATA!$A$2:$F$6151, 4, FALSE),  0)</f>
        <v>0</v>
      </c>
      <c r="Q105" s="72">
        <f>IFERROR(VLOOKUP(Q$10 &amp; "_" &amp; $D$9 &amp; "_" &amp; $B105, OBSERVED_DATA!$A$2:$F$6151, 4, FALSE),  0)</f>
        <v>0</v>
      </c>
      <c r="R105" s="72">
        <f>IFERROR(VLOOKUP(R$10 &amp; "_" &amp; $D$9 &amp; "_" &amp; $B105, OBSERVED_DATA!$A$2:$F$6151, 4, FALSE),  0)</f>
        <v>0</v>
      </c>
      <c r="S105" s="72">
        <f>IFERROR(VLOOKUP(S$10 &amp; "_" &amp; $D$9 &amp; "_" &amp; $B105, OBSERVED_DATA!$A$2:$F$6151, 4, FALSE),  0)</f>
        <v>0</v>
      </c>
      <c r="T105" s="72">
        <f>IFERROR(VLOOKUP(T$10 &amp; "_" &amp; $D$9 &amp; "_" &amp; $B105, OBSERVED_DATA!$A$2:$F$6151, 4, FALSE),  0)</f>
        <v>0</v>
      </c>
    </row>
    <row r="106" spans="2:20" x14ac:dyDescent="0.25">
      <c r="B106" s="30">
        <f>Obs_Time!B106</f>
        <v>190</v>
      </c>
      <c r="C106" s="30">
        <f>Obs_Time!C106</f>
        <v>191</v>
      </c>
      <c r="D106" s="47"/>
      <c r="E106" s="72">
        <f>IFERROR(VLOOKUP(E$10 &amp; "_" &amp; $D$9 &amp; "_" &amp; $B106, OBSERVED_DATA!$A$2:$F$6151, 4, FALSE),  0)</f>
        <v>0</v>
      </c>
      <c r="F106" s="73">
        <f>IFERROR(VLOOKUP(F$10 &amp; "_" &amp; $D$9 &amp; "_" &amp; $B106, OBSERVED_DATA!$A$2:$F$6151, 4, FALSE),  0)</f>
        <v>0</v>
      </c>
      <c r="G106" s="73">
        <f>IFERROR(VLOOKUP(G$10 &amp; "_" &amp; $D$9 &amp; "_" &amp; $B106, OBSERVED_DATA!$A$2:$F$6151, 4, FALSE),  0)</f>
        <v>0</v>
      </c>
      <c r="H106" s="73">
        <f>IFERROR(VLOOKUP(H$10 &amp; "_" &amp; $D$9 &amp; "_" &amp; $B106, OBSERVED_DATA!$A$2:$F$6151, 4, FALSE),  0)</f>
        <v>0</v>
      </c>
      <c r="I106" s="73">
        <f>IFERROR(VLOOKUP(I$10 &amp; "_" &amp; $D$9 &amp; "_" &amp; $B106, OBSERVED_DATA!$A$2:$F$6151, 4, FALSE),  0)</f>
        <v>0</v>
      </c>
      <c r="J106" s="73">
        <f>IFERROR(VLOOKUP(J$10 &amp; "_" &amp; $D$9 &amp; "_" &amp; $B106, OBSERVED_DATA!$A$2:$F$6151, 4, FALSE),  0)</f>
        <v>0</v>
      </c>
      <c r="K106" s="72">
        <f>IFERROR(VLOOKUP(K$10 &amp; "_" &amp; $D$9 &amp; "_" &amp; $B106, OBSERVED_DATA!$A$2:$F$6151, 4, FALSE),  0)</f>
        <v>0</v>
      </c>
      <c r="L106" s="74">
        <f>IFERROR(VLOOKUP(L$10 &amp; "_" &amp; $D$9 &amp; "_" &amp; $B106, OBSERVED_DATA!$A$2:$F$6151, 4, FALSE),  0)</f>
        <v>0</v>
      </c>
      <c r="M106" s="72">
        <f>IFERROR(VLOOKUP(M$10 &amp; "_" &amp; $D$9 &amp; "_" &amp; $B106, OBSERVED_DATA!$A$2:$F$6151, 4, FALSE),  0)</f>
        <v>0</v>
      </c>
      <c r="N106" s="72">
        <f>IFERROR(VLOOKUP(N$10 &amp; "_" &amp; $D$9 &amp; "_" &amp; $B106, OBSERVED_DATA!$A$2:$F$6151, 4, FALSE),  0)</f>
        <v>0</v>
      </c>
      <c r="O106" s="74">
        <f>IFERROR(VLOOKUP(O$10 &amp; "_" &amp; $D$9 &amp; "_" &amp; $B106, OBSERVED_DATA!$A$2:$F$6151, 4, FALSE),  0)</f>
        <v>0</v>
      </c>
      <c r="P106" s="72">
        <f>IFERROR(VLOOKUP(P$10 &amp; "_" &amp; $D$9 &amp; "_" &amp; $B106, OBSERVED_DATA!$A$2:$F$6151, 4, FALSE),  0)</f>
        <v>0</v>
      </c>
      <c r="Q106" s="72">
        <f>IFERROR(VLOOKUP(Q$10 &amp; "_" &amp; $D$9 &amp; "_" &amp; $B106, OBSERVED_DATA!$A$2:$F$6151, 4, FALSE),  0)</f>
        <v>0</v>
      </c>
      <c r="R106" s="72">
        <f>IFERROR(VLOOKUP(R$10 &amp; "_" &amp; $D$9 &amp; "_" &amp; $B106, OBSERVED_DATA!$A$2:$F$6151, 4, FALSE),  0)</f>
        <v>0</v>
      </c>
      <c r="S106" s="72">
        <f>IFERROR(VLOOKUP(S$10 &amp; "_" &amp; $D$9 &amp; "_" &amp; $B106, OBSERVED_DATA!$A$2:$F$6151, 4, FALSE),  0)</f>
        <v>0</v>
      </c>
      <c r="T106" s="72">
        <f>IFERROR(VLOOKUP(T$10 &amp; "_" &amp; $D$9 &amp; "_" &amp; $B106, OBSERVED_DATA!$A$2:$F$6151, 4, FALSE),  0)</f>
        <v>0</v>
      </c>
    </row>
    <row r="107" spans="2:20" x14ac:dyDescent="0.25">
      <c r="B107" s="30">
        <f>Obs_Time!B107</f>
        <v>192</v>
      </c>
      <c r="C107" s="30">
        <f>Obs_Time!C107</f>
        <v>193</v>
      </c>
      <c r="D107" s="47"/>
      <c r="E107" s="72">
        <f>IFERROR(VLOOKUP(E$10 &amp; "_" &amp; $D$9 &amp; "_" &amp; $B107, OBSERVED_DATA!$A$2:$F$6151, 4, FALSE),  0)</f>
        <v>0</v>
      </c>
      <c r="F107" s="73">
        <f>IFERROR(VLOOKUP(F$10 &amp; "_" &amp; $D$9 &amp; "_" &amp; $B107, OBSERVED_DATA!$A$2:$F$6151, 4, FALSE),  0)</f>
        <v>0</v>
      </c>
      <c r="G107" s="73">
        <f>IFERROR(VLOOKUP(G$10 &amp; "_" &amp; $D$9 &amp; "_" &amp; $B107, OBSERVED_DATA!$A$2:$F$6151, 4, FALSE),  0)</f>
        <v>0</v>
      </c>
      <c r="H107" s="73">
        <f>IFERROR(VLOOKUP(H$10 &amp; "_" &amp; $D$9 &amp; "_" &amp; $B107, OBSERVED_DATA!$A$2:$F$6151, 4, FALSE),  0)</f>
        <v>0</v>
      </c>
      <c r="I107" s="73">
        <f>IFERROR(VLOOKUP(I$10 &amp; "_" &amp; $D$9 &amp; "_" &amp; $B107, OBSERVED_DATA!$A$2:$F$6151, 4, FALSE),  0)</f>
        <v>0</v>
      </c>
      <c r="J107" s="73">
        <f>IFERROR(VLOOKUP(J$10 &amp; "_" &amp; $D$9 &amp; "_" &amp; $B107, OBSERVED_DATA!$A$2:$F$6151, 4, FALSE),  0)</f>
        <v>0</v>
      </c>
      <c r="K107" s="72">
        <f>IFERROR(VLOOKUP(K$10 &amp; "_" &amp; $D$9 &amp; "_" &amp; $B107, OBSERVED_DATA!$A$2:$F$6151, 4, FALSE),  0)</f>
        <v>0</v>
      </c>
      <c r="L107" s="74">
        <f>IFERROR(VLOOKUP(L$10 &amp; "_" &amp; $D$9 &amp; "_" &amp; $B107, OBSERVED_DATA!$A$2:$F$6151, 4, FALSE),  0)</f>
        <v>0</v>
      </c>
      <c r="M107" s="72">
        <f>IFERROR(VLOOKUP(M$10 &amp; "_" &amp; $D$9 &amp; "_" &amp; $B107, OBSERVED_DATA!$A$2:$F$6151, 4, FALSE),  0)</f>
        <v>0</v>
      </c>
      <c r="N107" s="72">
        <f>IFERROR(VLOOKUP(N$10 &amp; "_" &amp; $D$9 &amp; "_" &amp; $B107, OBSERVED_DATA!$A$2:$F$6151, 4, FALSE),  0)</f>
        <v>0</v>
      </c>
      <c r="O107" s="74">
        <f>IFERROR(VLOOKUP(O$10 &amp; "_" &amp; $D$9 &amp; "_" &amp; $B107, OBSERVED_DATA!$A$2:$F$6151, 4, FALSE),  0)</f>
        <v>0</v>
      </c>
      <c r="P107" s="72">
        <f>IFERROR(VLOOKUP(P$10 &amp; "_" &amp; $D$9 &amp; "_" &amp; $B107, OBSERVED_DATA!$A$2:$F$6151, 4, FALSE),  0)</f>
        <v>0</v>
      </c>
      <c r="Q107" s="72">
        <f>IFERROR(VLOOKUP(Q$10 &amp; "_" &amp; $D$9 &amp; "_" &amp; $B107, OBSERVED_DATA!$A$2:$F$6151, 4, FALSE),  0)</f>
        <v>0</v>
      </c>
      <c r="R107" s="72">
        <f>IFERROR(VLOOKUP(R$10 &amp; "_" &amp; $D$9 &amp; "_" &amp; $B107, OBSERVED_DATA!$A$2:$F$6151, 4, FALSE),  0)</f>
        <v>0</v>
      </c>
      <c r="S107" s="72">
        <f>IFERROR(VLOOKUP(S$10 &amp; "_" &amp; $D$9 &amp; "_" &amp; $B107, OBSERVED_DATA!$A$2:$F$6151, 4, FALSE),  0)</f>
        <v>0</v>
      </c>
      <c r="T107" s="72">
        <f>IFERROR(VLOOKUP(T$10 &amp; "_" &amp; $D$9 &amp; "_" &amp; $B107, OBSERVED_DATA!$A$2:$F$6151, 4, FALSE),  0)</f>
        <v>0</v>
      </c>
    </row>
    <row r="108" spans="2:20" x14ac:dyDescent="0.25">
      <c r="B108" s="30">
        <f>Obs_Time!B108</f>
        <v>194</v>
      </c>
      <c r="C108" s="30">
        <f>Obs_Time!C108</f>
        <v>195</v>
      </c>
      <c r="D108" s="47"/>
      <c r="E108" s="72">
        <f>IFERROR(VLOOKUP(E$10 &amp; "_" &amp; $D$9 &amp; "_" &amp; $B108, OBSERVED_DATA!$A$2:$F$6151, 4, FALSE),  0)</f>
        <v>0</v>
      </c>
      <c r="F108" s="73">
        <f>IFERROR(VLOOKUP(F$10 &amp; "_" &amp; $D$9 &amp; "_" &amp; $B108, OBSERVED_DATA!$A$2:$F$6151, 4, FALSE),  0)</f>
        <v>0</v>
      </c>
      <c r="G108" s="73">
        <f>IFERROR(VLOOKUP(G$10 &amp; "_" &amp; $D$9 &amp; "_" &amp; $B108, OBSERVED_DATA!$A$2:$F$6151, 4, FALSE),  0)</f>
        <v>0</v>
      </c>
      <c r="H108" s="73">
        <f>IFERROR(VLOOKUP(H$10 &amp; "_" &amp; $D$9 &amp; "_" &amp; $B108, OBSERVED_DATA!$A$2:$F$6151, 4, FALSE),  0)</f>
        <v>0</v>
      </c>
      <c r="I108" s="73">
        <f>IFERROR(VLOOKUP(I$10 &amp; "_" &amp; $D$9 &amp; "_" &amp; $B108, OBSERVED_DATA!$A$2:$F$6151, 4, FALSE),  0)</f>
        <v>0</v>
      </c>
      <c r="J108" s="73">
        <f>IFERROR(VLOOKUP(J$10 &amp; "_" &amp; $D$9 &amp; "_" &amp; $B108, OBSERVED_DATA!$A$2:$F$6151, 4, FALSE),  0)</f>
        <v>0</v>
      </c>
      <c r="K108" s="72">
        <f>IFERROR(VLOOKUP(K$10 &amp; "_" &amp; $D$9 &amp; "_" &amp; $B108, OBSERVED_DATA!$A$2:$F$6151, 4, FALSE),  0)</f>
        <v>0</v>
      </c>
      <c r="L108" s="74">
        <f>IFERROR(VLOOKUP(L$10 &amp; "_" &amp; $D$9 &amp; "_" &amp; $B108, OBSERVED_DATA!$A$2:$F$6151, 4, FALSE),  0)</f>
        <v>0</v>
      </c>
      <c r="M108" s="72">
        <f>IFERROR(VLOOKUP(M$10 &amp; "_" &amp; $D$9 &amp; "_" &amp; $B108, OBSERVED_DATA!$A$2:$F$6151, 4, FALSE),  0)</f>
        <v>0</v>
      </c>
      <c r="N108" s="72">
        <f>IFERROR(VLOOKUP(N$10 &amp; "_" &amp; $D$9 &amp; "_" &amp; $B108, OBSERVED_DATA!$A$2:$F$6151, 4, FALSE),  0)</f>
        <v>0</v>
      </c>
      <c r="O108" s="74">
        <f>IFERROR(VLOOKUP(O$10 &amp; "_" &amp; $D$9 &amp; "_" &amp; $B108, OBSERVED_DATA!$A$2:$F$6151, 4, FALSE),  0)</f>
        <v>0</v>
      </c>
      <c r="P108" s="72">
        <f>IFERROR(VLOOKUP(P$10 &amp; "_" &amp; $D$9 &amp; "_" &amp; $B108, OBSERVED_DATA!$A$2:$F$6151, 4, FALSE),  0)</f>
        <v>0</v>
      </c>
      <c r="Q108" s="72">
        <f>IFERROR(VLOOKUP(Q$10 &amp; "_" &amp; $D$9 &amp; "_" &amp; $B108, OBSERVED_DATA!$A$2:$F$6151, 4, FALSE),  0)</f>
        <v>0</v>
      </c>
      <c r="R108" s="72">
        <f>IFERROR(VLOOKUP(R$10 &amp; "_" &amp; $D$9 &amp; "_" &amp; $B108, OBSERVED_DATA!$A$2:$F$6151, 4, FALSE),  0)</f>
        <v>0</v>
      </c>
      <c r="S108" s="72">
        <f>IFERROR(VLOOKUP(S$10 &amp; "_" &amp; $D$9 &amp; "_" &amp; $B108, OBSERVED_DATA!$A$2:$F$6151, 4, FALSE),  0)</f>
        <v>0</v>
      </c>
      <c r="T108" s="72">
        <f>IFERROR(VLOOKUP(T$10 &amp; "_" &amp; $D$9 &amp; "_" &amp; $B108, OBSERVED_DATA!$A$2:$F$6151, 4, FALSE),  0)</f>
        <v>0</v>
      </c>
    </row>
    <row r="109" spans="2:20" x14ac:dyDescent="0.25">
      <c r="B109" s="30">
        <f>Obs_Time!B109</f>
        <v>196</v>
      </c>
      <c r="C109" s="30">
        <f>Obs_Time!C109</f>
        <v>197</v>
      </c>
      <c r="D109" s="47"/>
      <c r="E109" s="72">
        <f>IFERROR(VLOOKUP(E$10 &amp; "_" &amp; $D$9 &amp; "_" &amp; $B109, OBSERVED_DATA!$A$2:$F$6151, 4, FALSE),  0)</f>
        <v>0</v>
      </c>
      <c r="F109" s="73">
        <f>IFERROR(VLOOKUP(F$10 &amp; "_" &amp; $D$9 &amp; "_" &amp; $B109, OBSERVED_DATA!$A$2:$F$6151, 4, FALSE),  0)</f>
        <v>0</v>
      </c>
      <c r="G109" s="73">
        <f>IFERROR(VLOOKUP(G$10 &amp; "_" &amp; $D$9 &amp; "_" &amp; $B109, OBSERVED_DATA!$A$2:$F$6151, 4, FALSE),  0)</f>
        <v>0</v>
      </c>
      <c r="H109" s="73">
        <f>IFERROR(VLOOKUP(H$10 &amp; "_" &amp; $D$9 &amp; "_" &amp; $B109, OBSERVED_DATA!$A$2:$F$6151, 4, FALSE),  0)</f>
        <v>0</v>
      </c>
      <c r="I109" s="73">
        <f>IFERROR(VLOOKUP(I$10 &amp; "_" &amp; $D$9 &amp; "_" &amp; $B109, OBSERVED_DATA!$A$2:$F$6151, 4, FALSE),  0)</f>
        <v>0</v>
      </c>
      <c r="J109" s="73">
        <f>IFERROR(VLOOKUP(J$10 &amp; "_" &amp; $D$9 &amp; "_" &amp; $B109, OBSERVED_DATA!$A$2:$F$6151, 4, FALSE),  0)</f>
        <v>0</v>
      </c>
      <c r="K109" s="72">
        <f>IFERROR(VLOOKUP(K$10 &amp; "_" &amp; $D$9 &amp; "_" &amp; $B109, OBSERVED_DATA!$A$2:$F$6151, 4, FALSE),  0)</f>
        <v>0</v>
      </c>
      <c r="L109" s="74">
        <f>IFERROR(VLOOKUP(L$10 &amp; "_" &amp; $D$9 &amp; "_" &amp; $B109, OBSERVED_DATA!$A$2:$F$6151, 4, FALSE),  0)</f>
        <v>0</v>
      </c>
      <c r="M109" s="72">
        <f>IFERROR(VLOOKUP(M$10 &amp; "_" &amp; $D$9 &amp; "_" &amp; $B109, OBSERVED_DATA!$A$2:$F$6151, 4, FALSE),  0)</f>
        <v>0</v>
      </c>
      <c r="N109" s="72">
        <f>IFERROR(VLOOKUP(N$10 &amp; "_" &amp; $D$9 &amp; "_" &amp; $B109, OBSERVED_DATA!$A$2:$F$6151, 4, FALSE),  0)</f>
        <v>0</v>
      </c>
      <c r="O109" s="74">
        <f>IFERROR(VLOOKUP(O$10 &amp; "_" &amp; $D$9 &amp; "_" &amp; $B109, OBSERVED_DATA!$A$2:$F$6151, 4, FALSE),  0)</f>
        <v>0</v>
      </c>
      <c r="P109" s="72">
        <f>IFERROR(VLOOKUP(P$10 &amp; "_" &amp; $D$9 &amp; "_" &amp; $B109, OBSERVED_DATA!$A$2:$F$6151, 4, FALSE),  0)</f>
        <v>0</v>
      </c>
      <c r="Q109" s="72">
        <f>IFERROR(VLOOKUP(Q$10 &amp; "_" &amp; $D$9 &amp; "_" &amp; $B109, OBSERVED_DATA!$A$2:$F$6151, 4, FALSE),  0)</f>
        <v>0</v>
      </c>
      <c r="R109" s="72">
        <f>IFERROR(VLOOKUP(R$10 &amp; "_" &amp; $D$9 &amp; "_" &amp; $B109, OBSERVED_DATA!$A$2:$F$6151, 4, FALSE),  0)</f>
        <v>0</v>
      </c>
      <c r="S109" s="72">
        <f>IFERROR(VLOOKUP(S$10 &amp; "_" &amp; $D$9 &amp; "_" &amp; $B109, OBSERVED_DATA!$A$2:$F$6151, 4, FALSE),  0)</f>
        <v>0</v>
      </c>
      <c r="T109" s="72">
        <f>IFERROR(VLOOKUP(T$10 &amp; "_" &amp; $D$9 &amp; "_" &amp; $B109, OBSERVED_DATA!$A$2:$F$6151, 4, FALSE),  0)</f>
        <v>0</v>
      </c>
    </row>
    <row r="110" spans="2:20" x14ac:dyDescent="0.25">
      <c r="B110" s="30">
        <f>Obs_Time!B110</f>
        <v>198</v>
      </c>
      <c r="C110" s="30">
        <f>Obs_Time!C110</f>
        <v>199</v>
      </c>
      <c r="D110" s="47"/>
      <c r="E110" s="72">
        <f>IFERROR(VLOOKUP(E$10 &amp; "_" &amp; $D$9 &amp; "_" &amp; $B110, OBSERVED_DATA!$A$2:$F$6151, 4, FALSE),  0)</f>
        <v>0</v>
      </c>
      <c r="F110" s="73">
        <f>IFERROR(VLOOKUP(F$10 &amp; "_" &amp; $D$9 &amp; "_" &amp; $B110, OBSERVED_DATA!$A$2:$F$6151, 4, FALSE),  0)</f>
        <v>0</v>
      </c>
      <c r="G110" s="73">
        <f>IFERROR(VLOOKUP(G$10 &amp; "_" &amp; $D$9 &amp; "_" &amp; $B110, OBSERVED_DATA!$A$2:$F$6151, 4, FALSE),  0)</f>
        <v>0</v>
      </c>
      <c r="H110" s="73">
        <f>IFERROR(VLOOKUP(H$10 &amp; "_" &amp; $D$9 &amp; "_" &amp; $B110, OBSERVED_DATA!$A$2:$F$6151, 4, FALSE),  0)</f>
        <v>0</v>
      </c>
      <c r="I110" s="73">
        <f>IFERROR(VLOOKUP(I$10 &amp; "_" &amp; $D$9 &amp; "_" &amp; $B110, OBSERVED_DATA!$A$2:$F$6151, 4, FALSE),  0)</f>
        <v>0</v>
      </c>
      <c r="J110" s="73">
        <f>IFERROR(VLOOKUP(J$10 &amp; "_" &amp; $D$9 &amp; "_" &amp; $B110, OBSERVED_DATA!$A$2:$F$6151, 4, FALSE),  0)</f>
        <v>0</v>
      </c>
      <c r="K110" s="72">
        <f>IFERROR(VLOOKUP(K$10 &amp; "_" &amp; $D$9 &amp; "_" &amp; $B110, OBSERVED_DATA!$A$2:$F$6151, 4, FALSE),  0)</f>
        <v>0</v>
      </c>
      <c r="L110" s="74">
        <f>IFERROR(VLOOKUP(L$10 &amp; "_" &amp; $D$9 &amp; "_" &amp; $B110, OBSERVED_DATA!$A$2:$F$6151, 4, FALSE),  0)</f>
        <v>0</v>
      </c>
      <c r="M110" s="72">
        <f>IFERROR(VLOOKUP(M$10 &amp; "_" &amp; $D$9 &amp; "_" &amp; $B110, OBSERVED_DATA!$A$2:$F$6151, 4, FALSE),  0)</f>
        <v>0</v>
      </c>
      <c r="N110" s="72">
        <f>IFERROR(VLOOKUP(N$10 &amp; "_" &amp; $D$9 &amp; "_" &amp; $B110, OBSERVED_DATA!$A$2:$F$6151, 4, FALSE),  0)</f>
        <v>0</v>
      </c>
      <c r="O110" s="74">
        <f>IFERROR(VLOOKUP(O$10 &amp; "_" &amp; $D$9 &amp; "_" &amp; $B110, OBSERVED_DATA!$A$2:$F$6151, 4, FALSE),  0)</f>
        <v>0</v>
      </c>
      <c r="P110" s="72">
        <f>IFERROR(VLOOKUP(P$10 &amp; "_" &amp; $D$9 &amp; "_" &amp; $B110, OBSERVED_DATA!$A$2:$F$6151, 4, FALSE),  0)</f>
        <v>0</v>
      </c>
      <c r="Q110" s="72">
        <f>IFERROR(VLOOKUP(Q$10 &amp; "_" &amp; $D$9 &amp; "_" &amp; $B110, OBSERVED_DATA!$A$2:$F$6151, 4, FALSE),  0)</f>
        <v>0</v>
      </c>
      <c r="R110" s="72">
        <f>IFERROR(VLOOKUP(R$10 &amp; "_" &amp; $D$9 &amp; "_" &amp; $B110, OBSERVED_DATA!$A$2:$F$6151, 4, FALSE),  0)</f>
        <v>0</v>
      </c>
      <c r="S110" s="72">
        <f>IFERROR(VLOOKUP(S$10 &amp; "_" &amp; $D$9 &amp; "_" &amp; $B110, OBSERVED_DATA!$A$2:$F$6151, 4, FALSE),  0)</f>
        <v>0</v>
      </c>
      <c r="T110" s="72">
        <f>IFERROR(VLOOKUP(T$10 &amp; "_" &amp; $D$9 &amp; "_" &amp; $B110, OBSERVED_DATA!$A$2:$F$6151, 4, FALSE),  0)</f>
        <v>0</v>
      </c>
    </row>
    <row r="111" spans="2:20" x14ac:dyDescent="0.25">
      <c r="B111" s="30">
        <f>Obs_Time!B111</f>
        <v>200</v>
      </c>
      <c r="C111" s="30">
        <f>Obs_Time!C111</f>
        <v>201</v>
      </c>
      <c r="D111" s="47"/>
      <c r="E111" s="72">
        <f>IFERROR(VLOOKUP(E$10 &amp; "_" &amp; $D$9 &amp; "_" &amp; $B111, OBSERVED_DATA!$A$2:$F$6151, 4, FALSE),  0)</f>
        <v>0</v>
      </c>
      <c r="F111" s="73">
        <f>IFERROR(VLOOKUP(F$10 &amp; "_" &amp; $D$9 &amp; "_" &amp; $B111, OBSERVED_DATA!$A$2:$F$6151, 4, FALSE),  0)</f>
        <v>0</v>
      </c>
      <c r="G111" s="73">
        <f>IFERROR(VLOOKUP(G$10 &amp; "_" &amp; $D$9 &amp; "_" &amp; $B111, OBSERVED_DATA!$A$2:$F$6151, 4, FALSE),  0)</f>
        <v>0</v>
      </c>
      <c r="H111" s="73">
        <f>IFERROR(VLOOKUP(H$10 &amp; "_" &amp; $D$9 &amp; "_" &amp; $B111, OBSERVED_DATA!$A$2:$F$6151, 4, FALSE),  0)</f>
        <v>0</v>
      </c>
      <c r="I111" s="73">
        <f>IFERROR(VLOOKUP(I$10 &amp; "_" &amp; $D$9 &amp; "_" &amp; $B111, OBSERVED_DATA!$A$2:$F$6151, 4, FALSE),  0)</f>
        <v>0</v>
      </c>
      <c r="J111" s="73">
        <f>IFERROR(VLOOKUP(J$10 &amp; "_" &amp; $D$9 &amp; "_" &amp; $B111, OBSERVED_DATA!$A$2:$F$6151, 4, FALSE),  0)</f>
        <v>0</v>
      </c>
      <c r="K111" s="72">
        <f>IFERROR(VLOOKUP(K$10 &amp; "_" &amp; $D$9 &amp; "_" &amp; $B111, OBSERVED_DATA!$A$2:$F$6151, 4, FALSE),  0)</f>
        <v>0</v>
      </c>
      <c r="L111" s="74">
        <f>IFERROR(VLOOKUP(L$10 &amp; "_" &amp; $D$9 &amp; "_" &amp; $B111, OBSERVED_DATA!$A$2:$F$6151, 4, FALSE),  0)</f>
        <v>0</v>
      </c>
      <c r="M111" s="72">
        <f>IFERROR(VLOOKUP(M$10 &amp; "_" &amp; $D$9 &amp; "_" &amp; $B111, OBSERVED_DATA!$A$2:$F$6151, 4, FALSE),  0)</f>
        <v>0</v>
      </c>
      <c r="N111" s="72">
        <f>IFERROR(VLOOKUP(N$10 &amp; "_" &amp; $D$9 &amp; "_" &amp; $B111, OBSERVED_DATA!$A$2:$F$6151, 4, FALSE),  0)</f>
        <v>0</v>
      </c>
      <c r="O111" s="74">
        <f>IFERROR(VLOOKUP(O$10 &amp; "_" &amp; $D$9 &amp; "_" &amp; $B111, OBSERVED_DATA!$A$2:$F$6151, 4, FALSE),  0)</f>
        <v>0</v>
      </c>
      <c r="P111" s="72">
        <f>IFERROR(VLOOKUP(P$10 &amp; "_" &amp; $D$9 &amp; "_" &amp; $B111, OBSERVED_DATA!$A$2:$F$6151, 4, FALSE),  0)</f>
        <v>0</v>
      </c>
      <c r="Q111" s="72">
        <f>IFERROR(VLOOKUP(Q$10 &amp; "_" &amp; $D$9 &amp; "_" &amp; $B111, OBSERVED_DATA!$A$2:$F$6151, 4, FALSE),  0)</f>
        <v>0</v>
      </c>
      <c r="R111" s="72">
        <f>IFERROR(VLOOKUP(R$10 &amp; "_" &amp; $D$9 &amp; "_" &amp; $B111, OBSERVED_DATA!$A$2:$F$6151, 4, FALSE),  0)</f>
        <v>0</v>
      </c>
      <c r="S111" s="72">
        <f>IFERROR(VLOOKUP(S$10 &amp; "_" &amp; $D$9 &amp; "_" &amp; $B111, OBSERVED_DATA!$A$2:$F$6151, 4, FALSE),  0)</f>
        <v>0</v>
      </c>
      <c r="T111" s="72">
        <f>IFERROR(VLOOKUP(T$10 &amp; "_" &amp; $D$9 &amp; "_" &amp; $B111, OBSERVED_DATA!$A$2:$F$6151, 4, FALSE),  0)</f>
        <v>0</v>
      </c>
    </row>
    <row r="112" spans="2:20" x14ac:dyDescent="0.25">
      <c r="B112" s="30">
        <f>Obs_Time!B112</f>
        <v>202</v>
      </c>
      <c r="C112" s="30">
        <f>Obs_Time!C112</f>
        <v>203</v>
      </c>
      <c r="D112" s="47"/>
      <c r="E112" s="72">
        <f>IFERROR(VLOOKUP(E$10 &amp; "_" &amp; $D$9 &amp; "_" &amp; $B112, OBSERVED_DATA!$A$2:$F$6151, 4, FALSE),  0)</f>
        <v>0</v>
      </c>
      <c r="F112" s="73">
        <f>IFERROR(VLOOKUP(F$10 &amp; "_" &amp; $D$9 &amp; "_" &amp; $B112, OBSERVED_DATA!$A$2:$F$6151, 4, FALSE),  0)</f>
        <v>0</v>
      </c>
      <c r="G112" s="73">
        <f>IFERROR(VLOOKUP(G$10 &amp; "_" &amp; $D$9 &amp; "_" &amp; $B112, OBSERVED_DATA!$A$2:$F$6151, 4, FALSE),  0)</f>
        <v>0</v>
      </c>
      <c r="H112" s="73">
        <f>IFERROR(VLOOKUP(H$10 &amp; "_" &amp; $D$9 &amp; "_" &amp; $B112, OBSERVED_DATA!$A$2:$F$6151, 4, FALSE),  0)</f>
        <v>0</v>
      </c>
      <c r="I112" s="73">
        <f>IFERROR(VLOOKUP(I$10 &amp; "_" &amp; $D$9 &amp; "_" &amp; $B112, OBSERVED_DATA!$A$2:$F$6151, 4, FALSE),  0)</f>
        <v>0</v>
      </c>
      <c r="J112" s="73">
        <f>IFERROR(VLOOKUP(J$10 &amp; "_" &amp; $D$9 &amp; "_" &amp; $B112, OBSERVED_DATA!$A$2:$F$6151, 4, FALSE),  0)</f>
        <v>0</v>
      </c>
      <c r="K112" s="72">
        <f>IFERROR(VLOOKUP(K$10 &amp; "_" &amp; $D$9 &amp; "_" &amp; $B112, OBSERVED_DATA!$A$2:$F$6151, 4, FALSE),  0)</f>
        <v>0</v>
      </c>
      <c r="L112" s="74">
        <f>IFERROR(VLOOKUP(L$10 &amp; "_" &amp; $D$9 &amp; "_" &amp; $B112, OBSERVED_DATA!$A$2:$F$6151, 4, FALSE),  0)</f>
        <v>0</v>
      </c>
      <c r="M112" s="72">
        <f>IFERROR(VLOOKUP(M$10 &amp; "_" &amp; $D$9 &amp; "_" &amp; $B112, OBSERVED_DATA!$A$2:$F$6151, 4, FALSE),  0)</f>
        <v>0</v>
      </c>
      <c r="N112" s="72">
        <f>IFERROR(VLOOKUP(N$10 &amp; "_" &amp; $D$9 &amp; "_" &amp; $B112, OBSERVED_DATA!$A$2:$F$6151, 4, FALSE),  0)</f>
        <v>0</v>
      </c>
      <c r="O112" s="74">
        <f>IFERROR(VLOOKUP(O$10 &amp; "_" &amp; $D$9 &amp; "_" &amp; $B112, OBSERVED_DATA!$A$2:$F$6151, 4, FALSE),  0)</f>
        <v>0</v>
      </c>
      <c r="P112" s="72">
        <f>IFERROR(VLOOKUP(P$10 &amp; "_" &amp; $D$9 &amp; "_" &amp; $B112, OBSERVED_DATA!$A$2:$F$6151, 4, FALSE),  0)</f>
        <v>0</v>
      </c>
      <c r="Q112" s="72">
        <f>IFERROR(VLOOKUP(Q$10 &amp; "_" &amp; $D$9 &amp; "_" &amp; $B112, OBSERVED_DATA!$A$2:$F$6151, 4, FALSE),  0)</f>
        <v>0</v>
      </c>
      <c r="R112" s="72">
        <f>IFERROR(VLOOKUP(R$10 &amp; "_" &amp; $D$9 &amp; "_" &amp; $B112, OBSERVED_DATA!$A$2:$F$6151, 4, FALSE),  0)</f>
        <v>0</v>
      </c>
      <c r="S112" s="72">
        <f>IFERROR(VLOOKUP(S$10 &amp; "_" &amp; $D$9 &amp; "_" &amp; $B112, OBSERVED_DATA!$A$2:$F$6151, 4, FALSE),  0)</f>
        <v>0</v>
      </c>
      <c r="T112" s="72">
        <f>IFERROR(VLOOKUP(T$10 &amp; "_" &amp; $D$9 &amp; "_" &amp; $B112, OBSERVED_DATA!$A$2:$F$6151, 4, FALSE),  0)</f>
        <v>0</v>
      </c>
    </row>
    <row r="113" spans="2:20" x14ac:dyDescent="0.25">
      <c r="B113" s="30">
        <f>Obs_Time!B113</f>
        <v>204</v>
      </c>
      <c r="C113" s="30">
        <f>Obs_Time!C113</f>
        <v>205</v>
      </c>
      <c r="D113" s="47"/>
      <c r="E113" s="72">
        <f>IFERROR(VLOOKUP(E$10 &amp; "_" &amp; $D$9 &amp; "_" &amp; $B113, OBSERVED_DATA!$A$2:$F$6151, 4, FALSE),  0)</f>
        <v>0</v>
      </c>
      <c r="F113" s="73">
        <f>IFERROR(VLOOKUP(F$10 &amp; "_" &amp; $D$9 &amp; "_" &amp; $B113, OBSERVED_DATA!$A$2:$F$6151, 4, FALSE),  0)</f>
        <v>0</v>
      </c>
      <c r="G113" s="73">
        <f>IFERROR(VLOOKUP(G$10 &amp; "_" &amp; $D$9 &amp; "_" &amp; $B113, OBSERVED_DATA!$A$2:$F$6151, 4, FALSE),  0)</f>
        <v>0</v>
      </c>
      <c r="H113" s="73">
        <f>IFERROR(VLOOKUP(H$10 &amp; "_" &amp; $D$9 &amp; "_" &amp; $B113, OBSERVED_DATA!$A$2:$F$6151, 4, FALSE),  0)</f>
        <v>0</v>
      </c>
      <c r="I113" s="73">
        <f>IFERROR(VLOOKUP(I$10 &amp; "_" &amp; $D$9 &amp; "_" &amp; $B113, OBSERVED_DATA!$A$2:$F$6151, 4, FALSE),  0)</f>
        <v>0</v>
      </c>
      <c r="J113" s="73">
        <f>IFERROR(VLOOKUP(J$10 &amp; "_" &amp; $D$9 &amp; "_" &amp; $B113, OBSERVED_DATA!$A$2:$F$6151, 4, FALSE),  0)</f>
        <v>0</v>
      </c>
      <c r="K113" s="72">
        <f>IFERROR(VLOOKUP(K$10 &amp; "_" &amp; $D$9 &amp; "_" &amp; $B113, OBSERVED_DATA!$A$2:$F$6151, 4, FALSE),  0)</f>
        <v>0</v>
      </c>
      <c r="L113" s="74">
        <f>IFERROR(VLOOKUP(L$10 &amp; "_" &amp; $D$9 &amp; "_" &amp; $B113, OBSERVED_DATA!$A$2:$F$6151, 4, FALSE),  0)</f>
        <v>0</v>
      </c>
      <c r="M113" s="72">
        <f>IFERROR(VLOOKUP(M$10 &amp; "_" &amp; $D$9 &amp; "_" &amp; $B113, OBSERVED_DATA!$A$2:$F$6151, 4, FALSE),  0)</f>
        <v>0</v>
      </c>
      <c r="N113" s="72">
        <f>IFERROR(VLOOKUP(N$10 &amp; "_" &amp; $D$9 &amp; "_" &amp; $B113, OBSERVED_DATA!$A$2:$F$6151, 4, FALSE),  0)</f>
        <v>0</v>
      </c>
      <c r="O113" s="74">
        <f>IFERROR(VLOOKUP(O$10 &amp; "_" &amp; $D$9 &amp; "_" &amp; $B113, OBSERVED_DATA!$A$2:$F$6151, 4, FALSE),  0)</f>
        <v>0</v>
      </c>
      <c r="P113" s="72">
        <f>IFERROR(VLOOKUP(P$10 &amp; "_" &amp; $D$9 &amp; "_" &amp; $B113, OBSERVED_DATA!$A$2:$F$6151, 4, FALSE),  0)</f>
        <v>0</v>
      </c>
      <c r="Q113" s="72">
        <f>IFERROR(VLOOKUP(Q$10 &amp; "_" &amp; $D$9 &amp; "_" &amp; $B113, OBSERVED_DATA!$A$2:$F$6151, 4, FALSE),  0)</f>
        <v>0</v>
      </c>
      <c r="R113" s="72">
        <f>IFERROR(VLOOKUP(R$10 &amp; "_" &amp; $D$9 &amp; "_" &amp; $B113, OBSERVED_DATA!$A$2:$F$6151, 4, FALSE),  0)</f>
        <v>0</v>
      </c>
      <c r="S113" s="72">
        <f>IFERROR(VLOOKUP(S$10 &amp; "_" &amp; $D$9 &amp; "_" &amp; $B113, OBSERVED_DATA!$A$2:$F$6151, 4, FALSE),  0)</f>
        <v>0</v>
      </c>
      <c r="T113" s="72">
        <f>IFERROR(VLOOKUP(T$10 &amp; "_" &amp; $D$9 &amp; "_" &amp; $B113, OBSERVED_DATA!$A$2:$F$6151, 4, FALSE),  0)</f>
        <v>0</v>
      </c>
    </row>
    <row r="114" spans="2:20" x14ac:dyDescent="0.25">
      <c r="B114" s="30">
        <f>Obs_Time!B114</f>
        <v>206</v>
      </c>
      <c r="C114" s="30">
        <f>Obs_Time!C114</f>
        <v>207</v>
      </c>
      <c r="D114" s="47"/>
      <c r="E114" s="72">
        <f>IFERROR(VLOOKUP(E$10 &amp; "_" &amp; $D$9 &amp; "_" &amp; $B114, OBSERVED_DATA!$A$2:$F$6151, 4, FALSE),  0)</f>
        <v>0</v>
      </c>
      <c r="F114" s="73">
        <f>IFERROR(VLOOKUP(F$10 &amp; "_" &amp; $D$9 &amp; "_" &amp; $B114, OBSERVED_DATA!$A$2:$F$6151, 4, FALSE),  0)</f>
        <v>0</v>
      </c>
      <c r="G114" s="73">
        <f>IFERROR(VLOOKUP(G$10 &amp; "_" &amp; $D$9 &amp; "_" &amp; $B114, OBSERVED_DATA!$A$2:$F$6151, 4, FALSE),  0)</f>
        <v>0</v>
      </c>
      <c r="H114" s="73">
        <f>IFERROR(VLOOKUP(H$10 &amp; "_" &amp; $D$9 &amp; "_" &amp; $B114, OBSERVED_DATA!$A$2:$F$6151, 4, FALSE),  0)</f>
        <v>0</v>
      </c>
      <c r="I114" s="73">
        <f>IFERROR(VLOOKUP(I$10 &amp; "_" &amp; $D$9 &amp; "_" &amp; $B114, OBSERVED_DATA!$A$2:$F$6151, 4, FALSE),  0)</f>
        <v>0</v>
      </c>
      <c r="J114" s="73">
        <f>IFERROR(VLOOKUP(J$10 &amp; "_" &amp; $D$9 &amp; "_" &amp; $B114, OBSERVED_DATA!$A$2:$F$6151, 4, FALSE),  0)</f>
        <v>0</v>
      </c>
      <c r="K114" s="72">
        <f>IFERROR(VLOOKUP(K$10 &amp; "_" &amp; $D$9 &amp; "_" &amp; $B114, OBSERVED_DATA!$A$2:$F$6151, 4, FALSE),  0)</f>
        <v>0</v>
      </c>
      <c r="L114" s="74">
        <f>IFERROR(VLOOKUP(L$10 &amp; "_" &amp; $D$9 &amp; "_" &amp; $B114, OBSERVED_DATA!$A$2:$F$6151, 4, FALSE),  0)</f>
        <v>0</v>
      </c>
      <c r="M114" s="72">
        <f>IFERROR(VLOOKUP(M$10 &amp; "_" &amp; $D$9 &amp; "_" &amp; $B114, OBSERVED_DATA!$A$2:$F$6151, 4, FALSE),  0)</f>
        <v>0</v>
      </c>
      <c r="N114" s="72">
        <f>IFERROR(VLOOKUP(N$10 &amp; "_" &amp; $D$9 &amp; "_" &amp; $B114, OBSERVED_DATA!$A$2:$F$6151, 4, FALSE),  0)</f>
        <v>0</v>
      </c>
      <c r="O114" s="74">
        <f>IFERROR(VLOOKUP(O$10 &amp; "_" &amp; $D$9 &amp; "_" &amp; $B114, OBSERVED_DATA!$A$2:$F$6151, 4, FALSE),  0)</f>
        <v>0</v>
      </c>
      <c r="P114" s="72">
        <f>IFERROR(VLOOKUP(P$10 &amp; "_" &amp; $D$9 &amp; "_" &amp; $B114, OBSERVED_DATA!$A$2:$F$6151, 4, FALSE),  0)</f>
        <v>0</v>
      </c>
      <c r="Q114" s="72">
        <f>IFERROR(VLOOKUP(Q$10 &amp; "_" &amp; $D$9 &amp; "_" &amp; $B114, OBSERVED_DATA!$A$2:$F$6151, 4, FALSE),  0)</f>
        <v>0</v>
      </c>
      <c r="R114" s="72">
        <f>IFERROR(VLOOKUP(R$10 &amp; "_" &amp; $D$9 &amp; "_" &amp; $B114, OBSERVED_DATA!$A$2:$F$6151, 4, FALSE),  0)</f>
        <v>0</v>
      </c>
      <c r="S114" s="72">
        <f>IFERROR(VLOOKUP(S$10 &amp; "_" &amp; $D$9 &amp; "_" &amp; $B114, OBSERVED_DATA!$A$2:$F$6151, 4, FALSE),  0)</f>
        <v>0</v>
      </c>
      <c r="T114" s="72">
        <f>IFERROR(VLOOKUP(T$10 &amp; "_" &amp; $D$9 &amp; "_" &amp; $B114, OBSERVED_DATA!$A$2:$F$6151, 4, FALSE),  0)</f>
        <v>0</v>
      </c>
    </row>
    <row r="115" spans="2:20" x14ac:dyDescent="0.25">
      <c r="B115" s="30">
        <f>Obs_Time!B115</f>
        <v>208</v>
      </c>
      <c r="C115" s="30">
        <f>Obs_Time!C115</f>
        <v>209</v>
      </c>
      <c r="D115" s="47"/>
      <c r="E115" s="72">
        <f>IFERROR(VLOOKUP(E$10 &amp; "_" &amp; $D$9 &amp; "_" &amp; $B115, OBSERVED_DATA!$A$2:$F$6151, 4, FALSE),  0)</f>
        <v>0</v>
      </c>
      <c r="F115" s="73">
        <f>IFERROR(VLOOKUP(F$10 &amp; "_" &amp; $D$9 &amp; "_" &amp; $B115, OBSERVED_DATA!$A$2:$F$6151, 4, FALSE),  0)</f>
        <v>0</v>
      </c>
      <c r="G115" s="73">
        <f>IFERROR(VLOOKUP(G$10 &amp; "_" &amp; $D$9 &amp; "_" &amp; $B115, OBSERVED_DATA!$A$2:$F$6151, 4, FALSE),  0)</f>
        <v>0</v>
      </c>
      <c r="H115" s="73">
        <f>IFERROR(VLOOKUP(H$10 &amp; "_" &amp; $D$9 &amp; "_" &amp; $B115, OBSERVED_DATA!$A$2:$F$6151, 4, FALSE),  0)</f>
        <v>0</v>
      </c>
      <c r="I115" s="73">
        <f>IFERROR(VLOOKUP(I$10 &amp; "_" &amp; $D$9 &amp; "_" &amp; $B115, OBSERVED_DATA!$A$2:$F$6151, 4, FALSE),  0)</f>
        <v>0</v>
      </c>
      <c r="J115" s="73">
        <f>IFERROR(VLOOKUP(J$10 &amp; "_" &amp; $D$9 &amp; "_" &amp; $B115, OBSERVED_DATA!$A$2:$F$6151, 4, FALSE),  0)</f>
        <v>0</v>
      </c>
      <c r="K115" s="72">
        <f>IFERROR(VLOOKUP(K$10 &amp; "_" &amp; $D$9 &amp; "_" &amp; $B115, OBSERVED_DATA!$A$2:$F$6151, 4, FALSE),  0)</f>
        <v>0</v>
      </c>
      <c r="L115" s="74">
        <f>IFERROR(VLOOKUP(L$10 &amp; "_" &amp; $D$9 &amp; "_" &amp; $B115, OBSERVED_DATA!$A$2:$F$6151, 4, FALSE),  0)</f>
        <v>0</v>
      </c>
      <c r="M115" s="72">
        <f>IFERROR(VLOOKUP(M$10 &amp; "_" &amp; $D$9 &amp; "_" &amp; $B115, OBSERVED_DATA!$A$2:$F$6151, 4, FALSE),  0)</f>
        <v>0</v>
      </c>
      <c r="N115" s="72">
        <f>IFERROR(VLOOKUP(N$10 &amp; "_" &amp; $D$9 &amp; "_" &amp; $B115, OBSERVED_DATA!$A$2:$F$6151, 4, FALSE),  0)</f>
        <v>0</v>
      </c>
      <c r="O115" s="74">
        <f>IFERROR(VLOOKUP(O$10 &amp; "_" &amp; $D$9 &amp; "_" &amp; $B115, OBSERVED_DATA!$A$2:$F$6151, 4, FALSE),  0)</f>
        <v>0</v>
      </c>
      <c r="P115" s="72">
        <f>IFERROR(VLOOKUP(P$10 &amp; "_" &amp; $D$9 &amp; "_" &amp; $B115, OBSERVED_DATA!$A$2:$F$6151, 4, FALSE),  0)</f>
        <v>0</v>
      </c>
      <c r="Q115" s="72">
        <f>IFERROR(VLOOKUP(Q$10 &amp; "_" &amp; $D$9 &amp; "_" &amp; $B115, OBSERVED_DATA!$A$2:$F$6151, 4, FALSE),  0)</f>
        <v>0</v>
      </c>
      <c r="R115" s="72">
        <f>IFERROR(VLOOKUP(R$10 &amp; "_" &amp; $D$9 &amp; "_" &amp; $B115, OBSERVED_DATA!$A$2:$F$6151, 4, FALSE),  0)</f>
        <v>0</v>
      </c>
      <c r="S115" s="72">
        <f>IFERROR(VLOOKUP(S$10 &amp; "_" &amp; $D$9 &amp; "_" &amp; $B115, OBSERVED_DATA!$A$2:$F$6151, 4, FALSE),  0)</f>
        <v>0</v>
      </c>
      <c r="T115" s="72">
        <f>IFERROR(VLOOKUP(T$10 &amp; "_" &amp; $D$9 &amp; "_" &amp; $B115, OBSERVED_DATA!$A$2:$F$6151, 4, FALSE),  0)</f>
        <v>0</v>
      </c>
    </row>
    <row r="116" spans="2:20" x14ac:dyDescent="0.25">
      <c r="B116" s="30">
        <f>Obs_Time!B116</f>
        <v>210</v>
      </c>
      <c r="C116" s="30">
        <f>Obs_Time!C116</f>
        <v>211</v>
      </c>
      <c r="D116" s="47"/>
      <c r="E116" s="72">
        <f>IFERROR(VLOOKUP(E$10 &amp; "_" &amp; $D$9 &amp; "_" &amp; $B116, OBSERVED_DATA!$A$2:$F$6151, 4, FALSE),  0)</f>
        <v>0</v>
      </c>
      <c r="F116" s="73">
        <f>IFERROR(VLOOKUP(F$10 &amp; "_" &amp; $D$9 &amp; "_" &amp; $B116, OBSERVED_DATA!$A$2:$F$6151, 4, FALSE),  0)</f>
        <v>0</v>
      </c>
      <c r="G116" s="73">
        <f>IFERROR(VLOOKUP(G$10 &amp; "_" &amp; $D$9 &amp; "_" &amp; $B116, OBSERVED_DATA!$A$2:$F$6151, 4, FALSE),  0)</f>
        <v>0</v>
      </c>
      <c r="H116" s="73">
        <f>IFERROR(VLOOKUP(H$10 &amp; "_" &amp; $D$9 &amp; "_" &amp; $B116, OBSERVED_DATA!$A$2:$F$6151, 4, FALSE),  0)</f>
        <v>0</v>
      </c>
      <c r="I116" s="73">
        <f>IFERROR(VLOOKUP(I$10 &amp; "_" &amp; $D$9 &amp; "_" &amp; $B116, OBSERVED_DATA!$A$2:$F$6151, 4, FALSE),  0)</f>
        <v>0</v>
      </c>
      <c r="J116" s="73">
        <f>IFERROR(VLOOKUP(J$10 &amp; "_" &amp; $D$9 &amp; "_" &amp; $B116, OBSERVED_DATA!$A$2:$F$6151, 4, FALSE),  0)</f>
        <v>0</v>
      </c>
      <c r="K116" s="72">
        <f>IFERROR(VLOOKUP(K$10 &amp; "_" &amp; $D$9 &amp; "_" &amp; $B116, OBSERVED_DATA!$A$2:$F$6151, 4, FALSE),  0)</f>
        <v>0</v>
      </c>
      <c r="L116" s="74">
        <f>IFERROR(VLOOKUP(L$10 &amp; "_" &amp; $D$9 &amp; "_" &amp; $B116, OBSERVED_DATA!$A$2:$F$6151, 4, FALSE),  0)</f>
        <v>0</v>
      </c>
      <c r="M116" s="72">
        <f>IFERROR(VLOOKUP(M$10 &amp; "_" &amp; $D$9 &amp; "_" &amp; $B116, OBSERVED_DATA!$A$2:$F$6151, 4, FALSE),  0)</f>
        <v>0</v>
      </c>
      <c r="N116" s="72">
        <f>IFERROR(VLOOKUP(N$10 &amp; "_" &amp; $D$9 &amp; "_" &amp; $B116, OBSERVED_DATA!$A$2:$F$6151, 4, FALSE),  0)</f>
        <v>0</v>
      </c>
      <c r="O116" s="74">
        <f>IFERROR(VLOOKUP(O$10 &amp; "_" &amp; $D$9 &amp; "_" &amp; $B116, OBSERVED_DATA!$A$2:$F$6151, 4, FALSE),  0)</f>
        <v>0</v>
      </c>
      <c r="P116" s="72">
        <f>IFERROR(VLOOKUP(P$10 &amp; "_" &amp; $D$9 &amp; "_" &amp; $B116, OBSERVED_DATA!$A$2:$F$6151, 4, FALSE),  0)</f>
        <v>0</v>
      </c>
      <c r="Q116" s="72">
        <f>IFERROR(VLOOKUP(Q$10 &amp; "_" &amp; $D$9 &amp; "_" &amp; $B116, OBSERVED_DATA!$A$2:$F$6151, 4, FALSE),  0)</f>
        <v>0</v>
      </c>
      <c r="R116" s="72">
        <f>IFERROR(VLOOKUP(R$10 &amp; "_" &amp; $D$9 &amp; "_" &amp; $B116, OBSERVED_DATA!$A$2:$F$6151, 4, FALSE),  0)</f>
        <v>0</v>
      </c>
      <c r="S116" s="72">
        <f>IFERROR(VLOOKUP(S$10 &amp; "_" &amp; $D$9 &amp; "_" &amp; $B116, OBSERVED_DATA!$A$2:$F$6151, 4, FALSE),  0)</f>
        <v>0</v>
      </c>
      <c r="T116" s="72">
        <f>IFERROR(VLOOKUP(T$10 &amp; "_" &amp; $D$9 &amp; "_" &amp; $B116, OBSERVED_DATA!$A$2:$F$6151, 4, FALSE),  0)</f>
        <v>0</v>
      </c>
    </row>
    <row r="117" spans="2:20" x14ac:dyDescent="0.25">
      <c r="B117" s="30">
        <f>Obs_Time!B117</f>
        <v>212</v>
      </c>
      <c r="C117" s="30">
        <f>Obs_Time!C117</f>
        <v>213</v>
      </c>
      <c r="D117" s="47"/>
      <c r="E117" s="72">
        <f>IFERROR(VLOOKUP(E$10 &amp; "_" &amp; $D$9 &amp; "_" &amp; $B117, OBSERVED_DATA!$A$2:$F$6151, 4, FALSE),  0)</f>
        <v>0</v>
      </c>
      <c r="F117" s="73">
        <f>IFERROR(VLOOKUP(F$10 &amp; "_" &amp; $D$9 &amp; "_" &amp; $B117, OBSERVED_DATA!$A$2:$F$6151, 4, FALSE),  0)</f>
        <v>0</v>
      </c>
      <c r="G117" s="73">
        <f>IFERROR(VLOOKUP(G$10 &amp; "_" &amp; $D$9 &amp; "_" &amp; $B117, OBSERVED_DATA!$A$2:$F$6151, 4, FALSE),  0)</f>
        <v>0</v>
      </c>
      <c r="H117" s="73">
        <f>IFERROR(VLOOKUP(H$10 &amp; "_" &amp; $D$9 &amp; "_" &amp; $B117, OBSERVED_DATA!$A$2:$F$6151, 4, FALSE),  0)</f>
        <v>0</v>
      </c>
      <c r="I117" s="73">
        <f>IFERROR(VLOOKUP(I$10 &amp; "_" &amp; $D$9 &amp; "_" &amp; $B117, OBSERVED_DATA!$A$2:$F$6151, 4, FALSE),  0)</f>
        <v>0</v>
      </c>
      <c r="J117" s="73">
        <f>IFERROR(VLOOKUP(J$10 &amp; "_" &amp; $D$9 &amp; "_" &amp; $B117, OBSERVED_DATA!$A$2:$F$6151, 4, FALSE),  0)</f>
        <v>0</v>
      </c>
      <c r="K117" s="72">
        <f>IFERROR(VLOOKUP(K$10 &amp; "_" &amp; $D$9 &amp; "_" &amp; $B117, OBSERVED_DATA!$A$2:$F$6151, 4, FALSE),  0)</f>
        <v>0</v>
      </c>
      <c r="L117" s="74">
        <f>IFERROR(VLOOKUP(L$10 &amp; "_" &amp; $D$9 &amp; "_" &amp; $B117, OBSERVED_DATA!$A$2:$F$6151, 4, FALSE),  0)</f>
        <v>0</v>
      </c>
      <c r="M117" s="72">
        <f>IFERROR(VLOOKUP(M$10 &amp; "_" &amp; $D$9 &amp; "_" &amp; $B117, OBSERVED_DATA!$A$2:$F$6151, 4, FALSE),  0)</f>
        <v>0</v>
      </c>
      <c r="N117" s="72">
        <f>IFERROR(VLOOKUP(N$10 &amp; "_" &amp; $D$9 &amp; "_" &amp; $B117, OBSERVED_DATA!$A$2:$F$6151, 4, FALSE),  0)</f>
        <v>0</v>
      </c>
      <c r="O117" s="74">
        <f>IFERROR(VLOOKUP(O$10 &amp; "_" &amp; $D$9 &amp; "_" &amp; $B117, OBSERVED_DATA!$A$2:$F$6151, 4, FALSE),  0)</f>
        <v>0</v>
      </c>
      <c r="P117" s="72">
        <f>IFERROR(VLOOKUP(P$10 &amp; "_" &amp; $D$9 &amp; "_" &amp; $B117, OBSERVED_DATA!$A$2:$F$6151, 4, FALSE),  0)</f>
        <v>0</v>
      </c>
      <c r="Q117" s="72">
        <f>IFERROR(VLOOKUP(Q$10 &amp; "_" &amp; $D$9 &amp; "_" &amp; $B117, OBSERVED_DATA!$A$2:$F$6151, 4, FALSE),  0)</f>
        <v>0</v>
      </c>
      <c r="R117" s="72">
        <f>IFERROR(VLOOKUP(R$10 &amp; "_" &amp; $D$9 &amp; "_" &amp; $B117, OBSERVED_DATA!$A$2:$F$6151, 4, FALSE),  0)</f>
        <v>0</v>
      </c>
      <c r="S117" s="72">
        <f>IFERROR(VLOOKUP(S$10 &amp; "_" &amp; $D$9 &amp; "_" &amp; $B117, OBSERVED_DATA!$A$2:$F$6151, 4, FALSE),  0)</f>
        <v>0</v>
      </c>
      <c r="T117" s="72">
        <f>IFERROR(VLOOKUP(T$10 &amp; "_" &amp; $D$9 &amp; "_" &amp; $B117, OBSERVED_DATA!$A$2:$F$6151, 4, FALSE),  0)</f>
        <v>0</v>
      </c>
    </row>
    <row r="118" spans="2:20" x14ac:dyDescent="0.25">
      <c r="B118" s="30">
        <f>Obs_Time!B118</f>
        <v>214</v>
      </c>
      <c r="C118" s="30">
        <f>Obs_Time!C118</f>
        <v>215</v>
      </c>
      <c r="D118" s="47"/>
      <c r="E118" s="72">
        <f>IFERROR(VLOOKUP(E$10 &amp; "_" &amp; $D$9 &amp; "_" &amp; $B118, OBSERVED_DATA!$A$2:$F$6151, 4, FALSE),  0)</f>
        <v>0</v>
      </c>
      <c r="F118" s="73">
        <f>IFERROR(VLOOKUP(F$10 &amp; "_" &amp; $D$9 &amp; "_" &amp; $B118, OBSERVED_DATA!$A$2:$F$6151, 4, FALSE),  0)</f>
        <v>0</v>
      </c>
      <c r="G118" s="73">
        <f>IFERROR(VLOOKUP(G$10 &amp; "_" &amp; $D$9 &amp; "_" &amp; $B118, OBSERVED_DATA!$A$2:$F$6151, 4, FALSE),  0)</f>
        <v>0</v>
      </c>
      <c r="H118" s="73">
        <f>IFERROR(VLOOKUP(H$10 &amp; "_" &amp; $D$9 &amp; "_" &amp; $B118, OBSERVED_DATA!$A$2:$F$6151, 4, FALSE),  0)</f>
        <v>0</v>
      </c>
      <c r="I118" s="73">
        <f>IFERROR(VLOOKUP(I$10 &amp; "_" &amp; $D$9 &amp; "_" &amp; $B118, OBSERVED_DATA!$A$2:$F$6151, 4, FALSE),  0)</f>
        <v>0</v>
      </c>
      <c r="J118" s="73">
        <f>IFERROR(VLOOKUP(J$10 &amp; "_" &amp; $D$9 &amp; "_" &amp; $B118, OBSERVED_DATA!$A$2:$F$6151, 4, FALSE),  0)</f>
        <v>0</v>
      </c>
      <c r="K118" s="72">
        <f>IFERROR(VLOOKUP(K$10 &amp; "_" &amp; $D$9 &amp; "_" &amp; $B118, OBSERVED_DATA!$A$2:$F$6151, 4, FALSE),  0)</f>
        <v>0</v>
      </c>
      <c r="L118" s="74">
        <f>IFERROR(VLOOKUP(L$10 &amp; "_" &amp; $D$9 &amp; "_" &amp; $B118, OBSERVED_DATA!$A$2:$F$6151, 4, FALSE),  0)</f>
        <v>0</v>
      </c>
      <c r="M118" s="72">
        <f>IFERROR(VLOOKUP(M$10 &amp; "_" &amp; $D$9 &amp; "_" &amp; $B118, OBSERVED_DATA!$A$2:$F$6151, 4, FALSE),  0)</f>
        <v>0</v>
      </c>
      <c r="N118" s="72">
        <f>IFERROR(VLOOKUP(N$10 &amp; "_" &amp; $D$9 &amp; "_" &amp; $B118, OBSERVED_DATA!$A$2:$F$6151, 4, FALSE),  0)</f>
        <v>0</v>
      </c>
      <c r="O118" s="74">
        <f>IFERROR(VLOOKUP(O$10 &amp; "_" &amp; $D$9 &amp; "_" &amp; $B118, OBSERVED_DATA!$A$2:$F$6151, 4, FALSE),  0)</f>
        <v>0</v>
      </c>
      <c r="P118" s="72">
        <f>IFERROR(VLOOKUP(P$10 &amp; "_" &amp; $D$9 &amp; "_" &amp; $B118, OBSERVED_DATA!$A$2:$F$6151, 4, FALSE),  0)</f>
        <v>0</v>
      </c>
      <c r="Q118" s="72">
        <f>IFERROR(VLOOKUP(Q$10 &amp; "_" &amp; $D$9 &amp; "_" &amp; $B118, OBSERVED_DATA!$A$2:$F$6151, 4, FALSE),  0)</f>
        <v>0</v>
      </c>
      <c r="R118" s="72">
        <f>IFERROR(VLOOKUP(R$10 &amp; "_" &amp; $D$9 &amp; "_" &amp; $B118, OBSERVED_DATA!$A$2:$F$6151, 4, FALSE),  0)</f>
        <v>0</v>
      </c>
      <c r="S118" s="72">
        <f>IFERROR(VLOOKUP(S$10 &amp; "_" &amp; $D$9 &amp; "_" &amp; $B118, OBSERVED_DATA!$A$2:$F$6151, 4, FALSE),  0)</f>
        <v>0</v>
      </c>
      <c r="T118" s="72">
        <f>IFERROR(VLOOKUP(T$10 &amp; "_" &amp; $D$9 &amp; "_" &amp; $B118, OBSERVED_DATA!$A$2:$F$6151, 4, FALSE),  0)</f>
        <v>0</v>
      </c>
    </row>
    <row r="119" spans="2:20" x14ac:dyDescent="0.25">
      <c r="B119" s="30">
        <f>Obs_Time!B119</f>
        <v>216</v>
      </c>
      <c r="C119" s="30">
        <f>Obs_Time!C119</f>
        <v>217</v>
      </c>
      <c r="D119" s="47"/>
      <c r="E119" s="72">
        <f>IFERROR(VLOOKUP(E$10 &amp; "_" &amp; $D$9 &amp; "_" &amp; $B119, OBSERVED_DATA!$A$2:$F$6151, 4, FALSE),  0)</f>
        <v>0</v>
      </c>
      <c r="F119" s="73">
        <f>IFERROR(VLOOKUP(F$10 &amp; "_" &amp; $D$9 &amp; "_" &amp; $B119, OBSERVED_DATA!$A$2:$F$6151, 4, FALSE),  0)</f>
        <v>0</v>
      </c>
      <c r="G119" s="73">
        <f>IFERROR(VLOOKUP(G$10 &amp; "_" &amp; $D$9 &amp; "_" &amp; $B119, OBSERVED_DATA!$A$2:$F$6151, 4, FALSE),  0)</f>
        <v>0</v>
      </c>
      <c r="H119" s="73">
        <f>IFERROR(VLOOKUP(H$10 &amp; "_" &amp; $D$9 &amp; "_" &amp; $B119, OBSERVED_DATA!$A$2:$F$6151, 4, FALSE),  0)</f>
        <v>0</v>
      </c>
      <c r="I119" s="73">
        <f>IFERROR(VLOOKUP(I$10 &amp; "_" &amp; $D$9 &amp; "_" &amp; $B119, OBSERVED_DATA!$A$2:$F$6151, 4, FALSE),  0)</f>
        <v>0</v>
      </c>
      <c r="J119" s="73">
        <f>IFERROR(VLOOKUP(J$10 &amp; "_" &amp; $D$9 &amp; "_" &amp; $B119, OBSERVED_DATA!$A$2:$F$6151, 4, FALSE),  0)</f>
        <v>0</v>
      </c>
      <c r="K119" s="72">
        <f>IFERROR(VLOOKUP(K$10 &amp; "_" &amp; $D$9 &amp; "_" &amp; $B119, OBSERVED_DATA!$A$2:$F$6151, 4, FALSE),  0)</f>
        <v>0</v>
      </c>
      <c r="L119" s="74">
        <f>IFERROR(VLOOKUP(L$10 &amp; "_" &amp; $D$9 &amp; "_" &amp; $B119, OBSERVED_DATA!$A$2:$F$6151, 4, FALSE),  0)</f>
        <v>0</v>
      </c>
      <c r="M119" s="72">
        <f>IFERROR(VLOOKUP(M$10 &amp; "_" &amp; $D$9 &amp; "_" &amp; $B119, OBSERVED_DATA!$A$2:$F$6151, 4, FALSE),  0)</f>
        <v>0</v>
      </c>
      <c r="N119" s="72">
        <f>IFERROR(VLOOKUP(N$10 &amp; "_" &amp; $D$9 &amp; "_" &amp; $B119, OBSERVED_DATA!$A$2:$F$6151, 4, FALSE),  0)</f>
        <v>0</v>
      </c>
      <c r="O119" s="74">
        <f>IFERROR(VLOOKUP(O$10 &amp; "_" &amp; $D$9 &amp; "_" &amp; $B119, OBSERVED_DATA!$A$2:$F$6151, 4, FALSE),  0)</f>
        <v>0</v>
      </c>
      <c r="P119" s="72">
        <f>IFERROR(VLOOKUP(P$10 &amp; "_" &amp; $D$9 &amp; "_" &amp; $B119, OBSERVED_DATA!$A$2:$F$6151, 4, FALSE),  0)</f>
        <v>0</v>
      </c>
      <c r="Q119" s="72">
        <f>IFERROR(VLOOKUP(Q$10 &amp; "_" &amp; $D$9 &amp; "_" &amp; $B119, OBSERVED_DATA!$A$2:$F$6151, 4, FALSE),  0)</f>
        <v>0</v>
      </c>
      <c r="R119" s="72">
        <f>IFERROR(VLOOKUP(R$10 &amp; "_" &amp; $D$9 &amp; "_" &amp; $B119, OBSERVED_DATA!$A$2:$F$6151, 4, FALSE),  0)</f>
        <v>0</v>
      </c>
      <c r="S119" s="72">
        <f>IFERROR(VLOOKUP(S$10 &amp; "_" &amp; $D$9 &amp; "_" &amp; $B119, OBSERVED_DATA!$A$2:$F$6151, 4, FALSE),  0)</f>
        <v>0</v>
      </c>
      <c r="T119" s="72">
        <f>IFERROR(VLOOKUP(T$10 &amp; "_" &amp; $D$9 &amp; "_" &amp; $B119, OBSERVED_DATA!$A$2:$F$6151, 4, FALSE),  0)</f>
        <v>0</v>
      </c>
    </row>
    <row r="120" spans="2:20" x14ac:dyDescent="0.25">
      <c r="B120" s="30">
        <f>Obs_Time!B120</f>
        <v>218</v>
      </c>
      <c r="C120" s="30">
        <f>Obs_Time!C120</f>
        <v>219</v>
      </c>
      <c r="D120" s="47"/>
      <c r="E120" s="72">
        <f>IFERROR(VLOOKUP(E$10 &amp; "_" &amp; $D$9 &amp; "_" &amp; $B120, OBSERVED_DATA!$A$2:$F$6151, 4, FALSE),  0)</f>
        <v>0</v>
      </c>
      <c r="F120" s="73">
        <f>IFERROR(VLOOKUP(F$10 &amp; "_" &amp; $D$9 &amp; "_" &amp; $B120, OBSERVED_DATA!$A$2:$F$6151, 4, FALSE),  0)</f>
        <v>0</v>
      </c>
      <c r="G120" s="73">
        <f>IFERROR(VLOOKUP(G$10 &amp; "_" &amp; $D$9 &amp; "_" &amp; $B120, OBSERVED_DATA!$A$2:$F$6151, 4, FALSE),  0)</f>
        <v>0</v>
      </c>
      <c r="H120" s="73">
        <f>IFERROR(VLOOKUP(H$10 &amp; "_" &amp; $D$9 &amp; "_" &amp; $B120, OBSERVED_DATA!$A$2:$F$6151, 4, FALSE),  0)</f>
        <v>0</v>
      </c>
      <c r="I120" s="73">
        <f>IFERROR(VLOOKUP(I$10 &amp; "_" &amp; $D$9 &amp; "_" &amp; $B120, OBSERVED_DATA!$A$2:$F$6151, 4, FALSE),  0)</f>
        <v>0</v>
      </c>
      <c r="J120" s="73">
        <f>IFERROR(VLOOKUP(J$10 &amp; "_" &amp; $D$9 &amp; "_" &amp; $B120, OBSERVED_DATA!$A$2:$F$6151, 4, FALSE),  0)</f>
        <v>0</v>
      </c>
      <c r="K120" s="72">
        <f>IFERROR(VLOOKUP(K$10 &amp; "_" &amp; $D$9 &amp; "_" &amp; $B120, OBSERVED_DATA!$A$2:$F$6151, 4, FALSE),  0)</f>
        <v>0</v>
      </c>
      <c r="L120" s="74">
        <f>IFERROR(VLOOKUP(L$10 &amp; "_" &amp; $D$9 &amp; "_" &amp; $B120, OBSERVED_DATA!$A$2:$F$6151, 4, FALSE),  0)</f>
        <v>0</v>
      </c>
      <c r="M120" s="72">
        <f>IFERROR(VLOOKUP(M$10 &amp; "_" &amp; $D$9 &amp; "_" &amp; $B120, OBSERVED_DATA!$A$2:$F$6151, 4, FALSE),  0)</f>
        <v>0</v>
      </c>
      <c r="N120" s="72">
        <f>IFERROR(VLOOKUP(N$10 &amp; "_" &amp; $D$9 &amp; "_" &amp; $B120, OBSERVED_DATA!$A$2:$F$6151, 4, FALSE),  0)</f>
        <v>0</v>
      </c>
      <c r="O120" s="74">
        <f>IFERROR(VLOOKUP(O$10 &amp; "_" &amp; $D$9 &amp; "_" &amp; $B120, OBSERVED_DATA!$A$2:$F$6151, 4, FALSE),  0)</f>
        <v>0</v>
      </c>
      <c r="P120" s="72">
        <f>IFERROR(VLOOKUP(P$10 &amp; "_" &amp; $D$9 &amp; "_" &amp; $B120, OBSERVED_DATA!$A$2:$F$6151, 4, FALSE),  0)</f>
        <v>0</v>
      </c>
      <c r="Q120" s="72">
        <f>IFERROR(VLOOKUP(Q$10 &amp; "_" &amp; $D$9 &amp; "_" &amp; $B120, OBSERVED_DATA!$A$2:$F$6151, 4, FALSE),  0)</f>
        <v>0</v>
      </c>
      <c r="R120" s="72">
        <f>IFERROR(VLOOKUP(R$10 &amp; "_" &amp; $D$9 &amp; "_" &amp; $B120, OBSERVED_DATA!$A$2:$F$6151, 4, FALSE),  0)</f>
        <v>0</v>
      </c>
      <c r="S120" s="72">
        <f>IFERROR(VLOOKUP(S$10 &amp; "_" &amp; $D$9 &amp; "_" &amp; $B120, OBSERVED_DATA!$A$2:$F$6151, 4, FALSE),  0)</f>
        <v>0</v>
      </c>
      <c r="T120" s="72">
        <f>IFERROR(VLOOKUP(T$10 &amp; "_" &amp; $D$9 &amp; "_" &amp; $B120, OBSERVED_DATA!$A$2:$F$6151, 4, FALSE),  0)</f>
        <v>0</v>
      </c>
    </row>
    <row r="121" spans="2:20" x14ac:dyDescent="0.25">
      <c r="B121" s="30">
        <f>Obs_Time!B121</f>
        <v>220</v>
      </c>
      <c r="C121" s="30">
        <f>Obs_Time!C121</f>
        <v>221</v>
      </c>
      <c r="D121" s="47"/>
      <c r="E121" s="72">
        <f>IFERROR(VLOOKUP(E$10 &amp; "_" &amp; $D$9 &amp; "_" &amp; $B121, OBSERVED_DATA!$A$2:$F$6151, 4, FALSE),  0)</f>
        <v>0</v>
      </c>
      <c r="F121" s="73">
        <f>IFERROR(VLOOKUP(F$10 &amp; "_" &amp; $D$9 &amp; "_" &amp; $B121, OBSERVED_DATA!$A$2:$F$6151, 4, FALSE),  0)</f>
        <v>0</v>
      </c>
      <c r="G121" s="73">
        <f>IFERROR(VLOOKUP(G$10 &amp; "_" &amp; $D$9 &amp; "_" &amp; $B121, OBSERVED_DATA!$A$2:$F$6151, 4, FALSE),  0)</f>
        <v>0</v>
      </c>
      <c r="H121" s="73">
        <f>IFERROR(VLOOKUP(H$10 &amp; "_" &amp; $D$9 &amp; "_" &amp; $B121, OBSERVED_DATA!$A$2:$F$6151, 4, FALSE),  0)</f>
        <v>0</v>
      </c>
      <c r="I121" s="73">
        <f>IFERROR(VLOOKUP(I$10 &amp; "_" &amp; $D$9 &amp; "_" &amp; $B121, OBSERVED_DATA!$A$2:$F$6151, 4, FALSE),  0)</f>
        <v>0</v>
      </c>
      <c r="J121" s="73">
        <f>IFERROR(VLOOKUP(J$10 &amp; "_" &amp; $D$9 &amp; "_" &amp; $B121, OBSERVED_DATA!$A$2:$F$6151, 4, FALSE),  0)</f>
        <v>0</v>
      </c>
      <c r="K121" s="72">
        <f>IFERROR(VLOOKUP(K$10 &amp; "_" &amp; $D$9 &amp; "_" &amp; $B121, OBSERVED_DATA!$A$2:$F$6151, 4, FALSE),  0)</f>
        <v>0</v>
      </c>
      <c r="L121" s="74">
        <f>IFERROR(VLOOKUP(L$10 &amp; "_" &amp; $D$9 &amp; "_" &amp; $B121, OBSERVED_DATA!$A$2:$F$6151, 4, FALSE),  0)</f>
        <v>0</v>
      </c>
      <c r="M121" s="72">
        <f>IFERROR(VLOOKUP(M$10 &amp; "_" &amp; $D$9 &amp; "_" &amp; $B121, OBSERVED_DATA!$A$2:$F$6151, 4, FALSE),  0)</f>
        <v>0</v>
      </c>
      <c r="N121" s="72">
        <f>IFERROR(VLOOKUP(N$10 &amp; "_" &amp; $D$9 &amp; "_" &amp; $B121, OBSERVED_DATA!$A$2:$F$6151, 4, FALSE),  0)</f>
        <v>0</v>
      </c>
      <c r="O121" s="74">
        <f>IFERROR(VLOOKUP(O$10 &amp; "_" &amp; $D$9 &amp; "_" &amp; $B121, OBSERVED_DATA!$A$2:$F$6151, 4, FALSE),  0)</f>
        <v>0</v>
      </c>
      <c r="P121" s="72">
        <f>IFERROR(VLOOKUP(P$10 &amp; "_" &amp; $D$9 &amp; "_" &amp; $B121, OBSERVED_DATA!$A$2:$F$6151, 4, FALSE),  0)</f>
        <v>0</v>
      </c>
      <c r="Q121" s="72">
        <f>IFERROR(VLOOKUP(Q$10 &amp; "_" &amp; $D$9 &amp; "_" &amp; $B121, OBSERVED_DATA!$A$2:$F$6151, 4, FALSE),  0)</f>
        <v>0</v>
      </c>
      <c r="R121" s="72">
        <f>IFERROR(VLOOKUP(R$10 &amp; "_" &amp; $D$9 &amp; "_" &amp; $B121, OBSERVED_DATA!$A$2:$F$6151, 4, FALSE),  0)</f>
        <v>0</v>
      </c>
      <c r="S121" s="72">
        <f>IFERROR(VLOOKUP(S$10 &amp; "_" &amp; $D$9 &amp; "_" &amp; $B121, OBSERVED_DATA!$A$2:$F$6151, 4, FALSE),  0)</f>
        <v>0</v>
      </c>
      <c r="T121" s="72">
        <f>IFERROR(VLOOKUP(T$10 &amp; "_" &amp; $D$9 &amp; "_" &amp; $B121, OBSERVED_DATA!$A$2:$F$6151, 4, FALSE),  0)</f>
        <v>0</v>
      </c>
    </row>
    <row r="122" spans="2:20" x14ac:dyDescent="0.25">
      <c r="B122" s="30">
        <f>Obs_Time!B122</f>
        <v>222</v>
      </c>
      <c r="C122" s="30">
        <f>Obs_Time!C122</f>
        <v>223</v>
      </c>
      <c r="D122" s="47"/>
      <c r="E122" s="72">
        <f>IFERROR(VLOOKUP(E$10 &amp; "_" &amp; $D$9 &amp; "_" &amp; $B122, OBSERVED_DATA!$A$2:$F$6151, 4, FALSE),  0)</f>
        <v>0</v>
      </c>
      <c r="F122" s="73">
        <f>IFERROR(VLOOKUP(F$10 &amp; "_" &amp; $D$9 &amp; "_" &amp; $B122, OBSERVED_DATA!$A$2:$F$6151, 4, FALSE),  0)</f>
        <v>0</v>
      </c>
      <c r="G122" s="73">
        <f>IFERROR(VLOOKUP(G$10 &amp; "_" &amp; $D$9 &amp; "_" &amp; $B122, OBSERVED_DATA!$A$2:$F$6151, 4, FALSE),  0)</f>
        <v>0</v>
      </c>
      <c r="H122" s="73">
        <f>IFERROR(VLOOKUP(H$10 &amp; "_" &amp; $D$9 &amp; "_" &amp; $B122, OBSERVED_DATA!$A$2:$F$6151, 4, FALSE),  0)</f>
        <v>0</v>
      </c>
      <c r="I122" s="73">
        <f>IFERROR(VLOOKUP(I$10 &amp; "_" &amp; $D$9 &amp; "_" &amp; $B122, OBSERVED_DATA!$A$2:$F$6151, 4, FALSE),  0)</f>
        <v>0</v>
      </c>
      <c r="J122" s="73">
        <f>IFERROR(VLOOKUP(J$10 &amp; "_" &amp; $D$9 &amp; "_" &amp; $B122, OBSERVED_DATA!$A$2:$F$6151, 4, FALSE),  0)</f>
        <v>0</v>
      </c>
      <c r="K122" s="72">
        <f>IFERROR(VLOOKUP(K$10 &amp; "_" &amp; $D$9 &amp; "_" &amp; $B122, OBSERVED_DATA!$A$2:$F$6151, 4, FALSE),  0)</f>
        <v>0</v>
      </c>
      <c r="L122" s="74">
        <f>IFERROR(VLOOKUP(L$10 &amp; "_" &amp; $D$9 &amp; "_" &amp; $B122, OBSERVED_DATA!$A$2:$F$6151, 4, FALSE),  0)</f>
        <v>0</v>
      </c>
      <c r="M122" s="72">
        <f>IFERROR(VLOOKUP(M$10 &amp; "_" &amp; $D$9 &amp; "_" &amp; $B122, OBSERVED_DATA!$A$2:$F$6151, 4, FALSE),  0)</f>
        <v>0</v>
      </c>
      <c r="N122" s="72">
        <f>IFERROR(VLOOKUP(N$10 &amp; "_" &amp; $D$9 &amp; "_" &amp; $B122, OBSERVED_DATA!$A$2:$F$6151, 4, FALSE),  0)</f>
        <v>0</v>
      </c>
      <c r="O122" s="74">
        <f>IFERROR(VLOOKUP(O$10 &amp; "_" &amp; $D$9 &amp; "_" &amp; $B122, OBSERVED_DATA!$A$2:$F$6151, 4, FALSE),  0)</f>
        <v>0</v>
      </c>
      <c r="P122" s="72">
        <f>IFERROR(VLOOKUP(P$10 &amp; "_" &amp; $D$9 &amp; "_" &amp; $B122, OBSERVED_DATA!$A$2:$F$6151, 4, FALSE),  0)</f>
        <v>0</v>
      </c>
      <c r="Q122" s="72">
        <f>IFERROR(VLOOKUP(Q$10 &amp; "_" &amp; $D$9 &amp; "_" &amp; $B122, OBSERVED_DATA!$A$2:$F$6151, 4, FALSE),  0)</f>
        <v>0</v>
      </c>
      <c r="R122" s="72">
        <f>IFERROR(VLOOKUP(R$10 &amp; "_" &amp; $D$9 &amp; "_" &amp; $B122, OBSERVED_DATA!$A$2:$F$6151, 4, FALSE),  0)</f>
        <v>0</v>
      </c>
      <c r="S122" s="72">
        <f>IFERROR(VLOOKUP(S$10 &amp; "_" &amp; $D$9 &amp; "_" &amp; $B122, OBSERVED_DATA!$A$2:$F$6151, 4, FALSE),  0)</f>
        <v>0</v>
      </c>
      <c r="T122" s="72">
        <f>IFERROR(VLOOKUP(T$10 &amp; "_" &amp; $D$9 &amp; "_" &amp; $B122, OBSERVED_DATA!$A$2:$F$6151, 4, FALSE),  0)</f>
        <v>0</v>
      </c>
    </row>
    <row r="123" spans="2:20" x14ac:dyDescent="0.25">
      <c r="B123" s="30">
        <f>Obs_Time!B123</f>
        <v>224</v>
      </c>
      <c r="C123" s="30">
        <f>Obs_Time!C123</f>
        <v>225</v>
      </c>
      <c r="D123" s="47"/>
      <c r="E123" s="72">
        <f>IFERROR(VLOOKUP(E$10 &amp; "_" &amp; $D$9 &amp; "_" &amp; $B123, OBSERVED_DATA!$A$2:$F$6151, 4, FALSE),  0)</f>
        <v>0</v>
      </c>
      <c r="F123" s="73">
        <f>IFERROR(VLOOKUP(F$10 &amp; "_" &amp; $D$9 &amp; "_" &amp; $B123, OBSERVED_DATA!$A$2:$F$6151, 4, FALSE),  0)</f>
        <v>0</v>
      </c>
      <c r="G123" s="73">
        <f>IFERROR(VLOOKUP(G$10 &amp; "_" &amp; $D$9 &amp; "_" &amp; $B123, OBSERVED_DATA!$A$2:$F$6151, 4, FALSE),  0)</f>
        <v>0</v>
      </c>
      <c r="H123" s="73">
        <f>IFERROR(VLOOKUP(H$10 &amp; "_" &amp; $D$9 &amp; "_" &amp; $B123, OBSERVED_DATA!$A$2:$F$6151, 4, FALSE),  0)</f>
        <v>0</v>
      </c>
      <c r="I123" s="73">
        <f>IFERROR(VLOOKUP(I$10 &amp; "_" &amp; $D$9 &amp; "_" &amp; $B123, OBSERVED_DATA!$A$2:$F$6151, 4, FALSE),  0)</f>
        <v>0</v>
      </c>
      <c r="J123" s="73">
        <f>IFERROR(VLOOKUP(J$10 &amp; "_" &amp; $D$9 &amp; "_" &amp; $B123, OBSERVED_DATA!$A$2:$F$6151, 4, FALSE),  0)</f>
        <v>0</v>
      </c>
      <c r="K123" s="72">
        <f>IFERROR(VLOOKUP(K$10 &amp; "_" &amp; $D$9 &amp; "_" &amp; $B123, OBSERVED_DATA!$A$2:$F$6151, 4, FALSE),  0)</f>
        <v>0</v>
      </c>
      <c r="L123" s="74">
        <f>IFERROR(VLOOKUP(L$10 &amp; "_" &amp; $D$9 &amp; "_" &amp; $B123, OBSERVED_DATA!$A$2:$F$6151, 4, FALSE),  0)</f>
        <v>0</v>
      </c>
      <c r="M123" s="72">
        <f>IFERROR(VLOOKUP(M$10 &amp; "_" &amp; $D$9 &amp; "_" &amp; $B123, OBSERVED_DATA!$A$2:$F$6151, 4, FALSE),  0)</f>
        <v>0</v>
      </c>
      <c r="N123" s="72">
        <f>IFERROR(VLOOKUP(N$10 &amp; "_" &amp; $D$9 &amp; "_" &amp; $B123, OBSERVED_DATA!$A$2:$F$6151, 4, FALSE),  0)</f>
        <v>0</v>
      </c>
      <c r="O123" s="74">
        <f>IFERROR(VLOOKUP(O$10 &amp; "_" &amp; $D$9 &amp; "_" &amp; $B123, OBSERVED_DATA!$A$2:$F$6151, 4, FALSE),  0)</f>
        <v>0</v>
      </c>
      <c r="P123" s="72">
        <f>IFERROR(VLOOKUP(P$10 &amp; "_" &amp; $D$9 &amp; "_" &amp; $B123, OBSERVED_DATA!$A$2:$F$6151, 4, FALSE),  0)</f>
        <v>0</v>
      </c>
      <c r="Q123" s="72">
        <f>IFERROR(VLOOKUP(Q$10 &amp; "_" &amp; $D$9 &amp; "_" &amp; $B123, OBSERVED_DATA!$A$2:$F$6151, 4, FALSE),  0)</f>
        <v>0</v>
      </c>
      <c r="R123" s="72">
        <f>IFERROR(VLOOKUP(R$10 &amp; "_" &amp; $D$9 &amp; "_" &amp; $B123, OBSERVED_DATA!$A$2:$F$6151, 4, FALSE),  0)</f>
        <v>0</v>
      </c>
      <c r="S123" s="72">
        <f>IFERROR(VLOOKUP(S$10 &amp; "_" &amp; $D$9 &amp; "_" &amp; $B123, OBSERVED_DATA!$A$2:$F$6151, 4, FALSE),  0)</f>
        <v>0</v>
      </c>
      <c r="T123" s="72">
        <f>IFERROR(VLOOKUP(T$10 &amp; "_" &amp; $D$9 &amp; "_" &amp; $B123, OBSERVED_DATA!$A$2:$F$6151, 4, FALSE),  0)</f>
        <v>0</v>
      </c>
    </row>
    <row r="124" spans="2:20" x14ac:dyDescent="0.25">
      <c r="B124" s="30">
        <f>Obs_Time!B124</f>
        <v>226</v>
      </c>
      <c r="C124" s="30">
        <f>Obs_Time!C124</f>
        <v>227</v>
      </c>
      <c r="D124" s="47"/>
      <c r="E124" s="72">
        <f>IFERROR(VLOOKUP(E$10 &amp; "_" &amp; $D$9 &amp; "_" &amp; $B124, OBSERVED_DATA!$A$2:$F$6151, 4, FALSE),  0)</f>
        <v>0</v>
      </c>
      <c r="F124" s="73">
        <f>IFERROR(VLOOKUP(F$10 &amp; "_" &amp; $D$9 &amp; "_" &amp; $B124, OBSERVED_DATA!$A$2:$F$6151, 4, FALSE),  0)</f>
        <v>0</v>
      </c>
      <c r="G124" s="73">
        <f>IFERROR(VLOOKUP(G$10 &amp; "_" &amp; $D$9 &amp; "_" &amp; $B124, OBSERVED_DATA!$A$2:$F$6151, 4, FALSE),  0)</f>
        <v>0</v>
      </c>
      <c r="H124" s="73">
        <f>IFERROR(VLOOKUP(H$10 &amp; "_" &amp; $D$9 &amp; "_" &amp; $B124, OBSERVED_DATA!$A$2:$F$6151, 4, FALSE),  0)</f>
        <v>0</v>
      </c>
      <c r="I124" s="73">
        <f>IFERROR(VLOOKUP(I$10 &amp; "_" &amp; $D$9 &amp; "_" &amp; $B124, OBSERVED_DATA!$A$2:$F$6151, 4, FALSE),  0)</f>
        <v>0</v>
      </c>
      <c r="J124" s="73">
        <f>IFERROR(VLOOKUP(J$10 &amp; "_" &amp; $D$9 &amp; "_" &amp; $B124, OBSERVED_DATA!$A$2:$F$6151, 4, FALSE),  0)</f>
        <v>0</v>
      </c>
      <c r="K124" s="72">
        <f>IFERROR(VLOOKUP(K$10 &amp; "_" &amp; $D$9 &amp; "_" &amp; $B124, OBSERVED_DATA!$A$2:$F$6151, 4, FALSE),  0)</f>
        <v>0</v>
      </c>
      <c r="L124" s="74">
        <f>IFERROR(VLOOKUP(L$10 &amp; "_" &amp; $D$9 &amp; "_" &amp; $B124, OBSERVED_DATA!$A$2:$F$6151, 4, FALSE),  0)</f>
        <v>0</v>
      </c>
      <c r="M124" s="72">
        <f>IFERROR(VLOOKUP(M$10 &amp; "_" &amp; $D$9 &amp; "_" &amp; $B124, OBSERVED_DATA!$A$2:$F$6151, 4, FALSE),  0)</f>
        <v>0</v>
      </c>
      <c r="N124" s="72">
        <f>IFERROR(VLOOKUP(N$10 &amp; "_" &amp; $D$9 &amp; "_" &amp; $B124, OBSERVED_DATA!$A$2:$F$6151, 4, FALSE),  0)</f>
        <v>0</v>
      </c>
      <c r="O124" s="74">
        <f>IFERROR(VLOOKUP(O$10 &amp; "_" &amp; $D$9 &amp; "_" &amp; $B124, OBSERVED_DATA!$A$2:$F$6151, 4, FALSE),  0)</f>
        <v>0</v>
      </c>
      <c r="P124" s="72">
        <f>IFERROR(VLOOKUP(P$10 &amp; "_" &amp; $D$9 &amp; "_" &amp; $B124, OBSERVED_DATA!$A$2:$F$6151, 4, FALSE),  0)</f>
        <v>0</v>
      </c>
      <c r="Q124" s="72">
        <f>IFERROR(VLOOKUP(Q$10 &amp; "_" &amp; $D$9 &amp; "_" &amp; $B124, OBSERVED_DATA!$A$2:$F$6151, 4, FALSE),  0)</f>
        <v>0</v>
      </c>
      <c r="R124" s="72">
        <f>IFERROR(VLOOKUP(R$10 &amp; "_" &amp; $D$9 &amp; "_" &amp; $B124, OBSERVED_DATA!$A$2:$F$6151, 4, FALSE),  0)</f>
        <v>0</v>
      </c>
      <c r="S124" s="72">
        <f>IFERROR(VLOOKUP(S$10 &amp; "_" &amp; $D$9 &amp; "_" &amp; $B124, OBSERVED_DATA!$A$2:$F$6151, 4, FALSE),  0)</f>
        <v>0</v>
      </c>
      <c r="T124" s="72">
        <f>IFERROR(VLOOKUP(T$10 &amp; "_" &amp; $D$9 &amp; "_" &amp; $B124, OBSERVED_DATA!$A$2:$F$6151, 4, FALSE),  0)</f>
        <v>0</v>
      </c>
    </row>
    <row r="125" spans="2:20" x14ac:dyDescent="0.25">
      <c r="B125" s="30">
        <f>Obs_Time!B125</f>
        <v>228</v>
      </c>
      <c r="C125" s="30">
        <f>Obs_Time!C125</f>
        <v>229</v>
      </c>
      <c r="D125" s="47"/>
      <c r="E125" s="72">
        <f>IFERROR(VLOOKUP(E$10 &amp; "_" &amp; $D$9 &amp; "_" &amp; $B125, OBSERVED_DATA!$A$2:$F$6151, 4, FALSE),  0)</f>
        <v>0</v>
      </c>
      <c r="F125" s="73">
        <f>IFERROR(VLOOKUP(F$10 &amp; "_" &amp; $D$9 &amp; "_" &amp; $B125, OBSERVED_DATA!$A$2:$F$6151, 4, FALSE),  0)</f>
        <v>0</v>
      </c>
      <c r="G125" s="73">
        <f>IFERROR(VLOOKUP(G$10 &amp; "_" &amp; $D$9 &amp; "_" &amp; $B125, OBSERVED_DATA!$A$2:$F$6151, 4, FALSE),  0)</f>
        <v>0</v>
      </c>
      <c r="H125" s="73">
        <f>IFERROR(VLOOKUP(H$10 &amp; "_" &amp; $D$9 &amp; "_" &amp; $B125, OBSERVED_DATA!$A$2:$F$6151, 4, FALSE),  0)</f>
        <v>0</v>
      </c>
      <c r="I125" s="73">
        <f>IFERROR(VLOOKUP(I$10 &amp; "_" &amp; $D$9 &amp; "_" &amp; $B125, OBSERVED_DATA!$A$2:$F$6151, 4, FALSE),  0)</f>
        <v>0</v>
      </c>
      <c r="J125" s="73">
        <f>IFERROR(VLOOKUP(J$10 &amp; "_" &amp; $D$9 &amp; "_" &amp; $B125, OBSERVED_DATA!$A$2:$F$6151, 4, FALSE),  0)</f>
        <v>0</v>
      </c>
      <c r="K125" s="72">
        <f>IFERROR(VLOOKUP(K$10 &amp; "_" &amp; $D$9 &amp; "_" &amp; $B125, OBSERVED_DATA!$A$2:$F$6151, 4, FALSE),  0)</f>
        <v>0</v>
      </c>
      <c r="L125" s="74">
        <f>IFERROR(VLOOKUP(L$10 &amp; "_" &amp; $D$9 &amp; "_" &amp; $B125, OBSERVED_DATA!$A$2:$F$6151, 4, FALSE),  0)</f>
        <v>0</v>
      </c>
      <c r="M125" s="72">
        <f>IFERROR(VLOOKUP(M$10 &amp; "_" &amp; $D$9 &amp; "_" &amp; $B125, OBSERVED_DATA!$A$2:$F$6151, 4, FALSE),  0)</f>
        <v>0</v>
      </c>
      <c r="N125" s="72">
        <f>IFERROR(VLOOKUP(N$10 &amp; "_" &amp; $D$9 &amp; "_" &amp; $B125, OBSERVED_DATA!$A$2:$F$6151, 4, FALSE),  0)</f>
        <v>0</v>
      </c>
      <c r="O125" s="74">
        <f>IFERROR(VLOOKUP(O$10 &amp; "_" &amp; $D$9 &amp; "_" &amp; $B125, OBSERVED_DATA!$A$2:$F$6151, 4, FALSE),  0)</f>
        <v>0</v>
      </c>
      <c r="P125" s="72">
        <f>IFERROR(VLOOKUP(P$10 &amp; "_" &amp; $D$9 &amp; "_" &amp; $B125, OBSERVED_DATA!$A$2:$F$6151, 4, FALSE),  0)</f>
        <v>0</v>
      </c>
      <c r="Q125" s="72">
        <f>IFERROR(VLOOKUP(Q$10 &amp; "_" &amp; $D$9 &amp; "_" &amp; $B125, OBSERVED_DATA!$A$2:$F$6151, 4, FALSE),  0)</f>
        <v>0</v>
      </c>
      <c r="R125" s="72">
        <f>IFERROR(VLOOKUP(R$10 &amp; "_" &amp; $D$9 &amp; "_" &amp; $B125, OBSERVED_DATA!$A$2:$F$6151, 4, FALSE),  0)</f>
        <v>0</v>
      </c>
      <c r="S125" s="72">
        <f>IFERROR(VLOOKUP(S$10 &amp; "_" &amp; $D$9 &amp; "_" &amp; $B125, OBSERVED_DATA!$A$2:$F$6151, 4, FALSE),  0)</f>
        <v>0</v>
      </c>
      <c r="T125" s="72">
        <f>IFERROR(VLOOKUP(T$10 &amp; "_" &amp; $D$9 &amp; "_" &amp; $B125, OBSERVED_DATA!$A$2:$F$6151, 4, FALSE),  0)</f>
        <v>0</v>
      </c>
    </row>
    <row r="126" spans="2:20" x14ac:dyDescent="0.25">
      <c r="B126" s="30">
        <f>Obs_Time!B126</f>
        <v>230</v>
      </c>
      <c r="C126" s="30">
        <f>Obs_Time!C126</f>
        <v>231</v>
      </c>
      <c r="D126" s="47"/>
      <c r="E126" s="72">
        <f>IFERROR(VLOOKUP(E$10 &amp; "_" &amp; $D$9 &amp; "_" &amp; $B126, OBSERVED_DATA!$A$2:$F$6151, 4, FALSE),  0)</f>
        <v>0</v>
      </c>
      <c r="F126" s="73">
        <f>IFERROR(VLOOKUP(F$10 &amp; "_" &amp; $D$9 &amp; "_" &amp; $B126, OBSERVED_DATA!$A$2:$F$6151, 4, FALSE),  0)</f>
        <v>0</v>
      </c>
      <c r="G126" s="73">
        <f>IFERROR(VLOOKUP(G$10 &amp; "_" &amp; $D$9 &amp; "_" &amp; $B126, OBSERVED_DATA!$A$2:$F$6151, 4, FALSE),  0)</f>
        <v>0</v>
      </c>
      <c r="H126" s="73">
        <f>IFERROR(VLOOKUP(H$10 &amp; "_" &amp; $D$9 &amp; "_" &amp; $B126, OBSERVED_DATA!$A$2:$F$6151, 4, FALSE),  0)</f>
        <v>0</v>
      </c>
      <c r="I126" s="73">
        <f>IFERROR(VLOOKUP(I$10 &amp; "_" &amp; $D$9 &amp; "_" &amp; $B126, OBSERVED_DATA!$A$2:$F$6151, 4, FALSE),  0)</f>
        <v>0</v>
      </c>
      <c r="J126" s="73">
        <f>IFERROR(VLOOKUP(J$10 &amp; "_" &amp; $D$9 &amp; "_" &amp; $B126, OBSERVED_DATA!$A$2:$F$6151, 4, FALSE),  0)</f>
        <v>0</v>
      </c>
      <c r="K126" s="72">
        <f>IFERROR(VLOOKUP(K$10 &amp; "_" &amp; $D$9 &amp; "_" &amp; $B126, OBSERVED_DATA!$A$2:$F$6151, 4, FALSE),  0)</f>
        <v>0</v>
      </c>
      <c r="L126" s="74">
        <f>IFERROR(VLOOKUP(L$10 &amp; "_" &amp; $D$9 &amp; "_" &amp; $B126, OBSERVED_DATA!$A$2:$F$6151, 4, FALSE),  0)</f>
        <v>0</v>
      </c>
      <c r="M126" s="72">
        <f>IFERROR(VLOOKUP(M$10 &amp; "_" &amp; $D$9 &amp; "_" &amp; $B126, OBSERVED_DATA!$A$2:$F$6151, 4, FALSE),  0)</f>
        <v>0</v>
      </c>
      <c r="N126" s="72">
        <f>IFERROR(VLOOKUP(N$10 &amp; "_" &amp; $D$9 &amp; "_" &amp; $B126, OBSERVED_DATA!$A$2:$F$6151, 4, FALSE),  0)</f>
        <v>0</v>
      </c>
      <c r="O126" s="74">
        <f>IFERROR(VLOOKUP(O$10 &amp; "_" &amp; $D$9 &amp; "_" &amp; $B126, OBSERVED_DATA!$A$2:$F$6151, 4, FALSE),  0)</f>
        <v>0</v>
      </c>
      <c r="P126" s="72">
        <f>IFERROR(VLOOKUP(P$10 &amp; "_" &amp; $D$9 &amp; "_" &amp; $B126, OBSERVED_DATA!$A$2:$F$6151, 4, FALSE),  0)</f>
        <v>0</v>
      </c>
      <c r="Q126" s="72">
        <f>IFERROR(VLOOKUP(Q$10 &amp; "_" &amp; $D$9 &amp; "_" &amp; $B126, OBSERVED_DATA!$A$2:$F$6151, 4, FALSE),  0)</f>
        <v>0</v>
      </c>
      <c r="R126" s="72">
        <f>IFERROR(VLOOKUP(R$10 &amp; "_" &amp; $D$9 &amp; "_" &amp; $B126, OBSERVED_DATA!$A$2:$F$6151, 4, FALSE),  0)</f>
        <v>0</v>
      </c>
      <c r="S126" s="72">
        <f>IFERROR(VLOOKUP(S$10 &amp; "_" &amp; $D$9 &amp; "_" &amp; $B126, OBSERVED_DATA!$A$2:$F$6151, 4, FALSE),  0)</f>
        <v>0</v>
      </c>
      <c r="T126" s="72">
        <f>IFERROR(VLOOKUP(T$10 &amp; "_" &amp; $D$9 &amp; "_" &amp; $B126, OBSERVED_DATA!$A$2:$F$6151, 4, FALSE),  0)</f>
        <v>0</v>
      </c>
    </row>
    <row r="127" spans="2:20" x14ac:dyDescent="0.25">
      <c r="B127" s="30">
        <f>Obs_Time!B127</f>
        <v>232</v>
      </c>
      <c r="C127" s="30">
        <f>Obs_Time!C127</f>
        <v>233</v>
      </c>
      <c r="D127" s="47"/>
      <c r="E127" s="72">
        <f>IFERROR(VLOOKUP(E$10 &amp; "_" &amp; $D$9 &amp; "_" &amp; $B127, OBSERVED_DATA!$A$2:$F$6151, 4, FALSE),  0)</f>
        <v>0</v>
      </c>
      <c r="F127" s="73">
        <f>IFERROR(VLOOKUP(F$10 &amp; "_" &amp; $D$9 &amp; "_" &amp; $B127, OBSERVED_DATA!$A$2:$F$6151, 4, FALSE),  0)</f>
        <v>0</v>
      </c>
      <c r="G127" s="73">
        <f>IFERROR(VLOOKUP(G$10 &amp; "_" &amp; $D$9 &amp; "_" &amp; $B127, OBSERVED_DATA!$A$2:$F$6151, 4, FALSE),  0)</f>
        <v>0</v>
      </c>
      <c r="H127" s="73">
        <f>IFERROR(VLOOKUP(H$10 &amp; "_" &amp; $D$9 &amp; "_" &amp; $B127, OBSERVED_DATA!$A$2:$F$6151, 4, FALSE),  0)</f>
        <v>0</v>
      </c>
      <c r="I127" s="73">
        <f>IFERROR(VLOOKUP(I$10 &amp; "_" &amp; $D$9 &amp; "_" &amp; $B127, OBSERVED_DATA!$A$2:$F$6151, 4, FALSE),  0)</f>
        <v>0</v>
      </c>
      <c r="J127" s="73">
        <f>IFERROR(VLOOKUP(J$10 &amp; "_" &amp; $D$9 &amp; "_" &amp; $B127, OBSERVED_DATA!$A$2:$F$6151, 4, FALSE),  0)</f>
        <v>0</v>
      </c>
      <c r="K127" s="72">
        <f>IFERROR(VLOOKUP(K$10 &amp; "_" &amp; $D$9 &amp; "_" &amp; $B127, OBSERVED_DATA!$A$2:$F$6151, 4, FALSE),  0)</f>
        <v>0</v>
      </c>
      <c r="L127" s="74">
        <f>IFERROR(VLOOKUP(L$10 &amp; "_" &amp; $D$9 &amp; "_" &amp; $B127, OBSERVED_DATA!$A$2:$F$6151, 4, FALSE),  0)</f>
        <v>0</v>
      </c>
      <c r="M127" s="72">
        <f>IFERROR(VLOOKUP(M$10 &amp; "_" &amp; $D$9 &amp; "_" &amp; $B127, OBSERVED_DATA!$A$2:$F$6151, 4, FALSE),  0)</f>
        <v>0</v>
      </c>
      <c r="N127" s="72">
        <f>IFERROR(VLOOKUP(N$10 &amp; "_" &amp; $D$9 &amp; "_" &amp; $B127, OBSERVED_DATA!$A$2:$F$6151, 4, FALSE),  0)</f>
        <v>0</v>
      </c>
      <c r="O127" s="74">
        <f>IFERROR(VLOOKUP(O$10 &amp; "_" &amp; $D$9 &amp; "_" &amp; $B127, OBSERVED_DATA!$A$2:$F$6151, 4, FALSE),  0)</f>
        <v>0</v>
      </c>
      <c r="P127" s="72">
        <f>IFERROR(VLOOKUP(P$10 &amp; "_" &amp; $D$9 &amp; "_" &amp; $B127, OBSERVED_DATA!$A$2:$F$6151, 4, FALSE),  0)</f>
        <v>0</v>
      </c>
      <c r="Q127" s="72">
        <f>IFERROR(VLOOKUP(Q$10 &amp; "_" &amp; $D$9 &amp; "_" &amp; $B127, OBSERVED_DATA!$A$2:$F$6151, 4, FALSE),  0)</f>
        <v>0</v>
      </c>
      <c r="R127" s="72">
        <f>IFERROR(VLOOKUP(R$10 &amp; "_" &amp; $D$9 &amp; "_" &amp; $B127, OBSERVED_DATA!$A$2:$F$6151, 4, FALSE),  0)</f>
        <v>0</v>
      </c>
      <c r="S127" s="72">
        <f>IFERROR(VLOOKUP(S$10 &amp; "_" &amp; $D$9 &amp; "_" &amp; $B127, OBSERVED_DATA!$A$2:$F$6151, 4, FALSE),  0)</f>
        <v>0</v>
      </c>
      <c r="T127" s="72">
        <f>IFERROR(VLOOKUP(T$10 &amp; "_" &amp; $D$9 &amp; "_" &amp; $B127, OBSERVED_DATA!$A$2:$F$6151, 4, FALSE),  0)</f>
        <v>0</v>
      </c>
    </row>
    <row r="128" spans="2:20" x14ac:dyDescent="0.25">
      <c r="B128" s="30">
        <f>Obs_Time!B128</f>
        <v>234</v>
      </c>
      <c r="C128" s="30">
        <f>Obs_Time!C128</f>
        <v>235</v>
      </c>
      <c r="D128" s="47"/>
      <c r="E128" s="72">
        <f>IFERROR(VLOOKUP(E$10 &amp; "_" &amp; $D$9 &amp; "_" &amp; $B128, OBSERVED_DATA!$A$2:$F$6151, 4, FALSE),  0)</f>
        <v>0</v>
      </c>
      <c r="F128" s="73">
        <f>IFERROR(VLOOKUP(F$10 &amp; "_" &amp; $D$9 &amp; "_" &amp; $B128, OBSERVED_DATA!$A$2:$F$6151, 4, FALSE),  0)</f>
        <v>0</v>
      </c>
      <c r="G128" s="73">
        <f>IFERROR(VLOOKUP(G$10 &amp; "_" &amp; $D$9 &amp; "_" &amp; $B128, OBSERVED_DATA!$A$2:$F$6151, 4, FALSE),  0)</f>
        <v>0</v>
      </c>
      <c r="H128" s="73">
        <f>IFERROR(VLOOKUP(H$10 &amp; "_" &amp; $D$9 &amp; "_" &amp; $B128, OBSERVED_DATA!$A$2:$F$6151, 4, FALSE),  0)</f>
        <v>0</v>
      </c>
      <c r="I128" s="73">
        <f>IFERROR(VLOOKUP(I$10 &amp; "_" &amp; $D$9 &amp; "_" &amp; $B128, OBSERVED_DATA!$A$2:$F$6151, 4, FALSE),  0)</f>
        <v>0</v>
      </c>
      <c r="J128" s="73">
        <f>IFERROR(VLOOKUP(J$10 &amp; "_" &amp; $D$9 &amp; "_" &amp; $B128, OBSERVED_DATA!$A$2:$F$6151, 4, FALSE),  0)</f>
        <v>0</v>
      </c>
      <c r="K128" s="72">
        <f>IFERROR(VLOOKUP(K$10 &amp; "_" &amp; $D$9 &amp; "_" &amp; $B128, OBSERVED_DATA!$A$2:$F$6151, 4, FALSE),  0)</f>
        <v>0</v>
      </c>
      <c r="L128" s="74">
        <f>IFERROR(VLOOKUP(L$10 &amp; "_" &amp; $D$9 &amp; "_" &amp; $B128, OBSERVED_DATA!$A$2:$F$6151, 4, FALSE),  0)</f>
        <v>0</v>
      </c>
      <c r="M128" s="72">
        <f>IFERROR(VLOOKUP(M$10 &amp; "_" &amp; $D$9 &amp; "_" &amp; $B128, OBSERVED_DATA!$A$2:$F$6151, 4, FALSE),  0)</f>
        <v>0</v>
      </c>
      <c r="N128" s="72">
        <f>IFERROR(VLOOKUP(N$10 &amp; "_" &amp; $D$9 &amp; "_" &amp; $B128, OBSERVED_DATA!$A$2:$F$6151, 4, FALSE),  0)</f>
        <v>0</v>
      </c>
      <c r="O128" s="74">
        <f>IFERROR(VLOOKUP(O$10 &amp; "_" &amp; $D$9 &amp; "_" &amp; $B128, OBSERVED_DATA!$A$2:$F$6151, 4, FALSE),  0)</f>
        <v>0</v>
      </c>
      <c r="P128" s="72">
        <f>IFERROR(VLOOKUP(P$10 &amp; "_" &amp; $D$9 &amp; "_" &amp; $B128, OBSERVED_DATA!$A$2:$F$6151, 4, FALSE),  0)</f>
        <v>0</v>
      </c>
      <c r="Q128" s="72">
        <f>IFERROR(VLOOKUP(Q$10 &amp; "_" &amp; $D$9 &amp; "_" &amp; $B128, OBSERVED_DATA!$A$2:$F$6151, 4, FALSE),  0)</f>
        <v>0</v>
      </c>
      <c r="R128" s="72">
        <f>IFERROR(VLOOKUP(R$10 &amp; "_" &amp; $D$9 &amp; "_" &amp; $B128, OBSERVED_DATA!$A$2:$F$6151, 4, FALSE),  0)</f>
        <v>0</v>
      </c>
      <c r="S128" s="72">
        <f>IFERROR(VLOOKUP(S$10 &amp; "_" &amp; $D$9 &amp; "_" &amp; $B128, OBSERVED_DATA!$A$2:$F$6151, 4, FALSE),  0)</f>
        <v>0</v>
      </c>
      <c r="T128" s="72">
        <f>IFERROR(VLOOKUP(T$10 &amp; "_" &amp; $D$9 &amp; "_" &amp; $B128, OBSERVED_DATA!$A$2:$F$6151, 4, FALSE),  0)</f>
        <v>0</v>
      </c>
    </row>
    <row r="129" spans="2:20" x14ac:dyDescent="0.25">
      <c r="B129" s="30">
        <f>Obs_Time!B129</f>
        <v>236</v>
      </c>
      <c r="C129" s="30">
        <f>Obs_Time!C129</f>
        <v>237</v>
      </c>
      <c r="D129" s="47"/>
      <c r="E129" s="72">
        <f>IFERROR(VLOOKUP(E$10 &amp; "_" &amp; $D$9 &amp; "_" &amp; $B129, OBSERVED_DATA!$A$2:$F$6151, 4, FALSE),  0)</f>
        <v>0</v>
      </c>
      <c r="F129" s="73">
        <f>IFERROR(VLOOKUP(F$10 &amp; "_" &amp; $D$9 &amp; "_" &amp; $B129, OBSERVED_DATA!$A$2:$F$6151, 4, FALSE),  0)</f>
        <v>0</v>
      </c>
      <c r="G129" s="73">
        <f>IFERROR(VLOOKUP(G$10 &amp; "_" &amp; $D$9 &amp; "_" &amp; $B129, OBSERVED_DATA!$A$2:$F$6151, 4, FALSE),  0)</f>
        <v>0</v>
      </c>
      <c r="H129" s="73">
        <f>IFERROR(VLOOKUP(H$10 &amp; "_" &amp; $D$9 &amp; "_" &amp; $B129, OBSERVED_DATA!$A$2:$F$6151, 4, FALSE),  0)</f>
        <v>0</v>
      </c>
      <c r="I129" s="73">
        <f>IFERROR(VLOOKUP(I$10 &amp; "_" &amp; $D$9 &amp; "_" &amp; $B129, OBSERVED_DATA!$A$2:$F$6151, 4, FALSE),  0)</f>
        <v>0</v>
      </c>
      <c r="J129" s="73">
        <f>IFERROR(VLOOKUP(J$10 &amp; "_" &amp; $D$9 &amp; "_" &amp; $B129, OBSERVED_DATA!$A$2:$F$6151, 4, FALSE),  0)</f>
        <v>0</v>
      </c>
      <c r="K129" s="72">
        <f>IFERROR(VLOOKUP(K$10 &amp; "_" &amp; $D$9 &amp; "_" &amp; $B129, OBSERVED_DATA!$A$2:$F$6151, 4, FALSE),  0)</f>
        <v>0</v>
      </c>
      <c r="L129" s="74">
        <f>IFERROR(VLOOKUP(L$10 &amp; "_" &amp; $D$9 &amp; "_" &amp; $B129, OBSERVED_DATA!$A$2:$F$6151, 4, FALSE),  0)</f>
        <v>0</v>
      </c>
      <c r="M129" s="72">
        <f>IFERROR(VLOOKUP(M$10 &amp; "_" &amp; $D$9 &amp; "_" &amp; $B129, OBSERVED_DATA!$A$2:$F$6151, 4, FALSE),  0)</f>
        <v>0</v>
      </c>
      <c r="N129" s="72">
        <f>IFERROR(VLOOKUP(N$10 &amp; "_" &amp; $D$9 &amp; "_" &amp; $B129, OBSERVED_DATA!$A$2:$F$6151, 4, FALSE),  0)</f>
        <v>0</v>
      </c>
      <c r="O129" s="74">
        <f>IFERROR(VLOOKUP(O$10 &amp; "_" &amp; $D$9 &amp; "_" &amp; $B129, OBSERVED_DATA!$A$2:$F$6151, 4, FALSE),  0)</f>
        <v>0</v>
      </c>
      <c r="P129" s="72">
        <f>IFERROR(VLOOKUP(P$10 &amp; "_" &amp; $D$9 &amp; "_" &amp; $B129, OBSERVED_DATA!$A$2:$F$6151, 4, FALSE),  0)</f>
        <v>0</v>
      </c>
      <c r="Q129" s="72">
        <f>IFERROR(VLOOKUP(Q$10 &amp; "_" &amp; $D$9 &amp; "_" &amp; $B129, OBSERVED_DATA!$A$2:$F$6151, 4, FALSE),  0)</f>
        <v>0</v>
      </c>
      <c r="R129" s="72">
        <f>IFERROR(VLOOKUP(R$10 &amp; "_" &amp; $D$9 &amp; "_" &amp; $B129, OBSERVED_DATA!$A$2:$F$6151, 4, FALSE),  0)</f>
        <v>0</v>
      </c>
      <c r="S129" s="72">
        <f>IFERROR(VLOOKUP(S$10 &amp; "_" &amp; $D$9 &amp; "_" &amp; $B129, OBSERVED_DATA!$A$2:$F$6151, 4, FALSE),  0)</f>
        <v>0</v>
      </c>
      <c r="T129" s="72">
        <f>IFERROR(VLOOKUP(T$10 &amp; "_" &amp; $D$9 &amp; "_" &amp; $B129, OBSERVED_DATA!$A$2:$F$6151, 4, FALSE),  0)</f>
        <v>0</v>
      </c>
    </row>
    <row r="130" spans="2:20" x14ac:dyDescent="0.25">
      <c r="B130" s="30">
        <f>Obs_Time!B130</f>
        <v>238</v>
      </c>
      <c r="C130" s="30">
        <f>Obs_Time!C130</f>
        <v>239</v>
      </c>
      <c r="D130" s="47"/>
      <c r="E130" s="72">
        <f>IFERROR(VLOOKUP(E$10 &amp; "_" &amp; $D$9 &amp; "_" &amp; $B130, OBSERVED_DATA!$A$2:$F$6151, 4, FALSE),  0)</f>
        <v>0</v>
      </c>
      <c r="F130" s="73">
        <f>IFERROR(VLOOKUP(F$10 &amp; "_" &amp; $D$9 &amp; "_" &amp; $B130, OBSERVED_DATA!$A$2:$F$6151, 4, FALSE),  0)</f>
        <v>0</v>
      </c>
      <c r="G130" s="73">
        <f>IFERROR(VLOOKUP(G$10 &amp; "_" &amp; $D$9 &amp; "_" &amp; $B130, OBSERVED_DATA!$A$2:$F$6151, 4, FALSE),  0)</f>
        <v>0</v>
      </c>
      <c r="H130" s="73">
        <f>IFERROR(VLOOKUP(H$10 &amp; "_" &amp; $D$9 &amp; "_" &amp; $B130, OBSERVED_DATA!$A$2:$F$6151, 4, FALSE),  0)</f>
        <v>0</v>
      </c>
      <c r="I130" s="73">
        <f>IFERROR(VLOOKUP(I$10 &amp; "_" &amp; $D$9 &amp; "_" &amp; $B130, OBSERVED_DATA!$A$2:$F$6151, 4, FALSE),  0)</f>
        <v>0</v>
      </c>
      <c r="J130" s="73">
        <f>IFERROR(VLOOKUP(J$10 &amp; "_" &amp; $D$9 &amp; "_" &amp; $B130, OBSERVED_DATA!$A$2:$F$6151, 4, FALSE),  0)</f>
        <v>0</v>
      </c>
      <c r="K130" s="72">
        <f>IFERROR(VLOOKUP(K$10 &amp; "_" &amp; $D$9 &amp; "_" &amp; $B130, OBSERVED_DATA!$A$2:$F$6151, 4, FALSE),  0)</f>
        <v>0</v>
      </c>
      <c r="L130" s="74">
        <f>IFERROR(VLOOKUP(L$10 &amp; "_" &amp; $D$9 &amp; "_" &amp; $B130, OBSERVED_DATA!$A$2:$F$6151, 4, FALSE),  0)</f>
        <v>0</v>
      </c>
      <c r="M130" s="72">
        <f>IFERROR(VLOOKUP(M$10 &amp; "_" &amp; $D$9 &amp; "_" &amp; $B130, OBSERVED_DATA!$A$2:$F$6151, 4, FALSE),  0)</f>
        <v>0</v>
      </c>
      <c r="N130" s="72">
        <f>IFERROR(VLOOKUP(N$10 &amp; "_" &amp; $D$9 &amp; "_" &amp; $B130, OBSERVED_DATA!$A$2:$F$6151, 4, FALSE),  0)</f>
        <v>0</v>
      </c>
      <c r="O130" s="74">
        <f>IFERROR(VLOOKUP(O$10 &amp; "_" &amp; $D$9 &amp; "_" &amp; $B130, OBSERVED_DATA!$A$2:$F$6151, 4, FALSE),  0)</f>
        <v>0</v>
      </c>
      <c r="P130" s="72">
        <f>IFERROR(VLOOKUP(P$10 &amp; "_" &amp; $D$9 &amp; "_" &amp; $B130, OBSERVED_DATA!$A$2:$F$6151, 4, FALSE),  0)</f>
        <v>0</v>
      </c>
      <c r="Q130" s="72">
        <f>IFERROR(VLOOKUP(Q$10 &amp; "_" &amp; $D$9 &amp; "_" &amp; $B130, OBSERVED_DATA!$A$2:$F$6151, 4, FALSE),  0)</f>
        <v>0</v>
      </c>
      <c r="R130" s="72">
        <f>IFERROR(VLOOKUP(R$10 &amp; "_" &amp; $D$9 &amp; "_" &amp; $B130, OBSERVED_DATA!$A$2:$F$6151, 4, FALSE),  0)</f>
        <v>0</v>
      </c>
      <c r="S130" s="72">
        <f>IFERROR(VLOOKUP(S$10 &amp; "_" &amp; $D$9 &amp; "_" &amp; $B130, OBSERVED_DATA!$A$2:$F$6151, 4, FALSE),  0)</f>
        <v>0</v>
      </c>
      <c r="T130" s="72">
        <f>IFERROR(VLOOKUP(T$10 &amp; "_" &amp; $D$9 &amp; "_" &amp; $B130, OBSERVED_DATA!$A$2:$F$6151, 4, FALSE),  0)</f>
        <v>0</v>
      </c>
    </row>
    <row r="131" spans="2:20" x14ac:dyDescent="0.25">
      <c r="B131" s="30">
        <f>Obs_Time!B131</f>
        <v>240</v>
      </c>
      <c r="C131" s="30">
        <f>Obs_Time!C131</f>
        <v>241</v>
      </c>
      <c r="D131" s="47"/>
      <c r="E131" s="72">
        <f>IFERROR(VLOOKUP(E$10 &amp; "_" &amp; $D$9 &amp; "_" &amp; $B131, OBSERVED_DATA!$A$2:$F$6151, 4, FALSE),  0)</f>
        <v>0</v>
      </c>
      <c r="F131" s="73">
        <f>IFERROR(VLOOKUP(F$10 &amp; "_" &amp; $D$9 &amp; "_" &amp; $B131, OBSERVED_DATA!$A$2:$F$6151, 4, FALSE),  0)</f>
        <v>0</v>
      </c>
      <c r="G131" s="73">
        <f>IFERROR(VLOOKUP(G$10 &amp; "_" &amp; $D$9 &amp; "_" &amp; $B131, OBSERVED_DATA!$A$2:$F$6151, 4, FALSE),  0)</f>
        <v>0</v>
      </c>
      <c r="H131" s="73">
        <f>IFERROR(VLOOKUP(H$10 &amp; "_" &amp; $D$9 &amp; "_" &amp; $B131, OBSERVED_DATA!$A$2:$F$6151, 4, FALSE),  0)</f>
        <v>0</v>
      </c>
      <c r="I131" s="73">
        <f>IFERROR(VLOOKUP(I$10 &amp; "_" &amp; $D$9 &amp; "_" &amp; $B131, OBSERVED_DATA!$A$2:$F$6151, 4, FALSE),  0)</f>
        <v>0</v>
      </c>
      <c r="J131" s="73">
        <f>IFERROR(VLOOKUP(J$10 &amp; "_" &amp; $D$9 &amp; "_" &amp; $B131, OBSERVED_DATA!$A$2:$F$6151, 4, FALSE),  0)</f>
        <v>0</v>
      </c>
      <c r="K131" s="72">
        <f>IFERROR(VLOOKUP(K$10 &amp; "_" &amp; $D$9 &amp; "_" &amp; $B131, OBSERVED_DATA!$A$2:$F$6151, 4, FALSE),  0)</f>
        <v>0</v>
      </c>
      <c r="L131" s="74">
        <f>IFERROR(VLOOKUP(L$10 &amp; "_" &amp; $D$9 &amp; "_" &amp; $B131, OBSERVED_DATA!$A$2:$F$6151, 4, FALSE),  0)</f>
        <v>0</v>
      </c>
      <c r="M131" s="72">
        <f>IFERROR(VLOOKUP(M$10 &amp; "_" &amp; $D$9 &amp; "_" &amp; $B131, OBSERVED_DATA!$A$2:$F$6151, 4, FALSE),  0)</f>
        <v>0</v>
      </c>
      <c r="N131" s="72">
        <f>IFERROR(VLOOKUP(N$10 &amp; "_" &amp; $D$9 &amp; "_" &amp; $B131, OBSERVED_DATA!$A$2:$F$6151, 4, FALSE),  0)</f>
        <v>0</v>
      </c>
      <c r="O131" s="74">
        <f>IFERROR(VLOOKUP(O$10 &amp; "_" &amp; $D$9 &amp; "_" &amp; $B131, OBSERVED_DATA!$A$2:$F$6151, 4, FALSE),  0)</f>
        <v>0</v>
      </c>
      <c r="P131" s="72">
        <f>IFERROR(VLOOKUP(P$10 &amp; "_" &amp; $D$9 &amp; "_" &amp; $B131, OBSERVED_DATA!$A$2:$F$6151, 4, FALSE),  0)</f>
        <v>0</v>
      </c>
      <c r="Q131" s="72">
        <f>IFERROR(VLOOKUP(Q$10 &amp; "_" &amp; $D$9 &amp; "_" &amp; $B131, OBSERVED_DATA!$A$2:$F$6151, 4, FALSE),  0)</f>
        <v>0</v>
      </c>
      <c r="R131" s="72">
        <f>IFERROR(VLOOKUP(R$10 &amp; "_" &amp; $D$9 &amp; "_" &amp; $B131, OBSERVED_DATA!$A$2:$F$6151, 4, FALSE),  0)</f>
        <v>0</v>
      </c>
      <c r="S131" s="72">
        <f>IFERROR(VLOOKUP(S$10 &amp; "_" &amp; $D$9 &amp; "_" &amp; $B131, OBSERVED_DATA!$A$2:$F$6151, 4, FALSE),  0)</f>
        <v>0</v>
      </c>
      <c r="T131" s="72">
        <f>IFERROR(VLOOKUP(T$10 &amp; "_" &amp; $D$9 &amp; "_" &amp; $B131, OBSERVED_DATA!$A$2:$F$6151, 4, FALSE),  0)</f>
        <v>0</v>
      </c>
    </row>
    <row r="132" spans="2:20" x14ac:dyDescent="0.25">
      <c r="B132" s="30">
        <f>Obs_Time!B132</f>
        <v>242</v>
      </c>
      <c r="C132" s="30">
        <f>Obs_Time!C132</f>
        <v>243</v>
      </c>
      <c r="D132" s="47"/>
      <c r="E132" s="72">
        <f>IFERROR(VLOOKUP(E$10 &amp; "_" &amp; $D$9 &amp; "_" &amp; $B132, OBSERVED_DATA!$A$2:$F$6151, 4, FALSE),  0)</f>
        <v>0</v>
      </c>
      <c r="F132" s="73">
        <f>IFERROR(VLOOKUP(F$10 &amp; "_" &amp; $D$9 &amp; "_" &amp; $B132, OBSERVED_DATA!$A$2:$F$6151, 4, FALSE),  0)</f>
        <v>0</v>
      </c>
      <c r="G132" s="73">
        <f>IFERROR(VLOOKUP(G$10 &amp; "_" &amp; $D$9 &amp; "_" &amp; $B132, OBSERVED_DATA!$A$2:$F$6151, 4, FALSE),  0)</f>
        <v>0</v>
      </c>
      <c r="H132" s="73">
        <f>IFERROR(VLOOKUP(H$10 &amp; "_" &amp; $D$9 &amp; "_" &amp; $B132, OBSERVED_DATA!$A$2:$F$6151, 4, FALSE),  0)</f>
        <v>0</v>
      </c>
      <c r="I132" s="73">
        <f>IFERROR(VLOOKUP(I$10 &amp; "_" &amp; $D$9 &amp; "_" &amp; $B132, OBSERVED_DATA!$A$2:$F$6151, 4, FALSE),  0)</f>
        <v>0</v>
      </c>
      <c r="J132" s="73">
        <f>IFERROR(VLOOKUP(J$10 &amp; "_" &amp; $D$9 &amp; "_" &amp; $B132, OBSERVED_DATA!$A$2:$F$6151, 4, FALSE),  0)</f>
        <v>0</v>
      </c>
      <c r="K132" s="72">
        <f>IFERROR(VLOOKUP(K$10 &amp; "_" &amp; $D$9 &amp; "_" &amp; $B132, OBSERVED_DATA!$A$2:$F$6151, 4, FALSE),  0)</f>
        <v>0</v>
      </c>
      <c r="L132" s="74">
        <f>IFERROR(VLOOKUP(L$10 &amp; "_" &amp; $D$9 &amp; "_" &amp; $B132, OBSERVED_DATA!$A$2:$F$6151, 4, FALSE),  0)</f>
        <v>0</v>
      </c>
      <c r="M132" s="72">
        <f>IFERROR(VLOOKUP(M$10 &amp; "_" &amp; $D$9 &amp; "_" &amp; $B132, OBSERVED_DATA!$A$2:$F$6151, 4, FALSE),  0)</f>
        <v>0</v>
      </c>
      <c r="N132" s="72">
        <f>IFERROR(VLOOKUP(N$10 &amp; "_" &amp; $D$9 &amp; "_" &amp; $B132, OBSERVED_DATA!$A$2:$F$6151, 4, FALSE),  0)</f>
        <v>0</v>
      </c>
      <c r="O132" s="74">
        <f>IFERROR(VLOOKUP(O$10 &amp; "_" &amp; $D$9 &amp; "_" &amp; $B132, OBSERVED_DATA!$A$2:$F$6151, 4, FALSE),  0)</f>
        <v>0</v>
      </c>
      <c r="P132" s="72">
        <f>IFERROR(VLOOKUP(P$10 &amp; "_" &amp; $D$9 &amp; "_" &amp; $B132, OBSERVED_DATA!$A$2:$F$6151, 4, FALSE),  0)</f>
        <v>0</v>
      </c>
      <c r="Q132" s="72">
        <f>IFERROR(VLOOKUP(Q$10 &amp; "_" &amp; $D$9 &amp; "_" &amp; $B132, OBSERVED_DATA!$A$2:$F$6151, 4, FALSE),  0)</f>
        <v>0</v>
      </c>
      <c r="R132" s="72">
        <f>IFERROR(VLOOKUP(R$10 &amp; "_" &amp; $D$9 &amp; "_" &amp; $B132, OBSERVED_DATA!$A$2:$F$6151, 4, FALSE),  0)</f>
        <v>0</v>
      </c>
      <c r="S132" s="72">
        <f>IFERROR(VLOOKUP(S$10 &amp; "_" &amp; $D$9 &amp; "_" &amp; $B132, OBSERVED_DATA!$A$2:$F$6151, 4, FALSE),  0)</f>
        <v>0</v>
      </c>
      <c r="T132" s="72">
        <f>IFERROR(VLOOKUP(T$10 &amp; "_" &amp; $D$9 &amp; "_" &amp; $B132, OBSERVED_DATA!$A$2:$F$6151, 4, FALSE),  0)</f>
        <v>0</v>
      </c>
    </row>
    <row r="133" spans="2:20" x14ac:dyDescent="0.25">
      <c r="B133" s="30">
        <f>Obs_Time!B133</f>
        <v>244</v>
      </c>
      <c r="C133" s="30">
        <f>Obs_Time!C133</f>
        <v>245</v>
      </c>
      <c r="D133" s="47"/>
      <c r="E133" s="72">
        <f>IFERROR(VLOOKUP(E$10 &amp; "_" &amp; $D$9 &amp; "_" &amp; $B133, OBSERVED_DATA!$A$2:$F$6151, 4, FALSE),  0)</f>
        <v>0</v>
      </c>
      <c r="F133" s="73">
        <f>IFERROR(VLOOKUP(F$10 &amp; "_" &amp; $D$9 &amp; "_" &amp; $B133, OBSERVED_DATA!$A$2:$F$6151, 4, FALSE),  0)</f>
        <v>0</v>
      </c>
      <c r="G133" s="73">
        <f>IFERROR(VLOOKUP(G$10 &amp; "_" &amp; $D$9 &amp; "_" &amp; $B133, OBSERVED_DATA!$A$2:$F$6151, 4, FALSE),  0)</f>
        <v>0</v>
      </c>
      <c r="H133" s="73">
        <f>IFERROR(VLOOKUP(H$10 &amp; "_" &amp; $D$9 &amp; "_" &amp; $B133, OBSERVED_DATA!$A$2:$F$6151, 4, FALSE),  0)</f>
        <v>0</v>
      </c>
      <c r="I133" s="73">
        <f>IFERROR(VLOOKUP(I$10 &amp; "_" &amp; $D$9 &amp; "_" &amp; $B133, OBSERVED_DATA!$A$2:$F$6151, 4, FALSE),  0)</f>
        <v>0</v>
      </c>
      <c r="J133" s="73">
        <f>IFERROR(VLOOKUP(J$10 &amp; "_" &amp; $D$9 &amp; "_" &amp; $B133, OBSERVED_DATA!$A$2:$F$6151, 4, FALSE),  0)</f>
        <v>0</v>
      </c>
      <c r="K133" s="72">
        <f>IFERROR(VLOOKUP(K$10 &amp; "_" &amp; $D$9 &amp; "_" &amp; $B133, OBSERVED_DATA!$A$2:$F$6151, 4, FALSE),  0)</f>
        <v>0</v>
      </c>
      <c r="L133" s="74">
        <f>IFERROR(VLOOKUP(L$10 &amp; "_" &amp; $D$9 &amp; "_" &amp; $B133, OBSERVED_DATA!$A$2:$F$6151, 4, FALSE),  0)</f>
        <v>0</v>
      </c>
      <c r="M133" s="72">
        <f>IFERROR(VLOOKUP(M$10 &amp; "_" &amp; $D$9 &amp; "_" &amp; $B133, OBSERVED_DATA!$A$2:$F$6151, 4, FALSE),  0)</f>
        <v>0</v>
      </c>
      <c r="N133" s="72">
        <f>IFERROR(VLOOKUP(N$10 &amp; "_" &amp; $D$9 &amp; "_" &amp; $B133, OBSERVED_DATA!$A$2:$F$6151, 4, FALSE),  0)</f>
        <v>0</v>
      </c>
      <c r="O133" s="74">
        <f>IFERROR(VLOOKUP(O$10 &amp; "_" &amp; $D$9 &amp; "_" &amp; $B133, OBSERVED_DATA!$A$2:$F$6151, 4, FALSE),  0)</f>
        <v>0</v>
      </c>
      <c r="P133" s="72">
        <f>IFERROR(VLOOKUP(P$10 &amp; "_" &amp; $D$9 &amp; "_" &amp; $B133, OBSERVED_DATA!$A$2:$F$6151, 4, FALSE),  0)</f>
        <v>0</v>
      </c>
      <c r="Q133" s="72">
        <f>IFERROR(VLOOKUP(Q$10 &amp; "_" &amp; $D$9 &amp; "_" &amp; $B133, OBSERVED_DATA!$A$2:$F$6151, 4, FALSE),  0)</f>
        <v>0</v>
      </c>
      <c r="R133" s="72">
        <f>IFERROR(VLOOKUP(R$10 &amp; "_" &amp; $D$9 &amp; "_" &amp; $B133, OBSERVED_DATA!$A$2:$F$6151, 4, FALSE),  0)</f>
        <v>0</v>
      </c>
      <c r="S133" s="72">
        <f>IFERROR(VLOOKUP(S$10 &amp; "_" &amp; $D$9 &amp; "_" &amp; $B133, OBSERVED_DATA!$A$2:$F$6151, 4, FALSE),  0)</f>
        <v>0</v>
      </c>
      <c r="T133" s="72">
        <f>IFERROR(VLOOKUP(T$10 &amp; "_" &amp; $D$9 &amp; "_" &amp; $B133, OBSERVED_DATA!$A$2:$F$6151, 4, FALSE),  0)</f>
        <v>0</v>
      </c>
    </row>
    <row r="134" spans="2:20" x14ac:dyDescent="0.25">
      <c r="B134" s="30">
        <f>Obs_Time!B134</f>
        <v>246</v>
      </c>
      <c r="C134" s="30">
        <f>Obs_Time!C134</f>
        <v>247</v>
      </c>
      <c r="D134" s="47"/>
      <c r="E134" s="72">
        <f>IFERROR(VLOOKUP(E$10 &amp; "_" &amp; $D$9 &amp; "_" &amp; $B134, OBSERVED_DATA!$A$2:$F$6151, 4, FALSE),  0)</f>
        <v>0</v>
      </c>
      <c r="F134" s="73">
        <f>IFERROR(VLOOKUP(F$10 &amp; "_" &amp; $D$9 &amp; "_" &amp; $B134, OBSERVED_DATA!$A$2:$F$6151, 4, FALSE),  0)</f>
        <v>0</v>
      </c>
      <c r="G134" s="73">
        <f>IFERROR(VLOOKUP(G$10 &amp; "_" &amp; $D$9 &amp; "_" &amp; $B134, OBSERVED_DATA!$A$2:$F$6151, 4, FALSE),  0)</f>
        <v>0</v>
      </c>
      <c r="H134" s="73">
        <f>IFERROR(VLOOKUP(H$10 &amp; "_" &amp; $D$9 &amp; "_" &amp; $B134, OBSERVED_DATA!$A$2:$F$6151, 4, FALSE),  0)</f>
        <v>0</v>
      </c>
      <c r="I134" s="73">
        <f>IFERROR(VLOOKUP(I$10 &amp; "_" &amp; $D$9 &amp; "_" &amp; $B134, OBSERVED_DATA!$A$2:$F$6151, 4, FALSE),  0)</f>
        <v>0</v>
      </c>
      <c r="J134" s="73">
        <f>IFERROR(VLOOKUP(J$10 &amp; "_" &amp; $D$9 &amp; "_" &amp; $B134, OBSERVED_DATA!$A$2:$F$6151, 4, FALSE),  0)</f>
        <v>0</v>
      </c>
      <c r="K134" s="72">
        <f>IFERROR(VLOOKUP(K$10 &amp; "_" &amp; $D$9 &amp; "_" &amp; $B134, OBSERVED_DATA!$A$2:$F$6151, 4, FALSE),  0)</f>
        <v>0</v>
      </c>
      <c r="L134" s="74">
        <f>IFERROR(VLOOKUP(L$10 &amp; "_" &amp; $D$9 &amp; "_" &amp; $B134, OBSERVED_DATA!$A$2:$F$6151, 4, FALSE),  0)</f>
        <v>0</v>
      </c>
      <c r="M134" s="72">
        <f>IFERROR(VLOOKUP(M$10 &amp; "_" &amp; $D$9 &amp; "_" &amp; $B134, OBSERVED_DATA!$A$2:$F$6151, 4, FALSE),  0)</f>
        <v>0</v>
      </c>
      <c r="N134" s="72">
        <f>IFERROR(VLOOKUP(N$10 &amp; "_" &amp; $D$9 &amp; "_" &amp; $B134, OBSERVED_DATA!$A$2:$F$6151, 4, FALSE),  0)</f>
        <v>0</v>
      </c>
      <c r="O134" s="74">
        <f>IFERROR(VLOOKUP(O$10 &amp; "_" &amp; $D$9 &amp; "_" &amp; $B134, OBSERVED_DATA!$A$2:$F$6151, 4, FALSE),  0)</f>
        <v>0</v>
      </c>
      <c r="P134" s="72">
        <f>IFERROR(VLOOKUP(P$10 &amp; "_" &amp; $D$9 &amp; "_" &amp; $B134, OBSERVED_DATA!$A$2:$F$6151, 4, FALSE),  0)</f>
        <v>0</v>
      </c>
      <c r="Q134" s="72">
        <f>IFERROR(VLOOKUP(Q$10 &amp; "_" &amp; $D$9 &amp; "_" &amp; $B134, OBSERVED_DATA!$A$2:$F$6151, 4, FALSE),  0)</f>
        <v>0</v>
      </c>
      <c r="R134" s="72">
        <f>IFERROR(VLOOKUP(R$10 &amp; "_" &amp; $D$9 &amp; "_" &amp; $B134, OBSERVED_DATA!$A$2:$F$6151, 4, FALSE),  0)</f>
        <v>0</v>
      </c>
      <c r="S134" s="72">
        <f>IFERROR(VLOOKUP(S$10 &amp; "_" &amp; $D$9 &amp; "_" &amp; $B134, OBSERVED_DATA!$A$2:$F$6151, 4, FALSE),  0)</f>
        <v>0</v>
      </c>
      <c r="T134" s="72">
        <f>IFERROR(VLOOKUP(T$10 &amp; "_" &amp; $D$9 &amp; "_" &amp; $B134, OBSERVED_DATA!$A$2:$F$6151, 4, FALSE),  0)</f>
        <v>0</v>
      </c>
    </row>
    <row r="135" spans="2:20" x14ac:dyDescent="0.25">
      <c r="B135" s="30">
        <f>Obs_Time!B135</f>
        <v>248</v>
      </c>
      <c r="C135" s="30">
        <f>Obs_Time!C135</f>
        <v>249</v>
      </c>
      <c r="D135" s="47"/>
      <c r="E135" s="72">
        <f>IFERROR(VLOOKUP(E$10 &amp; "_" &amp; $D$9 &amp; "_" &amp; $B135, OBSERVED_DATA!$A$2:$F$6151, 4, FALSE),  0)</f>
        <v>0</v>
      </c>
      <c r="F135" s="73">
        <f>IFERROR(VLOOKUP(F$10 &amp; "_" &amp; $D$9 &amp; "_" &amp; $B135, OBSERVED_DATA!$A$2:$F$6151, 4, FALSE),  0)</f>
        <v>0</v>
      </c>
      <c r="G135" s="73">
        <f>IFERROR(VLOOKUP(G$10 &amp; "_" &amp; $D$9 &amp; "_" &amp; $B135, OBSERVED_DATA!$A$2:$F$6151, 4, FALSE),  0)</f>
        <v>0</v>
      </c>
      <c r="H135" s="73">
        <f>IFERROR(VLOOKUP(H$10 &amp; "_" &amp; $D$9 &amp; "_" &amp; $B135, OBSERVED_DATA!$A$2:$F$6151, 4, FALSE),  0)</f>
        <v>0</v>
      </c>
      <c r="I135" s="73">
        <f>IFERROR(VLOOKUP(I$10 &amp; "_" &amp; $D$9 &amp; "_" &amp; $B135, OBSERVED_DATA!$A$2:$F$6151, 4, FALSE),  0)</f>
        <v>0</v>
      </c>
      <c r="J135" s="73">
        <f>IFERROR(VLOOKUP(J$10 &amp; "_" &amp; $D$9 &amp; "_" &amp; $B135, OBSERVED_DATA!$A$2:$F$6151, 4, FALSE),  0)</f>
        <v>0</v>
      </c>
      <c r="K135" s="72">
        <f>IFERROR(VLOOKUP(K$10 &amp; "_" &amp; $D$9 &amp; "_" &amp; $B135, OBSERVED_DATA!$A$2:$F$6151, 4, FALSE),  0)</f>
        <v>0</v>
      </c>
      <c r="L135" s="74">
        <f>IFERROR(VLOOKUP(L$10 &amp; "_" &amp; $D$9 &amp; "_" &amp; $B135, OBSERVED_DATA!$A$2:$F$6151, 4, FALSE),  0)</f>
        <v>0</v>
      </c>
      <c r="M135" s="72">
        <f>IFERROR(VLOOKUP(M$10 &amp; "_" &amp; $D$9 &amp; "_" &amp; $B135, OBSERVED_DATA!$A$2:$F$6151, 4, FALSE),  0)</f>
        <v>0</v>
      </c>
      <c r="N135" s="72">
        <f>IFERROR(VLOOKUP(N$10 &amp; "_" &amp; $D$9 &amp; "_" &amp; $B135, OBSERVED_DATA!$A$2:$F$6151, 4, FALSE),  0)</f>
        <v>0</v>
      </c>
      <c r="O135" s="74">
        <f>IFERROR(VLOOKUP(O$10 &amp; "_" &amp; $D$9 &amp; "_" &amp; $B135, OBSERVED_DATA!$A$2:$F$6151, 4, FALSE),  0)</f>
        <v>0</v>
      </c>
      <c r="P135" s="72">
        <f>IFERROR(VLOOKUP(P$10 &amp; "_" &amp; $D$9 &amp; "_" &amp; $B135, OBSERVED_DATA!$A$2:$F$6151, 4, FALSE),  0)</f>
        <v>0</v>
      </c>
      <c r="Q135" s="72">
        <f>IFERROR(VLOOKUP(Q$10 &amp; "_" &amp; $D$9 &amp; "_" &amp; $B135, OBSERVED_DATA!$A$2:$F$6151, 4, FALSE),  0)</f>
        <v>0</v>
      </c>
      <c r="R135" s="72">
        <f>IFERROR(VLOOKUP(R$10 &amp; "_" &amp; $D$9 &amp; "_" &amp; $B135, OBSERVED_DATA!$A$2:$F$6151, 4, FALSE),  0)</f>
        <v>0</v>
      </c>
      <c r="S135" s="72">
        <f>IFERROR(VLOOKUP(S$10 &amp; "_" &amp; $D$9 &amp; "_" &amp; $B135, OBSERVED_DATA!$A$2:$F$6151, 4, FALSE),  0)</f>
        <v>0</v>
      </c>
      <c r="T135" s="72">
        <f>IFERROR(VLOOKUP(T$10 &amp; "_" &amp; $D$9 &amp; "_" &amp; $B135, OBSERVED_DATA!$A$2:$F$6151, 4, FALSE),  0)</f>
        <v>0</v>
      </c>
    </row>
    <row r="136" spans="2:20" x14ac:dyDescent="0.25">
      <c r="B136" s="30">
        <f>Obs_Time!B136</f>
        <v>250</v>
      </c>
      <c r="C136" s="30">
        <f>Obs_Time!C136</f>
        <v>251</v>
      </c>
      <c r="D136" s="47"/>
      <c r="E136" s="72">
        <f>IFERROR(VLOOKUP(E$10 &amp; "_" &amp; $D$9 &amp; "_" &amp; $B136, OBSERVED_DATA!$A$2:$F$6151, 4, FALSE),  0)</f>
        <v>0</v>
      </c>
      <c r="F136" s="73">
        <f>IFERROR(VLOOKUP(F$10 &amp; "_" &amp; $D$9 &amp; "_" &amp; $B136, OBSERVED_DATA!$A$2:$F$6151, 4, FALSE),  0)</f>
        <v>0</v>
      </c>
      <c r="G136" s="73">
        <f>IFERROR(VLOOKUP(G$10 &amp; "_" &amp; $D$9 &amp; "_" &amp; $B136, OBSERVED_DATA!$A$2:$F$6151, 4, FALSE),  0)</f>
        <v>0</v>
      </c>
      <c r="H136" s="73">
        <f>IFERROR(VLOOKUP(H$10 &amp; "_" &amp; $D$9 &amp; "_" &amp; $B136, OBSERVED_DATA!$A$2:$F$6151, 4, FALSE),  0)</f>
        <v>0</v>
      </c>
      <c r="I136" s="73">
        <f>IFERROR(VLOOKUP(I$10 &amp; "_" &amp; $D$9 &amp; "_" &amp; $B136, OBSERVED_DATA!$A$2:$F$6151, 4, FALSE),  0)</f>
        <v>0</v>
      </c>
      <c r="J136" s="73">
        <f>IFERROR(VLOOKUP(J$10 &amp; "_" &amp; $D$9 &amp; "_" &amp; $B136, OBSERVED_DATA!$A$2:$F$6151, 4, FALSE),  0)</f>
        <v>0</v>
      </c>
      <c r="K136" s="72">
        <f>IFERROR(VLOOKUP(K$10 &amp; "_" &amp; $D$9 &amp; "_" &amp; $B136, OBSERVED_DATA!$A$2:$F$6151, 4, FALSE),  0)</f>
        <v>0</v>
      </c>
      <c r="L136" s="74">
        <f>IFERROR(VLOOKUP(L$10 &amp; "_" &amp; $D$9 &amp; "_" &amp; $B136, OBSERVED_DATA!$A$2:$F$6151, 4, FALSE),  0)</f>
        <v>0</v>
      </c>
      <c r="M136" s="72">
        <f>IFERROR(VLOOKUP(M$10 &amp; "_" &amp; $D$9 &amp; "_" &amp; $B136, OBSERVED_DATA!$A$2:$F$6151, 4, FALSE),  0)</f>
        <v>0</v>
      </c>
      <c r="N136" s="72">
        <f>IFERROR(VLOOKUP(N$10 &amp; "_" &amp; $D$9 &amp; "_" &amp; $B136, OBSERVED_DATA!$A$2:$F$6151, 4, FALSE),  0)</f>
        <v>0</v>
      </c>
      <c r="O136" s="74">
        <f>IFERROR(VLOOKUP(O$10 &amp; "_" &amp; $D$9 &amp; "_" &amp; $B136, OBSERVED_DATA!$A$2:$F$6151, 4, FALSE),  0)</f>
        <v>0</v>
      </c>
      <c r="P136" s="72">
        <f>IFERROR(VLOOKUP(P$10 &amp; "_" &amp; $D$9 &amp; "_" &amp; $B136, OBSERVED_DATA!$A$2:$F$6151, 4, FALSE),  0)</f>
        <v>0</v>
      </c>
      <c r="Q136" s="72">
        <f>IFERROR(VLOOKUP(Q$10 &amp; "_" &amp; $D$9 &amp; "_" &amp; $B136, OBSERVED_DATA!$A$2:$F$6151, 4, FALSE),  0)</f>
        <v>0</v>
      </c>
      <c r="R136" s="72">
        <f>IFERROR(VLOOKUP(R$10 &amp; "_" &amp; $D$9 &amp; "_" &amp; $B136, OBSERVED_DATA!$A$2:$F$6151, 4, FALSE),  0)</f>
        <v>0</v>
      </c>
      <c r="S136" s="72">
        <f>IFERROR(VLOOKUP(S$10 &amp; "_" &amp; $D$9 &amp; "_" &amp; $B136, OBSERVED_DATA!$A$2:$F$6151, 4, FALSE),  0)</f>
        <v>0</v>
      </c>
      <c r="T136" s="72">
        <f>IFERROR(VLOOKUP(T$10 &amp; "_" &amp; $D$9 &amp; "_" &amp; $B136, OBSERVED_DATA!$A$2:$F$6151, 4, FALSE),  0)</f>
        <v>0</v>
      </c>
    </row>
    <row r="137" spans="2:20" x14ac:dyDescent="0.25">
      <c r="B137" s="30">
        <f>Obs_Time!B137</f>
        <v>252</v>
      </c>
      <c r="C137" s="30">
        <f>Obs_Time!C137</f>
        <v>253</v>
      </c>
      <c r="D137" s="47"/>
      <c r="E137" s="72">
        <f>IFERROR(VLOOKUP(E$10 &amp; "_" &amp; $D$9 &amp; "_" &amp; $B137, OBSERVED_DATA!$A$2:$F$6151, 4, FALSE),  0)</f>
        <v>0</v>
      </c>
      <c r="F137" s="73">
        <f>IFERROR(VLOOKUP(F$10 &amp; "_" &amp; $D$9 &amp; "_" &amp; $B137, OBSERVED_DATA!$A$2:$F$6151, 4, FALSE),  0)</f>
        <v>0</v>
      </c>
      <c r="G137" s="73">
        <f>IFERROR(VLOOKUP(G$10 &amp; "_" &amp; $D$9 &amp; "_" &amp; $B137, OBSERVED_DATA!$A$2:$F$6151, 4, FALSE),  0)</f>
        <v>0</v>
      </c>
      <c r="H137" s="73">
        <f>IFERROR(VLOOKUP(H$10 &amp; "_" &amp; $D$9 &amp; "_" &amp; $B137, OBSERVED_DATA!$A$2:$F$6151, 4, FALSE),  0)</f>
        <v>0</v>
      </c>
      <c r="I137" s="73">
        <f>IFERROR(VLOOKUP(I$10 &amp; "_" &amp; $D$9 &amp; "_" &amp; $B137, OBSERVED_DATA!$A$2:$F$6151, 4, FALSE),  0)</f>
        <v>0</v>
      </c>
      <c r="J137" s="73">
        <f>IFERROR(VLOOKUP(J$10 &amp; "_" &amp; $D$9 &amp; "_" &amp; $B137, OBSERVED_DATA!$A$2:$F$6151, 4, FALSE),  0)</f>
        <v>0</v>
      </c>
      <c r="K137" s="72">
        <f>IFERROR(VLOOKUP(K$10 &amp; "_" &amp; $D$9 &amp; "_" &amp; $B137, OBSERVED_DATA!$A$2:$F$6151, 4, FALSE),  0)</f>
        <v>0</v>
      </c>
      <c r="L137" s="74">
        <f>IFERROR(VLOOKUP(L$10 &amp; "_" &amp; $D$9 &amp; "_" &amp; $B137, OBSERVED_DATA!$A$2:$F$6151, 4, FALSE),  0)</f>
        <v>0</v>
      </c>
      <c r="M137" s="72">
        <f>IFERROR(VLOOKUP(M$10 &amp; "_" &amp; $D$9 &amp; "_" &amp; $B137, OBSERVED_DATA!$A$2:$F$6151, 4, FALSE),  0)</f>
        <v>0</v>
      </c>
      <c r="N137" s="72">
        <f>IFERROR(VLOOKUP(N$10 &amp; "_" &amp; $D$9 &amp; "_" &amp; $B137, OBSERVED_DATA!$A$2:$F$6151, 4, FALSE),  0)</f>
        <v>0</v>
      </c>
      <c r="O137" s="74">
        <f>IFERROR(VLOOKUP(O$10 &amp; "_" &amp; $D$9 &amp; "_" &amp; $B137, OBSERVED_DATA!$A$2:$F$6151, 4, FALSE),  0)</f>
        <v>0</v>
      </c>
      <c r="P137" s="72">
        <f>IFERROR(VLOOKUP(P$10 &amp; "_" &amp; $D$9 &amp; "_" &amp; $B137, OBSERVED_DATA!$A$2:$F$6151, 4, FALSE),  0)</f>
        <v>0</v>
      </c>
      <c r="Q137" s="72">
        <f>IFERROR(VLOOKUP(Q$10 &amp; "_" &amp; $D$9 &amp; "_" &amp; $B137, OBSERVED_DATA!$A$2:$F$6151, 4, FALSE),  0)</f>
        <v>0</v>
      </c>
      <c r="R137" s="72">
        <f>IFERROR(VLOOKUP(R$10 &amp; "_" &amp; $D$9 &amp; "_" &amp; $B137, OBSERVED_DATA!$A$2:$F$6151, 4, FALSE),  0)</f>
        <v>0</v>
      </c>
      <c r="S137" s="72">
        <f>IFERROR(VLOOKUP(S$10 &amp; "_" &amp; $D$9 &amp; "_" &amp; $B137, OBSERVED_DATA!$A$2:$F$6151, 4, FALSE),  0)</f>
        <v>0</v>
      </c>
      <c r="T137" s="72">
        <f>IFERROR(VLOOKUP(T$10 &amp; "_" &amp; $D$9 &amp; "_" &amp; $B137, OBSERVED_DATA!$A$2:$F$6151, 4, FALSE),  0)</f>
        <v>0</v>
      </c>
    </row>
    <row r="138" spans="2:20" x14ac:dyDescent="0.25">
      <c r="B138" s="30">
        <f>Obs_Time!B138</f>
        <v>254</v>
      </c>
      <c r="C138" s="30">
        <f>Obs_Time!C138</f>
        <v>255</v>
      </c>
      <c r="D138" s="47"/>
      <c r="E138" s="72">
        <f>IFERROR(VLOOKUP(E$10 &amp; "_" &amp; $D$9 &amp; "_" &amp; $B138, OBSERVED_DATA!$A$2:$F$6151, 4, FALSE),  0)</f>
        <v>0</v>
      </c>
      <c r="F138" s="73">
        <f>IFERROR(VLOOKUP(F$10 &amp; "_" &amp; $D$9 &amp; "_" &amp; $B138, OBSERVED_DATA!$A$2:$F$6151, 4, FALSE),  0)</f>
        <v>0</v>
      </c>
      <c r="G138" s="73">
        <f>IFERROR(VLOOKUP(G$10 &amp; "_" &amp; $D$9 &amp; "_" &amp; $B138, OBSERVED_DATA!$A$2:$F$6151, 4, FALSE),  0)</f>
        <v>0</v>
      </c>
      <c r="H138" s="73">
        <f>IFERROR(VLOOKUP(H$10 &amp; "_" &amp; $D$9 &amp; "_" &amp; $B138, OBSERVED_DATA!$A$2:$F$6151, 4, FALSE),  0)</f>
        <v>0</v>
      </c>
      <c r="I138" s="73">
        <f>IFERROR(VLOOKUP(I$10 &amp; "_" &amp; $D$9 &amp; "_" &amp; $B138, OBSERVED_DATA!$A$2:$F$6151, 4, FALSE),  0)</f>
        <v>0</v>
      </c>
      <c r="J138" s="73">
        <f>IFERROR(VLOOKUP(J$10 &amp; "_" &amp; $D$9 &amp; "_" &amp; $B138, OBSERVED_DATA!$A$2:$F$6151, 4, FALSE),  0)</f>
        <v>0</v>
      </c>
      <c r="K138" s="72">
        <f>IFERROR(VLOOKUP(K$10 &amp; "_" &amp; $D$9 &amp; "_" &amp; $B138, OBSERVED_DATA!$A$2:$F$6151, 4, FALSE),  0)</f>
        <v>0</v>
      </c>
      <c r="L138" s="74">
        <f>IFERROR(VLOOKUP(L$10 &amp; "_" &amp; $D$9 &amp; "_" &amp; $B138, OBSERVED_DATA!$A$2:$F$6151, 4, FALSE),  0)</f>
        <v>0</v>
      </c>
      <c r="M138" s="72">
        <f>IFERROR(VLOOKUP(M$10 &amp; "_" &amp; $D$9 &amp; "_" &amp; $B138, OBSERVED_DATA!$A$2:$F$6151, 4, FALSE),  0)</f>
        <v>0</v>
      </c>
      <c r="N138" s="72">
        <f>IFERROR(VLOOKUP(N$10 &amp; "_" &amp; $D$9 &amp; "_" &amp; $B138, OBSERVED_DATA!$A$2:$F$6151, 4, FALSE),  0)</f>
        <v>0</v>
      </c>
      <c r="O138" s="74">
        <f>IFERROR(VLOOKUP(O$10 &amp; "_" &amp; $D$9 &amp; "_" &amp; $B138, OBSERVED_DATA!$A$2:$F$6151, 4, FALSE),  0)</f>
        <v>0</v>
      </c>
      <c r="P138" s="72">
        <f>IFERROR(VLOOKUP(P$10 &amp; "_" &amp; $D$9 &amp; "_" &amp; $B138, OBSERVED_DATA!$A$2:$F$6151, 4, FALSE),  0)</f>
        <v>0</v>
      </c>
      <c r="Q138" s="72">
        <f>IFERROR(VLOOKUP(Q$10 &amp; "_" &amp; $D$9 &amp; "_" &amp; $B138, OBSERVED_DATA!$A$2:$F$6151, 4, FALSE),  0)</f>
        <v>0</v>
      </c>
      <c r="R138" s="72">
        <f>IFERROR(VLOOKUP(R$10 &amp; "_" &amp; $D$9 &amp; "_" &amp; $B138, OBSERVED_DATA!$A$2:$F$6151, 4, FALSE),  0)</f>
        <v>0</v>
      </c>
      <c r="S138" s="72">
        <f>IFERROR(VLOOKUP(S$10 &amp; "_" &amp; $D$9 &amp; "_" &amp; $B138, OBSERVED_DATA!$A$2:$F$6151, 4, FALSE),  0)</f>
        <v>0</v>
      </c>
      <c r="T138" s="72">
        <f>IFERROR(VLOOKUP(T$10 &amp; "_" &amp; $D$9 &amp; "_" &amp; $B138, OBSERVED_DATA!$A$2:$F$6151, 4, FALSE),  0)</f>
        <v>0</v>
      </c>
    </row>
    <row r="139" spans="2:20" x14ac:dyDescent="0.25">
      <c r="B139" s="30">
        <f>Obs_Time!B139</f>
        <v>256</v>
      </c>
      <c r="C139" s="30">
        <f>Obs_Time!C139</f>
        <v>257</v>
      </c>
      <c r="D139" s="47"/>
      <c r="E139" s="72">
        <f>IFERROR(VLOOKUP(E$10 &amp; "_" &amp; $D$9 &amp; "_" &amp; $B139, OBSERVED_DATA!$A$2:$F$6151, 4, FALSE),  0)</f>
        <v>0</v>
      </c>
      <c r="F139" s="73">
        <f>IFERROR(VLOOKUP(F$10 &amp; "_" &amp; $D$9 &amp; "_" &amp; $B139, OBSERVED_DATA!$A$2:$F$6151, 4, FALSE),  0)</f>
        <v>0</v>
      </c>
      <c r="G139" s="73">
        <f>IFERROR(VLOOKUP(G$10 &amp; "_" &amp; $D$9 &amp; "_" &amp; $B139, OBSERVED_DATA!$A$2:$F$6151, 4, FALSE),  0)</f>
        <v>0</v>
      </c>
      <c r="H139" s="73">
        <f>IFERROR(VLOOKUP(H$10 &amp; "_" &amp; $D$9 &amp; "_" &amp; $B139, OBSERVED_DATA!$A$2:$F$6151, 4, FALSE),  0)</f>
        <v>0</v>
      </c>
      <c r="I139" s="73">
        <f>IFERROR(VLOOKUP(I$10 &amp; "_" &amp; $D$9 &amp; "_" &amp; $B139, OBSERVED_DATA!$A$2:$F$6151, 4, FALSE),  0)</f>
        <v>0</v>
      </c>
      <c r="J139" s="73">
        <f>IFERROR(VLOOKUP(J$10 &amp; "_" &amp; $D$9 &amp; "_" &amp; $B139, OBSERVED_DATA!$A$2:$F$6151, 4, FALSE),  0)</f>
        <v>0</v>
      </c>
      <c r="K139" s="72">
        <f>IFERROR(VLOOKUP(K$10 &amp; "_" &amp; $D$9 &amp; "_" &amp; $B139, OBSERVED_DATA!$A$2:$F$6151, 4, FALSE),  0)</f>
        <v>0</v>
      </c>
      <c r="L139" s="74">
        <f>IFERROR(VLOOKUP(L$10 &amp; "_" &amp; $D$9 &amp; "_" &amp; $B139, OBSERVED_DATA!$A$2:$F$6151, 4, FALSE),  0)</f>
        <v>0</v>
      </c>
      <c r="M139" s="72">
        <f>IFERROR(VLOOKUP(M$10 &amp; "_" &amp; $D$9 &amp; "_" &amp; $B139, OBSERVED_DATA!$A$2:$F$6151, 4, FALSE),  0)</f>
        <v>0</v>
      </c>
      <c r="N139" s="72">
        <f>IFERROR(VLOOKUP(N$10 &amp; "_" &amp; $D$9 &amp; "_" &amp; $B139, OBSERVED_DATA!$A$2:$F$6151, 4, FALSE),  0)</f>
        <v>0</v>
      </c>
      <c r="O139" s="74">
        <f>IFERROR(VLOOKUP(O$10 &amp; "_" &amp; $D$9 &amp; "_" &amp; $B139, OBSERVED_DATA!$A$2:$F$6151, 4, FALSE),  0)</f>
        <v>0</v>
      </c>
      <c r="P139" s="72">
        <f>IFERROR(VLOOKUP(P$10 &amp; "_" &amp; $D$9 &amp; "_" &amp; $B139, OBSERVED_DATA!$A$2:$F$6151, 4, FALSE),  0)</f>
        <v>0</v>
      </c>
      <c r="Q139" s="72">
        <f>IFERROR(VLOOKUP(Q$10 &amp; "_" &amp; $D$9 &amp; "_" &amp; $B139, OBSERVED_DATA!$A$2:$F$6151, 4, FALSE),  0)</f>
        <v>0</v>
      </c>
      <c r="R139" s="72">
        <f>IFERROR(VLOOKUP(R$10 &amp; "_" &amp; $D$9 &amp; "_" &amp; $B139, OBSERVED_DATA!$A$2:$F$6151, 4, FALSE),  0)</f>
        <v>0</v>
      </c>
      <c r="S139" s="72">
        <f>IFERROR(VLOOKUP(S$10 &amp; "_" &amp; $D$9 &amp; "_" &amp; $B139, OBSERVED_DATA!$A$2:$F$6151, 4, FALSE),  0)</f>
        <v>0</v>
      </c>
      <c r="T139" s="72">
        <f>IFERROR(VLOOKUP(T$10 &amp; "_" &amp; $D$9 &amp; "_" &amp; $B139, OBSERVED_DATA!$A$2:$F$6151, 4, FALSE),  0)</f>
        <v>0</v>
      </c>
    </row>
    <row r="140" spans="2:20" x14ac:dyDescent="0.25">
      <c r="B140" s="30">
        <f>Obs_Time!B140</f>
        <v>258</v>
      </c>
      <c r="C140" s="30">
        <f>Obs_Time!C140</f>
        <v>259</v>
      </c>
      <c r="D140" s="47"/>
      <c r="E140" s="72">
        <f>IFERROR(VLOOKUP(E$10 &amp; "_" &amp; $D$9 &amp; "_" &amp; $B140, OBSERVED_DATA!$A$2:$F$6151, 4, FALSE),  0)</f>
        <v>0</v>
      </c>
      <c r="F140" s="73">
        <f>IFERROR(VLOOKUP(F$10 &amp; "_" &amp; $D$9 &amp; "_" &amp; $B140, OBSERVED_DATA!$A$2:$F$6151, 4, FALSE),  0)</f>
        <v>0</v>
      </c>
      <c r="G140" s="73">
        <f>IFERROR(VLOOKUP(G$10 &amp; "_" &amp; $D$9 &amp; "_" &amp; $B140, OBSERVED_DATA!$A$2:$F$6151, 4, FALSE),  0)</f>
        <v>0</v>
      </c>
      <c r="H140" s="73">
        <f>IFERROR(VLOOKUP(H$10 &amp; "_" &amp; $D$9 &amp; "_" &amp; $B140, OBSERVED_DATA!$A$2:$F$6151, 4, FALSE),  0)</f>
        <v>0</v>
      </c>
      <c r="I140" s="73">
        <f>IFERROR(VLOOKUP(I$10 &amp; "_" &amp; $D$9 &amp; "_" &amp; $B140, OBSERVED_DATA!$A$2:$F$6151, 4, FALSE),  0)</f>
        <v>0</v>
      </c>
      <c r="J140" s="73">
        <f>IFERROR(VLOOKUP(J$10 &amp; "_" &amp; $D$9 &amp; "_" &amp; $B140, OBSERVED_DATA!$A$2:$F$6151, 4, FALSE),  0)</f>
        <v>0</v>
      </c>
      <c r="K140" s="72">
        <f>IFERROR(VLOOKUP(K$10 &amp; "_" &amp; $D$9 &amp; "_" &amp; $B140, OBSERVED_DATA!$A$2:$F$6151, 4, FALSE),  0)</f>
        <v>0</v>
      </c>
      <c r="L140" s="74">
        <f>IFERROR(VLOOKUP(L$10 &amp; "_" &amp; $D$9 &amp; "_" &amp; $B140, OBSERVED_DATA!$A$2:$F$6151, 4, FALSE),  0)</f>
        <v>0</v>
      </c>
      <c r="M140" s="72">
        <f>IFERROR(VLOOKUP(M$10 &amp; "_" &amp; $D$9 &amp; "_" &amp; $B140, OBSERVED_DATA!$A$2:$F$6151, 4, FALSE),  0)</f>
        <v>0</v>
      </c>
      <c r="N140" s="72">
        <f>IFERROR(VLOOKUP(N$10 &amp; "_" &amp; $D$9 &amp; "_" &amp; $B140, OBSERVED_DATA!$A$2:$F$6151, 4, FALSE),  0)</f>
        <v>0</v>
      </c>
      <c r="O140" s="74">
        <f>IFERROR(VLOOKUP(O$10 &amp; "_" &amp; $D$9 &amp; "_" &amp; $B140, OBSERVED_DATA!$A$2:$F$6151, 4, FALSE),  0)</f>
        <v>0</v>
      </c>
      <c r="P140" s="72">
        <f>IFERROR(VLOOKUP(P$10 &amp; "_" &amp; $D$9 &amp; "_" &amp; $B140, OBSERVED_DATA!$A$2:$F$6151, 4, FALSE),  0)</f>
        <v>0</v>
      </c>
      <c r="Q140" s="72">
        <f>IFERROR(VLOOKUP(Q$10 &amp; "_" &amp; $D$9 &amp; "_" &amp; $B140, OBSERVED_DATA!$A$2:$F$6151, 4, FALSE),  0)</f>
        <v>0</v>
      </c>
      <c r="R140" s="72">
        <f>IFERROR(VLOOKUP(R$10 &amp; "_" &amp; $D$9 &amp; "_" &amp; $B140, OBSERVED_DATA!$A$2:$F$6151, 4, FALSE),  0)</f>
        <v>0</v>
      </c>
      <c r="S140" s="72">
        <f>IFERROR(VLOOKUP(S$10 &amp; "_" &amp; $D$9 &amp; "_" &amp; $B140, OBSERVED_DATA!$A$2:$F$6151, 4, FALSE),  0)</f>
        <v>0</v>
      </c>
      <c r="T140" s="72">
        <f>IFERROR(VLOOKUP(T$10 &amp; "_" &amp; $D$9 &amp; "_" &amp; $B140, OBSERVED_DATA!$A$2:$F$6151, 4, FALSE),  0)</f>
        <v>0</v>
      </c>
    </row>
    <row r="141" spans="2:20" x14ac:dyDescent="0.25">
      <c r="B141" s="30">
        <f>Obs_Time!B141</f>
        <v>260</v>
      </c>
      <c r="C141" s="30">
        <f>Obs_Time!C141</f>
        <v>261</v>
      </c>
      <c r="D141" s="47"/>
      <c r="E141" s="72">
        <f>IFERROR(VLOOKUP(E$10 &amp; "_" &amp; $D$9 &amp; "_" &amp; $B141, OBSERVED_DATA!$A$2:$F$6151, 4, FALSE),  0)</f>
        <v>0</v>
      </c>
      <c r="F141" s="73">
        <f>IFERROR(VLOOKUP(F$10 &amp; "_" &amp; $D$9 &amp; "_" &amp; $B141, OBSERVED_DATA!$A$2:$F$6151, 4, FALSE),  0)</f>
        <v>0</v>
      </c>
      <c r="G141" s="73">
        <f>IFERROR(VLOOKUP(G$10 &amp; "_" &amp; $D$9 &amp; "_" &amp; $B141, OBSERVED_DATA!$A$2:$F$6151, 4, FALSE),  0)</f>
        <v>0</v>
      </c>
      <c r="H141" s="73">
        <f>IFERROR(VLOOKUP(H$10 &amp; "_" &amp; $D$9 &amp; "_" &amp; $B141, OBSERVED_DATA!$A$2:$F$6151, 4, FALSE),  0)</f>
        <v>0</v>
      </c>
      <c r="I141" s="73">
        <f>IFERROR(VLOOKUP(I$10 &amp; "_" &amp; $D$9 &amp; "_" &amp; $B141, OBSERVED_DATA!$A$2:$F$6151, 4, FALSE),  0)</f>
        <v>0</v>
      </c>
      <c r="J141" s="73">
        <f>IFERROR(VLOOKUP(J$10 &amp; "_" &amp; $D$9 &amp; "_" &amp; $B141, OBSERVED_DATA!$A$2:$F$6151, 4, FALSE),  0)</f>
        <v>0</v>
      </c>
      <c r="K141" s="72">
        <f>IFERROR(VLOOKUP(K$10 &amp; "_" &amp; $D$9 &amp; "_" &amp; $B141, OBSERVED_DATA!$A$2:$F$6151, 4, FALSE),  0)</f>
        <v>0</v>
      </c>
      <c r="L141" s="74">
        <f>IFERROR(VLOOKUP(L$10 &amp; "_" &amp; $D$9 &amp; "_" &amp; $B141, OBSERVED_DATA!$A$2:$F$6151, 4, FALSE),  0)</f>
        <v>0</v>
      </c>
      <c r="M141" s="72">
        <f>IFERROR(VLOOKUP(M$10 &amp; "_" &amp; $D$9 &amp; "_" &amp; $B141, OBSERVED_DATA!$A$2:$F$6151, 4, FALSE),  0)</f>
        <v>0</v>
      </c>
      <c r="N141" s="72">
        <f>IFERROR(VLOOKUP(N$10 &amp; "_" &amp; $D$9 &amp; "_" &amp; $B141, OBSERVED_DATA!$A$2:$F$6151, 4, FALSE),  0)</f>
        <v>0</v>
      </c>
      <c r="O141" s="74">
        <f>IFERROR(VLOOKUP(O$10 &amp; "_" &amp; $D$9 &amp; "_" &amp; $B141, OBSERVED_DATA!$A$2:$F$6151, 4, FALSE),  0)</f>
        <v>0</v>
      </c>
      <c r="P141" s="72">
        <f>IFERROR(VLOOKUP(P$10 &amp; "_" &amp; $D$9 &amp; "_" &amp; $B141, OBSERVED_DATA!$A$2:$F$6151, 4, FALSE),  0)</f>
        <v>0</v>
      </c>
      <c r="Q141" s="72">
        <f>IFERROR(VLOOKUP(Q$10 &amp; "_" &amp; $D$9 &amp; "_" &amp; $B141, OBSERVED_DATA!$A$2:$F$6151, 4, FALSE),  0)</f>
        <v>0</v>
      </c>
      <c r="R141" s="72">
        <f>IFERROR(VLOOKUP(R$10 &amp; "_" &amp; $D$9 &amp; "_" &amp; $B141, OBSERVED_DATA!$A$2:$F$6151, 4, FALSE),  0)</f>
        <v>0</v>
      </c>
      <c r="S141" s="72">
        <f>IFERROR(VLOOKUP(S$10 &amp; "_" &amp; $D$9 &amp; "_" &amp; $B141, OBSERVED_DATA!$A$2:$F$6151, 4, FALSE),  0)</f>
        <v>0</v>
      </c>
      <c r="T141" s="72">
        <f>IFERROR(VLOOKUP(T$10 &amp; "_" &amp; $D$9 &amp; "_" &amp; $B141, OBSERVED_DATA!$A$2:$F$6151, 4, FALSE),  0)</f>
        <v>0</v>
      </c>
    </row>
    <row r="142" spans="2:20" x14ac:dyDescent="0.25">
      <c r="B142" s="30">
        <f>Obs_Time!B142</f>
        <v>262</v>
      </c>
      <c r="C142" s="30">
        <f>Obs_Time!C142</f>
        <v>263</v>
      </c>
      <c r="D142" s="47"/>
      <c r="E142" s="72">
        <f>IFERROR(VLOOKUP(E$10 &amp; "_" &amp; $D$9 &amp; "_" &amp; $B142, OBSERVED_DATA!$A$2:$F$6151, 4, FALSE),  0)</f>
        <v>0</v>
      </c>
      <c r="F142" s="73">
        <f>IFERROR(VLOOKUP(F$10 &amp; "_" &amp; $D$9 &amp; "_" &amp; $B142, OBSERVED_DATA!$A$2:$F$6151, 4, FALSE),  0)</f>
        <v>0</v>
      </c>
      <c r="G142" s="73">
        <f>IFERROR(VLOOKUP(G$10 &amp; "_" &amp; $D$9 &amp; "_" &amp; $B142, OBSERVED_DATA!$A$2:$F$6151, 4, FALSE),  0)</f>
        <v>0</v>
      </c>
      <c r="H142" s="73">
        <f>IFERROR(VLOOKUP(H$10 &amp; "_" &amp; $D$9 &amp; "_" &amp; $B142, OBSERVED_DATA!$A$2:$F$6151, 4, FALSE),  0)</f>
        <v>0</v>
      </c>
      <c r="I142" s="73">
        <f>IFERROR(VLOOKUP(I$10 &amp; "_" &amp; $D$9 &amp; "_" &amp; $B142, OBSERVED_DATA!$A$2:$F$6151, 4, FALSE),  0)</f>
        <v>0</v>
      </c>
      <c r="J142" s="73">
        <f>IFERROR(VLOOKUP(J$10 &amp; "_" &amp; $D$9 &amp; "_" &amp; $B142, OBSERVED_DATA!$A$2:$F$6151, 4, FALSE),  0)</f>
        <v>0</v>
      </c>
      <c r="K142" s="72">
        <f>IFERROR(VLOOKUP(K$10 &amp; "_" &amp; $D$9 &amp; "_" &amp; $B142, OBSERVED_DATA!$A$2:$F$6151, 4, FALSE),  0)</f>
        <v>0</v>
      </c>
      <c r="L142" s="74">
        <f>IFERROR(VLOOKUP(L$10 &amp; "_" &amp; $D$9 &amp; "_" &amp; $B142, OBSERVED_DATA!$A$2:$F$6151, 4, FALSE),  0)</f>
        <v>0</v>
      </c>
      <c r="M142" s="72">
        <f>IFERROR(VLOOKUP(M$10 &amp; "_" &amp; $D$9 &amp; "_" &amp; $B142, OBSERVED_DATA!$A$2:$F$6151, 4, FALSE),  0)</f>
        <v>0</v>
      </c>
      <c r="N142" s="72">
        <f>IFERROR(VLOOKUP(N$10 &amp; "_" &amp; $D$9 &amp; "_" &amp; $B142, OBSERVED_DATA!$A$2:$F$6151, 4, FALSE),  0)</f>
        <v>0</v>
      </c>
      <c r="O142" s="74">
        <f>IFERROR(VLOOKUP(O$10 &amp; "_" &amp; $D$9 &amp; "_" &amp; $B142, OBSERVED_DATA!$A$2:$F$6151, 4, FALSE),  0)</f>
        <v>0</v>
      </c>
      <c r="P142" s="72">
        <f>IFERROR(VLOOKUP(P$10 &amp; "_" &amp; $D$9 &amp; "_" &amp; $B142, OBSERVED_DATA!$A$2:$F$6151, 4, FALSE),  0)</f>
        <v>0</v>
      </c>
      <c r="Q142" s="72">
        <f>IFERROR(VLOOKUP(Q$10 &amp; "_" &amp; $D$9 &amp; "_" &amp; $B142, OBSERVED_DATA!$A$2:$F$6151, 4, FALSE),  0)</f>
        <v>0</v>
      </c>
      <c r="R142" s="72">
        <f>IFERROR(VLOOKUP(R$10 &amp; "_" &amp; $D$9 &amp; "_" &amp; $B142, OBSERVED_DATA!$A$2:$F$6151, 4, FALSE),  0)</f>
        <v>0</v>
      </c>
      <c r="S142" s="72">
        <f>IFERROR(VLOOKUP(S$10 &amp; "_" &amp; $D$9 &amp; "_" &amp; $B142, OBSERVED_DATA!$A$2:$F$6151, 4, FALSE),  0)</f>
        <v>0</v>
      </c>
      <c r="T142" s="72">
        <f>IFERROR(VLOOKUP(T$10 &amp; "_" &amp; $D$9 &amp; "_" &amp; $B142, OBSERVED_DATA!$A$2:$F$6151, 4, FALSE),  0)</f>
        <v>0</v>
      </c>
    </row>
    <row r="143" spans="2:20" x14ac:dyDescent="0.25">
      <c r="B143" s="30">
        <f>Obs_Time!B143</f>
        <v>264</v>
      </c>
      <c r="C143" s="30">
        <f>Obs_Time!C143</f>
        <v>265</v>
      </c>
      <c r="D143" s="47"/>
      <c r="E143" s="72">
        <f>IFERROR(VLOOKUP(E$10 &amp; "_" &amp; $D$9 &amp; "_" &amp; $B143, OBSERVED_DATA!$A$2:$F$6151, 4, FALSE),  0)</f>
        <v>0</v>
      </c>
      <c r="F143" s="73">
        <f>IFERROR(VLOOKUP(F$10 &amp; "_" &amp; $D$9 &amp; "_" &amp; $B143, OBSERVED_DATA!$A$2:$F$6151, 4, FALSE),  0)</f>
        <v>0</v>
      </c>
      <c r="G143" s="73">
        <f>IFERROR(VLOOKUP(G$10 &amp; "_" &amp; $D$9 &amp; "_" &amp; $B143, OBSERVED_DATA!$A$2:$F$6151, 4, FALSE),  0)</f>
        <v>0</v>
      </c>
      <c r="H143" s="73">
        <f>IFERROR(VLOOKUP(H$10 &amp; "_" &amp; $D$9 &amp; "_" &amp; $B143, OBSERVED_DATA!$A$2:$F$6151, 4, FALSE),  0)</f>
        <v>0</v>
      </c>
      <c r="I143" s="73">
        <f>IFERROR(VLOOKUP(I$10 &amp; "_" &amp; $D$9 &amp; "_" &amp; $B143, OBSERVED_DATA!$A$2:$F$6151, 4, FALSE),  0)</f>
        <v>0</v>
      </c>
      <c r="J143" s="73">
        <f>IFERROR(VLOOKUP(J$10 &amp; "_" &amp; $D$9 &amp; "_" &amp; $B143, OBSERVED_DATA!$A$2:$F$6151, 4, FALSE),  0)</f>
        <v>0</v>
      </c>
      <c r="K143" s="72">
        <f>IFERROR(VLOOKUP(K$10 &amp; "_" &amp; $D$9 &amp; "_" &amp; $B143, OBSERVED_DATA!$A$2:$F$6151, 4, FALSE),  0)</f>
        <v>0</v>
      </c>
      <c r="L143" s="74">
        <f>IFERROR(VLOOKUP(L$10 &amp; "_" &amp; $D$9 &amp; "_" &amp; $B143, OBSERVED_DATA!$A$2:$F$6151, 4, FALSE),  0)</f>
        <v>0</v>
      </c>
      <c r="M143" s="72">
        <f>IFERROR(VLOOKUP(M$10 &amp; "_" &amp; $D$9 &amp; "_" &amp; $B143, OBSERVED_DATA!$A$2:$F$6151, 4, FALSE),  0)</f>
        <v>0</v>
      </c>
      <c r="N143" s="72">
        <f>IFERROR(VLOOKUP(N$10 &amp; "_" &amp; $D$9 &amp; "_" &amp; $B143, OBSERVED_DATA!$A$2:$F$6151, 4, FALSE),  0)</f>
        <v>0</v>
      </c>
      <c r="O143" s="74">
        <f>IFERROR(VLOOKUP(O$10 &amp; "_" &amp; $D$9 &amp; "_" &amp; $B143, OBSERVED_DATA!$A$2:$F$6151, 4, FALSE),  0)</f>
        <v>0</v>
      </c>
      <c r="P143" s="72">
        <f>IFERROR(VLOOKUP(P$10 &amp; "_" &amp; $D$9 &amp; "_" &amp; $B143, OBSERVED_DATA!$A$2:$F$6151, 4, FALSE),  0)</f>
        <v>0</v>
      </c>
      <c r="Q143" s="72">
        <f>IFERROR(VLOOKUP(Q$10 &amp; "_" &amp; $D$9 &amp; "_" &amp; $B143, OBSERVED_DATA!$A$2:$F$6151, 4, FALSE),  0)</f>
        <v>0</v>
      </c>
      <c r="R143" s="72">
        <f>IFERROR(VLOOKUP(R$10 &amp; "_" &amp; $D$9 &amp; "_" &amp; $B143, OBSERVED_DATA!$A$2:$F$6151, 4, FALSE),  0)</f>
        <v>0</v>
      </c>
      <c r="S143" s="72">
        <f>IFERROR(VLOOKUP(S$10 &amp; "_" &amp; $D$9 &amp; "_" &amp; $B143, OBSERVED_DATA!$A$2:$F$6151, 4, FALSE),  0)</f>
        <v>0</v>
      </c>
      <c r="T143" s="72">
        <f>IFERROR(VLOOKUP(T$10 &amp; "_" &amp; $D$9 &amp; "_" &amp; $B143, OBSERVED_DATA!$A$2:$F$6151, 4, FALSE),  0)</f>
        <v>0</v>
      </c>
    </row>
    <row r="144" spans="2:20" x14ac:dyDescent="0.25">
      <c r="B144" s="30">
        <f>Obs_Time!B144</f>
        <v>266</v>
      </c>
      <c r="C144" s="30">
        <f>Obs_Time!C144</f>
        <v>267</v>
      </c>
      <c r="D144" s="47"/>
      <c r="E144" s="72">
        <f>IFERROR(VLOOKUP(E$10 &amp; "_" &amp; $D$9 &amp; "_" &amp; $B144, OBSERVED_DATA!$A$2:$F$6151, 4, FALSE),  0)</f>
        <v>0</v>
      </c>
      <c r="F144" s="73">
        <f>IFERROR(VLOOKUP(F$10 &amp; "_" &amp; $D$9 &amp; "_" &amp; $B144, OBSERVED_DATA!$A$2:$F$6151, 4, FALSE),  0)</f>
        <v>0</v>
      </c>
      <c r="G144" s="73">
        <f>IFERROR(VLOOKUP(G$10 &amp; "_" &amp; $D$9 &amp; "_" &amp; $B144, OBSERVED_DATA!$A$2:$F$6151, 4, FALSE),  0)</f>
        <v>0</v>
      </c>
      <c r="H144" s="73">
        <f>IFERROR(VLOOKUP(H$10 &amp; "_" &amp; $D$9 &amp; "_" &amp; $B144, OBSERVED_DATA!$A$2:$F$6151, 4, FALSE),  0)</f>
        <v>0</v>
      </c>
      <c r="I144" s="73">
        <f>IFERROR(VLOOKUP(I$10 &amp; "_" &amp; $D$9 &amp; "_" &amp; $B144, OBSERVED_DATA!$A$2:$F$6151, 4, FALSE),  0)</f>
        <v>0</v>
      </c>
      <c r="J144" s="73">
        <f>IFERROR(VLOOKUP(J$10 &amp; "_" &amp; $D$9 &amp; "_" &amp; $B144, OBSERVED_DATA!$A$2:$F$6151, 4, FALSE),  0)</f>
        <v>0</v>
      </c>
      <c r="K144" s="72">
        <f>IFERROR(VLOOKUP(K$10 &amp; "_" &amp; $D$9 &amp; "_" &amp; $B144, OBSERVED_DATA!$A$2:$F$6151, 4, FALSE),  0)</f>
        <v>0</v>
      </c>
      <c r="L144" s="74">
        <f>IFERROR(VLOOKUP(L$10 &amp; "_" &amp; $D$9 &amp; "_" &amp; $B144, OBSERVED_DATA!$A$2:$F$6151, 4, FALSE),  0)</f>
        <v>0</v>
      </c>
      <c r="M144" s="72">
        <f>IFERROR(VLOOKUP(M$10 &amp; "_" &amp; $D$9 &amp; "_" &amp; $B144, OBSERVED_DATA!$A$2:$F$6151, 4, FALSE),  0)</f>
        <v>0</v>
      </c>
      <c r="N144" s="72">
        <f>IFERROR(VLOOKUP(N$10 &amp; "_" &amp; $D$9 &amp; "_" &amp; $B144, OBSERVED_DATA!$A$2:$F$6151, 4, FALSE),  0)</f>
        <v>0</v>
      </c>
      <c r="O144" s="74">
        <f>IFERROR(VLOOKUP(O$10 &amp; "_" &amp; $D$9 &amp; "_" &amp; $B144, OBSERVED_DATA!$A$2:$F$6151, 4, FALSE),  0)</f>
        <v>0</v>
      </c>
      <c r="P144" s="72">
        <f>IFERROR(VLOOKUP(P$10 &amp; "_" &amp; $D$9 &amp; "_" &amp; $B144, OBSERVED_DATA!$A$2:$F$6151, 4, FALSE),  0)</f>
        <v>0</v>
      </c>
      <c r="Q144" s="72">
        <f>IFERROR(VLOOKUP(Q$10 &amp; "_" &amp; $D$9 &amp; "_" &amp; $B144, OBSERVED_DATA!$A$2:$F$6151, 4, FALSE),  0)</f>
        <v>0</v>
      </c>
      <c r="R144" s="72">
        <f>IFERROR(VLOOKUP(R$10 &amp; "_" &amp; $D$9 &amp; "_" &amp; $B144, OBSERVED_DATA!$A$2:$F$6151, 4, FALSE),  0)</f>
        <v>0</v>
      </c>
      <c r="S144" s="72">
        <f>IFERROR(VLOOKUP(S$10 &amp; "_" &amp; $D$9 &amp; "_" &amp; $B144, OBSERVED_DATA!$A$2:$F$6151, 4, FALSE),  0)</f>
        <v>0</v>
      </c>
      <c r="T144" s="72">
        <f>IFERROR(VLOOKUP(T$10 &amp; "_" &amp; $D$9 &amp; "_" &amp; $B144, OBSERVED_DATA!$A$2:$F$6151, 4, FALSE),  0)</f>
        <v>0</v>
      </c>
    </row>
    <row r="145" spans="2:20" x14ac:dyDescent="0.25">
      <c r="B145" s="30">
        <f>Obs_Time!B145</f>
        <v>268</v>
      </c>
      <c r="C145" s="30">
        <f>Obs_Time!C145</f>
        <v>269</v>
      </c>
      <c r="D145" s="47"/>
      <c r="E145" s="72">
        <f>IFERROR(VLOOKUP(E$10 &amp; "_" &amp; $D$9 &amp; "_" &amp; $B145, OBSERVED_DATA!$A$2:$F$6151, 4, FALSE),  0)</f>
        <v>0</v>
      </c>
      <c r="F145" s="73">
        <f>IFERROR(VLOOKUP(F$10 &amp; "_" &amp; $D$9 &amp; "_" &amp; $B145, OBSERVED_DATA!$A$2:$F$6151, 4, FALSE),  0)</f>
        <v>0</v>
      </c>
      <c r="G145" s="73">
        <f>IFERROR(VLOOKUP(G$10 &amp; "_" &amp; $D$9 &amp; "_" &amp; $B145, OBSERVED_DATA!$A$2:$F$6151, 4, FALSE),  0)</f>
        <v>0</v>
      </c>
      <c r="H145" s="73">
        <f>IFERROR(VLOOKUP(H$10 &amp; "_" &amp; $D$9 &amp; "_" &amp; $B145, OBSERVED_DATA!$A$2:$F$6151, 4, FALSE),  0)</f>
        <v>0</v>
      </c>
      <c r="I145" s="73">
        <f>IFERROR(VLOOKUP(I$10 &amp; "_" &amp; $D$9 &amp; "_" &amp; $B145, OBSERVED_DATA!$A$2:$F$6151, 4, FALSE),  0)</f>
        <v>0</v>
      </c>
      <c r="J145" s="73">
        <f>IFERROR(VLOOKUP(J$10 &amp; "_" &amp; $D$9 &amp; "_" &amp; $B145, OBSERVED_DATA!$A$2:$F$6151, 4, FALSE),  0)</f>
        <v>0</v>
      </c>
      <c r="K145" s="72">
        <f>IFERROR(VLOOKUP(K$10 &amp; "_" &amp; $D$9 &amp; "_" &amp; $B145, OBSERVED_DATA!$A$2:$F$6151, 4, FALSE),  0)</f>
        <v>0</v>
      </c>
      <c r="L145" s="74">
        <f>IFERROR(VLOOKUP(L$10 &amp; "_" &amp; $D$9 &amp; "_" &amp; $B145, OBSERVED_DATA!$A$2:$F$6151, 4, FALSE),  0)</f>
        <v>0</v>
      </c>
      <c r="M145" s="72">
        <f>IFERROR(VLOOKUP(M$10 &amp; "_" &amp; $D$9 &amp; "_" &amp; $B145, OBSERVED_DATA!$A$2:$F$6151, 4, FALSE),  0)</f>
        <v>0</v>
      </c>
      <c r="N145" s="72">
        <f>IFERROR(VLOOKUP(N$10 &amp; "_" &amp; $D$9 &amp; "_" &amp; $B145, OBSERVED_DATA!$A$2:$F$6151, 4, FALSE),  0)</f>
        <v>0</v>
      </c>
      <c r="O145" s="74">
        <f>IFERROR(VLOOKUP(O$10 &amp; "_" &amp; $D$9 &amp; "_" &amp; $B145, OBSERVED_DATA!$A$2:$F$6151, 4, FALSE),  0)</f>
        <v>0</v>
      </c>
      <c r="P145" s="72">
        <f>IFERROR(VLOOKUP(P$10 &amp; "_" &amp; $D$9 &amp; "_" &amp; $B145, OBSERVED_DATA!$A$2:$F$6151, 4, FALSE),  0)</f>
        <v>0</v>
      </c>
      <c r="Q145" s="72">
        <f>IFERROR(VLOOKUP(Q$10 &amp; "_" &amp; $D$9 &amp; "_" &amp; $B145, OBSERVED_DATA!$A$2:$F$6151, 4, FALSE),  0)</f>
        <v>0</v>
      </c>
      <c r="R145" s="72">
        <f>IFERROR(VLOOKUP(R$10 &amp; "_" &amp; $D$9 &amp; "_" &amp; $B145, OBSERVED_DATA!$A$2:$F$6151, 4, FALSE),  0)</f>
        <v>0</v>
      </c>
      <c r="S145" s="72">
        <f>IFERROR(VLOOKUP(S$10 &amp; "_" &amp; $D$9 &amp; "_" &amp; $B145, OBSERVED_DATA!$A$2:$F$6151, 4, FALSE),  0)</f>
        <v>0</v>
      </c>
      <c r="T145" s="72">
        <f>IFERROR(VLOOKUP(T$10 &amp; "_" &amp; $D$9 &amp; "_" &amp; $B145, OBSERVED_DATA!$A$2:$F$6151, 4, FALSE),  0)</f>
        <v>0</v>
      </c>
    </row>
    <row r="146" spans="2:20" x14ac:dyDescent="0.25">
      <c r="B146" s="30">
        <f>Obs_Time!B146</f>
        <v>270</v>
      </c>
      <c r="C146" s="30">
        <f>Obs_Time!C146</f>
        <v>271</v>
      </c>
      <c r="D146" s="47"/>
      <c r="E146" s="72">
        <f>IFERROR(VLOOKUP(E$10 &amp; "_" &amp; $D$9 &amp; "_" &amp; $B146, OBSERVED_DATA!$A$2:$F$6151, 4, FALSE),  0)</f>
        <v>0</v>
      </c>
      <c r="F146" s="73">
        <f>IFERROR(VLOOKUP(F$10 &amp; "_" &amp; $D$9 &amp; "_" &amp; $B146, OBSERVED_DATA!$A$2:$F$6151, 4, FALSE),  0)</f>
        <v>0</v>
      </c>
      <c r="G146" s="73">
        <f>IFERROR(VLOOKUP(G$10 &amp; "_" &amp; $D$9 &amp; "_" &amp; $B146, OBSERVED_DATA!$A$2:$F$6151, 4, FALSE),  0)</f>
        <v>0</v>
      </c>
      <c r="H146" s="73">
        <f>IFERROR(VLOOKUP(H$10 &amp; "_" &amp; $D$9 &amp; "_" &amp; $B146, OBSERVED_DATA!$A$2:$F$6151, 4, FALSE),  0)</f>
        <v>0</v>
      </c>
      <c r="I146" s="73">
        <f>IFERROR(VLOOKUP(I$10 &amp; "_" &amp; $D$9 &amp; "_" &amp; $B146, OBSERVED_DATA!$A$2:$F$6151, 4, FALSE),  0)</f>
        <v>0</v>
      </c>
      <c r="J146" s="73">
        <f>IFERROR(VLOOKUP(J$10 &amp; "_" &amp; $D$9 &amp; "_" &amp; $B146, OBSERVED_DATA!$A$2:$F$6151, 4, FALSE),  0)</f>
        <v>0</v>
      </c>
      <c r="K146" s="72">
        <f>IFERROR(VLOOKUP(K$10 &amp; "_" &amp; $D$9 &amp; "_" &amp; $B146, OBSERVED_DATA!$A$2:$F$6151, 4, FALSE),  0)</f>
        <v>0</v>
      </c>
      <c r="L146" s="74">
        <f>IFERROR(VLOOKUP(L$10 &amp; "_" &amp; $D$9 &amp; "_" &amp; $B146, OBSERVED_DATA!$A$2:$F$6151, 4, FALSE),  0)</f>
        <v>0</v>
      </c>
      <c r="M146" s="72">
        <f>IFERROR(VLOOKUP(M$10 &amp; "_" &amp; $D$9 &amp; "_" &amp; $B146, OBSERVED_DATA!$A$2:$F$6151, 4, FALSE),  0)</f>
        <v>0</v>
      </c>
      <c r="N146" s="72">
        <f>IFERROR(VLOOKUP(N$10 &amp; "_" &amp; $D$9 &amp; "_" &amp; $B146, OBSERVED_DATA!$A$2:$F$6151, 4, FALSE),  0)</f>
        <v>0</v>
      </c>
      <c r="O146" s="74">
        <f>IFERROR(VLOOKUP(O$10 &amp; "_" &amp; $D$9 &amp; "_" &amp; $B146, OBSERVED_DATA!$A$2:$F$6151, 4, FALSE),  0)</f>
        <v>0</v>
      </c>
      <c r="P146" s="72">
        <f>IFERROR(VLOOKUP(P$10 &amp; "_" &amp; $D$9 &amp; "_" &amp; $B146, OBSERVED_DATA!$A$2:$F$6151, 4, FALSE),  0)</f>
        <v>0</v>
      </c>
      <c r="Q146" s="72">
        <f>IFERROR(VLOOKUP(Q$10 &amp; "_" &amp; $D$9 &amp; "_" &amp; $B146, OBSERVED_DATA!$A$2:$F$6151, 4, FALSE),  0)</f>
        <v>0</v>
      </c>
      <c r="R146" s="72">
        <f>IFERROR(VLOOKUP(R$10 &amp; "_" &amp; $D$9 &amp; "_" &amp; $B146, OBSERVED_DATA!$A$2:$F$6151, 4, FALSE),  0)</f>
        <v>0</v>
      </c>
      <c r="S146" s="72">
        <f>IFERROR(VLOOKUP(S$10 &amp; "_" &amp; $D$9 &amp; "_" &amp; $B146, OBSERVED_DATA!$A$2:$F$6151, 4, FALSE),  0)</f>
        <v>0</v>
      </c>
      <c r="T146" s="72">
        <f>IFERROR(VLOOKUP(T$10 &amp; "_" &amp; $D$9 &amp; "_" &amp; $B146, OBSERVED_DATA!$A$2:$F$6151, 4, FALSE),  0)</f>
        <v>0</v>
      </c>
    </row>
    <row r="147" spans="2:20" x14ac:dyDescent="0.25">
      <c r="B147" s="30">
        <f>Obs_Time!B147</f>
        <v>272</v>
      </c>
      <c r="C147" s="30">
        <f>Obs_Time!C147</f>
        <v>273</v>
      </c>
      <c r="D147" s="47"/>
      <c r="E147" s="72">
        <f>IFERROR(VLOOKUP(E$10 &amp; "_" &amp; $D$9 &amp; "_" &amp; $B147, OBSERVED_DATA!$A$2:$F$6151, 4, FALSE),  0)</f>
        <v>0</v>
      </c>
      <c r="F147" s="73">
        <f>IFERROR(VLOOKUP(F$10 &amp; "_" &amp; $D$9 &amp; "_" &amp; $B147, OBSERVED_DATA!$A$2:$F$6151, 4, FALSE),  0)</f>
        <v>0</v>
      </c>
      <c r="G147" s="73">
        <f>IFERROR(VLOOKUP(G$10 &amp; "_" &amp; $D$9 &amp; "_" &amp; $B147, OBSERVED_DATA!$A$2:$F$6151, 4, FALSE),  0)</f>
        <v>0</v>
      </c>
      <c r="H147" s="73">
        <f>IFERROR(VLOOKUP(H$10 &amp; "_" &amp; $D$9 &amp; "_" &amp; $B147, OBSERVED_DATA!$A$2:$F$6151, 4, FALSE),  0)</f>
        <v>0</v>
      </c>
      <c r="I147" s="73">
        <f>IFERROR(VLOOKUP(I$10 &amp; "_" &amp; $D$9 &amp; "_" &amp; $B147, OBSERVED_DATA!$A$2:$F$6151, 4, FALSE),  0)</f>
        <v>0</v>
      </c>
      <c r="J147" s="73">
        <f>IFERROR(VLOOKUP(J$10 &amp; "_" &amp; $D$9 &amp; "_" &amp; $B147, OBSERVED_DATA!$A$2:$F$6151, 4, FALSE),  0)</f>
        <v>0</v>
      </c>
      <c r="K147" s="72">
        <f>IFERROR(VLOOKUP(K$10 &amp; "_" &amp; $D$9 &amp; "_" &amp; $B147, OBSERVED_DATA!$A$2:$F$6151, 4, FALSE),  0)</f>
        <v>0</v>
      </c>
      <c r="L147" s="74">
        <f>IFERROR(VLOOKUP(L$10 &amp; "_" &amp; $D$9 &amp; "_" &amp; $B147, OBSERVED_DATA!$A$2:$F$6151, 4, FALSE),  0)</f>
        <v>0</v>
      </c>
      <c r="M147" s="72">
        <f>IFERROR(VLOOKUP(M$10 &amp; "_" &amp; $D$9 &amp; "_" &amp; $B147, OBSERVED_DATA!$A$2:$F$6151, 4, FALSE),  0)</f>
        <v>0</v>
      </c>
      <c r="N147" s="72">
        <f>IFERROR(VLOOKUP(N$10 &amp; "_" &amp; $D$9 &amp; "_" &amp; $B147, OBSERVED_DATA!$A$2:$F$6151, 4, FALSE),  0)</f>
        <v>0</v>
      </c>
      <c r="O147" s="74">
        <f>IFERROR(VLOOKUP(O$10 &amp; "_" &amp; $D$9 &amp; "_" &amp; $B147, OBSERVED_DATA!$A$2:$F$6151, 4, FALSE),  0)</f>
        <v>0</v>
      </c>
      <c r="P147" s="72">
        <f>IFERROR(VLOOKUP(P$10 &amp; "_" &amp; $D$9 &amp; "_" &amp; $B147, OBSERVED_DATA!$A$2:$F$6151, 4, FALSE),  0)</f>
        <v>0</v>
      </c>
      <c r="Q147" s="72">
        <f>IFERROR(VLOOKUP(Q$10 &amp; "_" &amp; $D$9 &amp; "_" &amp; $B147, OBSERVED_DATA!$A$2:$F$6151, 4, FALSE),  0)</f>
        <v>0</v>
      </c>
      <c r="R147" s="72">
        <f>IFERROR(VLOOKUP(R$10 &amp; "_" &amp; $D$9 &amp; "_" &amp; $B147, OBSERVED_DATA!$A$2:$F$6151, 4, FALSE),  0)</f>
        <v>0</v>
      </c>
      <c r="S147" s="72">
        <f>IFERROR(VLOOKUP(S$10 &amp; "_" &amp; $D$9 &amp; "_" &amp; $B147, OBSERVED_DATA!$A$2:$F$6151, 4, FALSE),  0)</f>
        <v>0</v>
      </c>
      <c r="T147" s="72">
        <f>IFERROR(VLOOKUP(T$10 &amp; "_" &amp; $D$9 &amp; "_" &amp; $B147, OBSERVED_DATA!$A$2:$F$6151, 4, FALSE),  0)</f>
        <v>0</v>
      </c>
    </row>
    <row r="148" spans="2:20" x14ac:dyDescent="0.25">
      <c r="B148" s="30">
        <f>Obs_Time!B148</f>
        <v>274</v>
      </c>
      <c r="C148" s="30">
        <f>Obs_Time!C148</f>
        <v>275</v>
      </c>
      <c r="D148" s="47"/>
      <c r="E148" s="72">
        <f>IFERROR(VLOOKUP(E$10 &amp; "_" &amp; $D$9 &amp; "_" &amp; $B148, OBSERVED_DATA!$A$2:$F$6151, 4, FALSE),  0)</f>
        <v>0</v>
      </c>
      <c r="F148" s="73">
        <f>IFERROR(VLOOKUP(F$10 &amp; "_" &amp; $D$9 &amp; "_" &amp; $B148, OBSERVED_DATA!$A$2:$F$6151, 4, FALSE),  0)</f>
        <v>0</v>
      </c>
      <c r="G148" s="73">
        <f>IFERROR(VLOOKUP(G$10 &amp; "_" &amp; $D$9 &amp; "_" &amp; $B148, OBSERVED_DATA!$A$2:$F$6151, 4, FALSE),  0)</f>
        <v>0</v>
      </c>
      <c r="H148" s="73">
        <f>IFERROR(VLOOKUP(H$10 &amp; "_" &amp; $D$9 &amp; "_" &amp; $B148, OBSERVED_DATA!$A$2:$F$6151, 4, FALSE),  0)</f>
        <v>0</v>
      </c>
      <c r="I148" s="73">
        <f>IFERROR(VLOOKUP(I$10 &amp; "_" &amp; $D$9 &amp; "_" &amp; $B148, OBSERVED_DATA!$A$2:$F$6151, 4, FALSE),  0)</f>
        <v>0</v>
      </c>
      <c r="J148" s="73">
        <f>IFERROR(VLOOKUP(J$10 &amp; "_" &amp; $D$9 &amp; "_" &amp; $B148, OBSERVED_DATA!$A$2:$F$6151, 4, FALSE),  0)</f>
        <v>0</v>
      </c>
      <c r="K148" s="72">
        <f>IFERROR(VLOOKUP(K$10 &amp; "_" &amp; $D$9 &amp; "_" &amp; $B148, OBSERVED_DATA!$A$2:$F$6151, 4, FALSE),  0)</f>
        <v>0</v>
      </c>
      <c r="L148" s="74">
        <f>IFERROR(VLOOKUP(L$10 &amp; "_" &amp; $D$9 &amp; "_" &amp; $B148, OBSERVED_DATA!$A$2:$F$6151, 4, FALSE),  0)</f>
        <v>0</v>
      </c>
      <c r="M148" s="72">
        <f>IFERROR(VLOOKUP(M$10 &amp; "_" &amp; $D$9 &amp; "_" &amp; $B148, OBSERVED_DATA!$A$2:$F$6151, 4, FALSE),  0)</f>
        <v>0</v>
      </c>
      <c r="N148" s="72">
        <f>IFERROR(VLOOKUP(N$10 &amp; "_" &amp; $D$9 &amp; "_" &amp; $B148, OBSERVED_DATA!$A$2:$F$6151, 4, FALSE),  0)</f>
        <v>0</v>
      </c>
      <c r="O148" s="74">
        <f>IFERROR(VLOOKUP(O$10 &amp; "_" &amp; $D$9 &amp; "_" &amp; $B148, OBSERVED_DATA!$A$2:$F$6151, 4, FALSE),  0)</f>
        <v>0</v>
      </c>
      <c r="P148" s="72">
        <f>IFERROR(VLOOKUP(P$10 &amp; "_" &amp; $D$9 &amp; "_" &amp; $B148, OBSERVED_DATA!$A$2:$F$6151, 4, FALSE),  0)</f>
        <v>0</v>
      </c>
      <c r="Q148" s="72">
        <f>IFERROR(VLOOKUP(Q$10 &amp; "_" &amp; $D$9 &amp; "_" &amp; $B148, OBSERVED_DATA!$A$2:$F$6151, 4, FALSE),  0)</f>
        <v>0</v>
      </c>
      <c r="R148" s="72">
        <f>IFERROR(VLOOKUP(R$10 &amp; "_" &amp; $D$9 &amp; "_" &amp; $B148, OBSERVED_DATA!$A$2:$F$6151, 4, FALSE),  0)</f>
        <v>0</v>
      </c>
      <c r="S148" s="72">
        <f>IFERROR(VLOOKUP(S$10 &amp; "_" &amp; $D$9 &amp; "_" &amp; $B148, OBSERVED_DATA!$A$2:$F$6151, 4, FALSE),  0)</f>
        <v>0</v>
      </c>
      <c r="T148" s="72">
        <f>IFERROR(VLOOKUP(T$10 &amp; "_" &amp; $D$9 &amp; "_" &amp; $B148, OBSERVED_DATA!$A$2:$F$6151, 4, FALSE),  0)</f>
        <v>0</v>
      </c>
    </row>
    <row r="149" spans="2:20" x14ac:dyDescent="0.25">
      <c r="B149" s="30">
        <f>Obs_Time!B149</f>
        <v>276</v>
      </c>
      <c r="C149" s="30">
        <f>Obs_Time!C149</f>
        <v>277</v>
      </c>
      <c r="D149" s="47"/>
      <c r="E149" s="72">
        <f>IFERROR(VLOOKUP(E$10 &amp; "_" &amp; $D$9 &amp; "_" &amp; $B149, OBSERVED_DATA!$A$2:$F$6151, 4, FALSE),  0)</f>
        <v>0</v>
      </c>
      <c r="F149" s="73">
        <f>IFERROR(VLOOKUP(F$10 &amp; "_" &amp; $D$9 &amp; "_" &amp; $B149, OBSERVED_DATA!$A$2:$F$6151, 4, FALSE),  0)</f>
        <v>0</v>
      </c>
      <c r="G149" s="73">
        <f>IFERROR(VLOOKUP(G$10 &amp; "_" &amp; $D$9 &amp; "_" &amp; $B149, OBSERVED_DATA!$A$2:$F$6151, 4, FALSE),  0)</f>
        <v>0</v>
      </c>
      <c r="H149" s="73">
        <f>IFERROR(VLOOKUP(H$10 &amp; "_" &amp; $D$9 &amp; "_" &amp; $B149, OBSERVED_DATA!$A$2:$F$6151, 4, FALSE),  0)</f>
        <v>0</v>
      </c>
      <c r="I149" s="73">
        <f>IFERROR(VLOOKUP(I$10 &amp; "_" &amp; $D$9 &amp; "_" &amp; $B149, OBSERVED_DATA!$A$2:$F$6151, 4, FALSE),  0)</f>
        <v>0</v>
      </c>
      <c r="J149" s="73">
        <f>IFERROR(VLOOKUP(J$10 &amp; "_" &amp; $D$9 &amp; "_" &amp; $B149, OBSERVED_DATA!$A$2:$F$6151, 4, FALSE),  0)</f>
        <v>0</v>
      </c>
      <c r="K149" s="72">
        <f>IFERROR(VLOOKUP(K$10 &amp; "_" &amp; $D$9 &amp; "_" &amp; $B149, OBSERVED_DATA!$A$2:$F$6151, 4, FALSE),  0)</f>
        <v>0</v>
      </c>
      <c r="L149" s="74">
        <f>IFERROR(VLOOKUP(L$10 &amp; "_" &amp; $D$9 &amp; "_" &amp; $B149, OBSERVED_DATA!$A$2:$F$6151, 4, FALSE),  0)</f>
        <v>0</v>
      </c>
      <c r="M149" s="72">
        <f>IFERROR(VLOOKUP(M$10 &amp; "_" &amp; $D$9 &amp; "_" &amp; $B149, OBSERVED_DATA!$A$2:$F$6151, 4, FALSE),  0)</f>
        <v>0</v>
      </c>
      <c r="N149" s="72">
        <f>IFERROR(VLOOKUP(N$10 &amp; "_" &amp; $D$9 &amp; "_" &amp; $B149, OBSERVED_DATA!$A$2:$F$6151, 4, FALSE),  0)</f>
        <v>0</v>
      </c>
      <c r="O149" s="74">
        <f>IFERROR(VLOOKUP(O$10 &amp; "_" &amp; $D$9 &amp; "_" &amp; $B149, OBSERVED_DATA!$A$2:$F$6151, 4, FALSE),  0)</f>
        <v>0</v>
      </c>
      <c r="P149" s="72">
        <f>IFERROR(VLOOKUP(P$10 &amp; "_" &amp; $D$9 &amp; "_" &amp; $B149, OBSERVED_DATA!$A$2:$F$6151, 4, FALSE),  0)</f>
        <v>0</v>
      </c>
      <c r="Q149" s="72">
        <f>IFERROR(VLOOKUP(Q$10 &amp; "_" &amp; $D$9 &amp; "_" &amp; $B149, OBSERVED_DATA!$A$2:$F$6151, 4, FALSE),  0)</f>
        <v>0</v>
      </c>
      <c r="R149" s="72">
        <f>IFERROR(VLOOKUP(R$10 &amp; "_" &amp; $D$9 &amp; "_" &amp; $B149, OBSERVED_DATA!$A$2:$F$6151, 4, FALSE),  0)</f>
        <v>0</v>
      </c>
      <c r="S149" s="72">
        <f>IFERROR(VLOOKUP(S$10 &amp; "_" &amp; $D$9 &amp; "_" &amp; $B149, OBSERVED_DATA!$A$2:$F$6151, 4, FALSE),  0)</f>
        <v>0</v>
      </c>
      <c r="T149" s="72">
        <f>IFERROR(VLOOKUP(T$10 &amp; "_" &amp; $D$9 &amp; "_" &amp; $B149, OBSERVED_DATA!$A$2:$F$6151, 4, FALSE),  0)</f>
        <v>0</v>
      </c>
    </row>
    <row r="150" spans="2:20" x14ac:dyDescent="0.25">
      <c r="B150" s="30">
        <f>Obs_Time!B150</f>
        <v>278</v>
      </c>
      <c r="C150" s="30">
        <f>Obs_Time!C150</f>
        <v>279</v>
      </c>
      <c r="D150" s="47"/>
      <c r="E150" s="72">
        <f>IFERROR(VLOOKUP(E$10 &amp; "_" &amp; $D$9 &amp; "_" &amp; $B150, OBSERVED_DATA!$A$2:$F$6151, 4, FALSE),  0)</f>
        <v>0</v>
      </c>
      <c r="F150" s="73">
        <f>IFERROR(VLOOKUP(F$10 &amp; "_" &amp; $D$9 &amp; "_" &amp; $B150, OBSERVED_DATA!$A$2:$F$6151, 4, FALSE),  0)</f>
        <v>0</v>
      </c>
      <c r="G150" s="73">
        <f>IFERROR(VLOOKUP(G$10 &amp; "_" &amp; $D$9 &amp; "_" &amp; $B150, OBSERVED_DATA!$A$2:$F$6151, 4, FALSE),  0)</f>
        <v>0</v>
      </c>
      <c r="H150" s="73">
        <f>IFERROR(VLOOKUP(H$10 &amp; "_" &amp; $D$9 &amp; "_" &amp; $B150, OBSERVED_DATA!$A$2:$F$6151, 4, FALSE),  0)</f>
        <v>0</v>
      </c>
      <c r="I150" s="73">
        <f>IFERROR(VLOOKUP(I$10 &amp; "_" &amp; $D$9 &amp; "_" &amp; $B150, OBSERVED_DATA!$A$2:$F$6151, 4, FALSE),  0)</f>
        <v>0</v>
      </c>
      <c r="J150" s="73">
        <f>IFERROR(VLOOKUP(J$10 &amp; "_" &amp; $D$9 &amp; "_" &amp; $B150, OBSERVED_DATA!$A$2:$F$6151, 4, FALSE),  0)</f>
        <v>0</v>
      </c>
      <c r="K150" s="72">
        <f>IFERROR(VLOOKUP(K$10 &amp; "_" &amp; $D$9 &amp; "_" &amp; $B150, OBSERVED_DATA!$A$2:$F$6151, 4, FALSE),  0)</f>
        <v>0</v>
      </c>
      <c r="L150" s="74">
        <f>IFERROR(VLOOKUP(L$10 &amp; "_" &amp; $D$9 &amp; "_" &amp; $B150, OBSERVED_DATA!$A$2:$F$6151, 4, FALSE),  0)</f>
        <v>0</v>
      </c>
      <c r="M150" s="72">
        <f>IFERROR(VLOOKUP(M$10 &amp; "_" &amp; $D$9 &amp; "_" &amp; $B150, OBSERVED_DATA!$A$2:$F$6151, 4, FALSE),  0)</f>
        <v>0</v>
      </c>
      <c r="N150" s="72">
        <f>IFERROR(VLOOKUP(N$10 &amp; "_" &amp; $D$9 &amp; "_" &amp; $B150, OBSERVED_DATA!$A$2:$F$6151, 4, FALSE),  0)</f>
        <v>0</v>
      </c>
      <c r="O150" s="74">
        <f>IFERROR(VLOOKUP(O$10 &amp; "_" &amp; $D$9 &amp; "_" &amp; $B150, OBSERVED_DATA!$A$2:$F$6151, 4, FALSE),  0)</f>
        <v>0</v>
      </c>
      <c r="P150" s="72">
        <f>IFERROR(VLOOKUP(P$10 &amp; "_" &amp; $D$9 &amp; "_" &amp; $B150, OBSERVED_DATA!$A$2:$F$6151, 4, FALSE),  0)</f>
        <v>0</v>
      </c>
      <c r="Q150" s="72">
        <f>IFERROR(VLOOKUP(Q$10 &amp; "_" &amp; $D$9 &amp; "_" &amp; $B150, OBSERVED_DATA!$A$2:$F$6151, 4, FALSE),  0)</f>
        <v>0</v>
      </c>
      <c r="R150" s="72">
        <f>IFERROR(VLOOKUP(R$10 &amp; "_" &amp; $D$9 &amp; "_" &amp; $B150, OBSERVED_DATA!$A$2:$F$6151, 4, FALSE),  0)</f>
        <v>0</v>
      </c>
      <c r="S150" s="72">
        <f>IFERROR(VLOOKUP(S$10 &amp; "_" &amp; $D$9 &amp; "_" &amp; $B150, OBSERVED_DATA!$A$2:$F$6151, 4, FALSE),  0)</f>
        <v>0</v>
      </c>
      <c r="T150" s="72">
        <f>IFERROR(VLOOKUP(T$10 &amp; "_" &amp; $D$9 &amp; "_" &amp; $B150, OBSERVED_DATA!$A$2:$F$6151, 4, FALSE),  0)</f>
        <v>0</v>
      </c>
    </row>
    <row r="151" spans="2:20" x14ac:dyDescent="0.25">
      <c r="B151" s="30">
        <f>Obs_Time!B151</f>
        <v>280</v>
      </c>
      <c r="C151" s="30">
        <f>Obs_Time!C151</f>
        <v>281</v>
      </c>
      <c r="D151" s="47"/>
      <c r="E151" s="72">
        <f>IFERROR(VLOOKUP(E$10 &amp; "_" &amp; $D$9 &amp; "_" &amp; $B151, OBSERVED_DATA!$A$2:$F$6151, 4, FALSE),  0)</f>
        <v>0</v>
      </c>
      <c r="F151" s="73">
        <f>IFERROR(VLOOKUP(F$10 &amp; "_" &amp; $D$9 &amp; "_" &amp; $B151, OBSERVED_DATA!$A$2:$F$6151, 4, FALSE),  0)</f>
        <v>0</v>
      </c>
      <c r="G151" s="73">
        <f>IFERROR(VLOOKUP(G$10 &amp; "_" &amp; $D$9 &amp; "_" &amp; $B151, OBSERVED_DATA!$A$2:$F$6151, 4, FALSE),  0)</f>
        <v>0</v>
      </c>
      <c r="H151" s="73">
        <f>IFERROR(VLOOKUP(H$10 &amp; "_" &amp; $D$9 &amp; "_" &amp; $B151, OBSERVED_DATA!$A$2:$F$6151, 4, FALSE),  0)</f>
        <v>0</v>
      </c>
      <c r="I151" s="73">
        <f>IFERROR(VLOOKUP(I$10 &amp; "_" &amp; $D$9 &amp; "_" &amp; $B151, OBSERVED_DATA!$A$2:$F$6151, 4, FALSE),  0)</f>
        <v>0</v>
      </c>
      <c r="J151" s="73">
        <f>IFERROR(VLOOKUP(J$10 &amp; "_" &amp; $D$9 &amp; "_" &amp; $B151, OBSERVED_DATA!$A$2:$F$6151, 4, FALSE),  0)</f>
        <v>0</v>
      </c>
      <c r="K151" s="72">
        <f>IFERROR(VLOOKUP(K$10 &amp; "_" &amp; $D$9 &amp; "_" &amp; $B151, OBSERVED_DATA!$A$2:$F$6151, 4, FALSE),  0)</f>
        <v>0</v>
      </c>
      <c r="L151" s="74">
        <f>IFERROR(VLOOKUP(L$10 &amp; "_" &amp; $D$9 &amp; "_" &amp; $B151, OBSERVED_DATA!$A$2:$F$6151, 4, FALSE),  0)</f>
        <v>0</v>
      </c>
      <c r="M151" s="72">
        <f>IFERROR(VLOOKUP(M$10 &amp; "_" &amp; $D$9 &amp; "_" &amp; $B151, OBSERVED_DATA!$A$2:$F$6151, 4, FALSE),  0)</f>
        <v>0</v>
      </c>
      <c r="N151" s="72">
        <f>IFERROR(VLOOKUP(N$10 &amp; "_" &amp; $D$9 &amp; "_" &amp; $B151, OBSERVED_DATA!$A$2:$F$6151, 4, FALSE),  0)</f>
        <v>0</v>
      </c>
      <c r="O151" s="74">
        <f>IFERROR(VLOOKUP(O$10 &amp; "_" &amp; $D$9 &amp; "_" &amp; $B151, OBSERVED_DATA!$A$2:$F$6151, 4, FALSE),  0)</f>
        <v>0</v>
      </c>
      <c r="P151" s="72">
        <f>IFERROR(VLOOKUP(P$10 &amp; "_" &amp; $D$9 &amp; "_" &amp; $B151, OBSERVED_DATA!$A$2:$F$6151, 4, FALSE),  0)</f>
        <v>0</v>
      </c>
      <c r="Q151" s="72">
        <f>IFERROR(VLOOKUP(Q$10 &amp; "_" &amp; $D$9 &amp; "_" &amp; $B151, OBSERVED_DATA!$A$2:$F$6151, 4, FALSE),  0)</f>
        <v>0</v>
      </c>
      <c r="R151" s="72">
        <f>IFERROR(VLOOKUP(R$10 &amp; "_" &amp; $D$9 &amp; "_" &amp; $B151, OBSERVED_DATA!$A$2:$F$6151, 4, FALSE),  0)</f>
        <v>0</v>
      </c>
      <c r="S151" s="72">
        <f>IFERROR(VLOOKUP(S$10 &amp; "_" &amp; $D$9 &amp; "_" &amp; $B151, OBSERVED_DATA!$A$2:$F$6151, 4, FALSE),  0)</f>
        <v>0</v>
      </c>
      <c r="T151" s="72">
        <f>IFERROR(VLOOKUP(T$10 &amp; "_" &amp; $D$9 &amp; "_" &amp; $B151, OBSERVED_DATA!$A$2:$F$6151, 4, FALSE),  0)</f>
        <v>0</v>
      </c>
    </row>
    <row r="152" spans="2:20" x14ac:dyDescent="0.25">
      <c r="B152" s="30">
        <f>Obs_Time!B152</f>
        <v>282</v>
      </c>
      <c r="C152" s="30">
        <f>Obs_Time!C152</f>
        <v>283</v>
      </c>
      <c r="D152" s="47"/>
      <c r="E152" s="72">
        <f>IFERROR(VLOOKUP(E$10 &amp; "_" &amp; $D$9 &amp; "_" &amp; $B152, OBSERVED_DATA!$A$2:$F$6151, 4, FALSE),  0)</f>
        <v>0</v>
      </c>
      <c r="F152" s="73">
        <f>IFERROR(VLOOKUP(F$10 &amp; "_" &amp; $D$9 &amp; "_" &amp; $B152, OBSERVED_DATA!$A$2:$F$6151, 4, FALSE),  0)</f>
        <v>0</v>
      </c>
      <c r="G152" s="73">
        <f>IFERROR(VLOOKUP(G$10 &amp; "_" &amp; $D$9 &amp; "_" &amp; $B152, OBSERVED_DATA!$A$2:$F$6151, 4, FALSE),  0)</f>
        <v>0</v>
      </c>
      <c r="H152" s="73">
        <f>IFERROR(VLOOKUP(H$10 &amp; "_" &amp; $D$9 &amp; "_" &amp; $B152, OBSERVED_DATA!$A$2:$F$6151, 4, FALSE),  0)</f>
        <v>0</v>
      </c>
      <c r="I152" s="73">
        <f>IFERROR(VLOOKUP(I$10 &amp; "_" &amp; $D$9 &amp; "_" &amp; $B152, OBSERVED_DATA!$A$2:$F$6151, 4, FALSE),  0)</f>
        <v>0</v>
      </c>
      <c r="J152" s="73">
        <f>IFERROR(VLOOKUP(J$10 &amp; "_" &amp; $D$9 &amp; "_" &amp; $B152, OBSERVED_DATA!$A$2:$F$6151, 4, FALSE),  0)</f>
        <v>0</v>
      </c>
      <c r="K152" s="72">
        <f>IFERROR(VLOOKUP(K$10 &amp; "_" &amp; $D$9 &amp; "_" &amp; $B152, OBSERVED_DATA!$A$2:$F$6151, 4, FALSE),  0)</f>
        <v>0</v>
      </c>
      <c r="L152" s="74">
        <f>IFERROR(VLOOKUP(L$10 &amp; "_" &amp; $D$9 &amp; "_" &amp; $B152, OBSERVED_DATA!$A$2:$F$6151, 4, FALSE),  0)</f>
        <v>0</v>
      </c>
      <c r="M152" s="72">
        <f>IFERROR(VLOOKUP(M$10 &amp; "_" &amp; $D$9 &amp; "_" &amp; $B152, OBSERVED_DATA!$A$2:$F$6151, 4, FALSE),  0)</f>
        <v>0</v>
      </c>
      <c r="N152" s="72">
        <f>IFERROR(VLOOKUP(N$10 &amp; "_" &amp; $D$9 &amp; "_" &amp; $B152, OBSERVED_DATA!$A$2:$F$6151, 4, FALSE),  0)</f>
        <v>0</v>
      </c>
      <c r="O152" s="74">
        <f>IFERROR(VLOOKUP(O$10 &amp; "_" &amp; $D$9 &amp; "_" &amp; $B152, OBSERVED_DATA!$A$2:$F$6151, 4, FALSE),  0)</f>
        <v>0</v>
      </c>
      <c r="P152" s="72">
        <f>IFERROR(VLOOKUP(P$10 &amp; "_" &amp; $D$9 &amp; "_" &amp; $B152, OBSERVED_DATA!$A$2:$F$6151, 4, FALSE),  0)</f>
        <v>0</v>
      </c>
      <c r="Q152" s="72">
        <f>IFERROR(VLOOKUP(Q$10 &amp; "_" &amp; $D$9 &amp; "_" &amp; $B152, OBSERVED_DATA!$A$2:$F$6151, 4, FALSE),  0)</f>
        <v>0</v>
      </c>
      <c r="R152" s="72">
        <f>IFERROR(VLOOKUP(R$10 &amp; "_" &amp; $D$9 &amp; "_" &amp; $B152, OBSERVED_DATA!$A$2:$F$6151, 4, FALSE),  0)</f>
        <v>0</v>
      </c>
      <c r="S152" s="72">
        <f>IFERROR(VLOOKUP(S$10 &amp; "_" &amp; $D$9 &amp; "_" &amp; $B152, OBSERVED_DATA!$A$2:$F$6151, 4, FALSE),  0)</f>
        <v>0</v>
      </c>
      <c r="T152" s="72">
        <f>IFERROR(VLOOKUP(T$10 &amp; "_" &amp; $D$9 &amp; "_" &amp; $B152, OBSERVED_DATA!$A$2:$F$6151, 4, FALSE),  0)</f>
        <v>0</v>
      </c>
    </row>
    <row r="153" spans="2:20" x14ac:dyDescent="0.25">
      <c r="B153" s="30">
        <f>Obs_Time!B153</f>
        <v>284</v>
      </c>
      <c r="C153" s="30">
        <f>Obs_Time!C153</f>
        <v>285</v>
      </c>
      <c r="D153" s="47"/>
      <c r="E153" s="72">
        <f>IFERROR(VLOOKUP(E$10 &amp; "_" &amp; $D$9 &amp; "_" &amp; $B153, OBSERVED_DATA!$A$2:$F$6151, 4, FALSE),  0)</f>
        <v>0</v>
      </c>
      <c r="F153" s="73">
        <f>IFERROR(VLOOKUP(F$10 &amp; "_" &amp; $D$9 &amp; "_" &amp; $B153, OBSERVED_DATA!$A$2:$F$6151, 4, FALSE),  0)</f>
        <v>0</v>
      </c>
      <c r="G153" s="73">
        <f>IFERROR(VLOOKUP(G$10 &amp; "_" &amp; $D$9 &amp; "_" &amp; $B153, OBSERVED_DATA!$A$2:$F$6151, 4, FALSE),  0)</f>
        <v>0</v>
      </c>
      <c r="H153" s="73">
        <f>IFERROR(VLOOKUP(H$10 &amp; "_" &amp; $D$9 &amp; "_" &amp; $B153, OBSERVED_DATA!$A$2:$F$6151, 4, FALSE),  0)</f>
        <v>0</v>
      </c>
      <c r="I153" s="73">
        <f>IFERROR(VLOOKUP(I$10 &amp; "_" &amp; $D$9 &amp; "_" &amp; $B153, OBSERVED_DATA!$A$2:$F$6151, 4, FALSE),  0)</f>
        <v>0</v>
      </c>
      <c r="J153" s="73">
        <f>IFERROR(VLOOKUP(J$10 &amp; "_" &amp; $D$9 &amp; "_" &amp; $B153, OBSERVED_DATA!$A$2:$F$6151, 4, FALSE),  0)</f>
        <v>0</v>
      </c>
      <c r="K153" s="72">
        <f>IFERROR(VLOOKUP(K$10 &amp; "_" &amp; $D$9 &amp; "_" &amp; $B153, OBSERVED_DATA!$A$2:$F$6151, 4, FALSE),  0)</f>
        <v>0</v>
      </c>
      <c r="L153" s="74">
        <f>IFERROR(VLOOKUP(L$10 &amp; "_" &amp; $D$9 &amp; "_" &amp; $B153, OBSERVED_DATA!$A$2:$F$6151, 4, FALSE),  0)</f>
        <v>0</v>
      </c>
      <c r="M153" s="72">
        <f>IFERROR(VLOOKUP(M$10 &amp; "_" &amp; $D$9 &amp; "_" &amp; $B153, OBSERVED_DATA!$A$2:$F$6151, 4, FALSE),  0)</f>
        <v>0</v>
      </c>
      <c r="N153" s="72">
        <f>IFERROR(VLOOKUP(N$10 &amp; "_" &amp; $D$9 &amp; "_" &amp; $B153, OBSERVED_DATA!$A$2:$F$6151, 4, FALSE),  0)</f>
        <v>0</v>
      </c>
      <c r="O153" s="74">
        <f>IFERROR(VLOOKUP(O$10 &amp; "_" &amp; $D$9 &amp; "_" &amp; $B153, OBSERVED_DATA!$A$2:$F$6151, 4, FALSE),  0)</f>
        <v>0</v>
      </c>
      <c r="P153" s="72">
        <f>IFERROR(VLOOKUP(P$10 &amp; "_" &amp; $D$9 &amp; "_" &amp; $B153, OBSERVED_DATA!$A$2:$F$6151, 4, FALSE),  0)</f>
        <v>0</v>
      </c>
      <c r="Q153" s="72">
        <f>IFERROR(VLOOKUP(Q$10 &amp; "_" &amp; $D$9 &amp; "_" &amp; $B153, OBSERVED_DATA!$A$2:$F$6151, 4, FALSE),  0)</f>
        <v>0</v>
      </c>
      <c r="R153" s="72">
        <f>IFERROR(VLOOKUP(R$10 &amp; "_" &amp; $D$9 &amp; "_" &amp; $B153, OBSERVED_DATA!$A$2:$F$6151, 4, FALSE),  0)</f>
        <v>0</v>
      </c>
      <c r="S153" s="72">
        <f>IFERROR(VLOOKUP(S$10 &amp; "_" &amp; $D$9 &amp; "_" &amp; $B153, OBSERVED_DATA!$A$2:$F$6151, 4, FALSE),  0)</f>
        <v>0</v>
      </c>
      <c r="T153" s="72">
        <f>IFERROR(VLOOKUP(T$10 &amp; "_" &amp; $D$9 &amp; "_" &amp; $B153, OBSERVED_DATA!$A$2:$F$6151, 4, FALSE),  0)</f>
        <v>0</v>
      </c>
    </row>
    <row r="154" spans="2:20" x14ac:dyDescent="0.25">
      <c r="B154" s="30">
        <f>Obs_Time!B154</f>
        <v>286</v>
      </c>
      <c r="C154" s="30">
        <f>Obs_Time!C154</f>
        <v>287</v>
      </c>
      <c r="D154" s="47"/>
      <c r="E154" s="72">
        <f>IFERROR(VLOOKUP(E$10 &amp; "_" &amp; $D$9 &amp; "_" &amp; $B154, OBSERVED_DATA!$A$2:$F$6151, 4, FALSE),  0)</f>
        <v>0</v>
      </c>
      <c r="F154" s="73">
        <f>IFERROR(VLOOKUP(F$10 &amp; "_" &amp; $D$9 &amp; "_" &amp; $B154, OBSERVED_DATA!$A$2:$F$6151, 4, FALSE),  0)</f>
        <v>0</v>
      </c>
      <c r="G154" s="73">
        <f>IFERROR(VLOOKUP(G$10 &amp; "_" &amp; $D$9 &amp; "_" &amp; $B154, OBSERVED_DATA!$A$2:$F$6151, 4, FALSE),  0)</f>
        <v>0</v>
      </c>
      <c r="H154" s="73">
        <f>IFERROR(VLOOKUP(H$10 &amp; "_" &amp; $D$9 &amp; "_" &amp; $B154, OBSERVED_DATA!$A$2:$F$6151, 4, FALSE),  0)</f>
        <v>0</v>
      </c>
      <c r="I154" s="73">
        <f>IFERROR(VLOOKUP(I$10 &amp; "_" &amp; $D$9 &amp; "_" &amp; $B154, OBSERVED_DATA!$A$2:$F$6151, 4, FALSE),  0)</f>
        <v>0</v>
      </c>
      <c r="J154" s="73">
        <f>IFERROR(VLOOKUP(J$10 &amp; "_" &amp; $D$9 &amp; "_" &amp; $B154, OBSERVED_DATA!$A$2:$F$6151, 4, FALSE),  0)</f>
        <v>0</v>
      </c>
      <c r="K154" s="72">
        <f>IFERROR(VLOOKUP(K$10 &amp; "_" &amp; $D$9 &amp; "_" &amp; $B154, OBSERVED_DATA!$A$2:$F$6151, 4, FALSE),  0)</f>
        <v>0</v>
      </c>
      <c r="L154" s="74">
        <f>IFERROR(VLOOKUP(L$10 &amp; "_" &amp; $D$9 &amp; "_" &amp; $B154, OBSERVED_DATA!$A$2:$F$6151, 4, FALSE),  0)</f>
        <v>0</v>
      </c>
      <c r="M154" s="72">
        <f>IFERROR(VLOOKUP(M$10 &amp; "_" &amp; $D$9 &amp; "_" &amp; $B154, OBSERVED_DATA!$A$2:$F$6151, 4, FALSE),  0)</f>
        <v>0</v>
      </c>
      <c r="N154" s="72">
        <f>IFERROR(VLOOKUP(N$10 &amp; "_" &amp; $D$9 &amp; "_" &amp; $B154, OBSERVED_DATA!$A$2:$F$6151, 4, FALSE),  0)</f>
        <v>0</v>
      </c>
      <c r="O154" s="74">
        <f>IFERROR(VLOOKUP(O$10 &amp; "_" &amp; $D$9 &amp; "_" &amp; $B154, OBSERVED_DATA!$A$2:$F$6151, 4, FALSE),  0)</f>
        <v>0</v>
      </c>
      <c r="P154" s="72">
        <f>IFERROR(VLOOKUP(P$10 &amp; "_" &amp; $D$9 &amp; "_" &amp; $B154, OBSERVED_DATA!$A$2:$F$6151, 4, FALSE),  0)</f>
        <v>0</v>
      </c>
      <c r="Q154" s="72">
        <f>IFERROR(VLOOKUP(Q$10 &amp; "_" &amp; $D$9 &amp; "_" &amp; $B154, OBSERVED_DATA!$A$2:$F$6151, 4, FALSE),  0)</f>
        <v>0</v>
      </c>
      <c r="R154" s="72">
        <f>IFERROR(VLOOKUP(R$10 &amp; "_" &amp; $D$9 &amp; "_" &amp; $B154, OBSERVED_DATA!$A$2:$F$6151, 4, FALSE),  0)</f>
        <v>0</v>
      </c>
      <c r="S154" s="72">
        <f>IFERROR(VLOOKUP(S$10 &amp; "_" &amp; $D$9 &amp; "_" &amp; $B154, OBSERVED_DATA!$A$2:$F$6151, 4, FALSE),  0)</f>
        <v>0</v>
      </c>
      <c r="T154" s="72">
        <f>IFERROR(VLOOKUP(T$10 &amp; "_" &amp; $D$9 &amp; "_" &amp; $B154, OBSERVED_DATA!$A$2:$F$6151, 4, FALSE),  0)</f>
        <v>0</v>
      </c>
    </row>
    <row r="155" spans="2:20" x14ac:dyDescent="0.25">
      <c r="B155" s="30">
        <f>Obs_Time!B155</f>
        <v>288</v>
      </c>
      <c r="C155" s="30">
        <f>Obs_Time!C155</f>
        <v>289</v>
      </c>
      <c r="D155" s="47"/>
      <c r="E155" s="72">
        <f>IFERROR(VLOOKUP(E$10 &amp; "_" &amp; $D$9 &amp; "_" &amp; $B155, OBSERVED_DATA!$A$2:$F$6151, 4, FALSE),  0)</f>
        <v>0</v>
      </c>
      <c r="F155" s="73">
        <f>IFERROR(VLOOKUP(F$10 &amp; "_" &amp; $D$9 &amp; "_" &amp; $B155, OBSERVED_DATA!$A$2:$F$6151, 4, FALSE),  0)</f>
        <v>0</v>
      </c>
      <c r="G155" s="73">
        <f>IFERROR(VLOOKUP(G$10 &amp; "_" &amp; $D$9 &amp; "_" &amp; $B155, OBSERVED_DATA!$A$2:$F$6151, 4, FALSE),  0)</f>
        <v>0</v>
      </c>
      <c r="H155" s="73">
        <f>IFERROR(VLOOKUP(H$10 &amp; "_" &amp; $D$9 &amp; "_" &amp; $B155, OBSERVED_DATA!$A$2:$F$6151, 4, FALSE),  0)</f>
        <v>0</v>
      </c>
      <c r="I155" s="73">
        <f>IFERROR(VLOOKUP(I$10 &amp; "_" &amp; $D$9 &amp; "_" &amp; $B155, OBSERVED_DATA!$A$2:$F$6151, 4, FALSE),  0)</f>
        <v>0</v>
      </c>
      <c r="J155" s="73">
        <f>IFERROR(VLOOKUP(J$10 &amp; "_" &amp; $D$9 &amp; "_" &amp; $B155, OBSERVED_DATA!$A$2:$F$6151, 4, FALSE),  0)</f>
        <v>0</v>
      </c>
      <c r="K155" s="72">
        <f>IFERROR(VLOOKUP(K$10 &amp; "_" &amp; $D$9 &amp; "_" &amp; $B155, OBSERVED_DATA!$A$2:$F$6151, 4, FALSE),  0)</f>
        <v>0</v>
      </c>
      <c r="L155" s="74">
        <f>IFERROR(VLOOKUP(L$10 &amp; "_" &amp; $D$9 &amp; "_" &amp; $B155, OBSERVED_DATA!$A$2:$F$6151, 4, FALSE),  0)</f>
        <v>0</v>
      </c>
      <c r="M155" s="72">
        <f>IFERROR(VLOOKUP(M$10 &amp; "_" &amp; $D$9 &amp; "_" &amp; $B155, OBSERVED_DATA!$A$2:$F$6151, 4, FALSE),  0)</f>
        <v>0</v>
      </c>
      <c r="N155" s="72">
        <f>IFERROR(VLOOKUP(N$10 &amp; "_" &amp; $D$9 &amp; "_" &amp; $B155, OBSERVED_DATA!$A$2:$F$6151, 4, FALSE),  0)</f>
        <v>0</v>
      </c>
      <c r="O155" s="74">
        <f>IFERROR(VLOOKUP(O$10 &amp; "_" &amp; $D$9 &amp; "_" &amp; $B155, OBSERVED_DATA!$A$2:$F$6151, 4, FALSE),  0)</f>
        <v>0</v>
      </c>
      <c r="P155" s="72">
        <f>IFERROR(VLOOKUP(P$10 &amp; "_" &amp; $D$9 &amp; "_" &amp; $B155, OBSERVED_DATA!$A$2:$F$6151, 4, FALSE),  0)</f>
        <v>0</v>
      </c>
      <c r="Q155" s="72">
        <f>IFERROR(VLOOKUP(Q$10 &amp; "_" &amp; $D$9 &amp; "_" &amp; $B155, OBSERVED_DATA!$A$2:$F$6151, 4, FALSE),  0)</f>
        <v>0</v>
      </c>
      <c r="R155" s="72">
        <f>IFERROR(VLOOKUP(R$10 &amp; "_" &amp; $D$9 &amp; "_" &amp; $B155, OBSERVED_DATA!$A$2:$F$6151, 4, FALSE),  0)</f>
        <v>0</v>
      </c>
      <c r="S155" s="72">
        <f>IFERROR(VLOOKUP(S$10 &amp; "_" &amp; $D$9 &amp; "_" &amp; $B155, OBSERVED_DATA!$A$2:$F$6151, 4, FALSE),  0)</f>
        <v>0</v>
      </c>
      <c r="T155" s="72">
        <f>IFERROR(VLOOKUP(T$10 &amp; "_" &amp; $D$9 &amp; "_" &amp; $B155, OBSERVED_DATA!$A$2:$F$6151, 4, FALSE),  0)</f>
        <v>0</v>
      </c>
    </row>
    <row r="156" spans="2:20" x14ac:dyDescent="0.25">
      <c r="B156" s="30">
        <f>Obs_Time!B156</f>
        <v>290</v>
      </c>
      <c r="C156" s="30">
        <f>Obs_Time!C156</f>
        <v>291</v>
      </c>
      <c r="D156" s="47"/>
      <c r="E156" s="72">
        <f>IFERROR(VLOOKUP(E$10 &amp; "_" &amp; $D$9 &amp; "_" &amp; $B156, OBSERVED_DATA!$A$2:$F$6151, 4, FALSE),  0)</f>
        <v>0</v>
      </c>
      <c r="F156" s="73">
        <f>IFERROR(VLOOKUP(F$10 &amp; "_" &amp; $D$9 &amp; "_" &amp; $B156, OBSERVED_DATA!$A$2:$F$6151, 4, FALSE),  0)</f>
        <v>0</v>
      </c>
      <c r="G156" s="73">
        <f>IFERROR(VLOOKUP(G$10 &amp; "_" &amp; $D$9 &amp; "_" &amp; $B156, OBSERVED_DATA!$A$2:$F$6151, 4, FALSE),  0)</f>
        <v>0</v>
      </c>
      <c r="H156" s="73">
        <f>IFERROR(VLOOKUP(H$10 &amp; "_" &amp; $D$9 &amp; "_" &amp; $B156, OBSERVED_DATA!$A$2:$F$6151, 4, FALSE),  0)</f>
        <v>0</v>
      </c>
      <c r="I156" s="73">
        <f>IFERROR(VLOOKUP(I$10 &amp; "_" &amp; $D$9 &amp; "_" &amp; $B156, OBSERVED_DATA!$A$2:$F$6151, 4, FALSE),  0)</f>
        <v>0</v>
      </c>
      <c r="J156" s="73">
        <f>IFERROR(VLOOKUP(J$10 &amp; "_" &amp; $D$9 &amp; "_" &amp; $B156, OBSERVED_DATA!$A$2:$F$6151, 4, FALSE),  0)</f>
        <v>0</v>
      </c>
      <c r="K156" s="72">
        <f>IFERROR(VLOOKUP(K$10 &amp; "_" &amp; $D$9 &amp; "_" &amp; $B156, OBSERVED_DATA!$A$2:$F$6151, 4, FALSE),  0)</f>
        <v>0</v>
      </c>
      <c r="L156" s="74">
        <f>IFERROR(VLOOKUP(L$10 &amp; "_" &amp; $D$9 &amp; "_" &amp; $B156, OBSERVED_DATA!$A$2:$F$6151, 4, FALSE),  0)</f>
        <v>0</v>
      </c>
      <c r="M156" s="72">
        <f>IFERROR(VLOOKUP(M$10 &amp; "_" &amp; $D$9 &amp; "_" &amp; $B156, OBSERVED_DATA!$A$2:$F$6151, 4, FALSE),  0)</f>
        <v>0</v>
      </c>
      <c r="N156" s="72">
        <f>IFERROR(VLOOKUP(N$10 &amp; "_" &amp; $D$9 &amp; "_" &amp; $B156, OBSERVED_DATA!$A$2:$F$6151, 4, FALSE),  0)</f>
        <v>0</v>
      </c>
      <c r="O156" s="74">
        <f>IFERROR(VLOOKUP(O$10 &amp; "_" &amp; $D$9 &amp; "_" &amp; $B156, OBSERVED_DATA!$A$2:$F$6151, 4, FALSE),  0)</f>
        <v>0</v>
      </c>
      <c r="P156" s="72">
        <f>IFERROR(VLOOKUP(P$10 &amp; "_" &amp; $D$9 &amp; "_" &amp; $B156, OBSERVED_DATA!$A$2:$F$6151, 4, FALSE),  0)</f>
        <v>0</v>
      </c>
      <c r="Q156" s="72">
        <f>IFERROR(VLOOKUP(Q$10 &amp; "_" &amp; $D$9 &amp; "_" &amp; $B156, OBSERVED_DATA!$A$2:$F$6151, 4, FALSE),  0)</f>
        <v>0</v>
      </c>
      <c r="R156" s="72">
        <f>IFERROR(VLOOKUP(R$10 &amp; "_" &amp; $D$9 &amp; "_" &amp; $B156, OBSERVED_DATA!$A$2:$F$6151, 4, FALSE),  0)</f>
        <v>0</v>
      </c>
      <c r="S156" s="72">
        <f>IFERROR(VLOOKUP(S$10 &amp; "_" &amp; $D$9 &amp; "_" &amp; $B156, OBSERVED_DATA!$A$2:$F$6151, 4, FALSE),  0)</f>
        <v>0</v>
      </c>
      <c r="T156" s="72">
        <f>IFERROR(VLOOKUP(T$10 &amp; "_" &amp; $D$9 &amp; "_" &amp; $B156, OBSERVED_DATA!$A$2:$F$6151, 4, FALSE),  0)</f>
        <v>0</v>
      </c>
    </row>
    <row r="157" spans="2:20" x14ac:dyDescent="0.25">
      <c r="B157" s="30">
        <f>Obs_Time!B157</f>
        <v>292</v>
      </c>
      <c r="C157" s="30">
        <f>Obs_Time!C157</f>
        <v>293</v>
      </c>
      <c r="D157" s="47"/>
      <c r="E157" s="72">
        <f>IFERROR(VLOOKUP(E$10 &amp; "_" &amp; $D$9 &amp; "_" &amp; $B157, OBSERVED_DATA!$A$2:$F$6151, 4, FALSE),  0)</f>
        <v>0</v>
      </c>
      <c r="F157" s="73">
        <f>IFERROR(VLOOKUP(F$10 &amp; "_" &amp; $D$9 &amp; "_" &amp; $B157, OBSERVED_DATA!$A$2:$F$6151, 4, FALSE),  0)</f>
        <v>0</v>
      </c>
      <c r="G157" s="73">
        <f>IFERROR(VLOOKUP(G$10 &amp; "_" &amp; $D$9 &amp; "_" &amp; $B157, OBSERVED_DATA!$A$2:$F$6151, 4, FALSE),  0)</f>
        <v>0</v>
      </c>
      <c r="H157" s="73">
        <f>IFERROR(VLOOKUP(H$10 &amp; "_" &amp; $D$9 &amp; "_" &amp; $B157, OBSERVED_DATA!$A$2:$F$6151, 4, FALSE),  0)</f>
        <v>0</v>
      </c>
      <c r="I157" s="73">
        <f>IFERROR(VLOOKUP(I$10 &amp; "_" &amp; $D$9 &amp; "_" &amp; $B157, OBSERVED_DATA!$A$2:$F$6151, 4, FALSE),  0)</f>
        <v>0</v>
      </c>
      <c r="J157" s="73">
        <f>IFERROR(VLOOKUP(J$10 &amp; "_" &amp; $D$9 &amp; "_" &amp; $B157, OBSERVED_DATA!$A$2:$F$6151, 4, FALSE),  0)</f>
        <v>0</v>
      </c>
      <c r="K157" s="72">
        <f>IFERROR(VLOOKUP(K$10 &amp; "_" &amp; $D$9 &amp; "_" &amp; $B157, OBSERVED_DATA!$A$2:$F$6151, 4, FALSE),  0)</f>
        <v>0</v>
      </c>
      <c r="L157" s="74">
        <f>IFERROR(VLOOKUP(L$10 &amp; "_" &amp; $D$9 &amp; "_" &amp; $B157, OBSERVED_DATA!$A$2:$F$6151, 4, FALSE),  0)</f>
        <v>0</v>
      </c>
      <c r="M157" s="72">
        <f>IFERROR(VLOOKUP(M$10 &amp; "_" &amp; $D$9 &amp; "_" &amp; $B157, OBSERVED_DATA!$A$2:$F$6151, 4, FALSE),  0)</f>
        <v>0</v>
      </c>
      <c r="N157" s="72">
        <f>IFERROR(VLOOKUP(N$10 &amp; "_" &amp; $D$9 &amp; "_" &amp; $B157, OBSERVED_DATA!$A$2:$F$6151, 4, FALSE),  0)</f>
        <v>0</v>
      </c>
      <c r="O157" s="74">
        <f>IFERROR(VLOOKUP(O$10 &amp; "_" &amp; $D$9 &amp; "_" &amp; $B157, OBSERVED_DATA!$A$2:$F$6151, 4, FALSE),  0)</f>
        <v>0</v>
      </c>
      <c r="P157" s="72">
        <f>IFERROR(VLOOKUP(P$10 &amp; "_" &amp; $D$9 &amp; "_" &amp; $B157, OBSERVED_DATA!$A$2:$F$6151, 4, FALSE),  0)</f>
        <v>0</v>
      </c>
      <c r="Q157" s="72">
        <f>IFERROR(VLOOKUP(Q$10 &amp; "_" &amp; $D$9 &amp; "_" &amp; $B157, OBSERVED_DATA!$A$2:$F$6151, 4, FALSE),  0)</f>
        <v>0</v>
      </c>
      <c r="R157" s="72">
        <f>IFERROR(VLOOKUP(R$10 &amp; "_" &amp; $D$9 &amp; "_" &amp; $B157, OBSERVED_DATA!$A$2:$F$6151, 4, FALSE),  0)</f>
        <v>0</v>
      </c>
      <c r="S157" s="72">
        <f>IFERROR(VLOOKUP(S$10 &amp; "_" &amp; $D$9 &amp; "_" &amp; $B157, OBSERVED_DATA!$A$2:$F$6151, 4, FALSE),  0)</f>
        <v>0</v>
      </c>
      <c r="T157" s="72">
        <f>IFERROR(VLOOKUP(T$10 &amp; "_" &amp; $D$9 &amp; "_" &amp; $B157, OBSERVED_DATA!$A$2:$F$6151, 4, FALSE),  0)</f>
        <v>0</v>
      </c>
    </row>
    <row r="158" spans="2:20" x14ac:dyDescent="0.25">
      <c r="B158" s="30">
        <f>Obs_Time!B158</f>
        <v>294</v>
      </c>
      <c r="C158" s="30">
        <f>Obs_Time!C158</f>
        <v>295</v>
      </c>
      <c r="D158" s="47"/>
      <c r="E158" s="72">
        <f>IFERROR(VLOOKUP(E$10 &amp; "_" &amp; $D$9 &amp; "_" &amp; $B158, OBSERVED_DATA!$A$2:$F$6151, 4, FALSE),  0)</f>
        <v>0</v>
      </c>
      <c r="F158" s="73">
        <f>IFERROR(VLOOKUP(F$10 &amp; "_" &amp; $D$9 &amp; "_" &amp; $B158, OBSERVED_DATA!$A$2:$F$6151, 4, FALSE),  0)</f>
        <v>0</v>
      </c>
      <c r="G158" s="73">
        <f>IFERROR(VLOOKUP(G$10 &amp; "_" &amp; $D$9 &amp; "_" &amp; $B158, OBSERVED_DATA!$A$2:$F$6151, 4, FALSE),  0)</f>
        <v>0</v>
      </c>
      <c r="H158" s="73">
        <f>IFERROR(VLOOKUP(H$10 &amp; "_" &amp; $D$9 &amp; "_" &amp; $B158, OBSERVED_DATA!$A$2:$F$6151, 4, FALSE),  0)</f>
        <v>0</v>
      </c>
      <c r="I158" s="73">
        <f>IFERROR(VLOOKUP(I$10 &amp; "_" &amp; $D$9 &amp; "_" &amp; $B158, OBSERVED_DATA!$A$2:$F$6151, 4, FALSE),  0)</f>
        <v>0</v>
      </c>
      <c r="J158" s="73">
        <f>IFERROR(VLOOKUP(J$10 &amp; "_" &amp; $D$9 &amp; "_" &amp; $B158, OBSERVED_DATA!$A$2:$F$6151, 4, FALSE),  0)</f>
        <v>0</v>
      </c>
      <c r="K158" s="72">
        <f>IFERROR(VLOOKUP(K$10 &amp; "_" &amp; $D$9 &amp; "_" &amp; $B158, OBSERVED_DATA!$A$2:$F$6151, 4, FALSE),  0)</f>
        <v>0</v>
      </c>
      <c r="L158" s="74">
        <f>IFERROR(VLOOKUP(L$10 &amp; "_" &amp; $D$9 &amp; "_" &amp; $B158, OBSERVED_DATA!$A$2:$F$6151, 4, FALSE),  0)</f>
        <v>0</v>
      </c>
      <c r="M158" s="72">
        <f>IFERROR(VLOOKUP(M$10 &amp; "_" &amp; $D$9 &amp; "_" &amp; $B158, OBSERVED_DATA!$A$2:$F$6151, 4, FALSE),  0)</f>
        <v>0</v>
      </c>
      <c r="N158" s="72">
        <f>IFERROR(VLOOKUP(N$10 &amp; "_" &amp; $D$9 &amp; "_" &amp; $B158, OBSERVED_DATA!$A$2:$F$6151, 4, FALSE),  0)</f>
        <v>0</v>
      </c>
      <c r="O158" s="74">
        <f>IFERROR(VLOOKUP(O$10 &amp; "_" &amp; $D$9 &amp; "_" &amp; $B158, OBSERVED_DATA!$A$2:$F$6151, 4, FALSE),  0)</f>
        <v>0</v>
      </c>
      <c r="P158" s="72">
        <f>IFERROR(VLOOKUP(P$10 &amp; "_" &amp; $D$9 &amp; "_" &amp; $B158, OBSERVED_DATA!$A$2:$F$6151, 4, FALSE),  0)</f>
        <v>0</v>
      </c>
      <c r="Q158" s="72">
        <f>IFERROR(VLOOKUP(Q$10 &amp; "_" &amp; $D$9 &amp; "_" &amp; $B158, OBSERVED_DATA!$A$2:$F$6151, 4, FALSE),  0)</f>
        <v>0</v>
      </c>
      <c r="R158" s="72">
        <f>IFERROR(VLOOKUP(R$10 &amp; "_" &amp; $D$9 &amp; "_" &amp; $B158, OBSERVED_DATA!$A$2:$F$6151, 4, FALSE),  0)</f>
        <v>0</v>
      </c>
      <c r="S158" s="72">
        <f>IFERROR(VLOOKUP(S$10 &amp; "_" &amp; $D$9 &amp; "_" &amp; $B158, OBSERVED_DATA!$A$2:$F$6151, 4, FALSE),  0)</f>
        <v>0</v>
      </c>
      <c r="T158" s="72">
        <f>IFERROR(VLOOKUP(T$10 &amp; "_" &amp; $D$9 &amp; "_" &amp; $B158, OBSERVED_DATA!$A$2:$F$6151, 4, FALSE),  0)</f>
        <v>0</v>
      </c>
    </row>
    <row r="159" spans="2:20" x14ac:dyDescent="0.25">
      <c r="B159" s="30">
        <f>Obs_Time!B159</f>
        <v>296</v>
      </c>
      <c r="C159" s="30">
        <f>Obs_Time!C159</f>
        <v>297</v>
      </c>
      <c r="D159" s="47"/>
      <c r="E159" s="72">
        <f>IFERROR(VLOOKUP(E$10 &amp; "_" &amp; $D$9 &amp; "_" &amp; $B159, OBSERVED_DATA!$A$2:$F$6151, 4, FALSE),  0)</f>
        <v>0</v>
      </c>
      <c r="F159" s="73">
        <f>IFERROR(VLOOKUP(F$10 &amp; "_" &amp; $D$9 &amp; "_" &amp; $B159, OBSERVED_DATA!$A$2:$F$6151, 4, FALSE),  0)</f>
        <v>0</v>
      </c>
      <c r="G159" s="73">
        <f>IFERROR(VLOOKUP(G$10 &amp; "_" &amp; $D$9 &amp; "_" &amp; $B159, OBSERVED_DATA!$A$2:$F$6151, 4, FALSE),  0)</f>
        <v>0</v>
      </c>
      <c r="H159" s="73">
        <f>IFERROR(VLOOKUP(H$10 &amp; "_" &amp; $D$9 &amp; "_" &amp; $B159, OBSERVED_DATA!$A$2:$F$6151, 4, FALSE),  0)</f>
        <v>0</v>
      </c>
      <c r="I159" s="73">
        <f>IFERROR(VLOOKUP(I$10 &amp; "_" &amp; $D$9 &amp; "_" &amp; $B159, OBSERVED_DATA!$A$2:$F$6151, 4, FALSE),  0)</f>
        <v>0</v>
      </c>
      <c r="J159" s="73">
        <f>IFERROR(VLOOKUP(J$10 &amp; "_" &amp; $D$9 &amp; "_" &amp; $B159, OBSERVED_DATA!$A$2:$F$6151, 4, FALSE),  0)</f>
        <v>0</v>
      </c>
      <c r="K159" s="72">
        <f>IFERROR(VLOOKUP(K$10 &amp; "_" &amp; $D$9 &amp; "_" &amp; $B159, OBSERVED_DATA!$A$2:$F$6151, 4, FALSE),  0)</f>
        <v>0</v>
      </c>
      <c r="L159" s="74">
        <f>IFERROR(VLOOKUP(L$10 &amp; "_" &amp; $D$9 &amp; "_" &amp; $B159, OBSERVED_DATA!$A$2:$F$6151, 4, FALSE),  0)</f>
        <v>0</v>
      </c>
      <c r="M159" s="72">
        <f>IFERROR(VLOOKUP(M$10 &amp; "_" &amp; $D$9 &amp; "_" &amp; $B159, OBSERVED_DATA!$A$2:$F$6151, 4, FALSE),  0)</f>
        <v>0</v>
      </c>
      <c r="N159" s="72">
        <f>IFERROR(VLOOKUP(N$10 &amp; "_" &amp; $D$9 &amp; "_" &amp; $B159, OBSERVED_DATA!$A$2:$F$6151, 4, FALSE),  0)</f>
        <v>0</v>
      </c>
      <c r="O159" s="74">
        <f>IFERROR(VLOOKUP(O$10 &amp; "_" &amp; $D$9 &amp; "_" &amp; $B159, OBSERVED_DATA!$A$2:$F$6151, 4, FALSE),  0)</f>
        <v>0</v>
      </c>
      <c r="P159" s="72">
        <f>IFERROR(VLOOKUP(P$10 &amp; "_" &amp; $D$9 &amp; "_" &amp; $B159, OBSERVED_DATA!$A$2:$F$6151, 4, FALSE),  0)</f>
        <v>0</v>
      </c>
      <c r="Q159" s="72">
        <f>IFERROR(VLOOKUP(Q$10 &amp; "_" &amp; $D$9 &amp; "_" &amp; $B159, OBSERVED_DATA!$A$2:$F$6151, 4, FALSE),  0)</f>
        <v>0</v>
      </c>
      <c r="R159" s="72">
        <f>IFERROR(VLOOKUP(R$10 &amp; "_" &amp; $D$9 &amp; "_" &amp; $B159, OBSERVED_DATA!$A$2:$F$6151, 4, FALSE),  0)</f>
        <v>0</v>
      </c>
      <c r="S159" s="72">
        <f>IFERROR(VLOOKUP(S$10 &amp; "_" &amp; $D$9 &amp; "_" &amp; $B159, OBSERVED_DATA!$A$2:$F$6151, 4, FALSE),  0)</f>
        <v>0</v>
      </c>
      <c r="T159" s="72">
        <f>IFERROR(VLOOKUP(T$10 &amp; "_" &amp; $D$9 &amp; "_" &amp; $B159, OBSERVED_DATA!$A$2:$F$6151, 4, FALSE),  0)</f>
        <v>0</v>
      </c>
    </row>
    <row r="160" spans="2:20" x14ac:dyDescent="0.25">
      <c r="B160" s="30">
        <f>Obs_Time!B160</f>
        <v>298</v>
      </c>
      <c r="C160" s="30">
        <f>Obs_Time!C160</f>
        <v>299</v>
      </c>
      <c r="D160" s="47"/>
      <c r="E160" s="72">
        <f>IFERROR(VLOOKUP(E$10 &amp; "_" &amp; $D$9 &amp; "_" &amp; $B160, OBSERVED_DATA!$A$2:$F$6151, 4, FALSE),  0)</f>
        <v>0</v>
      </c>
      <c r="F160" s="73">
        <f>IFERROR(VLOOKUP(F$10 &amp; "_" &amp; $D$9 &amp; "_" &amp; $B160, OBSERVED_DATA!$A$2:$F$6151, 4, FALSE),  0)</f>
        <v>0</v>
      </c>
      <c r="G160" s="73">
        <f>IFERROR(VLOOKUP(G$10 &amp; "_" &amp; $D$9 &amp; "_" &amp; $B160, OBSERVED_DATA!$A$2:$F$6151, 4, FALSE),  0)</f>
        <v>0</v>
      </c>
      <c r="H160" s="73">
        <f>IFERROR(VLOOKUP(H$10 &amp; "_" &amp; $D$9 &amp; "_" &amp; $B160, OBSERVED_DATA!$A$2:$F$6151, 4, FALSE),  0)</f>
        <v>0</v>
      </c>
      <c r="I160" s="73">
        <f>IFERROR(VLOOKUP(I$10 &amp; "_" &amp; $D$9 &amp; "_" &amp; $B160, OBSERVED_DATA!$A$2:$F$6151, 4, FALSE),  0)</f>
        <v>0</v>
      </c>
      <c r="J160" s="73">
        <f>IFERROR(VLOOKUP(J$10 &amp; "_" &amp; $D$9 &amp; "_" &amp; $B160, OBSERVED_DATA!$A$2:$F$6151, 4, FALSE),  0)</f>
        <v>0</v>
      </c>
      <c r="K160" s="72">
        <f>IFERROR(VLOOKUP(K$10 &amp; "_" &amp; $D$9 &amp; "_" &amp; $B160, OBSERVED_DATA!$A$2:$F$6151, 4, FALSE),  0)</f>
        <v>0</v>
      </c>
      <c r="L160" s="74">
        <f>IFERROR(VLOOKUP(L$10 &amp; "_" &amp; $D$9 &amp; "_" &amp; $B160, OBSERVED_DATA!$A$2:$F$6151, 4, FALSE),  0)</f>
        <v>0</v>
      </c>
      <c r="M160" s="72">
        <f>IFERROR(VLOOKUP(M$10 &amp; "_" &amp; $D$9 &amp; "_" &amp; $B160, OBSERVED_DATA!$A$2:$F$6151, 4, FALSE),  0)</f>
        <v>0</v>
      </c>
      <c r="N160" s="72">
        <f>IFERROR(VLOOKUP(N$10 &amp; "_" &amp; $D$9 &amp; "_" &amp; $B160, OBSERVED_DATA!$A$2:$F$6151, 4, FALSE),  0)</f>
        <v>0</v>
      </c>
      <c r="O160" s="74">
        <f>IFERROR(VLOOKUP(O$10 &amp; "_" &amp; $D$9 &amp; "_" &amp; $B160, OBSERVED_DATA!$A$2:$F$6151, 4, FALSE),  0)</f>
        <v>0</v>
      </c>
      <c r="P160" s="72">
        <f>IFERROR(VLOOKUP(P$10 &amp; "_" &amp; $D$9 &amp; "_" &amp; $B160, OBSERVED_DATA!$A$2:$F$6151, 4, FALSE),  0)</f>
        <v>0</v>
      </c>
      <c r="Q160" s="72">
        <f>IFERROR(VLOOKUP(Q$10 &amp; "_" &amp; $D$9 &amp; "_" &amp; $B160, OBSERVED_DATA!$A$2:$F$6151, 4, FALSE),  0)</f>
        <v>0</v>
      </c>
      <c r="R160" s="72">
        <f>IFERROR(VLOOKUP(R$10 &amp; "_" &amp; $D$9 &amp; "_" &amp; $B160, OBSERVED_DATA!$A$2:$F$6151, 4, FALSE),  0)</f>
        <v>0</v>
      </c>
      <c r="S160" s="72">
        <f>IFERROR(VLOOKUP(S$10 &amp; "_" &amp; $D$9 &amp; "_" &amp; $B160, OBSERVED_DATA!$A$2:$F$6151, 4, FALSE),  0)</f>
        <v>0</v>
      </c>
      <c r="T160" s="72">
        <f>IFERROR(VLOOKUP(T$10 &amp; "_" &amp; $D$9 &amp; "_" &amp; $B160, OBSERVED_DATA!$A$2:$F$6151, 4, FALSE),  0)</f>
        <v>0</v>
      </c>
    </row>
    <row r="161" spans="2:20" x14ac:dyDescent="0.25">
      <c r="B161" s="30">
        <f>Obs_Time!B161</f>
        <v>300</v>
      </c>
      <c r="C161" s="30">
        <f>Obs_Time!C161</f>
        <v>301</v>
      </c>
      <c r="D161" s="47"/>
      <c r="E161" s="72">
        <f>IFERROR(VLOOKUP(E$10 &amp; "_" &amp; $D$9 &amp; "_" &amp; $B161, OBSERVED_DATA!$A$2:$F$6151, 4, FALSE),  0)</f>
        <v>0</v>
      </c>
      <c r="F161" s="73">
        <f>IFERROR(VLOOKUP(F$10 &amp; "_" &amp; $D$9 &amp; "_" &amp; $B161, OBSERVED_DATA!$A$2:$F$6151, 4, FALSE),  0)</f>
        <v>0</v>
      </c>
      <c r="G161" s="73">
        <f>IFERROR(VLOOKUP(G$10 &amp; "_" &amp; $D$9 &amp; "_" &amp; $B161, OBSERVED_DATA!$A$2:$F$6151, 4, FALSE),  0)</f>
        <v>0</v>
      </c>
      <c r="H161" s="73">
        <f>IFERROR(VLOOKUP(H$10 &amp; "_" &amp; $D$9 &amp; "_" &amp; $B161, OBSERVED_DATA!$A$2:$F$6151, 4, FALSE),  0)</f>
        <v>0</v>
      </c>
      <c r="I161" s="73">
        <f>IFERROR(VLOOKUP(I$10 &amp; "_" &amp; $D$9 &amp; "_" &amp; $B161, OBSERVED_DATA!$A$2:$F$6151, 4, FALSE),  0)</f>
        <v>0</v>
      </c>
      <c r="J161" s="73">
        <f>IFERROR(VLOOKUP(J$10 &amp; "_" &amp; $D$9 &amp; "_" &amp; $B161, OBSERVED_DATA!$A$2:$F$6151, 4, FALSE),  0)</f>
        <v>0</v>
      </c>
      <c r="K161" s="72">
        <f>IFERROR(VLOOKUP(K$10 &amp; "_" &amp; $D$9 &amp; "_" &amp; $B161, OBSERVED_DATA!$A$2:$F$6151, 4, FALSE),  0)</f>
        <v>0</v>
      </c>
      <c r="L161" s="74">
        <f>IFERROR(VLOOKUP(L$10 &amp; "_" &amp; $D$9 &amp; "_" &amp; $B161, OBSERVED_DATA!$A$2:$F$6151, 4, FALSE),  0)</f>
        <v>0</v>
      </c>
      <c r="M161" s="72">
        <f>IFERROR(VLOOKUP(M$10 &amp; "_" &amp; $D$9 &amp; "_" &amp; $B161, OBSERVED_DATA!$A$2:$F$6151, 4, FALSE),  0)</f>
        <v>0</v>
      </c>
      <c r="N161" s="72">
        <f>IFERROR(VLOOKUP(N$10 &amp; "_" &amp; $D$9 &amp; "_" &amp; $B161, OBSERVED_DATA!$A$2:$F$6151, 4, FALSE),  0)</f>
        <v>0</v>
      </c>
      <c r="O161" s="74">
        <f>IFERROR(VLOOKUP(O$10 &amp; "_" &amp; $D$9 &amp; "_" &amp; $B161, OBSERVED_DATA!$A$2:$F$6151, 4, FALSE),  0)</f>
        <v>0</v>
      </c>
      <c r="P161" s="72">
        <f>IFERROR(VLOOKUP(P$10 &amp; "_" &amp; $D$9 &amp; "_" &amp; $B161, OBSERVED_DATA!$A$2:$F$6151, 4, FALSE),  0)</f>
        <v>0</v>
      </c>
      <c r="Q161" s="72">
        <f>IFERROR(VLOOKUP(Q$10 &amp; "_" &amp; $D$9 &amp; "_" &amp; $B161, OBSERVED_DATA!$A$2:$F$6151, 4, FALSE),  0)</f>
        <v>0</v>
      </c>
      <c r="R161" s="72">
        <f>IFERROR(VLOOKUP(R$10 &amp; "_" &amp; $D$9 &amp; "_" &amp; $B161, OBSERVED_DATA!$A$2:$F$6151, 4, FALSE),  0)</f>
        <v>0</v>
      </c>
      <c r="S161" s="72">
        <f>IFERROR(VLOOKUP(S$10 &amp; "_" &amp; $D$9 &amp; "_" &amp; $B161, OBSERVED_DATA!$A$2:$F$6151, 4, FALSE),  0)</f>
        <v>0</v>
      </c>
      <c r="T161" s="72">
        <f>IFERROR(VLOOKUP(T$10 &amp; "_" &amp; $D$9 &amp; "_" &amp; $B161, OBSERVED_DATA!$A$2:$F$6151, 4, FALSE),  0)</f>
        <v>0</v>
      </c>
    </row>
    <row r="162" spans="2:20" x14ac:dyDescent="0.25">
      <c r="B162" s="30">
        <f>Obs_Time!B162</f>
        <v>302</v>
      </c>
      <c r="C162" s="30">
        <f>Obs_Time!C162</f>
        <v>303</v>
      </c>
      <c r="D162" s="47"/>
      <c r="E162" s="72">
        <f>IFERROR(VLOOKUP(E$10 &amp; "_" &amp; $D$9 &amp; "_" &amp; $B162, OBSERVED_DATA!$A$2:$F$6151, 4, FALSE),  0)</f>
        <v>0</v>
      </c>
      <c r="F162" s="73">
        <f>IFERROR(VLOOKUP(F$10 &amp; "_" &amp; $D$9 &amp; "_" &amp; $B162, OBSERVED_DATA!$A$2:$F$6151, 4, FALSE),  0)</f>
        <v>0</v>
      </c>
      <c r="G162" s="73">
        <f>IFERROR(VLOOKUP(G$10 &amp; "_" &amp; $D$9 &amp; "_" &amp; $B162, OBSERVED_DATA!$A$2:$F$6151, 4, FALSE),  0)</f>
        <v>0</v>
      </c>
      <c r="H162" s="73">
        <f>IFERROR(VLOOKUP(H$10 &amp; "_" &amp; $D$9 &amp; "_" &amp; $B162, OBSERVED_DATA!$A$2:$F$6151, 4, FALSE),  0)</f>
        <v>0</v>
      </c>
      <c r="I162" s="73">
        <f>IFERROR(VLOOKUP(I$10 &amp; "_" &amp; $D$9 &amp; "_" &amp; $B162, OBSERVED_DATA!$A$2:$F$6151, 4, FALSE),  0)</f>
        <v>0</v>
      </c>
      <c r="J162" s="73">
        <f>IFERROR(VLOOKUP(J$10 &amp; "_" &amp; $D$9 &amp; "_" &amp; $B162, OBSERVED_DATA!$A$2:$F$6151, 4, FALSE),  0)</f>
        <v>0</v>
      </c>
      <c r="K162" s="72">
        <f>IFERROR(VLOOKUP(K$10 &amp; "_" &amp; $D$9 &amp; "_" &amp; $B162, OBSERVED_DATA!$A$2:$F$6151, 4, FALSE),  0)</f>
        <v>0</v>
      </c>
      <c r="L162" s="74">
        <f>IFERROR(VLOOKUP(L$10 &amp; "_" &amp; $D$9 &amp; "_" &amp; $B162, OBSERVED_DATA!$A$2:$F$6151, 4, FALSE),  0)</f>
        <v>0</v>
      </c>
      <c r="M162" s="72">
        <f>IFERROR(VLOOKUP(M$10 &amp; "_" &amp; $D$9 &amp; "_" &amp; $B162, OBSERVED_DATA!$A$2:$F$6151, 4, FALSE),  0)</f>
        <v>0</v>
      </c>
      <c r="N162" s="72">
        <f>IFERROR(VLOOKUP(N$10 &amp; "_" &amp; $D$9 &amp; "_" &amp; $B162, OBSERVED_DATA!$A$2:$F$6151, 4, FALSE),  0)</f>
        <v>0</v>
      </c>
      <c r="O162" s="74">
        <f>IFERROR(VLOOKUP(O$10 &amp; "_" &amp; $D$9 &amp; "_" &amp; $B162, OBSERVED_DATA!$A$2:$F$6151, 4, FALSE),  0)</f>
        <v>0</v>
      </c>
      <c r="P162" s="72">
        <f>IFERROR(VLOOKUP(P$10 &amp; "_" &amp; $D$9 &amp; "_" &amp; $B162, OBSERVED_DATA!$A$2:$F$6151, 4, FALSE),  0)</f>
        <v>0</v>
      </c>
      <c r="Q162" s="72">
        <f>IFERROR(VLOOKUP(Q$10 &amp; "_" &amp; $D$9 &amp; "_" &amp; $B162, OBSERVED_DATA!$A$2:$F$6151, 4, FALSE),  0)</f>
        <v>0</v>
      </c>
      <c r="R162" s="72">
        <f>IFERROR(VLOOKUP(R$10 &amp; "_" &amp; $D$9 &amp; "_" &amp; $B162, OBSERVED_DATA!$A$2:$F$6151, 4, FALSE),  0)</f>
        <v>0</v>
      </c>
      <c r="S162" s="72">
        <f>IFERROR(VLOOKUP(S$10 &amp; "_" &amp; $D$9 &amp; "_" &amp; $B162, OBSERVED_DATA!$A$2:$F$6151, 4, FALSE),  0)</f>
        <v>0</v>
      </c>
      <c r="T162" s="72">
        <f>IFERROR(VLOOKUP(T$10 &amp; "_" &amp; $D$9 &amp; "_" &amp; $B162, OBSERVED_DATA!$A$2:$F$6151, 4, FALSE),  0)</f>
        <v>0</v>
      </c>
    </row>
    <row r="163" spans="2:20" x14ac:dyDescent="0.25">
      <c r="B163" s="30">
        <f>Obs_Time!B163</f>
        <v>304</v>
      </c>
      <c r="C163" s="30">
        <f>Obs_Time!C163</f>
        <v>305</v>
      </c>
      <c r="D163" s="47"/>
      <c r="E163" s="72">
        <f>IFERROR(VLOOKUP(E$10 &amp; "_" &amp; $D$9 &amp; "_" &amp; $B163, OBSERVED_DATA!$A$2:$F$6151, 4, FALSE),  0)</f>
        <v>0</v>
      </c>
      <c r="F163" s="73">
        <f>IFERROR(VLOOKUP(F$10 &amp; "_" &amp; $D$9 &amp; "_" &amp; $B163, OBSERVED_DATA!$A$2:$F$6151, 4, FALSE),  0)</f>
        <v>0</v>
      </c>
      <c r="G163" s="73">
        <f>IFERROR(VLOOKUP(G$10 &amp; "_" &amp; $D$9 &amp; "_" &amp; $B163, OBSERVED_DATA!$A$2:$F$6151, 4, FALSE),  0)</f>
        <v>0</v>
      </c>
      <c r="H163" s="73">
        <f>IFERROR(VLOOKUP(H$10 &amp; "_" &amp; $D$9 &amp; "_" &amp; $B163, OBSERVED_DATA!$A$2:$F$6151, 4, FALSE),  0)</f>
        <v>0</v>
      </c>
      <c r="I163" s="73">
        <f>IFERROR(VLOOKUP(I$10 &amp; "_" &amp; $D$9 &amp; "_" &amp; $B163, OBSERVED_DATA!$A$2:$F$6151, 4, FALSE),  0)</f>
        <v>0</v>
      </c>
      <c r="J163" s="73">
        <f>IFERROR(VLOOKUP(J$10 &amp; "_" &amp; $D$9 &amp; "_" &amp; $B163, OBSERVED_DATA!$A$2:$F$6151, 4, FALSE),  0)</f>
        <v>0</v>
      </c>
      <c r="K163" s="72">
        <f>IFERROR(VLOOKUP(K$10 &amp; "_" &amp; $D$9 &amp; "_" &amp; $B163, OBSERVED_DATA!$A$2:$F$6151, 4, FALSE),  0)</f>
        <v>0</v>
      </c>
      <c r="L163" s="74">
        <f>IFERROR(VLOOKUP(L$10 &amp; "_" &amp; $D$9 &amp; "_" &amp; $B163, OBSERVED_DATA!$A$2:$F$6151, 4, FALSE),  0)</f>
        <v>0</v>
      </c>
      <c r="M163" s="72">
        <f>IFERROR(VLOOKUP(M$10 &amp; "_" &amp; $D$9 &amp; "_" &amp; $B163, OBSERVED_DATA!$A$2:$F$6151, 4, FALSE),  0)</f>
        <v>0</v>
      </c>
      <c r="N163" s="72">
        <f>IFERROR(VLOOKUP(N$10 &amp; "_" &amp; $D$9 &amp; "_" &amp; $B163, OBSERVED_DATA!$A$2:$F$6151, 4, FALSE),  0)</f>
        <v>0</v>
      </c>
      <c r="O163" s="74">
        <f>IFERROR(VLOOKUP(O$10 &amp; "_" &amp; $D$9 &amp; "_" &amp; $B163, OBSERVED_DATA!$A$2:$F$6151, 4, FALSE),  0)</f>
        <v>0</v>
      </c>
      <c r="P163" s="72">
        <f>IFERROR(VLOOKUP(P$10 &amp; "_" &amp; $D$9 &amp; "_" &amp; $B163, OBSERVED_DATA!$A$2:$F$6151, 4, FALSE),  0)</f>
        <v>0</v>
      </c>
      <c r="Q163" s="72">
        <f>IFERROR(VLOOKUP(Q$10 &amp; "_" &amp; $D$9 &amp; "_" &amp; $B163, OBSERVED_DATA!$A$2:$F$6151, 4, FALSE),  0)</f>
        <v>0</v>
      </c>
      <c r="R163" s="72">
        <f>IFERROR(VLOOKUP(R$10 &amp; "_" &amp; $D$9 &amp; "_" &amp; $B163, OBSERVED_DATA!$A$2:$F$6151, 4, FALSE),  0)</f>
        <v>0</v>
      </c>
      <c r="S163" s="72">
        <f>IFERROR(VLOOKUP(S$10 &amp; "_" &amp; $D$9 &amp; "_" &amp; $B163, OBSERVED_DATA!$A$2:$F$6151, 4, FALSE),  0)</f>
        <v>0</v>
      </c>
      <c r="T163" s="72">
        <f>IFERROR(VLOOKUP(T$10 &amp; "_" &amp; $D$9 &amp; "_" &amp; $B163, OBSERVED_DATA!$A$2:$F$6151, 4, FALSE),  0)</f>
        <v>0</v>
      </c>
    </row>
    <row r="164" spans="2:20" x14ac:dyDescent="0.25">
      <c r="B164" s="30">
        <f>Obs_Time!B164</f>
        <v>306</v>
      </c>
      <c r="C164" s="30">
        <f>Obs_Time!C164</f>
        <v>307</v>
      </c>
      <c r="D164" s="47"/>
      <c r="E164" s="72">
        <f>IFERROR(VLOOKUP(E$10 &amp; "_" &amp; $D$9 &amp; "_" &amp; $B164, OBSERVED_DATA!$A$2:$F$6151, 4, FALSE),  0)</f>
        <v>0</v>
      </c>
      <c r="F164" s="73">
        <f>IFERROR(VLOOKUP(F$10 &amp; "_" &amp; $D$9 &amp; "_" &amp; $B164, OBSERVED_DATA!$A$2:$F$6151, 4, FALSE),  0)</f>
        <v>0</v>
      </c>
      <c r="G164" s="73">
        <f>IFERROR(VLOOKUP(G$10 &amp; "_" &amp; $D$9 &amp; "_" &amp; $B164, OBSERVED_DATA!$A$2:$F$6151, 4, FALSE),  0)</f>
        <v>0</v>
      </c>
      <c r="H164" s="73">
        <f>IFERROR(VLOOKUP(H$10 &amp; "_" &amp; $D$9 &amp; "_" &amp; $B164, OBSERVED_DATA!$A$2:$F$6151, 4, FALSE),  0)</f>
        <v>0</v>
      </c>
      <c r="I164" s="73">
        <f>IFERROR(VLOOKUP(I$10 &amp; "_" &amp; $D$9 &amp; "_" &amp; $B164, OBSERVED_DATA!$A$2:$F$6151, 4, FALSE),  0)</f>
        <v>0</v>
      </c>
      <c r="J164" s="73">
        <f>IFERROR(VLOOKUP(J$10 &amp; "_" &amp; $D$9 &amp; "_" &amp; $B164, OBSERVED_DATA!$A$2:$F$6151, 4, FALSE),  0)</f>
        <v>0</v>
      </c>
      <c r="K164" s="72">
        <f>IFERROR(VLOOKUP(K$10 &amp; "_" &amp; $D$9 &amp; "_" &amp; $B164, OBSERVED_DATA!$A$2:$F$6151, 4, FALSE),  0)</f>
        <v>0</v>
      </c>
      <c r="L164" s="74">
        <f>IFERROR(VLOOKUP(L$10 &amp; "_" &amp; $D$9 &amp; "_" &amp; $B164, OBSERVED_DATA!$A$2:$F$6151, 4, FALSE),  0)</f>
        <v>0</v>
      </c>
      <c r="M164" s="72">
        <f>IFERROR(VLOOKUP(M$10 &amp; "_" &amp; $D$9 &amp; "_" &amp; $B164, OBSERVED_DATA!$A$2:$F$6151, 4, FALSE),  0)</f>
        <v>0</v>
      </c>
      <c r="N164" s="72">
        <f>IFERROR(VLOOKUP(N$10 &amp; "_" &amp; $D$9 &amp; "_" &amp; $B164, OBSERVED_DATA!$A$2:$F$6151, 4, FALSE),  0)</f>
        <v>0</v>
      </c>
      <c r="O164" s="74">
        <f>IFERROR(VLOOKUP(O$10 &amp; "_" &amp; $D$9 &amp; "_" &amp; $B164, OBSERVED_DATA!$A$2:$F$6151, 4, FALSE),  0)</f>
        <v>0</v>
      </c>
      <c r="P164" s="72">
        <f>IFERROR(VLOOKUP(P$10 &amp; "_" &amp; $D$9 &amp; "_" &amp; $B164, OBSERVED_DATA!$A$2:$F$6151, 4, FALSE),  0)</f>
        <v>0</v>
      </c>
      <c r="Q164" s="72">
        <f>IFERROR(VLOOKUP(Q$10 &amp; "_" &amp; $D$9 &amp; "_" &amp; $B164, OBSERVED_DATA!$A$2:$F$6151, 4, FALSE),  0)</f>
        <v>0</v>
      </c>
      <c r="R164" s="72">
        <f>IFERROR(VLOOKUP(R$10 &amp; "_" &amp; $D$9 &amp; "_" &amp; $B164, OBSERVED_DATA!$A$2:$F$6151, 4, FALSE),  0)</f>
        <v>0</v>
      </c>
      <c r="S164" s="72">
        <f>IFERROR(VLOOKUP(S$10 &amp; "_" &amp; $D$9 &amp; "_" &amp; $B164, OBSERVED_DATA!$A$2:$F$6151, 4, FALSE),  0)</f>
        <v>0</v>
      </c>
      <c r="T164" s="72">
        <f>IFERROR(VLOOKUP(T$10 &amp; "_" &amp; $D$9 &amp; "_" &amp; $B164, OBSERVED_DATA!$A$2:$F$6151, 4, FALSE),  0)</f>
        <v>0</v>
      </c>
    </row>
    <row r="165" spans="2:20" x14ac:dyDescent="0.25">
      <c r="B165" s="30">
        <f>Obs_Time!B165</f>
        <v>308</v>
      </c>
      <c r="C165" s="30">
        <f>Obs_Time!C165</f>
        <v>309</v>
      </c>
      <c r="D165" s="47"/>
      <c r="E165" s="72">
        <f>IFERROR(VLOOKUP(E$10 &amp; "_" &amp; $D$9 &amp; "_" &amp; $B165, OBSERVED_DATA!$A$2:$F$6151, 4, FALSE),  0)</f>
        <v>0</v>
      </c>
      <c r="F165" s="73">
        <f>IFERROR(VLOOKUP(F$10 &amp; "_" &amp; $D$9 &amp; "_" &amp; $B165, OBSERVED_DATA!$A$2:$F$6151, 4, FALSE),  0)</f>
        <v>0</v>
      </c>
      <c r="G165" s="73">
        <f>IFERROR(VLOOKUP(G$10 &amp; "_" &amp; $D$9 &amp; "_" &amp; $B165, OBSERVED_DATA!$A$2:$F$6151, 4, FALSE),  0)</f>
        <v>0</v>
      </c>
      <c r="H165" s="73">
        <f>IFERROR(VLOOKUP(H$10 &amp; "_" &amp; $D$9 &amp; "_" &amp; $B165, OBSERVED_DATA!$A$2:$F$6151, 4, FALSE),  0)</f>
        <v>0</v>
      </c>
      <c r="I165" s="73">
        <f>IFERROR(VLOOKUP(I$10 &amp; "_" &amp; $D$9 &amp; "_" &amp; $B165, OBSERVED_DATA!$A$2:$F$6151, 4, FALSE),  0)</f>
        <v>0</v>
      </c>
      <c r="J165" s="73">
        <f>IFERROR(VLOOKUP(J$10 &amp; "_" &amp; $D$9 &amp; "_" &amp; $B165, OBSERVED_DATA!$A$2:$F$6151, 4, FALSE),  0)</f>
        <v>0</v>
      </c>
      <c r="K165" s="72">
        <f>IFERROR(VLOOKUP(K$10 &amp; "_" &amp; $D$9 &amp; "_" &amp; $B165, OBSERVED_DATA!$A$2:$F$6151, 4, FALSE),  0)</f>
        <v>0</v>
      </c>
      <c r="L165" s="74">
        <f>IFERROR(VLOOKUP(L$10 &amp; "_" &amp; $D$9 &amp; "_" &amp; $B165, OBSERVED_DATA!$A$2:$F$6151, 4, FALSE),  0)</f>
        <v>0</v>
      </c>
      <c r="M165" s="72">
        <f>IFERROR(VLOOKUP(M$10 &amp; "_" &amp; $D$9 &amp; "_" &amp; $B165, OBSERVED_DATA!$A$2:$F$6151, 4, FALSE),  0)</f>
        <v>0</v>
      </c>
      <c r="N165" s="72">
        <f>IFERROR(VLOOKUP(N$10 &amp; "_" &amp; $D$9 &amp; "_" &amp; $B165, OBSERVED_DATA!$A$2:$F$6151, 4, FALSE),  0)</f>
        <v>0</v>
      </c>
      <c r="O165" s="74">
        <f>IFERROR(VLOOKUP(O$10 &amp; "_" &amp; $D$9 &amp; "_" &amp; $B165, OBSERVED_DATA!$A$2:$F$6151, 4, FALSE),  0)</f>
        <v>0</v>
      </c>
      <c r="P165" s="72">
        <f>IFERROR(VLOOKUP(P$10 &amp; "_" &amp; $D$9 &amp; "_" &amp; $B165, OBSERVED_DATA!$A$2:$F$6151, 4, FALSE),  0)</f>
        <v>0</v>
      </c>
      <c r="Q165" s="72">
        <f>IFERROR(VLOOKUP(Q$10 &amp; "_" &amp; $D$9 &amp; "_" &amp; $B165, OBSERVED_DATA!$A$2:$F$6151, 4, FALSE),  0)</f>
        <v>0</v>
      </c>
      <c r="R165" s="72">
        <f>IFERROR(VLOOKUP(R$10 &amp; "_" &amp; $D$9 &amp; "_" &amp; $B165, OBSERVED_DATA!$A$2:$F$6151, 4, FALSE),  0)</f>
        <v>0</v>
      </c>
      <c r="S165" s="72">
        <f>IFERROR(VLOOKUP(S$10 &amp; "_" &amp; $D$9 &amp; "_" &amp; $B165, OBSERVED_DATA!$A$2:$F$6151, 4, FALSE),  0)</f>
        <v>0</v>
      </c>
      <c r="T165" s="72">
        <f>IFERROR(VLOOKUP(T$10 &amp; "_" &amp; $D$9 &amp; "_" &amp; $B165, OBSERVED_DATA!$A$2:$F$6151, 4, FALSE),  0)</f>
        <v>0</v>
      </c>
    </row>
    <row r="166" spans="2:20" x14ac:dyDescent="0.25">
      <c r="B166" s="30">
        <f>Obs_Time!B166</f>
        <v>310</v>
      </c>
      <c r="C166" s="30">
        <f>Obs_Time!C166</f>
        <v>311</v>
      </c>
      <c r="D166" s="47"/>
      <c r="E166" s="72">
        <f>IFERROR(VLOOKUP(E$10 &amp; "_" &amp; $D$9 &amp; "_" &amp; $B166, OBSERVED_DATA!$A$2:$F$6151, 4, FALSE),  0)</f>
        <v>0</v>
      </c>
      <c r="F166" s="73">
        <f>IFERROR(VLOOKUP(F$10 &amp; "_" &amp; $D$9 &amp; "_" &amp; $B166, OBSERVED_DATA!$A$2:$F$6151, 4, FALSE),  0)</f>
        <v>0</v>
      </c>
      <c r="G166" s="73">
        <f>IFERROR(VLOOKUP(G$10 &amp; "_" &amp; $D$9 &amp; "_" &amp; $B166, OBSERVED_DATA!$A$2:$F$6151, 4, FALSE),  0)</f>
        <v>0</v>
      </c>
      <c r="H166" s="73">
        <f>IFERROR(VLOOKUP(H$10 &amp; "_" &amp; $D$9 &amp; "_" &amp; $B166, OBSERVED_DATA!$A$2:$F$6151, 4, FALSE),  0)</f>
        <v>0</v>
      </c>
      <c r="I166" s="73">
        <f>IFERROR(VLOOKUP(I$10 &amp; "_" &amp; $D$9 &amp; "_" &amp; $B166, OBSERVED_DATA!$A$2:$F$6151, 4, FALSE),  0)</f>
        <v>0</v>
      </c>
      <c r="J166" s="73">
        <f>IFERROR(VLOOKUP(J$10 &amp; "_" &amp; $D$9 &amp; "_" &amp; $B166, OBSERVED_DATA!$A$2:$F$6151, 4, FALSE),  0)</f>
        <v>0</v>
      </c>
      <c r="K166" s="72">
        <f>IFERROR(VLOOKUP(K$10 &amp; "_" &amp; $D$9 &amp; "_" &amp; $B166, OBSERVED_DATA!$A$2:$F$6151, 4, FALSE),  0)</f>
        <v>0</v>
      </c>
      <c r="L166" s="74">
        <f>IFERROR(VLOOKUP(L$10 &amp; "_" &amp; $D$9 &amp; "_" &amp; $B166, OBSERVED_DATA!$A$2:$F$6151, 4, FALSE),  0)</f>
        <v>0</v>
      </c>
      <c r="M166" s="72">
        <f>IFERROR(VLOOKUP(M$10 &amp; "_" &amp; $D$9 &amp; "_" &amp; $B166, OBSERVED_DATA!$A$2:$F$6151, 4, FALSE),  0)</f>
        <v>0</v>
      </c>
      <c r="N166" s="72">
        <f>IFERROR(VLOOKUP(N$10 &amp; "_" &amp; $D$9 &amp; "_" &amp; $B166, OBSERVED_DATA!$A$2:$F$6151, 4, FALSE),  0)</f>
        <v>0</v>
      </c>
      <c r="O166" s="74">
        <f>IFERROR(VLOOKUP(O$10 &amp; "_" &amp; $D$9 &amp; "_" &amp; $B166, OBSERVED_DATA!$A$2:$F$6151, 4, FALSE),  0)</f>
        <v>0</v>
      </c>
      <c r="P166" s="72">
        <f>IFERROR(VLOOKUP(P$10 &amp; "_" &amp; $D$9 &amp; "_" &amp; $B166, OBSERVED_DATA!$A$2:$F$6151, 4, FALSE),  0)</f>
        <v>0</v>
      </c>
      <c r="Q166" s="72">
        <f>IFERROR(VLOOKUP(Q$10 &amp; "_" &amp; $D$9 &amp; "_" &amp; $B166, OBSERVED_DATA!$A$2:$F$6151, 4, FALSE),  0)</f>
        <v>0</v>
      </c>
      <c r="R166" s="72">
        <f>IFERROR(VLOOKUP(R$10 &amp; "_" &amp; $D$9 &amp; "_" &amp; $B166, OBSERVED_DATA!$A$2:$F$6151, 4, FALSE),  0)</f>
        <v>0</v>
      </c>
      <c r="S166" s="72">
        <f>IFERROR(VLOOKUP(S$10 &amp; "_" &amp; $D$9 &amp; "_" &amp; $B166, OBSERVED_DATA!$A$2:$F$6151, 4, FALSE),  0)</f>
        <v>0</v>
      </c>
      <c r="T166" s="72">
        <f>IFERROR(VLOOKUP(T$10 &amp; "_" &amp; $D$9 &amp; "_" &amp; $B166, OBSERVED_DATA!$A$2:$F$6151, 4, FALSE),  0)</f>
        <v>0</v>
      </c>
    </row>
    <row r="167" spans="2:20" x14ac:dyDescent="0.25">
      <c r="B167" s="30">
        <f>Obs_Time!B167</f>
        <v>312</v>
      </c>
      <c r="C167" s="30">
        <f>Obs_Time!C167</f>
        <v>313</v>
      </c>
      <c r="D167" s="47"/>
      <c r="E167" s="72">
        <f>IFERROR(VLOOKUP(E$10 &amp; "_" &amp; $D$9 &amp; "_" &amp; $B167, OBSERVED_DATA!$A$2:$F$6151, 4, FALSE),  0)</f>
        <v>0</v>
      </c>
      <c r="F167" s="73">
        <f>IFERROR(VLOOKUP(F$10 &amp; "_" &amp; $D$9 &amp; "_" &amp; $B167, OBSERVED_DATA!$A$2:$F$6151, 4, FALSE),  0)</f>
        <v>0</v>
      </c>
      <c r="G167" s="73">
        <f>IFERROR(VLOOKUP(G$10 &amp; "_" &amp; $D$9 &amp; "_" &amp; $B167, OBSERVED_DATA!$A$2:$F$6151, 4, FALSE),  0)</f>
        <v>0</v>
      </c>
      <c r="H167" s="73">
        <f>IFERROR(VLOOKUP(H$10 &amp; "_" &amp; $D$9 &amp; "_" &amp; $B167, OBSERVED_DATA!$A$2:$F$6151, 4, FALSE),  0)</f>
        <v>0</v>
      </c>
      <c r="I167" s="73">
        <f>IFERROR(VLOOKUP(I$10 &amp; "_" &amp; $D$9 &amp; "_" &amp; $B167, OBSERVED_DATA!$A$2:$F$6151, 4, FALSE),  0)</f>
        <v>0</v>
      </c>
      <c r="J167" s="73">
        <f>IFERROR(VLOOKUP(J$10 &amp; "_" &amp; $D$9 &amp; "_" &amp; $B167, OBSERVED_DATA!$A$2:$F$6151, 4, FALSE),  0)</f>
        <v>0</v>
      </c>
      <c r="K167" s="72">
        <f>IFERROR(VLOOKUP(K$10 &amp; "_" &amp; $D$9 &amp; "_" &amp; $B167, OBSERVED_DATA!$A$2:$F$6151, 4, FALSE),  0)</f>
        <v>0</v>
      </c>
      <c r="L167" s="74">
        <f>IFERROR(VLOOKUP(L$10 &amp; "_" &amp; $D$9 &amp; "_" &amp; $B167, OBSERVED_DATA!$A$2:$F$6151, 4, FALSE),  0)</f>
        <v>0</v>
      </c>
      <c r="M167" s="72">
        <f>IFERROR(VLOOKUP(M$10 &amp; "_" &amp; $D$9 &amp; "_" &amp; $B167, OBSERVED_DATA!$A$2:$F$6151, 4, FALSE),  0)</f>
        <v>0</v>
      </c>
      <c r="N167" s="72">
        <f>IFERROR(VLOOKUP(N$10 &amp; "_" &amp; $D$9 &amp; "_" &amp; $B167, OBSERVED_DATA!$A$2:$F$6151, 4, FALSE),  0)</f>
        <v>0</v>
      </c>
      <c r="O167" s="74">
        <f>IFERROR(VLOOKUP(O$10 &amp; "_" &amp; $D$9 &amp; "_" &amp; $B167, OBSERVED_DATA!$A$2:$F$6151, 4, FALSE),  0)</f>
        <v>0</v>
      </c>
      <c r="P167" s="72">
        <f>IFERROR(VLOOKUP(P$10 &amp; "_" &amp; $D$9 &amp; "_" &amp; $B167, OBSERVED_DATA!$A$2:$F$6151, 4, FALSE),  0)</f>
        <v>0</v>
      </c>
      <c r="Q167" s="72">
        <f>IFERROR(VLOOKUP(Q$10 &amp; "_" &amp; $D$9 &amp; "_" &amp; $B167, OBSERVED_DATA!$A$2:$F$6151, 4, FALSE),  0)</f>
        <v>0</v>
      </c>
      <c r="R167" s="72">
        <f>IFERROR(VLOOKUP(R$10 &amp; "_" &amp; $D$9 &amp; "_" &amp; $B167, OBSERVED_DATA!$A$2:$F$6151, 4, FALSE),  0)</f>
        <v>0</v>
      </c>
      <c r="S167" s="72">
        <f>IFERROR(VLOOKUP(S$10 &amp; "_" &amp; $D$9 &amp; "_" &amp; $B167, OBSERVED_DATA!$A$2:$F$6151, 4, FALSE),  0)</f>
        <v>0</v>
      </c>
      <c r="T167" s="72">
        <f>IFERROR(VLOOKUP(T$10 &amp; "_" &amp; $D$9 &amp; "_" &amp; $B167, OBSERVED_DATA!$A$2:$F$6151, 4, FALSE),  0)</f>
        <v>0</v>
      </c>
    </row>
    <row r="168" spans="2:20" x14ac:dyDescent="0.25">
      <c r="B168" s="30">
        <f>Obs_Time!B168</f>
        <v>314</v>
      </c>
      <c r="C168" s="30">
        <f>Obs_Time!C168</f>
        <v>315</v>
      </c>
      <c r="D168" s="47"/>
      <c r="E168" s="72">
        <f>IFERROR(VLOOKUP(E$10 &amp; "_" &amp; $D$9 &amp; "_" &amp; $B168, OBSERVED_DATA!$A$2:$F$6151, 4, FALSE),  0)</f>
        <v>0</v>
      </c>
      <c r="F168" s="73">
        <f>IFERROR(VLOOKUP(F$10 &amp; "_" &amp; $D$9 &amp; "_" &amp; $B168, OBSERVED_DATA!$A$2:$F$6151, 4, FALSE),  0)</f>
        <v>0</v>
      </c>
      <c r="G168" s="73">
        <f>IFERROR(VLOOKUP(G$10 &amp; "_" &amp; $D$9 &amp; "_" &amp; $B168, OBSERVED_DATA!$A$2:$F$6151, 4, FALSE),  0)</f>
        <v>0</v>
      </c>
      <c r="H168" s="73">
        <f>IFERROR(VLOOKUP(H$10 &amp; "_" &amp; $D$9 &amp; "_" &amp; $B168, OBSERVED_DATA!$A$2:$F$6151, 4, FALSE),  0)</f>
        <v>0</v>
      </c>
      <c r="I168" s="73">
        <f>IFERROR(VLOOKUP(I$10 &amp; "_" &amp; $D$9 &amp; "_" &amp; $B168, OBSERVED_DATA!$A$2:$F$6151, 4, FALSE),  0)</f>
        <v>0</v>
      </c>
      <c r="J168" s="73">
        <f>IFERROR(VLOOKUP(J$10 &amp; "_" &amp; $D$9 &amp; "_" &amp; $B168, OBSERVED_DATA!$A$2:$F$6151, 4, FALSE),  0)</f>
        <v>0</v>
      </c>
      <c r="K168" s="72">
        <f>IFERROR(VLOOKUP(K$10 &amp; "_" &amp; $D$9 &amp; "_" &amp; $B168, OBSERVED_DATA!$A$2:$F$6151, 4, FALSE),  0)</f>
        <v>0</v>
      </c>
      <c r="L168" s="74">
        <f>IFERROR(VLOOKUP(L$10 &amp; "_" &amp; $D$9 &amp; "_" &amp; $B168, OBSERVED_DATA!$A$2:$F$6151, 4, FALSE),  0)</f>
        <v>0</v>
      </c>
      <c r="M168" s="72">
        <f>IFERROR(VLOOKUP(M$10 &amp; "_" &amp; $D$9 &amp; "_" &amp; $B168, OBSERVED_DATA!$A$2:$F$6151, 4, FALSE),  0)</f>
        <v>0</v>
      </c>
      <c r="N168" s="72">
        <f>IFERROR(VLOOKUP(N$10 &amp; "_" &amp; $D$9 &amp; "_" &amp; $B168, OBSERVED_DATA!$A$2:$F$6151, 4, FALSE),  0)</f>
        <v>0</v>
      </c>
      <c r="O168" s="74">
        <f>IFERROR(VLOOKUP(O$10 &amp; "_" &amp; $D$9 &amp; "_" &amp; $B168, OBSERVED_DATA!$A$2:$F$6151, 4, FALSE),  0)</f>
        <v>0</v>
      </c>
      <c r="P168" s="72">
        <f>IFERROR(VLOOKUP(P$10 &amp; "_" &amp; $D$9 &amp; "_" &amp; $B168, OBSERVED_DATA!$A$2:$F$6151, 4, FALSE),  0)</f>
        <v>0</v>
      </c>
      <c r="Q168" s="72">
        <f>IFERROR(VLOOKUP(Q$10 &amp; "_" &amp; $D$9 &amp; "_" &amp; $B168, OBSERVED_DATA!$A$2:$F$6151, 4, FALSE),  0)</f>
        <v>0</v>
      </c>
      <c r="R168" s="72">
        <f>IFERROR(VLOOKUP(R$10 &amp; "_" &amp; $D$9 &amp; "_" &amp; $B168, OBSERVED_DATA!$A$2:$F$6151, 4, FALSE),  0)</f>
        <v>0</v>
      </c>
      <c r="S168" s="72">
        <f>IFERROR(VLOOKUP(S$10 &amp; "_" &amp; $D$9 &amp; "_" &amp; $B168, OBSERVED_DATA!$A$2:$F$6151, 4, FALSE),  0)</f>
        <v>0</v>
      </c>
      <c r="T168" s="72">
        <f>IFERROR(VLOOKUP(T$10 &amp; "_" &amp; $D$9 &amp; "_" &amp; $B168, OBSERVED_DATA!$A$2:$F$6151, 4, FALSE),  0)</f>
        <v>0</v>
      </c>
    </row>
    <row r="169" spans="2:20" x14ac:dyDescent="0.25">
      <c r="B169" s="30">
        <f>Obs_Time!B169</f>
        <v>316</v>
      </c>
      <c r="C169" s="30">
        <f>Obs_Time!C169</f>
        <v>317</v>
      </c>
      <c r="D169" s="47"/>
      <c r="E169" s="72">
        <f>IFERROR(VLOOKUP(E$10 &amp; "_" &amp; $D$9 &amp; "_" &amp; $B169, OBSERVED_DATA!$A$2:$F$6151, 4, FALSE),  0)</f>
        <v>0</v>
      </c>
      <c r="F169" s="73">
        <f>IFERROR(VLOOKUP(F$10 &amp; "_" &amp; $D$9 &amp; "_" &amp; $B169, OBSERVED_DATA!$A$2:$F$6151, 4, FALSE),  0)</f>
        <v>0</v>
      </c>
      <c r="G169" s="73">
        <f>IFERROR(VLOOKUP(G$10 &amp; "_" &amp; $D$9 &amp; "_" &amp; $B169, OBSERVED_DATA!$A$2:$F$6151, 4, FALSE),  0)</f>
        <v>0</v>
      </c>
      <c r="H169" s="73">
        <f>IFERROR(VLOOKUP(H$10 &amp; "_" &amp; $D$9 &amp; "_" &amp; $B169, OBSERVED_DATA!$A$2:$F$6151, 4, FALSE),  0)</f>
        <v>0</v>
      </c>
      <c r="I169" s="73">
        <f>IFERROR(VLOOKUP(I$10 &amp; "_" &amp; $D$9 &amp; "_" &amp; $B169, OBSERVED_DATA!$A$2:$F$6151, 4, FALSE),  0)</f>
        <v>0</v>
      </c>
      <c r="J169" s="73">
        <f>IFERROR(VLOOKUP(J$10 &amp; "_" &amp; $D$9 &amp; "_" &amp; $B169, OBSERVED_DATA!$A$2:$F$6151, 4, FALSE),  0)</f>
        <v>0</v>
      </c>
      <c r="K169" s="72">
        <f>IFERROR(VLOOKUP(K$10 &amp; "_" &amp; $D$9 &amp; "_" &amp; $B169, OBSERVED_DATA!$A$2:$F$6151, 4, FALSE),  0)</f>
        <v>0</v>
      </c>
      <c r="L169" s="74">
        <f>IFERROR(VLOOKUP(L$10 &amp; "_" &amp; $D$9 &amp; "_" &amp; $B169, OBSERVED_DATA!$A$2:$F$6151, 4, FALSE),  0)</f>
        <v>0</v>
      </c>
      <c r="M169" s="72">
        <f>IFERROR(VLOOKUP(M$10 &amp; "_" &amp; $D$9 &amp; "_" &amp; $B169, OBSERVED_DATA!$A$2:$F$6151, 4, FALSE),  0)</f>
        <v>0</v>
      </c>
      <c r="N169" s="72">
        <f>IFERROR(VLOOKUP(N$10 &amp; "_" &amp; $D$9 &amp; "_" &amp; $B169, OBSERVED_DATA!$A$2:$F$6151, 4, FALSE),  0)</f>
        <v>0</v>
      </c>
      <c r="O169" s="74">
        <f>IFERROR(VLOOKUP(O$10 &amp; "_" &amp; $D$9 &amp; "_" &amp; $B169, OBSERVED_DATA!$A$2:$F$6151, 4, FALSE),  0)</f>
        <v>0</v>
      </c>
      <c r="P169" s="72">
        <f>IFERROR(VLOOKUP(P$10 &amp; "_" &amp; $D$9 &amp; "_" &amp; $B169, OBSERVED_DATA!$A$2:$F$6151, 4, FALSE),  0)</f>
        <v>0</v>
      </c>
      <c r="Q169" s="72">
        <f>IFERROR(VLOOKUP(Q$10 &amp; "_" &amp; $D$9 &amp; "_" &amp; $B169, OBSERVED_DATA!$A$2:$F$6151, 4, FALSE),  0)</f>
        <v>0</v>
      </c>
      <c r="R169" s="72">
        <f>IFERROR(VLOOKUP(R$10 &amp; "_" &amp; $D$9 &amp; "_" &amp; $B169, OBSERVED_DATA!$A$2:$F$6151, 4, FALSE),  0)</f>
        <v>0</v>
      </c>
      <c r="S169" s="72">
        <f>IFERROR(VLOOKUP(S$10 &amp; "_" &amp; $D$9 &amp; "_" &amp; $B169, OBSERVED_DATA!$A$2:$F$6151, 4, FALSE),  0)</f>
        <v>0</v>
      </c>
      <c r="T169" s="72">
        <f>IFERROR(VLOOKUP(T$10 &amp; "_" &amp; $D$9 &amp; "_" &amp; $B169, OBSERVED_DATA!$A$2:$F$6151, 4, FALSE),  0)</f>
        <v>0</v>
      </c>
    </row>
    <row r="170" spans="2:20" x14ac:dyDescent="0.25">
      <c r="B170" s="30">
        <f>Obs_Time!B170</f>
        <v>318</v>
      </c>
      <c r="C170" s="30">
        <f>Obs_Time!C170</f>
        <v>319</v>
      </c>
      <c r="D170" s="47"/>
      <c r="E170" s="72">
        <f>IFERROR(VLOOKUP(E$10 &amp; "_" &amp; $D$9 &amp; "_" &amp; $B170, OBSERVED_DATA!$A$2:$F$6151, 4, FALSE),  0)</f>
        <v>0</v>
      </c>
      <c r="F170" s="73">
        <f>IFERROR(VLOOKUP(F$10 &amp; "_" &amp; $D$9 &amp; "_" &amp; $B170, OBSERVED_DATA!$A$2:$F$6151, 4, FALSE),  0)</f>
        <v>0</v>
      </c>
      <c r="G170" s="73">
        <f>IFERROR(VLOOKUP(G$10 &amp; "_" &amp; $D$9 &amp; "_" &amp; $B170, OBSERVED_DATA!$A$2:$F$6151, 4, FALSE),  0)</f>
        <v>0</v>
      </c>
      <c r="H170" s="73">
        <f>IFERROR(VLOOKUP(H$10 &amp; "_" &amp; $D$9 &amp; "_" &amp; $B170, OBSERVED_DATA!$A$2:$F$6151, 4, FALSE),  0)</f>
        <v>0</v>
      </c>
      <c r="I170" s="73">
        <f>IFERROR(VLOOKUP(I$10 &amp; "_" &amp; $D$9 &amp; "_" &amp; $B170, OBSERVED_DATA!$A$2:$F$6151, 4, FALSE),  0)</f>
        <v>0</v>
      </c>
      <c r="J170" s="73">
        <f>IFERROR(VLOOKUP(J$10 &amp; "_" &amp; $D$9 &amp; "_" &amp; $B170, OBSERVED_DATA!$A$2:$F$6151, 4, FALSE),  0)</f>
        <v>0</v>
      </c>
      <c r="K170" s="72">
        <f>IFERROR(VLOOKUP(K$10 &amp; "_" &amp; $D$9 &amp; "_" &amp; $B170, OBSERVED_DATA!$A$2:$F$6151, 4, FALSE),  0)</f>
        <v>0</v>
      </c>
      <c r="L170" s="74">
        <f>IFERROR(VLOOKUP(L$10 &amp; "_" &amp; $D$9 &amp; "_" &amp; $B170, OBSERVED_DATA!$A$2:$F$6151, 4, FALSE),  0)</f>
        <v>0</v>
      </c>
      <c r="M170" s="72">
        <f>IFERROR(VLOOKUP(M$10 &amp; "_" &amp; $D$9 &amp; "_" &amp; $B170, OBSERVED_DATA!$A$2:$F$6151, 4, FALSE),  0)</f>
        <v>0</v>
      </c>
      <c r="N170" s="72">
        <f>IFERROR(VLOOKUP(N$10 &amp; "_" &amp; $D$9 &amp; "_" &amp; $B170, OBSERVED_DATA!$A$2:$F$6151, 4, FALSE),  0)</f>
        <v>0</v>
      </c>
      <c r="O170" s="74">
        <f>IFERROR(VLOOKUP(O$10 &amp; "_" &amp; $D$9 &amp; "_" &amp; $B170, OBSERVED_DATA!$A$2:$F$6151, 4, FALSE),  0)</f>
        <v>0</v>
      </c>
      <c r="P170" s="72">
        <f>IFERROR(VLOOKUP(P$10 &amp; "_" &amp; $D$9 &amp; "_" &amp; $B170, OBSERVED_DATA!$A$2:$F$6151, 4, FALSE),  0)</f>
        <v>0</v>
      </c>
      <c r="Q170" s="72">
        <f>IFERROR(VLOOKUP(Q$10 &amp; "_" &amp; $D$9 &amp; "_" &amp; $B170, OBSERVED_DATA!$A$2:$F$6151, 4, FALSE),  0)</f>
        <v>0</v>
      </c>
      <c r="R170" s="72">
        <f>IFERROR(VLOOKUP(R$10 &amp; "_" &amp; $D$9 &amp; "_" &amp; $B170, OBSERVED_DATA!$A$2:$F$6151, 4, FALSE),  0)</f>
        <v>0</v>
      </c>
      <c r="S170" s="72">
        <f>IFERROR(VLOOKUP(S$10 &amp; "_" &amp; $D$9 &amp; "_" &amp; $B170, OBSERVED_DATA!$A$2:$F$6151, 4, FALSE),  0)</f>
        <v>0</v>
      </c>
      <c r="T170" s="72">
        <f>IFERROR(VLOOKUP(T$10 &amp; "_" &amp; $D$9 &amp; "_" &amp; $B170, OBSERVED_DATA!$A$2:$F$6151, 4, FALSE),  0)</f>
        <v>0</v>
      </c>
    </row>
    <row r="171" spans="2:20" x14ac:dyDescent="0.25">
      <c r="B171" s="30">
        <f>Obs_Time!B171</f>
        <v>320</v>
      </c>
      <c r="C171" s="30">
        <f>Obs_Time!C171</f>
        <v>321</v>
      </c>
      <c r="D171" s="47"/>
      <c r="E171" s="72">
        <f>IFERROR(VLOOKUP(E$10 &amp; "_" &amp; $D$9 &amp; "_" &amp; $B171, OBSERVED_DATA!$A$2:$F$6151, 4, FALSE),  0)</f>
        <v>0</v>
      </c>
      <c r="F171" s="73">
        <f>IFERROR(VLOOKUP(F$10 &amp; "_" &amp; $D$9 &amp; "_" &amp; $B171, OBSERVED_DATA!$A$2:$F$6151, 4, FALSE),  0)</f>
        <v>0</v>
      </c>
      <c r="G171" s="73">
        <f>IFERROR(VLOOKUP(G$10 &amp; "_" &amp; $D$9 &amp; "_" &amp; $B171, OBSERVED_DATA!$A$2:$F$6151, 4, FALSE),  0)</f>
        <v>0</v>
      </c>
      <c r="H171" s="73">
        <f>IFERROR(VLOOKUP(H$10 &amp; "_" &amp; $D$9 &amp; "_" &amp; $B171, OBSERVED_DATA!$A$2:$F$6151, 4, FALSE),  0)</f>
        <v>0</v>
      </c>
      <c r="I171" s="73">
        <f>IFERROR(VLOOKUP(I$10 &amp; "_" &amp; $D$9 &amp; "_" &amp; $B171, OBSERVED_DATA!$A$2:$F$6151, 4, FALSE),  0)</f>
        <v>0</v>
      </c>
      <c r="J171" s="73">
        <f>IFERROR(VLOOKUP(J$10 &amp; "_" &amp; $D$9 &amp; "_" &amp; $B171, OBSERVED_DATA!$A$2:$F$6151, 4, FALSE),  0)</f>
        <v>0</v>
      </c>
      <c r="K171" s="72">
        <f>IFERROR(VLOOKUP(K$10 &amp; "_" &amp; $D$9 &amp; "_" &amp; $B171, OBSERVED_DATA!$A$2:$F$6151, 4, FALSE),  0)</f>
        <v>0</v>
      </c>
      <c r="L171" s="74">
        <f>IFERROR(VLOOKUP(L$10 &amp; "_" &amp; $D$9 &amp; "_" &amp; $B171, OBSERVED_DATA!$A$2:$F$6151, 4, FALSE),  0)</f>
        <v>0</v>
      </c>
      <c r="M171" s="72">
        <f>IFERROR(VLOOKUP(M$10 &amp; "_" &amp; $D$9 &amp; "_" &amp; $B171, OBSERVED_DATA!$A$2:$F$6151, 4, FALSE),  0)</f>
        <v>0</v>
      </c>
      <c r="N171" s="72">
        <f>IFERROR(VLOOKUP(N$10 &amp; "_" &amp; $D$9 &amp; "_" &amp; $B171, OBSERVED_DATA!$A$2:$F$6151, 4, FALSE),  0)</f>
        <v>0</v>
      </c>
      <c r="O171" s="74">
        <f>IFERROR(VLOOKUP(O$10 &amp; "_" &amp; $D$9 &amp; "_" &amp; $B171, OBSERVED_DATA!$A$2:$F$6151, 4, FALSE),  0)</f>
        <v>0</v>
      </c>
      <c r="P171" s="72">
        <f>IFERROR(VLOOKUP(P$10 &amp; "_" &amp; $D$9 &amp; "_" &amp; $B171, OBSERVED_DATA!$A$2:$F$6151, 4, FALSE),  0)</f>
        <v>0</v>
      </c>
      <c r="Q171" s="72">
        <f>IFERROR(VLOOKUP(Q$10 &amp; "_" &amp; $D$9 &amp; "_" &amp; $B171, OBSERVED_DATA!$A$2:$F$6151, 4, FALSE),  0)</f>
        <v>0</v>
      </c>
      <c r="R171" s="72">
        <f>IFERROR(VLOOKUP(R$10 &amp; "_" &amp; $D$9 &amp; "_" &amp; $B171, OBSERVED_DATA!$A$2:$F$6151, 4, FALSE),  0)</f>
        <v>0</v>
      </c>
      <c r="S171" s="72">
        <f>IFERROR(VLOOKUP(S$10 &amp; "_" &amp; $D$9 &amp; "_" &amp; $B171, OBSERVED_DATA!$A$2:$F$6151, 4, FALSE),  0)</f>
        <v>0</v>
      </c>
      <c r="T171" s="72">
        <f>IFERROR(VLOOKUP(T$10 &amp; "_" &amp; $D$9 &amp; "_" &amp; $B171, OBSERVED_DATA!$A$2:$F$6151, 4, FALSE),  0)</f>
        <v>0</v>
      </c>
    </row>
    <row r="172" spans="2:20" x14ac:dyDescent="0.25">
      <c r="B172" s="30">
        <f>Obs_Time!B172</f>
        <v>322</v>
      </c>
      <c r="C172" s="30">
        <f>Obs_Time!C172</f>
        <v>323</v>
      </c>
      <c r="D172" s="47"/>
      <c r="E172" s="72">
        <f>IFERROR(VLOOKUP(E$10 &amp; "_" &amp; $D$9 &amp; "_" &amp; $B172, OBSERVED_DATA!$A$2:$F$6151, 4, FALSE),  0)</f>
        <v>0</v>
      </c>
      <c r="F172" s="73">
        <f>IFERROR(VLOOKUP(F$10 &amp; "_" &amp; $D$9 &amp; "_" &amp; $B172, OBSERVED_DATA!$A$2:$F$6151, 4, FALSE),  0)</f>
        <v>0</v>
      </c>
      <c r="G172" s="73">
        <f>IFERROR(VLOOKUP(G$10 &amp; "_" &amp; $D$9 &amp; "_" &amp; $B172, OBSERVED_DATA!$A$2:$F$6151, 4, FALSE),  0)</f>
        <v>0</v>
      </c>
      <c r="H172" s="73">
        <f>IFERROR(VLOOKUP(H$10 &amp; "_" &amp; $D$9 &amp; "_" &amp; $B172, OBSERVED_DATA!$A$2:$F$6151, 4, FALSE),  0)</f>
        <v>0</v>
      </c>
      <c r="I172" s="73">
        <f>IFERROR(VLOOKUP(I$10 &amp; "_" &amp; $D$9 &amp; "_" &amp; $B172, OBSERVED_DATA!$A$2:$F$6151, 4, FALSE),  0)</f>
        <v>0</v>
      </c>
      <c r="J172" s="73">
        <f>IFERROR(VLOOKUP(J$10 &amp; "_" &amp; $D$9 &amp; "_" &amp; $B172, OBSERVED_DATA!$A$2:$F$6151, 4, FALSE),  0)</f>
        <v>0</v>
      </c>
      <c r="K172" s="72">
        <f>IFERROR(VLOOKUP(K$10 &amp; "_" &amp; $D$9 &amp; "_" &amp; $B172, OBSERVED_DATA!$A$2:$F$6151, 4, FALSE),  0)</f>
        <v>0</v>
      </c>
      <c r="L172" s="74">
        <f>IFERROR(VLOOKUP(L$10 &amp; "_" &amp; $D$9 &amp; "_" &amp; $B172, OBSERVED_DATA!$A$2:$F$6151, 4, FALSE),  0)</f>
        <v>0</v>
      </c>
      <c r="M172" s="72">
        <f>IFERROR(VLOOKUP(M$10 &amp; "_" &amp; $D$9 &amp; "_" &amp; $B172, OBSERVED_DATA!$A$2:$F$6151, 4, FALSE),  0)</f>
        <v>0</v>
      </c>
      <c r="N172" s="72">
        <f>IFERROR(VLOOKUP(N$10 &amp; "_" &amp; $D$9 &amp; "_" &amp; $B172, OBSERVED_DATA!$A$2:$F$6151, 4, FALSE),  0)</f>
        <v>0</v>
      </c>
      <c r="O172" s="74">
        <f>IFERROR(VLOOKUP(O$10 &amp; "_" &amp; $D$9 &amp; "_" &amp; $B172, OBSERVED_DATA!$A$2:$F$6151, 4, FALSE),  0)</f>
        <v>0</v>
      </c>
      <c r="P172" s="72">
        <f>IFERROR(VLOOKUP(P$10 &amp; "_" &amp; $D$9 &amp; "_" &amp; $B172, OBSERVED_DATA!$A$2:$F$6151, 4, FALSE),  0)</f>
        <v>0</v>
      </c>
      <c r="Q172" s="72">
        <f>IFERROR(VLOOKUP(Q$10 &amp; "_" &amp; $D$9 &amp; "_" &amp; $B172, OBSERVED_DATA!$A$2:$F$6151, 4, FALSE),  0)</f>
        <v>0</v>
      </c>
      <c r="R172" s="72">
        <f>IFERROR(VLOOKUP(R$10 &amp; "_" &amp; $D$9 &amp; "_" &amp; $B172, OBSERVED_DATA!$A$2:$F$6151, 4, FALSE),  0)</f>
        <v>0</v>
      </c>
      <c r="S172" s="72">
        <f>IFERROR(VLOOKUP(S$10 &amp; "_" &amp; $D$9 &amp; "_" &amp; $B172, OBSERVED_DATA!$A$2:$F$6151, 4, FALSE),  0)</f>
        <v>0</v>
      </c>
      <c r="T172" s="72">
        <f>IFERROR(VLOOKUP(T$10 &amp; "_" &amp; $D$9 &amp; "_" &amp; $B172, OBSERVED_DATA!$A$2:$F$6151, 4, FALSE),  0)</f>
        <v>0</v>
      </c>
    </row>
    <row r="173" spans="2:20" x14ac:dyDescent="0.25">
      <c r="B173" s="30">
        <f>Obs_Time!B173</f>
        <v>324</v>
      </c>
      <c r="C173" s="30">
        <f>Obs_Time!C173</f>
        <v>325</v>
      </c>
      <c r="D173" s="47"/>
      <c r="E173" s="72">
        <f>IFERROR(VLOOKUP(E$10 &amp; "_" &amp; $D$9 &amp; "_" &amp; $B173, OBSERVED_DATA!$A$2:$F$6151, 4, FALSE),  0)</f>
        <v>0</v>
      </c>
      <c r="F173" s="73">
        <f>IFERROR(VLOOKUP(F$10 &amp; "_" &amp; $D$9 &amp; "_" &amp; $B173, OBSERVED_DATA!$A$2:$F$6151, 4, FALSE),  0)</f>
        <v>0</v>
      </c>
      <c r="G173" s="73">
        <f>IFERROR(VLOOKUP(G$10 &amp; "_" &amp; $D$9 &amp; "_" &amp; $B173, OBSERVED_DATA!$A$2:$F$6151, 4, FALSE),  0)</f>
        <v>0</v>
      </c>
      <c r="H173" s="73">
        <f>IFERROR(VLOOKUP(H$10 &amp; "_" &amp; $D$9 &amp; "_" &amp; $B173, OBSERVED_DATA!$A$2:$F$6151, 4, FALSE),  0)</f>
        <v>0</v>
      </c>
      <c r="I173" s="73">
        <f>IFERROR(VLOOKUP(I$10 &amp; "_" &amp; $D$9 &amp; "_" &amp; $B173, OBSERVED_DATA!$A$2:$F$6151, 4, FALSE),  0)</f>
        <v>0</v>
      </c>
      <c r="J173" s="73">
        <f>IFERROR(VLOOKUP(J$10 &amp; "_" &amp; $D$9 &amp; "_" &amp; $B173, OBSERVED_DATA!$A$2:$F$6151, 4, FALSE),  0)</f>
        <v>0</v>
      </c>
      <c r="K173" s="72">
        <f>IFERROR(VLOOKUP(K$10 &amp; "_" &amp; $D$9 &amp; "_" &amp; $B173, OBSERVED_DATA!$A$2:$F$6151, 4, FALSE),  0)</f>
        <v>0</v>
      </c>
      <c r="L173" s="74">
        <f>IFERROR(VLOOKUP(L$10 &amp; "_" &amp; $D$9 &amp; "_" &amp; $B173, OBSERVED_DATA!$A$2:$F$6151, 4, FALSE),  0)</f>
        <v>0</v>
      </c>
      <c r="M173" s="72">
        <f>IFERROR(VLOOKUP(M$10 &amp; "_" &amp; $D$9 &amp; "_" &amp; $B173, OBSERVED_DATA!$A$2:$F$6151, 4, FALSE),  0)</f>
        <v>0</v>
      </c>
      <c r="N173" s="72">
        <f>IFERROR(VLOOKUP(N$10 &amp; "_" &amp; $D$9 &amp; "_" &amp; $B173, OBSERVED_DATA!$A$2:$F$6151, 4, FALSE),  0)</f>
        <v>0</v>
      </c>
      <c r="O173" s="74">
        <f>IFERROR(VLOOKUP(O$10 &amp; "_" &amp; $D$9 &amp; "_" &amp; $B173, OBSERVED_DATA!$A$2:$F$6151, 4, FALSE),  0)</f>
        <v>0</v>
      </c>
      <c r="P173" s="72">
        <f>IFERROR(VLOOKUP(P$10 &amp; "_" &amp; $D$9 &amp; "_" &amp; $B173, OBSERVED_DATA!$A$2:$F$6151, 4, FALSE),  0)</f>
        <v>0</v>
      </c>
      <c r="Q173" s="72">
        <f>IFERROR(VLOOKUP(Q$10 &amp; "_" &amp; $D$9 &amp; "_" &amp; $B173, OBSERVED_DATA!$A$2:$F$6151, 4, FALSE),  0)</f>
        <v>0</v>
      </c>
      <c r="R173" s="72">
        <f>IFERROR(VLOOKUP(R$10 &amp; "_" &amp; $D$9 &amp; "_" &amp; $B173, OBSERVED_DATA!$A$2:$F$6151, 4, FALSE),  0)</f>
        <v>0</v>
      </c>
      <c r="S173" s="72">
        <f>IFERROR(VLOOKUP(S$10 &amp; "_" &amp; $D$9 &amp; "_" &amp; $B173, OBSERVED_DATA!$A$2:$F$6151, 4, FALSE),  0)</f>
        <v>0</v>
      </c>
      <c r="T173" s="72">
        <f>IFERROR(VLOOKUP(T$10 &amp; "_" &amp; $D$9 &amp; "_" &amp; $B173, OBSERVED_DATA!$A$2:$F$6151, 4, FALSE),  0)</f>
        <v>0</v>
      </c>
    </row>
    <row r="174" spans="2:20" x14ac:dyDescent="0.25">
      <c r="B174" s="30">
        <f>Obs_Time!B174</f>
        <v>326</v>
      </c>
      <c r="C174" s="30">
        <f>Obs_Time!C174</f>
        <v>327</v>
      </c>
      <c r="D174" s="47"/>
      <c r="E174" s="72">
        <f>IFERROR(VLOOKUP(E$10 &amp; "_" &amp; $D$9 &amp; "_" &amp; $B174, OBSERVED_DATA!$A$2:$F$6151, 4, FALSE),  0)</f>
        <v>0</v>
      </c>
      <c r="F174" s="73">
        <f>IFERROR(VLOOKUP(F$10 &amp; "_" &amp; $D$9 &amp; "_" &amp; $B174, OBSERVED_DATA!$A$2:$F$6151, 4, FALSE),  0)</f>
        <v>0</v>
      </c>
      <c r="G174" s="73">
        <f>IFERROR(VLOOKUP(G$10 &amp; "_" &amp; $D$9 &amp; "_" &amp; $B174, OBSERVED_DATA!$A$2:$F$6151, 4, FALSE),  0)</f>
        <v>0</v>
      </c>
      <c r="H174" s="73">
        <f>IFERROR(VLOOKUP(H$10 &amp; "_" &amp; $D$9 &amp; "_" &amp; $B174, OBSERVED_DATA!$A$2:$F$6151, 4, FALSE),  0)</f>
        <v>0</v>
      </c>
      <c r="I174" s="73">
        <f>IFERROR(VLOOKUP(I$10 &amp; "_" &amp; $D$9 &amp; "_" &amp; $B174, OBSERVED_DATA!$A$2:$F$6151, 4, FALSE),  0)</f>
        <v>0</v>
      </c>
      <c r="J174" s="73">
        <f>IFERROR(VLOOKUP(J$10 &amp; "_" &amp; $D$9 &amp; "_" &amp; $B174, OBSERVED_DATA!$A$2:$F$6151, 4, FALSE),  0)</f>
        <v>0</v>
      </c>
      <c r="K174" s="72">
        <f>IFERROR(VLOOKUP(K$10 &amp; "_" &amp; $D$9 &amp; "_" &amp; $B174, OBSERVED_DATA!$A$2:$F$6151, 4, FALSE),  0)</f>
        <v>0</v>
      </c>
      <c r="L174" s="74">
        <f>IFERROR(VLOOKUP(L$10 &amp; "_" &amp; $D$9 &amp; "_" &amp; $B174, OBSERVED_DATA!$A$2:$F$6151, 4, FALSE),  0)</f>
        <v>0</v>
      </c>
      <c r="M174" s="72">
        <f>IFERROR(VLOOKUP(M$10 &amp; "_" &amp; $D$9 &amp; "_" &amp; $B174, OBSERVED_DATA!$A$2:$F$6151, 4, FALSE),  0)</f>
        <v>0</v>
      </c>
      <c r="N174" s="72">
        <f>IFERROR(VLOOKUP(N$10 &amp; "_" &amp; $D$9 &amp; "_" &amp; $B174, OBSERVED_DATA!$A$2:$F$6151, 4, FALSE),  0)</f>
        <v>0</v>
      </c>
      <c r="O174" s="74">
        <f>IFERROR(VLOOKUP(O$10 &amp; "_" &amp; $D$9 &amp; "_" &amp; $B174, OBSERVED_DATA!$A$2:$F$6151, 4, FALSE),  0)</f>
        <v>0</v>
      </c>
      <c r="P174" s="72">
        <f>IFERROR(VLOOKUP(P$10 &amp; "_" &amp; $D$9 &amp; "_" &amp; $B174, OBSERVED_DATA!$A$2:$F$6151, 4, FALSE),  0)</f>
        <v>0</v>
      </c>
      <c r="Q174" s="72">
        <f>IFERROR(VLOOKUP(Q$10 &amp; "_" &amp; $D$9 &amp; "_" &amp; $B174, OBSERVED_DATA!$A$2:$F$6151, 4, FALSE),  0)</f>
        <v>0</v>
      </c>
      <c r="R174" s="72">
        <f>IFERROR(VLOOKUP(R$10 &amp; "_" &amp; $D$9 &amp; "_" &amp; $B174, OBSERVED_DATA!$A$2:$F$6151, 4, FALSE),  0)</f>
        <v>0</v>
      </c>
      <c r="S174" s="72">
        <f>IFERROR(VLOOKUP(S$10 &amp; "_" &amp; $D$9 &amp; "_" &amp; $B174, OBSERVED_DATA!$A$2:$F$6151, 4, FALSE),  0)</f>
        <v>0</v>
      </c>
      <c r="T174" s="72">
        <f>IFERROR(VLOOKUP(T$10 &amp; "_" &amp; $D$9 &amp; "_" &amp; $B174, OBSERVED_DATA!$A$2:$F$6151, 4, FALSE),  0)</f>
        <v>0</v>
      </c>
    </row>
    <row r="175" spans="2:20" x14ac:dyDescent="0.25">
      <c r="B175" s="30">
        <f>Obs_Time!B175</f>
        <v>328</v>
      </c>
      <c r="C175" s="30">
        <f>Obs_Time!C175</f>
        <v>329</v>
      </c>
      <c r="D175" s="47"/>
      <c r="E175" s="72">
        <f>IFERROR(VLOOKUP(E$10 &amp; "_" &amp; $D$9 &amp; "_" &amp; $B175, OBSERVED_DATA!$A$2:$F$6151, 4, FALSE),  0)</f>
        <v>0</v>
      </c>
      <c r="F175" s="73">
        <f>IFERROR(VLOOKUP(F$10 &amp; "_" &amp; $D$9 &amp; "_" &amp; $B175, OBSERVED_DATA!$A$2:$F$6151, 4, FALSE),  0)</f>
        <v>0</v>
      </c>
      <c r="G175" s="73">
        <f>IFERROR(VLOOKUP(G$10 &amp; "_" &amp; $D$9 &amp; "_" &amp; $B175, OBSERVED_DATA!$A$2:$F$6151, 4, FALSE),  0)</f>
        <v>0</v>
      </c>
      <c r="H175" s="73">
        <f>IFERROR(VLOOKUP(H$10 &amp; "_" &amp; $D$9 &amp; "_" &amp; $B175, OBSERVED_DATA!$A$2:$F$6151, 4, FALSE),  0)</f>
        <v>0</v>
      </c>
      <c r="I175" s="73">
        <f>IFERROR(VLOOKUP(I$10 &amp; "_" &amp; $D$9 &amp; "_" &amp; $B175, OBSERVED_DATA!$A$2:$F$6151, 4, FALSE),  0)</f>
        <v>0</v>
      </c>
      <c r="J175" s="73">
        <f>IFERROR(VLOOKUP(J$10 &amp; "_" &amp; $D$9 &amp; "_" &amp; $B175, OBSERVED_DATA!$A$2:$F$6151, 4, FALSE),  0)</f>
        <v>0</v>
      </c>
      <c r="K175" s="72">
        <f>IFERROR(VLOOKUP(K$10 &amp; "_" &amp; $D$9 &amp; "_" &amp; $B175, OBSERVED_DATA!$A$2:$F$6151, 4, FALSE),  0)</f>
        <v>0</v>
      </c>
      <c r="L175" s="74">
        <f>IFERROR(VLOOKUP(L$10 &amp; "_" &amp; $D$9 &amp; "_" &amp; $B175, OBSERVED_DATA!$A$2:$F$6151, 4, FALSE),  0)</f>
        <v>0</v>
      </c>
      <c r="M175" s="72">
        <f>IFERROR(VLOOKUP(M$10 &amp; "_" &amp; $D$9 &amp; "_" &amp; $B175, OBSERVED_DATA!$A$2:$F$6151, 4, FALSE),  0)</f>
        <v>0</v>
      </c>
      <c r="N175" s="72">
        <f>IFERROR(VLOOKUP(N$10 &amp; "_" &amp; $D$9 &amp; "_" &amp; $B175, OBSERVED_DATA!$A$2:$F$6151, 4, FALSE),  0)</f>
        <v>0</v>
      </c>
      <c r="O175" s="74">
        <f>IFERROR(VLOOKUP(O$10 &amp; "_" &amp; $D$9 &amp; "_" &amp; $B175, OBSERVED_DATA!$A$2:$F$6151, 4, FALSE),  0)</f>
        <v>0</v>
      </c>
      <c r="P175" s="72">
        <f>IFERROR(VLOOKUP(P$10 &amp; "_" &amp; $D$9 &amp; "_" &amp; $B175, OBSERVED_DATA!$A$2:$F$6151, 4, FALSE),  0)</f>
        <v>0</v>
      </c>
      <c r="Q175" s="72">
        <f>IFERROR(VLOOKUP(Q$10 &amp; "_" &amp; $D$9 &amp; "_" &amp; $B175, OBSERVED_DATA!$A$2:$F$6151, 4, FALSE),  0)</f>
        <v>0</v>
      </c>
      <c r="R175" s="72">
        <f>IFERROR(VLOOKUP(R$10 &amp; "_" &amp; $D$9 &amp; "_" &amp; $B175, OBSERVED_DATA!$A$2:$F$6151, 4, FALSE),  0)</f>
        <v>0</v>
      </c>
      <c r="S175" s="72">
        <f>IFERROR(VLOOKUP(S$10 &amp; "_" &amp; $D$9 &amp; "_" &amp; $B175, OBSERVED_DATA!$A$2:$F$6151, 4, FALSE),  0)</f>
        <v>0</v>
      </c>
      <c r="T175" s="72">
        <f>IFERROR(VLOOKUP(T$10 &amp; "_" &amp; $D$9 &amp; "_" &amp; $B175, OBSERVED_DATA!$A$2:$F$6151, 4, FALSE),  0)</f>
        <v>0</v>
      </c>
    </row>
    <row r="176" spans="2:20" x14ac:dyDescent="0.25">
      <c r="B176" s="30">
        <f>Obs_Time!B176</f>
        <v>330</v>
      </c>
      <c r="C176" s="30">
        <f>Obs_Time!C176</f>
        <v>331</v>
      </c>
      <c r="D176" s="47"/>
      <c r="E176" s="72">
        <f>IFERROR(VLOOKUP(E$10 &amp; "_" &amp; $D$9 &amp; "_" &amp; $B176, OBSERVED_DATA!$A$2:$F$6151, 4, FALSE),  0)</f>
        <v>0</v>
      </c>
      <c r="F176" s="73">
        <f>IFERROR(VLOOKUP(F$10 &amp; "_" &amp; $D$9 &amp; "_" &amp; $B176, OBSERVED_DATA!$A$2:$F$6151, 4, FALSE),  0)</f>
        <v>0</v>
      </c>
      <c r="G176" s="73">
        <f>IFERROR(VLOOKUP(G$10 &amp; "_" &amp; $D$9 &amp; "_" &amp; $B176, OBSERVED_DATA!$A$2:$F$6151, 4, FALSE),  0)</f>
        <v>0</v>
      </c>
      <c r="H176" s="73">
        <f>IFERROR(VLOOKUP(H$10 &amp; "_" &amp; $D$9 &amp; "_" &amp; $B176, OBSERVED_DATA!$A$2:$F$6151, 4, FALSE),  0)</f>
        <v>0</v>
      </c>
      <c r="I176" s="73">
        <f>IFERROR(VLOOKUP(I$10 &amp; "_" &amp; $D$9 &amp; "_" &amp; $B176, OBSERVED_DATA!$A$2:$F$6151, 4, FALSE),  0)</f>
        <v>0</v>
      </c>
      <c r="J176" s="73">
        <f>IFERROR(VLOOKUP(J$10 &amp; "_" &amp; $D$9 &amp; "_" &amp; $B176, OBSERVED_DATA!$A$2:$F$6151, 4, FALSE),  0)</f>
        <v>0</v>
      </c>
      <c r="K176" s="72">
        <f>IFERROR(VLOOKUP(K$10 &amp; "_" &amp; $D$9 &amp; "_" &amp; $B176, OBSERVED_DATA!$A$2:$F$6151, 4, FALSE),  0)</f>
        <v>0</v>
      </c>
      <c r="L176" s="74">
        <f>IFERROR(VLOOKUP(L$10 &amp; "_" &amp; $D$9 &amp; "_" &amp; $B176, OBSERVED_DATA!$A$2:$F$6151, 4, FALSE),  0)</f>
        <v>0</v>
      </c>
      <c r="M176" s="72">
        <f>IFERROR(VLOOKUP(M$10 &amp; "_" &amp; $D$9 &amp; "_" &amp; $B176, OBSERVED_DATA!$A$2:$F$6151, 4, FALSE),  0)</f>
        <v>0</v>
      </c>
      <c r="N176" s="72">
        <f>IFERROR(VLOOKUP(N$10 &amp; "_" &amp; $D$9 &amp; "_" &amp; $B176, OBSERVED_DATA!$A$2:$F$6151, 4, FALSE),  0)</f>
        <v>0</v>
      </c>
      <c r="O176" s="74">
        <f>IFERROR(VLOOKUP(O$10 &amp; "_" &amp; $D$9 &amp; "_" &amp; $B176, OBSERVED_DATA!$A$2:$F$6151, 4, FALSE),  0)</f>
        <v>0</v>
      </c>
      <c r="P176" s="72">
        <f>IFERROR(VLOOKUP(P$10 &amp; "_" &amp; $D$9 &amp; "_" &amp; $B176, OBSERVED_DATA!$A$2:$F$6151, 4, FALSE),  0)</f>
        <v>0</v>
      </c>
      <c r="Q176" s="72">
        <f>IFERROR(VLOOKUP(Q$10 &amp; "_" &amp; $D$9 &amp; "_" &amp; $B176, OBSERVED_DATA!$A$2:$F$6151, 4, FALSE),  0)</f>
        <v>0</v>
      </c>
      <c r="R176" s="72">
        <f>IFERROR(VLOOKUP(R$10 &amp; "_" &amp; $D$9 &amp; "_" &amp; $B176, OBSERVED_DATA!$A$2:$F$6151, 4, FALSE),  0)</f>
        <v>0</v>
      </c>
      <c r="S176" s="72">
        <f>IFERROR(VLOOKUP(S$10 &amp; "_" &amp; $D$9 &amp; "_" &amp; $B176, OBSERVED_DATA!$A$2:$F$6151, 4, FALSE),  0)</f>
        <v>0</v>
      </c>
      <c r="T176" s="72">
        <f>IFERROR(VLOOKUP(T$10 &amp; "_" &amp; $D$9 &amp; "_" &amp; $B176, OBSERVED_DATA!$A$2:$F$6151, 4, FALSE),  0)</f>
        <v>0</v>
      </c>
    </row>
    <row r="177" spans="2:20" x14ac:dyDescent="0.25">
      <c r="B177" s="30">
        <f>Obs_Time!B177</f>
        <v>332</v>
      </c>
      <c r="C177" s="30">
        <f>Obs_Time!C177</f>
        <v>333</v>
      </c>
      <c r="D177" s="47"/>
      <c r="E177" s="72">
        <f>IFERROR(VLOOKUP(E$10 &amp; "_" &amp; $D$9 &amp; "_" &amp; $B177, OBSERVED_DATA!$A$2:$F$6151, 4, FALSE),  0)</f>
        <v>0</v>
      </c>
      <c r="F177" s="73">
        <f>IFERROR(VLOOKUP(F$10 &amp; "_" &amp; $D$9 &amp; "_" &amp; $B177, OBSERVED_DATA!$A$2:$F$6151, 4, FALSE),  0)</f>
        <v>0</v>
      </c>
      <c r="G177" s="73">
        <f>IFERROR(VLOOKUP(G$10 &amp; "_" &amp; $D$9 &amp; "_" &amp; $B177, OBSERVED_DATA!$A$2:$F$6151, 4, FALSE),  0)</f>
        <v>0</v>
      </c>
      <c r="H177" s="73">
        <f>IFERROR(VLOOKUP(H$10 &amp; "_" &amp; $D$9 &amp; "_" &amp; $B177, OBSERVED_DATA!$A$2:$F$6151, 4, FALSE),  0)</f>
        <v>0</v>
      </c>
      <c r="I177" s="73">
        <f>IFERROR(VLOOKUP(I$10 &amp; "_" &amp; $D$9 &amp; "_" &amp; $B177, OBSERVED_DATA!$A$2:$F$6151, 4, FALSE),  0)</f>
        <v>0</v>
      </c>
      <c r="J177" s="73">
        <f>IFERROR(VLOOKUP(J$10 &amp; "_" &amp; $D$9 &amp; "_" &amp; $B177, OBSERVED_DATA!$A$2:$F$6151, 4, FALSE),  0)</f>
        <v>0</v>
      </c>
      <c r="K177" s="72">
        <f>IFERROR(VLOOKUP(K$10 &amp; "_" &amp; $D$9 &amp; "_" &amp; $B177, OBSERVED_DATA!$A$2:$F$6151, 4, FALSE),  0)</f>
        <v>0</v>
      </c>
      <c r="L177" s="74">
        <f>IFERROR(VLOOKUP(L$10 &amp; "_" &amp; $D$9 &amp; "_" &amp; $B177, OBSERVED_DATA!$A$2:$F$6151, 4, FALSE),  0)</f>
        <v>0</v>
      </c>
      <c r="M177" s="72">
        <f>IFERROR(VLOOKUP(M$10 &amp; "_" &amp; $D$9 &amp; "_" &amp; $B177, OBSERVED_DATA!$A$2:$F$6151, 4, FALSE),  0)</f>
        <v>0</v>
      </c>
      <c r="N177" s="72">
        <f>IFERROR(VLOOKUP(N$10 &amp; "_" &amp; $D$9 &amp; "_" &amp; $B177, OBSERVED_DATA!$A$2:$F$6151, 4, FALSE),  0)</f>
        <v>0</v>
      </c>
      <c r="O177" s="74">
        <f>IFERROR(VLOOKUP(O$10 &amp; "_" &amp; $D$9 &amp; "_" &amp; $B177, OBSERVED_DATA!$A$2:$F$6151, 4, FALSE),  0)</f>
        <v>0</v>
      </c>
      <c r="P177" s="72">
        <f>IFERROR(VLOOKUP(P$10 &amp; "_" &amp; $D$9 &amp; "_" &amp; $B177, OBSERVED_DATA!$A$2:$F$6151, 4, FALSE),  0)</f>
        <v>0</v>
      </c>
      <c r="Q177" s="72">
        <f>IFERROR(VLOOKUP(Q$10 &amp; "_" &amp; $D$9 &amp; "_" &amp; $B177, OBSERVED_DATA!$A$2:$F$6151, 4, FALSE),  0)</f>
        <v>0</v>
      </c>
      <c r="R177" s="72">
        <f>IFERROR(VLOOKUP(R$10 &amp; "_" &amp; $D$9 &amp; "_" &amp; $B177, OBSERVED_DATA!$A$2:$F$6151, 4, FALSE),  0)</f>
        <v>0</v>
      </c>
      <c r="S177" s="72">
        <f>IFERROR(VLOOKUP(S$10 &amp; "_" &amp; $D$9 &amp; "_" &amp; $B177, OBSERVED_DATA!$A$2:$F$6151, 4, FALSE),  0)</f>
        <v>0</v>
      </c>
      <c r="T177" s="72">
        <f>IFERROR(VLOOKUP(T$10 &amp; "_" &amp; $D$9 &amp; "_" &amp; $B177, OBSERVED_DATA!$A$2:$F$6151, 4, FALSE),  0)</f>
        <v>0</v>
      </c>
    </row>
    <row r="178" spans="2:20" x14ac:dyDescent="0.25">
      <c r="B178" s="30">
        <f>Obs_Time!B178</f>
        <v>334</v>
      </c>
      <c r="C178" s="30">
        <f>Obs_Time!C178</f>
        <v>335</v>
      </c>
      <c r="D178" s="47"/>
      <c r="E178" s="72">
        <f>IFERROR(VLOOKUP(E$10 &amp; "_" &amp; $D$9 &amp; "_" &amp; $B178, OBSERVED_DATA!$A$2:$F$6151, 4, FALSE),  0)</f>
        <v>0</v>
      </c>
      <c r="F178" s="73">
        <f>IFERROR(VLOOKUP(F$10 &amp; "_" &amp; $D$9 &amp; "_" &amp; $B178, OBSERVED_DATA!$A$2:$F$6151, 4, FALSE),  0)</f>
        <v>0</v>
      </c>
      <c r="G178" s="73">
        <f>IFERROR(VLOOKUP(G$10 &amp; "_" &amp; $D$9 &amp; "_" &amp; $B178, OBSERVED_DATA!$A$2:$F$6151, 4, FALSE),  0)</f>
        <v>0</v>
      </c>
      <c r="H178" s="73">
        <f>IFERROR(VLOOKUP(H$10 &amp; "_" &amp; $D$9 &amp; "_" &amp; $B178, OBSERVED_DATA!$A$2:$F$6151, 4, FALSE),  0)</f>
        <v>0</v>
      </c>
      <c r="I178" s="73">
        <f>IFERROR(VLOOKUP(I$10 &amp; "_" &amp; $D$9 &amp; "_" &amp; $B178, OBSERVED_DATA!$A$2:$F$6151, 4, FALSE),  0)</f>
        <v>0</v>
      </c>
      <c r="J178" s="73">
        <f>IFERROR(VLOOKUP(J$10 &amp; "_" &amp; $D$9 &amp; "_" &amp; $B178, OBSERVED_DATA!$A$2:$F$6151, 4, FALSE),  0)</f>
        <v>0</v>
      </c>
      <c r="K178" s="72">
        <f>IFERROR(VLOOKUP(K$10 &amp; "_" &amp; $D$9 &amp; "_" &amp; $B178, OBSERVED_DATA!$A$2:$F$6151, 4, FALSE),  0)</f>
        <v>0</v>
      </c>
      <c r="L178" s="74">
        <f>IFERROR(VLOOKUP(L$10 &amp; "_" &amp; $D$9 &amp; "_" &amp; $B178, OBSERVED_DATA!$A$2:$F$6151, 4, FALSE),  0)</f>
        <v>0</v>
      </c>
      <c r="M178" s="72">
        <f>IFERROR(VLOOKUP(M$10 &amp; "_" &amp; $D$9 &amp; "_" &amp; $B178, OBSERVED_DATA!$A$2:$F$6151, 4, FALSE),  0)</f>
        <v>0</v>
      </c>
      <c r="N178" s="72">
        <f>IFERROR(VLOOKUP(N$10 &amp; "_" &amp; $D$9 &amp; "_" &amp; $B178, OBSERVED_DATA!$A$2:$F$6151, 4, FALSE),  0)</f>
        <v>0</v>
      </c>
      <c r="O178" s="74">
        <f>IFERROR(VLOOKUP(O$10 &amp; "_" &amp; $D$9 &amp; "_" &amp; $B178, OBSERVED_DATA!$A$2:$F$6151, 4, FALSE),  0)</f>
        <v>0</v>
      </c>
      <c r="P178" s="72">
        <f>IFERROR(VLOOKUP(P$10 &amp; "_" &amp; $D$9 &amp; "_" &amp; $B178, OBSERVED_DATA!$A$2:$F$6151, 4, FALSE),  0)</f>
        <v>0</v>
      </c>
      <c r="Q178" s="72">
        <f>IFERROR(VLOOKUP(Q$10 &amp; "_" &amp; $D$9 &amp; "_" &amp; $B178, OBSERVED_DATA!$A$2:$F$6151, 4, FALSE),  0)</f>
        <v>0</v>
      </c>
      <c r="R178" s="72">
        <f>IFERROR(VLOOKUP(R$10 &amp; "_" &amp; $D$9 &amp; "_" &amp; $B178, OBSERVED_DATA!$A$2:$F$6151, 4, FALSE),  0)</f>
        <v>0</v>
      </c>
      <c r="S178" s="72">
        <f>IFERROR(VLOOKUP(S$10 &amp; "_" &amp; $D$9 &amp; "_" &amp; $B178, OBSERVED_DATA!$A$2:$F$6151, 4, FALSE),  0)</f>
        <v>0</v>
      </c>
      <c r="T178" s="72">
        <f>IFERROR(VLOOKUP(T$10 &amp; "_" &amp; $D$9 &amp; "_" &amp; $B178, OBSERVED_DATA!$A$2:$F$6151, 4, FALSE),  0)</f>
        <v>0</v>
      </c>
    </row>
    <row r="179" spans="2:20" x14ac:dyDescent="0.25">
      <c r="B179" s="30">
        <f>Obs_Time!B179</f>
        <v>336</v>
      </c>
      <c r="C179" s="30">
        <f>Obs_Time!C179</f>
        <v>337</v>
      </c>
      <c r="D179" s="47"/>
      <c r="E179" s="72">
        <f>IFERROR(VLOOKUP(E$10 &amp; "_" &amp; $D$9 &amp; "_" &amp; $B179, OBSERVED_DATA!$A$2:$F$6151, 4, FALSE),  0)</f>
        <v>0</v>
      </c>
      <c r="F179" s="73">
        <f>IFERROR(VLOOKUP(F$10 &amp; "_" &amp; $D$9 &amp; "_" &amp; $B179, OBSERVED_DATA!$A$2:$F$6151, 4, FALSE),  0)</f>
        <v>0</v>
      </c>
      <c r="G179" s="73">
        <f>IFERROR(VLOOKUP(G$10 &amp; "_" &amp; $D$9 &amp; "_" &amp; $B179, OBSERVED_DATA!$A$2:$F$6151, 4, FALSE),  0)</f>
        <v>0</v>
      </c>
      <c r="H179" s="73">
        <f>IFERROR(VLOOKUP(H$10 &amp; "_" &amp; $D$9 &amp; "_" &amp; $B179, OBSERVED_DATA!$A$2:$F$6151, 4, FALSE),  0)</f>
        <v>0</v>
      </c>
      <c r="I179" s="73">
        <f>IFERROR(VLOOKUP(I$10 &amp; "_" &amp; $D$9 &amp; "_" &amp; $B179, OBSERVED_DATA!$A$2:$F$6151, 4, FALSE),  0)</f>
        <v>0</v>
      </c>
      <c r="J179" s="73">
        <f>IFERROR(VLOOKUP(J$10 &amp; "_" &amp; $D$9 &amp; "_" &amp; $B179, OBSERVED_DATA!$A$2:$F$6151, 4, FALSE),  0)</f>
        <v>0</v>
      </c>
      <c r="K179" s="72">
        <f>IFERROR(VLOOKUP(K$10 &amp; "_" &amp; $D$9 &amp; "_" &amp; $B179, OBSERVED_DATA!$A$2:$F$6151, 4, FALSE),  0)</f>
        <v>0</v>
      </c>
      <c r="L179" s="74">
        <f>IFERROR(VLOOKUP(L$10 &amp; "_" &amp; $D$9 &amp; "_" &amp; $B179, OBSERVED_DATA!$A$2:$F$6151, 4, FALSE),  0)</f>
        <v>0</v>
      </c>
      <c r="M179" s="72">
        <f>IFERROR(VLOOKUP(M$10 &amp; "_" &amp; $D$9 &amp; "_" &amp; $B179, OBSERVED_DATA!$A$2:$F$6151, 4, FALSE),  0)</f>
        <v>0</v>
      </c>
      <c r="N179" s="72">
        <f>IFERROR(VLOOKUP(N$10 &amp; "_" &amp; $D$9 &amp; "_" &amp; $B179, OBSERVED_DATA!$A$2:$F$6151, 4, FALSE),  0)</f>
        <v>0</v>
      </c>
      <c r="O179" s="74">
        <f>IFERROR(VLOOKUP(O$10 &amp; "_" &amp; $D$9 &amp; "_" &amp; $B179, OBSERVED_DATA!$A$2:$F$6151, 4, FALSE),  0)</f>
        <v>0</v>
      </c>
      <c r="P179" s="72">
        <f>IFERROR(VLOOKUP(P$10 &amp; "_" &amp; $D$9 &amp; "_" &amp; $B179, OBSERVED_DATA!$A$2:$F$6151, 4, FALSE),  0)</f>
        <v>0</v>
      </c>
      <c r="Q179" s="72">
        <f>IFERROR(VLOOKUP(Q$10 &amp; "_" &amp; $D$9 &amp; "_" &amp; $B179, OBSERVED_DATA!$A$2:$F$6151, 4, FALSE),  0)</f>
        <v>0</v>
      </c>
      <c r="R179" s="72">
        <f>IFERROR(VLOOKUP(R$10 &amp; "_" &amp; $D$9 &amp; "_" &amp; $B179, OBSERVED_DATA!$A$2:$F$6151, 4, FALSE),  0)</f>
        <v>0</v>
      </c>
      <c r="S179" s="72">
        <f>IFERROR(VLOOKUP(S$10 &amp; "_" &amp; $D$9 &amp; "_" &amp; $B179, OBSERVED_DATA!$A$2:$F$6151, 4, FALSE),  0)</f>
        <v>0</v>
      </c>
      <c r="T179" s="72">
        <f>IFERROR(VLOOKUP(T$10 &amp; "_" &amp; $D$9 &amp; "_" &amp; $B179, OBSERVED_DATA!$A$2:$F$6151, 4, FALSE),  0)</f>
        <v>0</v>
      </c>
    </row>
    <row r="180" spans="2:20" x14ac:dyDescent="0.25">
      <c r="B180" s="30">
        <f>Obs_Time!B180</f>
        <v>338</v>
      </c>
      <c r="C180" s="30">
        <f>Obs_Time!C180</f>
        <v>339</v>
      </c>
      <c r="D180" s="47"/>
      <c r="E180" s="72">
        <f>IFERROR(VLOOKUP(E$10 &amp; "_" &amp; $D$9 &amp; "_" &amp; $B180, OBSERVED_DATA!$A$2:$F$6151, 4, FALSE),  0)</f>
        <v>0</v>
      </c>
      <c r="F180" s="73">
        <f>IFERROR(VLOOKUP(F$10 &amp; "_" &amp; $D$9 &amp; "_" &amp; $B180, OBSERVED_DATA!$A$2:$F$6151, 4, FALSE),  0)</f>
        <v>0</v>
      </c>
      <c r="G180" s="73">
        <f>IFERROR(VLOOKUP(G$10 &amp; "_" &amp; $D$9 &amp; "_" &amp; $B180, OBSERVED_DATA!$A$2:$F$6151, 4, FALSE),  0)</f>
        <v>0</v>
      </c>
      <c r="H180" s="73">
        <f>IFERROR(VLOOKUP(H$10 &amp; "_" &amp; $D$9 &amp; "_" &amp; $B180, OBSERVED_DATA!$A$2:$F$6151, 4, FALSE),  0)</f>
        <v>0</v>
      </c>
      <c r="I180" s="73">
        <f>IFERROR(VLOOKUP(I$10 &amp; "_" &amp; $D$9 &amp; "_" &amp; $B180, OBSERVED_DATA!$A$2:$F$6151, 4, FALSE),  0)</f>
        <v>0</v>
      </c>
      <c r="J180" s="73">
        <f>IFERROR(VLOOKUP(J$10 &amp; "_" &amp; $D$9 &amp; "_" &amp; $B180, OBSERVED_DATA!$A$2:$F$6151, 4, FALSE),  0)</f>
        <v>0</v>
      </c>
      <c r="K180" s="72">
        <f>IFERROR(VLOOKUP(K$10 &amp; "_" &amp; $D$9 &amp; "_" &amp; $B180, OBSERVED_DATA!$A$2:$F$6151, 4, FALSE),  0)</f>
        <v>0</v>
      </c>
      <c r="L180" s="74">
        <f>IFERROR(VLOOKUP(L$10 &amp; "_" &amp; $D$9 &amp; "_" &amp; $B180, OBSERVED_DATA!$A$2:$F$6151, 4, FALSE),  0)</f>
        <v>0</v>
      </c>
      <c r="M180" s="72">
        <f>IFERROR(VLOOKUP(M$10 &amp; "_" &amp; $D$9 &amp; "_" &amp; $B180, OBSERVED_DATA!$A$2:$F$6151, 4, FALSE),  0)</f>
        <v>0</v>
      </c>
      <c r="N180" s="72">
        <f>IFERROR(VLOOKUP(N$10 &amp; "_" &amp; $D$9 &amp; "_" &amp; $B180, OBSERVED_DATA!$A$2:$F$6151, 4, FALSE),  0)</f>
        <v>0</v>
      </c>
      <c r="O180" s="74">
        <f>IFERROR(VLOOKUP(O$10 &amp; "_" &amp; $D$9 &amp; "_" &amp; $B180, OBSERVED_DATA!$A$2:$F$6151, 4, FALSE),  0)</f>
        <v>0</v>
      </c>
      <c r="P180" s="72">
        <f>IFERROR(VLOOKUP(P$10 &amp; "_" &amp; $D$9 &amp; "_" &amp; $B180, OBSERVED_DATA!$A$2:$F$6151, 4, FALSE),  0)</f>
        <v>0</v>
      </c>
      <c r="Q180" s="72">
        <f>IFERROR(VLOOKUP(Q$10 &amp; "_" &amp; $D$9 &amp; "_" &amp; $B180, OBSERVED_DATA!$A$2:$F$6151, 4, FALSE),  0)</f>
        <v>0</v>
      </c>
      <c r="R180" s="72">
        <f>IFERROR(VLOOKUP(R$10 &amp; "_" &amp; $D$9 &amp; "_" &amp; $B180, OBSERVED_DATA!$A$2:$F$6151, 4, FALSE),  0)</f>
        <v>0</v>
      </c>
      <c r="S180" s="72">
        <f>IFERROR(VLOOKUP(S$10 &amp; "_" &amp; $D$9 &amp; "_" &amp; $B180, OBSERVED_DATA!$A$2:$F$6151, 4, FALSE),  0)</f>
        <v>0</v>
      </c>
      <c r="T180" s="72">
        <f>IFERROR(VLOOKUP(T$10 &amp; "_" &amp; $D$9 &amp; "_" &amp; $B180, OBSERVED_DATA!$A$2:$F$6151, 4, FALSE),  0)</f>
        <v>0</v>
      </c>
    </row>
    <row r="181" spans="2:20" x14ac:dyDescent="0.25">
      <c r="B181" s="30">
        <f>Obs_Time!B181</f>
        <v>340</v>
      </c>
      <c r="C181" s="30">
        <f>Obs_Time!C181</f>
        <v>341</v>
      </c>
      <c r="D181" s="47"/>
      <c r="E181" s="72">
        <f>IFERROR(VLOOKUP(E$10 &amp; "_" &amp; $D$9 &amp; "_" &amp; $B181, OBSERVED_DATA!$A$2:$F$6151, 4, FALSE),  0)</f>
        <v>0</v>
      </c>
      <c r="F181" s="73">
        <f>IFERROR(VLOOKUP(F$10 &amp; "_" &amp; $D$9 &amp; "_" &amp; $B181, OBSERVED_DATA!$A$2:$F$6151, 4, FALSE),  0)</f>
        <v>0</v>
      </c>
      <c r="G181" s="73">
        <f>IFERROR(VLOOKUP(G$10 &amp; "_" &amp; $D$9 &amp; "_" &amp; $B181, OBSERVED_DATA!$A$2:$F$6151, 4, FALSE),  0)</f>
        <v>0</v>
      </c>
      <c r="H181" s="73">
        <f>IFERROR(VLOOKUP(H$10 &amp; "_" &amp; $D$9 &amp; "_" &amp; $B181, OBSERVED_DATA!$A$2:$F$6151, 4, FALSE),  0)</f>
        <v>0</v>
      </c>
      <c r="I181" s="73">
        <f>IFERROR(VLOOKUP(I$10 &amp; "_" &amp; $D$9 &amp; "_" &amp; $B181, OBSERVED_DATA!$A$2:$F$6151, 4, FALSE),  0)</f>
        <v>0</v>
      </c>
      <c r="J181" s="73">
        <f>IFERROR(VLOOKUP(J$10 &amp; "_" &amp; $D$9 &amp; "_" &amp; $B181, OBSERVED_DATA!$A$2:$F$6151, 4, FALSE),  0)</f>
        <v>0</v>
      </c>
      <c r="K181" s="72">
        <f>IFERROR(VLOOKUP(K$10 &amp; "_" &amp; $D$9 &amp; "_" &amp; $B181, OBSERVED_DATA!$A$2:$F$6151, 4, FALSE),  0)</f>
        <v>0</v>
      </c>
      <c r="L181" s="74">
        <f>IFERROR(VLOOKUP(L$10 &amp; "_" &amp; $D$9 &amp; "_" &amp; $B181, OBSERVED_DATA!$A$2:$F$6151, 4, FALSE),  0)</f>
        <v>0</v>
      </c>
      <c r="M181" s="72">
        <f>IFERROR(VLOOKUP(M$10 &amp; "_" &amp; $D$9 &amp; "_" &amp; $B181, OBSERVED_DATA!$A$2:$F$6151, 4, FALSE),  0)</f>
        <v>0</v>
      </c>
      <c r="N181" s="72">
        <f>IFERROR(VLOOKUP(N$10 &amp; "_" &amp; $D$9 &amp; "_" &amp; $B181, OBSERVED_DATA!$A$2:$F$6151, 4, FALSE),  0)</f>
        <v>0</v>
      </c>
      <c r="O181" s="74">
        <f>IFERROR(VLOOKUP(O$10 &amp; "_" &amp; $D$9 &amp; "_" &amp; $B181, OBSERVED_DATA!$A$2:$F$6151, 4, FALSE),  0)</f>
        <v>0</v>
      </c>
      <c r="P181" s="72">
        <f>IFERROR(VLOOKUP(P$10 &amp; "_" &amp; $D$9 &amp; "_" &amp; $B181, OBSERVED_DATA!$A$2:$F$6151, 4, FALSE),  0)</f>
        <v>0</v>
      </c>
      <c r="Q181" s="72">
        <f>IFERROR(VLOOKUP(Q$10 &amp; "_" &amp; $D$9 &amp; "_" &amp; $B181, OBSERVED_DATA!$A$2:$F$6151, 4, FALSE),  0)</f>
        <v>0</v>
      </c>
      <c r="R181" s="72">
        <f>IFERROR(VLOOKUP(R$10 &amp; "_" &amp; $D$9 &amp; "_" &amp; $B181, OBSERVED_DATA!$A$2:$F$6151, 4, FALSE),  0)</f>
        <v>0</v>
      </c>
      <c r="S181" s="72">
        <f>IFERROR(VLOOKUP(S$10 &amp; "_" &amp; $D$9 &amp; "_" &amp; $B181, OBSERVED_DATA!$A$2:$F$6151, 4, FALSE),  0)</f>
        <v>0</v>
      </c>
      <c r="T181" s="72">
        <f>IFERROR(VLOOKUP(T$10 &amp; "_" &amp; $D$9 &amp; "_" &amp; $B181, OBSERVED_DATA!$A$2:$F$6151, 4, FALSE),  0)</f>
        <v>0</v>
      </c>
    </row>
    <row r="182" spans="2:20" x14ac:dyDescent="0.25">
      <c r="B182" s="30">
        <f>Obs_Time!B182</f>
        <v>342</v>
      </c>
      <c r="C182" s="30">
        <f>Obs_Time!C182</f>
        <v>343</v>
      </c>
      <c r="D182" s="47"/>
      <c r="E182" s="72">
        <f>IFERROR(VLOOKUP(E$10 &amp; "_" &amp; $D$9 &amp; "_" &amp; $B182, OBSERVED_DATA!$A$2:$F$6151, 4, FALSE),  0)</f>
        <v>0</v>
      </c>
      <c r="F182" s="73">
        <f>IFERROR(VLOOKUP(F$10 &amp; "_" &amp; $D$9 &amp; "_" &amp; $B182, OBSERVED_DATA!$A$2:$F$6151, 4, FALSE),  0)</f>
        <v>0</v>
      </c>
      <c r="G182" s="73">
        <f>IFERROR(VLOOKUP(G$10 &amp; "_" &amp; $D$9 &amp; "_" &amp; $B182, OBSERVED_DATA!$A$2:$F$6151, 4, FALSE),  0)</f>
        <v>0</v>
      </c>
      <c r="H182" s="73">
        <f>IFERROR(VLOOKUP(H$10 &amp; "_" &amp; $D$9 &amp; "_" &amp; $B182, OBSERVED_DATA!$A$2:$F$6151, 4, FALSE),  0)</f>
        <v>0</v>
      </c>
      <c r="I182" s="73">
        <f>IFERROR(VLOOKUP(I$10 &amp; "_" &amp; $D$9 &amp; "_" &amp; $B182, OBSERVED_DATA!$A$2:$F$6151, 4, FALSE),  0)</f>
        <v>0</v>
      </c>
      <c r="J182" s="73">
        <f>IFERROR(VLOOKUP(J$10 &amp; "_" &amp; $D$9 &amp; "_" &amp; $B182, OBSERVED_DATA!$A$2:$F$6151, 4, FALSE),  0)</f>
        <v>0</v>
      </c>
      <c r="K182" s="72">
        <f>IFERROR(VLOOKUP(K$10 &amp; "_" &amp; $D$9 &amp; "_" &amp; $B182, OBSERVED_DATA!$A$2:$F$6151, 4, FALSE),  0)</f>
        <v>0</v>
      </c>
      <c r="L182" s="74">
        <f>IFERROR(VLOOKUP(L$10 &amp; "_" &amp; $D$9 &amp; "_" &amp; $B182, OBSERVED_DATA!$A$2:$F$6151, 4, FALSE),  0)</f>
        <v>0</v>
      </c>
      <c r="M182" s="72">
        <f>IFERROR(VLOOKUP(M$10 &amp; "_" &amp; $D$9 &amp; "_" &amp; $B182, OBSERVED_DATA!$A$2:$F$6151, 4, FALSE),  0)</f>
        <v>0</v>
      </c>
      <c r="N182" s="72">
        <f>IFERROR(VLOOKUP(N$10 &amp; "_" &amp; $D$9 &amp; "_" &amp; $B182, OBSERVED_DATA!$A$2:$F$6151, 4, FALSE),  0)</f>
        <v>0</v>
      </c>
      <c r="O182" s="74">
        <f>IFERROR(VLOOKUP(O$10 &amp; "_" &amp; $D$9 &amp; "_" &amp; $B182, OBSERVED_DATA!$A$2:$F$6151, 4, FALSE),  0)</f>
        <v>0</v>
      </c>
      <c r="P182" s="72">
        <f>IFERROR(VLOOKUP(P$10 &amp; "_" &amp; $D$9 &amp; "_" &amp; $B182, OBSERVED_DATA!$A$2:$F$6151, 4, FALSE),  0)</f>
        <v>0</v>
      </c>
      <c r="Q182" s="72">
        <f>IFERROR(VLOOKUP(Q$10 &amp; "_" &amp; $D$9 &amp; "_" &amp; $B182, OBSERVED_DATA!$A$2:$F$6151, 4, FALSE),  0)</f>
        <v>0</v>
      </c>
      <c r="R182" s="72">
        <f>IFERROR(VLOOKUP(R$10 &amp; "_" &amp; $D$9 &amp; "_" &amp; $B182, OBSERVED_DATA!$A$2:$F$6151, 4, FALSE),  0)</f>
        <v>0</v>
      </c>
      <c r="S182" s="72">
        <f>IFERROR(VLOOKUP(S$10 &amp; "_" &amp; $D$9 &amp; "_" &amp; $B182, OBSERVED_DATA!$A$2:$F$6151, 4, FALSE),  0)</f>
        <v>0</v>
      </c>
      <c r="T182" s="72">
        <f>IFERROR(VLOOKUP(T$10 &amp; "_" &amp; $D$9 &amp; "_" &amp; $B182, OBSERVED_DATA!$A$2:$F$6151, 4, FALSE),  0)</f>
        <v>0</v>
      </c>
    </row>
    <row r="183" spans="2:20" x14ac:dyDescent="0.25">
      <c r="B183" s="30">
        <f>Obs_Time!B183</f>
        <v>344</v>
      </c>
      <c r="C183" s="30">
        <f>Obs_Time!C183</f>
        <v>345</v>
      </c>
      <c r="D183" s="47"/>
      <c r="E183" s="72">
        <f>IFERROR(VLOOKUP(E$10 &amp; "_" &amp; $D$9 &amp; "_" &amp; $B183, OBSERVED_DATA!$A$2:$F$6151, 4, FALSE),  0)</f>
        <v>0</v>
      </c>
      <c r="F183" s="73">
        <f>IFERROR(VLOOKUP(F$10 &amp; "_" &amp; $D$9 &amp; "_" &amp; $B183, OBSERVED_DATA!$A$2:$F$6151, 4, FALSE),  0)</f>
        <v>0</v>
      </c>
      <c r="G183" s="73">
        <f>IFERROR(VLOOKUP(G$10 &amp; "_" &amp; $D$9 &amp; "_" &amp; $B183, OBSERVED_DATA!$A$2:$F$6151, 4, FALSE),  0)</f>
        <v>0</v>
      </c>
      <c r="H183" s="73">
        <f>IFERROR(VLOOKUP(H$10 &amp; "_" &amp; $D$9 &amp; "_" &amp; $B183, OBSERVED_DATA!$A$2:$F$6151, 4, FALSE),  0)</f>
        <v>0</v>
      </c>
      <c r="I183" s="73">
        <f>IFERROR(VLOOKUP(I$10 &amp; "_" &amp; $D$9 &amp; "_" &amp; $B183, OBSERVED_DATA!$A$2:$F$6151, 4, FALSE),  0)</f>
        <v>0</v>
      </c>
      <c r="J183" s="73">
        <f>IFERROR(VLOOKUP(J$10 &amp; "_" &amp; $D$9 &amp; "_" &amp; $B183, OBSERVED_DATA!$A$2:$F$6151, 4, FALSE),  0)</f>
        <v>0</v>
      </c>
      <c r="K183" s="72">
        <f>IFERROR(VLOOKUP(K$10 &amp; "_" &amp; $D$9 &amp; "_" &amp; $B183, OBSERVED_DATA!$A$2:$F$6151, 4, FALSE),  0)</f>
        <v>0</v>
      </c>
      <c r="L183" s="74">
        <f>IFERROR(VLOOKUP(L$10 &amp; "_" &amp; $D$9 &amp; "_" &amp; $B183, OBSERVED_DATA!$A$2:$F$6151, 4, FALSE),  0)</f>
        <v>0</v>
      </c>
      <c r="M183" s="72">
        <f>IFERROR(VLOOKUP(M$10 &amp; "_" &amp; $D$9 &amp; "_" &amp; $B183, OBSERVED_DATA!$A$2:$F$6151, 4, FALSE),  0)</f>
        <v>0</v>
      </c>
      <c r="N183" s="72">
        <f>IFERROR(VLOOKUP(N$10 &amp; "_" &amp; $D$9 &amp; "_" &amp; $B183, OBSERVED_DATA!$A$2:$F$6151, 4, FALSE),  0)</f>
        <v>0</v>
      </c>
      <c r="O183" s="74">
        <f>IFERROR(VLOOKUP(O$10 &amp; "_" &amp; $D$9 &amp; "_" &amp; $B183, OBSERVED_DATA!$A$2:$F$6151, 4, FALSE),  0)</f>
        <v>0</v>
      </c>
      <c r="P183" s="72">
        <f>IFERROR(VLOOKUP(P$10 &amp; "_" &amp; $D$9 &amp; "_" &amp; $B183, OBSERVED_DATA!$A$2:$F$6151, 4, FALSE),  0)</f>
        <v>0</v>
      </c>
      <c r="Q183" s="72">
        <f>IFERROR(VLOOKUP(Q$10 &amp; "_" &amp; $D$9 &amp; "_" &amp; $B183, OBSERVED_DATA!$A$2:$F$6151, 4, FALSE),  0)</f>
        <v>0</v>
      </c>
      <c r="R183" s="72">
        <f>IFERROR(VLOOKUP(R$10 &amp; "_" &amp; $D$9 &amp; "_" &amp; $B183, OBSERVED_DATA!$A$2:$F$6151, 4, FALSE),  0)</f>
        <v>0</v>
      </c>
      <c r="S183" s="72">
        <f>IFERROR(VLOOKUP(S$10 &amp; "_" &amp; $D$9 &amp; "_" &amp; $B183, OBSERVED_DATA!$A$2:$F$6151, 4, FALSE),  0)</f>
        <v>0</v>
      </c>
      <c r="T183" s="72">
        <f>IFERROR(VLOOKUP(T$10 &amp; "_" &amp; $D$9 &amp; "_" &amp; $B183, OBSERVED_DATA!$A$2:$F$6151, 4, FALSE),  0)</f>
        <v>0</v>
      </c>
    </row>
    <row r="184" spans="2:20" x14ac:dyDescent="0.25">
      <c r="B184" s="30">
        <f>Obs_Time!B184</f>
        <v>346</v>
      </c>
      <c r="C184" s="30">
        <f>Obs_Time!C184</f>
        <v>347</v>
      </c>
      <c r="D184" s="47"/>
      <c r="E184" s="72">
        <f>IFERROR(VLOOKUP(E$10 &amp; "_" &amp; $D$9 &amp; "_" &amp; $B184, OBSERVED_DATA!$A$2:$F$6151, 4, FALSE),  0)</f>
        <v>0</v>
      </c>
      <c r="F184" s="73">
        <f>IFERROR(VLOOKUP(F$10 &amp; "_" &amp; $D$9 &amp; "_" &amp; $B184, OBSERVED_DATA!$A$2:$F$6151, 4, FALSE),  0)</f>
        <v>0</v>
      </c>
      <c r="G184" s="73">
        <f>IFERROR(VLOOKUP(G$10 &amp; "_" &amp; $D$9 &amp; "_" &amp; $B184, OBSERVED_DATA!$A$2:$F$6151, 4, FALSE),  0)</f>
        <v>0</v>
      </c>
      <c r="H184" s="73">
        <f>IFERROR(VLOOKUP(H$10 &amp; "_" &amp; $D$9 &amp; "_" &amp; $B184, OBSERVED_DATA!$A$2:$F$6151, 4, FALSE),  0)</f>
        <v>0</v>
      </c>
      <c r="I184" s="73">
        <f>IFERROR(VLOOKUP(I$10 &amp; "_" &amp; $D$9 &amp; "_" &amp; $B184, OBSERVED_DATA!$A$2:$F$6151, 4, FALSE),  0)</f>
        <v>0</v>
      </c>
      <c r="J184" s="73">
        <f>IFERROR(VLOOKUP(J$10 &amp; "_" &amp; $D$9 &amp; "_" &amp; $B184, OBSERVED_DATA!$A$2:$F$6151, 4, FALSE),  0)</f>
        <v>0</v>
      </c>
      <c r="K184" s="72">
        <f>IFERROR(VLOOKUP(K$10 &amp; "_" &amp; $D$9 &amp; "_" &amp; $B184, OBSERVED_DATA!$A$2:$F$6151, 4, FALSE),  0)</f>
        <v>0</v>
      </c>
      <c r="L184" s="74">
        <f>IFERROR(VLOOKUP(L$10 &amp; "_" &amp; $D$9 &amp; "_" &amp; $B184, OBSERVED_DATA!$A$2:$F$6151, 4, FALSE),  0)</f>
        <v>0</v>
      </c>
      <c r="M184" s="72">
        <f>IFERROR(VLOOKUP(M$10 &amp; "_" &amp; $D$9 &amp; "_" &amp; $B184, OBSERVED_DATA!$A$2:$F$6151, 4, FALSE),  0)</f>
        <v>0</v>
      </c>
      <c r="N184" s="72">
        <f>IFERROR(VLOOKUP(N$10 &amp; "_" &amp; $D$9 &amp; "_" &amp; $B184, OBSERVED_DATA!$A$2:$F$6151, 4, FALSE),  0)</f>
        <v>0</v>
      </c>
      <c r="O184" s="74">
        <f>IFERROR(VLOOKUP(O$10 &amp; "_" &amp; $D$9 &amp; "_" &amp; $B184, OBSERVED_DATA!$A$2:$F$6151, 4, FALSE),  0)</f>
        <v>0</v>
      </c>
      <c r="P184" s="72">
        <f>IFERROR(VLOOKUP(P$10 &amp; "_" &amp; $D$9 &amp; "_" &amp; $B184, OBSERVED_DATA!$A$2:$F$6151, 4, FALSE),  0)</f>
        <v>0</v>
      </c>
      <c r="Q184" s="72">
        <f>IFERROR(VLOOKUP(Q$10 &amp; "_" &amp; $D$9 &amp; "_" &amp; $B184, OBSERVED_DATA!$A$2:$F$6151, 4, FALSE),  0)</f>
        <v>0</v>
      </c>
      <c r="R184" s="72">
        <f>IFERROR(VLOOKUP(R$10 &amp; "_" &amp; $D$9 &amp; "_" &amp; $B184, OBSERVED_DATA!$A$2:$F$6151, 4, FALSE),  0)</f>
        <v>0</v>
      </c>
      <c r="S184" s="72">
        <f>IFERROR(VLOOKUP(S$10 &amp; "_" &amp; $D$9 &amp; "_" &amp; $B184, OBSERVED_DATA!$A$2:$F$6151, 4, FALSE),  0)</f>
        <v>0</v>
      </c>
      <c r="T184" s="72">
        <f>IFERROR(VLOOKUP(T$10 &amp; "_" &amp; $D$9 &amp; "_" &amp; $B184, OBSERVED_DATA!$A$2:$F$6151, 4, FALSE),  0)</f>
        <v>0</v>
      </c>
    </row>
    <row r="185" spans="2:20" x14ac:dyDescent="0.25">
      <c r="B185" s="30">
        <f>Obs_Time!B185</f>
        <v>348</v>
      </c>
      <c r="C185" s="30">
        <f>Obs_Time!C185</f>
        <v>349</v>
      </c>
      <c r="D185" s="47"/>
      <c r="E185" s="72">
        <f>IFERROR(VLOOKUP(E$10 &amp; "_" &amp; $D$9 &amp; "_" &amp; $B185, OBSERVED_DATA!$A$2:$F$6151, 4, FALSE),  0)</f>
        <v>0</v>
      </c>
      <c r="F185" s="73">
        <f>IFERROR(VLOOKUP(F$10 &amp; "_" &amp; $D$9 &amp; "_" &amp; $B185, OBSERVED_DATA!$A$2:$F$6151, 4, FALSE),  0)</f>
        <v>0</v>
      </c>
      <c r="G185" s="73">
        <f>IFERROR(VLOOKUP(G$10 &amp; "_" &amp; $D$9 &amp; "_" &amp; $B185, OBSERVED_DATA!$A$2:$F$6151, 4, FALSE),  0)</f>
        <v>0</v>
      </c>
      <c r="H185" s="73">
        <f>IFERROR(VLOOKUP(H$10 &amp; "_" &amp; $D$9 &amp; "_" &amp; $B185, OBSERVED_DATA!$A$2:$F$6151, 4, FALSE),  0)</f>
        <v>0</v>
      </c>
      <c r="I185" s="73">
        <f>IFERROR(VLOOKUP(I$10 &amp; "_" &amp; $D$9 &amp; "_" &amp; $B185, OBSERVED_DATA!$A$2:$F$6151, 4, FALSE),  0)</f>
        <v>0</v>
      </c>
      <c r="J185" s="73">
        <f>IFERROR(VLOOKUP(J$10 &amp; "_" &amp; $D$9 &amp; "_" &amp; $B185, OBSERVED_DATA!$A$2:$F$6151, 4, FALSE),  0)</f>
        <v>0</v>
      </c>
      <c r="K185" s="72">
        <f>IFERROR(VLOOKUP(K$10 &amp; "_" &amp; $D$9 &amp; "_" &amp; $B185, OBSERVED_DATA!$A$2:$F$6151, 4, FALSE),  0)</f>
        <v>0</v>
      </c>
      <c r="L185" s="74">
        <f>IFERROR(VLOOKUP(L$10 &amp; "_" &amp; $D$9 &amp; "_" &amp; $B185, OBSERVED_DATA!$A$2:$F$6151, 4, FALSE),  0)</f>
        <v>0</v>
      </c>
      <c r="M185" s="72">
        <f>IFERROR(VLOOKUP(M$10 &amp; "_" &amp; $D$9 &amp; "_" &amp; $B185, OBSERVED_DATA!$A$2:$F$6151, 4, FALSE),  0)</f>
        <v>0</v>
      </c>
      <c r="N185" s="72">
        <f>IFERROR(VLOOKUP(N$10 &amp; "_" &amp; $D$9 &amp; "_" &amp; $B185, OBSERVED_DATA!$A$2:$F$6151, 4, FALSE),  0)</f>
        <v>0</v>
      </c>
      <c r="O185" s="74">
        <f>IFERROR(VLOOKUP(O$10 &amp; "_" &amp; $D$9 &amp; "_" &amp; $B185, OBSERVED_DATA!$A$2:$F$6151, 4, FALSE),  0)</f>
        <v>0</v>
      </c>
      <c r="P185" s="72">
        <f>IFERROR(VLOOKUP(P$10 &amp; "_" &amp; $D$9 &amp; "_" &amp; $B185, OBSERVED_DATA!$A$2:$F$6151, 4, FALSE),  0)</f>
        <v>0</v>
      </c>
      <c r="Q185" s="72">
        <f>IFERROR(VLOOKUP(Q$10 &amp; "_" &amp; $D$9 &amp; "_" &amp; $B185, OBSERVED_DATA!$A$2:$F$6151, 4, FALSE),  0)</f>
        <v>0</v>
      </c>
      <c r="R185" s="72">
        <f>IFERROR(VLOOKUP(R$10 &amp; "_" &amp; $D$9 &amp; "_" &amp; $B185, OBSERVED_DATA!$A$2:$F$6151, 4, FALSE),  0)</f>
        <v>0</v>
      </c>
      <c r="S185" s="72">
        <f>IFERROR(VLOOKUP(S$10 &amp; "_" &amp; $D$9 &amp; "_" &amp; $B185, OBSERVED_DATA!$A$2:$F$6151, 4, FALSE),  0)</f>
        <v>0</v>
      </c>
      <c r="T185" s="72">
        <f>IFERROR(VLOOKUP(T$10 &amp; "_" &amp; $D$9 &amp; "_" &amp; $B185, OBSERVED_DATA!$A$2:$F$6151, 4, FALSE),  0)</f>
        <v>0</v>
      </c>
    </row>
    <row r="186" spans="2:20" x14ac:dyDescent="0.25">
      <c r="B186" s="30">
        <f>Obs_Time!B186</f>
        <v>350</v>
      </c>
      <c r="C186" s="30">
        <f>Obs_Time!C186</f>
        <v>351</v>
      </c>
      <c r="D186" s="47"/>
      <c r="E186" s="72">
        <f>IFERROR(VLOOKUP(E$10 &amp; "_" &amp; $D$9 &amp; "_" &amp; $B186, OBSERVED_DATA!$A$2:$F$6151, 4, FALSE),  0)</f>
        <v>0</v>
      </c>
      <c r="F186" s="73">
        <f>IFERROR(VLOOKUP(F$10 &amp; "_" &amp; $D$9 &amp; "_" &amp; $B186, OBSERVED_DATA!$A$2:$F$6151, 4, FALSE),  0)</f>
        <v>0</v>
      </c>
      <c r="G186" s="73">
        <f>IFERROR(VLOOKUP(G$10 &amp; "_" &amp; $D$9 &amp; "_" &amp; $B186, OBSERVED_DATA!$A$2:$F$6151, 4, FALSE),  0)</f>
        <v>0</v>
      </c>
      <c r="H186" s="73">
        <f>IFERROR(VLOOKUP(H$10 &amp; "_" &amp; $D$9 &amp; "_" &amp; $B186, OBSERVED_DATA!$A$2:$F$6151, 4, FALSE),  0)</f>
        <v>0</v>
      </c>
      <c r="I186" s="73">
        <f>IFERROR(VLOOKUP(I$10 &amp; "_" &amp; $D$9 &amp; "_" &amp; $B186, OBSERVED_DATA!$A$2:$F$6151, 4, FALSE),  0)</f>
        <v>0</v>
      </c>
      <c r="J186" s="73">
        <f>IFERROR(VLOOKUP(J$10 &amp; "_" &amp; $D$9 &amp; "_" &amp; $B186, OBSERVED_DATA!$A$2:$F$6151, 4, FALSE),  0)</f>
        <v>0</v>
      </c>
      <c r="K186" s="72">
        <f>IFERROR(VLOOKUP(K$10 &amp; "_" &amp; $D$9 &amp; "_" &amp; $B186, OBSERVED_DATA!$A$2:$F$6151, 4, FALSE),  0)</f>
        <v>0</v>
      </c>
      <c r="L186" s="74">
        <f>IFERROR(VLOOKUP(L$10 &amp; "_" &amp; $D$9 &amp; "_" &amp; $B186, OBSERVED_DATA!$A$2:$F$6151, 4, FALSE),  0)</f>
        <v>0</v>
      </c>
      <c r="M186" s="72">
        <f>IFERROR(VLOOKUP(M$10 &amp; "_" &amp; $D$9 &amp; "_" &amp; $B186, OBSERVED_DATA!$A$2:$F$6151, 4, FALSE),  0)</f>
        <v>0</v>
      </c>
      <c r="N186" s="72">
        <f>IFERROR(VLOOKUP(N$10 &amp; "_" &amp; $D$9 &amp; "_" &amp; $B186, OBSERVED_DATA!$A$2:$F$6151, 4, FALSE),  0)</f>
        <v>0</v>
      </c>
      <c r="O186" s="74">
        <f>IFERROR(VLOOKUP(O$10 &amp; "_" &amp; $D$9 &amp; "_" &amp; $B186, OBSERVED_DATA!$A$2:$F$6151, 4, FALSE),  0)</f>
        <v>0</v>
      </c>
      <c r="P186" s="72">
        <f>IFERROR(VLOOKUP(P$10 &amp; "_" &amp; $D$9 &amp; "_" &amp; $B186, OBSERVED_DATA!$A$2:$F$6151, 4, FALSE),  0)</f>
        <v>0</v>
      </c>
      <c r="Q186" s="72">
        <f>IFERROR(VLOOKUP(Q$10 &amp; "_" &amp; $D$9 &amp; "_" &amp; $B186, OBSERVED_DATA!$A$2:$F$6151, 4, FALSE),  0)</f>
        <v>0</v>
      </c>
      <c r="R186" s="72">
        <f>IFERROR(VLOOKUP(R$10 &amp; "_" &amp; $D$9 &amp; "_" &amp; $B186, OBSERVED_DATA!$A$2:$F$6151, 4, FALSE),  0)</f>
        <v>0</v>
      </c>
      <c r="S186" s="72">
        <f>IFERROR(VLOOKUP(S$10 &amp; "_" &amp; $D$9 &amp; "_" &amp; $B186, OBSERVED_DATA!$A$2:$F$6151, 4, FALSE),  0)</f>
        <v>0</v>
      </c>
      <c r="T186" s="72">
        <f>IFERROR(VLOOKUP(T$10 &amp; "_" &amp; $D$9 &amp; "_" &amp; $B186, OBSERVED_DATA!$A$2:$F$6151, 4, FALSE),  0)</f>
        <v>0</v>
      </c>
    </row>
    <row r="187" spans="2:20" x14ac:dyDescent="0.25">
      <c r="B187" s="30">
        <f>Obs_Time!B187</f>
        <v>352</v>
      </c>
      <c r="C187" s="30">
        <f>Obs_Time!C187</f>
        <v>353</v>
      </c>
      <c r="D187" s="47"/>
      <c r="E187" s="72">
        <f>IFERROR(VLOOKUP(E$10 &amp; "_" &amp; $D$9 &amp; "_" &amp; $B187, OBSERVED_DATA!$A$2:$F$6151, 4, FALSE),  0)</f>
        <v>0</v>
      </c>
      <c r="F187" s="73">
        <f>IFERROR(VLOOKUP(F$10 &amp; "_" &amp; $D$9 &amp; "_" &amp; $B187, OBSERVED_DATA!$A$2:$F$6151, 4, FALSE),  0)</f>
        <v>0</v>
      </c>
      <c r="G187" s="73">
        <f>IFERROR(VLOOKUP(G$10 &amp; "_" &amp; $D$9 &amp; "_" &amp; $B187, OBSERVED_DATA!$A$2:$F$6151, 4, FALSE),  0)</f>
        <v>0</v>
      </c>
      <c r="H187" s="73">
        <f>IFERROR(VLOOKUP(H$10 &amp; "_" &amp; $D$9 &amp; "_" &amp; $B187, OBSERVED_DATA!$A$2:$F$6151, 4, FALSE),  0)</f>
        <v>0</v>
      </c>
      <c r="I187" s="73">
        <f>IFERROR(VLOOKUP(I$10 &amp; "_" &amp; $D$9 &amp; "_" &amp; $B187, OBSERVED_DATA!$A$2:$F$6151, 4, FALSE),  0)</f>
        <v>0</v>
      </c>
      <c r="J187" s="73">
        <f>IFERROR(VLOOKUP(J$10 &amp; "_" &amp; $D$9 &amp; "_" &amp; $B187, OBSERVED_DATA!$A$2:$F$6151, 4, FALSE),  0)</f>
        <v>0</v>
      </c>
      <c r="K187" s="72">
        <f>IFERROR(VLOOKUP(K$10 &amp; "_" &amp; $D$9 &amp; "_" &amp; $B187, OBSERVED_DATA!$A$2:$F$6151, 4, FALSE),  0)</f>
        <v>0</v>
      </c>
      <c r="L187" s="74">
        <f>IFERROR(VLOOKUP(L$10 &amp; "_" &amp; $D$9 &amp; "_" &amp; $B187, OBSERVED_DATA!$A$2:$F$6151, 4, FALSE),  0)</f>
        <v>0</v>
      </c>
      <c r="M187" s="72">
        <f>IFERROR(VLOOKUP(M$10 &amp; "_" &amp; $D$9 &amp; "_" &amp; $B187, OBSERVED_DATA!$A$2:$F$6151, 4, FALSE),  0)</f>
        <v>0</v>
      </c>
      <c r="N187" s="72">
        <f>IFERROR(VLOOKUP(N$10 &amp; "_" &amp; $D$9 &amp; "_" &amp; $B187, OBSERVED_DATA!$A$2:$F$6151, 4, FALSE),  0)</f>
        <v>0</v>
      </c>
      <c r="O187" s="74">
        <f>IFERROR(VLOOKUP(O$10 &amp; "_" &amp; $D$9 &amp; "_" &amp; $B187, OBSERVED_DATA!$A$2:$F$6151, 4, FALSE),  0)</f>
        <v>0</v>
      </c>
      <c r="P187" s="72">
        <f>IFERROR(VLOOKUP(P$10 &amp; "_" &amp; $D$9 &amp; "_" &amp; $B187, OBSERVED_DATA!$A$2:$F$6151, 4, FALSE),  0)</f>
        <v>0</v>
      </c>
      <c r="Q187" s="72">
        <f>IFERROR(VLOOKUP(Q$10 &amp; "_" &amp; $D$9 &amp; "_" &amp; $B187, OBSERVED_DATA!$A$2:$F$6151, 4, FALSE),  0)</f>
        <v>0</v>
      </c>
      <c r="R187" s="72">
        <f>IFERROR(VLOOKUP(R$10 &amp; "_" &amp; $D$9 &amp; "_" &amp; $B187, OBSERVED_DATA!$A$2:$F$6151, 4, FALSE),  0)</f>
        <v>0</v>
      </c>
      <c r="S187" s="72">
        <f>IFERROR(VLOOKUP(S$10 &amp; "_" &amp; $D$9 &amp; "_" &amp; $B187, OBSERVED_DATA!$A$2:$F$6151, 4, FALSE),  0)</f>
        <v>0</v>
      </c>
      <c r="T187" s="72">
        <f>IFERROR(VLOOKUP(T$10 &amp; "_" &amp; $D$9 &amp; "_" &amp; $B187, OBSERVED_DATA!$A$2:$F$6151, 4, FALSE),  0)</f>
        <v>0</v>
      </c>
    </row>
    <row r="188" spans="2:20" x14ac:dyDescent="0.25">
      <c r="B188" s="30">
        <f>Obs_Time!B188</f>
        <v>354</v>
      </c>
      <c r="C188" s="30">
        <f>Obs_Time!C188</f>
        <v>355</v>
      </c>
      <c r="D188" s="47"/>
      <c r="E188" s="72">
        <f>IFERROR(VLOOKUP(E$10 &amp; "_" &amp; $D$9 &amp; "_" &amp; $B188, OBSERVED_DATA!$A$2:$F$6151, 4, FALSE),  0)</f>
        <v>0</v>
      </c>
      <c r="F188" s="73">
        <f>IFERROR(VLOOKUP(F$10 &amp; "_" &amp; $D$9 &amp; "_" &amp; $B188, OBSERVED_DATA!$A$2:$F$6151, 4, FALSE),  0)</f>
        <v>0</v>
      </c>
      <c r="G188" s="73">
        <f>IFERROR(VLOOKUP(G$10 &amp; "_" &amp; $D$9 &amp; "_" &amp; $B188, OBSERVED_DATA!$A$2:$F$6151, 4, FALSE),  0)</f>
        <v>0</v>
      </c>
      <c r="H188" s="73">
        <f>IFERROR(VLOOKUP(H$10 &amp; "_" &amp; $D$9 &amp; "_" &amp; $B188, OBSERVED_DATA!$A$2:$F$6151, 4, FALSE),  0)</f>
        <v>0</v>
      </c>
      <c r="I188" s="73">
        <f>IFERROR(VLOOKUP(I$10 &amp; "_" &amp; $D$9 &amp; "_" &amp; $B188, OBSERVED_DATA!$A$2:$F$6151, 4, FALSE),  0)</f>
        <v>0</v>
      </c>
      <c r="J188" s="73">
        <f>IFERROR(VLOOKUP(J$10 &amp; "_" &amp; $D$9 &amp; "_" &amp; $B188, OBSERVED_DATA!$A$2:$F$6151, 4, FALSE),  0)</f>
        <v>0</v>
      </c>
      <c r="K188" s="72">
        <f>IFERROR(VLOOKUP(K$10 &amp; "_" &amp; $D$9 &amp; "_" &amp; $B188, OBSERVED_DATA!$A$2:$F$6151, 4, FALSE),  0)</f>
        <v>0</v>
      </c>
      <c r="L188" s="74">
        <f>IFERROR(VLOOKUP(L$10 &amp; "_" &amp; $D$9 &amp; "_" &amp; $B188, OBSERVED_DATA!$A$2:$F$6151, 4, FALSE),  0)</f>
        <v>0</v>
      </c>
      <c r="M188" s="72">
        <f>IFERROR(VLOOKUP(M$10 &amp; "_" &amp; $D$9 &amp; "_" &amp; $B188, OBSERVED_DATA!$A$2:$F$6151, 4, FALSE),  0)</f>
        <v>0</v>
      </c>
      <c r="N188" s="72">
        <f>IFERROR(VLOOKUP(N$10 &amp; "_" &amp; $D$9 &amp; "_" &amp; $B188, OBSERVED_DATA!$A$2:$F$6151, 4, FALSE),  0)</f>
        <v>0</v>
      </c>
      <c r="O188" s="74">
        <f>IFERROR(VLOOKUP(O$10 &amp; "_" &amp; $D$9 &amp; "_" &amp; $B188, OBSERVED_DATA!$A$2:$F$6151, 4, FALSE),  0)</f>
        <v>0</v>
      </c>
      <c r="P188" s="72">
        <f>IFERROR(VLOOKUP(P$10 &amp; "_" &amp; $D$9 &amp; "_" &amp; $B188, OBSERVED_DATA!$A$2:$F$6151, 4, FALSE),  0)</f>
        <v>0</v>
      </c>
      <c r="Q188" s="72">
        <f>IFERROR(VLOOKUP(Q$10 &amp; "_" &amp; $D$9 &amp; "_" &amp; $B188, OBSERVED_DATA!$A$2:$F$6151, 4, FALSE),  0)</f>
        <v>0</v>
      </c>
      <c r="R188" s="72">
        <f>IFERROR(VLOOKUP(R$10 &amp; "_" &amp; $D$9 &amp; "_" &amp; $B188, OBSERVED_DATA!$A$2:$F$6151, 4, FALSE),  0)</f>
        <v>0</v>
      </c>
      <c r="S188" s="72">
        <f>IFERROR(VLOOKUP(S$10 &amp; "_" &amp; $D$9 &amp; "_" &amp; $B188, OBSERVED_DATA!$A$2:$F$6151, 4, FALSE),  0)</f>
        <v>0</v>
      </c>
      <c r="T188" s="72">
        <f>IFERROR(VLOOKUP(T$10 &amp; "_" &amp; $D$9 &amp; "_" &amp; $B188, OBSERVED_DATA!$A$2:$F$6151, 4, FALSE),  0)</f>
        <v>0</v>
      </c>
    </row>
    <row r="189" spans="2:20" x14ac:dyDescent="0.25">
      <c r="B189" s="30">
        <f>Obs_Time!B189</f>
        <v>356</v>
      </c>
      <c r="C189" s="30">
        <f>Obs_Time!C189</f>
        <v>357</v>
      </c>
      <c r="D189" s="47"/>
      <c r="E189" s="72">
        <f>IFERROR(VLOOKUP(E$10 &amp; "_" &amp; $D$9 &amp; "_" &amp; $B189, OBSERVED_DATA!$A$2:$F$6151, 4, FALSE),  0)</f>
        <v>0</v>
      </c>
      <c r="F189" s="73">
        <f>IFERROR(VLOOKUP(F$10 &amp; "_" &amp; $D$9 &amp; "_" &amp; $B189, OBSERVED_DATA!$A$2:$F$6151, 4, FALSE),  0)</f>
        <v>0</v>
      </c>
      <c r="G189" s="73">
        <f>IFERROR(VLOOKUP(G$10 &amp; "_" &amp; $D$9 &amp; "_" &amp; $B189, OBSERVED_DATA!$A$2:$F$6151, 4, FALSE),  0)</f>
        <v>0</v>
      </c>
      <c r="H189" s="73">
        <f>IFERROR(VLOOKUP(H$10 &amp; "_" &amp; $D$9 &amp; "_" &amp; $B189, OBSERVED_DATA!$A$2:$F$6151, 4, FALSE),  0)</f>
        <v>0</v>
      </c>
      <c r="I189" s="73">
        <f>IFERROR(VLOOKUP(I$10 &amp; "_" &amp; $D$9 &amp; "_" &amp; $B189, OBSERVED_DATA!$A$2:$F$6151, 4, FALSE),  0)</f>
        <v>0</v>
      </c>
      <c r="J189" s="73">
        <f>IFERROR(VLOOKUP(J$10 &amp; "_" &amp; $D$9 &amp; "_" &amp; $B189, OBSERVED_DATA!$A$2:$F$6151, 4, FALSE),  0)</f>
        <v>0</v>
      </c>
      <c r="K189" s="72">
        <f>IFERROR(VLOOKUP(K$10 &amp; "_" &amp; $D$9 &amp; "_" &amp; $B189, OBSERVED_DATA!$A$2:$F$6151, 4, FALSE),  0)</f>
        <v>0</v>
      </c>
      <c r="L189" s="74">
        <f>IFERROR(VLOOKUP(L$10 &amp; "_" &amp; $D$9 &amp; "_" &amp; $B189, OBSERVED_DATA!$A$2:$F$6151, 4, FALSE),  0)</f>
        <v>0</v>
      </c>
      <c r="M189" s="72">
        <f>IFERROR(VLOOKUP(M$10 &amp; "_" &amp; $D$9 &amp; "_" &amp; $B189, OBSERVED_DATA!$A$2:$F$6151, 4, FALSE),  0)</f>
        <v>0</v>
      </c>
      <c r="N189" s="72">
        <f>IFERROR(VLOOKUP(N$10 &amp; "_" &amp; $D$9 &amp; "_" &amp; $B189, OBSERVED_DATA!$A$2:$F$6151, 4, FALSE),  0)</f>
        <v>0</v>
      </c>
      <c r="O189" s="74">
        <f>IFERROR(VLOOKUP(O$10 &amp; "_" &amp; $D$9 &amp; "_" &amp; $B189, OBSERVED_DATA!$A$2:$F$6151, 4, FALSE),  0)</f>
        <v>0</v>
      </c>
      <c r="P189" s="72">
        <f>IFERROR(VLOOKUP(P$10 &amp; "_" &amp; $D$9 &amp; "_" &amp; $B189, OBSERVED_DATA!$A$2:$F$6151, 4, FALSE),  0)</f>
        <v>0</v>
      </c>
      <c r="Q189" s="72">
        <f>IFERROR(VLOOKUP(Q$10 &amp; "_" &amp; $D$9 &amp; "_" &amp; $B189, OBSERVED_DATA!$A$2:$F$6151, 4, FALSE),  0)</f>
        <v>0</v>
      </c>
      <c r="R189" s="72">
        <f>IFERROR(VLOOKUP(R$10 &amp; "_" &amp; $D$9 &amp; "_" &amp; $B189, OBSERVED_DATA!$A$2:$F$6151, 4, FALSE),  0)</f>
        <v>0</v>
      </c>
      <c r="S189" s="72">
        <f>IFERROR(VLOOKUP(S$10 &amp; "_" &amp; $D$9 &amp; "_" &amp; $B189, OBSERVED_DATA!$A$2:$F$6151, 4, FALSE),  0)</f>
        <v>0</v>
      </c>
      <c r="T189" s="72">
        <f>IFERROR(VLOOKUP(T$10 &amp; "_" &amp; $D$9 &amp; "_" &amp; $B189, OBSERVED_DATA!$A$2:$F$6151, 4, FALSE),  0)</f>
        <v>0</v>
      </c>
    </row>
    <row r="190" spans="2:20" x14ac:dyDescent="0.25">
      <c r="B190" s="30">
        <f>Obs_Time!B190</f>
        <v>358</v>
      </c>
      <c r="C190" s="30">
        <f>Obs_Time!C190</f>
        <v>359</v>
      </c>
      <c r="D190" s="47"/>
      <c r="E190" s="72">
        <f>IFERROR(VLOOKUP(E$10 &amp; "_" &amp; $D$9 &amp; "_" &amp; $B190, OBSERVED_DATA!$A$2:$F$6151, 4, FALSE),  0)</f>
        <v>0</v>
      </c>
      <c r="F190" s="73">
        <f>IFERROR(VLOOKUP(F$10 &amp; "_" &amp; $D$9 &amp; "_" &amp; $B190, OBSERVED_DATA!$A$2:$F$6151, 4, FALSE),  0)</f>
        <v>0</v>
      </c>
      <c r="G190" s="73">
        <f>IFERROR(VLOOKUP(G$10 &amp; "_" &amp; $D$9 &amp; "_" &amp; $B190, OBSERVED_DATA!$A$2:$F$6151, 4, FALSE),  0)</f>
        <v>0</v>
      </c>
      <c r="H190" s="73">
        <f>IFERROR(VLOOKUP(H$10 &amp; "_" &amp; $D$9 &amp; "_" &amp; $B190, OBSERVED_DATA!$A$2:$F$6151, 4, FALSE),  0)</f>
        <v>0</v>
      </c>
      <c r="I190" s="73">
        <f>IFERROR(VLOOKUP(I$10 &amp; "_" &amp; $D$9 &amp; "_" &amp; $B190, OBSERVED_DATA!$A$2:$F$6151, 4, FALSE),  0)</f>
        <v>0</v>
      </c>
      <c r="J190" s="73">
        <f>IFERROR(VLOOKUP(J$10 &amp; "_" &amp; $D$9 &amp; "_" &amp; $B190, OBSERVED_DATA!$A$2:$F$6151, 4, FALSE),  0)</f>
        <v>0</v>
      </c>
      <c r="K190" s="72">
        <f>IFERROR(VLOOKUP(K$10 &amp; "_" &amp; $D$9 &amp; "_" &amp; $B190, OBSERVED_DATA!$A$2:$F$6151, 4, FALSE),  0)</f>
        <v>0</v>
      </c>
      <c r="L190" s="74">
        <f>IFERROR(VLOOKUP(L$10 &amp; "_" &amp; $D$9 &amp; "_" &amp; $B190, OBSERVED_DATA!$A$2:$F$6151, 4, FALSE),  0)</f>
        <v>0</v>
      </c>
      <c r="M190" s="72">
        <f>IFERROR(VLOOKUP(M$10 &amp; "_" &amp; $D$9 &amp; "_" &amp; $B190, OBSERVED_DATA!$A$2:$F$6151, 4, FALSE),  0)</f>
        <v>0</v>
      </c>
      <c r="N190" s="72">
        <f>IFERROR(VLOOKUP(N$10 &amp; "_" &amp; $D$9 &amp; "_" &amp; $B190, OBSERVED_DATA!$A$2:$F$6151, 4, FALSE),  0)</f>
        <v>0</v>
      </c>
      <c r="O190" s="74">
        <f>IFERROR(VLOOKUP(O$10 &amp; "_" &amp; $D$9 &amp; "_" &amp; $B190, OBSERVED_DATA!$A$2:$F$6151, 4, FALSE),  0)</f>
        <v>0</v>
      </c>
      <c r="P190" s="72">
        <f>IFERROR(VLOOKUP(P$10 &amp; "_" &amp; $D$9 &amp; "_" &amp; $B190, OBSERVED_DATA!$A$2:$F$6151, 4, FALSE),  0)</f>
        <v>0</v>
      </c>
      <c r="Q190" s="72">
        <f>IFERROR(VLOOKUP(Q$10 &amp; "_" &amp; $D$9 &amp; "_" &amp; $B190, OBSERVED_DATA!$A$2:$F$6151, 4, FALSE),  0)</f>
        <v>0</v>
      </c>
      <c r="R190" s="72">
        <f>IFERROR(VLOOKUP(R$10 &amp; "_" &amp; $D$9 &amp; "_" &amp; $B190, OBSERVED_DATA!$A$2:$F$6151, 4, FALSE),  0)</f>
        <v>0</v>
      </c>
      <c r="S190" s="72">
        <f>IFERROR(VLOOKUP(S$10 &amp; "_" &amp; $D$9 &amp; "_" &amp; $B190, OBSERVED_DATA!$A$2:$F$6151, 4, FALSE),  0)</f>
        <v>0</v>
      </c>
      <c r="T190" s="72">
        <f>IFERROR(VLOOKUP(T$10 &amp; "_" &amp; $D$9 &amp; "_" &amp; $B190, OBSERVED_DATA!$A$2:$F$6151, 4, FALSE),  0)</f>
        <v>0</v>
      </c>
    </row>
    <row r="191" spans="2:20" x14ac:dyDescent="0.25">
      <c r="B191" s="30">
        <f>Obs_Time!B191</f>
        <v>360</v>
      </c>
      <c r="C191" s="30">
        <f>Obs_Time!C191</f>
        <v>361</v>
      </c>
      <c r="D191" s="47"/>
      <c r="E191" s="72">
        <f>IFERROR(VLOOKUP(E$10 &amp; "_" &amp; $D$9 &amp; "_" &amp; $B191, OBSERVED_DATA!$A$2:$F$6151, 4, FALSE),  0)</f>
        <v>0</v>
      </c>
      <c r="F191" s="73">
        <f>IFERROR(VLOOKUP(F$10 &amp; "_" &amp; $D$9 &amp; "_" &amp; $B191, OBSERVED_DATA!$A$2:$F$6151, 4, FALSE),  0)</f>
        <v>0</v>
      </c>
      <c r="G191" s="73">
        <f>IFERROR(VLOOKUP(G$10 &amp; "_" &amp; $D$9 &amp; "_" &amp; $B191, OBSERVED_DATA!$A$2:$F$6151, 4, FALSE),  0)</f>
        <v>0</v>
      </c>
      <c r="H191" s="73">
        <f>IFERROR(VLOOKUP(H$10 &amp; "_" &amp; $D$9 &amp; "_" &amp; $B191, OBSERVED_DATA!$A$2:$F$6151, 4, FALSE),  0)</f>
        <v>0</v>
      </c>
      <c r="I191" s="73">
        <f>IFERROR(VLOOKUP(I$10 &amp; "_" &amp; $D$9 &amp; "_" &amp; $B191, OBSERVED_DATA!$A$2:$F$6151, 4, FALSE),  0)</f>
        <v>0</v>
      </c>
      <c r="J191" s="73">
        <f>IFERROR(VLOOKUP(J$10 &amp; "_" &amp; $D$9 &amp; "_" &amp; $B191, OBSERVED_DATA!$A$2:$F$6151, 4, FALSE),  0)</f>
        <v>0</v>
      </c>
      <c r="K191" s="72">
        <f>IFERROR(VLOOKUP(K$10 &amp; "_" &amp; $D$9 &amp; "_" &amp; $B191, OBSERVED_DATA!$A$2:$F$6151, 4, FALSE),  0)</f>
        <v>0</v>
      </c>
      <c r="L191" s="74">
        <f>IFERROR(VLOOKUP(L$10 &amp; "_" &amp; $D$9 &amp; "_" &amp; $B191, OBSERVED_DATA!$A$2:$F$6151, 4, FALSE),  0)</f>
        <v>0</v>
      </c>
      <c r="M191" s="72">
        <f>IFERROR(VLOOKUP(M$10 &amp; "_" &amp; $D$9 &amp; "_" &amp; $B191, OBSERVED_DATA!$A$2:$F$6151, 4, FALSE),  0)</f>
        <v>0</v>
      </c>
      <c r="N191" s="72">
        <f>IFERROR(VLOOKUP(N$10 &amp; "_" &amp; $D$9 &amp; "_" &amp; $B191, OBSERVED_DATA!$A$2:$F$6151, 4, FALSE),  0)</f>
        <v>0</v>
      </c>
      <c r="O191" s="74">
        <f>IFERROR(VLOOKUP(O$10 &amp; "_" &amp; $D$9 &amp; "_" &amp; $B191, OBSERVED_DATA!$A$2:$F$6151, 4, FALSE),  0)</f>
        <v>0</v>
      </c>
      <c r="P191" s="72">
        <f>IFERROR(VLOOKUP(P$10 &amp; "_" &amp; $D$9 &amp; "_" &amp; $B191, OBSERVED_DATA!$A$2:$F$6151, 4, FALSE),  0)</f>
        <v>0</v>
      </c>
      <c r="Q191" s="72">
        <f>IFERROR(VLOOKUP(Q$10 &amp; "_" &amp; $D$9 &amp; "_" &amp; $B191, OBSERVED_DATA!$A$2:$F$6151, 4, FALSE),  0)</f>
        <v>0</v>
      </c>
      <c r="R191" s="72">
        <f>IFERROR(VLOOKUP(R$10 &amp; "_" &amp; $D$9 &amp; "_" &amp; $B191, OBSERVED_DATA!$A$2:$F$6151, 4, FALSE),  0)</f>
        <v>0</v>
      </c>
      <c r="S191" s="72">
        <f>IFERROR(VLOOKUP(S$10 &amp; "_" &amp; $D$9 &amp; "_" &amp; $B191, OBSERVED_DATA!$A$2:$F$6151, 4, FALSE),  0)</f>
        <v>0</v>
      </c>
      <c r="T191" s="72">
        <f>IFERROR(VLOOKUP(T$10 &amp; "_" &amp; $D$9 &amp; "_" &amp; $B191, OBSERVED_DATA!$A$2:$F$6151, 4, FALSE),  0)</f>
        <v>0</v>
      </c>
    </row>
    <row r="192" spans="2:20" x14ac:dyDescent="0.25">
      <c r="B192" s="30">
        <f>Obs_Time!B192</f>
        <v>362</v>
      </c>
      <c r="C192" s="30">
        <f>Obs_Time!C192</f>
        <v>363</v>
      </c>
      <c r="D192" s="47"/>
      <c r="E192" s="72">
        <f>IFERROR(VLOOKUP(E$10 &amp; "_" &amp; $D$9 &amp; "_" &amp; $B192, OBSERVED_DATA!$A$2:$F$6151, 4, FALSE),  0)</f>
        <v>0</v>
      </c>
      <c r="F192" s="73">
        <f>IFERROR(VLOOKUP(F$10 &amp; "_" &amp; $D$9 &amp; "_" &amp; $B192, OBSERVED_DATA!$A$2:$F$6151, 4, FALSE),  0)</f>
        <v>0</v>
      </c>
      <c r="G192" s="73">
        <f>IFERROR(VLOOKUP(G$10 &amp; "_" &amp; $D$9 &amp; "_" &amp; $B192, OBSERVED_DATA!$A$2:$F$6151, 4, FALSE),  0)</f>
        <v>0</v>
      </c>
      <c r="H192" s="73">
        <f>IFERROR(VLOOKUP(H$10 &amp; "_" &amp; $D$9 &amp; "_" &amp; $B192, OBSERVED_DATA!$A$2:$F$6151, 4, FALSE),  0)</f>
        <v>0</v>
      </c>
      <c r="I192" s="73">
        <f>IFERROR(VLOOKUP(I$10 &amp; "_" &amp; $D$9 &amp; "_" &amp; $B192, OBSERVED_DATA!$A$2:$F$6151, 4, FALSE),  0)</f>
        <v>0</v>
      </c>
      <c r="J192" s="73">
        <f>IFERROR(VLOOKUP(J$10 &amp; "_" &amp; $D$9 &amp; "_" &amp; $B192, OBSERVED_DATA!$A$2:$F$6151, 4, FALSE),  0)</f>
        <v>0</v>
      </c>
      <c r="K192" s="72">
        <f>IFERROR(VLOOKUP(K$10 &amp; "_" &amp; $D$9 &amp; "_" &amp; $B192, OBSERVED_DATA!$A$2:$F$6151, 4, FALSE),  0)</f>
        <v>0</v>
      </c>
      <c r="L192" s="74">
        <f>IFERROR(VLOOKUP(L$10 &amp; "_" &amp; $D$9 &amp; "_" &amp; $B192, OBSERVED_DATA!$A$2:$F$6151, 4, FALSE),  0)</f>
        <v>0</v>
      </c>
      <c r="M192" s="72">
        <f>IFERROR(VLOOKUP(M$10 &amp; "_" &amp; $D$9 &amp; "_" &amp; $B192, OBSERVED_DATA!$A$2:$F$6151, 4, FALSE),  0)</f>
        <v>0</v>
      </c>
      <c r="N192" s="72">
        <f>IFERROR(VLOOKUP(N$10 &amp; "_" &amp; $D$9 &amp; "_" &amp; $B192, OBSERVED_DATA!$A$2:$F$6151, 4, FALSE),  0)</f>
        <v>0</v>
      </c>
      <c r="O192" s="74">
        <f>IFERROR(VLOOKUP(O$10 &amp; "_" &amp; $D$9 &amp; "_" &amp; $B192, OBSERVED_DATA!$A$2:$F$6151, 4, FALSE),  0)</f>
        <v>0</v>
      </c>
      <c r="P192" s="72">
        <f>IFERROR(VLOOKUP(P$10 &amp; "_" &amp; $D$9 &amp; "_" &amp; $B192, OBSERVED_DATA!$A$2:$F$6151, 4, FALSE),  0)</f>
        <v>0</v>
      </c>
      <c r="Q192" s="72">
        <f>IFERROR(VLOOKUP(Q$10 &amp; "_" &amp; $D$9 &amp; "_" &amp; $B192, OBSERVED_DATA!$A$2:$F$6151, 4, FALSE),  0)</f>
        <v>0</v>
      </c>
      <c r="R192" s="72">
        <f>IFERROR(VLOOKUP(R$10 &amp; "_" &amp; $D$9 &amp; "_" &amp; $B192, OBSERVED_DATA!$A$2:$F$6151, 4, FALSE),  0)</f>
        <v>0</v>
      </c>
      <c r="S192" s="72">
        <f>IFERROR(VLOOKUP(S$10 &amp; "_" &amp; $D$9 &amp; "_" &amp; $B192, OBSERVED_DATA!$A$2:$F$6151, 4, FALSE),  0)</f>
        <v>0</v>
      </c>
      <c r="T192" s="72">
        <f>IFERROR(VLOOKUP(T$10 &amp; "_" &amp; $D$9 &amp; "_" &amp; $B192, OBSERVED_DATA!$A$2:$F$6151, 4, FALSE),  0)</f>
        <v>0</v>
      </c>
    </row>
    <row r="193" spans="2:20" x14ac:dyDescent="0.25">
      <c r="B193" s="30">
        <f>Obs_Time!B193</f>
        <v>364</v>
      </c>
      <c r="C193" s="30">
        <f>Obs_Time!C193</f>
        <v>365</v>
      </c>
      <c r="D193" s="47"/>
      <c r="E193" s="72">
        <f>IFERROR(VLOOKUP(E$10 &amp; "_" &amp; $D$9 &amp; "_" &amp; $B193, OBSERVED_DATA!$A$2:$F$6151, 4, FALSE),  0)</f>
        <v>0</v>
      </c>
      <c r="F193" s="73">
        <f>IFERROR(VLOOKUP(F$10 &amp; "_" &amp; $D$9 &amp; "_" &amp; $B193, OBSERVED_DATA!$A$2:$F$6151, 4, FALSE),  0)</f>
        <v>0</v>
      </c>
      <c r="G193" s="73">
        <f>IFERROR(VLOOKUP(G$10 &amp; "_" &amp; $D$9 &amp; "_" &amp; $B193, OBSERVED_DATA!$A$2:$F$6151, 4, FALSE),  0)</f>
        <v>0</v>
      </c>
      <c r="H193" s="73">
        <f>IFERROR(VLOOKUP(H$10 &amp; "_" &amp; $D$9 &amp; "_" &amp; $B193, OBSERVED_DATA!$A$2:$F$6151, 4, FALSE),  0)</f>
        <v>0</v>
      </c>
      <c r="I193" s="73">
        <f>IFERROR(VLOOKUP(I$10 &amp; "_" &amp; $D$9 &amp; "_" &amp; $B193, OBSERVED_DATA!$A$2:$F$6151, 4, FALSE),  0)</f>
        <v>0</v>
      </c>
      <c r="J193" s="73">
        <f>IFERROR(VLOOKUP(J$10 &amp; "_" &amp; $D$9 &amp; "_" &amp; $B193, OBSERVED_DATA!$A$2:$F$6151, 4, FALSE),  0)</f>
        <v>0</v>
      </c>
      <c r="K193" s="72">
        <f>IFERROR(VLOOKUP(K$10 &amp; "_" &amp; $D$9 &amp; "_" &amp; $B193, OBSERVED_DATA!$A$2:$F$6151, 4, FALSE),  0)</f>
        <v>0</v>
      </c>
      <c r="L193" s="74">
        <f>IFERROR(VLOOKUP(L$10 &amp; "_" &amp; $D$9 &amp; "_" &amp; $B193, OBSERVED_DATA!$A$2:$F$6151, 4, FALSE),  0)</f>
        <v>0</v>
      </c>
      <c r="M193" s="72">
        <f>IFERROR(VLOOKUP(M$10 &amp; "_" &amp; $D$9 &amp; "_" &amp; $B193, OBSERVED_DATA!$A$2:$F$6151, 4, FALSE),  0)</f>
        <v>0</v>
      </c>
      <c r="N193" s="72">
        <f>IFERROR(VLOOKUP(N$10 &amp; "_" &amp; $D$9 &amp; "_" &amp; $B193, OBSERVED_DATA!$A$2:$F$6151, 4, FALSE),  0)</f>
        <v>0</v>
      </c>
      <c r="O193" s="74">
        <f>IFERROR(VLOOKUP(O$10 &amp; "_" &amp; $D$9 &amp; "_" &amp; $B193, OBSERVED_DATA!$A$2:$F$6151, 4, FALSE),  0)</f>
        <v>0</v>
      </c>
      <c r="P193" s="72">
        <f>IFERROR(VLOOKUP(P$10 &amp; "_" &amp; $D$9 &amp; "_" &amp; $B193, OBSERVED_DATA!$A$2:$F$6151, 4, FALSE),  0)</f>
        <v>0</v>
      </c>
      <c r="Q193" s="72">
        <f>IFERROR(VLOOKUP(Q$10 &amp; "_" &amp; $D$9 &amp; "_" &amp; $B193, OBSERVED_DATA!$A$2:$F$6151, 4, FALSE),  0)</f>
        <v>0</v>
      </c>
      <c r="R193" s="72">
        <f>IFERROR(VLOOKUP(R$10 &amp; "_" &amp; $D$9 &amp; "_" &amp; $B193, OBSERVED_DATA!$A$2:$F$6151, 4, FALSE),  0)</f>
        <v>0</v>
      </c>
      <c r="S193" s="72">
        <f>IFERROR(VLOOKUP(S$10 &amp; "_" &amp; $D$9 &amp; "_" &amp; $B193, OBSERVED_DATA!$A$2:$F$6151, 4, FALSE),  0)</f>
        <v>0</v>
      </c>
      <c r="T193" s="72">
        <f>IFERROR(VLOOKUP(T$10 &amp; "_" &amp; $D$9 &amp; "_" &amp; $B193, OBSERVED_DATA!$A$2:$F$6151, 4, FALSE),  0)</f>
        <v>0</v>
      </c>
    </row>
    <row r="194" spans="2:20" x14ac:dyDescent="0.25">
      <c r="B194" s="30">
        <f>Obs_Time!B194</f>
        <v>366</v>
      </c>
      <c r="C194" s="30">
        <f>Obs_Time!C194</f>
        <v>367</v>
      </c>
      <c r="D194" s="47"/>
      <c r="E194" s="72">
        <f>IFERROR(VLOOKUP(E$10 &amp; "_" &amp; $D$9 &amp; "_" &amp; $B194, OBSERVED_DATA!$A$2:$F$6151, 4, FALSE),  0)</f>
        <v>0</v>
      </c>
      <c r="F194" s="73">
        <f>IFERROR(VLOOKUP(F$10 &amp; "_" &amp; $D$9 &amp; "_" &amp; $B194, OBSERVED_DATA!$A$2:$F$6151, 4, FALSE),  0)</f>
        <v>0</v>
      </c>
      <c r="G194" s="73">
        <f>IFERROR(VLOOKUP(G$10 &amp; "_" &amp; $D$9 &amp; "_" &amp; $B194, OBSERVED_DATA!$A$2:$F$6151, 4, FALSE),  0)</f>
        <v>0</v>
      </c>
      <c r="H194" s="73">
        <f>IFERROR(VLOOKUP(H$10 &amp; "_" &amp; $D$9 &amp; "_" &amp; $B194, OBSERVED_DATA!$A$2:$F$6151, 4, FALSE),  0)</f>
        <v>0</v>
      </c>
      <c r="I194" s="73">
        <f>IFERROR(VLOOKUP(I$10 &amp; "_" &amp; $D$9 &amp; "_" &amp; $B194, OBSERVED_DATA!$A$2:$F$6151, 4, FALSE),  0)</f>
        <v>0</v>
      </c>
      <c r="J194" s="73">
        <f>IFERROR(VLOOKUP(J$10 &amp; "_" &amp; $D$9 &amp; "_" &amp; $B194, OBSERVED_DATA!$A$2:$F$6151, 4, FALSE),  0)</f>
        <v>0</v>
      </c>
      <c r="K194" s="72">
        <f>IFERROR(VLOOKUP(K$10 &amp; "_" &amp; $D$9 &amp; "_" &amp; $B194, OBSERVED_DATA!$A$2:$F$6151, 4, FALSE),  0)</f>
        <v>0</v>
      </c>
      <c r="L194" s="74">
        <f>IFERROR(VLOOKUP(L$10 &amp; "_" &amp; $D$9 &amp; "_" &amp; $B194, OBSERVED_DATA!$A$2:$F$6151, 4, FALSE),  0)</f>
        <v>0</v>
      </c>
      <c r="M194" s="72">
        <f>IFERROR(VLOOKUP(M$10 &amp; "_" &amp; $D$9 &amp; "_" &amp; $B194, OBSERVED_DATA!$A$2:$F$6151, 4, FALSE),  0)</f>
        <v>0</v>
      </c>
      <c r="N194" s="72">
        <f>IFERROR(VLOOKUP(N$10 &amp; "_" &amp; $D$9 &amp; "_" &amp; $B194, OBSERVED_DATA!$A$2:$F$6151, 4, FALSE),  0)</f>
        <v>0</v>
      </c>
      <c r="O194" s="74">
        <f>IFERROR(VLOOKUP(O$10 &amp; "_" &amp; $D$9 &amp; "_" &amp; $B194, OBSERVED_DATA!$A$2:$F$6151, 4, FALSE),  0)</f>
        <v>0</v>
      </c>
      <c r="P194" s="72">
        <f>IFERROR(VLOOKUP(P$10 &amp; "_" &amp; $D$9 &amp; "_" &amp; $B194, OBSERVED_DATA!$A$2:$F$6151, 4, FALSE),  0)</f>
        <v>0</v>
      </c>
      <c r="Q194" s="72">
        <f>IFERROR(VLOOKUP(Q$10 &amp; "_" &amp; $D$9 &amp; "_" &amp; $B194, OBSERVED_DATA!$A$2:$F$6151, 4, FALSE),  0)</f>
        <v>0</v>
      </c>
      <c r="R194" s="72">
        <f>IFERROR(VLOOKUP(R$10 &amp; "_" &amp; $D$9 &amp; "_" &amp; $B194, OBSERVED_DATA!$A$2:$F$6151, 4, FALSE),  0)</f>
        <v>0</v>
      </c>
      <c r="S194" s="72">
        <f>IFERROR(VLOOKUP(S$10 &amp; "_" &amp; $D$9 &amp; "_" &amp; $B194, OBSERVED_DATA!$A$2:$F$6151, 4, FALSE),  0)</f>
        <v>0</v>
      </c>
      <c r="T194" s="72">
        <f>IFERROR(VLOOKUP(T$10 &amp; "_" &amp; $D$9 &amp; "_" &amp; $B194, OBSERVED_DATA!$A$2:$F$6151, 4, FALSE),  0)</f>
        <v>0</v>
      </c>
    </row>
    <row r="195" spans="2:20" x14ac:dyDescent="0.25">
      <c r="B195" s="30">
        <f>Obs_Time!B195</f>
        <v>368</v>
      </c>
      <c r="C195" s="30">
        <f>Obs_Time!C195</f>
        <v>369</v>
      </c>
      <c r="D195" s="47"/>
      <c r="E195" s="72">
        <f>IFERROR(VLOOKUP(E$10 &amp; "_" &amp; $D$9 &amp; "_" &amp; $B195, OBSERVED_DATA!$A$2:$F$6151, 4, FALSE),  0)</f>
        <v>0</v>
      </c>
      <c r="F195" s="73">
        <f>IFERROR(VLOOKUP(F$10 &amp; "_" &amp; $D$9 &amp; "_" &amp; $B195, OBSERVED_DATA!$A$2:$F$6151, 4, FALSE),  0)</f>
        <v>0</v>
      </c>
      <c r="G195" s="73">
        <f>IFERROR(VLOOKUP(G$10 &amp; "_" &amp; $D$9 &amp; "_" &amp; $B195, OBSERVED_DATA!$A$2:$F$6151, 4, FALSE),  0)</f>
        <v>0</v>
      </c>
      <c r="H195" s="73">
        <f>IFERROR(VLOOKUP(H$10 &amp; "_" &amp; $D$9 &amp; "_" &amp; $B195, OBSERVED_DATA!$A$2:$F$6151, 4, FALSE),  0)</f>
        <v>0</v>
      </c>
      <c r="I195" s="73">
        <f>IFERROR(VLOOKUP(I$10 &amp; "_" &amp; $D$9 &amp; "_" &amp; $B195, OBSERVED_DATA!$A$2:$F$6151, 4, FALSE),  0)</f>
        <v>0</v>
      </c>
      <c r="J195" s="73">
        <f>IFERROR(VLOOKUP(J$10 &amp; "_" &amp; $D$9 &amp; "_" &amp; $B195, OBSERVED_DATA!$A$2:$F$6151, 4, FALSE),  0)</f>
        <v>0</v>
      </c>
      <c r="K195" s="72">
        <f>IFERROR(VLOOKUP(K$10 &amp; "_" &amp; $D$9 &amp; "_" &amp; $B195, OBSERVED_DATA!$A$2:$F$6151, 4, FALSE),  0)</f>
        <v>0</v>
      </c>
      <c r="L195" s="74">
        <f>IFERROR(VLOOKUP(L$10 &amp; "_" &amp; $D$9 &amp; "_" &amp; $B195, OBSERVED_DATA!$A$2:$F$6151, 4, FALSE),  0)</f>
        <v>0</v>
      </c>
      <c r="M195" s="72">
        <f>IFERROR(VLOOKUP(M$10 &amp; "_" &amp; $D$9 &amp; "_" &amp; $B195, OBSERVED_DATA!$A$2:$F$6151, 4, FALSE),  0)</f>
        <v>0</v>
      </c>
      <c r="N195" s="72">
        <f>IFERROR(VLOOKUP(N$10 &amp; "_" &amp; $D$9 &amp; "_" &amp; $B195, OBSERVED_DATA!$A$2:$F$6151, 4, FALSE),  0)</f>
        <v>0</v>
      </c>
      <c r="O195" s="74">
        <f>IFERROR(VLOOKUP(O$10 &amp; "_" &amp; $D$9 &amp; "_" &amp; $B195, OBSERVED_DATA!$A$2:$F$6151, 4, FALSE),  0)</f>
        <v>0</v>
      </c>
      <c r="P195" s="72">
        <f>IFERROR(VLOOKUP(P$10 &amp; "_" &amp; $D$9 &amp; "_" &amp; $B195, OBSERVED_DATA!$A$2:$F$6151, 4, FALSE),  0)</f>
        <v>0</v>
      </c>
      <c r="Q195" s="72">
        <f>IFERROR(VLOOKUP(Q$10 &amp; "_" &amp; $D$9 &amp; "_" &amp; $B195, OBSERVED_DATA!$A$2:$F$6151, 4, FALSE),  0)</f>
        <v>0</v>
      </c>
      <c r="R195" s="72">
        <f>IFERROR(VLOOKUP(R$10 &amp; "_" &amp; $D$9 &amp; "_" &amp; $B195, OBSERVED_DATA!$A$2:$F$6151, 4, FALSE),  0)</f>
        <v>0</v>
      </c>
      <c r="S195" s="72">
        <f>IFERROR(VLOOKUP(S$10 &amp; "_" &amp; $D$9 &amp; "_" &amp; $B195, OBSERVED_DATA!$A$2:$F$6151, 4, FALSE),  0)</f>
        <v>0</v>
      </c>
      <c r="T195" s="72">
        <f>IFERROR(VLOOKUP(T$10 &amp; "_" &amp; $D$9 &amp; "_" &amp; $B195, OBSERVED_DATA!$A$2:$F$6151, 4, FALSE),  0)</f>
        <v>0</v>
      </c>
    </row>
    <row r="196" spans="2:20" x14ac:dyDescent="0.25">
      <c r="B196" s="30">
        <f>Obs_Time!B196</f>
        <v>370</v>
      </c>
      <c r="C196" s="30">
        <f>Obs_Time!C196</f>
        <v>371</v>
      </c>
      <c r="D196" s="47"/>
      <c r="E196" s="72">
        <f>IFERROR(VLOOKUP(E$10 &amp; "_" &amp; $D$9 &amp; "_" &amp; $B196, OBSERVED_DATA!$A$2:$F$6151, 4, FALSE),  0)</f>
        <v>0</v>
      </c>
      <c r="F196" s="73">
        <f>IFERROR(VLOOKUP(F$10 &amp; "_" &amp; $D$9 &amp; "_" &amp; $B196, OBSERVED_DATA!$A$2:$F$6151, 4, FALSE),  0)</f>
        <v>0</v>
      </c>
      <c r="G196" s="73">
        <f>IFERROR(VLOOKUP(G$10 &amp; "_" &amp; $D$9 &amp; "_" &amp; $B196, OBSERVED_DATA!$A$2:$F$6151, 4, FALSE),  0)</f>
        <v>0</v>
      </c>
      <c r="H196" s="73">
        <f>IFERROR(VLOOKUP(H$10 &amp; "_" &amp; $D$9 &amp; "_" &amp; $B196, OBSERVED_DATA!$A$2:$F$6151, 4, FALSE),  0)</f>
        <v>0</v>
      </c>
      <c r="I196" s="73">
        <f>IFERROR(VLOOKUP(I$10 &amp; "_" &amp; $D$9 &amp; "_" &amp; $B196, OBSERVED_DATA!$A$2:$F$6151, 4, FALSE),  0)</f>
        <v>0</v>
      </c>
      <c r="J196" s="73">
        <f>IFERROR(VLOOKUP(J$10 &amp; "_" &amp; $D$9 &amp; "_" &amp; $B196, OBSERVED_DATA!$A$2:$F$6151, 4, FALSE),  0)</f>
        <v>0</v>
      </c>
      <c r="K196" s="72">
        <f>IFERROR(VLOOKUP(K$10 &amp; "_" &amp; $D$9 &amp; "_" &amp; $B196, OBSERVED_DATA!$A$2:$F$6151, 4, FALSE),  0)</f>
        <v>0</v>
      </c>
      <c r="L196" s="74">
        <f>IFERROR(VLOOKUP(L$10 &amp; "_" &amp; $D$9 &amp; "_" &amp; $B196, OBSERVED_DATA!$A$2:$F$6151, 4, FALSE),  0)</f>
        <v>0</v>
      </c>
      <c r="M196" s="72">
        <f>IFERROR(VLOOKUP(M$10 &amp; "_" &amp; $D$9 &amp; "_" &amp; $B196, OBSERVED_DATA!$A$2:$F$6151, 4, FALSE),  0)</f>
        <v>0</v>
      </c>
      <c r="N196" s="72">
        <f>IFERROR(VLOOKUP(N$10 &amp; "_" &amp; $D$9 &amp; "_" &amp; $B196, OBSERVED_DATA!$A$2:$F$6151, 4, FALSE),  0)</f>
        <v>0</v>
      </c>
      <c r="O196" s="74">
        <f>IFERROR(VLOOKUP(O$10 &amp; "_" &amp; $D$9 &amp; "_" &amp; $B196, OBSERVED_DATA!$A$2:$F$6151, 4, FALSE),  0)</f>
        <v>0</v>
      </c>
      <c r="P196" s="72">
        <f>IFERROR(VLOOKUP(P$10 &amp; "_" &amp; $D$9 &amp; "_" &amp; $B196, OBSERVED_DATA!$A$2:$F$6151, 4, FALSE),  0)</f>
        <v>0</v>
      </c>
      <c r="Q196" s="72">
        <f>IFERROR(VLOOKUP(Q$10 &amp; "_" &amp; $D$9 &amp; "_" &amp; $B196, OBSERVED_DATA!$A$2:$F$6151, 4, FALSE),  0)</f>
        <v>0</v>
      </c>
      <c r="R196" s="72">
        <f>IFERROR(VLOOKUP(R$10 &amp; "_" &amp; $D$9 &amp; "_" &amp; $B196, OBSERVED_DATA!$A$2:$F$6151, 4, FALSE),  0)</f>
        <v>0</v>
      </c>
      <c r="S196" s="72">
        <f>IFERROR(VLOOKUP(S$10 &amp; "_" &amp; $D$9 &amp; "_" &amp; $B196, OBSERVED_DATA!$A$2:$F$6151, 4, FALSE),  0)</f>
        <v>0</v>
      </c>
      <c r="T196" s="72">
        <f>IFERROR(VLOOKUP(T$10 &amp; "_" &amp; $D$9 &amp; "_" &amp; $B196, OBSERVED_DATA!$A$2:$F$6151, 4, FALSE),  0)</f>
        <v>0</v>
      </c>
    </row>
    <row r="197" spans="2:20" x14ac:dyDescent="0.25">
      <c r="B197" s="30">
        <f>Obs_Time!B197</f>
        <v>372</v>
      </c>
      <c r="C197" s="30">
        <f>Obs_Time!C197</f>
        <v>373</v>
      </c>
      <c r="D197" s="47"/>
      <c r="E197" s="72">
        <f>IFERROR(VLOOKUP(E$10 &amp; "_" &amp; $D$9 &amp; "_" &amp; $B197, OBSERVED_DATA!$A$2:$F$6151, 4, FALSE),  0)</f>
        <v>0</v>
      </c>
      <c r="F197" s="73">
        <f>IFERROR(VLOOKUP(F$10 &amp; "_" &amp; $D$9 &amp; "_" &amp; $B197, OBSERVED_DATA!$A$2:$F$6151, 4, FALSE),  0)</f>
        <v>0</v>
      </c>
      <c r="G197" s="73">
        <f>IFERROR(VLOOKUP(G$10 &amp; "_" &amp; $D$9 &amp; "_" &amp; $B197, OBSERVED_DATA!$A$2:$F$6151, 4, FALSE),  0)</f>
        <v>0</v>
      </c>
      <c r="H197" s="73">
        <f>IFERROR(VLOOKUP(H$10 &amp; "_" &amp; $D$9 &amp; "_" &amp; $B197, OBSERVED_DATA!$A$2:$F$6151, 4, FALSE),  0)</f>
        <v>0</v>
      </c>
      <c r="I197" s="73">
        <f>IFERROR(VLOOKUP(I$10 &amp; "_" &amp; $D$9 &amp; "_" &amp; $B197, OBSERVED_DATA!$A$2:$F$6151, 4, FALSE),  0)</f>
        <v>0</v>
      </c>
      <c r="J197" s="73">
        <f>IFERROR(VLOOKUP(J$10 &amp; "_" &amp; $D$9 &amp; "_" &amp; $B197, OBSERVED_DATA!$A$2:$F$6151, 4, FALSE),  0)</f>
        <v>0</v>
      </c>
      <c r="K197" s="72">
        <f>IFERROR(VLOOKUP(K$10 &amp; "_" &amp; $D$9 &amp; "_" &amp; $B197, OBSERVED_DATA!$A$2:$F$6151, 4, FALSE),  0)</f>
        <v>0</v>
      </c>
      <c r="L197" s="74">
        <f>IFERROR(VLOOKUP(L$10 &amp; "_" &amp; $D$9 &amp; "_" &amp; $B197, OBSERVED_DATA!$A$2:$F$6151, 4, FALSE),  0)</f>
        <v>0</v>
      </c>
      <c r="M197" s="72">
        <f>IFERROR(VLOOKUP(M$10 &amp; "_" &amp; $D$9 &amp; "_" &amp; $B197, OBSERVED_DATA!$A$2:$F$6151, 4, FALSE),  0)</f>
        <v>0</v>
      </c>
      <c r="N197" s="72">
        <f>IFERROR(VLOOKUP(N$10 &amp; "_" &amp; $D$9 &amp; "_" &amp; $B197, OBSERVED_DATA!$A$2:$F$6151, 4, FALSE),  0)</f>
        <v>0</v>
      </c>
      <c r="O197" s="74">
        <f>IFERROR(VLOOKUP(O$10 &amp; "_" &amp; $D$9 &amp; "_" &amp; $B197, OBSERVED_DATA!$A$2:$F$6151, 4, FALSE),  0)</f>
        <v>0</v>
      </c>
      <c r="P197" s="72">
        <f>IFERROR(VLOOKUP(P$10 &amp; "_" &amp; $D$9 &amp; "_" &amp; $B197, OBSERVED_DATA!$A$2:$F$6151, 4, FALSE),  0)</f>
        <v>0</v>
      </c>
      <c r="Q197" s="72">
        <f>IFERROR(VLOOKUP(Q$10 &amp; "_" &amp; $D$9 &amp; "_" &amp; $B197, OBSERVED_DATA!$A$2:$F$6151, 4, FALSE),  0)</f>
        <v>0</v>
      </c>
      <c r="R197" s="72">
        <f>IFERROR(VLOOKUP(R$10 &amp; "_" &amp; $D$9 &amp; "_" &amp; $B197, OBSERVED_DATA!$A$2:$F$6151, 4, FALSE),  0)</f>
        <v>0</v>
      </c>
      <c r="S197" s="72">
        <f>IFERROR(VLOOKUP(S$10 &amp; "_" &amp; $D$9 &amp; "_" &amp; $B197, OBSERVED_DATA!$A$2:$F$6151, 4, FALSE),  0)</f>
        <v>0</v>
      </c>
      <c r="T197" s="72">
        <f>IFERROR(VLOOKUP(T$10 &amp; "_" &amp; $D$9 &amp; "_" &amp; $B197, OBSERVED_DATA!$A$2:$F$6151, 4, FALSE),  0)</f>
        <v>0</v>
      </c>
    </row>
    <row r="198" spans="2:20" x14ac:dyDescent="0.25">
      <c r="B198" s="30">
        <f>Obs_Time!B198</f>
        <v>374</v>
      </c>
      <c r="C198" s="30">
        <f>Obs_Time!C198</f>
        <v>375</v>
      </c>
      <c r="D198" s="47"/>
      <c r="E198" s="72">
        <f>IFERROR(VLOOKUP(E$10 &amp; "_" &amp; $D$9 &amp; "_" &amp; $B198, OBSERVED_DATA!$A$2:$F$6151, 4, FALSE),  0)</f>
        <v>0</v>
      </c>
      <c r="F198" s="73">
        <f>IFERROR(VLOOKUP(F$10 &amp; "_" &amp; $D$9 &amp; "_" &amp; $B198, OBSERVED_DATA!$A$2:$F$6151, 4, FALSE),  0)</f>
        <v>0</v>
      </c>
      <c r="G198" s="73">
        <f>IFERROR(VLOOKUP(G$10 &amp; "_" &amp; $D$9 &amp; "_" &amp; $B198, OBSERVED_DATA!$A$2:$F$6151, 4, FALSE),  0)</f>
        <v>0</v>
      </c>
      <c r="H198" s="73">
        <f>IFERROR(VLOOKUP(H$10 &amp; "_" &amp; $D$9 &amp; "_" &amp; $B198, OBSERVED_DATA!$A$2:$F$6151, 4, FALSE),  0)</f>
        <v>0</v>
      </c>
      <c r="I198" s="73">
        <f>IFERROR(VLOOKUP(I$10 &amp; "_" &amp; $D$9 &amp; "_" &amp; $B198, OBSERVED_DATA!$A$2:$F$6151, 4, FALSE),  0)</f>
        <v>0</v>
      </c>
      <c r="J198" s="73">
        <f>IFERROR(VLOOKUP(J$10 &amp; "_" &amp; $D$9 &amp; "_" &amp; $B198, OBSERVED_DATA!$A$2:$F$6151, 4, FALSE),  0)</f>
        <v>0</v>
      </c>
      <c r="K198" s="72">
        <f>IFERROR(VLOOKUP(K$10 &amp; "_" &amp; $D$9 &amp; "_" &amp; $B198, OBSERVED_DATA!$A$2:$F$6151, 4, FALSE),  0)</f>
        <v>0</v>
      </c>
      <c r="L198" s="74">
        <f>IFERROR(VLOOKUP(L$10 &amp; "_" &amp; $D$9 &amp; "_" &amp; $B198, OBSERVED_DATA!$A$2:$F$6151, 4, FALSE),  0)</f>
        <v>0</v>
      </c>
      <c r="M198" s="72">
        <f>IFERROR(VLOOKUP(M$10 &amp; "_" &amp; $D$9 &amp; "_" &amp; $B198, OBSERVED_DATA!$A$2:$F$6151, 4, FALSE),  0)</f>
        <v>0</v>
      </c>
      <c r="N198" s="72">
        <f>IFERROR(VLOOKUP(N$10 &amp; "_" &amp; $D$9 &amp; "_" &amp; $B198, OBSERVED_DATA!$A$2:$F$6151, 4, FALSE),  0)</f>
        <v>0</v>
      </c>
      <c r="O198" s="74">
        <f>IFERROR(VLOOKUP(O$10 &amp; "_" &amp; $D$9 &amp; "_" &amp; $B198, OBSERVED_DATA!$A$2:$F$6151, 4, FALSE),  0)</f>
        <v>0</v>
      </c>
      <c r="P198" s="72">
        <f>IFERROR(VLOOKUP(P$10 &amp; "_" &amp; $D$9 &amp; "_" &amp; $B198, OBSERVED_DATA!$A$2:$F$6151, 4, FALSE),  0)</f>
        <v>0</v>
      </c>
      <c r="Q198" s="72">
        <f>IFERROR(VLOOKUP(Q$10 &amp; "_" &amp; $D$9 &amp; "_" &amp; $B198, OBSERVED_DATA!$A$2:$F$6151, 4, FALSE),  0)</f>
        <v>0</v>
      </c>
      <c r="R198" s="72">
        <f>IFERROR(VLOOKUP(R$10 &amp; "_" &amp; $D$9 &amp; "_" &amp; $B198, OBSERVED_DATA!$A$2:$F$6151, 4, FALSE),  0)</f>
        <v>0</v>
      </c>
      <c r="S198" s="72">
        <f>IFERROR(VLOOKUP(S$10 &amp; "_" &amp; $D$9 &amp; "_" &amp; $B198, OBSERVED_DATA!$A$2:$F$6151, 4, FALSE),  0)</f>
        <v>0</v>
      </c>
      <c r="T198" s="72">
        <f>IFERROR(VLOOKUP(T$10 &amp; "_" &amp; $D$9 &amp; "_" &amp; $B198, OBSERVED_DATA!$A$2:$F$6151, 4, FALSE),  0)</f>
        <v>0</v>
      </c>
    </row>
    <row r="199" spans="2:20" x14ac:dyDescent="0.25">
      <c r="B199" s="30">
        <f>Obs_Time!B199</f>
        <v>376</v>
      </c>
      <c r="C199" s="30">
        <f>Obs_Time!C199</f>
        <v>377</v>
      </c>
      <c r="D199" s="47"/>
      <c r="E199" s="72">
        <f>IFERROR(VLOOKUP(E$10 &amp; "_" &amp; $D$9 &amp; "_" &amp; $B199, OBSERVED_DATA!$A$2:$F$6151, 4, FALSE),  0)</f>
        <v>0</v>
      </c>
      <c r="F199" s="73">
        <f>IFERROR(VLOOKUP(F$10 &amp; "_" &amp; $D$9 &amp; "_" &amp; $B199, OBSERVED_DATA!$A$2:$F$6151, 4, FALSE),  0)</f>
        <v>0</v>
      </c>
      <c r="G199" s="73">
        <f>IFERROR(VLOOKUP(G$10 &amp; "_" &amp; $D$9 &amp; "_" &amp; $B199, OBSERVED_DATA!$A$2:$F$6151, 4, FALSE),  0)</f>
        <v>0</v>
      </c>
      <c r="H199" s="73">
        <f>IFERROR(VLOOKUP(H$10 &amp; "_" &amp; $D$9 &amp; "_" &amp; $B199, OBSERVED_DATA!$A$2:$F$6151, 4, FALSE),  0)</f>
        <v>0</v>
      </c>
      <c r="I199" s="73">
        <f>IFERROR(VLOOKUP(I$10 &amp; "_" &amp; $D$9 &amp; "_" &amp; $B199, OBSERVED_DATA!$A$2:$F$6151, 4, FALSE),  0)</f>
        <v>0</v>
      </c>
      <c r="J199" s="73">
        <f>IFERROR(VLOOKUP(J$10 &amp; "_" &amp; $D$9 &amp; "_" &amp; $B199, OBSERVED_DATA!$A$2:$F$6151, 4, FALSE),  0)</f>
        <v>0</v>
      </c>
      <c r="K199" s="72">
        <f>IFERROR(VLOOKUP(K$10 &amp; "_" &amp; $D$9 &amp; "_" &amp; $B199, OBSERVED_DATA!$A$2:$F$6151, 4, FALSE),  0)</f>
        <v>0</v>
      </c>
      <c r="L199" s="74">
        <f>IFERROR(VLOOKUP(L$10 &amp; "_" &amp; $D$9 &amp; "_" &amp; $B199, OBSERVED_DATA!$A$2:$F$6151, 4, FALSE),  0)</f>
        <v>0</v>
      </c>
      <c r="M199" s="72">
        <f>IFERROR(VLOOKUP(M$10 &amp; "_" &amp; $D$9 &amp; "_" &amp; $B199, OBSERVED_DATA!$A$2:$F$6151, 4, FALSE),  0)</f>
        <v>0</v>
      </c>
      <c r="N199" s="72">
        <f>IFERROR(VLOOKUP(N$10 &amp; "_" &amp; $D$9 &amp; "_" &amp; $B199, OBSERVED_DATA!$A$2:$F$6151, 4, FALSE),  0)</f>
        <v>0</v>
      </c>
      <c r="O199" s="74">
        <f>IFERROR(VLOOKUP(O$10 &amp; "_" &amp; $D$9 &amp; "_" &amp; $B199, OBSERVED_DATA!$A$2:$F$6151, 4, FALSE),  0)</f>
        <v>0</v>
      </c>
      <c r="P199" s="72">
        <f>IFERROR(VLOOKUP(P$10 &amp; "_" &amp; $D$9 &amp; "_" &amp; $B199, OBSERVED_DATA!$A$2:$F$6151, 4, FALSE),  0)</f>
        <v>0</v>
      </c>
      <c r="Q199" s="72">
        <f>IFERROR(VLOOKUP(Q$10 &amp; "_" &amp; $D$9 &amp; "_" &amp; $B199, OBSERVED_DATA!$A$2:$F$6151, 4, FALSE),  0)</f>
        <v>0</v>
      </c>
      <c r="R199" s="72">
        <f>IFERROR(VLOOKUP(R$10 &amp; "_" &amp; $D$9 &amp; "_" &amp; $B199, OBSERVED_DATA!$A$2:$F$6151, 4, FALSE),  0)</f>
        <v>0</v>
      </c>
      <c r="S199" s="72">
        <f>IFERROR(VLOOKUP(S$10 &amp; "_" &amp; $D$9 &amp; "_" &amp; $B199, OBSERVED_DATA!$A$2:$F$6151, 4, FALSE),  0)</f>
        <v>0</v>
      </c>
      <c r="T199" s="72">
        <f>IFERROR(VLOOKUP(T$10 &amp; "_" &amp; $D$9 &amp; "_" &amp; $B199, OBSERVED_DATA!$A$2:$F$6151, 4, FALSE),  0)</f>
        <v>0</v>
      </c>
    </row>
    <row r="200" spans="2:20" x14ac:dyDescent="0.25">
      <c r="B200" s="30">
        <f>Obs_Time!B200</f>
        <v>378</v>
      </c>
      <c r="C200" s="30">
        <f>Obs_Time!C200</f>
        <v>379</v>
      </c>
      <c r="D200" s="47"/>
      <c r="E200" s="72">
        <f>IFERROR(VLOOKUP(E$10 &amp; "_" &amp; $D$9 &amp; "_" &amp; $B200, OBSERVED_DATA!$A$2:$F$6151, 4, FALSE),  0)</f>
        <v>0</v>
      </c>
      <c r="F200" s="73">
        <f>IFERROR(VLOOKUP(F$10 &amp; "_" &amp; $D$9 &amp; "_" &amp; $B200, OBSERVED_DATA!$A$2:$F$6151, 4, FALSE),  0)</f>
        <v>0</v>
      </c>
      <c r="G200" s="73">
        <f>IFERROR(VLOOKUP(G$10 &amp; "_" &amp; $D$9 &amp; "_" &amp; $B200, OBSERVED_DATA!$A$2:$F$6151, 4, FALSE),  0)</f>
        <v>0</v>
      </c>
      <c r="H200" s="73">
        <f>IFERROR(VLOOKUP(H$10 &amp; "_" &amp; $D$9 &amp; "_" &amp; $B200, OBSERVED_DATA!$A$2:$F$6151, 4, FALSE),  0)</f>
        <v>0</v>
      </c>
      <c r="I200" s="73">
        <f>IFERROR(VLOOKUP(I$10 &amp; "_" &amp; $D$9 &amp; "_" &amp; $B200, OBSERVED_DATA!$A$2:$F$6151, 4, FALSE),  0)</f>
        <v>0</v>
      </c>
      <c r="J200" s="73">
        <f>IFERROR(VLOOKUP(J$10 &amp; "_" &amp; $D$9 &amp; "_" &amp; $B200, OBSERVED_DATA!$A$2:$F$6151, 4, FALSE),  0)</f>
        <v>0</v>
      </c>
      <c r="K200" s="72">
        <f>IFERROR(VLOOKUP(K$10 &amp; "_" &amp; $D$9 &amp; "_" &amp; $B200, OBSERVED_DATA!$A$2:$F$6151, 4, FALSE),  0)</f>
        <v>0</v>
      </c>
      <c r="L200" s="74">
        <f>IFERROR(VLOOKUP(L$10 &amp; "_" &amp; $D$9 &amp; "_" &amp; $B200, OBSERVED_DATA!$A$2:$F$6151, 4, FALSE),  0)</f>
        <v>0</v>
      </c>
      <c r="M200" s="72">
        <f>IFERROR(VLOOKUP(M$10 &amp; "_" &amp; $D$9 &amp; "_" &amp; $B200, OBSERVED_DATA!$A$2:$F$6151, 4, FALSE),  0)</f>
        <v>0</v>
      </c>
      <c r="N200" s="72">
        <f>IFERROR(VLOOKUP(N$10 &amp; "_" &amp; $D$9 &amp; "_" &amp; $B200, OBSERVED_DATA!$A$2:$F$6151, 4, FALSE),  0)</f>
        <v>0</v>
      </c>
      <c r="O200" s="74">
        <f>IFERROR(VLOOKUP(O$10 &amp; "_" &amp; $D$9 &amp; "_" &amp; $B200, OBSERVED_DATA!$A$2:$F$6151, 4, FALSE),  0)</f>
        <v>0</v>
      </c>
      <c r="P200" s="72">
        <f>IFERROR(VLOOKUP(P$10 &amp; "_" &amp; $D$9 &amp; "_" &amp; $B200, OBSERVED_DATA!$A$2:$F$6151, 4, FALSE),  0)</f>
        <v>0</v>
      </c>
      <c r="Q200" s="72">
        <f>IFERROR(VLOOKUP(Q$10 &amp; "_" &amp; $D$9 &amp; "_" &amp; $B200, OBSERVED_DATA!$A$2:$F$6151, 4, FALSE),  0)</f>
        <v>0</v>
      </c>
      <c r="R200" s="72">
        <f>IFERROR(VLOOKUP(R$10 &amp; "_" &amp; $D$9 &amp; "_" &amp; $B200, OBSERVED_DATA!$A$2:$F$6151, 4, FALSE),  0)</f>
        <v>0</v>
      </c>
      <c r="S200" s="72">
        <f>IFERROR(VLOOKUP(S$10 &amp; "_" &amp; $D$9 &amp; "_" &amp; $B200, OBSERVED_DATA!$A$2:$F$6151, 4, FALSE),  0)</f>
        <v>0</v>
      </c>
      <c r="T200" s="72">
        <f>IFERROR(VLOOKUP(T$10 &amp; "_" &amp; $D$9 &amp; "_" &amp; $B200, OBSERVED_DATA!$A$2:$F$6151, 4, FALSE),  0)</f>
        <v>0</v>
      </c>
    </row>
    <row r="201" spans="2:20" x14ac:dyDescent="0.25">
      <c r="B201" s="30">
        <f>Obs_Time!B201</f>
        <v>380</v>
      </c>
      <c r="C201" s="30">
        <f>Obs_Time!C201</f>
        <v>381</v>
      </c>
      <c r="D201" s="47"/>
      <c r="E201" s="72">
        <f>IFERROR(VLOOKUP(E$10 &amp; "_" &amp; $D$9 &amp; "_" &amp; $B201, OBSERVED_DATA!$A$2:$F$6151, 4, FALSE),  0)</f>
        <v>0</v>
      </c>
      <c r="F201" s="73">
        <f>IFERROR(VLOOKUP(F$10 &amp; "_" &amp; $D$9 &amp; "_" &amp; $B201, OBSERVED_DATA!$A$2:$F$6151, 4, FALSE),  0)</f>
        <v>0</v>
      </c>
      <c r="G201" s="73">
        <f>IFERROR(VLOOKUP(G$10 &amp; "_" &amp; $D$9 &amp; "_" &amp; $B201, OBSERVED_DATA!$A$2:$F$6151, 4, FALSE),  0)</f>
        <v>0</v>
      </c>
      <c r="H201" s="73">
        <f>IFERROR(VLOOKUP(H$10 &amp; "_" &amp; $D$9 &amp; "_" &amp; $B201, OBSERVED_DATA!$A$2:$F$6151, 4, FALSE),  0)</f>
        <v>0</v>
      </c>
      <c r="I201" s="73">
        <f>IFERROR(VLOOKUP(I$10 &amp; "_" &amp; $D$9 &amp; "_" &amp; $B201, OBSERVED_DATA!$A$2:$F$6151, 4, FALSE),  0)</f>
        <v>0</v>
      </c>
      <c r="J201" s="73">
        <f>IFERROR(VLOOKUP(J$10 &amp; "_" &amp; $D$9 &amp; "_" &amp; $B201, OBSERVED_DATA!$A$2:$F$6151, 4, FALSE),  0)</f>
        <v>0</v>
      </c>
      <c r="K201" s="72">
        <f>IFERROR(VLOOKUP(K$10 &amp; "_" &amp; $D$9 &amp; "_" &amp; $B201, OBSERVED_DATA!$A$2:$F$6151, 4, FALSE),  0)</f>
        <v>0</v>
      </c>
      <c r="L201" s="74">
        <f>IFERROR(VLOOKUP(L$10 &amp; "_" &amp; $D$9 &amp; "_" &amp; $B201, OBSERVED_DATA!$A$2:$F$6151, 4, FALSE),  0)</f>
        <v>0</v>
      </c>
      <c r="M201" s="72">
        <f>IFERROR(VLOOKUP(M$10 &amp; "_" &amp; $D$9 &amp; "_" &amp; $B201, OBSERVED_DATA!$A$2:$F$6151, 4, FALSE),  0)</f>
        <v>0</v>
      </c>
      <c r="N201" s="72">
        <f>IFERROR(VLOOKUP(N$10 &amp; "_" &amp; $D$9 &amp; "_" &amp; $B201, OBSERVED_DATA!$A$2:$F$6151, 4, FALSE),  0)</f>
        <v>0</v>
      </c>
      <c r="O201" s="74">
        <f>IFERROR(VLOOKUP(O$10 &amp; "_" &amp; $D$9 &amp; "_" &amp; $B201, OBSERVED_DATA!$A$2:$F$6151, 4, FALSE),  0)</f>
        <v>0</v>
      </c>
      <c r="P201" s="72">
        <f>IFERROR(VLOOKUP(P$10 &amp; "_" &amp; $D$9 &amp; "_" &amp; $B201, OBSERVED_DATA!$A$2:$F$6151, 4, FALSE),  0)</f>
        <v>0</v>
      </c>
      <c r="Q201" s="72">
        <f>IFERROR(VLOOKUP(Q$10 &amp; "_" &amp; $D$9 &amp; "_" &amp; $B201, OBSERVED_DATA!$A$2:$F$6151, 4, FALSE),  0)</f>
        <v>0</v>
      </c>
      <c r="R201" s="72">
        <f>IFERROR(VLOOKUP(R$10 &amp; "_" &amp; $D$9 &amp; "_" &amp; $B201, OBSERVED_DATA!$A$2:$F$6151, 4, FALSE),  0)</f>
        <v>0</v>
      </c>
      <c r="S201" s="72">
        <f>IFERROR(VLOOKUP(S$10 &amp; "_" &amp; $D$9 &amp; "_" &amp; $B201, OBSERVED_DATA!$A$2:$F$6151, 4, FALSE),  0)</f>
        <v>0</v>
      </c>
      <c r="T201" s="72">
        <f>IFERROR(VLOOKUP(T$10 &amp; "_" &amp; $D$9 &amp; "_" &amp; $B201, OBSERVED_DATA!$A$2:$F$6151, 4, FALSE),  0)</f>
        <v>0</v>
      </c>
    </row>
    <row r="202" spans="2:20" x14ac:dyDescent="0.25">
      <c r="B202" s="30">
        <f>Obs_Time!B202</f>
        <v>382</v>
      </c>
      <c r="C202" s="30">
        <f>Obs_Time!C202</f>
        <v>383</v>
      </c>
      <c r="D202" s="47"/>
      <c r="E202" s="72">
        <f>IFERROR(VLOOKUP(E$10 &amp; "_" &amp; $D$9 &amp; "_" &amp; $B202, OBSERVED_DATA!$A$2:$F$6151, 4, FALSE),  0)</f>
        <v>0</v>
      </c>
      <c r="F202" s="73">
        <f>IFERROR(VLOOKUP(F$10 &amp; "_" &amp; $D$9 &amp; "_" &amp; $B202, OBSERVED_DATA!$A$2:$F$6151, 4, FALSE),  0)</f>
        <v>0</v>
      </c>
      <c r="G202" s="73">
        <f>IFERROR(VLOOKUP(G$10 &amp; "_" &amp; $D$9 &amp; "_" &amp; $B202, OBSERVED_DATA!$A$2:$F$6151, 4, FALSE),  0)</f>
        <v>0</v>
      </c>
      <c r="H202" s="73">
        <f>IFERROR(VLOOKUP(H$10 &amp; "_" &amp; $D$9 &amp; "_" &amp; $B202, OBSERVED_DATA!$A$2:$F$6151, 4, FALSE),  0)</f>
        <v>0</v>
      </c>
      <c r="I202" s="73">
        <f>IFERROR(VLOOKUP(I$10 &amp; "_" &amp; $D$9 &amp; "_" &amp; $B202, OBSERVED_DATA!$A$2:$F$6151, 4, FALSE),  0)</f>
        <v>0</v>
      </c>
      <c r="J202" s="73">
        <f>IFERROR(VLOOKUP(J$10 &amp; "_" &amp; $D$9 &amp; "_" &amp; $B202, OBSERVED_DATA!$A$2:$F$6151, 4, FALSE),  0)</f>
        <v>0</v>
      </c>
      <c r="K202" s="72">
        <f>IFERROR(VLOOKUP(K$10 &amp; "_" &amp; $D$9 &amp; "_" &amp; $B202, OBSERVED_DATA!$A$2:$F$6151, 4, FALSE),  0)</f>
        <v>0</v>
      </c>
      <c r="L202" s="74">
        <f>IFERROR(VLOOKUP(L$10 &amp; "_" &amp; $D$9 &amp; "_" &amp; $B202, OBSERVED_DATA!$A$2:$F$6151, 4, FALSE),  0)</f>
        <v>0</v>
      </c>
      <c r="M202" s="72">
        <f>IFERROR(VLOOKUP(M$10 &amp; "_" &amp; $D$9 &amp; "_" &amp; $B202, OBSERVED_DATA!$A$2:$F$6151, 4, FALSE),  0)</f>
        <v>0</v>
      </c>
      <c r="N202" s="72">
        <f>IFERROR(VLOOKUP(N$10 &amp; "_" &amp; $D$9 &amp; "_" &amp; $B202, OBSERVED_DATA!$A$2:$F$6151, 4, FALSE),  0)</f>
        <v>0</v>
      </c>
      <c r="O202" s="74">
        <f>IFERROR(VLOOKUP(O$10 &amp; "_" &amp; $D$9 &amp; "_" &amp; $B202, OBSERVED_DATA!$A$2:$F$6151, 4, FALSE),  0)</f>
        <v>0</v>
      </c>
      <c r="P202" s="72">
        <f>IFERROR(VLOOKUP(P$10 &amp; "_" &amp; $D$9 &amp; "_" &amp; $B202, OBSERVED_DATA!$A$2:$F$6151, 4, FALSE),  0)</f>
        <v>0</v>
      </c>
      <c r="Q202" s="72">
        <f>IFERROR(VLOOKUP(Q$10 &amp; "_" &amp; $D$9 &amp; "_" &amp; $B202, OBSERVED_DATA!$A$2:$F$6151, 4, FALSE),  0)</f>
        <v>0</v>
      </c>
      <c r="R202" s="72">
        <f>IFERROR(VLOOKUP(R$10 &amp; "_" &amp; $D$9 &amp; "_" &amp; $B202, OBSERVED_DATA!$A$2:$F$6151, 4, FALSE),  0)</f>
        <v>0</v>
      </c>
      <c r="S202" s="72">
        <f>IFERROR(VLOOKUP(S$10 &amp; "_" &amp; $D$9 &amp; "_" &amp; $B202, OBSERVED_DATA!$A$2:$F$6151, 4, FALSE),  0)</f>
        <v>0</v>
      </c>
      <c r="T202" s="72">
        <f>IFERROR(VLOOKUP(T$10 &amp; "_" &amp; $D$9 &amp; "_" &amp; $B202, OBSERVED_DATA!$A$2:$F$6151, 4, FALSE),  0)</f>
        <v>0</v>
      </c>
    </row>
    <row r="203" spans="2:20" x14ac:dyDescent="0.25">
      <c r="B203" s="30">
        <f>Obs_Time!B203</f>
        <v>384</v>
      </c>
      <c r="C203" s="30">
        <f>Obs_Time!C203</f>
        <v>385</v>
      </c>
      <c r="D203" s="47"/>
      <c r="E203" s="72">
        <f>IFERROR(VLOOKUP(E$10 &amp; "_" &amp; $D$9 &amp; "_" &amp; $B203, OBSERVED_DATA!$A$2:$F$6151, 4, FALSE),  0)</f>
        <v>0</v>
      </c>
      <c r="F203" s="73">
        <f>IFERROR(VLOOKUP(F$10 &amp; "_" &amp; $D$9 &amp; "_" &amp; $B203, OBSERVED_DATA!$A$2:$F$6151, 4, FALSE),  0)</f>
        <v>0</v>
      </c>
      <c r="G203" s="73">
        <f>IFERROR(VLOOKUP(G$10 &amp; "_" &amp; $D$9 &amp; "_" &amp; $B203, OBSERVED_DATA!$A$2:$F$6151, 4, FALSE),  0)</f>
        <v>0</v>
      </c>
      <c r="H203" s="73">
        <f>IFERROR(VLOOKUP(H$10 &amp; "_" &amp; $D$9 &amp; "_" &amp; $B203, OBSERVED_DATA!$A$2:$F$6151, 4, FALSE),  0)</f>
        <v>0</v>
      </c>
      <c r="I203" s="73">
        <f>IFERROR(VLOOKUP(I$10 &amp; "_" &amp; $D$9 &amp; "_" &amp; $B203, OBSERVED_DATA!$A$2:$F$6151, 4, FALSE),  0)</f>
        <v>0</v>
      </c>
      <c r="J203" s="73">
        <f>IFERROR(VLOOKUP(J$10 &amp; "_" &amp; $D$9 &amp; "_" &amp; $B203, OBSERVED_DATA!$A$2:$F$6151, 4, FALSE),  0)</f>
        <v>0</v>
      </c>
      <c r="K203" s="72">
        <f>IFERROR(VLOOKUP(K$10 &amp; "_" &amp; $D$9 &amp; "_" &amp; $B203, OBSERVED_DATA!$A$2:$F$6151, 4, FALSE),  0)</f>
        <v>0</v>
      </c>
      <c r="L203" s="74">
        <f>IFERROR(VLOOKUP(L$10 &amp; "_" &amp; $D$9 &amp; "_" &amp; $B203, OBSERVED_DATA!$A$2:$F$6151, 4, FALSE),  0)</f>
        <v>0</v>
      </c>
      <c r="M203" s="72">
        <f>IFERROR(VLOOKUP(M$10 &amp; "_" &amp; $D$9 &amp; "_" &amp; $B203, OBSERVED_DATA!$A$2:$F$6151, 4, FALSE),  0)</f>
        <v>0</v>
      </c>
      <c r="N203" s="72">
        <f>IFERROR(VLOOKUP(N$10 &amp; "_" &amp; $D$9 &amp; "_" &amp; $B203, OBSERVED_DATA!$A$2:$F$6151, 4, FALSE),  0)</f>
        <v>0</v>
      </c>
      <c r="O203" s="74">
        <f>IFERROR(VLOOKUP(O$10 &amp; "_" &amp; $D$9 &amp; "_" &amp; $B203, OBSERVED_DATA!$A$2:$F$6151, 4, FALSE),  0)</f>
        <v>0</v>
      </c>
      <c r="P203" s="72">
        <f>IFERROR(VLOOKUP(P$10 &amp; "_" &amp; $D$9 &amp; "_" &amp; $B203, OBSERVED_DATA!$A$2:$F$6151, 4, FALSE),  0)</f>
        <v>0</v>
      </c>
      <c r="Q203" s="72">
        <f>IFERROR(VLOOKUP(Q$10 &amp; "_" &amp; $D$9 &amp; "_" &amp; $B203, OBSERVED_DATA!$A$2:$F$6151, 4, FALSE),  0)</f>
        <v>0</v>
      </c>
      <c r="R203" s="72">
        <f>IFERROR(VLOOKUP(R$10 &amp; "_" &amp; $D$9 &amp; "_" &amp; $B203, OBSERVED_DATA!$A$2:$F$6151, 4, FALSE),  0)</f>
        <v>0</v>
      </c>
      <c r="S203" s="72">
        <f>IFERROR(VLOOKUP(S$10 &amp; "_" &amp; $D$9 &amp; "_" &amp; $B203, OBSERVED_DATA!$A$2:$F$6151, 4, FALSE),  0)</f>
        <v>0</v>
      </c>
      <c r="T203" s="72">
        <f>IFERROR(VLOOKUP(T$10 &amp; "_" &amp; $D$9 &amp; "_" &amp; $B203, OBSERVED_DATA!$A$2:$F$6151, 4, FALSE),  0)</f>
        <v>0</v>
      </c>
    </row>
    <row r="204" spans="2:20" x14ac:dyDescent="0.25">
      <c r="B204" s="30">
        <f>Obs_Time!B204</f>
        <v>386</v>
      </c>
      <c r="C204" s="30">
        <f>Obs_Time!C204</f>
        <v>387</v>
      </c>
      <c r="D204" s="47"/>
      <c r="E204" s="72">
        <f>IFERROR(VLOOKUP(E$10 &amp; "_" &amp; $D$9 &amp; "_" &amp; $B204, OBSERVED_DATA!$A$2:$F$6151, 4, FALSE),  0)</f>
        <v>0</v>
      </c>
      <c r="F204" s="73">
        <f>IFERROR(VLOOKUP(F$10 &amp; "_" &amp; $D$9 &amp; "_" &amp; $B204, OBSERVED_DATA!$A$2:$F$6151, 4, FALSE),  0)</f>
        <v>0</v>
      </c>
      <c r="G204" s="73">
        <f>IFERROR(VLOOKUP(G$10 &amp; "_" &amp; $D$9 &amp; "_" &amp; $B204, OBSERVED_DATA!$A$2:$F$6151, 4, FALSE),  0)</f>
        <v>0</v>
      </c>
      <c r="H204" s="73">
        <f>IFERROR(VLOOKUP(H$10 &amp; "_" &amp; $D$9 &amp; "_" &amp; $B204, OBSERVED_DATA!$A$2:$F$6151, 4, FALSE),  0)</f>
        <v>0</v>
      </c>
      <c r="I204" s="73">
        <f>IFERROR(VLOOKUP(I$10 &amp; "_" &amp; $D$9 &amp; "_" &amp; $B204, OBSERVED_DATA!$A$2:$F$6151, 4, FALSE),  0)</f>
        <v>0</v>
      </c>
      <c r="J204" s="73">
        <f>IFERROR(VLOOKUP(J$10 &amp; "_" &amp; $D$9 &amp; "_" &amp; $B204, OBSERVED_DATA!$A$2:$F$6151, 4, FALSE),  0)</f>
        <v>0</v>
      </c>
      <c r="K204" s="72">
        <f>IFERROR(VLOOKUP(K$10 &amp; "_" &amp; $D$9 &amp; "_" &amp; $B204, OBSERVED_DATA!$A$2:$F$6151, 4, FALSE),  0)</f>
        <v>0</v>
      </c>
      <c r="L204" s="74">
        <f>IFERROR(VLOOKUP(L$10 &amp; "_" &amp; $D$9 &amp; "_" &amp; $B204, OBSERVED_DATA!$A$2:$F$6151, 4, FALSE),  0)</f>
        <v>0</v>
      </c>
      <c r="M204" s="72">
        <f>IFERROR(VLOOKUP(M$10 &amp; "_" &amp; $D$9 &amp; "_" &amp; $B204, OBSERVED_DATA!$A$2:$F$6151, 4, FALSE),  0)</f>
        <v>0</v>
      </c>
      <c r="N204" s="72">
        <f>IFERROR(VLOOKUP(N$10 &amp; "_" &amp; $D$9 &amp; "_" &amp; $B204, OBSERVED_DATA!$A$2:$F$6151, 4, FALSE),  0)</f>
        <v>0</v>
      </c>
      <c r="O204" s="74">
        <f>IFERROR(VLOOKUP(O$10 &amp; "_" &amp; $D$9 &amp; "_" &amp; $B204, OBSERVED_DATA!$A$2:$F$6151, 4, FALSE),  0)</f>
        <v>0</v>
      </c>
      <c r="P204" s="72">
        <f>IFERROR(VLOOKUP(P$10 &amp; "_" &amp; $D$9 &amp; "_" &amp; $B204, OBSERVED_DATA!$A$2:$F$6151, 4, FALSE),  0)</f>
        <v>0</v>
      </c>
      <c r="Q204" s="72">
        <f>IFERROR(VLOOKUP(Q$10 &amp; "_" &amp; $D$9 &amp; "_" &amp; $B204, OBSERVED_DATA!$A$2:$F$6151, 4, FALSE),  0)</f>
        <v>0</v>
      </c>
      <c r="R204" s="72">
        <f>IFERROR(VLOOKUP(R$10 &amp; "_" &amp; $D$9 &amp; "_" &amp; $B204, OBSERVED_DATA!$A$2:$F$6151, 4, FALSE),  0)</f>
        <v>0</v>
      </c>
      <c r="S204" s="72">
        <f>IFERROR(VLOOKUP(S$10 &amp; "_" &amp; $D$9 &amp; "_" &amp; $B204, OBSERVED_DATA!$A$2:$F$6151, 4, FALSE),  0)</f>
        <v>0</v>
      </c>
      <c r="T204" s="72">
        <f>IFERROR(VLOOKUP(T$10 &amp; "_" &amp; $D$9 &amp; "_" &amp; $B204, OBSERVED_DATA!$A$2:$F$6151, 4, FALSE),  0)</f>
        <v>0</v>
      </c>
    </row>
    <row r="205" spans="2:20" x14ac:dyDescent="0.25">
      <c r="B205" s="30">
        <f>Obs_Time!B205</f>
        <v>388</v>
      </c>
      <c r="C205" s="30">
        <f>Obs_Time!C205</f>
        <v>389</v>
      </c>
      <c r="D205" s="47"/>
      <c r="E205" s="72">
        <f>IFERROR(VLOOKUP(E$10 &amp; "_" &amp; $D$9 &amp; "_" &amp; $B205, OBSERVED_DATA!$A$2:$F$6151, 4, FALSE),  0)</f>
        <v>0</v>
      </c>
      <c r="F205" s="73">
        <f>IFERROR(VLOOKUP(F$10 &amp; "_" &amp; $D$9 &amp; "_" &amp; $B205, OBSERVED_DATA!$A$2:$F$6151, 4, FALSE),  0)</f>
        <v>0</v>
      </c>
      <c r="G205" s="73">
        <f>IFERROR(VLOOKUP(G$10 &amp; "_" &amp; $D$9 &amp; "_" &amp; $B205, OBSERVED_DATA!$A$2:$F$6151, 4, FALSE),  0)</f>
        <v>0</v>
      </c>
      <c r="H205" s="73">
        <f>IFERROR(VLOOKUP(H$10 &amp; "_" &amp; $D$9 &amp; "_" &amp; $B205, OBSERVED_DATA!$A$2:$F$6151, 4, FALSE),  0)</f>
        <v>0</v>
      </c>
      <c r="I205" s="73">
        <f>IFERROR(VLOOKUP(I$10 &amp; "_" &amp; $D$9 &amp; "_" &amp; $B205, OBSERVED_DATA!$A$2:$F$6151, 4, FALSE),  0)</f>
        <v>0</v>
      </c>
      <c r="J205" s="73">
        <f>IFERROR(VLOOKUP(J$10 &amp; "_" &amp; $D$9 &amp; "_" &amp; $B205, OBSERVED_DATA!$A$2:$F$6151, 4, FALSE),  0)</f>
        <v>0</v>
      </c>
      <c r="K205" s="72">
        <f>IFERROR(VLOOKUP(K$10 &amp; "_" &amp; $D$9 &amp; "_" &amp; $B205, OBSERVED_DATA!$A$2:$F$6151, 4, FALSE),  0)</f>
        <v>0</v>
      </c>
      <c r="L205" s="74">
        <f>IFERROR(VLOOKUP(L$10 &amp; "_" &amp; $D$9 &amp; "_" &amp; $B205, OBSERVED_DATA!$A$2:$F$6151, 4, FALSE),  0)</f>
        <v>0</v>
      </c>
      <c r="M205" s="72">
        <f>IFERROR(VLOOKUP(M$10 &amp; "_" &amp; $D$9 &amp; "_" &amp; $B205, OBSERVED_DATA!$A$2:$F$6151, 4, FALSE),  0)</f>
        <v>0</v>
      </c>
      <c r="N205" s="72">
        <f>IFERROR(VLOOKUP(N$10 &amp; "_" &amp; $D$9 &amp; "_" &amp; $B205, OBSERVED_DATA!$A$2:$F$6151, 4, FALSE),  0)</f>
        <v>0</v>
      </c>
      <c r="O205" s="74">
        <f>IFERROR(VLOOKUP(O$10 &amp; "_" &amp; $D$9 &amp; "_" &amp; $B205, OBSERVED_DATA!$A$2:$F$6151, 4, FALSE),  0)</f>
        <v>0</v>
      </c>
      <c r="P205" s="72">
        <f>IFERROR(VLOOKUP(P$10 &amp; "_" &amp; $D$9 &amp; "_" &amp; $B205, OBSERVED_DATA!$A$2:$F$6151, 4, FALSE),  0)</f>
        <v>0</v>
      </c>
      <c r="Q205" s="72">
        <f>IFERROR(VLOOKUP(Q$10 &amp; "_" &amp; $D$9 &amp; "_" &amp; $B205, OBSERVED_DATA!$A$2:$F$6151, 4, FALSE),  0)</f>
        <v>0</v>
      </c>
      <c r="R205" s="72">
        <f>IFERROR(VLOOKUP(R$10 &amp; "_" &amp; $D$9 &amp; "_" &amp; $B205, OBSERVED_DATA!$A$2:$F$6151, 4, FALSE),  0)</f>
        <v>0</v>
      </c>
      <c r="S205" s="72">
        <f>IFERROR(VLOOKUP(S$10 &amp; "_" &amp; $D$9 &amp; "_" &amp; $B205, OBSERVED_DATA!$A$2:$F$6151, 4, FALSE),  0)</f>
        <v>0</v>
      </c>
      <c r="T205" s="72">
        <f>IFERROR(VLOOKUP(T$10 &amp; "_" &amp; $D$9 &amp; "_" &amp; $B205, OBSERVED_DATA!$A$2:$F$6151, 4, FALSE),  0)</f>
        <v>0</v>
      </c>
    </row>
    <row r="206" spans="2:20" x14ac:dyDescent="0.25">
      <c r="B206" s="30">
        <f>Obs_Time!B206</f>
        <v>390</v>
      </c>
      <c r="C206" s="30">
        <f>Obs_Time!C206</f>
        <v>391</v>
      </c>
      <c r="D206" s="47"/>
      <c r="E206" s="72">
        <f>IFERROR(VLOOKUP(E$10 &amp; "_" &amp; $D$9 &amp; "_" &amp; $B206, OBSERVED_DATA!$A$2:$F$6151, 4, FALSE),  0)</f>
        <v>0</v>
      </c>
      <c r="F206" s="73">
        <f>IFERROR(VLOOKUP(F$10 &amp; "_" &amp; $D$9 &amp; "_" &amp; $B206, OBSERVED_DATA!$A$2:$F$6151, 4, FALSE),  0)</f>
        <v>0</v>
      </c>
      <c r="G206" s="73">
        <f>IFERROR(VLOOKUP(G$10 &amp; "_" &amp; $D$9 &amp; "_" &amp; $B206, OBSERVED_DATA!$A$2:$F$6151, 4, FALSE),  0)</f>
        <v>0</v>
      </c>
      <c r="H206" s="73">
        <f>IFERROR(VLOOKUP(H$10 &amp; "_" &amp; $D$9 &amp; "_" &amp; $B206, OBSERVED_DATA!$A$2:$F$6151, 4, FALSE),  0)</f>
        <v>0</v>
      </c>
      <c r="I206" s="73">
        <f>IFERROR(VLOOKUP(I$10 &amp; "_" &amp; $D$9 &amp; "_" &amp; $B206, OBSERVED_DATA!$A$2:$F$6151, 4, FALSE),  0)</f>
        <v>0</v>
      </c>
      <c r="J206" s="73">
        <f>IFERROR(VLOOKUP(J$10 &amp; "_" &amp; $D$9 &amp; "_" &amp; $B206, OBSERVED_DATA!$A$2:$F$6151, 4, FALSE),  0)</f>
        <v>0</v>
      </c>
      <c r="K206" s="72">
        <f>IFERROR(VLOOKUP(K$10 &amp; "_" &amp; $D$9 &amp; "_" &amp; $B206, OBSERVED_DATA!$A$2:$F$6151, 4, FALSE),  0)</f>
        <v>0</v>
      </c>
      <c r="L206" s="74">
        <f>IFERROR(VLOOKUP(L$10 &amp; "_" &amp; $D$9 &amp; "_" &amp; $B206, OBSERVED_DATA!$A$2:$F$6151, 4, FALSE),  0)</f>
        <v>0</v>
      </c>
      <c r="M206" s="72">
        <f>IFERROR(VLOOKUP(M$10 &amp; "_" &amp; $D$9 &amp; "_" &amp; $B206, OBSERVED_DATA!$A$2:$F$6151, 4, FALSE),  0)</f>
        <v>0</v>
      </c>
      <c r="N206" s="72">
        <f>IFERROR(VLOOKUP(N$10 &amp; "_" &amp; $D$9 &amp; "_" &amp; $B206, OBSERVED_DATA!$A$2:$F$6151, 4, FALSE),  0)</f>
        <v>0</v>
      </c>
      <c r="O206" s="74">
        <f>IFERROR(VLOOKUP(O$10 &amp; "_" &amp; $D$9 &amp; "_" &amp; $B206, OBSERVED_DATA!$A$2:$F$6151, 4, FALSE),  0)</f>
        <v>0</v>
      </c>
      <c r="P206" s="72">
        <f>IFERROR(VLOOKUP(P$10 &amp; "_" &amp; $D$9 &amp; "_" &amp; $B206, OBSERVED_DATA!$A$2:$F$6151, 4, FALSE),  0)</f>
        <v>0</v>
      </c>
      <c r="Q206" s="72">
        <f>IFERROR(VLOOKUP(Q$10 &amp; "_" &amp; $D$9 &amp; "_" &amp; $B206, OBSERVED_DATA!$A$2:$F$6151, 4, FALSE),  0)</f>
        <v>0</v>
      </c>
      <c r="R206" s="72">
        <f>IFERROR(VLOOKUP(R$10 &amp; "_" &amp; $D$9 &amp; "_" &amp; $B206, OBSERVED_DATA!$A$2:$F$6151, 4, FALSE),  0)</f>
        <v>0</v>
      </c>
      <c r="S206" s="72">
        <f>IFERROR(VLOOKUP(S$10 &amp; "_" &amp; $D$9 &amp; "_" &amp; $B206, OBSERVED_DATA!$A$2:$F$6151, 4, FALSE),  0)</f>
        <v>0</v>
      </c>
      <c r="T206" s="72">
        <f>IFERROR(VLOOKUP(T$10 &amp; "_" &amp; $D$9 &amp; "_" &amp; $B206, OBSERVED_DATA!$A$2:$F$6151, 4, FALSE),  0)</f>
        <v>0</v>
      </c>
    </row>
    <row r="207" spans="2:20" x14ac:dyDescent="0.25">
      <c r="B207" s="30">
        <f>Obs_Time!B207</f>
        <v>392</v>
      </c>
      <c r="C207" s="30">
        <f>Obs_Time!C207</f>
        <v>393</v>
      </c>
      <c r="D207" s="47"/>
      <c r="E207" s="72">
        <f>IFERROR(VLOOKUP(E$10 &amp; "_" &amp; $D$9 &amp; "_" &amp; $B207, OBSERVED_DATA!$A$2:$F$6151, 4, FALSE),  0)</f>
        <v>0</v>
      </c>
      <c r="F207" s="73">
        <f>IFERROR(VLOOKUP(F$10 &amp; "_" &amp; $D$9 &amp; "_" &amp; $B207, OBSERVED_DATA!$A$2:$F$6151, 4, FALSE),  0)</f>
        <v>0</v>
      </c>
      <c r="G207" s="73">
        <f>IFERROR(VLOOKUP(G$10 &amp; "_" &amp; $D$9 &amp; "_" &amp; $B207, OBSERVED_DATA!$A$2:$F$6151, 4, FALSE),  0)</f>
        <v>0</v>
      </c>
      <c r="H207" s="73">
        <f>IFERROR(VLOOKUP(H$10 &amp; "_" &amp; $D$9 &amp; "_" &amp; $B207, OBSERVED_DATA!$A$2:$F$6151, 4, FALSE),  0)</f>
        <v>0</v>
      </c>
      <c r="I207" s="73">
        <f>IFERROR(VLOOKUP(I$10 &amp; "_" &amp; $D$9 &amp; "_" &amp; $B207, OBSERVED_DATA!$A$2:$F$6151, 4, FALSE),  0)</f>
        <v>0</v>
      </c>
      <c r="J207" s="73">
        <f>IFERROR(VLOOKUP(J$10 &amp; "_" &amp; $D$9 &amp; "_" &amp; $B207, OBSERVED_DATA!$A$2:$F$6151, 4, FALSE),  0)</f>
        <v>0</v>
      </c>
      <c r="K207" s="72">
        <f>IFERROR(VLOOKUP(K$10 &amp; "_" &amp; $D$9 &amp; "_" &amp; $B207, OBSERVED_DATA!$A$2:$F$6151, 4, FALSE),  0)</f>
        <v>0</v>
      </c>
      <c r="L207" s="74">
        <f>IFERROR(VLOOKUP(L$10 &amp; "_" &amp; $D$9 &amp; "_" &amp; $B207, OBSERVED_DATA!$A$2:$F$6151, 4, FALSE),  0)</f>
        <v>0</v>
      </c>
      <c r="M207" s="72">
        <f>IFERROR(VLOOKUP(M$10 &amp; "_" &amp; $D$9 &amp; "_" &amp; $B207, OBSERVED_DATA!$A$2:$F$6151, 4, FALSE),  0)</f>
        <v>0</v>
      </c>
      <c r="N207" s="72">
        <f>IFERROR(VLOOKUP(N$10 &amp; "_" &amp; $D$9 &amp; "_" &amp; $B207, OBSERVED_DATA!$A$2:$F$6151, 4, FALSE),  0)</f>
        <v>0</v>
      </c>
      <c r="O207" s="74">
        <f>IFERROR(VLOOKUP(O$10 &amp; "_" &amp; $D$9 &amp; "_" &amp; $B207, OBSERVED_DATA!$A$2:$F$6151, 4, FALSE),  0)</f>
        <v>0</v>
      </c>
      <c r="P207" s="72">
        <f>IFERROR(VLOOKUP(P$10 &amp; "_" &amp; $D$9 &amp; "_" &amp; $B207, OBSERVED_DATA!$A$2:$F$6151, 4, FALSE),  0)</f>
        <v>0</v>
      </c>
      <c r="Q207" s="72">
        <f>IFERROR(VLOOKUP(Q$10 &amp; "_" &amp; $D$9 &amp; "_" &amp; $B207, OBSERVED_DATA!$A$2:$F$6151, 4, FALSE),  0)</f>
        <v>0</v>
      </c>
      <c r="R207" s="72">
        <f>IFERROR(VLOOKUP(R$10 &amp; "_" &amp; $D$9 &amp; "_" &amp; $B207, OBSERVED_DATA!$A$2:$F$6151, 4, FALSE),  0)</f>
        <v>0</v>
      </c>
      <c r="S207" s="72">
        <f>IFERROR(VLOOKUP(S$10 &amp; "_" &amp; $D$9 &amp; "_" &amp; $B207, OBSERVED_DATA!$A$2:$F$6151, 4, FALSE),  0)</f>
        <v>0</v>
      </c>
      <c r="T207" s="72">
        <f>IFERROR(VLOOKUP(T$10 &amp; "_" &amp; $D$9 &amp; "_" &amp; $B207, OBSERVED_DATA!$A$2:$F$6151, 4, FALSE),  0)</f>
        <v>0</v>
      </c>
    </row>
    <row r="208" spans="2:20" x14ac:dyDescent="0.25">
      <c r="B208" s="30">
        <f>Obs_Time!B208</f>
        <v>394</v>
      </c>
      <c r="C208" s="30">
        <f>Obs_Time!C208</f>
        <v>395</v>
      </c>
      <c r="D208" s="47"/>
      <c r="E208" s="72">
        <f>IFERROR(VLOOKUP(E$10 &amp; "_" &amp; $D$9 &amp; "_" &amp; $B208, OBSERVED_DATA!$A$2:$F$6151, 4, FALSE),  0)</f>
        <v>0</v>
      </c>
      <c r="F208" s="73">
        <f>IFERROR(VLOOKUP(F$10 &amp; "_" &amp; $D$9 &amp; "_" &amp; $B208, OBSERVED_DATA!$A$2:$F$6151, 4, FALSE),  0)</f>
        <v>0</v>
      </c>
      <c r="G208" s="73">
        <f>IFERROR(VLOOKUP(G$10 &amp; "_" &amp; $D$9 &amp; "_" &amp; $B208, OBSERVED_DATA!$A$2:$F$6151, 4, FALSE),  0)</f>
        <v>0</v>
      </c>
      <c r="H208" s="73">
        <f>IFERROR(VLOOKUP(H$10 &amp; "_" &amp; $D$9 &amp; "_" &amp; $B208, OBSERVED_DATA!$A$2:$F$6151, 4, FALSE),  0)</f>
        <v>0</v>
      </c>
      <c r="I208" s="73">
        <f>IFERROR(VLOOKUP(I$10 &amp; "_" &amp; $D$9 &amp; "_" &amp; $B208, OBSERVED_DATA!$A$2:$F$6151, 4, FALSE),  0)</f>
        <v>0</v>
      </c>
      <c r="J208" s="73">
        <f>IFERROR(VLOOKUP(J$10 &amp; "_" &amp; $D$9 &amp; "_" &amp; $B208, OBSERVED_DATA!$A$2:$F$6151, 4, FALSE),  0)</f>
        <v>0</v>
      </c>
      <c r="K208" s="72">
        <f>IFERROR(VLOOKUP(K$10 &amp; "_" &amp; $D$9 &amp; "_" &amp; $B208, OBSERVED_DATA!$A$2:$F$6151, 4, FALSE),  0)</f>
        <v>0</v>
      </c>
      <c r="L208" s="74">
        <f>IFERROR(VLOOKUP(L$10 &amp; "_" &amp; $D$9 &amp; "_" &amp; $B208, OBSERVED_DATA!$A$2:$F$6151, 4, FALSE),  0)</f>
        <v>0</v>
      </c>
      <c r="M208" s="72">
        <f>IFERROR(VLOOKUP(M$10 &amp; "_" &amp; $D$9 &amp; "_" &amp; $B208, OBSERVED_DATA!$A$2:$F$6151, 4, FALSE),  0)</f>
        <v>0</v>
      </c>
      <c r="N208" s="72">
        <f>IFERROR(VLOOKUP(N$10 &amp; "_" &amp; $D$9 &amp; "_" &amp; $B208, OBSERVED_DATA!$A$2:$F$6151, 4, FALSE),  0)</f>
        <v>0</v>
      </c>
      <c r="O208" s="74">
        <f>IFERROR(VLOOKUP(O$10 &amp; "_" &amp; $D$9 &amp; "_" &amp; $B208, OBSERVED_DATA!$A$2:$F$6151, 4, FALSE),  0)</f>
        <v>0</v>
      </c>
      <c r="P208" s="72">
        <f>IFERROR(VLOOKUP(P$10 &amp; "_" &amp; $D$9 &amp; "_" &amp; $B208, OBSERVED_DATA!$A$2:$F$6151, 4, FALSE),  0)</f>
        <v>0</v>
      </c>
      <c r="Q208" s="72">
        <f>IFERROR(VLOOKUP(Q$10 &amp; "_" &amp; $D$9 &amp; "_" &amp; $B208, OBSERVED_DATA!$A$2:$F$6151, 4, FALSE),  0)</f>
        <v>0</v>
      </c>
      <c r="R208" s="72">
        <f>IFERROR(VLOOKUP(R$10 &amp; "_" &amp; $D$9 &amp; "_" &amp; $B208, OBSERVED_DATA!$A$2:$F$6151, 4, FALSE),  0)</f>
        <v>0</v>
      </c>
      <c r="S208" s="72">
        <f>IFERROR(VLOOKUP(S$10 &amp; "_" &amp; $D$9 &amp; "_" &amp; $B208, OBSERVED_DATA!$A$2:$F$6151, 4, FALSE),  0)</f>
        <v>0</v>
      </c>
      <c r="T208" s="72">
        <f>IFERROR(VLOOKUP(T$10 &amp; "_" &amp; $D$9 &amp; "_" &amp; $B208, OBSERVED_DATA!$A$2:$F$6151, 4, FALSE),  0)</f>
        <v>0</v>
      </c>
    </row>
    <row r="209" spans="2:20" x14ac:dyDescent="0.25">
      <c r="B209" s="30">
        <f>Obs_Time!B209</f>
        <v>396</v>
      </c>
      <c r="C209" s="30">
        <f>Obs_Time!C209</f>
        <v>397</v>
      </c>
      <c r="D209" s="47"/>
      <c r="E209" s="72">
        <f>IFERROR(VLOOKUP(E$10 &amp; "_" &amp; $D$9 &amp; "_" &amp; $B209, OBSERVED_DATA!$A$2:$F$6151, 4, FALSE),  0)</f>
        <v>0</v>
      </c>
      <c r="F209" s="73">
        <f>IFERROR(VLOOKUP(F$10 &amp; "_" &amp; $D$9 &amp; "_" &amp; $B209, OBSERVED_DATA!$A$2:$F$6151, 4, FALSE),  0)</f>
        <v>0</v>
      </c>
      <c r="G209" s="73">
        <f>IFERROR(VLOOKUP(G$10 &amp; "_" &amp; $D$9 &amp; "_" &amp; $B209, OBSERVED_DATA!$A$2:$F$6151, 4, FALSE),  0)</f>
        <v>0</v>
      </c>
      <c r="H209" s="73">
        <f>IFERROR(VLOOKUP(H$10 &amp; "_" &amp; $D$9 &amp; "_" &amp; $B209, OBSERVED_DATA!$A$2:$F$6151, 4, FALSE),  0)</f>
        <v>0</v>
      </c>
      <c r="I209" s="73">
        <f>IFERROR(VLOOKUP(I$10 &amp; "_" &amp; $D$9 &amp; "_" &amp; $B209, OBSERVED_DATA!$A$2:$F$6151, 4, FALSE),  0)</f>
        <v>0</v>
      </c>
      <c r="J209" s="73">
        <f>IFERROR(VLOOKUP(J$10 &amp; "_" &amp; $D$9 &amp; "_" &amp; $B209, OBSERVED_DATA!$A$2:$F$6151, 4, FALSE),  0)</f>
        <v>0</v>
      </c>
      <c r="K209" s="72">
        <f>IFERROR(VLOOKUP(K$10 &amp; "_" &amp; $D$9 &amp; "_" &amp; $B209, OBSERVED_DATA!$A$2:$F$6151, 4, FALSE),  0)</f>
        <v>0</v>
      </c>
      <c r="L209" s="74">
        <f>IFERROR(VLOOKUP(L$10 &amp; "_" &amp; $D$9 &amp; "_" &amp; $B209, OBSERVED_DATA!$A$2:$F$6151, 4, FALSE),  0)</f>
        <v>0</v>
      </c>
      <c r="M209" s="72">
        <f>IFERROR(VLOOKUP(M$10 &amp; "_" &amp; $D$9 &amp; "_" &amp; $B209, OBSERVED_DATA!$A$2:$F$6151, 4, FALSE),  0)</f>
        <v>0</v>
      </c>
      <c r="N209" s="72">
        <f>IFERROR(VLOOKUP(N$10 &amp; "_" &amp; $D$9 &amp; "_" &amp; $B209, OBSERVED_DATA!$A$2:$F$6151, 4, FALSE),  0)</f>
        <v>0</v>
      </c>
      <c r="O209" s="74">
        <f>IFERROR(VLOOKUP(O$10 &amp; "_" &amp; $D$9 &amp; "_" &amp; $B209, OBSERVED_DATA!$A$2:$F$6151, 4, FALSE),  0)</f>
        <v>0</v>
      </c>
      <c r="P209" s="72">
        <f>IFERROR(VLOOKUP(P$10 &amp; "_" &amp; $D$9 &amp; "_" &amp; $B209, OBSERVED_DATA!$A$2:$F$6151, 4, FALSE),  0)</f>
        <v>0</v>
      </c>
      <c r="Q209" s="72">
        <f>IFERROR(VLOOKUP(Q$10 &amp; "_" &amp; $D$9 &amp; "_" &amp; $B209, OBSERVED_DATA!$A$2:$F$6151, 4, FALSE),  0)</f>
        <v>0</v>
      </c>
      <c r="R209" s="72">
        <f>IFERROR(VLOOKUP(R$10 &amp; "_" &amp; $D$9 &amp; "_" &amp; $B209, OBSERVED_DATA!$A$2:$F$6151, 4, FALSE),  0)</f>
        <v>0</v>
      </c>
      <c r="S209" s="72">
        <f>IFERROR(VLOOKUP(S$10 &amp; "_" &amp; $D$9 &amp; "_" &amp; $B209, OBSERVED_DATA!$A$2:$F$6151, 4, FALSE),  0)</f>
        <v>0</v>
      </c>
      <c r="T209" s="72">
        <f>IFERROR(VLOOKUP(T$10 &amp; "_" &amp; $D$9 &amp; "_" &amp; $B209, OBSERVED_DATA!$A$2:$F$6151, 4, FALSE),  0)</f>
        <v>0</v>
      </c>
    </row>
    <row r="210" spans="2:20" x14ac:dyDescent="0.25">
      <c r="B210" s="30">
        <f>Obs_Time!B210</f>
        <v>398</v>
      </c>
      <c r="C210" s="30">
        <f>Obs_Time!C210</f>
        <v>399</v>
      </c>
      <c r="D210" s="47"/>
      <c r="E210" s="72">
        <f>IFERROR(VLOOKUP(E$10 &amp; "_" &amp; $D$9 &amp; "_" &amp; $B210, OBSERVED_DATA!$A$2:$F$6151, 4, FALSE),  0)</f>
        <v>0</v>
      </c>
      <c r="F210" s="73">
        <f>IFERROR(VLOOKUP(F$10 &amp; "_" &amp; $D$9 &amp; "_" &amp; $B210, OBSERVED_DATA!$A$2:$F$6151, 4, FALSE),  0)</f>
        <v>0</v>
      </c>
      <c r="G210" s="73">
        <f>IFERROR(VLOOKUP(G$10 &amp; "_" &amp; $D$9 &amp; "_" &amp; $B210, OBSERVED_DATA!$A$2:$F$6151, 4, FALSE),  0)</f>
        <v>0</v>
      </c>
      <c r="H210" s="73">
        <f>IFERROR(VLOOKUP(H$10 &amp; "_" &amp; $D$9 &amp; "_" &amp; $B210, OBSERVED_DATA!$A$2:$F$6151, 4, FALSE),  0)</f>
        <v>0</v>
      </c>
      <c r="I210" s="73">
        <f>IFERROR(VLOOKUP(I$10 &amp; "_" &amp; $D$9 &amp; "_" &amp; $B210, OBSERVED_DATA!$A$2:$F$6151, 4, FALSE),  0)</f>
        <v>0</v>
      </c>
      <c r="J210" s="73">
        <f>IFERROR(VLOOKUP(J$10 &amp; "_" &amp; $D$9 &amp; "_" &amp; $B210, OBSERVED_DATA!$A$2:$F$6151, 4, FALSE),  0)</f>
        <v>0</v>
      </c>
      <c r="K210" s="72">
        <f>IFERROR(VLOOKUP(K$10 &amp; "_" &amp; $D$9 &amp; "_" &amp; $B210, OBSERVED_DATA!$A$2:$F$6151, 4, FALSE),  0)</f>
        <v>0</v>
      </c>
      <c r="L210" s="74">
        <f>IFERROR(VLOOKUP(L$10 &amp; "_" &amp; $D$9 &amp; "_" &amp; $B210, OBSERVED_DATA!$A$2:$F$6151, 4, FALSE),  0)</f>
        <v>0</v>
      </c>
      <c r="M210" s="72">
        <f>IFERROR(VLOOKUP(M$10 &amp; "_" &amp; $D$9 &amp; "_" &amp; $B210, OBSERVED_DATA!$A$2:$F$6151, 4, FALSE),  0)</f>
        <v>0</v>
      </c>
      <c r="N210" s="72">
        <f>IFERROR(VLOOKUP(N$10 &amp; "_" &amp; $D$9 &amp; "_" &amp; $B210, OBSERVED_DATA!$A$2:$F$6151, 4, FALSE),  0)</f>
        <v>0</v>
      </c>
      <c r="O210" s="74">
        <f>IFERROR(VLOOKUP(O$10 &amp; "_" &amp; $D$9 &amp; "_" &amp; $B210, OBSERVED_DATA!$A$2:$F$6151, 4, FALSE),  0)</f>
        <v>0</v>
      </c>
      <c r="P210" s="72">
        <f>IFERROR(VLOOKUP(P$10 &amp; "_" &amp; $D$9 &amp; "_" &amp; $B210, OBSERVED_DATA!$A$2:$F$6151, 4, FALSE),  0)</f>
        <v>0</v>
      </c>
      <c r="Q210" s="72">
        <f>IFERROR(VLOOKUP(Q$10 &amp; "_" &amp; $D$9 &amp; "_" &amp; $B210, OBSERVED_DATA!$A$2:$F$6151, 4, FALSE),  0)</f>
        <v>0</v>
      </c>
      <c r="R210" s="72">
        <f>IFERROR(VLOOKUP(R$10 &amp; "_" &amp; $D$9 &amp; "_" &amp; $B210, OBSERVED_DATA!$A$2:$F$6151, 4, FALSE),  0)</f>
        <v>0</v>
      </c>
      <c r="S210" s="72">
        <f>IFERROR(VLOOKUP(S$10 &amp; "_" &amp; $D$9 &amp; "_" &amp; $B210, OBSERVED_DATA!$A$2:$F$6151, 4, FALSE),  0)</f>
        <v>0</v>
      </c>
      <c r="T210" s="72">
        <f>IFERROR(VLOOKUP(T$10 &amp; "_" &amp; $D$9 &amp; "_" &amp; $B210, OBSERVED_DATA!$A$2:$F$6151, 4, FALSE),  0)</f>
        <v>0</v>
      </c>
    </row>
    <row r="211" spans="2:20" x14ac:dyDescent="0.25">
      <c r="B211" s="30">
        <f>Obs_Time!B211</f>
        <v>400</v>
      </c>
      <c r="C211" s="30">
        <f>Obs_Time!C211</f>
        <v>401</v>
      </c>
      <c r="D211" s="47"/>
      <c r="E211" s="72">
        <f>IFERROR(VLOOKUP(E$10 &amp; "_" &amp; $D$9 &amp; "_" &amp; $B211, OBSERVED_DATA!$A$2:$F$6151, 4, FALSE),  0)</f>
        <v>0</v>
      </c>
      <c r="F211" s="73">
        <f>IFERROR(VLOOKUP(F$10 &amp; "_" &amp; $D$9 &amp; "_" &amp; $B211, OBSERVED_DATA!$A$2:$F$6151, 4, FALSE),  0)</f>
        <v>0</v>
      </c>
      <c r="G211" s="73">
        <f>IFERROR(VLOOKUP(G$10 &amp; "_" &amp; $D$9 &amp; "_" &amp; $B211, OBSERVED_DATA!$A$2:$F$6151, 4, FALSE),  0)</f>
        <v>0</v>
      </c>
      <c r="H211" s="73">
        <f>IFERROR(VLOOKUP(H$10 &amp; "_" &amp; $D$9 &amp; "_" &amp; $B211, OBSERVED_DATA!$A$2:$F$6151, 4, FALSE),  0)</f>
        <v>0</v>
      </c>
      <c r="I211" s="73">
        <f>IFERROR(VLOOKUP(I$10 &amp; "_" &amp; $D$9 &amp; "_" &amp; $B211, OBSERVED_DATA!$A$2:$F$6151, 4, FALSE),  0)</f>
        <v>0</v>
      </c>
      <c r="J211" s="73">
        <f>IFERROR(VLOOKUP(J$10 &amp; "_" &amp; $D$9 &amp; "_" &amp; $B211, OBSERVED_DATA!$A$2:$F$6151, 4, FALSE),  0)</f>
        <v>0</v>
      </c>
      <c r="K211" s="72">
        <f>IFERROR(VLOOKUP(K$10 &amp; "_" &amp; $D$9 &amp; "_" &amp; $B211, OBSERVED_DATA!$A$2:$F$6151, 4, FALSE),  0)</f>
        <v>0</v>
      </c>
      <c r="L211" s="74">
        <f>IFERROR(VLOOKUP(L$10 &amp; "_" &amp; $D$9 &amp; "_" &amp; $B211, OBSERVED_DATA!$A$2:$F$6151, 4, FALSE),  0)</f>
        <v>0</v>
      </c>
      <c r="M211" s="72">
        <f>IFERROR(VLOOKUP(M$10 &amp; "_" &amp; $D$9 &amp; "_" &amp; $B211, OBSERVED_DATA!$A$2:$F$6151, 4, FALSE),  0)</f>
        <v>0</v>
      </c>
      <c r="N211" s="72">
        <f>IFERROR(VLOOKUP(N$10 &amp; "_" &amp; $D$9 &amp; "_" &amp; $B211, OBSERVED_DATA!$A$2:$F$6151, 4, FALSE),  0)</f>
        <v>0</v>
      </c>
      <c r="O211" s="74">
        <f>IFERROR(VLOOKUP(O$10 &amp; "_" &amp; $D$9 &amp; "_" &amp; $B211, OBSERVED_DATA!$A$2:$F$6151, 4, FALSE),  0)</f>
        <v>0</v>
      </c>
      <c r="P211" s="72">
        <f>IFERROR(VLOOKUP(P$10 &amp; "_" &amp; $D$9 &amp; "_" &amp; $B211, OBSERVED_DATA!$A$2:$F$6151, 4, FALSE),  0)</f>
        <v>0</v>
      </c>
      <c r="Q211" s="72">
        <f>IFERROR(VLOOKUP(Q$10 &amp; "_" &amp; $D$9 &amp; "_" &amp; $B211, OBSERVED_DATA!$A$2:$F$6151, 4, FALSE),  0)</f>
        <v>0</v>
      </c>
      <c r="R211" s="72">
        <f>IFERROR(VLOOKUP(R$10 &amp; "_" &amp; $D$9 &amp; "_" &amp; $B211, OBSERVED_DATA!$A$2:$F$6151, 4, FALSE),  0)</f>
        <v>0</v>
      </c>
      <c r="S211" s="72">
        <f>IFERROR(VLOOKUP(S$10 &amp; "_" &amp; $D$9 &amp; "_" &amp; $B211, OBSERVED_DATA!$A$2:$F$6151, 4, FALSE),  0)</f>
        <v>0</v>
      </c>
      <c r="T211" s="72">
        <f>IFERROR(VLOOKUP(T$10 &amp; "_" &amp; $D$9 &amp; "_" &amp; $B211, OBSERVED_DATA!$A$2:$F$6151, 4, FALSE),  0)</f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60471-6A16-4291-854B-EC7CF5B53670}">
  <sheetPr>
    <tabColor theme="8" tint="0.59999389629810485"/>
  </sheetPr>
  <dimension ref="A1:AQ211"/>
  <sheetViews>
    <sheetView zoomScale="70" zoomScaleNormal="70" workbookViewId="0">
      <pane xSplit="1" ySplit="1" topLeftCell="B2" activePane="bottomRight" state="frozen"/>
      <selection activeCell="AG8" sqref="AG8:AH8"/>
      <selection pane="topRight" activeCell="AG8" sqref="AG8:AH8"/>
      <selection pane="bottomLeft" activeCell="AG8" sqref="AG8:AH8"/>
      <selection pane="bottomRight" activeCell="AG8" sqref="AG8:AH8"/>
    </sheetView>
  </sheetViews>
  <sheetFormatPr defaultColWidth="9.140625" defaultRowHeight="15" x14ac:dyDescent="0.25"/>
  <cols>
    <col min="1" max="1" width="4.7109375" style="4" customWidth="1"/>
    <col min="2" max="2" width="8.42578125" style="4" customWidth="1"/>
    <col min="3" max="3" width="9.140625" style="4" customWidth="1"/>
    <col min="4" max="6" width="13" style="4" bestFit="1" customWidth="1"/>
    <col min="7" max="7" width="13.7109375" style="4" customWidth="1"/>
    <col min="8" max="9" width="13" style="4" bestFit="1" customWidth="1"/>
    <col min="10" max="10" width="14.42578125" style="4" bestFit="1" customWidth="1"/>
    <col min="11" max="11" width="16" style="4" bestFit="1" customWidth="1"/>
    <col min="12" max="12" width="13.5703125" style="4" bestFit="1" customWidth="1"/>
    <col min="13" max="14" width="15.28515625" style="4" bestFit="1" customWidth="1"/>
    <col min="15" max="20" width="15.28515625" style="4" customWidth="1"/>
    <col min="21" max="22" width="9.140625" style="4"/>
    <col min="23" max="23" width="16.85546875" style="4" customWidth="1"/>
    <col min="24" max="24" width="19.7109375" style="4" bestFit="1" customWidth="1"/>
    <col min="25" max="25" width="11.5703125" style="4" customWidth="1"/>
    <col min="26" max="26" width="12" style="4" customWidth="1"/>
    <col min="27" max="27" width="8.5703125" style="4" customWidth="1"/>
    <col min="28" max="29" width="14" style="4" customWidth="1"/>
    <col min="30" max="30" width="11.140625" style="4" customWidth="1"/>
    <col min="31" max="41" width="9.140625" style="4"/>
    <col min="42" max="42" width="6.42578125" style="4" customWidth="1"/>
    <col min="43" max="53" width="9.140625" style="4"/>
    <col min="54" max="54" width="6.42578125" style="4" customWidth="1"/>
    <col min="55" max="16384" width="9.140625" style="4"/>
  </cols>
  <sheetData>
    <row r="1" spans="1:43" s="9" customFormat="1" ht="23.25" x14ac:dyDescent="0.35">
      <c r="A1" s="9" t="s">
        <v>33</v>
      </c>
    </row>
    <row r="3" spans="1:43" x14ac:dyDescent="0.25">
      <c r="A3" s="44"/>
      <c r="B3" s="25"/>
      <c r="C3" s="25"/>
      <c r="D3" s="79">
        <f>Obs_Time!D3</f>
        <v>10</v>
      </c>
      <c r="E3" s="79">
        <f>Obs_Time!E3</f>
        <v>11</v>
      </c>
      <c r="F3" s="79">
        <f>Obs_Time!F3</f>
        <v>12</v>
      </c>
      <c r="G3" s="79">
        <f>Obs_Time!G3</f>
        <v>13</v>
      </c>
      <c r="H3" s="79">
        <f>Obs_Time!H3</f>
        <v>14</v>
      </c>
      <c r="I3" s="79">
        <f>Obs_Time!I3</f>
        <v>15</v>
      </c>
      <c r="J3" s="79">
        <f>Obs_Time!J3</f>
        <v>16</v>
      </c>
      <c r="K3" s="79">
        <f>Obs_Time!K3</f>
        <v>17</v>
      </c>
      <c r="L3" s="79">
        <f>Obs_Time!L3</f>
        <v>21</v>
      </c>
      <c r="M3" s="79">
        <f>Obs_Time!M3</f>
        <v>22</v>
      </c>
      <c r="N3" s="79">
        <f>Obs_Time!N3</f>
        <v>23</v>
      </c>
      <c r="O3" s="79">
        <f>Obs_Time!O3</f>
        <v>30</v>
      </c>
      <c r="P3" s="79">
        <f>Obs_Time!P3</f>
        <v>40</v>
      </c>
      <c r="Q3" s="79">
        <f>Obs_Time!Q3</f>
        <v>32</v>
      </c>
      <c r="R3" s="79">
        <f>Obs_Time!R3</f>
        <v>42</v>
      </c>
      <c r="S3" s="79">
        <f>Obs_Time!S3</f>
        <v>33</v>
      </c>
      <c r="T3" s="79">
        <f>Obs_Time!T3</f>
        <v>43</v>
      </c>
      <c r="U3" s="44"/>
      <c r="V3" s="44"/>
      <c r="W3" s="44"/>
      <c r="X3" s="44"/>
      <c r="Y3" s="44"/>
      <c r="Z3" s="44"/>
      <c r="AA3" s="44"/>
      <c r="AB3" s="44"/>
      <c r="AC3" s="44"/>
      <c r="AD3" s="44"/>
      <c r="AE3" s="56"/>
      <c r="AQ3" s="56"/>
    </row>
    <row r="4" spans="1:43" x14ac:dyDescent="0.25">
      <c r="B4" s="11"/>
      <c r="C4" s="10" t="s">
        <v>31</v>
      </c>
      <c r="D4" s="35">
        <f>IFERROR(D6/D5, 0)</f>
        <v>0</v>
      </c>
      <c r="E4" s="35">
        <f>IFERROR(E6/E5, 0)</f>
        <v>31.828721399999989</v>
      </c>
      <c r="F4" s="35">
        <f t="shared" ref="F4:T4" si="0">IFERROR(F6/F5, 0)</f>
        <v>15.330714199999989</v>
      </c>
      <c r="G4" s="35">
        <f t="shared" si="0"/>
        <v>17.186377399999991</v>
      </c>
      <c r="H4" s="35">
        <f t="shared" si="0"/>
        <v>9.1497834000000058</v>
      </c>
      <c r="I4" s="35">
        <f t="shared" si="0"/>
        <v>12.332930400000004</v>
      </c>
      <c r="J4" s="35">
        <f t="shared" si="0"/>
        <v>23.897688000000006</v>
      </c>
      <c r="K4" s="35">
        <f t="shared" si="0"/>
        <v>17.948873600000002</v>
      </c>
      <c r="L4" s="34">
        <f t="shared" si="0"/>
        <v>0</v>
      </c>
      <c r="M4" s="35">
        <f t="shared" si="0"/>
        <v>36.433482400000031</v>
      </c>
      <c r="N4" s="35">
        <f t="shared" si="0"/>
        <v>47.447703199999943</v>
      </c>
      <c r="O4" s="34">
        <f t="shared" si="0"/>
        <v>81.400418200000047</v>
      </c>
      <c r="P4" s="35">
        <f t="shared" si="0"/>
        <v>70.428134399999976</v>
      </c>
      <c r="Q4" s="35">
        <f t="shared" si="0"/>
        <v>96.432495999999929</v>
      </c>
      <c r="R4" s="35">
        <f t="shared" si="0"/>
        <v>100.30357799999999</v>
      </c>
      <c r="S4" s="35">
        <f t="shared" si="0"/>
        <v>147.6206499999999</v>
      </c>
      <c r="T4" s="35">
        <f t="shared" si="0"/>
        <v>158.78199140000009</v>
      </c>
    </row>
    <row r="5" spans="1:43" x14ac:dyDescent="0.25">
      <c r="B5" s="10"/>
      <c r="C5" s="10" t="s">
        <v>13</v>
      </c>
      <c r="D5" s="37">
        <f t="shared" ref="D5:T5" si="1">SUM(D11:D1048576)</f>
        <v>0</v>
      </c>
      <c r="E5" s="37">
        <f t="shared" si="1"/>
        <v>1.0000000000000002</v>
      </c>
      <c r="F5" s="37">
        <f t="shared" si="1"/>
        <v>1.0000000000000004</v>
      </c>
      <c r="G5" s="37">
        <f t="shared" si="1"/>
        <v>1.0000000000000004</v>
      </c>
      <c r="H5" s="37">
        <f t="shared" si="1"/>
        <v>0.99999999999999967</v>
      </c>
      <c r="I5" s="37">
        <f t="shared" si="1"/>
        <v>0.99999999999999989</v>
      </c>
      <c r="J5" s="37">
        <f t="shared" si="1"/>
        <v>0.99999999999999911</v>
      </c>
      <c r="K5" s="37">
        <f t="shared" si="1"/>
        <v>0.99999999999999978</v>
      </c>
      <c r="L5" s="36">
        <f t="shared" si="1"/>
        <v>0</v>
      </c>
      <c r="M5" s="37">
        <f t="shared" si="1"/>
        <v>1.0000000000000002</v>
      </c>
      <c r="N5" s="37">
        <f t="shared" si="1"/>
        <v>1.0000000000000009</v>
      </c>
      <c r="O5" s="36">
        <f t="shared" si="1"/>
        <v>1</v>
      </c>
      <c r="P5" s="37">
        <f t="shared" si="1"/>
        <v>1.0000000000000004</v>
      </c>
      <c r="Q5" s="37">
        <f t="shared" si="1"/>
        <v>1.0000000000000004</v>
      </c>
      <c r="R5" s="37">
        <f t="shared" si="1"/>
        <v>1</v>
      </c>
      <c r="S5" s="37">
        <f t="shared" si="1"/>
        <v>1.0000000000000007</v>
      </c>
      <c r="T5" s="37">
        <f t="shared" si="1"/>
        <v>0.99999999999999967</v>
      </c>
    </row>
    <row r="6" spans="1:43" x14ac:dyDescent="0.25">
      <c r="B6" s="10"/>
      <c r="C6" s="10" t="s">
        <v>22</v>
      </c>
      <c r="D6" s="77">
        <f t="shared" ref="D6:T6" si="2">SUMPRODUCT($C11:$C1048576, D11:D1048576)</f>
        <v>0</v>
      </c>
      <c r="E6" s="77">
        <f t="shared" si="2"/>
        <v>31.828721399999996</v>
      </c>
      <c r="F6" s="77">
        <f t="shared" si="2"/>
        <v>15.330714199999996</v>
      </c>
      <c r="G6" s="77">
        <f t="shared" si="2"/>
        <v>17.186377399999998</v>
      </c>
      <c r="H6" s="77">
        <f t="shared" si="2"/>
        <v>9.1497834000000022</v>
      </c>
      <c r="I6" s="77">
        <f t="shared" si="2"/>
        <v>12.332930400000002</v>
      </c>
      <c r="J6" s="77">
        <f t="shared" si="2"/>
        <v>23.897687999999984</v>
      </c>
      <c r="K6" s="77">
        <f t="shared" si="2"/>
        <v>17.948873599999999</v>
      </c>
      <c r="L6" s="78">
        <f t="shared" si="2"/>
        <v>0</v>
      </c>
      <c r="M6" s="77">
        <f t="shared" si="2"/>
        <v>36.433482400000038</v>
      </c>
      <c r="N6" s="77">
        <f t="shared" si="2"/>
        <v>47.447703199999985</v>
      </c>
      <c r="O6" s="78">
        <f t="shared" si="2"/>
        <v>81.400418200000047</v>
      </c>
      <c r="P6" s="77">
        <f t="shared" si="2"/>
        <v>70.428134400000005</v>
      </c>
      <c r="Q6" s="77">
        <f t="shared" si="2"/>
        <v>96.432495999999972</v>
      </c>
      <c r="R6" s="77">
        <f t="shared" si="2"/>
        <v>100.30357799999999</v>
      </c>
      <c r="S6" s="77">
        <f t="shared" si="2"/>
        <v>147.62064999999998</v>
      </c>
      <c r="T6" s="77">
        <f t="shared" si="2"/>
        <v>158.78199140000004</v>
      </c>
    </row>
    <row r="7" spans="1:43" x14ac:dyDescent="0.25">
      <c r="D7" s="39"/>
      <c r="E7" s="70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V7" s="7" t="s">
        <v>36</v>
      </c>
    </row>
    <row r="8" spans="1:43" x14ac:dyDescent="0.25">
      <c r="V8" s="76" t="s">
        <v>58</v>
      </c>
    </row>
    <row r="9" spans="1:43" x14ac:dyDescent="0.25">
      <c r="B9" s="11"/>
      <c r="C9" s="40"/>
      <c r="D9" s="75" t="s">
        <v>41</v>
      </c>
      <c r="E9" s="71"/>
      <c r="F9" s="41"/>
      <c r="G9" s="41"/>
      <c r="H9" s="41"/>
      <c r="I9" s="41"/>
      <c r="J9" s="41"/>
      <c r="K9" s="42"/>
      <c r="L9" s="42"/>
      <c r="M9" s="42"/>
      <c r="N9" s="42"/>
      <c r="O9" s="42"/>
      <c r="P9" s="42"/>
      <c r="Q9" s="42"/>
      <c r="R9" s="42"/>
      <c r="S9" s="42"/>
      <c r="T9" s="42"/>
      <c r="V9" s="13" t="s">
        <v>37</v>
      </c>
      <c r="W9" s="87" t="s">
        <v>38</v>
      </c>
      <c r="X9" s="13" t="s">
        <v>27</v>
      </c>
      <c r="Y9" s="49"/>
      <c r="Z9" s="49"/>
      <c r="AA9" s="16"/>
      <c r="AB9" s="16"/>
    </row>
    <row r="10" spans="1:43" x14ac:dyDescent="0.25">
      <c r="B10" s="45" t="s">
        <v>7</v>
      </c>
      <c r="C10" s="29" t="str">
        <f>Obs_Time!C10</f>
        <v>Mid</v>
      </c>
      <c r="D10" s="97" t="str">
        <f>Obs_Time!D10</f>
        <v>II Per Total</v>
      </c>
      <c r="E10" s="98" t="str">
        <f>Obs_Time!E10</f>
        <v>HBW</v>
      </c>
      <c r="F10" s="98" t="str">
        <f>Obs_Time!F10</f>
        <v>HBShp</v>
      </c>
      <c r="G10" s="98" t="str">
        <f>Obs_Time!G10</f>
        <v>HBOth</v>
      </c>
      <c r="H10" s="98" t="str">
        <f>Obs_Time!H10</f>
        <v>HBSchPr</v>
      </c>
      <c r="I10" s="98" t="str">
        <f>Obs_Time!I10</f>
        <v>HBSchSc</v>
      </c>
      <c r="J10" s="98" t="str">
        <f>Obs_Time!J10</f>
        <v>NHBW</v>
      </c>
      <c r="K10" s="98" t="str">
        <f>Obs_Time!K10</f>
        <v>NHBNW</v>
      </c>
      <c r="L10" s="97" t="str">
        <f>Obs_Time!L10</f>
        <v>LT</v>
      </c>
      <c r="M10" s="98" t="str">
        <f>Obs_Time!M10</f>
        <v>MD</v>
      </c>
      <c r="N10" s="98" t="str">
        <f>Obs_Time!N10</f>
        <v>HV</v>
      </c>
      <c r="O10" s="97" t="str">
        <f>Obs_Time!O10</f>
        <v>IX</v>
      </c>
      <c r="P10" s="98" t="str">
        <f>Obs_Time!P10</f>
        <v>XI</v>
      </c>
      <c r="Q10" s="98" t="str">
        <f>Obs_Time!Q10</f>
        <v>IX_MD</v>
      </c>
      <c r="R10" s="98" t="str">
        <f>Obs_Time!R10</f>
        <v>XI_MD</v>
      </c>
      <c r="S10" s="98" t="str">
        <f>Obs_Time!S10</f>
        <v>IX_HV</v>
      </c>
      <c r="T10" s="98" t="str">
        <f>Obs_Time!T10</f>
        <v>XI_HV</v>
      </c>
      <c r="V10" s="79">
        <f>Obs_Time!V10</f>
        <v>11</v>
      </c>
      <c r="W10" s="81" t="str">
        <f>Obs_Time!W10</f>
        <v>HBW</v>
      </c>
      <c r="X10" s="33">
        <f>HLOOKUP($V10,  $D$3:$T$4, 2, FALSE)</f>
        <v>31.828721399999989</v>
      </c>
      <c r="Y10" s="52"/>
      <c r="Z10" s="53"/>
      <c r="AA10" s="16"/>
      <c r="AB10" s="16"/>
      <c r="AD10" s="8"/>
    </row>
    <row r="11" spans="1:43" x14ac:dyDescent="0.25">
      <c r="B11" s="30">
        <f>Obs_Time!B11</f>
        <v>0</v>
      </c>
      <c r="C11" s="30">
        <f>Obs_Time!C11</f>
        <v>1</v>
      </c>
      <c r="D11" s="47"/>
      <c r="E11" s="72">
        <f>IFERROR(VLOOKUP(E$10 &amp; "_" &amp; $D$9 &amp; "_" &amp; $B11, OBSERVED_DATA!$A$2:$F$6151, 4, FALSE),  0)</f>
        <v>0</v>
      </c>
      <c r="F11" s="73">
        <f>IFERROR(VLOOKUP(F$10 &amp; "_" &amp; $D$9 &amp; "_" &amp; $B11, OBSERVED_DATA!$A$2:$F$6151, 4, FALSE),  0)</f>
        <v>0</v>
      </c>
      <c r="G11" s="73">
        <f>IFERROR(VLOOKUP(G$10 &amp; "_" &amp; $D$9 &amp; "_" &amp; $B11, OBSERVED_DATA!$A$2:$F$6151, 4, FALSE),  0)</f>
        <v>0</v>
      </c>
      <c r="H11" s="73">
        <f>IFERROR(VLOOKUP(H$10 &amp; "_" &amp; $D$9 &amp; "_" &amp; $B11, OBSERVED_DATA!$A$2:$F$6151, 4, FALSE),  0)</f>
        <v>0</v>
      </c>
      <c r="I11" s="73">
        <f>IFERROR(VLOOKUP(I$10 &amp; "_" &amp; $D$9 &amp; "_" &amp; $B11, OBSERVED_DATA!$A$2:$F$6151, 4, FALSE),  0)</f>
        <v>0</v>
      </c>
      <c r="J11" s="73">
        <f>IFERROR(VLOOKUP(J$10 &amp; "_" &amp; $D$9 &amp; "_" &amp; $B11, OBSERVED_DATA!$A$2:$F$6151, 4, FALSE),  0)</f>
        <v>0</v>
      </c>
      <c r="K11" s="72">
        <f>IFERROR(VLOOKUP(K$10 &amp; "_" &amp; $D$9 &amp; "_" &amp; $B11, OBSERVED_DATA!$A$2:$F$6151, 4, FALSE),  0)</f>
        <v>0</v>
      </c>
      <c r="L11" s="74">
        <f>IFERROR(VLOOKUP(L$10 &amp; "_" &amp; $D$9 &amp; "_" &amp; $B11, OBSERVED_DATA!$A$2:$F$6151, 4, FALSE),  0)</f>
        <v>0</v>
      </c>
      <c r="M11" s="72">
        <f>IFERROR(VLOOKUP(M$10 &amp; "_" &amp; $D$9 &amp; "_" &amp; $B11, OBSERVED_DATA!$A$2:$F$6151, 4, FALSE),  0)</f>
        <v>0</v>
      </c>
      <c r="N11" s="72">
        <f>IFERROR(VLOOKUP(N$10 &amp; "_" &amp; $D$9 &amp; "_" &amp; $B11, OBSERVED_DATA!$A$2:$F$6151, 4, FALSE),  0)</f>
        <v>0</v>
      </c>
      <c r="O11" s="74">
        <f>IFERROR(VLOOKUP(O$10 &amp; "_" &amp; $D$9 &amp; "_" &amp; $B11, OBSERVED_DATA!$A$2:$F$6151, 4, FALSE),  0)</f>
        <v>0</v>
      </c>
      <c r="P11" s="72">
        <f>IFERROR(VLOOKUP(P$10 &amp; "_" &amp; $D$9 &amp; "_" &amp; $B11, OBSERVED_DATA!$A$2:$F$6151, 4, FALSE),  0)</f>
        <v>0</v>
      </c>
      <c r="Q11" s="72">
        <f>IFERROR(VLOOKUP(Q$10 &amp; "_" &amp; $D$9 &amp; "_" &amp; $B11, OBSERVED_DATA!$A$2:$F$6151, 4, FALSE),  0)</f>
        <v>0</v>
      </c>
      <c r="R11" s="72">
        <f>IFERROR(VLOOKUP(R$10 &amp; "_" &amp; $D$9 &amp; "_" &amp; $B11, OBSERVED_DATA!$A$2:$F$6151, 4, FALSE),  0)</f>
        <v>0</v>
      </c>
      <c r="S11" s="72">
        <f>IFERROR(VLOOKUP(S$10 &amp; "_" &amp; $D$9 &amp; "_" &amp; $B11, OBSERVED_DATA!$A$2:$F$6151, 4, FALSE),  0)</f>
        <v>0</v>
      </c>
      <c r="T11" s="72">
        <f>IFERROR(VLOOKUP(T$10 &amp; "_" &amp; $D$9 &amp; "_" &amp; $B11, OBSERVED_DATA!$A$2:$F$6151, 4, FALSE),  0)</f>
        <v>0</v>
      </c>
      <c r="V11" s="79">
        <f>Obs_Time!V11</f>
        <v>12</v>
      </c>
      <c r="W11" s="81" t="str">
        <f>Obs_Time!W11</f>
        <v>HBShp</v>
      </c>
      <c r="X11" s="33">
        <f t="shared" ref="X11:X25" si="3">HLOOKUP($V11,  $D$3:$T$4, 2, FALSE)</f>
        <v>15.330714199999989</v>
      </c>
      <c r="Y11" s="52"/>
      <c r="Z11" s="53"/>
      <c r="AA11" s="16"/>
      <c r="AB11" s="16"/>
    </row>
    <row r="12" spans="1:43" x14ac:dyDescent="0.25">
      <c r="B12" s="30">
        <f>Obs_Time!B12</f>
        <v>2</v>
      </c>
      <c r="C12" s="30">
        <f>Obs_Time!C12</f>
        <v>3</v>
      </c>
      <c r="D12" s="47"/>
      <c r="E12" s="72">
        <f>IFERROR(VLOOKUP(E$10 &amp; "_" &amp; $D$9 &amp; "_" &amp; $B12, OBSERVED_DATA!$A$2:$F$6151, 4, FALSE),  0)</f>
        <v>1.1953800000000001E-2</v>
      </c>
      <c r="F12" s="73">
        <f>IFERROR(VLOOKUP(F$10 &amp; "_" &amp; $D$9 &amp; "_" &amp; $B12, OBSERVED_DATA!$A$2:$F$6151, 4, FALSE),  0)</f>
        <v>2.0532700000000001E-2</v>
      </c>
      <c r="G12" s="73">
        <f>IFERROR(VLOOKUP(G$10 &amp; "_" &amp; $D$9 &amp; "_" &amp; $B12, OBSERVED_DATA!$A$2:$F$6151, 4, FALSE),  0)</f>
        <v>8.98983E-2</v>
      </c>
      <c r="H12" s="73">
        <f>IFERROR(VLOOKUP(H$10 &amp; "_" &amp; $D$9 &amp; "_" &amp; $B12, OBSERVED_DATA!$A$2:$F$6151, 4, FALSE),  0)</f>
        <v>7.5064400000000003E-2</v>
      </c>
      <c r="I12" s="73">
        <f>IFERROR(VLOOKUP(I$10 &amp; "_" &amp; $D$9 &amp; "_" &amp; $B12, OBSERVED_DATA!$A$2:$F$6151, 4, FALSE),  0)</f>
        <v>4.3925600000000002E-2</v>
      </c>
      <c r="J12" s="73">
        <f>IFERROR(VLOOKUP(J$10 &amp; "_" &amp; $D$9 &amp; "_" &amp; $B12, OBSERVED_DATA!$A$2:$F$6151, 4, FALSE),  0)</f>
        <v>2.1648799999999999E-2</v>
      </c>
      <c r="K12" s="72">
        <f>IFERROR(VLOOKUP(K$10 &amp; "_" &amp; $D$9 &amp; "_" &amp; $B12, OBSERVED_DATA!$A$2:$F$6151, 4, FALSE),  0)</f>
        <v>4.0852600000000003E-2</v>
      </c>
      <c r="L12" s="74">
        <f>IFERROR(VLOOKUP(L$10 &amp; "_" &amp; $D$9 &amp; "_" &amp; $B12, OBSERVED_DATA!$A$2:$F$6151, 4, FALSE),  0)</f>
        <v>0</v>
      </c>
      <c r="M12" s="72">
        <f>IFERROR(VLOOKUP(M$10 &amp; "_" &amp; $D$9 &amp; "_" &amp; $B12, OBSERVED_DATA!$A$2:$F$6151, 4, FALSE),  0)</f>
        <v>5.0422000000000002E-2</v>
      </c>
      <c r="N12" s="72">
        <f>IFERROR(VLOOKUP(N$10 &amp; "_" &amp; $D$9 &amp; "_" &amp; $B12, OBSERVED_DATA!$A$2:$F$6151, 4, FALSE),  0)</f>
        <v>4.6149799999999998E-2</v>
      </c>
      <c r="O12" s="74">
        <f>IFERROR(VLOOKUP(O$10 &amp; "_" &amp; $D$9 &amp; "_" &amp; $B12, OBSERVED_DATA!$A$2:$F$6151, 4, FALSE),  0)</f>
        <v>0</v>
      </c>
      <c r="P12" s="72">
        <f>IFERROR(VLOOKUP(P$10 &amp; "_" &amp; $D$9 &amp; "_" &amp; $B12, OBSERVED_DATA!$A$2:$F$6151, 4, FALSE),  0)</f>
        <v>8.4099999999999998E-5</v>
      </c>
      <c r="Q12" s="72">
        <f>IFERROR(VLOOKUP(Q$10 &amp; "_" &amp; $D$9 &amp; "_" &amp; $B12, OBSERVED_DATA!$A$2:$F$6151, 4, FALSE),  0)</f>
        <v>1.0300000000000001E-3</v>
      </c>
      <c r="R12" s="72">
        <f>IFERROR(VLOOKUP(R$10 &amp; "_" &amp; $D$9 &amp; "_" &amp; $B12, OBSERVED_DATA!$A$2:$F$6151, 4, FALSE),  0)</f>
        <v>1.026E-3</v>
      </c>
      <c r="S12" s="72">
        <f>IFERROR(VLOOKUP(S$10 &amp; "_" &amp; $D$9 &amp; "_" &amp; $B12, OBSERVED_DATA!$A$2:$F$6151, 4, FALSE),  0)</f>
        <v>1.2248000000000001E-3</v>
      </c>
      <c r="T12" s="72">
        <f>IFERROR(VLOOKUP(T$10 &amp; "_" &amp; $D$9 &amp; "_" &amp; $B12, OBSERVED_DATA!$A$2:$F$6151, 4, FALSE),  0)</f>
        <v>1.3217999999999999E-3</v>
      </c>
      <c r="V12" s="79">
        <f>Obs_Time!V12</f>
        <v>13</v>
      </c>
      <c r="W12" s="81" t="str">
        <f>Obs_Time!W12</f>
        <v>HBOth</v>
      </c>
      <c r="X12" s="33">
        <f t="shared" si="3"/>
        <v>17.186377399999991</v>
      </c>
      <c r="Y12" s="52"/>
      <c r="Z12" s="53"/>
      <c r="AA12" s="16"/>
      <c r="AB12" s="16"/>
      <c r="AD12" s="8"/>
    </row>
    <row r="13" spans="1:43" x14ac:dyDescent="0.25">
      <c r="B13" s="30">
        <f>Obs_Time!B13</f>
        <v>4</v>
      </c>
      <c r="C13" s="30">
        <f>Obs_Time!C13</f>
        <v>5</v>
      </c>
      <c r="D13" s="47"/>
      <c r="E13" s="72">
        <f>IFERROR(VLOOKUP(E$10 &amp; "_" &amp; $D$9 &amp; "_" &amp; $B13, OBSERVED_DATA!$A$2:$F$6151, 4, FALSE),  0)</f>
        <v>2.2831600000000001E-2</v>
      </c>
      <c r="F13" s="73">
        <f>IFERROR(VLOOKUP(F$10 &amp; "_" &amp; $D$9 &amp; "_" &amp; $B13, OBSERVED_DATA!$A$2:$F$6151, 4, FALSE),  0)</f>
        <v>5.6694300000000003E-2</v>
      </c>
      <c r="G13" s="73">
        <f>IFERROR(VLOOKUP(G$10 &amp; "_" &amp; $D$9 &amp; "_" &amp; $B13, OBSERVED_DATA!$A$2:$F$6151, 4, FALSE),  0)</f>
        <v>0.11735909999999999</v>
      </c>
      <c r="H13" s="73">
        <f>IFERROR(VLOOKUP(H$10 &amp; "_" &amp; $D$9 &amp; "_" &amp; $B13, OBSERVED_DATA!$A$2:$F$6151, 4, FALSE),  0)</f>
        <v>0.1832963</v>
      </c>
      <c r="I13" s="73">
        <f>IFERROR(VLOOKUP(I$10 &amp; "_" &amp; $D$9 &amp; "_" &amp; $B13, OBSERVED_DATA!$A$2:$F$6151, 4, FALSE),  0)</f>
        <v>0.1178052</v>
      </c>
      <c r="J13" s="73">
        <f>IFERROR(VLOOKUP(J$10 &amp; "_" &amp; $D$9 &amp; "_" &amp; $B13, OBSERVED_DATA!$A$2:$F$6151, 4, FALSE),  0)</f>
        <v>5.3826499999999999E-2</v>
      </c>
      <c r="K13" s="72">
        <f>IFERROR(VLOOKUP(K$10 &amp; "_" &amp; $D$9 &amp; "_" &amp; $B13, OBSERVED_DATA!$A$2:$F$6151, 4, FALSE),  0)</f>
        <v>8.75837E-2</v>
      </c>
      <c r="L13" s="74">
        <f>IFERROR(VLOOKUP(L$10 &amp; "_" &amp; $D$9 &amp; "_" &amp; $B13, OBSERVED_DATA!$A$2:$F$6151, 4, FALSE),  0)</f>
        <v>0</v>
      </c>
      <c r="M13" s="72">
        <f>IFERROR(VLOOKUP(M$10 &amp; "_" &amp; $D$9 &amp; "_" &amp; $B13, OBSERVED_DATA!$A$2:$F$6151, 4, FALSE),  0)</f>
        <v>5.4327899999999998E-2</v>
      </c>
      <c r="N13" s="72">
        <f>IFERROR(VLOOKUP(N$10 &amp; "_" &amp; $D$9 &amp; "_" &amp; $B13, OBSERVED_DATA!$A$2:$F$6151, 4, FALSE),  0)</f>
        <v>4.9295899999999997E-2</v>
      </c>
      <c r="O13" s="74">
        <f>IFERROR(VLOOKUP(O$10 &amp; "_" &amp; $D$9 &amp; "_" &amp; $B13, OBSERVED_DATA!$A$2:$F$6151, 4, FALSE),  0)</f>
        <v>8.8429999999999997E-4</v>
      </c>
      <c r="P13" s="72">
        <f>IFERROR(VLOOKUP(P$10 &amp; "_" &amp; $D$9 &amp; "_" &amp; $B13, OBSERVED_DATA!$A$2:$F$6151, 4, FALSE),  0)</f>
        <v>1.4557999999999999E-3</v>
      </c>
      <c r="Q13" s="72">
        <f>IFERROR(VLOOKUP(Q$10 &amp; "_" &amp; $D$9 &amp; "_" &amp; $B13, OBSERVED_DATA!$A$2:$F$6151, 4, FALSE),  0)</f>
        <v>2.0481000000000002E-3</v>
      </c>
      <c r="R13" s="72">
        <f>IFERROR(VLOOKUP(R$10 &amp; "_" &amp; $D$9 &amp; "_" &amp; $B13, OBSERVED_DATA!$A$2:$F$6151, 4, FALSE),  0)</f>
        <v>2.0406999999999999E-3</v>
      </c>
      <c r="S13" s="72">
        <f>IFERROR(VLOOKUP(S$10 &amp; "_" &amp; $D$9 &amp; "_" &amp; $B13, OBSERVED_DATA!$A$2:$F$6151, 4, FALSE),  0)</f>
        <v>2.5395000000000001E-3</v>
      </c>
      <c r="T13" s="72">
        <f>IFERROR(VLOOKUP(T$10 &amp; "_" &amp; $D$9 &amp; "_" &amp; $B13, OBSERVED_DATA!$A$2:$F$6151, 4, FALSE),  0)</f>
        <v>2.3292E-3</v>
      </c>
      <c r="V13" s="79">
        <f>Obs_Time!V13</f>
        <v>14</v>
      </c>
      <c r="W13" s="81" t="str">
        <f>Obs_Time!W13</f>
        <v>HBSchPr</v>
      </c>
      <c r="X13" s="33">
        <f t="shared" si="3"/>
        <v>9.1497834000000058</v>
      </c>
      <c r="Y13" s="52"/>
      <c r="Z13" s="53"/>
      <c r="AA13" s="16"/>
      <c r="AB13" s="16"/>
      <c r="AD13" s="8"/>
    </row>
    <row r="14" spans="1:43" x14ac:dyDescent="0.25">
      <c r="B14" s="30">
        <f>Obs_Time!B14</f>
        <v>6</v>
      </c>
      <c r="C14" s="30">
        <f>Obs_Time!C14</f>
        <v>7</v>
      </c>
      <c r="D14" s="47"/>
      <c r="E14" s="72">
        <f>IFERROR(VLOOKUP(E$10 &amp; "_" &amp; $D$9 &amp; "_" &amp; $B14, OBSERVED_DATA!$A$2:$F$6151, 4, FALSE),  0)</f>
        <v>3.35149E-2</v>
      </c>
      <c r="F14" s="73">
        <f>IFERROR(VLOOKUP(F$10 &amp; "_" &amp; $D$9 &amp; "_" &amp; $B14, OBSERVED_DATA!$A$2:$F$6151, 4, FALSE),  0)</f>
        <v>0.145592</v>
      </c>
      <c r="G14" s="73">
        <f>IFERROR(VLOOKUP(G$10 &amp; "_" &amp; $D$9 &amp; "_" &amp; $B14, OBSERVED_DATA!$A$2:$F$6151, 4, FALSE),  0)</f>
        <v>0.12606890000000001</v>
      </c>
      <c r="H14" s="73">
        <f>IFERROR(VLOOKUP(H$10 &amp; "_" &amp; $D$9 &amp; "_" &amp; $B14, OBSERVED_DATA!$A$2:$F$6151, 4, FALSE),  0)</f>
        <v>0.34008129999999998</v>
      </c>
      <c r="I14" s="73">
        <f>IFERROR(VLOOKUP(I$10 &amp; "_" &amp; $D$9 &amp; "_" &amp; $B14, OBSERVED_DATA!$A$2:$F$6151, 4, FALSE),  0)</f>
        <v>0.17832719999999999</v>
      </c>
      <c r="J14" s="73">
        <f>IFERROR(VLOOKUP(J$10 &amp; "_" &amp; $D$9 &amp; "_" &amp; $B14, OBSERVED_DATA!$A$2:$F$6151, 4, FALSE),  0)</f>
        <v>8.1772800000000007E-2</v>
      </c>
      <c r="K14" s="72">
        <f>IFERROR(VLOOKUP(K$10 &amp; "_" &amp; $D$9 &amp; "_" &amp; $B14, OBSERVED_DATA!$A$2:$F$6151, 4, FALSE),  0)</f>
        <v>0.1351793</v>
      </c>
      <c r="L14" s="74">
        <f>IFERROR(VLOOKUP(L$10 &amp; "_" &amp; $D$9 &amp; "_" &amp; $B14, OBSERVED_DATA!$A$2:$F$6151, 4, FALSE),  0)</f>
        <v>0</v>
      </c>
      <c r="M14" s="72">
        <f>IFERROR(VLOOKUP(M$10 &amp; "_" &amp; $D$9 &amp; "_" &amp; $B14, OBSERVED_DATA!$A$2:$F$6151, 4, FALSE),  0)</f>
        <v>4.9991800000000003E-2</v>
      </c>
      <c r="N14" s="72">
        <f>IFERROR(VLOOKUP(N$10 &amp; "_" &amp; $D$9 &amp; "_" &amp; $B14, OBSERVED_DATA!$A$2:$F$6151, 4, FALSE),  0)</f>
        <v>5.0984500000000002E-2</v>
      </c>
      <c r="O14" s="74">
        <f>IFERROR(VLOOKUP(O$10 &amp; "_" &amp; $D$9 &amp; "_" &amp; $B14, OBSERVED_DATA!$A$2:$F$6151, 4, FALSE),  0)</f>
        <v>3.5404999999999998E-3</v>
      </c>
      <c r="P14" s="72">
        <f>IFERROR(VLOOKUP(P$10 &amp; "_" &amp; $D$9 &amp; "_" &amp; $B14, OBSERVED_DATA!$A$2:$F$6151, 4, FALSE),  0)</f>
        <v>3.4462999999999998E-3</v>
      </c>
      <c r="Q14" s="72">
        <f>IFERROR(VLOOKUP(Q$10 &amp; "_" &amp; $D$9 &amp; "_" &amp; $B14, OBSERVED_DATA!$A$2:$F$6151, 4, FALSE),  0)</f>
        <v>3.3609999999999998E-3</v>
      </c>
      <c r="R14" s="72">
        <f>IFERROR(VLOOKUP(R$10 &amp; "_" &amp; $D$9 &amp; "_" &amp; $B14, OBSERVED_DATA!$A$2:$F$6151, 4, FALSE),  0)</f>
        <v>3.3501999999999998E-3</v>
      </c>
      <c r="S14" s="72">
        <f>IFERROR(VLOOKUP(S$10 &amp; "_" &amp; $D$9 &amp; "_" &amp; $B14, OBSERVED_DATA!$A$2:$F$6151, 4, FALSE),  0)</f>
        <v>3.5412999999999998E-3</v>
      </c>
      <c r="T14" s="72">
        <f>IFERROR(VLOOKUP(T$10 &amp; "_" &amp; $D$9 &amp; "_" &amp; $B14, OBSERVED_DATA!$A$2:$F$6151, 4, FALSE),  0)</f>
        <v>3.2296999999999998E-3</v>
      </c>
      <c r="V14" s="79">
        <f>Obs_Time!V14</f>
        <v>15</v>
      </c>
      <c r="W14" s="81" t="str">
        <f>Obs_Time!W14</f>
        <v>HBSchSc</v>
      </c>
      <c r="X14" s="33">
        <f t="shared" si="3"/>
        <v>12.332930400000004</v>
      </c>
      <c r="Y14" s="52"/>
      <c r="Z14" s="53"/>
      <c r="AA14" s="16"/>
      <c r="AB14" s="16"/>
      <c r="AD14" s="8"/>
    </row>
    <row r="15" spans="1:43" x14ac:dyDescent="0.25">
      <c r="B15" s="30">
        <f>Obs_Time!B15</f>
        <v>8</v>
      </c>
      <c r="C15" s="30">
        <f>Obs_Time!C15</f>
        <v>9</v>
      </c>
      <c r="D15" s="47"/>
      <c r="E15" s="72">
        <f>IFERROR(VLOOKUP(E$10 &amp; "_" &amp; $D$9 &amp; "_" &amp; $B15, OBSERVED_DATA!$A$2:$F$6151, 4, FALSE),  0)</f>
        <v>4.2033099999999997E-2</v>
      </c>
      <c r="F15" s="73">
        <f>IFERROR(VLOOKUP(F$10 &amp; "_" &amp; $D$9 &amp; "_" &amp; $B15, OBSERVED_DATA!$A$2:$F$6151, 4, FALSE),  0)</f>
        <v>0.16087760000000001</v>
      </c>
      <c r="G15" s="73">
        <f>IFERROR(VLOOKUP(G$10 &amp; "_" &amp; $D$9 &amp; "_" &amp; $B15, OBSERVED_DATA!$A$2:$F$6151, 4, FALSE),  0)</f>
        <v>0.1155458</v>
      </c>
      <c r="H15" s="73">
        <f>IFERROR(VLOOKUP(H$10 &amp; "_" &amp; $D$9 &amp; "_" &amp; $B15, OBSERVED_DATA!$A$2:$F$6151, 4, FALSE),  0)</f>
        <v>0.20181289999999999</v>
      </c>
      <c r="I15" s="73">
        <f>IFERROR(VLOOKUP(I$10 &amp; "_" &amp; $D$9 &amp; "_" &amp; $B15, OBSERVED_DATA!$A$2:$F$6151, 4, FALSE),  0)</f>
        <v>0.16440979999999999</v>
      </c>
      <c r="J15" s="73">
        <f>IFERROR(VLOOKUP(J$10 &amp; "_" &amp; $D$9 &amp; "_" &amp; $B15, OBSERVED_DATA!$A$2:$F$6151, 4, FALSE),  0)</f>
        <v>0.105372299999999</v>
      </c>
      <c r="K15" s="72">
        <f>IFERROR(VLOOKUP(K$10 &amp; "_" &amp; $D$9 &amp; "_" &amp; $B15, OBSERVED_DATA!$A$2:$F$6151, 4, FALSE),  0)</f>
        <v>0.12825919999999999</v>
      </c>
      <c r="L15" s="74">
        <f>IFERROR(VLOOKUP(L$10 &amp; "_" &amp; $D$9 &amp; "_" &amp; $B15, OBSERVED_DATA!$A$2:$F$6151, 4, FALSE),  0)</f>
        <v>0</v>
      </c>
      <c r="M15" s="72">
        <f>IFERROR(VLOOKUP(M$10 &amp; "_" &amp; $D$9 &amp; "_" &amp; $B15, OBSERVED_DATA!$A$2:$F$6151, 4, FALSE),  0)</f>
        <v>4.5095900000000001E-2</v>
      </c>
      <c r="N15" s="72">
        <f>IFERROR(VLOOKUP(N$10 &amp; "_" &amp; $D$9 &amp; "_" &amp; $B15, OBSERVED_DATA!$A$2:$F$6151, 4, FALSE),  0)</f>
        <v>5.1897499999999999E-2</v>
      </c>
      <c r="O15" s="74">
        <f>IFERROR(VLOOKUP(O$10 &amp; "_" &amp; $D$9 &amp; "_" &amp; $B15, OBSERVED_DATA!$A$2:$F$6151, 4, FALSE),  0)</f>
        <v>5.4999999999999997E-3</v>
      </c>
      <c r="P15" s="72">
        <f>IFERROR(VLOOKUP(P$10 &amp; "_" &amp; $D$9 &amp; "_" &amp; $B15, OBSERVED_DATA!$A$2:$F$6151, 4, FALSE),  0)</f>
        <v>5.4365999999999998E-3</v>
      </c>
      <c r="Q15" s="72">
        <f>IFERROR(VLOOKUP(Q$10 &amp; "_" &amp; $D$9 &amp; "_" &amp; $B15, OBSERVED_DATA!$A$2:$F$6151, 4, FALSE),  0)</f>
        <v>4.8658E-3</v>
      </c>
      <c r="R15" s="72">
        <f>IFERROR(VLOOKUP(R$10 &amp; "_" &amp; $D$9 &amp; "_" &amp; $B15, OBSERVED_DATA!$A$2:$F$6151, 4, FALSE),  0)</f>
        <v>4.8523000000000004E-3</v>
      </c>
      <c r="S15" s="72">
        <f>IFERROR(VLOOKUP(S$10 &amp; "_" &amp; $D$9 &amp; "_" &amp; $B15, OBSERVED_DATA!$A$2:$F$6151, 4, FALSE),  0)</f>
        <v>4.4375999999999999E-3</v>
      </c>
      <c r="T15" s="72">
        <f>IFERROR(VLOOKUP(T$10 &amp; "_" &amp; $D$9 &amp; "_" &amp; $B15, OBSERVED_DATA!$A$2:$F$6151, 4, FALSE),  0)</f>
        <v>3.9255999999999996E-3</v>
      </c>
      <c r="V15" s="79">
        <f>Obs_Time!V15</f>
        <v>16</v>
      </c>
      <c r="W15" s="81" t="str">
        <f>Obs_Time!W15</f>
        <v>NHBW</v>
      </c>
      <c r="X15" s="33">
        <f t="shared" si="3"/>
        <v>23.897688000000006</v>
      </c>
      <c r="Y15" s="52"/>
      <c r="Z15" s="53"/>
      <c r="AA15" s="16"/>
      <c r="AB15" s="16"/>
      <c r="AD15" s="8"/>
    </row>
    <row r="16" spans="1:43" x14ac:dyDescent="0.25">
      <c r="B16" s="30">
        <f>Obs_Time!B16</f>
        <v>10</v>
      </c>
      <c r="C16" s="30">
        <f>Obs_Time!C16</f>
        <v>11</v>
      </c>
      <c r="D16" s="47"/>
      <c r="E16" s="72">
        <f>IFERROR(VLOOKUP(E$10 &amp; "_" &amp; $D$9 &amp; "_" &amp; $B16, OBSERVED_DATA!$A$2:$F$6151, 4, FALSE),  0)</f>
        <v>4.85383E-2</v>
      </c>
      <c r="F16" s="73">
        <f>IFERROR(VLOOKUP(F$10 &amp; "_" &amp; $D$9 &amp; "_" &amp; $B16, OBSERVED_DATA!$A$2:$F$6151, 4, FALSE),  0)</f>
        <v>0.14701059999999999</v>
      </c>
      <c r="G16" s="73">
        <f>IFERROR(VLOOKUP(G$10 &amp; "_" &amp; $D$9 &amp; "_" &amp; $B16, OBSERVED_DATA!$A$2:$F$6151, 4, FALSE),  0)</f>
        <v>9.4523800000000005E-2</v>
      </c>
      <c r="H16" s="73">
        <f>IFERROR(VLOOKUP(H$10 &amp; "_" &amp; $D$9 &amp; "_" &amp; $B16, OBSERVED_DATA!$A$2:$F$6151, 4, FALSE),  0)</f>
        <v>4.1961600000000002E-2</v>
      </c>
      <c r="I16" s="73">
        <f>IFERROR(VLOOKUP(I$10 &amp; "_" &amp; $D$9 &amp; "_" &amp; $B16, OBSERVED_DATA!$A$2:$F$6151, 4, FALSE),  0)</f>
        <v>0.1350488</v>
      </c>
      <c r="J16" s="73">
        <f>IFERROR(VLOOKUP(J$10 &amp; "_" &amp; $D$9 &amp; "_" &amp; $B16, OBSERVED_DATA!$A$2:$F$6151, 4, FALSE),  0)</f>
        <v>9.6506099999999997E-2</v>
      </c>
      <c r="K16" s="72">
        <f>IFERROR(VLOOKUP(K$10 &amp; "_" &amp; $D$9 &amp; "_" &amp; $B16, OBSERVED_DATA!$A$2:$F$6151, 4, FALSE),  0)</f>
        <v>0.10425959999999999</v>
      </c>
      <c r="L16" s="74">
        <f>IFERROR(VLOOKUP(L$10 &amp; "_" &amp; $D$9 &amp; "_" &amp; $B16, OBSERVED_DATA!$A$2:$F$6151, 4, FALSE),  0)</f>
        <v>0</v>
      </c>
      <c r="M16" s="72">
        <f>IFERROR(VLOOKUP(M$10 &amp; "_" &amp; $D$9 &amp; "_" &amp; $B16, OBSERVED_DATA!$A$2:$F$6151, 4, FALSE),  0)</f>
        <v>4.2285499999999997E-2</v>
      </c>
      <c r="N16" s="72">
        <f>IFERROR(VLOOKUP(N$10 &amp; "_" &amp; $D$9 &amp; "_" &amp; $B16, OBSERVED_DATA!$A$2:$F$6151, 4, FALSE),  0)</f>
        <v>5.10894E-2</v>
      </c>
      <c r="O16" s="74">
        <f>IFERROR(VLOOKUP(O$10 &amp; "_" &amp; $D$9 &amp; "_" &amp; $B16, OBSERVED_DATA!$A$2:$F$6151, 4, FALSE),  0)</f>
        <v>7.3160999999999999E-3</v>
      </c>
      <c r="P16" s="72">
        <f>IFERROR(VLOOKUP(P$10 &amp; "_" &amp; $D$9 &amp; "_" &amp; $B16, OBSERVED_DATA!$A$2:$F$6151, 4, FALSE),  0)</f>
        <v>7.4269999999999996E-3</v>
      </c>
      <c r="Q16" s="72">
        <f>IFERROR(VLOOKUP(Q$10 &amp; "_" &amp; $D$9 &amp; "_" &amp; $B16, OBSERVED_DATA!$A$2:$F$6151, 4, FALSE),  0)</f>
        <v>6.0593000000000001E-3</v>
      </c>
      <c r="R16" s="72">
        <f>IFERROR(VLOOKUP(R$10 &amp; "_" &amp; $D$9 &amp; "_" &amp; $B16, OBSERVED_DATA!$A$2:$F$6151, 4, FALSE),  0)</f>
        <v>6.0451000000000003E-3</v>
      </c>
      <c r="S16" s="72">
        <f>IFERROR(VLOOKUP(S$10 &amp; "_" &amp; $D$9 &amp; "_" &amp; $B16, OBSERVED_DATA!$A$2:$F$6151, 4, FALSE),  0)</f>
        <v>5.3315999999999997E-3</v>
      </c>
      <c r="T16" s="72">
        <f>IFERROR(VLOOKUP(T$10 &amp; "_" &amp; $D$9 &amp; "_" &amp; $B16, OBSERVED_DATA!$A$2:$F$6151, 4, FALSE),  0)</f>
        <v>4.8209999999999998E-3</v>
      </c>
      <c r="V16" s="79">
        <f>Obs_Time!V16</f>
        <v>17</v>
      </c>
      <c r="W16" s="82" t="str">
        <f>Obs_Time!W16</f>
        <v>NHBNW</v>
      </c>
      <c r="X16" s="54">
        <f t="shared" si="3"/>
        <v>17.948873600000002</v>
      </c>
      <c r="Y16" s="52"/>
      <c r="Z16" s="53"/>
      <c r="AA16" s="16"/>
      <c r="AB16" s="16"/>
      <c r="AD16" s="8"/>
    </row>
    <row r="17" spans="2:30" x14ac:dyDescent="0.25">
      <c r="B17" s="30">
        <f>Obs_Time!B17</f>
        <v>12</v>
      </c>
      <c r="C17" s="30">
        <f>Obs_Time!C17</f>
        <v>13</v>
      </c>
      <c r="D17" s="47"/>
      <c r="E17" s="72">
        <f>IFERROR(VLOOKUP(E$10 &amp; "_" &amp; $D$9 &amp; "_" &amp; $B17, OBSERVED_DATA!$A$2:$F$6151, 4, FALSE),  0)</f>
        <v>5.3591399999999997E-2</v>
      </c>
      <c r="F17" s="73">
        <f>IFERROR(VLOOKUP(F$10 &amp; "_" &amp; $D$9 &amp; "_" &amp; $B17, OBSERVED_DATA!$A$2:$F$6151, 4, FALSE),  0)</f>
        <v>9.6930000000000002E-2</v>
      </c>
      <c r="G17" s="73">
        <f>IFERROR(VLOOKUP(G$10 &amp; "_" &amp; $D$9 &amp; "_" &amp; $B17, OBSERVED_DATA!$A$2:$F$6151, 4, FALSE),  0)</f>
        <v>7.5282799999999997E-2</v>
      </c>
      <c r="H17" s="73">
        <f>IFERROR(VLOOKUP(H$10 &amp; "_" &amp; $D$9 &amp; "_" &amp; $B17, OBSERVED_DATA!$A$2:$F$6151, 4, FALSE),  0)</f>
        <v>2.6910900000000001E-2</v>
      </c>
      <c r="I17" s="73">
        <f>IFERROR(VLOOKUP(I$10 &amp; "_" &amp; $D$9 &amp; "_" &amp; $B17, OBSERVED_DATA!$A$2:$F$6151, 4, FALSE),  0)</f>
        <v>9.78995E-2</v>
      </c>
      <c r="J17" s="73">
        <f>IFERROR(VLOOKUP(J$10 &amp; "_" &amp; $D$9 &amp; "_" &amp; $B17, OBSERVED_DATA!$A$2:$F$6151, 4, FALSE),  0)</f>
        <v>8.2656599999999997E-2</v>
      </c>
      <c r="K17" s="72">
        <f>IFERROR(VLOOKUP(K$10 &amp; "_" &amp; $D$9 &amp; "_" &amp; $B17, OBSERVED_DATA!$A$2:$F$6151, 4, FALSE),  0)</f>
        <v>8.5849900000000007E-2</v>
      </c>
      <c r="L17" s="74">
        <f>IFERROR(VLOOKUP(L$10 &amp; "_" &amp; $D$9 &amp; "_" &amp; $B17, OBSERVED_DATA!$A$2:$F$6151, 4, FALSE),  0)</f>
        <v>0</v>
      </c>
      <c r="M17" s="72">
        <f>IFERROR(VLOOKUP(M$10 &amp; "_" &amp; $D$9 &amp; "_" &amp; $B17, OBSERVED_DATA!$A$2:$F$6151, 4, FALSE),  0)</f>
        <v>4.0074899999999997E-2</v>
      </c>
      <c r="N17" s="72">
        <f>IFERROR(VLOOKUP(N$10 &amp; "_" &amp; $D$9 &amp; "_" &amp; $B17, OBSERVED_DATA!$A$2:$F$6151, 4, FALSE),  0)</f>
        <v>4.8959299999999997E-2</v>
      </c>
      <c r="O17" s="74">
        <f>IFERROR(VLOOKUP(O$10 &amp; "_" &amp; $D$9 &amp; "_" &amp; $B17, OBSERVED_DATA!$A$2:$F$6151, 4, FALSE),  0)</f>
        <v>9.1829000000000008E-3</v>
      </c>
      <c r="P17" s="72">
        <f>IFERROR(VLOOKUP(P$10 &amp; "_" &amp; $D$9 &amp; "_" &amp; $B17, OBSERVED_DATA!$A$2:$F$6151, 4, FALSE),  0)</f>
        <v>9.4173999999999994E-3</v>
      </c>
      <c r="Q17" s="72">
        <f>IFERROR(VLOOKUP(Q$10 &amp; "_" &amp; $D$9 &amp; "_" &amp; $B17, OBSERVED_DATA!$A$2:$F$6151, 4, FALSE),  0)</f>
        <v>7.2480000000000001E-3</v>
      </c>
      <c r="R17" s="72">
        <f>IFERROR(VLOOKUP(R$10 &amp; "_" &amp; $D$9 &amp; "_" &amp; $B17, OBSERVED_DATA!$A$2:$F$6151, 4, FALSE),  0)</f>
        <v>7.2342999999999999E-3</v>
      </c>
      <c r="S17" s="72">
        <f>IFERROR(VLOOKUP(S$10 &amp; "_" &amp; $D$9 &amp; "_" &amp; $B17, OBSERVED_DATA!$A$2:$F$6151, 4, FALSE),  0)</f>
        <v>6.0238000000000002E-3</v>
      </c>
      <c r="T17" s="72">
        <f>IFERROR(VLOOKUP(T$10 &amp; "_" &amp; $D$9 &amp; "_" &amp; $B17, OBSERVED_DATA!$A$2:$F$6151, 4, FALSE),  0)</f>
        <v>5.4152000000000002E-3</v>
      </c>
      <c r="V17" s="79">
        <f>Obs_Time!V17</f>
        <v>21</v>
      </c>
      <c r="W17" s="81" t="str">
        <f>Obs_Time!W17</f>
        <v>LT</v>
      </c>
      <c r="X17" s="33">
        <f t="shared" si="3"/>
        <v>0</v>
      </c>
      <c r="Y17" s="52"/>
      <c r="Z17" s="53"/>
      <c r="AA17" s="16"/>
      <c r="AB17" s="16"/>
      <c r="AD17" s="8"/>
    </row>
    <row r="18" spans="2:30" x14ac:dyDescent="0.25">
      <c r="B18" s="30">
        <f>Obs_Time!B18</f>
        <v>14</v>
      </c>
      <c r="C18" s="30">
        <f>Obs_Time!C18</f>
        <v>15</v>
      </c>
      <c r="D18" s="47"/>
      <c r="E18" s="72">
        <f>IFERROR(VLOOKUP(E$10 &amp; "_" &amp; $D$9 &amp; "_" &amp; $B18, OBSERVED_DATA!$A$2:$F$6151, 4, FALSE),  0)</f>
        <v>5.5371999999999998E-2</v>
      </c>
      <c r="F18" s="73">
        <f>IFERROR(VLOOKUP(F$10 &amp; "_" &amp; $D$9 &amp; "_" &amp; $B18, OBSERVED_DATA!$A$2:$F$6151, 4, FALSE),  0)</f>
        <v>7.3126700000000003E-2</v>
      </c>
      <c r="G18" s="73">
        <f>IFERROR(VLOOKUP(G$10 &amp; "_" &amp; $D$9 &amp; "_" &amp; $B18, OBSERVED_DATA!$A$2:$F$6151, 4, FALSE),  0)</f>
        <v>5.5309799999999999E-2</v>
      </c>
      <c r="H18" s="73">
        <f>IFERROR(VLOOKUP(H$10 &amp; "_" &amp; $D$9 &amp; "_" &amp; $B18, OBSERVED_DATA!$A$2:$F$6151, 4, FALSE),  0)</f>
        <v>2.0177899999999999E-2</v>
      </c>
      <c r="I18" s="73">
        <f>IFERROR(VLOOKUP(I$10 &amp; "_" &amp; $D$9 &amp; "_" &amp; $B18, OBSERVED_DATA!$A$2:$F$6151, 4, FALSE),  0)</f>
        <v>6.5795400000000004E-2</v>
      </c>
      <c r="J18" s="73">
        <f>IFERROR(VLOOKUP(J$10 &amp; "_" &amp; $D$9 &amp; "_" &amp; $B18, OBSERVED_DATA!$A$2:$F$6151, 4, FALSE),  0)</f>
        <v>6.7875199999999997E-2</v>
      </c>
      <c r="K18" s="72">
        <f>IFERROR(VLOOKUP(K$10 &amp; "_" &amp; $D$9 &amp; "_" &amp; $B18, OBSERVED_DATA!$A$2:$F$6151, 4, FALSE),  0)</f>
        <v>6.8440699999999993E-2</v>
      </c>
      <c r="L18" s="74">
        <f>IFERROR(VLOOKUP(L$10 &amp; "_" &amp; $D$9 &amp; "_" &amp; $B18, OBSERVED_DATA!$A$2:$F$6151, 4, FALSE),  0)</f>
        <v>0</v>
      </c>
      <c r="M18" s="72">
        <f>IFERROR(VLOOKUP(M$10 &amp; "_" &amp; $D$9 &amp; "_" &amp; $B18, OBSERVED_DATA!$A$2:$F$6151, 4, FALSE),  0)</f>
        <v>3.7864399999999999E-2</v>
      </c>
      <c r="N18" s="72">
        <f>IFERROR(VLOOKUP(N$10 &amp; "_" &amp; $D$9 &amp; "_" &amp; $B18, OBSERVED_DATA!$A$2:$F$6151, 4, FALSE),  0)</f>
        <v>4.6415999999999999E-2</v>
      </c>
      <c r="O18" s="74">
        <f>IFERROR(VLOOKUP(O$10 &amp; "_" &amp; $D$9 &amp; "_" &amp; $B18, OBSERVED_DATA!$A$2:$F$6151, 4, FALSE),  0)</f>
        <v>1.09745E-2</v>
      </c>
      <c r="P18" s="72">
        <f>IFERROR(VLOOKUP(P$10 &amp; "_" &amp; $D$9 &amp; "_" &amp; $B18, OBSERVED_DATA!$A$2:$F$6151, 4, FALSE),  0)</f>
        <v>1.14077E-2</v>
      </c>
      <c r="Q18" s="72">
        <f>IFERROR(VLOOKUP(Q$10 &amp; "_" &amp; $D$9 &amp; "_" &amp; $B18, OBSERVED_DATA!$A$2:$F$6151, 4, FALSE),  0)</f>
        <v>8.5348999999999998E-3</v>
      </c>
      <c r="R18" s="72">
        <f>IFERROR(VLOOKUP(R$10 &amp; "_" &amp; $D$9 &amp; "_" &amp; $B18, OBSERVED_DATA!$A$2:$F$6151, 4, FALSE),  0)</f>
        <v>8.5225000000000006E-3</v>
      </c>
      <c r="S18" s="72">
        <f>IFERROR(VLOOKUP(S$10 &amp; "_" &amp; $D$9 &amp; "_" &amp; $B18, OBSERVED_DATA!$A$2:$F$6151, 4, FALSE),  0)</f>
        <v>6.6160999999999998E-3</v>
      </c>
      <c r="T18" s="72">
        <f>IFERROR(VLOOKUP(T$10 &amp; "_" &amp; $D$9 &amp; "_" &amp; $B18, OBSERVED_DATA!$A$2:$F$6151, 4, FALSE),  0)</f>
        <v>6.0101E-3</v>
      </c>
      <c r="V18" s="79">
        <f>Obs_Time!V18</f>
        <v>22</v>
      </c>
      <c r="W18" s="81" t="str">
        <f>Obs_Time!W18</f>
        <v>MD</v>
      </c>
      <c r="X18" s="33">
        <f t="shared" si="3"/>
        <v>36.433482400000031</v>
      </c>
      <c r="Y18" s="52"/>
      <c r="Z18" s="53"/>
      <c r="AA18" s="16"/>
      <c r="AB18" s="16"/>
      <c r="AD18" s="8"/>
    </row>
    <row r="19" spans="2:30" x14ac:dyDescent="0.25">
      <c r="B19" s="30">
        <f>Obs_Time!B19</f>
        <v>16</v>
      </c>
      <c r="C19" s="30">
        <f>Obs_Time!C19</f>
        <v>17</v>
      </c>
      <c r="D19" s="47"/>
      <c r="E19" s="72">
        <f>IFERROR(VLOOKUP(E$10 &amp; "_" &amp; $D$9 &amp; "_" &amp; $B19, OBSERVED_DATA!$A$2:$F$6151, 4, FALSE),  0)</f>
        <v>5.4256199999999997E-2</v>
      </c>
      <c r="F19" s="73">
        <f>IFERROR(VLOOKUP(F$10 &amp; "_" &amp; $D$9 &amp; "_" &amp; $B19, OBSERVED_DATA!$A$2:$F$6151, 4, FALSE),  0)</f>
        <v>5.5488700000000002E-2</v>
      </c>
      <c r="G19" s="73">
        <f>IFERROR(VLOOKUP(G$10 &amp; "_" &amp; $D$9 &amp; "_" &amp; $B19, OBSERVED_DATA!$A$2:$F$6151, 4, FALSE),  0)</f>
        <v>4.0241199999999998E-2</v>
      </c>
      <c r="H19" s="73">
        <f>IFERROR(VLOOKUP(H$10 &amp; "_" &amp; $D$9 &amp; "_" &amp; $B19, OBSERVED_DATA!$A$2:$F$6151, 4, FALSE),  0)</f>
        <v>1.83334E-2</v>
      </c>
      <c r="I19" s="73">
        <f>IFERROR(VLOOKUP(I$10 &amp; "_" &amp; $D$9 &amp; "_" &amp; $B19, OBSERVED_DATA!$A$2:$F$6151, 4, FALSE),  0)</f>
        <v>4.9325099999999997E-2</v>
      </c>
      <c r="J19" s="73">
        <f>IFERROR(VLOOKUP(J$10 &amp; "_" &amp; $D$9 &amp; "_" &amp; $B19, OBSERVED_DATA!$A$2:$F$6151, 4, FALSE),  0)</f>
        <v>5.6800099999999999E-2</v>
      </c>
      <c r="K19" s="72">
        <f>IFERROR(VLOOKUP(K$10 &amp; "_" &amp; $D$9 &amp; "_" &amp; $B19, OBSERVED_DATA!$A$2:$F$6151, 4, FALSE),  0)</f>
        <v>5.40215E-2</v>
      </c>
      <c r="L19" s="74">
        <f>IFERROR(VLOOKUP(L$10 &amp; "_" &amp; $D$9 &amp; "_" &amp; $B19, OBSERVED_DATA!$A$2:$F$6151, 4, FALSE),  0)</f>
        <v>0</v>
      </c>
      <c r="M19" s="72">
        <f>IFERROR(VLOOKUP(M$10 &amp; "_" &amp; $D$9 &amp; "_" &amp; $B19, OBSERVED_DATA!$A$2:$F$6151, 4, FALSE),  0)</f>
        <v>3.5654199999999997E-2</v>
      </c>
      <c r="N19" s="72">
        <f>IFERROR(VLOOKUP(N$10 &amp; "_" &amp; $D$9 &amp; "_" &amp; $B19, OBSERVED_DATA!$A$2:$F$6151, 4, FALSE),  0)</f>
        <v>4.3219399999999998E-2</v>
      </c>
      <c r="O19" s="74">
        <f>IFERROR(VLOOKUP(O$10 &amp; "_" &amp; $D$9 &amp; "_" &amp; $B19, OBSERVED_DATA!$A$2:$F$6151, 4, FALSE),  0)</f>
        <v>1.23578E-2</v>
      </c>
      <c r="P19" s="72">
        <f>IFERROR(VLOOKUP(P$10 &amp; "_" &amp; $D$9 &amp; "_" &amp; $B19, OBSERVED_DATA!$A$2:$F$6151, 4, FALSE),  0)</f>
        <v>1.33983E-2</v>
      </c>
      <c r="Q19" s="72">
        <f>IFERROR(VLOOKUP(Q$10 &amp; "_" &amp; $D$9 &amp; "_" &amp; $B19, OBSERVED_DATA!$A$2:$F$6151, 4, FALSE),  0)</f>
        <v>9.5215999999999999E-3</v>
      </c>
      <c r="R19" s="72">
        <f>IFERROR(VLOOKUP(R$10 &amp; "_" &amp; $D$9 &amp; "_" &amp; $B19, OBSERVED_DATA!$A$2:$F$6151, 4, FALSE),  0)</f>
        <v>9.5122999999999996E-3</v>
      </c>
      <c r="S19" s="72">
        <f>IFERROR(VLOOKUP(S$10 &amp; "_" &amp; $D$9 &amp; "_" &amp; $B19, OBSERVED_DATA!$A$2:$F$6151, 4, FALSE),  0)</f>
        <v>7.2090000000000001E-3</v>
      </c>
      <c r="T19" s="72">
        <f>IFERROR(VLOOKUP(T$10 &amp; "_" &amp; $D$9 &amp; "_" &amp; $B19, OBSERVED_DATA!$A$2:$F$6151, 4, FALSE),  0)</f>
        <v>6.4057999999999997E-3</v>
      </c>
      <c r="V19" s="79">
        <f>Obs_Time!V19</f>
        <v>23</v>
      </c>
      <c r="W19" s="81" t="str">
        <f>Obs_Time!W19</f>
        <v>HV</v>
      </c>
      <c r="X19" s="33">
        <f t="shared" si="3"/>
        <v>47.447703199999943</v>
      </c>
      <c r="Y19" s="52"/>
      <c r="Z19" s="53"/>
      <c r="AA19" s="16"/>
      <c r="AB19" s="16"/>
      <c r="AD19" s="8"/>
    </row>
    <row r="20" spans="2:30" x14ac:dyDescent="0.25">
      <c r="B20" s="30">
        <f>Obs_Time!B20</f>
        <v>18</v>
      </c>
      <c r="C20" s="30">
        <f>Obs_Time!C20</f>
        <v>19</v>
      </c>
      <c r="D20" s="47"/>
      <c r="E20" s="72">
        <f>IFERROR(VLOOKUP(E$10 &amp; "_" &amp; $D$9 &amp; "_" &amp; $B20, OBSERVED_DATA!$A$2:$F$6151, 4, FALSE),  0)</f>
        <v>5.1484500000000002E-2</v>
      </c>
      <c r="F20" s="73">
        <f>IFERROR(VLOOKUP(F$10 &amp; "_" &amp; $D$9 &amp; "_" &amp; $B20, OBSERVED_DATA!$A$2:$F$6151, 4, FALSE),  0)</f>
        <v>4.4448000000000001E-2</v>
      </c>
      <c r="G20" s="73">
        <f>IFERROR(VLOOKUP(G$10 &amp; "_" &amp; $D$9 &amp; "_" &amp; $B20, OBSERVED_DATA!$A$2:$F$6151, 4, FALSE),  0)</f>
        <v>3.3430599999999998E-2</v>
      </c>
      <c r="H20" s="73">
        <f>IFERROR(VLOOKUP(H$10 &amp; "_" &amp; $D$9 &amp; "_" &amp; $B20, OBSERVED_DATA!$A$2:$F$6151, 4, FALSE),  0)</f>
        <v>1.6488900000000001E-2</v>
      </c>
      <c r="I20" s="73">
        <f>IFERROR(VLOOKUP(I$10 &amp; "_" &amp; $D$9 &amp; "_" &amp; $B20, OBSERVED_DATA!$A$2:$F$6151, 4, FALSE),  0)</f>
        <v>3.42668E-2</v>
      </c>
      <c r="J20" s="73">
        <f>IFERROR(VLOOKUP(J$10 &amp; "_" &amp; $D$9 &amp; "_" &amp; $B20, OBSERVED_DATA!$A$2:$F$6151, 4, FALSE),  0)</f>
        <v>4.6832899999999997E-2</v>
      </c>
      <c r="K20" s="72">
        <f>IFERROR(VLOOKUP(K$10 &amp; "_" &amp; $D$9 &amp; "_" &amp; $B20, OBSERVED_DATA!$A$2:$F$6151, 4, FALSE),  0)</f>
        <v>4.2559699999999999E-2</v>
      </c>
      <c r="L20" s="74">
        <f>IFERROR(VLOOKUP(L$10 &amp; "_" &amp; $D$9 &amp; "_" &amp; $B20, OBSERVED_DATA!$A$2:$F$6151, 4, FALSE),  0)</f>
        <v>0</v>
      </c>
      <c r="M20" s="72">
        <f>IFERROR(VLOOKUP(M$10 &amp; "_" &amp; $D$9 &amp; "_" &amp; $B20, OBSERVED_DATA!$A$2:$F$6151, 4, FALSE),  0)</f>
        <v>3.4463899999999999E-2</v>
      </c>
      <c r="N20" s="72">
        <f>IFERROR(VLOOKUP(N$10 &amp; "_" &amp; $D$9 &amp; "_" &amp; $B20, OBSERVED_DATA!$A$2:$F$6151, 4, FALSE),  0)</f>
        <v>4.0023000000000003E-2</v>
      </c>
      <c r="O20" s="74">
        <f>IFERROR(VLOOKUP(O$10 &amp; "_" &amp; $D$9 &amp; "_" &amp; $B20, OBSERVED_DATA!$A$2:$F$6151, 4, FALSE),  0)</f>
        <v>1.37412E-2</v>
      </c>
      <c r="P20" s="72">
        <f>IFERROR(VLOOKUP(P$10 &amp; "_" &amp; $D$9 &amp; "_" &amp; $B20, OBSERVED_DATA!$A$2:$F$6151, 4, FALSE),  0)</f>
        <v>1.53884E-2</v>
      </c>
      <c r="Q20" s="72">
        <f>IFERROR(VLOOKUP(Q$10 &amp; "_" &amp; $D$9 &amp; "_" &amp; $B20, OBSERVED_DATA!$A$2:$F$6151, 4, FALSE),  0)</f>
        <v>1.05095E-2</v>
      </c>
      <c r="R20" s="72">
        <f>IFERROR(VLOOKUP(R$10 &amp; "_" &amp; $D$9 &amp; "_" &amp; $B20, OBSERVED_DATA!$A$2:$F$6151, 4, FALSE),  0)</f>
        <v>1.05042E-2</v>
      </c>
      <c r="S20" s="72">
        <f>IFERROR(VLOOKUP(S$10 &amp; "_" &amp; $D$9 &amp; "_" &amp; $B20, OBSERVED_DATA!$A$2:$F$6151, 4, FALSE),  0)</f>
        <v>7.8034000000000003E-3</v>
      </c>
      <c r="T20" s="72">
        <f>IFERROR(VLOOKUP(T$10 &amp; "_" &amp; $D$9 &amp; "_" &amp; $B20, OBSERVED_DATA!$A$2:$F$6151, 4, FALSE),  0)</f>
        <v>6.8022999999999998E-3</v>
      </c>
      <c r="V20" s="79">
        <f>Obs_Time!V20</f>
        <v>30</v>
      </c>
      <c r="W20" s="80" t="str">
        <f>Obs_Time!W20</f>
        <v>IX</v>
      </c>
      <c r="X20" s="51">
        <f t="shared" si="3"/>
        <v>81.400418200000047</v>
      </c>
      <c r="Y20" s="52"/>
      <c r="Z20" s="53"/>
      <c r="AA20" s="16"/>
      <c r="AB20" s="16"/>
      <c r="AD20" s="8"/>
    </row>
    <row r="21" spans="2:30" x14ac:dyDescent="0.25">
      <c r="B21" s="30">
        <f>Obs_Time!B21</f>
        <v>20</v>
      </c>
      <c r="C21" s="30">
        <f>Obs_Time!C21</f>
        <v>21</v>
      </c>
      <c r="D21" s="47"/>
      <c r="E21" s="72">
        <f>IFERROR(VLOOKUP(E$10 &amp; "_" &amp; $D$9 &amp; "_" &amp; $B21, OBSERVED_DATA!$A$2:$F$6151, 4, FALSE),  0)</f>
        <v>4.8713699999999999E-2</v>
      </c>
      <c r="F21" s="73">
        <f>IFERROR(VLOOKUP(F$10 &amp; "_" &amp; $D$9 &amp; "_" &amp; $B21, OBSERVED_DATA!$A$2:$F$6151, 4, FALSE),  0)</f>
        <v>3.6351599999999998E-2</v>
      </c>
      <c r="G21" s="73">
        <f>IFERROR(VLOOKUP(G$10 &amp; "_" &amp; $D$9 &amp; "_" &amp; $B21, OBSERVED_DATA!$A$2:$F$6151, 4, FALSE),  0)</f>
        <v>2.76571E-2</v>
      </c>
      <c r="H21" s="73">
        <f>IFERROR(VLOOKUP(H$10 &amp; "_" &amp; $D$9 &amp; "_" &amp; $B21, OBSERVED_DATA!$A$2:$F$6151, 4, FALSE),  0)</f>
        <v>1.46444E-2</v>
      </c>
      <c r="I21" s="73">
        <f>IFERROR(VLOOKUP(I$10 &amp; "_" &amp; $D$9 &amp; "_" &amp; $B21, OBSERVED_DATA!$A$2:$F$6151, 4, FALSE),  0)</f>
        <v>2.43787E-2</v>
      </c>
      <c r="J21" s="73">
        <f>IFERROR(VLOOKUP(J$10 &amp; "_" &amp; $D$9 &amp; "_" &amp; $B21, OBSERVED_DATA!$A$2:$F$6151, 4, FALSE),  0)</f>
        <v>3.9273299999999997E-2</v>
      </c>
      <c r="K21" s="72">
        <f>IFERROR(VLOOKUP(K$10 &amp; "_" &amp; $D$9 &amp; "_" &amp; $B21, OBSERVED_DATA!$A$2:$F$6151, 4, FALSE),  0)</f>
        <v>3.3837199999999998E-2</v>
      </c>
      <c r="L21" s="74">
        <f>IFERROR(VLOOKUP(L$10 &amp; "_" &amp; $D$9 &amp; "_" &amp; $B21, OBSERVED_DATA!$A$2:$F$6151, 4, FALSE),  0)</f>
        <v>0</v>
      </c>
      <c r="M21" s="72">
        <f>IFERROR(VLOOKUP(M$10 &amp; "_" &amp; $D$9 &amp; "_" &amp; $B21, OBSERVED_DATA!$A$2:$F$6151, 4, FALSE),  0)</f>
        <v>3.32736E-2</v>
      </c>
      <c r="N21" s="72">
        <f>IFERROR(VLOOKUP(N$10 &amp; "_" &amp; $D$9 &amp; "_" &amp; $B21, OBSERVED_DATA!$A$2:$F$6151, 4, FALSE),  0)</f>
        <v>3.6826600000000001E-2</v>
      </c>
      <c r="O21" s="74">
        <f>IFERROR(VLOOKUP(O$10 &amp; "_" &amp; $D$9 &amp; "_" &amp; $B21, OBSERVED_DATA!$A$2:$F$6151, 4, FALSE),  0)</f>
        <v>1.51249E-2</v>
      </c>
      <c r="P21" s="72">
        <f>IFERROR(VLOOKUP(P$10 &amp; "_" &amp; $D$9 &amp; "_" &amp; $B21, OBSERVED_DATA!$A$2:$F$6151, 4, FALSE),  0)</f>
        <v>1.73788E-2</v>
      </c>
      <c r="Q21" s="72">
        <f>IFERROR(VLOOKUP(Q$10 &amp; "_" &amp; $D$9 &amp; "_" &amp; $B21, OBSERVED_DATA!$A$2:$F$6151, 4, FALSE),  0)</f>
        <v>1.19431E-2</v>
      </c>
      <c r="R21" s="72">
        <f>IFERROR(VLOOKUP(R$10 &amp; "_" &amp; $D$9 &amp; "_" &amp; $B21, OBSERVED_DATA!$A$2:$F$6151, 4, FALSE),  0)</f>
        <v>1.14056E-2</v>
      </c>
      <c r="S21" s="72">
        <f>IFERROR(VLOOKUP(S$10 &amp; "_" &amp; $D$9 &amp; "_" &amp; $B21, OBSERVED_DATA!$A$2:$F$6151, 4, FALSE),  0)</f>
        <v>8.4262E-3</v>
      </c>
      <c r="T21" s="72">
        <f>IFERROR(VLOOKUP(T$10 &amp; "_" &amp; $D$9 &amp; "_" &amp; $B21, OBSERVED_DATA!$A$2:$F$6151, 4, FALSE),  0)</f>
        <v>7.3036000000000004E-3</v>
      </c>
      <c r="V21" s="79">
        <f>Obs_Time!V21</f>
        <v>40</v>
      </c>
      <c r="W21" s="81" t="str">
        <f>Obs_Time!W21</f>
        <v>XI</v>
      </c>
      <c r="X21" s="33">
        <f t="shared" si="3"/>
        <v>70.428134399999976</v>
      </c>
      <c r="Y21" s="50"/>
      <c r="Z21" s="50"/>
      <c r="AA21" s="16"/>
      <c r="AB21" s="16"/>
      <c r="AD21" s="8"/>
    </row>
    <row r="22" spans="2:30" x14ac:dyDescent="0.25">
      <c r="B22" s="30">
        <f>Obs_Time!B22</f>
        <v>22</v>
      </c>
      <c r="C22" s="30">
        <f>Obs_Time!C22</f>
        <v>23</v>
      </c>
      <c r="D22" s="47"/>
      <c r="E22" s="72">
        <f>IFERROR(VLOOKUP(E$10 &amp; "_" &amp; $D$9 &amp; "_" &amp; $B22, OBSERVED_DATA!$A$2:$F$6151, 4, FALSE),  0)</f>
        <v>4.5942999999999998E-2</v>
      </c>
      <c r="F22" s="73">
        <f>IFERROR(VLOOKUP(F$10 &amp; "_" &amp; $D$9 &amp; "_" &amp; $B22, OBSERVED_DATA!$A$2:$F$6151, 4, FALSE),  0)</f>
        <v>2.82554E-2</v>
      </c>
      <c r="G22" s="73">
        <f>IFERROR(VLOOKUP(G$10 &amp; "_" &amp; $D$9 &amp; "_" &amp; $B22, OBSERVED_DATA!$A$2:$F$6151, 4, FALSE),  0)</f>
        <v>2.39095E-2</v>
      </c>
      <c r="H22" s="73">
        <f>IFERROR(VLOOKUP(H$10 &amp; "_" &amp; $D$9 &amp; "_" &amp; $B22, OBSERVED_DATA!$A$2:$F$6151, 4, FALSE),  0)</f>
        <v>1.2799899999999999E-2</v>
      </c>
      <c r="I22" s="73">
        <f>IFERROR(VLOOKUP(I$10 &amp; "_" &amp; $D$9 &amp; "_" &amp; $B22, OBSERVED_DATA!$A$2:$F$6151, 4, FALSE),  0)</f>
        <v>1.54445E-2</v>
      </c>
      <c r="J22" s="73">
        <f>IFERROR(VLOOKUP(J$10 &amp; "_" &amp; $D$9 &amp; "_" &amp; $B22, OBSERVED_DATA!$A$2:$F$6151, 4, FALSE),  0)</f>
        <v>3.3370499999999997E-2</v>
      </c>
      <c r="K22" s="72">
        <f>IFERROR(VLOOKUP(K$10 &amp; "_" &amp; $D$9 &amp; "_" &amp; $B22, OBSERVED_DATA!$A$2:$F$6151, 4, FALSE),  0)</f>
        <v>2.6516899999999999E-2</v>
      </c>
      <c r="L22" s="74">
        <f>IFERROR(VLOOKUP(L$10 &amp; "_" &amp; $D$9 &amp; "_" &amp; $B22, OBSERVED_DATA!$A$2:$F$6151, 4, FALSE),  0)</f>
        <v>0</v>
      </c>
      <c r="M22" s="72">
        <f>IFERROR(VLOOKUP(M$10 &amp; "_" &amp; $D$9 &amp; "_" &amp; $B22, OBSERVED_DATA!$A$2:$F$6151, 4, FALSE),  0)</f>
        <v>3.2083300000000002E-2</v>
      </c>
      <c r="N22" s="72">
        <f>IFERROR(VLOOKUP(N$10 &amp; "_" &amp; $D$9 &amp; "_" &amp; $B22, OBSERVED_DATA!$A$2:$F$6151, 4, FALSE),  0)</f>
        <v>3.31416E-2</v>
      </c>
      <c r="O22" s="74">
        <f>IFERROR(VLOOKUP(O$10 &amp; "_" &amp; $D$9 &amp; "_" &amp; $B22, OBSERVED_DATA!$A$2:$F$6151, 4, FALSE),  0)</f>
        <v>1.6508499999999999E-2</v>
      </c>
      <c r="P22" s="72">
        <f>IFERROR(VLOOKUP(P$10 &amp; "_" &amp; $D$9 &amp; "_" &amp; $B22, OBSERVED_DATA!$A$2:$F$6151, 4, FALSE),  0)</f>
        <v>1.93692E-2</v>
      </c>
      <c r="Q22" s="72">
        <f>IFERROR(VLOOKUP(Q$10 &amp; "_" &amp; $D$9 &amp; "_" &amp; $B22, OBSERVED_DATA!$A$2:$F$6151, 4, FALSE),  0)</f>
        <v>1.28685E-2</v>
      </c>
      <c r="R22" s="72">
        <f>IFERROR(VLOOKUP(R$10 &amp; "_" &amp; $D$9 &amp; "_" &amp; $B22, OBSERVED_DATA!$A$2:$F$6151, 4, FALSE),  0)</f>
        <v>1.23061E-2</v>
      </c>
      <c r="S22" s="72">
        <f>IFERROR(VLOOKUP(S$10 &amp; "_" &amp; $D$9 &amp; "_" &amp; $B22, OBSERVED_DATA!$A$2:$F$6151, 4, FALSE),  0)</f>
        <v>8.9531999999999997E-3</v>
      </c>
      <c r="T22" s="72">
        <f>IFERROR(VLOOKUP(T$10 &amp; "_" &amp; $D$9 &amp; "_" &amp; $B22, OBSERVED_DATA!$A$2:$F$6151, 4, FALSE),  0)</f>
        <v>7.7015E-3</v>
      </c>
      <c r="V22" s="79">
        <f>Obs_Time!V22</f>
        <v>32</v>
      </c>
      <c r="W22" s="81" t="str">
        <f>Obs_Time!W22</f>
        <v>IX_MD</v>
      </c>
      <c r="X22" s="33">
        <f t="shared" si="3"/>
        <v>96.432495999999929</v>
      </c>
      <c r="Y22" s="52"/>
      <c r="Z22" s="55"/>
      <c r="AA22" s="16"/>
      <c r="AB22" s="16"/>
      <c r="AD22" s="8"/>
    </row>
    <row r="23" spans="2:30" x14ac:dyDescent="0.25">
      <c r="B23" s="30">
        <f>Obs_Time!B23</f>
        <v>24</v>
      </c>
      <c r="C23" s="30">
        <f>Obs_Time!C23</f>
        <v>25</v>
      </c>
      <c r="D23" s="47"/>
      <c r="E23" s="72">
        <f>IFERROR(VLOOKUP(E$10 &amp; "_" &amp; $D$9 &amp; "_" &amp; $B23, OBSERVED_DATA!$A$2:$F$6151, 4, FALSE),  0)</f>
        <v>4.3171800000000003E-2</v>
      </c>
      <c r="F23" s="73">
        <f>IFERROR(VLOOKUP(F$10 &amp; "_" &amp; $D$9 &amp; "_" &amp; $B23, OBSERVED_DATA!$A$2:$F$6151, 4, FALSE),  0)</f>
        <v>2.3566199999999999E-2</v>
      </c>
      <c r="G23" s="73">
        <f>IFERROR(VLOOKUP(G$10 &amp; "_" &amp; $D$9 &amp; "_" &amp; $B23, OBSERVED_DATA!$A$2:$F$6151, 4, FALSE),  0)</f>
        <v>2.0903999999999999E-2</v>
      </c>
      <c r="H23" s="73">
        <f>IFERROR(VLOOKUP(H$10 &amp; "_" &amp; $D$9 &amp; "_" &amp; $B23, OBSERVED_DATA!$A$2:$F$6151, 4, FALSE),  0)</f>
        <v>1.0955400000000001E-2</v>
      </c>
      <c r="I23" s="73">
        <f>IFERROR(VLOOKUP(I$10 &amp; "_" &amp; $D$9 &amp; "_" &amp; $B23, OBSERVED_DATA!$A$2:$F$6151, 4, FALSE),  0)</f>
        <v>1.09996E-2</v>
      </c>
      <c r="J23" s="73">
        <f>IFERROR(VLOOKUP(J$10 &amp; "_" &amp; $D$9 &amp; "_" &amp; $B23, OBSERVED_DATA!$A$2:$F$6151, 4, FALSE),  0)</f>
        <v>2.95231E-2</v>
      </c>
      <c r="K23" s="72">
        <f>IFERROR(VLOOKUP(K$10 &amp; "_" &amp; $D$9 &amp; "_" &amp; $B23, OBSERVED_DATA!$A$2:$F$6151, 4, FALSE),  0)</f>
        <v>2.2051500000000002E-2</v>
      </c>
      <c r="L23" s="74">
        <f>IFERROR(VLOOKUP(L$10 &amp; "_" &amp; $D$9 &amp; "_" &amp; $B23, OBSERVED_DATA!$A$2:$F$6151, 4, FALSE),  0)</f>
        <v>0</v>
      </c>
      <c r="M23" s="72">
        <f>IFERROR(VLOOKUP(M$10 &amp; "_" &amp; $D$9 &amp; "_" &amp; $B23, OBSERVED_DATA!$A$2:$F$6151, 4, FALSE),  0)</f>
        <v>3.0892800000000002E-2</v>
      </c>
      <c r="N23" s="72">
        <f>IFERROR(VLOOKUP(N$10 &amp; "_" &amp; $D$9 &amp; "_" &amp; $B23, OBSERVED_DATA!$A$2:$F$6151, 4, FALSE),  0)</f>
        <v>2.94636E-2</v>
      </c>
      <c r="O23" s="74">
        <f>IFERROR(VLOOKUP(O$10 &amp; "_" &amp; $D$9 &amp; "_" &amp; $B23, OBSERVED_DATA!$A$2:$F$6151, 4, FALSE),  0)</f>
        <v>1.7892100000000001E-2</v>
      </c>
      <c r="P23" s="72">
        <f>IFERROR(VLOOKUP(P$10 &amp; "_" &amp; $D$9 &amp; "_" &amp; $B23, OBSERVED_DATA!$A$2:$F$6151, 4, FALSE),  0)</f>
        <v>2.13595E-2</v>
      </c>
      <c r="Q23" s="72">
        <f>IFERROR(VLOOKUP(Q$10 &amp; "_" &amp; $D$9 &amp; "_" &amp; $B23, OBSERVED_DATA!$A$2:$F$6151, 4, FALSE),  0)</f>
        <v>1.37672E-2</v>
      </c>
      <c r="R23" s="72">
        <f>IFERROR(VLOOKUP(R$10 &amp; "_" &amp; $D$9 &amp; "_" &amp; $B23, OBSERVED_DATA!$A$2:$F$6151, 4, FALSE),  0)</f>
        <v>1.31804E-2</v>
      </c>
      <c r="S23" s="72">
        <f>IFERROR(VLOOKUP(S$10 &amp; "_" &amp; $D$9 &amp; "_" &amp; $B23, OBSERVED_DATA!$A$2:$F$6151, 4, FALSE),  0)</f>
        <v>9.4471999999999993E-3</v>
      </c>
      <c r="T23" s="72">
        <f>IFERROR(VLOOKUP(T$10 &amp; "_" &amp; $D$9 &amp; "_" &amp; $B23, OBSERVED_DATA!$A$2:$F$6151, 4, FALSE),  0)</f>
        <v>8.0780000000000001E-3</v>
      </c>
      <c r="V23" s="79">
        <f>Obs_Time!V23</f>
        <v>42</v>
      </c>
      <c r="W23" s="81" t="str">
        <f>Obs_Time!W23</f>
        <v>XI_MD</v>
      </c>
      <c r="X23" s="33">
        <f t="shared" si="3"/>
        <v>100.30357799999999</v>
      </c>
      <c r="Y23" s="16"/>
      <c r="Z23" s="16"/>
      <c r="AA23" s="16"/>
      <c r="AD23" s="8"/>
    </row>
    <row r="24" spans="2:30" x14ac:dyDescent="0.25">
      <c r="B24" s="30">
        <f>Obs_Time!B24</f>
        <v>26</v>
      </c>
      <c r="C24" s="30">
        <f>Obs_Time!C24</f>
        <v>27</v>
      </c>
      <c r="D24" s="47"/>
      <c r="E24" s="72">
        <f>IFERROR(VLOOKUP(E$10 &amp; "_" &amp; $D$9 &amp; "_" &amp; $B24, OBSERVED_DATA!$A$2:$F$6151, 4, FALSE),  0)</f>
        <v>4.0401100000000002E-2</v>
      </c>
      <c r="F24" s="73">
        <f>IFERROR(VLOOKUP(F$10 &amp; "_" &amp; $D$9 &amp; "_" &amp; $B24, OBSERVED_DATA!$A$2:$F$6151, 4, FALSE),  0)</f>
        <v>1.8877000000000001E-2</v>
      </c>
      <c r="G24" s="73">
        <f>IFERROR(VLOOKUP(G$10 &amp; "_" &amp; $D$9 &amp; "_" &amp; $B24, OBSERVED_DATA!$A$2:$F$6151, 4, FALSE),  0)</f>
        <v>1.8558399999999999E-2</v>
      </c>
      <c r="H24" s="73">
        <f>IFERROR(VLOOKUP(H$10 &amp; "_" &amp; $D$9 &amp; "_" &amp; $B24, OBSERVED_DATA!$A$2:$F$6151, 4, FALSE),  0)</f>
        <v>9.1108999999999999E-3</v>
      </c>
      <c r="I24" s="73">
        <f>IFERROR(VLOOKUP(I$10 &amp; "_" &amp; $D$9 &amp; "_" &amp; $B24, OBSERVED_DATA!$A$2:$F$6151, 4, FALSE),  0)</f>
        <v>7.8224000000000002E-3</v>
      </c>
      <c r="J24" s="73">
        <f>IFERROR(VLOOKUP(J$10 &amp; "_" &amp; $D$9 &amp; "_" &amp; $B24, OBSERVED_DATA!$A$2:$F$6151, 4, FALSE),  0)</f>
        <v>2.62235E-2</v>
      </c>
      <c r="K24" s="72">
        <f>IFERROR(VLOOKUP(K$10 &amp; "_" &amp; $D$9 &amp; "_" &amp; $B24, OBSERVED_DATA!$A$2:$F$6151, 4, FALSE),  0)</f>
        <v>1.88638E-2</v>
      </c>
      <c r="L24" s="74">
        <f>IFERROR(VLOOKUP(L$10 &amp; "_" &amp; $D$9 &amp; "_" &amp; $B24, OBSERVED_DATA!$A$2:$F$6151, 4, FALSE),  0)</f>
        <v>0</v>
      </c>
      <c r="M24" s="72">
        <f>IFERROR(VLOOKUP(M$10 &amp; "_" &amp; $D$9 &amp; "_" &amp; $B24, OBSERVED_DATA!$A$2:$F$6151, 4, FALSE),  0)</f>
        <v>2.9702300000000001E-2</v>
      </c>
      <c r="N24" s="72">
        <f>IFERROR(VLOOKUP(N$10 &amp; "_" &amp; $D$9 &amp; "_" &amp; $B24, OBSERVED_DATA!$A$2:$F$6151, 4, FALSE),  0)</f>
        <v>2.5297799999999999E-2</v>
      </c>
      <c r="O24" s="74">
        <f>IFERROR(VLOOKUP(O$10 &amp; "_" &amp; $D$9 &amp; "_" &amp; $B24, OBSERVED_DATA!$A$2:$F$6151, 4, FALSE),  0)</f>
        <v>1.9267099999999999E-2</v>
      </c>
      <c r="P24" s="72">
        <f>IFERROR(VLOOKUP(P$10 &amp; "_" &amp; $D$9 &amp; "_" &amp; $B24, OBSERVED_DATA!$A$2:$F$6151, 4, FALSE),  0)</f>
        <v>2.3350300000000001E-2</v>
      </c>
      <c r="Q24" s="72">
        <f>IFERROR(VLOOKUP(Q$10 &amp; "_" &amp; $D$9 &amp; "_" &amp; $B24, OBSERVED_DATA!$A$2:$F$6151, 4, FALSE),  0)</f>
        <v>1.46263E-2</v>
      </c>
      <c r="R24" s="72">
        <f>IFERROR(VLOOKUP(R$10 &amp; "_" &amp; $D$9 &amp; "_" &amp; $B24, OBSERVED_DATA!$A$2:$F$6151, 4, FALSE),  0)</f>
        <v>1.4016000000000001E-2</v>
      </c>
      <c r="S24" s="72">
        <f>IFERROR(VLOOKUP(S$10 &amp; "_" &amp; $D$9 &amp; "_" &amp; $B24, OBSERVED_DATA!$A$2:$F$6151, 4, FALSE),  0)</f>
        <v>9.9564000000000007E-3</v>
      </c>
      <c r="T24" s="72">
        <f>IFERROR(VLOOKUP(T$10 &amp; "_" &amp; $D$9 &amp; "_" &amp; $B24, OBSERVED_DATA!$A$2:$F$6151, 4, FALSE),  0)</f>
        <v>8.4635000000000005E-3</v>
      </c>
      <c r="V24" s="79">
        <f>Obs_Time!V24</f>
        <v>33</v>
      </c>
      <c r="W24" s="81" t="str">
        <f>Obs_Time!W24</f>
        <v>IX_HV</v>
      </c>
      <c r="X24" s="33">
        <f t="shared" si="3"/>
        <v>147.6206499999999</v>
      </c>
      <c r="Y24" s="16"/>
      <c r="Z24" s="16"/>
      <c r="AA24" s="16"/>
      <c r="AD24" s="8"/>
    </row>
    <row r="25" spans="2:30" x14ac:dyDescent="0.25">
      <c r="B25" s="30">
        <f>Obs_Time!B25</f>
        <v>28</v>
      </c>
      <c r="C25" s="30">
        <f>Obs_Time!C25</f>
        <v>29</v>
      </c>
      <c r="D25" s="47"/>
      <c r="E25" s="72">
        <f>IFERROR(VLOOKUP(E$10 &amp; "_" &amp; $D$9 &amp; "_" &amp; $B25, OBSERVED_DATA!$A$2:$F$6151, 4, FALSE),  0)</f>
        <v>3.76294E-2</v>
      </c>
      <c r="F25" s="73">
        <f>IFERROR(VLOOKUP(F$10 &amp; "_" &amp; $D$9 &amp; "_" &amp; $B25, OBSERVED_DATA!$A$2:$F$6151, 4, FALSE),  0)</f>
        <v>1.4187699999999999E-2</v>
      </c>
      <c r="G25" s="73">
        <f>IFERROR(VLOOKUP(G$10 &amp; "_" &amp; $D$9 &amp; "_" &amp; $B25, OBSERVED_DATA!$A$2:$F$6151, 4, FALSE),  0)</f>
        <v>1.6622999999999999E-2</v>
      </c>
      <c r="H25" s="73">
        <f>IFERROR(VLOOKUP(H$10 &amp; "_" &amp; $D$9 &amp; "_" &amp; $B25, OBSERVED_DATA!$A$2:$F$6151, 4, FALSE),  0)</f>
        <v>7.2662999999999998E-3</v>
      </c>
      <c r="I25" s="73">
        <f>IFERROR(VLOOKUP(I$10 &amp; "_" &amp; $D$9 &amp; "_" &amp; $B25, OBSERVED_DATA!$A$2:$F$6151, 4, FALSE),  0)</f>
        <v>5.8674E-3</v>
      </c>
      <c r="J25" s="73">
        <f>IFERROR(VLOOKUP(J$10 &amp; "_" &amp; $D$9 &amp; "_" &amp; $B25, OBSERVED_DATA!$A$2:$F$6151, 4, FALSE),  0)</f>
        <v>2.4272700000000001E-2</v>
      </c>
      <c r="K25" s="72">
        <f>IFERROR(VLOOKUP(K$10 &amp; "_" &amp; $D$9 &amp; "_" &amp; $B25, OBSERVED_DATA!$A$2:$F$6151, 4, FALSE),  0)</f>
        <v>1.70476E-2</v>
      </c>
      <c r="L25" s="74">
        <f>IFERROR(VLOOKUP(L$10 &amp; "_" &amp; $D$9 &amp; "_" &amp; $B25, OBSERVED_DATA!$A$2:$F$6151, 4, FALSE),  0)</f>
        <v>0</v>
      </c>
      <c r="M25" s="72">
        <f>IFERROR(VLOOKUP(M$10 &amp; "_" &amp; $D$9 &amp; "_" &amp; $B25, OBSERVED_DATA!$A$2:$F$6151, 4, FALSE),  0)</f>
        <v>2.8511700000000001E-2</v>
      </c>
      <c r="N25" s="72">
        <f>IFERROR(VLOOKUP(N$10 &amp; "_" &amp; $D$9 &amp; "_" &amp; $B25, OBSERVED_DATA!$A$2:$F$6151, 4, FALSE),  0)</f>
        <v>2.1132000000000001E-2</v>
      </c>
      <c r="O25" s="74">
        <f>IFERROR(VLOOKUP(O$10 &amp; "_" &amp; $D$9 &amp; "_" &amp; $B25, OBSERVED_DATA!$A$2:$F$6151, 4, FALSE),  0)</f>
        <v>2.0228900000000001E-2</v>
      </c>
      <c r="P25" s="72">
        <f>IFERROR(VLOOKUP(P$10 &amp; "_" &amp; $D$9 &amp; "_" &amp; $B25, OBSERVED_DATA!$A$2:$F$6151, 4, FALSE),  0)</f>
        <v>2.53403E-2</v>
      </c>
      <c r="Q25" s="72">
        <f>IFERROR(VLOOKUP(Q$10 &amp; "_" &amp; $D$9 &amp; "_" &amp; $B25, OBSERVED_DATA!$A$2:$F$6151, 4, FALSE),  0)</f>
        <v>1.5466199999999999E-2</v>
      </c>
      <c r="R25" s="72">
        <f>IFERROR(VLOOKUP(R$10 &amp; "_" &amp; $D$9 &amp; "_" &amp; $B25, OBSERVED_DATA!$A$2:$F$6151, 4, FALSE),  0)</f>
        <v>1.48469E-2</v>
      </c>
      <c r="S25" s="72">
        <f>IFERROR(VLOOKUP(S$10 &amp; "_" &amp; $D$9 &amp; "_" &amp; $B25, OBSERVED_DATA!$A$2:$F$6151, 4, FALSE),  0)</f>
        <v>1.02659E-2</v>
      </c>
      <c r="T25" s="72">
        <f>IFERROR(VLOOKUP(T$10 &amp; "_" &amp; $D$9 &amp; "_" &amp; $B25, OBSERVED_DATA!$A$2:$F$6151, 4, FALSE),  0)</f>
        <v>8.7224999999999994E-3</v>
      </c>
      <c r="V25" s="79">
        <f>Obs_Time!V25</f>
        <v>43</v>
      </c>
      <c r="W25" s="81" t="str">
        <f>Obs_Time!W25</f>
        <v>XI_HV</v>
      </c>
      <c r="X25" s="33">
        <f t="shared" si="3"/>
        <v>158.78199140000009</v>
      </c>
      <c r="Y25" s="16"/>
      <c r="Z25" s="16"/>
      <c r="AA25" s="16"/>
      <c r="AB25" s="16"/>
      <c r="AD25" s="8"/>
    </row>
    <row r="26" spans="2:30" x14ac:dyDescent="0.25">
      <c r="B26" s="30">
        <f>Obs_Time!B26</f>
        <v>30</v>
      </c>
      <c r="C26" s="30">
        <f>Obs_Time!C26</f>
        <v>31</v>
      </c>
      <c r="D26" s="47"/>
      <c r="E26" s="72">
        <f>IFERROR(VLOOKUP(E$10 &amp; "_" &amp; $D$9 &amp; "_" &amp; $B26, OBSERVED_DATA!$A$2:$F$6151, 4, FALSE),  0)</f>
        <v>3.5242500000000003E-2</v>
      </c>
      <c r="F26" s="73">
        <f>IFERROR(VLOOKUP(F$10 &amp; "_" &amp; $D$9 &amp; "_" &amp; $B26, OBSERVED_DATA!$A$2:$F$6151, 4, FALSE),  0)</f>
        <v>1.21023E-2</v>
      </c>
      <c r="G26" s="73">
        <f>IFERROR(VLOOKUP(G$10 &amp; "_" &amp; $D$9 &amp; "_" &amp; $B26, OBSERVED_DATA!$A$2:$F$6151, 4, FALSE),  0)</f>
        <v>1.5233399999999999E-2</v>
      </c>
      <c r="H26" s="73">
        <f>IFERROR(VLOOKUP(H$10 &amp; "_" &amp; $D$9 &amp; "_" &amp; $B26, OBSERVED_DATA!$A$2:$F$6151, 4, FALSE),  0)</f>
        <v>6.0843E-3</v>
      </c>
      <c r="I26" s="73">
        <f>IFERROR(VLOOKUP(I$10 &amp; "_" &amp; $D$9 &amp; "_" &amp; $B26, OBSERVED_DATA!$A$2:$F$6151, 4, FALSE),  0)</f>
        <v>4.6366000000000003E-3</v>
      </c>
      <c r="J26" s="73">
        <f>IFERROR(VLOOKUP(J$10 &amp; "_" &amp; $D$9 &amp; "_" &amp; $B26, OBSERVED_DATA!$A$2:$F$6151, 4, FALSE),  0)</f>
        <v>2.1787399999999998E-2</v>
      </c>
      <c r="K26" s="72">
        <f>IFERROR(VLOOKUP(K$10 &amp; "_" &amp; $D$9 &amp; "_" &amp; $B26, OBSERVED_DATA!$A$2:$F$6151, 4, FALSE),  0)</f>
        <v>1.48431E-2</v>
      </c>
      <c r="L26" s="74">
        <f>IFERROR(VLOOKUP(L$10 &amp; "_" &amp; $D$9 &amp; "_" &amp; $B26, OBSERVED_DATA!$A$2:$F$6151, 4, FALSE),  0)</f>
        <v>0</v>
      </c>
      <c r="M26" s="72">
        <f>IFERROR(VLOOKUP(M$10 &amp; "_" &amp; $D$9 &amp; "_" &amp; $B26, OBSERVED_DATA!$A$2:$F$6151, 4, FALSE),  0)</f>
        <v>2.7321600000000001E-2</v>
      </c>
      <c r="N26" s="72">
        <f>IFERROR(VLOOKUP(N$10 &amp; "_" &amp; $D$9 &amp; "_" &amp; $B26, OBSERVED_DATA!$A$2:$F$6151, 4, FALSE),  0)</f>
        <v>1.8354800000000001E-2</v>
      </c>
      <c r="O26" s="74">
        <f>IFERROR(VLOOKUP(O$10 &amp; "_" &amp; $D$9 &amp; "_" &amp; $B26, OBSERVED_DATA!$A$2:$F$6151, 4, FALSE),  0)</f>
        <v>2.1143700000000001E-2</v>
      </c>
      <c r="P26" s="72">
        <f>IFERROR(VLOOKUP(P$10 &amp; "_" &amp; $D$9 &amp; "_" &amp; $B26, OBSERVED_DATA!$A$2:$F$6151, 4, FALSE),  0)</f>
        <v>2.7330900000000002E-2</v>
      </c>
      <c r="Q26" s="72">
        <f>IFERROR(VLOOKUP(Q$10 &amp; "_" &amp; $D$9 &amp; "_" &amp; $B26, OBSERVED_DATA!$A$2:$F$6151, 4, FALSE),  0)</f>
        <v>1.6274400000000001E-2</v>
      </c>
      <c r="R26" s="72">
        <f>IFERROR(VLOOKUP(R$10 &amp; "_" &amp; $D$9 &amp; "_" &amp; $B26, OBSERVED_DATA!$A$2:$F$6151, 4, FALSE),  0)</f>
        <v>1.5645699999999998E-2</v>
      </c>
      <c r="S26" s="72">
        <f>IFERROR(VLOOKUP(S$10 &amp; "_" &amp; $D$9 &amp; "_" &amp; $B26, OBSERVED_DATA!$A$2:$F$6151, 4, FALSE),  0)</f>
        <v>1.0518400000000001E-2</v>
      </c>
      <c r="T26" s="72">
        <f>IFERROR(VLOOKUP(T$10 &amp; "_" &amp; $D$9 &amp; "_" &amp; $B26, OBSERVED_DATA!$A$2:$F$6151, 4, FALSE),  0)</f>
        <v>8.9966999999999998E-3</v>
      </c>
      <c r="Y26" s="16"/>
      <c r="Z26" s="16"/>
      <c r="AA26" s="16"/>
      <c r="AB26" s="16"/>
      <c r="AD26" s="8"/>
    </row>
    <row r="27" spans="2:30" x14ac:dyDescent="0.25">
      <c r="B27" s="30">
        <f>Obs_Time!B27</f>
        <v>32</v>
      </c>
      <c r="C27" s="30">
        <f>Obs_Time!C27</f>
        <v>33</v>
      </c>
      <c r="D27" s="47"/>
      <c r="E27" s="72">
        <f>IFERROR(VLOOKUP(E$10 &amp; "_" &amp; $D$9 &amp; "_" &amp; $B27, OBSERVED_DATA!$A$2:$F$6151, 4, FALSE),  0)</f>
        <v>3.2855299999999997E-2</v>
      </c>
      <c r="F27" s="73">
        <f>IFERROR(VLOOKUP(F$10 &amp; "_" &amp; $D$9 &amp; "_" &amp; $B27, OBSERVED_DATA!$A$2:$F$6151, 4, FALSE),  0)</f>
        <v>1.0016799999999999E-2</v>
      </c>
      <c r="G27" s="73">
        <f>IFERROR(VLOOKUP(G$10 &amp; "_" &amp; $D$9 &amp; "_" &amp; $B27, OBSERVED_DATA!$A$2:$F$6151, 4, FALSE),  0)</f>
        <v>1.38981E-2</v>
      </c>
      <c r="H27" s="73">
        <f>IFERROR(VLOOKUP(H$10 &amp; "_" &amp; $D$9 &amp; "_" &amp; $B27, OBSERVED_DATA!$A$2:$F$6151, 4, FALSE),  0)</f>
        <v>4.9021999999999998E-3</v>
      </c>
      <c r="I27" s="73">
        <f>IFERROR(VLOOKUP(I$10 &amp; "_" &amp; $D$9 &amp; "_" &amp; $B27, OBSERVED_DATA!$A$2:$F$6151, 4, FALSE),  0)</f>
        <v>4.4048000000000004E-3</v>
      </c>
      <c r="J27" s="73">
        <f>IFERROR(VLOOKUP(J$10 &amp; "_" &amp; $D$9 &amp; "_" &amp; $B27, OBSERVED_DATA!$A$2:$F$6151, 4, FALSE),  0)</f>
        <v>1.96226E-2</v>
      </c>
      <c r="K27" s="72">
        <f>IFERROR(VLOOKUP(K$10 &amp; "_" &amp; $D$9 &amp; "_" &amp; $B27, OBSERVED_DATA!$A$2:$F$6151, 4, FALSE),  0)</f>
        <v>1.2471100000000001E-2</v>
      </c>
      <c r="L27" s="74">
        <f>IFERROR(VLOOKUP(L$10 &amp; "_" &amp; $D$9 &amp; "_" &amp; $B27, OBSERVED_DATA!$A$2:$F$6151, 4, FALSE),  0)</f>
        <v>0</v>
      </c>
      <c r="M27" s="72">
        <f>IFERROR(VLOOKUP(M$10 &amp; "_" &amp; $D$9 &amp; "_" &amp; $B27, OBSERVED_DATA!$A$2:$F$6151, 4, FALSE),  0)</f>
        <v>2.61312E-2</v>
      </c>
      <c r="N27" s="72">
        <f>IFERROR(VLOOKUP(N$10 &amp; "_" &amp; $D$9 &amp; "_" &amp; $B27, OBSERVED_DATA!$A$2:$F$6151, 4, FALSE),  0)</f>
        <v>1.6513400000000001E-2</v>
      </c>
      <c r="O27" s="74">
        <f>IFERROR(VLOOKUP(O$10 &amp; "_" &amp; $D$9 &amp; "_" &amp; $B27, OBSERVED_DATA!$A$2:$F$6151, 4, FALSE),  0)</f>
        <v>2.1851599999999999E-2</v>
      </c>
      <c r="P27" s="72">
        <f>IFERROR(VLOOKUP(P$10 &amp; "_" &amp; $D$9 &amp; "_" &amp; $B27, OBSERVED_DATA!$A$2:$F$6151, 4, FALSE),  0)</f>
        <v>2.8759E-2</v>
      </c>
      <c r="Q27" s="72">
        <f>IFERROR(VLOOKUP(Q$10 &amp; "_" &amp; $D$9 &amp; "_" &amp; $B27, OBSERVED_DATA!$A$2:$F$6151, 4, FALSE),  0)</f>
        <v>1.7004399999999999E-2</v>
      </c>
      <c r="R27" s="72">
        <f>IFERROR(VLOOKUP(R$10 &amp; "_" &amp; $D$9 &amp; "_" &amp; $B27, OBSERVED_DATA!$A$2:$F$6151, 4, FALSE),  0)</f>
        <v>1.63616E-2</v>
      </c>
      <c r="S27" s="72">
        <f>IFERROR(VLOOKUP(S$10 &amp; "_" &amp; $D$9 &amp; "_" &amp; $B27, OBSERVED_DATA!$A$2:$F$6151, 4, FALSE),  0)</f>
        <v>1.07542E-2</v>
      </c>
      <c r="T27" s="72">
        <f>IFERROR(VLOOKUP(T$10 &amp; "_" &amp; $D$9 &amp; "_" &amp; $B27, OBSERVED_DATA!$A$2:$F$6151, 4, FALSE),  0)</f>
        <v>9.2502999999999995E-3</v>
      </c>
      <c r="Z27" s="16"/>
      <c r="AA27" s="16"/>
      <c r="AB27" s="16"/>
    </row>
    <row r="28" spans="2:30" x14ac:dyDescent="0.25">
      <c r="B28" s="30">
        <f>Obs_Time!B28</f>
        <v>34</v>
      </c>
      <c r="C28" s="30">
        <f>Obs_Time!C28</f>
        <v>35</v>
      </c>
      <c r="D28" s="47"/>
      <c r="E28" s="72">
        <f>IFERROR(VLOOKUP(E$10 &amp; "_" &amp; $D$9 &amp; "_" &amp; $B28, OBSERVED_DATA!$A$2:$F$6151, 4, FALSE),  0)</f>
        <v>3.0467899999999999E-2</v>
      </c>
      <c r="F28" s="73">
        <f>IFERROR(VLOOKUP(F$10 &amp; "_" &amp; $D$9 &amp; "_" &amp; $B28, OBSERVED_DATA!$A$2:$F$6151, 4, FALSE),  0)</f>
        <v>8.6380999999999993E-3</v>
      </c>
      <c r="G28" s="73">
        <f>IFERROR(VLOOKUP(G$10 &amp; "_" &amp; $D$9 &amp; "_" &amp; $B28, OBSERVED_DATA!$A$2:$F$6151, 4, FALSE),  0)</f>
        <v>1.26219E-2</v>
      </c>
      <c r="H28" s="73">
        <f>IFERROR(VLOOKUP(H$10 &amp; "_" &amp; $D$9 &amp; "_" &amp; $B28, OBSERVED_DATA!$A$2:$F$6151, 4, FALSE),  0)</f>
        <v>3.7201999999999999E-3</v>
      </c>
      <c r="I28" s="73">
        <f>IFERROR(VLOOKUP(I$10 &amp; "_" &amp; $D$9 &amp; "_" &amp; $B28, OBSERVED_DATA!$A$2:$F$6151, 4, FALSE),  0)</f>
        <v>4.1729000000000002E-3</v>
      </c>
      <c r="J28" s="73">
        <f>IFERROR(VLOOKUP(J$10 &amp; "_" &amp; $D$9 &amp; "_" &amp; $B28, OBSERVED_DATA!$A$2:$F$6151, 4, FALSE),  0)</f>
        <v>1.7445599999999999E-2</v>
      </c>
      <c r="K28" s="72">
        <f>IFERROR(VLOOKUP(K$10 &amp; "_" &amp; $D$9 &amp; "_" &amp; $B28, OBSERVED_DATA!$A$2:$F$6151, 4, FALSE),  0)</f>
        <v>1.0351600000000001E-2</v>
      </c>
      <c r="L28" s="74">
        <f>IFERROR(VLOOKUP(L$10 &amp; "_" &amp; $D$9 &amp; "_" &amp; $B28, OBSERVED_DATA!$A$2:$F$6151, 4, FALSE),  0)</f>
        <v>0</v>
      </c>
      <c r="M28" s="72">
        <f>IFERROR(VLOOKUP(M$10 &amp; "_" &amp; $D$9 &amp; "_" &amp; $B28, OBSERVED_DATA!$A$2:$F$6151, 4, FALSE),  0)</f>
        <v>2.47391E-2</v>
      </c>
      <c r="N28" s="72">
        <f>IFERROR(VLOOKUP(N$10 &amp; "_" &amp; $D$9 &amp; "_" &amp; $B28, OBSERVED_DATA!$A$2:$F$6151, 4, FALSE),  0)</f>
        <v>1.52094E-2</v>
      </c>
      <c r="O28" s="74">
        <f>IFERROR(VLOOKUP(O$10 &amp; "_" &amp; $D$9 &amp; "_" &amp; $B28, OBSERVED_DATA!$A$2:$F$6151, 4, FALSE),  0)</f>
        <v>2.2350600000000002E-2</v>
      </c>
      <c r="P28" s="72">
        <f>IFERROR(VLOOKUP(P$10 &amp; "_" &amp; $D$9 &amp; "_" &amp; $B28, OBSERVED_DATA!$A$2:$F$6151, 4, FALSE),  0)</f>
        <v>2.96428E-2</v>
      </c>
      <c r="Q28" s="72">
        <f>IFERROR(VLOOKUP(Q$10 &amp; "_" &amp; $D$9 &amp; "_" &amp; $B28, OBSERVED_DATA!$A$2:$F$6151, 4, FALSE),  0)</f>
        <v>1.7687100000000001E-2</v>
      </c>
      <c r="R28" s="72">
        <f>IFERROR(VLOOKUP(R$10 &amp; "_" &amp; $D$9 &amp; "_" &amp; $B28, OBSERVED_DATA!$A$2:$F$6151, 4, FALSE),  0)</f>
        <v>1.7034299999999999E-2</v>
      </c>
      <c r="S28" s="72">
        <f>IFERROR(VLOOKUP(S$10 &amp; "_" &amp; $D$9 &amp; "_" &amp; $B28, OBSERVED_DATA!$A$2:$F$6151, 4, FALSE),  0)</f>
        <v>1.0974599999999999E-2</v>
      </c>
      <c r="T28" s="72">
        <f>IFERROR(VLOOKUP(T$10 &amp; "_" &amp; $D$9 &amp; "_" &amp; $B28, OBSERVED_DATA!$A$2:$F$6151, 4, FALSE),  0)</f>
        <v>9.4809000000000004E-3</v>
      </c>
      <c r="W28" s="8"/>
      <c r="X28" s="8"/>
      <c r="Z28" s="16"/>
      <c r="AA28" s="16"/>
      <c r="AB28" s="16"/>
    </row>
    <row r="29" spans="2:30" x14ac:dyDescent="0.25">
      <c r="B29" s="30">
        <f>Obs_Time!B29</f>
        <v>36</v>
      </c>
      <c r="C29" s="30">
        <f>Obs_Time!C29</f>
        <v>37</v>
      </c>
      <c r="D29" s="47"/>
      <c r="E29" s="72">
        <f>IFERROR(VLOOKUP(E$10 &amp; "_" &amp; $D$9 &amp; "_" &amp; $B29, OBSERVED_DATA!$A$2:$F$6151, 4, FALSE),  0)</f>
        <v>2.8081399999999999E-2</v>
      </c>
      <c r="F29" s="73">
        <f>IFERROR(VLOOKUP(F$10 &amp; "_" &amp; $D$9 &amp; "_" &amp; $B29, OBSERVED_DATA!$A$2:$F$6151, 4, FALSE),  0)</f>
        <v>6.8091000000000002E-3</v>
      </c>
      <c r="G29" s="73">
        <f>IFERROR(VLOOKUP(G$10 &amp; "_" &amp; $D$9 &amp; "_" &amp; $B29, OBSERVED_DATA!$A$2:$F$6151, 4, FALSE),  0)</f>
        <v>1.13379E-2</v>
      </c>
      <c r="H29" s="73">
        <f>IFERROR(VLOOKUP(H$10 &amp; "_" &amp; $D$9 &amp; "_" &amp; $B29, OBSERVED_DATA!$A$2:$F$6151, 4, FALSE),  0)</f>
        <v>2.5382E-3</v>
      </c>
      <c r="I29" s="73">
        <f>IFERROR(VLOOKUP(I$10 &amp; "_" &amp; $D$9 &amp; "_" &amp; $B29, OBSERVED_DATA!$A$2:$F$6151, 4, FALSE),  0)</f>
        <v>3.9411000000000003E-3</v>
      </c>
      <c r="J29" s="73">
        <f>IFERROR(VLOOKUP(J$10 &amp; "_" &amp; $D$9 &amp; "_" &amp; $B29, OBSERVED_DATA!$A$2:$F$6151, 4, FALSE),  0)</f>
        <v>1.5307899999999999E-2</v>
      </c>
      <c r="K29" s="72">
        <f>IFERROR(VLOOKUP(K$10 &amp; "_" &amp; $D$9 &amp; "_" &amp; $B29, OBSERVED_DATA!$A$2:$F$6151, 4, FALSE),  0)</f>
        <v>8.9236999999999997E-3</v>
      </c>
      <c r="L29" s="74">
        <f>IFERROR(VLOOKUP(L$10 &amp; "_" &amp; $D$9 &amp; "_" &amp; $B29, OBSERVED_DATA!$A$2:$F$6151, 4, FALSE),  0)</f>
        <v>0</v>
      </c>
      <c r="M29" s="72">
        <f>IFERROR(VLOOKUP(M$10 &amp; "_" &amp; $D$9 &amp; "_" &amp; $B29, OBSERVED_DATA!$A$2:$F$6151, 4, FALSE),  0)</f>
        <v>2.3347199999999999E-2</v>
      </c>
      <c r="N29" s="72">
        <f>IFERROR(VLOOKUP(N$10 &amp; "_" &amp; $D$9 &amp; "_" &amp; $B29, OBSERVED_DATA!$A$2:$F$6151, 4, FALSE),  0)</f>
        <v>1.39902E-2</v>
      </c>
      <c r="O29" s="74">
        <f>IFERROR(VLOOKUP(O$10 &amp; "_" &amp; $D$9 &amp; "_" &amp; $B29, OBSERVED_DATA!$A$2:$F$6151, 4, FALSE),  0)</f>
        <v>2.27271E-2</v>
      </c>
      <c r="P29" s="72">
        <f>IFERROR(VLOOKUP(P$10 &amp; "_" &amp; $D$9 &amp; "_" &amp; $B29, OBSERVED_DATA!$A$2:$F$6151, 4, FALSE),  0)</f>
        <v>3.1191699999999999E-2</v>
      </c>
      <c r="Q29" s="72">
        <f>IFERROR(VLOOKUP(Q$10 &amp; "_" &amp; $D$9 &amp; "_" &amp; $B29, OBSERVED_DATA!$A$2:$F$6151, 4, FALSE),  0)</f>
        <v>1.8335000000000001E-2</v>
      </c>
      <c r="R29" s="72">
        <f>IFERROR(VLOOKUP(R$10 &amp; "_" &amp; $D$9 &amp; "_" &amp; $B29, OBSERVED_DATA!$A$2:$F$6151, 4, FALSE),  0)</f>
        <v>1.76732E-2</v>
      </c>
      <c r="S29" s="72">
        <f>IFERROR(VLOOKUP(S$10 &amp; "_" &amp; $D$9 &amp; "_" &amp; $B29, OBSERVED_DATA!$A$2:$F$6151, 4, FALSE),  0)</f>
        <v>1.1116600000000001E-2</v>
      </c>
      <c r="T29" s="72">
        <f>IFERROR(VLOOKUP(T$10 &amp; "_" &amp; $D$9 &amp; "_" &amp; $B29, OBSERVED_DATA!$A$2:$F$6151, 4, FALSE),  0)</f>
        <v>9.6225000000000008E-3</v>
      </c>
      <c r="W29" s="8"/>
      <c r="X29" s="8"/>
      <c r="AB29" s="16"/>
    </row>
    <row r="30" spans="2:30" x14ac:dyDescent="0.25">
      <c r="B30" s="30">
        <f>Obs_Time!B30</f>
        <v>38</v>
      </c>
      <c r="C30" s="30">
        <f>Obs_Time!C30</f>
        <v>39</v>
      </c>
      <c r="D30" s="47"/>
      <c r="E30" s="72">
        <f>IFERROR(VLOOKUP(E$10 &amp; "_" &amp; $D$9 &amp; "_" &amp; $B30, OBSERVED_DATA!$A$2:$F$6151, 4, FALSE),  0)</f>
        <v>2.5693899999999999E-2</v>
      </c>
      <c r="F30" s="73">
        <f>IFERROR(VLOOKUP(F$10 &amp; "_" &amp; $D$9 &amp; "_" &amp; $B30, OBSERVED_DATA!$A$2:$F$6151, 4, FALSE),  0)</f>
        <v>5.0693999999999999E-3</v>
      </c>
      <c r="G30" s="73">
        <f>IFERROR(VLOOKUP(G$10 &amp; "_" &amp; $D$9 &amp; "_" &amp; $B30, OBSERVED_DATA!$A$2:$F$6151, 4, FALSE),  0)</f>
        <v>1.0255500000000001E-2</v>
      </c>
      <c r="H30" s="73">
        <f>IFERROR(VLOOKUP(H$10 &amp; "_" &amp; $D$9 &amp; "_" &amp; $B30, OBSERVED_DATA!$A$2:$F$6151, 4, FALSE),  0)</f>
        <v>1.3561000000000001E-3</v>
      </c>
      <c r="I30" s="73">
        <f>IFERROR(VLOOKUP(I$10 &amp; "_" &amp; $D$9 &amp; "_" &amp; $B30, OBSERVED_DATA!$A$2:$F$6151, 4, FALSE),  0)</f>
        <v>3.7093E-3</v>
      </c>
      <c r="J30" s="73">
        <f>IFERROR(VLOOKUP(J$10 &amp; "_" &amp; $D$9 &amp; "_" &amp; $B30, OBSERVED_DATA!$A$2:$F$6151, 4, FALSE),  0)</f>
        <v>1.3515599999999999E-2</v>
      </c>
      <c r="K30" s="72">
        <f>IFERROR(VLOOKUP(K$10 &amp; "_" &amp; $D$9 &amp; "_" &amp; $B30, OBSERVED_DATA!$A$2:$F$6151, 4, FALSE),  0)</f>
        <v>7.9288999999999991E-3</v>
      </c>
      <c r="L30" s="74">
        <f>IFERROR(VLOOKUP(L$10 &amp; "_" &amp; $D$9 &amp; "_" &amp; $B30, OBSERVED_DATA!$A$2:$F$6151, 4, FALSE),  0)</f>
        <v>0</v>
      </c>
      <c r="M30" s="72">
        <f>IFERROR(VLOOKUP(M$10 &amp; "_" &amp; $D$9 &amp; "_" &amp; $B30, OBSERVED_DATA!$A$2:$F$6151, 4, FALSE),  0)</f>
        <v>2.1954999999999999E-2</v>
      </c>
      <c r="N30" s="72">
        <f>IFERROR(VLOOKUP(N$10 &amp; "_" &amp; $D$9 &amp; "_" &amp; $B30, OBSERVED_DATA!$A$2:$F$6151, 4, FALSE),  0)</f>
        <v>1.3110999999999999E-2</v>
      </c>
      <c r="O30" s="74">
        <f>IFERROR(VLOOKUP(O$10 &amp; "_" &amp; $D$9 &amp; "_" &amp; $B30, OBSERVED_DATA!$A$2:$F$6151, 4, FALSE),  0)</f>
        <v>2.2960299999999999E-2</v>
      </c>
      <c r="P30" s="72">
        <f>IFERROR(VLOOKUP(P$10 &amp; "_" &amp; $D$9 &amp; "_" &amp; $B30, OBSERVED_DATA!$A$2:$F$6151, 4, FALSE),  0)</f>
        <v>3.1675599999999998E-2</v>
      </c>
      <c r="Q30" s="72">
        <f>IFERROR(VLOOKUP(Q$10 &amp; "_" &amp; $D$9 &amp; "_" &amp; $B30, OBSERVED_DATA!$A$2:$F$6151, 4, FALSE),  0)</f>
        <v>1.8849999999999999E-2</v>
      </c>
      <c r="R30" s="72">
        <f>IFERROR(VLOOKUP(R$10 &amp; "_" &amp; $D$9 &amp; "_" &amp; $B30, OBSERVED_DATA!$A$2:$F$6151, 4, FALSE),  0)</f>
        <v>1.8183499999999998E-2</v>
      </c>
      <c r="S30" s="72">
        <f>IFERROR(VLOOKUP(S$10 &amp; "_" &amp; $D$9 &amp; "_" &amp; $B30, OBSERVED_DATA!$A$2:$F$6151, 4, FALSE),  0)</f>
        <v>1.12225E-2</v>
      </c>
      <c r="T30" s="72">
        <f>IFERROR(VLOOKUP(T$10 &amp; "_" &amp; $D$9 &amp; "_" &amp; $B30, OBSERVED_DATA!$A$2:$F$6151, 4, FALSE),  0)</f>
        <v>9.7341000000000007E-3</v>
      </c>
      <c r="AB30" s="16"/>
    </row>
    <row r="31" spans="2:30" x14ac:dyDescent="0.25">
      <c r="B31" s="30">
        <f>Obs_Time!B31</f>
        <v>40</v>
      </c>
      <c r="C31" s="30">
        <f>Obs_Time!C31</f>
        <v>41</v>
      </c>
      <c r="D31" s="47"/>
      <c r="E31" s="72">
        <f>IFERROR(VLOOKUP(E$10 &amp; "_" &amp; $D$9 &amp; "_" &amp; $B31, OBSERVED_DATA!$A$2:$F$6151, 4, FALSE),  0)</f>
        <v>2.3624599999999999E-2</v>
      </c>
      <c r="F31" s="73">
        <f>IFERROR(VLOOKUP(F$10 &amp; "_" &amp; $D$9 &amp; "_" &amp; $B31, OBSERVED_DATA!$A$2:$F$6151, 4, FALSE),  0)</f>
        <v>3.7309999999999999E-3</v>
      </c>
      <c r="G31" s="73">
        <f>IFERROR(VLOOKUP(G$10 &amp; "_" &amp; $D$9 &amp; "_" &amp; $B31, OBSERVED_DATA!$A$2:$F$6151, 4, FALSE),  0)</f>
        <v>9.2382999999999996E-3</v>
      </c>
      <c r="H31" s="73">
        <f>IFERROR(VLOOKUP(H$10 &amp; "_" &amp; $D$9 &amp; "_" &amp; $B31, OBSERVED_DATA!$A$2:$F$6151, 4, FALSE),  0)</f>
        <v>4.9890000000000004E-4</v>
      </c>
      <c r="I31" s="73">
        <f>IFERROR(VLOOKUP(I$10 &amp; "_" &amp; $D$9 &amp; "_" &amp; $B31, OBSERVED_DATA!$A$2:$F$6151, 4, FALSE),  0)</f>
        <v>3.4773999999999998E-3</v>
      </c>
      <c r="J31" s="73">
        <f>IFERROR(VLOOKUP(J$10 &amp; "_" &amp; $D$9 &amp; "_" &amp; $B31, OBSERVED_DATA!$A$2:$F$6151, 4, FALSE),  0)</f>
        <v>1.15424E-2</v>
      </c>
      <c r="K31" s="72">
        <f>IFERROR(VLOOKUP(K$10 &amp; "_" &amp; $D$9 &amp; "_" &amp; $B31, OBSERVED_DATA!$A$2:$F$6151, 4, FALSE),  0)</f>
        <v>7.2705000000000001E-3</v>
      </c>
      <c r="L31" s="74">
        <f>IFERROR(VLOOKUP(L$10 &amp; "_" &amp; $D$9 &amp; "_" &amp; $B31, OBSERVED_DATA!$A$2:$F$6151, 4, FALSE),  0)</f>
        <v>0</v>
      </c>
      <c r="M31" s="72">
        <f>IFERROR(VLOOKUP(M$10 &amp; "_" &amp; $D$9 &amp; "_" &amp; $B31, OBSERVED_DATA!$A$2:$F$6151, 4, FALSE),  0)</f>
        <v>2.0563499999999998E-2</v>
      </c>
      <c r="N31" s="72">
        <f>IFERROR(VLOOKUP(N$10 &amp; "_" &amp; $D$9 &amp; "_" &amp; $B31, OBSERVED_DATA!$A$2:$F$6151, 4, FALSE),  0)</f>
        <v>1.2231499999999999E-2</v>
      </c>
      <c r="O31" s="74">
        <f>IFERROR(VLOOKUP(O$10 &amp; "_" &amp; $D$9 &amp; "_" &amp; $B31, OBSERVED_DATA!$A$2:$F$6151, 4, FALSE),  0)</f>
        <v>2.3252599999999998E-2</v>
      </c>
      <c r="P31" s="72">
        <f>IFERROR(VLOOKUP(P$10 &amp; "_" &amp; $D$9 &amp; "_" &amp; $B31, OBSERVED_DATA!$A$2:$F$6151, 4, FALSE),  0)</f>
        <v>3.1845499999999999E-2</v>
      </c>
      <c r="Q31" s="72">
        <f>IFERROR(VLOOKUP(Q$10 &amp; "_" &amp; $D$9 &amp; "_" &amp; $B31, OBSERVED_DATA!$A$2:$F$6151, 4, FALSE),  0)</f>
        <v>1.92277E-2</v>
      </c>
      <c r="R31" s="72">
        <f>IFERROR(VLOOKUP(R$10 &amp; "_" &amp; $D$9 &amp; "_" &amp; $B31, OBSERVED_DATA!$A$2:$F$6151, 4, FALSE),  0)</f>
        <v>1.8578000000000001E-2</v>
      </c>
      <c r="S31" s="72">
        <f>IFERROR(VLOOKUP(S$10 &amp; "_" &amp; $D$9 &amp; "_" &amp; $B31, OBSERVED_DATA!$A$2:$F$6151, 4, FALSE),  0)</f>
        <v>1.1287800000000001E-2</v>
      </c>
      <c r="T31" s="72">
        <f>IFERROR(VLOOKUP(T$10 &amp; "_" &amp; $D$9 &amp; "_" &amp; $B31, OBSERVED_DATA!$A$2:$F$6151, 4, FALSE),  0)</f>
        <v>9.8248999999999993E-3</v>
      </c>
    </row>
    <row r="32" spans="2:30" x14ac:dyDescent="0.25">
      <c r="B32" s="30">
        <f>Obs_Time!B32</f>
        <v>42</v>
      </c>
      <c r="C32" s="30">
        <f>Obs_Time!C32</f>
        <v>43</v>
      </c>
      <c r="D32" s="47"/>
      <c r="E32" s="72">
        <f>IFERROR(VLOOKUP(E$10 &amp; "_" &amp; $D$9 &amp; "_" &amp; $B32, OBSERVED_DATA!$A$2:$F$6151, 4, FALSE),  0)</f>
        <v>2.1555999999999999E-2</v>
      </c>
      <c r="F32" s="73">
        <f>IFERROR(VLOOKUP(F$10 &amp; "_" &amp; $D$9 &amp; "_" &amp; $B32, OBSERVED_DATA!$A$2:$F$6151, 4, FALSE),  0)</f>
        <v>2.7874000000000002E-3</v>
      </c>
      <c r="G32" s="73">
        <f>IFERROR(VLOOKUP(G$10 &amp; "_" &amp; $D$9 &amp; "_" &amp; $B32, OBSERVED_DATA!$A$2:$F$6151, 4, FALSE),  0)</f>
        <v>8.2313000000000004E-3</v>
      </c>
      <c r="H32" s="73">
        <f>IFERROR(VLOOKUP(H$10 &amp; "_" &amp; $D$9 &amp; "_" &amp; $B32, OBSERVED_DATA!$A$2:$F$6151, 4, FALSE),  0)</f>
        <v>4.9890000000000004E-4</v>
      </c>
      <c r="I32" s="73">
        <f>IFERROR(VLOOKUP(I$10 &amp; "_" &amp; $D$9 &amp; "_" &amp; $B32, OBSERVED_DATA!$A$2:$F$6151, 4, FALSE),  0)</f>
        <v>3.2456E-3</v>
      </c>
      <c r="J32" s="73">
        <f>IFERROR(VLOOKUP(J$10 &amp; "_" &amp; $D$9 &amp; "_" &amp; $B32, OBSERVED_DATA!$A$2:$F$6151, 4, FALSE),  0)</f>
        <v>1.03293E-2</v>
      </c>
      <c r="K32" s="72">
        <f>IFERROR(VLOOKUP(K$10 &amp; "_" &amp; $D$9 &amp; "_" &amp; $B32, OBSERVED_DATA!$A$2:$F$6151, 4, FALSE),  0)</f>
        <v>6.5691999999999999E-3</v>
      </c>
      <c r="L32" s="74">
        <f>IFERROR(VLOOKUP(L$10 &amp; "_" &amp; $D$9 &amp; "_" &amp; $B32, OBSERVED_DATA!$A$2:$F$6151, 4, FALSE),  0)</f>
        <v>0</v>
      </c>
      <c r="M32" s="72">
        <f>IFERROR(VLOOKUP(M$10 &amp; "_" &amp; $D$9 &amp; "_" &amp; $B32, OBSERVED_DATA!$A$2:$F$6151, 4, FALSE),  0)</f>
        <v>1.9308700000000002E-2</v>
      </c>
      <c r="N32" s="72">
        <f>IFERROR(VLOOKUP(N$10 &amp; "_" &amp; $D$9 &amp; "_" &amp; $B32, OBSERVED_DATA!$A$2:$F$6151, 4, FALSE),  0)</f>
        <v>1.13519E-2</v>
      </c>
      <c r="O32" s="74">
        <f>IFERROR(VLOOKUP(O$10 &amp; "_" &amp; $D$9 &amp; "_" &amp; $B32, OBSERVED_DATA!$A$2:$F$6151, 4, FALSE),  0)</f>
        <v>2.31811E-2</v>
      </c>
      <c r="P32" s="72">
        <f>IFERROR(VLOOKUP(P$10 &amp; "_" &amp; $D$9 &amp; "_" &amp; $B32, OBSERVED_DATA!$A$2:$F$6151, 4, FALSE),  0)</f>
        <v>3.1980700000000001E-2</v>
      </c>
      <c r="Q32" s="72">
        <f>IFERROR(VLOOKUP(Q$10 &amp; "_" &amp; $D$9 &amp; "_" &amp; $B32, OBSERVED_DATA!$A$2:$F$6151, 4, FALSE),  0)</f>
        <v>1.9570199999999999E-2</v>
      </c>
      <c r="R32" s="72">
        <f>IFERROR(VLOOKUP(R$10 &amp; "_" &amp; $D$9 &amp; "_" &amp; $B32, OBSERVED_DATA!$A$2:$F$6151, 4, FALSE),  0)</f>
        <v>1.8952199999999999E-2</v>
      </c>
      <c r="S32" s="72">
        <f>IFERROR(VLOOKUP(S$10 &amp; "_" &amp; $D$9 &amp; "_" &amp; $B32, OBSERVED_DATA!$A$2:$F$6151, 4, FALSE),  0)</f>
        <v>1.1235200000000001E-2</v>
      </c>
      <c r="T32" s="72">
        <f>IFERROR(VLOOKUP(T$10 &amp; "_" &amp; $D$9 &amp; "_" &amp; $B32, OBSERVED_DATA!$A$2:$F$6151, 4, FALSE),  0)</f>
        <v>9.8177999999999998E-3</v>
      </c>
    </row>
    <row r="33" spans="2:20" x14ac:dyDescent="0.25">
      <c r="B33" s="30">
        <f>Obs_Time!B33</f>
        <v>44</v>
      </c>
      <c r="C33" s="30">
        <f>Obs_Time!C33</f>
        <v>45</v>
      </c>
      <c r="D33" s="47"/>
      <c r="E33" s="72">
        <f>IFERROR(VLOOKUP(E$10 &amp; "_" &amp; $D$9 &amp; "_" &amp; $B33, OBSERVED_DATA!$A$2:$F$6151, 4, FALSE),  0)</f>
        <v>1.9486799999999999E-2</v>
      </c>
      <c r="F33" s="73">
        <f>IFERROR(VLOOKUP(F$10 &amp; "_" &amp; $D$9 &amp; "_" &amp; $B33, OBSERVED_DATA!$A$2:$F$6151, 4, FALSE),  0)</f>
        <v>2.1402000000000001E-3</v>
      </c>
      <c r="G33" s="73">
        <f>IFERROR(VLOOKUP(G$10 &amp; "_" &amp; $D$9 &amp; "_" &amp; $B33, OBSERVED_DATA!$A$2:$F$6151, 4, FALSE),  0)</f>
        <v>6.9779999999999998E-3</v>
      </c>
      <c r="H33" s="73">
        <f>IFERROR(VLOOKUP(H$10 &amp; "_" &amp; $D$9 &amp; "_" &amp; $B33, OBSERVED_DATA!$A$2:$F$6151, 4, FALSE),  0)</f>
        <v>4.9890000000000004E-4</v>
      </c>
      <c r="I33" s="73">
        <f>IFERROR(VLOOKUP(I$10 &amp; "_" &amp; $D$9 &amp; "_" &amp; $B33, OBSERVED_DATA!$A$2:$F$6151, 4, FALSE),  0)</f>
        <v>3.0138000000000001E-3</v>
      </c>
      <c r="J33" s="73">
        <f>IFERROR(VLOOKUP(J$10 &amp; "_" &amp; $D$9 &amp; "_" &amp; $B33, OBSERVED_DATA!$A$2:$F$6151, 4, FALSE),  0)</f>
        <v>8.7101999999999995E-3</v>
      </c>
      <c r="K33" s="72">
        <f>IFERROR(VLOOKUP(K$10 &amp; "_" &amp; $D$9 &amp; "_" &amp; $B33, OBSERVED_DATA!$A$2:$F$6151, 4, FALSE),  0)</f>
        <v>5.8931000000000001E-3</v>
      </c>
      <c r="L33" s="74">
        <f>IFERROR(VLOOKUP(L$10 &amp; "_" &amp; $D$9 &amp; "_" &amp; $B33, OBSERVED_DATA!$A$2:$F$6151, 4, FALSE),  0)</f>
        <v>0</v>
      </c>
      <c r="M33" s="72">
        <f>IFERROR(VLOOKUP(M$10 &amp; "_" &amp; $D$9 &amp; "_" &amp; $B33, OBSERVED_DATA!$A$2:$F$6151, 4, FALSE),  0)</f>
        <v>1.8054299999999999E-2</v>
      </c>
      <c r="N33" s="72">
        <f>IFERROR(VLOOKUP(N$10 &amp; "_" &amp; $D$9 &amp; "_" &amp; $B33, OBSERVED_DATA!$A$2:$F$6151, 4, FALSE),  0)</f>
        <v>1.04724E-2</v>
      </c>
      <c r="O33" s="74">
        <f>IFERROR(VLOOKUP(O$10 &amp; "_" &amp; $D$9 &amp; "_" &amp; $B33, OBSERVED_DATA!$A$2:$F$6151, 4, FALSE),  0)</f>
        <v>2.3150899999999999E-2</v>
      </c>
      <c r="P33" s="72">
        <f>IFERROR(VLOOKUP(P$10 &amp; "_" &amp; $D$9 &amp; "_" &amp; $B33, OBSERVED_DATA!$A$2:$F$6151, 4, FALSE),  0)</f>
        <v>3.1846199999999998E-2</v>
      </c>
      <c r="Q33" s="72">
        <f>IFERROR(VLOOKUP(Q$10 &amp; "_" &amp; $D$9 &amp; "_" &amp; $B33, OBSERVED_DATA!$A$2:$F$6151, 4, FALSE),  0)</f>
        <v>1.98312E-2</v>
      </c>
      <c r="R33" s="72">
        <f>IFERROR(VLOOKUP(R$10 &amp; "_" &amp; $D$9 &amp; "_" &amp; $B33, OBSERVED_DATA!$A$2:$F$6151, 4, FALSE),  0)</f>
        <v>1.9227600000000001E-2</v>
      </c>
      <c r="S33" s="72">
        <f>IFERROR(VLOOKUP(S$10 &amp; "_" &amp; $D$9 &amp; "_" &amp; $B33, OBSERVED_DATA!$A$2:$F$6151, 4, FALSE),  0)</f>
        <v>1.11751E-2</v>
      </c>
      <c r="T33" s="72">
        <f>IFERROR(VLOOKUP(T$10 &amp; "_" &amp; $D$9 &amp; "_" &amp; $B33, OBSERVED_DATA!$A$2:$F$6151, 4, FALSE),  0)</f>
        <v>9.8008999999999995E-3</v>
      </c>
    </row>
    <row r="34" spans="2:20" x14ac:dyDescent="0.25">
      <c r="B34" s="30">
        <f>Obs_Time!B34</f>
        <v>46</v>
      </c>
      <c r="C34" s="30">
        <f>Obs_Time!C34</f>
        <v>47</v>
      </c>
      <c r="D34" s="47"/>
      <c r="E34" s="72">
        <f>IFERROR(VLOOKUP(E$10 &amp; "_" &amp; $D$9 &amp; "_" &amp; $B34, OBSERVED_DATA!$A$2:$F$6151, 4, FALSE),  0)</f>
        <v>1.7418300000000001E-2</v>
      </c>
      <c r="F34" s="73">
        <f>IFERROR(VLOOKUP(F$10 &amp; "_" &amp; $D$9 &amp; "_" &amp; $B34, OBSERVED_DATA!$A$2:$F$6151, 4, FALSE),  0)</f>
        <v>2.0092999999999999E-3</v>
      </c>
      <c r="G34" s="73">
        <f>IFERROR(VLOOKUP(G$10 &amp; "_" &amp; $D$9 &amp; "_" &amp; $B34, OBSERVED_DATA!$A$2:$F$6151, 4, FALSE),  0)</f>
        <v>5.3071999999999998E-3</v>
      </c>
      <c r="H34" s="73">
        <f>IFERROR(VLOOKUP(H$10 &amp; "_" &amp; $D$9 &amp; "_" &amp; $B34, OBSERVED_DATA!$A$2:$F$6151, 4, FALSE),  0)</f>
        <v>4.9890000000000004E-4</v>
      </c>
      <c r="I34" s="73">
        <f>IFERROR(VLOOKUP(I$10 &amp; "_" &amp; $D$9 &amp; "_" &amp; $B34, OBSERVED_DATA!$A$2:$F$6151, 4, FALSE),  0)</f>
        <v>2.7818999999999999E-3</v>
      </c>
      <c r="J34" s="73">
        <f>IFERROR(VLOOKUP(J$10 &amp; "_" &amp; $D$9 &amp; "_" &amp; $B34, OBSERVED_DATA!$A$2:$F$6151, 4, FALSE),  0)</f>
        <v>7.4302999999999999E-3</v>
      </c>
      <c r="K34" s="72">
        <f>IFERROR(VLOOKUP(K$10 &amp; "_" &amp; $D$9 &amp; "_" &amp; $B34, OBSERVED_DATA!$A$2:$F$6151, 4, FALSE),  0)</f>
        <v>5.3337000000000002E-3</v>
      </c>
      <c r="L34" s="74">
        <f>IFERROR(VLOOKUP(L$10 &amp; "_" &amp; $D$9 &amp; "_" &amp; $B34, OBSERVED_DATA!$A$2:$F$6151, 4, FALSE),  0)</f>
        <v>0</v>
      </c>
      <c r="M34" s="72">
        <f>IFERROR(VLOOKUP(M$10 &amp; "_" &amp; $D$9 &amp; "_" &amp; $B34, OBSERVED_DATA!$A$2:$F$6151, 4, FALSE),  0)</f>
        <v>1.6799700000000001E-2</v>
      </c>
      <c r="N34" s="72">
        <f>IFERROR(VLOOKUP(N$10 &amp; "_" &amp; $D$9 &amp; "_" &amp; $B34, OBSERVED_DATA!$A$2:$F$6151, 4, FALSE),  0)</f>
        <v>9.5928000000000003E-3</v>
      </c>
      <c r="O34" s="74">
        <f>IFERROR(VLOOKUP(O$10 &amp; "_" &amp; $D$9 &amp; "_" &amp; $B34, OBSERVED_DATA!$A$2:$F$6151, 4, FALSE),  0)</f>
        <v>2.2971800000000001E-2</v>
      </c>
      <c r="P34" s="72">
        <f>IFERROR(VLOOKUP(P$10 &amp; "_" &amp; $D$9 &amp; "_" &amp; $B34, OBSERVED_DATA!$A$2:$F$6151, 4, FALSE),  0)</f>
        <v>3.1097E-2</v>
      </c>
      <c r="Q34" s="72">
        <f>IFERROR(VLOOKUP(Q$10 &amp; "_" &amp; $D$9 &amp; "_" &amp; $B34, OBSERVED_DATA!$A$2:$F$6151, 4, FALSE),  0)</f>
        <v>1.9963399999999999E-2</v>
      </c>
      <c r="R34" s="72">
        <f>IFERROR(VLOOKUP(R$10 &amp; "_" &amp; $D$9 &amp; "_" &amp; $B34, OBSERVED_DATA!$A$2:$F$6151, 4, FALSE),  0)</f>
        <v>1.9380100000000001E-2</v>
      </c>
      <c r="S34" s="72">
        <f>IFERROR(VLOOKUP(S$10 &amp; "_" &amp; $D$9 &amp; "_" &amp; $B34, OBSERVED_DATA!$A$2:$F$6151, 4, FALSE),  0)</f>
        <v>1.1067799999999999E-2</v>
      </c>
      <c r="T34" s="72">
        <f>IFERROR(VLOOKUP(T$10 &amp; "_" &amp; $D$9 &amp; "_" &amp; $B34, OBSERVED_DATA!$A$2:$F$6151, 4, FALSE),  0)</f>
        <v>9.7301999999999996E-3</v>
      </c>
    </row>
    <row r="35" spans="2:20" x14ac:dyDescent="0.25">
      <c r="B35" s="30">
        <f>Obs_Time!B35</f>
        <v>48</v>
      </c>
      <c r="C35" s="30">
        <f>Obs_Time!C35</f>
        <v>49</v>
      </c>
      <c r="D35" s="47"/>
      <c r="E35" s="72">
        <f>IFERROR(VLOOKUP(E$10 &amp; "_" &amp; $D$9 &amp; "_" &amp; $B35, OBSERVED_DATA!$A$2:$F$6151, 4, FALSE),  0)</f>
        <v>1.53492E-2</v>
      </c>
      <c r="F35" s="73">
        <f>IFERROR(VLOOKUP(F$10 &amp; "_" &amp; $D$9 &amp; "_" &amp; $B35, OBSERVED_DATA!$A$2:$F$6151, 4, FALSE),  0)</f>
        <v>1.8787000000000001E-3</v>
      </c>
      <c r="G35" s="73">
        <f>IFERROR(VLOOKUP(G$10 &amp; "_" &amp; $D$9 &amp; "_" &amp; $B35, OBSERVED_DATA!$A$2:$F$6151, 4, FALSE),  0)</f>
        <v>4.2976000000000004E-3</v>
      </c>
      <c r="H35" s="73">
        <f>IFERROR(VLOOKUP(H$10 &amp; "_" &amp; $D$9 &amp; "_" &amp; $B35, OBSERVED_DATA!$A$2:$F$6151, 4, FALSE),  0)</f>
        <v>4.9890000000000004E-4</v>
      </c>
      <c r="I35" s="73">
        <f>IFERROR(VLOOKUP(I$10 &amp; "_" &amp; $D$9 &amp; "_" &amp; $B35, OBSERVED_DATA!$A$2:$F$6151, 4, FALSE),  0)</f>
        <v>2.5501E-3</v>
      </c>
      <c r="J35" s="73">
        <f>IFERROR(VLOOKUP(J$10 &amp; "_" &amp; $D$9 &amp; "_" &amp; $B35, OBSERVED_DATA!$A$2:$F$6151, 4, FALSE),  0)</f>
        <v>6.9286E-3</v>
      </c>
      <c r="K35" s="72">
        <f>IFERROR(VLOOKUP(K$10 &amp; "_" &amp; $D$9 &amp; "_" &amp; $B35, OBSERVED_DATA!$A$2:$F$6151, 4, FALSE),  0)</f>
        <v>4.7054000000000002E-3</v>
      </c>
      <c r="L35" s="74">
        <f>IFERROR(VLOOKUP(L$10 &amp; "_" &amp; $D$9 &amp; "_" &amp; $B35, OBSERVED_DATA!$A$2:$F$6151, 4, FALSE),  0)</f>
        <v>0</v>
      </c>
      <c r="M35" s="72">
        <f>IFERROR(VLOOKUP(M$10 &amp; "_" &amp; $D$9 &amp; "_" &amp; $B35, OBSERVED_DATA!$A$2:$F$6151, 4, FALSE),  0)</f>
        <v>1.55449E-2</v>
      </c>
      <c r="N35" s="72">
        <f>IFERROR(VLOOKUP(N$10 &amp; "_" &amp; $D$9 &amp; "_" &amp; $B35, OBSERVED_DATA!$A$2:$F$6151, 4, FALSE),  0)</f>
        <v>8.7133000000000002E-3</v>
      </c>
      <c r="O35" s="74">
        <f>IFERROR(VLOOKUP(O$10 &amp; "_" &amp; $D$9 &amp; "_" &amp; $B35, OBSERVED_DATA!$A$2:$F$6151, 4, FALSE),  0)</f>
        <v>2.2717500000000002E-2</v>
      </c>
      <c r="P35" s="72">
        <f>IFERROR(VLOOKUP(P$10 &amp; "_" &amp; $D$9 &amp; "_" &amp; $B35, OBSERVED_DATA!$A$2:$F$6151, 4, FALSE),  0)</f>
        <v>2.9710799999999999E-2</v>
      </c>
      <c r="Q35" s="72">
        <f>IFERROR(VLOOKUP(Q$10 &amp; "_" &amp; $D$9 &amp; "_" &amp; $B35, OBSERVED_DATA!$A$2:$F$6151, 4, FALSE),  0)</f>
        <v>1.9949600000000001E-2</v>
      </c>
      <c r="R35" s="72">
        <f>IFERROR(VLOOKUP(R$10 &amp; "_" &amp; $D$9 &amp; "_" &amp; $B35, OBSERVED_DATA!$A$2:$F$6151, 4, FALSE),  0)</f>
        <v>1.9385300000000001E-2</v>
      </c>
      <c r="S35" s="72">
        <f>IFERROR(VLOOKUP(S$10 &amp; "_" &amp; $D$9 &amp; "_" &amp; $B35, OBSERVED_DATA!$A$2:$F$6151, 4, FALSE),  0)</f>
        <v>1.09234E-2</v>
      </c>
      <c r="T35" s="72">
        <f>IFERROR(VLOOKUP(T$10 &amp; "_" &amp; $D$9 &amp; "_" &amp; $B35, OBSERVED_DATA!$A$2:$F$6151, 4, FALSE),  0)</f>
        <v>9.6339000000000008E-3</v>
      </c>
    </row>
    <row r="36" spans="2:20" x14ac:dyDescent="0.25">
      <c r="B36" s="30">
        <f>Obs_Time!B36</f>
        <v>50</v>
      </c>
      <c r="C36" s="30">
        <f>Obs_Time!C36</f>
        <v>51</v>
      </c>
      <c r="D36" s="47"/>
      <c r="E36" s="72">
        <f>IFERROR(VLOOKUP(E$10 &amp; "_" &amp; $D$9 &amp; "_" &amp; $B36, OBSERVED_DATA!$A$2:$F$6151, 4, FALSE),  0)</f>
        <v>1.40439E-2</v>
      </c>
      <c r="F36" s="73">
        <f>IFERROR(VLOOKUP(F$10 &amp; "_" &amp; $D$9 &amp; "_" &amp; $B36, OBSERVED_DATA!$A$2:$F$6151, 4, FALSE),  0)</f>
        <v>1.748E-3</v>
      </c>
      <c r="G36" s="73">
        <f>IFERROR(VLOOKUP(G$10 &amp; "_" &amp; $D$9 &amp; "_" &amp; $B36, OBSERVED_DATA!$A$2:$F$6151, 4, FALSE),  0)</f>
        <v>3.8536E-3</v>
      </c>
      <c r="H36" s="73">
        <f>IFERROR(VLOOKUP(H$10 &amp; "_" &amp; $D$9 &amp; "_" &amp; $B36, OBSERVED_DATA!$A$2:$F$6151, 4, FALSE),  0)</f>
        <v>0</v>
      </c>
      <c r="I36" s="73">
        <f>IFERROR(VLOOKUP(I$10 &amp; "_" &amp; $D$9 &amp; "_" &amp; $B36, OBSERVED_DATA!$A$2:$F$6151, 4, FALSE),  0)</f>
        <v>2.3183000000000001E-3</v>
      </c>
      <c r="J36" s="73">
        <f>IFERROR(VLOOKUP(J$10 &amp; "_" &amp; $D$9 &amp; "_" &amp; $B36, OBSERVED_DATA!$A$2:$F$6151, 4, FALSE),  0)</f>
        <v>6.4041999999999996E-3</v>
      </c>
      <c r="K36" s="72">
        <f>IFERROR(VLOOKUP(K$10 &amp; "_" &amp; $D$9 &amp; "_" &amp; $B36, OBSERVED_DATA!$A$2:$F$6151, 4, FALSE),  0)</f>
        <v>3.9719999999999998E-3</v>
      </c>
      <c r="L36" s="74">
        <f>IFERROR(VLOOKUP(L$10 &amp; "_" &amp; $D$9 &amp; "_" &amp; $B36, OBSERVED_DATA!$A$2:$F$6151, 4, FALSE),  0)</f>
        <v>0</v>
      </c>
      <c r="M36" s="72">
        <f>IFERROR(VLOOKUP(M$10 &amp; "_" &amp; $D$9 &amp; "_" &amp; $B36, OBSERVED_DATA!$A$2:$F$6151, 4, FALSE),  0)</f>
        <v>1.4290199999999999E-2</v>
      </c>
      <c r="N36" s="72">
        <f>IFERROR(VLOOKUP(N$10 &amp; "_" &amp; $D$9 &amp; "_" &amp; $B36, OBSERVED_DATA!$A$2:$F$6151, 4, FALSE),  0)</f>
        <v>7.8340000000000007E-3</v>
      </c>
      <c r="O36" s="74">
        <f>IFERROR(VLOOKUP(O$10 &amp; "_" &amp; $D$9 &amp; "_" &amp; $B36, OBSERVED_DATA!$A$2:$F$6151, 4, FALSE),  0)</f>
        <v>2.2320199999999998E-2</v>
      </c>
      <c r="P36" s="72">
        <f>IFERROR(VLOOKUP(P$10 &amp; "_" &amp; $D$9 &amp; "_" &amp; $B36, OBSERVED_DATA!$A$2:$F$6151, 4, FALSE),  0)</f>
        <v>2.8161100000000001E-2</v>
      </c>
      <c r="Q36" s="72">
        <f>IFERROR(VLOOKUP(Q$10 &amp; "_" &amp; $D$9 &amp; "_" &amp; $B36, OBSERVED_DATA!$A$2:$F$6151, 4, FALSE),  0)</f>
        <v>1.9837299999999999E-2</v>
      </c>
      <c r="R36" s="72">
        <f>IFERROR(VLOOKUP(R$10 &amp; "_" &amp; $D$9 &amp; "_" &amp; $B36, OBSERVED_DATA!$A$2:$F$6151, 4, FALSE),  0)</f>
        <v>1.9278400000000001E-2</v>
      </c>
      <c r="S36" s="72">
        <f>IFERROR(VLOOKUP(S$10 &amp; "_" &amp; $D$9 &amp; "_" &amp; $B36, OBSERVED_DATA!$A$2:$F$6151, 4, FALSE),  0)</f>
        <v>1.0756699999999999E-2</v>
      </c>
      <c r="T36" s="72">
        <f>IFERROR(VLOOKUP(T$10 &amp; "_" &amp; $D$9 &amp; "_" &amp; $B36, OBSERVED_DATA!$A$2:$F$6151, 4, FALSE),  0)</f>
        <v>9.5195999999999996E-3</v>
      </c>
    </row>
    <row r="37" spans="2:20" x14ac:dyDescent="0.25">
      <c r="B37" s="30">
        <f>Obs_Time!B37</f>
        <v>52</v>
      </c>
      <c r="C37" s="30">
        <f>Obs_Time!C37</f>
        <v>53</v>
      </c>
      <c r="D37" s="47"/>
      <c r="E37" s="72">
        <f>IFERROR(VLOOKUP(E$10 &amp; "_" &amp; $D$9 &amp; "_" &amp; $B37, OBSERVED_DATA!$A$2:$F$6151, 4, FALSE),  0)</f>
        <v>1.2738599999999999E-2</v>
      </c>
      <c r="F37" s="73">
        <f>IFERROR(VLOOKUP(F$10 &amp; "_" &amp; $D$9 &amp; "_" &amp; $B37, OBSERVED_DATA!$A$2:$F$6151, 4, FALSE),  0)</f>
        <v>1.6172000000000001E-3</v>
      </c>
      <c r="G37" s="73">
        <f>IFERROR(VLOOKUP(G$10 &amp; "_" &amp; $D$9 &amp; "_" &amp; $B37, OBSERVED_DATA!$A$2:$F$6151, 4, FALSE),  0)</f>
        <v>3.2317000000000001E-3</v>
      </c>
      <c r="H37" s="73">
        <f>IFERROR(VLOOKUP(H$10 &amp; "_" &amp; $D$9 &amp; "_" &amp; $B37, OBSERVED_DATA!$A$2:$F$6151, 4, FALSE),  0)</f>
        <v>0</v>
      </c>
      <c r="I37" s="73">
        <f>IFERROR(VLOOKUP(I$10 &amp; "_" &amp; $D$9 &amp; "_" &amp; $B37, OBSERVED_DATA!$A$2:$F$6151, 4, FALSE),  0)</f>
        <v>2.0864E-3</v>
      </c>
      <c r="J37" s="73">
        <f>IFERROR(VLOOKUP(J$10 &amp; "_" &amp; $D$9 &amp; "_" &amp; $B37, OBSERVED_DATA!$A$2:$F$6151, 4, FALSE),  0)</f>
        <v>5.6144000000000003E-3</v>
      </c>
      <c r="K37" s="72">
        <f>IFERROR(VLOOKUP(K$10 &amp; "_" &amp; $D$9 &amp; "_" &amp; $B37, OBSERVED_DATA!$A$2:$F$6151, 4, FALSE),  0)</f>
        <v>3.2954999999999998E-3</v>
      </c>
      <c r="L37" s="74">
        <f>IFERROR(VLOOKUP(L$10 &amp; "_" &amp; $D$9 &amp; "_" &amp; $B37, OBSERVED_DATA!$A$2:$F$6151, 4, FALSE),  0)</f>
        <v>0</v>
      </c>
      <c r="M37" s="72">
        <f>IFERROR(VLOOKUP(M$10 &amp; "_" &amp; $D$9 &amp; "_" &amp; $B37, OBSERVED_DATA!$A$2:$F$6151, 4, FALSE),  0)</f>
        <v>1.3035700000000001E-2</v>
      </c>
      <c r="N37" s="72">
        <f>IFERROR(VLOOKUP(N$10 &amp; "_" &amp; $D$9 &amp; "_" &amp; $B37, OBSERVED_DATA!$A$2:$F$6151, 4, FALSE),  0)</f>
        <v>6.9546E-3</v>
      </c>
      <c r="O37" s="74">
        <f>IFERROR(VLOOKUP(O$10 &amp; "_" &amp; $D$9 &amp; "_" &amp; $B37, OBSERVED_DATA!$A$2:$F$6151, 4, FALSE),  0)</f>
        <v>2.1507200000000001E-2</v>
      </c>
      <c r="P37" s="72">
        <f>IFERROR(VLOOKUP(P$10 &amp; "_" &amp; $D$9 &amp; "_" &amp; $B37, OBSERVED_DATA!$A$2:$F$6151, 4, FALSE),  0)</f>
        <v>2.6611300000000001E-2</v>
      </c>
      <c r="Q37" s="72">
        <f>IFERROR(VLOOKUP(Q$10 &amp; "_" &amp; $D$9 &amp; "_" &amp; $B37, OBSERVED_DATA!$A$2:$F$6151, 4, FALSE),  0)</f>
        <v>1.9606599999999998E-2</v>
      </c>
      <c r="R37" s="72">
        <f>IFERROR(VLOOKUP(R$10 &amp; "_" &amp; $D$9 &amp; "_" &amp; $B37, OBSERVED_DATA!$A$2:$F$6151, 4, FALSE),  0)</f>
        <v>1.9060299999999999E-2</v>
      </c>
      <c r="S37" s="72">
        <f>IFERROR(VLOOKUP(S$10 &amp; "_" &amp; $D$9 &amp; "_" &amp; $B37, OBSERVED_DATA!$A$2:$F$6151, 4, FALSE),  0)</f>
        <v>1.0550199999999999E-2</v>
      </c>
      <c r="T37" s="72">
        <f>IFERROR(VLOOKUP(T$10 &amp; "_" &amp; $D$9 &amp; "_" &amp; $B37, OBSERVED_DATA!$A$2:$F$6151, 4, FALSE),  0)</f>
        <v>9.3612999999999995E-3</v>
      </c>
    </row>
    <row r="38" spans="2:20" x14ac:dyDescent="0.25">
      <c r="B38" s="30">
        <f>Obs_Time!B38</f>
        <v>54</v>
      </c>
      <c r="C38" s="30">
        <f>Obs_Time!C38</f>
        <v>55</v>
      </c>
      <c r="D38" s="47"/>
      <c r="E38" s="72">
        <f>IFERROR(VLOOKUP(E$10 &amp; "_" &amp; $D$9 &amp; "_" &amp; $B38, OBSERVED_DATA!$A$2:$F$6151, 4, FALSE),  0)</f>
        <v>1.14331E-2</v>
      </c>
      <c r="F38" s="73">
        <f>IFERROR(VLOOKUP(F$10 &amp; "_" &amp; $D$9 &amp; "_" &amp; $B38, OBSERVED_DATA!$A$2:$F$6151, 4, FALSE),  0)</f>
        <v>1.4863000000000001E-3</v>
      </c>
      <c r="G38" s="73">
        <f>IFERROR(VLOOKUP(G$10 &amp; "_" &amp; $D$9 &amp; "_" &amp; $B38, OBSERVED_DATA!$A$2:$F$6151, 4, FALSE),  0)</f>
        <v>3.0035000000000001E-3</v>
      </c>
      <c r="H38" s="73">
        <f>IFERROR(VLOOKUP(H$10 &amp; "_" &amp; $D$9 &amp; "_" &amp; $B38, OBSERVED_DATA!$A$2:$F$6151, 4, FALSE),  0)</f>
        <v>0</v>
      </c>
      <c r="I38" s="73">
        <f>IFERROR(VLOOKUP(I$10 &amp; "_" &amp; $D$9 &amp; "_" &amp; $B38, OBSERVED_DATA!$A$2:$F$6151, 4, FALSE),  0)</f>
        <v>1.8546000000000001E-3</v>
      </c>
      <c r="J38" s="73">
        <f>IFERROR(VLOOKUP(J$10 &amp; "_" &amp; $D$9 &amp; "_" &amp; $B38, OBSERVED_DATA!$A$2:$F$6151, 4, FALSE),  0)</f>
        <v>5.2404000000000001E-3</v>
      </c>
      <c r="K38" s="72">
        <f>IFERROR(VLOOKUP(K$10 &amp; "_" &amp; $D$9 &amp; "_" &amp; $B38, OBSERVED_DATA!$A$2:$F$6151, 4, FALSE),  0)</f>
        <v>2.7956000000000001E-3</v>
      </c>
      <c r="L38" s="74">
        <f>IFERROR(VLOOKUP(L$10 &amp; "_" &amp; $D$9 &amp; "_" &amp; $B38, OBSERVED_DATA!$A$2:$F$6151, 4, FALSE),  0)</f>
        <v>0</v>
      </c>
      <c r="M38" s="72">
        <f>IFERROR(VLOOKUP(M$10 &amp; "_" &amp; $D$9 &amp; "_" &amp; $B38, OBSERVED_DATA!$A$2:$F$6151, 4, FALSE),  0)</f>
        <v>1.17813E-2</v>
      </c>
      <c r="N38" s="72">
        <f>IFERROR(VLOOKUP(N$10 &amp; "_" &amp; $D$9 &amp; "_" &amp; $B38, OBSERVED_DATA!$A$2:$F$6151, 4, FALSE),  0)</f>
        <v>6.0749999999999997E-3</v>
      </c>
      <c r="O38" s="74">
        <f>IFERROR(VLOOKUP(O$10 &amp; "_" &amp; $D$9 &amp; "_" &amp; $B38, OBSERVED_DATA!$A$2:$F$6151, 4, FALSE),  0)</f>
        <v>2.0690799999999999E-2</v>
      </c>
      <c r="P38" s="72">
        <f>IFERROR(VLOOKUP(P$10 &amp; "_" &amp; $D$9 &amp; "_" &amp; $B38, OBSERVED_DATA!$A$2:$F$6151, 4, FALSE),  0)</f>
        <v>2.50615E-2</v>
      </c>
      <c r="Q38" s="72">
        <f>IFERROR(VLOOKUP(Q$10 &amp; "_" &amp; $D$9 &amp; "_" &amp; $B38, OBSERVED_DATA!$A$2:$F$6151, 4, FALSE),  0)</f>
        <v>1.9288900000000001E-2</v>
      </c>
      <c r="R38" s="72">
        <f>IFERROR(VLOOKUP(R$10 &amp; "_" &amp; $D$9 &amp; "_" &amp; $B38, OBSERVED_DATA!$A$2:$F$6151, 4, FALSE),  0)</f>
        <v>1.87464E-2</v>
      </c>
      <c r="S38" s="72">
        <f>IFERROR(VLOOKUP(S$10 &amp; "_" &amp; $D$9 &amp; "_" &amp; $B38, OBSERVED_DATA!$A$2:$F$6151, 4, FALSE),  0)</f>
        <v>1.02985E-2</v>
      </c>
      <c r="T38" s="72">
        <f>IFERROR(VLOOKUP(T$10 &amp; "_" &amp; $D$9 &amp; "_" &amp; $B38, OBSERVED_DATA!$A$2:$F$6151, 4, FALSE),  0)</f>
        <v>9.1725999999999995E-3</v>
      </c>
    </row>
    <row r="39" spans="2:20" x14ac:dyDescent="0.25">
      <c r="B39" s="30">
        <f>Obs_Time!B39</f>
        <v>56</v>
      </c>
      <c r="C39" s="30">
        <f>Obs_Time!C39</f>
        <v>57</v>
      </c>
      <c r="D39" s="47"/>
      <c r="E39" s="72">
        <f>IFERROR(VLOOKUP(E$10 &amp; "_" &amp; $D$9 &amp; "_" &amp; $B39, OBSERVED_DATA!$A$2:$F$6151, 4, FALSE),  0)</f>
        <v>1.01277E-2</v>
      </c>
      <c r="F39" s="73">
        <f>IFERROR(VLOOKUP(F$10 &amp; "_" &amp; $D$9 &amp; "_" &amp; $B39, OBSERVED_DATA!$A$2:$F$6151, 4, FALSE),  0)</f>
        <v>1.3554000000000001E-3</v>
      </c>
      <c r="G39" s="73">
        <f>IFERROR(VLOOKUP(G$10 &amp; "_" &amp; $D$9 &amp; "_" &amp; $B39, OBSERVED_DATA!$A$2:$F$6151, 4, FALSE),  0)</f>
        <v>2.7704000000000001E-3</v>
      </c>
      <c r="H39" s="73">
        <f>IFERROR(VLOOKUP(H$10 &amp; "_" &amp; $D$9 &amp; "_" &amp; $B39, OBSERVED_DATA!$A$2:$F$6151, 4, FALSE),  0)</f>
        <v>0</v>
      </c>
      <c r="I39" s="73">
        <f>IFERROR(VLOOKUP(I$10 &amp; "_" &amp; $D$9 &amp; "_" &amp; $B39, OBSERVED_DATA!$A$2:$F$6151, 4, FALSE),  0)</f>
        <v>1.6228E-3</v>
      </c>
      <c r="J39" s="73">
        <f>IFERROR(VLOOKUP(J$10 &amp; "_" &amp; $D$9 &amp; "_" &amp; $B39, OBSERVED_DATA!$A$2:$F$6151, 4, FALSE),  0)</f>
        <v>5.1491000000000002E-3</v>
      </c>
      <c r="K39" s="72">
        <f>IFERROR(VLOOKUP(K$10 &amp; "_" &amp; $D$9 &amp; "_" &amp; $B39, OBSERVED_DATA!$A$2:$F$6151, 4, FALSE),  0)</f>
        <v>2.5332000000000002E-3</v>
      </c>
      <c r="L39" s="74">
        <f>IFERROR(VLOOKUP(L$10 &amp; "_" &amp; $D$9 &amp; "_" &amp; $B39, OBSERVED_DATA!$A$2:$F$6151, 4, FALSE),  0)</f>
        <v>0</v>
      </c>
      <c r="M39" s="72">
        <f>IFERROR(VLOOKUP(M$10 &amp; "_" &amp; $D$9 &amp; "_" &amp; $B39, OBSERVED_DATA!$A$2:$F$6151, 4, FALSE),  0)</f>
        <v>1.05267E-2</v>
      </c>
      <c r="N39" s="72">
        <f>IFERROR(VLOOKUP(N$10 &amp; "_" &amp; $D$9 &amp; "_" &amp; $B39, OBSERVED_DATA!$A$2:$F$6151, 4, FALSE),  0)</f>
        <v>5.1955999999999999E-3</v>
      </c>
      <c r="O39" s="74">
        <f>IFERROR(VLOOKUP(O$10 &amp; "_" &amp; $D$9 &amp; "_" &amp; $B39, OBSERVED_DATA!$A$2:$F$6151, 4, FALSE),  0)</f>
        <v>1.9721200000000001E-2</v>
      </c>
      <c r="P39" s="72">
        <f>IFERROR(VLOOKUP(P$10 &amp; "_" &amp; $D$9 &amp; "_" &amp; $B39, OBSERVED_DATA!$A$2:$F$6151, 4, FALSE),  0)</f>
        <v>2.3511500000000001E-2</v>
      </c>
      <c r="Q39" s="72">
        <f>IFERROR(VLOOKUP(Q$10 &amp; "_" &amp; $D$9 &amp; "_" &amp; $B39, OBSERVED_DATA!$A$2:$F$6151, 4, FALSE),  0)</f>
        <v>1.88925E-2</v>
      </c>
      <c r="R39" s="72">
        <f>IFERROR(VLOOKUP(R$10 &amp; "_" &amp; $D$9 &amp; "_" &amp; $B39, OBSERVED_DATA!$A$2:$F$6151, 4, FALSE),  0)</f>
        <v>1.83795E-2</v>
      </c>
      <c r="S39" s="72">
        <f>IFERROR(VLOOKUP(S$10 &amp; "_" &amp; $D$9 &amp; "_" &amp; $B39, OBSERVED_DATA!$A$2:$F$6151, 4, FALSE),  0)</f>
        <v>1.0067700000000001E-2</v>
      </c>
      <c r="T39" s="72">
        <f>IFERROR(VLOOKUP(T$10 &amp; "_" &amp; $D$9 &amp; "_" &amp; $B39, OBSERVED_DATA!$A$2:$F$6151, 4, FALSE),  0)</f>
        <v>8.9756999999999997E-3</v>
      </c>
    </row>
    <row r="40" spans="2:20" x14ac:dyDescent="0.25">
      <c r="B40" s="30">
        <f>Obs_Time!B40</f>
        <v>58</v>
      </c>
      <c r="C40" s="30">
        <f>Obs_Time!C40</f>
        <v>59</v>
      </c>
      <c r="D40" s="47"/>
      <c r="E40" s="72">
        <f>IFERROR(VLOOKUP(E$10 &amp; "_" &amp; $D$9 &amp; "_" &amp; $B40, OBSERVED_DATA!$A$2:$F$6151, 4, FALSE),  0)</f>
        <v>8.9225999999999993E-3</v>
      </c>
      <c r="F40" s="73">
        <f>IFERROR(VLOOKUP(F$10 &amp; "_" &amp; $D$9 &amp; "_" &amp; $B40, OBSERVED_DATA!$A$2:$F$6151, 4, FALSE),  0)</f>
        <v>1.2248000000000001E-3</v>
      </c>
      <c r="G40" s="73">
        <f>IFERROR(VLOOKUP(G$10 &amp; "_" &amp; $D$9 &amp; "_" &amp; $B40, OBSERVED_DATA!$A$2:$F$6151, 4, FALSE),  0)</f>
        <v>2.5346000000000001E-3</v>
      </c>
      <c r="H40" s="73">
        <f>IFERROR(VLOOKUP(H$10 &amp; "_" &amp; $D$9 &amp; "_" &amp; $B40, OBSERVED_DATA!$A$2:$F$6151, 4, FALSE),  0)</f>
        <v>0</v>
      </c>
      <c r="I40" s="73">
        <f>IFERROR(VLOOKUP(I$10 &amp; "_" &amp; $D$9 &amp; "_" &amp; $B40, OBSERVED_DATA!$A$2:$F$6151, 4, FALSE),  0)</f>
        <v>1.3910000000000001E-3</v>
      </c>
      <c r="J40" s="73">
        <f>IFERROR(VLOOKUP(J$10 &amp; "_" &amp; $D$9 &amp; "_" &amp; $B40, OBSERVED_DATA!$A$2:$F$6151, 4, FALSE),  0)</f>
        <v>4.8663999999999999E-3</v>
      </c>
      <c r="K40" s="72">
        <f>IFERROR(VLOOKUP(K$10 &amp; "_" &amp; $D$9 &amp; "_" &amp; $B40, OBSERVED_DATA!$A$2:$F$6151, 4, FALSE),  0)</f>
        <v>2.2905E-3</v>
      </c>
      <c r="L40" s="74">
        <f>IFERROR(VLOOKUP(L$10 &amp; "_" &amp; $D$9 &amp; "_" &amp; $B40, OBSERVED_DATA!$A$2:$F$6151, 4, FALSE),  0)</f>
        <v>0</v>
      </c>
      <c r="M40" s="72">
        <f>IFERROR(VLOOKUP(M$10 &amp; "_" &amp; $D$9 &amp; "_" &amp; $B40, OBSERVED_DATA!$A$2:$F$6151, 4, FALSE),  0)</f>
        <v>9.4090000000000007E-3</v>
      </c>
      <c r="N40" s="72">
        <f>IFERROR(VLOOKUP(N$10 &amp; "_" &amp; $D$9 &amp; "_" &amp; $B40, OBSERVED_DATA!$A$2:$F$6151, 4, FALSE),  0)</f>
        <v>4.6864999999999997E-3</v>
      </c>
      <c r="O40" s="74">
        <f>IFERROR(VLOOKUP(O$10 &amp; "_" &amp; $D$9 &amp; "_" &amp; $B40, OBSERVED_DATA!$A$2:$F$6151, 4, FALSE),  0)</f>
        <v>1.8751500000000001E-2</v>
      </c>
      <c r="P40" s="72">
        <f>IFERROR(VLOOKUP(P$10 &amp; "_" &amp; $D$9 &amp; "_" &amp; $B40, OBSERVED_DATA!$A$2:$F$6151, 4, FALSE),  0)</f>
        <v>2.1962200000000001E-2</v>
      </c>
      <c r="Q40" s="72">
        <f>IFERROR(VLOOKUP(Q$10 &amp; "_" &amp; $D$9 &amp; "_" &amp; $B40, OBSERVED_DATA!$A$2:$F$6151, 4, FALSE),  0)</f>
        <v>1.8405600000000001E-2</v>
      </c>
      <c r="R40" s="72">
        <f>IFERROR(VLOOKUP(R$10 &amp; "_" &amp; $D$9 &amp; "_" &amp; $B40, OBSERVED_DATA!$A$2:$F$6151, 4, FALSE),  0)</f>
        <v>1.7910800000000001E-2</v>
      </c>
      <c r="S40" s="72">
        <f>IFERROR(VLOOKUP(S$10 &amp; "_" &amp; $D$9 &amp; "_" &amp; $B40, OBSERVED_DATA!$A$2:$F$6151, 4, FALSE),  0)</f>
        <v>9.8060000000000005E-3</v>
      </c>
      <c r="T40" s="72">
        <f>IFERROR(VLOOKUP(T$10 &amp; "_" &amp; $D$9 &amp; "_" &amp; $B40, OBSERVED_DATA!$A$2:$F$6151, 4, FALSE),  0)</f>
        <v>8.7524000000000005E-3</v>
      </c>
    </row>
    <row r="41" spans="2:20" x14ac:dyDescent="0.25">
      <c r="B41" s="30">
        <f>Obs_Time!B41</f>
        <v>60</v>
      </c>
      <c r="C41" s="30">
        <f>Obs_Time!C41</f>
        <v>61</v>
      </c>
      <c r="D41" s="47"/>
      <c r="E41" s="72">
        <f>IFERROR(VLOOKUP(E$10 &amp; "_" &amp; $D$9 &amp; "_" &amp; $B41, OBSERVED_DATA!$A$2:$F$6151, 4, FALSE),  0)</f>
        <v>7.9164999999999999E-3</v>
      </c>
      <c r="F41" s="73">
        <f>IFERROR(VLOOKUP(F$10 &amp; "_" &amp; $D$9 &amp; "_" &amp; $B41, OBSERVED_DATA!$A$2:$F$6151, 4, FALSE),  0)</f>
        <v>1.0939999999999999E-3</v>
      </c>
      <c r="G41" s="73">
        <f>IFERROR(VLOOKUP(G$10 &amp; "_" &amp; $D$9 &amp; "_" &amp; $B41, OBSERVED_DATA!$A$2:$F$6151, 4, FALSE),  0)</f>
        <v>2.3703000000000001E-3</v>
      </c>
      <c r="H41" s="73">
        <f>IFERROR(VLOOKUP(H$10 &amp; "_" &amp; $D$9 &amp; "_" &amp; $B41, OBSERVED_DATA!$A$2:$F$6151, 4, FALSE),  0)</f>
        <v>0</v>
      </c>
      <c r="I41" s="73">
        <f>IFERROR(VLOOKUP(I$10 &amp; "_" &amp; $D$9 &amp; "_" &amp; $B41, OBSERVED_DATA!$A$2:$F$6151, 4, FALSE),  0)</f>
        <v>1.1590999999999999E-3</v>
      </c>
      <c r="J41" s="73">
        <f>IFERROR(VLOOKUP(J$10 &amp; "_" &amp; $D$9 &amp; "_" &amp; $B41, OBSERVED_DATA!$A$2:$F$6151, 4, FALSE),  0)</f>
        <v>4.3635000000000002E-3</v>
      </c>
      <c r="K41" s="72">
        <f>IFERROR(VLOOKUP(K$10 &amp; "_" &amp; $D$9 &amp; "_" &amp; $B41, OBSERVED_DATA!$A$2:$F$6151, 4, FALSE),  0)</f>
        <v>2.0089000000000001E-3</v>
      </c>
      <c r="L41" s="74">
        <f>IFERROR(VLOOKUP(L$10 &amp; "_" &amp; $D$9 &amp; "_" &amp; $B41, OBSERVED_DATA!$A$2:$F$6151, 4, FALSE),  0)</f>
        <v>0</v>
      </c>
      <c r="M41" s="72">
        <f>IFERROR(VLOOKUP(M$10 &amp; "_" &amp; $D$9 &amp; "_" &amp; $B41, OBSERVED_DATA!$A$2:$F$6151, 4, FALSE),  0)</f>
        <v>8.5559E-3</v>
      </c>
      <c r="N41" s="72">
        <f>IFERROR(VLOOKUP(N$10 &amp; "_" &amp; $D$9 &amp; "_" &amp; $B41, OBSERVED_DATA!$A$2:$F$6151, 4, FALSE),  0)</f>
        <v>4.2446000000000003E-3</v>
      </c>
      <c r="O41" s="74">
        <f>IFERROR(VLOOKUP(O$10 &amp; "_" &amp; $D$9 &amp; "_" &amp; $B41, OBSERVED_DATA!$A$2:$F$6151, 4, FALSE),  0)</f>
        <v>1.7781999999999999E-2</v>
      </c>
      <c r="P41" s="72">
        <f>IFERROR(VLOOKUP(P$10 &amp; "_" &amp; $D$9 &amp; "_" &amp; $B41, OBSERVED_DATA!$A$2:$F$6151, 4, FALSE),  0)</f>
        <v>2.0412300000000001E-2</v>
      </c>
      <c r="Q41" s="72">
        <f>IFERROR(VLOOKUP(Q$10 &amp; "_" &amp; $D$9 &amp; "_" &amp; $B41, OBSERVED_DATA!$A$2:$F$6151, 4, FALSE),  0)</f>
        <v>1.7836500000000002E-2</v>
      </c>
      <c r="R41" s="72">
        <f>IFERROR(VLOOKUP(R$10 &amp; "_" &amp; $D$9 &amp; "_" &amp; $B41, OBSERVED_DATA!$A$2:$F$6151, 4, FALSE),  0)</f>
        <v>1.7382000000000002E-2</v>
      </c>
      <c r="S41" s="72">
        <f>IFERROR(VLOOKUP(S$10 &amp; "_" &amp; $D$9 &amp; "_" &amp; $B41, OBSERVED_DATA!$A$2:$F$6151, 4, FALSE),  0)</f>
        <v>9.5394E-3</v>
      </c>
      <c r="T41" s="72">
        <f>IFERROR(VLOOKUP(T$10 &amp; "_" &amp; $D$9 &amp; "_" &amp; $B41, OBSERVED_DATA!$A$2:$F$6151, 4, FALSE),  0)</f>
        <v>8.5129000000000003E-3</v>
      </c>
    </row>
    <row r="42" spans="2:20" x14ac:dyDescent="0.25">
      <c r="B42" s="30">
        <f>Obs_Time!B42</f>
        <v>62</v>
      </c>
      <c r="C42" s="30">
        <f>Obs_Time!C42</f>
        <v>63</v>
      </c>
      <c r="D42" s="47"/>
      <c r="E42" s="72">
        <f>IFERROR(VLOOKUP(E$10 &amp; "_" &amp; $D$9 &amp; "_" &amp; $B42, OBSERVED_DATA!$A$2:$F$6151, 4, FALSE),  0)</f>
        <v>7.0609000000000002E-3</v>
      </c>
      <c r="F42" s="73">
        <f>IFERROR(VLOOKUP(F$10 &amp; "_" &amp; $D$9 &amp; "_" &amp; $B42, OBSERVED_DATA!$A$2:$F$6151, 4, FALSE),  0)</f>
        <v>9.634E-4</v>
      </c>
      <c r="G42" s="73">
        <f>IFERROR(VLOOKUP(G$10 &amp; "_" &amp; $D$9 &amp; "_" &amp; $B42, OBSERVED_DATA!$A$2:$F$6151, 4, FALSE),  0)</f>
        <v>2.1813000000000002E-3</v>
      </c>
      <c r="H42" s="73">
        <f>IFERROR(VLOOKUP(H$10 &amp; "_" &amp; $D$9 &amp; "_" &amp; $B42, OBSERVED_DATA!$A$2:$F$6151, 4, FALSE),  0)</f>
        <v>0</v>
      </c>
      <c r="I42" s="73">
        <f>IFERROR(VLOOKUP(I$10 &amp; "_" &amp; $D$9 &amp; "_" &amp; $B42, OBSERVED_DATA!$A$2:$F$6151, 4, FALSE),  0)</f>
        <v>9.2730000000000004E-4</v>
      </c>
      <c r="J42" s="73">
        <f>IFERROR(VLOOKUP(J$10 &amp; "_" &amp; $D$9 &amp; "_" &amp; $B42, OBSERVED_DATA!$A$2:$F$6151, 4, FALSE),  0)</f>
        <v>3.7155999999999999E-3</v>
      </c>
      <c r="K42" s="72">
        <f>IFERROR(VLOOKUP(K$10 &amp; "_" &amp; $D$9 &amp; "_" &amp; $B42, OBSERVED_DATA!$A$2:$F$6151, 4, FALSE),  0)</f>
        <v>1.812E-3</v>
      </c>
      <c r="L42" s="74">
        <f>IFERROR(VLOOKUP(L$10 &amp; "_" &amp; $D$9 &amp; "_" &amp; $B42, OBSERVED_DATA!$A$2:$F$6151, 4, FALSE),  0)</f>
        <v>0</v>
      </c>
      <c r="M42" s="72">
        <f>IFERROR(VLOOKUP(M$10 &amp; "_" &amp; $D$9 &amp; "_" &amp; $B42, OBSERVED_DATA!$A$2:$F$6151, 4, FALSE),  0)</f>
        <v>8.1174999999999997E-3</v>
      </c>
      <c r="N42" s="72">
        <f>IFERROR(VLOOKUP(N$10 &amp; "_" &amp; $D$9 &amp; "_" &amp; $B42, OBSERVED_DATA!$A$2:$F$6151, 4, FALSE),  0)</f>
        <v>3.8982999999999999E-3</v>
      </c>
      <c r="O42" s="74">
        <f>IFERROR(VLOOKUP(O$10 &amp; "_" &amp; $D$9 &amp; "_" &amp; $B42, OBSERVED_DATA!$A$2:$F$6151, 4, FALSE),  0)</f>
        <v>1.6812400000000002E-2</v>
      </c>
      <c r="P42" s="72">
        <f>IFERROR(VLOOKUP(P$10 &amp; "_" &amp; $D$9 &amp; "_" &amp; $B42, OBSERVED_DATA!$A$2:$F$6151, 4, FALSE),  0)</f>
        <v>1.88627E-2</v>
      </c>
      <c r="Q42" s="72">
        <f>IFERROR(VLOOKUP(Q$10 &amp; "_" &amp; $D$9 &amp; "_" &amp; $B42, OBSERVED_DATA!$A$2:$F$6151, 4, FALSE),  0)</f>
        <v>1.7161300000000001E-2</v>
      </c>
      <c r="R42" s="72">
        <f>IFERROR(VLOOKUP(R$10 &amp; "_" &amp; $D$9 &amp; "_" &amp; $B42, OBSERVED_DATA!$A$2:$F$6151, 4, FALSE),  0)</f>
        <v>1.6766099999999999E-2</v>
      </c>
      <c r="S42" s="72">
        <f>IFERROR(VLOOKUP(S$10 &amp; "_" &amp; $D$9 &amp; "_" &amp; $B42, OBSERVED_DATA!$A$2:$F$6151, 4, FALSE),  0)</f>
        <v>9.2683000000000001E-3</v>
      </c>
      <c r="T42" s="72">
        <f>IFERROR(VLOOKUP(T$10 &amp; "_" &amp; $D$9 &amp; "_" &amp; $B42, OBSERVED_DATA!$A$2:$F$6151, 4, FALSE),  0)</f>
        <v>8.2704000000000007E-3</v>
      </c>
    </row>
    <row r="43" spans="2:20" x14ac:dyDescent="0.25">
      <c r="B43" s="30">
        <f>Obs_Time!B43</f>
        <v>64</v>
      </c>
      <c r="C43" s="30">
        <f>Obs_Time!C43</f>
        <v>65</v>
      </c>
      <c r="D43" s="47"/>
      <c r="E43" s="72">
        <f>IFERROR(VLOOKUP(E$10 &amp; "_" &amp; $D$9 &amp; "_" &amp; $B43, OBSERVED_DATA!$A$2:$F$6151, 4, FALSE),  0)</f>
        <v>6.2599999999999999E-3</v>
      </c>
      <c r="F43" s="73">
        <f>IFERROR(VLOOKUP(F$10 &amp; "_" &amp; $D$9 &amp; "_" &amp; $B43, OBSERVED_DATA!$A$2:$F$6151, 4, FALSE),  0)</f>
        <v>8.3259999999999996E-4</v>
      </c>
      <c r="G43" s="73">
        <f>IFERROR(VLOOKUP(G$10 &amp; "_" &amp; $D$9 &amp; "_" &amp; $B43, OBSERVED_DATA!$A$2:$F$6151, 4, FALSE),  0)</f>
        <v>1.8591E-3</v>
      </c>
      <c r="H43" s="73">
        <f>IFERROR(VLOOKUP(H$10 &amp; "_" &amp; $D$9 &amp; "_" &amp; $B43, OBSERVED_DATA!$A$2:$F$6151, 4, FALSE),  0)</f>
        <v>0</v>
      </c>
      <c r="I43" s="73">
        <f>IFERROR(VLOOKUP(I$10 &amp; "_" &amp; $D$9 &amp; "_" &amp; $B43, OBSERVED_DATA!$A$2:$F$6151, 4, FALSE),  0)</f>
        <v>6.9550000000000005E-4</v>
      </c>
      <c r="J43" s="73">
        <f>IFERROR(VLOOKUP(J$10 &amp; "_" &amp; $D$9 &amp; "_" &amp; $B43, OBSERVED_DATA!$A$2:$F$6151, 4, FALSE),  0)</f>
        <v>3.4275999999999998E-3</v>
      </c>
      <c r="K43" s="72">
        <f>IFERROR(VLOOKUP(K$10 &amp; "_" &amp; $D$9 &amp; "_" &amp; $B43, OBSERVED_DATA!$A$2:$F$6151, 4, FALSE),  0)</f>
        <v>1.6352000000000001E-3</v>
      </c>
      <c r="L43" s="74">
        <f>IFERROR(VLOOKUP(L$10 &amp; "_" &amp; $D$9 &amp; "_" &amp; $B43, OBSERVED_DATA!$A$2:$F$6151, 4, FALSE),  0)</f>
        <v>0</v>
      </c>
      <c r="M43" s="72">
        <f>IFERROR(VLOOKUP(M$10 &amp; "_" &amp; $D$9 &amp; "_" &amp; $B43, OBSERVED_DATA!$A$2:$F$6151, 4, FALSE),  0)</f>
        <v>7.5862000000000004E-3</v>
      </c>
      <c r="N43" s="72">
        <f>IFERROR(VLOOKUP(N$10 &amp; "_" &amp; $D$9 &amp; "_" &amp; $B43, OBSERVED_DATA!$A$2:$F$6151, 4, FALSE),  0)</f>
        <v>3.6630999999999999E-3</v>
      </c>
      <c r="O43" s="74">
        <f>IFERROR(VLOOKUP(O$10 &amp; "_" &amp; $D$9 &amp; "_" &amp; $B43, OBSERVED_DATA!$A$2:$F$6151, 4, FALSE),  0)</f>
        <v>1.5842599999999998E-2</v>
      </c>
      <c r="P43" s="72">
        <f>IFERROR(VLOOKUP(P$10 &amp; "_" &amp; $D$9 &amp; "_" &amp; $B43, OBSERVED_DATA!$A$2:$F$6151, 4, FALSE),  0)</f>
        <v>1.7312999999999999E-2</v>
      </c>
      <c r="Q43" s="72">
        <f>IFERROR(VLOOKUP(Q$10 &amp; "_" &amp; $D$9 &amp; "_" &amp; $B43, OBSERVED_DATA!$A$2:$F$6151, 4, FALSE),  0)</f>
        <v>1.6468099999999999E-2</v>
      </c>
      <c r="R43" s="72">
        <f>IFERROR(VLOOKUP(R$10 &amp; "_" &amp; $D$9 &amp; "_" &amp; $B43, OBSERVED_DATA!$A$2:$F$6151, 4, FALSE),  0)</f>
        <v>1.6103800000000001E-2</v>
      </c>
      <c r="S43" s="72">
        <f>IFERROR(VLOOKUP(S$10 &amp; "_" &amp; $D$9 &amp; "_" &amp; $B43, OBSERVED_DATA!$A$2:$F$6151, 4, FALSE),  0)</f>
        <v>8.9104000000000006E-3</v>
      </c>
      <c r="T43" s="72">
        <f>IFERROR(VLOOKUP(T$10 &amp; "_" &amp; $D$9 &amp; "_" &amp; $B43, OBSERVED_DATA!$A$2:$F$6151, 4, FALSE),  0)</f>
        <v>7.9609999999999993E-3</v>
      </c>
    </row>
    <row r="44" spans="2:20" x14ac:dyDescent="0.25">
      <c r="B44" s="30">
        <f>Obs_Time!B44</f>
        <v>66</v>
      </c>
      <c r="C44" s="30">
        <f>Obs_Time!C44</f>
        <v>67</v>
      </c>
      <c r="D44" s="47"/>
      <c r="E44" s="72">
        <f>IFERROR(VLOOKUP(E$10 &amp; "_" &amp; $D$9 &amp; "_" &amp; $B44, OBSERVED_DATA!$A$2:$F$6151, 4, FALSE),  0)</f>
        <v>5.5586999999999998E-3</v>
      </c>
      <c r="F44" s="73">
        <f>IFERROR(VLOOKUP(F$10 &amp; "_" &amp; $D$9 &amp; "_" &amp; $B44, OBSERVED_DATA!$A$2:$F$6151, 4, FALSE),  0)</f>
        <v>7.0189999999999998E-4</v>
      </c>
      <c r="G44" s="73">
        <f>IFERROR(VLOOKUP(G$10 &amp; "_" &amp; $D$9 &amp; "_" &amp; $B44, OBSERVED_DATA!$A$2:$F$6151, 4, FALSE),  0)</f>
        <v>1.4656000000000001E-3</v>
      </c>
      <c r="H44" s="73">
        <f>IFERROR(VLOOKUP(H$10 &amp; "_" &amp; $D$9 &amp; "_" &amp; $B44, OBSERVED_DATA!$A$2:$F$6151, 4, FALSE),  0)</f>
        <v>0</v>
      </c>
      <c r="I44" s="73">
        <f>IFERROR(VLOOKUP(I$10 &amp; "_" &amp; $D$9 &amp; "_" &amp; $B44, OBSERVED_DATA!$A$2:$F$6151, 4, FALSE),  0)</f>
        <v>4.6359999999999999E-4</v>
      </c>
      <c r="J44" s="73">
        <f>IFERROR(VLOOKUP(J$10 &amp; "_" &amp; $D$9 &amp; "_" &amp; $B44, OBSERVED_DATA!$A$2:$F$6151, 4, FALSE),  0)</f>
        <v>3.2093E-3</v>
      </c>
      <c r="K44" s="72">
        <f>IFERROR(VLOOKUP(K$10 &amp; "_" &amp; $D$9 &amp; "_" &amp; $B44, OBSERVED_DATA!$A$2:$F$6151, 4, FALSE),  0)</f>
        <v>1.4878999999999999E-3</v>
      </c>
      <c r="L44" s="74">
        <f>IFERROR(VLOOKUP(L$10 &amp; "_" &amp; $D$9 &amp; "_" &amp; $B44, OBSERVED_DATA!$A$2:$F$6151, 4, FALSE),  0)</f>
        <v>0</v>
      </c>
      <c r="M44" s="72">
        <f>IFERROR(VLOOKUP(M$10 &amp; "_" &amp; $D$9 &amp; "_" &amp; $B44, OBSERVED_DATA!$A$2:$F$6151, 4, FALSE),  0)</f>
        <v>7.1634000000000003E-3</v>
      </c>
      <c r="N44" s="72">
        <f>IFERROR(VLOOKUP(N$10 &amp; "_" &amp; $D$9 &amp; "_" &amp; $B44, OBSERVED_DATA!$A$2:$F$6151, 4, FALSE),  0)</f>
        <v>3.5419000000000002E-3</v>
      </c>
      <c r="O44" s="74">
        <f>IFERROR(VLOOKUP(O$10 &amp; "_" &amp; $D$9 &amp; "_" &amp; $B44, OBSERVED_DATA!$A$2:$F$6151, 4, FALSE),  0)</f>
        <v>1.4873000000000001E-2</v>
      </c>
      <c r="P44" s="72">
        <f>IFERROR(VLOOKUP(P$10 &amp; "_" &amp; $D$9 &amp; "_" &amp; $B44, OBSERVED_DATA!$A$2:$F$6151, 4, FALSE),  0)</f>
        <v>1.5763099999999999E-2</v>
      </c>
      <c r="Q44" s="72">
        <f>IFERROR(VLOOKUP(Q$10 &amp; "_" &amp; $D$9 &amp; "_" &amp; $B44, OBSERVED_DATA!$A$2:$F$6151, 4, FALSE),  0)</f>
        <v>1.5764299999999998E-2</v>
      </c>
      <c r="R44" s="72">
        <f>IFERROR(VLOOKUP(R$10 &amp; "_" &amp; $D$9 &amp; "_" &amp; $B44, OBSERVED_DATA!$A$2:$F$6151, 4, FALSE),  0)</f>
        <v>1.5425100000000001E-2</v>
      </c>
      <c r="S44" s="72">
        <f>IFERROR(VLOOKUP(S$10 &amp; "_" &amp; $D$9 &amp; "_" &amp; $B44, OBSERVED_DATA!$A$2:$F$6151, 4, FALSE),  0)</f>
        <v>8.5565999999999993E-3</v>
      </c>
      <c r="T44" s="72">
        <f>IFERROR(VLOOKUP(T$10 &amp; "_" &amp; $D$9 &amp; "_" &amp; $B44, OBSERVED_DATA!$A$2:$F$6151, 4, FALSE),  0)</f>
        <v>7.6496000000000003E-3</v>
      </c>
    </row>
    <row r="45" spans="2:20" x14ac:dyDescent="0.25">
      <c r="B45" s="30">
        <f>Obs_Time!B45</f>
        <v>68</v>
      </c>
      <c r="C45" s="30">
        <f>Obs_Time!C45</f>
        <v>69</v>
      </c>
      <c r="D45" s="47"/>
      <c r="E45" s="72">
        <f>IFERROR(VLOOKUP(E$10 &amp; "_" &amp; $D$9 &amp; "_" &amp; $B45, OBSERVED_DATA!$A$2:$F$6151, 4, FALSE),  0)</f>
        <v>5.0572000000000004E-3</v>
      </c>
      <c r="F45" s="73">
        <f>IFERROR(VLOOKUP(F$10 &amp; "_" &amp; $D$9 &amp; "_" &amp; $B45, OBSERVED_DATA!$A$2:$F$6151, 4, FALSE),  0)</f>
        <v>5.7109999999999995E-4</v>
      </c>
      <c r="G45" s="73">
        <f>IFERROR(VLOOKUP(G$10 &amp; "_" &amp; $D$9 &amp; "_" &amp; $B45, OBSERVED_DATA!$A$2:$F$6151, 4, FALSE),  0)</f>
        <v>1.1720999999999999E-3</v>
      </c>
      <c r="H45" s="73">
        <f>IFERROR(VLOOKUP(H$10 &amp; "_" &amp; $D$9 &amp; "_" &amp; $B45, OBSERVED_DATA!$A$2:$F$6151, 4, FALSE),  0)</f>
        <v>0</v>
      </c>
      <c r="I45" s="73">
        <f>IFERROR(VLOOKUP(I$10 &amp; "_" &amp; $D$9 &amp; "_" &amp; $B45, OBSERVED_DATA!$A$2:$F$6151, 4, FALSE),  0)</f>
        <v>2.319E-4</v>
      </c>
      <c r="J45" s="73">
        <f>IFERROR(VLOOKUP(J$10 &amp; "_" &amp; $D$9 &amp; "_" &amp; $B45, OBSERVED_DATA!$A$2:$F$6151, 4, FALSE),  0)</f>
        <v>3.0189000000000001E-3</v>
      </c>
      <c r="K45" s="72">
        <f>IFERROR(VLOOKUP(K$10 &amp; "_" &amp; $D$9 &amp; "_" &amp; $B45, OBSERVED_DATA!$A$2:$F$6151, 4, FALSE),  0)</f>
        <v>1.3457E-3</v>
      </c>
      <c r="L45" s="74">
        <f>IFERROR(VLOOKUP(L$10 &amp; "_" &amp; $D$9 &amp; "_" &amp; $B45, OBSERVED_DATA!$A$2:$F$6151, 4, FALSE),  0)</f>
        <v>0</v>
      </c>
      <c r="M45" s="72">
        <f>IFERROR(VLOOKUP(M$10 &amp; "_" &amp; $D$9 &amp; "_" &amp; $B45, OBSERVED_DATA!$A$2:$F$6151, 4, FALSE),  0)</f>
        <v>6.7470999999999998E-3</v>
      </c>
      <c r="N45" s="72">
        <f>IFERROR(VLOOKUP(N$10 &amp; "_" &amp; $D$9 &amp; "_" &amp; $B45, OBSERVED_DATA!$A$2:$F$6151, 4, FALSE),  0)</f>
        <v>3.5254000000000001E-3</v>
      </c>
      <c r="O45" s="74">
        <f>IFERROR(VLOOKUP(O$10 &amp; "_" &amp; $D$9 &amp; "_" &amp; $B45, OBSERVED_DATA!$A$2:$F$6151, 4, FALSE),  0)</f>
        <v>1.3903499999999999E-2</v>
      </c>
      <c r="P45" s="72">
        <f>IFERROR(VLOOKUP(P$10 &amp; "_" &amp; $D$9 &amp; "_" &amp; $B45, OBSERVED_DATA!$A$2:$F$6151, 4, FALSE),  0)</f>
        <v>1.42136E-2</v>
      </c>
      <c r="Q45" s="72">
        <f>IFERROR(VLOOKUP(Q$10 &amp; "_" &amp; $D$9 &amp; "_" &amp; $B45, OBSERVED_DATA!$A$2:$F$6151, 4, FALSE),  0)</f>
        <v>1.50165E-2</v>
      </c>
      <c r="R45" s="72">
        <f>IFERROR(VLOOKUP(R$10 &amp; "_" &amp; $D$9 &amp; "_" &amp; $B45, OBSERVED_DATA!$A$2:$F$6151, 4, FALSE),  0)</f>
        <v>1.4715900000000001E-2</v>
      </c>
      <c r="S45" s="72">
        <f>IFERROR(VLOOKUP(S$10 &amp; "_" &amp; $D$9 &amp; "_" &amp; $B45, OBSERVED_DATA!$A$2:$F$6151, 4, FALSE),  0)</f>
        <v>8.1204999999999992E-3</v>
      </c>
      <c r="T45" s="72">
        <f>IFERROR(VLOOKUP(T$10 &amp; "_" &amp; $D$9 &amp; "_" &amp; $B45, OBSERVED_DATA!$A$2:$F$6151, 4, FALSE),  0)</f>
        <v>7.2953000000000002E-3</v>
      </c>
    </row>
    <row r="46" spans="2:20" x14ac:dyDescent="0.25">
      <c r="B46" s="30">
        <f>Obs_Time!B46</f>
        <v>70</v>
      </c>
      <c r="C46" s="30">
        <f>Obs_Time!C46</f>
        <v>71</v>
      </c>
      <c r="D46" s="47"/>
      <c r="E46" s="72">
        <f>IFERROR(VLOOKUP(E$10 &amp; "_" &amp; $D$9 &amp; "_" &amp; $B46, OBSERVED_DATA!$A$2:$F$6151, 4, FALSE),  0)</f>
        <v>4.6556000000000002E-3</v>
      </c>
      <c r="F46" s="73">
        <f>IFERROR(VLOOKUP(F$10 &amp; "_" &amp; $D$9 &amp; "_" &amp; $B46, OBSERVED_DATA!$A$2:$F$6151, 4, FALSE),  0)</f>
        <v>5.53E-4</v>
      </c>
      <c r="G46" s="73">
        <f>IFERROR(VLOOKUP(G$10 &amp; "_" &amp; $D$9 &amp; "_" &amp; $B46, OBSERVED_DATA!$A$2:$F$6151, 4, FALSE),  0)</f>
        <v>1.0263E-3</v>
      </c>
      <c r="H46" s="73">
        <f>IFERROR(VLOOKUP(H$10 &amp; "_" &amp; $D$9 &amp; "_" &amp; $B46, OBSERVED_DATA!$A$2:$F$6151, 4, FALSE),  0)</f>
        <v>0</v>
      </c>
      <c r="I46" s="73">
        <f>IFERROR(VLOOKUP(I$10 &amp; "_" &amp; $D$9 &amp; "_" &amp; $B46, OBSERVED_DATA!$A$2:$F$6151, 4, FALSE),  0)</f>
        <v>0</v>
      </c>
      <c r="J46" s="73">
        <f>IFERROR(VLOOKUP(J$10 &amp; "_" &amp; $D$9 &amp; "_" &amp; $B46, OBSERVED_DATA!$A$2:$F$6151, 4, FALSE),  0)</f>
        <v>2.9291999999999999E-3</v>
      </c>
      <c r="K46" s="72">
        <f>IFERROR(VLOOKUP(K$10 &amp; "_" &amp; $D$9 &amp; "_" &amp; $B46, OBSERVED_DATA!$A$2:$F$6151, 4, FALSE),  0)</f>
        <v>1.2717E-3</v>
      </c>
      <c r="L46" s="74">
        <f>IFERROR(VLOOKUP(L$10 &amp; "_" &amp; $D$9 &amp; "_" &amp; $B46, OBSERVED_DATA!$A$2:$F$6151, 4, FALSE),  0)</f>
        <v>0</v>
      </c>
      <c r="M46" s="72">
        <f>IFERROR(VLOOKUP(M$10 &amp; "_" &amp; $D$9 &amp; "_" &amp; $B46, OBSERVED_DATA!$A$2:$F$6151, 4, FALSE),  0)</f>
        <v>6.5957999999999998E-3</v>
      </c>
      <c r="N46" s="72">
        <f>IFERROR(VLOOKUP(N$10 &amp; "_" &amp; $D$9 &amp; "_" &amp; $B46, OBSERVED_DATA!$A$2:$F$6151, 4, FALSE),  0)</f>
        <v>3.6007999999999999E-3</v>
      </c>
      <c r="O46" s="74">
        <f>IFERROR(VLOOKUP(O$10 &amp; "_" &amp; $D$9 &amp; "_" &amp; $B46, OBSERVED_DATA!$A$2:$F$6151, 4, FALSE),  0)</f>
        <v>1.2933800000000001E-2</v>
      </c>
      <c r="P46" s="72">
        <f>IFERROR(VLOOKUP(P$10 &amp; "_" &amp; $D$9 &amp; "_" &amp; $B46, OBSERVED_DATA!$A$2:$F$6151, 4, FALSE),  0)</f>
        <v>1.27625E-2</v>
      </c>
      <c r="Q46" s="72">
        <f>IFERROR(VLOOKUP(Q$10 &amp; "_" &amp; $D$9 &amp; "_" &amp; $B46, OBSERVED_DATA!$A$2:$F$6151, 4, FALSE),  0)</f>
        <v>1.4246E-2</v>
      </c>
      <c r="R46" s="72">
        <f>IFERROR(VLOOKUP(R$10 &amp; "_" &amp; $D$9 &amp; "_" &amp; $B46, OBSERVED_DATA!$A$2:$F$6151, 4, FALSE),  0)</f>
        <v>1.39747E-2</v>
      </c>
      <c r="S46" s="72">
        <f>IFERROR(VLOOKUP(S$10 &amp; "_" &amp; $D$9 &amp; "_" &amp; $B46, OBSERVED_DATA!$A$2:$F$6151, 4, FALSE),  0)</f>
        <v>7.7298000000000002E-3</v>
      </c>
      <c r="T46" s="72">
        <f>IFERROR(VLOOKUP(T$10 &amp; "_" &amp; $D$9 &amp; "_" &amp; $B46, OBSERVED_DATA!$A$2:$F$6151, 4, FALSE),  0)</f>
        <v>6.9874000000000004E-3</v>
      </c>
    </row>
    <row r="47" spans="2:20" x14ac:dyDescent="0.25">
      <c r="B47" s="30">
        <f>Obs_Time!B47</f>
        <v>72</v>
      </c>
      <c r="C47" s="30">
        <f>Obs_Time!C47</f>
        <v>73</v>
      </c>
      <c r="D47" s="47"/>
      <c r="E47" s="72">
        <f>IFERROR(VLOOKUP(E$10 &amp; "_" &amp; $D$9 &amp; "_" &amp; $B47, OBSERVED_DATA!$A$2:$F$6151, 4, FALSE),  0)</f>
        <v>4.2542999999999999E-3</v>
      </c>
      <c r="F47" s="73">
        <f>IFERROR(VLOOKUP(F$10 &amp; "_" &amp; $D$9 &amp; "_" &amp; $B47, OBSERVED_DATA!$A$2:$F$6151, 4, FALSE),  0)</f>
        <v>5.3499999999999999E-4</v>
      </c>
      <c r="G47" s="73">
        <f>IFERROR(VLOOKUP(G$10 &amp; "_" &amp; $D$9 &amp; "_" &amp; $B47, OBSERVED_DATA!$A$2:$F$6151, 4, FALSE),  0)</f>
        <v>9.5100000000000002E-4</v>
      </c>
      <c r="H47" s="73">
        <f>IFERROR(VLOOKUP(H$10 &amp; "_" &amp; $D$9 &amp; "_" &amp; $B47, OBSERVED_DATA!$A$2:$F$6151, 4, FALSE),  0)</f>
        <v>0</v>
      </c>
      <c r="I47" s="73">
        <f>IFERROR(VLOOKUP(I$10 &amp; "_" &amp; $D$9 &amp; "_" &amp; $B47, OBSERVED_DATA!$A$2:$F$6151, 4, FALSE),  0)</f>
        <v>0</v>
      </c>
      <c r="J47" s="73">
        <f>IFERROR(VLOOKUP(J$10 &amp; "_" &amp; $D$9 &amp; "_" &amp; $B47, OBSERVED_DATA!$A$2:$F$6151, 4, FALSE),  0)</f>
        <v>2.8394000000000002E-3</v>
      </c>
      <c r="K47" s="72">
        <f>IFERROR(VLOOKUP(K$10 &amp; "_" &amp; $D$9 &amp; "_" &amp; $B47, OBSERVED_DATA!$A$2:$F$6151, 4, FALSE),  0)</f>
        <v>1.1973000000000001E-3</v>
      </c>
      <c r="L47" s="74">
        <f>IFERROR(VLOOKUP(L$10 &amp; "_" &amp; $D$9 &amp; "_" &amp; $B47, OBSERVED_DATA!$A$2:$F$6151, 4, FALSE),  0)</f>
        <v>0</v>
      </c>
      <c r="M47" s="72">
        <f>IFERROR(VLOOKUP(M$10 &amp; "_" &amp; $D$9 &amp; "_" &amp; $B47, OBSERVED_DATA!$A$2:$F$6151, 4, FALSE),  0)</f>
        <v>6.4444000000000003E-3</v>
      </c>
      <c r="N47" s="72">
        <f>IFERROR(VLOOKUP(N$10 &amp; "_" &amp; $D$9 &amp; "_" &amp; $B47, OBSERVED_DATA!$A$2:$F$6151, 4, FALSE),  0)</f>
        <v>3.6762000000000001E-3</v>
      </c>
      <c r="O47" s="74">
        <f>IFERROR(VLOOKUP(O$10 &amp; "_" &amp; $D$9 &amp; "_" &amp; $B47, OBSERVED_DATA!$A$2:$F$6151, 4, FALSE),  0)</f>
        <v>1.2561599999999999E-2</v>
      </c>
      <c r="P47" s="72">
        <f>IFERROR(VLOOKUP(P$10 &amp; "_" &amp; $D$9 &amp; "_" &amp; $B47, OBSERVED_DATA!$A$2:$F$6151, 4, FALSE),  0)</f>
        <v>1.13118E-2</v>
      </c>
      <c r="Q47" s="72">
        <f>IFERROR(VLOOKUP(Q$10 &amp; "_" &amp; $D$9 &amp; "_" &amp; $B47, OBSERVED_DATA!$A$2:$F$6151, 4, FALSE),  0)</f>
        <v>1.3476699999999999E-2</v>
      </c>
      <c r="R47" s="72">
        <f>IFERROR(VLOOKUP(R$10 &amp; "_" &amp; $D$9 &amp; "_" &amp; $B47, OBSERVED_DATA!$A$2:$F$6151, 4, FALSE),  0)</f>
        <v>1.32277E-2</v>
      </c>
      <c r="S47" s="72">
        <f>IFERROR(VLOOKUP(S$10 &amp; "_" &amp; $D$9 &amp; "_" &amp; $B47, OBSERVED_DATA!$A$2:$F$6151, 4, FALSE),  0)</f>
        <v>7.3439000000000004E-3</v>
      </c>
      <c r="T47" s="72">
        <f>IFERROR(VLOOKUP(T$10 &amp; "_" &amp; $D$9 &amp; "_" &amp; $B47, OBSERVED_DATA!$A$2:$F$6151, 4, FALSE),  0)</f>
        <v>6.6192999999999998E-3</v>
      </c>
    </row>
    <row r="48" spans="2:20" x14ac:dyDescent="0.25">
      <c r="B48" s="30">
        <f>Obs_Time!B48</f>
        <v>74</v>
      </c>
      <c r="C48" s="30">
        <f>Obs_Time!C48</f>
        <v>75</v>
      </c>
      <c r="D48" s="47"/>
      <c r="E48" s="72">
        <f>IFERROR(VLOOKUP(E$10 &amp; "_" &amp; $D$9 &amp; "_" &amp; $B48, OBSERVED_DATA!$A$2:$F$6151, 4, FALSE),  0)</f>
        <v>3.9025000000000002E-3</v>
      </c>
      <c r="F48" s="73">
        <f>IFERROR(VLOOKUP(F$10 &amp; "_" &amp; $D$9 &amp; "_" &amp; $B48, OBSERVED_DATA!$A$2:$F$6151, 4, FALSE),  0)</f>
        <v>5.1690000000000004E-4</v>
      </c>
      <c r="G48" s="73">
        <f>IFERROR(VLOOKUP(G$10 &amp; "_" &amp; $D$9 &amp; "_" &amp; $B48, OBSERVED_DATA!$A$2:$F$6151, 4, FALSE),  0)</f>
        <v>7.9639999999999995E-4</v>
      </c>
      <c r="H48" s="73">
        <f>IFERROR(VLOOKUP(H$10 &amp; "_" &amp; $D$9 &amp; "_" &amp; $B48, OBSERVED_DATA!$A$2:$F$6151, 4, FALSE),  0)</f>
        <v>0</v>
      </c>
      <c r="I48" s="73">
        <f>IFERROR(VLOOKUP(I$10 &amp; "_" &amp; $D$9 &amp; "_" &amp; $B48, OBSERVED_DATA!$A$2:$F$6151, 4, FALSE),  0)</f>
        <v>0</v>
      </c>
      <c r="J48" s="73">
        <f>IFERROR(VLOOKUP(J$10 &amp; "_" &amp; $D$9 &amp; "_" &amp; $B48, OBSERVED_DATA!$A$2:$F$6151, 4, FALSE),  0)</f>
        <v>2.7496999999999999E-3</v>
      </c>
      <c r="K48" s="72">
        <f>IFERROR(VLOOKUP(K$10 &amp; "_" &amp; $D$9 &amp; "_" &amp; $B48, OBSERVED_DATA!$A$2:$F$6151, 4, FALSE),  0)</f>
        <v>1.1230000000000001E-3</v>
      </c>
      <c r="L48" s="74">
        <f>IFERROR(VLOOKUP(L$10 &amp; "_" &amp; $D$9 &amp; "_" &amp; $B48, OBSERVED_DATA!$A$2:$F$6151, 4, FALSE),  0)</f>
        <v>0</v>
      </c>
      <c r="M48" s="72">
        <f>IFERROR(VLOOKUP(M$10 &amp; "_" &amp; $D$9 &amp; "_" &amp; $B48, OBSERVED_DATA!$A$2:$F$6151, 4, FALSE),  0)</f>
        <v>6.293E-3</v>
      </c>
      <c r="N48" s="72">
        <f>IFERROR(VLOOKUP(N$10 &amp; "_" &amp; $D$9 &amp; "_" &amp; $B48, OBSERVED_DATA!$A$2:$F$6151, 4, FALSE),  0)</f>
        <v>3.7517000000000002E-3</v>
      </c>
      <c r="O48" s="74">
        <f>IFERROR(VLOOKUP(O$10 &amp; "_" &amp; $D$9 &amp; "_" &amp; $B48, OBSERVED_DATA!$A$2:$F$6151, 4, FALSE),  0)</f>
        <v>1.1891199999999999E-2</v>
      </c>
      <c r="P48" s="72">
        <f>IFERROR(VLOOKUP(P$10 &amp; "_" &amp; $D$9 &amp; "_" &amp; $B48, OBSERVED_DATA!$A$2:$F$6151, 4, FALSE),  0)</f>
        <v>1.01574E-2</v>
      </c>
      <c r="Q48" s="72">
        <f>IFERROR(VLOOKUP(Q$10 &amp; "_" &amp; $D$9 &amp; "_" &amp; $B48, OBSERVED_DATA!$A$2:$F$6151, 4, FALSE),  0)</f>
        <v>1.27346E-2</v>
      </c>
      <c r="R48" s="72">
        <f>IFERROR(VLOOKUP(R$10 &amp; "_" &amp; $D$9 &amp; "_" &amp; $B48, OBSERVED_DATA!$A$2:$F$6151, 4, FALSE),  0)</f>
        <v>1.2501999999999999E-2</v>
      </c>
      <c r="S48" s="72">
        <f>IFERROR(VLOOKUP(S$10 &amp; "_" &amp; $D$9 &amp; "_" &amp; $B48, OBSERVED_DATA!$A$2:$F$6151, 4, FALSE),  0)</f>
        <v>6.9673000000000001E-3</v>
      </c>
      <c r="T48" s="72">
        <f>IFERROR(VLOOKUP(T$10 &amp; "_" &amp; $D$9 &amp; "_" &amp; $B48, OBSERVED_DATA!$A$2:$F$6151, 4, FALSE),  0)</f>
        <v>6.2576999999999997E-3</v>
      </c>
    </row>
    <row r="49" spans="2:20" x14ac:dyDescent="0.25">
      <c r="B49" s="30">
        <f>Obs_Time!B49</f>
        <v>76</v>
      </c>
      <c r="C49" s="30">
        <f>Obs_Time!C49</f>
        <v>77</v>
      </c>
      <c r="D49" s="47"/>
      <c r="E49" s="72">
        <f>IFERROR(VLOOKUP(E$10 &amp; "_" &amp; $D$9 &amp; "_" &amp; $B49, OBSERVED_DATA!$A$2:$F$6151, 4, FALSE),  0)</f>
        <v>3.5511000000000002E-3</v>
      </c>
      <c r="F49" s="73">
        <f>IFERROR(VLOOKUP(F$10 &amp; "_" &amp; $D$9 &amp; "_" &amp; $B49, OBSERVED_DATA!$A$2:$F$6151, 4, FALSE),  0)</f>
        <v>4.9879999999999998E-4</v>
      </c>
      <c r="G49" s="73">
        <f>IFERROR(VLOOKUP(G$10 &amp; "_" &amp; $D$9 &amp; "_" &amp; $B49, OBSERVED_DATA!$A$2:$F$6151, 4, FALSE),  0)</f>
        <v>7.2349999999999997E-4</v>
      </c>
      <c r="H49" s="73">
        <f>IFERROR(VLOOKUP(H$10 &amp; "_" &amp; $D$9 &amp; "_" &amp; $B49, OBSERVED_DATA!$A$2:$F$6151, 4, FALSE),  0)</f>
        <v>0</v>
      </c>
      <c r="I49" s="73">
        <f>IFERROR(VLOOKUP(I$10 &amp; "_" &amp; $D$9 &amp; "_" &amp; $B49, OBSERVED_DATA!$A$2:$F$6151, 4, FALSE),  0)</f>
        <v>0</v>
      </c>
      <c r="J49" s="73">
        <f>IFERROR(VLOOKUP(J$10 &amp; "_" &amp; $D$9 &amp; "_" &amp; $B49, OBSERVED_DATA!$A$2:$F$6151, 4, FALSE),  0)</f>
        <v>2.6599000000000002E-3</v>
      </c>
      <c r="K49" s="72">
        <f>IFERROR(VLOOKUP(K$10 &amp; "_" &amp; $D$9 &amp; "_" &amp; $B49, OBSERVED_DATA!$A$2:$F$6151, 4, FALSE),  0)</f>
        <v>1.049E-3</v>
      </c>
      <c r="L49" s="74">
        <f>IFERROR(VLOOKUP(L$10 &amp; "_" &amp; $D$9 &amp; "_" &amp; $B49, OBSERVED_DATA!$A$2:$F$6151, 4, FALSE),  0)</f>
        <v>0</v>
      </c>
      <c r="M49" s="72">
        <f>IFERROR(VLOOKUP(M$10 &amp; "_" &amp; $D$9 &amp; "_" &amp; $B49, OBSERVED_DATA!$A$2:$F$6151, 4, FALSE),  0)</f>
        <v>6.1418000000000002E-3</v>
      </c>
      <c r="N49" s="72">
        <f>IFERROR(VLOOKUP(N$10 &amp; "_" &amp; $D$9 &amp; "_" &amp; $B49, OBSERVED_DATA!$A$2:$F$6151, 4, FALSE),  0)</f>
        <v>3.8268E-3</v>
      </c>
      <c r="O49" s="74">
        <f>IFERROR(VLOOKUP(O$10 &amp; "_" &amp; $D$9 &amp; "_" &amp; $B49, OBSERVED_DATA!$A$2:$F$6151, 4, FALSE),  0)</f>
        <v>1.1420899999999999E-2</v>
      </c>
      <c r="P49" s="72">
        <f>IFERROR(VLOOKUP(P$10 &amp; "_" &amp; $D$9 &amp; "_" &amp; $B49, OBSERVED_DATA!$A$2:$F$6151, 4, FALSE),  0)</f>
        <v>9.2016000000000008E-3</v>
      </c>
      <c r="Q49" s="72">
        <f>IFERROR(VLOOKUP(Q$10 &amp; "_" &amp; $D$9 &amp; "_" &amp; $B49, OBSERVED_DATA!$A$2:$F$6151, 4, FALSE),  0)</f>
        <v>1.19994E-2</v>
      </c>
      <c r="R49" s="72">
        <f>IFERROR(VLOOKUP(R$10 &amp; "_" &amp; $D$9 &amp; "_" &amp; $B49, OBSERVED_DATA!$A$2:$F$6151, 4, FALSE),  0)</f>
        <v>1.17792E-2</v>
      </c>
      <c r="S49" s="72">
        <f>IFERROR(VLOOKUP(S$10 &amp; "_" &amp; $D$9 &amp; "_" &amp; $B49, OBSERVED_DATA!$A$2:$F$6151, 4, FALSE),  0)</f>
        <v>6.6008000000000004E-3</v>
      </c>
      <c r="T49" s="72">
        <f>IFERROR(VLOOKUP(T$10 &amp; "_" &amp; $D$9 &amp; "_" &amp; $B49, OBSERVED_DATA!$A$2:$F$6151, 4, FALSE),  0)</f>
        <v>5.9059000000000004E-3</v>
      </c>
    </row>
    <row r="50" spans="2:20" x14ac:dyDescent="0.25">
      <c r="B50" s="30">
        <f>Obs_Time!B50</f>
        <v>78</v>
      </c>
      <c r="C50" s="30">
        <f>Obs_Time!C50</f>
        <v>79</v>
      </c>
      <c r="D50" s="47"/>
      <c r="E50" s="72">
        <f>IFERROR(VLOOKUP(E$10 &amp; "_" &amp; $D$9 &amp; "_" &amp; $B50, OBSERVED_DATA!$A$2:$F$6151, 4, FALSE),  0)</f>
        <v>3.2496999999999999E-3</v>
      </c>
      <c r="F50" s="73">
        <f>IFERROR(VLOOKUP(F$10 &amp; "_" &amp; $D$9 &amp; "_" &amp; $B50, OBSERVED_DATA!$A$2:$F$6151, 4, FALSE),  0)</f>
        <v>4.8069999999999997E-4</v>
      </c>
      <c r="G50" s="73">
        <f>IFERROR(VLOOKUP(G$10 &amp; "_" &amp; $D$9 &amp; "_" &amp; $B50, OBSERVED_DATA!$A$2:$F$6151, 4, FALSE),  0)</f>
        <v>7.1319999999999999E-4</v>
      </c>
      <c r="H50" s="73">
        <f>IFERROR(VLOOKUP(H$10 &amp; "_" &amp; $D$9 &amp; "_" &amp; $B50, OBSERVED_DATA!$A$2:$F$6151, 4, FALSE),  0)</f>
        <v>0</v>
      </c>
      <c r="I50" s="73">
        <f>IFERROR(VLOOKUP(I$10 &amp; "_" &amp; $D$9 &amp; "_" &amp; $B50, OBSERVED_DATA!$A$2:$F$6151, 4, FALSE),  0)</f>
        <v>0</v>
      </c>
      <c r="J50" s="73">
        <f>IFERROR(VLOOKUP(J$10 &amp; "_" &amp; $D$9 &amp; "_" &amp; $B50, OBSERVED_DATA!$A$2:$F$6151, 4, FALSE),  0)</f>
        <v>2.5701999999999999E-3</v>
      </c>
      <c r="K50" s="72">
        <f>IFERROR(VLOOKUP(K$10 &amp; "_" &amp; $D$9 &amp; "_" &amp; $B50, OBSERVED_DATA!$A$2:$F$6151, 4, FALSE),  0)</f>
        <v>9.745E-4</v>
      </c>
      <c r="L50" s="74">
        <f>IFERROR(VLOOKUP(L$10 &amp; "_" &amp; $D$9 &amp; "_" &amp; $B50, OBSERVED_DATA!$A$2:$F$6151, 4, FALSE),  0)</f>
        <v>0</v>
      </c>
      <c r="M50" s="72">
        <f>IFERROR(VLOOKUP(M$10 &amp; "_" &amp; $D$9 &amp; "_" &amp; $B50, OBSERVED_DATA!$A$2:$F$6151, 4, FALSE),  0)</f>
        <v>5.9902999999999996E-3</v>
      </c>
      <c r="N50" s="72">
        <f>IFERROR(VLOOKUP(N$10 &amp; "_" &amp; $D$9 &amp; "_" &amp; $B50, OBSERVED_DATA!$A$2:$F$6151, 4, FALSE),  0)</f>
        <v>3.9023E-3</v>
      </c>
      <c r="O50" s="74">
        <f>IFERROR(VLOOKUP(O$10 &amp; "_" &amp; $D$9 &amp; "_" &amp; $B50, OBSERVED_DATA!$A$2:$F$6151, 4, FALSE),  0)</f>
        <v>1.0742099999999999E-2</v>
      </c>
      <c r="P50" s="72">
        <f>IFERROR(VLOOKUP(P$10 &amp; "_" &amp; $D$9 &amp; "_" &amp; $B50, OBSERVED_DATA!$A$2:$F$6151, 4, FALSE),  0)</f>
        <v>8.2471999999999997E-3</v>
      </c>
      <c r="Q50" s="72">
        <f>IFERROR(VLOOKUP(Q$10 &amp; "_" &amp; $D$9 &amp; "_" &amp; $B50, OBSERVED_DATA!$A$2:$F$6151, 4, FALSE),  0)</f>
        <v>1.12897E-2</v>
      </c>
      <c r="R50" s="72">
        <f>IFERROR(VLOOKUP(R$10 &amp; "_" &amp; $D$9 &amp; "_" &amp; $B50, OBSERVED_DATA!$A$2:$F$6151, 4, FALSE),  0)</f>
        <v>1.10782E-2</v>
      </c>
      <c r="S50" s="72">
        <f>IFERROR(VLOOKUP(S$10 &amp; "_" &amp; $D$9 &amp; "_" &amp; $B50, OBSERVED_DATA!$A$2:$F$6151, 4, FALSE),  0)</f>
        <v>6.2693999999999996E-3</v>
      </c>
      <c r="T50" s="72">
        <f>IFERROR(VLOOKUP(T$10 &amp; "_" &amp; $D$9 &amp; "_" &amp; $B50, OBSERVED_DATA!$A$2:$F$6151, 4, FALSE),  0)</f>
        <v>5.5982000000000002E-3</v>
      </c>
    </row>
    <row r="51" spans="2:20" x14ac:dyDescent="0.25">
      <c r="B51" s="30">
        <f>Obs_Time!B51</f>
        <v>80</v>
      </c>
      <c r="C51" s="30">
        <f>Obs_Time!C51</f>
        <v>81</v>
      </c>
      <c r="D51" s="47"/>
      <c r="E51" s="72">
        <f>IFERROR(VLOOKUP(E$10 &amp; "_" &amp; $D$9 &amp; "_" &amp; $B51, OBSERVED_DATA!$A$2:$F$6151, 4, FALSE),  0)</f>
        <v>3.0549000000000002E-3</v>
      </c>
      <c r="F51" s="73">
        <f>IFERROR(VLOOKUP(F$10 &amp; "_" &amp; $D$9 &amp; "_" &amp; $B51, OBSERVED_DATA!$A$2:$F$6151, 4, FALSE),  0)</f>
        <v>4.6260000000000002E-4</v>
      </c>
      <c r="G51" s="73">
        <f>IFERROR(VLOOKUP(G$10 &amp; "_" &amp; $D$9 &amp; "_" &amp; $B51, OBSERVED_DATA!$A$2:$F$6151, 4, FALSE),  0)</f>
        <v>7.0319999999999996E-4</v>
      </c>
      <c r="H51" s="73">
        <f>IFERROR(VLOOKUP(H$10 &amp; "_" &amp; $D$9 &amp; "_" &amp; $B51, OBSERVED_DATA!$A$2:$F$6151, 4, FALSE),  0)</f>
        <v>0</v>
      </c>
      <c r="I51" s="73">
        <f>IFERROR(VLOOKUP(I$10 &amp; "_" &amp; $D$9 &amp; "_" &amp; $B51, OBSERVED_DATA!$A$2:$F$6151, 4, FALSE),  0)</f>
        <v>0</v>
      </c>
      <c r="J51" s="73">
        <f>IFERROR(VLOOKUP(J$10 &amp; "_" &amp; $D$9 &amp; "_" &amp; $B51, OBSERVED_DATA!$A$2:$F$6151, 4, FALSE),  0)</f>
        <v>2.4803999999999998E-3</v>
      </c>
      <c r="K51" s="72">
        <f>IFERROR(VLOOKUP(K$10 &amp; "_" &amp; $D$9 &amp; "_" &amp; $B51, OBSERVED_DATA!$A$2:$F$6151, 4, FALSE),  0)</f>
        <v>9.0050000000000004E-4</v>
      </c>
      <c r="L51" s="74">
        <f>IFERROR(VLOOKUP(L$10 &amp; "_" &amp; $D$9 &amp; "_" &amp; $B51, OBSERVED_DATA!$A$2:$F$6151, 4, FALSE),  0)</f>
        <v>0</v>
      </c>
      <c r="M51" s="72">
        <f>IFERROR(VLOOKUP(M$10 &amp; "_" &amp; $D$9 &amp; "_" &amp; $B51, OBSERVED_DATA!$A$2:$F$6151, 4, FALSE),  0)</f>
        <v>5.8389999999999996E-3</v>
      </c>
      <c r="N51" s="72">
        <f>IFERROR(VLOOKUP(N$10 &amp; "_" &amp; $D$9 &amp; "_" &amp; $B51, OBSERVED_DATA!$A$2:$F$6151, 4, FALSE),  0)</f>
        <v>4.0057000000000001E-3</v>
      </c>
      <c r="O51" s="74">
        <f>IFERROR(VLOOKUP(O$10 &amp; "_" &amp; $D$9 &amp; "_" &amp; $B51, OBSERVED_DATA!$A$2:$F$6151, 4, FALSE),  0)</f>
        <v>1.0061799999999999E-2</v>
      </c>
      <c r="P51" s="72">
        <f>IFERROR(VLOOKUP(P$10 &amp; "_" &amp; $D$9 &amp; "_" &amp; $B51, OBSERVED_DATA!$A$2:$F$6151, 4, FALSE),  0)</f>
        <v>7.2956999999999996E-3</v>
      </c>
      <c r="Q51" s="72">
        <f>IFERROR(VLOOKUP(Q$10 &amp; "_" &amp; $D$9 &amp; "_" &amp; $B51, OBSERVED_DATA!$A$2:$F$6151, 4, FALSE),  0)</f>
        <v>1.0629E-2</v>
      </c>
      <c r="R51" s="72">
        <f>IFERROR(VLOOKUP(R$10 &amp; "_" &amp; $D$9 &amp; "_" &amp; $B51, OBSERVED_DATA!$A$2:$F$6151, 4, FALSE),  0)</f>
        <v>1.04317E-2</v>
      </c>
      <c r="S51" s="72">
        <f>IFERROR(VLOOKUP(S$10 &amp; "_" &amp; $D$9 &amp; "_" &amp; $B51, OBSERVED_DATA!$A$2:$F$6151, 4, FALSE),  0)</f>
        <v>5.9646999999999999E-3</v>
      </c>
      <c r="T51" s="72">
        <f>IFERROR(VLOOKUP(T$10 &amp; "_" &amp; $D$9 &amp; "_" &amp; $B51, OBSERVED_DATA!$A$2:$F$6151, 4, FALSE),  0)</f>
        <v>5.3135999999999999E-3</v>
      </c>
    </row>
    <row r="52" spans="2:20" x14ac:dyDescent="0.25">
      <c r="B52" s="30">
        <f>Obs_Time!B52</f>
        <v>82</v>
      </c>
      <c r="C52" s="30">
        <f>Obs_Time!C52</f>
        <v>83</v>
      </c>
      <c r="D52" s="47"/>
      <c r="E52" s="72">
        <f>IFERROR(VLOOKUP(E$10 &amp; "_" &amp; $D$9 &amp; "_" &amp; $B52, OBSERVED_DATA!$A$2:$F$6151, 4, FALSE),  0)</f>
        <v>2.9103000000000002E-3</v>
      </c>
      <c r="F52" s="73">
        <f>IFERROR(VLOOKUP(F$10 &amp; "_" &amp; $D$9 &amp; "_" &amp; $B52, OBSERVED_DATA!$A$2:$F$6151, 4, FALSE),  0)</f>
        <v>4.4450000000000002E-4</v>
      </c>
      <c r="G52" s="73">
        <f>IFERROR(VLOOKUP(G$10 &amp; "_" &amp; $D$9 &amp; "_" &amp; $B52, OBSERVED_DATA!$A$2:$F$6151, 4, FALSE),  0)</f>
        <v>6.9249999999999997E-4</v>
      </c>
      <c r="H52" s="73">
        <f>IFERROR(VLOOKUP(H$10 &amp; "_" &amp; $D$9 &amp; "_" &amp; $B52, OBSERVED_DATA!$A$2:$F$6151, 4, FALSE),  0)</f>
        <v>0</v>
      </c>
      <c r="I52" s="73">
        <f>IFERROR(VLOOKUP(I$10 &amp; "_" &amp; $D$9 &amp; "_" &amp; $B52, OBSERVED_DATA!$A$2:$F$6151, 4, FALSE),  0)</f>
        <v>0</v>
      </c>
      <c r="J52" s="73">
        <f>IFERROR(VLOOKUP(J$10 &amp; "_" &amp; $D$9 &amp; "_" &amp; $B52, OBSERVED_DATA!$A$2:$F$6151, 4, FALSE),  0)</f>
        <v>2.3906000000000001E-3</v>
      </c>
      <c r="K52" s="72">
        <f>IFERROR(VLOOKUP(K$10 &amp; "_" &amp; $D$9 &amp; "_" &amp; $B52, OBSERVED_DATA!$A$2:$F$6151, 4, FALSE),  0)</f>
        <v>8.8080000000000005E-4</v>
      </c>
      <c r="L52" s="74">
        <f>IFERROR(VLOOKUP(L$10 &amp; "_" &amp; $D$9 &amp; "_" &amp; $B52, OBSERVED_DATA!$A$2:$F$6151, 4, FALSE),  0)</f>
        <v>0</v>
      </c>
      <c r="M52" s="72">
        <f>IFERROR(VLOOKUP(M$10 &amp; "_" &amp; $D$9 &amp; "_" &amp; $B52, OBSERVED_DATA!$A$2:$F$6151, 4, FALSE),  0)</f>
        <v>5.6876000000000001E-3</v>
      </c>
      <c r="N52" s="72">
        <f>IFERROR(VLOOKUP(N$10 &amp; "_" &amp; $D$9 &amp; "_" &amp; $B52, OBSERVED_DATA!$A$2:$F$6151, 4, FALSE),  0)</f>
        <v>4.1091000000000001E-3</v>
      </c>
      <c r="O52" s="74">
        <f>IFERROR(VLOOKUP(O$10 &amp; "_" &amp; $D$9 &amp; "_" &amp; $B52, OBSERVED_DATA!$A$2:$F$6151, 4, FALSE),  0)</f>
        <v>9.6804000000000005E-3</v>
      </c>
      <c r="P52" s="72">
        <f>IFERROR(VLOOKUP(P$10 &amp; "_" &amp; $D$9 &amp; "_" &amp; $B52, OBSERVED_DATA!$A$2:$F$6151, 4, FALSE),  0)</f>
        <v>6.6489000000000001E-3</v>
      </c>
      <c r="Q52" s="72">
        <f>IFERROR(VLOOKUP(Q$10 &amp; "_" &amp; $D$9 &amp; "_" &amp; $B52, OBSERVED_DATA!$A$2:$F$6151, 4, FALSE),  0)</f>
        <v>1.00112E-2</v>
      </c>
      <c r="R52" s="72">
        <f>IFERROR(VLOOKUP(R$10 &amp; "_" &amp; $D$9 &amp; "_" &amp; $B52, OBSERVED_DATA!$A$2:$F$6151, 4, FALSE),  0)</f>
        <v>9.8324999999999992E-3</v>
      </c>
      <c r="S52" s="72">
        <f>IFERROR(VLOOKUP(S$10 &amp; "_" &amp; $D$9 &amp; "_" &amp; $B52, OBSERVED_DATA!$A$2:$F$6151, 4, FALSE),  0)</f>
        <v>5.6842000000000004E-3</v>
      </c>
      <c r="T52" s="72">
        <f>IFERROR(VLOOKUP(T$10 &amp; "_" &amp; $D$9 &amp; "_" &amp; $B52, OBSERVED_DATA!$A$2:$F$6151, 4, FALSE),  0)</f>
        <v>5.0508000000000003E-3</v>
      </c>
    </row>
    <row r="53" spans="2:20" x14ac:dyDescent="0.25">
      <c r="B53" s="30">
        <f>Obs_Time!B53</f>
        <v>84</v>
      </c>
      <c r="C53" s="30">
        <f>Obs_Time!C53</f>
        <v>85</v>
      </c>
      <c r="D53" s="47"/>
      <c r="E53" s="72">
        <f>IFERROR(VLOOKUP(E$10 &amp; "_" &amp; $D$9 &amp; "_" &amp; $B53, OBSERVED_DATA!$A$2:$F$6151, 4, FALSE),  0)</f>
        <v>2.7653999999999999E-3</v>
      </c>
      <c r="F53" s="73">
        <f>IFERROR(VLOOKUP(F$10 &amp; "_" &amp; $D$9 &amp; "_" &amp; $B53, OBSERVED_DATA!$A$2:$F$6151, 4, FALSE),  0)</f>
        <v>4.2640000000000001E-4</v>
      </c>
      <c r="G53" s="73">
        <f>IFERROR(VLOOKUP(G$10 &amp; "_" &amp; $D$9 &amp; "_" &amp; $B53, OBSERVED_DATA!$A$2:$F$6151, 4, FALSE),  0)</f>
        <v>6.824E-4</v>
      </c>
      <c r="H53" s="73">
        <f>IFERROR(VLOOKUP(H$10 &amp; "_" &amp; $D$9 &amp; "_" &amp; $B53, OBSERVED_DATA!$A$2:$F$6151, 4, FALSE),  0)</f>
        <v>0</v>
      </c>
      <c r="I53" s="73">
        <f>IFERROR(VLOOKUP(I$10 &amp; "_" &amp; $D$9 &amp; "_" &amp; $B53, OBSERVED_DATA!$A$2:$F$6151, 4, FALSE),  0)</f>
        <v>0</v>
      </c>
      <c r="J53" s="73">
        <f>IFERROR(VLOOKUP(J$10 &amp; "_" &amp; $D$9 &amp; "_" &amp; $B53, OBSERVED_DATA!$A$2:$F$6151, 4, FALSE),  0)</f>
        <v>2.3008999999999998E-3</v>
      </c>
      <c r="K53" s="72">
        <f>IFERROR(VLOOKUP(K$10 &amp; "_" &amp; $D$9 &amp; "_" &amp; $B53, OBSERVED_DATA!$A$2:$F$6151, 4, FALSE),  0)</f>
        <v>8.61E-4</v>
      </c>
      <c r="L53" s="74">
        <f>IFERROR(VLOOKUP(L$10 &amp; "_" &amp; $D$9 &amp; "_" &amp; $B53, OBSERVED_DATA!$A$2:$F$6151, 4, FALSE),  0)</f>
        <v>0</v>
      </c>
      <c r="M53" s="72">
        <f>IFERROR(VLOOKUP(M$10 &amp; "_" &amp; $D$9 &amp; "_" &amp; $B53, OBSERVED_DATA!$A$2:$F$6151, 4, FALSE),  0)</f>
        <v>5.5361999999999998E-3</v>
      </c>
      <c r="N53" s="72">
        <f>IFERROR(VLOOKUP(N$10 &amp; "_" &amp; $D$9 &amp; "_" &amp; $B53, OBSERVED_DATA!$A$2:$F$6151, 4, FALSE),  0)</f>
        <v>4.2123999999999998E-3</v>
      </c>
      <c r="O53" s="74">
        <f>IFERROR(VLOOKUP(O$10 &amp; "_" &amp; $D$9 &amp; "_" &amp; $B53, OBSERVED_DATA!$A$2:$F$6151, 4, FALSE),  0)</f>
        <v>9.2987999999999994E-3</v>
      </c>
      <c r="P53" s="72">
        <f>IFERROR(VLOOKUP(P$10 &amp; "_" &amp; $D$9 &amp; "_" &amp; $B53, OBSERVED_DATA!$A$2:$F$6151, 4, FALSE),  0)</f>
        <v>6.2972999999999996E-3</v>
      </c>
      <c r="Q53" s="72">
        <f>IFERROR(VLOOKUP(Q$10 &amp; "_" &amp; $D$9 &amp; "_" &amp; $B53, OBSERVED_DATA!$A$2:$F$6151, 4, FALSE),  0)</f>
        <v>9.4111000000000004E-3</v>
      </c>
      <c r="R53" s="72">
        <f>IFERROR(VLOOKUP(R$10 &amp; "_" &amp; $D$9 &amp; "_" &amp; $B53, OBSERVED_DATA!$A$2:$F$6151, 4, FALSE),  0)</f>
        <v>9.2388000000000001E-3</v>
      </c>
      <c r="S53" s="72">
        <f>IFERROR(VLOOKUP(S$10 &amp; "_" &amp; $D$9 &amp; "_" &amp; $B53, OBSERVED_DATA!$A$2:$F$6151, 4, FALSE),  0)</f>
        <v>5.5012000000000004E-3</v>
      </c>
      <c r="T53" s="72">
        <f>IFERROR(VLOOKUP(T$10 &amp; "_" &amp; $D$9 &amp; "_" &amp; $B53, OBSERVED_DATA!$A$2:$F$6151, 4, FALSE),  0)</f>
        <v>4.8551000000000002E-3</v>
      </c>
    </row>
    <row r="54" spans="2:20" x14ac:dyDescent="0.25">
      <c r="B54" s="30">
        <f>Obs_Time!B54</f>
        <v>86</v>
      </c>
      <c r="C54" s="30">
        <f>Obs_Time!C54</f>
        <v>87</v>
      </c>
      <c r="D54" s="47"/>
      <c r="E54" s="72">
        <f>IFERROR(VLOOKUP(E$10 &amp; "_" &amp; $D$9 &amp; "_" &amp; $B54, OBSERVED_DATA!$A$2:$F$6151, 4, FALSE),  0)</f>
        <v>2.6706E-3</v>
      </c>
      <c r="F54" s="73">
        <f>IFERROR(VLOOKUP(F$10 &amp; "_" &amp; $D$9 &amp; "_" &amp; $B54, OBSERVED_DATA!$A$2:$F$6151, 4, FALSE),  0)</f>
        <v>4.082E-4</v>
      </c>
      <c r="G54" s="73">
        <f>IFERROR(VLOOKUP(G$10 &amp; "_" &amp; $D$9 &amp; "_" &amp; $B54, OBSERVED_DATA!$A$2:$F$6151, 4, FALSE),  0)</f>
        <v>6.7219999999999997E-4</v>
      </c>
      <c r="H54" s="73">
        <f>IFERROR(VLOOKUP(H$10 &amp; "_" &amp; $D$9 &amp; "_" &amp; $B54, OBSERVED_DATA!$A$2:$F$6151, 4, FALSE),  0)</f>
        <v>0</v>
      </c>
      <c r="I54" s="73">
        <f>IFERROR(VLOOKUP(I$10 &amp; "_" &amp; $D$9 &amp; "_" &amp; $B54, OBSERVED_DATA!$A$2:$F$6151, 4, FALSE),  0)</f>
        <v>0</v>
      </c>
      <c r="J54" s="73">
        <f>IFERROR(VLOOKUP(J$10 &amp; "_" &amp; $D$9 &amp; "_" &amp; $B54, OBSERVED_DATA!$A$2:$F$6151, 4, FALSE),  0)</f>
        <v>2.2111000000000001E-3</v>
      </c>
      <c r="K54" s="72">
        <f>IFERROR(VLOOKUP(K$10 &amp; "_" &amp; $D$9 &amp; "_" &amp; $B54, OBSERVED_DATA!$A$2:$F$6151, 4, FALSE),  0)</f>
        <v>8.4119999999999996E-4</v>
      </c>
      <c r="L54" s="74">
        <f>IFERROR(VLOOKUP(L$10 &amp; "_" &amp; $D$9 &amp; "_" &amp; $B54, OBSERVED_DATA!$A$2:$F$6151, 4, FALSE),  0)</f>
        <v>0</v>
      </c>
      <c r="M54" s="72">
        <f>IFERROR(VLOOKUP(M$10 &amp; "_" &amp; $D$9 &amp; "_" &amp; $B54, OBSERVED_DATA!$A$2:$F$6151, 4, FALSE),  0)</f>
        <v>5.3848999999999998E-3</v>
      </c>
      <c r="N54" s="72">
        <f>IFERROR(VLOOKUP(N$10 &amp; "_" &amp; $D$9 &amp; "_" &amp; $B54, OBSERVED_DATA!$A$2:$F$6151, 4, FALSE),  0)</f>
        <v>4.3157999999999998E-3</v>
      </c>
      <c r="O54" s="74">
        <f>IFERROR(VLOOKUP(O$10 &amp; "_" &amp; $D$9 &amp; "_" &amp; $B54, OBSERVED_DATA!$A$2:$F$6151, 4, FALSE),  0)</f>
        <v>9.1176E-3</v>
      </c>
      <c r="P54" s="72">
        <f>IFERROR(VLOOKUP(P$10 &amp; "_" &amp; $D$9 &amp; "_" &amp; $B54, OBSERVED_DATA!$A$2:$F$6151, 4, FALSE),  0)</f>
        <v>5.8443000000000002E-3</v>
      </c>
      <c r="Q54" s="72">
        <f>IFERROR(VLOOKUP(Q$10 &amp; "_" &amp; $D$9 &amp; "_" &amp; $B54, OBSERVED_DATA!$A$2:$F$6151, 4, FALSE),  0)</f>
        <v>8.8074999999999994E-3</v>
      </c>
      <c r="R54" s="72">
        <f>IFERROR(VLOOKUP(R$10 &amp; "_" &amp; $D$9 &amp; "_" &amp; $B54, OBSERVED_DATA!$A$2:$F$6151, 4, FALSE),  0)</f>
        <v>8.6803000000000002E-3</v>
      </c>
      <c r="S54" s="72">
        <f>IFERROR(VLOOKUP(S$10 &amp; "_" &amp; $D$9 &amp; "_" &amp; $B54, OBSERVED_DATA!$A$2:$F$6151, 4, FALSE),  0)</f>
        <v>5.3229999999999996E-3</v>
      </c>
      <c r="T54" s="72">
        <f>IFERROR(VLOOKUP(T$10 &amp; "_" &amp; $D$9 &amp; "_" &amp; $B54, OBSERVED_DATA!$A$2:$F$6151, 4, FALSE),  0)</f>
        <v>4.6646999999999999E-3</v>
      </c>
    </row>
    <row r="55" spans="2:20" x14ac:dyDescent="0.25">
      <c r="B55" s="30">
        <f>Obs_Time!B55</f>
        <v>88</v>
      </c>
      <c r="C55" s="30">
        <f>Obs_Time!C55</f>
        <v>89</v>
      </c>
      <c r="D55" s="47"/>
      <c r="E55" s="72">
        <f>IFERROR(VLOOKUP(E$10 &amp; "_" &amp; $D$9 &amp; "_" &amp; $B55, OBSERVED_DATA!$A$2:$F$6151, 4, FALSE),  0)</f>
        <v>2.5757000000000002E-3</v>
      </c>
      <c r="F55" s="73">
        <f>IFERROR(VLOOKUP(F$10 &amp; "_" &amp; $D$9 &amp; "_" &amp; $B55, OBSERVED_DATA!$A$2:$F$6151, 4, FALSE),  0)</f>
        <v>3.901E-4</v>
      </c>
      <c r="G55" s="73">
        <f>IFERROR(VLOOKUP(G$10 &amp; "_" &amp; $D$9 &amp; "_" &amp; $B55, OBSERVED_DATA!$A$2:$F$6151, 4, FALSE),  0)</f>
        <v>6.6200000000000005E-4</v>
      </c>
      <c r="H55" s="73">
        <f>IFERROR(VLOOKUP(H$10 &amp; "_" &amp; $D$9 &amp; "_" &amp; $B55, OBSERVED_DATA!$A$2:$F$6151, 4, FALSE),  0)</f>
        <v>0</v>
      </c>
      <c r="I55" s="73">
        <f>IFERROR(VLOOKUP(I$10 &amp; "_" &amp; $D$9 &amp; "_" &amp; $B55, OBSERVED_DATA!$A$2:$F$6151, 4, FALSE),  0)</f>
        <v>0</v>
      </c>
      <c r="J55" s="73">
        <f>IFERROR(VLOOKUP(J$10 &amp; "_" &amp; $D$9 &amp; "_" &amp; $B55, OBSERVED_DATA!$A$2:$F$6151, 4, FALSE),  0)</f>
        <v>2.1213E-3</v>
      </c>
      <c r="K55" s="72">
        <f>IFERROR(VLOOKUP(K$10 &amp; "_" &amp; $D$9 &amp; "_" &amp; $B55, OBSERVED_DATA!$A$2:$F$6151, 4, FALSE),  0)</f>
        <v>8.2160000000000002E-4</v>
      </c>
      <c r="L55" s="74">
        <f>IFERROR(VLOOKUP(L$10 &amp; "_" &amp; $D$9 &amp; "_" &amp; $B55, OBSERVED_DATA!$A$2:$F$6151, 4, FALSE),  0)</f>
        <v>0</v>
      </c>
      <c r="M55" s="72">
        <f>IFERROR(VLOOKUP(M$10 &amp; "_" &amp; $D$9 &amp; "_" &amp; $B55, OBSERVED_DATA!$A$2:$F$6151, 4, FALSE),  0)</f>
        <v>5.2334E-3</v>
      </c>
      <c r="N55" s="72">
        <f>IFERROR(VLOOKUP(N$10 &amp; "_" &amp; $D$9 &amp; "_" &amp; $B55, OBSERVED_DATA!$A$2:$F$6151, 4, FALSE),  0)</f>
        <v>4.4194000000000004E-3</v>
      </c>
      <c r="O55" s="74">
        <f>IFERROR(VLOOKUP(O$10 &amp; "_" &amp; $D$9 &amp; "_" &amp; $B55, OBSERVED_DATA!$A$2:$F$6151, 4, FALSE),  0)</f>
        <v>8.9359000000000001E-3</v>
      </c>
      <c r="P55" s="72">
        <f>IFERROR(VLOOKUP(P$10 &amp; "_" &amp; $D$9 &amp; "_" &amp; $B55, OBSERVED_DATA!$A$2:$F$6151, 4, FALSE),  0)</f>
        <v>5.3902999999999998E-3</v>
      </c>
      <c r="Q55" s="72">
        <f>IFERROR(VLOOKUP(Q$10 &amp; "_" &amp; $D$9 &amp; "_" &amp; $B55, OBSERVED_DATA!$A$2:$F$6151, 4, FALSE),  0)</f>
        <v>8.2515999999999996E-3</v>
      </c>
      <c r="R55" s="72">
        <f>IFERROR(VLOOKUP(R$10 &amp; "_" &amp; $D$9 &amp; "_" &amp; $B55, OBSERVED_DATA!$A$2:$F$6151, 4, FALSE),  0)</f>
        <v>8.1417999999999994E-3</v>
      </c>
      <c r="S55" s="72">
        <f>IFERROR(VLOOKUP(S$10 &amp; "_" &amp; $D$9 &amp; "_" &amp; $B55, OBSERVED_DATA!$A$2:$F$6151, 4, FALSE),  0)</f>
        <v>5.1841999999999999E-3</v>
      </c>
      <c r="T55" s="72">
        <f>IFERROR(VLOOKUP(T$10 &amp; "_" &amp; $D$9 &amp; "_" &amp; $B55, OBSERVED_DATA!$A$2:$F$6151, 4, FALSE),  0)</f>
        <v>4.5174999999999998E-3</v>
      </c>
    </row>
    <row r="56" spans="2:20" x14ac:dyDescent="0.25">
      <c r="B56" s="30">
        <f>Obs_Time!B56</f>
        <v>90</v>
      </c>
      <c r="C56" s="30">
        <f>Obs_Time!C56</f>
        <v>91</v>
      </c>
      <c r="D56" s="47"/>
      <c r="E56" s="72">
        <f>IFERROR(VLOOKUP(E$10 &amp; "_" &amp; $D$9 &amp; "_" &amp; $B56, OBSERVED_DATA!$A$2:$F$6151, 4, FALSE),  0)</f>
        <v>2.4811999999999998E-3</v>
      </c>
      <c r="F56" s="73">
        <f>IFERROR(VLOOKUP(F$10 &amp; "_" &amp; $D$9 &amp; "_" &amp; $B56, OBSERVED_DATA!$A$2:$F$6151, 4, FALSE),  0)</f>
        <v>3.7199999999999999E-4</v>
      </c>
      <c r="G56" s="73">
        <f>IFERROR(VLOOKUP(G$10 &amp; "_" &amp; $D$9 &amp; "_" &amp; $B56, OBSERVED_DATA!$A$2:$F$6151, 4, FALSE),  0)</f>
        <v>6.5189999999999996E-4</v>
      </c>
      <c r="H56" s="73">
        <f>IFERROR(VLOOKUP(H$10 &amp; "_" &amp; $D$9 &amp; "_" &amp; $B56, OBSERVED_DATA!$A$2:$F$6151, 4, FALSE),  0)</f>
        <v>0</v>
      </c>
      <c r="I56" s="73">
        <f>IFERROR(VLOOKUP(I$10 &amp; "_" &amp; $D$9 &amp; "_" &amp; $B56, OBSERVED_DATA!$A$2:$F$6151, 4, FALSE),  0)</f>
        <v>0</v>
      </c>
      <c r="J56" s="73">
        <f>IFERROR(VLOOKUP(J$10 &amp; "_" &amp; $D$9 &amp; "_" &amp; $B56, OBSERVED_DATA!$A$2:$F$6151, 4, FALSE),  0)</f>
        <v>2.0316000000000002E-3</v>
      </c>
      <c r="K56" s="72">
        <f>IFERROR(VLOOKUP(K$10 &amp; "_" &amp; $D$9 &amp; "_" &amp; $B56, OBSERVED_DATA!$A$2:$F$6151, 4, FALSE),  0)</f>
        <v>8.0190000000000003E-4</v>
      </c>
      <c r="L56" s="74">
        <f>IFERROR(VLOOKUP(L$10 &amp; "_" &amp; $D$9 &amp; "_" &amp; $B56, OBSERVED_DATA!$A$2:$F$6151, 4, FALSE),  0)</f>
        <v>0</v>
      </c>
      <c r="M56" s="72">
        <f>IFERROR(VLOOKUP(M$10 &amp; "_" &amp; $D$9 &amp; "_" &amp; $B56, OBSERVED_DATA!$A$2:$F$6151, 4, FALSE),  0)</f>
        <v>5.0822000000000003E-3</v>
      </c>
      <c r="N56" s="72">
        <f>IFERROR(VLOOKUP(N$10 &amp; "_" &amp; $D$9 &amp; "_" &amp; $B56, OBSERVED_DATA!$A$2:$F$6151, 4, FALSE),  0)</f>
        <v>4.5224999999999996E-3</v>
      </c>
      <c r="O56" s="74">
        <f>IFERROR(VLOOKUP(O$10 &amp; "_" &amp; $D$9 &amp; "_" &amp; $B56, OBSERVED_DATA!$A$2:$F$6151, 4, FALSE),  0)</f>
        <v>8.7542999999999996E-3</v>
      </c>
      <c r="P56" s="72">
        <f>IFERROR(VLOOKUP(P$10 &amp; "_" &amp; $D$9 &amp; "_" &amp; $B56, OBSERVED_DATA!$A$2:$F$6151, 4, FALSE),  0)</f>
        <v>5.0350000000000004E-3</v>
      </c>
      <c r="Q56" s="72">
        <f>IFERROR(VLOOKUP(Q$10 &amp; "_" &amp; $D$9 &amp; "_" &amp; $B56, OBSERVED_DATA!$A$2:$F$6151, 4, FALSE),  0)</f>
        <v>7.7520000000000002E-3</v>
      </c>
      <c r="R56" s="72">
        <f>IFERROR(VLOOKUP(R$10 &amp; "_" &amp; $D$9 &amp; "_" &amp; $B56, OBSERVED_DATA!$A$2:$F$6151, 4, FALSE),  0)</f>
        <v>7.6555E-3</v>
      </c>
      <c r="S56" s="72">
        <f>IFERROR(VLOOKUP(S$10 &amp; "_" &amp; $D$9 &amp; "_" &amp; $B56, OBSERVED_DATA!$A$2:$F$6151, 4, FALSE),  0)</f>
        <v>5.0600000000000003E-3</v>
      </c>
      <c r="T56" s="72">
        <f>IFERROR(VLOOKUP(T$10 &amp; "_" &amp; $D$9 &amp; "_" &amp; $B56, OBSERVED_DATA!$A$2:$F$6151, 4, FALSE),  0)</f>
        <v>4.3863000000000001E-3</v>
      </c>
    </row>
    <row r="57" spans="2:20" x14ac:dyDescent="0.25">
      <c r="B57" s="30">
        <f>Obs_Time!B57</f>
        <v>92</v>
      </c>
      <c r="C57" s="30">
        <f>Obs_Time!C57</f>
        <v>93</v>
      </c>
      <c r="D57" s="47"/>
      <c r="E57" s="72">
        <f>IFERROR(VLOOKUP(E$10 &amp; "_" &amp; $D$9 &amp; "_" &amp; $B57, OBSERVED_DATA!$A$2:$F$6151, 4, FALSE),  0)</f>
        <v>2.3863999999999999E-3</v>
      </c>
      <c r="F57" s="73">
        <f>IFERROR(VLOOKUP(F$10 &amp; "_" &amp; $D$9 &amp; "_" &amp; $B57, OBSERVED_DATA!$A$2:$F$6151, 4, FALSE),  0)</f>
        <v>3.5399999999999999E-4</v>
      </c>
      <c r="G57" s="73">
        <f>IFERROR(VLOOKUP(G$10 &amp; "_" &amp; $D$9 &amp; "_" &amp; $B57, OBSERVED_DATA!$A$2:$F$6151, 4, FALSE),  0)</f>
        <v>6.4159999999999998E-4</v>
      </c>
      <c r="H57" s="73">
        <f>IFERROR(VLOOKUP(H$10 &amp; "_" &amp; $D$9 &amp; "_" &amp; $B57, OBSERVED_DATA!$A$2:$F$6151, 4, FALSE),  0)</f>
        <v>0</v>
      </c>
      <c r="I57" s="73">
        <f>IFERROR(VLOOKUP(I$10 &amp; "_" &amp; $D$9 &amp; "_" &amp; $B57, OBSERVED_DATA!$A$2:$F$6151, 4, FALSE),  0)</f>
        <v>0</v>
      </c>
      <c r="J57" s="73">
        <f>IFERROR(VLOOKUP(J$10 &amp; "_" &amp; $D$9 &amp; "_" &amp; $B57, OBSERVED_DATA!$A$2:$F$6151, 4, FALSE),  0)</f>
        <v>1.9417E-3</v>
      </c>
      <c r="K57" s="72">
        <f>IFERROR(VLOOKUP(K$10 &amp; "_" &amp; $D$9 &amp; "_" &amp; $B57, OBSERVED_DATA!$A$2:$F$6151, 4, FALSE),  0)</f>
        <v>7.8220000000000004E-4</v>
      </c>
      <c r="L57" s="74">
        <f>IFERROR(VLOOKUP(L$10 &amp; "_" &amp; $D$9 &amp; "_" &amp; $B57, OBSERVED_DATA!$A$2:$F$6151, 4, FALSE),  0)</f>
        <v>0</v>
      </c>
      <c r="M57" s="72">
        <f>IFERROR(VLOOKUP(M$10 &amp; "_" &amp; $D$9 &amp; "_" &amp; $B57, OBSERVED_DATA!$A$2:$F$6151, 4, FALSE),  0)</f>
        <v>4.9307999999999999E-3</v>
      </c>
      <c r="N57" s="72">
        <f>IFERROR(VLOOKUP(N$10 &amp; "_" &amp; $D$9 &amp; "_" &amp; $B57, OBSERVED_DATA!$A$2:$F$6151, 4, FALSE),  0)</f>
        <v>4.6261000000000002E-3</v>
      </c>
      <c r="O57" s="74">
        <f>IFERROR(VLOOKUP(O$10 &amp; "_" &amp; $D$9 &amp; "_" &amp; $B57, OBSERVED_DATA!$A$2:$F$6151, 4, FALSE),  0)</f>
        <v>8.5730000000000008E-3</v>
      </c>
      <c r="P57" s="72">
        <f>IFERROR(VLOOKUP(P$10 &amp; "_" &amp; $D$9 &amp; "_" &amp; $B57, OBSERVED_DATA!$A$2:$F$6151, 4, FALSE),  0)</f>
        <v>4.7789E-3</v>
      </c>
      <c r="Q57" s="72">
        <f>IFERROR(VLOOKUP(Q$10 &amp; "_" &amp; $D$9 &amp; "_" &amp; $B57, OBSERVED_DATA!$A$2:$F$6151, 4, FALSE),  0)</f>
        <v>7.2927000000000001E-3</v>
      </c>
      <c r="R57" s="72">
        <f>IFERROR(VLOOKUP(R$10 &amp; "_" &amp; $D$9 &amp; "_" &amp; $B57, OBSERVED_DATA!$A$2:$F$6151, 4, FALSE),  0)</f>
        <v>7.2148000000000004E-3</v>
      </c>
      <c r="S57" s="72">
        <f>IFERROR(VLOOKUP(S$10 &amp; "_" &amp; $D$9 &amp; "_" &amp; $B57, OBSERVED_DATA!$A$2:$F$6151, 4, FALSE),  0)</f>
        <v>4.9632000000000001E-3</v>
      </c>
      <c r="T57" s="72">
        <f>IFERROR(VLOOKUP(T$10 &amp; "_" &amp; $D$9 &amp; "_" &amp; $B57, OBSERVED_DATA!$A$2:$F$6151, 4, FALSE),  0)</f>
        <v>4.2751999999999998E-3</v>
      </c>
    </row>
    <row r="58" spans="2:20" x14ac:dyDescent="0.25">
      <c r="B58" s="30">
        <f>Obs_Time!B58</f>
        <v>94</v>
      </c>
      <c r="C58" s="30">
        <f>Obs_Time!C58</f>
        <v>95</v>
      </c>
      <c r="D58" s="47"/>
      <c r="E58" s="72">
        <f>IFERROR(VLOOKUP(E$10 &amp; "_" &amp; $D$9 &amp; "_" &amp; $B58, OBSERVED_DATA!$A$2:$F$6151, 4, FALSE),  0)</f>
        <v>2.2915000000000001E-3</v>
      </c>
      <c r="F58" s="73">
        <f>IFERROR(VLOOKUP(F$10 &amp; "_" &amp; $D$9 &amp; "_" &amp; $B58, OBSERVED_DATA!$A$2:$F$6151, 4, FALSE),  0)</f>
        <v>3.3589999999999998E-4</v>
      </c>
      <c r="G58" s="73">
        <f>IFERROR(VLOOKUP(G$10 &amp; "_" &amp; $D$9 &amp; "_" &amp; $B58, OBSERVED_DATA!$A$2:$F$6151, 4, FALSE),  0)</f>
        <v>6.311E-4</v>
      </c>
      <c r="H58" s="73">
        <f>IFERROR(VLOOKUP(H$10 &amp; "_" &amp; $D$9 &amp; "_" &amp; $B58, OBSERVED_DATA!$A$2:$F$6151, 4, FALSE),  0)</f>
        <v>0</v>
      </c>
      <c r="I58" s="73">
        <f>IFERROR(VLOOKUP(I$10 &amp; "_" &amp; $D$9 &amp; "_" &amp; $B58, OBSERVED_DATA!$A$2:$F$6151, 4, FALSE),  0)</f>
        <v>0</v>
      </c>
      <c r="J58" s="73">
        <f>IFERROR(VLOOKUP(J$10 &amp; "_" &amp; $D$9 &amp; "_" &amp; $B58, OBSERVED_DATA!$A$2:$F$6151, 4, FALSE),  0)</f>
        <v>1.8519999999999999E-3</v>
      </c>
      <c r="K58" s="72">
        <f>IFERROR(VLOOKUP(K$10 &amp; "_" &amp; $D$9 &amp; "_" &amp; $B58, OBSERVED_DATA!$A$2:$F$6151, 4, FALSE),  0)</f>
        <v>7.6239999999999999E-4</v>
      </c>
      <c r="L58" s="74">
        <f>IFERROR(VLOOKUP(L$10 &amp; "_" &amp; $D$9 &amp; "_" &amp; $B58, OBSERVED_DATA!$A$2:$F$6151, 4, FALSE),  0)</f>
        <v>0</v>
      </c>
      <c r="M58" s="72">
        <f>IFERROR(VLOOKUP(M$10 &amp; "_" &amp; $D$9 &amp; "_" &amp; $B58, OBSERVED_DATA!$A$2:$F$6151, 4, FALSE),  0)</f>
        <v>4.7793000000000002E-3</v>
      </c>
      <c r="N58" s="72">
        <f>IFERROR(VLOOKUP(N$10 &amp; "_" &amp; $D$9 &amp; "_" &amp; $B58, OBSERVED_DATA!$A$2:$F$6151, 4, FALSE),  0)</f>
        <v>4.7292000000000002E-3</v>
      </c>
      <c r="O58" s="74">
        <f>IFERROR(VLOOKUP(O$10 &amp; "_" &amp; $D$9 &amp; "_" &amp; $B58, OBSERVED_DATA!$A$2:$F$6151, 4, FALSE),  0)</f>
        <v>8.3911999999999997E-3</v>
      </c>
      <c r="P58" s="72">
        <f>IFERROR(VLOOKUP(P$10 &amp; "_" &amp; $D$9 &amp; "_" &amp; $B58, OBSERVED_DATA!$A$2:$F$6151, 4, FALSE),  0)</f>
        <v>4.6230000000000004E-3</v>
      </c>
      <c r="Q58" s="72">
        <f>IFERROR(VLOOKUP(Q$10 &amp; "_" &amp; $D$9 &amp; "_" &amp; $B58, OBSERVED_DATA!$A$2:$F$6151, 4, FALSE),  0)</f>
        <v>6.8945999999999999E-3</v>
      </c>
      <c r="R58" s="72">
        <f>IFERROR(VLOOKUP(R$10 &amp; "_" &amp; $D$9 &amp; "_" &amp; $B58, OBSERVED_DATA!$A$2:$F$6151, 4, FALSE),  0)</f>
        <v>6.8244999999999998E-3</v>
      </c>
      <c r="S58" s="72">
        <f>IFERROR(VLOOKUP(S$10 &amp; "_" &amp; $D$9 &amp; "_" &amp; $B58, OBSERVED_DATA!$A$2:$F$6151, 4, FALSE),  0)</f>
        <v>4.8804E-3</v>
      </c>
      <c r="T58" s="72">
        <f>IFERROR(VLOOKUP(T$10 &amp; "_" &amp; $D$9 &amp; "_" &amp; $B58, OBSERVED_DATA!$A$2:$F$6151, 4, FALSE),  0)</f>
        <v>4.1881000000000002E-3</v>
      </c>
    </row>
    <row r="59" spans="2:20" x14ac:dyDescent="0.25">
      <c r="B59" s="30">
        <f>Obs_Time!B59</f>
        <v>96</v>
      </c>
      <c r="C59" s="30">
        <f>Obs_Time!C59</f>
        <v>97</v>
      </c>
      <c r="D59" s="47"/>
      <c r="E59" s="72">
        <f>IFERROR(VLOOKUP(E$10 &amp; "_" &amp; $D$9 &amp; "_" &amp; $B59, OBSERVED_DATA!$A$2:$F$6151, 4, FALSE),  0)</f>
        <v>2.1967000000000002E-3</v>
      </c>
      <c r="F59" s="73">
        <f>IFERROR(VLOOKUP(F$10 &amp; "_" &amp; $D$9 &amp; "_" &amp; $B59, OBSERVED_DATA!$A$2:$F$6151, 4, FALSE),  0)</f>
        <v>3.1780000000000003E-4</v>
      </c>
      <c r="G59" s="73">
        <f>IFERROR(VLOOKUP(G$10 &amp; "_" &amp; $D$9 &amp; "_" &amp; $B59, OBSERVED_DATA!$A$2:$F$6151, 4, FALSE),  0)</f>
        <v>6.2129999999999998E-4</v>
      </c>
      <c r="H59" s="73">
        <f>IFERROR(VLOOKUP(H$10 &amp; "_" &amp; $D$9 &amp; "_" &amp; $B59, OBSERVED_DATA!$A$2:$F$6151, 4, FALSE),  0)</f>
        <v>0</v>
      </c>
      <c r="I59" s="73">
        <f>IFERROR(VLOOKUP(I$10 &amp; "_" &amp; $D$9 &amp; "_" &amp; $B59, OBSERVED_DATA!$A$2:$F$6151, 4, FALSE),  0)</f>
        <v>0</v>
      </c>
      <c r="J59" s="73">
        <f>IFERROR(VLOOKUP(J$10 &amp; "_" &amp; $D$9 &amp; "_" &amp; $B59, OBSERVED_DATA!$A$2:$F$6151, 4, FALSE),  0)</f>
        <v>1.7623000000000001E-3</v>
      </c>
      <c r="K59" s="72">
        <f>IFERROR(VLOOKUP(K$10 &amp; "_" &amp; $D$9 &amp; "_" &amp; $B59, OBSERVED_DATA!$A$2:$F$6151, 4, FALSE),  0)</f>
        <v>7.427E-4</v>
      </c>
      <c r="L59" s="74">
        <f>IFERROR(VLOOKUP(L$10 &amp; "_" &amp; $D$9 &amp; "_" &amp; $B59, OBSERVED_DATA!$A$2:$F$6151, 4, FALSE),  0)</f>
        <v>0</v>
      </c>
      <c r="M59" s="72">
        <f>IFERROR(VLOOKUP(M$10 &amp; "_" &amp; $D$9 &amp; "_" &amp; $B59, OBSERVED_DATA!$A$2:$F$6151, 4, FALSE),  0)</f>
        <v>4.6280000000000002E-3</v>
      </c>
      <c r="N59" s="72">
        <f>IFERROR(VLOOKUP(N$10 &amp; "_" &amp; $D$9 &amp; "_" &amp; $B59, OBSERVED_DATA!$A$2:$F$6151, 4, FALSE),  0)</f>
        <v>4.8494999999999996E-3</v>
      </c>
      <c r="O59" s="74">
        <f>IFERROR(VLOOKUP(O$10 &amp; "_" &amp; $D$9 &amp; "_" &amp; $B59, OBSERVED_DATA!$A$2:$F$6151, 4, FALSE),  0)</f>
        <v>8.2100000000000003E-3</v>
      </c>
      <c r="P59" s="72">
        <f>IFERROR(VLOOKUP(P$10 &amp; "_" &amp; $D$9 &amp; "_" &amp; $B59, OBSERVED_DATA!$A$2:$F$6151, 4, FALSE),  0)</f>
        <v>4.4672000000000002E-3</v>
      </c>
      <c r="Q59" s="72">
        <f>IFERROR(VLOOKUP(Q$10 &amp; "_" &amp; $D$9 &amp; "_" &amp; $B59, OBSERVED_DATA!$A$2:$F$6151, 4, FALSE),  0)</f>
        <v>6.5379000000000001E-3</v>
      </c>
      <c r="R59" s="72">
        <f>IFERROR(VLOOKUP(R$10 &amp; "_" &amp; $D$9 &amp; "_" &amp; $B59, OBSERVED_DATA!$A$2:$F$6151, 4, FALSE),  0)</f>
        <v>6.4865000000000001E-3</v>
      </c>
      <c r="S59" s="72">
        <f>IFERROR(VLOOKUP(S$10 &amp; "_" &amp; $D$9 &amp; "_" &amp; $B59, OBSERVED_DATA!$A$2:$F$6151, 4, FALSE),  0)</f>
        <v>4.8135000000000001E-3</v>
      </c>
      <c r="T59" s="72">
        <f>IFERROR(VLOOKUP(T$10 &amp; "_" &amp; $D$9 &amp; "_" &amp; $B59, OBSERVED_DATA!$A$2:$F$6151, 4, FALSE),  0)</f>
        <v>4.0999000000000001E-3</v>
      </c>
    </row>
    <row r="60" spans="2:20" x14ac:dyDescent="0.25">
      <c r="B60" s="30">
        <f>Obs_Time!B60</f>
        <v>98</v>
      </c>
      <c r="C60" s="30">
        <f>Obs_Time!C60</f>
        <v>99</v>
      </c>
      <c r="D60" s="47"/>
      <c r="E60" s="72">
        <f>IFERROR(VLOOKUP(E$10 &amp; "_" &amp; $D$9 &amp; "_" &amp; $B60, OBSERVED_DATA!$A$2:$F$6151, 4, FALSE),  0)</f>
        <v>2.1018E-3</v>
      </c>
      <c r="F60" s="73">
        <f>IFERROR(VLOOKUP(F$10 &amp; "_" &amp; $D$9 &amp; "_" &amp; $B60, OBSERVED_DATA!$A$2:$F$6151, 4, FALSE),  0)</f>
        <v>2.9970000000000002E-4</v>
      </c>
      <c r="G60" s="73">
        <f>IFERROR(VLOOKUP(G$10 &amp; "_" &amp; $D$9 &amp; "_" &amp; $B60, OBSERVED_DATA!$A$2:$F$6151, 4, FALSE),  0)</f>
        <v>6.112E-4</v>
      </c>
      <c r="H60" s="73">
        <f>IFERROR(VLOOKUP(H$10 &amp; "_" &amp; $D$9 &amp; "_" &amp; $B60, OBSERVED_DATA!$A$2:$F$6151, 4, FALSE),  0)</f>
        <v>0</v>
      </c>
      <c r="I60" s="73">
        <f>IFERROR(VLOOKUP(I$10 &amp; "_" &amp; $D$9 &amp; "_" &amp; $B60, OBSERVED_DATA!$A$2:$F$6151, 4, FALSE),  0)</f>
        <v>0</v>
      </c>
      <c r="J60" s="73">
        <f>IFERROR(VLOOKUP(J$10 &amp; "_" &amp; $D$9 &amp; "_" &amp; $B60, OBSERVED_DATA!$A$2:$F$6151, 4, FALSE),  0)</f>
        <v>1.6724999999999999E-3</v>
      </c>
      <c r="K60" s="72">
        <f>IFERROR(VLOOKUP(K$10 &amp; "_" &amp; $D$9 &amp; "_" &amp; $B60, OBSERVED_DATA!$A$2:$F$6151, 4, FALSE),  0)</f>
        <v>7.2300000000000001E-4</v>
      </c>
      <c r="L60" s="74">
        <f>IFERROR(VLOOKUP(L$10 &amp; "_" &amp; $D$9 &amp; "_" &amp; $B60, OBSERVED_DATA!$A$2:$F$6151, 4, FALSE),  0)</f>
        <v>0</v>
      </c>
      <c r="M60" s="72">
        <f>IFERROR(VLOOKUP(M$10 &amp; "_" &amp; $D$9 &amp; "_" &amp; $B60, OBSERVED_DATA!$A$2:$F$6151, 4, FALSE),  0)</f>
        <v>4.4340999999999998E-3</v>
      </c>
      <c r="N60" s="72">
        <f>IFERROR(VLOOKUP(N$10 &amp; "_" &amp; $D$9 &amp; "_" &amp; $B60, OBSERVED_DATA!$A$2:$F$6151, 4, FALSE),  0)</f>
        <v>5.0435000000000002E-3</v>
      </c>
      <c r="O60" s="74">
        <f>IFERROR(VLOOKUP(O$10 &amp; "_" &amp; $D$9 &amp; "_" &amp; $B60, OBSERVED_DATA!$A$2:$F$6151, 4, FALSE),  0)</f>
        <v>8.0284999999999992E-3</v>
      </c>
      <c r="P60" s="72">
        <f>IFERROR(VLOOKUP(P$10 &amp; "_" &amp; $D$9 &amp; "_" &amp; $B60, OBSERVED_DATA!$A$2:$F$6151, 4, FALSE),  0)</f>
        <v>4.4111000000000003E-3</v>
      </c>
      <c r="Q60" s="72">
        <f>IFERROR(VLOOKUP(Q$10 &amp; "_" &amp; $D$9 &amp; "_" &amp; $B60, OBSERVED_DATA!$A$2:$F$6151, 4, FALSE),  0)</f>
        <v>6.2303000000000002E-3</v>
      </c>
      <c r="R60" s="72">
        <f>IFERROR(VLOOKUP(R$10 &amp; "_" &amp; $D$9 &amp; "_" &amp; $B60, OBSERVED_DATA!$A$2:$F$6151, 4, FALSE),  0)</f>
        <v>6.1755999999999998E-3</v>
      </c>
      <c r="S60" s="72">
        <f>IFERROR(VLOOKUP(S$10 &amp; "_" &amp; $D$9 &amp; "_" &amp; $B60, OBSERVED_DATA!$A$2:$F$6151, 4, FALSE),  0)</f>
        <v>4.7089999999999996E-3</v>
      </c>
      <c r="T60" s="72">
        <f>IFERROR(VLOOKUP(T$10 &amp; "_" &amp; $D$9 &amp; "_" &amp; $B60, OBSERVED_DATA!$A$2:$F$6151, 4, FALSE),  0)</f>
        <v>4.0131999999999998E-3</v>
      </c>
    </row>
    <row r="61" spans="2:20" x14ac:dyDescent="0.25">
      <c r="B61" s="30">
        <f>Obs_Time!B61</f>
        <v>100</v>
      </c>
      <c r="C61" s="30">
        <f>Obs_Time!C61</f>
        <v>101</v>
      </c>
      <c r="D61" s="47"/>
      <c r="E61" s="72">
        <f>IFERROR(VLOOKUP(E$10 &amp; "_" &amp; $D$9 &amp; "_" &amp; $B61, OBSERVED_DATA!$A$2:$F$6151, 4, FALSE),  0)</f>
        <v>2.0068E-3</v>
      </c>
      <c r="F61" s="73">
        <f>IFERROR(VLOOKUP(F$10 &amp; "_" &amp; $D$9 &amp; "_" &amp; $B61, OBSERVED_DATA!$A$2:$F$6151, 4, FALSE),  0)</f>
        <v>2.8150000000000001E-4</v>
      </c>
      <c r="G61" s="73">
        <f>IFERROR(VLOOKUP(G$10 &amp; "_" &amp; $D$9 &amp; "_" &amp; $B61, OBSERVED_DATA!$A$2:$F$6151, 4, FALSE),  0)</f>
        <v>6.0050000000000001E-4</v>
      </c>
      <c r="H61" s="73">
        <f>IFERROR(VLOOKUP(H$10 &amp; "_" &amp; $D$9 &amp; "_" &amp; $B61, OBSERVED_DATA!$A$2:$F$6151, 4, FALSE),  0)</f>
        <v>0</v>
      </c>
      <c r="I61" s="73">
        <f>IFERROR(VLOOKUP(I$10 &amp; "_" &amp; $D$9 &amp; "_" &amp; $B61, OBSERVED_DATA!$A$2:$F$6151, 4, FALSE),  0)</f>
        <v>0</v>
      </c>
      <c r="J61" s="73">
        <f>IFERROR(VLOOKUP(J$10 &amp; "_" &amp; $D$9 &amp; "_" &amp; $B61, OBSERVED_DATA!$A$2:$F$6151, 4, FALSE),  0)</f>
        <v>1.5827E-3</v>
      </c>
      <c r="K61" s="72">
        <f>IFERROR(VLOOKUP(K$10 &amp; "_" &amp; $D$9 &amp; "_" &amp; $B61, OBSERVED_DATA!$A$2:$F$6151, 4, FALSE),  0)</f>
        <v>7.0339999999999997E-4</v>
      </c>
      <c r="L61" s="74">
        <f>IFERROR(VLOOKUP(L$10 &amp; "_" &amp; $D$9 &amp; "_" &amp; $B61, OBSERVED_DATA!$A$2:$F$6151, 4, FALSE),  0)</f>
        <v>0</v>
      </c>
      <c r="M61" s="72">
        <f>IFERROR(VLOOKUP(M$10 &amp; "_" &amp; $D$9 &amp; "_" &amp; $B61, OBSERVED_DATA!$A$2:$F$6151, 4, FALSE),  0)</f>
        <v>4.2402999999999998E-3</v>
      </c>
      <c r="N61" s="72">
        <f>IFERROR(VLOOKUP(N$10 &amp; "_" &amp; $D$9 &amp; "_" &amp; $B61, OBSERVED_DATA!$A$2:$F$6151, 4, FALSE),  0)</f>
        <v>5.2392999999999997E-3</v>
      </c>
      <c r="O61" s="74">
        <f>IFERROR(VLOOKUP(O$10 &amp; "_" &amp; $D$9 &amp; "_" &amp; $B61, OBSERVED_DATA!$A$2:$F$6151, 4, FALSE),  0)</f>
        <v>7.8467999999999993E-3</v>
      </c>
      <c r="P61" s="72">
        <f>IFERROR(VLOOKUP(P$10 &amp; "_" &amp; $D$9 &amp; "_" &amp; $B61, OBSERVED_DATA!$A$2:$F$6151, 4, FALSE),  0)</f>
        <v>4.3550000000000004E-3</v>
      </c>
      <c r="Q61" s="72">
        <f>IFERROR(VLOOKUP(Q$10 &amp; "_" &amp; $D$9 &amp; "_" &amp; $B61, OBSERVED_DATA!$A$2:$F$6151, 4, FALSE),  0)</f>
        <v>5.9756999999999996E-3</v>
      </c>
      <c r="R61" s="72">
        <f>IFERROR(VLOOKUP(R$10 &amp; "_" &amp; $D$9 &amp; "_" &amp; $B61, OBSERVED_DATA!$A$2:$F$6151, 4, FALSE),  0)</f>
        <v>5.9232E-3</v>
      </c>
      <c r="S61" s="72">
        <f>IFERROR(VLOOKUP(S$10 &amp; "_" &amp; $D$9 &amp; "_" &amp; $B61, OBSERVED_DATA!$A$2:$F$6151, 4, FALSE),  0)</f>
        <v>4.6131999999999996E-3</v>
      </c>
      <c r="T61" s="72">
        <f>IFERROR(VLOOKUP(T$10 &amp; "_" &amp; $D$9 &amp; "_" &amp; $B61, OBSERVED_DATA!$A$2:$F$6151, 4, FALSE),  0)</f>
        <v>3.9424999999999998E-3</v>
      </c>
    </row>
    <row r="62" spans="2:20" x14ac:dyDescent="0.25">
      <c r="B62" s="30">
        <f>Obs_Time!B62</f>
        <v>102</v>
      </c>
      <c r="C62" s="30">
        <f>Obs_Time!C62</f>
        <v>103</v>
      </c>
      <c r="D62" s="47"/>
      <c r="E62" s="72">
        <f>IFERROR(VLOOKUP(E$10 &amp; "_" &amp; $D$9 &amp; "_" &amp; $B62, OBSERVED_DATA!$A$2:$F$6151, 4, FALSE),  0)</f>
        <v>1.9122E-3</v>
      </c>
      <c r="F62" s="73">
        <f>IFERROR(VLOOKUP(F$10 &amp; "_" &amp; $D$9 &amp; "_" &amp; $B62, OBSERVED_DATA!$A$2:$F$6151, 4, FALSE),  0)</f>
        <v>2.6340000000000001E-4</v>
      </c>
      <c r="G62" s="73">
        <f>IFERROR(VLOOKUP(G$10 &amp; "_" &amp; $D$9 &amp; "_" &amp; $B62, OBSERVED_DATA!$A$2:$F$6151, 4, FALSE),  0)</f>
        <v>5.9040000000000004E-4</v>
      </c>
      <c r="H62" s="73">
        <f>IFERROR(VLOOKUP(H$10 &amp; "_" &amp; $D$9 &amp; "_" &amp; $B62, OBSERVED_DATA!$A$2:$F$6151, 4, FALSE),  0)</f>
        <v>0</v>
      </c>
      <c r="I62" s="73">
        <f>IFERROR(VLOOKUP(I$10 &amp; "_" &amp; $D$9 &amp; "_" &amp; $B62, OBSERVED_DATA!$A$2:$F$6151, 4, FALSE),  0)</f>
        <v>0</v>
      </c>
      <c r="J62" s="73">
        <f>IFERROR(VLOOKUP(J$10 &amp; "_" &amp; $D$9 &amp; "_" &amp; $B62, OBSERVED_DATA!$A$2:$F$6151, 4, FALSE),  0)</f>
        <v>1.4928999999999999E-3</v>
      </c>
      <c r="K62" s="72">
        <f>IFERROR(VLOOKUP(K$10 &amp; "_" &amp; $D$9 &amp; "_" &amp; $B62, OBSERVED_DATA!$A$2:$F$6151, 4, FALSE),  0)</f>
        <v>6.8369999999999998E-4</v>
      </c>
      <c r="L62" s="74">
        <f>IFERROR(VLOOKUP(L$10 &amp; "_" &amp; $D$9 &amp; "_" &amp; $B62, OBSERVED_DATA!$A$2:$F$6151, 4, FALSE),  0)</f>
        <v>0</v>
      </c>
      <c r="M62" s="72">
        <f>IFERROR(VLOOKUP(M$10 &amp; "_" &amp; $D$9 &amp; "_" &amp; $B62, OBSERVED_DATA!$A$2:$F$6151, 4, FALSE),  0)</f>
        <v>4.0464999999999997E-3</v>
      </c>
      <c r="N62" s="72">
        <f>IFERROR(VLOOKUP(N$10 &amp; "_" &amp; $D$9 &amp; "_" &amp; $B62, OBSERVED_DATA!$A$2:$F$6151, 4, FALSE),  0)</f>
        <v>5.4507999999999996E-3</v>
      </c>
      <c r="O62" s="74">
        <f>IFERROR(VLOOKUP(O$10 &amp; "_" &amp; $D$9 &amp; "_" &amp; $B62, OBSERVED_DATA!$A$2:$F$6151, 4, FALSE),  0)</f>
        <v>7.6654999999999996E-3</v>
      </c>
      <c r="P62" s="72">
        <f>IFERROR(VLOOKUP(P$10 &amp; "_" &amp; $D$9 &amp; "_" &amp; $B62, OBSERVED_DATA!$A$2:$F$6151, 4, FALSE),  0)</f>
        <v>4.2991000000000001E-3</v>
      </c>
      <c r="Q62" s="72">
        <f>IFERROR(VLOOKUP(Q$10 &amp; "_" &amp; $D$9 &amp; "_" &amp; $B62, OBSERVED_DATA!$A$2:$F$6151, 4, FALSE),  0)</f>
        <v>5.7838000000000004E-3</v>
      </c>
      <c r="R62" s="72">
        <f>IFERROR(VLOOKUP(R$10 &amp; "_" &amp; $D$9 &amp; "_" &amp; $B62, OBSERVED_DATA!$A$2:$F$6151, 4, FALSE),  0)</f>
        <v>5.7083000000000004E-3</v>
      </c>
      <c r="S62" s="72">
        <f>IFERROR(VLOOKUP(S$10 &amp; "_" &amp; $D$9 &amp; "_" &amp; $B62, OBSERVED_DATA!$A$2:$F$6151, 4, FALSE),  0)</f>
        <v>4.5278999999999996E-3</v>
      </c>
      <c r="T62" s="72">
        <f>IFERROR(VLOOKUP(T$10 &amp; "_" &amp; $D$9 &amp; "_" &amp; $B62, OBSERVED_DATA!$A$2:$F$6151, 4, FALSE),  0)</f>
        <v>3.8955000000000001E-3</v>
      </c>
    </row>
    <row r="63" spans="2:20" x14ac:dyDescent="0.25">
      <c r="B63" s="30">
        <f>Obs_Time!B63</f>
        <v>104</v>
      </c>
      <c r="C63" s="30">
        <f>Obs_Time!C63</f>
        <v>105</v>
      </c>
      <c r="D63" s="47"/>
      <c r="E63" s="72">
        <f>IFERROR(VLOOKUP(E$10 &amp; "_" &amp; $D$9 &amp; "_" &amp; $B63, OBSERVED_DATA!$A$2:$F$6151, 4, FALSE),  0)</f>
        <v>1.8174E-3</v>
      </c>
      <c r="F63" s="73">
        <f>IFERROR(VLOOKUP(F$10 &amp; "_" &amp; $D$9 &amp; "_" &amp; $B63, OBSERVED_DATA!$A$2:$F$6151, 4, FALSE),  0)</f>
        <v>2.453E-4</v>
      </c>
      <c r="G63" s="73">
        <f>IFERROR(VLOOKUP(G$10 &amp; "_" &amp; $D$9 &amp; "_" &amp; $B63, OBSERVED_DATA!$A$2:$F$6151, 4, FALSE),  0)</f>
        <v>5.7989999999999995E-4</v>
      </c>
      <c r="H63" s="73">
        <f>IFERROR(VLOOKUP(H$10 &amp; "_" &amp; $D$9 &amp; "_" &amp; $B63, OBSERVED_DATA!$A$2:$F$6151, 4, FALSE),  0)</f>
        <v>0</v>
      </c>
      <c r="I63" s="73">
        <f>IFERROR(VLOOKUP(I$10 &amp; "_" &amp; $D$9 &amp; "_" &amp; $B63, OBSERVED_DATA!$A$2:$F$6151, 4, FALSE),  0)</f>
        <v>0</v>
      </c>
      <c r="J63" s="73">
        <f>IFERROR(VLOOKUP(J$10 &amp; "_" &amp; $D$9 &amp; "_" &amp; $B63, OBSERVED_DATA!$A$2:$F$6151, 4, FALSE),  0)</f>
        <v>1.4032000000000001E-3</v>
      </c>
      <c r="K63" s="72">
        <f>IFERROR(VLOOKUP(K$10 &amp; "_" &amp; $D$9 &amp; "_" &amp; $B63, OBSERVED_DATA!$A$2:$F$6151, 4, FALSE),  0)</f>
        <v>6.6399999999999999E-4</v>
      </c>
      <c r="L63" s="74">
        <f>IFERROR(VLOOKUP(L$10 &amp; "_" &amp; $D$9 &amp; "_" &amp; $B63, OBSERVED_DATA!$A$2:$F$6151, 4, FALSE),  0)</f>
        <v>0</v>
      </c>
      <c r="M63" s="72">
        <f>IFERROR(VLOOKUP(M$10 &amp; "_" &amp; $D$9 &amp; "_" &amp; $B63, OBSERVED_DATA!$A$2:$F$6151, 4, FALSE),  0)</f>
        <v>3.8525999999999999E-3</v>
      </c>
      <c r="N63" s="72">
        <f>IFERROR(VLOOKUP(N$10 &amp; "_" &amp; $D$9 &amp; "_" &amp; $B63, OBSERVED_DATA!$A$2:$F$6151, 4, FALSE),  0)</f>
        <v>5.6296999999999996E-3</v>
      </c>
      <c r="O63" s="74">
        <f>IFERROR(VLOOKUP(O$10 &amp; "_" &amp; $D$9 &amp; "_" &amp; $B63, OBSERVED_DATA!$A$2:$F$6151, 4, FALSE),  0)</f>
        <v>7.4838999999999999E-3</v>
      </c>
      <c r="P63" s="72">
        <f>IFERROR(VLOOKUP(P$10 &amp; "_" &amp; $D$9 &amp; "_" &amp; $B63, OBSERVED_DATA!$A$2:$F$6151, 4, FALSE),  0)</f>
        <v>4.2430999999999996E-3</v>
      </c>
      <c r="Q63" s="72">
        <f>IFERROR(VLOOKUP(Q$10 &amp; "_" &amp; $D$9 &amp; "_" &amp; $B63, OBSERVED_DATA!$A$2:$F$6151, 4, FALSE),  0)</f>
        <v>5.6569000000000003E-3</v>
      </c>
      <c r="R63" s="72">
        <f>IFERROR(VLOOKUP(R$10 &amp; "_" &amp; $D$9 &amp; "_" &amp; $B63, OBSERVED_DATA!$A$2:$F$6151, 4, FALSE),  0)</f>
        <v>5.5573000000000003E-3</v>
      </c>
      <c r="S63" s="72">
        <f>IFERROR(VLOOKUP(S$10 &amp; "_" &amp; $D$9 &amp; "_" &amp; $B63, OBSERVED_DATA!$A$2:$F$6151, 4, FALSE),  0)</f>
        <v>4.4491000000000001E-3</v>
      </c>
      <c r="T63" s="72">
        <f>IFERROR(VLOOKUP(T$10 &amp; "_" &amp; $D$9 &amp; "_" &amp; $B63, OBSERVED_DATA!$A$2:$F$6151, 4, FALSE),  0)</f>
        <v>3.8530000000000001E-3</v>
      </c>
    </row>
    <row r="64" spans="2:20" x14ac:dyDescent="0.25">
      <c r="B64" s="30">
        <f>Obs_Time!B64</f>
        <v>106</v>
      </c>
      <c r="C64" s="30">
        <f>Obs_Time!C64</f>
        <v>107</v>
      </c>
      <c r="D64" s="47"/>
      <c r="E64" s="72">
        <f>IFERROR(VLOOKUP(E$10 &amp; "_" &amp; $D$9 &amp; "_" &amp; $B64, OBSERVED_DATA!$A$2:$F$6151, 4, FALSE),  0)</f>
        <v>1.7225999999999999E-3</v>
      </c>
      <c r="F64" s="73">
        <f>IFERROR(VLOOKUP(F$10 &amp; "_" &amp; $D$9 &amp; "_" &amp; $B64, OBSERVED_DATA!$A$2:$F$6151, 4, FALSE),  0)</f>
        <v>2.2719999999999999E-4</v>
      </c>
      <c r="G64" s="73">
        <f>IFERROR(VLOOKUP(G$10 &amp; "_" &amp; $D$9 &amp; "_" &amp; $B64, OBSERVED_DATA!$A$2:$F$6151, 4, FALSE),  0)</f>
        <v>5.6289999999999997E-4</v>
      </c>
      <c r="H64" s="73">
        <f>IFERROR(VLOOKUP(H$10 &amp; "_" &amp; $D$9 &amp; "_" &amp; $B64, OBSERVED_DATA!$A$2:$F$6151, 4, FALSE),  0)</f>
        <v>0</v>
      </c>
      <c r="I64" s="73">
        <f>IFERROR(VLOOKUP(I$10 &amp; "_" &amp; $D$9 &amp; "_" &amp; $B64, OBSERVED_DATA!$A$2:$F$6151, 4, FALSE),  0)</f>
        <v>0</v>
      </c>
      <c r="J64" s="73">
        <f>IFERROR(VLOOKUP(J$10 &amp; "_" &amp; $D$9 &amp; "_" &amp; $B64, OBSERVED_DATA!$A$2:$F$6151, 4, FALSE),  0)</f>
        <v>1.3133999999999999E-3</v>
      </c>
      <c r="K64" s="72">
        <f>IFERROR(VLOOKUP(K$10 &amp; "_" &amp; $D$9 &amp; "_" &amp; $B64, OBSERVED_DATA!$A$2:$F$6151, 4, FALSE),  0)</f>
        <v>6.4429999999999999E-4</v>
      </c>
      <c r="L64" s="74">
        <f>IFERROR(VLOOKUP(L$10 &amp; "_" &amp; $D$9 &amp; "_" &amp; $B64, OBSERVED_DATA!$A$2:$F$6151, 4, FALSE),  0)</f>
        <v>0</v>
      </c>
      <c r="M64" s="72">
        <f>IFERROR(VLOOKUP(M$10 &amp; "_" &amp; $D$9 &amp; "_" &amp; $B64, OBSERVED_DATA!$A$2:$F$6151, 4, FALSE),  0)</f>
        <v>3.6589000000000001E-3</v>
      </c>
      <c r="N64" s="72">
        <f>IFERROR(VLOOKUP(N$10 &amp; "_" &amp; $D$9 &amp; "_" &amp; $B64, OBSERVED_DATA!$A$2:$F$6151, 4, FALSE),  0)</f>
        <v>5.8139000000000003E-3</v>
      </c>
      <c r="O64" s="74">
        <f>IFERROR(VLOOKUP(O$10 &amp; "_" &amp; $D$9 &amp; "_" &amp; $B64, OBSERVED_DATA!$A$2:$F$6151, 4, FALSE),  0)</f>
        <v>7.3023000000000003E-3</v>
      </c>
      <c r="P64" s="72">
        <f>IFERROR(VLOOKUP(P$10 &amp; "_" &amp; $D$9 &amp; "_" &amp; $B64, OBSERVED_DATA!$A$2:$F$6151, 4, FALSE),  0)</f>
        <v>4.1871E-3</v>
      </c>
      <c r="Q64" s="72">
        <f>IFERROR(VLOOKUP(Q$10 &amp; "_" &amp; $D$9 &amp; "_" &amp; $B64, OBSERVED_DATA!$A$2:$F$6151, 4, FALSE),  0)</f>
        <v>5.5681000000000003E-3</v>
      </c>
      <c r="R64" s="72">
        <f>IFERROR(VLOOKUP(R$10 &amp; "_" &amp; $D$9 &amp; "_" &amp; $B64, OBSERVED_DATA!$A$2:$F$6151, 4, FALSE),  0)</f>
        <v>5.4389E-3</v>
      </c>
      <c r="S64" s="72">
        <f>IFERROR(VLOOKUP(S$10 &amp; "_" &amp; $D$9 &amp; "_" &amp; $B64, OBSERVED_DATA!$A$2:$F$6151, 4, FALSE),  0)</f>
        <v>4.4282999999999996E-3</v>
      </c>
      <c r="T64" s="72">
        <f>IFERROR(VLOOKUP(T$10 &amp; "_" &amp; $D$9 &amp; "_" &amp; $B64, OBSERVED_DATA!$A$2:$F$6151, 4, FALSE),  0)</f>
        <v>3.8544E-3</v>
      </c>
    </row>
    <row r="65" spans="2:20" x14ac:dyDescent="0.25">
      <c r="B65" s="30">
        <f>Obs_Time!B65</f>
        <v>108</v>
      </c>
      <c r="C65" s="30">
        <f>Obs_Time!C65</f>
        <v>109</v>
      </c>
      <c r="D65" s="47"/>
      <c r="E65" s="72">
        <f>IFERROR(VLOOKUP(E$10 &amp; "_" &amp; $D$9 &amp; "_" &amp; $B65, OBSERVED_DATA!$A$2:$F$6151, 4, FALSE),  0)</f>
        <v>1.6276000000000001E-3</v>
      </c>
      <c r="F65" s="73">
        <f>IFERROR(VLOOKUP(F$10 &amp; "_" &amp; $D$9 &amp; "_" &amp; $B65, OBSERVED_DATA!$A$2:$F$6151, 4, FALSE),  0)</f>
        <v>2.209E-4</v>
      </c>
      <c r="G65" s="73">
        <f>IFERROR(VLOOKUP(G$10 &amp; "_" &amp; $D$9 &amp; "_" &amp; $B65, OBSERVED_DATA!$A$2:$F$6151, 4, FALSE),  0)</f>
        <v>5.4600000000000004E-4</v>
      </c>
      <c r="H65" s="73">
        <f>IFERROR(VLOOKUP(H$10 &amp; "_" &amp; $D$9 &amp; "_" &amp; $B65, OBSERVED_DATA!$A$2:$F$6151, 4, FALSE),  0)</f>
        <v>0</v>
      </c>
      <c r="I65" s="73">
        <f>IFERROR(VLOOKUP(I$10 &amp; "_" &amp; $D$9 &amp; "_" &amp; $B65, OBSERVED_DATA!$A$2:$F$6151, 4, FALSE),  0)</f>
        <v>0</v>
      </c>
      <c r="J65" s="73">
        <f>IFERROR(VLOOKUP(J$10 &amp; "_" &amp; $D$9 &amp; "_" &amp; $B65, OBSERVED_DATA!$A$2:$F$6151, 4, FALSE),  0)</f>
        <v>1.2236E-3</v>
      </c>
      <c r="K65" s="72">
        <f>IFERROR(VLOOKUP(K$10 &amp; "_" &amp; $D$9 &amp; "_" &amp; $B65, OBSERVED_DATA!$A$2:$F$6151, 4, FALSE),  0)</f>
        <v>6.2449999999999995E-4</v>
      </c>
      <c r="L65" s="74">
        <f>IFERROR(VLOOKUP(L$10 &amp; "_" &amp; $D$9 &amp; "_" &amp; $B65, OBSERVED_DATA!$A$2:$F$6151, 4, FALSE),  0)</f>
        <v>0</v>
      </c>
      <c r="M65" s="72">
        <f>IFERROR(VLOOKUP(M$10 &amp; "_" &amp; $D$9 &amp; "_" &amp; $B65, OBSERVED_DATA!$A$2:$F$6151, 4, FALSE),  0)</f>
        <v>3.4650000000000002E-3</v>
      </c>
      <c r="N65" s="72">
        <f>IFERROR(VLOOKUP(N$10 &amp; "_" &amp; $D$9 &amp; "_" &amp; $B65, OBSERVED_DATA!$A$2:$F$6151, 4, FALSE),  0)</f>
        <v>5.9955E-3</v>
      </c>
      <c r="O65" s="74">
        <f>IFERROR(VLOOKUP(O$10 &amp; "_" &amp; $D$9 &amp; "_" &amp; $B65, OBSERVED_DATA!$A$2:$F$6151, 4, FALSE),  0)</f>
        <v>7.1209000000000003E-3</v>
      </c>
      <c r="P65" s="72">
        <f>IFERROR(VLOOKUP(P$10 &amp; "_" &amp; $D$9 &amp; "_" &amp; $B65, OBSERVED_DATA!$A$2:$F$6151, 4, FALSE),  0)</f>
        <v>4.1307999999999996E-3</v>
      </c>
      <c r="Q65" s="72">
        <f>IFERROR(VLOOKUP(Q$10 &amp; "_" &amp; $D$9 &amp; "_" &amp; $B65, OBSERVED_DATA!$A$2:$F$6151, 4, FALSE),  0)</f>
        <v>5.4973000000000001E-3</v>
      </c>
      <c r="R65" s="72">
        <f>IFERROR(VLOOKUP(R$10 &amp; "_" &amp; $D$9 &amp; "_" &amp; $B65, OBSERVED_DATA!$A$2:$F$6151, 4, FALSE),  0)</f>
        <v>5.3591000000000003E-3</v>
      </c>
      <c r="S65" s="72">
        <f>IFERROR(VLOOKUP(S$10 &amp; "_" &amp; $D$9 &amp; "_" &amp; $B65, OBSERVED_DATA!$A$2:$F$6151, 4, FALSE),  0)</f>
        <v>4.4250000000000001E-3</v>
      </c>
      <c r="T65" s="72">
        <f>IFERROR(VLOOKUP(T$10 &amp; "_" &amp; $D$9 &amp; "_" &amp; $B65, OBSERVED_DATA!$A$2:$F$6151, 4, FALSE),  0)</f>
        <v>3.8833000000000001E-3</v>
      </c>
    </row>
    <row r="66" spans="2:20" x14ac:dyDescent="0.25">
      <c r="B66" s="30">
        <f>Obs_Time!B66</f>
        <v>110</v>
      </c>
      <c r="C66" s="30">
        <f>Obs_Time!C66</f>
        <v>111</v>
      </c>
      <c r="D66" s="47"/>
      <c r="E66" s="72">
        <f>IFERROR(VLOOKUP(E$10 &amp; "_" &amp; $D$9 &amp; "_" &amp; $B66, OBSERVED_DATA!$A$2:$F$6151, 4, FALSE),  0)</f>
        <v>1.5329E-3</v>
      </c>
      <c r="F66" s="73">
        <f>IFERROR(VLOOKUP(F$10 &amp; "_" &amp; $D$9 &amp; "_" &amp; $B66, OBSERVED_DATA!$A$2:$F$6151, 4, FALSE),  0)</f>
        <v>2.1460000000000001E-4</v>
      </c>
      <c r="G66" s="73">
        <f>IFERROR(VLOOKUP(G$10 &amp; "_" &amp; $D$9 &amp; "_" &amp; $B66, OBSERVED_DATA!$A$2:$F$6151, 4, FALSE),  0)</f>
        <v>5.2890000000000001E-4</v>
      </c>
      <c r="H66" s="73">
        <f>IFERROR(VLOOKUP(H$10 &amp; "_" &amp; $D$9 &amp; "_" &amp; $B66, OBSERVED_DATA!$A$2:$F$6151, 4, FALSE),  0)</f>
        <v>0</v>
      </c>
      <c r="I66" s="73">
        <f>IFERROR(VLOOKUP(I$10 &amp; "_" &amp; $D$9 &amp; "_" &amp; $B66, OBSERVED_DATA!$A$2:$F$6151, 4, FALSE),  0)</f>
        <v>0</v>
      </c>
      <c r="J66" s="73">
        <f>IFERROR(VLOOKUP(J$10 &amp; "_" &amp; $D$9 &amp; "_" &amp; $B66, OBSERVED_DATA!$A$2:$F$6151, 4, FALSE),  0)</f>
        <v>1.1339E-3</v>
      </c>
      <c r="K66" s="72">
        <f>IFERROR(VLOOKUP(K$10 &amp; "_" &amp; $D$9 &amp; "_" &amp; $B66, OBSERVED_DATA!$A$2:$F$6151, 4, FALSE),  0)</f>
        <v>6.0490000000000001E-4</v>
      </c>
      <c r="L66" s="74">
        <f>IFERROR(VLOOKUP(L$10 &amp; "_" &amp; $D$9 &amp; "_" &amp; $B66, OBSERVED_DATA!$A$2:$F$6151, 4, FALSE),  0)</f>
        <v>0</v>
      </c>
      <c r="M66" s="72">
        <f>IFERROR(VLOOKUP(M$10 &amp; "_" &amp; $D$9 &amp; "_" &amp; $B66, OBSERVED_DATA!$A$2:$F$6151, 4, FALSE),  0)</f>
        <v>3.2712000000000001E-3</v>
      </c>
      <c r="N66" s="72">
        <f>IFERROR(VLOOKUP(N$10 &amp; "_" &amp; $D$9 &amp; "_" &amp; $B66, OBSERVED_DATA!$A$2:$F$6151, 4, FALSE),  0)</f>
        <v>6.1646000000000001E-3</v>
      </c>
      <c r="O66" s="74">
        <f>IFERROR(VLOOKUP(O$10 &amp; "_" &amp; $D$9 &amp; "_" &amp; $B66, OBSERVED_DATA!$A$2:$F$6151, 4, FALSE),  0)</f>
        <v>6.9394000000000001E-3</v>
      </c>
      <c r="P66" s="72">
        <f>IFERROR(VLOOKUP(P$10 &amp; "_" &amp; $D$9 &amp; "_" &amp; $B66, OBSERVED_DATA!$A$2:$F$6151, 4, FALSE),  0)</f>
        <v>4.0749999999999996E-3</v>
      </c>
      <c r="Q66" s="72">
        <f>IFERROR(VLOOKUP(Q$10 &amp; "_" &amp; $D$9 &amp; "_" &amp; $B66, OBSERVED_DATA!$A$2:$F$6151, 4, FALSE),  0)</f>
        <v>5.4837999999999996E-3</v>
      </c>
      <c r="R66" s="72">
        <f>IFERROR(VLOOKUP(R$10 &amp; "_" &amp; $D$9 &amp; "_" &amp; $B66, OBSERVED_DATA!$A$2:$F$6151, 4, FALSE),  0)</f>
        <v>5.3035000000000001E-3</v>
      </c>
      <c r="S66" s="72">
        <f>IFERROR(VLOOKUP(S$10 &amp; "_" &amp; $D$9 &amp; "_" &amp; $B66, OBSERVED_DATA!$A$2:$F$6151, 4, FALSE),  0)</f>
        <v>4.4732000000000001E-3</v>
      </c>
      <c r="T66" s="72">
        <f>IFERROR(VLOOKUP(T$10 &amp; "_" &amp; $D$9 &amp; "_" &amp; $B66, OBSERVED_DATA!$A$2:$F$6151, 4, FALSE),  0)</f>
        <v>3.9401999999999996E-3</v>
      </c>
    </row>
    <row r="67" spans="2:20" x14ac:dyDescent="0.25">
      <c r="B67" s="30">
        <f>Obs_Time!B67</f>
        <v>112</v>
      </c>
      <c r="C67" s="30">
        <f>Obs_Time!C67</f>
        <v>113</v>
      </c>
      <c r="D67" s="47"/>
      <c r="E67" s="72">
        <f>IFERROR(VLOOKUP(E$10 &amp; "_" &amp; $D$9 &amp; "_" &amp; $B67, OBSERVED_DATA!$A$2:$F$6151, 4, FALSE),  0)</f>
        <v>1.4381999999999999E-3</v>
      </c>
      <c r="F67" s="73">
        <f>IFERROR(VLOOKUP(F$10 &amp; "_" &amp; $D$9 &amp; "_" &amp; $B67, OBSERVED_DATA!$A$2:$F$6151, 4, FALSE),  0)</f>
        <v>2.084E-4</v>
      </c>
      <c r="G67" s="73">
        <f>IFERROR(VLOOKUP(G$10 &amp; "_" &amp; $D$9 &amp; "_" &amp; $B67, OBSERVED_DATA!$A$2:$F$6151, 4, FALSE),  0)</f>
        <v>5.1199999999999998E-4</v>
      </c>
      <c r="H67" s="73">
        <f>IFERROR(VLOOKUP(H$10 &amp; "_" &amp; $D$9 &amp; "_" &amp; $B67, OBSERVED_DATA!$A$2:$F$6151, 4, FALSE),  0)</f>
        <v>0</v>
      </c>
      <c r="I67" s="73">
        <f>IFERROR(VLOOKUP(I$10 &amp; "_" &amp; $D$9 &amp; "_" &amp; $B67, OBSERVED_DATA!$A$2:$F$6151, 4, FALSE),  0)</f>
        <v>0</v>
      </c>
      <c r="J67" s="73">
        <f>IFERROR(VLOOKUP(J$10 &amp; "_" &amp; $D$9 &amp; "_" &amp; $B67, OBSERVED_DATA!$A$2:$F$6151, 4, FALSE),  0)</f>
        <v>1.044E-3</v>
      </c>
      <c r="K67" s="72">
        <f>IFERROR(VLOOKUP(K$10 &amp; "_" &amp; $D$9 &amp; "_" &amp; $B67, OBSERVED_DATA!$A$2:$F$6151, 4, FALSE),  0)</f>
        <v>5.8509999999999996E-4</v>
      </c>
      <c r="L67" s="74">
        <f>IFERROR(VLOOKUP(L$10 &amp; "_" &amp; $D$9 &amp; "_" &amp; $B67, OBSERVED_DATA!$A$2:$F$6151, 4, FALSE),  0)</f>
        <v>0</v>
      </c>
      <c r="M67" s="72">
        <f>IFERROR(VLOOKUP(M$10 &amp; "_" &amp; $D$9 &amp; "_" &amp; $B67, OBSERVED_DATA!$A$2:$F$6151, 4, FALSE),  0)</f>
        <v>3.0772999999999998E-3</v>
      </c>
      <c r="N67" s="72">
        <f>IFERROR(VLOOKUP(N$10 &amp; "_" &amp; $D$9 &amp; "_" &amp; $B67, OBSERVED_DATA!$A$2:$F$6151, 4, FALSE),  0)</f>
        <v>6.2766999999999996E-3</v>
      </c>
      <c r="O67" s="74">
        <f>IFERROR(VLOOKUP(O$10 &amp; "_" &amp; $D$9 &amp; "_" &amp; $B67, OBSERVED_DATA!$A$2:$F$6151, 4, FALSE),  0)</f>
        <v>6.7577999999999996E-3</v>
      </c>
      <c r="P67" s="72">
        <f>IFERROR(VLOOKUP(P$10 &amp; "_" &amp; $D$9 &amp; "_" &amp; $B67, OBSERVED_DATA!$A$2:$F$6151, 4, FALSE),  0)</f>
        <v>4.0188999999999997E-3</v>
      </c>
      <c r="Q67" s="72">
        <f>IFERROR(VLOOKUP(Q$10 &amp; "_" &amp; $D$9 &amp; "_" &amp; $B67, OBSERVED_DATA!$A$2:$F$6151, 4, FALSE),  0)</f>
        <v>5.5319000000000002E-3</v>
      </c>
      <c r="R67" s="72">
        <f>IFERROR(VLOOKUP(R$10 &amp; "_" &amp; $D$9 &amp; "_" &amp; $B67, OBSERVED_DATA!$A$2:$F$6151, 4, FALSE),  0)</f>
        <v>5.2941999999999998E-3</v>
      </c>
      <c r="S67" s="72">
        <f>IFERROR(VLOOKUP(S$10 &amp; "_" &amp; $D$9 &amp; "_" &amp; $B67, OBSERVED_DATA!$A$2:$F$6151, 4, FALSE),  0)</f>
        <v>4.5551000000000003E-3</v>
      </c>
      <c r="T67" s="72">
        <f>IFERROR(VLOOKUP(T$10 &amp; "_" &amp; $D$9 &amp; "_" &amp; $B67, OBSERVED_DATA!$A$2:$F$6151, 4, FALSE),  0)</f>
        <v>4.0152E-3</v>
      </c>
    </row>
    <row r="68" spans="2:20" x14ac:dyDescent="0.25">
      <c r="B68" s="30">
        <f>Obs_Time!B68</f>
        <v>114</v>
      </c>
      <c r="C68" s="30">
        <f>Obs_Time!C68</f>
        <v>115</v>
      </c>
      <c r="D68" s="47"/>
      <c r="E68" s="72">
        <f>IFERROR(VLOOKUP(E$10 &amp; "_" &amp; $D$9 &amp; "_" &amp; $B68, OBSERVED_DATA!$A$2:$F$6151, 4, FALSE),  0)</f>
        <v>1.3435000000000001E-3</v>
      </c>
      <c r="F68" s="73">
        <f>IFERROR(VLOOKUP(F$10 &amp; "_" &amp; $D$9 &amp; "_" &amp; $B68, OBSERVED_DATA!$A$2:$F$6151, 4, FALSE),  0)</f>
        <v>2.0210000000000001E-4</v>
      </c>
      <c r="G68" s="73">
        <f>IFERROR(VLOOKUP(G$10 &amp; "_" &amp; $D$9 &amp; "_" &amp; $B68, OBSERVED_DATA!$A$2:$F$6151, 4, FALSE),  0)</f>
        <v>4.9479999999999999E-4</v>
      </c>
      <c r="H68" s="73">
        <f>IFERROR(VLOOKUP(H$10 &amp; "_" &amp; $D$9 &amp; "_" &amp; $B68, OBSERVED_DATA!$A$2:$F$6151, 4, FALSE),  0)</f>
        <v>0</v>
      </c>
      <c r="I68" s="73">
        <f>IFERROR(VLOOKUP(I$10 &amp; "_" &amp; $D$9 &amp; "_" &amp; $B68, OBSERVED_DATA!$A$2:$F$6151, 4, FALSE),  0)</f>
        <v>0</v>
      </c>
      <c r="J68" s="73">
        <f>IFERROR(VLOOKUP(J$10 &amp; "_" &amp; $D$9 &amp; "_" &amp; $B68, OBSERVED_DATA!$A$2:$F$6151, 4, FALSE),  0)</f>
        <v>9.5430000000000005E-4</v>
      </c>
      <c r="K68" s="72">
        <f>IFERROR(VLOOKUP(K$10 &amp; "_" &amp; $D$9 &amp; "_" &amp; $B68, OBSERVED_DATA!$A$2:$F$6151, 4, FALSE),  0)</f>
        <v>5.6539999999999997E-4</v>
      </c>
      <c r="L68" s="74">
        <f>IFERROR(VLOOKUP(L$10 &amp; "_" &amp; $D$9 &amp; "_" &amp; $B68, OBSERVED_DATA!$A$2:$F$6151, 4, FALSE),  0)</f>
        <v>0</v>
      </c>
      <c r="M68" s="72">
        <f>IFERROR(VLOOKUP(M$10 &amp; "_" &amp; $D$9 &amp; "_" &amp; $B68, OBSERVED_DATA!$A$2:$F$6151, 4, FALSE),  0)</f>
        <v>2.8833999999999999E-3</v>
      </c>
      <c r="N68" s="72">
        <f>IFERROR(VLOOKUP(N$10 &amp; "_" &amp; $D$9 &amp; "_" &amp; $B68, OBSERVED_DATA!$A$2:$F$6151, 4, FALSE),  0)</f>
        <v>6.4161000000000001E-3</v>
      </c>
      <c r="O68" s="74">
        <f>IFERROR(VLOOKUP(O$10 &amp; "_" &amp; $D$9 &amp; "_" &amp; $B68, OBSERVED_DATA!$A$2:$F$6151, 4, FALSE),  0)</f>
        <v>6.5763999999999996E-3</v>
      </c>
      <c r="P68" s="72">
        <f>IFERROR(VLOOKUP(P$10 &amp; "_" &amp; $D$9 &amp; "_" &amp; $B68, OBSERVED_DATA!$A$2:$F$6151, 4, FALSE),  0)</f>
        <v>3.9626000000000001E-3</v>
      </c>
      <c r="Q68" s="72">
        <f>IFERROR(VLOOKUP(Q$10 &amp; "_" &amp; $D$9 &amp; "_" &amp; $B68, OBSERVED_DATA!$A$2:$F$6151, 4, FALSE),  0)</f>
        <v>5.5954999999999998E-3</v>
      </c>
      <c r="R68" s="72">
        <f>IFERROR(VLOOKUP(R$10 &amp; "_" &amp; $D$9 &amp; "_" &amp; $B68, OBSERVED_DATA!$A$2:$F$6151, 4, FALSE),  0)</f>
        <v>5.3382999999999998E-3</v>
      </c>
      <c r="S68" s="72">
        <f>IFERROR(VLOOKUP(S$10 &amp; "_" &amp; $D$9 &amp; "_" &amp; $B68, OBSERVED_DATA!$A$2:$F$6151, 4, FALSE),  0)</f>
        <v>4.6781000000000001E-3</v>
      </c>
      <c r="T68" s="72">
        <f>IFERROR(VLOOKUP(T$10 &amp; "_" &amp; $D$9 &amp; "_" &amp; $B68, OBSERVED_DATA!$A$2:$F$6151, 4, FALSE),  0)</f>
        <v>4.1478000000000001E-3</v>
      </c>
    </row>
    <row r="69" spans="2:20" x14ac:dyDescent="0.25">
      <c r="B69" s="30">
        <f>Obs_Time!B69</f>
        <v>116</v>
      </c>
      <c r="C69" s="30">
        <f>Obs_Time!C69</f>
        <v>117</v>
      </c>
      <c r="D69" s="47"/>
      <c r="E69" s="72">
        <f>IFERROR(VLOOKUP(E$10 &amp; "_" &amp; $D$9 &amp; "_" &amp; $B69, OBSERVED_DATA!$A$2:$F$6151, 4, FALSE),  0)</f>
        <v>1.2489000000000001E-3</v>
      </c>
      <c r="F69" s="73">
        <f>IFERROR(VLOOKUP(F$10 &amp; "_" &amp; $D$9 &amp; "_" &amp; $B69, OBSERVED_DATA!$A$2:$F$6151, 4, FALSE),  0)</f>
        <v>1.9579999999999999E-4</v>
      </c>
      <c r="G69" s="73">
        <f>IFERROR(VLOOKUP(G$10 &amp; "_" &amp; $D$9 &amp; "_" &amp; $B69, OBSERVED_DATA!$A$2:$F$6151, 4, FALSE),  0)</f>
        <v>4.7770000000000001E-4</v>
      </c>
      <c r="H69" s="73">
        <f>IFERROR(VLOOKUP(H$10 &amp; "_" &amp; $D$9 &amp; "_" &amp; $B69, OBSERVED_DATA!$A$2:$F$6151, 4, FALSE),  0)</f>
        <v>0</v>
      </c>
      <c r="I69" s="73">
        <f>IFERROR(VLOOKUP(I$10 &amp; "_" &amp; $D$9 &amp; "_" &amp; $B69, OBSERVED_DATA!$A$2:$F$6151, 4, FALSE),  0)</f>
        <v>0</v>
      </c>
      <c r="J69" s="73">
        <f>IFERROR(VLOOKUP(J$10 &amp; "_" &amp; $D$9 &amp; "_" &amp; $B69, OBSERVED_DATA!$A$2:$F$6151, 4, FALSE),  0)</f>
        <v>8.6470000000000004E-4</v>
      </c>
      <c r="K69" s="72">
        <f>IFERROR(VLOOKUP(K$10 &amp; "_" &amp; $D$9 &amp; "_" &amp; $B69, OBSERVED_DATA!$A$2:$F$6151, 4, FALSE),  0)</f>
        <v>5.4560000000000003E-4</v>
      </c>
      <c r="L69" s="74">
        <f>IFERROR(VLOOKUP(L$10 &amp; "_" &amp; $D$9 &amp; "_" &amp; $B69, OBSERVED_DATA!$A$2:$F$6151, 4, FALSE),  0)</f>
        <v>0</v>
      </c>
      <c r="M69" s="72">
        <f>IFERROR(VLOOKUP(M$10 &amp; "_" &amp; $D$9 &amp; "_" &amp; $B69, OBSERVED_DATA!$A$2:$F$6151, 4, FALSE),  0)</f>
        <v>2.6897000000000002E-3</v>
      </c>
      <c r="N69" s="72">
        <f>IFERROR(VLOOKUP(N$10 &amp; "_" &amp; $D$9 &amp; "_" &amp; $B69, OBSERVED_DATA!$A$2:$F$6151, 4, FALSE),  0)</f>
        <v>6.4355000000000002E-3</v>
      </c>
      <c r="O69" s="74">
        <f>IFERROR(VLOOKUP(O$10 &amp; "_" &amp; $D$9 &amp; "_" &amp; $B69, OBSERVED_DATA!$A$2:$F$6151, 4, FALSE),  0)</f>
        <v>6.3946000000000003E-3</v>
      </c>
      <c r="P69" s="72">
        <f>IFERROR(VLOOKUP(P$10 &amp; "_" &amp; $D$9 &amp; "_" &amp; $B69, OBSERVED_DATA!$A$2:$F$6151, 4, FALSE),  0)</f>
        <v>3.9068999999999996E-3</v>
      </c>
      <c r="Q69" s="72">
        <f>IFERROR(VLOOKUP(Q$10 &amp; "_" &amp; $D$9 &amp; "_" &amp; $B69, OBSERVED_DATA!$A$2:$F$6151, 4, FALSE),  0)</f>
        <v>5.6576999999999999E-3</v>
      </c>
      <c r="R69" s="72">
        <f>IFERROR(VLOOKUP(R$10 &amp; "_" &amp; $D$9 &amp; "_" &amp; $B69, OBSERVED_DATA!$A$2:$F$6151, 4, FALSE),  0)</f>
        <v>5.391E-3</v>
      </c>
      <c r="S69" s="72">
        <f>IFERROR(VLOOKUP(S$10 &amp; "_" &amp; $D$9 &amp; "_" &amp; $B69, OBSERVED_DATA!$A$2:$F$6151, 4, FALSE),  0)</f>
        <v>4.8307999999999997E-3</v>
      </c>
      <c r="T69" s="72">
        <f>IFERROR(VLOOKUP(T$10 &amp; "_" &amp; $D$9 &amp; "_" &amp; $B69, OBSERVED_DATA!$A$2:$F$6151, 4, FALSE),  0)</f>
        <v>4.3073E-3</v>
      </c>
    </row>
    <row r="70" spans="2:20" x14ac:dyDescent="0.25">
      <c r="B70" s="30">
        <f>Obs_Time!B70</f>
        <v>118</v>
      </c>
      <c r="C70" s="30">
        <f>Obs_Time!C70</f>
        <v>119</v>
      </c>
      <c r="D70" s="47"/>
      <c r="E70" s="72">
        <f>IFERROR(VLOOKUP(E$10 &amp; "_" &amp; $D$9 &amp; "_" &amp; $B70, OBSERVED_DATA!$A$2:$F$6151, 4, FALSE),  0)</f>
        <v>1.1571999999999999E-3</v>
      </c>
      <c r="F70" s="73">
        <f>IFERROR(VLOOKUP(F$10 &amp; "_" &amp; $D$9 &amp; "_" &amp; $B70, OBSERVED_DATA!$A$2:$F$6151, 4, FALSE),  0)</f>
        <v>1.895E-4</v>
      </c>
      <c r="G70" s="73">
        <f>IFERROR(VLOOKUP(G$10 &amp; "_" &amp; $D$9 &amp; "_" &amp; $B70, OBSERVED_DATA!$A$2:$F$6151, 4, FALSE),  0)</f>
        <v>4.6079999999999998E-4</v>
      </c>
      <c r="H70" s="73">
        <f>IFERROR(VLOOKUP(H$10 &amp; "_" &amp; $D$9 &amp; "_" &amp; $B70, OBSERVED_DATA!$A$2:$F$6151, 4, FALSE),  0)</f>
        <v>0</v>
      </c>
      <c r="I70" s="73">
        <f>IFERROR(VLOOKUP(I$10 &amp; "_" &amp; $D$9 &amp; "_" &amp; $B70, OBSERVED_DATA!$A$2:$F$6151, 4, FALSE),  0)</f>
        <v>0</v>
      </c>
      <c r="J70" s="73">
        <f>IFERROR(VLOOKUP(J$10 &amp; "_" &amp; $D$9 &amp; "_" &amp; $B70, OBSERVED_DATA!$A$2:$F$6151, 4, FALSE),  0)</f>
        <v>7.7490000000000002E-4</v>
      </c>
      <c r="K70" s="72">
        <f>IFERROR(VLOOKUP(K$10 &amp; "_" &amp; $D$9 &amp; "_" &amp; $B70, OBSERVED_DATA!$A$2:$F$6151, 4, FALSE),  0)</f>
        <v>5.2590000000000004E-4</v>
      </c>
      <c r="L70" s="74">
        <f>IFERROR(VLOOKUP(L$10 &amp; "_" &amp; $D$9 &amp; "_" &amp; $B70, OBSERVED_DATA!$A$2:$F$6151, 4, FALSE),  0)</f>
        <v>0</v>
      </c>
      <c r="M70" s="72">
        <f>IFERROR(VLOOKUP(M$10 &amp; "_" &amp; $D$9 &amp; "_" &amp; $B70, OBSERVED_DATA!$A$2:$F$6151, 4, FALSE),  0)</f>
        <v>2.4957999999999998E-3</v>
      </c>
      <c r="N70" s="72">
        <f>IFERROR(VLOOKUP(N$10 &amp; "_" &amp; $D$9 &amp; "_" &amp; $B70, OBSERVED_DATA!$A$2:$F$6151, 4, FALSE),  0)</f>
        <v>6.4860999999999999E-3</v>
      </c>
      <c r="O70" s="74">
        <f>IFERROR(VLOOKUP(O$10 &amp; "_" &amp; $D$9 &amp; "_" &amp; $B70, OBSERVED_DATA!$A$2:$F$6151, 4, FALSE),  0)</f>
        <v>6.2135000000000003E-3</v>
      </c>
      <c r="P70" s="72">
        <f>IFERROR(VLOOKUP(P$10 &amp; "_" &amp; $D$9 &amp; "_" &amp; $B70, OBSERVED_DATA!$A$2:$F$6151, 4, FALSE),  0)</f>
        <v>3.8508000000000001E-3</v>
      </c>
      <c r="Q70" s="72">
        <f>IFERROR(VLOOKUP(Q$10 &amp; "_" &amp; $D$9 &amp; "_" &amp; $B70, OBSERVED_DATA!$A$2:$F$6151, 4, FALSE),  0)</f>
        <v>5.7225000000000002E-3</v>
      </c>
      <c r="R70" s="72">
        <f>IFERROR(VLOOKUP(R$10 &amp; "_" &amp; $D$9 &amp; "_" &amp; $B70, OBSERVED_DATA!$A$2:$F$6151, 4, FALSE),  0)</f>
        <v>5.4514999999999997E-3</v>
      </c>
      <c r="S70" s="72">
        <f>IFERROR(VLOOKUP(S$10 &amp; "_" &amp; $D$9 &amp; "_" &amp; $B70, OBSERVED_DATA!$A$2:$F$6151, 4, FALSE),  0)</f>
        <v>5.0007999999999997E-3</v>
      </c>
      <c r="T70" s="72">
        <f>IFERROR(VLOOKUP(T$10 &amp; "_" &amp; $D$9 &amp; "_" &amp; $B70, OBSERVED_DATA!$A$2:$F$6151, 4, FALSE),  0)</f>
        <v>4.4904999999999997E-3</v>
      </c>
    </row>
    <row r="71" spans="2:20" x14ac:dyDescent="0.25">
      <c r="B71" s="30">
        <f>Obs_Time!B71</f>
        <v>120</v>
      </c>
      <c r="C71" s="30">
        <f>Obs_Time!C71</f>
        <v>121</v>
      </c>
      <c r="D71" s="47"/>
      <c r="E71" s="72">
        <f>IFERROR(VLOOKUP(E$10 &amp; "_" &amp; $D$9 &amp; "_" &amp; $B71, OBSERVED_DATA!$A$2:$F$6151, 4, FALSE),  0)</f>
        <v>1.0656000000000001E-3</v>
      </c>
      <c r="F71" s="73">
        <f>IFERROR(VLOOKUP(F$10 &amp; "_" &amp; $D$9 &amp; "_" &amp; $B71, OBSERVED_DATA!$A$2:$F$6151, 4, FALSE),  0)</f>
        <v>1.8330000000000001E-4</v>
      </c>
      <c r="G71" s="73">
        <f>IFERROR(VLOOKUP(G$10 &amp; "_" &amp; $D$9 &amp; "_" &amp; $B71, OBSERVED_DATA!$A$2:$F$6151, 4, FALSE),  0)</f>
        <v>4.4359999999999999E-4</v>
      </c>
      <c r="H71" s="73">
        <f>IFERROR(VLOOKUP(H$10 &amp; "_" &amp; $D$9 &amp; "_" &amp; $B71, OBSERVED_DATA!$A$2:$F$6151, 4, FALSE),  0)</f>
        <v>0</v>
      </c>
      <c r="I71" s="73">
        <f>IFERROR(VLOOKUP(I$10 &amp; "_" &amp; $D$9 &amp; "_" &amp; $B71, OBSERVED_DATA!$A$2:$F$6151, 4, FALSE),  0)</f>
        <v>0</v>
      </c>
      <c r="J71" s="73">
        <f>IFERROR(VLOOKUP(J$10 &amp; "_" &amp; $D$9 &amp; "_" &amp; $B71, OBSERVED_DATA!$A$2:$F$6151, 4, FALSE),  0)</f>
        <v>6.8510000000000001E-4</v>
      </c>
      <c r="K71" s="72">
        <f>IFERROR(VLOOKUP(K$10 &amp; "_" &amp; $D$9 &amp; "_" &amp; $B71, OBSERVED_DATA!$A$2:$F$6151, 4, FALSE),  0)</f>
        <v>5.0620000000000005E-4</v>
      </c>
      <c r="L71" s="74">
        <f>IFERROR(VLOOKUP(L$10 &amp; "_" &amp; $D$9 &amp; "_" &amp; $B71, OBSERVED_DATA!$A$2:$F$6151, 4, FALSE),  0)</f>
        <v>0</v>
      </c>
      <c r="M71" s="72">
        <f>IFERROR(VLOOKUP(M$10 &amp; "_" &amp; $D$9 &amp; "_" &amp; $B71, OBSERVED_DATA!$A$2:$F$6151, 4, FALSE),  0)</f>
        <v>2.3019E-3</v>
      </c>
      <c r="N71" s="72">
        <f>IFERROR(VLOOKUP(N$10 &amp; "_" &amp; $D$9 &amp; "_" &amp; $B71, OBSERVED_DATA!$A$2:$F$6151, 4, FALSE),  0)</f>
        <v>6.4326000000000001E-3</v>
      </c>
      <c r="O71" s="74">
        <f>IFERROR(VLOOKUP(O$10 &amp; "_" &amp; $D$9 &amp; "_" &amp; $B71, OBSERVED_DATA!$A$2:$F$6151, 4, FALSE),  0)</f>
        <v>6.0318999999999998E-3</v>
      </c>
      <c r="P71" s="72">
        <f>IFERROR(VLOOKUP(P$10 &amp; "_" &amp; $D$9 &amp; "_" &amp; $B71, OBSERVED_DATA!$A$2:$F$6151, 4, FALSE),  0)</f>
        <v>3.7945000000000001E-3</v>
      </c>
      <c r="Q71" s="72">
        <f>IFERROR(VLOOKUP(Q$10 &amp; "_" &amp; $D$9 &amp; "_" &amp; $B71, OBSERVED_DATA!$A$2:$F$6151, 4, FALSE),  0)</f>
        <v>5.7894000000000001E-3</v>
      </c>
      <c r="R71" s="72">
        <f>IFERROR(VLOOKUP(R$10 &amp; "_" &amp; $D$9 &amp; "_" &amp; $B71, OBSERVED_DATA!$A$2:$F$6151, 4, FALSE),  0)</f>
        <v>5.5247999999999998E-3</v>
      </c>
      <c r="S71" s="72">
        <f>IFERROR(VLOOKUP(S$10 &amp; "_" &amp; $D$9 &amp; "_" &amp; $B71, OBSERVED_DATA!$A$2:$F$6151, 4, FALSE),  0)</f>
        <v>5.2021000000000003E-3</v>
      </c>
      <c r="T71" s="72">
        <f>IFERROR(VLOOKUP(T$10 &amp; "_" &amp; $D$9 &amp; "_" &amp; $B71, OBSERVED_DATA!$A$2:$F$6151, 4, FALSE),  0)</f>
        <v>4.6925999999999999E-3</v>
      </c>
    </row>
    <row r="72" spans="2:20" x14ac:dyDescent="0.25">
      <c r="B72" s="30">
        <f>Obs_Time!B72</f>
        <v>122</v>
      </c>
      <c r="C72" s="30">
        <f>Obs_Time!C72</f>
        <v>123</v>
      </c>
      <c r="D72" s="47"/>
      <c r="E72" s="72">
        <f>IFERROR(VLOOKUP(E$10 &amp; "_" &amp; $D$9 &amp; "_" &amp; $B72, OBSERVED_DATA!$A$2:$F$6151, 4, FALSE),  0)</f>
        <v>9.7380000000000003E-4</v>
      </c>
      <c r="F72" s="73">
        <f>IFERROR(VLOOKUP(F$10 &amp; "_" &amp; $D$9 &amp; "_" &amp; $B72, OBSERVED_DATA!$A$2:$F$6151, 4, FALSE),  0)</f>
        <v>1.771E-4</v>
      </c>
      <c r="G72" s="73">
        <f>IFERROR(VLOOKUP(G$10 &amp; "_" &amp; $D$9 &amp; "_" &amp; $B72, OBSERVED_DATA!$A$2:$F$6151, 4, FALSE),  0)</f>
        <v>4.2670000000000002E-4</v>
      </c>
      <c r="H72" s="73">
        <f>IFERROR(VLOOKUP(H$10 &amp; "_" &amp; $D$9 &amp; "_" &amp; $B72, OBSERVED_DATA!$A$2:$F$6151, 4, FALSE),  0)</f>
        <v>0</v>
      </c>
      <c r="I72" s="73">
        <f>IFERROR(VLOOKUP(I$10 &amp; "_" &amp; $D$9 &amp; "_" &amp; $B72, OBSERVED_DATA!$A$2:$F$6151, 4, FALSE),  0)</f>
        <v>0</v>
      </c>
      <c r="J72" s="73">
        <f>IFERROR(VLOOKUP(J$10 &amp; "_" &amp; $D$9 &amp; "_" &amp; $B72, OBSERVED_DATA!$A$2:$F$6151, 4, FALSE),  0)</f>
        <v>6.5620000000000001E-4</v>
      </c>
      <c r="K72" s="72">
        <f>IFERROR(VLOOKUP(K$10 &amp; "_" &amp; $D$9 &amp; "_" &amp; $B72, OBSERVED_DATA!$A$2:$F$6151, 4, FALSE),  0)</f>
        <v>4.8650000000000001E-4</v>
      </c>
      <c r="L72" s="74">
        <f>IFERROR(VLOOKUP(L$10 &amp; "_" &amp; $D$9 &amp; "_" &amp; $B72, OBSERVED_DATA!$A$2:$F$6151, 4, FALSE),  0)</f>
        <v>0</v>
      </c>
      <c r="M72" s="72">
        <f>IFERROR(VLOOKUP(M$10 &amp; "_" &amp; $D$9 &amp; "_" &amp; $B72, OBSERVED_DATA!$A$2:$F$6151, 4, FALSE),  0)</f>
        <v>2.1080999999999999E-3</v>
      </c>
      <c r="N72" s="72">
        <f>IFERROR(VLOOKUP(N$10 &amp; "_" &amp; $D$9 &amp; "_" &amp; $B72, OBSERVED_DATA!$A$2:$F$6151, 4, FALSE),  0)</f>
        <v>6.4301999999999996E-3</v>
      </c>
      <c r="O72" s="74">
        <f>IFERROR(VLOOKUP(O$10 &amp; "_" &amp; $D$9 &amp; "_" &amp; $B72, OBSERVED_DATA!$A$2:$F$6151, 4, FALSE),  0)</f>
        <v>5.8503000000000001E-3</v>
      </c>
      <c r="P72" s="72">
        <f>IFERROR(VLOOKUP(P$10 &amp; "_" &amp; $D$9 &amp; "_" &amp; $B72, OBSERVED_DATA!$A$2:$F$6151, 4, FALSE),  0)</f>
        <v>3.7387000000000002E-3</v>
      </c>
      <c r="Q72" s="72">
        <f>IFERROR(VLOOKUP(Q$10 &amp; "_" &amp; $D$9 &amp; "_" &amp; $B72, OBSERVED_DATA!$A$2:$F$6151, 4, FALSE),  0)</f>
        <v>5.8674E-3</v>
      </c>
      <c r="R72" s="72">
        <f>IFERROR(VLOOKUP(R$10 &amp; "_" &amp; $D$9 &amp; "_" &amp; $B72, OBSERVED_DATA!$A$2:$F$6151, 4, FALSE),  0)</f>
        <v>5.5979999999999997E-3</v>
      </c>
      <c r="S72" s="72">
        <f>IFERROR(VLOOKUP(S$10 &amp; "_" &amp; $D$9 &amp; "_" &amp; $B72, OBSERVED_DATA!$A$2:$F$6151, 4, FALSE),  0)</f>
        <v>5.4327000000000004E-3</v>
      </c>
      <c r="T72" s="72">
        <f>IFERROR(VLOOKUP(T$10 &amp; "_" &amp; $D$9 &amp; "_" &amp; $B72, OBSERVED_DATA!$A$2:$F$6151, 4, FALSE),  0)</f>
        <v>4.9141000000000002E-3</v>
      </c>
    </row>
    <row r="73" spans="2:20" x14ac:dyDescent="0.25">
      <c r="B73" s="30">
        <f>Obs_Time!B73</f>
        <v>124</v>
      </c>
      <c r="C73" s="30">
        <f>Obs_Time!C73</f>
        <v>125</v>
      </c>
      <c r="D73" s="47"/>
      <c r="E73" s="72">
        <f>IFERROR(VLOOKUP(E$10 &amp; "_" &amp; $D$9 &amp; "_" &amp; $B73, OBSERVED_DATA!$A$2:$F$6151, 4, FALSE),  0)</f>
        <v>8.8210000000000003E-4</v>
      </c>
      <c r="F73" s="73">
        <f>IFERROR(VLOOKUP(F$10 &amp; "_" &amp; $D$9 &amp; "_" &amp; $B73, OBSERVED_DATA!$A$2:$F$6151, 4, FALSE),  0)</f>
        <v>1.708E-4</v>
      </c>
      <c r="G73" s="73">
        <f>IFERROR(VLOOKUP(G$10 &amp; "_" &amp; $D$9 &amp; "_" &amp; $B73, OBSERVED_DATA!$A$2:$F$6151, 4, FALSE),  0)</f>
        <v>4.0969999999999998E-4</v>
      </c>
      <c r="H73" s="73">
        <f>IFERROR(VLOOKUP(H$10 &amp; "_" &amp; $D$9 &amp; "_" &amp; $B73, OBSERVED_DATA!$A$2:$F$6151, 4, FALSE),  0)</f>
        <v>0</v>
      </c>
      <c r="I73" s="73">
        <f>IFERROR(VLOOKUP(I$10 &amp; "_" &amp; $D$9 &amp; "_" &amp; $B73, OBSERVED_DATA!$A$2:$F$6151, 4, FALSE),  0)</f>
        <v>0</v>
      </c>
      <c r="J73" s="73">
        <f>IFERROR(VLOOKUP(J$10 &amp; "_" &amp; $D$9 &amp; "_" &amp; $B73, OBSERVED_DATA!$A$2:$F$6151, 4, FALSE),  0)</f>
        <v>6.2730000000000001E-4</v>
      </c>
      <c r="K73" s="72">
        <f>IFERROR(VLOOKUP(K$10 &amp; "_" &amp; $D$9 &amp; "_" &amp; $B73, OBSERVED_DATA!$A$2:$F$6151, 4, FALSE),  0)</f>
        <v>4.6680000000000002E-4</v>
      </c>
      <c r="L73" s="74">
        <f>IFERROR(VLOOKUP(L$10 &amp; "_" &amp; $D$9 &amp; "_" &amp; $B73, OBSERVED_DATA!$A$2:$F$6151, 4, FALSE),  0)</f>
        <v>0</v>
      </c>
      <c r="M73" s="72">
        <f>IFERROR(VLOOKUP(M$10 &amp; "_" &amp; $D$9 &amp; "_" &amp; $B73, OBSERVED_DATA!$A$2:$F$6151, 4, FALSE),  0)</f>
        <v>1.9143999999999999E-3</v>
      </c>
      <c r="N73" s="72">
        <f>IFERROR(VLOOKUP(N$10 &amp; "_" &amp; $D$9 &amp; "_" &amp; $B73, OBSERVED_DATA!$A$2:$F$6151, 4, FALSE),  0)</f>
        <v>6.3166999999999997E-3</v>
      </c>
      <c r="O73" s="74">
        <f>IFERROR(VLOOKUP(O$10 &amp; "_" &amp; $D$9 &amp; "_" &amp; $B73, OBSERVED_DATA!$A$2:$F$6151, 4, FALSE),  0)</f>
        <v>5.6689000000000002E-3</v>
      </c>
      <c r="P73" s="72">
        <f>IFERROR(VLOOKUP(P$10 &amp; "_" &amp; $D$9 &amp; "_" &amp; $B73, OBSERVED_DATA!$A$2:$F$6151, 4, FALSE),  0)</f>
        <v>3.6827000000000001E-3</v>
      </c>
      <c r="Q73" s="72">
        <f>IFERROR(VLOOKUP(Q$10 &amp; "_" &amp; $D$9 &amp; "_" &amp; $B73, OBSERVED_DATA!$A$2:$F$6151, 4, FALSE),  0)</f>
        <v>5.9595000000000004E-3</v>
      </c>
      <c r="R73" s="72">
        <f>IFERROR(VLOOKUP(R$10 &amp; "_" &amp; $D$9 &amp; "_" &amp; $B73, OBSERVED_DATA!$A$2:$F$6151, 4, FALSE),  0)</f>
        <v>5.6779999999999999E-3</v>
      </c>
      <c r="S73" s="72">
        <f>IFERROR(VLOOKUP(S$10 &amp; "_" &amp; $D$9 &amp; "_" &amp; $B73, OBSERVED_DATA!$A$2:$F$6151, 4, FALSE),  0)</f>
        <v>5.6877999999999998E-3</v>
      </c>
      <c r="T73" s="72">
        <f>IFERROR(VLOOKUP(T$10 &amp; "_" &amp; $D$9 &amp; "_" &amp; $B73, OBSERVED_DATA!$A$2:$F$6151, 4, FALSE),  0)</f>
        <v>5.1552999999999998E-3</v>
      </c>
    </row>
    <row r="74" spans="2:20" x14ac:dyDescent="0.25">
      <c r="B74" s="30">
        <f>Obs_Time!B74</f>
        <v>126</v>
      </c>
      <c r="C74" s="30">
        <f>Obs_Time!C74</f>
        <v>127</v>
      </c>
      <c r="D74" s="47"/>
      <c r="E74" s="72">
        <f>IFERROR(VLOOKUP(E$10 &amp; "_" &amp; $D$9 &amp; "_" &amp; $B74, OBSERVED_DATA!$A$2:$F$6151, 4, FALSE),  0)</f>
        <v>7.9049999999999997E-4</v>
      </c>
      <c r="F74" s="73">
        <f>IFERROR(VLOOKUP(F$10 &amp; "_" &amp; $D$9 &amp; "_" &amp; $B74, OBSERVED_DATA!$A$2:$F$6151, 4, FALSE),  0)</f>
        <v>1.6449999999999999E-4</v>
      </c>
      <c r="G74" s="73">
        <f>IFERROR(VLOOKUP(G$10 &amp; "_" &amp; $D$9 &amp; "_" &amp; $B74, OBSERVED_DATA!$A$2:$F$6151, 4, FALSE),  0)</f>
        <v>3.8880000000000002E-4</v>
      </c>
      <c r="H74" s="73">
        <f>IFERROR(VLOOKUP(H$10 &amp; "_" &amp; $D$9 &amp; "_" &amp; $B74, OBSERVED_DATA!$A$2:$F$6151, 4, FALSE),  0)</f>
        <v>0</v>
      </c>
      <c r="I74" s="73">
        <f>IFERROR(VLOOKUP(I$10 &amp; "_" &amp; $D$9 &amp; "_" &amp; $B74, OBSERVED_DATA!$A$2:$F$6151, 4, FALSE),  0)</f>
        <v>0</v>
      </c>
      <c r="J74" s="73">
        <f>IFERROR(VLOOKUP(J$10 &amp; "_" &amp; $D$9 &amp; "_" &amp; $B74, OBSERVED_DATA!$A$2:$F$6151, 4, FALSE),  0)</f>
        <v>5.9829999999999996E-4</v>
      </c>
      <c r="K74" s="72">
        <f>IFERROR(VLOOKUP(K$10 &amp; "_" &amp; $D$9 &amp; "_" &amp; $B74, OBSERVED_DATA!$A$2:$F$6151, 4, FALSE),  0)</f>
        <v>4.4710000000000003E-4</v>
      </c>
      <c r="L74" s="74">
        <f>IFERROR(VLOOKUP(L$10 &amp; "_" &amp; $D$9 &amp; "_" &amp; $B74, OBSERVED_DATA!$A$2:$F$6151, 4, FALSE),  0)</f>
        <v>0</v>
      </c>
      <c r="M74" s="72">
        <f>IFERROR(VLOOKUP(M$10 &amp; "_" &amp; $D$9 &amp; "_" &amp; $B74, OBSERVED_DATA!$A$2:$F$6151, 4, FALSE),  0)</f>
        <v>1.7205E-3</v>
      </c>
      <c r="N74" s="72">
        <f>IFERROR(VLOOKUP(N$10 &amp; "_" &amp; $D$9 &amp; "_" &amp; $B74, OBSERVED_DATA!$A$2:$F$6151, 4, FALSE),  0)</f>
        <v>6.1219000000000004E-3</v>
      </c>
      <c r="O74" s="74">
        <f>IFERROR(VLOOKUP(O$10 &amp; "_" &amp; $D$9 &amp; "_" &amp; $B74, OBSERVED_DATA!$A$2:$F$6151, 4, FALSE),  0)</f>
        <v>5.4872999999999996E-3</v>
      </c>
      <c r="P74" s="72">
        <f>IFERROR(VLOOKUP(P$10 &amp; "_" &amp; $D$9 &amp; "_" &amp; $B74, OBSERVED_DATA!$A$2:$F$6151, 4, FALSE),  0)</f>
        <v>3.6264999999999999E-3</v>
      </c>
      <c r="Q74" s="72">
        <f>IFERROR(VLOOKUP(Q$10 &amp; "_" &amp; $D$9 &amp; "_" &amp; $B74, OBSERVED_DATA!$A$2:$F$6151, 4, FALSE),  0)</f>
        <v>6.0527000000000003E-3</v>
      </c>
      <c r="R74" s="72">
        <f>IFERROR(VLOOKUP(R$10 &amp; "_" &amp; $D$9 &amp; "_" &amp; $B74, OBSERVED_DATA!$A$2:$F$6151, 4, FALSE),  0)</f>
        <v>5.7666999999999996E-3</v>
      </c>
      <c r="S74" s="72">
        <f>IFERROR(VLOOKUP(S$10 &amp; "_" &amp; $D$9 &amp; "_" &amp; $B74, OBSERVED_DATA!$A$2:$F$6151, 4, FALSE),  0)</f>
        <v>5.9072999999999999E-3</v>
      </c>
      <c r="T74" s="72">
        <f>IFERROR(VLOOKUP(T$10 &amp; "_" &amp; $D$9 &amp; "_" &amp; $B74, OBSERVED_DATA!$A$2:$F$6151, 4, FALSE),  0)</f>
        <v>5.3921000000000004E-3</v>
      </c>
    </row>
    <row r="75" spans="2:20" x14ac:dyDescent="0.25">
      <c r="B75" s="30">
        <f>Obs_Time!B75</f>
        <v>128</v>
      </c>
      <c r="C75" s="30">
        <f>Obs_Time!C75</f>
        <v>129</v>
      </c>
      <c r="D75" s="47"/>
      <c r="E75" s="72">
        <f>IFERROR(VLOOKUP(E$10 &amp; "_" &amp; $D$9 &amp; "_" &amp; $B75, OBSERVED_DATA!$A$2:$F$6151, 4, FALSE),  0)</f>
        <v>6.9879999999999996E-4</v>
      </c>
      <c r="F75" s="73">
        <f>IFERROR(VLOOKUP(F$10 &amp; "_" &amp; $D$9 &amp; "_" &amp; $B75, OBSERVED_DATA!$A$2:$F$6151, 4, FALSE),  0)</f>
        <v>1.583E-4</v>
      </c>
      <c r="G75" s="73">
        <f>IFERROR(VLOOKUP(G$10 &amp; "_" &amp; $D$9 &amp; "_" &amp; $B75, OBSERVED_DATA!$A$2:$F$6151, 4, FALSE),  0)</f>
        <v>3.6820000000000001E-4</v>
      </c>
      <c r="H75" s="73">
        <f>IFERROR(VLOOKUP(H$10 &amp; "_" &amp; $D$9 &amp; "_" &amp; $B75, OBSERVED_DATA!$A$2:$F$6151, 4, FALSE),  0)</f>
        <v>0</v>
      </c>
      <c r="I75" s="73">
        <f>IFERROR(VLOOKUP(I$10 &amp; "_" &amp; $D$9 &amp; "_" &amp; $B75, OBSERVED_DATA!$A$2:$F$6151, 4, FALSE),  0)</f>
        <v>0</v>
      </c>
      <c r="J75" s="73">
        <f>IFERROR(VLOOKUP(J$10 &amp; "_" &amp; $D$9 &amp; "_" &amp; $B75, OBSERVED_DATA!$A$2:$F$6151, 4, FALSE),  0)</f>
        <v>5.6930000000000001E-4</v>
      </c>
      <c r="K75" s="72">
        <f>IFERROR(VLOOKUP(K$10 &amp; "_" &amp; $D$9 &amp; "_" &amp; $B75, OBSERVED_DATA!$A$2:$F$6151, 4, FALSE),  0)</f>
        <v>4.2739999999999998E-4</v>
      </c>
      <c r="L75" s="74">
        <f>IFERROR(VLOOKUP(L$10 &amp; "_" &amp; $D$9 &amp; "_" &amp; $B75, OBSERVED_DATA!$A$2:$F$6151, 4, FALSE),  0)</f>
        <v>0</v>
      </c>
      <c r="M75" s="72">
        <f>IFERROR(VLOOKUP(M$10 &amp; "_" &amp; $D$9 &amp; "_" &amp; $B75, OBSERVED_DATA!$A$2:$F$6151, 4, FALSE),  0)</f>
        <v>1.6295999999999999E-3</v>
      </c>
      <c r="N75" s="72">
        <f>IFERROR(VLOOKUP(N$10 &amp; "_" &amp; $D$9 &amp; "_" &amp; $B75, OBSERVED_DATA!$A$2:$F$6151, 4, FALSE),  0)</f>
        <v>5.8907999999999999E-3</v>
      </c>
      <c r="O75" s="74">
        <f>IFERROR(VLOOKUP(O$10 &amp; "_" &amp; $D$9 &amp; "_" &amp; $B75, OBSERVED_DATA!$A$2:$F$6151, 4, FALSE),  0)</f>
        <v>5.4028000000000001E-3</v>
      </c>
      <c r="P75" s="72">
        <f>IFERROR(VLOOKUP(P$10 &amp; "_" &amp; $D$9 &amp; "_" &amp; $B75, OBSERVED_DATA!$A$2:$F$6151, 4, FALSE),  0)</f>
        <v>3.5704999999999999E-3</v>
      </c>
      <c r="Q75" s="72">
        <f>IFERROR(VLOOKUP(Q$10 &amp; "_" &amp; $D$9 &amp; "_" &amp; $B75, OBSERVED_DATA!$A$2:$F$6151, 4, FALSE),  0)</f>
        <v>6.1704999999999998E-3</v>
      </c>
      <c r="R75" s="72">
        <f>IFERROR(VLOOKUP(R$10 &amp; "_" &amp; $D$9 &amp; "_" &amp; $B75, OBSERVED_DATA!$A$2:$F$6151, 4, FALSE),  0)</f>
        <v>5.8573000000000002E-3</v>
      </c>
      <c r="S75" s="72">
        <f>IFERROR(VLOOKUP(S$10 &amp; "_" &amp; $D$9 &amp; "_" &amp; $B75, OBSERVED_DATA!$A$2:$F$6151, 4, FALSE),  0)</f>
        <v>6.1776000000000001E-3</v>
      </c>
      <c r="T75" s="72">
        <f>IFERROR(VLOOKUP(T$10 &amp; "_" &amp; $D$9 &amp; "_" &amp; $B75, OBSERVED_DATA!$A$2:$F$6151, 4, FALSE),  0)</f>
        <v>5.6844E-3</v>
      </c>
    </row>
    <row r="76" spans="2:20" x14ac:dyDescent="0.25">
      <c r="B76" s="30">
        <f>Obs_Time!B76</f>
        <v>130</v>
      </c>
      <c r="C76" s="30">
        <f>Obs_Time!C76</f>
        <v>131</v>
      </c>
      <c r="D76" s="47"/>
      <c r="E76" s="72">
        <f>IFERROR(VLOOKUP(E$10 &amp; "_" &amp; $D$9 &amp; "_" &amp; $B76, OBSERVED_DATA!$A$2:$F$6151, 4, FALSE),  0)</f>
        <v>6.0709999999999996E-4</v>
      </c>
      <c r="F76" s="73">
        <f>IFERROR(VLOOKUP(F$10 &amp; "_" &amp; $D$9 &amp; "_" &amp; $B76, OBSERVED_DATA!$A$2:$F$6151, 4, FALSE),  0)</f>
        <v>1.5200000000000001E-4</v>
      </c>
      <c r="G76" s="73">
        <f>IFERROR(VLOOKUP(G$10 &amp; "_" &amp; $D$9 &amp; "_" &amp; $B76, OBSERVED_DATA!$A$2:$F$6151, 4, FALSE),  0)</f>
        <v>3.4719999999999998E-4</v>
      </c>
      <c r="H76" s="73">
        <f>IFERROR(VLOOKUP(H$10 &amp; "_" &amp; $D$9 &amp; "_" &amp; $B76, OBSERVED_DATA!$A$2:$F$6151, 4, FALSE),  0)</f>
        <v>0</v>
      </c>
      <c r="I76" s="73">
        <f>IFERROR(VLOOKUP(I$10 &amp; "_" &amp; $D$9 &amp; "_" &amp; $B76, OBSERVED_DATA!$A$2:$F$6151, 4, FALSE),  0)</f>
        <v>0</v>
      </c>
      <c r="J76" s="73">
        <f>IFERROR(VLOOKUP(J$10 &amp; "_" &amp; $D$9 &amp; "_" &amp; $B76, OBSERVED_DATA!$A$2:$F$6151, 4, FALSE),  0)</f>
        <v>5.4040000000000002E-4</v>
      </c>
      <c r="K76" s="72">
        <f>IFERROR(VLOOKUP(K$10 &amp; "_" &amp; $D$9 &amp; "_" &amp; $B76, OBSERVED_DATA!$A$2:$F$6151, 4, FALSE),  0)</f>
        <v>4.0779999999999999E-4</v>
      </c>
      <c r="L76" s="74">
        <f>IFERROR(VLOOKUP(L$10 &amp; "_" &amp; $D$9 &amp; "_" &amp; $B76, OBSERVED_DATA!$A$2:$F$6151, 4, FALSE),  0)</f>
        <v>0</v>
      </c>
      <c r="M76" s="72">
        <f>IFERROR(VLOOKUP(M$10 &amp; "_" &amp; $D$9 &amp; "_" &amp; $B76, OBSERVED_DATA!$A$2:$F$6151, 4, FALSE),  0)</f>
        <v>1.5388000000000001E-3</v>
      </c>
      <c r="N76" s="72">
        <f>IFERROR(VLOOKUP(N$10 &amp; "_" &amp; $D$9 &amp; "_" &amp; $B76, OBSERVED_DATA!$A$2:$F$6151, 4, FALSE),  0)</f>
        <v>5.6261999999999996E-3</v>
      </c>
      <c r="O76" s="74">
        <f>IFERROR(VLOOKUP(O$10 &amp; "_" &amp; $D$9 &amp; "_" &amp; $B76, OBSERVED_DATA!$A$2:$F$6151, 4, FALSE),  0)</f>
        <v>5.3187E-3</v>
      </c>
      <c r="P76" s="72">
        <f>IFERROR(VLOOKUP(P$10 &amp; "_" &amp; $D$9 &amp; "_" &amp; $B76, OBSERVED_DATA!$A$2:$F$6151, 4, FALSE),  0)</f>
        <v>3.5144E-3</v>
      </c>
      <c r="Q76" s="72">
        <f>IFERROR(VLOOKUP(Q$10 &amp; "_" &amp; $D$9 &amp; "_" &amp; $B76, OBSERVED_DATA!$A$2:$F$6151, 4, FALSE),  0)</f>
        <v>6.2909999999999997E-3</v>
      </c>
      <c r="R76" s="72">
        <f>IFERROR(VLOOKUP(R$10 &amp; "_" &amp; $D$9 &amp; "_" &amp; $B76, OBSERVED_DATA!$A$2:$F$6151, 4, FALSE),  0)</f>
        <v>5.9677999999999997E-3</v>
      </c>
      <c r="S76" s="72">
        <f>IFERROR(VLOOKUP(S$10 &amp; "_" &amp; $D$9 &amp; "_" &amp; $B76, OBSERVED_DATA!$A$2:$F$6151, 4, FALSE),  0)</f>
        <v>6.4228999999999996E-3</v>
      </c>
      <c r="T76" s="72">
        <f>IFERROR(VLOOKUP(T$10 &amp; "_" &amp; $D$9 &amp; "_" &amp; $B76, OBSERVED_DATA!$A$2:$F$6151, 4, FALSE),  0)</f>
        <v>5.9519000000000004E-3</v>
      </c>
    </row>
    <row r="77" spans="2:20" x14ac:dyDescent="0.25">
      <c r="B77" s="30">
        <f>Obs_Time!B77</f>
        <v>132</v>
      </c>
      <c r="C77" s="30">
        <f>Obs_Time!C77</f>
        <v>133</v>
      </c>
      <c r="D77" s="47"/>
      <c r="E77" s="72">
        <f>IFERROR(VLOOKUP(E$10 &amp; "_" &amp; $D$9 &amp; "_" &amp; $B77, OBSERVED_DATA!$A$2:$F$6151, 4, FALSE),  0)</f>
        <v>5.1539999999999995E-4</v>
      </c>
      <c r="F77" s="73">
        <f>IFERROR(VLOOKUP(F$10 &amp; "_" &amp; $D$9 &amp; "_" &amp; $B77, OBSERVED_DATA!$A$2:$F$6151, 4, FALSE),  0)</f>
        <v>1.4569999999999999E-4</v>
      </c>
      <c r="G77" s="73">
        <f>IFERROR(VLOOKUP(G$10 &amp; "_" &amp; $D$9 &amp; "_" &amp; $B77, OBSERVED_DATA!$A$2:$F$6151, 4, FALSE),  0)</f>
        <v>3.2670000000000003E-4</v>
      </c>
      <c r="H77" s="73">
        <f>IFERROR(VLOOKUP(H$10 &amp; "_" &amp; $D$9 &amp; "_" &amp; $B77, OBSERVED_DATA!$A$2:$F$6151, 4, FALSE),  0)</f>
        <v>0</v>
      </c>
      <c r="I77" s="73">
        <f>IFERROR(VLOOKUP(I$10 &amp; "_" &amp; $D$9 &amp; "_" &amp; $B77, OBSERVED_DATA!$A$2:$F$6151, 4, FALSE),  0)</f>
        <v>0</v>
      </c>
      <c r="J77" s="73">
        <f>IFERROR(VLOOKUP(J$10 &amp; "_" &amp; $D$9 &amp; "_" &amp; $B77, OBSERVED_DATA!$A$2:$F$6151, 4, FALSE),  0)</f>
        <v>5.1150000000000002E-4</v>
      </c>
      <c r="K77" s="72">
        <f>IFERROR(VLOOKUP(K$10 &amp; "_" &amp; $D$9 &amp; "_" &amp; $B77, OBSERVED_DATA!$A$2:$F$6151, 4, FALSE),  0)</f>
        <v>3.881E-4</v>
      </c>
      <c r="L77" s="74">
        <f>IFERROR(VLOOKUP(L$10 &amp; "_" &amp; $D$9 &amp; "_" &amp; $B77, OBSERVED_DATA!$A$2:$F$6151, 4, FALSE),  0)</f>
        <v>0</v>
      </c>
      <c r="M77" s="72">
        <f>IFERROR(VLOOKUP(M$10 &amp; "_" &amp; $D$9 &amp; "_" &amp; $B77, OBSERVED_DATA!$A$2:$F$6151, 4, FALSE),  0)</f>
        <v>1.4480999999999999E-3</v>
      </c>
      <c r="N77" s="72">
        <f>IFERROR(VLOOKUP(N$10 &amp; "_" &amp; $D$9 &amp; "_" &amp; $B77, OBSERVED_DATA!$A$2:$F$6151, 4, FALSE),  0)</f>
        <v>5.3442999999999997E-3</v>
      </c>
      <c r="O77" s="74">
        <f>IFERROR(VLOOKUP(O$10 &amp; "_" &amp; $D$9 &amp; "_" &amp; $B77, OBSERVED_DATA!$A$2:$F$6151, 4, FALSE),  0)</f>
        <v>5.2344000000000002E-3</v>
      </c>
      <c r="P77" s="72">
        <f>IFERROR(VLOOKUP(P$10 &amp; "_" &amp; $D$9 &amp; "_" &amp; $B77, OBSERVED_DATA!$A$2:$F$6151, 4, FALSE),  0)</f>
        <v>3.4586999999999999E-3</v>
      </c>
      <c r="Q77" s="72">
        <f>IFERROR(VLOOKUP(Q$10 &amp; "_" &amp; $D$9 &amp; "_" &amp; $B77, OBSERVED_DATA!$A$2:$F$6151, 4, FALSE),  0)</f>
        <v>6.4073999999999997E-3</v>
      </c>
      <c r="R77" s="72">
        <f>IFERROR(VLOOKUP(R$10 &amp; "_" &amp; $D$9 &amp; "_" &amp; $B77, OBSERVED_DATA!$A$2:$F$6151, 4, FALSE),  0)</f>
        <v>6.0853000000000001E-3</v>
      </c>
      <c r="S77" s="72">
        <f>IFERROR(VLOOKUP(S$10 &amp; "_" &amp; $D$9 &amp; "_" &amp; $B77, OBSERVED_DATA!$A$2:$F$6151, 4, FALSE),  0)</f>
        <v>6.7017999999999999E-3</v>
      </c>
      <c r="T77" s="72">
        <f>IFERROR(VLOOKUP(T$10 &amp; "_" &amp; $D$9 &amp; "_" &amp; $B77, OBSERVED_DATA!$A$2:$F$6151, 4, FALSE),  0)</f>
        <v>6.2227999999999997E-3</v>
      </c>
    </row>
    <row r="78" spans="2:20" x14ac:dyDescent="0.25">
      <c r="B78" s="30">
        <f>Obs_Time!B78</f>
        <v>134</v>
      </c>
      <c r="C78" s="30">
        <f>Obs_Time!C78</f>
        <v>135</v>
      </c>
      <c r="D78" s="47"/>
      <c r="E78" s="72">
        <f>IFERROR(VLOOKUP(E$10 &amp; "_" &amp; $D$9 &amp; "_" &amp; $B78, OBSERVED_DATA!$A$2:$F$6151, 4, FALSE),  0)</f>
        <v>4.637E-4</v>
      </c>
      <c r="F78" s="73">
        <f>IFERROR(VLOOKUP(F$10 &amp; "_" &amp; $D$9 &amp; "_" &amp; $B78, OBSERVED_DATA!$A$2:$F$6151, 4, FALSE),  0)</f>
        <v>1.3880000000000001E-4</v>
      </c>
      <c r="G78" s="73">
        <f>IFERROR(VLOOKUP(G$10 &amp; "_" &amp; $D$9 &amp; "_" &amp; $B78, OBSERVED_DATA!$A$2:$F$6151, 4, FALSE),  0)</f>
        <v>3.0580000000000001E-4</v>
      </c>
      <c r="H78" s="73">
        <f>IFERROR(VLOOKUP(H$10 &amp; "_" &amp; $D$9 &amp; "_" &amp; $B78, OBSERVED_DATA!$A$2:$F$6151, 4, FALSE),  0)</f>
        <v>0</v>
      </c>
      <c r="I78" s="73">
        <f>IFERROR(VLOOKUP(I$10 &amp; "_" &amp; $D$9 &amp; "_" &amp; $B78, OBSERVED_DATA!$A$2:$F$6151, 4, FALSE),  0)</f>
        <v>0</v>
      </c>
      <c r="J78" s="73">
        <f>IFERROR(VLOOKUP(J$10 &amp; "_" &amp; $D$9 &amp; "_" &amp; $B78, OBSERVED_DATA!$A$2:$F$6151, 4, FALSE),  0)</f>
        <v>4.8250000000000002E-4</v>
      </c>
      <c r="K78" s="72">
        <f>IFERROR(VLOOKUP(K$10 &amp; "_" &amp; $D$9 &amp; "_" &amp; $B78, OBSERVED_DATA!$A$2:$F$6151, 4, FALSE),  0)</f>
        <v>3.6830000000000001E-4</v>
      </c>
      <c r="L78" s="74">
        <f>IFERROR(VLOOKUP(L$10 &amp; "_" &amp; $D$9 &amp; "_" &amp; $B78, OBSERVED_DATA!$A$2:$F$6151, 4, FALSE),  0)</f>
        <v>0</v>
      </c>
      <c r="M78" s="72">
        <f>IFERROR(VLOOKUP(M$10 &amp; "_" &amp; $D$9 &amp; "_" &amp; $B78, OBSERVED_DATA!$A$2:$F$6151, 4, FALSE),  0)</f>
        <v>1.3572E-3</v>
      </c>
      <c r="N78" s="72">
        <f>IFERROR(VLOOKUP(N$10 &amp; "_" &amp; $D$9 &amp; "_" &amp; $B78, OBSERVED_DATA!$A$2:$F$6151, 4, FALSE),  0)</f>
        <v>4.9949E-3</v>
      </c>
      <c r="O78" s="74">
        <f>IFERROR(VLOOKUP(O$10 &amp; "_" &amp; $D$9 &amp; "_" &amp; $B78, OBSERVED_DATA!$A$2:$F$6151, 4, FALSE),  0)</f>
        <v>5.1501000000000003E-3</v>
      </c>
      <c r="P78" s="72">
        <f>IFERROR(VLOOKUP(P$10 &amp; "_" &amp; $D$9 &amp; "_" &amp; $B78, OBSERVED_DATA!$A$2:$F$6151, 4, FALSE),  0)</f>
        <v>3.4026999999999998E-3</v>
      </c>
      <c r="Q78" s="72">
        <f>IFERROR(VLOOKUP(Q$10 &amp; "_" &amp; $D$9 &amp; "_" &amp; $B78, OBSERVED_DATA!$A$2:$F$6151, 4, FALSE),  0)</f>
        <v>6.5246999999999996E-3</v>
      </c>
      <c r="R78" s="72">
        <f>IFERROR(VLOOKUP(R$10 &amp; "_" &amp; $D$9 &amp; "_" &amp; $B78, OBSERVED_DATA!$A$2:$F$6151, 4, FALSE),  0)</f>
        <v>6.1986999999999997E-3</v>
      </c>
      <c r="S78" s="72">
        <f>IFERROR(VLOOKUP(S$10 &amp; "_" &amp; $D$9 &amp; "_" &amp; $B78, OBSERVED_DATA!$A$2:$F$6151, 4, FALSE),  0)</f>
        <v>6.9582999999999997E-3</v>
      </c>
      <c r="T78" s="72">
        <f>IFERROR(VLOOKUP(T$10 &amp; "_" &amp; $D$9 &amp; "_" &amp; $B78, OBSERVED_DATA!$A$2:$F$6151, 4, FALSE),  0)</f>
        <v>6.4923000000000003E-3</v>
      </c>
    </row>
    <row r="79" spans="2:20" x14ac:dyDescent="0.25">
      <c r="B79" s="30">
        <f>Obs_Time!B79</f>
        <v>136</v>
      </c>
      <c r="C79" s="30">
        <f>Obs_Time!C79</f>
        <v>137</v>
      </c>
      <c r="D79" s="47"/>
      <c r="E79" s="72">
        <f>IFERROR(VLOOKUP(E$10 &amp; "_" &amp; $D$9 &amp; "_" &amp; $B79, OBSERVED_DATA!$A$2:$F$6151, 4, FALSE),  0)</f>
        <v>4.3189999999999998E-4</v>
      </c>
      <c r="F79" s="73">
        <f>IFERROR(VLOOKUP(F$10 &amp; "_" &amp; $D$9 &amp; "_" &amp; $B79, OBSERVED_DATA!$A$2:$F$6151, 4, FALSE),  0)</f>
        <v>1.3180000000000001E-4</v>
      </c>
      <c r="G79" s="73">
        <f>IFERROR(VLOOKUP(G$10 &amp; "_" &amp; $D$9 &amp; "_" &amp; $B79, OBSERVED_DATA!$A$2:$F$6151, 4, FALSE),  0)</f>
        <v>2.8499999999999999E-4</v>
      </c>
      <c r="H79" s="73">
        <f>IFERROR(VLOOKUP(H$10 &amp; "_" &amp; $D$9 &amp; "_" &amp; $B79, OBSERVED_DATA!$A$2:$F$6151, 4, FALSE),  0)</f>
        <v>0</v>
      </c>
      <c r="I79" s="73">
        <f>IFERROR(VLOOKUP(I$10 &amp; "_" &amp; $D$9 &amp; "_" &amp; $B79, OBSERVED_DATA!$A$2:$F$6151, 4, FALSE),  0)</f>
        <v>0</v>
      </c>
      <c r="J79" s="73">
        <f>IFERROR(VLOOKUP(J$10 &amp; "_" &amp; $D$9 &amp; "_" &amp; $B79, OBSERVED_DATA!$A$2:$F$6151, 4, FALSE),  0)</f>
        <v>4.5360000000000002E-4</v>
      </c>
      <c r="K79" s="72">
        <f>IFERROR(VLOOKUP(K$10 &amp; "_" &amp; $D$9 &amp; "_" &amp; $B79, OBSERVED_DATA!$A$2:$F$6151, 4, FALSE),  0)</f>
        <v>3.4860000000000002E-4</v>
      </c>
      <c r="L79" s="74">
        <f>IFERROR(VLOOKUP(L$10 &amp; "_" &amp; $D$9 &amp; "_" &amp; $B79, OBSERVED_DATA!$A$2:$F$6151, 4, FALSE),  0)</f>
        <v>0</v>
      </c>
      <c r="M79" s="72">
        <f>IFERROR(VLOOKUP(M$10 &amp; "_" &amp; $D$9 &amp; "_" &amp; $B79, OBSERVED_DATA!$A$2:$F$6151, 4, FALSE),  0)</f>
        <v>1.2664E-3</v>
      </c>
      <c r="N79" s="72">
        <f>IFERROR(VLOOKUP(N$10 &amp; "_" &amp; $D$9 &amp; "_" &amp; $B79, OBSERVED_DATA!$A$2:$F$6151, 4, FALSE),  0)</f>
        <v>4.7016000000000002E-3</v>
      </c>
      <c r="O79" s="74">
        <f>IFERROR(VLOOKUP(O$10 &amp; "_" &amp; $D$9 &amp; "_" &amp; $B79, OBSERVED_DATA!$A$2:$F$6151, 4, FALSE),  0)</f>
        <v>5.0657000000000002E-3</v>
      </c>
      <c r="P79" s="72">
        <f>IFERROR(VLOOKUP(P$10 &amp; "_" &amp; $D$9 &amp; "_" &amp; $B79, OBSERVED_DATA!$A$2:$F$6151, 4, FALSE),  0)</f>
        <v>3.3467000000000002E-3</v>
      </c>
      <c r="Q79" s="72">
        <f>IFERROR(VLOOKUP(Q$10 &amp; "_" &amp; $D$9 &amp; "_" &amp; $B79, OBSERVED_DATA!$A$2:$F$6151, 4, FALSE),  0)</f>
        <v>6.6296999999999997E-3</v>
      </c>
      <c r="R79" s="72">
        <f>IFERROR(VLOOKUP(R$10 &amp; "_" &amp; $D$9 &amp; "_" &amp; $B79, OBSERVED_DATA!$A$2:$F$6151, 4, FALSE),  0)</f>
        <v>6.3090000000000004E-3</v>
      </c>
      <c r="S79" s="72">
        <f>IFERROR(VLOOKUP(S$10 &amp; "_" &amp; $D$9 &amp; "_" &amp; $B79, OBSERVED_DATA!$A$2:$F$6151, 4, FALSE),  0)</f>
        <v>7.2087999999999996E-3</v>
      </c>
      <c r="T79" s="72">
        <f>IFERROR(VLOOKUP(T$10 &amp; "_" &amp; $D$9 &amp; "_" &amp; $B79, OBSERVED_DATA!$A$2:$F$6151, 4, FALSE),  0)</f>
        <v>6.7549000000000003E-3</v>
      </c>
    </row>
    <row r="80" spans="2:20" x14ac:dyDescent="0.25">
      <c r="B80" s="30">
        <f>Obs_Time!B80</f>
        <v>138</v>
      </c>
      <c r="C80" s="30">
        <f>Obs_Time!C80</f>
        <v>139</v>
      </c>
      <c r="D80" s="47"/>
      <c r="E80" s="72">
        <f>IFERROR(VLOOKUP(E$10 &amp; "_" &amp; $D$9 &amp; "_" &amp; $B80, OBSERVED_DATA!$A$2:$F$6151, 4, FALSE),  0)</f>
        <v>4.2010000000000002E-4</v>
      </c>
      <c r="F80" s="73">
        <f>IFERROR(VLOOKUP(F$10 &amp; "_" &amp; $D$9 &amp; "_" &amp; $B80, OBSERVED_DATA!$A$2:$F$6151, 4, FALSE),  0)</f>
        <v>1.248E-4</v>
      </c>
      <c r="G80" s="73">
        <f>IFERROR(VLOOKUP(G$10 &amp; "_" &amp; $D$9 &amp; "_" &amp; $B80, OBSERVED_DATA!$A$2:$F$6151, 4, FALSE),  0)</f>
        <v>2.6420000000000003E-4</v>
      </c>
      <c r="H80" s="73">
        <f>IFERROR(VLOOKUP(H$10 &amp; "_" &amp; $D$9 &amp; "_" &amp; $B80, OBSERVED_DATA!$A$2:$F$6151, 4, FALSE),  0)</f>
        <v>0</v>
      </c>
      <c r="I80" s="73">
        <f>IFERROR(VLOOKUP(I$10 &amp; "_" &amp; $D$9 &amp; "_" &amp; $B80, OBSERVED_DATA!$A$2:$F$6151, 4, FALSE),  0)</f>
        <v>0</v>
      </c>
      <c r="J80" s="73">
        <f>IFERROR(VLOOKUP(J$10 &amp; "_" &amp; $D$9 &amp; "_" &amp; $B80, OBSERVED_DATA!$A$2:$F$6151, 4, FALSE),  0)</f>
        <v>4.2470000000000002E-4</v>
      </c>
      <c r="K80" s="72">
        <f>IFERROR(VLOOKUP(K$10 &amp; "_" &amp; $D$9 &amp; "_" &amp; $B80, OBSERVED_DATA!$A$2:$F$6151, 4, FALSE),  0)</f>
        <v>3.2870000000000002E-4</v>
      </c>
      <c r="L80" s="74">
        <f>IFERROR(VLOOKUP(L$10 &amp; "_" &amp; $D$9 &amp; "_" &amp; $B80, OBSERVED_DATA!$A$2:$F$6151, 4, FALSE),  0)</f>
        <v>0</v>
      </c>
      <c r="M80" s="72">
        <f>IFERROR(VLOOKUP(M$10 &amp; "_" &amp; $D$9 &amp; "_" &amp; $B80, OBSERVED_DATA!$A$2:$F$6151, 4, FALSE),  0)</f>
        <v>1.1756E-3</v>
      </c>
      <c r="N80" s="72">
        <f>IFERROR(VLOOKUP(N$10 &amp; "_" &amp; $D$9 &amp; "_" &amp; $B80, OBSERVED_DATA!$A$2:$F$6151, 4, FALSE),  0)</f>
        <v>4.4083999999999998E-3</v>
      </c>
      <c r="O80" s="74">
        <f>IFERROR(VLOOKUP(O$10 &amp; "_" &amp; $D$9 &amp; "_" &amp; $B80, OBSERVED_DATA!$A$2:$F$6151, 4, FALSE),  0)</f>
        <v>4.9814000000000004E-3</v>
      </c>
      <c r="P80" s="72">
        <f>IFERROR(VLOOKUP(P$10 &amp; "_" &amp; $D$9 &amp; "_" &amp; $B80, OBSERVED_DATA!$A$2:$F$6151, 4, FALSE),  0)</f>
        <v>3.2907000000000001E-3</v>
      </c>
      <c r="Q80" s="72">
        <f>IFERROR(VLOOKUP(Q$10 &amp; "_" &amp; $D$9 &amp; "_" &amp; $B80, OBSERVED_DATA!$A$2:$F$6151, 4, FALSE),  0)</f>
        <v>6.7215E-3</v>
      </c>
      <c r="R80" s="72">
        <f>IFERROR(VLOOKUP(R$10 &amp; "_" &amp; $D$9 &amp; "_" &amp; $B80, OBSERVED_DATA!$A$2:$F$6151, 4, FALSE),  0)</f>
        <v>6.4021E-3</v>
      </c>
      <c r="S80" s="72">
        <f>IFERROR(VLOOKUP(S$10 &amp; "_" &amp; $D$9 &amp; "_" &amp; $B80, OBSERVED_DATA!$A$2:$F$6151, 4, FALSE),  0)</f>
        <v>7.4660000000000004E-3</v>
      </c>
      <c r="T80" s="72">
        <f>IFERROR(VLOOKUP(T$10 &amp; "_" &amp; $D$9 &amp; "_" &amp; $B80, OBSERVED_DATA!$A$2:$F$6151, 4, FALSE),  0)</f>
        <v>7.0286000000000003E-3</v>
      </c>
    </row>
    <row r="81" spans="2:20" x14ac:dyDescent="0.25">
      <c r="B81" s="30">
        <f>Obs_Time!B81</f>
        <v>140</v>
      </c>
      <c r="C81" s="30">
        <f>Obs_Time!C81</f>
        <v>141</v>
      </c>
      <c r="D81" s="47"/>
      <c r="E81" s="72">
        <f>IFERROR(VLOOKUP(E$10 &amp; "_" &amp; $D$9 &amp; "_" &amp; $B81, OBSERVED_DATA!$A$2:$F$6151, 4, FALSE),  0)</f>
        <v>3.9550000000000002E-4</v>
      </c>
      <c r="F81" s="73">
        <f>IFERROR(VLOOKUP(F$10 &amp; "_" &amp; $D$9 &amp; "_" &amp; $B81, OBSERVED_DATA!$A$2:$F$6151, 4, FALSE),  0)</f>
        <v>1.1790000000000001E-4</v>
      </c>
      <c r="G81" s="73">
        <f>IFERROR(VLOOKUP(G$10 &amp; "_" &amp; $D$9 &amp; "_" &amp; $B81, OBSERVED_DATA!$A$2:$F$6151, 4, FALSE),  0)</f>
        <v>2.4340000000000001E-4</v>
      </c>
      <c r="H81" s="73">
        <f>IFERROR(VLOOKUP(H$10 &amp; "_" &amp; $D$9 &amp; "_" &amp; $B81, OBSERVED_DATA!$A$2:$F$6151, 4, FALSE),  0)</f>
        <v>0</v>
      </c>
      <c r="I81" s="73">
        <f>IFERROR(VLOOKUP(I$10 &amp; "_" &amp; $D$9 &amp; "_" &amp; $B81, OBSERVED_DATA!$A$2:$F$6151, 4, FALSE),  0)</f>
        <v>0</v>
      </c>
      <c r="J81" s="73">
        <f>IFERROR(VLOOKUP(J$10 &amp; "_" &amp; $D$9 &amp; "_" &amp; $B81, OBSERVED_DATA!$A$2:$F$6151, 4, FALSE),  0)</f>
        <v>3.9570000000000002E-4</v>
      </c>
      <c r="K81" s="72">
        <f>IFERROR(VLOOKUP(K$10 &amp; "_" &amp; $D$9 &amp; "_" &amp; $B81, OBSERVED_DATA!$A$2:$F$6151, 4, FALSE),  0)</f>
        <v>3.0899999999999998E-4</v>
      </c>
      <c r="L81" s="74">
        <f>IFERROR(VLOOKUP(L$10 &amp; "_" &amp; $D$9 &amp; "_" &amp; $B81, OBSERVED_DATA!$A$2:$F$6151, 4, FALSE),  0)</f>
        <v>0</v>
      </c>
      <c r="M81" s="72">
        <f>IFERROR(VLOOKUP(M$10 &amp; "_" &amp; $D$9 &amp; "_" &amp; $B81, OBSERVED_DATA!$A$2:$F$6151, 4, FALSE),  0)</f>
        <v>1.0849E-3</v>
      </c>
      <c r="N81" s="72">
        <f>IFERROR(VLOOKUP(N$10 &amp; "_" &amp; $D$9 &amp; "_" &amp; $B81, OBSERVED_DATA!$A$2:$F$6151, 4, FALSE),  0)</f>
        <v>4.1149999999999997E-3</v>
      </c>
      <c r="O81" s="74">
        <f>IFERROR(VLOOKUP(O$10 &amp; "_" &amp; $D$9 &amp; "_" &amp; $B81, OBSERVED_DATA!$A$2:$F$6151, 4, FALSE),  0)</f>
        <v>4.8970999999999997E-3</v>
      </c>
      <c r="P81" s="72">
        <f>IFERROR(VLOOKUP(P$10 &amp; "_" &amp; $D$9 &amp; "_" &amp; $B81, OBSERVED_DATA!$A$2:$F$6151, 4, FALSE),  0)</f>
        <v>3.2345E-3</v>
      </c>
      <c r="Q81" s="72">
        <f>IFERROR(VLOOKUP(Q$10 &amp; "_" &amp; $D$9 &amp; "_" &amp; $B81, OBSERVED_DATA!$A$2:$F$6151, 4, FALSE),  0)</f>
        <v>6.7917999999999997E-3</v>
      </c>
      <c r="R81" s="72">
        <f>IFERROR(VLOOKUP(R$10 &amp; "_" &amp; $D$9 &amp; "_" &amp; $B81, OBSERVED_DATA!$A$2:$F$6151, 4, FALSE),  0)</f>
        <v>6.4844999999999998E-3</v>
      </c>
      <c r="S81" s="72">
        <f>IFERROR(VLOOKUP(S$10 &amp; "_" &amp; $D$9 &amp; "_" &amp; $B81, OBSERVED_DATA!$A$2:$F$6151, 4, FALSE),  0)</f>
        <v>7.7526000000000001E-3</v>
      </c>
      <c r="T81" s="72">
        <f>IFERROR(VLOOKUP(T$10 &amp; "_" &amp; $D$9 &amp; "_" &amp; $B81, OBSERVED_DATA!$A$2:$F$6151, 4, FALSE),  0)</f>
        <v>7.3099999999999997E-3</v>
      </c>
    </row>
    <row r="82" spans="2:20" x14ac:dyDescent="0.25">
      <c r="B82" s="30">
        <f>Obs_Time!B82</f>
        <v>142</v>
      </c>
      <c r="C82" s="30">
        <f>Obs_Time!C82</f>
        <v>143</v>
      </c>
      <c r="D82" s="47"/>
      <c r="E82" s="72">
        <f>IFERROR(VLOOKUP(E$10 &amp; "_" &amp; $D$9 &amp; "_" &amp; $B82, OBSERVED_DATA!$A$2:$F$6151, 4, FALSE),  0)</f>
        <v>3.7100000000000002E-4</v>
      </c>
      <c r="F82" s="73">
        <f>IFERROR(VLOOKUP(F$10 &amp; "_" &amp; $D$9 &amp; "_" &amp; $B82, OBSERVED_DATA!$A$2:$F$6151, 4, FALSE),  0)</f>
        <v>1.109E-4</v>
      </c>
      <c r="G82" s="73">
        <f>IFERROR(VLOOKUP(G$10 &amp; "_" &amp; $D$9 &amp; "_" &amp; $B82, OBSERVED_DATA!$A$2:$F$6151, 4, FALSE),  0)</f>
        <v>2.2279999999999999E-4</v>
      </c>
      <c r="H82" s="73">
        <f>IFERROR(VLOOKUP(H$10 &amp; "_" &amp; $D$9 &amp; "_" &amp; $B82, OBSERVED_DATA!$A$2:$F$6151, 4, FALSE),  0)</f>
        <v>0</v>
      </c>
      <c r="I82" s="73">
        <f>IFERROR(VLOOKUP(I$10 &amp; "_" &amp; $D$9 &amp; "_" &amp; $B82, OBSERVED_DATA!$A$2:$F$6151, 4, FALSE),  0)</f>
        <v>0</v>
      </c>
      <c r="J82" s="73">
        <f>IFERROR(VLOOKUP(J$10 &amp; "_" &amp; $D$9 &amp; "_" &amp; $B82, OBSERVED_DATA!$A$2:$F$6151, 4, FALSE),  0)</f>
        <v>3.6680000000000003E-4</v>
      </c>
      <c r="K82" s="72">
        <f>IFERROR(VLOOKUP(K$10 &amp; "_" &amp; $D$9 &amp; "_" &amp; $B82, OBSERVED_DATA!$A$2:$F$6151, 4, FALSE),  0)</f>
        <v>2.8939999999999999E-4</v>
      </c>
      <c r="L82" s="74">
        <f>IFERROR(VLOOKUP(L$10 &amp; "_" &amp; $D$9 &amp; "_" &amp; $B82, OBSERVED_DATA!$A$2:$F$6151, 4, FALSE),  0)</f>
        <v>0</v>
      </c>
      <c r="M82" s="72">
        <f>IFERROR(VLOOKUP(M$10 &amp; "_" &amp; $D$9 &amp; "_" &amp; $B82, OBSERVED_DATA!$A$2:$F$6151, 4, FALSE),  0)</f>
        <v>9.9390000000000004E-4</v>
      </c>
      <c r="N82" s="72">
        <f>IFERROR(VLOOKUP(N$10 &amp; "_" &amp; $D$9 &amp; "_" &amp; $B82, OBSERVED_DATA!$A$2:$F$6151, 4, FALSE),  0)</f>
        <v>3.8218000000000002E-3</v>
      </c>
      <c r="O82" s="74">
        <f>IFERROR(VLOOKUP(O$10 &amp; "_" &amp; $D$9 &amp; "_" &amp; $B82, OBSERVED_DATA!$A$2:$F$6151, 4, FALSE),  0)</f>
        <v>4.8127999999999999E-3</v>
      </c>
      <c r="P82" s="72">
        <f>IFERROR(VLOOKUP(P$10 &amp; "_" &amp; $D$9 &amp; "_" &amp; $B82, OBSERVED_DATA!$A$2:$F$6151, 4, FALSE),  0)</f>
        <v>3.1784999999999999E-3</v>
      </c>
      <c r="Q82" s="72">
        <f>IFERROR(VLOOKUP(Q$10 &amp; "_" &amp; $D$9 &amp; "_" &amp; $B82, OBSERVED_DATA!$A$2:$F$6151, 4, FALSE),  0)</f>
        <v>6.8409999999999999E-3</v>
      </c>
      <c r="R82" s="72">
        <f>IFERROR(VLOOKUP(R$10 &amp; "_" &amp; $D$9 &amp; "_" &amp; $B82, OBSERVED_DATA!$A$2:$F$6151, 4, FALSE),  0)</f>
        <v>6.5500999999999997E-3</v>
      </c>
      <c r="S82" s="72">
        <f>IFERROR(VLOOKUP(S$10 &amp; "_" &amp; $D$9 &amp; "_" &amp; $B82, OBSERVED_DATA!$A$2:$F$6151, 4, FALSE),  0)</f>
        <v>8.0335000000000007E-3</v>
      </c>
      <c r="T82" s="72">
        <f>IFERROR(VLOOKUP(T$10 &amp; "_" &amp; $D$9 &amp; "_" &amp; $B82, OBSERVED_DATA!$A$2:$F$6151, 4, FALSE),  0)</f>
        <v>7.5801000000000002E-3</v>
      </c>
    </row>
    <row r="83" spans="2:20" x14ac:dyDescent="0.25">
      <c r="B83" s="30">
        <f>Obs_Time!B83</f>
        <v>144</v>
      </c>
      <c r="C83" s="30">
        <f>Obs_Time!C83</f>
        <v>145</v>
      </c>
      <c r="D83" s="47"/>
      <c r="E83" s="72">
        <f>IFERROR(VLOOKUP(E$10 &amp; "_" &amp; $D$9 &amp; "_" &amp; $B83, OBSERVED_DATA!$A$2:$F$6151, 4, FALSE),  0)</f>
        <v>3.4660000000000002E-4</v>
      </c>
      <c r="F83" s="73">
        <f>IFERROR(VLOOKUP(F$10 &amp; "_" &amp; $D$9 &amp; "_" &amp; $B83, OBSERVED_DATA!$A$2:$F$6151, 4, FALSE),  0)</f>
        <v>1.039E-4</v>
      </c>
      <c r="G83" s="73">
        <f>IFERROR(VLOOKUP(G$10 &amp; "_" &amp; $D$9 &amp; "_" &amp; $B83, OBSERVED_DATA!$A$2:$F$6151, 4, FALSE),  0)</f>
        <v>2.02E-4</v>
      </c>
      <c r="H83" s="73">
        <f>IFERROR(VLOOKUP(H$10 &amp; "_" &amp; $D$9 &amp; "_" &amp; $B83, OBSERVED_DATA!$A$2:$F$6151, 4, FALSE),  0)</f>
        <v>0</v>
      </c>
      <c r="I83" s="73">
        <f>IFERROR(VLOOKUP(I$10 &amp; "_" &amp; $D$9 &amp; "_" &amp; $B83, OBSERVED_DATA!$A$2:$F$6151, 4, FALSE),  0)</f>
        <v>0</v>
      </c>
      <c r="J83" s="73">
        <f>IFERROR(VLOOKUP(J$10 &amp; "_" &amp; $D$9 &amp; "_" &amp; $B83, OBSERVED_DATA!$A$2:$F$6151, 4, FALSE),  0)</f>
        <v>3.3780000000000003E-4</v>
      </c>
      <c r="K83" s="72">
        <f>IFERROR(VLOOKUP(K$10 &amp; "_" &amp; $D$9 &amp; "_" &amp; $B83, OBSERVED_DATA!$A$2:$F$6151, 4, FALSE),  0)</f>
        <v>2.697E-4</v>
      </c>
      <c r="L83" s="74">
        <f>IFERROR(VLOOKUP(L$10 &amp; "_" &amp; $D$9 &amp; "_" &amp; $B83, OBSERVED_DATA!$A$2:$F$6151, 4, FALSE),  0)</f>
        <v>0</v>
      </c>
      <c r="M83" s="72">
        <f>IFERROR(VLOOKUP(M$10 &amp; "_" &amp; $D$9 &amp; "_" &amp; $B83, OBSERVED_DATA!$A$2:$F$6151, 4, FALSE),  0)</f>
        <v>9.0300000000000005E-4</v>
      </c>
      <c r="N83" s="72">
        <f>IFERROR(VLOOKUP(N$10 &amp; "_" &amp; $D$9 &amp; "_" &amp; $B83, OBSERVED_DATA!$A$2:$F$6151, 4, FALSE),  0)</f>
        <v>3.5285E-3</v>
      </c>
      <c r="O83" s="74">
        <f>IFERROR(VLOOKUP(O$10 &amp; "_" &amp; $D$9 &amp; "_" &amp; $B83, OBSERVED_DATA!$A$2:$F$6151, 4, FALSE),  0)</f>
        <v>4.7285000000000001E-3</v>
      </c>
      <c r="P83" s="72">
        <f>IFERROR(VLOOKUP(P$10 &amp; "_" &amp; $D$9 &amp; "_" &amp; $B83, OBSERVED_DATA!$A$2:$F$6151, 4, FALSE),  0)</f>
        <v>3.1226000000000001E-3</v>
      </c>
      <c r="Q83" s="72">
        <f>IFERROR(VLOOKUP(Q$10 &amp; "_" &amp; $D$9 &amp; "_" &amp; $B83, OBSERVED_DATA!$A$2:$F$6151, 4, FALSE),  0)</f>
        <v>6.8481000000000002E-3</v>
      </c>
      <c r="R83" s="72">
        <f>IFERROR(VLOOKUP(R$10 &amp; "_" &amp; $D$9 &amp; "_" &amp; $B83, OBSERVED_DATA!$A$2:$F$6151, 4, FALSE),  0)</f>
        <v>6.5982999999999997E-3</v>
      </c>
      <c r="S83" s="72">
        <f>IFERROR(VLOOKUP(S$10 &amp; "_" &amp; $D$9 &amp; "_" &amp; $B83, OBSERVED_DATA!$A$2:$F$6151, 4, FALSE),  0)</f>
        <v>8.2912999999999997E-3</v>
      </c>
      <c r="T83" s="72">
        <f>IFERROR(VLOOKUP(T$10 &amp; "_" &amp; $D$9 &amp; "_" &amp; $B83, OBSERVED_DATA!$A$2:$F$6151, 4, FALSE),  0)</f>
        <v>7.8312999999999994E-3</v>
      </c>
    </row>
    <row r="84" spans="2:20" x14ac:dyDescent="0.25">
      <c r="B84" s="30">
        <f>Obs_Time!B84</f>
        <v>146</v>
      </c>
      <c r="C84" s="30">
        <f>Obs_Time!C84</f>
        <v>147</v>
      </c>
      <c r="D84" s="47"/>
      <c r="E84" s="72">
        <f>IFERROR(VLOOKUP(E$10 &amp; "_" &amp; $D$9 &amp; "_" &amp; $B84, OBSERVED_DATA!$A$2:$F$6151, 4, FALSE),  0)</f>
        <v>3.2210000000000002E-4</v>
      </c>
      <c r="F84" s="73">
        <f>IFERROR(VLOOKUP(F$10 &amp; "_" &amp; $D$9 &amp; "_" &amp; $B84, OBSERVED_DATA!$A$2:$F$6151, 4, FALSE),  0)</f>
        <v>9.6899999999999997E-5</v>
      </c>
      <c r="G84" s="73">
        <f>IFERROR(VLOOKUP(G$10 &amp; "_" &amp; $D$9 &amp; "_" &amp; $B84, OBSERVED_DATA!$A$2:$F$6151, 4, FALSE),  0)</f>
        <v>1.8090000000000001E-4</v>
      </c>
      <c r="H84" s="73">
        <f>IFERROR(VLOOKUP(H$10 &amp; "_" &amp; $D$9 &amp; "_" &amp; $B84, OBSERVED_DATA!$A$2:$F$6151, 4, FALSE),  0)</f>
        <v>0</v>
      </c>
      <c r="I84" s="73">
        <f>IFERROR(VLOOKUP(I$10 &amp; "_" &amp; $D$9 &amp; "_" &amp; $B84, OBSERVED_DATA!$A$2:$F$6151, 4, FALSE),  0)</f>
        <v>0</v>
      </c>
      <c r="J84" s="73">
        <f>IFERROR(VLOOKUP(J$10 &amp; "_" &amp; $D$9 &amp; "_" &amp; $B84, OBSERVED_DATA!$A$2:$F$6151, 4, FALSE),  0)</f>
        <v>3.0880000000000002E-4</v>
      </c>
      <c r="K84" s="72">
        <f>IFERROR(VLOOKUP(K$10 &amp; "_" &amp; $D$9 &amp; "_" &amp; $B84, OBSERVED_DATA!$A$2:$F$6151, 4, FALSE),  0)</f>
        <v>2.5000000000000001E-4</v>
      </c>
      <c r="L84" s="74">
        <f>IFERROR(VLOOKUP(L$10 &amp; "_" &amp; $D$9 &amp; "_" &amp; $B84, OBSERVED_DATA!$A$2:$F$6151, 4, FALSE),  0)</f>
        <v>0</v>
      </c>
      <c r="M84" s="72">
        <f>IFERROR(VLOOKUP(M$10 &amp; "_" &amp; $D$9 &amp; "_" &amp; $B84, OBSERVED_DATA!$A$2:$F$6151, 4, FALSE),  0)</f>
        <v>8.1229999999999996E-4</v>
      </c>
      <c r="N84" s="72">
        <f>IFERROR(VLOOKUP(N$10 &amp; "_" &amp; $D$9 &amp; "_" &amp; $B84, OBSERVED_DATA!$A$2:$F$6151, 4, FALSE),  0)</f>
        <v>3.2353E-3</v>
      </c>
      <c r="O84" s="74">
        <f>IFERROR(VLOOKUP(O$10 &amp; "_" &amp; $D$9 &amp; "_" &amp; $B84, OBSERVED_DATA!$A$2:$F$6151, 4, FALSE),  0)</f>
        <v>4.6442000000000002E-3</v>
      </c>
      <c r="P84" s="72">
        <f>IFERROR(VLOOKUP(P$10 &amp; "_" &amp; $D$9 &amp; "_" &amp; $B84, OBSERVED_DATA!$A$2:$F$6151, 4, FALSE),  0)</f>
        <v>3.0666000000000001E-3</v>
      </c>
      <c r="Q84" s="72">
        <f>IFERROR(VLOOKUP(Q$10 &amp; "_" &amp; $D$9 &amp; "_" &amp; $B84, OBSERVED_DATA!$A$2:$F$6151, 4, FALSE),  0)</f>
        <v>6.8389999999999996E-3</v>
      </c>
      <c r="R84" s="72">
        <f>IFERROR(VLOOKUP(R$10 &amp; "_" &amp; $D$9 &amp; "_" &amp; $B84, OBSERVED_DATA!$A$2:$F$6151, 4, FALSE),  0)</f>
        <v>6.6030000000000004E-3</v>
      </c>
      <c r="S84" s="72">
        <f>IFERROR(VLOOKUP(S$10 &amp; "_" &amp; $D$9 &amp; "_" &amp; $B84, OBSERVED_DATA!$A$2:$F$6151, 4, FALSE),  0)</f>
        <v>8.5430999999999997E-3</v>
      </c>
      <c r="T84" s="72">
        <f>IFERROR(VLOOKUP(T$10 &amp; "_" &amp; $D$9 &amp; "_" &amp; $B84, OBSERVED_DATA!$A$2:$F$6151, 4, FALSE),  0)</f>
        <v>8.0791999999999999E-3</v>
      </c>
    </row>
    <row r="85" spans="2:20" x14ac:dyDescent="0.25">
      <c r="B85" s="30">
        <f>Obs_Time!B85</f>
        <v>148</v>
      </c>
      <c r="C85" s="30">
        <f>Obs_Time!C85</f>
        <v>149</v>
      </c>
      <c r="D85" s="47"/>
      <c r="E85" s="72">
        <f>IFERROR(VLOOKUP(E$10 &amp; "_" &amp; $D$9 &amp; "_" &amp; $B85, OBSERVED_DATA!$A$2:$F$6151, 4, FALSE),  0)</f>
        <v>2.9760000000000002E-4</v>
      </c>
      <c r="F85" s="73">
        <f>IFERROR(VLOOKUP(F$10 &amp; "_" &amp; $D$9 &amp; "_" &amp; $B85, OBSERVED_DATA!$A$2:$F$6151, 4, FALSE),  0)</f>
        <v>9.0000000000000006E-5</v>
      </c>
      <c r="G85" s="73">
        <f>IFERROR(VLOOKUP(G$10 &amp; "_" &amp; $D$9 &amp; "_" &amp; $B85, OBSERVED_DATA!$A$2:$F$6151, 4, FALSE),  0)</f>
        <v>1.6029999999999999E-4</v>
      </c>
      <c r="H85" s="73">
        <f>IFERROR(VLOOKUP(H$10 &amp; "_" &amp; $D$9 &amp; "_" &amp; $B85, OBSERVED_DATA!$A$2:$F$6151, 4, FALSE),  0)</f>
        <v>0</v>
      </c>
      <c r="I85" s="73">
        <f>IFERROR(VLOOKUP(I$10 &amp; "_" &amp; $D$9 &amp; "_" &amp; $B85, OBSERVED_DATA!$A$2:$F$6151, 4, FALSE),  0)</f>
        <v>0</v>
      </c>
      <c r="J85" s="73">
        <f>IFERROR(VLOOKUP(J$10 &amp; "_" &amp; $D$9 &amp; "_" &amp; $B85, OBSERVED_DATA!$A$2:$F$6151, 4, FALSE),  0)</f>
        <v>2.7989999999999997E-4</v>
      </c>
      <c r="K85" s="72">
        <f>IFERROR(VLOOKUP(K$10 &amp; "_" &amp; $D$9 &amp; "_" &amp; $B85, OBSERVED_DATA!$A$2:$F$6151, 4, FALSE),  0)</f>
        <v>2.3029999999999999E-4</v>
      </c>
      <c r="L85" s="74">
        <f>IFERROR(VLOOKUP(L$10 &amp; "_" &amp; $D$9 &amp; "_" &amp; $B85, OBSERVED_DATA!$A$2:$F$6151, 4, FALSE),  0)</f>
        <v>0</v>
      </c>
      <c r="M85" s="72">
        <f>IFERROR(VLOOKUP(M$10 &amp; "_" &amp; $D$9 &amp; "_" &amp; $B85, OBSERVED_DATA!$A$2:$F$6151, 4, FALSE),  0)</f>
        <v>7.2139999999999997E-4</v>
      </c>
      <c r="N85" s="72">
        <f>IFERROR(VLOOKUP(N$10 &amp; "_" &amp; $D$9 &amp; "_" &amp; $B85, OBSERVED_DATA!$A$2:$F$6151, 4, FALSE),  0)</f>
        <v>2.9420000000000002E-3</v>
      </c>
      <c r="O85" s="74">
        <f>IFERROR(VLOOKUP(O$10 &amp; "_" &amp; $D$9 &amp; "_" &amp; $B85, OBSERVED_DATA!$A$2:$F$6151, 4, FALSE),  0)</f>
        <v>4.5599000000000004E-3</v>
      </c>
      <c r="P85" s="72">
        <f>IFERROR(VLOOKUP(P$10 &amp; "_" &amp; $D$9 &amp; "_" &amp; $B85, OBSERVED_DATA!$A$2:$F$6151, 4, FALSE),  0)</f>
        <v>3.0105000000000002E-3</v>
      </c>
      <c r="Q85" s="72">
        <f>IFERROR(VLOOKUP(Q$10 &amp; "_" &amp; $D$9 &amp; "_" &amp; $B85, OBSERVED_DATA!$A$2:$F$6151, 4, FALSE),  0)</f>
        <v>6.7853000000000002E-3</v>
      </c>
      <c r="R85" s="72">
        <f>IFERROR(VLOOKUP(R$10 &amp; "_" &amp; $D$9 &amp; "_" &amp; $B85, OBSERVED_DATA!$A$2:$F$6151, 4, FALSE),  0)</f>
        <v>6.6039000000000002E-3</v>
      </c>
      <c r="S85" s="72">
        <f>IFERROR(VLOOKUP(S$10 &amp; "_" &amp; $D$9 &amp; "_" &amp; $B85, OBSERVED_DATA!$A$2:$F$6151, 4, FALSE),  0)</f>
        <v>8.77E-3</v>
      </c>
      <c r="T85" s="72">
        <f>IFERROR(VLOOKUP(T$10 &amp; "_" &amp; $D$9 &amp; "_" &amp; $B85, OBSERVED_DATA!$A$2:$F$6151, 4, FALSE),  0)</f>
        <v>8.3119000000000005E-3</v>
      </c>
    </row>
    <row r="86" spans="2:20" x14ac:dyDescent="0.25">
      <c r="B86" s="30">
        <f>Obs_Time!B86</f>
        <v>150</v>
      </c>
      <c r="C86" s="30">
        <f>Obs_Time!C86</f>
        <v>151</v>
      </c>
      <c r="D86" s="47"/>
      <c r="E86" s="72">
        <f>IFERROR(VLOOKUP(E$10 &amp; "_" &amp; $D$9 &amp; "_" &amp; $B86, OBSERVED_DATA!$A$2:$F$6151, 4, FALSE),  0)</f>
        <v>2.7310000000000002E-4</v>
      </c>
      <c r="F86" s="73">
        <f>IFERROR(VLOOKUP(F$10 &amp; "_" &amp; $D$9 &amp; "_" &amp; $B86, OBSERVED_DATA!$A$2:$F$6151, 4, FALSE),  0)</f>
        <v>8.2999999999999998E-5</v>
      </c>
      <c r="G86" s="73">
        <f>IFERROR(VLOOKUP(G$10 &amp; "_" &amp; $D$9 &amp; "_" &amp; $B86, OBSERVED_DATA!$A$2:$F$6151, 4, FALSE),  0)</f>
        <v>1.3970000000000001E-4</v>
      </c>
      <c r="H86" s="73">
        <f>IFERROR(VLOOKUP(H$10 &amp; "_" &amp; $D$9 &amp; "_" &amp; $B86, OBSERVED_DATA!$A$2:$F$6151, 4, FALSE),  0)</f>
        <v>0</v>
      </c>
      <c r="I86" s="73">
        <f>IFERROR(VLOOKUP(I$10 &amp; "_" &amp; $D$9 &amp; "_" &amp; $B86, OBSERVED_DATA!$A$2:$F$6151, 4, FALSE),  0)</f>
        <v>0</v>
      </c>
      <c r="J86" s="73">
        <f>IFERROR(VLOOKUP(J$10 &amp; "_" &amp; $D$9 &amp; "_" &amp; $B86, OBSERVED_DATA!$A$2:$F$6151, 4, FALSE),  0)</f>
        <v>2.5099999999999998E-4</v>
      </c>
      <c r="K86" s="72">
        <f>IFERROR(VLOOKUP(K$10 &amp; "_" &amp; $D$9 &amp; "_" &amp; $B86, OBSERVED_DATA!$A$2:$F$6151, 4, FALSE),  0)</f>
        <v>2.106E-4</v>
      </c>
      <c r="L86" s="74">
        <f>IFERROR(VLOOKUP(L$10 &amp; "_" &amp; $D$9 &amp; "_" &amp; $B86, OBSERVED_DATA!$A$2:$F$6151, 4, FALSE),  0)</f>
        <v>0</v>
      </c>
      <c r="M86" s="72">
        <f>IFERROR(VLOOKUP(M$10 &amp; "_" &amp; $D$9 &amp; "_" &amp; $B86, OBSERVED_DATA!$A$2:$F$6151, 4, FALSE),  0)</f>
        <v>6.5399999999999996E-4</v>
      </c>
      <c r="N86" s="72">
        <f>IFERROR(VLOOKUP(N$10 &amp; "_" &amp; $D$9 &amp; "_" &amp; $B86, OBSERVED_DATA!$A$2:$F$6151, 4, FALSE),  0)</f>
        <v>2.6488000000000002E-3</v>
      </c>
      <c r="O86" s="74">
        <f>IFERROR(VLOOKUP(O$10 &amp; "_" &amp; $D$9 &amp; "_" &amp; $B86, OBSERVED_DATA!$A$2:$F$6151, 4, FALSE),  0)</f>
        <v>4.4755000000000003E-3</v>
      </c>
      <c r="P86" s="72">
        <f>IFERROR(VLOOKUP(P$10 &amp; "_" &amp; $D$9 &amp; "_" &amp; $B86, OBSERVED_DATA!$A$2:$F$6151, 4, FALSE),  0)</f>
        <v>2.9543999999999998E-3</v>
      </c>
      <c r="Q86" s="72">
        <f>IFERROR(VLOOKUP(Q$10 &amp; "_" &amp; $D$9 &amp; "_" &amp; $B86, OBSERVED_DATA!$A$2:$F$6151, 4, FALSE),  0)</f>
        <v>6.7086999999999997E-3</v>
      </c>
      <c r="R86" s="72">
        <f>IFERROR(VLOOKUP(R$10 &amp; "_" &amp; $D$9 &amp; "_" &amp; $B86, OBSERVED_DATA!$A$2:$F$6151, 4, FALSE),  0)</f>
        <v>6.5558999999999999E-3</v>
      </c>
      <c r="S86" s="72">
        <f>IFERROR(VLOOKUP(S$10 &amp; "_" &amp; $D$9 &amp; "_" &amp; $B86, OBSERVED_DATA!$A$2:$F$6151, 4, FALSE),  0)</f>
        <v>8.9715000000000003E-3</v>
      </c>
      <c r="T86" s="72">
        <f>IFERROR(VLOOKUP(T$10 &amp; "_" &amp; $D$9 &amp; "_" &amp; $B86, OBSERVED_DATA!$A$2:$F$6151, 4, FALSE),  0)</f>
        <v>8.5042E-3</v>
      </c>
    </row>
    <row r="87" spans="2:20" x14ac:dyDescent="0.25">
      <c r="B87" s="30">
        <f>Obs_Time!B87</f>
        <v>152</v>
      </c>
      <c r="C87" s="30">
        <f>Obs_Time!C87</f>
        <v>153</v>
      </c>
      <c r="D87" s="47"/>
      <c r="E87" s="72">
        <f>IFERROR(VLOOKUP(E$10 &amp; "_" &amp; $D$9 &amp; "_" &amp; $B87, OBSERVED_DATA!$A$2:$F$6151, 4, FALSE),  0)</f>
        <v>2.4860000000000003E-4</v>
      </c>
      <c r="F87" s="73">
        <f>IFERROR(VLOOKUP(F$10 &amp; "_" &amp; $D$9 &amp; "_" &amp; $B87, OBSERVED_DATA!$A$2:$F$6151, 4, FALSE),  0)</f>
        <v>7.6000000000000004E-5</v>
      </c>
      <c r="G87" s="73">
        <f>IFERROR(VLOOKUP(G$10 &amp; "_" &amp; $D$9 &amp; "_" &amp; $B87, OBSERVED_DATA!$A$2:$F$6151, 4, FALSE),  0)</f>
        <v>1.1900000000000001E-4</v>
      </c>
      <c r="H87" s="73">
        <f>IFERROR(VLOOKUP(H$10 &amp; "_" &amp; $D$9 &amp; "_" &amp; $B87, OBSERVED_DATA!$A$2:$F$6151, 4, FALSE),  0)</f>
        <v>0</v>
      </c>
      <c r="I87" s="73">
        <f>IFERROR(VLOOKUP(I$10 &amp; "_" &amp; $D$9 &amp; "_" &amp; $B87, OBSERVED_DATA!$A$2:$F$6151, 4, FALSE),  0)</f>
        <v>0</v>
      </c>
      <c r="J87" s="73">
        <f>IFERROR(VLOOKUP(J$10 &amp; "_" &amp; $D$9 &amp; "_" &amp; $B87, OBSERVED_DATA!$A$2:$F$6151, 4, FALSE),  0)</f>
        <v>2.221E-4</v>
      </c>
      <c r="K87" s="72">
        <f>IFERROR(VLOOKUP(K$10 &amp; "_" &amp; $D$9 &amp; "_" &amp; $B87, OBSERVED_DATA!$A$2:$F$6151, 4, FALSE),  0)</f>
        <v>1.9090000000000001E-4</v>
      </c>
      <c r="L87" s="74">
        <f>IFERROR(VLOOKUP(L$10 &amp; "_" &amp; $D$9 &amp; "_" &amp; $B87, OBSERVED_DATA!$A$2:$F$6151, 4, FALSE),  0)</f>
        <v>0</v>
      </c>
      <c r="M87" s="72">
        <f>IFERROR(VLOOKUP(M$10 &amp; "_" &amp; $D$9 &amp; "_" &amp; $B87, OBSERVED_DATA!$A$2:$F$6151, 4, FALSE),  0)</f>
        <v>5.865E-4</v>
      </c>
      <c r="N87" s="72">
        <f>IFERROR(VLOOKUP(N$10 &amp; "_" &amp; $D$9 &amp; "_" &amp; $B87, OBSERVED_DATA!$A$2:$F$6151, 4, FALSE),  0)</f>
        <v>2.3555999999999998E-3</v>
      </c>
      <c r="O87" s="74">
        <f>IFERROR(VLOOKUP(O$10 &amp; "_" &amp; $D$9 &amp; "_" &amp; $B87, OBSERVED_DATA!$A$2:$F$6151, 4, FALSE),  0)</f>
        <v>4.3911000000000002E-3</v>
      </c>
      <c r="P87" s="72">
        <f>IFERROR(VLOOKUP(P$10 &amp; "_" &amp; $D$9 &amp; "_" &amp; $B87, OBSERVED_DATA!$A$2:$F$6151, 4, FALSE),  0)</f>
        <v>2.8982000000000001E-3</v>
      </c>
      <c r="Q87" s="72">
        <f>IFERROR(VLOOKUP(Q$10 &amp; "_" &amp; $D$9 &amp; "_" &amp; $B87, OBSERVED_DATA!$A$2:$F$6151, 4, FALSE),  0)</f>
        <v>6.5798999999999996E-3</v>
      </c>
      <c r="R87" s="72">
        <f>IFERROR(VLOOKUP(R$10 &amp; "_" &amp; $D$9 &amp; "_" &amp; $B87, OBSERVED_DATA!$A$2:$F$6151, 4, FALSE),  0)</f>
        <v>6.4938000000000001E-3</v>
      </c>
      <c r="S87" s="72">
        <f>IFERROR(VLOOKUP(S$10 &amp; "_" &amp; $D$9 &amp; "_" &amp; $B87, OBSERVED_DATA!$A$2:$F$6151, 4, FALSE),  0)</f>
        <v>9.1576999999999995E-3</v>
      </c>
      <c r="T87" s="72">
        <f>IFERROR(VLOOKUP(T$10 &amp; "_" &amp; $D$9 &amp; "_" &amp; $B87, OBSERVED_DATA!$A$2:$F$6151, 4, FALSE),  0)</f>
        <v>8.6832999999999997E-3</v>
      </c>
    </row>
    <row r="88" spans="2:20" x14ac:dyDescent="0.25">
      <c r="B88" s="30">
        <f>Obs_Time!B88</f>
        <v>154</v>
      </c>
      <c r="C88" s="30">
        <f>Obs_Time!C88</f>
        <v>155</v>
      </c>
      <c r="D88" s="47"/>
      <c r="E88" s="72">
        <f>IFERROR(VLOOKUP(E$10 &amp; "_" &amp; $D$9 &amp; "_" &amp; $B88, OBSERVED_DATA!$A$2:$F$6151, 4, FALSE),  0)</f>
        <v>2.241E-4</v>
      </c>
      <c r="F88" s="73">
        <f>IFERROR(VLOOKUP(F$10 &amp; "_" &amp; $D$9 &amp; "_" &amp; $B88, OBSERVED_DATA!$A$2:$F$6151, 4, FALSE),  0)</f>
        <v>6.9099999999999999E-5</v>
      </c>
      <c r="G88" s="73">
        <f>IFERROR(VLOOKUP(G$10 &amp; "_" &amp; $D$9 &amp; "_" &amp; $B88, OBSERVED_DATA!$A$2:$F$6151, 4, FALSE),  0)</f>
        <v>9.7999999999999997E-5</v>
      </c>
      <c r="H88" s="73">
        <f>IFERROR(VLOOKUP(H$10 &amp; "_" &amp; $D$9 &amp; "_" &amp; $B88, OBSERVED_DATA!$A$2:$F$6151, 4, FALSE),  0)</f>
        <v>0</v>
      </c>
      <c r="I88" s="73">
        <f>IFERROR(VLOOKUP(I$10 &amp; "_" &amp; $D$9 &amp; "_" &amp; $B88, OBSERVED_DATA!$A$2:$F$6151, 4, FALSE),  0)</f>
        <v>0</v>
      </c>
      <c r="J88" s="73">
        <f>IFERROR(VLOOKUP(J$10 &amp; "_" &amp; $D$9 &amp; "_" &amp; $B88, OBSERVED_DATA!$A$2:$F$6151, 4, FALSE),  0)</f>
        <v>1.931E-4</v>
      </c>
      <c r="K88" s="72">
        <f>IFERROR(VLOOKUP(K$10 &amp; "_" &amp; $D$9 &amp; "_" &amp; $B88, OBSERVED_DATA!$A$2:$F$6151, 4, FALSE),  0)</f>
        <v>1.7119999999999999E-4</v>
      </c>
      <c r="L88" s="74">
        <f>IFERROR(VLOOKUP(L$10 &amp; "_" &amp; $D$9 &amp; "_" &amp; $B88, OBSERVED_DATA!$A$2:$F$6151, 4, FALSE),  0)</f>
        <v>0</v>
      </c>
      <c r="M88" s="72">
        <f>IFERROR(VLOOKUP(M$10 &amp; "_" &amp; $D$9 &amp; "_" &amp; $B88, OBSERVED_DATA!$A$2:$F$6151, 4, FALSE),  0)</f>
        <v>5.1909999999999999E-4</v>
      </c>
      <c r="N88" s="72">
        <f>IFERROR(VLOOKUP(N$10 &amp; "_" &amp; $D$9 &amp; "_" &amp; $B88, OBSERVED_DATA!$A$2:$F$6151, 4, FALSE),  0)</f>
        <v>2.0623999999999998E-3</v>
      </c>
      <c r="O88" s="74">
        <f>IFERROR(VLOOKUP(O$10 &amp; "_" &amp; $D$9 &amp; "_" &amp; $B88, OBSERVED_DATA!$A$2:$F$6151, 4, FALSE),  0)</f>
        <v>4.3068999999999998E-3</v>
      </c>
      <c r="P88" s="72">
        <f>IFERROR(VLOOKUP(P$10 &amp; "_" &amp; $D$9 &amp; "_" &amp; $B88, OBSERVED_DATA!$A$2:$F$6151, 4, FALSE),  0)</f>
        <v>2.8422999999999999E-3</v>
      </c>
      <c r="Q88" s="72">
        <f>IFERROR(VLOOKUP(Q$10 &amp; "_" &amp; $D$9 &amp; "_" &amp; $B88, OBSERVED_DATA!$A$2:$F$6151, 4, FALSE),  0)</f>
        <v>6.3610999999999997E-3</v>
      </c>
      <c r="R88" s="72">
        <f>IFERROR(VLOOKUP(R$10 &amp; "_" &amp; $D$9 &amp; "_" &amp; $B88, OBSERVED_DATA!$A$2:$F$6151, 4, FALSE),  0)</f>
        <v>6.3810000000000004E-3</v>
      </c>
      <c r="S88" s="72">
        <f>IFERROR(VLOOKUP(S$10 &amp; "_" &amp; $D$9 &amp; "_" &amp; $B88, OBSERVED_DATA!$A$2:$F$6151, 4, FALSE),  0)</f>
        <v>9.3209999999999994E-3</v>
      </c>
      <c r="T88" s="72">
        <f>IFERROR(VLOOKUP(T$10 &amp; "_" &amp; $D$9 &amp; "_" &amp; $B88, OBSERVED_DATA!$A$2:$F$6151, 4, FALSE),  0)</f>
        <v>8.8342000000000004E-3</v>
      </c>
    </row>
    <row r="89" spans="2:20" x14ac:dyDescent="0.25">
      <c r="B89" s="30">
        <f>Obs_Time!B89</f>
        <v>156</v>
      </c>
      <c r="C89" s="30">
        <f>Obs_Time!C89</f>
        <v>157</v>
      </c>
      <c r="D89" s="47"/>
      <c r="E89" s="72">
        <f>IFERROR(VLOOKUP(E$10 &amp; "_" &amp; $D$9 &amp; "_" &amp; $B89, OBSERVED_DATA!$A$2:$F$6151, 4, FALSE),  0)</f>
        <v>1.996E-4</v>
      </c>
      <c r="F89" s="73">
        <f>IFERROR(VLOOKUP(F$10 &amp; "_" &amp; $D$9 &amp; "_" &amp; $B89, OBSERVED_DATA!$A$2:$F$6151, 4, FALSE),  0)</f>
        <v>6.2799999999999995E-5</v>
      </c>
      <c r="G89" s="73">
        <f>IFERROR(VLOOKUP(G$10 &amp; "_" &amp; $D$9 &amp; "_" &amp; $B89, OBSERVED_DATA!$A$2:$F$6151, 4, FALSE),  0)</f>
        <v>7.75E-5</v>
      </c>
      <c r="H89" s="73">
        <f>IFERROR(VLOOKUP(H$10 &amp; "_" &amp; $D$9 &amp; "_" &amp; $B89, OBSERVED_DATA!$A$2:$F$6151, 4, FALSE),  0)</f>
        <v>0</v>
      </c>
      <c r="I89" s="73">
        <f>IFERROR(VLOOKUP(I$10 &amp; "_" &amp; $D$9 &amp; "_" &amp; $B89, OBSERVED_DATA!$A$2:$F$6151, 4, FALSE),  0)</f>
        <v>0</v>
      </c>
      <c r="J89" s="73">
        <f>IFERROR(VLOOKUP(J$10 &amp; "_" &amp; $D$9 &amp; "_" &amp; $B89, OBSERVED_DATA!$A$2:$F$6151, 4, FALSE),  0)</f>
        <v>1.6420000000000001E-4</v>
      </c>
      <c r="K89" s="72">
        <f>IFERROR(VLOOKUP(K$10 &amp; "_" &amp; $D$9 &amp; "_" &amp; $B89, OBSERVED_DATA!$A$2:$F$6151, 4, FALSE),  0)</f>
        <v>1.5139999999999999E-4</v>
      </c>
      <c r="L89" s="74">
        <f>IFERROR(VLOOKUP(L$10 &amp; "_" &amp; $D$9 &amp; "_" &amp; $B89, OBSERVED_DATA!$A$2:$F$6151, 4, FALSE),  0)</f>
        <v>0</v>
      </c>
      <c r="M89" s="72">
        <f>IFERROR(VLOOKUP(M$10 &amp; "_" &amp; $D$9 &amp; "_" &amp; $B89, OBSERVED_DATA!$A$2:$F$6151, 4, FALSE),  0)</f>
        <v>4.5160000000000003E-4</v>
      </c>
      <c r="N89" s="72">
        <f>IFERROR(VLOOKUP(N$10 &amp; "_" &amp; $D$9 &amp; "_" &amp; $B89, OBSERVED_DATA!$A$2:$F$6151, 4, FALSE),  0)</f>
        <v>1.9054E-3</v>
      </c>
      <c r="O89" s="74">
        <f>IFERROR(VLOOKUP(O$10 &amp; "_" &amp; $D$9 &amp; "_" &amp; $B89, OBSERVED_DATA!$A$2:$F$6151, 4, FALSE),  0)</f>
        <v>4.2227000000000002E-3</v>
      </c>
      <c r="P89" s="72">
        <f>IFERROR(VLOOKUP(P$10 &amp; "_" &amp; $D$9 &amp; "_" &amp; $B89, OBSERVED_DATA!$A$2:$F$6151, 4, FALSE),  0)</f>
        <v>2.7861000000000001E-3</v>
      </c>
      <c r="Q89" s="72">
        <f>IFERROR(VLOOKUP(Q$10 &amp; "_" &amp; $D$9 &amp; "_" &amp; $B89, OBSERVED_DATA!$A$2:$F$6151, 4, FALSE),  0)</f>
        <v>6.1253999999999996E-3</v>
      </c>
      <c r="R89" s="72">
        <f>IFERROR(VLOOKUP(R$10 &amp; "_" &amp; $D$9 &amp; "_" &amp; $B89, OBSERVED_DATA!$A$2:$F$6151, 4, FALSE),  0)</f>
        <v>6.1809999999999999E-3</v>
      </c>
      <c r="S89" s="72">
        <f>IFERROR(VLOOKUP(S$10 &amp; "_" &amp; $D$9 &amp; "_" &amp; $B89, OBSERVED_DATA!$A$2:$F$6151, 4, FALSE),  0)</f>
        <v>9.4362999999999999E-3</v>
      </c>
      <c r="T89" s="72">
        <f>IFERROR(VLOOKUP(T$10 &amp; "_" &amp; $D$9 &amp; "_" &amp; $B89, OBSERVED_DATA!$A$2:$F$6151, 4, FALSE),  0)</f>
        <v>8.9467000000000001E-3</v>
      </c>
    </row>
    <row r="90" spans="2:20" x14ac:dyDescent="0.25">
      <c r="B90" s="30">
        <f>Obs_Time!B90</f>
        <v>158</v>
      </c>
      <c r="C90" s="30">
        <f>Obs_Time!C90</f>
        <v>159</v>
      </c>
      <c r="D90" s="47"/>
      <c r="E90" s="72">
        <f>IFERROR(VLOOKUP(E$10 &amp; "_" &amp; $D$9 &amp; "_" &amp; $B90, OBSERVED_DATA!$A$2:$F$6151, 4, FALSE),  0)</f>
        <v>1.752E-4</v>
      </c>
      <c r="F90" s="73">
        <f>IFERROR(VLOOKUP(F$10 &amp; "_" &amp; $D$9 &amp; "_" &amp; $B90, OBSERVED_DATA!$A$2:$F$6151, 4, FALSE),  0)</f>
        <v>5.6499999999999998E-5</v>
      </c>
      <c r="G90" s="73">
        <f>IFERROR(VLOOKUP(G$10 &amp; "_" &amp; $D$9 &amp; "_" &amp; $B90, OBSERVED_DATA!$A$2:$F$6151, 4, FALSE),  0)</f>
        <v>7.5699999999999997E-5</v>
      </c>
      <c r="H90" s="73">
        <f>IFERROR(VLOOKUP(H$10 &amp; "_" &amp; $D$9 &amp; "_" &amp; $B90, OBSERVED_DATA!$A$2:$F$6151, 4, FALSE),  0)</f>
        <v>0</v>
      </c>
      <c r="I90" s="73">
        <f>IFERROR(VLOOKUP(I$10 &amp; "_" &amp; $D$9 &amp; "_" &amp; $B90, OBSERVED_DATA!$A$2:$F$6151, 4, FALSE),  0)</f>
        <v>0</v>
      </c>
      <c r="J90" s="73">
        <f>IFERROR(VLOOKUP(J$10 &amp; "_" &amp; $D$9 &amp; "_" &amp; $B90, OBSERVED_DATA!$A$2:$F$6151, 4, FALSE),  0)</f>
        <v>1.3530000000000001E-4</v>
      </c>
      <c r="K90" s="72">
        <f>IFERROR(VLOOKUP(K$10 &amp; "_" &amp; $D$9 &amp; "_" &amp; $B90, OBSERVED_DATA!$A$2:$F$6151, 4, FALSE),  0)</f>
        <v>1.317E-4</v>
      </c>
      <c r="L90" s="74">
        <f>IFERROR(VLOOKUP(L$10 &amp; "_" &amp; $D$9 &amp; "_" &amp; $B90, OBSERVED_DATA!$A$2:$F$6151, 4, FALSE),  0)</f>
        <v>0</v>
      </c>
      <c r="M90" s="72">
        <f>IFERROR(VLOOKUP(M$10 &amp; "_" &amp; $D$9 &amp; "_" &amp; $B90, OBSERVED_DATA!$A$2:$F$6151, 4, FALSE),  0)</f>
        <v>3.8410000000000001E-4</v>
      </c>
      <c r="N90" s="72">
        <f>IFERROR(VLOOKUP(N$10 &amp; "_" &amp; $D$9 &amp; "_" &amp; $B90, OBSERVED_DATA!$A$2:$F$6151, 4, FALSE),  0)</f>
        <v>1.7485000000000001E-3</v>
      </c>
      <c r="O90" s="74">
        <f>IFERROR(VLOOKUP(O$10 &amp; "_" &amp; $D$9 &amp; "_" &amp; $B90, OBSERVED_DATA!$A$2:$F$6151, 4, FALSE),  0)</f>
        <v>4.1381999999999999E-3</v>
      </c>
      <c r="P90" s="72">
        <f>IFERROR(VLOOKUP(P$10 &amp; "_" &amp; $D$9 &amp; "_" &amp; $B90, OBSERVED_DATA!$A$2:$F$6151, 4, FALSE),  0)</f>
        <v>2.7301999999999999E-3</v>
      </c>
      <c r="Q90" s="72">
        <f>IFERROR(VLOOKUP(Q$10 &amp; "_" &amp; $D$9 &amp; "_" &amp; $B90, OBSERVED_DATA!$A$2:$F$6151, 4, FALSE),  0)</f>
        <v>5.8847999999999999E-3</v>
      </c>
      <c r="R90" s="72">
        <f>IFERROR(VLOOKUP(R$10 &amp; "_" &amp; $D$9 &amp; "_" &amp; $B90, OBSERVED_DATA!$A$2:$F$6151, 4, FALSE),  0)</f>
        <v>5.9683000000000002E-3</v>
      </c>
      <c r="S90" s="72">
        <f>IFERROR(VLOOKUP(S$10 &amp; "_" &amp; $D$9 &amp; "_" &amp; $B90, OBSERVED_DATA!$A$2:$F$6151, 4, FALSE),  0)</f>
        <v>9.4964999999999997E-3</v>
      </c>
      <c r="T90" s="72">
        <f>IFERROR(VLOOKUP(T$10 &amp; "_" &amp; $D$9 &amp; "_" &amp; $B90, OBSERVED_DATA!$A$2:$F$6151, 4, FALSE),  0)</f>
        <v>9.0130999999999996E-3</v>
      </c>
    </row>
    <row r="91" spans="2:20" x14ac:dyDescent="0.25">
      <c r="B91" s="30">
        <f>Obs_Time!B91</f>
        <v>160</v>
      </c>
      <c r="C91" s="30">
        <f>Obs_Time!C91</f>
        <v>161</v>
      </c>
      <c r="D91" s="47"/>
      <c r="E91" s="72">
        <f>IFERROR(VLOOKUP(E$10 &amp; "_" &amp; $D$9 &amp; "_" &amp; $B91, OBSERVED_DATA!$A$2:$F$6151, 4, FALSE),  0)</f>
        <v>1.507E-4</v>
      </c>
      <c r="F91" s="73">
        <f>IFERROR(VLOOKUP(F$10 &amp; "_" &amp; $D$9 &amp; "_" &amp; $B91, OBSERVED_DATA!$A$2:$F$6151, 4, FALSE),  0)</f>
        <v>5.02E-5</v>
      </c>
      <c r="G91" s="73">
        <f>IFERROR(VLOOKUP(G$10 &amp; "_" &amp; $D$9 &amp; "_" &amp; $B91, OBSERVED_DATA!$A$2:$F$6151, 4, FALSE),  0)</f>
        <v>7.3999999999999996E-5</v>
      </c>
      <c r="H91" s="73">
        <f>IFERROR(VLOOKUP(H$10 &amp; "_" &amp; $D$9 &amp; "_" &amp; $B91, OBSERVED_DATA!$A$2:$F$6151, 4, FALSE),  0)</f>
        <v>0</v>
      </c>
      <c r="I91" s="73">
        <f>IFERROR(VLOOKUP(I$10 &amp; "_" &amp; $D$9 &amp; "_" &amp; $B91, OBSERVED_DATA!$A$2:$F$6151, 4, FALSE),  0)</f>
        <v>0</v>
      </c>
      <c r="J91" s="73">
        <f>IFERROR(VLOOKUP(J$10 &amp; "_" &amp; $D$9 &amp; "_" &amp; $B91, OBSERVED_DATA!$A$2:$F$6151, 4, FALSE),  0)</f>
        <v>1.0620000000000001E-4</v>
      </c>
      <c r="K91" s="72">
        <f>IFERROR(VLOOKUP(K$10 &amp; "_" &amp; $D$9 &amp; "_" &amp; $B91, OBSERVED_DATA!$A$2:$F$6151, 4, FALSE),  0)</f>
        <v>1.119E-4</v>
      </c>
      <c r="L91" s="74">
        <f>IFERROR(VLOOKUP(L$10 &amp; "_" &amp; $D$9 &amp; "_" &amp; $B91, OBSERVED_DATA!$A$2:$F$6151, 4, FALSE),  0)</f>
        <v>0</v>
      </c>
      <c r="M91" s="72">
        <f>IFERROR(VLOOKUP(M$10 &amp; "_" &amp; $D$9 &amp; "_" &amp; $B91, OBSERVED_DATA!$A$2:$F$6151, 4, FALSE),  0)</f>
        <v>3.165E-4</v>
      </c>
      <c r="N91" s="72">
        <f>IFERROR(VLOOKUP(N$10 &amp; "_" &amp; $D$9 &amp; "_" &amp; $B91, OBSERVED_DATA!$A$2:$F$6151, 4, FALSE),  0)</f>
        <v>1.5916000000000001E-3</v>
      </c>
      <c r="O91" s="74">
        <f>IFERROR(VLOOKUP(O$10 &amp; "_" &amp; $D$9 &amp; "_" &amp; $B91, OBSERVED_DATA!$A$2:$F$6151, 4, FALSE),  0)</f>
        <v>4.0540000000000003E-3</v>
      </c>
      <c r="P91" s="72">
        <f>IFERROR(VLOOKUP(P$10 &amp; "_" &amp; $D$9 &amp; "_" &amp; $B91, OBSERVED_DATA!$A$2:$F$6151, 4, FALSE),  0)</f>
        <v>2.6743000000000001E-3</v>
      </c>
      <c r="Q91" s="72">
        <f>IFERROR(VLOOKUP(Q$10 &amp; "_" &amp; $D$9 &amp; "_" &amp; $B91, OBSERVED_DATA!$A$2:$F$6151, 4, FALSE),  0)</f>
        <v>5.6506999999999998E-3</v>
      </c>
      <c r="R91" s="72">
        <f>IFERROR(VLOOKUP(R$10 &amp; "_" &amp; $D$9 &amp; "_" &amp; $B91, OBSERVED_DATA!$A$2:$F$6151, 4, FALSE),  0)</f>
        <v>5.7575999999999999E-3</v>
      </c>
      <c r="S91" s="72">
        <f>IFERROR(VLOOKUP(S$10 &amp; "_" &amp; $D$9 &amp; "_" &amp; $B91, OBSERVED_DATA!$A$2:$F$6151, 4, FALSE),  0)</f>
        <v>9.5207E-3</v>
      </c>
      <c r="T91" s="72">
        <f>IFERROR(VLOOKUP(T$10 &amp; "_" &amp; $D$9 &amp; "_" &amp; $B91, OBSERVED_DATA!$A$2:$F$6151, 4, FALSE),  0)</f>
        <v>9.0364E-3</v>
      </c>
    </row>
    <row r="92" spans="2:20" x14ac:dyDescent="0.25">
      <c r="B92" s="30">
        <f>Obs_Time!B92</f>
        <v>162</v>
      </c>
      <c r="C92" s="30">
        <f>Obs_Time!C92</f>
        <v>163</v>
      </c>
      <c r="D92" s="47"/>
      <c r="E92" s="72">
        <f>IFERROR(VLOOKUP(E$10 &amp; "_" &amp; $D$9 &amp; "_" &amp; $B92, OBSERVED_DATA!$A$2:$F$6151, 4, FALSE),  0)</f>
        <v>1.261E-4</v>
      </c>
      <c r="F92" s="73">
        <f>IFERROR(VLOOKUP(F$10 &amp; "_" &amp; $D$9 &amp; "_" &amp; $B92, OBSERVED_DATA!$A$2:$F$6151, 4, FALSE),  0)</f>
        <v>4.3999999999999999E-5</v>
      </c>
      <c r="G92" s="73">
        <f>IFERROR(VLOOKUP(G$10 &amp; "_" &amp; $D$9 &amp; "_" &amp; $B92, OBSERVED_DATA!$A$2:$F$6151, 4, FALSE),  0)</f>
        <v>7.2200000000000007E-5</v>
      </c>
      <c r="H92" s="73">
        <f>IFERROR(VLOOKUP(H$10 &amp; "_" &amp; $D$9 &amp; "_" &amp; $B92, OBSERVED_DATA!$A$2:$F$6151, 4, FALSE),  0)</f>
        <v>0</v>
      </c>
      <c r="I92" s="73">
        <f>IFERROR(VLOOKUP(I$10 &amp; "_" &amp; $D$9 &amp; "_" &amp; $B92, OBSERVED_DATA!$A$2:$F$6151, 4, FALSE),  0)</f>
        <v>0</v>
      </c>
      <c r="J92" s="73">
        <f>IFERROR(VLOOKUP(J$10 &amp; "_" &amp; $D$9 &amp; "_" &amp; $B92, OBSERVED_DATA!$A$2:$F$6151, 4, FALSE),  0)</f>
        <v>1.032E-4</v>
      </c>
      <c r="K92" s="72">
        <f>IFERROR(VLOOKUP(K$10 &amp; "_" &amp; $D$9 &amp; "_" &amp; $B92, OBSERVED_DATA!$A$2:$F$6151, 4, FALSE),  0)</f>
        <v>1.048E-4</v>
      </c>
      <c r="L92" s="74">
        <f>IFERROR(VLOOKUP(L$10 &amp; "_" &amp; $D$9 &amp; "_" &amp; $B92, OBSERVED_DATA!$A$2:$F$6151, 4, FALSE),  0)</f>
        <v>0</v>
      </c>
      <c r="M92" s="72">
        <f>IFERROR(VLOOKUP(M$10 &amp; "_" &amp; $D$9 &amp; "_" &amp; $B92, OBSERVED_DATA!$A$2:$F$6151, 4, FALSE),  0)</f>
        <v>2.9530000000000002E-4</v>
      </c>
      <c r="N92" s="72">
        <f>IFERROR(VLOOKUP(N$10 &amp; "_" &amp; $D$9 &amp; "_" &amp; $B92, OBSERVED_DATA!$A$2:$F$6151, 4, FALSE),  0)</f>
        <v>1.4346999999999999E-3</v>
      </c>
      <c r="O92" s="74">
        <f>IFERROR(VLOOKUP(O$10 &amp; "_" &amp; $D$9 &amp; "_" &amp; $B92, OBSERVED_DATA!$A$2:$F$6151, 4, FALSE),  0)</f>
        <v>3.9694999999999999E-3</v>
      </c>
      <c r="P92" s="72">
        <f>IFERROR(VLOOKUP(P$10 &amp; "_" &amp; $D$9 &amp; "_" &amp; $B92, OBSERVED_DATA!$A$2:$F$6151, 4, FALSE),  0)</f>
        <v>2.6182000000000002E-3</v>
      </c>
      <c r="Q92" s="72">
        <f>IFERROR(VLOOKUP(Q$10 &amp; "_" &amp; $D$9 &amp; "_" &amp; $B92, OBSERVED_DATA!$A$2:$F$6151, 4, FALSE),  0)</f>
        <v>5.3828000000000001E-3</v>
      </c>
      <c r="R92" s="72">
        <f>IFERROR(VLOOKUP(R$10 &amp; "_" &amp; $D$9 &amp; "_" &amp; $B92, OBSERVED_DATA!$A$2:$F$6151, 4, FALSE),  0)</f>
        <v>5.5056000000000003E-3</v>
      </c>
      <c r="S92" s="72">
        <f>IFERROR(VLOOKUP(S$10 &amp; "_" &amp; $D$9 &amp; "_" &amp; $B92, OBSERVED_DATA!$A$2:$F$6151, 4, FALSE),  0)</f>
        <v>9.4853000000000003E-3</v>
      </c>
      <c r="T92" s="72">
        <f>IFERROR(VLOOKUP(T$10 &amp; "_" &amp; $D$9 &amp; "_" &amp; $B92, OBSERVED_DATA!$A$2:$F$6151, 4, FALSE),  0)</f>
        <v>9.0200000000000002E-3</v>
      </c>
    </row>
    <row r="93" spans="2:20" x14ac:dyDescent="0.25">
      <c r="B93" s="30">
        <f>Obs_Time!B93</f>
        <v>164</v>
      </c>
      <c r="C93" s="30">
        <f>Obs_Time!C93</f>
        <v>165</v>
      </c>
      <c r="D93" s="47"/>
      <c r="E93" s="72">
        <f>IFERROR(VLOOKUP(E$10 &amp; "_" &amp; $D$9 &amp; "_" &amp; $B93, OBSERVED_DATA!$A$2:$F$6151, 4, FALSE),  0)</f>
        <v>1.066E-4</v>
      </c>
      <c r="F93" s="73">
        <f>IFERROR(VLOOKUP(F$10 &amp; "_" &amp; $D$9 &amp; "_" &amp; $B93, OBSERVED_DATA!$A$2:$F$6151, 4, FALSE),  0)</f>
        <v>3.7700000000000002E-5</v>
      </c>
      <c r="G93" s="73">
        <f>IFERROR(VLOOKUP(G$10 &amp; "_" &amp; $D$9 &amp; "_" &amp; $B93, OBSERVED_DATA!$A$2:$F$6151, 4, FALSE),  0)</f>
        <v>7.0400000000000004E-5</v>
      </c>
      <c r="H93" s="73">
        <f>IFERROR(VLOOKUP(H$10 &amp; "_" &amp; $D$9 &amp; "_" &amp; $B93, OBSERVED_DATA!$A$2:$F$6151, 4, FALSE),  0)</f>
        <v>0</v>
      </c>
      <c r="I93" s="73">
        <f>IFERROR(VLOOKUP(I$10 &amp; "_" &amp; $D$9 &amp; "_" &amp; $B93, OBSERVED_DATA!$A$2:$F$6151, 4, FALSE),  0)</f>
        <v>0</v>
      </c>
      <c r="J93" s="73">
        <f>IFERROR(VLOOKUP(J$10 &amp; "_" &amp; $D$9 &amp; "_" &amp; $B93, OBSERVED_DATA!$A$2:$F$6151, 4, FALSE),  0)</f>
        <v>1.002E-4</v>
      </c>
      <c r="K93" s="72">
        <f>IFERROR(VLOOKUP(K$10 &amp; "_" &amp; $D$9 &amp; "_" &amp; $B93, OBSERVED_DATA!$A$2:$F$6151, 4, FALSE),  0)</f>
        <v>9.7899999999999994E-5</v>
      </c>
      <c r="L93" s="74">
        <f>IFERROR(VLOOKUP(L$10 &amp; "_" &amp; $D$9 &amp; "_" &amp; $B93, OBSERVED_DATA!$A$2:$F$6151, 4, FALSE),  0)</f>
        <v>0</v>
      </c>
      <c r="M93" s="72">
        <f>IFERROR(VLOOKUP(M$10 &amp; "_" &amp; $D$9 &amp; "_" &amp; $B93, OBSERVED_DATA!$A$2:$F$6151, 4, FALSE),  0)</f>
        <v>2.7409999999999999E-4</v>
      </c>
      <c r="N93" s="72">
        <f>IFERROR(VLOOKUP(N$10 &amp; "_" &amp; $D$9 &amp; "_" &amp; $B93, OBSERVED_DATA!$A$2:$F$6151, 4, FALSE),  0)</f>
        <v>1.2777999999999999E-3</v>
      </c>
      <c r="O93" s="74">
        <f>IFERROR(VLOOKUP(O$10 &amp; "_" &amp; $D$9 &amp; "_" &amp; $B93, OBSERVED_DATA!$A$2:$F$6151, 4, FALSE),  0)</f>
        <v>3.8853E-3</v>
      </c>
      <c r="P93" s="72">
        <f>IFERROR(VLOOKUP(P$10 &amp; "_" &amp; $D$9 &amp; "_" &amp; $B93, OBSERVED_DATA!$A$2:$F$6151, 4, FALSE),  0)</f>
        <v>2.5622000000000002E-3</v>
      </c>
      <c r="Q93" s="72">
        <f>IFERROR(VLOOKUP(Q$10 &amp; "_" &amp; $D$9 &amp; "_" &amp; $B93, OBSERVED_DATA!$A$2:$F$6151, 4, FALSE),  0)</f>
        <v>5.1070999999999998E-3</v>
      </c>
      <c r="R93" s="72">
        <f>IFERROR(VLOOKUP(R$10 &amp; "_" &amp; $D$9 &amp; "_" &amp; $B93, OBSERVED_DATA!$A$2:$F$6151, 4, FALSE),  0)</f>
        <v>5.2548999999999998E-3</v>
      </c>
      <c r="S93" s="72">
        <f>IFERROR(VLOOKUP(S$10 &amp; "_" &amp; $D$9 &amp; "_" &amp; $B93, OBSERVED_DATA!$A$2:$F$6151, 4, FALSE),  0)</f>
        <v>9.3883000000000005E-3</v>
      </c>
      <c r="T93" s="72">
        <f>IFERROR(VLOOKUP(T$10 &amp; "_" &amp; $D$9 &amp; "_" &amp; $B93, OBSERVED_DATA!$A$2:$F$6151, 4, FALSE),  0)</f>
        <v>8.9578999999999995E-3</v>
      </c>
    </row>
    <row r="94" spans="2:20" x14ac:dyDescent="0.25">
      <c r="B94" s="30">
        <f>Obs_Time!B94</f>
        <v>166</v>
      </c>
      <c r="C94" s="30">
        <f>Obs_Time!C94</f>
        <v>167</v>
      </c>
      <c r="D94" s="47"/>
      <c r="E94" s="72">
        <f>IFERROR(VLOOKUP(E$10 &amp; "_" &amp; $D$9 &amp; "_" &amp; $B94, OBSERVED_DATA!$A$2:$F$6151, 4, FALSE),  0)</f>
        <v>9.2100000000000003E-5</v>
      </c>
      <c r="F94" s="73">
        <f>IFERROR(VLOOKUP(F$10 &amp; "_" &amp; $D$9 &amp; "_" &amp; $B94, OBSERVED_DATA!$A$2:$F$6151, 4, FALSE),  0)</f>
        <v>3.1399999999999998E-5</v>
      </c>
      <c r="G94" s="73">
        <f>IFERROR(VLOOKUP(G$10 &amp; "_" &amp; $D$9 &amp; "_" &amp; $B94, OBSERVED_DATA!$A$2:$F$6151, 4, FALSE),  0)</f>
        <v>6.8800000000000005E-5</v>
      </c>
      <c r="H94" s="73">
        <f>IFERROR(VLOOKUP(H$10 &amp; "_" &amp; $D$9 &amp; "_" &amp; $B94, OBSERVED_DATA!$A$2:$F$6151, 4, FALSE),  0)</f>
        <v>0</v>
      </c>
      <c r="I94" s="73">
        <f>IFERROR(VLOOKUP(I$10 &amp; "_" &amp; $D$9 &amp; "_" &amp; $B94, OBSERVED_DATA!$A$2:$F$6151, 4, FALSE),  0)</f>
        <v>0</v>
      </c>
      <c r="J94" s="73">
        <f>IFERROR(VLOOKUP(J$10 &amp; "_" &amp; $D$9 &amp; "_" &amp; $B94, OBSERVED_DATA!$A$2:$F$6151, 4, FALSE),  0)</f>
        <v>9.7100000000000002E-5</v>
      </c>
      <c r="K94" s="72">
        <f>IFERROR(VLOOKUP(K$10 &amp; "_" &amp; $D$9 &amp; "_" &amp; $B94, OBSERVED_DATA!$A$2:$F$6151, 4, FALSE),  0)</f>
        <v>9.09E-5</v>
      </c>
      <c r="L94" s="74">
        <f>IFERROR(VLOOKUP(L$10 &amp; "_" &amp; $D$9 &amp; "_" &amp; $B94, OBSERVED_DATA!$A$2:$F$6151, 4, FALSE),  0)</f>
        <v>0</v>
      </c>
      <c r="M94" s="72">
        <f>IFERROR(VLOOKUP(M$10 &amp; "_" &amp; $D$9 &amp; "_" &amp; $B94, OBSERVED_DATA!$A$2:$F$6151, 4, FALSE),  0)</f>
        <v>2.5300000000000002E-4</v>
      </c>
      <c r="N94" s="72">
        <f>IFERROR(VLOOKUP(N$10 &amp; "_" &amp; $D$9 &amp; "_" &amp; $B94, OBSERVED_DATA!$A$2:$F$6151, 4, FALSE),  0)</f>
        <v>1.2524000000000001E-3</v>
      </c>
      <c r="O94" s="74">
        <f>IFERROR(VLOOKUP(O$10 &amp; "_" &amp; $D$9 &amp; "_" &amp; $B94, OBSERVED_DATA!$A$2:$F$6151, 4, FALSE),  0)</f>
        <v>3.8010000000000001E-3</v>
      </c>
      <c r="P94" s="72">
        <f>IFERROR(VLOOKUP(P$10 &amp; "_" &amp; $D$9 &amp; "_" &amp; $B94, OBSERVED_DATA!$A$2:$F$6151, 4, FALSE),  0)</f>
        <v>2.5060999999999998E-3</v>
      </c>
      <c r="Q94" s="72">
        <f>IFERROR(VLOOKUP(Q$10 &amp; "_" &amp; $D$9 &amp; "_" &amp; $B94, OBSERVED_DATA!$A$2:$F$6151, 4, FALSE),  0)</f>
        <v>4.8333999999999998E-3</v>
      </c>
      <c r="R94" s="72">
        <f>IFERROR(VLOOKUP(R$10 &amp; "_" &amp; $D$9 &amp; "_" &amp; $B94, OBSERVED_DATA!$A$2:$F$6151, 4, FALSE),  0)</f>
        <v>4.9947999999999998E-3</v>
      </c>
      <c r="S94" s="72">
        <f>IFERROR(VLOOKUP(S$10 &amp; "_" &amp; $D$9 &amp; "_" &amp; $B94, OBSERVED_DATA!$A$2:$F$6151, 4, FALSE),  0)</f>
        <v>9.2488999999999991E-3</v>
      </c>
      <c r="T94" s="72">
        <f>IFERROR(VLOOKUP(T$10 &amp; "_" &amp; $D$9 &amp; "_" &amp; $B94, OBSERVED_DATA!$A$2:$F$6151, 4, FALSE),  0)</f>
        <v>8.8448999999999993E-3</v>
      </c>
    </row>
    <row r="95" spans="2:20" x14ac:dyDescent="0.25">
      <c r="B95" s="30">
        <f>Obs_Time!B95</f>
        <v>168</v>
      </c>
      <c r="C95" s="30">
        <f>Obs_Time!C95</f>
        <v>169</v>
      </c>
      <c r="D95" s="47"/>
      <c r="E95" s="72">
        <f>IFERROR(VLOOKUP(E$10 &amp; "_" &amp; $D$9 &amp; "_" &amp; $B95, OBSERVED_DATA!$A$2:$F$6151, 4, FALSE),  0)</f>
        <v>7.7600000000000002E-5</v>
      </c>
      <c r="F95" s="73">
        <f>IFERROR(VLOOKUP(F$10 &amp; "_" &amp; $D$9 &amp; "_" &amp; $B95, OBSERVED_DATA!$A$2:$F$6151, 4, FALSE),  0)</f>
        <v>2.51E-5</v>
      </c>
      <c r="G95" s="73">
        <f>IFERROR(VLOOKUP(G$10 &amp; "_" &amp; $D$9 &amp; "_" &amp; $B95, OBSERVED_DATA!$A$2:$F$6151, 4, FALSE),  0)</f>
        <v>6.7100000000000005E-5</v>
      </c>
      <c r="H95" s="73">
        <f>IFERROR(VLOOKUP(H$10 &amp; "_" &amp; $D$9 &amp; "_" &amp; $B95, OBSERVED_DATA!$A$2:$F$6151, 4, FALSE),  0)</f>
        <v>0</v>
      </c>
      <c r="I95" s="73">
        <f>IFERROR(VLOOKUP(I$10 &amp; "_" &amp; $D$9 &amp; "_" &amp; $B95, OBSERVED_DATA!$A$2:$F$6151, 4, FALSE),  0)</f>
        <v>0</v>
      </c>
      <c r="J95" s="73">
        <f>IFERROR(VLOOKUP(J$10 &amp; "_" &amp; $D$9 &amp; "_" &amp; $B95, OBSERVED_DATA!$A$2:$F$6151, 4, FALSE),  0)</f>
        <v>9.4099999999999997E-5</v>
      </c>
      <c r="K95" s="72">
        <f>IFERROR(VLOOKUP(K$10 &amp; "_" &amp; $D$9 &amp; "_" &amp; $B95, OBSERVED_DATA!$A$2:$F$6151, 4, FALSE),  0)</f>
        <v>8.3900000000000006E-5</v>
      </c>
      <c r="L95" s="74">
        <f>IFERROR(VLOOKUP(L$10 &amp; "_" &amp; $D$9 &amp; "_" &amp; $B95, OBSERVED_DATA!$A$2:$F$6151, 4, FALSE),  0)</f>
        <v>0</v>
      </c>
      <c r="M95" s="72">
        <f>IFERROR(VLOOKUP(M$10 &amp; "_" &amp; $D$9 &amp; "_" &amp; $B95, OBSERVED_DATA!$A$2:$F$6151, 4, FALSE),  0)</f>
        <v>2.318E-4</v>
      </c>
      <c r="N95" s="72">
        <f>IFERROR(VLOOKUP(N$10 &amp; "_" &amp; $D$9 &amp; "_" &amp; $B95, OBSERVED_DATA!$A$2:$F$6151, 4, FALSE),  0)</f>
        <v>1.227E-3</v>
      </c>
      <c r="O95" s="74">
        <f>IFERROR(VLOOKUP(O$10 &amp; "_" &amp; $D$9 &amp; "_" &amp; $B95, OBSERVED_DATA!$A$2:$F$6151, 4, FALSE),  0)</f>
        <v>3.7168000000000001E-3</v>
      </c>
      <c r="P95" s="72">
        <f>IFERROR(VLOOKUP(P$10 &amp; "_" &amp; $D$9 &amp; "_" &amp; $B95, OBSERVED_DATA!$A$2:$F$6151, 4, FALSE),  0)</f>
        <v>2.4502999999999999E-3</v>
      </c>
      <c r="Q95" s="72">
        <f>IFERROR(VLOOKUP(Q$10 &amp; "_" &amp; $D$9 &amp; "_" &amp; $B95, OBSERVED_DATA!$A$2:$F$6151, 4, FALSE),  0)</f>
        <v>4.5611000000000002E-3</v>
      </c>
      <c r="R95" s="72">
        <f>IFERROR(VLOOKUP(R$10 &amp; "_" &amp; $D$9 &amp; "_" &amp; $B95, OBSERVED_DATA!$A$2:$F$6151, 4, FALSE),  0)</f>
        <v>4.7269E-3</v>
      </c>
      <c r="S95" s="72">
        <f>IFERROR(VLOOKUP(S$10 &amp; "_" &amp; $D$9 &amp; "_" &amp; $B95, OBSERVED_DATA!$A$2:$F$6151, 4, FALSE),  0)</f>
        <v>9.0682999999999996E-3</v>
      </c>
      <c r="T95" s="72">
        <f>IFERROR(VLOOKUP(T$10 &amp; "_" &amp; $D$9 &amp; "_" &amp; $B95, OBSERVED_DATA!$A$2:$F$6151, 4, FALSE),  0)</f>
        <v>8.6779999999999999E-3</v>
      </c>
    </row>
    <row r="96" spans="2:20" x14ac:dyDescent="0.25">
      <c r="B96" s="30">
        <f>Obs_Time!B96</f>
        <v>170</v>
      </c>
      <c r="C96" s="30">
        <f>Obs_Time!C96</f>
        <v>171</v>
      </c>
      <c r="D96" s="47"/>
      <c r="E96" s="72">
        <f>IFERROR(VLOOKUP(E$10 &amp; "_" &amp; $D$9 &amp; "_" &amp; $B96, OBSERVED_DATA!$A$2:$F$6151, 4, FALSE),  0)</f>
        <v>6.8200000000000004E-5</v>
      </c>
      <c r="F96" s="73">
        <f>IFERROR(VLOOKUP(F$10 &amp; "_" &amp; $D$9 &amp; "_" &amp; $B96, OBSERVED_DATA!$A$2:$F$6151, 4, FALSE),  0)</f>
        <v>1.88E-5</v>
      </c>
      <c r="G96" s="73">
        <f>IFERROR(VLOOKUP(G$10 &amp; "_" &amp; $D$9 &amp; "_" &amp; $B96, OBSERVED_DATA!$A$2:$F$6151, 4, FALSE),  0)</f>
        <v>6.5199999999999999E-5</v>
      </c>
      <c r="H96" s="73">
        <f>IFERROR(VLOOKUP(H$10 &amp; "_" &amp; $D$9 &amp; "_" &amp; $B96, OBSERVED_DATA!$A$2:$F$6151, 4, FALSE),  0)</f>
        <v>0</v>
      </c>
      <c r="I96" s="73">
        <f>IFERROR(VLOOKUP(I$10 &amp; "_" &amp; $D$9 &amp; "_" &amp; $B96, OBSERVED_DATA!$A$2:$F$6151, 4, FALSE),  0)</f>
        <v>0</v>
      </c>
      <c r="J96" s="73">
        <f>IFERROR(VLOOKUP(J$10 &amp; "_" &amp; $D$9 &amp; "_" &amp; $B96, OBSERVED_DATA!$A$2:$F$6151, 4, FALSE),  0)</f>
        <v>9.1100000000000005E-5</v>
      </c>
      <c r="K96" s="72">
        <f>IFERROR(VLOOKUP(K$10 &amp; "_" &amp; $D$9 &amp; "_" &amp; $B96, OBSERVED_DATA!$A$2:$F$6151, 4, FALSE),  0)</f>
        <v>7.6899999999999999E-5</v>
      </c>
      <c r="L96" s="74">
        <f>IFERROR(VLOOKUP(L$10 &amp; "_" &amp; $D$9 &amp; "_" &amp; $B96, OBSERVED_DATA!$A$2:$F$6151, 4, FALSE),  0)</f>
        <v>0</v>
      </c>
      <c r="M96" s="72">
        <f>IFERROR(VLOOKUP(M$10 &amp; "_" &amp; $D$9 &amp; "_" &amp; $B96, OBSERVED_DATA!$A$2:$F$6151, 4, FALSE),  0)</f>
        <v>2.107E-4</v>
      </c>
      <c r="N96" s="72">
        <f>IFERROR(VLOOKUP(N$10 &amp; "_" &amp; $D$9 &amp; "_" &amp; $B96, OBSERVED_DATA!$A$2:$F$6151, 4, FALSE),  0)</f>
        <v>1.2018E-3</v>
      </c>
      <c r="O96" s="74">
        <f>IFERROR(VLOOKUP(O$10 &amp; "_" &amp; $D$9 &amp; "_" &amp; $B96, OBSERVED_DATA!$A$2:$F$6151, 4, FALSE),  0)</f>
        <v>3.6323000000000002E-3</v>
      </c>
      <c r="P96" s="72">
        <f>IFERROR(VLOOKUP(P$10 &amp; "_" &amp; $D$9 &amp; "_" &amp; $B96, OBSERVED_DATA!$A$2:$F$6151, 4, FALSE),  0)</f>
        <v>2.3942E-3</v>
      </c>
      <c r="Q96" s="72">
        <f>IFERROR(VLOOKUP(Q$10 &amp; "_" &amp; $D$9 &amp; "_" &amp; $B96, OBSERVED_DATA!$A$2:$F$6151, 4, FALSE),  0)</f>
        <v>4.2963999999999997E-3</v>
      </c>
      <c r="R96" s="72">
        <f>IFERROR(VLOOKUP(R$10 &amp; "_" &amp; $D$9 &amp; "_" &amp; $B96, OBSERVED_DATA!$A$2:$F$6151, 4, FALSE),  0)</f>
        <v>4.4678000000000001E-3</v>
      </c>
      <c r="S96" s="72">
        <f>IFERROR(VLOOKUP(S$10 &amp; "_" &amp; $D$9 &amp; "_" &amp; $B96, OBSERVED_DATA!$A$2:$F$6151, 4, FALSE),  0)</f>
        <v>8.7738999999999994E-3</v>
      </c>
      <c r="T96" s="72">
        <f>IFERROR(VLOOKUP(T$10 &amp; "_" &amp; $D$9 &amp; "_" &amp; $B96, OBSERVED_DATA!$A$2:$F$6151, 4, FALSE),  0)</f>
        <v>8.3940999999999998E-3</v>
      </c>
    </row>
    <row r="97" spans="2:20" x14ac:dyDescent="0.25">
      <c r="B97" s="30">
        <f>Obs_Time!B97</f>
        <v>172</v>
      </c>
      <c r="C97" s="30">
        <f>Obs_Time!C97</f>
        <v>173</v>
      </c>
      <c r="D97" s="47"/>
      <c r="E97" s="72">
        <f>IFERROR(VLOOKUP(E$10 &amp; "_" &amp; $D$9 &amp; "_" &amp; $B97, OBSERVED_DATA!$A$2:$F$6151, 4, FALSE),  0)</f>
        <v>5.9200000000000002E-5</v>
      </c>
      <c r="F97" s="73">
        <f>IFERROR(VLOOKUP(F$10 &amp; "_" &amp; $D$9 &amp; "_" &amp; $B97, OBSERVED_DATA!$A$2:$F$6151, 4, FALSE),  0)</f>
        <v>1.26E-5</v>
      </c>
      <c r="G97" s="73">
        <f>IFERROR(VLOOKUP(G$10 &amp; "_" &amp; $D$9 &amp; "_" &amp; $B97, OBSERVED_DATA!$A$2:$F$6151, 4, FALSE),  0)</f>
        <v>6.3499999999999999E-5</v>
      </c>
      <c r="H97" s="73">
        <f>IFERROR(VLOOKUP(H$10 &amp; "_" &amp; $D$9 &amp; "_" &amp; $B97, OBSERVED_DATA!$A$2:$F$6151, 4, FALSE),  0)</f>
        <v>0</v>
      </c>
      <c r="I97" s="73">
        <f>IFERROR(VLOOKUP(I$10 &amp; "_" &amp; $D$9 &amp; "_" &amp; $B97, OBSERVED_DATA!$A$2:$F$6151, 4, FALSE),  0)</f>
        <v>0</v>
      </c>
      <c r="J97" s="73">
        <f>IFERROR(VLOOKUP(J$10 &amp; "_" &amp; $D$9 &amp; "_" &amp; $B97, OBSERVED_DATA!$A$2:$F$6151, 4, FALSE),  0)</f>
        <v>8.7999999999999998E-5</v>
      </c>
      <c r="K97" s="72">
        <f>IFERROR(VLOOKUP(K$10 &amp; "_" &amp; $D$9 &amp; "_" &amp; $B97, OBSERVED_DATA!$A$2:$F$6151, 4, FALSE),  0)</f>
        <v>6.9900000000000005E-5</v>
      </c>
      <c r="L97" s="74">
        <f>IFERROR(VLOOKUP(L$10 &amp; "_" &amp; $D$9 &amp; "_" &amp; $B97, OBSERVED_DATA!$A$2:$F$6151, 4, FALSE),  0)</f>
        <v>0</v>
      </c>
      <c r="M97" s="72">
        <f>IFERROR(VLOOKUP(M$10 &amp; "_" &amp; $D$9 &amp; "_" &amp; $B97, OBSERVED_DATA!$A$2:$F$6151, 4, FALSE),  0)</f>
        <v>1.895E-4</v>
      </c>
      <c r="N97" s="72">
        <f>IFERROR(VLOOKUP(N$10 &amp; "_" &amp; $D$9 &amp; "_" &amp; $B97, OBSERVED_DATA!$A$2:$F$6151, 4, FALSE),  0)</f>
        <v>1.1764E-3</v>
      </c>
      <c r="O97" s="74">
        <f>IFERROR(VLOOKUP(O$10 &amp; "_" &amp; $D$9 &amp; "_" &amp; $B97, OBSERVED_DATA!$A$2:$F$6151, 4, FALSE),  0)</f>
        <v>3.5479999999999999E-3</v>
      </c>
      <c r="P97" s="72">
        <f>IFERROR(VLOOKUP(P$10 &amp; "_" &amp; $D$9 &amp; "_" &amp; $B97, OBSERVED_DATA!$A$2:$F$6151, 4, FALSE),  0)</f>
        <v>2.3383000000000002E-3</v>
      </c>
      <c r="Q97" s="72">
        <f>IFERROR(VLOOKUP(Q$10 &amp; "_" &amp; $D$9 &amp; "_" &amp; $B97, OBSERVED_DATA!$A$2:$F$6151, 4, FALSE),  0)</f>
        <v>4.0390000000000001E-3</v>
      </c>
      <c r="R97" s="72">
        <f>IFERROR(VLOOKUP(R$10 &amp; "_" &amp; $D$9 &amp; "_" &amp; $B97, OBSERVED_DATA!$A$2:$F$6151, 4, FALSE),  0)</f>
        <v>4.2144000000000001E-3</v>
      </c>
      <c r="S97" s="72">
        <f>IFERROR(VLOOKUP(S$10 &amp; "_" &amp; $D$9 &amp; "_" &amp; $B97, OBSERVED_DATA!$A$2:$F$6151, 4, FALSE),  0)</f>
        <v>8.4449E-3</v>
      </c>
      <c r="T97" s="72">
        <f>IFERROR(VLOOKUP(T$10 &amp; "_" &amp; $D$9 &amp; "_" &amp; $B97, OBSERVED_DATA!$A$2:$F$6151, 4, FALSE),  0)</f>
        <v>8.0818000000000001E-3</v>
      </c>
    </row>
    <row r="98" spans="2:20" x14ac:dyDescent="0.25">
      <c r="B98" s="30">
        <f>Obs_Time!B98</f>
        <v>174</v>
      </c>
      <c r="C98" s="30">
        <f>Obs_Time!C98</f>
        <v>175</v>
      </c>
      <c r="D98" s="47"/>
      <c r="E98" s="72">
        <f>IFERROR(VLOOKUP(E$10 &amp; "_" &amp; $D$9 &amp; "_" &amp; $B98, OBSERVED_DATA!$A$2:$F$6151, 4, FALSE),  0)</f>
        <v>5.1199999999999998E-5</v>
      </c>
      <c r="F98" s="73">
        <f>IFERROR(VLOOKUP(F$10 &amp; "_" &amp; $D$9 &amp; "_" &amp; $B98, OBSERVED_DATA!$A$2:$F$6151, 4, FALSE),  0)</f>
        <v>6.2999999999999998E-6</v>
      </c>
      <c r="G98" s="73">
        <f>IFERROR(VLOOKUP(G$10 &amp; "_" &amp; $D$9 &amp; "_" &amp; $B98, OBSERVED_DATA!$A$2:$F$6151, 4, FALSE),  0)</f>
        <v>6.1799999999999998E-5</v>
      </c>
      <c r="H98" s="73">
        <f>IFERROR(VLOOKUP(H$10 &amp; "_" &amp; $D$9 &amp; "_" &amp; $B98, OBSERVED_DATA!$A$2:$F$6151, 4, FALSE),  0)</f>
        <v>0</v>
      </c>
      <c r="I98" s="73">
        <f>IFERROR(VLOOKUP(I$10 &amp; "_" &amp; $D$9 &amp; "_" &amp; $B98, OBSERVED_DATA!$A$2:$F$6151, 4, FALSE),  0)</f>
        <v>0</v>
      </c>
      <c r="J98" s="73">
        <f>IFERROR(VLOOKUP(J$10 &amp; "_" &amp; $D$9 &amp; "_" &amp; $B98, OBSERVED_DATA!$A$2:$F$6151, 4, FALSE),  0)</f>
        <v>8.5000000000000006E-5</v>
      </c>
      <c r="K98" s="72">
        <f>IFERROR(VLOOKUP(K$10 &amp; "_" &amp; $D$9 &amp; "_" &amp; $B98, OBSERVED_DATA!$A$2:$F$6151, 4, FALSE),  0)</f>
        <v>6.2899999999999997E-5</v>
      </c>
      <c r="L98" s="74">
        <f>IFERROR(VLOOKUP(L$10 &amp; "_" &amp; $D$9 &amp; "_" &amp; $B98, OBSERVED_DATA!$A$2:$F$6151, 4, FALSE),  0)</f>
        <v>0</v>
      </c>
      <c r="M98" s="72">
        <f>IFERROR(VLOOKUP(M$10 &amp; "_" &amp; $D$9 &amp; "_" &amp; $B98, OBSERVED_DATA!$A$2:$F$6151, 4, FALSE),  0)</f>
        <v>1.683E-4</v>
      </c>
      <c r="N98" s="72">
        <f>IFERROR(VLOOKUP(N$10 &amp; "_" &amp; $D$9 &amp; "_" &amp; $B98, OBSERVED_DATA!$A$2:$F$6151, 4, FALSE),  0)</f>
        <v>1.1509999999999999E-3</v>
      </c>
      <c r="O98" s="74">
        <f>IFERROR(VLOOKUP(O$10 &amp; "_" &amp; $D$9 &amp; "_" &amp; $B98, OBSERVED_DATA!$A$2:$F$6151, 4, FALSE),  0)</f>
        <v>3.4637000000000001E-3</v>
      </c>
      <c r="P98" s="72">
        <f>IFERROR(VLOOKUP(P$10 &amp; "_" &amp; $D$9 &amp; "_" &amp; $B98, OBSERVED_DATA!$A$2:$F$6151, 4, FALSE),  0)</f>
        <v>2.2821999999999999E-3</v>
      </c>
      <c r="Q98" s="72">
        <f>IFERROR(VLOOKUP(Q$10 &amp; "_" &amp; $D$9 &amp; "_" &amp; $B98, OBSERVED_DATA!$A$2:$F$6151, 4, FALSE),  0)</f>
        <v>3.7916E-3</v>
      </c>
      <c r="R98" s="72">
        <f>IFERROR(VLOOKUP(R$10 &amp; "_" &amp; $D$9 &amp; "_" &amp; $B98, OBSERVED_DATA!$A$2:$F$6151, 4, FALSE),  0)</f>
        <v>3.9668000000000004E-3</v>
      </c>
      <c r="S98" s="72">
        <f>IFERROR(VLOOKUP(S$10 &amp; "_" &amp; $D$9 &amp; "_" &amp; $B98, OBSERVED_DATA!$A$2:$F$6151, 4, FALSE),  0)</f>
        <v>8.0443000000000008E-3</v>
      </c>
      <c r="T98" s="72">
        <f>IFERROR(VLOOKUP(T$10 &amp; "_" &amp; $D$9 &amp; "_" &amp; $B98, OBSERVED_DATA!$A$2:$F$6151, 4, FALSE),  0)</f>
        <v>7.7422000000000003E-3</v>
      </c>
    </row>
    <row r="99" spans="2:20" x14ac:dyDescent="0.25">
      <c r="B99" s="30">
        <f>Obs_Time!B99</f>
        <v>176</v>
      </c>
      <c r="C99" s="30">
        <f>Obs_Time!C99</f>
        <v>177</v>
      </c>
      <c r="D99" s="47"/>
      <c r="E99" s="72">
        <f>IFERROR(VLOOKUP(E$10 &amp; "_" &amp; $D$9 &amp; "_" &amp; $B99, OBSERVED_DATA!$A$2:$F$6151, 4, FALSE),  0)</f>
        <v>4.5200000000000001E-5</v>
      </c>
      <c r="F99" s="73">
        <f>IFERROR(VLOOKUP(F$10 &amp; "_" &amp; $D$9 &amp; "_" &amp; $B99, OBSERVED_DATA!$A$2:$F$6151, 4, FALSE),  0)</f>
        <v>0</v>
      </c>
      <c r="G99" s="73">
        <f>IFERROR(VLOOKUP(G$10 &amp; "_" &amp; $D$9 &amp; "_" &amp; $B99, OBSERVED_DATA!$A$2:$F$6151, 4, FALSE),  0)</f>
        <v>6.0099999999999997E-5</v>
      </c>
      <c r="H99" s="73">
        <f>IFERROR(VLOOKUP(H$10 &amp; "_" &amp; $D$9 &amp; "_" &amp; $B99, OBSERVED_DATA!$A$2:$F$6151, 4, FALSE),  0)</f>
        <v>0</v>
      </c>
      <c r="I99" s="73">
        <f>IFERROR(VLOOKUP(I$10 &amp; "_" &amp; $D$9 &amp; "_" &amp; $B99, OBSERVED_DATA!$A$2:$F$6151, 4, FALSE),  0)</f>
        <v>0</v>
      </c>
      <c r="J99" s="73">
        <f>IFERROR(VLOOKUP(J$10 &amp; "_" &amp; $D$9 &amp; "_" &amp; $B99, OBSERVED_DATA!$A$2:$F$6151, 4, FALSE),  0)</f>
        <v>8.2000000000000001E-5</v>
      </c>
      <c r="K99" s="72">
        <f>IFERROR(VLOOKUP(K$10 &amp; "_" &amp; $D$9 &amp; "_" &amp; $B99, OBSERVED_DATA!$A$2:$F$6151, 4, FALSE),  0)</f>
        <v>5.5899999999999997E-5</v>
      </c>
      <c r="L99" s="74">
        <f>IFERROR(VLOOKUP(L$10 &amp; "_" &amp; $D$9 &amp; "_" &amp; $B99, OBSERVED_DATA!$A$2:$F$6151, 4, FALSE),  0)</f>
        <v>0</v>
      </c>
      <c r="M99" s="72">
        <f>IFERROR(VLOOKUP(M$10 &amp; "_" &amp; $D$9 &amp; "_" &amp; $B99, OBSERVED_DATA!$A$2:$F$6151, 4, FALSE),  0)</f>
        <v>1.472E-4</v>
      </c>
      <c r="N99" s="72">
        <f>IFERROR(VLOOKUP(N$10 &amp; "_" &amp; $D$9 &amp; "_" &amp; $B99, OBSERVED_DATA!$A$2:$F$6151, 4, FALSE),  0)</f>
        <v>1.1257000000000001E-3</v>
      </c>
      <c r="O99" s="74">
        <f>IFERROR(VLOOKUP(O$10 &amp; "_" &amp; $D$9 &amp; "_" &amp; $B99, OBSERVED_DATA!$A$2:$F$6151, 4, FALSE),  0)</f>
        <v>3.3795000000000001E-3</v>
      </c>
      <c r="P99" s="72">
        <f>IFERROR(VLOOKUP(P$10 &amp; "_" &amp; $D$9 &amp; "_" &amp; $B99, OBSERVED_DATA!$A$2:$F$6151, 4, FALSE),  0)</f>
        <v>2.2260000000000001E-3</v>
      </c>
      <c r="Q99" s="72">
        <f>IFERROR(VLOOKUP(Q$10 &amp; "_" &amp; $D$9 &amp; "_" &amp; $B99, OBSERVED_DATA!$A$2:$F$6151, 4, FALSE),  0)</f>
        <v>3.5473000000000002E-3</v>
      </c>
      <c r="R99" s="72">
        <f>IFERROR(VLOOKUP(R$10 &amp; "_" &amp; $D$9 &amp; "_" &amp; $B99, OBSERVED_DATA!$A$2:$F$6151, 4, FALSE),  0)</f>
        <v>3.7277999999999999E-3</v>
      </c>
      <c r="S99" s="72">
        <f>IFERROR(VLOOKUP(S$10 &amp; "_" &amp; $D$9 &amp; "_" &amp; $B99, OBSERVED_DATA!$A$2:$F$6151, 4, FALSE),  0)</f>
        <v>7.6293000000000003E-3</v>
      </c>
      <c r="T99" s="72">
        <f>IFERROR(VLOOKUP(T$10 &amp; "_" &amp; $D$9 &amp; "_" &amp; $B99, OBSERVED_DATA!$A$2:$F$6151, 4, FALSE),  0)</f>
        <v>7.3648000000000003E-3</v>
      </c>
    </row>
    <row r="100" spans="2:20" x14ac:dyDescent="0.25">
      <c r="B100" s="30">
        <f>Obs_Time!B100</f>
        <v>178</v>
      </c>
      <c r="C100" s="30">
        <f>Obs_Time!C100</f>
        <v>179</v>
      </c>
      <c r="D100" s="47"/>
      <c r="E100" s="72">
        <f>IFERROR(VLOOKUP(E$10 &amp; "_" &amp; $D$9 &amp; "_" &amp; $B100, OBSERVED_DATA!$A$2:$F$6151, 4, FALSE),  0)</f>
        <v>3.9199999999999997E-5</v>
      </c>
      <c r="F100" s="73">
        <f>IFERROR(VLOOKUP(F$10 &amp; "_" &amp; $D$9 &amp; "_" &amp; $B100, OBSERVED_DATA!$A$2:$F$6151, 4, FALSE),  0)</f>
        <v>0</v>
      </c>
      <c r="G100" s="73">
        <f>IFERROR(VLOOKUP(G$10 &amp; "_" &amp; $D$9 &amp; "_" &amp; $B100, OBSERVED_DATA!$A$2:$F$6151, 4, FALSE),  0)</f>
        <v>5.8400000000000003E-5</v>
      </c>
      <c r="H100" s="73">
        <f>IFERROR(VLOOKUP(H$10 &amp; "_" &amp; $D$9 &amp; "_" &amp; $B100, OBSERVED_DATA!$A$2:$F$6151, 4, FALSE),  0)</f>
        <v>0</v>
      </c>
      <c r="I100" s="73">
        <f>IFERROR(VLOOKUP(I$10 &amp; "_" &amp; $D$9 &amp; "_" &amp; $B100, OBSERVED_DATA!$A$2:$F$6151, 4, FALSE),  0)</f>
        <v>0</v>
      </c>
      <c r="J100" s="73">
        <f>IFERROR(VLOOKUP(J$10 &amp; "_" &amp; $D$9 &amp; "_" &amp; $B100, OBSERVED_DATA!$A$2:$F$6151, 4, FALSE),  0)</f>
        <v>7.8899999999999993E-5</v>
      </c>
      <c r="K100" s="72">
        <f>IFERROR(VLOOKUP(K$10 &amp; "_" &amp; $D$9 &amp; "_" &amp; $B100, OBSERVED_DATA!$A$2:$F$6151, 4, FALSE),  0)</f>
        <v>4.8900000000000003E-5</v>
      </c>
      <c r="L100" s="74">
        <f>IFERROR(VLOOKUP(L$10 &amp; "_" &amp; $D$9 &amp; "_" &amp; $B100, OBSERVED_DATA!$A$2:$F$6151, 4, FALSE),  0)</f>
        <v>0</v>
      </c>
      <c r="M100" s="72">
        <f>IFERROR(VLOOKUP(M$10 &amp; "_" &amp; $D$9 &amp; "_" &amp; $B100, OBSERVED_DATA!$A$2:$F$6151, 4, FALSE),  0)</f>
        <v>1.4109999999999999E-4</v>
      </c>
      <c r="N100" s="72">
        <f>IFERROR(VLOOKUP(N$10 &amp; "_" &amp; $D$9 &amp; "_" &amp; $B100, OBSERVED_DATA!$A$2:$F$6151, 4, FALSE),  0)</f>
        <v>1.1003E-3</v>
      </c>
      <c r="O100" s="74">
        <f>IFERROR(VLOOKUP(O$10 &amp; "_" &amp; $D$9 &amp; "_" &amp; $B100, OBSERVED_DATA!$A$2:$F$6151, 4, FALSE),  0)</f>
        <v>3.2950000000000002E-3</v>
      </c>
      <c r="P100" s="72">
        <f>IFERROR(VLOOKUP(P$10 &amp; "_" &amp; $D$9 &amp; "_" &amp; $B100, OBSERVED_DATA!$A$2:$F$6151, 4, FALSE),  0)</f>
        <v>2.1703E-3</v>
      </c>
      <c r="Q100" s="72">
        <f>IFERROR(VLOOKUP(Q$10 &amp; "_" &amp; $D$9 &amp; "_" &amp; $B100, OBSERVED_DATA!$A$2:$F$6151, 4, FALSE),  0)</f>
        <v>3.3056000000000001E-3</v>
      </c>
      <c r="R100" s="72">
        <f>IFERROR(VLOOKUP(R$10 &amp; "_" &amp; $D$9 &amp; "_" &amp; $B100, OBSERVED_DATA!$A$2:$F$6151, 4, FALSE),  0)</f>
        <v>3.4949E-3</v>
      </c>
      <c r="S100" s="72">
        <f>IFERROR(VLOOKUP(S$10 &amp; "_" &amp; $D$9 &amp; "_" &amp; $B100, OBSERVED_DATA!$A$2:$F$6151, 4, FALSE),  0)</f>
        <v>7.2179000000000002E-3</v>
      </c>
      <c r="T100" s="72">
        <f>IFERROR(VLOOKUP(T$10 &amp; "_" &amp; $D$9 &amp; "_" &amp; $B100, OBSERVED_DATA!$A$2:$F$6151, 4, FALSE),  0)</f>
        <v>6.9819000000000001E-3</v>
      </c>
    </row>
    <row r="101" spans="2:20" x14ac:dyDescent="0.25">
      <c r="B101" s="30">
        <f>Obs_Time!B101</f>
        <v>180</v>
      </c>
      <c r="C101" s="30">
        <f>Obs_Time!C101</f>
        <v>181</v>
      </c>
      <c r="D101" s="47"/>
      <c r="E101" s="72">
        <f>IFERROR(VLOOKUP(E$10 &amp; "_" &amp; $D$9 &amp; "_" &amp; $B101, OBSERVED_DATA!$A$2:$F$6151, 4, FALSE),  0)</f>
        <v>3.3200000000000001E-5</v>
      </c>
      <c r="F101" s="73">
        <f>IFERROR(VLOOKUP(F$10 &amp; "_" &amp; $D$9 &amp; "_" &amp; $B101, OBSERVED_DATA!$A$2:$F$6151, 4, FALSE),  0)</f>
        <v>0</v>
      </c>
      <c r="G101" s="73">
        <f>IFERROR(VLOOKUP(G$10 &amp; "_" &amp; $D$9 &amp; "_" &amp; $B101, OBSERVED_DATA!$A$2:$F$6151, 4, FALSE),  0)</f>
        <v>5.66E-5</v>
      </c>
      <c r="H101" s="73">
        <f>IFERROR(VLOOKUP(H$10 &amp; "_" &amp; $D$9 &amp; "_" &amp; $B101, OBSERVED_DATA!$A$2:$F$6151, 4, FALSE),  0)</f>
        <v>0</v>
      </c>
      <c r="I101" s="73">
        <f>IFERROR(VLOOKUP(I$10 &amp; "_" &amp; $D$9 &amp; "_" &amp; $B101, OBSERVED_DATA!$A$2:$F$6151, 4, FALSE),  0)</f>
        <v>0</v>
      </c>
      <c r="J101" s="73">
        <f>IFERROR(VLOOKUP(J$10 &amp; "_" &amp; $D$9 &amp; "_" &amp; $B101, OBSERVED_DATA!$A$2:$F$6151, 4, FALSE),  0)</f>
        <v>7.5900000000000002E-5</v>
      </c>
      <c r="K101" s="72">
        <f>IFERROR(VLOOKUP(K$10 &amp; "_" &amp; $D$9 &amp; "_" &amp; $B101, OBSERVED_DATA!$A$2:$F$6151, 4, FALSE),  0)</f>
        <v>4.1900000000000002E-5</v>
      </c>
      <c r="L101" s="74">
        <f>IFERROR(VLOOKUP(L$10 &amp; "_" &amp; $D$9 &amp; "_" &amp; $B101, OBSERVED_DATA!$A$2:$F$6151, 4, FALSE),  0)</f>
        <v>0</v>
      </c>
      <c r="M101" s="72">
        <f>IFERROR(VLOOKUP(M$10 &amp; "_" &amp; $D$9 &amp; "_" &amp; $B101, OBSERVED_DATA!$A$2:$F$6151, 4, FALSE),  0)</f>
        <v>1.351E-4</v>
      </c>
      <c r="N101" s="72">
        <f>IFERROR(VLOOKUP(N$10 &amp; "_" &amp; $D$9 &amp; "_" &amp; $B101, OBSERVED_DATA!$A$2:$F$6151, 4, FALSE),  0)</f>
        <v>1.0751000000000001E-3</v>
      </c>
      <c r="O101" s="74">
        <f>IFERROR(VLOOKUP(O$10 &amp; "_" &amp; $D$9 &amp; "_" &amp; $B101, OBSERVED_DATA!$A$2:$F$6151, 4, FALSE),  0)</f>
        <v>3.2108000000000002E-3</v>
      </c>
      <c r="P101" s="72">
        <f>IFERROR(VLOOKUP(P$10 &amp; "_" &amp; $D$9 &amp; "_" &amp; $B101, OBSERVED_DATA!$A$2:$F$6151, 4, FALSE),  0)</f>
        <v>2.114E-3</v>
      </c>
      <c r="Q101" s="72">
        <f>IFERROR(VLOOKUP(Q$10 &amp; "_" &amp; $D$9 &amp; "_" &amp; $B101, OBSERVED_DATA!$A$2:$F$6151, 4, FALSE),  0)</f>
        <v>3.0820999999999999E-3</v>
      </c>
      <c r="R101" s="72">
        <f>IFERROR(VLOOKUP(R$10 &amp; "_" &amp; $D$9 &amp; "_" &amp; $B101, OBSERVED_DATA!$A$2:$F$6151, 4, FALSE),  0)</f>
        <v>3.2723000000000001E-3</v>
      </c>
      <c r="S101" s="72">
        <f>IFERROR(VLOOKUP(S$10 &amp; "_" &amp; $D$9 &amp; "_" &amp; $B101, OBSERVED_DATA!$A$2:$F$6151, 4, FALSE),  0)</f>
        <v>6.7907999999999996E-3</v>
      </c>
      <c r="T101" s="72">
        <f>IFERROR(VLOOKUP(T$10 &amp; "_" &amp; $D$9 &amp; "_" &amp; $B101, OBSERVED_DATA!$A$2:$F$6151, 4, FALSE),  0)</f>
        <v>6.5902000000000001E-3</v>
      </c>
    </row>
    <row r="102" spans="2:20" x14ac:dyDescent="0.25">
      <c r="B102" s="30">
        <f>Obs_Time!B102</f>
        <v>182</v>
      </c>
      <c r="C102" s="30">
        <f>Obs_Time!C102</f>
        <v>183</v>
      </c>
      <c r="D102" s="47"/>
      <c r="E102" s="72">
        <f>IFERROR(VLOOKUP(E$10 &amp; "_" &amp; $D$9 &amp; "_" &amp; $B102, OBSERVED_DATA!$A$2:$F$6151, 4, FALSE),  0)</f>
        <v>2.72E-5</v>
      </c>
      <c r="F102" s="73">
        <f>IFERROR(VLOOKUP(F$10 &amp; "_" &amp; $D$9 &amp; "_" &amp; $B102, OBSERVED_DATA!$A$2:$F$6151, 4, FALSE),  0)</f>
        <v>0</v>
      </c>
      <c r="G102" s="73">
        <f>IFERROR(VLOOKUP(G$10 &amp; "_" &amp; $D$9 &amp; "_" &amp; $B102, OBSERVED_DATA!$A$2:$F$6151, 4, FALSE),  0)</f>
        <v>5.4799999999999997E-5</v>
      </c>
      <c r="H102" s="73">
        <f>IFERROR(VLOOKUP(H$10 &amp; "_" &amp; $D$9 &amp; "_" &amp; $B102, OBSERVED_DATA!$A$2:$F$6151, 4, FALSE),  0)</f>
        <v>0</v>
      </c>
      <c r="I102" s="73">
        <f>IFERROR(VLOOKUP(I$10 &amp; "_" &amp; $D$9 &amp; "_" &amp; $B102, OBSERVED_DATA!$A$2:$F$6151, 4, FALSE),  0)</f>
        <v>0</v>
      </c>
      <c r="J102" s="73">
        <f>IFERROR(VLOOKUP(J$10 &amp; "_" &amp; $D$9 &amp; "_" &amp; $B102, OBSERVED_DATA!$A$2:$F$6151, 4, FALSE),  0)</f>
        <v>7.2899999999999997E-5</v>
      </c>
      <c r="K102" s="72">
        <f>IFERROR(VLOOKUP(K$10 &amp; "_" &amp; $D$9 &amp; "_" &amp; $B102, OBSERVED_DATA!$A$2:$F$6151, 4, FALSE),  0)</f>
        <v>3.4900000000000001E-5</v>
      </c>
      <c r="L102" s="74">
        <f>IFERROR(VLOOKUP(L$10 &amp; "_" &amp; $D$9 &amp; "_" &amp; $B102, OBSERVED_DATA!$A$2:$F$6151, 4, FALSE),  0)</f>
        <v>0</v>
      </c>
      <c r="M102" s="72">
        <f>IFERROR(VLOOKUP(M$10 &amp; "_" &amp; $D$9 &amp; "_" &amp; $B102, OBSERVED_DATA!$A$2:$F$6151, 4, FALSE),  0)</f>
        <v>1.2899999999999999E-4</v>
      </c>
      <c r="N102" s="72">
        <f>IFERROR(VLOOKUP(N$10 &amp; "_" &amp; $D$9 &amp; "_" &amp; $B102, OBSERVED_DATA!$A$2:$F$6151, 4, FALSE),  0)</f>
        <v>1.0497E-3</v>
      </c>
      <c r="O102" s="74">
        <f>IFERROR(VLOOKUP(O$10 &amp; "_" &amp; $D$9 &amp; "_" &amp; $B102, OBSERVED_DATA!$A$2:$F$6151, 4, FALSE),  0)</f>
        <v>3.1264000000000001E-3</v>
      </c>
      <c r="P102" s="72">
        <f>IFERROR(VLOOKUP(P$10 &amp; "_" &amp; $D$9 &amp; "_" &amp; $B102, OBSERVED_DATA!$A$2:$F$6151, 4, FALSE),  0)</f>
        <v>2.0975999999999998E-3</v>
      </c>
      <c r="Q102" s="72">
        <f>IFERROR(VLOOKUP(Q$10 &amp; "_" &amp; $D$9 &amp; "_" &amp; $B102, OBSERVED_DATA!$A$2:$F$6151, 4, FALSE),  0)</f>
        <v>2.8877E-3</v>
      </c>
      <c r="R102" s="72">
        <f>IFERROR(VLOOKUP(R$10 &amp; "_" &amp; $D$9 &amp; "_" &amp; $B102, OBSERVED_DATA!$A$2:$F$6151, 4, FALSE),  0)</f>
        <v>3.0701000000000001E-3</v>
      </c>
      <c r="S102" s="72">
        <f>IFERROR(VLOOKUP(S$10 &amp; "_" &amp; $D$9 &amp; "_" &amp; $B102, OBSERVED_DATA!$A$2:$F$6151, 4, FALSE),  0)</f>
        <v>6.3325999999999999E-3</v>
      </c>
      <c r="T102" s="72">
        <f>IFERROR(VLOOKUP(T$10 &amp; "_" &amp; $D$9 &amp; "_" &amp; $B102, OBSERVED_DATA!$A$2:$F$6151, 4, FALSE),  0)</f>
        <v>6.1795000000000001E-3</v>
      </c>
    </row>
    <row r="103" spans="2:20" x14ac:dyDescent="0.25">
      <c r="B103" s="30">
        <f>Obs_Time!B103</f>
        <v>184</v>
      </c>
      <c r="C103" s="30">
        <f>Obs_Time!C103</f>
        <v>185</v>
      </c>
      <c r="D103" s="47"/>
      <c r="E103" s="72">
        <f>IFERROR(VLOOKUP(E$10 &amp; "_" &amp; $D$9 &amp; "_" &amp; $B103, OBSERVED_DATA!$A$2:$F$6151, 4, FALSE),  0)</f>
        <v>2.37E-5</v>
      </c>
      <c r="F103" s="73">
        <f>IFERROR(VLOOKUP(F$10 &amp; "_" &amp; $D$9 &amp; "_" &amp; $B103, OBSERVED_DATA!$A$2:$F$6151, 4, FALSE),  0)</f>
        <v>0</v>
      </c>
      <c r="G103" s="73">
        <f>IFERROR(VLOOKUP(G$10 &amp; "_" &amp; $D$9 &amp; "_" &amp; $B103, OBSERVED_DATA!$A$2:$F$6151, 4, FALSE),  0)</f>
        <v>5.3300000000000001E-5</v>
      </c>
      <c r="H103" s="73">
        <f>IFERROR(VLOOKUP(H$10 &amp; "_" &amp; $D$9 &amp; "_" &amp; $B103, OBSERVED_DATA!$A$2:$F$6151, 4, FALSE),  0)</f>
        <v>0</v>
      </c>
      <c r="I103" s="73">
        <f>IFERROR(VLOOKUP(I$10 &amp; "_" &amp; $D$9 &amp; "_" &amp; $B103, OBSERVED_DATA!$A$2:$F$6151, 4, FALSE),  0)</f>
        <v>0</v>
      </c>
      <c r="J103" s="73">
        <f>IFERROR(VLOOKUP(J$10 &amp; "_" &amp; $D$9 &amp; "_" &amp; $B103, OBSERVED_DATA!$A$2:$F$6151, 4, FALSE),  0)</f>
        <v>6.9800000000000003E-5</v>
      </c>
      <c r="K103" s="72">
        <f>IFERROR(VLOOKUP(K$10 &amp; "_" &amp; $D$9 &amp; "_" &amp; $B103, OBSERVED_DATA!$A$2:$F$6151, 4, FALSE),  0)</f>
        <v>2.8E-5</v>
      </c>
      <c r="L103" s="74">
        <f>IFERROR(VLOOKUP(L$10 &amp; "_" &amp; $D$9 &amp; "_" &amp; $B103, OBSERVED_DATA!$A$2:$F$6151, 4, FALSE),  0)</f>
        <v>0</v>
      </c>
      <c r="M103" s="72">
        <f>IFERROR(VLOOKUP(M$10 &amp; "_" &amp; $D$9 &amp; "_" &amp; $B103, OBSERVED_DATA!$A$2:$F$6151, 4, FALSE),  0)</f>
        <v>1.2300000000000001E-4</v>
      </c>
      <c r="N103" s="72">
        <f>IFERROR(VLOOKUP(N$10 &amp; "_" &amp; $D$9 &amp; "_" &amp; $B103, OBSERVED_DATA!$A$2:$F$6151, 4, FALSE),  0)</f>
        <v>1.0242999999999999E-3</v>
      </c>
      <c r="O103" s="74">
        <f>IFERROR(VLOOKUP(O$10 &amp; "_" &amp; $D$9 &amp; "_" &amp; $B103, OBSERVED_DATA!$A$2:$F$6151, 4, FALSE),  0)</f>
        <v>3.0423E-3</v>
      </c>
      <c r="P103" s="72">
        <f>IFERROR(VLOOKUP(P$10 &amp; "_" &amp; $D$9 &amp; "_" &amp; $B103, OBSERVED_DATA!$A$2:$F$6151, 4, FALSE),  0)</f>
        <v>2.0812000000000001E-3</v>
      </c>
      <c r="Q103" s="72">
        <f>IFERROR(VLOOKUP(Q$10 &amp; "_" &amp; $D$9 &amp; "_" &amp; $B103, OBSERVED_DATA!$A$2:$F$6151, 4, FALSE),  0)</f>
        <v>2.7117E-3</v>
      </c>
      <c r="R103" s="72">
        <f>IFERROR(VLOOKUP(R$10 &amp; "_" &amp; $D$9 &amp; "_" &amp; $B103, OBSERVED_DATA!$A$2:$F$6151, 4, FALSE),  0)</f>
        <v>2.8882000000000001E-3</v>
      </c>
      <c r="S103" s="72">
        <f>IFERROR(VLOOKUP(S$10 &amp; "_" &amp; $D$9 &amp; "_" &amp; $B103, OBSERVED_DATA!$A$2:$F$6151, 4, FALSE),  0)</f>
        <v>5.8780000000000004E-3</v>
      </c>
      <c r="T103" s="72">
        <f>IFERROR(VLOOKUP(T$10 &amp; "_" &amp; $D$9 &amp; "_" &amp; $B103, OBSERVED_DATA!$A$2:$F$6151, 4, FALSE),  0)</f>
        <v>5.7771999999999997E-3</v>
      </c>
    </row>
    <row r="104" spans="2:20" x14ac:dyDescent="0.25">
      <c r="B104" s="30">
        <f>Obs_Time!B104</f>
        <v>186</v>
      </c>
      <c r="C104" s="30">
        <f>Obs_Time!C104</f>
        <v>187</v>
      </c>
      <c r="D104" s="47"/>
      <c r="E104" s="72">
        <f>IFERROR(VLOOKUP(E$10 &amp; "_" &amp; $D$9 &amp; "_" &amp; $B104, OBSERVED_DATA!$A$2:$F$6151, 4, FALSE),  0)</f>
        <v>2.12E-5</v>
      </c>
      <c r="F104" s="73">
        <f>IFERROR(VLOOKUP(F$10 &amp; "_" &amp; $D$9 &amp; "_" &amp; $B104, OBSERVED_DATA!$A$2:$F$6151, 4, FALSE),  0)</f>
        <v>0</v>
      </c>
      <c r="G104" s="73">
        <f>IFERROR(VLOOKUP(G$10 &amp; "_" &amp; $D$9 &amp; "_" &amp; $B104, OBSERVED_DATA!$A$2:$F$6151, 4, FALSE),  0)</f>
        <v>5.1499999999999998E-5</v>
      </c>
      <c r="H104" s="73">
        <f>IFERROR(VLOOKUP(H$10 &amp; "_" &amp; $D$9 &amp; "_" &amp; $B104, OBSERVED_DATA!$A$2:$F$6151, 4, FALSE),  0)</f>
        <v>0</v>
      </c>
      <c r="I104" s="73">
        <f>IFERROR(VLOOKUP(I$10 &amp; "_" &amp; $D$9 &amp; "_" &amp; $B104, OBSERVED_DATA!$A$2:$F$6151, 4, FALSE),  0)</f>
        <v>0</v>
      </c>
      <c r="J104" s="73">
        <f>IFERROR(VLOOKUP(J$10 &amp; "_" &amp; $D$9 &amp; "_" &amp; $B104, OBSERVED_DATA!$A$2:$F$6151, 4, FALSE),  0)</f>
        <v>6.6799999999999997E-5</v>
      </c>
      <c r="K104" s="72">
        <f>IFERROR(VLOOKUP(K$10 &amp; "_" &amp; $D$9 &amp; "_" &amp; $B104, OBSERVED_DATA!$A$2:$F$6151, 4, FALSE),  0)</f>
        <v>2.0999999999999999E-5</v>
      </c>
      <c r="L104" s="74">
        <f>IFERROR(VLOOKUP(L$10 &amp; "_" &amp; $D$9 &amp; "_" &amp; $B104, OBSERVED_DATA!$A$2:$F$6151, 4, FALSE),  0)</f>
        <v>0</v>
      </c>
      <c r="M104" s="72">
        <f>IFERROR(VLOOKUP(M$10 &amp; "_" &amp; $D$9 &amp; "_" &amp; $B104, OBSERVED_DATA!$A$2:$F$6151, 4, FALSE),  0)</f>
        <v>1.17E-4</v>
      </c>
      <c r="N104" s="72">
        <f>IFERROR(VLOOKUP(N$10 &amp; "_" &amp; $D$9 &amp; "_" &amp; $B104, OBSERVED_DATA!$A$2:$F$6151, 4, FALSE),  0)</f>
        <v>9.990000000000001E-4</v>
      </c>
      <c r="O104" s="74">
        <f>IFERROR(VLOOKUP(O$10 &amp; "_" &amp; $D$9 &amp; "_" &amp; $B104, OBSERVED_DATA!$A$2:$F$6151, 4, FALSE),  0)</f>
        <v>2.9578E-3</v>
      </c>
      <c r="P104" s="72">
        <f>IFERROR(VLOOKUP(P$10 &amp; "_" &amp; $D$9 &amp; "_" &amp; $B104, OBSERVED_DATA!$A$2:$F$6151, 4, FALSE),  0)</f>
        <v>2.065E-3</v>
      </c>
      <c r="Q104" s="72">
        <f>IFERROR(VLOOKUP(Q$10 &amp; "_" &amp; $D$9 &amp; "_" &amp; $B104, OBSERVED_DATA!$A$2:$F$6151, 4, FALSE),  0)</f>
        <v>2.5904000000000001E-3</v>
      </c>
      <c r="R104" s="72">
        <f>IFERROR(VLOOKUP(R$10 &amp; "_" &amp; $D$9 &amp; "_" &amp; $B104, OBSERVED_DATA!$A$2:$F$6151, 4, FALSE),  0)</f>
        <v>2.725E-3</v>
      </c>
      <c r="S104" s="72">
        <f>IFERROR(VLOOKUP(S$10 &amp; "_" &amp; $D$9 &amp; "_" &amp; $B104, OBSERVED_DATA!$A$2:$F$6151, 4, FALSE),  0)</f>
        <v>5.4371000000000003E-3</v>
      </c>
      <c r="T104" s="72">
        <f>IFERROR(VLOOKUP(T$10 &amp; "_" &amp; $D$9 &amp; "_" &amp; $B104, OBSERVED_DATA!$A$2:$F$6151, 4, FALSE),  0)</f>
        <v>5.3828000000000001E-3</v>
      </c>
    </row>
    <row r="105" spans="2:20" x14ac:dyDescent="0.25">
      <c r="B105" s="30">
        <f>Obs_Time!B105</f>
        <v>188</v>
      </c>
      <c r="C105" s="30">
        <f>Obs_Time!C105</f>
        <v>189</v>
      </c>
      <c r="D105" s="47"/>
      <c r="E105" s="72">
        <f>IFERROR(VLOOKUP(E$10 &amp; "_" &amp; $D$9 &amp; "_" &amp; $B105, OBSERVED_DATA!$A$2:$F$6151, 4, FALSE),  0)</f>
        <v>1.91E-5</v>
      </c>
      <c r="F105" s="73">
        <f>IFERROR(VLOOKUP(F$10 &amp; "_" &amp; $D$9 &amp; "_" &amp; $B105, OBSERVED_DATA!$A$2:$F$6151, 4, FALSE),  0)</f>
        <v>0</v>
      </c>
      <c r="G105" s="73">
        <f>IFERROR(VLOOKUP(G$10 &amp; "_" &amp; $D$9 &amp; "_" &amp; $B105, OBSERVED_DATA!$A$2:$F$6151, 4, FALSE),  0)</f>
        <v>4.9700000000000002E-5</v>
      </c>
      <c r="H105" s="73">
        <f>IFERROR(VLOOKUP(H$10 &amp; "_" &amp; $D$9 &amp; "_" &amp; $B105, OBSERVED_DATA!$A$2:$F$6151, 4, FALSE),  0)</f>
        <v>0</v>
      </c>
      <c r="I105" s="73">
        <f>IFERROR(VLOOKUP(I$10 &amp; "_" &amp; $D$9 &amp; "_" &amp; $B105, OBSERVED_DATA!$A$2:$F$6151, 4, FALSE),  0)</f>
        <v>0</v>
      </c>
      <c r="J105" s="73">
        <f>IFERROR(VLOOKUP(J$10 &amp; "_" &amp; $D$9 &amp; "_" &amp; $B105, OBSERVED_DATA!$A$2:$F$6151, 4, FALSE),  0)</f>
        <v>6.3700000000000003E-5</v>
      </c>
      <c r="K105" s="72">
        <f>IFERROR(VLOOKUP(K$10 &amp; "_" &amp; $D$9 &amp; "_" &amp; $B105, OBSERVED_DATA!$A$2:$F$6151, 4, FALSE),  0)</f>
        <v>1.4E-5</v>
      </c>
      <c r="L105" s="74">
        <f>IFERROR(VLOOKUP(L$10 &amp; "_" &amp; $D$9 &amp; "_" &amp; $B105, OBSERVED_DATA!$A$2:$F$6151, 4, FALSE),  0)</f>
        <v>0</v>
      </c>
      <c r="M105" s="72">
        <f>IFERROR(VLOOKUP(M$10 &amp; "_" &amp; $D$9 &amp; "_" &amp; $B105, OBSERVED_DATA!$A$2:$F$6151, 4, FALSE),  0)</f>
        <v>1.109E-4</v>
      </c>
      <c r="N105" s="72">
        <f>IFERROR(VLOOKUP(N$10 &amp; "_" &amp; $D$9 &amp; "_" &amp; $B105, OBSERVED_DATA!$A$2:$F$6151, 4, FALSE),  0)</f>
        <v>9.7360000000000003E-4</v>
      </c>
      <c r="O105" s="74">
        <f>IFERROR(VLOOKUP(O$10 &amp; "_" &amp; $D$9 &amp; "_" &amp; $B105, OBSERVED_DATA!$A$2:$F$6151, 4, FALSE),  0)</f>
        <v>2.8735000000000002E-3</v>
      </c>
      <c r="P105" s="72">
        <f>IFERROR(VLOOKUP(P$10 &amp; "_" &amp; $D$9 &amp; "_" &amp; $B105, OBSERVED_DATA!$A$2:$F$6151, 4, FALSE),  0)</f>
        <v>2.0485999999999998E-3</v>
      </c>
      <c r="Q105" s="72">
        <f>IFERROR(VLOOKUP(Q$10 &amp; "_" &amp; $D$9 &amp; "_" &amp; $B105, OBSERVED_DATA!$A$2:$F$6151, 4, FALSE),  0)</f>
        <v>2.4719999999999998E-3</v>
      </c>
      <c r="R105" s="72">
        <f>IFERROR(VLOOKUP(R$10 &amp; "_" &amp; $D$9 &amp; "_" &amp; $B105, OBSERVED_DATA!$A$2:$F$6151, 4, FALSE),  0)</f>
        <v>2.6208999999999998E-3</v>
      </c>
      <c r="S105" s="72">
        <f>IFERROR(VLOOKUP(S$10 &amp; "_" &amp; $D$9 &amp; "_" &amp; $B105, OBSERVED_DATA!$A$2:$F$6151, 4, FALSE),  0)</f>
        <v>5.0070000000000002E-3</v>
      </c>
      <c r="T105" s="72">
        <f>IFERROR(VLOOKUP(T$10 &amp; "_" &amp; $D$9 &amp; "_" &amp; $B105, OBSERVED_DATA!$A$2:$F$6151, 4, FALSE),  0)</f>
        <v>4.9947000000000004E-3</v>
      </c>
    </row>
    <row r="106" spans="2:20" x14ac:dyDescent="0.25">
      <c r="B106" s="30">
        <f>Obs_Time!B106</f>
        <v>190</v>
      </c>
      <c r="C106" s="30">
        <f>Obs_Time!C106</f>
        <v>191</v>
      </c>
      <c r="D106" s="47"/>
      <c r="E106" s="72">
        <f>IFERROR(VLOOKUP(E$10 &amp; "_" &amp; $D$9 &amp; "_" &amp; $B106, OBSERVED_DATA!$A$2:$F$6151, 4, FALSE),  0)</f>
        <v>1.8099999999999999E-5</v>
      </c>
      <c r="F106" s="73">
        <f>IFERROR(VLOOKUP(F$10 &amp; "_" &amp; $D$9 &amp; "_" &amp; $B106, OBSERVED_DATA!$A$2:$F$6151, 4, FALSE),  0)</f>
        <v>0</v>
      </c>
      <c r="G106" s="73">
        <f>IFERROR(VLOOKUP(G$10 &amp; "_" &amp; $D$9 &amp; "_" &amp; $B106, OBSERVED_DATA!$A$2:$F$6151, 4, FALSE),  0)</f>
        <v>4.8199999999999999E-5</v>
      </c>
      <c r="H106" s="73">
        <f>IFERROR(VLOOKUP(H$10 &amp; "_" &amp; $D$9 &amp; "_" &amp; $B106, OBSERVED_DATA!$A$2:$F$6151, 4, FALSE),  0)</f>
        <v>0</v>
      </c>
      <c r="I106" s="73">
        <f>IFERROR(VLOOKUP(I$10 &amp; "_" &amp; $D$9 &amp; "_" &amp; $B106, OBSERVED_DATA!$A$2:$F$6151, 4, FALSE),  0)</f>
        <v>0</v>
      </c>
      <c r="J106" s="73">
        <f>IFERROR(VLOOKUP(J$10 &amp; "_" &amp; $D$9 &amp; "_" &amp; $B106, OBSERVED_DATA!$A$2:$F$6151, 4, FALSE),  0)</f>
        <v>6.0699999999999998E-5</v>
      </c>
      <c r="K106" s="72">
        <f>IFERROR(VLOOKUP(K$10 &amp; "_" &amp; $D$9 &amp; "_" &amp; $B106, OBSERVED_DATA!$A$2:$F$6151, 4, FALSE),  0)</f>
        <v>6.9999999999999999E-6</v>
      </c>
      <c r="L106" s="74">
        <f>IFERROR(VLOOKUP(L$10 &amp; "_" &amp; $D$9 &amp; "_" &amp; $B106, OBSERVED_DATA!$A$2:$F$6151, 4, FALSE),  0)</f>
        <v>0</v>
      </c>
      <c r="M106" s="72">
        <f>IFERROR(VLOOKUP(M$10 &amp; "_" &amp; $D$9 &amp; "_" &amp; $B106, OBSERVED_DATA!$A$2:$F$6151, 4, FALSE),  0)</f>
        <v>1.049E-4</v>
      </c>
      <c r="N106" s="72">
        <f>IFERROR(VLOOKUP(N$10 &amp; "_" &amp; $D$9 &amp; "_" &amp; $B106, OBSERVED_DATA!$A$2:$F$6151, 4, FALSE),  0)</f>
        <v>9.4819999999999995E-4</v>
      </c>
      <c r="O106" s="74">
        <f>IFERROR(VLOOKUP(O$10 &amp; "_" &amp; $D$9 &amp; "_" &amp; $B106, OBSERVED_DATA!$A$2:$F$6151, 4, FALSE),  0)</f>
        <v>2.7891999999999999E-3</v>
      </c>
      <c r="P106" s="72">
        <f>IFERROR(VLOOKUP(P$10 &amp; "_" &amp; $D$9 &amp; "_" &amp; $B106, OBSERVED_DATA!$A$2:$F$6151, 4, FALSE),  0)</f>
        <v>2.0320999999999998E-3</v>
      </c>
      <c r="Q106" s="72">
        <f>IFERROR(VLOOKUP(Q$10 &amp; "_" &amp; $D$9 &amp; "_" &amp; $B106, OBSERVED_DATA!$A$2:$F$6151, 4, FALSE),  0)</f>
        <v>2.3858E-3</v>
      </c>
      <c r="R106" s="72">
        <f>IFERROR(VLOOKUP(R$10 &amp; "_" &amp; $D$9 &amp; "_" &amp; $B106, OBSERVED_DATA!$A$2:$F$6151, 4, FALSE),  0)</f>
        <v>2.5184000000000001E-3</v>
      </c>
      <c r="S106" s="72">
        <f>IFERROR(VLOOKUP(S$10 &amp; "_" &amp; $D$9 &amp; "_" &amp; $B106, OBSERVED_DATA!$A$2:$F$6151, 4, FALSE),  0)</f>
        <v>4.5916999999999998E-3</v>
      </c>
      <c r="T106" s="72">
        <f>IFERROR(VLOOKUP(T$10 &amp; "_" &amp; $D$9 &amp; "_" &amp; $B106, OBSERVED_DATA!$A$2:$F$6151, 4, FALSE),  0)</f>
        <v>4.6188999999999996E-3</v>
      </c>
    </row>
    <row r="107" spans="2:20" x14ac:dyDescent="0.25">
      <c r="B107" s="30">
        <f>Obs_Time!B107</f>
        <v>192</v>
      </c>
      <c r="C107" s="30">
        <f>Obs_Time!C107</f>
        <v>193</v>
      </c>
      <c r="D107" s="47"/>
      <c r="E107" s="72">
        <f>IFERROR(VLOOKUP(E$10 &amp; "_" &amp; $D$9 &amp; "_" &amp; $B107, OBSERVED_DATA!$A$2:$F$6151, 4, FALSE),  0)</f>
        <v>1.7099999999999999E-5</v>
      </c>
      <c r="F107" s="73">
        <f>IFERROR(VLOOKUP(F$10 &amp; "_" &amp; $D$9 &amp; "_" &amp; $B107, OBSERVED_DATA!$A$2:$F$6151, 4, FALSE),  0)</f>
        <v>0</v>
      </c>
      <c r="G107" s="73">
        <f>IFERROR(VLOOKUP(G$10 &amp; "_" &amp; $D$9 &amp; "_" &amp; $B107, OBSERVED_DATA!$A$2:$F$6151, 4, FALSE),  0)</f>
        <v>4.6499999999999999E-5</v>
      </c>
      <c r="H107" s="73">
        <f>IFERROR(VLOOKUP(H$10 &amp; "_" &amp; $D$9 &amp; "_" &amp; $B107, OBSERVED_DATA!$A$2:$F$6151, 4, FALSE),  0)</f>
        <v>0</v>
      </c>
      <c r="I107" s="73">
        <f>IFERROR(VLOOKUP(I$10 &amp; "_" &amp; $D$9 &amp; "_" &amp; $B107, OBSERVED_DATA!$A$2:$F$6151, 4, FALSE),  0)</f>
        <v>0</v>
      </c>
      <c r="J107" s="73">
        <f>IFERROR(VLOOKUP(J$10 &amp; "_" &amp; $D$9 &amp; "_" &amp; $B107, OBSERVED_DATA!$A$2:$F$6151, 4, FALSE),  0)</f>
        <v>5.77E-5</v>
      </c>
      <c r="K107" s="72">
        <f>IFERROR(VLOOKUP(K$10 &amp; "_" &amp; $D$9 &amp; "_" &amp; $B107, OBSERVED_DATA!$A$2:$F$6151, 4, FALSE),  0)</f>
        <v>0</v>
      </c>
      <c r="L107" s="74">
        <f>IFERROR(VLOOKUP(L$10 &amp; "_" &amp; $D$9 &amp; "_" &amp; $B107, OBSERVED_DATA!$A$2:$F$6151, 4, FALSE),  0)</f>
        <v>0</v>
      </c>
      <c r="M107" s="72">
        <f>IFERROR(VLOOKUP(M$10 &amp; "_" &amp; $D$9 &amp; "_" &amp; $B107, OBSERVED_DATA!$A$2:$F$6151, 4, FALSE),  0)</f>
        <v>9.8800000000000003E-5</v>
      </c>
      <c r="N107" s="72">
        <f>IFERROR(VLOOKUP(N$10 &amp; "_" &amp; $D$9 &amp; "_" &amp; $B107, OBSERVED_DATA!$A$2:$F$6151, 4, FALSE),  0)</f>
        <v>9.2299999999999999E-4</v>
      </c>
      <c r="O107" s="74">
        <f>IFERROR(VLOOKUP(O$10 &amp; "_" &amp; $D$9 &amp; "_" &amp; $B107, OBSERVED_DATA!$A$2:$F$6151, 4, FALSE),  0)</f>
        <v>2.7049999999999999E-3</v>
      </c>
      <c r="P107" s="72">
        <f>IFERROR(VLOOKUP(P$10 &amp; "_" &amp; $D$9 &amp; "_" &amp; $B107, OBSERVED_DATA!$A$2:$F$6151, 4, FALSE),  0)</f>
        <v>2.0159000000000002E-3</v>
      </c>
      <c r="Q107" s="72">
        <f>IFERROR(VLOOKUP(Q$10 &amp; "_" &amp; $D$9 &amp; "_" &amp; $B107, OBSERVED_DATA!$A$2:$F$6151, 4, FALSE),  0)</f>
        <v>2.2277999999999998E-3</v>
      </c>
      <c r="R107" s="72">
        <f>IFERROR(VLOOKUP(R$10 &amp; "_" &amp; $D$9 &amp; "_" &amp; $B107, OBSERVED_DATA!$A$2:$F$6151, 4, FALSE),  0)</f>
        <v>2.4496000000000001E-3</v>
      </c>
      <c r="S107" s="72">
        <f>IFERROR(VLOOKUP(S$10 &amp; "_" &amp; $D$9 &amp; "_" &amp; $B107, OBSERVED_DATA!$A$2:$F$6151, 4, FALSE),  0)</f>
        <v>4.1894000000000002E-3</v>
      </c>
      <c r="T107" s="72">
        <f>IFERROR(VLOOKUP(T$10 &amp; "_" &amp; $D$9 &amp; "_" &amp; $B107, OBSERVED_DATA!$A$2:$F$6151, 4, FALSE),  0)</f>
        <v>4.2680000000000001E-3</v>
      </c>
    </row>
    <row r="108" spans="2:20" x14ac:dyDescent="0.25">
      <c r="B108" s="30">
        <f>Obs_Time!B108</f>
        <v>194</v>
      </c>
      <c r="C108" s="30">
        <f>Obs_Time!C108</f>
        <v>195</v>
      </c>
      <c r="D108" s="47"/>
      <c r="E108" s="72">
        <f>IFERROR(VLOOKUP(E$10 &amp; "_" &amp; $D$9 &amp; "_" &amp; $B108, OBSERVED_DATA!$A$2:$F$6151, 4, FALSE),  0)</f>
        <v>1.6099999999999998E-5</v>
      </c>
      <c r="F108" s="73">
        <f>IFERROR(VLOOKUP(F$10 &amp; "_" &amp; $D$9 &amp; "_" &amp; $B108, OBSERVED_DATA!$A$2:$F$6151, 4, FALSE),  0)</f>
        <v>0</v>
      </c>
      <c r="G108" s="73">
        <f>IFERROR(VLOOKUP(G$10 &amp; "_" &amp; $D$9 &amp; "_" &amp; $B108, OBSERVED_DATA!$A$2:$F$6151, 4, FALSE),  0)</f>
        <v>4.49E-5</v>
      </c>
      <c r="H108" s="73">
        <f>IFERROR(VLOOKUP(H$10 &amp; "_" &amp; $D$9 &amp; "_" &amp; $B108, OBSERVED_DATA!$A$2:$F$6151, 4, FALSE),  0)</f>
        <v>0</v>
      </c>
      <c r="I108" s="73">
        <f>IFERROR(VLOOKUP(I$10 &amp; "_" &amp; $D$9 &amp; "_" &amp; $B108, OBSERVED_DATA!$A$2:$F$6151, 4, FALSE),  0)</f>
        <v>0</v>
      </c>
      <c r="J108" s="73">
        <f>IFERROR(VLOOKUP(J$10 &amp; "_" &amp; $D$9 &amp; "_" &amp; $B108, OBSERVED_DATA!$A$2:$F$6151, 4, FALSE),  0)</f>
        <v>5.4599999999999999E-5</v>
      </c>
      <c r="K108" s="72">
        <f>IFERROR(VLOOKUP(K$10 &amp; "_" &amp; $D$9 &amp; "_" &amp; $B108, OBSERVED_DATA!$A$2:$F$6151, 4, FALSE),  0)</f>
        <v>0</v>
      </c>
      <c r="L108" s="74">
        <f>IFERROR(VLOOKUP(L$10 &amp; "_" &amp; $D$9 &amp; "_" &amp; $B108, OBSERVED_DATA!$A$2:$F$6151, 4, FALSE),  0)</f>
        <v>0</v>
      </c>
      <c r="M108" s="72">
        <f>IFERROR(VLOOKUP(M$10 &amp; "_" &amp; $D$9 &amp; "_" &amp; $B108, OBSERVED_DATA!$A$2:$F$6151, 4, FALSE),  0)</f>
        <v>9.2800000000000006E-5</v>
      </c>
      <c r="N108" s="72">
        <f>IFERROR(VLOOKUP(N$10 &amp; "_" &amp; $D$9 &amp; "_" &amp; $B108, OBSERVED_DATA!$A$2:$F$6151, 4, FALSE),  0)</f>
        <v>8.9760000000000003E-4</v>
      </c>
      <c r="O108" s="74">
        <f>IFERROR(VLOOKUP(O$10 &amp; "_" &amp; $D$9 &amp; "_" &amp; $B108, OBSERVED_DATA!$A$2:$F$6151, 4, FALSE),  0)</f>
        <v>2.6205E-3</v>
      </c>
      <c r="P108" s="72">
        <f>IFERROR(VLOOKUP(P$10 &amp; "_" &amp; $D$9 &amp; "_" &amp; $B108, OBSERVED_DATA!$A$2:$F$6151, 4, FALSE),  0)</f>
        <v>1.9995999999999998E-3</v>
      </c>
      <c r="Q108" s="72">
        <f>IFERROR(VLOOKUP(Q$10 &amp; "_" &amp; $D$9 &amp; "_" &amp; $B108, OBSERVED_DATA!$A$2:$F$6151, 4, FALSE),  0)</f>
        <v>2.2022999999999999E-3</v>
      </c>
      <c r="R108" s="72">
        <f>IFERROR(VLOOKUP(R$10 &amp; "_" &amp; $D$9 &amp; "_" &amp; $B108, OBSERVED_DATA!$A$2:$F$6151, 4, FALSE),  0)</f>
        <v>2.3172000000000002E-3</v>
      </c>
      <c r="S108" s="72">
        <f>IFERROR(VLOOKUP(S$10 &amp; "_" &amp; $D$9 &amp; "_" &amp; $B108, OBSERVED_DATA!$A$2:$F$6151, 4, FALSE),  0)</f>
        <v>3.7994999999999999E-3</v>
      </c>
      <c r="T108" s="72">
        <f>IFERROR(VLOOKUP(T$10 &amp; "_" &amp; $D$9 &amp; "_" &amp; $B108, OBSERVED_DATA!$A$2:$F$6151, 4, FALSE),  0)</f>
        <v>3.9281000000000003E-3</v>
      </c>
    </row>
    <row r="109" spans="2:20" x14ac:dyDescent="0.25">
      <c r="B109" s="30">
        <f>Obs_Time!B109</f>
        <v>196</v>
      </c>
      <c r="C109" s="30">
        <f>Obs_Time!C109</f>
        <v>197</v>
      </c>
      <c r="D109" s="47"/>
      <c r="E109" s="72">
        <f>IFERROR(VLOOKUP(E$10 &amp; "_" &amp; $D$9 &amp; "_" &amp; $B109, OBSERVED_DATA!$A$2:$F$6151, 4, FALSE),  0)</f>
        <v>1.5099999999999999E-5</v>
      </c>
      <c r="F109" s="73">
        <f>IFERROR(VLOOKUP(F$10 &amp; "_" &amp; $D$9 &amp; "_" &amp; $B109, OBSERVED_DATA!$A$2:$F$6151, 4, FALSE),  0)</f>
        <v>0</v>
      </c>
      <c r="G109" s="73">
        <f>IFERROR(VLOOKUP(G$10 &amp; "_" &amp; $D$9 &amp; "_" &amp; $B109, OBSERVED_DATA!$A$2:$F$6151, 4, FALSE),  0)</f>
        <v>4.3099999999999997E-5</v>
      </c>
      <c r="H109" s="73">
        <f>IFERROR(VLOOKUP(H$10 &amp; "_" &amp; $D$9 &amp; "_" &amp; $B109, OBSERVED_DATA!$A$2:$F$6151, 4, FALSE),  0)</f>
        <v>0</v>
      </c>
      <c r="I109" s="73">
        <f>IFERROR(VLOOKUP(I$10 &amp; "_" &amp; $D$9 &amp; "_" &amp; $B109, OBSERVED_DATA!$A$2:$F$6151, 4, FALSE),  0)</f>
        <v>0</v>
      </c>
      <c r="J109" s="73">
        <f>IFERROR(VLOOKUP(J$10 &amp; "_" &amp; $D$9 &amp; "_" &amp; $B109, OBSERVED_DATA!$A$2:$F$6151, 4, FALSE),  0)</f>
        <v>5.1600000000000001E-5</v>
      </c>
      <c r="K109" s="72">
        <f>IFERROR(VLOOKUP(K$10 &amp; "_" &amp; $D$9 &amp; "_" &amp; $B109, OBSERVED_DATA!$A$2:$F$6151, 4, FALSE),  0)</f>
        <v>0</v>
      </c>
      <c r="L109" s="74">
        <f>IFERROR(VLOOKUP(L$10 &amp; "_" &amp; $D$9 &amp; "_" &amp; $B109, OBSERVED_DATA!$A$2:$F$6151, 4, FALSE),  0)</f>
        <v>0</v>
      </c>
      <c r="M109" s="72">
        <f>IFERROR(VLOOKUP(M$10 &amp; "_" &amp; $D$9 &amp; "_" &amp; $B109, OBSERVED_DATA!$A$2:$F$6151, 4, FALSE),  0)</f>
        <v>8.6700000000000007E-5</v>
      </c>
      <c r="N109" s="72">
        <f>IFERROR(VLOOKUP(N$10 &amp; "_" &amp; $D$9 &amp; "_" &amp; $B109, OBSERVED_DATA!$A$2:$F$6151, 4, FALSE),  0)</f>
        <v>8.7230000000000001E-4</v>
      </c>
      <c r="O109" s="74">
        <f>IFERROR(VLOOKUP(O$10 &amp; "_" &amp; $D$9 &amp; "_" &amp; $B109, OBSERVED_DATA!$A$2:$F$6151, 4, FALSE),  0)</f>
        <v>2.5363E-3</v>
      </c>
      <c r="P109" s="72">
        <f>IFERROR(VLOOKUP(P$10 &amp; "_" &amp; $D$9 &amp; "_" &amp; $B109, OBSERVED_DATA!$A$2:$F$6151, 4, FALSE),  0)</f>
        <v>1.983E-3</v>
      </c>
      <c r="Q109" s="72">
        <f>IFERROR(VLOOKUP(Q$10 &amp; "_" &amp; $D$9 &amp; "_" &amp; $B109, OBSERVED_DATA!$A$2:$F$6151, 4, FALSE),  0)</f>
        <v>2.2315E-3</v>
      </c>
      <c r="R109" s="72">
        <f>IFERROR(VLOOKUP(R$10 &amp; "_" &amp; $D$9 &amp; "_" &amp; $B109, OBSERVED_DATA!$A$2:$F$6151, 4, FALSE),  0)</f>
        <v>2.3054999999999998E-3</v>
      </c>
      <c r="S109" s="72">
        <f>IFERROR(VLOOKUP(S$10 &amp; "_" &amp; $D$9 &amp; "_" &amp; $B109, OBSERVED_DATA!$A$2:$F$6151, 4, FALSE),  0)</f>
        <v>3.4206000000000002E-3</v>
      </c>
      <c r="T109" s="72">
        <f>IFERROR(VLOOKUP(T$10 &amp; "_" &amp; $D$9 &amp; "_" &amp; $B109, OBSERVED_DATA!$A$2:$F$6151, 4, FALSE),  0)</f>
        <v>3.604E-3</v>
      </c>
    </row>
    <row r="110" spans="2:20" x14ac:dyDescent="0.25">
      <c r="B110" s="30">
        <f>Obs_Time!B110</f>
        <v>198</v>
      </c>
      <c r="C110" s="30">
        <f>Obs_Time!C110</f>
        <v>199</v>
      </c>
      <c r="D110" s="47"/>
      <c r="E110" s="72">
        <f>IFERROR(VLOOKUP(E$10 &amp; "_" &amp; $D$9 &amp; "_" &amp; $B110, OBSERVED_DATA!$A$2:$F$6151, 4, FALSE),  0)</f>
        <v>1.4100000000000001E-5</v>
      </c>
      <c r="F110" s="73">
        <f>IFERROR(VLOOKUP(F$10 &amp; "_" &amp; $D$9 &amp; "_" &amp; $B110, OBSERVED_DATA!$A$2:$F$6151, 4, FALSE),  0)</f>
        <v>0</v>
      </c>
      <c r="G110" s="73">
        <f>IFERROR(VLOOKUP(G$10 &amp; "_" &amp; $D$9 &amp; "_" &amp; $B110, OBSERVED_DATA!$A$2:$F$6151, 4, FALSE),  0)</f>
        <v>4.1499999999999999E-5</v>
      </c>
      <c r="H110" s="73">
        <f>IFERROR(VLOOKUP(H$10 &amp; "_" &amp; $D$9 &amp; "_" &amp; $B110, OBSERVED_DATA!$A$2:$F$6151, 4, FALSE),  0)</f>
        <v>0</v>
      </c>
      <c r="I110" s="73">
        <f>IFERROR(VLOOKUP(I$10 &amp; "_" &amp; $D$9 &amp; "_" &amp; $B110, OBSERVED_DATA!$A$2:$F$6151, 4, FALSE),  0)</f>
        <v>0</v>
      </c>
      <c r="J110" s="73">
        <f>IFERROR(VLOOKUP(J$10 &amp; "_" &amp; $D$9 &amp; "_" &amp; $B110, OBSERVED_DATA!$A$2:$F$6151, 4, FALSE),  0)</f>
        <v>4.8600000000000002E-5</v>
      </c>
      <c r="K110" s="72">
        <f>IFERROR(VLOOKUP(K$10 &amp; "_" &amp; $D$9 &amp; "_" &amp; $B110, OBSERVED_DATA!$A$2:$F$6151, 4, FALSE),  0)</f>
        <v>0</v>
      </c>
      <c r="L110" s="74">
        <f>IFERROR(VLOOKUP(L$10 &amp; "_" &amp; $D$9 &amp; "_" &amp; $B110, OBSERVED_DATA!$A$2:$F$6151, 4, FALSE),  0)</f>
        <v>0</v>
      </c>
      <c r="M110" s="72">
        <f>IFERROR(VLOOKUP(M$10 &amp; "_" &amp; $D$9 &amp; "_" &amp; $B110, OBSERVED_DATA!$A$2:$F$6151, 4, FALSE),  0)</f>
        <v>8.0699999999999996E-5</v>
      </c>
      <c r="N110" s="72">
        <f>IFERROR(VLOOKUP(N$10 &amp; "_" &amp; $D$9 &amp; "_" &amp; $B110, OBSERVED_DATA!$A$2:$F$6151, 4, FALSE),  0)</f>
        <v>8.4690000000000004E-4</v>
      </c>
      <c r="O110" s="74">
        <f>IFERROR(VLOOKUP(O$10 &amp; "_" &amp; $D$9 &amp; "_" &amp; $B110, OBSERVED_DATA!$A$2:$F$6151, 4, FALSE),  0)</f>
        <v>2.4518999999999999E-3</v>
      </c>
      <c r="P110" s="72">
        <f>IFERROR(VLOOKUP(P$10 &amp; "_" &amp; $D$9 &amp; "_" &amp; $B110, OBSERVED_DATA!$A$2:$F$6151, 4, FALSE),  0)</f>
        <v>1.9666000000000002E-3</v>
      </c>
      <c r="Q110" s="72">
        <f>IFERROR(VLOOKUP(Q$10 &amp; "_" &amp; $D$9 &amp; "_" &amp; $B110, OBSERVED_DATA!$A$2:$F$6151, 4, FALSE),  0)</f>
        <v>2.2796000000000001E-3</v>
      </c>
      <c r="R110" s="72">
        <f>IFERROR(VLOOKUP(R$10 &amp; "_" &amp; $D$9 &amp; "_" &amp; $B110, OBSERVED_DATA!$A$2:$F$6151, 4, FALSE),  0)</f>
        <v>2.3486000000000002E-3</v>
      </c>
      <c r="S110" s="72">
        <f>IFERROR(VLOOKUP(S$10 &amp; "_" &amp; $D$9 &amp; "_" &amp; $B110, OBSERVED_DATA!$A$2:$F$6151, 4, FALSE),  0)</f>
        <v>3.0663000000000001E-3</v>
      </c>
      <c r="T110" s="72">
        <f>IFERROR(VLOOKUP(T$10 &amp; "_" &amp; $D$9 &amp; "_" &amp; $B110, OBSERVED_DATA!$A$2:$F$6151, 4, FALSE),  0)</f>
        <v>3.2981E-3</v>
      </c>
    </row>
    <row r="111" spans="2:20" x14ac:dyDescent="0.25">
      <c r="B111" s="30">
        <f>Obs_Time!B111</f>
        <v>200</v>
      </c>
      <c r="C111" s="30">
        <f>Obs_Time!C111</f>
        <v>201</v>
      </c>
      <c r="D111" s="47"/>
      <c r="E111" s="72">
        <f>IFERROR(VLOOKUP(E$10 &amp; "_" &amp; $D$9 &amp; "_" &amp; $B111, OBSERVED_DATA!$A$2:$F$6151, 4, FALSE),  0)</f>
        <v>1.31E-5</v>
      </c>
      <c r="F111" s="73">
        <f>IFERROR(VLOOKUP(F$10 &amp; "_" &amp; $D$9 &amp; "_" &amp; $B111, OBSERVED_DATA!$A$2:$F$6151, 4, FALSE),  0)</f>
        <v>0</v>
      </c>
      <c r="G111" s="73">
        <f>IFERROR(VLOOKUP(G$10 &amp; "_" &amp; $D$9 &amp; "_" &amp; $B111, OBSERVED_DATA!$A$2:$F$6151, 4, FALSE),  0)</f>
        <v>3.9700000000000003E-5</v>
      </c>
      <c r="H111" s="73">
        <f>IFERROR(VLOOKUP(H$10 &amp; "_" &amp; $D$9 &amp; "_" &amp; $B111, OBSERVED_DATA!$A$2:$F$6151, 4, FALSE),  0)</f>
        <v>0</v>
      </c>
      <c r="I111" s="73">
        <f>IFERROR(VLOOKUP(I$10 &amp; "_" &amp; $D$9 &amp; "_" &amp; $B111, OBSERVED_DATA!$A$2:$F$6151, 4, FALSE),  0)</f>
        <v>0</v>
      </c>
      <c r="J111" s="73">
        <f>IFERROR(VLOOKUP(J$10 &amp; "_" &amp; $D$9 &amp; "_" &amp; $B111, OBSERVED_DATA!$A$2:$F$6151, 4, FALSE),  0)</f>
        <v>4.5500000000000001E-5</v>
      </c>
      <c r="K111" s="72">
        <f>IFERROR(VLOOKUP(K$10 &amp; "_" &amp; $D$9 &amp; "_" &amp; $B111, OBSERVED_DATA!$A$2:$F$6151, 4, FALSE),  0)</f>
        <v>0</v>
      </c>
      <c r="L111" s="74">
        <f>IFERROR(VLOOKUP(L$10 &amp; "_" &amp; $D$9 &amp; "_" &amp; $B111, OBSERVED_DATA!$A$2:$F$6151, 4, FALSE),  0)</f>
        <v>0</v>
      </c>
      <c r="M111" s="72">
        <f>IFERROR(VLOOKUP(M$10 &amp; "_" &amp; $D$9 &amp; "_" &amp; $B111, OBSERVED_DATA!$A$2:$F$6151, 4, FALSE),  0)</f>
        <v>7.47E-5</v>
      </c>
      <c r="N111" s="72">
        <f>IFERROR(VLOOKUP(N$10 &amp; "_" &amp; $D$9 &amp; "_" &amp; $B111, OBSERVED_DATA!$A$2:$F$6151, 4, FALSE),  0)</f>
        <v>8.2149999999999996E-4</v>
      </c>
      <c r="O111" s="74">
        <f>IFERROR(VLOOKUP(O$10 &amp; "_" &amp; $D$9 &amp; "_" &amp; $B111, OBSERVED_DATA!$A$2:$F$6151, 4, FALSE),  0)</f>
        <v>2.3678000000000002E-3</v>
      </c>
      <c r="P111" s="72">
        <f>IFERROR(VLOOKUP(P$10 &amp; "_" &amp; $D$9 &amp; "_" &amp; $B111, OBSERVED_DATA!$A$2:$F$6151, 4, FALSE),  0)</f>
        <v>1.9503999999999999E-3</v>
      </c>
      <c r="Q111" s="72">
        <f>IFERROR(VLOOKUP(Q$10 &amp; "_" &amp; $D$9 &amp; "_" &amp; $B111, OBSERVED_DATA!$A$2:$F$6151, 4, FALSE),  0)</f>
        <v>2.3449999999999999E-3</v>
      </c>
      <c r="R111" s="72">
        <f>IFERROR(VLOOKUP(R$10 &amp; "_" &amp; $D$9 &amp; "_" &amp; $B111, OBSERVED_DATA!$A$2:$F$6151, 4, FALSE),  0)</f>
        <v>2.4085999999999999E-3</v>
      </c>
      <c r="S111" s="72">
        <f>IFERROR(VLOOKUP(S$10 &amp; "_" &amp; $D$9 &amp; "_" &amp; $B111, OBSERVED_DATA!$A$2:$F$6151, 4, FALSE),  0)</f>
        <v>2.7629999999999998E-3</v>
      </c>
      <c r="T111" s="72">
        <f>IFERROR(VLOOKUP(T$10 &amp; "_" &amp; $D$9 &amp; "_" &amp; $B111, OBSERVED_DATA!$A$2:$F$6151, 4, FALSE),  0)</f>
        <v>3.0531E-3</v>
      </c>
    </row>
    <row r="112" spans="2:20" x14ac:dyDescent="0.25">
      <c r="B112" s="30">
        <f>Obs_Time!B112</f>
        <v>202</v>
      </c>
      <c r="C112" s="30">
        <f>Obs_Time!C112</f>
        <v>203</v>
      </c>
      <c r="D112" s="47"/>
      <c r="E112" s="72">
        <f>IFERROR(VLOOKUP(E$10 &amp; "_" &amp; $D$9 &amp; "_" &amp; $B112, OBSERVED_DATA!$A$2:$F$6151, 4, FALSE),  0)</f>
        <v>1.2099999999999999E-5</v>
      </c>
      <c r="F112" s="73">
        <f>IFERROR(VLOOKUP(F$10 &amp; "_" &amp; $D$9 &amp; "_" &amp; $B112, OBSERVED_DATA!$A$2:$F$6151, 4, FALSE),  0)</f>
        <v>0</v>
      </c>
      <c r="G112" s="73">
        <f>IFERROR(VLOOKUP(G$10 &amp; "_" &amp; $D$9 &amp; "_" &amp; $B112, OBSERVED_DATA!$A$2:$F$6151, 4, FALSE),  0)</f>
        <v>3.79E-5</v>
      </c>
      <c r="H112" s="73">
        <f>IFERROR(VLOOKUP(H$10 &amp; "_" &amp; $D$9 &amp; "_" &amp; $B112, OBSERVED_DATA!$A$2:$F$6151, 4, FALSE),  0)</f>
        <v>0</v>
      </c>
      <c r="I112" s="73">
        <f>IFERROR(VLOOKUP(I$10 &amp; "_" &amp; $D$9 &amp; "_" &amp; $B112, OBSERVED_DATA!$A$2:$F$6151, 4, FALSE),  0)</f>
        <v>0</v>
      </c>
      <c r="J112" s="73">
        <f>IFERROR(VLOOKUP(J$10 &amp; "_" &amp; $D$9 &amp; "_" &amp; $B112, OBSERVED_DATA!$A$2:$F$6151, 4, FALSE),  0)</f>
        <v>4.2500000000000003E-5</v>
      </c>
      <c r="K112" s="72">
        <f>IFERROR(VLOOKUP(K$10 &amp; "_" &amp; $D$9 &amp; "_" &amp; $B112, OBSERVED_DATA!$A$2:$F$6151, 4, FALSE),  0)</f>
        <v>0</v>
      </c>
      <c r="L112" s="74">
        <f>IFERROR(VLOOKUP(L$10 &amp; "_" &amp; $D$9 &amp; "_" &amp; $B112, OBSERVED_DATA!$A$2:$F$6151, 4, FALSE),  0)</f>
        <v>0</v>
      </c>
      <c r="M112" s="72">
        <f>IFERROR(VLOOKUP(M$10 &amp; "_" &amp; $D$9 &amp; "_" &amp; $B112, OBSERVED_DATA!$A$2:$F$6151, 4, FALSE),  0)</f>
        <v>6.86E-5</v>
      </c>
      <c r="N112" s="72">
        <f>IFERROR(VLOOKUP(N$10 &amp; "_" &amp; $D$9 &amp; "_" &amp; $B112, OBSERVED_DATA!$A$2:$F$6151, 4, FALSE),  0)</f>
        <v>7.9619999999999995E-4</v>
      </c>
      <c r="O112" s="74">
        <f>IFERROR(VLOOKUP(O$10 &amp; "_" &amp; $D$9 &amp; "_" &amp; $B112, OBSERVED_DATA!$A$2:$F$6151, 4, FALSE),  0)</f>
        <v>2.3162E-3</v>
      </c>
      <c r="P112" s="72">
        <f>IFERROR(VLOOKUP(P$10 &amp; "_" &amp; $D$9 &amp; "_" &amp; $B112, OBSERVED_DATA!$A$2:$F$6151, 4, FALSE),  0)</f>
        <v>1.934E-3</v>
      </c>
      <c r="Q112" s="72">
        <f>IFERROR(VLOOKUP(Q$10 &amp; "_" &amp; $D$9 &amp; "_" &amp; $B112, OBSERVED_DATA!$A$2:$F$6151, 4, FALSE),  0)</f>
        <v>2.4280999999999999E-3</v>
      </c>
      <c r="R112" s="72">
        <f>IFERROR(VLOOKUP(R$10 &amp; "_" &amp; $D$9 &amp; "_" &amp; $B112, OBSERVED_DATA!$A$2:$F$6151, 4, FALSE),  0)</f>
        <v>2.4773E-3</v>
      </c>
      <c r="S112" s="72">
        <f>IFERROR(VLOOKUP(S$10 &amp; "_" &amp; $D$9 &amp; "_" &amp; $B112, OBSERVED_DATA!$A$2:$F$6151, 4, FALSE),  0)</f>
        <v>2.4835999999999999E-3</v>
      </c>
      <c r="T112" s="72">
        <f>IFERROR(VLOOKUP(T$10 &amp; "_" &amp; $D$9 &amp; "_" &amp; $B112, OBSERVED_DATA!$A$2:$F$6151, 4, FALSE),  0)</f>
        <v>2.8373999999999999E-3</v>
      </c>
    </row>
    <row r="113" spans="2:20" x14ac:dyDescent="0.25">
      <c r="B113" s="30">
        <f>Obs_Time!B113</f>
        <v>204</v>
      </c>
      <c r="C113" s="30">
        <f>Obs_Time!C113</f>
        <v>205</v>
      </c>
      <c r="D113" s="47"/>
      <c r="E113" s="72">
        <f>IFERROR(VLOOKUP(E$10 &amp; "_" &amp; $D$9 &amp; "_" &amp; $B113, OBSERVED_DATA!$A$2:$F$6151, 4, FALSE),  0)</f>
        <v>1.11E-5</v>
      </c>
      <c r="F113" s="73">
        <f>IFERROR(VLOOKUP(F$10 &amp; "_" &amp; $D$9 &amp; "_" &amp; $B113, OBSERVED_DATA!$A$2:$F$6151, 4, FALSE),  0)</f>
        <v>0</v>
      </c>
      <c r="G113" s="73">
        <f>IFERROR(VLOOKUP(G$10 &amp; "_" &amp; $D$9 &amp; "_" &amp; $B113, OBSERVED_DATA!$A$2:$F$6151, 4, FALSE),  0)</f>
        <v>3.6300000000000001E-5</v>
      </c>
      <c r="H113" s="73">
        <f>IFERROR(VLOOKUP(H$10 &amp; "_" &amp; $D$9 &amp; "_" &amp; $B113, OBSERVED_DATA!$A$2:$F$6151, 4, FALSE),  0)</f>
        <v>0</v>
      </c>
      <c r="I113" s="73">
        <f>IFERROR(VLOOKUP(I$10 &amp; "_" &amp; $D$9 &amp; "_" &amp; $B113, OBSERVED_DATA!$A$2:$F$6151, 4, FALSE),  0)</f>
        <v>0</v>
      </c>
      <c r="J113" s="73">
        <f>IFERROR(VLOOKUP(J$10 &amp; "_" &amp; $D$9 &amp; "_" &amp; $B113, OBSERVED_DATA!$A$2:$F$6151, 4, FALSE),  0)</f>
        <v>3.9499999999999998E-5</v>
      </c>
      <c r="K113" s="72">
        <f>IFERROR(VLOOKUP(K$10 &amp; "_" &amp; $D$9 &amp; "_" &amp; $B113, OBSERVED_DATA!$A$2:$F$6151, 4, FALSE),  0)</f>
        <v>0</v>
      </c>
      <c r="L113" s="74">
        <f>IFERROR(VLOOKUP(L$10 &amp; "_" &amp; $D$9 &amp; "_" &amp; $B113, OBSERVED_DATA!$A$2:$F$6151, 4, FALSE),  0)</f>
        <v>0</v>
      </c>
      <c r="M113" s="72">
        <f>IFERROR(VLOOKUP(M$10 &amp; "_" &amp; $D$9 &amp; "_" &amp; $B113, OBSERVED_DATA!$A$2:$F$6151, 4, FALSE),  0)</f>
        <v>6.2600000000000004E-5</v>
      </c>
      <c r="N113" s="72">
        <f>IFERROR(VLOOKUP(N$10 &amp; "_" &amp; $D$9 &amp; "_" &amp; $B113, OBSERVED_DATA!$A$2:$F$6151, 4, FALSE),  0)</f>
        <v>7.7099999999999998E-4</v>
      </c>
      <c r="O113" s="74">
        <f>IFERROR(VLOOKUP(O$10 &amp; "_" &amp; $D$9 &amp; "_" &amp; $B113, OBSERVED_DATA!$A$2:$F$6151, 4, FALSE),  0)</f>
        <v>2.2647000000000001E-3</v>
      </c>
      <c r="P113" s="72">
        <f>IFERROR(VLOOKUP(P$10 &amp; "_" &amp; $D$9 &amp; "_" &amp; $B113, OBSERVED_DATA!$A$2:$F$6151, 4, FALSE),  0)</f>
        <v>1.9176E-3</v>
      </c>
      <c r="Q113" s="72">
        <f>IFERROR(VLOOKUP(Q$10 &amp; "_" &amp; $D$9 &amp; "_" &amp; $B113, OBSERVED_DATA!$A$2:$F$6151, 4, FALSE),  0)</f>
        <v>2.5580999999999998E-3</v>
      </c>
      <c r="R113" s="72">
        <f>IFERROR(VLOOKUP(R$10 &amp; "_" &amp; $D$9 &amp; "_" &amp; $B113, OBSERVED_DATA!$A$2:$F$6151, 4, FALSE),  0)</f>
        <v>2.5807E-3</v>
      </c>
      <c r="S113" s="72">
        <f>IFERROR(VLOOKUP(S$10 &amp; "_" &amp; $D$9 &amp; "_" &amp; $B113, OBSERVED_DATA!$A$2:$F$6151, 4, FALSE),  0)</f>
        <v>2.2404E-3</v>
      </c>
      <c r="T113" s="72">
        <f>IFERROR(VLOOKUP(T$10 &amp; "_" &amp; $D$9 &amp; "_" &amp; $B113, OBSERVED_DATA!$A$2:$F$6151, 4, FALSE),  0)</f>
        <v>2.6484E-3</v>
      </c>
    </row>
    <row r="114" spans="2:20" x14ac:dyDescent="0.25">
      <c r="B114" s="30">
        <f>Obs_Time!B114</f>
        <v>206</v>
      </c>
      <c r="C114" s="30">
        <f>Obs_Time!C114</f>
        <v>207</v>
      </c>
      <c r="D114" s="47"/>
      <c r="E114" s="72">
        <f>IFERROR(VLOOKUP(E$10 &amp; "_" &amp; $D$9 &amp; "_" &amp; $B114, OBSERVED_DATA!$A$2:$F$6151, 4, FALSE),  0)</f>
        <v>1.01E-5</v>
      </c>
      <c r="F114" s="73">
        <f>IFERROR(VLOOKUP(F$10 &amp; "_" &amp; $D$9 &amp; "_" &amp; $B114, OBSERVED_DATA!$A$2:$F$6151, 4, FALSE),  0)</f>
        <v>0</v>
      </c>
      <c r="G114" s="73">
        <f>IFERROR(VLOOKUP(G$10 &amp; "_" &amp; $D$9 &amp; "_" &amp; $B114, OBSERVED_DATA!$A$2:$F$6151, 4, FALSE),  0)</f>
        <v>3.4600000000000001E-5</v>
      </c>
      <c r="H114" s="73">
        <f>IFERROR(VLOOKUP(H$10 &amp; "_" &amp; $D$9 &amp; "_" &amp; $B114, OBSERVED_DATA!$A$2:$F$6151, 4, FALSE),  0)</f>
        <v>0</v>
      </c>
      <c r="I114" s="73">
        <f>IFERROR(VLOOKUP(I$10 &amp; "_" &amp; $D$9 &amp; "_" &amp; $B114, OBSERVED_DATA!$A$2:$F$6151, 4, FALSE),  0)</f>
        <v>0</v>
      </c>
      <c r="J114" s="73">
        <f>IFERROR(VLOOKUP(J$10 &amp; "_" &amp; $D$9 &amp; "_" &amp; $B114, OBSERVED_DATA!$A$2:$F$6151, 4, FALSE),  0)</f>
        <v>3.6399999999999997E-5</v>
      </c>
      <c r="K114" s="72">
        <f>IFERROR(VLOOKUP(K$10 &amp; "_" &amp; $D$9 &amp; "_" &amp; $B114, OBSERVED_DATA!$A$2:$F$6151, 4, FALSE),  0)</f>
        <v>0</v>
      </c>
      <c r="L114" s="74">
        <f>IFERROR(VLOOKUP(L$10 &amp; "_" &amp; $D$9 &amp; "_" &amp; $B114, OBSERVED_DATA!$A$2:$F$6151, 4, FALSE),  0)</f>
        <v>0</v>
      </c>
      <c r="M114" s="72">
        <f>IFERROR(VLOOKUP(M$10 &amp; "_" &amp; $D$9 &amp; "_" &amp; $B114, OBSERVED_DATA!$A$2:$F$6151, 4, FALSE),  0)</f>
        <v>5.6499999999999998E-5</v>
      </c>
      <c r="N114" s="72">
        <f>IFERROR(VLOOKUP(N$10 &amp; "_" &amp; $D$9 &amp; "_" &amp; $B114, OBSERVED_DATA!$A$2:$F$6151, 4, FALSE),  0)</f>
        <v>7.4560000000000002E-4</v>
      </c>
      <c r="O114" s="74">
        <f>IFERROR(VLOOKUP(O$10 &amp; "_" &amp; $D$9 &amp; "_" &amp; $B114, OBSERVED_DATA!$A$2:$F$6151, 4, FALSE),  0)</f>
        <v>2.2133000000000001E-3</v>
      </c>
      <c r="P114" s="72">
        <f>IFERROR(VLOOKUP(P$10 &amp; "_" &amp; $D$9 &amp; "_" &amp; $B114, OBSERVED_DATA!$A$2:$F$6151, 4, FALSE),  0)</f>
        <v>1.9011E-3</v>
      </c>
      <c r="Q114" s="72">
        <f>IFERROR(VLOOKUP(Q$10 &amp; "_" &amp; $D$9 &amp; "_" &amp; $B114, OBSERVED_DATA!$A$2:$F$6151, 4, FALSE),  0)</f>
        <v>2.6990999999999999E-3</v>
      </c>
      <c r="R114" s="72">
        <f>IFERROR(VLOOKUP(R$10 &amp; "_" &amp; $D$9 &amp; "_" &amp; $B114, OBSERVED_DATA!$A$2:$F$6151, 4, FALSE),  0)</f>
        <v>2.7384000000000002E-3</v>
      </c>
      <c r="S114" s="72">
        <f>IFERROR(VLOOKUP(S$10 &amp; "_" &amp; $D$9 &amp; "_" &amp; $B114, OBSERVED_DATA!$A$2:$F$6151, 4, FALSE),  0)</f>
        <v>2.0449000000000001E-3</v>
      </c>
      <c r="T114" s="72">
        <f>IFERROR(VLOOKUP(T$10 &amp; "_" &amp; $D$9 &amp; "_" &amp; $B114, OBSERVED_DATA!$A$2:$F$6151, 4, FALSE),  0)</f>
        <v>2.5035000000000001E-3</v>
      </c>
    </row>
    <row r="115" spans="2:20" x14ac:dyDescent="0.25">
      <c r="B115" s="30">
        <f>Obs_Time!B115</f>
        <v>208</v>
      </c>
      <c r="C115" s="30">
        <f>Obs_Time!C115</f>
        <v>209</v>
      </c>
      <c r="D115" s="47"/>
      <c r="E115" s="72">
        <f>IFERROR(VLOOKUP(E$10 &amp; "_" &amp; $D$9 &amp; "_" &amp; $B115, OBSERVED_DATA!$A$2:$F$6151, 4, FALSE),  0)</f>
        <v>9.0999999999999993E-6</v>
      </c>
      <c r="F115" s="73">
        <f>IFERROR(VLOOKUP(F$10 &amp; "_" &amp; $D$9 &amp; "_" &amp; $B115, OBSERVED_DATA!$A$2:$F$6151, 4, FALSE),  0)</f>
        <v>0</v>
      </c>
      <c r="G115" s="73">
        <f>IFERROR(VLOOKUP(G$10 &amp; "_" &amp; $D$9 &amp; "_" &amp; $B115, OBSERVED_DATA!$A$2:$F$6151, 4, FALSE),  0)</f>
        <v>3.2700000000000002E-5</v>
      </c>
      <c r="H115" s="73">
        <f>IFERROR(VLOOKUP(H$10 &amp; "_" &amp; $D$9 &amp; "_" &amp; $B115, OBSERVED_DATA!$A$2:$F$6151, 4, FALSE),  0)</f>
        <v>0</v>
      </c>
      <c r="I115" s="73">
        <f>IFERROR(VLOOKUP(I$10 &amp; "_" &amp; $D$9 &amp; "_" &amp; $B115, OBSERVED_DATA!$A$2:$F$6151, 4, FALSE),  0)</f>
        <v>0</v>
      </c>
      <c r="J115" s="73">
        <f>IFERROR(VLOOKUP(J$10 &amp; "_" &amp; $D$9 &amp; "_" &amp; $B115, OBSERVED_DATA!$A$2:$F$6151, 4, FALSE),  0)</f>
        <v>3.3399999999999999E-5</v>
      </c>
      <c r="K115" s="72">
        <f>IFERROR(VLOOKUP(K$10 &amp; "_" &amp; $D$9 &amp; "_" &amp; $B115, OBSERVED_DATA!$A$2:$F$6151, 4, FALSE),  0)</f>
        <v>0</v>
      </c>
      <c r="L115" s="74">
        <f>IFERROR(VLOOKUP(L$10 &amp; "_" &amp; $D$9 &amp; "_" &amp; $B115, OBSERVED_DATA!$A$2:$F$6151, 4, FALSE),  0)</f>
        <v>0</v>
      </c>
      <c r="M115" s="72">
        <f>IFERROR(VLOOKUP(M$10 &amp; "_" &amp; $D$9 &amp; "_" &amp; $B115, OBSERVED_DATA!$A$2:$F$6151, 4, FALSE),  0)</f>
        <v>5.0500000000000001E-5</v>
      </c>
      <c r="N115" s="72">
        <f>IFERROR(VLOOKUP(N$10 &amp; "_" &amp; $D$9 &amp; "_" &amp; $B115, OBSERVED_DATA!$A$2:$F$6151, 4, FALSE),  0)</f>
        <v>7.203E-4</v>
      </c>
      <c r="O115" s="74">
        <f>IFERROR(VLOOKUP(O$10 &amp; "_" &amp; $D$9 &amp; "_" &amp; $B115, OBSERVED_DATA!$A$2:$F$6151, 4, FALSE),  0)</f>
        <v>2.1618000000000002E-3</v>
      </c>
      <c r="P115" s="72">
        <f>IFERROR(VLOOKUP(P$10 &amp; "_" &amp; $D$9 &amp; "_" &amp; $B115, OBSERVED_DATA!$A$2:$F$6151, 4, FALSE),  0)</f>
        <v>1.8848000000000001E-3</v>
      </c>
      <c r="Q115" s="72">
        <f>IFERROR(VLOOKUP(Q$10 &amp; "_" &amp; $D$9 &amp; "_" &amp; $B115, OBSERVED_DATA!$A$2:$F$6151, 4, FALSE),  0)</f>
        <v>2.8422999999999999E-3</v>
      </c>
      <c r="R115" s="72">
        <f>IFERROR(VLOOKUP(R$10 &amp; "_" &amp; $D$9 &amp; "_" &amp; $B115, OBSERVED_DATA!$A$2:$F$6151, 4, FALSE),  0)</f>
        <v>2.9074999999999999E-3</v>
      </c>
      <c r="S115" s="72">
        <f>IFERROR(VLOOKUP(S$10 &amp; "_" &amp; $D$9 &amp; "_" &amp; $B115, OBSERVED_DATA!$A$2:$F$6151, 4, FALSE),  0)</f>
        <v>1.8675E-3</v>
      </c>
      <c r="T115" s="72">
        <f>IFERROR(VLOOKUP(T$10 &amp; "_" &amp; $D$9 &amp; "_" &amp; $B115, OBSERVED_DATA!$A$2:$F$6151, 4, FALSE),  0)</f>
        <v>2.3984000000000002E-3</v>
      </c>
    </row>
    <row r="116" spans="2:20" x14ac:dyDescent="0.25">
      <c r="B116" s="30">
        <f>Obs_Time!B116</f>
        <v>210</v>
      </c>
      <c r="C116" s="30">
        <f>Obs_Time!C116</f>
        <v>211</v>
      </c>
      <c r="D116" s="47"/>
      <c r="E116" s="72">
        <f>IFERROR(VLOOKUP(E$10 &amp; "_" &amp; $D$9 &amp; "_" &amp; $B116, OBSERVED_DATA!$A$2:$F$6151, 4, FALSE),  0)</f>
        <v>8.1000000000000004E-6</v>
      </c>
      <c r="F116" s="73">
        <f>IFERROR(VLOOKUP(F$10 &amp; "_" &amp; $D$9 &amp; "_" &amp; $B116, OBSERVED_DATA!$A$2:$F$6151, 4, FALSE),  0)</f>
        <v>0</v>
      </c>
      <c r="G116" s="73">
        <f>IFERROR(VLOOKUP(G$10 &amp; "_" &amp; $D$9 &amp; "_" &amp; $B116, OBSERVED_DATA!$A$2:$F$6151, 4, FALSE),  0)</f>
        <v>3.0899999999999999E-5</v>
      </c>
      <c r="H116" s="73">
        <f>IFERROR(VLOOKUP(H$10 &amp; "_" &amp; $D$9 &amp; "_" &amp; $B116, OBSERVED_DATA!$A$2:$F$6151, 4, FALSE),  0)</f>
        <v>0</v>
      </c>
      <c r="I116" s="73">
        <f>IFERROR(VLOOKUP(I$10 &amp; "_" &amp; $D$9 &amp; "_" &amp; $B116, OBSERVED_DATA!$A$2:$F$6151, 4, FALSE),  0)</f>
        <v>0</v>
      </c>
      <c r="J116" s="73">
        <f>IFERROR(VLOOKUP(J$10 &amp; "_" &amp; $D$9 &amp; "_" &amp; $B116, OBSERVED_DATA!$A$2:$F$6151, 4, FALSE),  0)</f>
        <v>3.04E-5</v>
      </c>
      <c r="K116" s="72">
        <f>IFERROR(VLOOKUP(K$10 &amp; "_" &amp; $D$9 &amp; "_" &amp; $B116, OBSERVED_DATA!$A$2:$F$6151, 4, FALSE),  0)</f>
        <v>0</v>
      </c>
      <c r="L116" s="74">
        <f>IFERROR(VLOOKUP(L$10 &amp; "_" &amp; $D$9 &amp; "_" &amp; $B116, OBSERVED_DATA!$A$2:$F$6151, 4, FALSE),  0)</f>
        <v>0</v>
      </c>
      <c r="M116" s="72">
        <f>IFERROR(VLOOKUP(M$10 &amp; "_" &amp; $D$9 &amp; "_" &amp; $B116, OBSERVED_DATA!$A$2:$F$6151, 4, FALSE),  0)</f>
        <v>4.7299999999999998E-5</v>
      </c>
      <c r="N116" s="72">
        <f>IFERROR(VLOOKUP(N$10 &amp; "_" &amp; $D$9 &amp; "_" &amp; $B116, OBSERVED_DATA!$A$2:$F$6151, 4, FALSE),  0)</f>
        <v>6.9490000000000003E-4</v>
      </c>
      <c r="O116" s="74">
        <f>IFERROR(VLOOKUP(O$10 &amp; "_" &amp; $D$9 &amp; "_" &amp; $B116, OBSERVED_DATA!$A$2:$F$6151, 4, FALSE),  0)</f>
        <v>2.1102999999999998E-3</v>
      </c>
      <c r="P116" s="72">
        <f>IFERROR(VLOOKUP(P$10 &amp; "_" &amp; $D$9 &amp; "_" &amp; $B116, OBSERVED_DATA!$A$2:$F$6151, 4, FALSE),  0)</f>
        <v>1.8684999999999999E-3</v>
      </c>
      <c r="Q116" s="72">
        <f>IFERROR(VLOOKUP(Q$10 &amp; "_" &amp; $D$9 &amp; "_" &amp; $B116, OBSERVED_DATA!$A$2:$F$6151, 4, FALSE),  0)</f>
        <v>2.9845000000000002E-3</v>
      </c>
      <c r="R116" s="72">
        <f>IFERROR(VLOOKUP(R$10 &amp; "_" &amp; $D$9 &amp; "_" &amp; $B116, OBSERVED_DATA!$A$2:$F$6151, 4, FALSE),  0)</f>
        <v>3.0853E-3</v>
      </c>
      <c r="S116" s="72">
        <f>IFERROR(VLOOKUP(S$10 &amp; "_" &amp; $D$9 &amp; "_" &amp; $B116, OBSERVED_DATA!$A$2:$F$6151, 4, FALSE),  0)</f>
        <v>1.7796999999999999E-3</v>
      </c>
      <c r="T116" s="72">
        <f>IFERROR(VLOOKUP(T$10 &amp; "_" &amp; $D$9 &amp; "_" &amp; $B116, OBSERVED_DATA!$A$2:$F$6151, 4, FALSE),  0)</f>
        <v>2.3839E-3</v>
      </c>
    </row>
    <row r="117" spans="2:20" x14ac:dyDescent="0.25">
      <c r="B117" s="30">
        <f>Obs_Time!B117</f>
        <v>212</v>
      </c>
      <c r="C117" s="30">
        <f>Obs_Time!C117</f>
        <v>213</v>
      </c>
      <c r="D117" s="47"/>
      <c r="E117" s="72">
        <f>IFERROR(VLOOKUP(E$10 &amp; "_" &amp; $D$9 &amp; "_" &amp; $B117, OBSERVED_DATA!$A$2:$F$6151, 4, FALSE),  0)</f>
        <v>7.0999999999999998E-6</v>
      </c>
      <c r="F117" s="73">
        <f>IFERROR(VLOOKUP(F$10 &amp; "_" &amp; $D$9 &amp; "_" &amp; $B117, OBSERVED_DATA!$A$2:$F$6151, 4, FALSE),  0)</f>
        <v>0</v>
      </c>
      <c r="G117" s="73">
        <f>IFERROR(VLOOKUP(G$10 &amp; "_" &amp; $D$9 &amp; "_" &amp; $B117, OBSERVED_DATA!$A$2:$F$6151, 4, FALSE),  0)</f>
        <v>2.9200000000000002E-5</v>
      </c>
      <c r="H117" s="73">
        <f>IFERROR(VLOOKUP(H$10 &amp; "_" &amp; $D$9 &amp; "_" &amp; $B117, OBSERVED_DATA!$A$2:$F$6151, 4, FALSE),  0)</f>
        <v>0</v>
      </c>
      <c r="I117" s="73">
        <f>IFERROR(VLOOKUP(I$10 &amp; "_" &amp; $D$9 &amp; "_" &amp; $B117, OBSERVED_DATA!$A$2:$F$6151, 4, FALSE),  0)</f>
        <v>0</v>
      </c>
      <c r="J117" s="73">
        <f>IFERROR(VLOOKUP(J$10 &amp; "_" &amp; $D$9 &amp; "_" &amp; $B117, OBSERVED_DATA!$A$2:$F$6151, 4, FALSE),  0)</f>
        <v>2.73E-5</v>
      </c>
      <c r="K117" s="72">
        <f>IFERROR(VLOOKUP(K$10 &amp; "_" &amp; $D$9 &amp; "_" &amp; $B117, OBSERVED_DATA!$A$2:$F$6151, 4, FALSE),  0)</f>
        <v>0</v>
      </c>
      <c r="L117" s="74">
        <f>IFERROR(VLOOKUP(L$10 &amp; "_" &amp; $D$9 &amp; "_" &amp; $B117, OBSERVED_DATA!$A$2:$F$6151, 4, FALSE),  0)</f>
        <v>0</v>
      </c>
      <c r="M117" s="72">
        <f>IFERROR(VLOOKUP(M$10 &amp; "_" &amp; $D$9 &amp; "_" &amp; $B117, OBSERVED_DATA!$A$2:$F$6151, 4, FALSE),  0)</f>
        <v>4.4400000000000002E-5</v>
      </c>
      <c r="N117" s="72">
        <f>IFERROR(VLOOKUP(N$10 &amp; "_" &amp; $D$9 &amp; "_" &amp; $B117, OBSERVED_DATA!$A$2:$F$6151, 4, FALSE),  0)</f>
        <v>6.6960000000000001E-4</v>
      </c>
      <c r="O117" s="74">
        <f>IFERROR(VLOOKUP(O$10 &amp; "_" &amp; $D$9 &amp; "_" &amp; $B117, OBSERVED_DATA!$A$2:$F$6151, 4, FALSE),  0)</f>
        <v>2.0588E-3</v>
      </c>
      <c r="P117" s="72">
        <f>IFERROR(VLOOKUP(P$10 &amp; "_" &amp; $D$9 &amp; "_" &amp; $B117, OBSERVED_DATA!$A$2:$F$6151, 4, FALSE),  0)</f>
        <v>1.8522E-3</v>
      </c>
      <c r="Q117" s="72">
        <f>IFERROR(VLOOKUP(Q$10 &amp; "_" &amp; $D$9 &amp; "_" &amp; $B117, OBSERVED_DATA!$A$2:$F$6151, 4, FALSE),  0)</f>
        <v>3.1129999999999999E-3</v>
      </c>
      <c r="R117" s="72">
        <f>IFERROR(VLOOKUP(R$10 &amp; "_" &amp; $D$9 &amp; "_" &amp; $B117, OBSERVED_DATA!$A$2:$F$6151, 4, FALSE),  0)</f>
        <v>3.2487000000000002E-3</v>
      </c>
      <c r="S117" s="72">
        <f>IFERROR(VLOOKUP(S$10 &amp; "_" &amp; $D$9 &amp; "_" &amp; $B117, OBSERVED_DATA!$A$2:$F$6151, 4, FALSE),  0)</f>
        <v>1.8071000000000001E-3</v>
      </c>
      <c r="T117" s="72">
        <f>IFERROR(VLOOKUP(T$10 &amp; "_" &amp; $D$9 &amp; "_" &amp; $B117, OBSERVED_DATA!$A$2:$F$6151, 4, FALSE),  0)</f>
        <v>2.5025999999999998E-3</v>
      </c>
    </row>
    <row r="118" spans="2:20" x14ac:dyDescent="0.25">
      <c r="B118" s="30">
        <f>Obs_Time!B118</f>
        <v>214</v>
      </c>
      <c r="C118" s="30">
        <f>Obs_Time!C118</f>
        <v>215</v>
      </c>
      <c r="D118" s="47"/>
      <c r="E118" s="72">
        <f>IFERROR(VLOOKUP(E$10 &amp; "_" &amp; $D$9 &amp; "_" &amp; $B118, OBSERVED_DATA!$A$2:$F$6151, 4, FALSE),  0)</f>
        <v>6.0000000000000002E-6</v>
      </c>
      <c r="F118" s="73">
        <f>IFERROR(VLOOKUP(F$10 &amp; "_" &amp; $D$9 &amp; "_" &amp; $B118, OBSERVED_DATA!$A$2:$F$6151, 4, FALSE),  0)</f>
        <v>0</v>
      </c>
      <c r="G118" s="73">
        <f>IFERROR(VLOOKUP(G$10 &amp; "_" &amp; $D$9 &amp; "_" &amp; $B118, OBSERVED_DATA!$A$2:$F$6151, 4, FALSE),  0)</f>
        <v>2.76E-5</v>
      </c>
      <c r="H118" s="73">
        <f>IFERROR(VLOOKUP(H$10 &amp; "_" &amp; $D$9 &amp; "_" &amp; $B118, OBSERVED_DATA!$A$2:$F$6151, 4, FALSE),  0)</f>
        <v>0</v>
      </c>
      <c r="I118" s="73">
        <f>IFERROR(VLOOKUP(I$10 &amp; "_" &amp; $D$9 &amp; "_" &amp; $B118, OBSERVED_DATA!$A$2:$F$6151, 4, FALSE),  0)</f>
        <v>0</v>
      </c>
      <c r="J118" s="73">
        <f>IFERROR(VLOOKUP(J$10 &amp; "_" &amp; $D$9 &amp; "_" &amp; $B118, OBSERVED_DATA!$A$2:$F$6151, 4, FALSE),  0)</f>
        <v>2.4300000000000001E-5</v>
      </c>
      <c r="K118" s="72">
        <f>IFERROR(VLOOKUP(K$10 &amp; "_" &amp; $D$9 &amp; "_" &amp; $B118, OBSERVED_DATA!$A$2:$F$6151, 4, FALSE),  0)</f>
        <v>0</v>
      </c>
      <c r="L118" s="74">
        <f>IFERROR(VLOOKUP(L$10 &amp; "_" &amp; $D$9 &amp; "_" &amp; $B118, OBSERVED_DATA!$A$2:$F$6151, 4, FALSE),  0)</f>
        <v>0</v>
      </c>
      <c r="M118" s="72">
        <f>IFERROR(VLOOKUP(M$10 &amp; "_" &amp; $D$9 &amp; "_" &amp; $B118, OBSERVED_DATA!$A$2:$F$6151, 4, FALSE),  0)</f>
        <v>4.1300000000000001E-5</v>
      </c>
      <c r="N118" s="72">
        <f>IFERROR(VLOOKUP(N$10 &amp; "_" &amp; $D$9 &amp; "_" &amp; $B118, OBSERVED_DATA!$A$2:$F$6151, 4, FALSE),  0)</f>
        <v>6.4429999999999999E-4</v>
      </c>
      <c r="O118" s="74">
        <f>IFERROR(VLOOKUP(O$10 &amp; "_" &amp; $D$9 &amp; "_" &amp; $B118, OBSERVED_DATA!$A$2:$F$6151, 4, FALSE),  0)</f>
        <v>2.0073999999999999E-3</v>
      </c>
      <c r="P118" s="72">
        <f>IFERROR(VLOOKUP(P$10 &amp; "_" &amp; $D$9 &amp; "_" &amp; $B118, OBSERVED_DATA!$A$2:$F$6151, 4, FALSE),  0)</f>
        <v>1.8358999999999999E-3</v>
      </c>
      <c r="Q118" s="72">
        <f>IFERROR(VLOOKUP(Q$10 &amp; "_" &amp; $D$9 &amp; "_" &amp; $B118, OBSERVED_DATA!$A$2:$F$6151, 4, FALSE),  0)</f>
        <v>3.2349000000000002E-3</v>
      </c>
      <c r="R118" s="72">
        <f>IFERROR(VLOOKUP(R$10 &amp; "_" &amp; $D$9 &amp; "_" &amp; $B118, OBSERVED_DATA!$A$2:$F$6151, 4, FALSE),  0)</f>
        <v>3.4088999999999999E-3</v>
      </c>
      <c r="S118" s="72">
        <f>IFERROR(VLOOKUP(S$10 &amp; "_" &amp; $D$9 &amp; "_" &amp; $B118, OBSERVED_DATA!$A$2:$F$6151, 4, FALSE),  0)</f>
        <v>1.8910999999999999E-3</v>
      </c>
      <c r="T118" s="72">
        <f>IFERROR(VLOOKUP(T$10 &amp; "_" &amp; $D$9 &amp; "_" &amp; $B118, OBSERVED_DATA!$A$2:$F$6151, 4, FALSE),  0)</f>
        <v>2.6854000000000001E-3</v>
      </c>
    </row>
    <row r="119" spans="2:20" x14ac:dyDescent="0.25">
      <c r="B119" s="30">
        <f>Obs_Time!B119</f>
        <v>216</v>
      </c>
      <c r="C119" s="30">
        <f>Obs_Time!C119</f>
        <v>217</v>
      </c>
      <c r="D119" s="47"/>
      <c r="E119" s="72">
        <f>IFERROR(VLOOKUP(E$10 &amp; "_" &amp; $D$9 &amp; "_" &amp; $B119, OBSERVED_DATA!$A$2:$F$6151, 4, FALSE),  0)</f>
        <v>5.0000000000000004E-6</v>
      </c>
      <c r="F119" s="73">
        <f>IFERROR(VLOOKUP(F$10 &amp; "_" &amp; $D$9 &amp; "_" &amp; $B119, OBSERVED_DATA!$A$2:$F$6151, 4, FALSE),  0)</f>
        <v>0</v>
      </c>
      <c r="G119" s="73">
        <f>IFERROR(VLOOKUP(G$10 &amp; "_" &amp; $D$9 &amp; "_" &amp; $B119, OBSERVED_DATA!$A$2:$F$6151, 4, FALSE),  0)</f>
        <v>2.58E-5</v>
      </c>
      <c r="H119" s="73">
        <f>IFERROR(VLOOKUP(H$10 &amp; "_" &amp; $D$9 &amp; "_" &amp; $B119, OBSERVED_DATA!$A$2:$F$6151, 4, FALSE),  0)</f>
        <v>0</v>
      </c>
      <c r="I119" s="73">
        <f>IFERROR(VLOOKUP(I$10 &amp; "_" &amp; $D$9 &amp; "_" &amp; $B119, OBSERVED_DATA!$A$2:$F$6151, 4, FALSE),  0)</f>
        <v>0</v>
      </c>
      <c r="J119" s="73">
        <f>IFERROR(VLOOKUP(J$10 &amp; "_" &amp; $D$9 &amp; "_" &amp; $B119, OBSERVED_DATA!$A$2:$F$6151, 4, FALSE),  0)</f>
        <v>2.12E-5</v>
      </c>
      <c r="K119" s="72">
        <f>IFERROR(VLOOKUP(K$10 &amp; "_" &amp; $D$9 &amp; "_" &amp; $B119, OBSERVED_DATA!$A$2:$F$6151, 4, FALSE),  0)</f>
        <v>0</v>
      </c>
      <c r="L119" s="74">
        <f>IFERROR(VLOOKUP(L$10 &amp; "_" &amp; $D$9 &amp; "_" &amp; $B119, OBSERVED_DATA!$A$2:$F$6151, 4, FALSE),  0)</f>
        <v>0</v>
      </c>
      <c r="M119" s="72">
        <f>IFERROR(VLOOKUP(M$10 &amp; "_" &amp; $D$9 &amp; "_" &amp; $B119, OBSERVED_DATA!$A$2:$F$6151, 4, FALSE),  0)</f>
        <v>3.8099999999999998E-5</v>
      </c>
      <c r="N119" s="72">
        <f>IFERROR(VLOOKUP(N$10 &amp; "_" &amp; $D$9 &amp; "_" &amp; $B119, OBSERVED_DATA!$A$2:$F$6151, 4, FALSE),  0)</f>
        <v>6.1890000000000003E-4</v>
      </c>
      <c r="O119" s="74">
        <f>IFERROR(VLOOKUP(O$10 &amp; "_" &amp; $D$9 &amp; "_" &amp; $B119, OBSERVED_DATA!$A$2:$F$6151, 4, FALSE),  0)</f>
        <v>1.9558000000000002E-3</v>
      </c>
      <c r="P119" s="72">
        <f>IFERROR(VLOOKUP(P$10 &amp; "_" &amp; $D$9 &amp; "_" &amp; $B119, OBSERVED_DATA!$A$2:$F$6151, 4, FALSE),  0)</f>
        <v>1.8194999999999999E-3</v>
      </c>
      <c r="Q119" s="72">
        <f>IFERROR(VLOOKUP(Q$10 &amp; "_" &amp; $D$9 &amp; "_" &amp; $B119, OBSERVED_DATA!$A$2:$F$6151, 4, FALSE),  0)</f>
        <v>3.3514999999999999E-3</v>
      </c>
      <c r="R119" s="72">
        <f>IFERROR(VLOOKUP(R$10 &amp; "_" &amp; $D$9 &amp; "_" &amp; $B119, OBSERVED_DATA!$A$2:$F$6151, 4, FALSE),  0)</f>
        <v>3.5653999999999998E-3</v>
      </c>
      <c r="S119" s="72">
        <f>IFERROR(VLOOKUP(S$10 &amp; "_" &amp; $D$9 &amp; "_" &amp; $B119, OBSERVED_DATA!$A$2:$F$6151, 4, FALSE),  0)</f>
        <v>2.0387999999999999E-3</v>
      </c>
      <c r="T119" s="72">
        <f>IFERROR(VLOOKUP(T$10 &amp; "_" &amp; $D$9 &amp; "_" &amp; $B119, OBSERVED_DATA!$A$2:$F$6151, 4, FALSE),  0)</f>
        <v>2.8972999999999998E-3</v>
      </c>
    </row>
    <row r="120" spans="2:20" x14ac:dyDescent="0.25">
      <c r="B120" s="30">
        <f>Obs_Time!B120</f>
        <v>218</v>
      </c>
      <c r="C120" s="30">
        <f>Obs_Time!C120</f>
        <v>219</v>
      </c>
      <c r="D120" s="47"/>
      <c r="E120" s="72">
        <f>IFERROR(VLOOKUP(E$10 &amp; "_" &amp; $D$9 &amp; "_" &amp; $B120, OBSERVED_DATA!$A$2:$F$6151, 4, FALSE),  0)</f>
        <v>3.9999999999999998E-6</v>
      </c>
      <c r="F120" s="73">
        <f>IFERROR(VLOOKUP(F$10 &amp; "_" &amp; $D$9 &amp; "_" &amp; $B120, OBSERVED_DATA!$A$2:$F$6151, 4, FALSE),  0)</f>
        <v>0</v>
      </c>
      <c r="G120" s="73">
        <f>IFERROR(VLOOKUP(G$10 &amp; "_" &amp; $D$9 &amp; "_" &amp; $B120, OBSERVED_DATA!$A$2:$F$6151, 4, FALSE),  0)</f>
        <v>2.4199999999999999E-5</v>
      </c>
      <c r="H120" s="73">
        <f>IFERROR(VLOOKUP(H$10 &amp; "_" &amp; $D$9 &amp; "_" &amp; $B120, OBSERVED_DATA!$A$2:$F$6151, 4, FALSE),  0)</f>
        <v>0</v>
      </c>
      <c r="I120" s="73">
        <f>IFERROR(VLOOKUP(I$10 &amp; "_" &amp; $D$9 &amp; "_" &amp; $B120, OBSERVED_DATA!$A$2:$F$6151, 4, FALSE),  0)</f>
        <v>0</v>
      </c>
      <c r="J120" s="73">
        <f>IFERROR(VLOOKUP(J$10 &amp; "_" &amp; $D$9 &amp; "_" &amp; $B120, OBSERVED_DATA!$A$2:$F$6151, 4, FALSE),  0)</f>
        <v>1.8199999999999999E-5</v>
      </c>
      <c r="K120" s="72">
        <f>IFERROR(VLOOKUP(K$10 &amp; "_" &amp; $D$9 &amp; "_" &amp; $B120, OBSERVED_DATA!$A$2:$F$6151, 4, FALSE),  0)</f>
        <v>0</v>
      </c>
      <c r="L120" s="74">
        <f>IFERROR(VLOOKUP(L$10 &amp; "_" &amp; $D$9 &amp; "_" &amp; $B120, OBSERVED_DATA!$A$2:$F$6151, 4, FALSE),  0)</f>
        <v>0</v>
      </c>
      <c r="M120" s="72">
        <f>IFERROR(VLOOKUP(M$10 &amp; "_" &amp; $D$9 &amp; "_" &amp; $B120, OBSERVED_DATA!$A$2:$F$6151, 4, FALSE),  0)</f>
        <v>3.4900000000000001E-5</v>
      </c>
      <c r="N120" s="72">
        <f>IFERROR(VLOOKUP(N$10 &amp; "_" &amp; $D$9 &amp; "_" &amp; $B120, OBSERVED_DATA!$A$2:$F$6151, 4, FALSE),  0)</f>
        <v>5.9360000000000001E-4</v>
      </c>
      <c r="O120" s="74">
        <f>IFERROR(VLOOKUP(O$10 &amp; "_" &amp; $D$9 &amp; "_" &amp; $B120, OBSERVED_DATA!$A$2:$F$6151, 4, FALSE),  0)</f>
        <v>1.9044000000000001E-3</v>
      </c>
      <c r="P120" s="72">
        <f>IFERROR(VLOOKUP(P$10 &amp; "_" &amp; $D$9 &amp; "_" &amp; $B120, OBSERVED_DATA!$A$2:$F$6151, 4, FALSE),  0)</f>
        <v>1.8029000000000001E-3</v>
      </c>
      <c r="Q120" s="72">
        <f>IFERROR(VLOOKUP(Q$10 &amp; "_" &amp; $D$9 &amp; "_" &amp; $B120, OBSERVED_DATA!$A$2:$F$6151, 4, FALSE),  0)</f>
        <v>3.4657999999999998E-3</v>
      </c>
      <c r="R120" s="72">
        <f>IFERROR(VLOOKUP(R$10 &amp; "_" &amp; $D$9 &amp; "_" &amp; $B120, OBSERVED_DATA!$A$2:$F$6151, 4, FALSE),  0)</f>
        <v>3.7111000000000002E-3</v>
      </c>
      <c r="S120" s="72">
        <f>IFERROR(VLOOKUP(S$10 &amp; "_" &amp; $D$9 &amp; "_" &amp; $B120, OBSERVED_DATA!$A$2:$F$6151, 4, FALSE),  0)</f>
        <v>2.2101999999999998E-3</v>
      </c>
      <c r="T120" s="72">
        <f>IFERROR(VLOOKUP(T$10 &amp; "_" &amp; $D$9 &amp; "_" &amp; $B120, OBSERVED_DATA!$A$2:$F$6151, 4, FALSE),  0)</f>
        <v>3.1435E-3</v>
      </c>
    </row>
    <row r="121" spans="2:20" x14ac:dyDescent="0.25">
      <c r="B121" s="30">
        <f>Obs_Time!B121</f>
        <v>220</v>
      </c>
      <c r="C121" s="30">
        <f>Obs_Time!C121</f>
        <v>221</v>
      </c>
      <c r="D121" s="47"/>
      <c r="E121" s="72">
        <f>IFERROR(VLOOKUP(E$10 &amp; "_" &amp; $D$9 &amp; "_" &amp; $B121, OBSERVED_DATA!$A$2:$F$6151, 4, FALSE),  0)</f>
        <v>3.0000000000000001E-6</v>
      </c>
      <c r="F121" s="73">
        <f>IFERROR(VLOOKUP(F$10 &amp; "_" &amp; $D$9 &amp; "_" &amp; $B121, OBSERVED_DATA!$A$2:$F$6151, 4, FALSE),  0)</f>
        <v>0</v>
      </c>
      <c r="G121" s="73">
        <f>IFERROR(VLOOKUP(G$10 &amp; "_" &amp; $D$9 &amp; "_" &amp; $B121, OBSERVED_DATA!$A$2:$F$6151, 4, FALSE),  0)</f>
        <v>2.2200000000000001E-5</v>
      </c>
      <c r="H121" s="73">
        <f>IFERROR(VLOOKUP(H$10 &amp; "_" &amp; $D$9 &amp; "_" &amp; $B121, OBSERVED_DATA!$A$2:$F$6151, 4, FALSE),  0)</f>
        <v>0</v>
      </c>
      <c r="I121" s="73">
        <f>IFERROR(VLOOKUP(I$10 &amp; "_" &amp; $D$9 &amp; "_" &amp; $B121, OBSERVED_DATA!$A$2:$F$6151, 4, FALSE),  0)</f>
        <v>0</v>
      </c>
      <c r="J121" s="73">
        <f>IFERROR(VLOOKUP(J$10 &amp; "_" &amp; $D$9 &amp; "_" &amp; $B121, OBSERVED_DATA!$A$2:$F$6151, 4, FALSE),  0)</f>
        <v>1.52E-5</v>
      </c>
      <c r="K121" s="72">
        <f>IFERROR(VLOOKUP(K$10 &amp; "_" &amp; $D$9 &amp; "_" &amp; $B121, OBSERVED_DATA!$A$2:$F$6151, 4, FALSE),  0)</f>
        <v>0</v>
      </c>
      <c r="L121" s="74">
        <f>IFERROR(VLOOKUP(L$10 &amp; "_" &amp; $D$9 &amp; "_" &amp; $B121, OBSERVED_DATA!$A$2:$F$6151, 4, FALSE),  0)</f>
        <v>0</v>
      </c>
      <c r="M121" s="72">
        <f>IFERROR(VLOOKUP(M$10 &amp; "_" &amp; $D$9 &amp; "_" &amp; $B121, OBSERVED_DATA!$A$2:$F$6151, 4, FALSE),  0)</f>
        <v>3.2100000000000001E-5</v>
      </c>
      <c r="N121" s="72">
        <f>IFERROR(VLOOKUP(N$10 &amp; "_" &amp; $D$9 &amp; "_" &amp; $B121, OBSERVED_DATA!$A$2:$F$6151, 4, FALSE),  0)</f>
        <v>5.6820000000000004E-4</v>
      </c>
      <c r="O121" s="74">
        <f>IFERROR(VLOOKUP(O$10 &amp; "_" &amp; $D$9 &amp; "_" &amp; $B121, OBSERVED_DATA!$A$2:$F$6151, 4, FALSE),  0)</f>
        <v>1.8529E-3</v>
      </c>
      <c r="P121" s="72">
        <f>IFERROR(VLOOKUP(P$10 &amp; "_" &amp; $D$9 &amp; "_" &amp; $B121, OBSERVED_DATA!$A$2:$F$6151, 4, FALSE),  0)</f>
        <v>1.7866E-3</v>
      </c>
      <c r="Q121" s="72">
        <f>IFERROR(VLOOKUP(Q$10 &amp; "_" &amp; $D$9 &amp; "_" &amp; $B121, OBSERVED_DATA!$A$2:$F$6151, 4, FALSE),  0)</f>
        <v>3.5818E-3</v>
      </c>
      <c r="R121" s="72">
        <f>IFERROR(VLOOKUP(R$10 &amp; "_" &amp; $D$9 &amp; "_" &amp; $B121, OBSERVED_DATA!$A$2:$F$6151, 4, FALSE),  0)</f>
        <v>3.8524000000000002E-3</v>
      </c>
      <c r="S121" s="72">
        <f>IFERROR(VLOOKUP(S$10 &amp; "_" &amp; $D$9 &amp; "_" &amp; $B121, OBSERVED_DATA!$A$2:$F$6151, 4, FALSE),  0)</f>
        <v>2.4126E-3</v>
      </c>
      <c r="T121" s="72">
        <f>IFERROR(VLOOKUP(T$10 &amp; "_" &amp; $D$9 &amp; "_" &amp; $B121, OBSERVED_DATA!$A$2:$F$6151, 4, FALSE),  0)</f>
        <v>3.4356E-3</v>
      </c>
    </row>
    <row r="122" spans="2:20" x14ac:dyDescent="0.25">
      <c r="B122" s="30">
        <f>Obs_Time!B122</f>
        <v>222</v>
      </c>
      <c r="C122" s="30">
        <f>Obs_Time!C122</f>
        <v>223</v>
      </c>
      <c r="D122" s="47"/>
      <c r="E122" s="72">
        <f>IFERROR(VLOOKUP(E$10 &amp; "_" &amp; $D$9 &amp; "_" &amp; $B122, OBSERVED_DATA!$A$2:$F$6151, 4, FALSE),  0)</f>
        <v>1.9999999999999999E-6</v>
      </c>
      <c r="F122" s="73">
        <f>IFERROR(VLOOKUP(F$10 &amp; "_" &amp; $D$9 &amp; "_" &amp; $B122, OBSERVED_DATA!$A$2:$F$6151, 4, FALSE),  0)</f>
        <v>0</v>
      </c>
      <c r="G122" s="73">
        <f>IFERROR(VLOOKUP(G$10 &amp; "_" &amp; $D$9 &amp; "_" &amp; $B122, OBSERVED_DATA!$A$2:$F$6151, 4, FALSE),  0)</f>
        <v>2.0599999999999999E-5</v>
      </c>
      <c r="H122" s="73">
        <f>IFERROR(VLOOKUP(H$10 &amp; "_" &amp; $D$9 &amp; "_" &amp; $B122, OBSERVED_DATA!$A$2:$F$6151, 4, FALSE),  0)</f>
        <v>0</v>
      </c>
      <c r="I122" s="73">
        <f>IFERROR(VLOOKUP(I$10 &amp; "_" &amp; $D$9 &amp; "_" &amp; $B122, OBSERVED_DATA!$A$2:$F$6151, 4, FALSE),  0)</f>
        <v>0</v>
      </c>
      <c r="J122" s="73">
        <f>IFERROR(VLOOKUP(J$10 &amp; "_" &amp; $D$9 &amp; "_" &amp; $B122, OBSERVED_DATA!$A$2:$F$6151, 4, FALSE),  0)</f>
        <v>1.2099999999999999E-5</v>
      </c>
      <c r="K122" s="72">
        <f>IFERROR(VLOOKUP(K$10 &amp; "_" &amp; $D$9 &amp; "_" &amp; $B122, OBSERVED_DATA!$A$2:$F$6151, 4, FALSE),  0)</f>
        <v>0</v>
      </c>
      <c r="L122" s="74">
        <f>IFERROR(VLOOKUP(L$10 &amp; "_" &amp; $D$9 &amp; "_" &amp; $B122, OBSERVED_DATA!$A$2:$F$6151, 4, FALSE),  0)</f>
        <v>0</v>
      </c>
      <c r="M122" s="72">
        <f>IFERROR(VLOOKUP(M$10 &amp; "_" &amp; $D$9 &amp; "_" &amp; $B122, OBSERVED_DATA!$A$2:$F$6151, 4, FALSE),  0)</f>
        <v>2.8799999999999999E-5</v>
      </c>
      <c r="N122" s="72">
        <f>IFERROR(VLOOKUP(N$10 &amp; "_" &amp; $D$9 &amp; "_" &amp; $B122, OBSERVED_DATA!$A$2:$F$6151, 4, FALSE),  0)</f>
        <v>5.4290000000000002E-4</v>
      </c>
      <c r="O122" s="74">
        <f>IFERROR(VLOOKUP(O$10 &amp; "_" &amp; $D$9 &amp; "_" &amp; $B122, OBSERVED_DATA!$A$2:$F$6151, 4, FALSE),  0)</f>
        <v>1.8014999999999999E-3</v>
      </c>
      <c r="P122" s="72">
        <f>IFERROR(VLOOKUP(P$10 &amp; "_" &amp; $D$9 &amp; "_" &amp; $B122, OBSERVED_DATA!$A$2:$F$6151, 4, FALSE),  0)</f>
        <v>1.7702E-3</v>
      </c>
      <c r="Q122" s="72">
        <f>IFERROR(VLOOKUP(Q$10 &amp; "_" &amp; $D$9 &amp; "_" &amp; $B122, OBSERVED_DATA!$A$2:$F$6151, 4, FALSE),  0)</f>
        <v>3.6803000000000001E-3</v>
      </c>
      <c r="R122" s="72">
        <f>IFERROR(VLOOKUP(R$10 &amp; "_" &amp; $D$9 &amp; "_" &amp; $B122, OBSERVED_DATA!$A$2:$F$6151, 4, FALSE),  0)</f>
        <v>3.9890000000000004E-3</v>
      </c>
      <c r="S122" s="72">
        <f>IFERROR(VLOOKUP(S$10 &amp; "_" &amp; $D$9 &amp; "_" &amp; $B122, OBSERVED_DATA!$A$2:$F$6151, 4, FALSE),  0)</f>
        <v>2.6855E-3</v>
      </c>
      <c r="T122" s="72">
        <f>IFERROR(VLOOKUP(T$10 &amp; "_" &amp; $D$9 &amp; "_" &amp; $B122, OBSERVED_DATA!$A$2:$F$6151, 4, FALSE),  0)</f>
        <v>3.8113000000000001E-3</v>
      </c>
    </row>
    <row r="123" spans="2:20" x14ac:dyDescent="0.25">
      <c r="B123" s="30">
        <f>Obs_Time!B123</f>
        <v>224</v>
      </c>
      <c r="C123" s="30">
        <f>Obs_Time!C123</f>
        <v>225</v>
      </c>
      <c r="D123" s="47"/>
      <c r="E123" s="72">
        <f>IFERROR(VLOOKUP(E$10 &amp; "_" &amp; $D$9 &amp; "_" &amp; $B123, OBSERVED_DATA!$A$2:$F$6151, 4, FALSE),  0)</f>
        <v>9.9999999999999995E-7</v>
      </c>
      <c r="F123" s="73">
        <f>IFERROR(VLOOKUP(F$10 &amp; "_" &amp; $D$9 &amp; "_" &amp; $B123, OBSERVED_DATA!$A$2:$F$6151, 4, FALSE),  0)</f>
        <v>0</v>
      </c>
      <c r="G123" s="73">
        <f>IFERROR(VLOOKUP(G$10 &amp; "_" &amp; $D$9 &amp; "_" &amp; $B123, OBSERVED_DATA!$A$2:$F$6151, 4, FALSE),  0)</f>
        <v>1.8899999999999999E-5</v>
      </c>
      <c r="H123" s="73">
        <f>IFERROR(VLOOKUP(H$10 &amp; "_" &amp; $D$9 &amp; "_" &amp; $B123, OBSERVED_DATA!$A$2:$F$6151, 4, FALSE),  0)</f>
        <v>0</v>
      </c>
      <c r="I123" s="73">
        <f>IFERROR(VLOOKUP(I$10 &amp; "_" &amp; $D$9 &amp; "_" &amp; $B123, OBSERVED_DATA!$A$2:$F$6151, 4, FALSE),  0)</f>
        <v>0</v>
      </c>
      <c r="J123" s="73">
        <f>IFERROR(VLOOKUP(J$10 &amp; "_" &amp; $D$9 &amp; "_" &amp; $B123, OBSERVED_DATA!$A$2:$F$6151, 4, FALSE),  0)</f>
        <v>9.0999999999999993E-6</v>
      </c>
      <c r="K123" s="72">
        <f>IFERROR(VLOOKUP(K$10 &amp; "_" &amp; $D$9 &amp; "_" &amp; $B123, OBSERVED_DATA!$A$2:$F$6151, 4, FALSE),  0)</f>
        <v>0</v>
      </c>
      <c r="L123" s="74">
        <f>IFERROR(VLOOKUP(L$10 &amp; "_" &amp; $D$9 &amp; "_" &amp; $B123, OBSERVED_DATA!$A$2:$F$6151, 4, FALSE),  0)</f>
        <v>0</v>
      </c>
      <c r="M123" s="72">
        <f>IFERROR(VLOOKUP(M$10 &amp; "_" &amp; $D$9 &amp; "_" &amp; $B123, OBSERVED_DATA!$A$2:$F$6151, 4, FALSE),  0)</f>
        <v>2.55E-5</v>
      </c>
      <c r="N123" s="72">
        <f>IFERROR(VLOOKUP(N$10 &amp; "_" &amp; $D$9 &amp; "_" &amp; $B123, OBSERVED_DATA!$A$2:$F$6151, 4, FALSE),  0)</f>
        <v>5.1749999999999995E-4</v>
      </c>
      <c r="O123" s="74">
        <f>IFERROR(VLOOKUP(O$10 &amp; "_" &amp; $D$9 &amp; "_" &amp; $B123, OBSERVED_DATA!$A$2:$F$6151, 4, FALSE),  0)</f>
        <v>1.7499E-3</v>
      </c>
      <c r="P123" s="72">
        <f>IFERROR(VLOOKUP(P$10 &amp; "_" &amp; $D$9 &amp; "_" &amp; $B123, OBSERVED_DATA!$A$2:$F$6151, 4, FALSE),  0)</f>
        <v>1.7541E-3</v>
      </c>
      <c r="Q123" s="72">
        <f>IFERROR(VLOOKUP(Q$10 &amp; "_" &amp; $D$9 &amp; "_" &amp; $B123, OBSERVED_DATA!$A$2:$F$6151, 4, FALSE),  0)</f>
        <v>3.7471000000000002E-3</v>
      </c>
      <c r="R123" s="72">
        <f>IFERROR(VLOOKUP(R$10 &amp; "_" &amp; $D$9 &amp; "_" &amp; $B123, OBSERVED_DATA!$A$2:$F$6151, 4, FALSE),  0)</f>
        <v>4.1024E-3</v>
      </c>
      <c r="S123" s="72">
        <f>IFERROR(VLOOKUP(S$10 &amp; "_" &amp; $D$9 &amp; "_" &amp; $B123, OBSERVED_DATA!$A$2:$F$6151, 4, FALSE),  0)</f>
        <v>2.9905999999999999E-3</v>
      </c>
      <c r="T123" s="72">
        <f>IFERROR(VLOOKUP(T$10 &amp; "_" &amp; $D$9 &amp; "_" &amp; $B123, OBSERVED_DATA!$A$2:$F$6151, 4, FALSE),  0)</f>
        <v>4.2170000000000003E-3</v>
      </c>
    </row>
    <row r="124" spans="2:20" x14ac:dyDescent="0.25">
      <c r="B124" s="30">
        <f>Obs_Time!B124</f>
        <v>226</v>
      </c>
      <c r="C124" s="30">
        <f>Obs_Time!C124</f>
        <v>227</v>
      </c>
      <c r="D124" s="47"/>
      <c r="E124" s="72">
        <f>IFERROR(VLOOKUP(E$10 &amp; "_" &amp; $D$9 &amp; "_" &amp; $B124, OBSERVED_DATA!$A$2:$F$6151, 4, FALSE),  0)</f>
        <v>0</v>
      </c>
      <c r="F124" s="73">
        <f>IFERROR(VLOOKUP(F$10 &amp; "_" &amp; $D$9 &amp; "_" &amp; $B124, OBSERVED_DATA!$A$2:$F$6151, 4, FALSE),  0)</f>
        <v>0</v>
      </c>
      <c r="G124" s="73">
        <f>IFERROR(VLOOKUP(G$10 &amp; "_" &amp; $D$9 &amp; "_" &amp; $B124, OBSERVED_DATA!$A$2:$F$6151, 4, FALSE),  0)</f>
        <v>1.7099999999999999E-5</v>
      </c>
      <c r="H124" s="73">
        <f>IFERROR(VLOOKUP(H$10 &amp; "_" &amp; $D$9 &amp; "_" &amp; $B124, OBSERVED_DATA!$A$2:$F$6151, 4, FALSE),  0)</f>
        <v>0</v>
      </c>
      <c r="I124" s="73">
        <f>IFERROR(VLOOKUP(I$10 &amp; "_" &amp; $D$9 &amp; "_" &amp; $B124, OBSERVED_DATA!$A$2:$F$6151, 4, FALSE),  0)</f>
        <v>0</v>
      </c>
      <c r="J124" s="73">
        <f>IFERROR(VLOOKUP(J$10 &amp; "_" &amp; $D$9 &amp; "_" &amp; $B124, OBSERVED_DATA!$A$2:$F$6151, 4, FALSE),  0)</f>
        <v>6.1E-6</v>
      </c>
      <c r="K124" s="72">
        <f>IFERROR(VLOOKUP(K$10 &amp; "_" &amp; $D$9 &amp; "_" &amp; $B124, OBSERVED_DATA!$A$2:$F$6151, 4, FALSE),  0)</f>
        <v>0</v>
      </c>
      <c r="L124" s="74">
        <f>IFERROR(VLOOKUP(L$10 &amp; "_" &amp; $D$9 &amp; "_" &amp; $B124, OBSERVED_DATA!$A$2:$F$6151, 4, FALSE),  0)</f>
        <v>0</v>
      </c>
      <c r="M124" s="72">
        <f>IFERROR(VLOOKUP(M$10 &amp; "_" &amp; $D$9 &amp; "_" &amp; $B124, OBSERVED_DATA!$A$2:$F$6151, 4, FALSE),  0)</f>
        <v>2.2399999999999999E-5</v>
      </c>
      <c r="N124" s="72">
        <f>IFERROR(VLOOKUP(N$10 &amp; "_" &amp; $D$9 &amp; "_" &amp; $B124, OBSERVED_DATA!$A$2:$F$6151, 4, FALSE),  0)</f>
        <v>4.9220000000000004E-4</v>
      </c>
      <c r="O124" s="74">
        <f>IFERROR(VLOOKUP(O$10 &amp; "_" &amp; $D$9 &amp; "_" &amp; $B124, OBSERVED_DATA!$A$2:$F$6151, 4, FALSE),  0)</f>
        <v>1.6986E-3</v>
      </c>
      <c r="P124" s="72">
        <f>IFERROR(VLOOKUP(P$10 &amp; "_" &amp; $D$9 &amp; "_" &amp; $B124, OBSERVED_DATA!$A$2:$F$6151, 4, FALSE),  0)</f>
        <v>1.7377E-3</v>
      </c>
      <c r="Q124" s="72">
        <f>IFERROR(VLOOKUP(Q$10 &amp; "_" &amp; $D$9 &amp; "_" &amp; $B124, OBSERVED_DATA!$A$2:$F$6151, 4, FALSE),  0)</f>
        <v>3.8021000000000001E-3</v>
      </c>
      <c r="R124" s="72">
        <f>IFERROR(VLOOKUP(R$10 &amp; "_" &amp; $D$9 &amp; "_" &amp; $B124, OBSERVED_DATA!$A$2:$F$6151, 4, FALSE),  0)</f>
        <v>4.1929000000000003E-3</v>
      </c>
      <c r="S124" s="72">
        <f>IFERROR(VLOOKUP(S$10 &amp; "_" &amp; $D$9 &amp; "_" &amp; $B124, OBSERVED_DATA!$A$2:$F$6151, 4, FALSE),  0)</f>
        <v>3.3313000000000001E-3</v>
      </c>
      <c r="T124" s="72">
        <f>IFERROR(VLOOKUP(T$10 &amp; "_" &amp; $D$9 &amp; "_" &amp; $B124, OBSERVED_DATA!$A$2:$F$6151, 4, FALSE),  0)</f>
        <v>4.6587E-3</v>
      </c>
    </row>
    <row r="125" spans="2:20" x14ac:dyDescent="0.25">
      <c r="B125" s="30">
        <f>Obs_Time!B125</f>
        <v>228</v>
      </c>
      <c r="C125" s="30">
        <f>Obs_Time!C125</f>
        <v>229</v>
      </c>
      <c r="D125" s="47"/>
      <c r="E125" s="72">
        <f>IFERROR(VLOOKUP(E$10 &amp; "_" &amp; $D$9 &amp; "_" &amp; $B125, OBSERVED_DATA!$A$2:$F$6151, 4, FALSE),  0)</f>
        <v>0</v>
      </c>
      <c r="F125" s="73">
        <f>IFERROR(VLOOKUP(F$10 &amp; "_" &amp; $D$9 &amp; "_" &amp; $B125, OBSERVED_DATA!$A$2:$F$6151, 4, FALSE),  0)</f>
        <v>0</v>
      </c>
      <c r="G125" s="73">
        <f>IFERROR(VLOOKUP(G$10 &amp; "_" &amp; $D$9 &amp; "_" &amp; $B125, OBSERVED_DATA!$A$2:$F$6151, 4, FALSE),  0)</f>
        <v>1.5500000000000001E-5</v>
      </c>
      <c r="H125" s="73">
        <f>IFERROR(VLOOKUP(H$10 &amp; "_" &amp; $D$9 &amp; "_" &amp; $B125, OBSERVED_DATA!$A$2:$F$6151, 4, FALSE),  0)</f>
        <v>0</v>
      </c>
      <c r="I125" s="73">
        <f>IFERROR(VLOOKUP(I$10 &amp; "_" &amp; $D$9 &amp; "_" &amp; $B125, OBSERVED_DATA!$A$2:$F$6151, 4, FALSE),  0)</f>
        <v>0</v>
      </c>
      <c r="J125" s="73">
        <f>IFERROR(VLOOKUP(J$10 &amp; "_" &amp; $D$9 &amp; "_" &amp; $B125, OBSERVED_DATA!$A$2:$F$6151, 4, FALSE),  0)</f>
        <v>3.0000000000000001E-6</v>
      </c>
      <c r="K125" s="72">
        <f>IFERROR(VLOOKUP(K$10 &amp; "_" &amp; $D$9 &amp; "_" &amp; $B125, OBSERVED_DATA!$A$2:$F$6151, 4, FALSE),  0)</f>
        <v>0</v>
      </c>
      <c r="L125" s="74">
        <f>IFERROR(VLOOKUP(L$10 &amp; "_" &amp; $D$9 &amp; "_" &amp; $B125, OBSERVED_DATA!$A$2:$F$6151, 4, FALSE),  0)</f>
        <v>0</v>
      </c>
      <c r="M125" s="72">
        <f>IFERROR(VLOOKUP(M$10 &amp; "_" &amp; $D$9 &amp; "_" &amp; $B125, OBSERVED_DATA!$A$2:$F$6151, 4, FALSE),  0)</f>
        <v>1.9400000000000001E-5</v>
      </c>
      <c r="N125" s="72">
        <f>IFERROR(VLOOKUP(N$10 &amp; "_" &amp; $D$9 &amp; "_" &amp; $B125, OBSERVED_DATA!$A$2:$F$6151, 4, FALSE),  0)</f>
        <v>4.6690000000000002E-4</v>
      </c>
      <c r="O125" s="74">
        <f>IFERROR(VLOOKUP(O$10 &amp; "_" &amp; $D$9 &amp; "_" &amp; $B125, OBSERVED_DATA!$A$2:$F$6151, 4, FALSE),  0)</f>
        <v>1.647E-3</v>
      </c>
      <c r="P125" s="72">
        <f>IFERROR(VLOOKUP(P$10 &amp; "_" &amp; $D$9 &amp; "_" &amp; $B125, OBSERVED_DATA!$A$2:$F$6151, 4, FALSE),  0)</f>
        <v>1.7214000000000001E-3</v>
      </c>
      <c r="Q125" s="72">
        <f>IFERROR(VLOOKUP(Q$10 &amp; "_" &amp; $D$9 &amp; "_" &amp; $B125, OBSERVED_DATA!$A$2:$F$6151, 4, FALSE),  0)</f>
        <v>3.7902999999999999E-3</v>
      </c>
      <c r="R125" s="72">
        <f>IFERROR(VLOOKUP(R$10 &amp; "_" &amp; $D$9 &amp; "_" &amp; $B125, OBSERVED_DATA!$A$2:$F$6151, 4, FALSE),  0)</f>
        <v>4.2652999999999996E-3</v>
      </c>
      <c r="S125" s="72">
        <f>IFERROR(VLOOKUP(S$10 &amp; "_" &amp; $D$9 &amp; "_" &amp; $B125, OBSERVED_DATA!$A$2:$F$6151, 4, FALSE),  0)</f>
        <v>3.6722E-3</v>
      </c>
      <c r="T125" s="72">
        <f>IFERROR(VLOOKUP(T$10 &amp; "_" &amp; $D$9 &amp; "_" &amp; $B125, OBSERVED_DATA!$A$2:$F$6151, 4, FALSE),  0)</f>
        <v>5.1013999999999999E-3</v>
      </c>
    </row>
    <row r="126" spans="2:20" x14ac:dyDescent="0.25">
      <c r="B126" s="30">
        <f>Obs_Time!B126</f>
        <v>230</v>
      </c>
      <c r="C126" s="30">
        <f>Obs_Time!C126</f>
        <v>231</v>
      </c>
      <c r="D126" s="47"/>
      <c r="E126" s="72">
        <f>IFERROR(VLOOKUP(E$10 &amp; "_" &amp; $D$9 &amp; "_" &amp; $B126, OBSERVED_DATA!$A$2:$F$6151, 4, FALSE),  0)</f>
        <v>0</v>
      </c>
      <c r="F126" s="73">
        <f>IFERROR(VLOOKUP(F$10 &amp; "_" &amp; $D$9 &amp; "_" &amp; $B126, OBSERVED_DATA!$A$2:$F$6151, 4, FALSE),  0)</f>
        <v>0</v>
      </c>
      <c r="G126" s="73">
        <f>IFERROR(VLOOKUP(G$10 &amp; "_" &amp; $D$9 &amp; "_" &amp; $B126, OBSERVED_DATA!$A$2:$F$6151, 4, FALSE),  0)</f>
        <v>1.3900000000000001E-5</v>
      </c>
      <c r="H126" s="73">
        <f>IFERROR(VLOOKUP(H$10 &amp; "_" &amp; $D$9 &amp; "_" &amp; $B126, OBSERVED_DATA!$A$2:$F$6151, 4, FALSE),  0)</f>
        <v>0</v>
      </c>
      <c r="I126" s="73">
        <f>IFERROR(VLOOKUP(I$10 &amp; "_" &amp; $D$9 &amp; "_" &amp; $B126, OBSERVED_DATA!$A$2:$F$6151, 4, FALSE),  0)</f>
        <v>0</v>
      </c>
      <c r="J126" s="73">
        <f>IFERROR(VLOOKUP(J$10 &amp; "_" &amp; $D$9 &amp; "_" &amp; $B126, OBSERVED_DATA!$A$2:$F$6151, 4, FALSE),  0)</f>
        <v>0</v>
      </c>
      <c r="K126" s="72">
        <f>IFERROR(VLOOKUP(K$10 &amp; "_" &amp; $D$9 &amp; "_" &amp; $B126, OBSERVED_DATA!$A$2:$F$6151, 4, FALSE),  0)</f>
        <v>0</v>
      </c>
      <c r="L126" s="74">
        <f>IFERROR(VLOOKUP(L$10 &amp; "_" &amp; $D$9 &amp; "_" &amp; $B126, OBSERVED_DATA!$A$2:$F$6151, 4, FALSE),  0)</f>
        <v>0</v>
      </c>
      <c r="M126" s="72">
        <f>IFERROR(VLOOKUP(M$10 &amp; "_" &amp; $D$9 &amp; "_" &amp; $B126, OBSERVED_DATA!$A$2:$F$6151, 4, FALSE),  0)</f>
        <v>1.6200000000000001E-5</v>
      </c>
      <c r="N126" s="72">
        <f>IFERROR(VLOOKUP(N$10 &amp; "_" &amp; $D$9 &amp; "_" &amp; $B126, OBSERVED_DATA!$A$2:$F$6151, 4, FALSE),  0)</f>
        <v>4.415E-4</v>
      </c>
      <c r="O126" s="74">
        <f>IFERROR(VLOOKUP(O$10 &amp; "_" &amp; $D$9 &amp; "_" &amp; $B126, OBSERVED_DATA!$A$2:$F$6151, 4, FALSE),  0)</f>
        <v>1.5957E-3</v>
      </c>
      <c r="P126" s="72">
        <f>IFERROR(VLOOKUP(P$10 &amp; "_" &amp; $D$9 &amp; "_" &amp; $B126, OBSERVED_DATA!$A$2:$F$6151, 4, FALSE),  0)</f>
        <v>1.7049000000000001E-3</v>
      </c>
      <c r="Q126" s="72">
        <f>IFERROR(VLOOKUP(Q$10 &amp; "_" &amp; $D$9 &amp; "_" &amp; $B126, OBSERVED_DATA!$A$2:$F$6151, 4, FALSE),  0)</f>
        <v>3.7718999999999999E-3</v>
      </c>
      <c r="R126" s="72">
        <f>IFERROR(VLOOKUP(R$10 &amp; "_" &amp; $D$9 &amp; "_" &amp; $B126, OBSERVED_DATA!$A$2:$F$6151, 4, FALSE),  0)</f>
        <v>4.2661000000000001E-3</v>
      </c>
      <c r="S126" s="72">
        <f>IFERROR(VLOOKUP(S$10 &amp; "_" &amp; $D$9 &amp; "_" &amp; $B126, OBSERVED_DATA!$A$2:$F$6151, 4, FALSE),  0)</f>
        <v>3.9952E-3</v>
      </c>
      <c r="T126" s="72">
        <f>IFERROR(VLOOKUP(T$10 &amp; "_" &amp; $D$9 &amp; "_" &amp; $B126, OBSERVED_DATA!$A$2:$F$6151, 4, FALSE),  0)</f>
        <v>5.5373999999999996E-3</v>
      </c>
    </row>
    <row r="127" spans="2:20" x14ac:dyDescent="0.25">
      <c r="B127" s="30">
        <f>Obs_Time!B127</f>
        <v>232</v>
      </c>
      <c r="C127" s="30">
        <f>Obs_Time!C127</f>
        <v>233</v>
      </c>
      <c r="D127" s="47"/>
      <c r="E127" s="72">
        <f>IFERROR(VLOOKUP(E$10 &amp; "_" &amp; $D$9 &amp; "_" &amp; $B127, OBSERVED_DATA!$A$2:$F$6151, 4, FALSE),  0)</f>
        <v>0</v>
      </c>
      <c r="F127" s="73">
        <f>IFERROR(VLOOKUP(F$10 &amp; "_" &amp; $D$9 &amp; "_" &amp; $B127, OBSERVED_DATA!$A$2:$F$6151, 4, FALSE),  0)</f>
        <v>0</v>
      </c>
      <c r="G127" s="73">
        <f>IFERROR(VLOOKUP(G$10 &amp; "_" &amp; $D$9 &amp; "_" &amp; $B127, OBSERVED_DATA!$A$2:$F$6151, 4, FALSE),  0)</f>
        <v>1.22E-5</v>
      </c>
      <c r="H127" s="73">
        <f>IFERROR(VLOOKUP(H$10 &amp; "_" &amp; $D$9 &amp; "_" &amp; $B127, OBSERVED_DATA!$A$2:$F$6151, 4, FALSE),  0)</f>
        <v>0</v>
      </c>
      <c r="I127" s="73">
        <f>IFERROR(VLOOKUP(I$10 &amp; "_" &amp; $D$9 &amp; "_" &amp; $B127, OBSERVED_DATA!$A$2:$F$6151, 4, FALSE),  0)</f>
        <v>0</v>
      </c>
      <c r="J127" s="73">
        <f>IFERROR(VLOOKUP(J$10 &amp; "_" &amp; $D$9 &amp; "_" &amp; $B127, OBSERVED_DATA!$A$2:$F$6151, 4, FALSE),  0)</f>
        <v>0</v>
      </c>
      <c r="K127" s="72">
        <f>IFERROR(VLOOKUP(K$10 &amp; "_" &amp; $D$9 &amp; "_" &amp; $B127, OBSERVED_DATA!$A$2:$F$6151, 4, FALSE),  0)</f>
        <v>0</v>
      </c>
      <c r="L127" s="74">
        <f>IFERROR(VLOOKUP(L$10 &amp; "_" &amp; $D$9 &amp; "_" &amp; $B127, OBSERVED_DATA!$A$2:$F$6151, 4, FALSE),  0)</f>
        <v>0</v>
      </c>
      <c r="M127" s="72">
        <f>IFERROR(VLOOKUP(M$10 &amp; "_" &amp; $D$9 &amp; "_" &amp; $B127, OBSERVED_DATA!$A$2:$F$6151, 4, FALSE),  0)</f>
        <v>1.5299999999999999E-5</v>
      </c>
      <c r="N127" s="72">
        <f>IFERROR(VLOOKUP(N$10 &amp; "_" &amp; $D$9 &amp; "_" &amp; $B127, OBSERVED_DATA!$A$2:$F$6151, 4, FALSE),  0)</f>
        <v>4.1609999999999998E-4</v>
      </c>
      <c r="O127" s="74">
        <f>IFERROR(VLOOKUP(O$10 &amp; "_" &amp; $D$9 &amp; "_" &amp; $B127, OBSERVED_DATA!$A$2:$F$6151, 4, FALSE),  0)</f>
        <v>1.5441000000000001E-3</v>
      </c>
      <c r="P127" s="72">
        <f>IFERROR(VLOOKUP(P$10 &amp; "_" &amp; $D$9 &amp; "_" &amp; $B127, OBSERVED_DATA!$A$2:$F$6151, 4, FALSE),  0)</f>
        <v>1.6884999999999999E-3</v>
      </c>
      <c r="Q127" s="72">
        <f>IFERROR(VLOOKUP(Q$10 &amp; "_" &amp; $D$9 &amp; "_" &amp; $B127, OBSERVED_DATA!$A$2:$F$6151, 4, FALSE),  0)</f>
        <v>3.7383999999999998E-3</v>
      </c>
      <c r="R127" s="72">
        <f>IFERROR(VLOOKUP(R$10 &amp; "_" &amp; $D$9 &amp; "_" &amp; $B127, OBSERVED_DATA!$A$2:$F$6151, 4, FALSE),  0)</f>
        <v>4.2551999999999998E-3</v>
      </c>
      <c r="S127" s="72">
        <f>IFERROR(VLOOKUP(S$10 &amp; "_" &amp; $D$9 &amp; "_" &amp; $B127, OBSERVED_DATA!$A$2:$F$6151, 4, FALSE),  0)</f>
        <v>4.3179999999999998E-3</v>
      </c>
      <c r="T127" s="72">
        <f>IFERROR(VLOOKUP(T$10 &amp; "_" &amp; $D$9 &amp; "_" &amp; $B127, OBSERVED_DATA!$A$2:$F$6151, 4, FALSE),  0)</f>
        <v>5.9692E-3</v>
      </c>
    </row>
    <row r="128" spans="2:20" x14ac:dyDescent="0.25">
      <c r="B128" s="30">
        <f>Obs_Time!B128</f>
        <v>234</v>
      </c>
      <c r="C128" s="30">
        <f>Obs_Time!C128</f>
        <v>235</v>
      </c>
      <c r="D128" s="47"/>
      <c r="E128" s="72">
        <f>IFERROR(VLOOKUP(E$10 &amp; "_" &amp; $D$9 &amp; "_" &amp; $B128, OBSERVED_DATA!$A$2:$F$6151, 4, FALSE),  0)</f>
        <v>0</v>
      </c>
      <c r="F128" s="73">
        <f>IFERROR(VLOOKUP(F$10 &amp; "_" &amp; $D$9 &amp; "_" &amp; $B128, OBSERVED_DATA!$A$2:$F$6151, 4, FALSE),  0)</f>
        <v>0</v>
      </c>
      <c r="G128" s="73">
        <f>IFERROR(VLOOKUP(G$10 &amp; "_" &amp; $D$9 &amp; "_" &amp; $B128, OBSERVED_DATA!$A$2:$F$6151, 4, FALSE),  0)</f>
        <v>1.0499999999999999E-5</v>
      </c>
      <c r="H128" s="73">
        <f>IFERROR(VLOOKUP(H$10 &amp; "_" &amp; $D$9 &amp; "_" &amp; $B128, OBSERVED_DATA!$A$2:$F$6151, 4, FALSE),  0)</f>
        <v>0</v>
      </c>
      <c r="I128" s="73">
        <f>IFERROR(VLOOKUP(I$10 &amp; "_" &amp; $D$9 &amp; "_" &amp; $B128, OBSERVED_DATA!$A$2:$F$6151, 4, FALSE),  0)</f>
        <v>0</v>
      </c>
      <c r="J128" s="73">
        <f>IFERROR(VLOOKUP(J$10 &amp; "_" &amp; $D$9 &amp; "_" &amp; $B128, OBSERVED_DATA!$A$2:$F$6151, 4, FALSE),  0)</f>
        <v>0</v>
      </c>
      <c r="K128" s="72">
        <f>IFERROR(VLOOKUP(K$10 &amp; "_" &amp; $D$9 &amp; "_" &amp; $B128, OBSERVED_DATA!$A$2:$F$6151, 4, FALSE),  0)</f>
        <v>0</v>
      </c>
      <c r="L128" s="74">
        <f>IFERROR(VLOOKUP(L$10 &amp; "_" &amp; $D$9 &amp; "_" &amp; $B128, OBSERVED_DATA!$A$2:$F$6151, 4, FALSE),  0)</f>
        <v>0</v>
      </c>
      <c r="M128" s="72">
        <f>IFERROR(VLOOKUP(M$10 &amp; "_" &amp; $D$9 &amp; "_" &amp; $B128, OBSERVED_DATA!$A$2:$F$6151, 4, FALSE),  0)</f>
        <v>1.4399999999999999E-5</v>
      </c>
      <c r="N128" s="72">
        <f>IFERROR(VLOOKUP(N$10 &amp; "_" &amp; $D$9 &amp; "_" &amp; $B128, OBSERVED_DATA!$A$2:$F$6151, 4, FALSE),  0)</f>
        <v>3.9080000000000001E-4</v>
      </c>
      <c r="O128" s="74">
        <f>IFERROR(VLOOKUP(O$10 &amp; "_" &amp; $D$9 &amp; "_" &amp; $B128, OBSERVED_DATA!$A$2:$F$6151, 4, FALSE),  0)</f>
        <v>1.4927E-3</v>
      </c>
      <c r="P128" s="72">
        <f>IFERROR(VLOOKUP(P$10 &amp; "_" &amp; $D$9 &amp; "_" &amp; $B128, OBSERVED_DATA!$A$2:$F$6151, 4, FALSE),  0)</f>
        <v>1.6724000000000001E-3</v>
      </c>
      <c r="Q128" s="72">
        <f>IFERROR(VLOOKUP(Q$10 &amp; "_" &amp; $D$9 &amp; "_" &amp; $B128, OBSERVED_DATA!$A$2:$F$6151, 4, FALSE),  0)</f>
        <v>3.6773999999999999E-3</v>
      </c>
      <c r="R128" s="72">
        <f>IFERROR(VLOOKUP(R$10 &amp; "_" &amp; $D$9 &amp; "_" &amp; $B128, OBSERVED_DATA!$A$2:$F$6151, 4, FALSE),  0)</f>
        <v>4.2287000000000002E-3</v>
      </c>
      <c r="S128" s="72">
        <f>IFERROR(VLOOKUP(S$10 &amp; "_" &amp; $D$9 &amp; "_" &amp; $B128, OBSERVED_DATA!$A$2:$F$6151, 4, FALSE),  0)</f>
        <v>4.6410000000000002E-3</v>
      </c>
      <c r="T128" s="72">
        <f>IFERROR(VLOOKUP(T$10 &amp; "_" &amp; $D$9 &amp; "_" &amp; $B128, OBSERVED_DATA!$A$2:$F$6151, 4, FALSE),  0)</f>
        <v>6.3924000000000003E-3</v>
      </c>
    </row>
    <row r="129" spans="2:20" x14ac:dyDescent="0.25">
      <c r="B129" s="30">
        <f>Obs_Time!B129</f>
        <v>236</v>
      </c>
      <c r="C129" s="30">
        <f>Obs_Time!C129</f>
        <v>237</v>
      </c>
      <c r="D129" s="47"/>
      <c r="E129" s="72">
        <f>IFERROR(VLOOKUP(E$10 &amp; "_" &amp; $D$9 &amp; "_" &amp; $B129, OBSERVED_DATA!$A$2:$F$6151, 4, FALSE),  0)</f>
        <v>0</v>
      </c>
      <c r="F129" s="73">
        <f>IFERROR(VLOOKUP(F$10 &amp; "_" &amp; $D$9 &amp; "_" &amp; $B129, OBSERVED_DATA!$A$2:$F$6151, 4, FALSE),  0)</f>
        <v>0</v>
      </c>
      <c r="G129" s="73">
        <f>IFERROR(VLOOKUP(G$10 &amp; "_" &amp; $D$9 &amp; "_" &amp; $B129, OBSERVED_DATA!$A$2:$F$6151, 4, FALSE),  0)</f>
        <v>8.6000000000000007E-6</v>
      </c>
      <c r="H129" s="73">
        <f>IFERROR(VLOOKUP(H$10 &amp; "_" &amp; $D$9 &amp; "_" &amp; $B129, OBSERVED_DATA!$A$2:$F$6151, 4, FALSE),  0)</f>
        <v>0</v>
      </c>
      <c r="I129" s="73">
        <f>IFERROR(VLOOKUP(I$10 &amp; "_" &amp; $D$9 &amp; "_" &amp; $B129, OBSERVED_DATA!$A$2:$F$6151, 4, FALSE),  0)</f>
        <v>0</v>
      </c>
      <c r="J129" s="73">
        <f>IFERROR(VLOOKUP(J$10 &amp; "_" &amp; $D$9 &amp; "_" &amp; $B129, OBSERVED_DATA!$A$2:$F$6151, 4, FALSE),  0)</f>
        <v>0</v>
      </c>
      <c r="K129" s="72">
        <f>IFERROR(VLOOKUP(K$10 &amp; "_" &amp; $D$9 &amp; "_" &amp; $B129, OBSERVED_DATA!$A$2:$F$6151, 4, FALSE),  0)</f>
        <v>0</v>
      </c>
      <c r="L129" s="74">
        <f>IFERROR(VLOOKUP(L$10 &amp; "_" &amp; $D$9 &amp; "_" &amp; $B129, OBSERVED_DATA!$A$2:$F$6151, 4, FALSE),  0)</f>
        <v>0</v>
      </c>
      <c r="M129" s="72">
        <f>IFERROR(VLOOKUP(M$10 &amp; "_" &amp; $D$9 &amp; "_" &amp; $B129, OBSERVED_DATA!$A$2:$F$6151, 4, FALSE),  0)</f>
        <v>1.36E-5</v>
      </c>
      <c r="N129" s="72">
        <f>IFERROR(VLOOKUP(N$10 &amp; "_" &amp; $D$9 &amp; "_" &amp; $B129, OBSERVED_DATA!$A$2:$F$6151, 4, FALSE),  0)</f>
        <v>3.6539999999999999E-4</v>
      </c>
      <c r="O129" s="74">
        <f>IFERROR(VLOOKUP(O$10 &amp; "_" &amp; $D$9 &amp; "_" &amp; $B129, OBSERVED_DATA!$A$2:$F$6151, 4, FALSE),  0)</f>
        <v>1.4411000000000001E-3</v>
      </c>
      <c r="P129" s="72">
        <f>IFERROR(VLOOKUP(P$10 &amp; "_" &amp; $D$9 &amp; "_" &amp; $B129, OBSERVED_DATA!$A$2:$F$6151, 4, FALSE),  0)</f>
        <v>1.6559000000000001E-3</v>
      </c>
      <c r="Q129" s="72">
        <f>IFERROR(VLOOKUP(Q$10 &amp; "_" &amp; $D$9 &amp; "_" &amp; $B129, OBSERVED_DATA!$A$2:$F$6151, 4, FALSE),  0)</f>
        <v>3.6102999999999999E-3</v>
      </c>
      <c r="R129" s="72">
        <f>IFERROR(VLOOKUP(R$10 &amp; "_" &amp; $D$9 &amp; "_" &amp; $B129, OBSERVED_DATA!$A$2:$F$6151, 4, FALSE),  0)</f>
        <v>4.1741E-3</v>
      </c>
      <c r="S129" s="72">
        <f>IFERROR(VLOOKUP(S$10 &amp; "_" &amp; $D$9 &amp; "_" &amp; $B129, OBSERVED_DATA!$A$2:$F$6151, 4, FALSE),  0)</f>
        <v>4.9662999999999999E-3</v>
      </c>
      <c r="T129" s="72">
        <f>IFERROR(VLOOKUP(T$10 &amp; "_" &amp; $D$9 &amp; "_" &amp; $B129, OBSERVED_DATA!$A$2:$F$6151, 4, FALSE),  0)</f>
        <v>6.8214E-3</v>
      </c>
    </row>
    <row r="130" spans="2:20" x14ac:dyDescent="0.25">
      <c r="B130" s="30">
        <f>Obs_Time!B130</f>
        <v>238</v>
      </c>
      <c r="C130" s="30">
        <f>Obs_Time!C130</f>
        <v>239</v>
      </c>
      <c r="D130" s="47"/>
      <c r="E130" s="72">
        <f>IFERROR(VLOOKUP(E$10 &amp; "_" &amp; $D$9 &amp; "_" &amp; $B130, OBSERVED_DATA!$A$2:$F$6151, 4, FALSE),  0)</f>
        <v>0</v>
      </c>
      <c r="F130" s="73">
        <f>IFERROR(VLOOKUP(F$10 &amp; "_" &amp; $D$9 &amp; "_" &amp; $B130, OBSERVED_DATA!$A$2:$F$6151, 4, FALSE),  0)</f>
        <v>0</v>
      </c>
      <c r="G130" s="73">
        <f>IFERROR(VLOOKUP(G$10 &amp; "_" &amp; $D$9 &amp; "_" &amp; $B130, OBSERVED_DATA!$A$2:$F$6151, 4, FALSE),  0)</f>
        <v>6.9999999999999999E-6</v>
      </c>
      <c r="H130" s="73">
        <f>IFERROR(VLOOKUP(H$10 &amp; "_" &amp; $D$9 &amp; "_" &amp; $B130, OBSERVED_DATA!$A$2:$F$6151, 4, FALSE),  0)</f>
        <v>0</v>
      </c>
      <c r="I130" s="73">
        <f>IFERROR(VLOOKUP(I$10 &amp; "_" &amp; $D$9 &amp; "_" &amp; $B130, OBSERVED_DATA!$A$2:$F$6151, 4, FALSE),  0)</f>
        <v>0</v>
      </c>
      <c r="J130" s="73">
        <f>IFERROR(VLOOKUP(J$10 &amp; "_" &amp; $D$9 &amp; "_" &amp; $B130, OBSERVED_DATA!$A$2:$F$6151, 4, FALSE),  0)</f>
        <v>0</v>
      </c>
      <c r="K130" s="72">
        <f>IFERROR(VLOOKUP(K$10 &amp; "_" &amp; $D$9 &amp; "_" &amp; $B130, OBSERVED_DATA!$A$2:$F$6151, 4, FALSE),  0)</f>
        <v>0</v>
      </c>
      <c r="L130" s="74">
        <f>IFERROR(VLOOKUP(L$10 &amp; "_" &amp; $D$9 &amp; "_" &amp; $B130, OBSERVED_DATA!$A$2:$F$6151, 4, FALSE),  0)</f>
        <v>0</v>
      </c>
      <c r="M130" s="72">
        <f>IFERROR(VLOOKUP(M$10 &amp; "_" &amp; $D$9 &amp; "_" &amp; $B130, OBSERVED_DATA!$A$2:$F$6151, 4, FALSE),  0)</f>
        <v>1.26E-5</v>
      </c>
      <c r="N130" s="72">
        <f>IFERROR(VLOOKUP(N$10 &amp; "_" &amp; $D$9 &amp; "_" &amp; $B130, OBSERVED_DATA!$A$2:$F$6151, 4, FALSE),  0)</f>
        <v>3.4019999999999998E-4</v>
      </c>
      <c r="O130" s="74">
        <f>IFERROR(VLOOKUP(O$10 &amp; "_" &amp; $D$9 &amp; "_" &amp; $B130, OBSERVED_DATA!$A$2:$F$6151, 4, FALSE),  0)</f>
        <v>1.3895999999999999E-3</v>
      </c>
      <c r="P130" s="72">
        <f>IFERROR(VLOOKUP(P$10 &amp; "_" &amp; $D$9 &amp; "_" &amp; $B130, OBSERVED_DATA!$A$2:$F$6151, 4, FALSE),  0)</f>
        <v>1.6394000000000001E-3</v>
      </c>
      <c r="Q130" s="72">
        <f>IFERROR(VLOOKUP(Q$10 &amp; "_" &amp; $D$9 &amp; "_" &amp; $B130, OBSERVED_DATA!$A$2:$F$6151, 4, FALSE),  0)</f>
        <v>3.5301999999999998E-3</v>
      </c>
      <c r="R130" s="72">
        <f>IFERROR(VLOOKUP(R$10 &amp; "_" &amp; $D$9 &amp; "_" &amp; $B130, OBSERVED_DATA!$A$2:$F$6151, 4, FALSE),  0)</f>
        <v>4.1108000000000004E-3</v>
      </c>
      <c r="S130" s="72">
        <f>IFERROR(VLOOKUP(S$10 &amp; "_" &amp; $D$9 &amp; "_" &amp; $B130, OBSERVED_DATA!$A$2:$F$6151, 4, FALSE),  0)</f>
        <v>5.2940000000000001E-3</v>
      </c>
      <c r="T130" s="72">
        <f>IFERROR(VLOOKUP(T$10 &amp; "_" &amp; $D$9 &amp; "_" &amp; $B130, OBSERVED_DATA!$A$2:$F$6151, 4, FALSE),  0)</f>
        <v>7.2474999999999996E-3</v>
      </c>
    </row>
    <row r="131" spans="2:20" x14ac:dyDescent="0.25">
      <c r="B131" s="30">
        <f>Obs_Time!B131</f>
        <v>240</v>
      </c>
      <c r="C131" s="30">
        <f>Obs_Time!C131</f>
        <v>241</v>
      </c>
      <c r="D131" s="47"/>
      <c r="E131" s="72">
        <f>IFERROR(VLOOKUP(E$10 &amp; "_" &amp; $D$9 &amp; "_" &amp; $B131, OBSERVED_DATA!$A$2:$F$6151, 4, FALSE),  0)</f>
        <v>0</v>
      </c>
      <c r="F131" s="73">
        <f>IFERROR(VLOOKUP(F$10 &amp; "_" &amp; $D$9 &amp; "_" &amp; $B131, OBSERVED_DATA!$A$2:$F$6151, 4, FALSE),  0)</f>
        <v>0</v>
      </c>
      <c r="G131" s="73">
        <f>IFERROR(VLOOKUP(G$10 &amp; "_" &amp; $D$9 &amp; "_" &amp; $B131, OBSERVED_DATA!$A$2:$F$6151, 4, FALSE),  0)</f>
        <v>5.1000000000000003E-6</v>
      </c>
      <c r="H131" s="73">
        <f>IFERROR(VLOOKUP(H$10 &amp; "_" &amp; $D$9 &amp; "_" &amp; $B131, OBSERVED_DATA!$A$2:$F$6151, 4, FALSE),  0)</f>
        <v>0</v>
      </c>
      <c r="I131" s="73">
        <f>IFERROR(VLOOKUP(I$10 &amp; "_" &amp; $D$9 &amp; "_" &amp; $B131, OBSERVED_DATA!$A$2:$F$6151, 4, FALSE),  0)</f>
        <v>0</v>
      </c>
      <c r="J131" s="73">
        <f>IFERROR(VLOOKUP(J$10 &amp; "_" &amp; $D$9 &amp; "_" &amp; $B131, OBSERVED_DATA!$A$2:$F$6151, 4, FALSE),  0)</f>
        <v>0</v>
      </c>
      <c r="K131" s="72">
        <f>IFERROR(VLOOKUP(K$10 &amp; "_" &amp; $D$9 &amp; "_" &amp; $B131, OBSERVED_DATA!$A$2:$F$6151, 4, FALSE),  0)</f>
        <v>0</v>
      </c>
      <c r="L131" s="74">
        <f>IFERROR(VLOOKUP(L$10 &amp; "_" &amp; $D$9 &amp; "_" &amp; $B131, OBSERVED_DATA!$A$2:$F$6151, 4, FALSE),  0)</f>
        <v>0</v>
      </c>
      <c r="M131" s="72">
        <f>IFERROR(VLOOKUP(M$10 &amp; "_" &amp; $D$9 &amp; "_" &amp; $B131, OBSERVED_DATA!$A$2:$F$6151, 4, FALSE),  0)</f>
        <v>1.1600000000000001E-5</v>
      </c>
      <c r="N131" s="72">
        <f>IFERROR(VLOOKUP(N$10 &amp; "_" &amp; $D$9 &amp; "_" &amp; $B131, OBSERVED_DATA!$A$2:$F$6151, 4, FALSE),  0)</f>
        <v>3.1480000000000001E-4</v>
      </c>
      <c r="O131" s="74">
        <f>IFERROR(VLOOKUP(O$10 &amp; "_" &amp; $D$9 &amp; "_" &amp; $B131, OBSERVED_DATA!$A$2:$F$6151, 4, FALSE),  0)</f>
        <v>1.3381999999999999E-3</v>
      </c>
      <c r="P131" s="72">
        <f>IFERROR(VLOOKUP(P$10 &amp; "_" &amp; $D$9 &amp; "_" &amp; $B131, OBSERVED_DATA!$A$2:$F$6151, 4, FALSE),  0)</f>
        <v>1.6234000000000001E-3</v>
      </c>
      <c r="Q131" s="72">
        <f>IFERROR(VLOOKUP(Q$10 &amp; "_" &amp; $D$9 &amp; "_" &amp; $B131, OBSERVED_DATA!$A$2:$F$6151, 4, FALSE),  0)</f>
        <v>3.4332E-3</v>
      </c>
      <c r="R131" s="72">
        <f>IFERROR(VLOOKUP(R$10 &amp; "_" &amp; $D$9 &amp; "_" &amp; $B131, OBSERVED_DATA!$A$2:$F$6151, 4, FALSE),  0)</f>
        <v>4.0308000000000002E-3</v>
      </c>
      <c r="S131" s="72">
        <f>IFERROR(VLOOKUP(S$10 &amp; "_" &amp; $D$9 &amp; "_" &amp; $B131, OBSERVED_DATA!$A$2:$F$6151, 4, FALSE),  0)</f>
        <v>5.6170999999999999E-3</v>
      </c>
      <c r="T131" s="72">
        <f>IFERROR(VLOOKUP(T$10 &amp; "_" &amp; $D$9 &amp; "_" &amp; $B131, OBSERVED_DATA!$A$2:$F$6151, 4, FALSE),  0)</f>
        <v>7.6692000000000001E-3</v>
      </c>
    </row>
    <row r="132" spans="2:20" x14ac:dyDescent="0.25">
      <c r="B132" s="30">
        <f>Obs_Time!B132</f>
        <v>242</v>
      </c>
      <c r="C132" s="30">
        <f>Obs_Time!C132</f>
        <v>243</v>
      </c>
      <c r="D132" s="47"/>
      <c r="E132" s="72">
        <f>IFERROR(VLOOKUP(E$10 &amp; "_" &amp; $D$9 &amp; "_" &amp; $B132, OBSERVED_DATA!$A$2:$F$6151, 4, FALSE),  0)</f>
        <v>0</v>
      </c>
      <c r="F132" s="73">
        <f>IFERROR(VLOOKUP(F$10 &amp; "_" &amp; $D$9 &amp; "_" &amp; $B132, OBSERVED_DATA!$A$2:$F$6151, 4, FALSE),  0)</f>
        <v>0</v>
      </c>
      <c r="G132" s="73">
        <f>IFERROR(VLOOKUP(G$10 &amp; "_" &amp; $D$9 &amp; "_" &amp; $B132, OBSERVED_DATA!$A$2:$F$6151, 4, FALSE),  0)</f>
        <v>3.4999999999999999E-6</v>
      </c>
      <c r="H132" s="73">
        <f>IFERROR(VLOOKUP(H$10 &amp; "_" &amp; $D$9 &amp; "_" &amp; $B132, OBSERVED_DATA!$A$2:$F$6151, 4, FALSE),  0)</f>
        <v>0</v>
      </c>
      <c r="I132" s="73">
        <f>IFERROR(VLOOKUP(I$10 &amp; "_" &amp; $D$9 &amp; "_" &amp; $B132, OBSERVED_DATA!$A$2:$F$6151, 4, FALSE),  0)</f>
        <v>0</v>
      </c>
      <c r="J132" s="73">
        <f>IFERROR(VLOOKUP(J$10 &amp; "_" &amp; $D$9 &amp; "_" &amp; $B132, OBSERVED_DATA!$A$2:$F$6151, 4, FALSE),  0)</f>
        <v>0</v>
      </c>
      <c r="K132" s="72">
        <f>IFERROR(VLOOKUP(K$10 &amp; "_" &amp; $D$9 &amp; "_" &amp; $B132, OBSERVED_DATA!$A$2:$F$6151, 4, FALSE),  0)</f>
        <v>0</v>
      </c>
      <c r="L132" s="74">
        <f>IFERROR(VLOOKUP(L$10 &amp; "_" &amp; $D$9 &amp; "_" &amp; $B132, OBSERVED_DATA!$A$2:$F$6151, 4, FALSE),  0)</f>
        <v>0</v>
      </c>
      <c r="M132" s="72">
        <f>IFERROR(VLOOKUP(M$10 &amp; "_" &amp; $D$9 &amp; "_" &amp; $B132, OBSERVED_DATA!$A$2:$F$6151, 4, FALSE),  0)</f>
        <v>1.08E-5</v>
      </c>
      <c r="N132" s="72">
        <f>IFERROR(VLOOKUP(N$10 &amp; "_" &amp; $D$9 &amp; "_" &amp; $B132, OBSERVED_DATA!$A$2:$F$6151, 4, FALSE),  0)</f>
        <v>3.033E-4</v>
      </c>
      <c r="O132" s="74">
        <f>IFERROR(VLOOKUP(O$10 &amp; "_" &amp; $D$9 &amp; "_" &amp; $B132, OBSERVED_DATA!$A$2:$F$6151, 4, FALSE),  0)</f>
        <v>1.2865999999999999E-3</v>
      </c>
      <c r="P132" s="72">
        <f>IFERROR(VLOOKUP(P$10 &amp; "_" &amp; $D$9 &amp; "_" &amp; $B132, OBSERVED_DATA!$A$2:$F$6151, 4, FALSE),  0)</f>
        <v>1.6069000000000001E-3</v>
      </c>
      <c r="Q132" s="72">
        <f>IFERROR(VLOOKUP(Q$10 &amp; "_" &amp; $D$9 &amp; "_" &amp; $B132, OBSERVED_DATA!$A$2:$F$6151, 4, FALSE),  0)</f>
        <v>3.3129000000000001E-3</v>
      </c>
      <c r="R132" s="72">
        <f>IFERROR(VLOOKUP(R$10 &amp; "_" &amp; $D$9 &amp; "_" &amp; $B132, OBSERVED_DATA!$A$2:$F$6151, 4, FALSE),  0)</f>
        <v>3.9416E-3</v>
      </c>
      <c r="S132" s="72">
        <f>IFERROR(VLOOKUP(S$10 &amp; "_" &amp; $D$9 &amp; "_" &amp; $B132, OBSERVED_DATA!$A$2:$F$6151, 4, FALSE),  0)</f>
        <v>5.8973000000000003E-3</v>
      </c>
      <c r="T132" s="72">
        <f>IFERROR(VLOOKUP(T$10 &amp; "_" &amp; $D$9 &amp; "_" &amp; $B132, OBSERVED_DATA!$A$2:$F$6151, 4, FALSE),  0)</f>
        <v>8.0163999999999999E-3</v>
      </c>
    </row>
    <row r="133" spans="2:20" x14ac:dyDescent="0.25">
      <c r="B133" s="30">
        <f>Obs_Time!B133</f>
        <v>244</v>
      </c>
      <c r="C133" s="30">
        <f>Obs_Time!C133</f>
        <v>245</v>
      </c>
      <c r="D133" s="47"/>
      <c r="E133" s="72">
        <f>IFERROR(VLOOKUP(E$10 &amp; "_" &amp; $D$9 &amp; "_" &amp; $B133, OBSERVED_DATA!$A$2:$F$6151, 4, FALSE),  0)</f>
        <v>0</v>
      </c>
      <c r="F133" s="73">
        <f>IFERROR(VLOOKUP(F$10 &amp; "_" &amp; $D$9 &amp; "_" &amp; $B133, OBSERVED_DATA!$A$2:$F$6151, 4, FALSE),  0)</f>
        <v>0</v>
      </c>
      <c r="G133" s="73">
        <f>IFERROR(VLOOKUP(G$10 &amp; "_" &amp; $D$9 &amp; "_" &amp; $B133, OBSERVED_DATA!$A$2:$F$6151, 4, FALSE),  0)</f>
        <v>1.7999999999999999E-6</v>
      </c>
      <c r="H133" s="73">
        <f>IFERROR(VLOOKUP(H$10 &amp; "_" &amp; $D$9 &amp; "_" &amp; $B133, OBSERVED_DATA!$A$2:$F$6151, 4, FALSE),  0)</f>
        <v>0</v>
      </c>
      <c r="I133" s="73">
        <f>IFERROR(VLOOKUP(I$10 &amp; "_" &amp; $D$9 &amp; "_" &amp; $B133, OBSERVED_DATA!$A$2:$F$6151, 4, FALSE),  0)</f>
        <v>0</v>
      </c>
      <c r="J133" s="73">
        <f>IFERROR(VLOOKUP(J$10 &amp; "_" &amp; $D$9 &amp; "_" &amp; $B133, OBSERVED_DATA!$A$2:$F$6151, 4, FALSE),  0)</f>
        <v>0</v>
      </c>
      <c r="K133" s="72">
        <f>IFERROR(VLOOKUP(K$10 &amp; "_" &amp; $D$9 &amp; "_" &amp; $B133, OBSERVED_DATA!$A$2:$F$6151, 4, FALSE),  0)</f>
        <v>0</v>
      </c>
      <c r="L133" s="74">
        <f>IFERROR(VLOOKUP(L$10 &amp; "_" &amp; $D$9 &amp; "_" &amp; $B133, OBSERVED_DATA!$A$2:$F$6151, 4, FALSE),  0)</f>
        <v>0</v>
      </c>
      <c r="M133" s="72">
        <f>IFERROR(VLOOKUP(M$10 &amp; "_" &amp; $D$9 &amp; "_" &amp; $B133, OBSERVED_DATA!$A$2:$F$6151, 4, FALSE),  0)</f>
        <v>9.9000000000000001E-6</v>
      </c>
      <c r="N133" s="72">
        <f>IFERROR(VLOOKUP(N$10 &amp; "_" &amp; $D$9 &amp; "_" &amp; $B133, OBSERVED_DATA!$A$2:$F$6151, 4, FALSE),  0)</f>
        <v>2.9189999999999999E-4</v>
      </c>
      <c r="O133" s="74">
        <f>IFERROR(VLOOKUP(O$10 &amp; "_" &amp; $D$9 &amp; "_" &amp; $B133, OBSERVED_DATA!$A$2:$F$6151, 4, FALSE),  0)</f>
        <v>1.2354E-3</v>
      </c>
      <c r="P133" s="72">
        <f>IFERROR(VLOOKUP(P$10 &amp; "_" &amp; $D$9 &amp; "_" &amp; $B133, OBSERVED_DATA!$A$2:$F$6151, 4, FALSE),  0)</f>
        <v>1.5904000000000001E-3</v>
      </c>
      <c r="Q133" s="72">
        <f>IFERROR(VLOOKUP(Q$10 &amp; "_" &amp; $D$9 &amp; "_" &amp; $B133, OBSERVED_DATA!$A$2:$F$6151, 4, FALSE),  0)</f>
        <v>3.1578999999999999E-3</v>
      </c>
      <c r="R133" s="72">
        <f>IFERROR(VLOOKUP(R$10 &amp; "_" &amp; $D$9 &amp; "_" &amp; $B133, OBSERVED_DATA!$A$2:$F$6151, 4, FALSE),  0)</f>
        <v>3.8335999999999999E-3</v>
      </c>
      <c r="S133" s="72">
        <f>IFERROR(VLOOKUP(S$10 &amp; "_" &amp; $D$9 &amp; "_" &amp; $B133, OBSERVED_DATA!$A$2:$F$6151, 4, FALSE),  0)</f>
        <v>6.1691999999999997E-3</v>
      </c>
      <c r="T133" s="72">
        <f>IFERROR(VLOOKUP(T$10 &amp; "_" &amp; $D$9 &amp; "_" &amp; $B133, OBSERVED_DATA!$A$2:$F$6151, 4, FALSE),  0)</f>
        <v>8.3476999999999996E-3</v>
      </c>
    </row>
    <row r="134" spans="2:20" x14ac:dyDescent="0.25">
      <c r="B134" s="30">
        <f>Obs_Time!B134</f>
        <v>246</v>
      </c>
      <c r="C134" s="30">
        <f>Obs_Time!C134</f>
        <v>247</v>
      </c>
      <c r="D134" s="47"/>
      <c r="E134" s="72">
        <f>IFERROR(VLOOKUP(E$10 &amp; "_" &amp; $D$9 &amp; "_" &amp; $B134, OBSERVED_DATA!$A$2:$F$6151, 4, FALSE),  0)</f>
        <v>0</v>
      </c>
      <c r="F134" s="73">
        <f>IFERROR(VLOOKUP(F$10 &amp; "_" &amp; $D$9 &amp; "_" &amp; $B134, OBSERVED_DATA!$A$2:$F$6151, 4, FALSE),  0)</f>
        <v>0</v>
      </c>
      <c r="G134" s="73">
        <f>IFERROR(VLOOKUP(G$10 &amp; "_" &amp; $D$9 &amp; "_" &amp; $B134, OBSERVED_DATA!$A$2:$F$6151, 4, FALSE),  0)</f>
        <v>0</v>
      </c>
      <c r="H134" s="73">
        <f>IFERROR(VLOOKUP(H$10 &amp; "_" &amp; $D$9 &amp; "_" &amp; $B134, OBSERVED_DATA!$A$2:$F$6151, 4, FALSE),  0)</f>
        <v>0</v>
      </c>
      <c r="I134" s="73">
        <f>IFERROR(VLOOKUP(I$10 &amp; "_" &amp; $D$9 &amp; "_" &amp; $B134, OBSERVED_DATA!$A$2:$F$6151, 4, FALSE),  0)</f>
        <v>0</v>
      </c>
      <c r="J134" s="73">
        <f>IFERROR(VLOOKUP(J$10 &amp; "_" &amp; $D$9 &amp; "_" &amp; $B134, OBSERVED_DATA!$A$2:$F$6151, 4, FALSE),  0)</f>
        <v>0</v>
      </c>
      <c r="K134" s="72">
        <f>IFERROR(VLOOKUP(K$10 &amp; "_" &amp; $D$9 &amp; "_" &amp; $B134, OBSERVED_DATA!$A$2:$F$6151, 4, FALSE),  0)</f>
        <v>0</v>
      </c>
      <c r="L134" s="74">
        <f>IFERROR(VLOOKUP(L$10 &amp; "_" &amp; $D$9 &amp; "_" &amp; $B134, OBSERVED_DATA!$A$2:$F$6151, 4, FALSE),  0)</f>
        <v>0</v>
      </c>
      <c r="M134" s="72">
        <f>IFERROR(VLOOKUP(M$10 &amp; "_" &amp; $D$9 &amp; "_" &amp; $B134, OBSERVED_DATA!$A$2:$F$6151, 4, FALSE),  0)</f>
        <v>9.2E-6</v>
      </c>
      <c r="N134" s="72">
        <f>IFERROR(VLOOKUP(N$10 &amp; "_" &amp; $D$9 &amp; "_" &amp; $B134, OBSERVED_DATA!$A$2:$F$6151, 4, FALSE),  0)</f>
        <v>2.8049999999999999E-4</v>
      </c>
      <c r="O134" s="74">
        <f>IFERROR(VLOOKUP(O$10 &amp; "_" &amp; $D$9 &amp; "_" &amp; $B134, OBSERVED_DATA!$A$2:$F$6151, 4, FALSE),  0)</f>
        <v>1.1837E-3</v>
      </c>
      <c r="P134" s="72">
        <f>IFERROR(VLOOKUP(P$10 &amp; "_" &amp; $D$9 &amp; "_" &amp; $B134, OBSERVED_DATA!$A$2:$F$6151, 4, FALSE),  0)</f>
        <v>1.5740999999999999E-3</v>
      </c>
      <c r="Q134" s="72">
        <f>IFERROR(VLOOKUP(Q$10 &amp; "_" &amp; $D$9 &amp; "_" &amp; $B134, OBSERVED_DATA!$A$2:$F$6151, 4, FALSE),  0)</f>
        <v>2.9567E-3</v>
      </c>
      <c r="R134" s="72">
        <f>IFERROR(VLOOKUP(R$10 &amp; "_" &amp; $D$9 &amp; "_" &amp; $B134, OBSERVED_DATA!$A$2:$F$6151, 4, FALSE),  0)</f>
        <v>3.7073000000000002E-3</v>
      </c>
      <c r="S134" s="72">
        <f>IFERROR(VLOOKUP(S$10 &amp; "_" &amp; $D$9 &amp; "_" &amp; $B134, OBSERVED_DATA!$A$2:$F$6151, 4, FALSE),  0)</f>
        <v>6.4316E-3</v>
      </c>
      <c r="T134" s="72">
        <f>IFERROR(VLOOKUP(T$10 &amp; "_" &amp; $D$9 &amp; "_" &amp; $B134, OBSERVED_DATA!$A$2:$F$6151, 4, FALSE),  0)</f>
        <v>8.6692999999999996E-3</v>
      </c>
    </row>
    <row r="135" spans="2:20" x14ac:dyDescent="0.25">
      <c r="B135" s="30">
        <f>Obs_Time!B135</f>
        <v>248</v>
      </c>
      <c r="C135" s="30">
        <f>Obs_Time!C135</f>
        <v>249</v>
      </c>
      <c r="D135" s="47"/>
      <c r="E135" s="72">
        <f>IFERROR(VLOOKUP(E$10 &amp; "_" &amp; $D$9 &amp; "_" &amp; $B135, OBSERVED_DATA!$A$2:$F$6151, 4, FALSE),  0)</f>
        <v>0</v>
      </c>
      <c r="F135" s="73">
        <f>IFERROR(VLOOKUP(F$10 &amp; "_" &amp; $D$9 &amp; "_" &amp; $B135, OBSERVED_DATA!$A$2:$F$6151, 4, FALSE),  0)</f>
        <v>0</v>
      </c>
      <c r="G135" s="73">
        <f>IFERROR(VLOOKUP(G$10 &amp; "_" &amp; $D$9 &amp; "_" &amp; $B135, OBSERVED_DATA!$A$2:$F$6151, 4, FALSE),  0)</f>
        <v>0</v>
      </c>
      <c r="H135" s="73">
        <f>IFERROR(VLOOKUP(H$10 &amp; "_" &amp; $D$9 &amp; "_" &amp; $B135, OBSERVED_DATA!$A$2:$F$6151, 4, FALSE),  0)</f>
        <v>0</v>
      </c>
      <c r="I135" s="73">
        <f>IFERROR(VLOOKUP(I$10 &amp; "_" &amp; $D$9 &amp; "_" &amp; $B135, OBSERVED_DATA!$A$2:$F$6151, 4, FALSE),  0)</f>
        <v>0</v>
      </c>
      <c r="J135" s="73">
        <f>IFERROR(VLOOKUP(J$10 &amp; "_" &amp; $D$9 &amp; "_" &amp; $B135, OBSERVED_DATA!$A$2:$F$6151, 4, FALSE),  0)</f>
        <v>0</v>
      </c>
      <c r="K135" s="72">
        <f>IFERROR(VLOOKUP(K$10 &amp; "_" &amp; $D$9 &amp; "_" &amp; $B135, OBSERVED_DATA!$A$2:$F$6151, 4, FALSE),  0)</f>
        <v>0</v>
      </c>
      <c r="L135" s="74">
        <f>IFERROR(VLOOKUP(L$10 &amp; "_" &amp; $D$9 &amp; "_" &amp; $B135, OBSERVED_DATA!$A$2:$F$6151, 4, FALSE),  0)</f>
        <v>0</v>
      </c>
      <c r="M135" s="72">
        <f>IFERROR(VLOOKUP(M$10 &amp; "_" &amp; $D$9 &amp; "_" &amp; $B135, OBSERVED_DATA!$A$2:$F$6151, 4, FALSE),  0)</f>
        <v>8.3000000000000002E-6</v>
      </c>
      <c r="N135" s="72">
        <f>IFERROR(VLOOKUP(N$10 &amp; "_" &amp; $D$9 &amp; "_" &amp; $B135, OBSERVED_DATA!$A$2:$F$6151, 4, FALSE),  0)</f>
        <v>2.6909999999999998E-4</v>
      </c>
      <c r="O135" s="74">
        <f>IFERROR(VLOOKUP(O$10 &amp; "_" &amp; $D$9 &amp; "_" &amp; $B135, OBSERVED_DATA!$A$2:$F$6151, 4, FALSE),  0)</f>
        <v>1.1322999999999999E-3</v>
      </c>
      <c r="P135" s="72">
        <f>IFERROR(VLOOKUP(P$10 &amp; "_" &amp; $D$9 &amp; "_" &amp; $B135, OBSERVED_DATA!$A$2:$F$6151, 4, FALSE),  0)</f>
        <v>1.5579000000000001E-3</v>
      </c>
      <c r="Q135" s="72">
        <f>IFERROR(VLOOKUP(Q$10 &amp; "_" &amp; $D$9 &amp; "_" &amp; $B135, OBSERVED_DATA!$A$2:$F$6151, 4, FALSE),  0)</f>
        <v>2.7485000000000001E-3</v>
      </c>
      <c r="R135" s="72">
        <f>IFERROR(VLOOKUP(R$10 &amp; "_" &amp; $D$9 &amp; "_" &amp; $B135, OBSERVED_DATA!$A$2:$F$6151, 4, FALSE),  0)</f>
        <v>3.4757999999999998E-3</v>
      </c>
      <c r="S135" s="72">
        <f>IFERROR(VLOOKUP(S$10 &amp; "_" &amp; $D$9 &amp; "_" &amp; $B135, OBSERVED_DATA!$A$2:$F$6151, 4, FALSE),  0)</f>
        <v>6.6560999999999999E-3</v>
      </c>
      <c r="T135" s="72">
        <f>IFERROR(VLOOKUP(T$10 &amp; "_" &amp; $D$9 &amp; "_" &amp; $B135, OBSERVED_DATA!$A$2:$F$6151, 4, FALSE),  0)</f>
        <v>8.9405999999999999E-3</v>
      </c>
    </row>
    <row r="136" spans="2:20" x14ac:dyDescent="0.25">
      <c r="B136" s="30">
        <f>Obs_Time!B136</f>
        <v>250</v>
      </c>
      <c r="C136" s="30">
        <f>Obs_Time!C136</f>
        <v>251</v>
      </c>
      <c r="D136" s="47"/>
      <c r="E136" s="72">
        <f>IFERROR(VLOOKUP(E$10 &amp; "_" &amp; $D$9 &amp; "_" &amp; $B136, OBSERVED_DATA!$A$2:$F$6151, 4, FALSE),  0)</f>
        <v>0</v>
      </c>
      <c r="F136" s="73">
        <f>IFERROR(VLOOKUP(F$10 &amp; "_" &amp; $D$9 &amp; "_" &amp; $B136, OBSERVED_DATA!$A$2:$F$6151, 4, FALSE),  0)</f>
        <v>0</v>
      </c>
      <c r="G136" s="73">
        <f>IFERROR(VLOOKUP(G$10 &amp; "_" &amp; $D$9 &amp; "_" &amp; $B136, OBSERVED_DATA!$A$2:$F$6151, 4, FALSE),  0)</f>
        <v>0</v>
      </c>
      <c r="H136" s="73">
        <f>IFERROR(VLOOKUP(H$10 &amp; "_" &amp; $D$9 &amp; "_" &amp; $B136, OBSERVED_DATA!$A$2:$F$6151, 4, FALSE),  0)</f>
        <v>0</v>
      </c>
      <c r="I136" s="73">
        <f>IFERROR(VLOOKUP(I$10 &amp; "_" &amp; $D$9 &amp; "_" &amp; $B136, OBSERVED_DATA!$A$2:$F$6151, 4, FALSE),  0)</f>
        <v>0</v>
      </c>
      <c r="J136" s="73">
        <f>IFERROR(VLOOKUP(J$10 &amp; "_" &amp; $D$9 &amp; "_" &amp; $B136, OBSERVED_DATA!$A$2:$F$6151, 4, FALSE),  0)</f>
        <v>0</v>
      </c>
      <c r="K136" s="72">
        <f>IFERROR(VLOOKUP(K$10 &amp; "_" &amp; $D$9 &amp; "_" &amp; $B136, OBSERVED_DATA!$A$2:$F$6151, 4, FALSE),  0)</f>
        <v>0</v>
      </c>
      <c r="L136" s="74">
        <f>IFERROR(VLOOKUP(L$10 &amp; "_" &amp; $D$9 &amp; "_" &amp; $B136, OBSERVED_DATA!$A$2:$F$6151, 4, FALSE),  0)</f>
        <v>0</v>
      </c>
      <c r="M136" s="72">
        <f>IFERROR(VLOOKUP(M$10 &amp; "_" &amp; $D$9 &amp; "_" &amp; $B136, OBSERVED_DATA!$A$2:$F$6151, 4, FALSE),  0)</f>
        <v>7.5000000000000002E-6</v>
      </c>
      <c r="N136" s="72">
        <f>IFERROR(VLOOKUP(N$10 &amp; "_" &amp; $D$9 &amp; "_" &amp; $B136, OBSERVED_DATA!$A$2:$F$6151, 4, FALSE),  0)</f>
        <v>2.5759999999999997E-4</v>
      </c>
      <c r="O136" s="74">
        <f>IFERROR(VLOOKUP(O$10 &amp; "_" &amp; $D$9 &amp; "_" &amp; $B136, OBSERVED_DATA!$A$2:$F$6151, 4, FALSE),  0)</f>
        <v>1.0808E-3</v>
      </c>
      <c r="P136" s="72">
        <f>IFERROR(VLOOKUP(P$10 &amp; "_" &amp; $D$9 &amp; "_" &amp; $B136, OBSERVED_DATA!$A$2:$F$6151, 4, FALSE),  0)</f>
        <v>1.5414000000000001E-3</v>
      </c>
      <c r="Q136" s="72">
        <f>IFERROR(VLOOKUP(Q$10 &amp; "_" &amp; $D$9 &amp; "_" &amp; $B136, OBSERVED_DATA!$A$2:$F$6151, 4, FALSE),  0)</f>
        <v>2.5403000000000001E-3</v>
      </c>
      <c r="R136" s="72">
        <f>IFERROR(VLOOKUP(R$10 &amp; "_" &amp; $D$9 &amp; "_" &amp; $B136, OBSERVED_DATA!$A$2:$F$6151, 4, FALSE),  0)</f>
        <v>3.2434999999999999E-3</v>
      </c>
      <c r="S136" s="72">
        <f>IFERROR(VLOOKUP(S$10 &amp; "_" &amp; $D$9 &amp; "_" &amp; $B136, OBSERVED_DATA!$A$2:$F$6151, 4, FALSE),  0)</f>
        <v>6.8748000000000004E-3</v>
      </c>
      <c r="T136" s="72">
        <f>IFERROR(VLOOKUP(T$10 &amp; "_" &amp; $D$9 &amp; "_" &amp; $B136, OBSERVED_DATA!$A$2:$F$6151, 4, FALSE),  0)</f>
        <v>9.1798000000000001E-3</v>
      </c>
    </row>
    <row r="137" spans="2:20" x14ac:dyDescent="0.25">
      <c r="B137" s="30">
        <f>Obs_Time!B137</f>
        <v>252</v>
      </c>
      <c r="C137" s="30">
        <f>Obs_Time!C137</f>
        <v>253</v>
      </c>
      <c r="D137" s="47"/>
      <c r="E137" s="72">
        <f>IFERROR(VLOOKUP(E$10 &amp; "_" &amp; $D$9 &amp; "_" &amp; $B137, OBSERVED_DATA!$A$2:$F$6151, 4, FALSE),  0)</f>
        <v>0</v>
      </c>
      <c r="F137" s="73">
        <f>IFERROR(VLOOKUP(F$10 &amp; "_" &amp; $D$9 &amp; "_" &amp; $B137, OBSERVED_DATA!$A$2:$F$6151, 4, FALSE),  0)</f>
        <v>0</v>
      </c>
      <c r="G137" s="73">
        <f>IFERROR(VLOOKUP(G$10 &amp; "_" &amp; $D$9 &amp; "_" &amp; $B137, OBSERVED_DATA!$A$2:$F$6151, 4, FALSE),  0)</f>
        <v>0</v>
      </c>
      <c r="H137" s="73">
        <f>IFERROR(VLOOKUP(H$10 &amp; "_" &amp; $D$9 &amp; "_" &amp; $B137, OBSERVED_DATA!$A$2:$F$6151, 4, FALSE),  0)</f>
        <v>0</v>
      </c>
      <c r="I137" s="73">
        <f>IFERROR(VLOOKUP(I$10 &amp; "_" &amp; $D$9 &amp; "_" &amp; $B137, OBSERVED_DATA!$A$2:$F$6151, 4, FALSE),  0)</f>
        <v>0</v>
      </c>
      <c r="J137" s="73">
        <f>IFERROR(VLOOKUP(J$10 &amp; "_" &amp; $D$9 &amp; "_" &amp; $B137, OBSERVED_DATA!$A$2:$F$6151, 4, FALSE),  0)</f>
        <v>0</v>
      </c>
      <c r="K137" s="72">
        <f>IFERROR(VLOOKUP(K$10 &amp; "_" &amp; $D$9 &amp; "_" &amp; $B137, OBSERVED_DATA!$A$2:$F$6151, 4, FALSE),  0)</f>
        <v>0</v>
      </c>
      <c r="L137" s="74">
        <f>IFERROR(VLOOKUP(L$10 &amp; "_" &amp; $D$9 &amp; "_" &amp; $B137, OBSERVED_DATA!$A$2:$F$6151, 4, FALSE),  0)</f>
        <v>0</v>
      </c>
      <c r="M137" s="72">
        <f>IFERROR(VLOOKUP(M$10 &amp; "_" &amp; $D$9 &amp; "_" &amp; $B137, OBSERVED_DATA!$A$2:$F$6151, 4, FALSE),  0)</f>
        <v>6.4999999999999996E-6</v>
      </c>
      <c r="N137" s="72">
        <f>IFERROR(VLOOKUP(N$10 &amp; "_" &amp; $D$9 &amp; "_" &amp; $B137, OBSERVED_DATA!$A$2:$F$6151, 4, FALSE),  0)</f>
        <v>2.4620000000000002E-4</v>
      </c>
      <c r="O137" s="74">
        <f>IFERROR(VLOOKUP(O$10 &amp; "_" &amp; $D$9 &amp; "_" &amp; $B137, OBSERVED_DATA!$A$2:$F$6151, 4, FALSE),  0)</f>
        <v>1.0296000000000001E-3</v>
      </c>
      <c r="P137" s="72">
        <f>IFERROR(VLOOKUP(P$10 &amp; "_" &amp; $D$9 &amp; "_" &amp; $B137, OBSERVED_DATA!$A$2:$F$6151, 4, FALSE),  0)</f>
        <v>1.5249E-3</v>
      </c>
      <c r="Q137" s="72">
        <f>IFERROR(VLOOKUP(Q$10 &amp; "_" &amp; $D$9 &amp; "_" &amp; $B137, OBSERVED_DATA!$A$2:$F$6151, 4, FALSE),  0)</f>
        <v>2.3351999999999999E-3</v>
      </c>
      <c r="R137" s="72">
        <f>IFERROR(VLOOKUP(R$10 &amp; "_" &amp; $D$9 &amp; "_" &amp; $B137, OBSERVED_DATA!$A$2:$F$6151, 4, FALSE),  0)</f>
        <v>3.0068E-3</v>
      </c>
      <c r="S137" s="72">
        <f>IFERROR(VLOOKUP(S$10 &amp; "_" &amp; $D$9 &amp; "_" &amp; $B137, OBSERVED_DATA!$A$2:$F$6151, 4, FALSE),  0)</f>
        <v>7.0106999999999999E-3</v>
      </c>
      <c r="T137" s="72">
        <f>IFERROR(VLOOKUP(T$10 &amp; "_" &amp; $D$9 &amp; "_" &amp; $B137, OBSERVED_DATA!$A$2:$F$6151, 4, FALSE),  0)</f>
        <v>9.3232000000000002E-3</v>
      </c>
    </row>
    <row r="138" spans="2:20" x14ac:dyDescent="0.25">
      <c r="B138" s="30">
        <f>Obs_Time!B138</f>
        <v>254</v>
      </c>
      <c r="C138" s="30">
        <f>Obs_Time!C138</f>
        <v>255</v>
      </c>
      <c r="D138" s="47"/>
      <c r="E138" s="72">
        <f>IFERROR(VLOOKUP(E$10 &amp; "_" &amp; $D$9 &amp; "_" &amp; $B138, OBSERVED_DATA!$A$2:$F$6151, 4, FALSE),  0)</f>
        <v>0</v>
      </c>
      <c r="F138" s="73">
        <f>IFERROR(VLOOKUP(F$10 &amp; "_" &amp; $D$9 &amp; "_" &amp; $B138, OBSERVED_DATA!$A$2:$F$6151, 4, FALSE),  0)</f>
        <v>0</v>
      </c>
      <c r="G138" s="73">
        <f>IFERROR(VLOOKUP(G$10 &amp; "_" &amp; $D$9 &amp; "_" &amp; $B138, OBSERVED_DATA!$A$2:$F$6151, 4, FALSE),  0)</f>
        <v>0</v>
      </c>
      <c r="H138" s="73">
        <f>IFERROR(VLOOKUP(H$10 &amp; "_" &amp; $D$9 &amp; "_" &amp; $B138, OBSERVED_DATA!$A$2:$F$6151, 4, FALSE),  0)</f>
        <v>0</v>
      </c>
      <c r="I138" s="73">
        <f>IFERROR(VLOOKUP(I$10 &amp; "_" &amp; $D$9 &amp; "_" &amp; $B138, OBSERVED_DATA!$A$2:$F$6151, 4, FALSE),  0)</f>
        <v>0</v>
      </c>
      <c r="J138" s="73">
        <f>IFERROR(VLOOKUP(J$10 &amp; "_" &amp; $D$9 &amp; "_" &amp; $B138, OBSERVED_DATA!$A$2:$F$6151, 4, FALSE),  0)</f>
        <v>0</v>
      </c>
      <c r="K138" s="72">
        <f>IFERROR(VLOOKUP(K$10 &amp; "_" &amp; $D$9 &amp; "_" &amp; $B138, OBSERVED_DATA!$A$2:$F$6151, 4, FALSE),  0)</f>
        <v>0</v>
      </c>
      <c r="L138" s="74">
        <f>IFERROR(VLOOKUP(L$10 &amp; "_" &amp; $D$9 &amp; "_" &amp; $B138, OBSERVED_DATA!$A$2:$F$6151, 4, FALSE),  0)</f>
        <v>0</v>
      </c>
      <c r="M138" s="72">
        <f>IFERROR(VLOOKUP(M$10 &amp; "_" &amp; $D$9 &amp; "_" &amp; $B138, OBSERVED_DATA!$A$2:$F$6151, 4, FALSE),  0)</f>
        <v>5.8000000000000004E-6</v>
      </c>
      <c r="N138" s="72">
        <f>IFERROR(VLOOKUP(N$10 &amp; "_" &amp; $D$9 &amp; "_" &amp; $B138, OBSERVED_DATA!$A$2:$F$6151, 4, FALSE),  0)</f>
        <v>2.3479999999999999E-4</v>
      </c>
      <c r="O138" s="74">
        <f>IFERROR(VLOOKUP(O$10 &amp; "_" &amp; $D$9 &amp; "_" &amp; $B138, OBSERVED_DATA!$A$2:$F$6151, 4, FALSE),  0)</f>
        <v>9.7790000000000008E-4</v>
      </c>
      <c r="P138" s="72">
        <f>IFERROR(VLOOKUP(P$10 &amp; "_" &amp; $D$9 &amp; "_" &amp; $B138, OBSERVED_DATA!$A$2:$F$6151, 4, FALSE),  0)</f>
        <v>1.5085999999999999E-3</v>
      </c>
      <c r="Q138" s="72">
        <f>IFERROR(VLOOKUP(Q$10 &amp; "_" &amp; $D$9 &amp; "_" &amp; $B138, OBSERVED_DATA!$A$2:$F$6151, 4, FALSE),  0)</f>
        <v>2.1389999999999998E-3</v>
      </c>
      <c r="R138" s="72">
        <f>IFERROR(VLOOKUP(R$10 &amp; "_" &amp; $D$9 &amp; "_" &amp; $B138, OBSERVED_DATA!$A$2:$F$6151, 4, FALSE),  0)</f>
        <v>2.7775999999999999E-3</v>
      </c>
      <c r="S138" s="72">
        <f>IFERROR(VLOOKUP(S$10 &amp; "_" &amp; $D$9 &amp; "_" &amp; $B138, OBSERVED_DATA!$A$2:$F$6151, 4, FALSE),  0)</f>
        <v>7.0353000000000004E-3</v>
      </c>
      <c r="T138" s="72">
        <f>IFERROR(VLOOKUP(T$10 &amp; "_" &amp; $D$9 &amp; "_" &amp; $B138, OBSERVED_DATA!$A$2:$F$6151, 4, FALSE),  0)</f>
        <v>9.3217999999999999E-3</v>
      </c>
    </row>
    <row r="139" spans="2:20" x14ac:dyDescent="0.25">
      <c r="B139" s="30">
        <f>Obs_Time!B139</f>
        <v>256</v>
      </c>
      <c r="C139" s="30">
        <f>Obs_Time!C139</f>
        <v>257</v>
      </c>
      <c r="D139" s="47"/>
      <c r="E139" s="72">
        <f>IFERROR(VLOOKUP(E$10 &amp; "_" &amp; $D$9 &amp; "_" &amp; $B139, OBSERVED_DATA!$A$2:$F$6151, 4, FALSE),  0)</f>
        <v>0</v>
      </c>
      <c r="F139" s="73">
        <f>IFERROR(VLOOKUP(F$10 &amp; "_" &amp; $D$9 &amp; "_" &amp; $B139, OBSERVED_DATA!$A$2:$F$6151, 4, FALSE),  0)</f>
        <v>0</v>
      </c>
      <c r="G139" s="73">
        <f>IFERROR(VLOOKUP(G$10 &amp; "_" &amp; $D$9 &amp; "_" &amp; $B139, OBSERVED_DATA!$A$2:$F$6151, 4, FALSE),  0)</f>
        <v>0</v>
      </c>
      <c r="H139" s="73">
        <f>IFERROR(VLOOKUP(H$10 &amp; "_" &amp; $D$9 &amp; "_" &amp; $B139, OBSERVED_DATA!$A$2:$F$6151, 4, FALSE),  0)</f>
        <v>0</v>
      </c>
      <c r="I139" s="73">
        <f>IFERROR(VLOOKUP(I$10 &amp; "_" &amp; $D$9 &amp; "_" &amp; $B139, OBSERVED_DATA!$A$2:$F$6151, 4, FALSE),  0)</f>
        <v>0</v>
      </c>
      <c r="J139" s="73">
        <f>IFERROR(VLOOKUP(J$10 &amp; "_" &amp; $D$9 &amp; "_" &amp; $B139, OBSERVED_DATA!$A$2:$F$6151, 4, FALSE),  0)</f>
        <v>0</v>
      </c>
      <c r="K139" s="72">
        <f>IFERROR(VLOOKUP(K$10 &amp; "_" &amp; $D$9 &amp; "_" &amp; $B139, OBSERVED_DATA!$A$2:$F$6151, 4, FALSE),  0)</f>
        <v>0</v>
      </c>
      <c r="L139" s="74">
        <f>IFERROR(VLOOKUP(L$10 &amp; "_" &amp; $D$9 &amp; "_" &amp; $B139, OBSERVED_DATA!$A$2:$F$6151, 4, FALSE),  0)</f>
        <v>0</v>
      </c>
      <c r="M139" s="72">
        <f>IFERROR(VLOOKUP(M$10 &amp; "_" &amp; $D$9 &amp; "_" &amp; $B139, OBSERVED_DATA!$A$2:$F$6151, 4, FALSE),  0)</f>
        <v>5.0000000000000004E-6</v>
      </c>
      <c r="N139" s="72">
        <f>IFERROR(VLOOKUP(N$10 &amp; "_" &amp; $D$9 &amp; "_" &amp; $B139, OBSERVED_DATA!$A$2:$F$6151, 4, FALSE),  0)</f>
        <v>2.2330000000000001E-4</v>
      </c>
      <c r="O139" s="74">
        <f>IFERROR(VLOOKUP(O$10 &amp; "_" &amp; $D$9 &amp; "_" &amp; $B139, OBSERVED_DATA!$A$2:$F$6151, 4, FALSE),  0)</f>
        <v>9.2650000000000002E-4</v>
      </c>
      <c r="P139" s="72">
        <f>IFERROR(VLOOKUP(P$10 &amp; "_" &amp; $D$9 &amp; "_" &amp; $B139, OBSERVED_DATA!$A$2:$F$6151, 4, FALSE),  0)</f>
        <v>1.4924999999999999E-3</v>
      </c>
      <c r="Q139" s="72">
        <f>IFERROR(VLOOKUP(Q$10 &amp; "_" &amp; $D$9 &amp; "_" &amp; $B139, OBSERVED_DATA!$A$2:$F$6151, 4, FALSE),  0)</f>
        <v>1.949E-3</v>
      </c>
      <c r="R139" s="72">
        <f>IFERROR(VLOOKUP(R$10 &amp; "_" &amp; $D$9 &amp; "_" &amp; $B139, OBSERVED_DATA!$A$2:$F$6151, 4, FALSE),  0)</f>
        <v>2.5523999999999998E-3</v>
      </c>
      <c r="S139" s="72">
        <f>IFERROR(VLOOKUP(S$10 &amp; "_" &amp; $D$9 &amp; "_" &amp; $B139, OBSERVED_DATA!$A$2:$F$6151, 4, FALSE),  0)</f>
        <v>7.0235000000000002E-3</v>
      </c>
      <c r="T139" s="72">
        <f>IFERROR(VLOOKUP(T$10 &amp; "_" &amp; $D$9 &amp; "_" &amp; $B139, OBSERVED_DATA!$A$2:$F$6151, 4, FALSE),  0)</f>
        <v>9.2537999999999995E-3</v>
      </c>
    </row>
    <row r="140" spans="2:20" x14ac:dyDescent="0.25">
      <c r="B140" s="30">
        <f>Obs_Time!B140</f>
        <v>258</v>
      </c>
      <c r="C140" s="30">
        <f>Obs_Time!C140</f>
        <v>259</v>
      </c>
      <c r="D140" s="47"/>
      <c r="E140" s="72">
        <f>IFERROR(VLOOKUP(E$10 &amp; "_" &amp; $D$9 &amp; "_" &amp; $B140, OBSERVED_DATA!$A$2:$F$6151, 4, FALSE),  0)</f>
        <v>0</v>
      </c>
      <c r="F140" s="73">
        <f>IFERROR(VLOOKUP(F$10 &amp; "_" &amp; $D$9 &amp; "_" &amp; $B140, OBSERVED_DATA!$A$2:$F$6151, 4, FALSE),  0)</f>
        <v>0</v>
      </c>
      <c r="G140" s="73">
        <f>IFERROR(VLOOKUP(G$10 &amp; "_" &amp; $D$9 &amp; "_" &amp; $B140, OBSERVED_DATA!$A$2:$F$6151, 4, FALSE),  0)</f>
        <v>0</v>
      </c>
      <c r="H140" s="73">
        <f>IFERROR(VLOOKUP(H$10 &amp; "_" &amp; $D$9 &amp; "_" &amp; $B140, OBSERVED_DATA!$A$2:$F$6151, 4, FALSE),  0)</f>
        <v>0</v>
      </c>
      <c r="I140" s="73">
        <f>IFERROR(VLOOKUP(I$10 &amp; "_" &amp; $D$9 &amp; "_" &amp; $B140, OBSERVED_DATA!$A$2:$F$6151, 4, FALSE),  0)</f>
        <v>0</v>
      </c>
      <c r="J140" s="73">
        <f>IFERROR(VLOOKUP(J$10 &amp; "_" &amp; $D$9 &amp; "_" &amp; $B140, OBSERVED_DATA!$A$2:$F$6151, 4, FALSE),  0)</f>
        <v>0</v>
      </c>
      <c r="K140" s="72">
        <f>IFERROR(VLOOKUP(K$10 &amp; "_" &amp; $D$9 &amp; "_" &amp; $B140, OBSERVED_DATA!$A$2:$F$6151, 4, FALSE),  0)</f>
        <v>0</v>
      </c>
      <c r="L140" s="74">
        <f>IFERROR(VLOOKUP(L$10 &amp; "_" &amp; $D$9 &amp; "_" &amp; $B140, OBSERVED_DATA!$A$2:$F$6151, 4, FALSE),  0)</f>
        <v>0</v>
      </c>
      <c r="M140" s="72">
        <f>IFERROR(VLOOKUP(M$10 &amp; "_" &amp; $D$9 &amp; "_" &amp; $B140, OBSERVED_DATA!$A$2:$F$6151, 4, FALSE),  0)</f>
        <v>4.1999999999999996E-6</v>
      </c>
      <c r="N140" s="72">
        <f>IFERROR(VLOOKUP(N$10 &amp; "_" &amp; $D$9 &amp; "_" &amp; $B140, OBSERVED_DATA!$A$2:$F$6151, 4, FALSE),  0)</f>
        <v>2.119E-4</v>
      </c>
      <c r="O140" s="74">
        <f>IFERROR(VLOOKUP(O$10 &amp; "_" &amp; $D$9 &amp; "_" &amp; $B140, OBSERVED_DATA!$A$2:$F$6151, 4, FALSE),  0)</f>
        <v>8.7500000000000002E-4</v>
      </c>
      <c r="P140" s="72">
        <f>IFERROR(VLOOKUP(P$10 &amp; "_" &amp; $D$9 &amp; "_" &amp; $B140, OBSERVED_DATA!$A$2:$F$6151, 4, FALSE),  0)</f>
        <v>9.9489999999999995E-4</v>
      </c>
      <c r="Q140" s="72">
        <f>IFERROR(VLOOKUP(Q$10 &amp; "_" &amp; $D$9 &amp; "_" &amp; $B140, OBSERVED_DATA!$A$2:$F$6151, 4, FALSE),  0)</f>
        <v>1.7641E-3</v>
      </c>
      <c r="R140" s="72">
        <f>IFERROR(VLOOKUP(R$10 &amp; "_" &amp; $D$9 &amp; "_" &amp; $B140, OBSERVED_DATA!$A$2:$F$6151, 4, FALSE),  0)</f>
        <v>2.3297000000000001E-3</v>
      </c>
      <c r="S140" s="72">
        <f>IFERROR(VLOOKUP(S$10 &amp; "_" &amp; $D$9 &amp; "_" &amp; $B140, OBSERVED_DATA!$A$2:$F$6151, 4, FALSE),  0)</f>
        <v>6.9613000000000001E-3</v>
      </c>
      <c r="T140" s="72">
        <f>IFERROR(VLOOKUP(T$10 &amp; "_" &amp; $D$9 &amp; "_" &amp; $B140, OBSERVED_DATA!$A$2:$F$6151, 4, FALSE),  0)</f>
        <v>9.1625000000000005E-3</v>
      </c>
    </row>
    <row r="141" spans="2:20" x14ac:dyDescent="0.25">
      <c r="B141" s="30">
        <f>Obs_Time!B141</f>
        <v>260</v>
      </c>
      <c r="C141" s="30">
        <f>Obs_Time!C141</f>
        <v>261</v>
      </c>
      <c r="D141" s="47"/>
      <c r="E141" s="72">
        <f>IFERROR(VLOOKUP(E$10 &amp; "_" &amp; $D$9 &amp; "_" &amp; $B141, OBSERVED_DATA!$A$2:$F$6151, 4, FALSE),  0)</f>
        <v>0</v>
      </c>
      <c r="F141" s="73">
        <f>IFERROR(VLOOKUP(F$10 &amp; "_" &amp; $D$9 &amp; "_" &amp; $B141, OBSERVED_DATA!$A$2:$F$6151, 4, FALSE),  0)</f>
        <v>0</v>
      </c>
      <c r="G141" s="73">
        <f>IFERROR(VLOOKUP(G$10 &amp; "_" &amp; $D$9 &amp; "_" &amp; $B141, OBSERVED_DATA!$A$2:$F$6151, 4, FALSE),  0)</f>
        <v>0</v>
      </c>
      <c r="H141" s="73">
        <f>IFERROR(VLOOKUP(H$10 &amp; "_" &amp; $D$9 &amp; "_" &amp; $B141, OBSERVED_DATA!$A$2:$F$6151, 4, FALSE),  0)</f>
        <v>0</v>
      </c>
      <c r="I141" s="73">
        <f>IFERROR(VLOOKUP(I$10 &amp; "_" &amp; $D$9 &amp; "_" &amp; $B141, OBSERVED_DATA!$A$2:$F$6151, 4, FALSE),  0)</f>
        <v>0</v>
      </c>
      <c r="J141" s="73">
        <f>IFERROR(VLOOKUP(J$10 &amp; "_" &amp; $D$9 &amp; "_" &amp; $B141, OBSERVED_DATA!$A$2:$F$6151, 4, FALSE),  0)</f>
        <v>0</v>
      </c>
      <c r="K141" s="72">
        <f>IFERROR(VLOOKUP(K$10 &amp; "_" &amp; $D$9 &amp; "_" &amp; $B141, OBSERVED_DATA!$A$2:$F$6151, 4, FALSE),  0)</f>
        <v>0</v>
      </c>
      <c r="L141" s="74">
        <f>IFERROR(VLOOKUP(L$10 &amp; "_" &amp; $D$9 &amp; "_" &amp; $B141, OBSERVED_DATA!$A$2:$F$6151, 4, FALSE),  0)</f>
        <v>0</v>
      </c>
      <c r="M141" s="72">
        <f>IFERROR(VLOOKUP(M$10 &amp; "_" &amp; $D$9 &amp; "_" &amp; $B141, OBSERVED_DATA!$A$2:$F$6151, 4, FALSE),  0)</f>
        <v>3.3000000000000002E-6</v>
      </c>
      <c r="N141" s="72">
        <f>IFERROR(VLOOKUP(N$10 &amp; "_" &amp; $D$9 &amp; "_" &amp; $B141, OBSERVED_DATA!$A$2:$F$6151, 4, FALSE),  0)</f>
        <v>2.0049999999999999E-4</v>
      </c>
      <c r="O141" s="74">
        <f>IFERROR(VLOOKUP(O$10 &amp; "_" &amp; $D$9 &amp; "_" &amp; $B141, OBSERVED_DATA!$A$2:$F$6151, 4, FALSE),  0)</f>
        <v>8.2359999999999996E-4</v>
      </c>
      <c r="P141" s="72">
        <f>IFERROR(VLOOKUP(P$10 &amp; "_" &amp; $D$9 &amp; "_" &amp; $B141, OBSERVED_DATA!$A$2:$F$6151, 4, FALSE),  0)</f>
        <v>4.9759999999999995E-4</v>
      </c>
      <c r="Q141" s="72">
        <f>IFERROR(VLOOKUP(Q$10 &amp; "_" &amp; $D$9 &amp; "_" &amp; $B141, OBSERVED_DATA!$A$2:$F$6151, 4, FALSE),  0)</f>
        <v>1.5807E-3</v>
      </c>
      <c r="R141" s="72">
        <f>IFERROR(VLOOKUP(R$10 &amp; "_" &amp; $D$9 &amp; "_" &amp; $B141, OBSERVED_DATA!$A$2:$F$6151, 4, FALSE),  0)</f>
        <v>2.1172000000000001E-3</v>
      </c>
      <c r="S141" s="72">
        <f>IFERROR(VLOOKUP(S$10 &amp; "_" &amp; $D$9 &amp; "_" &amp; $B141, OBSERVED_DATA!$A$2:$F$6151, 4, FALSE),  0)</f>
        <v>6.8878999999999998E-3</v>
      </c>
      <c r="T141" s="72">
        <f>IFERROR(VLOOKUP(T$10 &amp; "_" &amp; $D$9 &amp; "_" &amp; $B141, OBSERVED_DATA!$A$2:$F$6151, 4, FALSE),  0)</f>
        <v>9.0548999999999994E-3</v>
      </c>
    </row>
    <row r="142" spans="2:20" x14ac:dyDescent="0.25">
      <c r="B142" s="30">
        <f>Obs_Time!B142</f>
        <v>262</v>
      </c>
      <c r="C142" s="30">
        <f>Obs_Time!C142</f>
        <v>263</v>
      </c>
      <c r="D142" s="47"/>
      <c r="E142" s="72">
        <f>IFERROR(VLOOKUP(E$10 &amp; "_" &amp; $D$9 &amp; "_" &amp; $B142, OBSERVED_DATA!$A$2:$F$6151, 4, FALSE),  0)</f>
        <v>0</v>
      </c>
      <c r="F142" s="73">
        <f>IFERROR(VLOOKUP(F$10 &amp; "_" &amp; $D$9 &amp; "_" &amp; $B142, OBSERVED_DATA!$A$2:$F$6151, 4, FALSE),  0)</f>
        <v>0</v>
      </c>
      <c r="G142" s="73">
        <f>IFERROR(VLOOKUP(G$10 &amp; "_" &amp; $D$9 &amp; "_" &amp; $B142, OBSERVED_DATA!$A$2:$F$6151, 4, FALSE),  0)</f>
        <v>0</v>
      </c>
      <c r="H142" s="73">
        <f>IFERROR(VLOOKUP(H$10 &amp; "_" &amp; $D$9 &amp; "_" &amp; $B142, OBSERVED_DATA!$A$2:$F$6151, 4, FALSE),  0)</f>
        <v>0</v>
      </c>
      <c r="I142" s="73">
        <f>IFERROR(VLOOKUP(I$10 &amp; "_" &amp; $D$9 &amp; "_" &amp; $B142, OBSERVED_DATA!$A$2:$F$6151, 4, FALSE),  0)</f>
        <v>0</v>
      </c>
      <c r="J142" s="73">
        <f>IFERROR(VLOOKUP(J$10 &amp; "_" &amp; $D$9 &amp; "_" &amp; $B142, OBSERVED_DATA!$A$2:$F$6151, 4, FALSE),  0)</f>
        <v>0</v>
      </c>
      <c r="K142" s="72">
        <f>IFERROR(VLOOKUP(K$10 &amp; "_" &amp; $D$9 &amp; "_" &amp; $B142, OBSERVED_DATA!$A$2:$F$6151, 4, FALSE),  0)</f>
        <v>0</v>
      </c>
      <c r="L142" s="74">
        <f>IFERROR(VLOOKUP(L$10 &amp; "_" &amp; $D$9 &amp; "_" &amp; $B142, OBSERVED_DATA!$A$2:$F$6151, 4, FALSE),  0)</f>
        <v>0</v>
      </c>
      <c r="M142" s="72">
        <f>IFERROR(VLOOKUP(M$10 &amp; "_" &amp; $D$9 &amp; "_" &amp; $B142, OBSERVED_DATA!$A$2:$F$6151, 4, FALSE),  0)</f>
        <v>3.0000000000000001E-6</v>
      </c>
      <c r="N142" s="72">
        <f>IFERROR(VLOOKUP(N$10 &amp; "_" &amp; $D$9 &amp; "_" &amp; $B142, OBSERVED_DATA!$A$2:$F$6151, 4, FALSE),  0)</f>
        <v>1.8900000000000001E-4</v>
      </c>
      <c r="O142" s="74">
        <f>IFERROR(VLOOKUP(O$10 &amp; "_" &amp; $D$9 &amp; "_" &amp; $B142, OBSERVED_DATA!$A$2:$F$6151, 4, FALSE),  0)</f>
        <v>7.7200000000000001E-4</v>
      </c>
      <c r="P142" s="72">
        <f>IFERROR(VLOOKUP(P$10 &amp; "_" &amp; $D$9 &amp; "_" &amp; $B142, OBSERVED_DATA!$A$2:$F$6151, 4, FALSE),  0)</f>
        <v>0</v>
      </c>
      <c r="Q142" s="72">
        <f>IFERROR(VLOOKUP(Q$10 &amp; "_" &amp; $D$9 &amp; "_" &amp; $B142, OBSERVED_DATA!$A$2:$F$6151, 4, FALSE),  0)</f>
        <v>1.4028999999999999E-3</v>
      </c>
      <c r="R142" s="72">
        <f>IFERROR(VLOOKUP(R$10 &amp; "_" &amp; $D$9 &amp; "_" &amp; $B142, OBSERVED_DATA!$A$2:$F$6151, 4, FALSE),  0)</f>
        <v>1.9085E-3</v>
      </c>
      <c r="S142" s="72">
        <f>IFERROR(VLOOKUP(S$10 &amp; "_" &amp; $D$9 &amp; "_" &amp; $B142, OBSERVED_DATA!$A$2:$F$6151, 4, FALSE),  0)</f>
        <v>6.7597999999999998E-3</v>
      </c>
      <c r="T142" s="72">
        <f>IFERROR(VLOOKUP(T$10 &amp; "_" &amp; $D$9 &amp; "_" &amp; $B142, OBSERVED_DATA!$A$2:$F$6151, 4, FALSE),  0)</f>
        <v>8.8704999999999999E-3</v>
      </c>
    </row>
    <row r="143" spans="2:20" x14ac:dyDescent="0.25">
      <c r="B143" s="30">
        <f>Obs_Time!B143</f>
        <v>264</v>
      </c>
      <c r="C143" s="30">
        <f>Obs_Time!C143</f>
        <v>265</v>
      </c>
      <c r="D143" s="47"/>
      <c r="E143" s="72">
        <f>IFERROR(VLOOKUP(E$10 &amp; "_" &amp; $D$9 &amp; "_" &amp; $B143, OBSERVED_DATA!$A$2:$F$6151, 4, FALSE),  0)</f>
        <v>0</v>
      </c>
      <c r="F143" s="73">
        <f>IFERROR(VLOOKUP(F$10 &amp; "_" &amp; $D$9 &amp; "_" &amp; $B143, OBSERVED_DATA!$A$2:$F$6151, 4, FALSE),  0)</f>
        <v>0</v>
      </c>
      <c r="G143" s="73">
        <f>IFERROR(VLOOKUP(G$10 &amp; "_" &amp; $D$9 &amp; "_" &amp; $B143, OBSERVED_DATA!$A$2:$F$6151, 4, FALSE),  0)</f>
        <v>0</v>
      </c>
      <c r="H143" s="73">
        <f>IFERROR(VLOOKUP(H$10 &amp; "_" &amp; $D$9 &amp; "_" &amp; $B143, OBSERVED_DATA!$A$2:$F$6151, 4, FALSE),  0)</f>
        <v>0</v>
      </c>
      <c r="I143" s="73">
        <f>IFERROR(VLOOKUP(I$10 &amp; "_" &amp; $D$9 &amp; "_" &amp; $B143, OBSERVED_DATA!$A$2:$F$6151, 4, FALSE),  0)</f>
        <v>0</v>
      </c>
      <c r="J143" s="73">
        <f>IFERROR(VLOOKUP(J$10 &amp; "_" &amp; $D$9 &amp; "_" &amp; $B143, OBSERVED_DATA!$A$2:$F$6151, 4, FALSE),  0)</f>
        <v>0</v>
      </c>
      <c r="K143" s="72">
        <f>IFERROR(VLOOKUP(K$10 &amp; "_" &amp; $D$9 &amp; "_" &amp; $B143, OBSERVED_DATA!$A$2:$F$6151, 4, FALSE),  0)</f>
        <v>0</v>
      </c>
      <c r="L143" s="74">
        <f>IFERROR(VLOOKUP(L$10 &amp; "_" &amp; $D$9 &amp; "_" &amp; $B143, OBSERVED_DATA!$A$2:$F$6151, 4, FALSE),  0)</f>
        <v>0</v>
      </c>
      <c r="M143" s="72">
        <f>IFERROR(VLOOKUP(M$10 &amp; "_" &amp; $D$9 &amp; "_" &amp; $B143, OBSERVED_DATA!$A$2:$F$6151, 4, FALSE),  0)</f>
        <v>2.7999999999999999E-6</v>
      </c>
      <c r="N143" s="72">
        <f>IFERROR(VLOOKUP(N$10 &amp; "_" &amp; $D$9 &amp; "_" &amp; $B143, OBSERVED_DATA!$A$2:$F$6151, 4, FALSE),  0)</f>
        <v>1.7760000000000001E-4</v>
      </c>
      <c r="O143" s="74">
        <f>IFERROR(VLOOKUP(O$10 &amp; "_" &amp; $D$9 &amp; "_" &amp; $B143, OBSERVED_DATA!$A$2:$F$6151, 4, FALSE),  0)</f>
        <v>7.2070000000000001E-4</v>
      </c>
      <c r="P143" s="72">
        <f>IFERROR(VLOOKUP(P$10 &amp; "_" &amp; $D$9 &amp; "_" &amp; $B143, OBSERVED_DATA!$A$2:$F$6151, 4, FALSE),  0)</f>
        <v>0</v>
      </c>
      <c r="Q143" s="72">
        <f>IFERROR(VLOOKUP(Q$10 &amp; "_" &amp; $D$9 &amp; "_" &amp; $B143, OBSERVED_DATA!$A$2:$F$6151, 4, FALSE),  0)</f>
        <v>1.2375999999999999E-3</v>
      </c>
      <c r="R143" s="72">
        <f>IFERROR(VLOOKUP(R$10 &amp; "_" &amp; $D$9 &amp; "_" &amp; $B143, OBSERVED_DATA!$A$2:$F$6151, 4, FALSE),  0)</f>
        <v>1.7055E-3</v>
      </c>
      <c r="S143" s="72">
        <f>IFERROR(VLOOKUP(S$10 &amp; "_" &amp; $D$9 &amp; "_" &amp; $B143, OBSERVED_DATA!$A$2:$F$6151, 4, FALSE),  0)</f>
        <v>6.5139000000000004E-3</v>
      </c>
      <c r="T143" s="72">
        <f>IFERROR(VLOOKUP(T$10 &amp; "_" &amp; $D$9 &amp; "_" &amp; $B143, OBSERVED_DATA!$A$2:$F$6151, 4, FALSE),  0)</f>
        <v>8.5299999999999994E-3</v>
      </c>
    </row>
    <row r="144" spans="2:20" x14ac:dyDescent="0.25">
      <c r="B144" s="30">
        <f>Obs_Time!B144</f>
        <v>266</v>
      </c>
      <c r="C144" s="30">
        <f>Obs_Time!C144</f>
        <v>267</v>
      </c>
      <c r="D144" s="47"/>
      <c r="E144" s="72">
        <f>IFERROR(VLOOKUP(E$10 &amp; "_" &amp; $D$9 &amp; "_" &amp; $B144, OBSERVED_DATA!$A$2:$F$6151, 4, FALSE),  0)</f>
        <v>0</v>
      </c>
      <c r="F144" s="73">
        <f>IFERROR(VLOOKUP(F$10 &amp; "_" &amp; $D$9 &amp; "_" &amp; $B144, OBSERVED_DATA!$A$2:$F$6151, 4, FALSE),  0)</f>
        <v>0</v>
      </c>
      <c r="G144" s="73">
        <f>IFERROR(VLOOKUP(G$10 &amp; "_" &amp; $D$9 &amp; "_" &amp; $B144, OBSERVED_DATA!$A$2:$F$6151, 4, FALSE),  0)</f>
        <v>0</v>
      </c>
      <c r="H144" s="73">
        <f>IFERROR(VLOOKUP(H$10 &amp; "_" &amp; $D$9 &amp; "_" &amp; $B144, OBSERVED_DATA!$A$2:$F$6151, 4, FALSE),  0)</f>
        <v>0</v>
      </c>
      <c r="I144" s="73">
        <f>IFERROR(VLOOKUP(I$10 &amp; "_" &amp; $D$9 &amp; "_" &amp; $B144, OBSERVED_DATA!$A$2:$F$6151, 4, FALSE),  0)</f>
        <v>0</v>
      </c>
      <c r="J144" s="73">
        <f>IFERROR(VLOOKUP(J$10 &amp; "_" &amp; $D$9 &amp; "_" &amp; $B144, OBSERVED_DATA!$A$2:$F$6151, 4, FALSE),  0)</f>
        <v>0</v>
      </c>
      <c r="K144" s="72">
        <f>IFERROR(VLOOKUP(K$10 &amp; "_" &amp; $D$9 &amp; "_" &amp; $B144, OBSERVED_DATA!$A$2:$F$6151, 4, FALSE),  0)</f>
        <v>0</v>
      </c>
      <c r="L144" s="74">
        <f>IFERROR(VLOOKUP(L$10 &amp; "_" &amp; $D$9 &amp; "_" &amp; $B144, OBSERVED_DATA!$A$2:$F$6151, 4, FALSE),  0)</f>
        <v>0</v>
      </c>
      <c r="M144" s="72">
        <f>IFERROR(VLOOKUP(M$10 &amp; "_" &amp; $D$9 &amp; "_" &amp; $B144, OBSERVED_DATA!$A$2:$F$6151, 4, FALSE),  0)</f>
        <v>2.5000000000000002E-6</v>
      </c>
      <c r="N144" s="72">
        <f>IFERROR(VLOOKUP(N$10 &amp; "_" &amp; $D$9 &amp; "_" &amp; $B144, OBSERVED_DATA!$A$2:$F$6151, 4, FALSE),  0)</f>
        <v>1.662E-4</v>
      </c>
      <c r="O144" s="74">
        <f>IFERROR(VLOOKUP(O$10 &amp; "_" &amp; $D$9 &amp; "_" &amp; $B144, OBSERVED_DATA!$A$2:$F$6151, 4, FALSE),  0)</f>
        <v>6.692E-4</v>
      </c>
      <c r="P144" s="72">
        <f>IFERROR(VLOOKUP(P$10 &amp; "_" &amp; $D$9 &amp; "_" &amp; $B144, OBSERVED_DATA!$A$2:$F$6151, 4, FALSE),  0)</f>
        <v>0</v>
      </c>
      <c r="Q144" s="72">
        <f>IFERROR(VLOOKUP(Q$10 &amp; "_" &amp; $D$9 &amp; "_" &amp; $B144, OBSERVED_DATA!$A$2:$F$6151, 4, FALSE),  0)</f>
        <v>1.0911E-3</v>
      </c>
      <c r="R144" s="72">
        <f>IFERROR(VLOOKUP(R$10 &amp; "_" &amp; $D$9 &amp; "_" &amp; $B144, OBSERVED_DATA!$A$2:$F$6151, 4, FALSE),  0)</f>
        <v>1.5226E-3</v>
      </c>
      <c r="S144" s="72">
        <f>IFERROR(VLOOKUP(S$10 &amp; "_" &amp; $D$9 &amp; "_" &amp; $B144, OBSERVED_DATA!$A$2:$F$6151, 4, FALSE),  0)</f>
        <v>6.2396999999999999E-3</v>
      </c>
      <c r="T144" s="72">
        <f>IFERROR(VLOOKUP(T$10 &amp; "_" &amp; $D$9 &amp; "_" &amp; $B144, OBSERVED_DATA!$A$2:$F$6151, 4, FALSE),  0)</f>
        <v>8.1589000000000002E-3</v>
      </c>
    </row>
    <row r="145" spans="2:20" x14ac:dyDescent="0.25">
      <c r="B145" s="30">
        <f>Obs_Time!B145</f>
        <v>268</v>
      </c>
      <c r="C145" s="30">
        <f>Obs_Time!C145</f>
        <v>269</v>
      </c>
      <c r="D145" s="47"/>
      <c r="E145" s="72">
        <f>IFERROR(VLOOKUP(E$10 &amp; "_" &amp; $D$9 &amp; "_" &amp; $B145, OBSERVED_DATA!$A$2:$F$6151, 4, FALSE),  0)</f>
        <v>0</v>
      </c>
      <c r="F145" s="73">
        <f>IFERROR(VLOOKUP(F$10 &amp; "_" &amp; $D$9 &amp; "_" &amp; $B145, OBSERVED_DATA!$A$2:$F$6151, 4, FALSE),  0)</f>
        <v>0</v>
      </c>
      <c r="G145" s="73">
        <f>IFERROR(VLOOKUP(G$10 &amp; "_" &amp; $D$9 &amp; "_" &amp; $B145, OBSERVED_DATA!$A$2:$F$6151, 4, FALSE),  0)</f>
        <v>0</v>
      </c>
      <c r="H145" s="73">
        <f>IFERROR(VLOOKUP(H$10 &amp; "_" &amp; $D$9 &amp; "_" &amp; $B145, OBSERVED_DATA!$A$2:$F$6151, 4, FALSE),  0)</f>
        <v>0</v>
      </c>
      <c r="I145" s="73">
        <f>IFERROR(VLOOKUP(I$10 &amp; "_" &amp; $D$9 &amp; "_" &amp; $B145, OBSERVED_DATA!$A$2:$F$6151, 4, FALSE),  0)</f>
        <v>0</v>
      </c>
      <c r="J145" s="73">
        <f>IFERROR(VLOOKUP(J$10 &amp; "_" &amp; $D$9 &amp; "_" &amp; $B145, OBSERVED_DATA!$A$2:$F$6151, 4, FALSE),  0)</f>
        <v>0</v>
      </c>
      <c r="K145" s="72">
        <f>IFERROR(VLOOKUP(K$10 &amp; "_" &amp; $D$9 &amp; "_" &amp; $B145, OBSERVED_DATA!$A$2:$F$6151, 4, FALSE),  0)</f>
        <v>0</v>
      </c>
      <c r="L145" s="74">
        <f>IFERROR(VLOOKUP(L$10 &amp; "_" &amp; $D$9 &amp; "_" &amp; $B145, OBSERVED_DATA!$A$2:$F$6151, 4, FALSE),  0)</f>
        <v>0</v>
      </c>
      <c r="M145" s="72">
        <f>IFERROR(VLOOKUP(M$10 &amp; "_" &amp; $D$9 &amp; "_" &amp; $B145, OBSERVED_DATA!$A$2:$F$6151, 4, FALSE),  0)</f>
        <v>2.2000000000000001E-6</v>
      </c>
      <c r="N145" s="72">
        <f>IFERROR(VLOOKUP(N$10 &amp; "_" &amp; $D$9 &amp; "_" &amp; $B145, OBSERVED_DATA!$A$2:$F$6151, 4, FALSE),  0)</f>
        <v>1.5469999999999999E-4</v>
      </c>
      <c r="O145" s="74">
        <f>IFERROR(VLOOKUP(O$10 &amp; "_" &amp; $D$9 &amp; "_" &amp; $B145, OBSERVED_DATA!$A$2:$F$6151, 4, FALSE),  0)</f>
        <v>6.1760000000000005E-4</v>
      </c>
      <c r="P145" s="72">
        <f>IFERROR(VLOOKUP(P$10 &amp; "_" &amp; $D$9 &amp; "_" &amp; $B145, OBSERVED_DATA!$A$2:$F$6151, 4, FALSE),  0)</f>
        <v>0</v>
      </c>
      <c r="Q145" s="72">
        <f>IFERROR(VLOOKUP(Q$10 &amp; "_" &amp; $D$9 &amp; "_" &amp; $B145, OBSERVED_DATA!$A$2:$F$6151, 4, FALSE),  0)</f>
        <v>9.4939999999999998E-4</v>
      </c>
      <c r="R145" s="72">
        <f>IFERROR(VLOOKUP(R$10 &amp; "_" &amp; $D$9 &amp; "_" &amp; $B145, OBSERVED_DATA!$A$2:$F$6151, 4, FALSE),  0)</f>
        <v>1.3531999999999999E-3</v>
      </c>
      <c r="S145" s="72">
        <f>IFERROR(VLOOKUP(S$10 &amp; "_" &amp; $D$9 &amp; "_" &amp; $B145, OBSERVED_DATA!$A$2:$F$6151, 4, FALSE),  0)</f>
        <v>5.9043999999999998E-3</v>
      </c>
      <c r="T145" s="72">
        <f>IFERROR(VLOOKUP(T$10 &amp; "_" &amp; $D$9 &amp; "_" &amp; $B145, OBSERVED_DATA!$A$2:$F$6151, 4, FALSE),  0)</f>
        <v>7.7092999999999997E-3</v>
      </c>
    </row>
    <row r="146" spans="2:20" x14ac:dyDescent="0.25">
      <c r="B146" s="30">
        <f>Obs_Time!B146</f>
        <v>270</v>
      </c>
      <c r="C146" s="30">
        <f>Obs_Time!C146</f>
        <v>271</v>
      </c>
      <c r="D146" s="47"/>
      <c r="E146" s="72">
        <f>IFERROR(VLOOKUP(E$10 &amp; "_" &amp; $D$9 &amp; "_" &amp; $B146, OBSERVED_DATA!$A$2:$F$6151, 4, FALSE),  0)</f>
        <v>0</v>
      </c>
      <c r="F146" s="73">
        <f>IFERROR(VLOOKUP(F$10 &amp; "_" &amp; $D$9 &amp; "_" &amp; $B146, OBSERVED_DATA!$A$2:$F$6151, 4, FALSE),  0)</f>
        <v>0</v>
      </c>
      <c r="G146" s="73">
        <f>IFERROR(VLOOKUP(G$10 &amp; "_" &amp; $D$9 &amp; "_" &amp; $B146, OBSERVED_DATA!$A$2:$F$6151, 4, FALSE),  0)</f>
        <v>0</v>
      </c>
      <c r="H146" s="73">
        <f>IFERROR(VLOOKUP(H$10 &amp; "_" &amp; $D$9 &amp; "_" &amp; $B146, OBSERVED_DATA!$A$2:$F$6151, 4, FALSE),  0)</f>
        <v>0</v>
      </c>
      <c r="I146" s="73">
        <f>IFERROR(VLOOKUP(I$10 &amp; "_" &amp; $D$9 &amp; "_" &amp; $B146, OBSERVED_DATA!$A$2:$F$6151, 4, FALSE),  0)</f>
        <v>0</v>
      </c>
      <c r="J146" s="73">
        <f>IFERROR(VLOOKUP(J$10 &amp; "_" &amp; $D$9 &amp; "_" &amp; $B146, OBSERVED_DATA!$A$2:$F$6151, 4, FALSE),  0)</f>
        <v>0</v>
      </c>
      <c r="K146" s="72">
        <f>IFERROR(VLOOKUP(K$10 &amp; "_" &amp; $D$9 &amp; "_" &amp; $B146, OBSERVED_DATA!$A$2:$F$6151, 4, FALSE),  0)</f>
        <v>0</v>
      </c>
      <c r="L146" s="74">
        <f>IFERROR(VLOOKUP(L$10 &amp; "_" &amp; $D$9 &amp; "_" &amp; $B146, OBSERVED_DATA!$A$2:$F$6151, 4, FALSE),  0)</f>
        <v>0</v>
      </c>
      <c r="M146" s="72">
        <f>IFERROR(VLOOKUP(M$10 &amp; "_" &amp; $D$9 &amp; "_" &amp; $B146, OBSERVED_DATA!$A$2:$F$6151, 4, FALSE),  0)</f>
        <v>1.7999999999999999E-6</v>
      </c>
      <c r="N146" s="72">
        <f>IFERROR(VLOOKUP(N$10 &amp; "_" &amp; $D$9 &amp; "_" &amp; $B146, OBSERVED_DATA!$A$2:$F$6151, 4, FALSE),  0)</f>
        <v>1.4329999999999999E-4</v>
      </c>
      <c r="O146" s="74">
        <f>IFERROR(VLOOKUP(O$10 &amp; "_" &amp; $D$9 &amp; "_" &amp; $B146, OBSERVED_DATA!$A$2:$F$6151, 4, FALSE),  0)</f>
        <v>5.6630000000000005E-4</v>
      </c>
      <c r="P146" s="72">
        <f>IFERROR(VLOOKUP(P$10 &amp; "_" &amp; $D$9 &amp; "_" &amp; $B146, OBSERVED_DATA!$A$2:$F$6151, 4, FALSE),  0)</f>
        <v>0</v>
      </c>
      <c r="Q146" s="72">
        <f>IFERROR(VLOOKUP(Q$10 &amp; "_" &amp; $D$9 &amp; "_" &amp; $B146, OBSERVED_DATA!$A$2:$F$6151, 4, FALSE),  0)</f>
        <v>8.4239999999999998E-4</v>
      </c>
      <c r="R146" s="72">
        <f>IFERROR(VLOOKUP(R$10 &amp; "_" &amp; $D$9 &amp; "_" &amp; $B146, OBSERVED_DATA!$A$2:$F$6151, 4, FALSE),  0)</f>
        <v>1.1945E-3</v>
      </c>
      <c r="S146" s="72">
        <f>IFERROR(VLOOKUP(S$10 &amp; "_" &amp; $D$9 &amp; "_" &amp; $B146, OBSERVED_DATA!$A$2:$F$6151, 4, FALSE),  0)</f>
        <v>5.5856999999999999E-3</v>
      </c>
      <c r="T146" s="72">
        <f>IFERROR(VLOOKUP(T$10 &amp; "_" &amp; $D$9 &amp; "_" &amp; $B146, OBSERVED_DATA!$A$2:$F$6151, 4, FALSE),  0)</f>
        <v>7.2560000000000003E-3</v>
      </c>
    </row>
    <row r="147" spans="2:20" x14ac:dyDescent="0.25">
      <c r="B147" s="30">
        <f>Obs_Time!B147</f>
        <v>272</v>
      </c>
      <c r="C147" s="30">
        <f>Obs_Time!C147</f>
        <v>273</v>
      </c>
      <c r="D147" s="47"/>
      <c r="E147" s="72">
        <f>IFERROR(VLOOKUP(E$10 &amp; "_" &amp; $D$9 &amp; "_" &amp; $B147, OBSERVED_DATA!$A$2:$F$6151, 4, FALSE),  0)</f>
        <v>0</v>
      </c>
      <c r="F147" s="73">
        <f>IFERROR(VLOOKUP(F$10 &amp; "_" &amp; $D$9 &amp; "_" &amp; $B147, OBSERVED_DATA!$A$2:$F$6151, 4, FALSE),  0)</f>
        <v>0</v>
      </c>
      <c r="G147" s="73">
        <f>IFERROR(VLOOKUP(G$10 &amp; "_" &amp; $D$9 &amp; "_" &amp; $B147, OBSERVED_DATA!$A$2:$F$6151, 4, FALSE),  0)</f>
        <v>0</v>
      </c>
      <c r="H147" s="73">
        <f>IFERROR(VLOOKUP(H$10 &amp; "_" &amp; $D$9 &amp; "_" &amp; $B147, OBSERVED_DATA!$A$2:$F$6151, 4, FALSE),  0)</f>
        <v>0</v>
      </c>
      <c r="I147" s="73">
        <f>IFERROR(VLOOKUP(I$10 &amp; "_" &amp; $D$9 &amp; "_" &amp; $B147, OBSERVED_DATA!$A$2:$F$6151, 4, FALSE),  0)</f>
        <v>0</v>
      </c>
      <c r="J147" s="73">
        <f>IFERROR(VLOOKUP(J$10 &amp; "_" &amp; $D$9 &amp; "_" &amp; $B147, OBSERVED_DATA!$A$2:$F$6151, 4, FALSE),  0)</f>
        <v>0</v>
      </c>
      <c r="K147" s="72">
        <f>IFERROR(VLOOKUP(K$10 &amp; "_" &amp; $D$9 &amp; "_" &amp; $B147, OBSERVED_DATA!$A$2:$F$6151, 4, FALSE),  0)</f>
        <v>0</v>
      </c>
      <c r="L147" s="74">
        <f>IFERROR(VLOOKUP(L$10 &amp; "_" &amp; $D$9 &amp; "_" &amp; $B147, OBSERVED_DATA!$A$2:$F$6151, 4, FALSE),  0)</f>
        <v>0</v>
      </c>
      <c r="M147" s="72">
        <f>IFERROR(VLOOKUP(M$10 &amp; "_" &amp; $D$9 &amp; "_" &amp; $B147, OBSERVED_DATA!$A$2:$F$6151, 4, FALSE),  0)</f>
        <v>1.5999999999999999E-6</v>
      </c>
      <c r="N147" s="72">
        <f>IFERROR(VLOOKUP(N$10 &amp; "_" &amp; $D$9 &amp; "_" &amp; $B147, OBSERVED_DATA!$A$2:$F$6151, 4, FALSE),  0)</f>
        <v>1.25E-4</v>
      </c>
      <c r="O147" s="74">
        <f>IFERROR(VLOOKUP(O$10 &amp; "_" &amp; $D$9 &amp; "_" &amp; $B147, OBSERVED_DATA!$A$2:$F$6151, 4, FALSE),  0)</f>
        <v>5.1469999999999999E-4</v>
      </c>
      <c r="P147" s="72">
        <f>IFERROR(VLOOKUP(P$10 &amp; "_" &amp; $D$9 &amp; "_" &amp; $B147, OBSERVED_DATA!$A$2:$F$6151, 4, FALSE),  0)</f>
        <v>0</v>
      </c>
      <c r="Q147" s="72">
        <f>IFERROR(VLOOKUP(Q$10 &amp; "_" &amp; $D$9 &amp; "_" &amp; $B147, OBSERVED_DATA!$A$2:$F$6151, 4, FALSE),  0)</f>
        <v>7.4560000000000002E-4</v>
      </c>
      <c r="R147" s="72">
        <f>IFERROR(VLOOKUP(R$10 &amp; "_" &amp; $D$9 &amp; "_" &amp; $B147, OBSERVED_DATA!$A$2:$F$6151, 4, FALSE),  0)</f>
        <v>1.0723E-3</v>
      </c>
      <c r="S147" s="72">
        <f>IFERROR(VLOOKUP(S$10 &amp; "_" &amp; $D$9 &amp; "_" &amp; $B147, OBSERVED_DATA!$A$2:$F$6151, 4, FALSE),  0)</f>
        <v>5.2760999999999997E-3</v>
      </c>
      <c r="T147" s="72">
        <f>IFERROR(VLOOKUP(T$10 &amp; "_" &amp; $D$9 &amp; "_" &amp; $B147, OBSERVED_DATA!$A$2:$F$6151, 4, FALSE),  0)</f>
        <v>6.8246000000000001E-3</v>
      </c>
    </row>
    <row r="148" spans="2:20" x14ac:dyDescent="0.25">
      <c r="B148" s="30">
        <f>Obs_Time!B148</f>
        <v>274</v>
      </c>
      <c r="C148" s="30">
        <f>Obs_Time!C148</f>
        <v>275</v>
      </c>
      <c r="D148" s="47"/>
      <c r="E148" s="72">
        <f>IFERROR(VLOOKUP(E$10 &amp; "_" &amp; $D$9 &amp; "_" &amp; $B148, OBSERVED_DATA!$A$2:$F$6151, 4, FALSE),  0)</f>
        <v>0</v>
      </c>
      <c r="F148" s="73">
        <f>IFERROR(VLOOKUP(F$10 &amp; "_" &amp; $D$9 &amp; "_" &amp; $B148, OBSERVED_DATA!$A$2:$F$6151, 4, FALSE),  0)</f>
        <v>0</v>
      </c>
      <c r="G148" s="73">
        <f>IFERROR(VLOOKUP(G$10 &amp; "_" &amp; $D$9 &amp; "_" &amp; $B148, OBSERVED_DATA!$A$2:$F$6151, 4, FALSE),  0)</f>
        <v>0</v>
      </c>
      <c r="H148" s="73">
        <f>IFERROR(VLOOKUP(H$10 &amp; "_" &amp; $D$9 &amp; "_" &amp; $B148, OBSERVED_DATA!$A$2:$F$6151, 4, FALSE),  0)</f>
        <v>0</v>
      </c>
      <c r="I148" s="73">
        <f>IFERROR(VLOOKUP(I$10 &amp; "_" &amp; $D$9 &amp; "_" &amp; $B148, OBSERVED_DATA!$A$2:$F$6151, 4, FALSE),  0)</f>
        <v>0</v>
      </c>
      <c r="J148" s="73">
        <f>IFERROR(VLOOKUP(J$10 &amp; "_" &amp; $D$9 &amp; "_" &amp; $B148, OBSERVED_DATA!$A$2:$F$6151, 4, FALSE),  0)</f>
        <v>0</v>
      </c>
      <c r="K148" s="72">
        <f>IFERROR(VLOOKUP(K$10 &amp; "_" &amp; $D$9 &amp; "_" &amp; $B148, OBSERVED_DATA!$A$2:$F$6151, 4, FALSE),  0)</f>
        <v>0</v>
      </c>
      <c r="L148" s="74">
        <f>IFERROR(VLOOKUP(L$10 &amp; "_" &amp; $D$9 &amp; "_" &amp; $B148, OBSERVED_DATA!$A$2:$F$6151, 4, FALSE),  0)</f>
        <v>0</v>
      </c>
      <c r="M148" s="72">
        <f>IFERROR(VLOOKUP(M$10 &amp; "_" &amp; $D$9 &amp; "_" &amp; $B148, OBSERVED_DATA!$A$2:$F$6151, 4, FALSE),  0)</f>
        <v>1.3E-6</v>
      </c>
      <c r="N148" s="72">
        <f>IFERROR(VLOOKUP(N$10 &amp; "_" &amp; $D$9 &amp; "_" &amp; $B148, OBSERVED_DATA!$A$2:$F$6151, 4, FALSE),  0)</f>
        <v>1.066E-4</v>
      </c>
      <c r="O148" s="74">
        <f>IFERROR(VLOOKUP(O$10 &amp; "_" &amp; $D$9 &amp; "_" &amp; $B148, OBSERVED_DATA!$A$2:$F$6151, 4, FALSE),  0)</f>
        <v>4.6329999999999999E-4</v>
      </c>
      <c r="P148" s="72">
        <f>IFERROR(VLOOKUP(P$10 &amp; "_" &amp; $D$9 &amp; "_" &amp; $B148, OBSERVED_DATA!$A$2:$F$6151, 4, FALSE),  0)</f>
        <v>0</v>
      </c>
      <c r="Q148" s="72">
        <f>IFERROR(VLOOKUP(Q$10 &amp; "_" &amp; $D$9 &amp; "_" &amp; $B148, OBSERVED_DATA!$A$2:$F$6151, 4, FALSE),  0)</f>
        <v>6.5850000000000001E-4</v>
      </c>
      <c r="R148" s="72">
        <f>IFERROR(VLOOKUP(R$10 &amp; "_" &amp; $D$9 &amp; "_" &amp; $B148, OBSERVED_DATA!$A$2:$F$6151, 4, FALSE),  0)</f>
        <v>9.6210000000000002E-4</v>
      </c>
      <c r="S148" s="72">
        <f>IFERROR(VLOOKUP(S$10 &amp; "_" &amp; $D$9 &amp; "_" &amp; $B148, OBSERVED_DATA!$A$2:$F$6151, 4, FALSE),  0)</f>
        <v>4.9594000000000001E-3</v>
      </c>
      <c r="T148" s="72">
        <f>IFERROR(VLOOKUP(T$10 &amp; "_" &amp; $D$9 &amp; "_" &amp; $B148, OBSERVED_DATA!$A$2:$F$6151, 4, FALSE),  0)</f>
        <v>6.3864999999999998E-3</v>
      </c>
    </row>
    <row r="149" spans="2:20" x14ac:dyDescent="0.25">
      <c r="B149" s="30">
        <f>Obs_Time!B149</f>
        <v>276</v>
      </c>
      <c r="C149" s="30">
        <f>Obs_Time!C149</f>
        <v>277</v>
      </c>
      <c r="D149" s="47"/>
      <c r="E149" s="72">
        <f>IFERROR(VLOOKUP(E$10 &amp; "_" &amp; $D$9 &amp; "_" &amp; $B149, OBSERVED_DATA!$A$2:$F$6151, 4, FALSE),  0)</f>
        <v>0</v>
      </c>
      <c r="F149" s="73">
        <f>IFERROR(VLOOKUP(F$10 &amp; "_" &amp; $D$9 &amp; "_" &amp; $B149, OBSERVED_DATA!$A$2:$F$6151, 4, FALSE),  0)</f>
        <v>0</v>
      </c>
      <c r="G149" s="73">
        <f>IFERROR(VLOOKUP(G$10 &amp; "_" &amp; $D$9 &amp; "_" &amp; $B149, OBSERVED_DATA!$A$2:$F$6151, 4, FALSE),  0)</f>
        <v>0</v>
      </c>
      <c r="H149" s="73">
        <f>IFERROR(VLOOKUP(H$10 &amp; "_" &amp; $D$9 &amp; "_" &amp; $B149, OBSERVED_DATA!$A$2:$F$6151, 4, FALSE),  0)</f>
        <v>0</v>
      </c>
      <c r="I149" s="73">
        <f>IFERROR(VLOOKUP(I$10 &amp; "_" &amp; $D$9 &amp; "_" &amp; $B149, OBSERVED_DATA!$A$2:$F$6151, 4, FALSE),  0)</f>
        <v>0</v>
      </c>
      <c r="J149" s="73">
        <f>IFERROR(VLOOKUP(J$10 &amp; "_" &amp; $D$9 &amp; "_" &amp; $B149, OBSERVED_DATA!$A$2:$F$6151, 4, FALSE),  0)</f>
        <v>0</v>
      </c>
      <c r="K149" s="72">
        <f>IFERROR(VLOOKUP(K$10 &amp; "_" &amp; $D$9 &amp; "_" &amp; $B149, OBSERVED_DATA!$A$2:$F$6151, 4, FALSE),  0)</f>
        <v>0</v>
      </c>
      <c r="L149" s="74">
        <f>IFERROR(VLOOKUP(L$10 &amp; "_" &amp; $D$9 &amp; "_" &amp; $B149, OBSERVED_DATA!$A$2:$F$6151, 4, FALSE),  0)</f>
        <v>0</v>
      </c>
      <c r="M149" s="72">
        <f>IFERROR(VLOOKUP(M$10 &amp; "_" &amp; $D$9 &amp; "_" &amp; $B149, OBSERVED_DATA!$A$2:$F$6151, 4, FALSE),  0)</f>
        <v>9.9999999999999995E-7</v>
      </c>
      <c r="N149" s="72">
        <f>IFERROR(VLOOKUP(N$10 &amp; "_" &amp; $D$9 &amp; "_" &amp; $B149, OBSERVED_DATA!$A$2:$F$6151, 4, FALSE),  0)</f>
        <v>8.8300000000000005E-5</v>
      </c>
      <c r="O149" s="74">
        <f>IFERROR(VLOOKUP(O$10 &amp; "_" &amp; $D$9 &amp; "_" &amp; $B149, OBSERVED_DATA!$A$2:$F$6151, 4, FALSE),  0)</f>
        <v>4.1169999999999998E-4</v>
      </c>
      <c r="P149" s="72">
        <f>IFERROR(VLOOKUP(P$10 &amp; "_" &amp; $D$9 &amp; "_" &amp; $B149, OBSERVED_DATA!$A$2:$F$6151, 4, FALSE),  0)</f>
        <v>0</v>
      </c>
      <c r="Q149" s="72">
        <f>IFERROR(VLOOKUP(Q$10 &amp; "_" &amp; $D$9 &amp; "_" &amp; $B149, OBSERVED_DATA!$A$2:$F$6151, 4, FALSE),  0)</f>
        <v>5.8629999999999999E-4</v>
      </c>
      <c r="R149" s="72">
        <f>IFERROR(VLOOKUP(R$10 &amp; "_" &amp; $D$9 &amp; "_" &amp; $B149, OBSERVED_DATA!$A$2:$F$6151, 4, FALSE),  0)</f>
        <v>8.6039999999999999E-4</v>
      </c>
      <c r="S149" s="72">
        <f>IFERROR(VLOOKUP(S$10 &amp; "_" &amp; $D$9 &amp; "_" &amp; $B149, OBSERVED_DATA!$A$2:$F$6151, 4, FALSE),  0)</f>
        <v>4.6433999999999998E-3</v>
      </c>
      <c r="T149" s="72">
        <f>IFERROR(VLOOKUP(T$10 &amp; "_" &amp; $D$9 &amp; "_" &amp; $B149, OBSERVED_DATA!$A$2:$F$6151, 4, FALSE),  0)</f>
        <v>5.953E-3</v>
      </c>
    </row>
    <row r="150" spans="2:20" x14ac:dyDescent="0.25">
      <c r="B150" s="30">
        <f>Obs_Time!B150</f>
        <v>278</v>
      </c>
      <c r="C150" s="30">
        <f>Obs_Time!C150</f>
        <v>279</v>
      </c>
      <c r="D150" s="47"/>
      <c r="E150" s="72">
        <f>IFERROR(VLOOKUP(E$10 &amp; "_" &amp; $D$9 &amp; "_" &amp; $B150, OBSERVED_DATA!$A$2:$F$6151, 4, FALSE),  0)</f>
        <v>0</v>
      </c>
      <c r="F150" s="73">
        <f>IFERROR(VLOOKUP(F$10 &amp; "_" &amp; $D$9 &amp; "_" &amp; $B150, OBSERVED_DATA!$A$2:$F$6151, 4, FALSE),  0)</f>
        <v>0</v>
      </c>
      <c r="G150" s="73">
        <f>IFERROR(VLOOKUP(G$10 &amp; "_" &amp; $D$9 &amp; "_" &amp; $B150, OBSERVED_DATA!$A$2:$F$6151, 4, FALSE),  0)</f>
        <v>0</v>
      </c>
      <c r="H150" s="73">
        <f>IFERROR(VLOOKUP(H$10 &amp; "_" &amp; $D$9 &amp; "_" &amp; $B150, OBSERVED_DATA!$A$2:$F$6151, 4, FALSE),  0)</f>
        <v>0</v>
      </c>
      <c r="I150" s="73">
        <f>IFERROR(VLOOKUP(I$10 &amp; "_" &amp; $D$9 &amp; "_" &amp; $B150, OBSERVED_DATA!$A$2:$F$6151, 4, FALSE),  0)</f>
        <v>0</v>
      </c>
      <c r="J150" s="73">
        <f>IFERROR(VLOOKUP(J$10 &amp; "_" &amp; $D$9 &amp; "_" &amp; $B150, OBSERVED_DATA!$A$2:$F$6151, 4, FALSE),  0)</f>
        <v>0</v>
      </c>
      <c r="K150" s="72">
        <f>IFERROR(VLOOKUP(K$10 &amp; "_" &amp; $D$9 &amp; "_" &amp; $B150, OBSERVED_DATA!$A$2:$F$6151, 4, FALSE),  0)</f>
        <v>0</v>
      </c>
      <c r="L150" s="74">
        <f>IFERROR(VLOOKUP(L$10 &amp; "_" &amp; $D$9 &amp; "_" &amp; $B150, OBSERVED_DATA!$A$2:$F$6151, 4, FALSE),  0)</f>
        <v>0</v>
      </c>
      <c r="M150" s="72">
        <f>IFERROR(VLOOKUP(M$10 &amp; "_" &amp; $D$9 &amp; "_" &amp; $B150, OBSERVED_DATA!$A$2:$F$6151, 4, FALSE),  0)</f>
        <v>7.9999999999999996E-7</v>
      </c>
      <c r="N150" s="72">
        <f>IFERROR(VLOOKUP(N$10 &amp; "_" &amp; $D$9 &amp; "_" &amp; $B150, OBSERVED_DATA!$A$2:$F$6151, 4, FALSE),  0)</f>
        <v>6.9900000000000005E-5</v>
      </c>
      <c r="O150" s="74">
        <f>IFERROR(VLOOKUP(O$10 &amp; "_" &amp; $D$9 &amp; "_" &amp; $B150, OBSERVED_DATA!$A$2:$F$6151, 4, FALSE),  0)</f>
        <v>3.6039999999999998E-4</v>
      </c>
      <c r="P150" s="72">
        <f>IFERROR(VLOOKUP(P$10 &amp; "_" &amp; $D$9 &amp; "_" &amp; $B150, OBSERVED_DATA!$A$2:$F$6151, 4, FALSE),  0)</f>
        <v>0</v>
      </c>
      <c r="Q150" s="72">
        <f>IFERROR(VLOOKUP(Q$10 &amp; "_" &amp; $D$9 &amp; "_" &amp; $B150, OBSERVED_DATA!$A$2:$F$6151, 4, FALSE),  0)</f>
        <v>5.1820000000000002E-4</v>
      </c>
      <c r="R150" s="72">
        <f>IFERROR(VLOOKUP(R$10 &amp; "_" &amp; $D$9 &amp; "_" &amp; $B150, OBSERVED_DATA!$A$2:$F$6151, 4, FALSE),  0)</f>
        <v>7.7610000000000005E-4</v>
      </c>
      <c r="S150" s="72">
        <f>IFERROR(VLOOKUP(S$10 &amp; "_" &amp; $D$9 &amp; "_" &amp; $B150, OBSERVED_DATA!$A$2:$F$6151, 4, FALSE),  0)</f>
        <v>4.3188999999999996E-3</v>
      </c>
      <c r="T150" s="72">
        <f>IFERROR(VLOOKUP(T$10 &amp; "_" &amp; $D$9 &amp; "_" &amp; $B150, OBSERVED_DATA!$A$2:$F$6151, 4, FALSE),  0)</f>
        <v>5.5040000000000002E-3</v>
      </c>
    </row>
    <row r="151" spans="2:20" x14ac:dyDescent="0.25">
      <c r="B151" s="30">
        <f>Obs_Time!B151</f>
        <v>280</v>
      </c>
      <c r="C151" s="30">
        <f>Obs_Time!C151</f>
        <v>281</v>
      </c>
      <c r="D151" s="47"/>
      <c r="E151" s="72">
        <f>IFERROR(VLOOKUP(E$10 &amp; "_" &amp; $D$9 &amp; "_" &amp; $B151, OBSERVED_DATA!$A$2:$F$6151, 4, FALSE),  0)</f>
        <v>0</v>
      </c>
      <c r="F151" s="73">
        <f>IFERROR(VLOOKUP(F$10 &amp; "_" &amp; $D$9 &amp; "_" &amp; $B151, OBSERVED_DATA!$A$2:$F$6151, 4, FALSE),  0)</f>
        <v>0</v>
      </c>
      <c r="G151" s="73">
        <f>IFERROR(VLOOKUP(G$10 &amp; "_" &amp; $D$9 &amp; "_" &amp; $B151, OBSERVED_DATA!$A$2:$F$6151, 4, FALSE),  0)</f>
        <v>0</v>
      </c>
      <c r="H151" s="73">
        <f>IFERROR(VLOOKUP(H$10 &amp; "_" &amp; $D$9 &amp; "_" &amp; $B151, OBSERVED_DATA!$A$2:$F$6151, 4, FALSE),  0)</f>
        <v>0</v>
      </c>
      <c r="I151" s="73">
        <f>IFERROR(VLOOKUP(I$10 &amp; "_" &amp; $D$9 &amp; "_" &amp; $B151, OBSERVED_DATA!$A$2:$F$6151, 4, FALSE),  0)</f>
        <v>0</v>
      </c>
      <c r="J151" s="73">
        <f>IFERROR(VLOOKUP(J$10 &amp; "_" &amp; $D$9 &amp; "_" &amp; $B151, OBSERVED_DATA!$A$2:$F$6151, 4, FALSE),  0)</f>
        <v>0</v>
      </c>
      <c r="K151" s="72">
        <f>IFERROR(VLOOKUP(K$10 &amp; "_" &amp; $D$9 &amp; "_" &amp; $B151, OBSERVED_DATA!$A$2:$F$6151, 4, FALSE),  0)</f>
        <v>0</v>
      </c>
      <c r="L151" s="74">
        <f>IFERROR(VLOOKUP(L$10 &amp; "_" &amp; $D$9 &amp; "_" &amp; $B151, OBSERVED_DATA!$A$2:$F$6151, 4, FALSE),  0)</f>
        <v>0</v>
      </c>
      <c r="M151" s="72">
        <f>IFERROR(VLOOKUP(M$10 &amp; "_" &amp; $D$9 &amp; "_" &amp; $B151, OBSERVED_DATA!$A$2:$F$6151, 4, FALSE),  0)</f>
        <v>0</v>
      </c>
      <c r="N151" s="72">
        <f>IFERROR(VLOOKUP(N$10 &amp; "_" &amp; $D$9 &amp; "_" &amp; $B151, OBSERVED_DATA!$A$2:$F$6151, 4, FALSE),  0)</f>
        <v>5.1600000000000001E-5</v>
      </c>
      <c r="O151" s="74">
        <f>IFERROR(VLOOKUP(O$10 &amp; "_" &amp; $D$9 &amp; "_" &amp; $B151, OBSERVED_DATA!$A$2:$F$6151, 4, FALSE),  0)</f>
        <v>3.0880000000000002E-4</v>
      </c>
      <c r="P151" s="72">
        <f>IFERROR(VLOOKUP(P$10 &amp; "_" &amp; $D$9 &amp; "_" &amp; $B151, OBSERVED_DATA!$A$2:$F$6151, 4, FALSE),  0)</f>
        <v>0</v>
      </c>
      <c r="Q151" s="72">
        <f>IFERROR(VLOOKUP(Q$10 &amp; "_" &amp; $D$9 &amp; "_" &amp; $B151, OBSERVED_DATA!$A$2:$F$6151, 4, FALSE),  0)</f>
        <v>4.5609999999999997E-4</v>
      </c>
      <c r="R151" s="72">
        <f>IFERROR(VLOOKUP(R$10 &amp; "_" &amp; $D$9 &amp; "_" &amp; $B151, OBSERVED_DATA!$A$2:$F$6151, 4, FALSE),  0)</f>
        <v>6.981E-4</v>
      </c>
      <c r="S151" s="72">
        <f>IFERROR(VLOOKUP(S$10 &amp; "_" &amp; $D$9 &amp; "_" &amp; $B151, OBSERVED_DATA!$A$2:$F$6151, 4, FALSE),  0)</f>
        <v>3.9937999999999996E-3</v>
      </c>
      <c r="T151" s="72">
        <f>IFERROR(VLOOKUP(T$10 &amp; "_" &amp; $D$9 &amp; "_" &amp; $B151, OBSERVED_DATA!$A$2:$F$6151, 4, FALSE),  0)</f>
        <v>5.0546999999999996E-3</v>
      </c>
    </row>
    <row r="152" spans="2:20" x14ac:dyDescent="0.25">
      <c r="B152" s="30">
        <f>Obs_Time!B152</f>
        <v>282</v>
      </c>
      <c r="C152" s="30">
        <f>Obs_Time!C152</f>
        <v>283</v>
      </c>
      <c r="D152" s="47"/>
      <c r="E152" s="72">
        <f>IFERROR(VLOOKUP(E$10 &amp; "_" &amp; $D$9 &amp; "_" &amp; $B152, OBSERVED_DATA!$A$2:$F$6151, 4, FALSE),  0)</f>
        <v>0</v>
      </c>
      <c r="F152" s="73">
        <f>IFERROR(VLOOKUP(F$10 &amp; "_" &amp; $D$9 &amp; "_" &amp; $B152, OBSERVED_DATA!$A$2:$F$6151, 4, FALSE),  0)</f>
        <v>0</v>
      </c>
      <c r="G152" s="73">
        <f>IFERROR(VLOOKUP(G$10 &amp; "_" &amp; $D$9 &amp; "_" &amp; $B152, OBSERVED_DATA!$A$2:$F$6151, 4, FALSE),  0)</f>
        <v>0</v>
      </c>
      <c r="H152" s="73">
        <f>IFERROR(VLOOKUP(H$10 &amp; "_" &amp; $D$9 &amp; "_" &amp; $B152, OBSERVED_DATA!$A$2:$F$6151, 4, FALSE),  0)</f>
        <v>0</v>
      </c>
      <c r="I152" s="73">
        <f>IFERROR(VLOOKUP(I$10 &amp; "_" &amp; $D$9 &amp; "_" &amp; $B152, OBSERVED_DATA!$A$2:$F$6151, 4, FALSE),  0)</f>
        <v>0</v>
      </c>
      <c r="J152" s="73">
        <f>IFERROR(VLOOKUP(J$10 &amp; "_" &amp; $D$9 &amp; "_" &amp; $B152, OBSERVED_DATA!$A$2:$F$6151, 4, FALSE),  0)</f>
        <v>0</v>
      </c>
      <c r="K152" s="72">
        <f>IFERROR(VLOOKUP(K$10 &amp; "_" &amp; $D$9 &amp; "_" &amp; $B152, OBSERVED_DATA!$A$2:$F$6151, 4, FALSE),  0)</f>
        <v>0</v>
      </c>
      <c r="L152" s="74">
        <f>IFERROR(VLOOKUP(L$10 &amp; "_" &amp; $D$9 &amp; "_" &amp; $B152, OBSERVED_DATA!$A$2:$F$6151, 4, FALSE),  0)</f>
        <v>0</v>
      </c>
      <c r="M152" s="72">
        <f>IFERROR(VLOOKUP(M$10 &amp; "_" &amp; $D$9 &amp; "_" &amp; $B152, OBSERVED_DATA!$A$2:$F$6151, 4, FALSE),  0)</f>
        <v>0</v>
      </c>
      <c r="N152" s="72">
        <f>IFERROR(VLOOKUP(N$10 &amp; "_" &amp; $D$9 &amp; "_" &amp; $B152, OBSERVED_DATA!$A$2:$F$6151, 4, FALSE),  0)</f>
        <v>5.02E-5</v>
      </c>
      <c r="O152" s="74">
        <f>IFERROR(VLOOKUP(O$10 &amp; "_" &amp; $D$9 &amp; "_" &amp; $B152, OBSERVED_DATA!$A$2:$F$6151, 4, FALSE),  0)</f>
        <v>2.5730000000000002E-4</v>
      </c>
      <c r="P152" s="72">
        <f>IFERROR(VLOOKUP(P$10 &amp; "_" &amp; $D$9 &amp; "_" &amp; $B152, OBSERVED_DATA!$A$2:$F$6151, 4, FALSE),  0)</f>
        <v>0</v>
      </c>
      <c r="Q152" s="72">
        <f>IFERROR(VLOOKUP(Q$10 &amp; "_" &amp; $D$9 &amp; "_" &amp; $B152, OBSERVED_DATA!$A$2:$F$6151, 4, FALSE),  0)</f>
        <v>4.0190000000000001E-4</v>
      </c>
      <c r="R152" s="72">
        <f>IFERROR(VLOOKUP(R$10 &amp; "_" &amp; $D$9 &amp; "_" &amp; $B152, OBSERVED_DATA!$A$2:$F$6151, 4, FALSE),  0)</f>
        <v>6.2750000000000002E-4</v>
      </c>
      <c r="S152" s="72">
        <f>IFERROR(VLOOKUP(S$10 &amp; "_" &amp; $D$9 &amp; "_" &amp; $B152, OBSERVED_DATA!$A$2:$F$6151, 4, FALSE),  0)</f>
        <v>3.6732000000000002E-3</v>
      </c>
      <c r="T152" s="72">
        <f>IFERROR(VLOOKUP(T$10 &amp; "_" &amp; $D$9 &amp; "_" &amp; $B152, OBSERVED_DATA!$A$2:$F$6151, 4, FALSE),  0)</f>
        <v>4.6103000000000003E-3</v>
      </c>
    </row>
    <row r="153" spans="2:20" x14ac:dyDescent="0.25">
      <c r="B153" s="30">
        <f>Obs_Time!B153</f>
        <v>284</v>
      </c>
      <c r="C153" s="30">
        <f>Obs_Time!C153</f>
        <v>285</v>
      </c>
      <c r="D153" s="47"/>
      <c r="E153" s="72">
        <f>IFERROR(VLOOKUP(E$10 &amp; "_" &amp; $D$9 &amp; "_" &amp; $B153, OBSERVED_DATA!$A$2:$F$6151, 4, FALSE),  0)</f>
        <v>0</v>
      </c>
      <c r="F153" s="73">
        <f>IFERROR(VLOOKUP(F$10 &amp; "_" &amp; $D$9 &amp; "_" &amp; $B153, OBSERVED_DATA!$A$2:$F$6151, 4, FALSE),  0)</f>
        <v>0</v>
      </c>
      <c r="G153" s="73">
        <f>IFERROR(VLOOKUP(G$10 &amp; "_" &amp; $D$9 &amp; "_" &amp; $B153, OBSERVED_DATA!$A$2:$F$6151, 4, FALSE),  0)</f>
        <v>0</v>
      </c>
      <c r="H153" s="73">
        <f>IFERROR(VLOOKUP(H$10 &amp; "_" &amp; $D$9 &amp; "_" &amp; $B153, OBSERVED_DATA!$A$2:$F$6151, 4, FALSE),  0)</f>
        <v>0</v>
      </c>
      <c r="I153" s="73">
        <f>IFERROR(VLOOKUP(I$10 &amp; "_" &amp; $D$9 &amp; "_" &amp; $B153, OBSERVED_DATA!$A$2:$F$6151, 4, FALSE),  0)</f>
        <v>0</v>
      </c>
      <c r="J153" s="73">
        <f>IFERROR(VLOOKUP(J$10 &amp; "_" &amp; $D$9 &amp; "_" &amp; $B153, OBSERVED_DATA!$A$2:$F$6151, 4, FALSE),  0)</f>
        <v>0</v>
      </c>
      <c r="K153" s="72">
        <f>IFERROR(VLOOKUP(K$10 &amp; "_" &amp; $D$9 &amp; "_" &amp; $B153, OBSERVED_DATA!$A$2:$F$6151, 4, FALSE),  0)</f>
        <v>0</v>
      </c>
      <c r="L153" s="74">
        <f>IFERROR(VLOOKUP(L$10 &amp; "_" &amp; $D$9 &amp; "_" &amp; $B153, OBSERVED_DATA!$A$2:$F$6151, 4, FALSE),  0)</f>
        <v>0</v>
      </c>
      <c r="M153" s="72">
        <f>IFERROR(VLOOKUP(M$10 &amp; "_" &amp; $D$9 &amp; "_" &amp; $B153, OBSERVED_DATA!$A$2:$F$6151, 4, FALSE),  0)</f>
        <v>0</v>
      </c>
      <c r="N153" s="72">
        <f>IFERROR(VLOOKUP(N$10 &amp; "_" &amp; $D$9 &amp; "_" &amp; $B153, OBSERVED_DATA!$A$2:$F$6151, 4, FALSE),  0)</f>
        <v>4.88E-5</v>
      </c>
      <c r="O153" s="74">
        <f>IFERROR(VLOOKUP(O$10 &amp; "_" &amp; $D$9 &amp; "_" &amp; $B153, OBSERVED_DATA!$A$2:$F$6151, 4, FALSE),  0)</f>
        <v>2.0589999999999999E-4</v>
      </c>
      <c r="P153" s="72">
        <f>IFERROR(VLOOKUP(P$10 &amp; "_" &amp; $D$9 &amp; "_" &amp; $B153, OBSERVED_DATA!$A$2:$F$6151, 4, FALSE),  0)</f>
        <v>0</v>
      </c>
      <c r="Q153" s="72">
        <f>IFERROR(VLOOKUP(Q$10 &amp; "_" &amp; $D$9 &amp; "_" &amp; $B153, OBSERVED_DATA!$A$2:$F$6151, 4, FALSE),  0)</f>
        <v>3.611E-4</v>
      </c>
      <c r="R153" s="72">
        <f>IFERROR(VLOOKUP(R$10 &amp; "_" &amp; $D$9 &amp; "_" &amp; $B153, OBSERVED_DATA!$A$2:$F$6151, 4, FALSE),  0)</f>
        <v>5.6139999999999998E-4</v>
      </c>
      <c r="S153" s="72">
        <f>IFERROR(VLOOKUP(S$10 &amp; "_" &amp; $D$9 &amp; "_" &amp; $B153, OBSERVED_DATA!$A$2:$F$6151, 4, FALSE),  0)</f>
        <v>3.3728E-3</v>
      </c>
      <c r="T153" s="72">
        <f>IFERROR(VLOOKUP(T$10 &amp; "_" &amp; $D$9 &amp; "_" &amp; $B153, OBSERVED_DATA!$A$2:$F$6151, 4, FALSE),  0)</f>
        <v>4.2043999999999996E-3</v>
      </c>
    </row>
    <row r="154" spans="2:20" x14ac:dyDescent="0.25">
      <c r="B154" s="30">
        <f>Obs_Time!B154</f>
        <v>286</v>
      </c>
      <c r="C154" s="30">
        <f>Obs_Time!C154</f>
        <v>287</v>
      </c>
      <c r="D154" s="47"/>
      <c r="E154" s="72">
        <f>IFERROR(VLOOKUP(E$10 &amp; "_" &amp; $D$9 &amp; "_" &amp; $B154, OBSERVED_DATA!$A$2:$F$6151, 4, FALSE),  0)</f>
        <v>0</v>
      </c>
      <c r="F154" s="73">
        <f>IFERROR(VLOOKUP(F$10 &amp; "_" &amp; $D$9 &amp; "_" &amp; $B154, OBSERVED_DATA!$A$2:$F$6151, 4, FALSE),  0)</f>
        <v>0</v>
      </c>
      <c r="G154" s="73">
        <f>IFERROR(VLOOKUP(G$10 &amp; "_" &amp; $D$9 &amp; "_" &amp; $B154, OBSERVED_DATA!$A$2:$F$6151, 4, FALSE),  0)</f>
        <v>0</v>
      </c>
      <c r="H154" s="73">
        <f>IFERROR(VLOOKUP(H$10 &amp; "_" &amp; $D$9 &amp; "_" &amp; $B154, OBSERVED_DATA!$A$2:$F$6151, 4, FALSE),  0)</f>
        <v>0</v>
      </c>
      <c r="I154" s="73">
        <f>IFERROR(VLOOKUP(I$10 &amp; "_" &amp; $D$9 &amp; "_" &amp; $B154, OBSERVED_DATA!$A$2:$F$6151, 4, FALSE),  0)</f>
        <v>0</v>
      </c>
      <c r="J154" s="73">
        <f>IFERROR(VLOOKUP(J$10 &amp; "_" &amp; $D$9 &amp; "_" &amp; $B154, OBSERVED_DATA!$A$2:$F$6151, 4, FALSE),  0)</f>
        <v>0</v>
      </c>
      <c r="K154" s="72">
        <f>IFERROR(VLOOKUP(K$10 &amp; "_" &amp; $D$9 &amp; "_" &amp; $B154, OBSERVED_DATA!$A$2:$F$6151, 4, FALSE),  0)</f>
        <v>0</v>
      </c>
      <c r="L154" s="74">
        <f>IFERROR(VLOOKUP(L$10 &amp; "_" &amp; $D$9 &amp; "_" &amp; $B154, OBSERVED_DATA!$A$2:$F$6151, 4, FALSE),  0)</f>
        <v>0</v>
      </c>
      <c r="M154" s="72">
        <f>IFERROR(VLOOKUP(M$10 &amp; "_" &amp; $D$9 &amp; "_" &amp; $B154, OBSERVED_DATA!$A$2:$F$6151, 4, FALSE),  0)</f>
        <v>0</v>
      </c>
      <c r="N154" s="72">
        <f>IFERROR(VLOOKUP(N$10 &amp; "_" &amp; $D$9 &amp; "_" &amp; $B154, OBSERVED_DATA!$A$2:$F$6151, 4, FALSE),  0)</f>
        <v>4.7500000000000003E-5</v>
      </c>
      <c r="O154" s="74">
        <f>IFERROR(VLOOKUP(O$10 &amp; "_" &amp; $D$9 &amp; "_" &amp; $B154, OBSERVED_DATA!$A$2:$F$6151, 4, FALSE),  0)</f>
        <v>1.5449999999999999E-4</v>
      </c>
      <c r="P154" s="72">
        <f>IFERROR(VLOOKUP(P$10 &amp; "_" &amp; $D$9 &amp; "_" &amp; $B154, OBSERVED_DATA!$A$2:$F$6151, 4, FALSE),  0)</f>
        <v>0</v>
      </c>
      <c r="Q154" s="72">
        <f>IFERROR(VLOOKUP(Q$10 &amp; "_" &amp; $D$9 &amp; "_" &amp; $B154, OBSERVED_DATA!$A$2:$F$6151, 4, FALSE),  0)</f>
        <v>3.3849999999999999E-4</v>
      </c>
      <c r="R154" s="72">
        <f>IFERROR(VLOOKUP(R$10 &amp; "_" &amp; $D$9 &amp; "_" &amp; $B154, OBSERVED_DATA!$A$2:$F$6151, 4, FALSE),  0)</f>
        <v>5.0620000000000005E-4</v>
      </c>
      <c r="S154" s="72">
        <f>IFERROR(VLOOKUP(S$10 &amp; "_" &amp; $D$9 &amp; "_" &amp; $B154, OBSERVED_DATA!$A$2:$F$6151, 4, FALSE),  0)</f>
        <v>3.075E-3</v>
      </c>
      <c r="T154" s="72">
        <f>IFERROR(VLOOKUP(T$10 &amp; "_" &amp; $D$9 &amp; "_" &amp; $B154, OBSERVED_DATA!$A$2:$F$6151, 4, FALSE),  0)</f>
        <v>3.8078999999999999E-3</v>
      </c>
    </row>
    <row r="155" spans="2:20" x14ac:dyDescent="0.25">
      <c r="B155" s="30">
        <f>Obs_Time!B155</f>
        <v>288</v>
      </c>
      <c r="C155" s="30">
        <f>Obs_Time!C155</f>
        <v>289</v>
      </c>
      <c r="D155" s="47"/>
      <c r="E155" s="72">
        <f>IFERROR(VLOOKUP(E$10 &amp; "_" &amp; $D$9 &amp; "_" &amp; $B155, OBSERVED_DATA!$A$2:$F$6151, 4, FALSE),  0)</f>
        <v>0</v>
      </c>
      <c r="F155" s="73">
        <f>IFERROR(VLOOKUP(F$10 &amp; "_" &amp; $D$9 &amp; "_" &amp; $B155, OBSERVED_DATA!$A$2:$F$6151, 4, FALSE),  0)</f>
        <v>0</v>
      </c>
      <c r="G155" s="73">
        <f>IFERROR(VLOOKUP(G$10 &amp; "_" &amp; $D$9 &amp; "_" &amp; $B155, OBSERVED_DATA!$A$2:$F$6151, 4, FALSE),  0)</f>
        <v>0</v>
      </c>
      <c r="H155" s="73">
        <f>IFERROR(VLOOKUP(H$10 &amp; "_" &amp; $D$9 &amp; "_" &amp; $B155, OBSERVED_DATA!$A$2:$F$6151, 4, FALSE),  0)</f>
        <v>0</v>
      </c>
      <c r="I155" s="73">
        <f>IFERROR(VLOOKUP(I$10 &amp; "_" &amp; $D$9 &amp; "_" &amp; $B155, OBSERVED_DATA!$A$2:$F$6151, 4, FALSE),  0)</f>
        <v>0</v>
      </c>
      <c r="J155" s="73">
        <f>IFERROR(VLOOKUP(J$10 &amp; "_" &amp; $D$9 &amp; "_" &amp; $B155, OBSERVED_DATA!$A$2:$F$6151, 4, FALSE),  0)</f>
        <v>0</v>
      </c>
      <c r="K155" s="72">
        <f>IFERROR(VLOOKUP(K$10 &amp; "_" &amp; $D$9 &amp; "_" &amp; $B155, OBSERVED_DATA!$A$2:$F$6151, 4, FALSE),  0)</f>
        <v>0</v>
      </c>
      <c r="L155" s="74">
        <f>IFERROR(VLOOKUP(L$10 &amp; "_" &amp; $D$9 &amp; "_" &amp; $B155, OBSERVED_DATA!$A$2:$F$6151, 4, FALSE),  0)</f>
        <v>0</v>
      </c>
      <c r="M155" s="72">
        <f>IFERROR(VLOOKUP(M$10 &amp; "_" &amp; $D$9 &amp; "_" &amp; $B155, OBSERVED_DATA!$A$2:$F$6151, 4, FALSE),  0)</f>
        <v>0</v>
      </c>
      <c r="N155" s="72">
        <f>IFERROR(VLOOKUP(N$10 &amp; "_" &amp; $D$9 &amp; "_" &amp; $B155, OBSERVED_DATA!$A$2:$F$6151, 4, FALSE),  0)</f>
        <v>4.6100000000000002E-5</v>
      </c>
      <c r="O155" s="74">
        <f>IFERROR(VLOOKUP(O$10 &amp; "_" &amp; $D$9 &amp; "_" &amp; $B155, OBSERVED_DATA!$A$2:$F$6151, 4, FALSE),  0)</f>
        <v>1.03E-4</v>
      </c>
      <c r="P155" s="72">
        <f>IFERROR(VLOOKUP(P$10 &amp; "_" &amp; $D$9 &amp; "_" &amp; $B155, OBSERVED_DATA!$A$2:$F$6151, 4, FALSE),  0)</f>
        <v>0</v>
      </c>
      <c r="Q155" s="72">
        <f>IFERROR(VLOOKUP(Q$10 &amp; "_" &amp; $D$9 &amp; "_" &amp; $B155, OBSERVED_DATA!$A$2:$F$6151, 4, FALSE),  0)</f>
        <v>3.4010000000000003E-4</v>
      </c>
      <c r="R155" s="72">
        <f>IFERROR(VLOOKUP(R$10 &amp; "_" &amp; $D$9 &amp; "_" &amp; $B155, OBSERVED_DATA!$A$2:$F$6151, 4, FALSE),  0)</f>
        <v>4.6020000000000002E-4</v>
      </c>
      <c r="S155" s="72">
        <f>IFERROR(VLOOKUP(S$10 &amp; "_" &amp; $D$9 &amp; "_" &amp; $B155, OBSERVED_DATA!$A$2:$F$6151, 4, FALSE),  0)</f>
        <v>2.7832E-3</v>
      </c>
      <c r="T155" s="72">
        <f>IFERROR(VLOOKUP(T$10 &amp; "_" &amp; $D$9 &amp; "_" &amp; $B155, OBSERVED_DATA!$A$2:$F$6151, 4, FALSE),  0)</f>
        <v>3.4148999999999998E-3</v>
      </c>
    </row>
    <row r="156" spans="2:20" x14ac:dyDescent="0.25">
      <c r="B156" s="30">
        <f>Obs_Time!B156</f>
        <v>290</v>
      </c>
      <c r="C156" s="30">
        <f>Obs_Time!C156</f>
        <v>291</v>
      </c>
      <c r="D156" s="47"/>
      <c r="E156" s="72">
        <f>IFERROR(VLOOKUP(E$10 &amp; "_" &amp; $D$9 &amp; "_" &amp; $B156, OBSERVED_DATA!$A$2:$F$6151, 4, FALSE),  0)</f>
        <v>0</v>
      </c>
      <c r="F156" s="73">
        <f>IFERROR(VLOOKUP(F$10 &amp; "_" &amp; $D$9 &amp; "_" &amp; $B156, OBSERVED_DATA!$A$2:$F$6151, 4, FALSE),  0)</f>
        <v>0</v>
      </c>
      <c r="G156" s="73">
        <f>IFERROR(VLOOKUP(G$10 &amp; "_" &amp; $D$9 &amp; "_" &amp; $B156, OBSERVED_DATA!$A$2:$F$6151, 4, FALSE),  0)</f>
        <v>0</v>
      </c>
      <c r="H156" s="73">
        <f>IFERROR(VLOOKUP(H$10 &amp; "_" &amp; $D$9 &amp; "_" &amp; $B156, OBSERVED_DATA!$A$2:$F$6151, 4, FALSE),  0)</f>
        <v>0</v>
      </c>
      <c r="I156" s="73">
        <f>IFERROR(VLOOKUP(I$10 &amp; "_" &amp; $D$9 &amp; "_" &amp; $B156, OBSERVED_DATA!$A$2:$F$6151, 4, FALSE),  0)</f>
        <v>0</v>
      </c>
      <c r="J156" s="73">
        <f>IFERROR(VLOOKUP(J$10 &amp; "_" &amp; $D$9 &amp; "_" &amp; $B156, OBSERVED_DATA!$A$2:$F$6151, 4, FALSE),  0)</f>
        <v>0</v>
      </c>
      <c r="K156" s="72">
        <f>IFERROR(VLOOKUP(K$10 &amp; "_" &amp; $D$9 &amp; "_" &amp; $B156, OBSERVED_DATA!$A$2:$F$6151, 4, FALSE),  0)</f>
        <v>0</v>
      </c>
      <c r="L156" s="74">
        <f>IFERROR(VLOOKUP(L$10 &amp; "_" &amp; $D$9 &amp; "_" &amp; $B156, OBSERVED_DATA!$A$2:$F$6151, 4, FALSE),  0)</f>
        <v>0</v>
      </c>
      <c r="M156" s="72">
        <f>IFERROR(VLOOKUP(M$10 &amp; "_" &amp; $D$9 &amp; "_" &amp; $B156, OBSERVED_DATA!$A$2:$F$6151, 4, FALSE),  0)</f>
        <v>0</v>
      </c>
      <c r="N156" s="72">
        <f>IFERROR(VLOOKUP(N$10 &amp; "_" &amp; $D$9 &amp; "_" &amp; $B156, OBSERVED_DATA!$A$2:$F$6151, 4, FALSE),  0)</f>
        <v>4.4700000000000002E-5</v>
      </c>
      <c r="O156" s="74">
        <f>IFERROR(VLOOKUP(O$10 &amp; "_" &amp; $D$9 &amp; "_" &amp; $B156, OBSERVED_DATA!$A$2:$F$6151, 4, FALSE),  0)</f>
        <v>5.1600000000000001E-5</v>
      </c>
      <c r="P156" s="72">
        <f>IFERROR(VLOOKUP(P$10 &amp; "_" &amp; $D$9 &amp; "_" &amp; $B156, OBSERVED_DATA!$A$2:$F$6151, 4, FALSE),  0)</f>
        <v>0</v>
      </c>
      <c r="Q156" s="72">
        <f>IFERROR(VLOOKUP(Q$10 &amp; "_" &amp; $D$9 &amp; "_" &amp; $B156, OBSERVED_DATA!$A$2:$F$6151, 4, FALSE),  0)</f>
        <v>3.4509999999999999E-4</v>
      </c>
      <c r="R156" s="72">
        <f>IFERROR(VLOOKUP(R$10 &amp; "_" &amp; $D$9 &amp; "_" &amp; $B156, OBSERVED_DATA!$A$2:$F$6151, 4, FALSE),  0)</f>
        <v>4.6949999999999997E-4</v>
      </c>
      <c r="S156" s="72">
        <f>IFERROR(VLOOKUP(S$10 &amp; "_" &amp; $D$9 &amp; "_" &amp; $B156, OBSERVED_DATA!$A$2:$F$6151, 4, FALSE),  0)</f>
        <v>2.5119000000000001E-3</v>
      </c>
      <c r="T156" s="72">
        <f>IFERROR(VLOOKUP(T$10 &amp; "_" &amp; $D$9 &amp; "_" &amp; $B156, OBSERVED_DATA!$A$2:$F$6151, 4, FALSE),  0)</f>
        <v>3.0525000000000001E-3</v>
      </c>
    </row>
    <row r="157" spans="2:20" x14ac:dyDescent="0.25">
      <c r="B157" s="30">
        <f>Obs_Time!B157</f>
        <v>292</v>
      </c>
      <c r="C157" s="30">
        <f>Obs_Time!C157</f>
        <v>293</v>
      </c>
      <c r="D157" s="47"/>
      <c r="E157" s="72">
        <f>IFERROR(VLOOKUP(E$10 &amp; "_" &amp; $D$9 &amp; "_" &amp; $B157, OBSERVED_DATA!$A$2:$F$6151, 4, FALSE),  0)</f>
        <v>0</v>
      </c>
      <c r="F157" s="73">
        <f>IFERROR(VLOOKUP(F$10 &amp; "_" &amp; $D$9 &amp; "_" &amp; $B157, OBSERVED_DATA!$A$2:$F$6151, 4, FALSE),  0)</f>
        <v>0</v>
      </c>
      <c r="G157" s="73">
        <f>IFERROR(VLOOKUP(G$10 &amp; "_" &amp; $D$9 &amp; "_" &amp; $B157, OBSERVED_DATA!$A$2:$F$6151, 4, FALSE),  0)</f>
        <v>0</v>
      </c>
      <c r="H157" s="73">
        <f>IFERROR(VLOOKUP(H$10 &amp; "_" &amp; $D$9 &amp; "_" &amp; $B157, OBSERVED_DATA!$A$2:$F$6151, 4, FALSE),  0)</f>
        <v>0</v>
      </c>
      <c r="I157" s="73">
        <f>IFERROR(VLOOKUP(I$10 &amp; "_" &amp; $D$9 &amp; "_" &amp; $B157, OBSERVED_DATA!$A$2:$F$6151, 4, FALSE),  0)</f>
        <v>0</v>
      </c>
      <c r="J157" s="73">
        <f>IFERROR(VLOOKUP(J$10 &amp; "_" &amp; $D$9 &amp; "_" &amp; $B157, OBSERVED_DATA!$A$2:$F$6151, 4, FALSE),  0)</f>
        <v>0</v>
      </c>
      <c r="K157" s="72">
        <f>IFERROR(VLOOKUP(K$10 &amp; "_" &amp; $D$9 &amp; "_" &amp; $B157, OBSERVED_DATA!$A$2:$F$6151, 4, FALSE),  0)</f>
        <v>0</v>
      </c>
      <c r="L157" s="74">
        <f>IFERROR(VLOOKUP(L$10 &amp; "_" &amp; $D$9 &amp; "_" &amp; $B157, OBSERVED_DATA!$A$2:$F$6151, 4, FALSE),  0)</f>
        <v>0</v>
      </c>
      <c r="M157" s="72">
        <f>IFERROR(VLOOKUP(M$10 &amp; "_" &amp; $D$9 &amp; "_" &amp; $B157, OBSERVED_DATA!$A$2:$F$6151, 4, FALSE),  0)</f>
        <v>0</v>
      </c>
      <c r="N157" s="72">
        <f>IFERROR(VLOOKUP(N$10 &amp; "_" &amp; $D$9 &amp; "_" &amp; $B157, OBSERVED_DATA!$A$2:$F$6151, 4, FALSE),  0)</f>
        <v>4.3300000000000002E-5</v>
      </c>
      <c r="O157" s="74">
        <f>IFERROR(VLOOKUP(O$10 &amp; "_" &amp; $D$9 &amp; "_" &amp; $B157, OBSERVED_DATA!$A$2:$F$6151, 4, FALSE),  0)</f>
        <v>0</v>
      </c>
      <c r="P157" s="72">
        <f>IFERROR(VLOOKUP(P$10 &amp; "_" &amp; $D$9 &amp; "_" &amp; $B157, OBSERVED_DATA!$A$2:$F$6151, 4, FALSE),  0)</f>
        <v>0</v>
      </c>
      <c r="Q157" s="72">
        <f>IFERROR(VLOOKUP(Q$10 &amp; "_" &amp; $D$9 &amp; "_" &amp; $B157, OBSERVED_DATA!$A$2:$F$6151, 4, FALSE),  0)</f>
        <v>3.5340000000000002E-4</v>
      </c>
      <c r="R157" s="72">
        <f>IFERROR(VLOOKUP(R$10 &amp; "_" &amp; $D$9 &amp; "_" &amp; $B157, OBSERVED_DATA!$A$2:$F$6151, 4, FALSE),  0)</f>
        <v>4.7639999999999998E-4</v>
      </c>
      <c r="S157" s="72">
        <f>IFERROR(VLOOKUP(S$10 &amp; "_" &amp; $D$9 &amp; "_" &amp; $B157, OBSERVED_DATA!$A$2:$F$6151, 4, FALSE),  0)</f>
        <v>2.2464999999999998E-3</v>
      </c>
      <c r="T157" s="72">
        <f>IFERROR(VLOOKUP(T$10 &amp; "_" &amp; $D$9 &amp; "_" &amp; $B157, OBSERVED_DATA!$A$2:$F$6151, 4, FALSE),  0)</f>
        <v>2.7087999999999999E-3</v>
      </c>
    </row>
    <row r="158" spans="2:20" x14ac:dyDescent="0.25">
      <c r="B158" s="30">
        <f>Obs_Time!B158</f>
        <v>294</v>
      </c>
      <c r="C158" s="30">
        <f>Obs_Time!C158</f>
        <v>295</v>
      </c>
      <c r="D158" s="47"/>
      <c r="E158" s="72">
        <f>IFERROR(VLOOKUP(E$10 &amp; "_" &amp; $D$9 &amp; "_" &amp; $B158, OBSERVED_DATA!$A$2:$F$6151, 4, FALSE),  0)</f>
        <v>0</v>
      </c>
      <c r="F158" s="73">
        <f>IFERROR(VLOOKUP(F$10 &amp; "_" &amp; $D$9 &amp; "_" &amp; $B158, OBSERVED_DATA!$A$2:$F$6151, 4, FALSE),  0)</f>
        <v>0</v>
      </c>
      <c r="G158" s="73">
        <f>IFERROR(VLOOKUP(G$10 &amp; "_" &amp; $D$9 &amp; "_" &amp; $B158, OBSERVED_DATA!$A$2:$F$6151, 4, FALSE),  0)</f>
        <v>0</v>
      </c>
      <c r="H158" s="73">
        <f>IFERROR(VLOOKUP(H$10 &amp; "_" &amp; $D$9 &amp; "_" &amp; $B158, OBSERVED_DATA!$A$2:$F$6151, 4, FALSE),  0)</f>
        <v>0</v>
      </c>
      <c r="I158" s="73">
        <f>IFERROR(VLOOKUP(I$10 &amp; "_" &amp; $D$9 &amp; "_" &amp; $B158, OBSERVED_DATA!$A$2:$F$6151, 4, FALSE),  0)</f>
        <v>0</v>
      </c>
      <c r="J158" s="73">
        <f>IFERROR(VLOOKUP(J$10 &amp; "_" &amp; $D$9 &amp; "_" &amp; $B158, OBSERVED_DATA!$A$2:$F$6151, 4, FALSE),  0)</f>
        <v>0</v>
      </c>
      <c r="K158" s="72">
        <f>IFERROR(VLOOKUP(K$10 &amp; "_" &amp; $D$9 &amp; "_" &amp; $B158, OBSERVED_DATA!$A$2:$F$6151, 4, FALSE),  0)</f>
        <v>0</v>
      </c>
      <c r="L158" s="74">
        <f>IFERROR(VLOOKUP(L$10 &amp; "_" &amp; $D$9 &amp; "_" &amp; $B158, OBSERVED_DATA!$A$2:$F$6151, 4, FALSE),  0)</f>
        <v>0</v>
      </c>
      <c r="M158" s="72">
        <f>IFERROR(VLOOKUP(M$10 &amp; "_" &amp; $D$9 &amp; "_" &amp; $B158, OBSERVED_DATA!$A$2:$F$6151, 4, FALSE),  0)</f>
        <v>0</v>
      </c>
      <c r="N158" s="72">
        <f>IFERROR(VLOOKUP(N$10 &amp; "_" &amp; $D$9 &amp; "_" &amp; $B158, OBSERVED_DATA!$A$2:$F$6151, 4, FALSE),  0)</f>
        <v>4.1900000000000002E-5</v>
      </c>
      <c r="O158" s="74">
        <f>IFERROR(VLOOKUP(O$10 &amp; "_" &amp; $D$9 &amp; "_" &amp; $B158, OBSERVED_DATA!$A$2:$F$6151, 4, FALSE),  0)</f>
        <v>0</v>
      </c>
      <c r="P158" s="72">
        <f>IFERROR(VLOOKUP(P$10 &amp; "_" &amp; $D$9 &amp; "_" &amp; $B158, OBSERVED_DATA!$A$2:$F$6151, 4, FALSE),  0)</f>
        <v>0</v>
      </c>
      <c r="Q158" s="72">
        <f>IFERROR(VLOOKUP(Q$10 &amp; "_" &amp; $D$9 &amp; "_" &amp; $B158, OBSERVED_DATA!$A$2:$F$6151, 4, FALSE),  0)</f>
        <v>3.5980000000000002E-4</v>
      </c>
      <c r="R158" s="72">
        <f>IFERROR(VLOOKUP(R$10 &amp; "_" &amp; $D$9 &amp; "_" &amp; $B158, OBSERVED_DATA!$A$2:$F$6151, 4, FALSE),  0)</f>
        <v>4.861E-4</v>
      </c>
      <c r="S158" s="72">
        <f>IFERROR(VLOOKUP(S$10 &amp; "_" &amp; $D$9 &amp; "_" &amp; $B158, OBSERVED_DATA!$A$2:$F$6151, 4, FALSE),  0)</f>
        <v>2.0092E-3</v>
      </c>
      <c r="T158" s="72">
        <f>IFERROR(VLOOKUP(T$10 &amp; "_" &amp; $D$9 &amp; "_" &amp; $B158, OBSERVED_DATA!$A$2:$F$6151, 4, FALSE),  0)</f>
        <v>2.4077999999999999E-3</v>
      </c>
    </row>
    <row r="159" spans="2:20" x14ac:dyDescent="0.25">
      <c r="B159" s="30">
        <f>Obs_Time!B159</f>
        <v>296</v>
      </c>
      <c r="C159" s="30">
        <f>Obs_Time!C159</f>
        <v>297</v>
      </c>
      <c r="D159" s="47"/>
      <c r="E159" s="72">
        <f>IFERROR(VLOOKUP(E$10 &amp; "_" &amp; $D$9 &amp; "_" &amp; $B159, OBSERVED_DATA!$A$2:$F$6151, 4, FALSE),  0)</f>
        <v>0</v>
      </c>
      <c r="F159" s="73">
        <f>IFERROR(VLOOKUP(F$10 &amp; "_" &amp; $D$9 &amp; "_" &amp; $B159, OBSERVED_DATA!$A$2:$F$6151, 4, FALSE),  0)</f>
        <v>0</v>
      </c>
      <c r="G159" s="73">
        <f>IFERROR(VLOOKUP(G$10 &amp; "_" &amp; $D$9 &amp; "_" &amp; $B159, OBSERVED_DATA!$A$2:$F$6151, 4, FALSE),  0)</f>
        <v>0</v>
      </c>
      <c r="H159" s="73">
        <f>IFERROR(VLOOKUP(H$10 &amp; "_" &amp; $D$9 &amp; "_" &amp; $B159, OBSERVED_DATA!$A$2:$F$6151, 4, FALSE),  0)</f>
        <v>0</v>
      </c>
      <c r="I159" s="73">
        <f>IFERROR(VLOOKUP(I$10 &amp; "_" &amp; $D$9 &amp; "_" &amp; $B159, OBSERVED_DATA!$A$2:$F$6151, 4, FALSE),  0)</f>
        <v>0</v>
      </c>
      <c r="J159" s="73">
        <f>IFERROR(VLOOKUP(J$10 &amp; "_" &amp; $D$9 &amp; "_" &amp; $B159, OBSERVED_DATA!$A$2:$F$6151, 4, FALSE),  0)</f>
        <v>0</v>
      </c>
      <c r="K159" s="72">
        <f>IFERROR(VLOOKUP(K$10 &amp; "_" &amp; $D$9 &amp; "_" &amp; $B159, OBSERVED_DATA!$A$2:$F$6151, 4, FALSE),  0)</f>
        <v>0</v>
      </c>
      <c r="L159" s="74">
        <f>IFERROR(VLOOKUP(L$10 &amp; "_" &amp; $D$9 &amp; "_" &amp; $B159, OBSERVED_DATA!$A$2:$F$6151, 4, FALSE),  0)</f>
        <v>0</v>
      </c>
      <c r="M159" s="72">
        <f>IFERROR(VLOOKUP(M$10 &amp; "_" &amp; $D$9 &amp; "_" &amp; $B159, OBSERVED_DATA!$A$2:$F$6151, 4, FALSE),  0)</f>
        <v>0</v>
      </c>
      <c r="N159" s="72">
        <f>IFERROR(VLOOKUP(N$10 &amp; "_" &amp; $D$9 &amp; "_" &amp; $B159, OBSERVED_DATA!$A$2:$F$6151, 4, FALSE),  0)</f>
        <v>4.0500000000000002E-5</v>
      </c>
      <c r="O159" s="74">
        <f>IFERROR(VLOOKUP(O$10 &amp; "_" &amp; $D$9 &amp; "_" &amp; $B159, OBSERVED_DATA!$A$2:$F$6151, 4, FALSE),  0)</f>
        <v>0</v>
      </c>
      <c r="P159" s="72">
        <f>IFERROR(VLOOKUP(P$10 &amp; "_" &amp; $D$9 &amp; "_" &amp; $B159, OBSERVED_DATA!$A$2:$F$6151, 4, FALSE),  0)</f>
        <v>0</v>
      </c>
      <c r="Q159" s="72">
        <f>IFERROR(VLOOKUP(Q$10 &amp; "_" &amp; $D$9 &amp; "_" &amp; $B159, OBSERVED_DATA!$A$2:$F$6151, 4, FALSE),  0)</f>
        <v>3.6519999999999999E-4</v>
      </c>
      <c r="R159" s="72">
        <f>IFERROR(VLOOKUP(R$10 &amp; "_" &amp; $D$9 &amp; "_" &amp; $B159, OBSERVED_DATA!$A$2:$F$6151, 4, FALSE),  0)</f>
        <v>4.9649999999999998E-4</v>
      </c>
      <c r="S159" s="72">
        <f>IFERROR(VLOOKUP(S$10 &amp; "_" &amp; $D$9 &amp; "_" &amp; $B159, OBSERVED_DATA!$A$2:$F$6151, 4, FALSE),  0)</f>
        <v>1.8502E-3</v>
      </c>
      <c r="T159" s="72">
        <f>IFERROR(VLOOKUP(T$10 &amp; "_" &amp; $D$9 &amp; "_" &amp; $B159, OBSERVED_DATA!$A$2:$F$6151, 4, FALSE),  0)</f>
        <v>2.2103000000000001E-3</v>
      </c>
    </row>
    <row r="160" spans="2:20" x14ac:dyDescent="0.25">
      <c r="B160" s="30">
        <f>Obs_Time!B160</f>
        <v>298</v>
      </c>
      <c r="C160" s="30">
        <f>Obs_Time!C160</f>
        <v>299</v>
      </c>
      <c r="D160" s="47"/>
      <c r="E160" s="72">
        <f>IFERROR(VLOOKUP(E$10 &amp; "_" &amp; $D$9 &amp; "_" &amp; $B160, OBSERVED_DATA!$A$2:$F$6151, 4, FALSE),  0)</f>
        <v>0</v>
      </c>
      <c r="F160" s="73">
        <f>IFERROR(VLOOKUP(F$10 &amp; "_" &amp; $D$9 &amp; "_" &amp; $B160, OBSERVED_DATA!$A$2:$F$6151, 4, FALSE),  0)</f>
        <v>0</v>
      </c>
      <c r="G160" s="73">
        <f>IFERROR(VLOOKUP(G$10 &amp; "_" &amp; $D$9 &amp; "_" &amp; $B160, OBSERVED_DATA!$A$2:$F$6151, 4, FALSE),  0)</f>
        <v>0</v>
      </c>
      <c r="H160" s="73">
        <f>IFERROR(VLOOKUP(H$10 &amp; "_" &amp; $D$9 &amp; "_" &amp; $B160, OBSERVED_DATA!$A$2:$F$6151, 4, FALSE),  0)</f>
        <v>0</v>
      </c>
      <c r="I160" s="73">
        <f>IFERROR(VLOOKUP(I$10 &amp; "_" &amp; $D$9 &amp; "_" &amp; $B160, OBSERVED_DATA!$A$2:$F$6151, 4, FALSE),  0)</f>
        <v>0</v>
      </c>
      <c r="J160" s="73">
        <f>IFERROR(VLOOKUP(J$10 &amp; "_" &amp; $D$9 &amp; "_" &amp; $B160, OBSERVED_DATA!$A$2:$F$6151, 4, FALSE),  0)</f>
        <v>0</v>
      </c>
      <c r="K160" s="72">
        <f>IFERROR(VLOOKUP(K$10 &amp; "_" &amp; $D$9 &amp; "_" &amp; $B160, OBSERVED_DATA!$A$2:$F$6151, 4, FALSE),  0)</f>
        <v>0</v>
      </c>
      <c r="L160" s="74">
        <f>IFERROR(VLOOKUP(L$10 &amp; "_" &amp; $D$9 &amp; "_" &amp; $B160, OBSERVED_DATA!$A$2:$F$6151, 4, FALSE),  0)</f>
        <v>0</v>
      </c>
      <c r="M160" s="72">
        <f>IFERROR(VLOOKUP(M$10 &amp; "_" &amp; $D$9 &amp; "_" &amp; $B160, OBSERVED_DATA!$A$2:$F$6151, 4, FALSE),  0)</f>
        <v>0</v>
      </c>
      <c r="N160" s="72">
        <f>IFERROR(VLOOKUP(N$10 &amp; "_" &amp; $D$9 &amp; "_" &amp; $B160, OBSERVED_DATA!$A$2:$F$6151, 4, FALSE),  0)</f>
        <v>3.9199999999999997E-5</v>
      </c>
      <c r="O160" s="74">
        <f>IFERROR(VLOOKUP(O$10 &amp; "_" &amp; $D$9 &amp; "_" &amp; $B160, OBSERVED_DATA!$A$2:$F$6151, 4, FALSE),  0)</f>
        <v>0</v>
      </c>
      <c r="P160" s="72">
        <f>IFERROR(VLOOKUP(P$10 &amp; "_" &amp; $D$9 &amp; "_" &amp; $B160, OBSERVED_DATA!$A$2:$F$6151, 4, FALSE),  0)</f>
        <v>0</v>
      </c>
      <c r="Q160" s="72">
        <f>IFERROR(VLOOKUP(Q$10 &amp; "_" &amp; $D$9 &amp; "_" &amp; $B160, OBSERVED_DATA!$A$2:$F$6151, 4, FALSE),  0)</f>
        <v>3.6820000000000001E-4</v>
      </c>
      <c r="R160" s="72">
        <f>IFERROR(VLOOKUP(R$10 &amp; "_" &amp; $D$9 &amp; "_" &amp; $B160, OBSERVED_DATA!$A$2:$F$6151, 4, FALSE),  0)</f>
        <v>5.0489999999999997E-4</v>
      </c>
      <c r="S160" s="72">
        <f>IFERROR(VLOOKUP(S$10 &amp; "_" &amp; $D$9 &amp; "_" &amp; $B160, OBSERVED_DATA!$A$2:$F$6151, 4, FALSE),  0)</f>
        <v>1.7212E-3</v>
      </c>
      <c r="T160" s="72">
        <f>IFERROR(VLOOKUP(T$10 &amp; "_" &amp; $D$9 &amp; "_" &amp; $B160, OBSERVED_DATA!$A$2:$F$6151, 4, FALSE),  0)</f>
        <v>2.0558E-3</v>
      </c>
    </row>
    <row r="161" spans="2:20" x14ac:dyDescent="0.25">
      <c r="B161" s="30">
        <f>Obs_Time!B161</f>
        <v>300</v>
      </c>
      <c r="C161" s="30">
        <f>Obs_Time!C161</f>
        <v>301</v>
      </c>
      <c r="D161" s="47"/>
      <c r="E161" s="72">
        <f>IFERROR(VLOOKUP(E$10 &amp; "_" &amp; $D$9 &amp; "_" &amp; $B161, OBSERVED_DATA!$A$2:$F$6151, 4, FALSE),  0)</f>
        <v>0</v>
      </c>
      <c r="F161" s="73">
        <f>IFERROR(VLOOKUP(F$10 &amp; "_" &amp; $D$9 &amp; "_" &amp; $B161, OBSERVED_DATA!$A$2:$F$6151, 4, FALSE),  0)</f>
        <v>0</v>
      </c>
      <c r="G161" s="73">
        <f>IFERROR(VLOOKUP(G$10 &amp; "_" &amp; $D$9 &amp; "_" &amp; $B161, OBSERVED_DATA!$A$2:$F$6151, 4, FALSE),  0)</f>
        <v>0</v>
      </c>
      <c r="H161" s="73">
        <f>IFERROR(VLOOKUP(H$10 &amp; "_" &amp; $D$9 &amp; "_" &amp; $B161, OBSERVED_DATA!$A$2:$F$6151, 4, FALSE),  0)</f>
        <v>0</v>
      </c>
      <c r="I161" s="73">
        <f>IFERROR(VLOOKUP(I$10 &amp; "_" &amp; $D$9 &amp; "_" &amp; $B161, OBSERVED_DATA!$A$2:$F$6151, 4, FALSE),  0)</f>
        <v>0</v>
      </c>
      <c r="J161" s="73">
        <f>IFERROR(VLOOKUP(J$10 &amp; "_" &amp; $D$9 &amp; "_" &amp; $B161, OBSERVED_DATA!$A$2:$F$6151, 4, FALSE),  0)</f>
        <v>0</v>
      </c>
      <c r="K161" s="72">
        <f>IFERROR(VLOOKUP(K$10 &amp; "_" &amp; $D$9 &amp; "_" &amp; $B161, OBSERVED_DATA!$A$2:$F$6151, 4, FALSE),  0)</f>
        <v>0</v>
      </c>
      <c r="L161" s="74">
        <f>IFERROR(VLOOKUP(L$10 &amp; "_" &amp; $D$9 &amp; "_" &amp; $B161, OBSERVED_DATA!$A$2:$F$6151, 4, FALSE),  0)</f>
        <v>0</v>
      </c>
      <c r="M161" s="72">
        <f>IFERROR(VLOOKUP(M$10 &amp; "_" &amp; $D$9 &amp; "_" &amp; $B161, OBSERVED_DATA!$A$2:$F$6151, 4, FALSE),  0)</f>
        <v>0</v>
      </c>
      <c r="N161" s="72">
        <f>IFERROR(VLOOKUP(N$10 &amp; "_" &amp; $D$9 &amp; "_" &amp; $B161, OBSERVED_DATA!$A$2:$F$6151, 4, FALSE),  0)</f>
        <v>3.7799999999999997E-5</v>
      </c>
      <c r="O161" s="74">
        <f>IFERROR(VLOOKUP(O$10 &amp; "_" &amp; $D$9 &amp; "_" &amp; $B161, OBSERVED_DATA!$A$2:$F$6151, 4, FALSE),  0)</f>
        <v>0</v>
      </c>
      <c r="P161" s="72">
        <f>IFERROR(VLOOKUP(P$10 &amp; "_" &amp; $D$9 &amp; "_" &amp; $B161, OBSERVED_DATA!$A$2:$F$6151, 4, FALSE),  0)</f>
        <v>0</v>
      </c>
      <c r="Q161" s="72">
        <f>IFERROR(VLOOKUP(Q$10 &amp; "_" &amp; $D$9 &amp; "_" &amp; $B161, OBSERVED_DATA!$A$2:$F$6151, 4, FALSE),  0)</f>
        <v>3.7060000000000001E-4</v>
      </c>
      <c r="R161" s="72">
        <f>IFERROR(VLOOKUP(R$10 &amp; "_" &amp; $D$9 &amp; "_" &amp; $B161, OBSERVED_DATA!$A$2:$F$6151, 4, FALSE),  0)</f>
        <v>5.1259999999999999E-4</v>
      </c>
      <c r="S161" s="72">
        <f>IFERROR(VLOOKUP(S$10 &amp; "_" &amp; $D$9 &amp; "_" &amp; $B161, OBSERVED_DATA!$A$2:$F$6151, 4, FALSE),  0)</f>
        <v>1.6188999999999999E-3</v>
      </c>
      <c r="T161" s="72">
        <f>IFERROR(VLOOKUP(T$10 &amp; "_" &amp; $D$9 &amp; "_" &amp; $B161, OBSERVED_DATA!$A$2:$F$6151, 4, FALSE),  0)</f>
        <v>1.9143999999999999E-3</v>
      </c>
    </row>
    <row r="162" spans="2:20" x14ac:dyDescent="0.25">
      <c r="B162" s="30">
        <f>Obs_Time!B162</f>
        <v>302</v>
      </c>
      <c r="C162" s="30">
        <f>Obs_Time!C162</f>
        <v>303</v>
      </c>
      <c r="D162" s="47"/>
      <c r="E162" s="72">
        <f>IFERROR(VLOOKUP(E$10 &amp; "_" &amp; $D$9 &amp; "_" &amp; $B162, OBSERVED_DATA!$A$2:$F$6151, 4, FALSE),  0)</f>
        <v>0</v>
      </c>
      <c r="F162" s="73">
        <f>IFERROR(VLOOKUP(F$10 &amp; "_" &amp; $D$9 &amp; "_" &amp; $B162, OBSERVED_DATA!$A$2:$F$6151, 4, FALSE),  0)</f>
        <v>0</v>
      </c>
      <c r="G162" s="73">
        <f>IFERROR(VLOOKUP(G$10 &amp; "_" &amp; $D$9 &amp; "_" &amp; $B162, OBSERVED_DATA!$A$2:$F$6151, 4, FALSE),  0)</f>
        <v>0</v>
      </c>
      <c r="H162" s="73">
        <f>IFERROR(VLOOKUP(H$10 &amp; "_" &amp; $D$9 &amp; "_" &amp; $B162, OBSERVED_DATA!$A$2:$F$6151, 4, FALSE),  0)</f>
        <v>0</v>
      </c>
      <c r="I162" s="73">
        <f>IFERROR(VLOOKUP(I$10 &amp; "_" &amp; $D$9 &amp; "_" &amp; $B162, OBSERVED_DATA!$A$2:$F$6151, 4, FALSE),  0)</f>
        <v>0</v>
      </c>
      <c r="J162" s="73">
        <f>IFERROR(VLOOKUP(J$10 &amp; "_" &amp; $D$9 &amp; "_" &amp; $B162, OBSERVED_DATA!$A$2:$F$6151, 4, FALSE),  0)</f>
        <v>0</v>
      </c>
      <c r="K162" s="72">
        <f>IFERROR(VLOOKUP(K$10 &amp; "_" &amp; $D$9 &amp; "_" &amp; $B162, OBSERVED_DATA!$A$2:$F$6151, 4, FALSE),  0)</f>
        <v>0</v>
      </c>
      <c r="L162" s="74">
        <f>IFERROR(VLOOKUP(L$10 &amp; "_" &amp; $D$9 &amp; "_" &amp; $B162, OBSERVED_DATA!$A$2:$F$6151, 4, FALSE),  0)</f>
        <v>0</v>
      </c>
      <c r="M162" s="72">
        <f>IFERROR(VLOOKUP(M$10 &amp; "_" &amp; $D$9 &amp; "_" &amp; $B162, OBSERVED_DATA!$A$2:$F$6151, 4, FALSE),  0)</f>
        <v>0</v>
      </c>
      <c r="N162" s="72">
        <f>IFERROR(VLOOKUP(N$10 &amp; "_" &amp; $D$9 &amp; "_" &amp; $B162, OBSERVED_DATA!$A$2:$F$6151, 4, FALSE),  0)</f>
        <v>3.6399999999999997E-5</v>
      </c>
      <c r="O162" s="74">
        <f>IFERROR(VLOOKUP(O$10 &amp; "_" &amp; $D$9 &amp; "_" &amp; $B162, OBSERVED_DATA!$A$2:$F$6151, 4, FALSE),  0)</f>
        <v>0</v>
      </c>
      <c r="P162" s="72">
        <f>IFERROR(VLOOKUP(P$10 &amp; "_" &amp; $D$9 &amp; "_" &amp; $B162, OBSERVED_DATA!$A$2:$F$6151, 4, FALSE),  0)</f>
        <v>0</v>
      </c>
      <c r="Q162" s="72">
        <f>IFERROR(VLOOKUP(Q$10 &amp; "_" &amp; $D$9 &amp; "_" &amp; $B162, OBSERVED_DATA!$A$2:$F$6151, 4, FALSE),  0)</f>
        <v>3.8039999999999998E-4</v>
      </c>
      <c r="R162" s="72">
        <f>IFERROR(VLOOKUP(R$10 &amp; "_" &amp; $D$9 &amp; "_" &amp; $B162, OBSERVED_DATA!$A$2:$F$6151, 4, FALSE),  0)</f>
        <v>5.1570000000000001E-4</v>
      </c>
      <c r="S162" s="72">
        <f>IFERROR(VLOOKUP(S$10 &amp; "_" &amp; $D$9 &amp; "_" &amp; $B162, OBSERVED_DATA!$A$2:$F$6151, 4, FALSE),  0)</f>
        <v>1.5317E-3</v>
      </c>
      <c r="T162" s="72">
        <f>IFERROR(VLOOKUP(T$10 &amp; "_" &amp; $D$9 &amp; "_" &amp; $B162, OBSERVED_DATA!$A$2:$F$6151, 4, FALSE),  0)</f>
        <v>1.7891999999999999E-3</v>
      </c>
    </row>
    <row r="163" spans="2:20" x14ac:dyDescent="0.25">
      <c r="B163" s="30">
        <f>Obs_Time!B163</f>
        <v>304</v>
      </c>
      <c r="C163" s="30">
        <f>Obs_Time!C163</f>
        <v>305</v>
      </c>
      <c r="D163" s="47"/>
      <c r="E163" s="72">
        <f>IFERROR(VLOOKUP(E$10 &amp; "_" &amp; $D$9 &amp; "_" &amp; $B163, OBSERVED_DATA!$A$2:$F$6151, 4, FALSE),  0)</f>
        <v>0</v>
      </c>
      <c r="F163" s="73">
        <f>IFERROR(VLOOKUP(F$10 &amp; "_" &amp; $D$9 &amp; "_" &amp; $B163, OBSERVED_DATA!$A$2:$F$6151, 4, FALSE),  0)</f>
        <v>0</v>
      </c>
      <c r="G163" s="73">
        <f>IFERROR(VLOOKUP(G$10 &amp; "_" &amp; $D$9 &amp; "_" &amp; $B163, OBSERVED_DATA!$A$2:$F$6151, 4, FALSE),  0)</f>
        <v>0</v>
      </c>
      <c r="H163" s="73">
        <f>IFERROR(VLOOKUP(H$10 &amp; "_" &amp; $D$9 &amp; "_" &amp; $B163, OBSERVED_DATA!$A$2:$F$6151, 4, FALSE),  0)</f>
        <v>0</v>
      </c>
      <c r="I163" s="73">
        <f>IFERROR(VLOOKUP(I$10 &amp; "_" &amp; $D$9 &amp; "_" &amp; $B163, OBSERVED_DATA!$A$2:$F$6151, 4, FALSE),  0)</f>
        <v>0</v>
      </c>
      <c r="J163" s="73">
        <f>IFERROR(VLOOKUP(J$10 &amp; "_" &amp; $D$9 &amp; "_" &amp; $B163, OBSERVED_DATA!$A$2:$F$6151, 4, FALSE),  0)</f>
        <v>0</v>
      </c>
      <c r="K163" s="72">
        <f>IFERROR(VLOOKUP(K$10 &amp; "_" &amp; $D$9 &amp; "_" &amp; $B163, OBSERVED_DATA!$A$2:$F$6151, 4, FALSE),  0)</f>
        <v>0</v>
      </c>
      <c r="L163" s="74">
        <f>IFERROR(VLOOKUP(L$10 &amp; "_" &amp; $D$9 &amp; "_" &amp; $B163, OBSERVED_DATA!$A$2:$F$6151, 4, FALSE),  0)</f>
        <v>0</v>
      </c>
      <c r="M163" s="72">
        <f>IFERROR(VLOOKUP(M$10 &amp; "_" &amp; $D$9 &amp; "_" &amp; $B163, OBSERVED_DATA!$A$2:$F$6151, 4, FALSE),  0)</f>
        <v>0</v>
      </c>
      <c r="N163" s="72">
        <f>IFERROR(VLOOKUP(N$10 &amp; "_" &amp; $D$9 &amp; "_" &amp; $B163, OBSERVED_DATA!$A$2:$F$6151, 4, FALSE),  0)</f>
        <v>3.4999999999999997E-5</v>
      </c>
      <c r="O163" s="74">
        <f>IFERROR(VLOOKUP(O$10 &amp; "_" &amp; $D$9 &amp; "_" &amp; $B163, OBSERVED_DATA!$A$2:$F$6151, 4, FALSE),  0)</f>
        <v>0</v>
      </c>
      <c r="P163" s="72">
        <f>IFERROR(VLOOKUP(P$10 &amp; "_" &amp; $D$9 &amp; "_" &amp; $B163, OBSERVED_DATA!$A$2:$F$6151, 4, FALSE),  0)</f>
        <v>0</v>
      </c>
      <c r="Q163" s="72">
        <f>IFERROR(VLOOKUP(Q$10 &amp; "_" &amp; $D$9 &amp; "_" &amp; $B163, OBSERVED_DATA!$A$2:$F$6151, 4, FALSE),  0)</f>
        <v>3.8470000000000003E-4</v>
      </c>
      <c r="R163" s="72">
        <f>IFERROR(VLOOKUP(R$10 &amp; "_" &amp; $D$9 &amp; "_" &amp; $B163, OBSERVED_DATA!$A$2:$F$6151, 4, FALSE),  0)</f>
        <v>5.2459999999999996E-4</v>
      </c>
      <c r="S163" s="72">
        <f>IFERROR(VLOOKUP(S$10 &amp; "_" &amp; $D$9 &amp; "_" &amp; $B163, OBSERVED_DATA!$A$2:$F$6151, 4, FALSE),  0)</f>
        <v>1.4779999999999999E-3</v>
      </c>
      <c r="T163" s="72">
        <f>IFERROR(VLOOKUP(T$10 &amp; "_" &amp; $D$9 &amp; "_" &amp; $B163, OBSERVED_DATA!$A$2:$F$6151, 4, FALSE),  0)</f>
        <v>1.7060000000000001E-3</v>
      </c>
    </row>
    <row r="164" spans="2:20" x14ac:dyDescent="0.25">
      <c r="B164" s="30">
        <f>Obs_Time!B164</f>
        <v>306</v>
      </c>
      <c r="C164" s="30">
        <f>Obs_Time!C164</f>
        <v>307</v>
      </c>
      <c r="D164" s="47"/>
      <c r="E164" s="72">
        <f>IFERROR(VLOOKUP(E$10 &amp; "_" &amp; $D$9 &amp; "_" &amp; $B164, OBSERVED_DATA!$A$2:$F$6151, 4, FALSE),  0)</f>
        <v>0</v>
      </c>
      <c r="F164" s="73">
        <f>IFERROR(VLOOKUP(F$10 &amp; "_" &amp; $D$9 &amp; "_" &amp; $B164, OBSERVED_DATA!$A$2:$F$6151, 4, FALSE),  0)</f>
        <v>0</v>
      </c>
      <c r="G164" s="73">
        <f>IFERROR(VLOOKUP(G$10 &amp; "_" &amp; $D$9 &amp; "_" &amp; $B164, OBSERVED_DATA!$A$2:$F$6151, 4, FALSE),  0)</f>
        <v>0</v>
      </c>
      <c r="H164" s="73">
        <f>IFERROR(VLOOKUP(H$10 &amp; "_" &amp; $D$9 &amp; "_" &amp; $B164, OBSERVED_DATA!$A$2:$F$6151, 4, FALSE),  0)</f>
        <v>0</v>
      </c>
      <c r="I164" s="73">
        <f>IFERROR(VLOOKUP(I$10 &amp; "_" &amp; $D$9 &amp; "_" &amp; $B164, OBSERVED_DATA!$A$2:$F$6151, 4, FALSE),  0)</f>
        <v>0</v>
      </c>
      <c r="J164" s="73">
        <f>IFERROR(VLOOKUP(J$10 &amp; "_" &amp; $D$9 &amp; "_" &amp; $B164, OBSERVED_DATA!$A$2:$F$6151, 4, FALSE),  0)</f>
        <v>0</v>
      </c>
      <c r="K164" s="72">
        <f>IFERROR(VLOOKUP(K$10 &amp; "_" &amp; $D$9 &amp; "_" &amp; $B164, OBSERVED_DATA!$A$2:$F$6151, 4, FALSE),  0)</f>
        <v>0</v>
      </c>
      <c r="L164" s="74">
        <f>IFERROR(VLOOKUP(L$10 &amp; "_" &amp; $D$9 &amp; "_" &amp; $B164, OBSERVED_DATA!$A$2:$F$6151, 4, FALSE),  0)</f>
        <v>0</v>
      </c>
      <c r="M164" s="72">
        <f>IFERROR(VLOOKUP(M$10 &amp; "_" &amp; $D$9 &amp; "_" &amp; $B164, OBSERVED_DATA!$A$2:$F$6151, 4, FALSE),  0)</f>
        <v>0</v>
      </c>
      <c r="N164" s="72">
        <f>IFERROR(VLOOKUP(N$10 &amp; "_" &amp; $D$9 &amp; "_" &amp; $B164, OBSERVED_DATA!$A$2:$F$6151, 4, FALSE),  0)</f>
        <v>3.3599999999999997E-5</v>
      </c>
      <c r="O164" s="74">
        <f>IFERROR(VLOOKUP(O$10 &amp; "_" &amp; $D$9 &amp; "_" &amp; $B164, OBSERVED_DATA!$A$2:$F$6151, 4, FALSE),  0)</f>
        <v>0</v>
      </c>
      <c r="P164" s="72">
        <f>IFERROR(VLOOKUP(P$10 &amp; "_" &amp; $D$9 &amp; "_" &amp; $B164, OBSERVED_DATA!$A$2:$F$6151, 4, FALSE),  0)</f>
        <v>0</v>
      </c>
      <c r="Q164" s="72">
        <f>IFERROR(VLOOKUP(Q$10 &amp; "_" &amp; $D$9 &amp; "_" &amp; $B164, OBSERVED_DATA!$A$2:$F$6151, 4, FALSE),  0)</f>
        <v>3.8509999999999998E-4</v>
      </c>
      <c r="R164" s="72">
        <f>IFERROR(VLOOKUP(R$10 &amp; "_" &amp; $D$9 &amp; "_" &amp; $B164, OBSERVED_DATA!$A$2:$F$6151, 4, FALSE),  0)</f>
        <v>5.3209999999999998E-4</v>
      </c>
      <c r="S164" s="72">
        <f>IFERROR(VLOOKUP(S$10 &amp; "_" &amp; $D$9 &amp; "_" &amp; $B164, OBSERVED_DATA!$A$2:$F$6151, 4, FALSE),  0)</f>
        <v>1.4836000000000001E-3</v>
      </c>
      <c r="T164" s="72">
        <f>IFERROR(VLOOKUP(T$10 &amp; "_" &amp; $D$9 &amp; "_" &amp; $B164, OBSERVED_DATA!$A$2:$F$6151, 4, FALSE),  0)</f>
        <v>1.7103999999999999E-3</v>
      </c>
    </row>
    <row r="165" spans="2:20" x14ac:dyDescent="0.25">
      <c r="B165" s="30">
        <f>Obs_Time!B165</f>
        <v>308</v>
      </c>
      <c r="C165" s="30">
        <f>Obs_Time!C165</f>
        <v>309</v>
      </c>
      <c r="D165" s="47"/>
      <c r="E165" s="72">
        <f>IFERROR(VLOOKUP(E$10 &amp; "_" &amp; $D$9 &amp; "_" &amp; $B165, OBSERVED_DATA!$A$2:$F$6151, 4, FALSE),  0)</f>
        <v>0</v>
      </c>
      <c r="F165" s="73">
        <f>IFERROR(VLOOKUP(F$10 &amp; "_" &amp; $D$9 &amp; "_" &amp; $B165, OBSERVED_DATA!$A$2:$F$6151, 4, FALSE),  0)</f>
        <v>0</v>
      </c>
      <c r="G165" s="73">
        <f>IFERROR(VLOOKUP(G$10 &amp; "_" &amp; $D$9 &amp; "_" &amp; $B165, OBSERVED_DATA!$A$2:$F$6151, 4, FALSE),  0)</f>
        <v>0</v>
      </c>
      <c r="H165" s="73">
        <f>IFERROR(VLOOKUP(H$10 &amp; "_" &amp; $D$9 &amp; "_" &amp; $B165, OBSERVED_DATA!$A$2:$F$6151, 4, FALSE),  0)</f>
        <v>0</v>
      </c>
      <c r="I165" s="73">
        <f>IFERROR(VLOOKUP(I$10 &amp; "_" &amp; $D$9 &amp; "_" &amp; $B165, OBSERVED_DATA!$A$2:$F$6151, 4, FALSE),  0)</f>
        <v>0</v>
      </c>
      <c r="J165" s="73">
        <f>IFERROR(VLOOKUP(J$10 &amp; "_" &amp; $D$9 &amp; "_" &amp; $B165, OBSERVED_DATA!$A$2:$F$6151, 4, FALSE),  0)</f>
        <v>0</v>
      </c>
      <c r="K165" s="72">
        <f>IFERROR(VLOOKUP(K$10 &amp; "_" &amp; $D$9 &amp; "_" &amp; $B165, OBSERVED_DATA!$A$2:$F$6151, 4, FALSE),  0)</f>
        <v>0</v>
      </c>
      <c r="L165" s="74">
        <f>IFERROR(VLOOKUP(L$10 &amp; "_" &amp; $D$9 &amp; "_" &amp; $B165, OBSERVED_DATA!$A$2:$F$6151, 4, FALSE),  0)</f>
        <v>0</v>
      </c>
      <c r="M165" s="72">
        <f>IFERROR(VLOOKUP(M$10 &amp; "_" &amp; $D$9 &amp; "_" &amp; $B165, OBSERVED_DATA!$A$2:$F$6151, 4, FALSE),  0)</f>
        <v>0</v>
      </c>
      <c r="N165" s="72">
        <f>IFERROR(VLOOKUP(N$10 &amp; "_" &amp; $D$9 &amp; "_" &amp; $B165, OBSERVED_DATA!$A$2:$F$6151, 4, FALSE),  0)</f>
        <v>3.2199999999999997E-5</v>
      </c>
      <c r="O165" s="74">
        <f>IFERROR(VLOOKUP(O$10 &amp; "_" &amp; $D$9 &amp; "_" &amp; $B165, OBSERVED_DATA!$A$2:$F$6151, 4, FALSE),  0)</f>
        <v>0</v>
      </c>
      <c r="P165" s="72">
        <f>IFERROR(VLOOKUP(P$10 &amp; "_" &amp; $D$9 &amp; "_" &amp; $B165, OBSERVED_DATA!$A$2:$F$6151, 4, FALSE),  0)</f>
        <v>0</v>
      </c>
      <c r="Q165" s="72">
        <f>IFERROR(VLOOKUP(Q$10 &amp; "_" &amp; $D$9 &amp; "_" &amp; $B165, OBSERVED_DATA!$A$2:$F$6151, 4, FALSE),  0)</f>
        <v>3.8059999999999998E-4</v>
      </c>
      <c r="R165" s="72">
        <f>IFERROR(VLOOKUP(R$10 &amp; "_" &amp; $D$9 &amp; "_" &amp; $B165, OBSERVED_DATA!$A$2:$F$6151, 4, FALSE),  0)</f>
        <v>5.2209999999999995E-4</v>
      </c>
      <c r="S165" s="72">
        <f>IFERROR(VLOOKUP(S$10 &amp; "_" &amp; $D$9 &amp; "_" &amp; $B165, OBSERVED_DATA!$A$2:$F$6151, 4, FALSE),  0)</f>
        <v>1.5077000000000001E-3</v>
      </c>
      <c r="T165" s="72">
        <f>IFERROR(VLOOKUP(T$10 &amp; "_" &amp; $D$9 &amp; "_" &amp; $B165, OBSERVED_DATA!$A$2:$F$6151, 4, FALSE),  0)</f>
        <v>1.7371000000000001E-3</v>
      </c>
    </row>
    <row r="166" spans="2:20" x14ac:dyDescent="0.25">
      <c r="B166" s="30">
        <f>Obs_Time!B166</f>
        <v>310</v>
      </c>
      <c r="C166" s="30">
        <f>Obs_Time!C166</f>
        <v>311</v>
      </c>
      <c r="D166" s="47"/>
      <c r="E166" s="72">
        <f>IFERROR(VLOOKUP(E$10 &amp; "_" &amp; $D$9 &amp; "_" &amp; $B166, OBSERVED_DATA!$A$2:$F$6151, 4, FALSE),  0)</f>
        <v>0</v>
      </c>
      <c r="F166" s="73">
        <f>IFERROR(VLOOKUP(F$10 &amp; "_" &amp; $D$9 &amp; "_" &amp; $B166, OBSERVED_DATA!$A$2:$F$6151, 4, FALSE),  0)</f>
        <v>0</v>
      </c>
      <c r="G166" s="73">
        <f>IFERROR(VLOOKUP(G$10 &amp; "_" &amp; $D$9 &amp; "_" &amp; $B166, OBSERVED_DATA!$A$2:$F$6151, 4, FALSE),  0)</f>
        <v>0</v>
      </c>
      <c r="H166" s="73">
        <f>IFERROR(VLOOKUP(H$10 &amp; "_" &amp; $D$9 &amp; "_" &amp; $B166, OBSERVED_DATA!$A$2:$F$6151, 4, FALSE),  0)</f>
        <v>0</v>
      </c>
      <c r="I166" s="73">
        <f>IFERROR(VLOOKUP(I$10 &amp; "_" &amp; $D$9 &amp; "_" &amp; $B166, OBSERVED_DATA!$A$2:$F$6151, 4, FALSE),  0)</f>
        <v>0</v>
      </c>
      <c r="J166" s="73">
        <f>IFERROR(VLOOKUP(J$10 &amp; "_" &amp; $D$9 &amp; "_" &amp; $B166, OBSERVED_DATA!$A$2:$F$6151, 4, FALSE),  0)</f>
        <v>0</v>
      </c>
      <c r="K166" s="72">
        <f>IFERROR(VLOOKUP(K$10 &amp; "_" &amp; $D$9 &amp; "_" &amp; $B166, OBSERVED_DATA!$A$2:$F$6151, 4, FALSE),  0)</f>
        <v>0</v>
      </c>
      <c r="L166" s="74">
        <f>IFERROR(VLOOKUP(L$10 &amp; "_" &amp; $D$9 &amp; "_" &amp; $B166, OBSERVED_DATA!$A$2:$F$6151, 4, FALSE),  0)</f>
        <v>0</v>
      </c>
      <c r="M166" s="72">
        <f>IFERROR(VLOOKUP(M$10 &amp; "_" &amp; $D$9 &amp; "_" &amp; $B166, OBSERVED_DATA!$A$2:$F$6151, 4, FALSE),  0)</f>
        <v>0</v>
      </c>
      <c r="N166" s="72">
        <f>IFERROR(VLOOKUP(N$10 &amp; "_" &amp; $D$9 &amp; "_" &amp; $B166, OBSERVED_DATA!$A$2:$F$6151, 4, FALSE),  0)</f>
        <v>3.0899999999999999E-5</v>
      </c>
      <c r="O166" s="74">
        <f>IFERROR(VLOOKUP(O$10 &amp; "_" &amp; $D$9 &amp; "_" &amp; $B166, OBSERVED_DATA!$A$2:$F$6151, 4, FALSE),  0)</f>
        <v>0</v>
      </c>
      <c r="P166" s="72">
        <f>IFERROR(VLOOKUP(P$10 &amp; "_" &amp; $D$9 &amp; "_" &amp; $B166, OBSERVED_DATA!$A$2:$F$6151, 4, FALSE),  0)</f>
        <v>0</v>
      </c>
      <c r="Q166" s="72">
        <f>IFERROR(VLOOKUP(Q$10 &amp; "_" &amp; $D$9 &amp; "_" &amp; $B166, OBSERVED_DATA!$A$2:$F$6151, 4, FALSE),  0)</f>
        <v>3.7669999999999999E-4</v>
      </c>
      <c r="R166" s="72">
        <f>IFERROR(VLOOKUP(R$10 &amp; "_" &amp; $D$9 &amp; "_" &amp; $B166, OBSERVED_DATA!$A$2:$F$6151, 4, FALSE),  0)</f>
        <v>5.1009999999999998E-4</v>
      </c>
      <c r="S166" s="72">
        <f>IFERROR(VLOOKUP(S$10 &amp; "_" &amp; $D$9 &amp; "_" &amp; $B166, OBSERVED_DATA!$A$2:$F$6151, 4, FALSE),  0)</f>
        <v>1.6022E-3</v>
      </c>
      <c r="T166" s="72">
        <f>IFERROR(VLOOKUP(T$10 &amp; "_" &amp; $D$9 &amp; "_" &amp; $B166, OBSERVED_DATA!$A$2:$F$6151, 4, FALSE),  0)</f>
        <v>1.6743000000000001E-3</v>
      </c>
    </row>
    <row r="167" spans="2:20" x14ac:dyDescent="0.25">
      <c r="B167" s="30">
        <f>Obs_Time!B167</f>
        <v>312</v>
      </c>
      <c r="C167" s="30">
        <f>Obs_Time!C167</f>
        <v>313</v>
      </c>
      <c r="D167" s="47"/>
      <c r="E167" s="72">
        <f>IFERROR(VLOOKUP(E$10 &amp; "_" &amp; $D$9 &amp; "_" &amp; $B167, OBSERVED_DATA!$A$2:$F$6151, 4, FALSE),  0)</f>
        <v>0</v>
      </c>
      <c r="F167" s="73">
        <f>IFERROR(VLOOKUP(F$10 &amp; "_" &amp; $D$9 &amp; "_" &amp; $B167, OBSERVED_DATA!$A$2:$F$6151, 4, FALSE),  0)</f>
        <v>0</v>
      </c>
      <c r="G167" s="73">
        <f>IFERROR(VLOOKUP(G$10 &amp; "_" &amp; $D$9 &amp; "_" &amp; $B167, OBSERVED_DATA!$A$2:$F$6151, 4, FALSE),  0)</f>
        <v>0</v>
      </c>
      <c r="H167" s="73">
        <f>IFERROR(VLOOKUP(H$10 &amp; "_" &amp; $D$9 &amp; "_" &amp; $B167, OBSERVED_DATA!$A$2:$F$6151, 4, FALSE),  0)</f>
        <v>0</v>
      </c>
      <c r="I167" s="73">
        <f>IFERROR(VLOOKUP(I$10 &amp; "_" &amp; $D$9 &amp; "_" &amp; $B167, OBSERVED_DATA!$A$2:$F$6151, 4, FALSE),  0)</f>
        <v>0</v>
      </c>
      <c r="J167" s="73">
        <f>IFERROR(VLOOKUP(J$10 &amp; "_" &amp; $D$9 &amp; "_" &amp; $B167, OBSERVED_DATA!$A$2:$F$6151, 4, FALSE),  0)</f>
        <v>0</v>
      </c>
      <c r="K167" s="72">
        <f>IFERROR(VLOOKUP(K$10 &amp; "_" &amp; $D$9 &amp; "_" &amp; $B167, OBSERVED_DATA!$A$2:$F$6151, 4, FALSE),  0)</f>
        <v>0</v>
      </c>
      <c r="L167" s="74">
        <f>IFERROR(VLOOKUP(L$10 &amp; "_" &amp; $D$9 &amp; "_" &amp; $B167, OBSERVED_DATA!$A$2:$F$6151, 4, FALSE),  0)</f>
        <v>0</v>
      </c>
      <c r="M167" s="72">
        <f>IFERROR(VLOOKUP(M$10 &amp; "_" &amp; $D$9 &amp; "_" &amp; $B167, OBSERVED_DATA!$A$2:$F$6151, 4, FALSE),  0)</f>
        <v>0</v>
      </c>
      <c r="N167" s="72">
        <f>IFERROR(VLOOKUP(N$10 &amp; "_" &amp; $D$9 &amp; "_" &amp; $B167, OBSERVED_DATA!$A$2:$F$6151, 4, FALSE),  0)</f>
        <v>2.9499999999999999E-5</v>
      </c>
      <c r="O167" s="74">
        <f>IFERROR(VLOOKUP(O$10 &amp; "_" &amp; $D$9 &amp; "_" &amp; $B167, OBSERVED_DATA!$A$2:$F$6151, 4, FALSE),  0)</f>
        <v>0</v>
      </c>
      <c r="P167" s="72">
        <f>IFERROR(VLOOKUP(P$10 &amp; "_" &amp; $D$9 &amp; "_" &amp; $B167, OBSERVED_DATA!$A$2:$F$6151, 4, FALSE),  0)</f>
        <v>0</v>
      </c>
      <c r="Q167" s="72">
        <f>IFERROR(VLOOKUP(Q$10 &amp; "_" &amp; $D$9 &amp; "_" &amp; $B167, OBSERVED_DATA!$A$2:$F$6151, 4, FALSE),  0)</f>
        <v>3.7270000000000001E-4</v>
      </c>
      <c r="R167" s="72">
        <f>IFERROR(VLOOKUP(R$10 &amp; "_" &amp; $D$9 &amp; "_" &amp; $B167, OBSERVED_DATA!$A$2:$F$6151, 4, FALSE),  0)</f>
        <v>4.9589999999999996E-4</v>
      </c>
      <c r="S167" s="72">
        <f>IFERROR(VLOOKUP(S$10 &amp; "_" &amp; $D$9 &amp; "_" &amp; $B167, OBSERVED_DATA!$A$2:$F$6151, 4, FALSE),  0)</f>
        <v>1.6243E-3</v>
      </c>
      <c r="T167" s="72">
        <f>IFERROR(VLOOKUP(T$10 &amp; "_" &amp; $D$9 &amp; "_" &amp; $B167, OBSERVED_DATA!$A$2:$F$6151, 4, FALSE),  0)</f>
        <v>1.7422E-3</v>
      </c>
    </row>
    <row r="168" spans="2:20" x14ac:dyDescent="0.25">
      <c r="B168" s="30">
        <f>Obs_Time!B168</f>
        <v>314</v>
      </c>
      <c r="C168" s="30">
        <f>Obs_Time!C168</f>
        <v>315</v>
      </c>
      <c r="D168" s="47"/>
      <c r="E168" s="72">
        <f>IFERROR(VLOOKUP(E$10 &amp; "_" &amp; $D$9 &amp; "_" &amp; $B168, OBSERVED_DATA!$A$2:$F$6151, 4, FALSE),  0)</f>
        <v>0</v>
      </c>
      <c r="F168" s="73">
        <f>IFERROR(VLOOKUP(F$10 &amp; "_" &amp; $D$9 &amp; "_" &amp; $B168, OBSERVED_DATA!$A$2:$F$6151, 4, FALSE),  0)</f>
        <v>0</v>
      </c>
      <c r="G168" s="73">
        <f>IFERROR(VLOOKUP(G$10 &amp; "_" &amp; $D$9 &amp; "_" &amp; $B168, OBSERVED_DATA!$A$2:$F$6151, 4, FALSE),  0)</f>
        <v>0</v>
      </c>
      <c r="H168" s="73">
        <f>IFERROR(VLOOKUP(H$10 &amp; "_" &amp; $D$9 &amp; "_" &amp; $B168, OBSERVED_DATA!$A$2:$F$6151, 4, FALSE),  0)</f>
        <v>0</v>
      </c>
      <c r="I168" s="73">
        <f>IFERROR(VLOOKUP(I$10 &amp; "_" &amp; $D$9 &amp; "_" &amp; $B168, OBSERVED_DATA!$A$2:$F$6151, 4, FALSE),  0)</f>
        <v>0</v>
      </c>
      <c r="J168" s="73">
        <f>IFERROR(VLOOKUP(J$10 &amp; "_" &amp; $D$9 &amp; "_" &amp; $B168, OBSERVED_DATA!$A$2:$F$6151, 4, FALSE),  0)</f>
        <v>0</v>
      </c>
      <c r="K168" s="72">
        <f>IFERROR(VLOOKUP(K$10 &amp; "_" &amp; $D$9 &amp; "_" &amp; $B168, OBSERVED_DATA!$A$2:$F$6151, 4, FALSE),  0)</f>
        <v>0</v>
      </c>
      <c r="L168" s="74">
        <f>IFERROR(VLOOKUP(L$10 &amp; "_" &amp; $D$9 &amp; "_" &amp; $B168, OBSERVED_DATA!$A$2:$F$6151, 4, FALSE),  0)</f>
        <v>0</v>
      </c>
      <c r="M168" s="72">
        <f>IFERROR(VLOOKUP(M$10 &amp; "_" &amp; $D$9 &amp; "_" &amp; $B168, OBSERVED_DATA!$A$2:$F$6151, 4, FALSE),  0)</f>
        <v>0</v>
      </c>
      <c r="N168" s="72">
        <f>IFERROR(VLOOKUP(N$10 &amp; "_" &amp; $D$9 &amp; "_" &amp; $B168, OBSERVED_DATA!$A$2:$F$6151, 4, FALSE),  0)</f>
        <v>2.8099999999999999E-5</v>
      </c>
      <c r="O168" s="74">
        <f>IFERROR(VLOOKUP(O$10 &amp; "_" &amp; $D$9 &amp; "_" &amp; $B168, OBSERVED_DATA!$A$2:$F$6151, 4, FALSE),  0)</f>
        <v>0</v>
      </c>
      <c r="P168" s="72">
        <f>IFERROR(VLOOKUP(P$10 &amp; "_" &amp; $D$9 &amp; "_" &amp; $B168, OBSERVED_DATA!$A$2:$F$6151, 4, FALSE),  0)</f>
        <v>0</v>
      </c>
      <c r="Q168" s="72">
        <f>IFERROR(VLOOKUP(Q$10 &amp; "_" &amp; $D$9 &amp; "_" &amp; $B168, OBSERVED_DATA!$A$2:$F$6151, 4, FALSE),  0)</f>
        <v>3.6620000000000001E-4</v>
      </c>
      <c r="R168" s="72">
        <f>IFERROR(VLOOKUP(R$10 &amp; "_" &amp; $D$9 &amp; "_" &amp; $B168, OBSERVED_DATA!$A$2:$F$6151, 4, FALSE),  0)</f>
        <v>4.8200000000000001E-4</v>
      </c>
      <c r="S168" s="72">
        <f>IFERROR(VLOOKUP(S$10 &amp; "_" &amp; $D$9 &amp; "_" &amp; $B168, OBSERVED_DATA!$A$2:$F$6151, 4, FALSE),  0)</f>
        <v>1.6452000000000001E-3</v>
      </c>
      <c r="T168" s="72">
        <f>IFERROR(VLOOKUP(T$10 &amp; "_" &amp; $D$9 &amp; "_" &amp; $B168, OBSERVED_DATA!$A$2:$F$6151, 4, FALSE),  0)</f>
        <v>1.7696000000000001E-3</v>
      </c>
    </row>
    <row r="169" spans="2:20" x14ac:dyDescent="0.25">
      <c r="B169" s="30">
        <f>Obs_Time!B169</f>
        <v>316</v>
      </c>
      <c r="C169" s="30">
        <f>Obs_Time!C169</f>
        <v>317</v>
      </c>
      <c r="D169" s="47"/>
      <c r="E169" s="72">
        <f>IFERROR(VLOOKUP(E$10 &amp; "_" &amp; $D$9 &amp; "_" &amp; $B169, OBSERVED_DATA!$A$2:$F$6151, 4, FALSE),  0)</f>
        <v>0</v>
      </c>
      <c r="F169" s="73">
        <f>IFERROR(VLOOKUP(F$10 &amp; "_" &amp; $D$9 &amp; "_" &amp; $B169, OBSERVED_DATA!$A$2:$F$6151, 4, FALSE),  0)</f>
        <v>0</v>
      </c>
      <c r="G169" s="73">
        <f>IFERROR(VLOOKUP(G$10 &amp; "_" &amp; $D$9 &amp; "_" &amp; $B169, OBSERVED_DATA!$A$2:$F$6151, 4, FALSE),  0)</f>
        <v>0</v>
      </c>
      <c r="H169" s="73">
        <f>IFERROR(VLOOKUP(H$10 &amp; "_" &amp; $D$9 &amp; "_" &amp; $B169, OBSERVED_DATA!$A$2:$F$6151, 4, FALSE),  0)</f>
        <v>0</v>
      </c>
      <c r="I169" s="73">
        <f>IFERROR(VLOOKUP(I$10 &amp; "_" &amp; $D$9 &amp; "_" &amp; $B169, OBSERVED_DATA!$A$2:$F$6151, 4, FALSE),  0)</f>
        <v>0</v>
      </c>
      <c r="J169" s="73">
        <f>IFERROR(VLOOKUP(J$10 &amp; "_" &amp; $D$9 &amp; "_" &amp; $B169, OBSERVED_DATA!$A$2:$F$6151, 4, FALSE),  0)</f>
        <v>0</v>
      </c>
      <c r="K169" s="72">
        <f>IFERROR(VLOOKUP(K$10 &amp; "_" &amp; $D$9 &amp; "_" &amp; $B169, OBSERVED_DATA!$A$2:$F$6151, 4, FALSE),  0)</f>
        <v>0</v>
      </c>
      <c r="L169" s="74">
        <f>IFERROR(VLOOKUP(L$10 &amp; "_" &amp; $D$9 &amp; "_" &amp; $B169, OBSERVED_DATA!$A$2:$F$6151, 4, FALSE),  0)</f>
        <v>0</v>
      </c>
      <c r="M169" s="72">
        <f>IFERROR(VLOOKUP(M$10 &amp; "_" &amp; $D$9 &amp; "_" &amp; $B169, OBSERVED_DATA!$A$2:$F$6151, 4, FALSE),  0)</f>
        <v>0</v>
      </c>
      <c r="N169" s="72">
        <f>IFERROR(VLOOKUP(N$10 &amp; "_" &amp; $D$9 &amp; "_" &amp; $B169, OBSERVED_DATA!$A$2:$F$6151, 4, FALSE),  0)</f>
        <v>2.6699999999999998E-5</v>
      </c>
      <c r="O169" s="74">
        <f>IFERROR(VLOOKUP(O$10 &amp; "_" &amp; $D$9 &amp; "_" &amp; $B169, OBSERVED_DATA!$A$2:$F$6151, 4, FALSE),  0)</f>
        <v>0</v>
      </c>
      <c r="P169" s="72">
        <f>IFERROR(VLOOKUP(P$10 &amp; "_" &amp; $D$9 &amp; "_" &amp; $B169, OBSERVED_DATA!$A$2:$F$6151, 4, FALSE),  0)</f>
        <v>0</v>
      </c>
      <c r="Q169" s="72">
        <f>IFERROR(VLOOKUP(Q$10 &amp; "_" &amp; $D$9 &amp; "_" &amp; $B169, OBSERVED_DATA!$A$2:$F$6151, 4, FALSE),  0)</f>
        <v>3.5859999999999999E-4</v>
      </c>
      <c r="R169" s="72">
        <f>IFERROR(VLOOKUP(R$10 &amp; "_" &amp; $D$9 &amp; "_" &amp; $B169, OBSERVED_DATA!$A$2:$F$6151, 4, FALSE),  0)</f>
        <v>4.6700000000000002E-4</v>
      </c>
      <c r="S169" s="72">
        <f>IFERROR(VLOOKUP(S$10 &amp; "_" &amp; $D$9 &amp; "_" &amp; $B169, OBSERVED_DATA!$A$2:$F$6151, 4, FALSE),  0)</f>
        <v>1.6704999999999999E-3</v>
      </c>
      <c r="T169" s="72">
        <f>IFERROR(VLOOKUP(T$10 &amp; "_" &amp; $D$9 &amp; "_" &amp; $B169, OBSERVED_DATA!$A$2:$F$6151, 4, FALSE),  0)</f>
        <v>1.8013E-3</v>
      </c>
    </row>
    <row r="170" spans="2:20" x14ac:dyDescent="0.25">
      <c r="B170" s="30">
        <f>Obs_Time!B170</f>
        <v>318</v>
      </c>
      <c r="C170" s="30">
        <f>Obs_Time!C170</f>
        <v>319</v>
      </c>
      <c r="D170" s="47"/>
      <c r="E170" s="72">
        <f>IFERROR(VLOOKUP(E$10 &amp; "_" &amp; $D$9 &amp; "_" &amp; $B170, OBSERVED_DATA!$A$2:$F$6151, 4, FALSE),  0)</f>
        <v>0</v>
      </c>
      <c r="F170" s="73">
        <f>IFERROR(VLOOKUP(F$10 &amp; "_" &amp; $D$9 &amp; "_" &amp; $B170, OBSERVED_DATA!$A$2:$F$6151, 4, FALSE),  0)</f>
        <v>0</v>
      </c>
      <c r="G170" s="73">
        <f>IFERROR(VLOOKUP(G$10 &amp; "_" &amp; $D$9 &amp; "_" &amp; $B170, OBSERVED_DATA!$A$2:$F$6151, 4, FALSE),  0)</f>
        <v>0</v>
      </c>
      <c r="H170" s="73">
        <f>IFERROR(VLOOKUP(H$10 &amp; "_" &amp; $D$9 &amp; "_" &amp; $B170, OBSERVED_DATA!$A$2:$F$6151, 4, FALSE),  0)</f>
        <v>0</v>
      </c>
      <c r="I170" s="73">
        <f>IFERROR(VLOOKUP(I$10 &amp; "_" &amp; $D$9 &amp; "_" &amp; $B170, OBSERVED_DATA!$A$2:$F$6151, 4, FALSE),  0)</f>
        <v>0</v>
      </c>
      <c r="J170" s="73">
        <f>IFERROR(VLOOKUP(J$10 &amp; "_" &amp; $D$9 &amp; "_" &amp; $B170, OBSERVED_DATA!$A$2:$F$6151, 4, FALSE),  0)</f>
        <v>0</v>
      </c>
      <c r="K170" s="72">
        <f>IFERROR(VLOOKUP(K$10 &amp; "_" &amp; $D$9 &amp; "_" &amp; $B170, OBSERVED_DATA!$A$2:$F$6151, 4, FALSE),  0)</f>
        <v>0</v>
      </c>
      <c r="L170" s="74">
        <f>IFERROR(VLOOKUP(L$10 &amp; "_" &amp; $D$9 &amp; "_" &amp; $B170, OBSERVED_DATA!$A$2:$F$6151, 4, FALSE),  0)</f>
        <v>0</v>
      </c>
      <c r="M170" s="72">
        <f>IFERROR(VLOOKUP(M$10 &amp; "_" &amp; $D$9 &amp; "_" &amp; $B170, OBSERVED_DATA!$A$2:$F$6151, 4, FALSE),  0)</f>
        <v>0</v>
      </c>
      <c r="N170" s="72">
        <f>IFERROR(VLOOKUP(N$10 &amp; "_" &amp; $D$9 &amp; "_" &amp; $B170, OBSERVED_DATA!$A$2:$F$6151, 4, FALSE),  0)</f>
        <v>2.5299999999999998E-5</v>
      </c>
      <c r="O170" s="74">
        <f>IFERROR(VLOOKUP(O$10 &amp; "_" &amp; $D$9 &amp; "_" &amp; $B170, OBSERVED_DATA!$A$2:$F$6151, 4, FALSE),  0)</f>
        <v>0</v>
      </c>
      <c r="P170" s="72">
        <f>IFERROR(VLOOKUP(P$10 &amp; "_" &amp; $D$9 &amp; "_" &amp; $B170, OBSERVED_DATA!$A$2:$F$6151, 4, FALSE),  0)</f>
        <v>0</v>
      </c>
      <c r="Q170" s="72">
        <f>IFERROR(VLOOKUP(Q$10 &amp; "_" &amp; $D$9 &amp; "_" &amp; $B170, OBSERVED_DATA!$A$2:$F$6151, 4, FALSE),  0)</f>
        <v>3.4929999999999998E-4</v>
      </c>
      <c r="R170" s="72">
        <f>IFERROR(VLOOKUP(R$10 &amp; "_" &amp; $D$9 &amp; "_" &amp; $B170, OBSERVED_DATA!$A$2:$F$6151, 4, FALSE),  0)</f>
        <v>4.506E-4</v>
      </c>
      <c r="S170" s="72">
        <f>IFERROR(VLOOKUP(S$10 &amp; "_" &amp; $D$9 &amp; "_" &amp; $B170, OBSERVED_DATA!$A$2:$F$6151, 4, FALSE),  0)</f>
        <v>1.6953999999999999E-3</v>
      </c>
      <c r="T170" s="72">
        <f>IFERROR(VLOOKUP(T$10 &amp; "_" &amp; $D$9 &amp; "_" &amp; $B170, OBSERVED_DATA!$A$2:$F$6151, 4, FALSE),  0)</f>
        <v>1.8316000000000001E-3</v>
      </c>
    </row>
    <row r="171" spans="2:20" x14ac:dyDescent="0.25">
      <c r="B171" s="30">
        <f>Obs_Time!B171</f>
        <v>320</v>
      </c>
      <c r="C171" s="30">
        <f>Obs_Time!C171</f>
        <v>321</v>
      </c>
      <c r="D171" s="47"/>
      <c r="E171" s="72">
        <f>IFERROR(VLOOKUP(E$10 &amp; "_" &amp; $D$9 &amp; "_" &amp; $B171, OBSERVED_DATA!$A$2:$F$6151, 4, FALSE),  0)</f>
        <v>0</v>
      </c>
      <c r="F171" s="73">
        <f>IFERROR(VLOOKUP(F$10 &amp; "_" &amp; $D$9 &amp; "_" &amp; $B171, OBSERVED_DATA!$A$2:$F$6151, 4, FALSE),  0)</f>
        <v>0</v>
      </c>
      <c r="G171" s="73">
        <f>IFERROR(VLOOKUP(G$10 &amp; "_" &amp; $D$9 &amp; "_" &amp; $B171, OBSERVED_DATA!$A$2:$F$6151, 4, FALSE),  0)</f>
        <v>0</v>
      </c>
      <c r="H171" s="73">
        <f>IFERROR(VLOOKUP(H$10 &amp; "_" &amp; $D$9 &amp; "_" &amp; $B171, OBSERVED_DATA!$A$2:$F$6151, 4, FALSE),  0)</f>
        <v>0</v>
      </c>
      <c r="I171" s="73">
        <f>IFERROR(VLOOKUP(I$10 &amp; "_" &amp; $D$9 &amp; "_" &amp; $B171, OBSERVED_DATA!$A$2:$F$6151, 4, FALSE),  0)</f>
        <v>0</v>
      </c>
      <c r="J171" s="73">
        <f>IFERROR(VLOOKUP(J$10 &amp; "_" &amp; $D$9 &amp; "_" &amp; $B171, OBSERVED_DATA!$A$2:$F$6151, 4, FALSE),  0)</f>
        <v>0</v>
      </c>
      <c r="K171" s="72">
        <f>IFERROR(VLOOKUP(K$10 &amp; "_" &amp; $D$9 &amp; "_" &amp; $B171, OBSERVED_DATA!$A$2:$F$6151, 4, FALSE),  0)</f>
        <v>0</v>
      </c>
      <c r="L171" s="74">
        <f>IFERROR(VLOOKUP(L$10 &amp; "_" &amp; $D$9 &amp; "_" &amp; $B171, OBSERVED_DATA!$A$2:$F$6151, 4, FALSE),  0)</f>
        <v>0</v>
      </c>
      <c r="M171" s="72">
        <f>IFERROR(VLOOKUP(M$10 &amp; "_" &amp; $D$9 &amp; "_" &amp; $B171, OBSERVED_DATA!$A$2:$F$6151, 4, FALSE),  0)</f>
        <v>0</v>
      </c>
      <c r="N171" s="72">
        <f>IFERROR(VLOOKUP(N$10 &amp; "_" &amp; $D$9 &amp; "_" &amp; $B171, OBSERVED_DATA!$A$2:$F$6151, 4, FALSE),  0)</f>
        <v>2.4000000000000001E-5</v>
      </c>
      <c r="O171" s="74">
        <f>IFERROR(VLOOKUP(O$10 &amp; "_" &amp; $D$9 &amp; "_" &amp; $B171, OBSERVED_DATA!$A$2:$F$6151, 4, FALSE),  0)</f>
        <v>0</v>
      </c>
      <c r="P171" s="72">
        <f>IFERROR(VLOOKUP(P$10 &amp; "_" &amp; $D$9 &amp; "_" &amp; $B171, OBSERVED_DATA!$A$2:$F$6151, 4, FALSE),  0)</f>
        <v>0</v>
      </c>
      <c r="Q171" s="72">
        <f>IFERROR(VLOOKUP(Q$10 &amp; "_" &amp; $D$9 &amp; "_" &amp; $B171, OBSERVED_DATA!$A$2:$F$6151, 4, FALSE),  0)</f>
        <v>3.3930000000000001E-4</v>
      </c>
      <c r="R171" s="72">
        <f>IFERROR(VLOOKUP(R$10 &amp; "_" &amp; $D$9 &amp; "_" &amp; $B171, OBSERVED_DATA!$A$2:$F$6151, 4, FALSE),  0)</f>
        <v>4.3169999999999998E-4</v>
      </c>
      <c r="S171" s="72">
        <f>IFERROR(VLOOKUP(S$10 &amp; "_" &amp; $D$9 &amp; "_" &amp; $B171, OBSERVED_DATA!$A$2:$F$6151, 4, FALSE),  0)</f>
        <v>1.7171E-3</v>
      </c>
      <c r="T171" s="72">
        <f>IFERROR(VLOOKUP(T$10 &amp; "_" &amp; $D$9 &amp; "_" &amp; $B171, OBSERVED_DATA!$A$2:$F$6151, 4, FALSE),  0)</f>
        <v>1.8626000000000001E-3</v>
      </c>
    </row>
    <row r="172" spans="2:20" x14ac:dyDescent="0.25">
      <c r="B172" s="30">
        <f>Obs_Time!B172</f>
        <v>322</v>
      </c>
      <c r="C172" s="30">
        <f>Obs_Time!C172</f>
        <v>323</v>
      </c>
      <c r="D172" s="47"/>
      <c r="E172" s="72">
        <f>IFERROR(VLOOKUP(E$10 &amp; "_" &amp; $D$9 &amp; "_" &amp; $B172, OBSERVED_DATA!$A$2:$F$6151, 4, FALSE),  0)</f>
        <v>0</v>
      </c>
      <c r="F172" s="73">
        <f>IFERROR(VLOOKUP(F$10 &amp; "_" &amp; $D$9 &amp; "_" &amp; $B172, OBSERVED_DATA!$A$2:$F$6151, 4, FALSE),  0)</f>
        <v>0</v>
      </c>
      <c r="G172" s="73">
        <f>IFERROR(VLOOKUP(G$10 &amp; "_" &amp; $D$9 &amp; "_" &amp; $B172, OBSERVED_DATA!$A$2:$F$6151, 4, FALSE),  0)</f>
        <v>0</v>
      </c>
      <c r="H172" s="73">
        <f>IFERROR(VLOOKUP(H$10 &amp; "_" &amp; $D$9 &amp; "_" &amp; $B172, OBSERVED_DATA!$A$2:$F$6151, 4, FALSE),  0)</f>
        <v>0</v>
      </c>
      <c r="I172" s="73">
        <f>IFERROR(VLOOKUP(I$10 &amp; "_" &amp; $D$9 &amp; "_" &amp; $B172, OBSERVED_DATA!$A$2:$F$6151, 4, FALSE),  0)</f>
        <v>0</v>
      </c>
      <c r="J172" s="73">
        <f>IFERROR(VLOOKUP(J$10 &amp; "_" &amp; $D$9 &amp; "_" &amp; $B172, OBSERVED_DATA!$A$2:$F$6151, 4, FALSE),  0)</f>
        <v>0</v>
      </c>
      <c r="K172" s="72">
        <f>IFERROR(VLOOKUP(K$10 &amp; "_" &amp; $D$9 &amp; "_" &amp; $B172, OBSERVED_DATA!$A$2:$F$6151, 4, FALSE),  0)</f>
        <v>0</v>
      </c>
      <c r="L172" s="74">
        <f>IFERROR(VLOOKUP(L$10 &amp; "_" &amp; $D$9 &amp; "_" &amp; $B172, OBSERVED_DATA!$A$2:$F$6151, 4, FALSE),  0)</f>
        <v>0</v>
      </c>
      <c r="M172" s="72">
        <f>IFERROR(VLOOKUP(M$10 &amp; "_" &amp; $D$9 &amp; "_" &amp; $B172, OBSERVED_DATA!$A$2:$F$6151, 4, FALSE),  0)</f>
        <v>0</v>
      </c>
      <c r="N172" s="72">
        <f>IFERROR(VLOOKUP(N$10 &amp; "_" &amp; $D$9 &amp; "_" &amp; $B172, OBSERVED_DATA!$A$2:$F$6151, 4, FALSE),  0)</f>
        <v>2.26E-5</v>
      </c>
      <c r="O172" s="74">
        <f>IFERROR(VLOOKUP(O$10 &amp; "_" &amp; $D$9 &amp; "_" &amp; $B172, OBSERVED_DATA!$A$2:$F$6151, 4, FALSE),  0)</f>
        <v>0</v>
      </c>
      <c r="P172" s="72">
        <f>IFERROR(VLOOKUP(P$10 &amp; "_" &amp; $D$9 &amp; "_" &amp; $B172, OBSERVED_DATA!$A$2:$F$6151, 4, FALSE),  0)</f>
        <v>0</v>
      </c>
      <c r="Q172" s="72">
        <f>IFERROR(VLOOKUP(Q$10 &amp; "_" &amp; $D$9 &amp; "_" &amp; $B172, OBSERVED_DATA!$A$2:$F$6151, 4, FALSE),  0)</f>
        <v>3.2979999999999999E-4</v>
      </c>
      <c r="R172" s="72">
        <f>IFERROR(VLOOKUP(R$10 &amp; "_" &amp; $D$9 &amp; "_" &amp; $B172, OBSERVED_DATA!$A$2:$F$6151, 4, FALSE),  0)</f>
        <v>4.0999999999999999E-4</v>
      </c>
      <c r="S172" s="72">
        <f>IFERROR(VLOOKUP(S$10 &amp; "_" &amp; $D$9 &amp; "_" &amp; $B172, OBSERVED_DATA!$A$2:$F$6151, 4, FALSE),  0)</f>
        <v>1.7481E-3</v>
      </c>
      <c r="T172" s="72">
        <f>IFERROR(VLOOKUP(T$10 &amp; "_" &amp; $D$9 &amp; "_" &amp; $B172, OBSERVED_DATA!$A$2:$F$6151, 4, FALSE),  0)</f>
        <v>1.902E-3</v>
      </c>
    </row>
    <row r="173" spans="2:20" x14ac:dyDescent="0.25">
      <c r="B173" s="30">
        <f>Obs_Time!B173</f>
        <v>324</v>
      </c>
      <c r="C173" s="30">
        <f>Obs_Time!C173</f>
        <v>325</v>
      </c>
      <c r="D173" s="47"/>
      <c r="E173" s="72">
        <f>IFERROR(VLOOKUP(E$10 &amp; "_" &amp; $D$9 &amp; "_" &amp; $B173, OBSERVED_DATA!$A$2:$F$6151, 4, FALSE),  0)</f>
        <v>0</v>
      </c>
      <c r="F173" s="73">
        <f>IFERROR(VLOOKUP(F$10 &amp; "_" &amp; $D$9 &amp; "_" &amp; $B173, OBSERVED_DATA!$A$2:$F$6151, 4, FALSE),  0)</f>
        <v>0</v>
      </c>
      <c r="G173" s="73">
        <f>IFERROR(VLOOKUP(G$10 &amp; "_" &amp; $D$9 &amp; "_" &amp; $B173, OBSERVED_DATA!$A$2:$F$6151, 4, FALSE),  0)</f>
        <v>0</v>
      </c>
      <c r="H173" s="73">
        <f>IFERROR(VLOOKUP(H$10 &amp; "_" &amp; $D$9 &amp; "_" &amp; $B173, OBSERVED_DATA!$A$2:$F$6151, 4, FALSE),  0)</f>
        <v>0</v>
      </c>
      <c r="I173" s="73">
        <f>IFERROR(VLOOKUP(I$10 &amp; "_" &amp; $D$9 &amp; "_" &amp; $B173, OBSERVED_DATA!$A$2:$F$6151, 4, FALSE),  0)</f>
        <v>0</v>
      </c>
      <c r="J173" s="73">
        <f>IFERROR(VLOOKUP(J$10 &amp; "_" &amp; $D$9 &amp; "_" &amp; $B173, OBSERVED_DATA!$A$2:$F$6151, 4, FALSE),  0)</f>
        <v>0</v>
      </c>
      <c r="K173" s="72">
        <f>IFERROR(VLOOKUP(K$10 &amp; "_" &amp; $D$9 &amp; "_" &amp; $B173, OBSERVED_DATA!$A$2:$F$6151, 4, FALSE),  0)</f>
        <v>0</v>
      </c>
      <c r="L173" s="74">
        <f>IFERROR(VLOOKUP(L$10 &amp; "_" &amp; $D$9 &amp; "_" &amp; $B173, OBSERVED_DATA!$A$2:$F$6151, 4, FALSE),  0)</f>
        <v>0</v>
      </c>
      <c r="M173" s="72">
        <f>IFERROR(VLOOKUP(M$10 &amp; "_" &amp; $D$9 &amp; "_" &amp; $B173, OBSERVED_DATA!$A$2:$F$6151, 4, FALSE),  0)</f>
        <v>0</v>
      </c>
      <c r="N173" s="72">
        <f>IFERROR(VLOOKUP(N$10 &amp; "_" &amp; $D$9 &amp; "_" &amp; $B173, OBSERVED_DATA!$A$2:$F$6151, 4, FALSE),  0)</f>
        <v>2.12E-5</v>
      </c>
      <c r="O173" s="74">
        <f>IFERROR(VLOOKUP(O$10 &amp; "_" &amp; $D$9 &amp; "_" &amp; $B173, OBSERVED_DATA!$A$2:$F$6151, 4, FALSE),  0)</f>
        <v>0</v>
      </c>
      <c r="P173" s="72">
        <f>IFERROR(VLOOKUP(P$10 &amp; "_" &amp; $D$9 &amp; "_" &amp; $B173, OBSERVED_DATA!$A$2:$F$6151, 4, FALSE),  0)</f>
        <v>0</v>
      </c>
      <c r="Q173" s="72">
        <f>IFERROR(VLOOKUP(Q$10 &amp; "_" &amp; $D$9 &amp; "_" &amp; $B173, OBSERVED_DATA!$A$2:$F$6151, 4, FALSE),  0)</f>
        <v>3.212E-4</v>
      </c>
      <c r="R173" s="72">
        <f>IFERROR(VLOOKUP(R$10 &amp; "_" &amp; $D$9 &amp; "_" &amp; $B173, OBSERVED_DATA!$A$2:$F$6151, 4, FALSE),  0)</f>
        <v>3.8840000000000001E-4</v>
      </c>
      <c r="S173" s="72">
        <f>IFERROR(VLOOKUP(S$10 &amp; "_" &amp; $D$9 &amp; "_" &amp; $B173, OBSERVED_DATA!$A$2:$F$6151, 4, FALSE),  0)</f>
        <v>1.7776000000000001E-3</v>
      </c>
      <c r="T173" s="72">
        <f>IFERROR(VLOOKUP(T$10 &amp; "_" &amp; $D$9 &amp; "_" &amp; $B173, OBSERVED_DATA!$A$2:$F$6151, 4, FALSE),  0)</f>
        <v>1.9403999999999999E-3</v>
      </c>
    </row>
    <row r="174" spans="2:20" x14ac:dyDescent="0.25">
      <c r="B174" s="30">
        <f>Obs_Time!B174</f>
        <v>326</v>
      </c>
      <c r="C174" s="30">
        <f>Obs_Time!C174</f>
        <v>327</v>
      </c>
      <c r="D174" s="47"/>
      <c r="E174" s="72">
        <f>IFERROR(VLOOKUP(E$10 &amp; "_" &amp; $D$9 &amp; "_" &amp; $B174, OBSERVED_DATA!$A$2:$F$6151, 4, FALSE),  0)</f>
        <v>0</v>
      </c>
      <c r="F174" s="73">
        <f>IFERROR(VLOOKUP(F$10 &amp; "_" &amp; $D$9 &amp; "_" &amp; $B174, OBSERVED_DATA!$A$2:$F$6151, 4, FALSE),  0)</f>
        <v>0</v>
      </c>
      <c r="G174" s="73">
        <f>IFERROR(VLOOKUP(G$10 &amp; "_" &amp; $D$9 &amp; "_" &amp; $B174, OBSERVED_DATA!$A$2:$F$6151, 4, FALSE),  0)</f>
        <v>0</v>
      </c>
      <c r="H174" s="73">
        <f>IFERROR(VLOOKUP(H$10 &amp; "_" &amp; $D$9 &amp; "_" &amp; $B174, OBSERVED_DATA!$A$2:$F$6151, 4, FALSE),  0)</f>
        <v>0</v>
      </c>
      <c r="I174" s="73">
        <f>IFERROR(VLOOKUP(I$10 &amp; "_" &amp; $D$9 &amp; "_" &amp; $B174, OBSERVED_DATA!$A$2:$F$6151, 4, FALSE),  0)</f>
        <v>0</v>
      </c>
      <c r="J174" s="73">
        <f>IFERROR(VLOOKUP(J$10 &amp; "_" &amp; $D$9 &amp; "_" &amp; $B174, OBSERVED_DATA!$A$2:$F$6151, 4, FALSE),  0)</f>
        <v>0</v>
      </c>
      <c r="K174" s="72">
        <f>IFERROR(VLOOKUP(K$10 &amp; "_" &amp; $D$9 &amp; "_" &amp; $B174, OBSERVED_DATA!$A$2:$F$6151, 4, FALSE),  0)</f>
        <v>0</v>
      </c>
      <c r="L174" s="74">
        <f>IFERROR(VLOOKUP(L$10 &amp; "_" &amp; $D$9 &amp; "_" &amp; $B174, OBSERVED_DATA!$A$2:$F$6151, 4, FALSE),  0)</f>
        <v>0</v>
      </c>
      <c r="M174" s="72">
        <f>IFERROR(VLOOKUP(M$10 &amp; "_" &amp; $D$9 &amp; "_" &amp; $B174, OBSERVED_DATA!$A$2:$F$6151, 4, FALSE),  0)</f>
        <v>0</v>
      </c>
      <c r="N174" s="72">
        <f>IFERROR(VLOOKUP(N$10 &amp; "_" &amp; $D$9 &amp; "_" &amp; $B174, OBSERVED_DATA!$A$2:$F$6151, 4, FALSE),  0)</f>
        <v>1.98E-5</v>
      </c>
      <c r="O174" s="74">
        <f>IFERROR(VLOOKUP(O$10 &amp; "_" &amp; $D$9 &amp; "_" &amp; $B174, OBSERVED_DATA!$A$2:$F$6151, 4, FALSE),  0)</f>
        <v>0</v>
      </c>
      <c r="P174" s="72">
        <f>IFERROR(VLOOKUP(P$10 &amp; "_" &amp; $D$9 &amp; "_" &amp; $B174, OBSERVED_DATA!$A$2:$F$6151, 4, FALSE),  0)</f>
        <v>0</v>
      </c>
      <c r="Q174" s="72">
        <f>IFERROR(VLOOKUP(Q$10 &amp; "_" &amp; $D$9 &amp; "_" &amp; $B174, OBSERVED_DATA!$A$2:$F$6151, 4, FALSE),  0)</f>
        <v>3.1349999999999998E-4</v>
      </c>
      <c r="R174" s="72">
        <f>IFERROR(VLOOKUP(R$10 &amp; "_" &amp; $D$9 &amp; "_" &amp; $B174, OBSERVED_DATA!$A$2:$F$6151, 4, FALSE),  0)</f>
        <v>3.6749999999999999E-4</v>
      </c>
      <c r="S174" s="72">
        <f>IFERROR(VLOOKUP(S$10 &amp; "_" &amp; $D$9 &amp; "_" &amp; $B174, OBSERVED_DATA!$A$2:$F$6151, 4, FALSE),  0)</f>
        <v>1.8062E-3</v>
      </c>
      <c r="T174" s="72">
        <f>IFERROR(VLOOKUP(T$10 &amp; "_" &amp; $D$9 &amp; "_" &amp; $B174, OBSERVED_DATA!$A$2:$F$6151, 4, FALSE),  0)</f>
        <v>1.9761000000000002E-3</v>
      </c>
    </row>
    <row r="175" spans="2:20" x14ac:dyDescent="0.25">
      <c r="B175" s="30">
        <f>Obs_Time!B175</f>
        <v>328</v>
      </c>
      <c r="C175" s="30">
        <f>Obs_Time!C175</f>
        <v>329</v>
      </c>
      <c r="D175" s="47"/>
      <c r="E175" s="72">
        <f>IFERROR(VLOOKUP(E$10 &amp; "_" &amp; $D$9 &amp; "_" &amp; $B175, OBSERVED_DATA!$A$2:$F$6151, 4, FALSE),  0)</f>
        <v>0</v>
      </c>
      <c r="F175" s="73">
        <f>IFERROR(VLOOKUP(F$10 &amp; "_" &amp; $D$9 &amp; "_" &amp; $B175, OBSERVED_DATA!$A$2:$F$6151, 4, FALSE),  0)</f>
        <v>0</v>
      </c>
      <c r="G175" s="73">
        <f>IFERROR(VLOOKUP(G$10 &amp; "_" &amp; $D$9 &amp; "_" &amp; $B175, OBSERVED_DATA!$A$2:$F$6151, 4, FALSE),  0)</f>
        <v>0</v>
      </c>
      <c r="H175" s="73">
        <f>IFERROR(VLOOKUP(H$10 &amp; "_" &amp; $D$9 &amp; "_" &amp; $B175, OBSERVED_DATA!$A$2:$F$6151, 4, FALSE),  0)</f>
        <v>0</v>
      </c>
      <c r="I175" s="73">
        <f>IFERROR(VLOOKUP(I$10 &amp; "_" &amp; $D$9 &amp; "_" &amp; $B175, OBSERVED_DATA!$A$2:$F$6151, 4, FALSE),  0)</f>
        <v>0</v>
      </c>
      <c r="J175" s="73">
        <f>IFERROR(VLOOKUP(J$10 &amp; "_" &amp; $D$9 &amp; "_" &amp; $B175, OBSERVED_DATA!$A$2:$F$6151, 4, FALSE),  0)</f>
        <v>0</v>
      </c>
      <c r="K175" s="72">
        <f>IFERROR(VLOOKUP(K$10 &amp; "_" &amp; $D$9 &amp; "_" &amp; $B175, OBSERVED_DATA!$A$2:$F$6151, 4, FALSE),  0)</f>
        <v>0</v>
      </c>
      <c r="L175" s="74">
        <f>IFERROR(VLOOKUP(L$10 &amp; "_" &amp; $D$9 &amp; "_" &amp; $B175, OBSERVED_DATA!$A$2:$F$6151, 4, FALSE),  0)</f>
        <v>0</v>
      </c>
      <c r="M175" s="72">
        <f>IFERROR(VLOOKUP(M$10 &amp; "_" &amp; $D$9 &amp; "_" &amp; $B175, OBSERVED_DATA!$A$2:$F$6151, 4, FALSE),  0)</f>
        <v>0</v>
      </c>
      <c r="N175" s="72">
        <f>IFERROR(VLOOKUP(N$10 &amp; "_" &amp; $D$9 &amp; "_" &amp; $B175, OBSERVED_DATA!$A$2:$F$6151, 4, FALSE),  0)</f>
        <v>1.84E-5</v>
      </c>
      <c r="O175" s="74">
        <f>IFERROR(VLOOKUP(O$10 &amp; "_" &amp; $D$9 &amp; "_" &amp; $B175, OBSERVED_DATA!$A$2:$F$6151, 4, FALSE),  0)</f>
        <v>0</v>
      </c>
      <c r="P175" s="72">
        <f>IFERROR(VLOOKUP(P$10 &amp; "_" &amp; $D$9 &amp; "_" &amp; $B175, OBSERVED_DATA!$A$2:$F$6151, 4, FALSE),  0)</f>
        <v>0</v>
      </c>
      <c r="Q175" s="72">
        <f>IFERROR(VLOOKUP(Q$10 &amp; "_" &amp; $D$9 &amp; "_" &amp; $B175, OBSERVED_DATA!$A$2:$F$6151, 4, FALSE),  0)</f>
        <v>3.0610000000000001E-4</v>
      </c>
      <c r="R175" s="72">
        <f>IFERROR(VLOOKUP(R$10 &amp; "_" &amp; $D$9 &amp; "_" &amp; $B175, OBSERVED_DATA!$A$2:$F$6151, 4, FALSE),  0)</f>
        <v>3.4680000000000003E-4</v>
      </c>
      <c r="S175" s="72">
        <f>IFERROR(VLOOKUP(S$10 &amp; "_" &amp; $D$9 &amp; "_" &amp; $B175, OBSERVED_DATA!$A$2:$F$6151, 4, FALSE),  0)</f>
        <v>1.8399E-3</v>
      </c>
      <c r="T175" s="72">
        <f>IFERROR(VLOOKUP(T$10 &amp; "_" &amp; $D$9 &amp; "_" &amp; $B175, OBSERVED_DATA!$A$2:$F$6151, 4, FALSE),  0)</f>
        <v>2.0097000000000001E-3</v>
      </c>
    </row>
    <row r="176" spans="2:20" x14ac:dyDescent="0.25">
      <c r="B176" s="30">
        <f>Obs_Time!B176</f>
        <v>330</v>
      </c>
      <c r="C176" s="30">
        <f>Obs_Time!C176</f>
        <v>331</v>
      </c>
      <c r="D176" s="47"/>
      <c r="E176" s="72">
        <f>IFERROR(VLOOKUP(E$10 &amp; "_" &amp; $D$9 &amp; "_" &amp; $B176, OBSERVED_DATA!$A$2:$F$6151, 4, FALSE),  0)</f>
        <v>0</v>
      </c>
      <c r="F176" s="73">
        <f>IFERROR(VLOOKUP(F$10 &amp; "_" &amp; $D$9 &amp; "_" &amp; $B176, OBSERVED_DATA!$A$2:$F$6151, 4, FALSE),  0)</f>
        <v>0</v>
      </c>
      <c r="G176" s="73">
        <f>IFERROR(VLOOKUP(G$10 &amp; "_" &amp; $D$9 &amp; "_" &amp; $B176, OBSERVED_DATA!$A$2:$F$6151, 4, FALSE),  0)</f>
        <v>0</v>
      </c>
      <c r="H176" s="73">
        <f>IFERROR(VLOOKUP(H$10 &amp; "_" &amp; $D$9 &amp; "_" &amp; $B176, OBSERVED_DATA!$A$2:$F$6151, 4, FALSE),  0)</f>
        <v>0</v>
      </c>
      <c r="I176" s="73">
        <f>IFERROR(VLOOKUP(I$10 &amp; "_" &amp; $D$9 &amp; "_" &amp; $B176, OBSERVED_DATA!$A$2:$F$6151, 4, FALSE),  0)</f>
        <v>0</v>
      </c>
      <c r="J176" s="73">
        <f>IFERROR(VLOOKUP(J$10 &amp; "_" &amp; $D$9 &amp; "_" &amp; $B176, OBSERVED_DATA!$A$2:$F$6151, 4, FALSE),  0)</f>
        <v>0</v>
      </c>
      <c r="K176" s="72">
        <f>IFERROR(VLOOKUP(K$10 &amp; "_" &amp; $D$9 &amp; "_" &amp; $B176, OBSERVED_DATA!$A$2:$F$6151, 4, FALSE),  0)</f>
        <v>0</v>
      </c>
      <c r="L176" s="74">
        <f>IFERROR(VLOOKUP(L$10 &amp; "_" &amp; $D$9 &amp; "_" &amp; $B176, OBSERVED_DATA!$A$2:$F$6151, 4, FALSE),  0)</f>
        <v>0</v>
      </c>
      <c r="M176" s="72">
        <f>IFERROR(VLOOKUP(M$10 &amp; "_" &amp; $D$9 &amp; "_" &amp; $B176, OBSERVED_DATA!$A$2:$F$6151, 4, FALSE),  0)</f>
        <v>0</v>
      </c>
      <c r="N176" s="72">
        <f>IFERROR(VLOOKUP(N$10 &amp; "_" &amp; $D$9 &amp; "_" &amp; $B176, OBSERVED_DATA!$A$2:$F$6151, 4, FALSE),  0)</f>
        <v>1.7E-5</v>
      </c>
      <c r="O176" s="74">
        <f>IFERROR(VLOOKUP(O$10 &amp; "_" &amp; $D$9 &amp; "_" &amp; $B176, OBSERVED_DATA!$A$2:$F$6151, 4, FALSE),  0)</f>
        <v>0</v>
      </c>
      <c r="P176" s="72">
        <f>IFERROR(VLOOKUP(P$10 &amp; "_" &amp; $D$9 &amp; "_" &amp; $B176, OBSERVED_DATA!$A$2:$F$6151, 4, FALSE),  0)</f>
        <v>0</v>
      </c>
      <c r="Q176" s="72">
        <f>IFERROR(VLOOKUP(Q$10 &amp; "_" &amp; $D$9 &amp; "_" &amp; $B176, OBSERVED_DATA!$A$2:$F$6151, 4, FALSE),  0)</f>
        <v>2.965E-4</v>
      </c>
      <c r="R176" s="72">
        <f>IFERROR(VLOOKUP(R$10 &amp; "_" &amp; $D$9 &amp; "_" &amp; $B176, OBSERVED_DATA!$A$2:$F$6151, 4, FALSE),  0)</f>
        <v>3.2709999999999998E-4</v>
      </c>
      <c r="S176" s="72">
        <f>IFERROR(VLOOKUP(S$10 &amp; "_" &amp; $D$9 &amp; "_" &amp; $B176, OBSERVED_DATA!$A$2:$F$6151, 4, FALSE),  0)</f>
        <v>1.8718999999999999E-3</v>
      </c>
      <c r="T176" s="72">
        <f>IFERROR(VLOOKUP(T$10 &amp; "_" &amp; $D$9 &amp; "_" &amp; $B176, OBSERVED_DATA!$A$2:$F$6151, 4, FALSE),  0)</f>
        <v>2.0441999999999999E-3</v>
      </c>
    </row>
    <row r="177" spans="2:20" x14ac:dyDescent="0.25">
      <c r="B177" s="30">
        <f>Obs_Time!B177</f>
        <v>332</v>
      </c>
      <c r="C177" s="30">
        <f>Obs_Time!C177</f>
        <v>333</v>
      </c>
      <c r="D177" s="47"/>
      <c r="E177" s="72">
        <f>IFERROR(VLOOKUP(E$10 &amp; "_" &amp; $D$9 &amp; "_" &amp; $B177, OBSERVED_DATA!$A$2:$F$6151, 4, FALSE),  0)</f>
        <v>0</v>
      </c>
      <c r="F177" s="73">
        <f>IFERROR(VLOOKUP(F$10 &amp; "_" &amp; $D$9 &amp; "_" &amp; $B177, OBSERVED_DATA!$A$2:$F$6151, 4, FALSE),  0)</f>
        <v>0</v>
      </c>
      <c r="G177" s="73">
        <f>IFERROR(VLOOKUP(G$10 &amp; "_" &amp; $D$9 &amp; "_" &amp; $B177, OBSERVED_DATA!$A$2:$F$6151, 4, FALSE),  0)</f>
        <v>0</v>
      </c>
      <c r="H177" s="73">
        <f>IFERROR(VLOOKUP(H$10 &amp; "_" &amp; $D$9 &amp; "_" &amp; $B177, OBSERVED_DATA!$A$2:$F$6151, 4, FALSE),  0)</f>
        <v>0</v>
      </c>
      <c r="I177" s="73">
        <f>IFERROR(VLOOKUP(I$10 &amp; "_" &amp; $D$9 &amp; "_" &amp; $B177, OBSERVED_DATA!$A$2:$F$6151, 4, FALSE),  0)</f>
        <v>0</v>
      </c>
      <c r="J177" s="73">
        <f>IFERROR(VLOOKUP(J$10 &amp; "_" &amp; $D$9 &amp; "_" &amp; $B177, OBSERVED_DATA!$A$2:$F$6151, 4, FALSE),  0)</f>
        <v>0</v>
      </c>
      <c r="K177" s="72">
        <f>IFERROR(VLOOKUP(K$10 &amp; "_" &amp; $D$9 &amp; "_" &amp; $B177, OBSERVED_DATA!$A$2:$F$6151, 4, FALSE),  0)</f>
        <v>0</v>
      </c>
      <c r="L177" s="74">
        <f>IFERROR(VLOOKUP(L$10 &amp; "_" &amp; $D$9 &amp; "_" &amp; $B177, OBSERVED_DATA!$A$2:$F$6151, 4, FALSE),  0)</f>
        <v>0</v>
      </c>
      <c r="M177" s="72">
        <f>IFERROR(VLOOKUP(M$10 &amp; "_" &amp; $D$9 &amp; "_" &amp; $B177, OBSERVED_DATA!$A$2:$F$6151, 4, FALSE),  0)</f>
        <v>0</v>
      </c>
      <c r="N177" s="72">
        <f>IFERROR(VLOOKUP(N$10 &amp; "_" &amp; $D$9 &amp; "_" &amp; $B177, OBSERVED_DATA!$A$2:$F$6151, 4, FALSE),  0)</f>
        <v>1.5699999999999999E-5</v>
      </c>
      <c r="O177" s="74">
        <f>IFERROR(VLOOKUP(O$10 &amp; "_" &amp; $D$9 &amp; "_" &amp; $B177, OBSERVED_DATA!$A$2:$F$6151, 4, FALSE),  0)</f>
        <v>0</v>
      </c>
      <c r="P177" s="72">
        <f>IFERROR(VLOOKUP(P$10 &amp; "_" &amp; $D$9 &amp; "_" &amp; $B177, OBSERVED_DATA!$A$2:$F$6151, 4, FALSE),  0)</f>
        <v>0</v>
      </c>
      <c r="Q177" s="72">
        <f>IFERROR(VLOOKUP(Q$10 &amp; "_" &amp; $D$9 &amp; "_" &amp; $B177, OBSERVED_DATA!$A$2:$F$6151, 4, FALSE),  0)</f>
        <v>2.8709999999999999E-4</v>
      </c>
      <c r="R177" s="72">
        <f>IFERROR(VLOOKUP(R$10 &amp; "_" &amp; $D$9 &amp; "_" &amp; $B177, OBSERVED_DATA!$A$2:$F$6151, 4, FALSE),  0)</f>
        <v>3.0459999999999998E-4</v>
      </c>
      <c r="S177" s="72">
        <f>IFERROR(VLOOKUP(S$10 &amp; "_" &amp; $D$9 &amp; "_" &amp; $B177, OBSERVED_DATA!$A$2:$F$6151, 4, FALSE),  0)</f>
        <v>1.9078999999999999E-3</v>
      </c>
      <c r="T177" s="72">
        <f>IFERROR(VLOOKUP(T$10 &amp; "_" &amp; $D$9 &amp; "_" &amp; $B177, OBSERVED_DATA!$A$2:$F$6151, 4, FALSE),  0)</f>
        <v>2.0742E-3</v>
      </c>
    </row>
    <row r="178" spans="2:20" x14ac:dyDescent="0.25">
      <c r="B178" s="30">
        <f>Obs_Time!B178</f>
        <v>334</v>
      </c>
      <c r="C178" s="30">
        <f>Obs_Time!C178</f>
        <v>335</v>
      </c>
      <c r="D178" s="47"/>
      <c r="E178" s="72">
        <f>IFERROR(VLOOKUP(E$10 &amp; "_" &amp; $D$9 &amp; "_" &amp; $B178, OBSERVED_DATA!$A$2:$F$6151, 4, FALSE),  0)</f>
        <v>0</v>
      </c>
      <c r="F178" s="73">
        <f>IFERROR(VLOOKUP(F$10 &amp; "_" &amp; $D$9 &amp; "_" &amp; $B178, OBSERVED_DATA!$A$2:$F$6151, 4, FALSE),  0)</f>
        <v>0</v>
      </c>
      <c r="G178" s="73">
        <f>IFERROR(VLOOKUP(G$10 &amp; "_" &amp; $D$9 &amp; "_" &amp; $B178, OBSERVED_DATA!$A$2:$F$6151, 4, FALSE),  0)</f>
        <v>0</v>
      </c>
      <c r="H178" s="73">
        <f>IFERROR(VLOOKUP(H$10 &amp; "_" &amp; $D$9 &amp; "_" &amp; $B178, OBSERVED_DATA!$A$2:$F$6151, 4, FALSE),  0)</f>
        <v>0</v>
      </c>
      <c r="I178" s="73">
        <f>IFERROR(VLOOKUP(I$10 &amp; "_" &amp; $D$9 &amp; "_" &amp; $B178, OBSERVED_DATA!$A$2:$F$6151, 4, FALSE),  0)</f>
        <v>0</v>
      </c>
      <c r="J178" s="73">
        <f>IFERROR(VLOOKUP(J$10 &amp; "_" &amp; $D$9 &amp; "_" &amp; $B178, OBSERVED_DATA!$A$2:$F$6151, 4, FALSE),  0)</f>
        <v>0</v>
      </c>
      <c r="K178" s="72">
        <f>IFERROR(VLOOKUP(K$10 &amp; "_" &amp; $D$9 &amp; "_" &amp; $B178, OBSERVED_DATA!$A$2:$F$6151, 4, FALSE),  0)</f>
        <v>0</v>
      </c>
      <c r="L178" s="74">
        <f>IFERROR(VLOOKUP(L$10 &amp; "_" &amp; $D$9 &amp; "_" &amp; $B178, OBSERVED_DATA!$A$2:$F$6151, 4, FALSE),  0)</f>
        <v>0</v>
      </c>
      <c r="M178" s="72">
        <f>IFERROR(VLOOKUP(M$10 &amp; "_" &amp; $D$9 &amp; "_" &amp; $B178, OBSERVED_DATA!$A$2:$F$6151, 4, FALSE),  0)</f>
        <v>0</v>
      </c>
      <c r="N178" s="72">
        <f>IFERROR(VLOOKUP(N$10 &amp; "_" &amp; $D$9 &amp; "_" &amp; $B178, OBSERVED_DATA!$A$2:$F$6151, 4, FALSE),  0)</f>
        <v>1.43E-5</v>
      </c>
      <c r="O178" s="74">
        <f>IFERROR(VLOOKUP(O$10 &amp; "_" &amp; $D$9 &amp; "_" &amp; $B178, OBSERVED_DATA!$A$2:$F$6151, 4, FALSE),  0)</f>
        <v>0</v>
      </c>
      <c r="P178" s="72">
        <f>IFERROR(VLOOKUP(P$10 &amp; "_" &amp; $D$9 &amp; "_" &amp; $B178, OBSERVED_DATA!$A$2:$F$6151, 4, FALSE),  0)</f>
        <v>0</v>
      </c>
      <c r="Q178" s="72">
        <f>IFERROR(VLOOKUP(Q$10 &amp; "_" &amp; $D$9 &amp; "_" &amp; $B178, OBSERVED_DATA!$A$2:$F$6151, 4, FALSE),  0)</f>
        <v>2.7359999999999998E-4</v>
      </c>
      <c r="R178" s="72">
        <f>IFERROR(VLOOKUP(R$10 &amp; "_" &amp; $D$9 &amp; "_" &amp; $B178, OBSERVED_DATA!$A$2:$F$6151, 4, FALSE),  0)</f>
        <v>2.8449999999999998E-4</v>
      </c>
      <c r="S178" s="72">
        <f>IFERROR(VLOOKUP(S$10 &amp; "_" &amp; $D$9 &amp; "_" &amp; $B178, OBSERVED_DATA!$A$2:$F$6151, 4, FALSE),  0)</f>
        <v>1.9441E-3</v>
      </c>
      <c r="T178" s="72">
        <f>IFERROR(VLOOKUP(T$10 &amp; "_" &amp; $D$9 &amp; "_" &amp; $B178, OBSERVED_DATA!$A$2:$F$6151, 4, FALSE),  0)</f>
        <v>2.1053000000000001E-3</v>
      </c>
    </row>
    <row r="179" spans="2:20" x14ac:dyDescent="0.25">
      <c r="B179" s="30">
        <f>Obs_Time!B179</f>
        <v>336</v>
      </c>
      <c r="C179" s="30">
        <f>Obs_Time!C179</f>
        <v>337</v>
      </c>
      <c r="D179" s="47"/>
      <c r="E179" s="72">
        <f>IFERROR(VLOOKUP(E$10 &amp; "_" &amp; $D$9 &amp; "_" &amp; $B179, OBSERVED_DATA!$A$2:$F$6151, 4, FALSE),  0)</f>
        <v>0</v>
      </c>
      <c r="F179" s="73">
        <f>IFERROR(VLOOKUP(F$10 &amp; "_" &amp; $D$9 &amp; "_" &amp; $B179, OBSERVED_DATA!$A$2:$F$6151, 4, FALSE),  0)</f>
        <v>0</v>
      </c>
      <c r="G179" s="73">
        <f>IFERROR(VLOOKUP(G$10 &amp; "_" &amp; $D$9 &amp; "_" &amp; $B179, OBSERVED_DATA!$A$2:$F$6151, 4, FALSE),  0)</f>
        <v>0</v>
      </c>
      <c r="H179" s="73">
        <f>IFERROR(VLOOKUP(H$10 &amp; "_" &amp; $D$9 &amp; "_" &amp; $B179, OBSERVED_DATA!$A$2:$F$6151, 4, FALSE),  0)</f>
        <v>0</v>
      </c>
      <c r="I179" s="73">
        <f>IFERROR(VLOOKUP(I$10 &amp; "_" &amp; $D$9 &amp; "_" &amp; $B179, OBSERVED_DATA!$A$2:$F$6151, 4, FALSE),  0)</f>
        <v>0</v>
      </c>
      <c r="J179" s="73">
        <f>IFERROR(VLOOKUP(J$10 &amp; "_" &amp; $D$9 &amp; "_" &amp; $B179, OBSERVED_DATA!$A$2:$F$6151, 4, FALSE),  0)</f>
        <v>0</v>
      </c>
      <c r="K179" s="72">
        <f>IFERROR(VLOOKUP(K$10 &amp; "_" &amp; $D$9 &amp; "_" &amp; $B179, OBSERVED_DATA!$A$2:$F$6151, 4, FALSE),  0)</f>
        <v>0</v>
      </c>
      <c r="L179" s="74">
        <f>IFERROR(VLOOKUP(L$10 &amp; "_" &amp; $D$9 &amp; "_" &amp; $B179, OBSERVED_DATA!$A$2:$F$6151, 4, FALSE),  0)</f>
        <v>0</v>
      </c>
      <c r="M179" s="72">
        <f>IFERROR(VLOOKUP(M$10 &amp; "_" &amp; $D$9 &amp; "_" &amp; $B179, OBSERVED_DATA!$A$2:$F$6151, 4, FALSE),  0)</f>
        <v>0</v>
      </c>
      <c r="N179" s="72">
        <f>IFERROR(VLOOKUP(N$10 &amp; "_" &amp; $D$9 &amp; "_" &amp; $B179, OBSERVED_DATA!$A$2:$F$6151, 4, FALSE),  0)</f>
        <v>1.29E-5</v>
      </c>
      <c r="O179" s="74">
        <f>IFERROR(VLOOKUP(O$10 &amp; "_" &amp; $D$9 &amp; "_" &amp; $B179, OBSERVED_DATA!$A$2:$F$6151, 4, FALSE),  0)</f>
        <v>0</v>
      </c>
      <c r="P179" s="72">
        <f>IFERROR(VLOOKUP(P$10 &amp; "_" &amp; $D$9 &amp; "_" &amp; $B179, OBSERVED_DATA!$A$2:$F$6151, 4, FALSE),  0)</f>
        <v>0</v>
      </c>
      <c r="Q179" s="72">
        <f>IFERROR(VLOOKUP(Q$10 &amp; "_" &amp; $D$9 &amp; "_" &amp; $B179, OBSERVED_DATA!$A$2:$F$6151, 4, FALSE),  0)</f>
        <v>2.6120000000000001E-4</v>
      </c>
      <c r="R179" s="72">
        <f>IFERROR(VLOOKUP(R$10 &amp; "_" &amp; $D$9 &amp; "_" &amp; $B179, OBSERVED_DATA!$A$2:$F$6151, 4, FALSE),  0)</f>
        <v>2.6449999999999998E-4</v>
      </c>
      <c r="S179" s="72">
        <f>IFERROR(VLOOKUP(S$10 &amp; "_" &amp; $D$9 &amp; "_" &amp; $B179, OBSERVED_DATA!$A$2:$F$6151, 4, FALSE),  0)</f>
        <v>2.0181000000000001E-3</v>
      </c>
      <c r="T179" s="72">
        <f>IFERROR(VLOOKUP(T$10 &amp; "_" &amp; $D$9 &amp; "_" &amp; $B179, OBSERVED_DATA!$A$2:$F$6151, 4, FALSE),  0)</f>
        <v>2.1586999999999999E-3</v>
      </c>
    </row>
    <row r="180" spans="2:20" x14ac:dyDescent="0.25">
      <c r="B180" s="30">
        <f>Obs_Time!B180</f>
        <v>338</v>
      </c>
      <c r="C180" s="30">
        <f>Obs_Time!C180</f>
        <v>339</v>
      </c>
      <c r="D180" s="47"/>
      <c r="E180" s="72">
        <f>IFERROR(VLOOKUP(E$10 &amp; "_" &amp; $D$9 &amp; "_" &amp; $B180, OBSERVED_DATA!$A$2:$F$6151, 4, FALSE),  0)</f>
        <v>0</v>
      </c>
      <c r="F180" s="73">
        <f>IFERROR(VLOOKUP(F$10 &amp; "_" &amp; $D$9 &amp; "_" &amp; $B180, OBSERVED_DATA!$A$2:$F$6151, 4, FALSE),  0)</f>
        <v>0</v>
      </c>
      <c r="G180" s="73">
        <f>IFERROR(VLOOKUP(G$10 &amp; "_" &amp; $D$9 &amp; "_" &amp; $B180, OBSERVED_DATA!$A$2:$F$6151, 4, FALSE),  0)</f>
        <v>0</v>
      </c>
      <c r="H180" s="73">
        <f>IFERROR(VLOOKUP(H$10 &amp; "_" &amp; $D$9 &amp; "_" &amp; $B180, OBSERVED_DATA!$A$2:$F$6151, 4, FALSE),  0)</f>
        <v>0</v>
      </c>
      <c r="I180" s="73">
        <f>IFERROR(VLOOKUP(I$10 &amp; "_" &amp; $D$9 &amp; "_" &amp; $B180, OBSERVED_DATA!$A$2:$F$6151, 4, FALSE),  0)</f>
        <v>0</v>
      </c>
      <c r="J180" s="73">
        <f>IFERROR(VLOOKUP(J$10 &amp; "_" &amp; $D$9 &amp; "_" &amp; $B180, OBSERVED_DATA!$A$2:$F$6151, 4, FALSE),  0)</f>
        <v>0</v>
      </c>
      <c r="K180" s="72">
        <f>IFERROR(VLOOKUP(K$10 &amp; "_" &amp; $D$9 &amp; "_" &amp; $B180, OBSERVED_DATA!$A$2:$F$6151, 4, FALSE),  0)</f>
        <v>0</v>
      </c>
      <c r="L180" s="74">
        <f>IFERROR(VLOOKUP(L$10 &amp; "_" &amp; $D$9 &amp; "_" &amp; $B180, OBSERVED_DATA!$A$2:$F$6151, 4, FALSE),  0)</f>
        <v>0</v>
      </c>
      <c r="M180" s="72">
        <f>IFERROR(VLOOKUP(M$10 &amp; "_" &amp; $D$9 &amp; "_" &amp; $B180, OBSERVED_DATA!$A$2:$F$6151, 4, FALSE),  0)</f>
        <v>0</v>
      </c>
      <c r="N180" s="72">
        <f>IFERROR(VLOOKUP(N$10 &amp; "_" &amp; $D$9 &amp; "_" &amp; $B180, OBSERVED_DATA!$A$2:$F$6151, 4, FALSE),  0)</f>
        <v>1.1600000000000001E-5</v>
      </c>
      <c r="O180" s="74">
        <f>IFERROR(VLOOKUP(O$10 &amp; "_" &amp; $D$9 &amp; "_" &amp; $B180, OBSERVED_DATA!$A$2:$F$6151, 4, FALSE),  0)</f>
        <v>0</v>
      </c>
      <c r="P180" s="72">
        <f>IFERROR(VLOOKUP(P$10 &amp; "_" &amp; $D$9 &amp; "_" &amp; $B180, OBSERVED_DATA!$A$2:$F$6151, 4, FALSE),  0)</f>
        <v>0</v>
      </c>
      <c r="Q180" s="72">
        <f>IFERROR(VLOOKUP(Q$10 &amp; "_" &amp; $D$9 &amp; "_" &amp; $B180, OBSERVED_DATA!$A$2:$F$6151, 4, FALSE),  0)</f>
        <v>2.5000000000000001E-4</v>
      </c>
      <c r="R180" s="72">
        <f>IFERROR(VLOOKUP(R$10 &amp; "_" &amp; $D$9 &amp; "_" &amp; $B180, OBSERVED_DATA!$A$2:$F$6151, 4, FALSE),  0)</f>
        <v>2.4429999999999998E-4</v>
      </c>
      <c r="S180" s="72">
        <f>IFERROR(VLOOKUP(S$10 &amp; "_" &amp; $D$9 &amp; "_" &amp; $B180, OBSERVED_DATA!$A$2:$F$6151, 4, FALSE),  0)</f>
        <v>2.0414999999999999E-3</v>
      </c>
      <c r="T180" s="72">
        <f>IFERROR(VLOOKUP(T$10 &amp; "_" &amp; $D$9 &amp; "_" &amp; $B180, OBSERVED_DATA!$A$2:$F$6151, 4, FALSE),  0)</f>
        <v>2.1510000000000001E-3</v>
      </c>
    </row>
    <row r="181" spans="2:20" x14ac:dyDescent="0.25">
      <c r="B181" s="30">
        <f>Obs_Time!B181</f>
        <v>340</v>
      </c>
      <c r="C181" s="30">
        <f>Obs_Time!C181</f>
        <v>341</v>
      </c>
      <c r="D181" s="47"/>
      <c r="E181" s="72">
        <f>IFERROR(VLOOKUP(E$10 &amp; "_" &amp; $D$9 &amp; "_" &amp; $B181, OBSERVED_DATA!$A$2:$F$6151, 4, FALSE),  0)</f>
        <v>0</v>
      </c>
      <c r="F181" s="73">
        <f>IFERROR(VLOOKUP(F$10 &amp; "_" &amp; $D$9 &amp; "_" &amp; $B181, OBSERVED_DATA!$A$2:$F$6151, 4, FALSE),  0)</f>
        <v>0</v>
      </c>
      <c r="G181" s="73">
        <f>IFERROR(VLOOKUP(G$10 &amp; "_" &amp; $D$9 &amp; "_" &amp; $B181, OBSERVED_DATA!$A$2:$F$6151, 4, FALSE),  0)</f>
        <v>0</v>
      </c>
      <c r="H181" s="73">
        <f>IFERROR(VLOOKUP(H$10 &amp; "_" &amp; $D$9 &amp; "_" &amp; $B181, OBSERVED_DATA!$A$2:$F$6151, 4, FALSE),  0)</f>
        <v>0</v>
      </c>
      <c r="I181" s="73">
        <f>IFERROR(VLOOKUP(I$10 &amp; "_" &amp; $D$9 &amp; "_" &amp; $B181, OBSERVED_DATA!$A$2:$F$6151, 4, FALSE),  0)</f>
        <v>0</v>
      </c>
      <c r="J181" s="73">
        <f>IFERROR(VLOOKUP(J$10 &amp; "_" &amp; $D$9 &amp; "_" &amp; $B181, OBSERVED_DATA!$A$2:$F$6151, 4, FALSE),  0)</f>
        <v>0</v>
      </c>
      <c r="K181" s="72">
        <f>IFERROR(VLOOKUP(K$10 &amp; "_" &amp; $D$9 &amp; "_" &amp; $B181, OBSERVED_DATA!$A$2:$F$6151, 4, FALSE),  0)</f>
        <v>0</v>
      </c>
      <c r="L181" s="74">
        <f>IFERROR(VLOOKUP(L$10 &amp; "_" &amp; $D$9 &amp; "_" &amp; $B181, OBSERVED_DATA!$A$2:$F$6151, 4, FALSE),  0)</f>
        <v>0</v>
      </c>
      <c r="M181" s="72">
        <f>IFERROR(VLOOKUP(M$10 &amp; "_" &amp; $D$9 &amp; "_" &amp; $B181, OBSERVED_DATA!$A$2:$F$6151, 4, FALSE),  0)</f>
        <v>0</v>
      </c>
      <c r="N181" s="72">
        <f>IFERROR(VLOOKUP(N$10 &amp; "_" &amp; $D$9 &amp; "_" &amp; $B181, OBSERVED_DATA!$A$2:$F$6151, 4, FALSE),  0)</f>
        <v>1.03E-5</v>
      </c>
      <c r="O181" s="74">
        <f>IFERROR(VLOOKUP(O$10 &amp; "_" &amp; $D$9 &amp; "_" &amp; $B181, OBSERVED_DATA!$A$2:$F$6151, 4, FALSE),  0)</f>
        <v>0</v>
      </c>
      <c r="P181" s="72">
        <f>IFERROR(VLOOKUP(P$10 &amp; "_" &amp; $D$9 &amp; "_" &amp; $B181, OBSERVED_DATA!$A$2:$F$6151, 4, FALSE),  0)</f>
        <v>0</v>
      </c>
      <c r="Q181" s="72">
        <f>IFERROR(VLOOKUP(Q$10 &amp; "_" &amp; $D$9 &amp; "_" &amp; $B181, OBSERVED_DATA!$A$2:$F$6151, 4, FALSE),  0)</f>
        <v>2.396E-4</v>
      </c>
      <c r="R181" s="72">
        <f>IFERROR(VLOOKUP(R$10 &amp; "_" &amp; $D$9 &amp; "_" &amp; $B181, OBSERVED_DATA!$A$2:$F$6151, 4, FALSE),  0)</f>
        <v>2.2609999999999999E-4</v>
      </c>
      <c r="S181" s="72">
        <f>IFERROR(VLOOKUP(S$10 &amp; "_" &amp; $D$9 &amp; "_" &amp; $B181, OBSERVED_DATA!$A$2:$F$6151, 4, FALSE),  0)</f>
        <v>2.0368999999999999E-3</v>
      </c>
      <c r="T181" s="72">
        <f>IFERROR(VLOOKUP(T$10 &amp; "_" &amp; $D$9 &amp; "_" &amp; $B181, OBSERVED_DATA!$A$2:$F$6151, 4, FALSE),  0)</f>
        <v>2.1232999999999998E-3</v>
      </c>
    </row>
    <row r="182" spans="2:20" x14ac:dyDescent="0.25">
      <c r="B182" s="30">
        <f>Obs_Time!B182</f>
        <v>342</v>
      </c>
      <c r="C182" s="30">
        <f>Obs_Time!C182</f>
        <v>343</v>
      </c>
      <c r="D182" s="47"/>
      <c r="E182" s="72">
        <f>IFERROR(VLOOKUP(E$10 &amp; "_" &amp; $D$9 &amp; "_" &amp; $B182, OBSERVED_DATA!$A$2:$F$6151, 4, FALSE),  0)</f>
        <v>0</v>
      </c>
      <c r="F182" s="73">
        <f>IFERROR(VLOOKUP(F$10 &amp; "_" &amp; $D$9 &amp; "_" &amp; $B182, OBSERVED_DATA!$A$2:$F$6151, 4, FALSE),  0)</f>
        <v>0</v>
      </c>
      <c r="G182" s="73">
        <f>IFERROR(VLOOKUP(G$10 &amp; "_" &amp; $D$9 &amp; "_" &amp; $B182, OBSERVED_DATA!$A$2:$F$6151, 4, FALSE),  0)</f>
        <v>0</v>
      </c>
      <c r="H182" s="73">
        <f>IFERROR(VLOOKUP(H$10 &amp; "_" &amp; $D$9 &amp; "_" &amp; $B182, OBSERVED_DATA!$A$2:$F$6151, 4, FALSE),  0)</f>
        <v>0</v>
      </c>
      <c r="I182" s="73">
        <f>IFERROR(VLOOKUP(I$10 &amp; "_" &amp; $D$9 &amp; "_" &amp; $B182, OBSERVED_DATA!$A$2:$F$6151, 4, FALSE),  0)</f>
        <v>0</v>
      </c>
      <c r="J182" s="73">
        <f>IFERROR(VLOOKUP(J$10 &amp; "_" &amp; $D$9 &amp; "_" &amp; $B182, OBSERVED_DATA!$A$2:$F$6151, 4, FALSE),  0)</f>
        <v>0</v>
      </c>
      <c r="K182" s="72">
        <f>IFERROR(VLOOKUP(K$10 &amp; "_" &amp; $D$9 &amp; "_" &amp; $B182, OBSERVED_DATA!$A$2:$F$6151, 4, FALSE),  0)</f>
        <v>0</v>
      </c>
      <c r="L182" s="74">
        <f>IFERROR(VLOOKUP(L$10 &amp; "_" &amp; $D$9 &amp; "_" &amp; $B182, OBSERVED_DATA!$A$2:$F$6151, 4, FALSE),  0)</f>
        <v>0</v>
      </c>
      <c r="M182" s="72">
        <f>IFERROR(VLOOKUP(M$10 &amp; "_" &amp; $D$9 &amp; "_" &amp; $B182, OBSERVED_DATA!$A$2:$F$6151, 4, FALSE),  0)</f>
        <v>0</v>
      </c>
      <c r="N182" s="72">
        <f>IFERROR(VLOOKUP(N$10 &amp; "_" &amp; $D$9 &amp; "_" &amp; $B182, OBSERVED_DATA!$A$2:$F$6151, 4, FALSE),  0)</f>
        <v>9.0000000000000002E-6</v>
      </c>
      <c r="O182" s="74">
        <f>IFERROR(VLOOKUP(O$10 &amp; "_" &amp; $D$9 &amp; "_" &amp; $B182, OBSERVED_DATA!$A$2:$F$6151, 4, FALSE),  0)</f>
        <v>0</v>
      </c>
      <c r="P182" s="72">
        <f>IFERROR(VLOOKUP(P$10 &amp; "_" &amp; $D$9 &amp; "_" &amp; $B182, OBSERVED_DATA!$A$2:$F$6151, 4, FALSE),  0)</f>
        <v>0</v>
      </c>
      <c r="Q182" s="72">
        <f>IFERROR(VLOOKUP(Q$10 &amp; "_" &amp; $D$9 &amp; "_" &amp; $B182, OBSERVED_DATA!$A$2:$F$6151, 4, FALSE),  0)</f>
        <v>2.288E-4</v>
      </c>
      <c r="R182" s="72">
        <f>IFERROR(VLOOKUP(R$10 &amp; "_" &amp; $D$9 &amp; "_" &amp; $B182, OBSERVED_DATA!$A$2:$F$6151, 4, FALSE),  0)</f>
        <v>2.0819999999999999E-4</v>
      </c>
      <c r="S182" s="72">
        <f>IFERROR(VLOOKUP(S$10 &amp; "_" &amp; $D$9 &amp; "_" &amp; $B182, OBSERVED_DATA!$A$2:$F$6151, 4, FALSE),  0)</f>
        <v>2.0398E-3</v>
      </c>
      <c r="T182" s="72">
        <f>IFERROR(VLOOKUP(T$10 &amp; "_" &amp; $D$9 &amp; "_" &amp; $B182, OBSERVED_DATA!$A$2:$F$6151, 4, FALSE),  0)</f>
        <v>2.0936000000000001E-3</v>
      </c>
    </row>
    <row r="183" spans="2:20" x14ac:dyDescent="0.25">
      <c r="B183" s="30">
        <f>Obs_Time!B183</f>
        <v>344</v>
      </c>
      <c r="C183" s="30">
        <f>Obs_Time!C183</f>
        <v>345</v>
      </c>
      <c r="D183" s="47"/>
      <c r="E183" s="72">
        <f>IFERROR(VLOOKUP(E$10 &amp; "_" &amp; $D$9 &amp; "_" &amp; $B183, OBSERVED_DATA!$A$2:$F$6151, 4, FALSE),  0)</f>
        <v>0</v>
      </c>
      <c r="F183" s="73">
        <f>IFERROR(VLOOKUP(F$10 &amp; "_" &amp; $D$9 &amp; "_" &amp; $B183, OBSERVED_DATA!$A$2:$F$6151, 4, FALSE),  0)</f>
        <v>0</v>
      </c>
      <c r="G183" s="73">
        <f>IFERROR(VLOOKUP(G$10 &amp; "_" &amp; $D$9 &amp; "_" &amp; $B183, OBSERVED_DATA!$A$2:$F$6151, 4, FALSE),  0)</f>
        <v>0</v>
      </c>
      <c r="H183" s="73">
        <f>IFERROR(VLOOKUP(H$10 &amp; "_" &amp; $D$9 &amp; "_" &amp; $B183, OBSERVED_DATA!$A$2:$F$6151, 4, FALSE),  0)</f>
        <v>0</v>
      </c>
      <c r="I183" s="73">
        <f>IFERROR(VLOOKUP(I$10 &amp; "_" &amp; $D$9 &amp; "_" &amp; $B183, OBSERVED_DATA!$A$2:$F$6151, 4, FALSE),  0)</f>
        <v>0</v>
      </c>
      <c r="J183" s="73">
        <f>IFERROR(VLOOKUP(J$10 &amp; "_" &amp; $D$9 &amp; "_" &amp; $B183, OBSERVED_DATA!$A$2:$F$6151, 4, FALSE),  0)</f>
        <v>0</v>
      </c>
      <c r="K183" s="72">
        <f>IFERROR(VLOOKUP(K$10 &amp; "_" &amp; $D$9 &amp; "_" &amp; $B183, OBSERVED_DATA!$A$2:$F$6151, 4, FALSE),  0)</f>
        <v>0</v>
      </c>
      <c r="L183" s="74">
        <f>IFERROR(VLOOKUP(L$10 &amp; "_" &amp; $D$9 &amp; "_" &amp; $B183, OBSERVED_DATA!$A$2:$F$6151, 4, FALSE),  0)</f>
        <v>0</v>
      </c>
      <c r="M183" s="72">
        <f>IFERROR(VLOOKUP(M$10 &amp; "_" &amp; $D$9 &amp; "_" &amp; $B183, OBSERVED_DATA!$A$2:$F$6151, 4, FALSE),  0)</f>
        <v>0</v>
      </c>
      <c r="N183" s="72">
        <f>IFERROR(VLOOKUP(N$10 &amp; "_" &amp; $D$9 &amp; "_" &amp; $B183, OBSERVED_DATA!$A$2:$F$6151, 4, FALSE),  0)</f>
        <v>7.7000000000000008E-6</v>
      </c>
      <c r="O183" s="74">
        <f>IFERROR(VLOOKUP(O$10 &amp; "_" &amp; $D$9 &amp; "_" &amp; $B183, OBSERVED_DATA!$A$2:$F$6151, 4, FALSE),  0)</f>
        <v>0</v>
      </c>
      <c r="P183" s="72">
        <f>IFERROR(VLOOKUP(P$10 &amp; "_" &amp; $D$9 &amp; "_" &amp; $B183, OBSERVED_DATA!$A$2:$F$6151, 4, FALSE),  0)</f>
        <v>0</v>
      </c>
      <c r="Q183" s="72">
        <f>IFERROR(VLOOKUP(Q$10 &amp; "_" &amp; $D$9 &amp; "_" &amp; $B183, OBSERVED_DATA!$A$2:$F$6151, 4, FALSE),  0)</f>
        <v>2.05E-4</v>
      </c>
      <c r="R183" s="72">
        <f>IFERROR(VLOOKUP(R$10 &amp; "_" &amp; $D$9 &amp; "_" &amp; $B183, OBSERVED_DATA!$A$2:$F$6151, 4, FALSE),  0)</f>
        <v>1.92E-4</v>
      </c>
      <c r="S183" s="72">
        <f>IFERROR(VLOOKUP(S$10 &amp; "_" &amp; $D$9 &amp; "_" &amp; $B183, OBSERVED_DATA!$A$2:$F$6151, 4, FALSE),  0)</f>
        <v>2.0236999999999998E-3</v>
      </c>
      <c r="T183" s="72">
        <f>IFERROR(VLOOKUP(T$10 &amp; "_" &amp; $D$9 &amp; "_" &amp; $B183, OBSERVED_DATA!$A$2:$F$6151, 4, FALSE),  0)</f>
        <v>2.0492000000000002E-3</v>
      </c>
    </row>
    <row r="184" spans="2:20" x14ac:dyDescent="0.25">
      <c r="B184" s="30">
        <f>Obs_Time!B184</f>
        <v>346</v>
      </c>
      <c r="C184" s="30">
        <f>Obs_Time!C184</f>
        <v>347</v>
      </c>
      <c r="D184" s="47"/>
      <c r="E184" s="72">
        <f>IFERROR(VLOOKUP(E$10 &amp; "_" &amp; $D$9 &amp; "_" &amp; $B184, OBSERVED_DATA!$A$2:$F$6151, 4, FALSE),  0)</f>
        <v>0</v>
      </c>
      <c r="F184" s="73">
        <f>IFERROR(VLOOKUP(F$10 &amp; "_" &amp; $D$9 &amp; "_" &amp; $B184, OBSERVED_DATA!$A$2:$F$6151, 4, FALSE),  0)</f>
        <v>0</v>
      </c>
      <c r="G184" s="73">
        <f>IFERROR(VLOOKUP(G$10 &amp; "_" &amp; $D$9 &amp; "_" &amp; $B184, OBSERVED_DATA!$A$2:$F$6151, 4, FALSE),  0)</f>
        <v>0</v>
      </c>
      <c r="H184" s="73">
        <f>IFERROR(VLOOKUP(H$10 &amp; "_" &amp; $D$9 &amp; "_" &amp; $B184, OBSERVED_DATA!$A$2:$F$6151, 4, FALSE),  0)</f>
        <v>0</v>
      </c>
      <c r="I184" s="73">
        <f>IFERROR(VLOOKUP(I$10 &amp; "_" &amp; $D$9 &amp; "_" &amp; $B184, OBSERVED_DATA!$A$2:$F$6151, 4, FALSE),  0)</f>
        <v>0</v>
      </c>
      <c r="J184" s="73">
        <f>IFERROR(VLOOKUP(J$10 &amp; "_" &amp; $D$9 &amp; "_" &amp; $B184, OBSERVED_DATA!$A$2:$F$6151, 4, FALSE),  0)</f>
        <v>0</v>
      </c>
      <c r="K184" s="72">
        <f>IFERROR(VLOOKUP(K$10 &amp; "_" &amp; $D$9 &amp; "_" &amp; $B184, OBSERVED_DATA!$A$2:$F$6151, 4, FALSE),  0)</f>
        <v>0</v>
      </c>
      <c r="L184" s="74">
        <f>IFERROR(VLOOKUP(L$10 &amp; "_" &amp; $D$9 &amp; "_" &amp; $B184, OBSERVED_DATA!$A$2:$F$6151, 4, FALSE),  0)</f>
        <v>0</v>
      </c>
      <c r="M184" s="72">
        <f>IFERROR(VLOOKUP(M$10 &amp; "_" &amp; $D$9 &amp; "_" &amp; $B184, OBSERVED_DATA!$A$2:$F$6151, 4, FALSE),  0)</f>
        <v>0</v>
      </c>
      <c r="N184" s="72">
        <f>IFERROR(VLOOKUP(N$10 &amp; "_" &amp; $D$9 &amp; "_" &amp; $B184, OBSERVED_DATA!$A$2:$F$6151, 4, FALSE),  0)</f>
        <v>6.4999999999999996E-6</v>
      </c>
      <c r="O184" s="74">
        <f>IFERROR(VLOOKUP(O$10 &amp; "_" &amp; $D$9 &amp; "_" &amp; $B184, OBSERVED_DATA!$A$2:$F$6151, 4, FALSE),  0)</f>
        <v>0</v>
      </c>
      <c r="P184" s="72">
        <f>IFERROR(VLOOKUP(P$10 &amp; "_" &amp; $D$9 &amp; "_" &amp; $B184, OBSERVED_DATA!$A$2:$F$6151, 4, FALSE),  0)</f>
        <v>0</v>
      </c>
      <c r="Q184" s="72">
        <f>IFERROR(VLOOKUP(Q$10 &amp; "_" &amp; $D$9 &amp; "_" &amp; $B184, OBSERVED_DATA!$A$2:$F$6151, 4, FALSE),  0)</f>
        <v>1.639E-4</v>
      </c>
      <c r="R184" s="72">
        <f>IFERROR(VLOOKUP(R$10 &amp; "_" &amp; $D$9 &amp; "_" &amp; $B184, OBSERVED_DATA!$A$2:$F$6151, 4, FALSE),  0)</f>
        <v>1.4420000000000001E-4</v>
      </c>
      <c r="S184" s="72">
        <f>IFERROR(VLOOKUP(S$10 &amp; "_" &amp; $D$9 &amp; "_" &amp; $B184, OBSERVED_DATA!$A$2:$F$6151, 4, FALSE),  0)</f>
        <v>1.9949999999999998E-3</v>
      </c>
      <c r="T184" s="72">
        <f>IFERROR(VLOOKUP(T$10 &amp; "_" &amp; $D$9 &amp; "_" &amp; $B184, OBSERVED_DATA!$A$2:$F$6151, 4, FALSE),  0)</f>
        <v>1.9984E-3</v>
      </c>
    </row>
    <row r="185" spans="2:20" x14ac:dyDescent="0.25">
      <c r="B185" s="30">
        <f>Obs_Time!B185</f>
        <v>348</v>
      </c>
      <c r="C185" s="30">
        <f>Obs_Time!C185</f>
        <v>349</v>
      </c>
      <c r="D185" s="47"/>
      <c r="E185" s="72">
        <f>IFERROR(VLOOKUP(E$10 &amp; "_" &amp; $D$9 &amp; "_" &amp; $B185, OBSERVED_DATA!$A$2:$F$6151, 4, FALSE),  0)</f>
        <v>0</v>
      </c>
      <c r="F185" s="73">
        <f>IFERROR(VLOOKUP(F$10 &amp; "_" &amp; $D$9 &amp; "_" &amp; $B185, OBSERVED_DATA!$A$2:$F$6151, 4, FALSE),  0)</f>
        <v>0</v>
      </c>
      <c r="G185" s="73">
        <f>IFERROR(VLOOKUP(G$10 &amp; "_" &amp; $D$9 &amp; "_" &amp; $B185, OBSERVED_DATA!$A$2:$F$6151, 4, FALSE),  0)</f>
        <v>0</v>
      </c>
      <c r="H185" s="73">
        <f>IFERROR(VLOOKUP(H$10 &amp; "_" &amp; $D$9 &amp; "_" &amp; $B185, OBSERVED_DATA!$A$2:$F$6151, 4, FALSE),  0)</f>
        <v>0</v>
      </c>
      <c r="I185" s="73">
        <f>IFERROR(VLOOKUP(I$10 &amp; "_" &amp; $D$9 &amp; "_" &amp; $B185, OBSERVED_DATA!$A$2:$F$6151, 4, FALSE),  0)</f>
        <v>0</v>
      </c>
      <c r="J185" s="73">
        <f>IFERROR(VLOOKUP(J$10 &amp; "_" &amp; $D$9 &amp; "_" &amp; $B185, OBSERVED_DATA!$A$2:$F$6151, 4, FALSE),  0)</f>
        <v>0</v>
      </c>
      <c r="K185" s="72">
        <f>IFERROR(VLOOKUP(K$10 &amp; "_" &amp; $D$9 &amp; "_" &amp; $B185, OBSERVED_DATA!$A$2:$F$6151, 4, FALSE),  0)</f>
        <v>0</v>
      </c>
      <c r="L185" s="74">
        <f>IFERROR(VLOOKUP(L$10 &amp; "_" &amp; $D$9 &amp; "_" &amp; $B185, OBSERVED_DATA!$A$2:$F$6151, 4, FALSE),  0)</f>
        <v>0</v>
      </c>
      <c r="M185" s="72">
        <f>IFERROR(VLOOKUP(M$10 &amp; "_" &amp; $D$9 &amp; "_" &amp; $B185, OBSERVED_DATA!$A$2:$F$6151, 4, FALSE),  0)</f>
        <v>0</v>
      </c>
      <c r="N185" s="72">
        <f>IFERROR(VLOOKUP(N$10 &amp; "_" &amp; $D$9 &amp; "_" &amp; $B185, OBSERVED_DATA!$A$2:$F$6151, 4, FALSE),  0)</f>
        <v>5.2000000000000002E-6</v>
      </c>
      <c r="O185" s="74">
        <f>IFERROR(VLOOKUP(O$10 &amp; "_" &amp; $D$9 &amp; "_" &amp; $B185, OBSERVED_DATA!$A$2:$F$6151, 4, FALSE),  0)</f>
        <v>0</v>
      </c>
      <c r="P185" s="72">
        <f>IFERROR(VLOOKUP(P$10 &amp; "_" &amp; $D$9 &amp; "_" &amp; $B185, OBSERVED_DATA!$A$2:$F$6151, 4, FALSE),  0)</f>
        <v>0</v>
      </c>
      <c r="Q185" s="72">
        <f>IFERROR(VLOOKUP(Q$10 &amp; "_" &amp; $D$9 &amp; "_" &amp; $B185, OBSERVED_DATA!$A$2:$F$6151, 4, FALSE),  0)</f>
        <v>1.2310000000000001E-4</v>
      </c>
      <c r="R185" s="72">
        <f>IFERROR(VLOOKUP(R$10 &amp; "_" &amp; $D$9 &amp; "_" &amp; $B185, OBSERVED_DATA!$A$2:$F$6151, 4, FALSE),  0)</f>
        <v>9.6000000000000002E-5</v>
      </c>
      <c r="S185" s="72">
        <f>IFERROR(VLOOKUP(S$10 &amp; "_" &amp; $D$9 &amp; "_" &amp; $B185, OBSERVED_DATA!$A$2:$F$6151, 4, FALSE),  0)</f>
        <v>1.9667E-3</v>
      </c>
      <c r="T185" s="72">
        <f>IFERROR(VLOOKUP(T$10 &amp; "_" &amp; $D$9 &amp; "_" &amp; $B185, OBSERVED_DATA!$A$2:$F$6151, 4, FALSE),  0)</f>
        <v>1.931E-3</v>
      </c>
    </row>
    <row r="186" spans="2:20" x14ac:dyDescent="0.25">
      <c r="B186" s="30">
        <f>Obs_Time!B186</f>
        <v>350</v>
      </c>
      <c r="C186" s="30">
        <f>Obs_Time!C186</f>
        <v>351</v>
      </c>
      <c r="D186" s="47"/>
      <c r="E186" s="72">
        <f>IFERROR(VLOOKUP(E$10 &amp; "_" &amp; $D$9 &amp; "_" &amp; $B186, OBSERVED_DATA!$A$2:$F$6151, 4, FALSE),  0)</f>
        <v>0</v>
      </c>
      <c r="F186" s="73">
        <f>IFERROR(VLOOKUP(F$10 &amp; "_" &amp; $D$9 &amp; "_" &amp; $B186, OBSERVED_DATA!$A$2:$F$6151, 4, FALSE),  0)</f>
        <v>0</v>
      </c>
      <c r="G186" s="73">
        <f>IFERROR(VLOOKUP(G$10 &amp; "_" &amp; $D$9 &amp; "_" &amp; $B186, OBSERVED_DATA!$A$2:$F$6151, 4, FALSE),  0)</f>
        <v>0</v>
      </c>
      <c r="H186" s="73">
        <f>IFERROR(VLOOKUP(H$10 &amp; "_" &amp; $D$9 &amp; "_" &amp; $B186, OBSERVED_DATA!$A$2:$F$6151, 4, FALSE),  0)</f>
        <v>0</v>
      </c>
      <c r="I186" s="73">
        <f>IFERROR(VLOOKUP(I$10 &amp; "_" &amp; $D$9 &amp; "_" &amp; $B186, OBSERVED_DATA!$A$2:$F$6151, 4, FALSE),  0)</f>
        <v>0</v>
      </c>
      <c r="J186" s="73">
        <f>IFERROR(VLOOKUP(J$10 &amp; "_" &amp; $D$9 &amp; "_" &amp; $B186, OBSERVED_DATA!$A$2:$F$6151, 4, FALSE),  0)</f>
        <v>0</v>
      </c>
      <c r="K186" s="72">
        <f>IFERROR(VLOOKUP(K$10 &amp; "_" &amp; $D$9 &amp; "_" &amp; $B186, OBSERVED_DATA!$A$2:$F$6151, 4, FALSE),  0)</f>
        <v>0</v>
      </c>
      <c r="L186" s="74">
        <f>IFERROR(VLOOKUP(L$10 &amp; "_" &amp; $D$9 &amp; "_" &amp; $B186, OBSERVED_DATA!$A$2:$F$6151, 4, FALSE),  0)</f>
        <v>0</v>
      </c>
      <c r="M186" s="72">
        <f>IFERROR(VLOOKUP(M$10 &amp; "_" &amp; $D$9 &amp; "_" &amp; $B186, OBSERVED_DATA!$A$2:$F$6151, 4, FALSE),  0)</f>
        <v>0</v>
      </c>
      <c r="N186" s="72">
        <f>IFERROR(VLOOKUP(N$10 &amp; "_" &amp; $D$9 &amp; "_" &amp; $B186, OBSERVED_DATA!$A$2:$F$6151, 4, FALSE),  0)</f>
        <v>3.8999999999999999E-6</v>
      </c>
      <c r="O186" s="74">
        <f>IFERROR(VLOOKUP(O$10 &amp; "_" &amp; $D$9 &amp; "_" &amp; $B186, OBSERVED_DATA!$A$2:$F$6151, 4, FALSE),  0)</f>
        <v>0</v>
      </c>
      <c r="P186" s="72">
        <f>IFERROR(VLOOKUP(P$10 &amp; "_" &amp; $D$9 &amp; "_" &amp; $B186, OBSERVED_DATA!$A$2:$F$6151, 4, FALSE),  0)</f>
        <v>0</v>
      </c>
      <c r="Q186" s="72">
        <f>IFERROR(VLOOKUP(Q$10 &amp; "_" &amp; $D$9 &amp; "_" &amp; $B186, OBSERVED_DATA!$A$2:$F$6151, 4, FALSE),  0)</f>
        <v>8.2000000000000001E-5</v>
      </c>
      <c r="R186" s="72">
        <f>IFERROR(VLOOKUP(R$10 &amp; "_" &amp; $D$9 &amp; "_" &amp; $B186, OBSERVED_DATA!$A$2:$F$6151, 4, FALSE),  0)</f>
        <v>4.8000000000000001E-5</v>
      </c>
      <c r="S186" s="72">
        <f>IFERROR(VLOOKUP(S$10 &amp; "_" &amp; $D$9 &amp; "_" &amp; $B186, OBSERVED_DATA!$A$2:$F$6151, 4, FALSE),  0)</f>
        <v>1.9346000000000001E-3</v>
      </c>
      <c r="T186" s="72">
        <f>IFERROR(VLOOKUP(T$10 &amp; "_" &amp; $D$9 &amp; "_" &amp; $B186, OBSERVED_DATA!$A$2:$F$6151, 4, FALSE),  0)</f>
        <v>1.8531000000000001E-3</v>
      </c>
    </row>
    <row r="187" spans="2:20" x14ac:dyDescent="0.25">
      <c r="B187" s="30">
        <f>Obs_Time!B187</f>
        <v>352</v>
      </c>
      <c r="C187" s="30">
        <f>Obs_Time!C187</f>
        <v>353</v>
      </c>
      <c r="D187" s="47"/>
      <c r="E187" s="72">
        <f>IFERROR(VLOOKUP(E$10 &amp; "_" &amp; $D$9 &amp; "_" &amp; $B187, OBSERVED_DATA!$A$2:$F$6151, 4, FALSE),  0)</f>
        <v>0</v>
      </c>
      <c r="F187" s="73">
        <f>IFERROR(VLOOKUP(F$10 &amp; "_" &amp; $D$9 &amp; "_" &amp; $B187, OBSERVED_DATA!$A$2:$F$6151, 4, FALSE),  0)</f>
        <v>0</v>
      </c>
      <c r="G187" s="73">
        <f>IFERROR(VLOOKUP(G$10 &amp; "_" &amp; $D$9 &amp; "_" &amp; $B187, OBSERVED_DATA!$A$2:$F$6151, 4, FALSE),  0)</f>
        <v>0</v>
      </c>
      <c r="H187" s="73">
        <f>IFERROR(VLOOKUP(H$10 &amp; "_" &amp; $D$9 &amp; "_" &amp; $B187, OBSERVED_DATA!$A$2:$F$6151, 4, FALSE),  0)</f>
        <v>0</v>
      </c>
      <c r="I187" s="73">
        <f>IFERROR(VLOOKUP(I$10 &amp; "_" &amp; $D$9 &amp; "_" &amp; $B187, OBSERVED_DATA!$A$2:$F$6151, 4, FALSE),  0)</f>
        <v>0</v>
      </c>
      <c r="J187" s="73">
        <f>IFERROR(VLOOKUP(J$10 &amp; "_" &amp; $D$9 &amp; "_" &amp; $B187, OBSERVED_DATA!$A$2:$F$6151, 4, FALSE),  0)</f>
        <v>0</v>
      </c>
      <c r="K187" s="72">
        <f>IFERROR(VLOOKUP(K$10 &amp; "_" &amp; $D$9 &amp; "_" &amp; $B187, OBSERVED_DATA!$A$2:$F$6151, 4, FALSE),  0)</f>
        <v>0</v>
      </c>
      <c r="L187" s="74">
        <f>IFERROR(VLOOKUP(L$10 &amp; "_" &amp; $D$9 &amp; "_" &amp; $B187, OBSERVED_DATA!$A$2:$F$6151, 4, FALSE),  0)</f>
        <v>0</v>
      </c>
      <c r="M187" s="72">
        <f>IFERROR(VLOOKUP(M$10 &amp; "_" &amp; $D$9 &amp; "_" &amp; $B187, OBSERVED_DATA!$A$2:$F$6151, 4, FALSE),  0)</f>
        <v>0</v>
      </c>
      <c r="N187" s="72">
        <f>IFERROR(VLOOKUP(N$10 &amp; "_" &amp; $D$9 &amp; "_" &amp; $B187, OBSERVED_DATA!$A$2:$F$6151, 4, FALSE),  0)</f>
        <v>2.6000000000000001E-6</v>
      </c>
      <c r="O187" s="74">
        <f>IFERROR(VLOOKUP(O$10 &amp; "_" &amp; $D$9 &amp; "_" &amp; $B187, OBSERVED_DATA!$A$2:$F$6151, 4, FALSE),  0)</f>
        <v>0</v>
      </c>
      <c r="P187" s="72">
        <f>IFERROR(VLOOKUP(P$10 &amp; "_" &amp; $D$9 &amp; "_" &amp; $B187, OBSERVED_DATA!$A$2:$F$6151, 4, FALSE),  0)</f>
        <v>0</v>
      </c>
      <c r="Q187" s="72">
        <f>IFERROR(VLOOKUP(Q$10 &amp; "_" &amp; $D$9 &amp; "_" &amp; $B187, OBSERVED_DATA!$A$2:$F$6151, 4, FALSE),  0)</f>
        <v>4.1E-5</v>
      </c>
      <c r="R187" s="72">
        <f>IFERROR(VLOOKUP(R$10 &amp; "_" &amp; $D$9 &amp; "_" &amp; $B187, OBSERVED_DATA!$A$2:$F$6151, 4, FALSE),  0)</f>
        <v>0</v>
      </c>
      <c r="S187" s="72">
        <f>IFERROR(VLOOKUP(S$10 &amp; "_" &amp; $D$9 &amp; "_" &amp; $B187, OBSERVED_DATA!$A$2:$F$6151, 4, FALSE),  0)</f>
        <v>1.9004E-3</v>
      </c>
      <c r="T187" s="72">
        <f>IFERROR(VLOOKUP(T$10 &amp; "_" &amp; $D$9 &amp; "_" &amp; $B187, OBSERVED_DATA!$A$2:$F$6151, 4, FALSE),  0)</f>
        <v>1.7731999999999999E-3</v>
      </c>
    </row>
    <row r="188" spans="2:20" x14ac:dyDescent="0.25">
      <c r="B188" s="30">
        <f>Obs_Time!B188</f>
        <v>354</v>
      </c>
      <c r="C188" s="30">
        <f>Obs_Time!C188</f>
        <v>355</v>
      </c>
      <c r="D188" s="47"/>
      <c r="E188" s="72">
        <f>IFERROR(VLOOKUP(E$10 &amp; "_" &amp; $D$9 &amp; "_" &amp; $B188, OBSERVED_DATA!$A$2:$F$6151, 4, FALSE),  0)</f>
        <v>0</v>
      </c>
      <c r="F188" s="73">
        <f>IFERROR(VLOOKUP(F$10 &amp; "_" &amp; $D$9 &amp; "_" &amp; $B188, OBSERVED_DATA!$A$2:$F$6151, 4, FALSE),  0)</f>
        <v>0</v>
      </c>
      <c r="G188" s="73">
        <f>IFERROR(VLOOKUP(G$10 &amp; "_" &amp; $D$9 &amp; "_" &amp; $B188, OBSERVED_DATA!$A$2:$F$6151, 4, FALSE),  0)</f>
        <v>0</v>
      </c>
      <c r="H188" s="73">
        <f>IFERROR(VLOOKUP(H$10 &amp; "_" &amp; $D$9 &amp; "_" &amp; $B188, OBSERVED_DATA!$A$2:$F$6151, 4, FALSE),  0)</f>
        <v>0</v>
      </c>
      <c r="I188" s="73">
        <f>IFERROR(VLOOKUP(I$10 &amp; "_" &amp; $D$9 &amp; "_" &amp; $B188, OBSERVED_DATA!$A$2:$F$6151, 4, FALSE),  0)</f>
        <v>0</v>
      </c>
      <c r="J188" s="73">
        <f>IFERROR(VLOOKUP(J$10 &amp; "_" &amp; $D$9 &amp; "_" &amp; $B188, OBSERVED_DATA!$A$2:$F$6151, 4, FALSE),  0)</f>
        <v>0</v>
      </c>
      <c r="K188" s="72">
        <f>IFERROR(VLOOKUP(K$10 &amp; "_" &amp; $D$9 &amp; "_" &amp; $B188, OBSERVED_DATA!$A$2:$F$6151, 4, FALSE),  0)</f>
        <v>0</v>
      </c>
      <c r="L188" s="74">
        <f>IFERROR(VLOOKUP(L$10 &amp; "_" &amp; $D$9 &amp; "_" &amp; $B188, OBSERVED_DATA!$A$2:$F$6151, 4, FALSE),  0)</f>
        <v>0</v>
      </c>
      <c r="M188" s="72">
        <f>IFERROR(VLOOKUP(M$10 &amp; "_" &amp; $D$9 &amp; "_" &amp; $B188, OBSERVED_DATA!$A$2:$F$6151, 4, FALSE),  0)</f>
        <v>0</v>
      </c>
      <c r="N188" s="72">
        <f>IFERROR(VLOOKUP(N$10 &amp; "_" &amp; $D$9 &amp; "_" &amp; $B188, OBSERVED_DATA!$A$2:$F$6151, 4, FALSE),  0)</f>
        <v>1.3E-6</v>
      </c>
      <c r="O188" s="74">
        <f>IFERROR(VLOOKUP(O$10 &amp; "_" &amp; $D$9 &amp; "_" &amp; $B188, OBSERVED_DATA!$A$2:$F$6151, 4, FALSE),  0)</f>
        <v>0</v>
      </c>
      <c r="P188" s="72">
        <f>IFERROR(VLOOKUP(P$10 &amp; "_" &amp; $D$9 &amp; "_" &amp; $B188, OBSERVED_DATA!$A$2:$F$6151, 4, FALSE),  0)</f>
        <v>0</v>
      </c>
      <c r="Q188" s="72">
        <f>IFERROR(VLOOKUP(Q$10 &amp; "_" &amp; $D$9 &amp; "_" &amp; $B188, OBSERVED_DATA!$A$2:$F$6151, 4, FALSE),  0)</f>
        <v>0</v>
      </c>
      <c r="R188" s="72">
        <f>IFERROR(VLOOKUP(R$10 &amp; "_" &amp; $D$9 &amp; "_" &amp; $B188, OBSERVED_DATA!$A$2:$F$6151, 4, FALSE),  0)</f>
        <v>0</v>
      </c>
      <c r="S188" s="72">
        <f>IFERROR(VLOOKUP(S$10 &amp; "_" &amp; $D$9 &amp; "_" &amp; $B188, OBSERVED_DATA!$A$2:$F$6151, 4, FALSE),  0)</f>
        <v>1.8791000000000001E-3</v>
      </c>
      <c r="T188" s="72">
        <f>IFERROR(VLOOKUP(T$10 &amp; "_" &amp; $D$9 &amp; "_" &amp; $B188, OBSERVED_DATA!$A$2:$F$6151, 4, FALSE),  0)</f>
        <v>1.6919000000000001E-3</v>
      </c>
    </row>
    <row r="189" spans="2:20" x14ac:dyDescent="0.25">
      <c r="B189" s="30">
        <f>Obs_Time!B189</f>
        <v>356</v>
      </c>
      <c r="C189" s="30">
        <f>Obs_Time!C189</f>
        <v>357</v>
      </c>
      <c r="D189" s="47"/>
      <c r="E189" s="72">
        <f>IFERROR(VLOOKUP(E$10 &amp; "_" &amp; $D$9 &amp; "_" &amp; $B189, OBSERVED_DATA!$A$2:$F$6151, 4, FALSE),  0)</f>
        <v>0</v>
      </c>
      <c r="F189" s="73">
        <f>IFERROR(VLOOKUP(F$10 &amp; "_" &amp; $D$9 &amp; "_" &amp; $B189, OBSERVED_DATA!$A$2:$F$6151, 4, FALSE),  0)</f>
        <v>0</v>
      </c>
      <c r="G189" s="73">
        <f>IFERROR(VLOOKUP(G$10 &amp; "_" &amp; $D$9 &amp; "_" &amp; $B189, OBSERVED_DATA!$A$2:$F$6151, 4, FALSE),  0)</f>
        <v>0</v>
      </c>
      <c r="H189" s="73">
        <f>IFERROR(VLOOKUP(H$10 &amp; "_" &amp; $D$9 &amp; "_" &amp; $B189, OBSERVED_DATA!$A$2:$F$6151, 4, FALSE),  0)</f>
        <v>0</v>
      </c>
      <c r="I189" s="73">
        <f>IFERROR(VLOOKUP(I$10 &amp; "_" &amp; $D$9 &amp; "_" &amp; $B189, OBSERVED_DATA!$A$2:$F$6151, 4, FALSE),  0)</f>
        <v>0</v>
      </c>
      <c r="J189" s="73">
        <f>IFERROR(VLOOKUP(J$10 &amp; "_" &amp; $D$9 &amp; "_" &amp; $B189, OBSERVED_DATA!$A$2:$F$6151, 4, FALSE),  0)</f>
        <v>0</v>
      </c>
      <c r="K189" s="72">
        <f>IFERROR(VLOOKUP(K$10 &amp; "_" &amp; $D$9 &amp; "_" &amp; $B189, OBSERVED_DATA!$A$2:$F$6151, 4, FALSE),  0)</f>
        <v>0</v>
      </c>
      <c r="L189" s="74">
        <f>IFERROR(VLOOKUP(L$10 &amp; "_" &amp; $D$9 &amp; "_" &amp; $B189, OBSERVED_DATA!$A$2:$F$6151, 4, FALSE),  0)</f>
        <v>0</v>
      </c>
      <c r="M189" s="72">
        <f>IFERROR(VLOOKUP(M$10 &amp; "_" &amp; $D$9 &amp; "_" &amp; $B189, OBSERVED_DATA!$A$2:$F$6151, 4, FALSE),  0)</f>
        <v>0</v>
      </c>
      <c r="N189" s="72">
        <f>IFERROR(VLOOKUP(N$10 &amp; "_" &amp; $D$9 &amp; "_" &amp; $B189, OBSERVED_DATA!$A$2:$F$6151, 4, FALSE),  0)</f>
        <v>0</v>
      </c>
      <c r="O189" s="74">
        <f>IFERROR(VLOOKUP(O$10 &amp; "_" &amp; $D$9 &amp; "_" &amp; $B189, OBSERVED_DATA!$A$2:$F$6151, 4, FALSE),  0)</f>
        <v>0</v>
      </c>
      <c r="P189" s="72">
        <f>IFERROR(VLOOKUP(P$10 &amp; "_" &amp; $D$9 &amp; "_" &amp; $B189, OBSERVED_DATA!$A$2:$F$6151, 4, FALSE),  0)</f>
        <v>0</v>
      </c>
      <c r="Q189" s="72">
        <f>IFERROR(VLOOKUP(Q$10 &amp; "_" &amp; $D$9 &amp; "_" &amp; $B189, OBSERVED_DATA!$A$2:$F$6151, 4, FALSE),  0)</f>
        <v>0</v>
      </c>
      <c r="R189" s="72">
        <f>IFERROR(VLOOKUP(R$10 &amp; "_" &amp; $D$9 &amp; "_" &amp; $B189, OBSERVED_DATA!$A$2:$F$6151, 4, FALSE),  0)</f>
        <v>0</v>
      </c>
      <c r="S189" s="72">
        <f>IFERROR(VLOOKUP(S$10 &amp; "_" &amp; $D$9 &amp; "_" &amp; $B189, OBSERVED_DATA!$A$2:$F$6151, 4, FALSE),  0)</f>
        <v>1.8591E-3</v>
      </c>
      <c r="T189" s="72">
        <f>IFERROR(VLOOKUP(T$10 &amp; "_" &amp; $D$9 &amp; "_" &amp; $B189, OBSERVED_DATA!$A$2:$F$6151, 4, FALSE),  0)</f>
        <v>1.6298E-3</v>
      </c>
    </row>
    <row r="190" spans="2:20" x14ac:dyDescent="0.25">
      <c r="B190" s="30">
        <f>Obs_Time!B190</f>
        <v>358</v>
      </c>
      <c r="C190" s="30">
        <f>Obs_Time!C190</f>
        <v>359</v>
      </c>
      <c r="D190" s="47"/>
      <c r="E190" s="72">
        <f>IFERROR(VLOOKUP(E$10 &amp; "_" &amp; $D$9 &amp; "_" &amp; $B190, OBSERVED_DATA!$A$2:$F$6151, 4, FALSE),  0)</f>
        <v>0</v>
      </c>
      <c r="F190" s="73">
        <f>IFERROR(VLOOKUP(F$10 &amp; "_" &amp; $D$9 &amp; "_" &amp; $B190, OBSERVED_DATA!$A$2:$F$6151, 4, FALSE),  0)</f>
        <v>0</v>
      </c>
      <c r="G190" s="73">
        <f>IFERROR(VLOOKUP(G$10 &amp; "_" &amp; $D$9 &amp; "_" &amp; $B190, OBSERVED_DATA!$A$2:$F$6151, 4, FALSE),  0)</f>
        <v>0</v>
      </c>
      <c r="H190" s="73">
        <f>IFERROR(VLOOKUP(H$10 &amp; "_" &amp; $D$9 &amp; "_" &amp; $B190, OBSERVED_DATA!$A$2:$F$6151, 4, FALSE),  0)</f>
        <v>0</v>
      </c>
      <c r="I190" s="73">
        <f>IFERROR(VLOOKUP(I$10 &amp; "_" &amp; $D$9 &amp; "_" &amp; $B190, OBSERVED_DATA!$A$2:$F$6151, 4, FALSE),  0)</f>
        <v>0</v>
      </c>
      <c r="J190" s="73">
        <f>IFERROR(VLOOKUP(J$10 &amp; "_" &amp; $D$9 &amp; "_" &amp; $B190, OBSERVED_DATA!$A$2:$F$6151, 4, FALSE),  0)</f>
        <v>0</v>
      </c>
      <c r="K190" s="72">
        <f>IFERROR(VLOOKUP(K$10 &amp; "_" &amp; $D$9 &amp; "_" &amp; $B190, OBSERVED_DATA!$A$2:$F$6151, 4, FALSE),  0)</f>
        <v>0</v>
      </c>
      <c r="L190" s="74">
        <f>IFERROR(VLOOKUP(L$10 &amp; "_" &amp; $D$9 &amp; "_" &amp; $B190, OBSERVED_DATA!$A$2:$F$6151, 4, FALSE),  0)</f>
        <v>0</v>
      </c>
      <c r="M190" s="72">
        <f>IFERROR(VLOOKUP(M$10 &amp; "_" &amp; $D$9 &amp; "_" &amp; $B190, OBSERVED_DATA!$A$2:$F$6151, 4, FALSE),  0)</f>
        <v>0</v>
      </c>
      <c r="N190" s="72">
        <f>IFERROR(VLOOKUP(N$10 &amp; "_" &amp; $D$9 &amp; "_" &amp; $B190, OBSERVED_DATA!$A$2:$F$6151, 4, FALSE),  0)</f>
        <v>0</v>
      </c>
      <c r="O190" s="74">
        <f>IFERROR(VLOOKUP(O$10 &amp; "_" &amp; $D$9 &amp; "_" &amp; $B190, OBSERVED_DATA!$A$2:$F$6151, 4, FALSE),  0)</f>
        <v>0</v>
      </c>
      <c r="P190" s="72">
        <f>IFERROR(VLOOKUP(P$10 &amp; "_" &amp; $D$9 &amp; "_" &amp; $B190, OBSERVED_DATA!$A$2:$F$6151, 4, FALSE),  0)</f>
        <v>0</v>
      </c>
      <c r="Q190" s="72">
        <f>IFERROR(VLOOKUP(Q$10 &amp; "_" &amp; $D$9 &amp; "_" &amp; $B190, OBSERVED_DATA!$A$2:$F$6151, 4, FALSE),  0)</f>
        <v>0</v>
      </c>
      <c r="R190" s="72">
        <f>IFERROR(VLOOKUP(R$10 &amp; "_" &amp; $D$9 &amp; "_" &amp; $B190, OBSERVED_DATA!$A$2:$F$6151, 4, FALSE),  0)</f>
        <v>0</v>
      </c>
      <c r="S190" s="72">
        <f>IFERROR(VLOOKUP(S$10 &amp; "_" &amp; $D$9 &amp; "_" &amp; $B190, OBSERVED_DATA!$A$2:$F$6151, 4, FALSE),  0)</f>
        <v>1.8397000000000001E-3</v>
      </c>
      <c r="T190" s="72">
        <f>IFERROR(VLOOKUP(T$10 &amp; "_" &amp; $D$9 &amp; "_" &amp; $B190, OBSERVED_DATA!$A$2:$F$6151, 4, FALSE),  0)</f>
        <v>1.5694000000000001E-3</v>
      </c>
    </row>
    <row r="191" spans="2:20" x14ac:dyDescent="0.25">
      <c r="B191" s="30">
        <f>Obs_Time!B191</f>
        <v>360</v>
      </c>
      <c r="C191" s="30">
        <f>Obs_Time!C191</f>
        <v>361</v>
      </c>
      <c r="D191" s="47"/>
      <c r="E191" s="72">
        <f>IFERROR(VLOOKUP(E$10 &amp; "_" &amp; $D$9 &amp; "_" &amp; $B191, OBSERVED_DATA!$A$2:$F$6151, 4, FALSE),  0)</f>
        <v>0</v>
      </c>
      <c r="F191" s="73">
        <f>IFERROR(VLOOKUP(F$10 &amp; "_" &amp; $D$9 &amp; "_" &amp; $B191, OBSERVED_DATA!$A$2:$F$6151, 4, FALSE),  0)</f>
        <v>0</v>
      </c>
      <c r="G191" s="73">
        <f>IFERROR(VLOOKUP(G$10 &amp; "_" &amp; $D$9 &amp; "_" &amp; $B191, OBSERVED_DATA!$A$2:$F$6151, 4, FALSE),  0)</f>
        <v>0</v>
      </c>
      <c r="H191" s="73">
        <f>IFERROR(VLOOKUP(H$10 &amp; "_" &amp; $D$9 &amp; "_" &amp; $B191, OBSERVED_DATA!$A$2:$F$6151, 4, FALSE),  0)</f>
        <v>0</v>
      </c>
      <c r="I191" s="73">
        <f>IFERROR(VLOOKUP(I$10 &amp; "_" &amp; $D$9 &amp; "_" &amp; $B191, OBSERVED_DATA!$A$2:$F$6151, 4, FALSE),  0)</f>
        <v>0</v>
      </c>
      <c r="J191" s="73">
        <f>IFERROR(VLOOKUP(J$10 &amp; "_" &amp; $D$9 &amp; "_" &amp; $B191, OBSERVED_DATA!$A$2:$F$6151, 4, FALSE),  0)</f>
        <v>0</v>
      </c>
      <c r="K191" s="72">
        <f>IFERROR(VLOOKUP(K$10 &amp; "_" &amp; $D$9 &amp; "_" &amp; $B191, OBSERVED_DATA!$A$2:$F$6151, 4, FALSE),  0)</f>
        <v>0</v>
      </c>
      <c r="L191" s="74">
        <f>IFERROR(VLOOKUP(L$10 &amp; "_" &amp; $D$9 &amp; "_" &amp; $B191, OBSERVED_DATA!$A$2:$F$6151, 4, FALSE),  0)</f>
        <v>0</v>
      </c>
      <c r="M191" s="72">
        <f>IFERROR(VLOOKUP(M$10 &amp; "_" &amp; $D$9 &amp; "_" &amp; $B191, OBSERVED_DATA!$A$2:$F$6151, 4, FALSE),  0)</f>
        <v>0</v>
      </c>
      <c r="N191" s="72">
        <f>IFERROR(VLOOKUP(N$10 &amp; "_" &amp; $D$9 &amp; "_" &amp; $B191, OBSERVED_DATA!$A$2:$F$6151, 4, FALSE),  0)</f>
        <v>0</v>
      </c>
      <c r="O191" s="74">
        <f>IFERROR(VLOOKUP(O$10 &amp; "_" &amp; $D$9 &amp; "_" &amp; $B191, OBSERVED_DATA!$A$2:$F$6151, 4, FALSE),  0)</f>
        <v>0</v>
      </c>
      <c r="P191" s="72">
        <f>IFERROR(VLOOKUP(P$10 &amp; "_" &amp; $D$9 &amp; "_" &amp; $B191, OBSERVED_DATA!$A$2:$F$6151, 4, FALSE),  0)</f>
        <v>0</v>
      </c>
      <c r="Q191" s="72">
        <f>IFERROR(VLOOKUP(Q$10 &amp; "_" &amp; $D$9 &amp; "_" &amp; $B191, OBSERVED_DATA!$A$2:$F$6151, 4, FALSE),  0)</f>
        <v>0</v>
      </c>
      <c r="R191" s="72">
        <f>IFERROR(VLOOKUP(R$10 &amp; "_" &amp; $D$9 &amp; "_" &amp; $B191, OBSERVED_DATA!$A$2:$F$6151, 4, FALSE),  0)</f>
        <v>0</v>
      </c>
      <c r="S191" s="72">
        <f>IFERROR(VLOOKUP(S$10 &amp; "_" &amp; $D$9 &amp; "_" &amp; $B191, OBSERVED_DATA!$A$2:$F$6151, 4, FALSE),  0)</f>
        <v>1.8212E-3</v>
      </c>
      <c r="T191" s="72">
        <f>IFERROR(VLOOKUP(T$10 &amp; "_" &amp; $D$9 &amp; "_" &amp; $B191, OBSERVED_DATA!$A$2:$F$6151, 4, FALSE),  0)</f>
        <v>1.5097000000000001E-3</v>
      </c>
    </row>
    <row r="192" spans="2:20" x14ac:dyDescent="0.25">
      <c r="B192" s="30">
        <f>Obs_Time!B192</f>
        <v>362</v>
      </c>
      <c r="C192" s="30">
        <f>Obs_Time!C192</f>
        <v>363</v>
      </c>
      <c r="D192" s="47"/>
      <c r="E192" s="72">
        <f>IFERROR(VLOOKUP(E$10 &amp; "_" &amp; $D$9 &amp; "_" &amp; $B192, OBSERVED_DATA!$A$2:$F$6151, 4, FALSE),  0)</f>
        <v>0</v>
      </c>
      <c r="F192" s="73">
        <f>IFERROR(VLOOKUP(F$10 &amp; "_" &amp; $D$9 &amp; "_" &amp; $B192, OBSERVED_DATA!$A$2:$F$6151, 4, FALSE),  0)</f>
        <v>0</v>
      </c>
      <c r="G192" s="73">
        <f>IFERROR(VLOOKUP(G$10 &amp; "_" &amp; $D$9 &amp; "_" &amp; $B192, OBSERVED_DATA!$A$2:$F$6151, 4, FALSE),  0)</f>
        <v>0</v>
      </c>
      <c r="H192" s="73">
        <f>IFERROR(VLOOKUP(H$10 &amp; "_" &amp; $D$9 &amp; "_" &amp; $B192, OBSERVED_DATA!$A$2:$F$6151, 4, FALSE),  0)</f>
        <v>0</v>
      </c>
      <c r="I192" s="73">
        <f>IFERROR(VLOOKUP(I$10 &amp; "_" &amp; $D$9 &amp; "_" &amp; $B192, OBSERVED_DATA!$A$2:$F$6151, 4, FALSE),  0)</f>
        <v>0</v>
      </c>
      <c r="J192" s="73">
        <f>IFERROR(VLOOKUP(J$10 &amp; "_" &amp; $D$9 &amp; "_" &amp; $B192, OBSERVED_DATA!$A$2:$F$6151, 4, FALSE),  0)</f>
        <v>0</v>
      </c>
      <c r="K192" s="72">
        <f>IFERROR(VLOOKUP(K$10 &amp; "_" &amp; $D$9 &amp; "_" &amp; $B192, OBSERVED_DATA!$A$2:$F$6151, 4, FALSE),  0)</f>
        <v>0</v>
      </c>
      <c r="L192" s="74">
        <f>IFERROR(VLOOKUP(L$10 &amp; "_" &amp; $D$9 &amp; "_" &amp; $B192, OBSERVED_DATA!$A$2:$F$6151, 4, FALSE),  0)</f>
        <v>0</v>
      </c>
      <c r="M192" s="72">
        <f>IFERROR(VLOOKUP(M$10 &amp; "_" &amp; $D$9 &amp; "_" &amp; $B192, OBSERVED_DATA!$A$2:$F$6151, 4, FALSE),  0)</f>
        <v>0</v>
      </c>
      <c r="N192" s="72">
        <f>IFERROR(VLOOKUP(N$10 &amp; "_" &amp; $D$9 &amp; "_" &amp; $B192, OBSERVED_DATA!$A$2:$F$6151, 4, FALSE),  0)</f>
        <v>0</v>
      </c>
      <c r="O192" s="74">
        <f>IFERROR(VLOOKUP(O$10 &amp; "_" &amp; $D$9 &amp; "_" &amp; $B192, OBSERVED_DATA!$A$2:$F$6151, 4, FALSE),  0)</f>
        <v>0</v>
      </c>
      <c r="P192" s="72">
        <f>IFERROR(VLOOKUP(P$10 &amp; "_" &amp; $D$9 &amp; "_" &amp; $B192, OBSERVED_DATA!$A$2:$F$6151, 4, FALSE),  0)</f>
        <v>0</v>
      </c>
      <c r="Q192" s="72">
        <f>IFERROR(VLOOKUP(Q$10 &amp; "_" &amp; $D$9 &amp; "_" &amp; $B192, OBSERVED_DATA!$A$2:$F$6151, 4, FALSE),  0)</f>
        <v>0</v>
      </c>
      <c r="R192" s="72">
        <f>IFERROR(VLOOKUP(R$10 &amp; "_" &amp; $D$9 &amp; "_" &amp; $B192, OBSERVED_DATA!$A$2:$F$6151, 4, FALSE),  0)</f>
        <v>0</v>
      </c>
      <c r="S192" s="72">
        <f>IFERROR(VLOOKUP(S$10 &amp; "_" &amp; $D$9 &amp; "_" &amp; $B192, OBSERVED_DATA!$A$2:$F$6151, 4, FALSE),  0)</f>
        <v>1.8086000000000001E-3</v>
      </c>
      <c r="T192" s="72">
        <f>IFERROR(VLOOKUP(T$10 &amp; "_" &amp; $D$9 &amp; "_" &amp; $B192, OBSERVED_DATA!$A$2:$F$6151, 4, FALSE),  0)</f>
        <v>1.4567E-3</v>
      </c>
    </row>
    <row r="193" spans="2:20" x14ac:dyDescent="0.25">
      <c r="B193" s="30">
        <f>Obs_Time!B193</f>
        <v>364</v>
      </c>
      <c r="C193" s="30">
        <f>Obs_Time!C193</f>
        <v>365</v>
      </c>
      <c r="D193" s="47"/>
      <c r="E193" s="72">
        <f>IFERROR(VLOOKUP(E$10 &amp; "_" &amp; $D$9 &amp; "_" &amp; $B193, OBSERVED_DATA!$A$2:$F$6151, 4, FALSE),  0)</f>
        <v>0</v>
      </c>
      <c r="F193" s="73">
        <f>IFERROR(VLOOKUP(F$10 &amp; "_" &amp; $D$9 &amp; "_" &amp; $B193, OBSERVED_DATA!$A$2:$F$6151, 4, FALSE),  0)</f>
        <v>0</v>
      </c>
      <c r="G193" s="73">
        <f>IFERROR(VLOOKUP(G$10 &amp; "_" &amp; $D$9 &amp; "_" &amp; $B193, OBSERVED_DATA!$A$2:$F$6151, 4, FALSE),  0)</f>
        <v>0</v>
      </c>
      <c r="H193" s="73">
        <f>IFERROR(VLOOKUP(H$10 &amp; "_" &amp; $D$9 &amp; "_" &amp; $B193, OBSERVED_DATA!$A$2:$F$6151, 4, FALSE),  0)</f>
        <v>0</v>
      </c>
      <c r="I193" s="73">
        <f>IFERROR(VLOOKUP(I$10 &amp; "_" &amp; $D$9 &amp; "_" &amp; $B193, OBSERVED_DATA!$A$2:$F$6151, 4, FALSE),  0)</f>
        <v>0</v>
      </c>
      <c r="J193" s="73">
        <f>IFERROR(VLOOKUP(J$10 &amp; "_" &amp; $D$9 &amp; "_" &amp; $B193, OBSERVED_DATA!$A$2:$F$6151, 4, FALSE),  0)</f>
        <v>0</v>
      </c>
      <c r="K193" s="72">
        <f>IFERROR(VLOOKUP(K$10 &amp; "_" &amp; $D$9 &amp; "_" &amp; $B193, OBSERVED_DATA!$A$2:$F$6151, 4, FALSE),  0)</f>
        <v>0</v>
      </c>
      <c r="L193" s="74">
        <f>IFERROR(VLOOKUP(L$10 &amp; "_" &amp; $D$9 &amp; "_" &amp; $B193, OBSERVED_DATA!$A$2:$F$6151, 4, FALSE),  0)</f>
        <v>0</v>
      </c>
      <c r="M193" s="72">
        <f>IFERROR(VLOOKUP(M$10 &amp; "_" &amp; $D$9 &amp; "_" &amp; $B193, OBSERVED_DATA!$A$2:$F$6151, 4, FALSE),  0)</f>
        <v>0</v>
      </c>
      <c r="N193" s="72">
        <f>IFERROR(VLOOKUP(N$10 &amp; "_" &amp; $D$9 &amp; "_" &amp; $B193, OBSERVED_DATA!$A$2:$F$6151, 4, FALSE),  0)</f>
        <v>0</v>
      </c>
      <c r="O193" s="74">
        <f>IFERROR(VLOOKUP(O$10 &amp; "_" &amp; $D$9 &amp; "_" &amp; $B193, OBSERVED_DATA!$A$2:$F$6151, 4, FALSE),  0)</f>
        <v>0</v>
      </c>
      <c r="P193" s="72">
        <f>IFERROR(VLOOKUP(P$10 &amp; "_" &amp; $D$9 &amp; "_" &amp; $B193, OBSERVED_DATA!$A$2:$F$6151, 4, FALSE),  0)</f>
        <v>0</v>
      </c>
      <c r="Q193" s="72">
        <f>IFERROR(VLOOKUP(Q$10 &amp; "_" &amp; $D$9 &amp; "_" &amp; $B193, OBSERVED_DATA!$A$2:$F$6151, 4, FALSE),  0)</f>
        <v>0</v>
      </c>
      <c r="R193" s="72">
        <f>IFERROR(VLOOKUP(R$10 &amp; "_" &amp; $D$9 &amp; "_" &amp; $B193, OBSERVED_DATA!$A$2:$F$6151, 4, FALSE),  0)</f>
        <v>0</v>
      </c>
      <c r="S193" s="72">
        <f>IFERROR(VLOOKUP(S$10 &amp; "_" &amp; $D$9 &amp; "_" &amp; $B193, OBSERVED_DATA!$A$2:$F$6151, 4, FALSE),  0)</f>
        <v>1.7734000000000001E-3</v>
      </c>
      <c r="T193" s="72">
        <f>IFERROR(VLOOKUP(T$10 &amp; "_" &amp; $D$9 &amp; "_" &amp; $B193, OBSERVED_DATA!$A$2:$F$6151, 4, FALSE),  0)</f>
        <v>1.3898000000000001E-3</v>
      </c>
    </row>
    <row r="194" spans="2:20" x14ac:dyDescent="0.25">
      <c r="B194" s="30">
        <f>Obs_Time!B194</f>
        <v>366</v>
      </c>
      <c r="C194" s="30">
        <f>Obs_Time!C194</f>
        <v>367</v>
      </c>
      <c r="D194" s="47"/>
      <c r="E194" s="72">
        <f>IFERROR(VLOOKUP(E$10 &amp; "_" &amp; $D$9 &amp; "_" &amp; $B194, OBSERVED_DATA!$A$2:$F$6151, 4, FALSE),  0)</f>
        <v>0</v>
      </c>
      <c r="F194" s="73">
        <f>IFERROR(VLOOKUP(F$10 &amp; "_" &amp; $D$9 &amp; "_" &amp; $B194, OBSERVED_DATA!$A$2:$F$6151, 4, FALSE),  0)</f>
        <v>0</v>
      </c>
      <c r="G194" s="73">
        <f>IFERROR(VLOOKUP(G$10 &amp; "_" &amp; $D$9 &amp; "_" &amp; $B194, OBSERVED_DATA!$A$2:$F$6151, 4, FALSE),  0)</f>
        <v>0</v>
      </c>
      <c r="H194" s="73">
        <f>IFERROR(VLOOKUP(H$10 &amp; "_" &amp; $D$9 &amp; "_" &amp; $B194, OBSERVED_DATA!$A$2:$F$6151, 4, FALSE),  0)</f>
        <v>0</v>
      </c>
      <c r="I194" s="73">
        <f>IFERROR(VLOOKUP(I$10 &amp; "_" &amp; $D$9 &amp; "_" &amp; $B194, OBSERVED_DATA!$A$2:$F$6151, 4, FALSE),  0)</f>
        <v>0</v>
      </c>
      <c r="J194" s="73">
        <f>IFERROR(VLOOKUP(J$10 &amp; "_" &amp; $D$9 &amp; "_" &amp; $B194, OBSERVED_DATA!$A$2:$F$6151, 4, FALSE),  0)</f>
        <v>0</v>
      </c>
      <c r="K194" s="72">
        <f>IFERROR(VLOOKUP(K$10 &amp; "_" &amp; $D$9 &amp; "_" &amp; $B194, OBSERVED_DATA!$A$2:$F$6151, 4, FALSE),  0)</f>
        <v>0</v>
      </c>
      <c r="L194" s="74">
        <f>IFERROR(VLOOKUP(L$10 &amp; "_" &amp; $D$9 &amp; "_" &amp; $B194, OBSERVED_DATA!$A$2:$F$6151, 4, FALSE),  0)</f>
        <v>0</v>
      </c>
      <c r="M194" s="72">
        <f>IFERROR(VLOOKUP(M$10 &amp; "_" &amp; $D$9 &amp; "_" &amp; $B194, OBSERVED_DATA!$A$2:$F$6151, 4, FALSE),  0)</f>
        <v>0</v>
      </c>
      <c r="N194" s="72">
        <f>IFERROR(VLOOKUP(N$10 &amp; "_" &amp; $D$9 &amp; "_" &amp; $B194, OBSERVED_DATA!$A$2:$F$6151, 4, FALSE),  0)</f>
        <v>0</v>
      </c>
      <c r="O194" s="74">
        <f>IFERROR(VLOOKUP(O$10 &amp; "_" &amp; $D$9 &amp; "_" &amp; $B194, OBSERVED_DATA!$A$2:$F$6151, 4, FALSE),  0)</f>
        <v>0</v>
      </c>
      <c r="P194" s="72">
        <f>IFERROR(VLOOKUP(P$10 &amp; "_" &amp; $D$9 &amp; "_" &amp; $B194, OBSERVED_DATA!$A$2:$F$6151, 4, FALSE),  0)</f>
        <v>0</v>
      </c>
      <c r="Q194" s="72">
        <f>IFERROR(VLOOKUP(Q$10 &amp; "_" &amp; $D$9 &amp; "_" &amp; $B194, OBSERVED_DATA!$A$2:$F$6151, 4, FALSE),  0)</f>
        <v>0</v>
      </c>
      <c r="R194" s="72">
        <f>IFERROR(VLOOKUP(R$10 &amp; "_" &amp; $D$9 &amp; "_" &amp; $B194, OBSERVED_DATA!$A$2:$F$6151, 4, FALSE),  0)</f>
        <v>0</v>
      </c>
      <c r="S194" s="72">
        <f>IFERROR(VLOOKUP(S$10 &amp; "_" &amp; $D$9 &amp; "_" &amp; $B194, OBSERVED_DATA!$A$2:$F$6151, 4, FALSE),  0)</f>
        <v>1.7390000000000001E-3</v>
      </c>
      <c r="T194" s="72">
        <f>IFERROR(VLOOKUP(T$10 &amp; "_" &amp; $D$9 &amp; "_" &amp; $B194, OBSERVED_DATA!$A$2:$F$6151, 4, FALSE),  0)</f>
        <v>1.3213000000000001E-3</v>
      </c>
    </row>
    <row r="195" spans="2:20" x14ac:dyDescent="0.25">
      <c r="B195" s="30">
        <f>Obs_Time!B195</f>
        <v>368</v>
      </c>
      <c r="C195" s="30">
        <f>Obs_Time!C195</f>
        <v>369</v>
      </c>
      <c r="D195" s="47"/>
      <c r="E195" s="72">
        <f>IFERROR(VLOOKUP(E$10 &amp; "_" &amp; $D$9 &amp; "_" &amp; $B195, OBSERVED_DATA!$A$2:$F$6151, 4, FALSE),  0)</f>
        <v>0</v>
      </c>
      <c r="F195" s="73">
        <f>IFERROR(VLOOKUP(F$10 &amp; "_" &amp; $D$9 &amp; "_" &amp; $B195, OBSERVED_DATA!$A$2:$F$6151, 4, FALSE),  0)</f>
        <v>0</v>
      </c>
      <c r="G195" s="73">
        <f>IFERROR(VLOOKUP(G$10 &amp; "_" &amp; $D$9 &amp; "_" &amp; $B195, OBSERVED_DATA!$A$2:$F$6151, 4, FALSE),  0)</f>
        <v>0</v>
      </c>
      <c r="H195" s="73">
        <f>IFERROR(VLOOKUP(H$10 &amp; "_" &amp; $D$9 &amp; "_" &amp; $B195, OBSERVED_DATA!$A$2:$F$6151, 4, FALSE),  0)</f>
        <v>0</v>
      </c>
      <c r="I195" s="73">
        <f>IFERROR(VLOOKUP(I$10 &amp; "_" &amp; $D$9 &amp; "_" &amp; $B195, OBSERVED_DATA!$A$2:$F$6151, 4, FALSE),  0)</f>
        <v>0</v>
      </c>
      <c r="J195" s="73">
        <f>IFERROR(VLOOKUP(J$10 &amp; "_" &amp; $D$9 &amp; "_" &amp; $B195, OBSERVED_DATA!$A$2:$F$6151, 4, FALSE),  0)</f>
        <v>0</v>
      </c>
      <c r="K195" s="72">
        <f>IFERROR(VLOOKUP(K$10 &amp; "_" &amp; $D$9 &amp; "_" &amp; $B195, OBSERVED_DATA!$A$2:$F$6151, 4, FALSE),  0)</f>
        <v>0</v>
      </c>
      <c r="L195" s="74">
        <f>IFERROR(VLOOKUP(L$10 &amp; "_" &amp; $D$9 &amp; "_" &amp; $B195, OBSERVED_DATA!$A$2:$F$6151, 4, FALSE),  0)</f>
        <v>0</v>
      </c>
      <c r="M195" s="72">
        <f>IFERROR(VLOOKUP(M$10 &amp; "_" &amp; $D$9 &amp; "_" &amp; $B195, OBSERVED_DATA!$A$2:$F$6151, 4, FALSE),  0)</f>
        <v>0</v>
      </c>
      <c r="N195" s="72">
        <f>IFERROR(VLOOKUP(N$10 &amp; "_" &amp; $D$9 &amp; "_" &amp; $B195, OBSERVED_DATA!$A$2:$F$6151, 4, FALSE),  0)</f>
        <v>0</v>
      </c>
      <c r="O195" s="74">
        <f>IFERROR(VLOOKUP(O$10 &amp; "_" &amp; $D$9 &amp; "_" &amp; $B195, OBSERVED_DATA!$A$2:$F$6151, 4, FALSE),  0)</f>
        <v>0</v>
      </c>
      <c r="P195" s="72">
        <f>IFERROR(VLOOKUP(P$10 &amp; "_" &amp; $D$9 &amp; "_" &amp; $B195, OBSERVED_DATA!$A$2:$F$6151, 4, FALSE),  0)</f>
        <v>0</v>
      </c>
      <c r="Q195" s="72">
        <f>IFERROR(VLOOKUP(Q$10 &amp; "_" &amp; $D$9 &amp; "_" &amp; $B195, OBSERVED_DATA!$A$2:$F$6151, 4, FALSE),  0)</f>
        <v>0</v>
      </c>
      <c r="R195" s="72">
        <f>IFERROR(VLOOKUP(R$10 &amp; "_" &amp; $D$9 &amp; "_" &amp; $B195, OBSERVED_DATA!$A$2:$F$6151, 4, FALSE),  0)</f>
        <v>0</v>
      </c>
      <c r="S195" s="72">
        <f>IFERROR(VLOOKUP(S$10 &amp; "_" &amp; $D$9 &amp; "_" &amp; $B195, OBSERVED_DATA!$A$2:$F$6151, 4, FALSE),  0)</f>
        <v>1.7030000000000001E-3</v>
      </c>
      <c r="T195" s="72">
        <f>IFERROR(VLOOKUP(T$10 &amp; "_" &amp; $D$9 &amp; "_" &amp; $B195, OBSERVED_DATA!$A$2:$F$6151, 4, FALSE),  0)</f>
        <v>1.2543999999999999E-3</v>
      </c>
    </row>
    <row r="196" spans="2:20" x14ac:dyDescent="0.25">
      <c r="B196" s="30">
        <f>Obs_Time!B196</f>
        <v>370</v>
      </c>
      <c r="C196" s="30">
        <f>Obs_Time!C196</f>
        <v>371</v>
      </c>
      <c r="D196" s="47"/>
      <c r="E196" s="72">
        <f>IFERROR(VLOOKUP(E$10 &amp; "_" &amp; $D$9 &amp; "_" &amp; $B196, OBSERVED_DATA!$A$2:$F$6151, 4, FALSE),  0)</f>
        <v>0</v>
      </c>
      <c r="F196" s="73">
        <f>IFERROR(VLOOKUP(F$10 &amp; "_" &amp; $D$9 &amp; "_" &amp; $B196, OBSERVED_DATA!$A$2:$F$6151, 4, FALSE),  0)</f>
        <v>0</v>
      </c>
      <c r="G196" s="73">
        <f>IFERROR(VLOOKUP(G$10 &amp; "_" &amp; $D$9 &amp; "_" &amp; $B196, OBSERVED_DATA!$A$2:$F$6151, 4, FALSE),  0)</f>
        <v>0</v>
      </c>
      <c r="H196" s="73">
        <f>IFERROR(VLOOKUP(H$10 &amp; "_" &amp; $D$9 &amp; "_" &amp; $B196, OBSERVED_DATA!$A$2:$F$6151, 4, FALSE),  0)</f>
        <v>0</v>
      </c>
      <c r="I196" s="73">
        <f>IFERROR(VLOOKUP(I$10 &amp; "_" &amp; $D$9 &amp; "_" &amp; $B196, OBSERVED_DATA!$A$2:$F$6151, 4, FALSE),  0)</f>
        <v>0</v>
      </c>
      <c r="J196" s="73">
        <f>IFERROR(VLOOKUP(J$10 &amp; "_" &amp; $D$9 &amp; "_" &amp; $B196, OBSERVED_DATA!$A$2:$F$6151, 4, FALSE),  0)</f>
        <v>0</v>
      </c>
      <c r="K196" s="72">
        <f>IFERROR(VLOOKUP(K$10 &amp; "_" &amp; $D$9 &amp; "_" &amp; $B196, OBSERVED_DATA!$A$2:$F$6151, 4, FALSE),  0)</f>
        <v>0</v>
      </c>
      <c r="L196" s="74">
        <f>IFERROR(VLOOKUP(L$10 &amp; "_" &amp; $D$9 &amp; "_" &amp; $B196, OBSERVED_DATA!$A$2:$F$6151, 4, FALSE),  0)</f>
        <v>0</v>
      </c>
      <c r="M196" s="72">
        <f>IFERROR(VLOOKUP(M$10 &amp; "_" &amp; $D$9 &amp; "_" &amp; $B196, OBSERVED_DATA!$A$2:$F$6151, 4, FALSE),  0)</f>
        <v>0</v>
      </c>
      <c r="N196" s="72">
        <f>IFERROR(VLOOKUP(N$10 &amp; "_" &amp; $D$9 &amp; "_" &amp; $B196, OBSERVED_DATA!$A$2:$F$6151, 4, FALSE),  0)</f>
        <v>0</v>
      </c>
      <c r="O196" s="74">
        <f>IFERROR(VLOOKUP(O$10 &amp; "_" &amp; $D$9 &amp; "_" &amp; $B196, OBSERVED_DATA!$A$2:$F$6151, 4, FALSE),  0)</f>
        <v>0</v>
      </c>
      <c r="P196" s="72">
        <f>IFERROR(VLOOKUP(P$10 &amp; "_" &amp; $D$9 &amp; "_" &amp; $B196, OBSERVED_DATA!$A$2:$F$6151, 4, FALSE),  0)</f>
        <v>0</v>
      </c>
      <c r="Q196" s="72">
        <f>IFERROR(VLOOKUP(Q$10 &amp; "_" &amp; $D$9 &amp; "_" &amp; $B196, OBSERVED_DATA!$A$2:$F$6151, 4, FALSE),  0)</f>
        <v>0</v>
      </c>
      <c r="R196" s="72">
        <f>IFERROR(VLOOKUP(R$10 &amp; "_" &amp; $D$9 &amp; "_" &amp; $B196, OBSERVED_DATA!$A$2:$F$6151, 4, FALSE),  0)</f>
        <v>0</v>
      </c>
      <c r="S196" s="72">
        <f>IFERROR(VLOOKUP(S$10 &amp; "_" &amp; $D$9 &amp; "_" &amp; $B196, OBSERVED_DATA!$A$2:$F$6151, 4, FALSE),  0)</f>
        <v>1.6584E-3</v>
      </c>
      <c r="T196" s="72">
        <f>IFERROR(VLOOKUP(T$10 &amp; "_" &amp; $D$9 &amp; "_" &amp; $B196, OBSERVED_DATA!$A$2:$F$6151, 4, FALSE),  0)</f>
        <v>1.1877999999999999E-3</v>
      </c>
    </row>
    <row r="197" spans="2:20" x14ac:dyDescent="0.25">
      <c r="B197" s="30">
        <f>Obs_Time!B197</f>
        <v>372</v>
      </c>
      <c r="C197" s="30">
        <f>Obs_Time!C197</f>
        <v>373</v>
      </c>
      <c r="D197" s="47"/>
      <c r="E197" s="72">
        <f>IFERROR(VLOOKUP(E$10 &amp; "_" &amp; $D$9 &amp; "_" &amp; $B197, OBSERVED_DATA!$A$2:$F$6151, 4, FALSE),  0)</f>
        <v>0</v>
      </c>
      <c r="F197" s="73">
        <f>IFERROR(VLOOKUP(F$10 &amp; "_" &amp; $D$9 &amp; "_" &amp; $B197, OBSERVED_DATA!$A$2:$F$6151, 4, FALSE),  0)</f>
        <v>0</v>
      </c>
      <c r="G197" s="73">
        <f>IFERROR(VLOOKUP(G$10 &amp; "_" &amp; $D$9 &amp; "_" &amp; $B197, OBSERVED_DATA!$A$2:$F$6151, 4, FALSE),  0)</f>
        <v>0</v>
      </c>
      <c r="H197" s="73">
        <f>IFERROR(VLOOKUP(H$10 &amp; "_" &amp; $D$9 &amp; "_" &amp; $B197, OBSERVED_DATA!$A$2:$F$6151, 4, FALSE),  0)</f>
        <v>0</v>
      </c>
      <c r="I197" s="73">
        <f>IFERROR(VLOOKUP(I$10 &amp; "_" &amp; $D$9 &amp; "_" &amp; $B197, OBSERVED_DATA!$A$2:$F$6151, 4, FALSE),  0)</f>
        <v>0</v>
      </c>
      <c r="J197" s="73">
        <f>IFERROR(VLOOKUP(J$10 &amp; "_" &amp; $D$9 &amp; "_" &amp; $B197, OBSERVED_DATA!$A$2:$F$6151, 4, FALSE),  0)</f>
        <v>0</v>
      </c>
      <c r="K197" s="72">
        <f>IFERROR(VLOOKUP(K$10 &amp; "_" &amp; $D$9 &amp; "_" &amp; $B197, OBSERVED_DATA!$A$2:$F$6151, 4, FALSE),  0)</f>
        <v>0</v>
      </c>
      <c r="L197" s="74">
        <f>IFERROR(VLOOKUP(L$10 &amp; "_" &amp; $D$9 &amp; "_" &amp; $B197, OBSERVED_DATA!$A$2:$F$6151, 4, FALSE),  0)</f>
        <v>0</v>
      </c>
      <c r="M197" s="72">
        <f>IFERROR(VLOOKUP(M$10 &amp; "_" &amp; $D$9 &amp; "_" &amp; $B197, OBSERVED_DATA!$A$2:$F$6151, 4, FALSE),  0)</f>
        <v>0</v>
      </c>
      <c r="N197" s="72">
        <f>IFERROR(VLOOKUP(N$10 &amp; "_" &amp; $D$9 &amp; "_" &amp; $B197, OBSERVED_DATA!$A$2:$F$6151, 4, FALSE),  0)</f>
        <v>0</v>
      </c>
      <c r="O197" s="74">
        <f>IFERROR(VLOOKUP(O$10 &amp; "_" &amp; $D$9 &amp; "_" &amp; $B197, OBSERVED_DATA!$A$2:$F$6151, 4, FALSE),  0)</f>
        <v>0</v>
      </c>
      <c r="P197" s="72">
        <f>IFERROR(VLOOKUP(P$10 &amp; "_" &amp; $D$9 &amp; "_" &amp; $B197, OBSERVED_DATA!$A$2:$F$6151, 4, FALSE),  0)</f>
        <v>0</v>
      </c>
      <c r="Q197" s="72">
        <f>IFERROR(VLOOKUP(Q$10 &amp; "_" &amp; $D$9 &amp; "_" &amp; $B197, OBSERVED_DATA!$A$2:$F$6151, 4, FALSE),  0)</f>
        <v>0</v>
      </c>
      <c r="R197" s="72">
        <f>IFERROR(VLOOKUP(R$10 &amp; "_" &amp; $D$9 &amp; "_" &amp; $B197, OBSERVED_DATA!$A$2:$F$6151, 4, FALSE),  0)</f>
        <v>0</v>
      </c>
      <c r="S197" s="72">
        <f>IFERROR(VLOOKUP(S$10 &amp; "_" &amp; $D$9 &amp; "_" &amp; $B197, OBSERVED_DATA!$A$2:$F$6151, 4, FALSE),  0)</f>
        <v>1.6145E-3</v>
      </c>
      <c r="T197" s="72">
        <f>IFERROR(VLOOKUP(T$10 &amp; "_" &amp; $D$9 &amp; "_" &amp; $B197, OBSERVED_DATA!$A$2:$F$6151, 4, FALSE),  0)</f>
        <v>1.1201E-3</v>
      </c>
    </row>
    <row r="198" spans="2:20" x14ac:dyDescent="0.25">
      <c r="B198" s="30">
        <f>Obs_Time!B198</f>
        <v>374</v>
      </c>
      <c r="C198" s="30">
        <f>Obs_Time!C198</f>
        <v>375</v>
      </c>
      <c r="D198" s="47"/>
      <c r="E198" s="72">
        <f>IFERROR(VLOOKUP(E$10 &amp; "_" &amp; $D$9 &amp; "_" &amp; $B198, OBSERVED_DATA!$A$2:$F$6151, 4, FALSE),  0)</f>
        <v>0</v>
      </c>
      <c r="F198" s="73">
        <f>IFERROR(VLOOKUP(F$10 &amp; "_" &amp; $D$9 &amp; "_" &amp; $B198, OBSERVED_DATA!$A$2:$F$6151, 4, FALSE),  0)</f>
        <v>0</v>
      </c>
      <c r="G198" s="73">
        <f>IFERROR(VLOOKUP(G$10 &amp; "_" &amp; $D$9 &amp; "_" &amp; $B198, OBSERVED_DATA!$A$2:$F$6151, 4, FALSE),  0)</f>
        <v>0</v>
      </c>
      <c r="H198" s="73">
        <f>IFERROR(VLOOKUP(H$10 &amp; "_" &amp; $D$9 &amp; "_" &amp; $B198, OBSERVED_DATA!$A$2:$F$6151, 4, FALSE),  0)</f>
        <v>0</v>
      </c>
      <c r="I198" s="73">
        <f>IFERROR(VLOOKUP(I$10 &amp; "_" &amp; $D$9 &amp; "_" &amp; $B198, OBSERVED_DATA!$A$2:$F$6151, 4, FALSE),  0)</f>
        <v>0</v>
      </c>
      <c r="J198" s="73">
        <f>IFERROR(VLOOKUP(J$10 &amp; "_" &amp; $D$9 &amp; "_" &amp; $B198, OBSERVED_DATA!$A$2:$F$6151, 4, FALSE),  0)</f>
        <v>0</v>
      </c>
      <c r="K198" s="72">
        <f>IFERROR(VLOOKUP(K$10 &amp; "_" &amp; $D$9 &amp; "_" &amp; $B198, OBSERVED_DATA!$A$2:$F$6151, 4, FALSE),  0)</f>
        <v>0</v>
      </c>
      <c r="L198" s="74">
        <f>IFERROR(VLOOKUP(L$10 &amp; "_" &amp; $D$9 &amp; "_" &amp; $B198, OBSERVED_DATA!$A$2:$F$6151, 4, FALSE),  0)</f>
        <v>0</v>
      </c>
      <c r="M198" s="72">
        <f>IFERROR(VLOOKUP(M$10 &amp; "_" &amp; $D$9 &amp; "_" &amp; $B198, OBSERVED_DATA!$A$2:$F$6151, 4, FALSE),  0)</f>
        <v>0</v>
      </c>
      <c r="N198" s="72">
        <f>IFERROR(VLOOKUP(N$10 &amp; "_" &amp; $D$9 &amp; "_" &amp; $B198, OBSERVED_DATA!$A$2:$F$6151, 4, FALSE),  0)</f>
        <v>0</v>
      </c>
      <c r="O198" s="74">
        <f>IFERROR(VLOOKUP(O$10 &amp; "_" &amp; $D$9 &amp; "_" &amp; $B198, OBSERVED_DATA!$A$2:$F$6151, 4, FALSE),  0)</f>
        <v>0</v>
      </c>
      <c r="P198" s="72">
        <f>IFERROR(VLOOKUP(P$10 &amp; "_" &amp; $D$9 &amp; "_" &amp; $B198, OBSERVED_DATA!$A$2:$F$6151, 4, FALSE),  0)</f>
        <v>0</v>
      </c>
      <c r="Q198" s="72">
        <f>IFERROR(VLOOKUP(Q$10 &amp; "_" &amp; $D$9 &amp; "_" &amp; $B198, OBSERVED_DATA!$A$2:$F$6151, 4, FALSE),  0)</f>
        <v>0</v>
      </c>
      <c r="R198" s="72">
        <f>IFERROR(VLOOKUP(R$10 &amp; "_" &amp; $D$9 &amp; "_" &amp; $B198, OBSERVED_DATA!$A$2:$F$6151, 4, FALSE),  0)</f>
        <v>0</v>
      </c>
      <c r="S198" s="72">
        <f>IFERROR(VLOOKUP(S$10 &amp; "_" &amp; $D$9 &amp; "_" &amp; $B198, OBSERVED_DATA!$A$2:$F$6151, 4, FALSE),  0)</f>
        <v>1.4529E-3</v>
      </c>
      <c r="T198" s="72">
        <f>IFERROR(VLOOKUP(T$10 &amp; "_" &amp; $D$9 &amp; "_" &amp; $B198, OBSERVED_DATA!$A$2:$F$6151, 4, FALSE),  0)</f>
        <v>1.0268E-3</v>
      </c>
    </row>
    <row r="199" spans="2:20" x14ac:dyDescent="0.25">
      <c r="B199" s="30">
        <f>Obs_Time!B199</f>
        <v>376</v>
      </c>
      <c r="C199" s="30">
        <f>Obs_Time!C199</f>
        <v>377</v>
      </c>
      <c r="D199" s="47"/>
      <c r="E199" s="72">
        <f>IFERROR(VLOOKUP(E$10 &amp; "_" &amp; $D$9 &amp; "_" &amp; $B199, OBSERVED_DATA!$A$2:$F$6151, 4, FALSE),  0)</f>
        <v>0</v>
      </c>
      <c r="F199" s="73">
        <f>IFERROR(VLOOKUP(F$10 &amp; "_" &amp; $D$9 &amp; "_" &amp; $B199, OBSERVED_DATA!$A$2:$F$6151, 4, FALSE),  0)</f>
        <v>0</v>
      </c>
      <c r="G199" s="73">
        <f>IFERROR(VLOOKUP(G$10 &amp; "_" &amp; $D$9 &amp; "_" &amp; $B199, OBSERVED_DATA!$A$2:$F$6151, 4, FALSE),  0)</f>
        <v>0</v>
      </c>
      <c r="H199" s="73">
        <f>IFERROR(VLOOKUP(H$10 &amp; "_" &amp; $D$9 &amp; "_" &amp; $B199, OBSERVED_DATA!$A$2:$F$6151, 4, FALSE),  0)</f>
        <v>0</v>
      </c>
      <c r="I199" s="73">
        <f>IFERROR(VLOOKUP(I$10 &amp; "_" &amp; $D$9 &amp; "_" &amp; $B199, OBSERVED_DATA!$A$2:$F$6151, 4, FALSE),  0)</f>
        <v>0</v>
      </c>
      <c r="J199" s="73">
        <f>IFERROR(VLOOKUP(J$10 &amp; "_" &amp; $D$9 &amp; "_" &amp; $B199, OBSERVED_DATA!$A$2:$F$6151, 4, FALSE),  0)</f>
        <v>0</v>
      </c>
      <c r="K199" s="72">
        <f>IFERROR(VLOOKUP(K$10 &amp; "_" &amp; $D$9 &amp; "_" &amp; $B199, OBSERVED_DATA!$A$2:$F$6151, 4, FALSE),  0)</f>
        <v>0</v>
      </c>
      <c r="L199" s="74">
        <f>IFERROR(VLOOKUP(L$10 &amp; "_" &amp; $D$9 &amp; "_" &amp; $B199, OBSERVED_DATA!$A$2:$F$6151, 4, FALSE),  0)</f>
        <v>0</v>
      </c>
      <c r="M199" s="72">
        <f>IFERROR(VLOOKUP(M$10 &amp; "_" &amp; $D$9 &amp; "_" &amp; $B199, OBSERVED_DATA!$A$2:$F$6151, 4, FALSE),  0)</f>
        <v>0</v>
      </c>
      <c r="N199" s="72">
        <f>IFERROR(VLOOKUP(N$10 &amp; "_" &amp; $D$9 &amp; "_" &amp; $B199, OBSERVED_DATA!$A$2:$F$6151, 4, FALSE),  0)</f>
        <v>0</v>
      </c>
      <c r="O199" s="74">
        <f>IFERROR(VLOOKUP(O$10 &amp; "_" &amp; $D$9 &amp; "_" &amp; $B199, OBSERVED_DATA!$A$2:$F$6151, 4, FALSE),  0)</f>
        <v>0</v>
      </c>
      <c r="P199" s="72">
        <f>IFERROR(VLOOKUP(P$10 &amp; "_" &amp; $D$9 &amp; "_" &amp; $B199, OBSERVED_DATA!$A$2:$F$6151, 4, FALSE),  0)</f>
        <v>0</v>
      </c>
      <c r="Q199" s="72">
        <f>IFERROR(VLOOKUP(Q$10 &amp; "_" &amp; $D$9 &amp; "_" &amp; $B199, OBSERVED_DATA!$A$2:$F$6151, 4, FALSE),  0)</f>
        <v>0</v>
      </c>
      <c r="R199" s="72">
        <f>IFERROR(VLOOKUP(R$10 &amp; "_" &amp; $D$9 &amp; "_" &amp; $B199, OBSERVED_DATA!$A$2:$F$6151, 4, FALSE),  0)</f>
        <v>0</v>
      </c>
      <c r="S199" s="72">
        <f>IFERROR(VLOOKUP(S$10 &amp; "_" &amp; $D$9 &amp; "_" &amp; $B199, OBSERVED_DATA!$A$2:$F$6151, 4, FALSE),  0)</f>
        <v>1.2917E-3</v>
      </c>
      <c r="T199" s="72">
        <f>IFERROR(VLOOKUP(T$10 &amp; "_" &amp; $D$9 &amp; "_" &amp; $B199, OBSERVED_DATA!$A$2:$F$6151, 4, FALSE),  0)</f>
        <v>9.3340000000000003E-4</v>
      </c>
    </row>
    <row r="200" spans="2:20" x14ac:dyDescent="0.25">
      <c r="B200" s="30">
        <f>Obs_Time!B200</f>
        <v>378</v>
      </c>
      <c r="C200" s="30">
        <f>Obs_Time!C200</f>
        <v>379</v>
      </c>
      <c r="D200" s="47"/>
      <c r="E200" s="72">
        <f>IFERROR(VLOOKUP(E$10 &amp; "_" &amp; $D$9 &amp; "_" &amp; $B200, OBSERVED_DATA!$A$2:$F$6151, 4, FALSE),  0)</f>
        <v>0</v>
      </c>
      <c r="F200" s="73">
        <f>IFERROR(VLOOKUP(F$10 &amp; "_" &amp; $D$9 &amp; "_" &amp; $B200, OBSERVED_DATA!$A$2:$F$6151, 4, FALSE),  0)</f>
        <v>0</v>
      </c>
      <c r="G200" s="73">
        <f>IFERROR(VLOOKUP(G$10 &amp; "_" &amp; $D$9 &amp; "_" &amp; $B200, OBSERVED_DATA!$A$2:$F$6151, 4, FALSE),  0)</f>
        <v>0</v>
      </c>
      <c r="H200" s="73">
        <f>IFERROR(VLOOKUP(H$10 &amp; "_" &amp; $D$9 &amp; "_" &amp; $B200, OBSERVED_DATA!$A$2:$F$6151, 4, FALSE),  0)</f>
        <v>0</v>
      </c>
      <c r="I200" s="73">
        <f>IFERROR(VLOOKUP(I$10 &amp; "_" &amp; $D$9 &amp; "_" &amp; $B200, OBSERVED_DATA!$A$2:$F$6151, 4, FALSE),  0)</f>
        <v>0</v>
      </c>
      <c r="J200" s="73">
        <f>IFERROR(VLOOKUP(J$10 &amp; "_" &amp; $D$9 &amp; "_" &amp; $B200, OBSERVED_DATA!$A$2:$F$6151, 4, FALSE),  0)</f>
        <v>0</v>
      </c>
      <c r="K200" s="72">
        <f>IFERROR(VLOOKUP(K$10 &amp; "_" &amp; $D$9 &amp; "_" &amp; $B200, OBSERVED_DATA!$A$2:$F$6151, 4, FALSE),  0)</f>
        <v>0</v>
      </c>
      <c r="L200" s="74">
        <f>IFERROR(VLOOKUP(L$10 &amp; "_" &amp; $D$9 &amp; "_" &amp; $B200, OBSERVED_DATA!$A$2:$F$6151, 4, FALSE),  0)</f>
        <v>0</v>
      </c>
      <c r="M200" s="72">
        <f>IFERROR(VLOOKUP(M$10 &amp; "_" &amp; $D$9 &amp; "_" &amp; $B200, OBSERVED_DATA!$A$2:$F$6151, 4, FALSE),  0)</f>
        <v>0</v>
      </c>
      <c r="N200" s="72">
        <f>IFERROR(VLOOKUP(N$10 &amp; "_" &amp; $D$9 &amp; "_" &amp; $B200, OBSERVED_DATA!$A$2:$F$6151, 4, FALSE),  0)</f>
        <v>0</v>
      </c>
      <c r="O200" s="74">
        <f>IFERROR(VLOOKUP(O$10 &amp; "_" &amp; $D$9 &amp; "_" &amp; $B200, OBSERVED_DATA!$A$2:$F$6151, 4, FALSE),  0)</f>
        <v>0</v>
      </c>
      <c r="P200" s="72">
        <f>IFERROR(VLOOKUP(P$10 &amp; "_" &amp; $D$9 &amp; "_" &amp; $B200, OBSERVED_DATA!$A$2:$F$6151, 4, FALSE),  0)</f>
        <v>0</v>
      </c>
      <c r="Q200" s="72">
        <f>IFERROR(VLOOKUP(Q$10 &amp; "_" &amp; $D$9 &amp; "_" &amp; $B200, OBSERVED_DATA!$A$2:$F$6151, 4, FALSE),  0)</f>
        <v>0</v>
      </c>
      <c r="R200" s="72">
        <f>IFERROR(VLOOKUP(R$10 &amp; "_" &amp; $D$9 &amp; "_" &amp; $B200, OBSERVED_DATA!$A$2:$F$6151, 4, FALSE),  0)</f>
        <v>0</v>
      </c>
      <c r="S200" s="72">
        <f>IFERROR(VLOOKUP(S$10 &amp; "_" &amp; $D$9 &amp; "_" &amp; $B200, OBSERVED_DATA!$A$2:$F$6151, 4, FALSE),  0)</f>
        <v>1.1301E-3</v>
      </c>
      <c r="T200" s="72">
        <f>IFERROR(VLOOKUP(T$10 &amp; "_" &amp; $D$9 &amp; "_" &amp; $B200, OBSERVED_DATA!$A$2:$F$6151, 4, FALSE),  0)</f>
        <v>8.4000000000000003E-4</v>
      </c>
    </row>
    <row r="201" spans="2:20" x14ac:dyDescent="0.25">
      <c r="B201" s="30">
        <f>Obs_Time!B201</f>
        <v>380</v>
      </c>
      <c r="C201" s="30">
        <f>Obs_Time!C201</f>
        <v>381</v>
      </c>
      <c r="D201" s="47"/>
      <c r="E201" s="72">
        <f>IFERROR(VLOOKUP(E$10 &amp; "_" &amp; $D$9 &amp; "_" &amp; $B201, OBSERVED_DATA!$A$2:$F$6151, 4, FALSE),  0)</f>
        <v>0</v>
      </c>
      <c r="F201" s="73">
        <f>IFERROR(VLOOKUP(F$10 &amp; "_" &amp; $D$9 &amp; "_" &amp; $B201, OBSERVED_DATA!$A$2:$F$6151, 4, FALSE),  0)</f>
        <v>0</v>
      </c>
      <c r="G201" s="73">
        <f>IFERROR(VLOOKUP(G$10 &amp; "_" &amp; $D$9 &amp; "_" &amp; $B201, OBSERVED_DATA!$A$2:$F$6151, 4, FALSE),  0)</f>
        <v>0</v>
      </c>
      <c r="H201" s="73">
        <f>IFERROR(VLOOKUP(H$10 &amp; "_" &amp; $D$9 &amp; "_" &amp; $B201, OBSERVED_DATA!$A$2:$F$6151, 4, FALSE),  0)</f>
        <v>0</v>
      </c>
      <c r="I201" s="73">
        <f>IFERROR(VLOOKUP(I$10 &amp; "_" &amp; $D$9 &amp; "_" &amp; $B201, OBSERVED_DATA!$A$2:$F$6151, 4, FALSE),  0)</f>
        <v>0</v>
      </c>
      <c r="J201" s="73">
        <f>IFERROR(VLOOKUP(J$10 &amp; "_" &amp; $D$9 &amp; "_" &amp; $B201, OBSERVED_DATA!$A$2:$F$6151, 4, FALSE),  0)</f>
        <v>0</v>
      </c>
      <c r="K201" s="72">
        <f>IFERROR(VLOOKUP(K$10 &amp; "_" &amp; $D$9 &amp; "_" &amp; $B201, OBSERVED_DATA!$A$2:$F$6151, 4, FALSE),  0)</f>
        <v>0</v>
      </c>
      <c r="L201" s="74">
        <f>IFERROR(VLOOKUP(L$10 &amp; "_" &amp; $D$9 &amp; "_" &amp; $B201, OBSERVED_DATA!$A$2:$F$6151, 4, FALSE),  0)</f>
        <v>0</v>
      </c>
      <c r="M201" s="72">
        <f>IFERROR(VLOOKUP(M$10 &amp; "_" &amp; $D$9 &amp; "_" &amp; $B201, OBSERVED_DATA!$A$2:$F$6151, 4, FALSE),  0)</f>
        <v>0</v>
      </c>
      <c r="N201" s="72">
        <f>IFERROR(VLOOKUP(N$10 &amp; "_" &amp; $D$9 &amp; "_" &amp; $B201, OBSERVED_DATA!$A$2:$F$6151, 4, FALSE),  0)</f>
        <v>0</v>
      </c>
      <c r="O201" s="74">
        <f>IFERROR(VLOOKUP(O$10 &amp; "_" &amp; $D$9 &amp; "_" &amp; $B201, OBSERVED_DATA!$A$2:$F$6151, 4, FALSE),  0)</f>
        <v>0</v>
      </c>
      <c r="P201" s="72">
        <f>IFERROR(VLOOKUP(P$10 &amp; "_" &amp; $D$9 &amp; "_" &amp; $B201, OBSERVED_DATA!$A$2:$F$6151, 4, FALSE),  0)</f>
        <v>0</v>
      </c>
      <c r="Q201" s="72">
        <f>IFERROR(VLOOKUP(Q$10 &amp; "_" &amp; $D$9 &amp; "_" &amp; $B201, OBSERVED_DATA!$A$2:$F$6151, 4, FALSE),  0)</f>
        <v>0</v>
      </c>
      <c r="R201" s="72">
        <f>IFERROR(VLOOKUP(R$10 &amp; "_" &amp; $D$9 &amp; "_" &amp; $B201, OBSERVED_DATA!$A$2:$F$6151, 4, FALSE),  0)</f>
        <v>0</v>
      </c>
      <c r="S201" s="72">
        <f>IFERROR(VLOOKUP(S$10 &amp; "_" &amp; $D$9 &amp; "_" &amp; $B201, OBSERVED_DATA!$A$2:$F$6151, 4, FALSE),  0)</f>
        <v>9.6880000000000002E-4</v>
      </c>
      <c r="T201" s="72">
        <f>IFERROR(VLOOKUP(T$10 &amp; "_" &amp; $D$9 &amp; "_" &amp; $B201, OBSERVED_DATA!$A$2:$F$6151, 4, FALSE),  0)</f>
        <v>7.4680000000000005E-4</v>
      </c>
    </row>
    <row r="202" spans="2:20" x14ac:dyDescent="0.25">
      <c r="B202" s="30">
        <f>Obs_Time!B202</f>
        <v>382</v>
      </c>
      <c r="C202" s="30">
        <f>Obs_Time!C202</f>
        <v>383</v>
      </c>
      <c r="D202" s="47"/>
      <c r="E202" s="72">
        <f>IFERROR(VLOOKUP(E$10 &amp; "_" &amp; $D$9 &amp; "_" &amp; $B202, OBSERVED_DATA!$A$2:$F$6151, 4, FALSE),  0)</f>
        <v>0</v>
      </c>
      <c r="F202" s="73">
        <f>IFERROR(VLOOKUP(F$10 &amp; "_" &amp; $D$9 &amp; "_" &amp; $B202, OBSERVED_DATA!$A$2:$F$6151, 4, FALSE),  0)</f>
        <v>0</v>
      </c>
      <c r="G202" s="73">
        <f>IFERROR(VLOOKUP(G$10 &amp; "_" &amp; $D$9 &amp; "_" &amp; $B202, OBSERVED_DATA!$A$2:$F$6151, 4, FALSE),  0)</f>
        <v>0</v>
      </c>
      <c r="H202" s="73">
        <f>IFERROR(VLOOKUP(H$10 &amp; "_" &amp; $D$9 &amp; "_" &amp; $B202, OBSERVED_DATA!$A$2:$F$6151, 4, FALSE),  0)</f>
        <v>0</v>
      </c>
      <c r="I202" s="73">
        <f>IFERROR(VLOOKUP(I$10 &amp; "_" &amp; $D$9 &amp; "_" &amp; $B202, OBSERVED_DATA!$A$2:$F$6151, 4, FALSE),  0)</f>
        <v>0</v>
      </c>
      <c r="J202" s="73">
        <f>IFERROR(VLOOKUP(J$10 &amp; "_" &amp; $D$9 &amp; "_" &amp; $B202, OBSERVED_DATA!$A$2:$F$6151, 4, FALSE),  0)</f>
        <v>0</v>
      </c>
      <c r="K202" s="72">
        <f>IFERROR(VLOOKUP(K$10 &amp; "_" &amp; $D$9 &amp; "_" &amp; $B202, OBSERVED_DATA!$A$2:$F$6151, 4, FALSE),  0)</f>
        <v>0</v>
      </c>
      <c r="L202" s="74">
        <f>IFERROR(VLOOKUP(L$10 &amp; "_" &amp; $D$9 &amp; "_" &amp; $B202, OBSERVED_DATA!$A$2:$F$6151, 4, FALSE),  0)</f>
        <v>0</v>
      </c>
      <c r="M202" s="72">
        <f>IFERROR(VLOOKUP(M$10 &amp; "_" &amp; $D$9 &amp; "_" &amp; $B202, OBSERVED_DATA!$A$2:$F$6151, 4, FALSE),  0)</f>
        <v>0</v>
      </c>
      <c r="N202" s="72">
        <f>IFERROR(VLOOKUP(N$10 &amp; "_" &amp; $D$9 &amp; "_" &amp; $B202, OBSERVED_DATA!$A$2:$F$6151, 4, FALSE),  0)</f>
        <v>0</v>
      </c>
      <c r="O202" s="74">
        <f>IFERROR(VLOOKUP(O$10 &amp; "_" &amp; $D$9 &amp; "_" &amp; $B202, OBSERVED_DATA!$A$2:$F$6151, 4, FALSE),  0)</f>
        <v>0</v>
      </c>
      <c r="P202" s="72">
        <f>IFERROR(VLOOKUP(P$10 &amp; "_" &amp; $D$9 &amp; "_" &amp; $B202, OBSERVED_DATA!$A$2:$F$6151, 4, FALSE),  0)</f>
        <v>0</v>
      </c>
      <c r="Q202" s="72">
        <f>IFERROR(VLOOKUP(Q$10 &amp; "_" &amp; $D$9 &amp; "_" &amp; $B202, OBSERVED_DATA!$A$2:$F$6151, 4, FALSE),  0)</f>
        <v>0</v>
      </c>
      <c r="R202" s="72">
        <f>IFERROR(VLOOKUP(R$10 &amp; "_" &amp; $D$9 &amp; "_" &amp; $B202, OBSERVED_DATA!$A$2:$F$6151, 4, FALSE),  0)</f>
        <v>0</v>
      </c>
      <c r="S202" s="72">
        <f>IFERROR(VLOOKUP(S$10 &amp; "_" &amp; $D$9 &amp; "_" &amp; $B202, OBSERVED_DATA!$A$2:$F$6151, 4, FALSE),  0)</f>
        <v>8.074E-4</v>
      </c>
      <c r="T202" s="72">
        <f>IFERROR(VLOOKUP(T$10 &amp; "_" &amp; $D$9 &amp; "_" &amp; $B202, OBSERVED_DATA!$A$2:$F$6151, 4, FALSE),  0)</f>
        <v>6.5340000000000005E-4</v>
      </c>
    </row>
    <row r="203" spans="2:20" x14ac:dyDescent="0.25">
      <c r="B203" s="30">
        <f>Obs_Time!B203</f>
        <v>384</v>
      </c>
      <c r="C203" s="30">
        <f>Obs_Time!C203</f>
        <v>385</v>
      </c>
      <c r="D203" s="47"/>
      <c r="E203" s="72">
        <f>IFERROR(VLOOKUP(E$10 &amp; "_" &amp; $D$9 &amp; "_" &amp; $B203, OBSERVED_DATA!$A$2:$F$6151, 4, FALSE),  0)</f>
        <v>0</v>
      </c>
      <c r="F203" s="73">
        <f>IFERROR(VLOOKUP(F$10 &amp; "_" &amp; $D$9 &amp; "_" &amp; $B203, OBSERVED_DATA!$A$2:$F$6151, 4, FALSE),  0)</f>
        <v>0</v>
      </c>
      <c r="G203" s="73">
        <f>IFERROR(VLOOKUP(G$10 &amp; "_" &amp; $D$9 &amp; "_" &amp; $B203, OBSERVED_DATA!$A$2:$F$6151, 4, FALSE),  0)</f>
        <v>0</v>
      </c>
      <c r="H203" s="73">
        <f>IFERROR(VLOOKUP(H$10 &amp; "_" &amp; $D$9 &amp; "_" &amp; $B203, OBSERVED_DATA!$A$2:$F$6151, 4, FALSE),  0)</f>
        <v>0</v>
      </c>
      <c r="I203" s="73">
        <f>IFERROR(VLOOKUP(I$10 &amp; "_" &amp; $D$9 &amp; "_" &amp; $B203, OBSERVED_DATA!$A$2:$F$6151, 4, FALSE),  0)</f>
        <v>0</v>
      </c>
      <c r="J203" s="73">
        <f>IFERROR(VLOOKUP(J$10 &amp; "_" &amp; $D$9 &amp; "_" &amp; $B203, OBSERVED_DATA!$A$2:$F$6151, 4, FALSE),  0)</f>
        <v>0</v>
      </c>
      <c r="K203" s="72">
        <f>IFERROR(VLOOKUP(K$10 &amp; "_" &amp; $D$9 &amp; "_" &amp; $B203, OBSERVED_DATA!$A$2:$F$6151, 4, FALSE),  0)</f>
        <v>0</v>
      </c>
      <c r="L203" s="74">
        <f>IFERROR(VLOOKUP(L$10 &amp; "_" &amp; $D$9 &amp; "_" &amp; $B203, OBSERVED_DATA!$A$2:$F$6151, 4, FALSE),  0)</f>
        <v>0</v>
      </c>
      <c r="M203" s="72">
        <f>IFERROR(VLOOKUP(M$10 &amp; "_" &amp; $D$9 &amp; "_" &amp; $B203, OBSERVED_DATA!$A$2:$F$6151, 4, FALSE),  0)</f>
        <v>0</v>
      </c>
      <c r="N203" s="72">
        <f>IFERROR(VLOOKUP(N$10 &amp; "_" &amp; $D$9 &amp; "_" &amp; $B203, OBSERVED_DATA!$A$2:$F$6151, 4, FALSE),  0)</f>
        <v>0</v>
      </c>
      <c r="O203" s="74">
        <f>IFERROR(VLOOKUP(O$10 &amp; "_" &amp; $D$9 &amp; "_" &amp; $B203, OBSERVED_DATA!$A$2:$F$6151, 4, FALSE),  0)</f>
        <v>0</v>
      </c>
      <c r="P203" s="72">
        <f>IFERROR(VLOOKUP(P$10 &amp; "_" &amp; $D$9 &amp; "_" &amp; $B203, OBSERVED_DATA!$A$2:$F$6151, 4, FALSE),  0)</f>
        <v>0</v>
      </c>
      <c r="Q203" s="72">
        <f>IFERROR(VLOOKUP(Q$10 &amp; "_" &amp; $D$9 &amp; "_" &amp; $B203, OBSERVED_DATA!$A$2:$F$6151, 4, FALSE),  0)</f>
        <v>0</v>
      </c>
      <c r="R203" s="72">
        <f>IFERROR(VLOOKUP(R$10 &amp; "_" &amp; $D$9 &amp; "_" &amp; $B203, OBSERVED_DATA!$A$2:$F$6151, 4, FALSE),  0)</f>
        <v>0</v>
      </c>
      <c r="S203" s="72">
        <f>IFERROR(VLOOKUP(S$10 &amp; "_" &amp; $D$9 &amp; "_" &amp; $B203, OBSERVED_DATA!$A$2:$F$6151, 4, FALSE),  0)</f>
        <v>6.4599999999999998E-4</v>
      </c>
      <c r="T203" s="72">
        <f>IFERROR(VLOOKUP(T$10 &amp; "_" &amp; $D$9 &amp; "_" &amp; $B203, OBSERVED_DATA!$A$2:$F$6151, 4, FALSE),  0)</f>
        <v>5.5999999999999995E-4</v>
      </c>
    </row>
    <row r="204" spans="2:20" x14ac:dyDescent="0.25">
      <c r="B204" s="30">
        <f>Obs_Time!B204</f>
        <v>386</v>
      </c>
      <c r="C204" s="30">
        <f>Obs_Time!C204</f>
        <v>387</v>
      </c>
      <c r="D204" s="47"/>
      <c r="E204" s="72">
        <f>IFERROR(VLOOKUP(E$10 &amp; "_" &amp; $D$9 &amp; "_" &amp; $B204, OBSERVED_DATA!$A$2:$F$6151, 4, FALSE),  0)</f>
        <v>0</v>
      </c>
      <c r="F204" s="73">
        <f>IFERROR(VLOOKUP(F$10 &amp; "_" &amp; $D$9 &amp; "_" &amp; $B204, OBSERVED_DATA!$A$2:$F$6151, 4, FALSE),  0)</f>
        <v>0</v>
      </c>
      <c r="G204" s="73">
        <f>IFERROR(VLOOKUP(G$10 &amp; "_" &amp; $D$9 &amp; "_" &amp; $B204, OBSERVED_DATA!$A$2:$F$6151, 4, FALSE),  0)</f>
        <v>0</v>
      </c>
      <c r="H204" s="73">
        <f>IFERROR(VLOOKUP(H$10 &amp; "_" &amp; $D$9 &amp; "_" &amp; $B204, OBSERVED_DATA!$A$2:$F$6151, 4, FALSE),  0)</f>
        <v>0</v>
      </c>
      <c r="I204" s="73">
        <f>IFERROR(VLOOKUP(I$10 &amp; "_" &amp; $D$9 &amp; "_" &amp; $B204, OBSERVED_DATA!$A$2:$F$6151, 4, FALSE),  0)</f>
        <v>0</v>
      </c>
      <c r="J204" s="73">
        <f>IFERROR(VLOOKUP(J$10 &amp; "_" &amp; $D$9 &amp; "_" &amp; $B204, OBSERVED_DATA!$A$2:$F$6151, 4, FALSE),  0)</f>
        <v>0</v>
      </c>
      <c r="K204" s="72">
        <f>IFERROR(VLOOKUP(K$10 &amp; "_" &amp; $D$9 &amp; "_" &amp; $B204, OBSERVED_DATA!$A$2:$F$6151, 4, FALSE),  0)</f>
        <v>0</v>
      </c>
      <c r="L204" s="74">
        <f>IFERROR(VLOOKUP(L$10 &amp; "_" &amp; $D$9 &amp; "_" &amp; $B204, OBSERVED_DATA!$A$2:$F$6151, 4, FALSE),  0)</f>
        <v>0</v>
      </c>
      <c r="M204" s="72">
        <f>IFERROR(VLOOKUP(M$10 &amp; "_" &amp; $D$9 &amp; "_" &amp; $B204, OBSERVED_DATA!$A$2:$F$6151, 4, FALSE),  0)</f>
        <v>0</v>
      </c>
      <c r="N204" s="72">
        <f>IFERROR(VLOOKUP(N$10 &amp; "_" &amp; $D$9 &amp; "_" &amp; $B204, OBSERVED_DATA!$A$2:$F$6151, 4, FALSE),  0)</f>
        <v>0</v>
      </c>
      <c r="O204" s="74">
        <f>IFERROR(VLOOKUP(O$10 &amp; "_" &amp; $D$9 &amp; "_" &amp; $B204, OBSERVED_DATA!$A$2:$F$6151, 4, FALSE),  0)</f>
        <v>0</v>
      </c>
      <c r="P204" s="72">
        <f>IFERROR(VLOOKUP(P$10 &amp; "_" &amp; $D$9 &amp; "_" &amp; $B204, OBSERVED_DATA!$A$2:$F$6151, 4, FALSE),  0)</f>
        <v>0</v>
      </c>
      <c r="Q204" s="72">
        <f>IFERROR(VLOOKUP(Q$10 &amp; "_" &amp; $D$9 &amp; "_" &amp; $B204, OBSERVED_DATA!$A$2:$F$6151, 4, FALSE),  0)</f>
        <v>0</v>
      </c>
      <c r="R204" s="72">
        <f>IFERROR(VLOOKUP(R$10 &amp; "_" &amp; $D$9 &amp; "_" &amp; $B204, OBSERVED_DATA!$A$2:$F$6151, 4, FALSE),  0)</f>
        <v>0</v>
      </c>
      <c r="S204" s="72">
        <f>IFERROR(VLOOKUP(S$10 &amp; "_" &amp; $D$9 &amp; "_" &amp; $B204, OBSERVED_DATA!$A$2:$F$6151, 4, FALSE),  0)</f>
        <v>4.8420000000000001E-4</v>
      </c>
      <c r="T204" s="72">
        <f>IFERROR(VLOOKUP(T$10 &amp; "_" &amp; $D$9 &amp; "_" &amp; $B204, OBSERVED_DATA!$A$2:$F$6151, 4, FALSE),  0)</f>
        <v>4.6670000000000001E-4</v>
      </c>
    </row>
    <row r="205" spans="2:20" x14ac:dyDescent="0.25">
      <c r="B205" s="30">
        <f>Obs_Time!B205</f>
        <v>388</v>
      </c>
      <c r="C205" s="30">
        <f>Obs_Time!C205</f>
        <v>389</v>
      </c>
      <c r="D205" s="47"/>
      <c r="E205" s="72">
        <f>IFERROR(VLOOKUP(E$10 &amp; "_" &amp; $D$9 &amp; "_" &amp; $B205, OBSERVED_DATA!$A$2:$F$6151, 4, FALSE),  0)</f>
        <v>0</v>
      </c>
      <c r="F205" s="73">
        <f>IFERROR(VLOOKUP(F$10 &amp; "_" &amp; $D$9 &amp; "_" &amp; $B205, OBSERVED_DATA!$A$2:$F$6151, 4, FALSE),  0)</f>
        <v>0</v>
      </c>
      <c r="G205" s="73">
        <f>IFERROR(VLOOKUP(G$10 &amp; "_" &amp; $D$9 &amp; "_" &amp; $B205, OBSERVED_DATA!$A$2:$F$6151, 4, FALSE),  0)</f>
        <v>0</v>
      </c>
      <c r="H205" s="73">
        <f>IFERROR(VLOOKUP(H$10 &amp; "_" &amp; $D$9 &amp; "_" &amp; $B205, OBSERVED_DATA!$A$2:$F$6151, 4, FALSE),  0)</f>
        <v>0</v>
      </c>
      <c r="I205" s="73">
        <f>IFERROR(VLOOKUP(I$10 &amp; "_" &amp; $D$9 &amp; "_" &amp; $B205, OBSERVED_DATA!$A$2:$F$6151, 4, FALSE),  0)</f>
        <v>0</v>
      </c>
      <c r="J205" s="73">
        <f>IFERROR(VLOOKUP(J$10 &amp; "_" &amp; $D$9 &amp; "_" &amp; $B205, OBSERVED_DATA!$A$2:$F$6151, 4, FALSE),  0)</f>
        <v>0</v>
      </c>
      <c r="K205" s="72">
        <f>IFERROR(VLOOKUP(K$10 &amp; "_" &amp; $D$9 &amp; "_" &amp; $B205, OBSERVED_DATA!$A$2:$F$6151, 4, FALSE),  0)</f>
        <v>0</v>
      </c>
      <c r="L205" s="74">
        <f>IFERROR(VLOOKUP(L$10 &amp; "_" &amp; $D$9 &amp; "_" &amp; $B205, OBSERVED_DATA!$A$2:$F$6151, 4, FALSE),  0)</f>
        <v>0</v>
      </c>
      <c r="M205" s="72">
        <f>IFERROR(VLOOKUP(M$10 &amp; "_" &amp; $D$9 &amp; "_" &amp; $B205, OBSERVED_DATA!$A$2:$F$6151, 4, FALSE),  0)</f>
        <v>0</v>
      </c>
      <c r="N205" s="72">
        <f>IFERROR(VLOOKUP(N$10 &amp; "_" &amp; $D$9 &amp; "_" &amp; $B205, OBSERVED_DATA!$A$2:$F$6151, 4, FALSE),  0)</f>
        <v>0</v>
      </c>
      <c r="O205" s="74">
        <f>IFERROR(VLOOKUP(O$10 &amp; "_" &amp; $D$9 &amp; "_" &amp; $B205, OBSERVED_DATA!$A$2:$F$6151, 4, FALSE),  0)</f>
        <v>0</v>
      </c>
      <c r="P205" s="72">
        <f>IFERROR(VLOOKUP(P$10 &amp; "_" &amp; $D$9 &amp; "_" &amp; $B205, OBSERVED_DATA!$A$2:$F$6151, 4, FALSE),  0)</f>
        <v>0</v>
      </c>
      <c r="Q205" s="72">
        <f>IFERROR(VLOOKUP(Q$10 &amp; "_" &amp; $D$9 &amp; "_" &amp; $B205, OBSERVED_DATA!$A$2:$F$6151, 4, FALSE),  0)</f>
        <v>0</v>
      </c>
      <c r="R205" s="72">
        <f>IFERROR(VLOOKUP(R$10 &amp; "_" &amp; $D$9 &amp; "_" &amp; $B205, OBSERVED_DATA!$A$2:$F$6151, 4, FALSE),  0)</f>
        <v>0</v>
      </c>
      <c r="S205" s="72">
        <f>IFERROR(VLOOKUP(S$10 &amp; "_" &amp; $D$9 &amp; "_" &amp; $B205, OBSERVED_DATA!$A$2:$F$6151, 4, FALSE),  0)</f>
        <v>3.2279999999999999E-4</v>
      </c>
      <c r="T205" s="72">
        <f>IFERROR(VLOOKUP(T$10 &amp; "_" &amp; $D$9 &amp; "_" &amp; $B205, OBSERVED_DATA!$A$2:$F$6151, 4, FALSE),  0)</f>
        <v>3.7330000000000002E-4</v>
      </c>
    </row>
    <row r="206" spans="2:20" x14ac:dyDescent="0.25">
      <c r="B206" s="30">
        <f>Obs_Time!B206</f>
        <v>390</v>
      </c>
      <c r="C206" s="30">
        <f>Obs_Time!C206</f>
        <v>391</v>
      </c>
      <c r="D206" s="47"/>
      <c r="E206" s="72">
        <f>IFERROR(VLOOKUP(E$10 &amp; "_" &amp; $D$9 &amp; "_" &amp; $B206, OBSERVED_DATA!$A$2:$F$6151, 4, FALSE),  0)</f>
        <v>0</v>
      </c>
      <c r="F206" s="73">
        <f>IFERROR(VLOOKUP(F$10 &amp; "_" &amp; $D$9 &amp; "_" &amp; $B206, OBSERVED_DATA!$A$2:$F$6151, 4, FALSE),  0)</f>
        <v>0</v>
      </c>
      <c r="G206" s="73">
        <f>IFERROR(VLOOKUP(G$10 &amp; "_" &amp; $D$9 &amp; "_" &amp; $B206, OBSERVED_DATA!$A$2:$F$6151, 4, FALSE),  0)</f>
        <v>0</v>
      </c>
      <c r="H206" s="73">
        <f>IFERROR(VLOOKUP(H$10 &amp; "_" &amp; $D$9 &amp; "_" &amp; $B206, OBSERVED_DATA!$A$2:$F$6151, 4, FALSE),  0)</f>
        <v>0</v>
      </c>
      <c r="I206" s="73">
        <f>IFERROR(VLOOKUP(I$10 &amp; "_" &amp; $D$9 &amp; "_" &amp; $B206, OBSERVED_DATA!$A$2:$F$6151, 4, FALSE),  0)</f>
        <v>0</v>
      </c>
      <c r="J206" s="73">
        <f>IFERROR(VLOOKUP(J$10 &amp; "_" &amp; $D$9 &amp; "_" &amp; $B206, OBSERVED_DATA!$A$2:$F$6151, 4, FALSE),  0)</f>
        <v>0</v>
      </c>
      <c r="K206" s="72">
        <f>IFERROR(VLOOKUP(K$10 &amp; "_" &amp; $D$9 &amp; "_" &amp; $B206, OBSERVED_DATA!$A$2:$F$6151, 4, FALSE),  0)</f>
        <v>0</v>
      </c>
      <c r="L206" s="74">
        <f>IFERROR(VLOOKUP(L$10 &amp; "_" &amp; $D$9 &amp; "_" &amp; $B206, OBSERVED_DATA!$A$2:$F$6151, 4, FALSE),  0)</f>
        <v>0</v>
      </c>
      <c r="M206" s="72">
        <f>IFERROR(VLOOKUP(M$10 &amp; "_" &amp; $D$9 &amp; "_" &amp; $B206, OBSERVED_DATA!$A$2:$F$6151, 4, FALSE),  0)</f>
        <v>0</v>
      </c>
      <c r="N206" s="72">
        <f>IFERROR(VLOOKUP(N$10 &amp; "_" &amp; $D$9 &amp; "_" &amp; $B206, OBSERVED_DATA!$A$2:$F$6151, 4, FALSE),  0)</f>
        <v>0</v>
      </c>
      <c r="O206" s="74">
        <f>IFERROR(VLOOKUP(O$10 &amp; "_" &amp; $D$9 &amp; "_" &amp; $B206, OBSERVED_DATA!$A$2:$F$6151, 4, FALSE),  0)</f>
        <v>0</v>
      </c>
      <c r="P206" s="72">
        <f>IFERROR(VLOOKUP(P$10 &amp; "_" &amp; $D$9 &amp; "_" &amp; $B206, OBSERVED_DATA!$A$2:$F$6151, 4, FALSE),  0)</f>
        <v>0</v>
      </c>
      <c r="Q206" s="72">
        <f>IFERROR(VLOOKUP(Q$10 &amp; "_" &amp; $D$9 &amp; "_" &amp; $B206, OBSERVED_DATA!$A$2:$F$6151, 4, FALSE),  0)</f>
        <v>0</v>
      </c>
      <c r="R206" s="72">
        <f>IFERROR(VLOOKUP(R$10 &amp; "_" &amp; $D$9 &amp; "_" &amp; $B206, OBSERVED_DATA!$A$2:$F$6151, 4, FALSE),  0)</f>
        <v>0</v>
      </c>
      <c r="S206" s="72">
        <f>IFERROR(VLOOKUP(S$10 &amp; "_" &amp; $D$9 &amp; "_" &amp; $B206, OBSERVED_DATA!$A$2:$F$6151, 4, FALSE),  0)</f>
        <v>1.6139999999999999E-4</v>
      </c>
      <c r="T206" s="72">
        <f>IFERROR(VLOOKUP(T$10 &amp; "_" &amp; $D$9 &amp; "_" &amp; $B206, OBSERVED_DATA!$A$2:$F$6151, 4, FALSE),  0)</f>
        <v>2.7989999999999997E-4</v>
      </c>
    </row>
    <row r="207" spans="2:20" x14ac:dyDescent="0.25">
      <c r="B207" s="30">
        <f>Obs_Time!B207</f>
        <v>392</v>
      </c>
      <c r="C207" s="30">
        <f>Obs_Time!C207</f>
        <v>393</v>
      </c>
      <c r="D207" s="47"/>
      <c r="E207" s="72">
        <f>IFERROR(VLOOKUP(E$10 &amp; "_" &amp; $D$9 &amp; "_" &amp; $B207, OBSERVED_DATA!$A$2:$F$6151, 4, FALSE),  0)</f>
        <v>0</v>
      </c>
      <c r="F207" s="73">
        <f>IFERROR(VLOOKUP(F$10 &amp; "_" &amp; $D$9 &amp; "_" &amp; $B207, OBSERVED_DATA!$A$2:$F$6151, 4, FALSE),  0)</f>
        <v>0</v>
      </c>
      <c r="G207" s="73">
        <f>IFERROR(VLOOKUP(G$10 &amp; "_" &amp; $D$9 &amp; "_" &amp; $B207, OBSERVED_DATA!$A$2:$F$6151, 4, FALSE),  0)</f>
        <v>0</v>
      </c>
      <c r="H207" s="73">
        <f>IFERROR(VLOOKUP(H$10 &amp; "_" &amp; $D$9 &amp; "_" &amp; $B207, OBSERVED_DATA!$A$2:$F$6151, 4, FALSE),  0)</f>
        <v>0</v>
      </c>
      <c r="I207" s="73">
        <f>IFERROR(VLOOKUP(I$10 &amp; "_" &amp; $D$9 &amp; "_" &amp; $B207, OBSERVED_DATA!$A$2:$F$6151, 4, FALSE),  0)</f>
        <v>0</v>
      </c>
      <c r="J207" s="73">
        <f>IFERROR(VLOOKUP(J$10 &amp; "_" &amp; $D$9 &amp; "_" &amp; $B207, OBSERVED_DATA!$A$2:$F$6151, 4, FALSE),  0)</f>
        <v>0</v>
      </c>
      <c r="K207" s="72">
        <f>IFERROR(VLOOKUP(K$10 &amp; "_" &amp; $D$9 &amp; "_" &amp; $B207, OBSERVED_DATA!$A$2:$F$6151, 4, FALSE),  0)</f>
        <v>0</v>
      </c>
      <c r="L207" s="74">
        <f>IFERROR(VLOOKUP(L$10 &amp; "_" &amp; $D$9 &amp; "_" &amp; $B207, OBSERVED_DATA!$A$2:$F$6151, 4, FALSE),  0)</f>
        <v>0</v>
      </c>
      <c r="M207" s="72">
        <f>IFERROR(VLOOKUP(M$10 &amp; "_" &amp; $D$9 &amp; "_" &amp; $B207, OBSERVED_DATA!$A$2:$F$6151, 4, FALSE),  0)</f>
        <v>0</v>
      </c>
      <c r="N207" s="72">
        <f>IFERROR(VLOOKUP(N$10 &amp; "_" &amp; $D$9 &amp; "_" &amp; $B207, OBSERVED_DATA!$A$2:$F$6151, 4, FALSE),  0)</f>
        <v>0</v>
      </c>
      <c r="O207" s="74">
        <f>IFERROR(VLOOKUP(O$10 &amp; "_" &amp; $D$9 &amp; "_" &amp; $B207, OBSERVED_DATA!$A$2:$F$6151, 4, FALSE),  0)</f>
        <v>0</v>
      </c>
      <c r="P207" s="72">
        <f>IFERROR(VLOOKUP(P$10 &amp; "_" &amp; $D$9 &amp; "_" &amp; $B207, OBSERVED_DATA!$A$2:$F$6151, 4, FALSE),  0)</f>
        <v>0</v>
      </c>
      <c r="Q207" s="72">
        <f>IFERROR(VLOOKUP(Q$10 &amp; "_" &amp; $D$9 &amp; "_" &amp; $B207, OBSERVED_DATA!$A$2:$F$6151, 4, FALSE),  0)</f>
        <v>0</v>
      </c>
      <c r="R207" s="72">
        <f>IFERROR(VLOOKUP(R$10 &amp; "_" &amp; $D$9 &amp; "_" &amp; $B207, OBSERVED_DATA!$A$2:$F$6151, 4, FALSE),  0)</f>
        <v>0</v>
      </c>
      <c r="S207" s="72">
        <f>IFERROR(VLOOKUP(S$10 &amp; "_" &amp; $D$9 &amp; "_" &amp; $B207, OBSERVED_DATA!$A$2:$F$6151, 4, FALSE),  0)</f>
        <v>0</v>
      </c>
      <c r="T207" s="72">
        <f>IFERROR(VLOOKUP(T$10 &amp; "_" &amp; $D$9 &amp; "_" &amp; $B207, OBSERVED_DATA!$A$2:$F$6151, 4, FALSE),  0)</f>
        <v>1.8670000000000001E-4</v>
      </c>
    </row>
    <row r="208" spans="2:20" x14ac:dyDescent="0.25">
      <c r="B208" s="30">
        <f>Obs_Time!B208</f>
        <v>394</v>
      </c>
      <c r="C208" s="30">
        <f>Obs_Time!C208</f>
        <v>395</v>
      </c>
      <c r="D208" s="47"/>
      <c r="E208" s="72">
        <f>IFERROR(VLOOKUP(E$10 &amp; "_" &amp; $D$9 &amp; "_" &amp; $B208, OBSERVED_DATA!$A$2:$F$6151, 4, FALSE),  0)</f>
        <v>0</v>
      </c>
      <c r="F208" s="73">
        <f>IFERROR(VLOOKUP(F$10 &amp; "_" &amp; $D$9 &amp; "_" &amp; $B208, OBSERVED_DATA!$A$2:$F$6151, 4, FALSE),  0)</f>
        <v>0</v>
      </c>
      <c r="G208" s="73">
        <f>IFERROR(VLOOKUP(G$10 &amp; "_" &amp; $D$9 &amp; "_" &amp; $B208, OBSERVED_DATA!$A$2:$F$6151, 4, FALSE),  0)</f>
        <v>0</v>
      </c>
      <c r="H208" s="73">
        <f>IFERROR(VLOOKUP(H$10 &amp; "_" &amp; $D$9 &amp; "_" &amp; $B208, OBSERVED_DATA!$A$2:$F$6151, 4, FALSE),  0)</f>
        <v>0</v>
      </c>
      <c r="I208" s="73">
        <f>IFERROR(VLOOKUP(I$10 &amp; "_" &amp; $D$9 &amp; "_" &amp; $B208, OBSERVED_DATA!$A$2:$F$6151, 4, FALSE),  0)</f>
        <v>0</v>
      </c>
      <c r="J208" s="73">
        <f>IFERROR(VLOOKUP(J$10 &amp; "_" &amp; $D$9 &amp; "_" &amp; $B208, OBSERVED_DATA!$A$2:$F$6151, 4, FALSE),  0)</f>
        <v>0</v>
      </c>
      <c r="K208" s="72">
        <f>IFERROR(VLOOKUP(K$10 &amp; "_" &amp; $D$9 &amp; "_" &amp; $B208, OBSERVED_DATA!$A$2:$F$6151, 4, FALSE),  0)</f>
        <v>0</v>
      </c>
      <c r="L208" s="74">
        <f>IFERROR(VLOOKUP(L$10 &amp; "_" &amp; $D$9 &amp; "_" &amp; $B208, OBSERVED_DATA!$A$2:$F$6151, 4, FALSE),  0)</f>
        <v>0</v>
      </c>
      <c r="M208" s="72">
        <f>IFERROR(VLOOKUP(M$10 &amp; "_" &amp; $D$9 &amp; "_" &amp; $B208, OBSERVED_DATA!$A$2:$F$6151, 4, FALSE),  0)</f>
        <v>0</v>
      </c>
      <c r="N208" s="72">
        <f>IFERROR(VLOOKUP(N$10 &amp; "_" &amp; $D$9 &amp; "_" &amp; $B208, OBSERVED_DATA!$A$2:$F$6151, 4, FALSE),  0)</f>
        <v>0</v>
      </c>
      <c r="O208" s="74">
        <f>IFERROR(VLOOKUP(O$10 &amp; "_" &amp; $D$9 &amp; "_" &amp; $B208, OBSERVED_DATA!$A$2:$F$6151, 4, FALSE),  0)</f>
        <v>0</v>
      </c>
      <c r="P208" s="72">
        <f>IFERROR(VLOOKUP(P$10 &amp; "_" &amp; $D$9 &amp; "_" &amp; $B208, OBSERVED_DATA!$A$2:$F$6151, 4, FALSE),  0)</f>
        <v>0</v>
      </c>
      <c r="Q208" s="72">
        <f>IFERROR(VLOOKUP(Q$10 &amp; "_" &amp; $D$9 &amp; "_" &amp; $B208, OBSERVED_DATA!$A$2:$F$6151, 4, FALSE),  0)</f>
        <v>0</v>
      </c>
      <c r="R208" s="72">
        <f>IFERROR(VLOOKUP(R$10 &amp; "_" &amp; $D$9 &amp; "_" &amp; $B208, OBSERVED_DATA!$A$2:$F$6151, 4, FALSE),  0)</f>
        <v>0</v>
      </c>
      <c r="S208" s="72">
        <f>IFERROR(VLOOKUP(S$10 &amp; "_" &amp; $D$9 &amp; "_" &amp; $B208, OBSERVED_DATA!$A$2:$F$6151, 4, FALSE),  0)</f>
        <v>0</v>
      </c>
      <c r="T208" s="72">
        <f>IFERROR(VLOOKUP(T$10 &amp; "_" &amp; $D$9 &amp; "_" &amp; $B208, OBSERVED_DATA!$A$2:$F$6151, 4, FALSE),  0)</f>
        <v>9.3300000000000005E-5</v>
      </c>
    </row>
    <row r="209" spans="2:20" x14ac:dyDescent="0.25">
      <c r="B209" s="30">
        <f>Obs_Time!B209</f>
        <v>396</v>
      </c>
      <c r="C209" s="30">
        <f>Obs_Time!C209</f>
        <v>397</v>
      </c>
      <c r="D209" s="47"/>
      <c r="E209" s="72">
        <f>IFERROR(VLOOKUP(E$10 &amp; "_" &amp; $D$9 &amp; "_" &amp; $B209, OBSERVED_DATA!$A$2:$F$6151, 4, FALSE),  0)</f>
        <v>0</v>
      </c>
      <c r="F209" s="73">
        <f>IFERROR(VLOOKUP(F$10 &amp; "_" &amp; $D$9 &amp; "_" &amp; $B209, OBSERVED_DATA!$A$2:$F$6151, 4, FALSE),  0)</f>
        <v>0</v>
      </c>
      <c r="G209" s="73">
        <f>IFERROR(VLOOKUP(G$10 &amp; "_" &amp; $D$9 &amp; "_" &amp; $B209, OBSERVED_DATA!$A$2:$F$6151, 4, FALSE),  0)</f>
        <v>0</v>
      </c>
      <c r="H209" s="73">
        <f>IFERROR(VLOOKUP(H$10 &amp; "_" &amp; $D$9 &amp; "_" &amp; $B209, OBSERVED_DATA!$A$2:$F$6151, 4, FALSE),  0)</f>
        <v>0</v>
      </c>
      <c r="I209" s="73">
        <f>IFERROR(VLOOKUP(I$10 &amp; "_" &amp; $D$9 &amp; "_" &amp; $B209, OBSERVED_DATA!$A$2:$F$6151, 4, FALSE),  0)</f>
        <v>0</v>
      </c>
      <c r="J209" s="73">
        <f>IFERROR(VLOOKUP(J$10 &amp; "_" &amp; $D$9 &amp; "_" &amp; $B209, OBSERVED_DATA!$A$2:$F$6151, 4, FALSE),  0)</f>
        <v>0</v>
      </c>
      <c r="K209" s="72">
        <f>IFERROR(VLOOKUP(K$10 &amp; "_" &amp; $D$9 &amp; "_" &amp; $B209, OBSERVED_DATA!$A$2:$F$6151, 4, FALSE),  0)</f>
        <v>0</v>
      </c>
      <c r="L209" s="74">
        <f>IFERROR(VLOOKUP(L$10 &amp; "_" &amp; $D$9 &amp; "_" &amp; $B209, OBSERVED_DATA!$A$2:$F$6151, 4, FALSE),  0)</f>
        <v>0</v>
      </c>
      <c r="M209" s="72">
        <f>IFERROR(VLOOKUP(M$10 &amp; "_" &amp; $D$9 &amp; "_" &amp; $B209, OBSERVED_DATA!$A$2:$F$6151, 4, FALSE),  0)</f>
        <v>0</v>
      </c>
      <c r="N209" s="72">
        <f>IFERROR(VLOOKUP(N$10 &amp; "_" &amp; $D$9 &amp; "_" &amp; $B209, OBSERVED_DATA!$A$2:$F$6151, 4, FALSE),  0)</f>
        <v>0</v>
      </c>
      <c r="O209" s="74">
        <f>IFERROR(VLOOKUP(O$10 &amp; "_" &amp; $D$9 &amp; "_" &amp; $B209, OBSERVED_DATA!$A$2:$F$6151, 4, FALSE),  0)</f>
        <v>0</v>
      </c>
      <c r="P209" s="72">
        <f>IFERROR(VLOOKUP(P$10 &amp; "_" &amp; $D$9 &amp; "_" &amp; $B209, OBSERVED_DATA!$A$2:$F$6151, 4, FALSE),  0)</f>
        <v>0</v>
      </c>
      <c r="Q209" s="72">
        <f>IFERROR(VLOOKUP(Q$10 &amp; "_" &amp; $D$9 &amp; "_" &amp; $B209, OBSERVED_DATA!$A$2:$F$6151, 4, FALSE),  0)</f>
        <v>0</v>
      </c>
      <c r="R209" s="72">
        <f>IFERROR(VLOOKUP(R$10 &amp; "_" &amp; $D$9 &amp; "_" &amp; $B209, OBSERVED_DATA!$A$2:$F$6151, 4, FALSE),  0)</f>
        <v>0</v>
      </c>
      <c r="S209" s="72">
        <f>IFERROR(VLOOKUP(S$10 &amp; "_" &amp; $D$9 &amp; "_" &amp; $B209, OBSERVED_DATA!$A$2:$F$6151, 4, FALSE),  0)</f>
        <v>0</v>
      </c>
      <c r="T209" s="72">
        <f>IFERROR(VLOOKUP(T$10 &amp; "_" &amp; $D$9 &amp; "_" &amp; $B209, OBSERVED_DATA!$A$2:$F$6151, 4, FALSE),  0)</f>
        <v>0</v>
      </c>
    </row>
    <row r="210" spans="2:20" x14ac:dyDescent="0.25">
      <c r="B210" s="30">
        <f>Obs_Time!B210</f>
        <v>398</v>
      </c>
      <c r="C210" s="30">
        <f>Obs_Time!C210</f>
        <v>399</v>
      </c>
      <c r="D210" s="47"/>
      <c r="E210" s="72">
        <f>IFERROR(VLOOKUP(E$10 &amp; "_" &amp; $D$9 &amp; "_" &amp; $B210, OBSERVED_DATA!$A$2:$F$6151, 4, FALSE),  0)</f>
        <v>0</v>
      </c>
      <c r="F210" s="73">
        <f>IFERROR(VLOOKUP(F$10 &amp; "_" &amp; $D$9 &amp; "_" &amp; $B210, OBSERVED_DATA!$A$2:$F$6151, 4, FALSE),  0)</f>
        <v>0</v>
      </c>
      <c r="G210" s="73">
        <f>IFERROR(VLOOKUP(G$10 &amp; "_" &amp; $D$9 &amp; "_" &amp; $B210, OBSERVED_DATA!$A$2:$F$6151, 4, FALSE),  0)</f>
        <v>0</v>
      </c>
      <c r="H210" s="73">
        <f>IFERROR(VLOOKUP(H$10 &amp; "_" &amp; $D$9 &amp; "_" &amp; $B210, OBSERVED_DATA!$A$2:$F$6151, 4, FALSE),  0)</f>
        <v>0</v>
      </c>
      <c r="I210" s="73">
        <f>IFERROR(VLOOKUP(I$10 &amp; "_" &amp; $D$9 &amp; "_" &amp; $B210, OBSERVED_DATA!$A$2:$F$6151, 4, FALSE),  0)</f>
        <v>0</v>
      </c>
      <c r="J210" s="73">
        <f>IFERROR(VLOOKUP(J$10 &amp; "_" &amp; $D$9 &amp; "_" &amp; $B210, OBSERVED_DATA!$A$2:$F$6151, 4, FALSE),  0)</f>
        <v>0</v>
      </c>
      <c r="K210" s="72">
        <f>IFERROR(VLOOKUP(K$10 &amp; "_" &amp; $D$9 &amp; "_" &amp; $B210, OBSERVED_DATA!$A$2:$F$6151, 4, FALSE),  0)</f>
        <v>0</v>
      </c>
      <c r="L210" s="74">
        <f>IFERROR(VLOOKUP(L$10 &amp; "_" &amp; $D$9 &amp; "_" &amp; $B210, OBSERVED_DATA!$A$2:$F$6151, 4, FALSE),  0)</f>
        <v>0</v>
      </c>
      <c r="M210" s="72">
        <f>IFERROR(VLOOKUP(M$10 &amp; "_" &amp; $D$9 &amp; "_" &amp; $B210, OBSERVED_DATA!$A$2:$F$6151, 4, FALSE),  0)</f>
        <v>0</v>
      </c>
      <c r="N210" s="72">
        <f>IFERROR(VLOOKUP(N$10 &amp; "_" &amp; $D$9 &amp; "_" &amp; $B210, OBSERVED_DATA!$A$2:$F$6151, 4, FALSE),  0)</f>
        <v>0</v>
      </c>
      <c r="O210" s="74">
        <f>IFERROR(VLOOKUP(O$10 &amp; "_" &amp; $D$9 &amp; "_" &amp; $B210, OBSERVED_DATA!$A$2:$F$6151, 4, FALSE),  0)</f>
        <v>0</v>
      </c>
      <c r="P210" s="72">
        <f>IFERROR(VLOOKUP(P$10 &amp; "_" &amp; $D$9 &amp; "_" &amp; $B210, OBSERVED_DATA!$A$2:$F$6151, 4, FALSE),  0)</f>
        <v>0</v>
      </c>
      <c r="Q210" s="72">
        <f>IFERROR(VLOOKUP(Q$10 &amp; "_" &amp; $D$9 &amp; "_" &amp; $B210, OBSERVED_DATA!$A$2:$F$6151, 4, FALSE),  0)</f>
        <v>0</v>
      </c>
      <c r="R210" s="72">
        <f>IFERROR(VLOOKUP(R$10 &amp; "_" &amp; $D$9 &amp; "_" &amp; $B210, OBSERVED_DATA!$A$2:$F$6151, 4, FALSE),  0)</f>
        <v>0</v>
      </c>
      <c r="S210" s="72">
        <f>IFERROR(VLOOKUP(S$10 &amp; "_" &amp; $D$9 &amp; "_" &amp; $B210, OBSERVED_DATA!$A$2:$F$6151, 4, FALSE),  0)</f>
        <v>0</v>
      </c>
      <c r="T210" s="72">
        <f>IFERROR(VLOOKUP(T$10 &amp; "_" &amp; $D$9 &amp; "_" &amp; $B210, OBSERVED_DATA!$A$2:$F$6151, 4, FALSE),  0)</f>
        <v>0</v>
      </c>
    </row>
    <row r="211" spans="2:20" x14ac:dyDescent="0.25">
      <c r="B211" s="30">
        <f>Obs_Time!B211</f>
        <v>400</v>
      </c>
      <c r="C211" s="30">
        <f>Obs_Time!C211</f>
        <v>401</v>
      </c>
      <c r="D211" s="47"/>
      <c r="E211" s="72">
        <f>IFERROR(VLOOKUP(E$10 &amp; "_" &amp; $D$9 &amp; "_" &amp; $B211, OBSERVED_DATA!$A$2:$F$6151, 4, FALSE),  0)</f>
        <v>0</v>
      </c>
      <c r="F211" s="73">
        <f>IFERROR(VLOOKUP(F$10 &amp; "_" &amp; $D$9 &amp; "_" &amp; $B211, OBSERVED_DATA!$A$2:$F$6151, 4, FALSE),  0)</f>
        <v>0</v>
      </c>
      <c r="G211" s="73">
        <f>IFERROR(VLOOKUP(G$10 &amp; "_" &amp; $D$9 &amp; "_" &amp; $B211, OBSERVED_DATA!$A$2:$F$6151, 4, FALSE),  0)</f>
        <v>0</v>
      </c>
      <c r="H211" s="73">
        <f>IFERROR(VLOOKUP(H$10 &amp; "_" &amp; $D$9 &amp; "_" &amp; $B211, OBSERVED_DATA!$A$2:$F$6151, 4, FALSE),  0)</f>
        <v>0</v>
      </c>
      <c r="I211" s="73">
        <f>IFERROR(VLOOKUP(I$10 &amp; "_" &amp; $D$9 &amp; "_" &amp; $B211, OBSERVED_DATA!$A$2:$F$6151, 4, FALSE),  0)</f>
        <v>0</v>
      </c>
      <c r="J211" s="73">
        <f>IFERROR(VLOOKUP(J$10 &amp; "_" &amp; $D$9 &amp; "_" &amp; $B211, OBSERVED_DATA!$A$2:$F$6151, 4, FALSE),  0)</f>
        <v>0</v>
      </c>
      <c r="K211" s="72">
        <f>IFERROR(VLOOKUP(K$10 &amp; "_" &amp; $D$9 &amp; "_" &amp; $B211, OBSERVED_DATA!$A$2:$F$6151, 4, FALSE),  0)</f>
        <v>0</v>
      </c>
      <c r="L211" s="74">
        <f>IFERROR(VLOOKUP(L$10 &amp; "_" &amp; $D$9 &amp; "_" &amp; $B211, OBSERVED_DATA!$A$2:$F$6151, 4, FALSE),  0)</f>
        <v>0</v>
      </c>
      <c r="M211" s="72">
        <f>IFERROR(VLOOKUP(M$10 &amp; "_" &amp; $D$9 &amp; "_" &amp; $B211, OBSERVED_DATA!$A$2:$F$6151, 4, FALSE),  0)</f>
        <v>0</v>
      </c>
      <c r="N211" s="72">
        <f>IFERROR(VLOOKUP(N$10 &amp; "_" &amp; $D$9 &amp; "_" &amp; $B211, OBSERVED_DATA!$A$2:$F$6151, 4, FALSE),  0)</f>
        <v>0</v>
      </c>
      <c r="O211" s="74">
        <f>IFERROR(VLOOKUP(O$10 &amp; "_" &amp; $D$9 &amp; "_" &amp; $B211, OBSERVED_DATA!$A$2:$F$6151, 4, FALSE),  0)</f>
        <v>0</v>
      </c>
      <c r="P211" s="72">
        <f>IFERROR(VLOOKUP(P$10 &amp; "_" &amp; $D$9 &amp; "_" &amp; $B211, OBSERVED_DATA!$A$2:$F$6151, 4, FALSE),  0)</f>
        <v>0</v>
      </c>
      <c r="Q211" s="72">
        <f>IFERROR(VLOOKUP(Q$10 &amp; "_" &amp; $D$9 &amp; "_" &amp; $B211, OBSERVED_DATA!$A$2:$F$6151, 4, FALSE),  0)</f>
        <v>0</v>
      </c>
      <c r="R211" s="72">
        <f>IFERROR(VLOOKUP(R$10 &amp; "_" &amp; $D$9 &amp; "_" &amp; $B211, OBSERVED_DATA!$A$2:$F$6151, 4, FALSE),  0)</f>
        <v>0</v>
      </c>
      <c r="S211" s="72">
        <f>IFERROR(VLOOKUP(S$10 &amp; "_" &amp; $D$9 &amp; "_" &amp; $B211, OBSERVED_DATA!$A$2:$F$6151, 4, FALSE),  0)</f>
        <v>0</v>
      </c>
      <c r="T211" s="72">
        <f>IFERROR(VLOOKUP(T$10 &amp; "_" &amp; $D$9 &amp; "_" &amp; $B211, OBSERVED_DATA!$A$2:$F$6151, 4, FALSE),  0)</f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24EE2-468B-4C7E-B87D-8823F8BC3A6F}">
  <sheetPr>
    <tabColor rgb="FF0070C0"/>
  </sheetPr>
  <dimension ref="A1:F6151"/>
  <sheetViews>
    <sheetView zoomScale="80" zoomScaleNormal="80" workbookViewId="0">
      <selection activeCell="A4" sqref="A4"/>
    </sheetView>
  </sheetViews>
  <sheetFormatPr defaultRowHeight="15" x14ac:dyDescent="0.25"/>
  <cols>
    <col min="1" max="1" width="16.140625" style="3" bestFit="1" customWidth="1"/>
    <col min="2" max="3" width="9.140625" style="3"/>
    <col min="4" max="4" width="11" style="3" customWidth="1"/>
    <col min="5" max="5" width="9.140625" style="3"/>
    <col min="6" max="6" width="20" style="3" bestFit="1" customWidth="1"/>
    <col min="7" max="16384" width="9.140625" style="3"/>
  </cols>
  <sheetData>
    <row r="1" spans="1:6" x14ac:dyDescent="0.25">
      <c r="A1" t="s">
        <v>52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</row>
    <row r="2" spans="1:6" x14ac:dyDescent="0.25">
      <c r="A2" t="str">
        <f t="shared" ref="A2:A65" si="0">C2&amp;"_"&amp;E2&amp;"_"&amp;B2</f>
        <v>HBW_Dist_0</v>
      </c>
      <c r="B2">
        <v>0</v>
      </c>
      <c r="C2" t="s">
        <v>0</v>
      </c>
      <c r="D2">
        <v>0.15176999999999999</v>
      </c>
      <c r="E2" t="s">
        <v>40</v>
      </c>
      <c r="F2" t="s">
        <v>47</v>
      </c>
    </row>
    <row r="3" spans="1:6" x14ac:dyDescent="0.25">
      <c r="A3" t="str">
        <f t="shared" si="0"/>
        <v>HBW_Dist_2</v>
      </c>
      <c r="B3">
        <v>2</v>
      </c>
      <c r="C3" t="s">
        <v>0</v>
      </c>
      <c r="D3">
        <v>0.14895349999999999</v>
      </c>
      <c r="E3" t="s">
        <v>40</v>
      </c>
      <c r="F3" t="s">
        <v>47</v>
      </c>
    </row>
    <row r="4" spans="1:6" x14ac:dyDescent="0.25">
      <c r="A4" t="str">
        <f t="shared" si="0"/>
        <v>HBW_Dist_4</v>
      </c>
      <c r="B4">
        <v>4</v>
      </c>
      <c r="C4" t="s">
        <v>0</v>
      </c>
      <c r="D4">
        <v>0.12812209999999999</v>
      </c>
      <c r="E4" t="s">
        <v>40</v>
      </c>
      <c r="F4" t="s">
        <v>47</v>
      </c>
    </row>
    <row r="5" spans="1:6" x14ac:dyDescent="0.25">
      <c r="A5" t="str">
        <f t="shared" si="0"/>
        <v>HBW_Dist_6</v>
      </c>
      <c r="B5">
        <v>6</v>
      </c>
      <c r="C5" t="s">
        <v>0</v>
      </c>
      <c r="D5">
        <v>0.10602590000000001</v>
      </c>
      <c r="E5" t="s">
        <v>40</v>
      </c>
      <c r="F5" t="s">
        <v>47</v>
      </c>
    </row>
    <row r="6" spans="1:6" x14ac:dyDescent="0.25">
      <c r="A6" t="str">
        <f t="shared" si="0"/>
        <v>HBW_Dist_8</v>
      </c>
      <c r="B6">
        <v>8</v>
      </c>
      <c r="C6" t="s">
        <v>0</v>
      </c>
      <c r="D6">
        <v>9.0792800000000007E-2</v>
      </c>
      <c r="E6" t="s">
        <v>40</v>
      </c>
      <c r="F6" t="s">
        <v>47</v>
      </c>
    </row>
    <row r="7" spans="1:6" x14ac:dyDescent="0.25">
      <c r="A7" t="str">
        <f t="shared" si="0"/>
        <v>HBW_Dist_10</v>
      </c>
      <c r="B7">
        <v>10</v>
      </c>
      <c r="C7" t="s">
        <v>0</v>
      </c>
      <c r="D7">
        <v>7.4387300000000003E-2</v>
      </c>
      <c r="E7" t="s">
        <v>40</v>
      </c>
      <c r="F7" t="s">
        <v>47</v>
      </c>
    </row>
    <row r="8" spans="1:6" x14ac:dyDescent="0.25">
      <c r="A8" t="str">
        <f t="shared" si="0"/>
        <v>HBW_Dist_12</v>
      </c>
      <c r="B8">
        <v>12</v>
      </c>
      <c r="C8" t="s">
        <v>0</v>
      </c>
      <c r="D8">
        <v>5.89994E-2</v>
      </c>
      <c r="E8" t="s">
        <v>40</v>
      </c>
      <c r="F8" t="s">
        <v>47</v>
      </c>
    </row>
    <row r="9" spans="1:6" x14ac:dyDescent="0.25">
      <c r="A9" t="str">
        <f t="shared" si="0"/>
        <v>HBW_Dist_14</v>
      </c>
      <c r="B9">
        <v>14</v>
      </c>
      <c r="C9" t="s">
        <v>0</v>
      </c>
      <c r="D9">
        <v>4.6467300000000003E-2</v>
      </c>
      <c r="E9" t="s">
        <v>40</v>
      </c>
      <c r="F9" t="s">
        <v>47</v>
      </c>
    </row>
    <row r="10" spans="1:6" x14ac:dyDescent="0.25">
      <c r="A10" t="str">
        <f t="shared" si="0"/>
        <v>HBW_Dist_16</v>
      </c>
      <c r="B10">
        <v>16</v>
      </c>
      <c r="C10" t="s">
        <v>0</v>
      </c>
      <c r="D10">
        <v>3.7039999999999997E-2</v>
      </c>
      <c r="E10" t="s">
        <v>40</v>
      </c>
      <c r="F10" t="s">
        <v>47</v>
      </c>
    </row>
    <row r="11" spans="1:6" x14ac:dyDescent="0.25">
      <c r="A11" t="str">
        <f t="shared" si="0"/>
        <v>HBW_Dist_18</v>
      </c>
      <c r="B11">
        <v>18</v>
      </c>
      <c r="C11" t="s">
        <v>0</v>
      </c>
      <c r="D11">
        <v>2.9383800000000002E-2</v>
      </c>
      <c r="E11" t="s">
        <v>40</v>
      </c>
      <c r="F11" t="s">
        <v>47</v>
      </c>
    </row>
    <row r="12" spans="1:6" x14ac:dyDescent="0.25">
      <c r="A12" t="str">
        <f t="shared" si="0"/>
        <v>HBW_Dist_20</v>
      </c>
      <c r="B12">
        <v>20</v>
      </c>
      <c r="C12" t="s">
        <v>0</v>
      </c>
      <c r="D12">
        <v>2.2863499999999998E-2</v>
      </c>
      <c r="E12" t="s">
        <v>40</v>
      </c>
      <c r="F12" t="s">
        <v>47</v>
      </c>
    </row>
    <row r="13" spans="1:6" x14ac:dyDescent="0.25">
      <c r="A13" t="str">
        <f t="shared" si="0"/>
        <v>HBW_Dist_22</v>
      </c>
      <c r="B13">
        <v>22</v>
      </c>
      <c r="C13" t="s">
        <v>0</v>
      </c>
      <c r="D13">
        <v>1.74891E-2</v>
      </c>
      <c r="E13" t="s">
        <v>40</v>
      </c>
      <c r="F13" t="s">
        <v>47</v>
      </c>
    </row>
    <row r="14" spans="1:6" x14ac:dyDescent="0.25">
      <c r="A14" t="str">
        <f t="shared" si="0"/>
        <v>HBW_Dist_24</v>
      </c>
      <c r="B14">
        <v>24</v>
      </c>
      <c r="C14" t="s">
        <v>0</v>
      </c>
      <c r="D14">
        <v>1.35105E-2</v>
      </c>
      <c r="E14" t="s">
        <v>40</v>
      </c>
      <c r="F14" t="s">
        <v>47</v>
      </c>
    </row>
    <row r="15" spans="1:6" x14ac:dyDescent="0.25">
      <c r="A15" t="str">
        <f t="shared" si="0"/>
        <v>HBW_Dist_26</v>
      </c>
      <c r="B15">
        <v>26</v>
      </c>
      <c r="C15" t="s">
        <v>0</v>
      </c>
      <c r="D15">
        <v>1.1313399999999999E-2</v>
      </c>
      <c r="E15" t="s">
        <v>40</v>
      </c>
      <c r="F15" t="s">
        <v>47</v>
      </c>
    </row>
    <row r="16" spans="1:6" x14ac:dyDescent="0.25">
      <c r="A16" t="str">
        <f t="shared" si="0"/>
        <v>HBW_Dist_28</v>
      </c>
      <c r="B16">
        <v>28</v>
      </c>
      <c r="C16" t="s">
        <v>0</v>
      </c>
      <c r="D16">
        <v>9.7172000000000005E-3</v>
      </c>
      <c r="E16" t="s">
        <v>40</v>
      </c>
      <c r="F16" t="s">
        <v>47</v>
      </c>
    </row>
    <row r="17" spans="1:6" x14ac:dyDescent="0.25">
      <c r="A17" t="str">
        <f t="shared" si="0"/>
        <v>HBW_Dist_30</v>
      </c>
      <c r="B17">
        <v>30</v>
      </c>
      <c r="C17" t="s">
        <v>0</v>
      </c>
      <c r="D17">
        <v>8.6797000000000003E-3</v>
      </c>
      <c r="E17" t="s">
        <v>40</v>
      </c>
      <c r="F17" t="s">
        <v>47</v>
      </c>
    </row>
    <row r="18" spans="1:6" x14ac:dyDescent="0.25">
      <c r="A18" t="str">
        <f t="shared" si="0"/>
        <v>HBW_Dist_32</v>
      </c>
      <c r="B18">
        <v>32</v>
      </c>
      <c r="C18" t="s">
        <v>0</v>
      </c>
      <c r="D18">
        <v>7.5136999999999999E-3</v>
      </c>
      <c r="E18" t="s">
        <v>40</v>
      </c>
      <c r="F18" t="s">
        <v>47</v>
      </c>
    </row>
    <row r="19" spans="1:6" x14ac:dyDescent="0.25">
      <c r="A19" t="str">
        <f t="shared" si="0"/>
        <v>HBW_Dist_34</v>
      </c>
      <c r="B19">
        <v>34</v>
      </c>
      <c r="C19" t="s">
        <v>0</v>
      </c>
      <c r="D19">
        <v>6.6112999999999996E-3</v>
      </c>
      <c r="E19" t="s">
        <v>40</v>
      </c>
      <c r="F19" t="s">
        <v>47</v>
      </c>
    </row>
    <row r="20" spans="1:6" x14ac:dyDescent="0.25">
      <c r="A20" t="str">
        <f t="shared" si="0"/>
        <v>HBW_Dist_36</v>
      </c>
      <c r="B20">
        <v>36</v>
      </c>
      <c r="C20" t="s">
        <v>0</v>
      </c>
      <c r="D20">
        <v>5.6099000000000001E-3</v>
      </c>
      <c r="E20" t="s">
        <v>40</v>
      </c>
      <c r="F20" t="s">
        <v>47</v>
      </c>
    </row>
    <row r="21" spans="1:6" x14ac:dyDescent="0.25">
      <c r="A21" t="str">
        <f t="shared" si="0"/>
        <v>HBW_Dist_38</v>
      </c>
      <c r="B21">
        <v>38</v>
      </c>
      <c r="C21" t="s">
        <v>0</v>
      </c>
      <c r="D21">
        <v>4.6538999999999999E-3</v>
      </c>
      <c r="E21" t="s">
        <v>40</v>
      </c>
      <c r="F21" t="s">
        <v>47</v>
      </c>
    </row>
    <row r="22" spans="1:6" x14ac:dyDescent="0.25">
      <c r="A22" t="str">
        <f t="shared" si="0"/>
        <v>HBW_Dist_40</v>
      </c>
      <c r="B22">
        <v>40</v>
      </c>
      <c r="C22" t="s">
        <v>0</v>
      </c>
      <c r="D22">
        <v>3.7621E-3</v>
      </c>
      <c r="E22" t="s">
        <v>40</v>
      </c>
      <c r="F22" t="s">
        <v>47</v>
      </c>
    </row>
    <row r="23" spans="1:6" x14ac:dyDescent="0.25">
      <c r="A23" t="str">
        <f t="shared" si="0"/>
        <v>HBW_Dist_42</v>
      </c>
      <c r="B23">
        <v>42</v>
      </c>
      <c r="C23" t="s">
        <v>0</v>
      </c>
      <c r="D23">
        <v>3.2615999999999999E-3</v>
      </c>
      <c r="E23" t="s">
        <v>40</v>
      </c>
      <c r="F23" t="s">
        <v>47</v>
      </c>
    </row>
    <row r="24" spans="1:6" x14ac:dyDescent="0.25">
      <c r="A24" t="str">
        <f t="shared" si="0"/>
        <v>HBW_Dist_44</v>
      </c>
      <c r="B24">
        <v>44</v>
      </c>
      <c r="C24" t="s">
        <v>0</v>
      </c>
      <c r="D24">
        <v>2.8524000000000002E-3</v>
      </c>
      <c r="E24" t="s">
        <v>40</v>
      </c>
      <c r="F24" t="s">
        <v>47</v>
      </c>
    </row>
    <row r="25" spans="1:6" x14ac:dyDescent="0.25">
      <c r="A25" t="str">
        <f t="shared" si="0"/>
        <v>HBW_Dist_46</v>
      </c>
      <c r="B25">
        <v>46</v>
      </c>
      <c r="C25" t="s">
        <v>0</v>
      </c>
      <c r="D25">
        <v>2.4190000000000001E-3</v>
      </c>
      <c r="E25" t="s">
        <v>40</v>
      </c>
      <c r="F25" t="s">
        <v>47</v>
      </c>
    </row>
    <row r="26" spans="1:6" x14ac:dyDescent="0.25">
      <c r="A26" t="str">
        <f t="shared" si="0"/>
        <v>HBW_Dist_48</v>
      </c>
      <c r="B26">
        <v>48</v>
      </c>
      <c r="C26" t="s">
        <v>0</v>
      </c>
      <c r="D26">
        <v>2.0338999999999999E-3</v>
      </c>
      <c r="E26" t="s">
        <v>40</v>
      </c>
      <c r="F26" t="s">
        <v>47</v>
      </c>
    </row>
    <row r="27" spans="1:6" x14ac:dyDescent="0.25">
      <c r="A27" t="str">
        <f t="shared" si="0"/>
        <v>HBW_Dist_50</v>
      </c>
      <c r="B27">
        <v>50</v>
      </c>
      <c r="C27" t="s">
        <v>0</v>
      </c>
      <c r="D27">
        <v>1.5788E-3</v>
      </c>
      <c r="E27" t="s">
        <v>40</v>
      </c>
      <c r="F27" t="s">
        <v>47</v>
      </c>
    </row>
    <row r="28" spans="1:6" x14ac:dyDescent="0.25">
      <c r="A28" t="str">
        <f t="shared" si="0"/>
        <v>HBW_Dist_52</v>
      </c>
      <c r="B28">
        <v>52</v>
      </c>
      <c r="C28" t="s">
        <v>0</v>
      </c>
      <c r="D28">
        <v>1.1635E-3</v>
      </c>
      <c r="E28" t="s">
        <v>40</v>
      </c>
      <c r="F28" t="s">
        <v>47</v>
      </c>
    </row>
    <row r="29" spans="1:6" x14ac:dyDescent="0.25">
      <c r="A29" t="str">
        <f t="shared" si="0"/>
        <v>HBW_Dist_54</v>
      </c>
      <c r="B29">
        <v>54</v>
      </c>
      <c r="C29" t="s">
        <v>0</v>
      </c>
      <c r="D29">
        <v>8.2070000000000005E-4</v>
      </c>
      <c r="E29" t="s">
        <v>40</v>
      </c>
      <c r="F29" t="s">
        <v>47</v>
      </c>
    </row>
    <row r="30" spans="1:6" x14ac:dyDescent="0.25">
      <c r="A30" t="str">
        <f t="shared" si="0"/>
        <v>HBW_Dist_56</v>
      </c>
      <c r="B30">
        <v>56</v>
      </c>
      <c r="C30" t="s">
        <v>0</v>
      </c>
      <c r="D30">
        <v>5.1630000000000003E-4</v>
      </c>
      <c r="E30" t="s">
        <v>40</v>
      </c>
      <c r="F30" t="s">
        <v>47</v>
      </c>
    </row>
    <row r="31" spans="1:6" x14ac:dyDescent="0.25">
      <c r="A31" t="str">
        <f t="shared" si="0"/>
        <v>HBW_Dist_58</v>
      </c>
      <c r="B31">
        <v>58</v>
      </c>
      <c r="C31" t="s">
        <v>0</v>
      </c>
      <c r="D31">
        <v>2.8840000000000002E-4</v>
      </c>
      <c r="E31" t="s">
        <v>40</v>
      </c>
      <c r="F31" t="s">
        <v>47</v>
      </c>
    </row>
    <row r="32" spans="1:6" x14ac:dyDescent="0.25">
      <c r="A32" t="str">
        <f t="shared" si="0"/>
        <v>HBW_Dist_60</v>
      </c>
      <c r="B32">
        <v>60</v>
      </c>
      <c r="C32" t="s">
        <v>0</v>
      </c>
      <c r="D32">
        <v>2.1890000000000001E-4</v>
      </c>
      <c r="E32" t="s">
        <v>40</v>
      </c>
      <c r="F32" t="s">
        <v>47</v>
      </c>
    </row>
    <row r="33" spans="1:6" x14ac:dyDescent="0.25">
      <c r="A33" t="str">
        <f t="shared" si="0"/>
        <v>HBW_Dist_62</v>
      </c>
      <c r="B33">
        <v>62</v>
      </c>
      <c r="C33" t="s">
        <v>0</v>
      </c>
      <c r="D33">
        <v>2.0029999999999999E-4</v>
      </c>
      <c r="E33" t="s">
        <v>40</v>
      </c>
      <c r="F33" t="s">
        <v>47</v>
      </c>
    </row>
    <row r="34" spans="1:6" x14ac:dyDescent="0.25">
      <c r="A34" t="str">
        <f t="shared" si="0"/>
        <v>HBW_Dist_64</v>
      </c>
      <c r="B34">
        <v>64</v>
      </c>
      <c r="C34" t="s">
        <v>0</v>
      </c>
      <c r="D34">
        <v>1.805E-4</v>
      </c>
      <c r="E34" t="s">
        <v>40</v>
      </c>
      <c r="F34" t="s">
        <v>47</v>
      </c>
    </row>
    <row r="35" spans="1:6" x14ac:dyDescent="0.25">
      <c r="A35" t="str">
        <f t="shared" si="0"/>
        <v>HBW_Dist_66</v>
      </c>
      <c r="B35">
        <v>66</v>
      </c>
      <c r="C35" t="s">
        <v>0</v>
      </c>
      <c r="D35">
        <v>1.607E-4</v>
      </c>
      <c r="E35" t="s">
        <v>40</v>
      </c>
      <c r="F35" t="s">
        <v>47</v>
      </c>
    </row>
    <row r="36" spans="1:6" x14ac:dyDescent="0.25">
      <c r="A36" t="str">
        <f t="shared" si="0"/>
        <v>HBW_Dist_68</v>
      </c>
      <c r="B36">
        <v>68</v>
      </c>
      <c r="C36" t="s">
        <v>0</v>
      </c>
      <c r="D36">
        <v>1.4080000000000001E-4</v>
      </c>
      <c r="E36" t="s">
        <v>40</v>
      </c>
      <c r="F36" t="s">
        <v>47</v>
      </c>
    </row>
    <row r="37" spans="1:6" x14ac:dyDescent="0.25">
      <c r="A37" t="str">
        <f t="shared" si="0"/>
        <v>HBW_Dist_70</v>
      </c>
      <c r="B37">
        <v>70</v>
      </c>
      <c r="C37" t="s">
        <v>0</v>
      </c>
      <c r="D37">
        <v>1.208E-4</v>
      </c>
      <c r="E37" t="s">
        <v>40</v>
      </c>
      <c r="F37" t="s">
        <v>47</v>
      </c>
    </row>
    <row r="38" spans="1:6" x14ac:dyDescent="0.25">
      <c r="A38" t="str">
        <f t="shared" si="0"/>
        <v>HBW_Dist_72</v>
      </c>
      <c r="B38">
        <v>72</v>
      </c>
      <c r="C38" t="s">
        <v>0</v>
      </c>
      <c r="D38">
        <v>1.01E-4</v>
      </c>
      <c r="E38" t="s">
        <v>40</v>
      </c>
      <c r="F38" t="s">
        <v>47</v>
      </c>
    </row>
    <row r="39" spans="1:6" x14ac:dyDescent="0.25">
      <c r="A39" t="str">
        <f t="shared" si="0"/>
        <v>HBW_Dist_74</v>
      </c>
      <c r="B39">
        <v>74</v>
      </c>
      <c r="C39" t="s">
        <v>0</v>
      </c>
      <c r="D39" s="83">
        <v>8.1000000000000004E-5</v>
      </c>
      <c r="E39" t="s">
        <v>40</v>
      </c>
      <c r="F39" t="s">
        <v>47</v>
      </c>
    </row>
    <row r="40" spans="1:6" x14ac:dyDescent="0.25">
      <c r="A40" t="str">
        <f t="shared" si="0"/>
        <v>HBW_Dist_76</v>
      </c>
      <c r="B40">
        <v>76</v>
      </c>
      <c r="C40" t="s">
        <v>0</v>
      </c>
      <c r="D40" s="83">
        <v>6.1199999999999997E-5</v>
      </c>
      <c r="E40" t="s">
        <v>40</v>
      </c>
      <c r="F40" t="s">
        <v>47</v>
      </c>
    </row>
    <row r="41" spans="1:6" x14ac:dyDescent="0.25">
      <c r="A41" t="str">
        <f t="shared" si="0"/>
        <v>HBW_Dist_78</v>
      </c>
      <c r="B41">
        <v>78</v>
      </c>
      <c r="C41" t="s">
        <v>0</v>
      </c>
      <c r="D41" s="83">
        <v>4.2299999999999998E-5</v>
      </c>
      <c r="E41" t="s">
        <v>40</v>
      </c>
      <c r="F41" t="s">
        <v>47</v>
      </c>
    </row>
    <row r="42" spans="1:6" x14ac:dyDescent="0.25">
      <c r="A42" t="str">
        <f t="shared" si="0"/>
        <v>HBW_Dist_80</v>
      </c>
      <c r="B42">
        <v>80</v>
      </c>
      <c r="C42" t="s">
        <v>0</v>
      </c>
      <c r="D42" s="83">
        <v>2.4499999999999999E-5</v>
      </c>
      <c r="E42" t="s">
        <v>40</v>
      </c>
      <c r="F42" t="s">
        <v>47</v>
      </c>
    </row>
    <row r="43" spans="1:6" x14ac:dyDescent="0.25">
      <c r="A43" t="str">
        <f t="shared" si="0"/>
        <v>HBW_Dist_82</v>
      </c>
      <c r="B43">
        <v>82</v>
      </c>
      <c r="C43" t="s">
        <v>0</v>
      </c>
      <c r="D43" s="83">
        <v>1.66E-5</v>
      </c>
      <c r="E43" t="s">
        <v>40</v>
      </c>
      <c r="F43" t="s">
        <v>47</v>
      </c>
    </row>
    <row r="44" spans="1:6" x14ac:dyDescent="0.25">
      <c r="A44" t="str">
        <f t="shared" si="0"/>
        <v>HBW_Dist_84</v>
      </c>
      <c r="B44">
        <v>84</v>
      </c>
      <c r="C44" t="s">
        <v>0</v>
      </c>
      <c r="D44" s="83">
        <v>1.33E-5</v>
      </c>
      <c r="E44" t="s">
        <v>40</v>
      </c>
      <c r="F44" t="s">
        <v>47</v>
      </c>
    </row>
    <row r="45" spans="1:6" x14ac:dyDescent="0.25">
      <c r="A45" t="str">
        <f t="shared" si="0"/>
        <v>HBW_Dist_86</v>
      </c>
      <c r="B45">
        <v>86</v>
      </c>
      <c r="C45" t="s">
        <v>0</v>
      </c>
      <c r="D45" s="83">
        <v>1.0000000000000001E-5</v>
      </c>
      <c r="E45" t="s">
        <v>40</v>
      </c>
      <c r="F45" t="s">
        <v>47</v>
      </c>
    </row>
    <row r="46" spans="1:6" x14ac:dyDescent="0.25">
      <c r="A46" t="str">
        <f t="shared" si="0"/>
        <v>HBW_Dist_88</v>
      </c>
      <c r="B46">
        <v>88</v>
      </c>
      <c r="C46" t="s">
        <v>0</v>
      </c>
      <c r="D46" s="83">
        <v>7.7000000000000008E-6</v>
      </c>
      <c r="E46" t="s">
        <v>40</v>
      </c>
      <c r="F46" t="s">
        <v>47</v>
      </c>
    </row>
    <row r="47" spans="1:6" x14ac:dyDescent="0.25">
      <c r="A47" t="str">
        <f t="shared" si="0"/>
        <v>HBW_Dist_90</v>
      </c>
      <c r="B47">
        <v>90</v>
      </c>
      <c r="C47" t="s">
        <v>0</v>
      </c>
      <c r="D47" s="83">
        <v>6.3999999999999997E-6</v>
      </c>
      <c r="E47" t="s">
        <v>40</v>
      </c>
      <c r="F47" t="s">
        <v>47</v>
      </c>
    </row>
    <row r="48" spans="1:6" x14ac:dyDescent="0.25">
      <c r="A48" t="str">
        <f t="shared" si="0"/>
        <v>HBW_Dist_92</v>
      </c>
      <c r="B48">
        <v>92</v>
      </c>
      <c r="C48" t="s">
        <v>0</v>
      </c>
      <c r="D48" s="83">
        <v>5.2000000000000002E-6</v>
      </c>
      <c r="E48" t="s">
        <v>40</v>
      </c>
      <c r="F48" t="s">
        <v>47</v>
      </c>
    </row>
    <row r="49" spans="1:6" x14ac:dyDescent="0.25">
      <c r="A49" t="str">
        <f t="shared" si="0"/>
        <v>HBW_Dist_94</v>
      </c>
      <c r="B49">
        <v>94</v>
      </c>
      <c r="C49" t="s">
        <v>0</v>
      </c>
      <c r="D49" s="83">
        <v>3.8999999999999999E-6</v>
      </c>
      <c r="E49" t="s">
        <v>40</v>
      </c>
      <c r="F49" t="s">
        <v>47</v>
      </c>
    </row>
    <row r="50" spans="1:6" x14ac:dyDescent="0.25">
      <c r="A50" t="str">
        <f t="shared" si="0"/>
        <v>HBW_Dist_96</v>
      </c>
      <c r="B50">
        <v>96</v>
      </c>
      <c r="C50" t="s">
        <v>0</v>
      </c>
      <c r="D50" s="83">
        <v>2.6000000000000001E-6</v>
      </c>
      <c r="E50" t="s">
        <v>40</v>
      </c>
      <c r="F50" t="s">
        <v>47</v>
      </c>
    </row>
    <row r="51" spans="1:6" x14ac:dyDescent="0.25">
      <c r="A51" t="str">
        <f t="shared" si="0"/>
        <v>HBW_Dist_98</v>
      </c>
      <c r="B51">
        <v>98</v>
      </c>
      <c r="C51" t="s">
        <v>0</v>
      </c>
      <c r="D51" s="83">
        <v>1.3E-6</v>
      </c>
      <c r="E51" t="s">
        <v>40</v>
      </c>
      <c r="F51" t="s">
        <v>47</v>
      </c>
    </row>
    <row r="52" spans="1:6" x14ac:dyDescent="0.25">
      <c r="A52" t="str">
        <f t="shared" si="0"/>
        <v>HBW_Dist_100</v>
      </c>
      <c r="B52">
        <v>100</v>
      </c>
      <c r="C52" t="s">
        <v>0</v>
      </c>
      <c r="D52">
        <v>0</v>
      </c>
      <c r="E52" t="s">
        <v>40</v>
      </c>
      <c r="F52" t="s">
        <v>47</v>
      </c>
    </row>
    <row r="53" spans="1:6" x14ac:dyDescent="0.25">
      <c r="A53" t="str">
        <f t="shared" si="0"/>
        <v>HBW_Dist_102</v>
      </c>
      <c r="B53">
        <v>102</v>
      </c>
      <c r="C53" t="s">
        <v>0</v>
      </c>
      <c r="D53">
        <v>0</v>
      </c>
      <c r="E53" t="s">
        <v>40</v>
      </c>
      <c r="F53" t="s">
        <v>47</v>
      </c>
    </row>
    <row r="54" spans="1:6" x14ac:dyDescent="0.25">
      <c r="A54" t="str">
        <f t="shared" si="0"/>
        <v>HBW_Dist_104</v>
      </c>
      <c r="B54">
        <v>104</v>
      </c>
      <c r="C54" t="s">
        <v>0</v>
      </c>
      <c r="D54">
        <v>0</v>
      </c>
      <c r="E54" t="s">
        <v>40</v>
      </c>
      <c r="F54" t="s">
        <v>47</v>
      </c>
    </row>
    <row r="55" spans="1:6" x14ac:dyDescent="0.25">
      <c r="A55" t="str">
        <f t="shared" si="0"/>
        <v>HBW_Dist_106</v>
      </c>
      <c r="B55">
        <v>106</v>
      </c>
      <c r="C55" t="s">
        <v>0</v>
      </c>
      <c r="D55">
        <v>0</v>
      </c>
      <c r="E55" t="s">
        <v>40</v>
      </c>
      <c r="F55" t="s">
        <v>47</v>
      </c>
    </row>
    <row r="56" spans="1:6" x14ac:dyDescent="0.25">
      <c r="A56" t="str">
        <f t="shared" si="0"/>
        <v>HBW_Dist_108</v>
      </c>
      <c r="B56">
        <v>108</v>
      </c>
      <c r="C56" t="s">
        <v>0</v>
      </c>
      <c r="D56">
        <v>0</v>
      </c>
      <c r="E56" t="s">
        <v>40</v>
      </c>
      <c r="F56" t="s">
        <v>47</v>
      </c>
    </row>
    <row r="57" spans="1:6" x14ac:dyDescent="0.25">
      <c r="A57" t="str">
        <f t="shared" si="0"/>
        <v>HBW_Dist_110</v>
      </c>
      <c r="B57">
        <v>110</v>
      </c>
      <c r="C57" t="s">
        <v>0</v>
      </c>
      <c r="D57">
        <v>0</v>
      </c>
      <c r="E57" t="s">
        <v>40</v>
      </c>
      <c r="F57" t="s">
        <v>47</v>
      </c>
    </row>
    <row r="58" spans="1:6" x14ac:dyDescent="0.25">
      <c r="A58" t="str">
        <f t="shared" si="0"/>
        <v>HBW_Dist_112</v>
      </c>
      <c r="B58">
        <v>112</v>
      </c>
      <c r="C58" t="s">
        <v>0</v>
      </c>
      <c r="D58">
        <v>0</v>
      </c>
      <c r="E58" t="s">
        <v>40</v>
      </c>
      <c r="F58" t="s">
        <v>47</v>
      </c>
    </row>
    <row r="59" spans="1:6" x14ac:dyDescent="0.25">
      <c r="A59" t="str">
        <f t="shared" si="0"/>
        <v>HBW_Dist_114</v>
      </c>
      <c r="B59">
        <v>114</v>
      </c>
      <c r="C59" t="s">
        <v>0</v>
      </c>
      <c r="D59">
        <v>0</v>
      </c>
      <c r="E59" t="s">
        <v>40</v>
      </c>
      <c r="F59" t="s">
        <v>47</v>
      </c>
    </row>
    <row r="60" spans="1:6" x14ac:dyDescent="0.25">
      <c r="A60" t="str">
        <f t="shared" si="0"/>
        <v>HBW_Dist_116</v>
      </c>
      <c r="B60">
        <v>116</v>
      </c>
      <c r="C60" t="s">
        <v>0</v>
      </c>
      <c r="D60">
        <v>0</v>
      </c>
      <c r="E60" t="s">
        <v>40</v>
      </c>
      <c r="F60" t="s">
        <v>47</v>
      </c>
    </row>
    <row r="61" spans="1:6" x14ac:dyDescent="0.25">
      <c r="A61" t="str">
        <f t="shared" si="0"/>
        <v>HBW_Dist_118</v>
      </c>
      <c r="B61">
        <v>118</v>
      </c>
      <c r="C61" t="s">
        <v>0</v>
      </c>
      <c r="D61">
        <v>0</v>
      </c>
      <c r="E61" t="s">
        <v>40</v>
      </c>
      <c r="F61" t="s">
        <v>47</v>
      </c>
    </row>
    <row r="62" spans="1:6" x14ac:dyDescent="0.25">
      <c r="A62" t="str">
        <f t="shared" si="0"/>
        <v>HBW_Dist_120</v>
      </c>
      <c r="B62">
        <v>120</v>
      </c>
      <c r="C62" t="s">
        <v>0</v>
      </c>
      <c r="D62">
        <v>0</v>
      </c>
      <c r="E62" t="s">
        <v>40</v>
      </c>
      <c r="F62" t="s">
        <v>47</v>
      </c>
    </row>
    <row r="63" spans="1:6" x14ac:dyDescent="0.25">
      <c r="A63" t="str">
        <f t="shared" si="0"/>
        <v>HBW_Dist_122</v>
      </c>
      <c r="B63">
        <v>122</v>
      </c>
      <c r="C63" t="s">
        <v>0</v>
      </c>
      <c r="D63">
        <v>0</v>
      </c>
      <c r="E63" t="s">
        <v>40</v>
      </c>
      <c r="F63" t="s">
        <v>47</v>
      </c>
    </row>
    <row r="64" spans="1:6" x14ac:dyDescent="0.25">
      <c r="A64" t="str">
        <f t="shared" si="0"/>
        <v>HBW_Dist_124</v>
      </c>
      <c r="B64">
        <v>124</v>
      </c>
      <c r="C64" t="s">
        <v>0</v>
      </c>
      <c r="D64">
        <v>0</v>
      </c>
      <c r="E64" t="s">
        <v>40</v>
      </c>
      <c r="F64" t="s">
        <v>47</v>
      </c>
    </row>
    <row r="65" spans="1:6" x14ac:dyDescent="0.25">
      <c r="A65" t="str">
        <f t="shared" si="0"/>
        <v>HBW_Dist_126</v>
      </c>
      <c r="B65">
        <v>126</v>
      </c>
      <c r="C65" t="s">
        <v>0</v>
      </c>
      <c r="D65">
        <v>0</v>
      </c>
      <c r="E65" t="s">
        <v>40</v>
      </c>
      <c r="F65" t="s">
        <v>47</v>
      </c>
    </row>
    <row r="66" spans="1:6" x14ac:dyDescent="0.25">
      <c r="A66" t="str">
        <f t="shared" ref="A66:A129" si="1">C66&amp;"_"&amp;E66&amp;"_"&amp;B66</f>
        <v>HBW_Dist_128</v>
      </c>
      <c r="B66">
        <v>128</v>
      </c>
      <c r="C66" t="s">
        <v>0</v>
      </c>
      <c r="D66">
        <v>0</v>
      </c>
      <c r="E66" t="s">
        <v>40</v>
      </c>
      <c r="F66" t="s">
        <v>47</v>
      </c>
    </row>
    <row r="67" spans="1:6" x14ac:dyDescent="0.25">
      <c r="A67" t="str">
        <f t="shared" si="1"/>
        <v>HBW_Dist_130</v>
      </c>
      <c r="B67">
        <v>130</v>
      </c>
      <c r="C67" t="s">
        <v>0</v>
      </c>
      <c r="D67">
        <v>0</v>
      </c>
      <c r="E67" t="s">
        <v>40</v>
      </c>
      <c r="F67" t="s">
        <v>47</v>
      </c>
    </row>
    <row r="68" spans="1:6" x14ac:dyDescent="0.25">
      <c r="A68" t="str">
        <f t="shared" si="1"/>
        <v>HBW_Dist_132</v>
      </c>
      <c r="B68">
        <v>132</v>
      </c>
      <c r="C68" t="s">
        <v>0</v>
      </c>
      <c r="D68">
        <v>0</v>
      </c>
      <c r="E68" t="s">
        <v>40</v>
      </c>
      <c r="F68" t="s">
        <v>47</v>
      </c>
    </row>
    <row r="69" spans="1:6" x14ac:dyDescent="0.25">
      <c r="A69" t="str">
        <f t="shared" si="1"/>
        <v>HBW_Dist_134</v>
      </c>
      <c r="B69">
        <v>134</v>
      </c>
      <c r="C69" t="s">
        <v>0</v>
      </c>
      <c r="D69">
        <v>0</v>
      </c>
      <c r="E69" t="s">
        <v>40</v>
      </c>
      <c r="F69" t="s">
        <v>47</v>
      </c>
    </row>
    <row r="70" spans="1:6" x14ac:dyDescent="0.25">
      <c r="A70" t="str">
        <f t="shared" si="1"/>
        <v>HBW_Dist_136</v>
      </c>
      <c r="B70">
        <v>136</v>
      </c>
      <c r="C70" t="s">
        <v>0</v>
      </c>
      <c r="D70">
        <v>0</v>
      </c>
      <c r="E70" t="s">
        <v>40</v>
      </c>
      <c r="F70" t="s">
        <v>47</v>
      </c>
    </row>
    <row r="71" spans="1:6" x14ac:dyDescent="0.25">
      <c r="A71" t="str">
        <f t="shared" si="1"/>
        <v>HBW_Dist_138</v>
      </c>
      <c r="B71">
        <v>138</v>
      </c>
      <c r="C71" t="s">
        <v>0</v>
      </c>
      <c r="D71">
        <v>0</v>
      </c>
      <c r="E71" t="s">
        <v>40</v>
      </c>
      <c r="F71" t="s">
        <v>47</v>
      </c>
    </row>
    <row r="72" spans="1:6" x14ac:dyDescent="0.25">
      <c r="A72" t="str">
        <f t="shared" si="1"/>
        <v>HBW_Dist_140</v>
      </c>
      <c r="B72">
        <v>140</v>
      </c>
      <c r="C72" t="s">
        <v>0</v>
      </c>
      <c r="D72">
        <v>0</v>
      </c>
      <c r="E72" t="s">
        <v>40</v>
      </c>
      <c r="F72" t="s">
        <v>47</v>
      </c>
    </row>
    <row r="73" spans="1:6" x14ac:dyDescent="0.25">
      <c r="A73" t="str">
        <f t="shared" si="1"/>
        <v>HBW_Dist_142</v>
      </c>
      <c r="B73">
        <v>142</v>
      </c>
      <c r="C73" t="s">
        <v>0</v>
      </c>
      <c r="D73">
        <v>0</v>
      </c>
      <c r="E73" t="s">
        <v>40</v>
      </c>
      <c r="F73" t="s">
        <v>47</v>
      </c>
    </row>
    <row r="74" spans="1:6" x14ac:dyDescent="0.25">
      <c r="A74" t="str">
        <f t="shared" si="1"/>
        <v>HBW_Dist_144</v>
      </c>
      <c r="B74">
        <v>144</v>
      </c>
      <c r="C74" t="s">
        <v>0</v>
      </c>
      <c r="D74">
        <v>0</v>
      </c>
      <c r="E74" t="s">
        <v>40</v>
      </c>
      <c r="F74" t="s">
        <v>47</v>
      </c>
    </row>
    <row r="75" spans="1:6" x14ac:dyDescent="0.25">
      <c r="A75" t="str">
        <f t="shared" si="1"/>
        <v>HBW_Dist_146</v>
      </c>
      <c r="B75">
        <v>146</v>
      </c>
      <c r="C75" t="s">
        <v>0</v>
      </c>
      <c r="D75">
        <v>0</v>
      </c>
      <c r="E75" t="s">
        <v>40</v>
      </c>
      <c r="F75" t="s">
        <v>47</v>
      </c>
    </row>
    <row r="76" spans="1:6" x14ac:dyDescent="0.25">
      <c r="A76" t="str">
        <f t="shared" si="1"/>
        <v>HBW_Dist_148</v>
      </c>
      <c r="B76">
        <v>148</v>
      </c>
      <c r="C76" t="s">
        <v>0</v>
      </c>
      <c r="D76">
        <v>0</v>
      </c>
      <c r="E76" t="s">
        <v>40</v>
      </c>
      <c r="F76" t="s">
        <v>47</v>
      </c>
    </row>
    <row r="77" spans="1:6" x14ac:dyDescent="0.25">
      <c r="A77" t="str">
        <f t="shared" si="1"/>
        <v>HBW_Dist_150</v>
      </c>
      <c r="B77">
        <v>150</v>
      </c>
      <c r="C77" t="s">
        <v>0</v>
      </c>
      <c r="D77">
        <v>0</v>
      </c>
      <c r="E77" t="s">
        <v>40</v>
      </c>
      <c r="F77" t="s">
        <v>47</v>
      </c>
    </row>
    <row r="78" spans="1:6" x14ac:dyDescent="0.25">
      <c r="A78" t="str">
        <f t="shared" si="1"/>
        <v>HBW_Dist_152</v>
      </c>
      <c r="B78">
        <v>152</v>
      </c>
      <c r="C78" t="s">
        <v>0</v>
      </c>
      <c r="D78">
        <v>0</v>
      </c>
      <c r="E78" t="s">
        <v>40</v>
      </c>
      <c r="F78" t="s">
        <v>47</v>
      </c>
    </row>
    <row r="79" spans="1:6" x14ac:dyDescent="0.25">
      <c r="A79" t="str">
        <f t="shared" si="1"/>
        <v>HBW_Dist_154</v>
      </c>
      <c r="B79">
        <v>154</v>
      </c>
      <c r="C79" t="s">
        <v>0</v>
      </c>
      <c r="D79">
        <v>0</v>
      </c>
      <c r="E79" t="s">
        <v>40</v>
      </c>
      <c r="F79" t="s">
        <v>47</v>
      </c>
    </row>
    <row r="80" spans="1:6" x14ac:dyDescent="0.25">
      <c r="A80" t="str">
        <f t="shared" si="1"/>
        <v>HBW_Dist_156</v>
      </c>
      <c r="B80">
        <v>156</v>
      </c>
      <c r="C80" t="s">
        <v>0</v>
      </c>
      <c r="D80">
        <v>0</v>
      </c>
      <c r="E80" t="s">
        <v>40</v>
      </c>
      <c r="F80" t="s">
        <v>47</v>
      </c>
    </row>
    <row r="81" spans="1:6" x14ac:dyDescent="0.25">
      <c r="A81" t="str">
        <f t="shared" si="1"/>
        <v>HBW_Dist_158</v>
      </c>
      <c r="B81">
        <v>158</v>
      </c>
      <c r="C81" t="s">
        <v>0</v>
      </c>
      <c r="D81">
        <v>0</v>
      </c>
      <c r="E81" t="s">
        <v>40</v>
      </c>
      <c r="F81" t="s">
        <v>47</v>
      </c>
    </row>
    <row r="82" spans="1:6" x14ac:dyDescent="0.25">
      <c r="A82" t="str">
        <f t="shared" si="1"/>
        <v>HBW_Dist_160</v>
      </c>
      <c r="B82">
        <v>160</v>
      </c>
      <c r="C82" t="s">
        <v>0</v>
      </c>
      <c r="D82">
        <v>0</v>
      </c>
      <c r="E82" t="s">
        <v>40</v>
      </c>
      <c r="F82" t="s">
        <v>47</v>
      </c>
    </row>
    <row r="83" spans="1:6" x14ac:dyDescent="0.25">
      <c r="A83" t="str">
        <f t="shared" si="1"/>
        <v>HBW_Dist_162</v>
      </c>
      <c r="B83">
        <v>162</v>
      </c>
      <c r="C83" t="s">
        <v>0</v>
      </c>
      <c r="D83">
        <v>0</v>
      </c>
      <c r="E83" t="s">
        <v>40</v>
      </c>
      <c r="F83" t="s">
        <v>47</v>
      </c>
    </row>
    <row r="84" spans="1:6" x14ac:dyDescent="0.25">
      <c r="A84" t="str">
        <f t="shared" si="1"/>
        <v>HBW_Dist_164</v>
      </c>
      <c r="B84">
        <v>164</v>
      </c>
      <c r="C84" t="s">
        <v>0</v>
      </c>
      <c r="D84">
        <v>0</v>
      </c>
      <c r="E84" t="s">
        <v>40</v>
      </c>
      <c r="F84" t="s">
        <v>47</v>
      </c>
    </row>
    <row r="85" spans="1:6" x14ac:dyDescent="0.25">
      <c r="A85" t="str">
        <f t="shared" si="1"/>
        <v>HBW_Dist_166</v>
      </c>
      <c r="B85">
        <v>166</v>
      </c>
      <c r="C85" t="s">
        <v>0</v>
      </c>
      <c r="D85">
        <v>0</v>
      </c>
      <c r="E85" t="s">
        <v>40</v>
      </c>
      <c r="F85" t="s">
        <v>47</v>
      </c>
    </row>
    <row r="86" spans="1:6" x14ac:dyDescent="0.25">
      <c r="A86" t="str">
        <f t="shared" si="1"/>
        <v>HBW_Dist_168</v>
      </c>
      <c r="B86">
        <v>168</v>
      </c>
      <c r="C86" t="s">
        <v>0</v>
      </c>
      <c r="D86">
        <v>0</v>
      </c>
      <c r="E86" t="s">
        <v>40</v>
      </c>
      <c r="F86" t="s">
        <v>47</v>
      </c>
    </row>
    <row r="87" spans="1:6" x14ac:dyDescent="0.25">
      <c r="A87" t="str">
        <f t="shared" si="1"/>
        <v>HBW_Dist_170</v>
      </c>
      <c r="B87">
        <v>170</v>
      </c>
      <c r="C87" t="s">
        <v>0</v>
      </c>
      <c r="D87">
        <v>0</v>
      </c>
      <c r="E87" t="s">
        <v>40</v>
      </c>
      <c r="F87" t="s">
        <v>47</v>
      </c>
    </row>
    <row r="88" spans="1:6" x14ac:dyDescent="0.25">
      <c r="A88" t="str">
        <f t="shared" si="1"/>
        <v>HBW_Dist_172</v>
      </c>
      <c r="B88">
        <v>172</v>
      </c>
      <c r="C88" t="s">
        <v>0</v>
      </c>
      <c r="D88">
        <v>0</v>
      </c>
      <c r="E88" t="s">
        <v>40</v>
      </c>
      <c r="F88" t="s">
        <v>47</v>
      </c>
    </row>
    <row r="89" spans="1:6" x14ac:dyDescent="0.25">
      <c r="A89" t="str">
        <f t="shared" si="1"/>
        <v>HBW_Dist_174</v>
      </c>
      <c r="B89">
        <v>174</v>
      </c>
      <c r="C89" t="s">
        <v>0</v>
      </c>
      <c r="D89">
        <v>0</v>
      </c>
      <c r="E89" t="s">
        <v>40</v>
      </c>
      <c r="F89" t="s">
        <v>47</v>
      </c>
    </row>
    <row r="90" spans="1:6" x14ac:dyDescent="0.25">
      <c r="A90" t="str">
        <f t="shared" si="1"/>
        <v>HBW_Dist_176</v>
      </c>
      <c r="B90">
        <v>176</v>
      </c>
      <c r="C90" t="s">
        <v>0</v>
      </c>
      <c r="D90">
        <v>0</v>
      </c>
      <c r="E90" t="s">
        <v>40</v>
      </c>
      <c r="F90" t="s">
        <v>47</v>
      </c>
    </row>
    <row r="91" spans="1:6" x14ac:dyDescent="0.25">
      <c r="A91" t="str">
        <f t="shared" si="1"/>
        <v>HBW_Dist_178</v>
      </c>
      <c r="B91">
        <v>178</v>
      </c>
      <c r="C91" t="s">
        <v>0</v>
      </c>
      <c r="D91">
        <v>0</v>
      </c>
      <c r="E91" t="s">
        <v>40</v>
      </c>
      <c r="F91" t="s">
        <v>47</v>
      </c>
    </row>
    <row r="92" spans="1:6" x14ac:dyDescent="0.25">
      <c r="A92" t="str">
        <f t="shared" si="1"/>
        <v>HBW_Dist_180</v>
      </c>
      <c r="B92">
        <v>180</v>
      </c>
      <c r="C92" t="s">
        <v>0</v>
      </c>
      <c r="D92">
        <v>0</v>
      </c>
      <c r="E92" t="s">
        <v>40</v>
      </c>
      <c r="F92" t="s">
        <v>47</v>
      </c>
    </row>
    <row r="93" spans="1:6" x14ac:dyDescent="0.25">
      <c r="A93" t="str">
        <f t="shared" si="1"/>
        <v>HBW_Dist_182</v>
      </c>
      <c r="B93">
        <v>182</v>
      </c>
      <c r="C93" t="s">
        <v>0</v>
      </c>
      <c r="D93">
        <v>0</v>
      </c>
      <c r="E93" t="s">
        <v>40</v>
      </c>
      <c r="F93" t="s">
        <v>47</v>
      </c>
    </row>
    <row r="94" spans="1:6" x14ac:dyDescent="0.25">
      <c r="A94" t="str">
        <f t="shared" si="1"/>
        <v>HBW_Dist_184</v>
      </c>
      <c r="B94">
        <v>184</v>
      </c>
      <c r="C94" t="s">
        <v>0</v>
      </c>
      <c r="D94">
        <v>0</v>
      </c>
      <c r="E94" t="s">
        <v>40</v>
      </c>
      <c r="F94" t="s">
        <v>47</v>
      </c>
    </row>
    <row r="95" spans="1:6" x14ac:dyDescent="0.25">
      <c r="A95" t="str">
        <f t="shared" si="1"/>
        <v>HBW_Dist_186</v>
      </c>
      <c r="B95">
        <v>186</v>
      </c>
      <c r="C95" t="s">
        <v>0</v>
      </c>
      <c r="D95">
        <v>0</v>
      </c>
      <c r="E95" t="s">
        <v>40</v>
      </c>
      <c r="F95" t="s">
        <v>47</v>
      </c>
    </row>
    <row r="96" spans="1:6" x14ac:dyDescent="0.25">
      <c r="A96" t="str">
        <f t="shared" si="1"/>
        <v>HBW_Dist_188</v>
      </c>
      <c r="B96">
        <v>188</v>
      </c>
      <c r="C96" t="s">
        <v>0</v>
      </c>
      <c r="D96">
        <v>0</v>
      </c>
      <c r="E96" t="s">
        <v>40</v>
      </c>
      <c r="F96" t="s">
        <v>47</v>
      </c>
    </row>
    <row r="97" spans="1:6" x14ac:dyDescent="0.25">
      <c r="A97" t="str">
        <f t="shared" si="1"/>
        <v>HBW_Dist_190</v>
      </c>
      <c r="B97">
        <v>190</v>
      </c>
      <c r="C97" t="s">
        <v>0</v>
      </c>
      <c r="D97">
        <v>0</v>
      </c>
      <c r="E97" t="s">
        <v>40</v>
      </c>
      <c r="F97" t="s">
        <v>47</v>
      </c>
    </row>
    <row r="98" spans="1:6" x14ac:dyDescent="0.25">
      <c r="A98" t="str">
        <f t="shared" si="1"/>
        <v>HBW_Dist_192</v>
      </c>
      <c r="B98">
        <v>192</v>
      </c>
      <c r="C98" t="s">
        <v>0</v>
      </c>
      <c r="D98">
        <v>0</v>
      </c>
      <c r="E98" t="s">
        <v>40</v>
      </c>
      <c r="F98" t="s">
        <v>47</v>
      </c>
    </row>
    <row r="99" spans="1:6" x14ac:dyDescent="0.25">
      <c r="A99" t="str">
        <f t="shared" si="1"/>
        <v>HBW_Dist_194</v>
      </c>
      <c r="B99">
        <v>194</v>
      </c>
      <c r="C99" t="s">
        <v>0</v>
      </c>
      <c r="D99">
        <v>0</v>
      </c>
      <c r="E99" t="s">
        <v>40</v>
      </c>
      <c r="F99" t="s">
        <v>47</v>
      </c>
    </row>
    <row r="100" spans="1:6" x14ac:dyDescent="0.25">
      <c r="A100" t="str">
        <f t="shared" si="1"/>
        <v>HBW_Dist_196</v>
      </c>
      <c r="B100">
        <v>196</v>
      </c>
      <c r="C100" t="s">
        <v>0</v>
      </c>
      <c r="D100">
        <v>0</v>
      </c>
      <c r="E100" t="s">
        <v>40</v>
      </c>
      <c r="F100" t="s">
        <v>47</v>
      </c>
    </row>
    <row r="101" spans="1:6" x14ac:dyDescent="0.25">
      <c r="A101" t="str">
        <f t="shared" si="1"/>
        <v>HBW_Dist_198</v>
      </c>
      <c r="B101">
        <v>198</v>
      </c>
      <c r="C101" t="s">
        <v>0</v>
      </c>
      <c r="D101">
        <v>0</v>
      </c>
      <c r="E101" t="s">
        <v>40</v>
      </c>
      <c r="F101" t="s">
        <v>47</v>
      </c>
    </row>
    <row r="102" spans="1:6" x14ac:dyDescent="0.25">
      <c r="A102" t="str">
        <f t="shared" si="1"/>
        <v>HBW_Dist_200</v>
      </c>
      <c r="B102">
        <v>200</v>
      </c>
      <c r="C102" t="s">
        <v>0</v>
      </c>
      <c r="D102">
        <v>0</v>
      </c>
      <c r="E102" t="s">
        <v>40</v>
      </c>
      <c r="F102" t="s">
        <v>47</v>
      </c>
    </row>
    <row r="103" spans="1:6" x14ac:dyDescent="0.25">
      <c r="A103" t="str">
        <f t="shared" si="1"/>
        <v>HBW_Dist_202</v>
      </c>
      <c r="B103">
        <v>202</v>
      </c>
      <c r="C103" t="s">
        <v>0</v>
      </c>
      <c r="D103">
        <v>0</v>
      </c>
      <c r="E103" t="s">
        <v>40</v>
      </c>
      <c r="F103" t="s">
        <v>47</v>
      </c>
    </row>
    <row r="104" spans="1:6" x14ac:dyDescent="0.25">
      <c r="A104" t="str">
        <f t="shared" si="1"/>
        <v>HBW_Time_0</v>
      </c>
      <c r="B104">
        <v>0</v>
      </c>
      <c r="C104" t="s">
        <v>0</v>
      </c>
      <c r="D104">
        <v>0</v>
      </c>
      <c r="E104" t="s">
        <v>16</v>
      </c>
      <c r="F104" t="s">
        <v>47</v>
      </c>
    </row>
    <row r="105" spans="1:6" x14ac:dyDescent="0.25">
      <c r="A105" t="str">
        <f t="shared" si="1"/>
        <v>HBW_Time_2</v>
      </c>
      <c r="B105">
        <v>2</v>
      </c>
      <c r="C105" t="s">
        <v>0</v>
      </c>
      <c r="D105">
        <v>2.09687E-2</v>
      </c>
      <c r="E105" t="s">
        <v>16</v>
      </c>
      <c r="F105" t="s">
        <v>47</v>
      </c>
    </row>
    <row r="106" spans="1:6" x14ac:dyDescent="0.25">
      <c r="A106" t="str">
        <f t="shared" si="1"/>
        <v>HBW_Time_4</v>
      </c>
      <c r="B106">
        <v>4</v>
      </c>
      <c r="C106" t="s">
        <v>0</v>
      </c>
      <c r="D106">
        <v>4.4749999999999998E-2</v>
      </c>
      <c r="E106" t="s">
        <v>16</v>
      </c>
      <c r="F106" t="s">
        <v>47</v>
      </c>
    </row>
    <row r="107" spans="1:6" x14ac:dyDescent="0.25">
      <c r="A107" t="str">
        <f t="shared" si="1"/>
        <v>HBW_Time_6</v>
      </c>
      <c r="B107">
        <v>6</v>
      </c>
      <c r="C107" t="s">
        <v>0</v>
      </c>
      <c r="D107">
        <v>6.3044900000000001E-2</v>
      </c>
      <c r="E107" t="s">
        <v>16</v>
      </c>
      <c r="F107" t="s">
        <v>47</v>
      </c>
    </row>
    <row r="108" spans="1:6" x14ac:dyDescent="0.25">
      <c r="A108" t="str">
        <f t="shared" si="1"/>
        <v>HBW_Time_8</v>
      </c>
      <c r="B108">
        <v>8</v>
      </c>
      <c r="C108" t="s">
        <v>0</v>
      </c>
      <c r="D108">
        <v>7.4596999999999997E-2</v>
      </c>
      <c r="E108" t="s">
        <v>16</v>
      </c>
      <c r="F108" t="s">
        <v>47</v>
      </c>
    </row>
    <row r="109" spans="1:6" x14ac:dyDescent="0.25">
      <c r="A109" t="str">
        <f t="shared" si="1"/>
        <v>HBW_Time_10</v>
      </c>
      <c r="B109">
        <v>10</v>
      </c>
      <c r="C109" t="s">
        <v>0</v>
      </c>
      <c r="D109">
        <v>8.0332200000000006E-2</v>
      </c>
      <c r="E109" t="s">
        <v>16</v>
      </c>
      <c r="F109" t="s">
        <v>47</v>
      </c>
    </row>
    <row r="110" spans="1:6" x14ac:dyDescent="0.25">
      <c r="A110" t="str">
        <f t="shared" si="1"/>
        <v>HBW_Time_12</v>
      </c>
      <c r="B110">
        <v>12</v>
      </c>
      <c r="C110" t="s">
        <v>0</v>
      </c>
      <c r="D110">
        <v>7.9442399999999996E-2</v>
      </c>
      <c r="E110" t="s">
        <v>16</v>
      </c>
      <c r="F110" t="s">
        <v>47</v>
      </c>
    </row>
    <row r="111" spans="1:6" x14ac:dyDescent="0.25">
      <c r="A111" t="str">
        <f t="shared" si="1"/>
        <v>HBW_Time_14</v>
      </c>
      <c r="B111">
        <v>14</v>
      </c>
      <c r="C111" t="s">
        <v>0</v>
      </c>
      <c r="D111">
        <v>7.4474399999999996E-2</v>
      </c>
      <c r="E111" t="s">
        <v>16</v>
      </c>
      <c r="F111" t="s">
        <v>47</v>
      </c>
    </row>
    <row r="112" spans="1:6" x14ac:dyDescent="0.25">
      <c r="A112" t="str">
        <f t="shared" si="1"/>
        <v>HBW_Time_16</v>
      </c>
      <c r="B112">
        <v>16</v>
      </c>
      <c r="C112" t="s">
        <v>0</v>
      </c>
      <c r="D112">
        <v>6.8824899999999994E-2</v>
      </c>
      <c r="E112" t="s">
        <v>16</v>
      </c>
      <c r="F112" t="s">
        <v>47</v>
      </c>
    </row>
    <row r="113" spans="1:6" x14ac:dyDescent="0.25">
      <c r="A113" t="str">
        <f t="shared" si="1"/>
        <v>HBW_Time_18</v>
      </c>
      <c r="B113">
        <v>18</v>
      </c>
      <c r="C113" t="s">
        <v>0</v>
      </c>
      <c r="D113">
        <v>6.2964999999999993E-2</v>
      </c>
      <c r="E113" t="s">
        <v>16</v>
      </c>
      <c r="F113" t="s">
        <v>47</v>
      </c>
    </row>
    <row r="114" spans="1:6" x14ac:dyDescent="0.25">
      <c r="A114" t="str">
        <f t="shared" si="1"/>
        <v>HBW_Time_20</v>
      </c>
      <c r="B114">
        <v>20</v>
      </c>
      <c r="C114" t="s">
        <v>0</v>
      </c>
      <c r="D114">
        <v>5.7105000000000003E-2</v>
      </c>
      <c r="E114" t="s">
        <v>16</v>
      </c>
      <c r="F114" t="s">
        <v>47</v>
      </c>
    </row>
    <row r="115" spans="1:6" x14ac:dyDescent="0.25">
      <c r="A115" t="str">
        <f t="shared" si="1"/>
        <v>HBW_Time_22</v>
      </c>
      <c r="B115">
        <v>22</v>
      </c>
      <c r="C115" t="s">
        <v>0</v>
      </c>
      <c r="D115">
        <v>5.1245300000000001E-2</v>
      </c>
      <c r="E115" t="s">
        <v>16</v>
      </c>
      <c r="F115" t="s">
        <v>47</v>
      </c>
    </row>
    <row r="116" spans="1:6" x14ac:dyDescent="0.25">
      <c r="A116" t="str">
        <f t="shared" si="1"/>
        <v>HBW_Time_24</v>
      </c>
      <c r="B116">
        <v>24</v>
      </c>
      <c r="C116" t="s">
        <v>0</v>
      </c>
      <c r="D116">
        <v>4.5385000000000002E-2</v>
      </c>
      <c r="E116" t="s">
        <v>16</v>
      </c>
      <c r="F116" t="s">
        <v>47</v>
      </c>
    </row>
    <row r="117" spans="1:6" x14ac:dyDescent="0.25">
      <c r="A117" t="str">
        <f t="shared" si="1"/>
        <v>HBW_Time_26</v>
      </c>
      <c r="B117">
        <v>26</v>
      </c>
      <c r="C117" t="s">
        <v>0</v>
      </c>
      <c r="D117">
        <v>3.9524900000000002E-2</v>
      </c>
      <c r="E117" t="s">
        <v>16</v>
      </c>
      <c r="F117" t="s">
        <v>47</v>
      </c>
    </row>
    <row r="118" spans="1:6" x14ac:dyDescent="0.25">
      <c r="A118" t="str">
        <f t="shared" si="1"/>
        <v>HBW_Time_28</v>
      </c>
      <c r="B118">
        <v>28</v>
      </c>
      <c r="C118" t="s">
        <v>0</v>
      </c>
      <c r="D118">
        <v>3.3665E-2</v>
      </c>
      <c r="E118" t="s">
        <v>16</v>
      </c>
      <c r="F118" t="s">
        <v>47</v>
      </c>
    </row>
    <row r="119" spans="1:6" x14ac:dyDescent="0.25">
      <c r="A119" t="str">
        <f t="shared" si="1"/>
        <v>HBW_Time_30</v>
      </c>
      <c r="B119">
        <v>30</v>
      </c>
      <c r="C119" t="s">
        <v>0</v>
      </c>
      <c r="D119">
        <v>2.7805199999999999E-2</v>
      </c>
      <c r="E119" t="s">
        <v>16</v>
      </c>
      <c r="F119" t="s">
        <v>47</v>
      </c>
    </row>
    <row r="120" spans="1:6" x14ac:dyDescent="0.25">
      <c r="A120" t="str">
        <f t="shared" si="1"/>
        <v>HBW_Time_32</v>
      </c>
      <c r="B120">
        <v>32</v>
      </c>
      <c r="C120" t="s">
        <v>0</v>
      </c>
      <c r="D120">
        <v>2.1720199999999999E-2</v>
      </c>
      <c r="E120" t="s">
        <v>16</v>
      </c>
      <c r="F120" t="s">
        <v>47</v>
      </c>
    </row>
    <row r="121" spans="1:6" x14ac:dyDescent="0.25">
      <c r="A121" t="str">
        <f t="shared" si="1"/>
        <v>HBW_Time_34</v>
      </c>
      <c r="B121">
        <v>34</v>
      </c>
      <c r="C121" t="s">
        <v>0</v>
      </c>
      <c r="D121">
        <v>1.8335000000000001E-2</v>
      </c>
      <c r="E121" t="s">
        <v>16</v>
      </c>
      <c r="F121" t="s">
        <v>47</v>
      </c>
    </row>
    <row r="122" spans="1:6" x14ac:dyDescent="0.25">
      <c r="A122" t="str">
        <f t="shared" si="1"/>
        <v>HBW_Time_36</v>
      </c>
      <c r="B122">
        <v>36</v>
      </c>
      <c r="C122" t="s">
        <v>0</v>
      </c>
      <c r="D122">
        <v>1.5680400000000001E-2</v>
      </c>
      <c r="E122" t="s">
        <v>16</v>
      </c>
      <c r="F122" t="s">
        <v>47</v>
      </c>
    </row>
    <row r="123" spans="1:6" x14ac:dyDescent="0.25">
      <c r="A123" t="str">
        <f t="shared" si="1"/>
        <v>HBW_Time_38</v>
      </c>
      <c r="B123">
        <v>38</v>
      </c>
      <c r="C123" t="s">
        <v>0</v>
      </c>
      <c r="D123">
        <v>1.3281899999999999E-2</v>
      </c>
      <c r="E123" t="s">
        <v>16</v>
      </c>
      <c r="F123" t="s">
        <v>47</v>
      </c>
    </row>
    <row r="124" spans="1:6" x14ac:dyDescent="0.25">
      <c r="A124" t="str">
        <f t="shared" si="1"/>
        <v>HBW_Time_40</v>
      </c>
      <c r="B124">
        <v>40</v>
      </c>
      <c r="C124" t="s">
        <v>0</v>
      </c>
      <c r="D124">
        <v>1.12572E-2</v>
      </c>
      <c r="E124" t="s">
        <v>16</v>
      </c>
      <c r="F124" t="s">
        <v>47</v>
      </c>
    </row>
    <row r="125" spans="1:6" x14ac:dyDescent="0.25">
      <c r="A125" t="str">
        <f t="shared" si="1"/>
        <v>HBW_Time_42</v>
      </c>
      <c r="B125">
        <v>42</v>
      </c>
      <c r="C125" t="s">
        <v>0</v>
      </c>
      <c r="D125">
        <v>9.5618999999999999E-3</v>
      </c>
      <c r="E125" t="s">
        <v>16</v>
      </c>
      <c r="F125" t="s">
        <v>47</v>
      </c>
    </row>
    <row r="126" spans="1:6" x14ac:dyDescent="0.25">
      <c r="A126" t="str">
        <f t="shared" si="1"/>
        <v>HBW_Time_44</v>
      </c>
      <c r="B126">
        <v>44</v>
      </c>
      <c r="C126" t="s">
        <v>0</v>
      </c>
      <c r="D126">
        <v>8.2682999999999993E-3</v>
      </c>
      <c r="E126" t="s">
        <v>16</v>
      </c>
      <c r="F126" t="s">
        <v>47</v>
      </c>
    </row>
    <row r="127" spans="1:6" x14ac:dyDescent="0.25">
      <c r="A127" t="str">
        <f t="shared" si="1"/>
        <v>HBW_Time_46</v>
      </c>
      <c r="B127">
        <v>46</v>
      </c>
      <c r="C127" t="s">
        <v>0</v>
      </c>
      <c r="D127">
        <v>7.4356999999999999E-3</v>
      </c>
      <c r="E127" t="s">
        <v>16</v>
      </c>
      <c r="F127" t="s">
        <v>47</v>
      </c>
    </row>
    <row r="128" spans="1:6" x14ac:dyDescent="0.25">
      <c r="A128" t="str">
        <f t="shared" si="1"/>
        <v>HBW_Time_48</v>
      </c>
      <c r="B128">
        <v>48</v>
      </c>
      <c r="C128" t="s">
        <v>0</v>
      </c>
      <c r="D128">
        <v>6.9493999999999997E-3</v>
      </c>
      <c r="E128" t="s">
        <v>16</v>
      </c>
      <c r="F128" t="s">
        <v>47</v>
      </c>
    </row>
    <row r="129" spans="1:6" x14ac:dyDescent="0.25">
      <c r="A129" t="str">
        <f t="shared" si="1"/>
        <v>HBW_Time_50</v>
      </c>
      <c r="B129">
        <v>50</v>
      </c>
      <c r="C129" t="s">
        <v>0</v>
      </c>
      <c r="D129">
        <v>6.4632999999999999E-3</v>
      </c>
      <c r="E129" t="s">
        <v>16</v>
      </c>
      <c r="F129" t="s">
        <v>47</v>
      </c>
    </row>
    <row r="130" spans="1:6" x14ac:dyDescent="0.25">
      <c r="A130" t="str">
        <f t="shared" ref="A130:A193" si="2">C130&amp;"_"&amp;E130&amp;"_"&amp;B130</f>
        <v>HBW_Time_52</v>
      </c>
      <c r="B130">
        <v>52</v>
      </c>
      <c r="C130" t="s">
        <v>0</v>
      </c>
      <c r="D130">
        <v>5.9770999999999999E-3</v>
      </c>
      <c r="E130" t="s">
        <v>16</v>
      </c>
      <c r="F130" t="s">
        <v>47</v>
      </c>
    </row>
    <row r="131" spans="1:6" x14ac:dyDescent="0.25">
      <c r="A131" t="str">
        <f t="shared" si="2"/>
        <v>HBW_Time_54</v>
      </c>
      <c r="B131">
        <v>54</v>
      </c>
      <c r="C131" t="s">
        <v>0</v>
      </c>
      <c r="D131">
        <v>5.4907000000000003E-3</v>
      </c>
      <c r="E131" t="s">
        <v>16</v>
      </c>
      <c r="F131" t="s">
        <v>47</v>
      </c>
    </row>
    <row r="132" spans="1:6" x14ac:dyDescent="0.25">
      <c r="A132" t="str">
        <f t="shared" si="2"/>
        <v>HBW_Time_56</v>
      </c>
      <c r="B132">
        <v>56</v>
      </c>
      <c r="C132" t="s">
        <v>0</v>
      </c>
      <c r="D132">
        <v>5.0045000000000003E-3</v>
      </c>
      <c r="E132" t="s">
        <v>16</v>
      </c>
      <c r="F132" t="s">
        <v>47</v>
      </c>
    </row>
    <row r="133" spans="1:6" x14ac:dyDescent="0.25">
      <c r="A133" t="str">
        <f t="shared" si="2"/>
        <v>HBW_Time_58</v>
      </c>
      <c r="B133">
        <v>58</v>
      </c>
      <c r="C133" t="s">
        <v>0</v>
      </c>
      <c r="D133">
        <v>4.5184999999999999E-3</v>
      </c>
      <c r="E133" t="s">
        <v>16</v>
      </c>
      <c r="F133" t="s">
        <v>47</v>
      </c>
    </row>
    <row r="134" spans="1:6" x14ac:dyDescent="0.25">
      <c r="A134" t="str">
        <f t="shared" si="2"/>
        <v>HBW_Time_60</v>
      </c>
      <c r="B134">
        <v>60</v>
      </c>
      <c r="C134" t="s">
        <v>0</v>
      </c>
      <c r="D134">
        <v>4.0321999999999997E-3</v>
      </c>
      <c r="E134" t="s">
        <v>16</v>
      </c>
      <c r="F134" t="s">
        <v>47</v>
      </c>
    </row>
    <row r="135" spans="1:6" x14ac:dyDescent="0.25">
      <c r="A135" t="str">
        <f t="shared" si="2"/>
        <v>HBW_Time_62</v>
      </c>
      <c r="B135">
        <v>62</v>
      </c>
      <c r="C135" t="s">
        <v>0</v>
      </c>
      <c r="D135">
        <v>3.8205000000000001E-3</v>
      </c>
      <c r="E135" t="s">
        <v>16</v>
      </c>
      <c r="F135" t="s">
        <v>47</v>
      </c>
    </row>
    <row r="136" spans="1:6" x14ac:dyDescent="0.25">
      <c r="A136" t="str">
        <f t="shared" si="2"/>
        <v>HBW_Time_64</v>
      </c>
      <c r="B136">
        <v>64</v>
      </c>
      <c r="C136" t="s">
        <v>0</v>
      </c>
      <c r="D136">
        <v>3.6089E-3</v>
      </c>
      <c r="E136" t="s">
        <v>16</v>
      </c>
      <c r="F136" t="s">
        <v>47</v>
      </c>
    </row>
    <row r="137" spans="1:6" x14ac:dyDescent="0.25">
      <c r="A137" t="str">
        <f t="shared" si="2"/>
        <v>HBW_Time_66</v>
      </c>
      <c r="B137">
        <v>66</v>
      </c>
      <c r="C137" t="s">
        <v>0</v>
      </c>
      <c r="D137">
        <v>3.3971000000000001E-3</v>
      </c>
      <c r="E137" t="s">
        <v>16</v>
      </c>
      <c r="F137" t="s">
        <v>47</v>
      </c>
    </row>
    <row r="138" spans="1:6" x14ac:dyDescent="0.25">
      <c r="A138" t="str">
        <f t="shared" si="2"/>
        <v>HBW_Time_68</v>
      </c>
      <c r="B138">
        <v>68</v>
      </c>
      <c r="C138" t="s">
        <v>0</v>
      </c>
      <c r="D138">
        <v>3.1855E-3</v>
      </c>
      <c r="E138" t="s">
        <v>16</v>
      </c>
      <c r="F138" t="s">
        <v>47</v>
      </c>
    </row>
    <row r="139" spans="1:6" x14ac:dyDescent="0.25">
      <c r="A139" t="str">
        <f t="shared" si="2"/>
        <v>HBW_Time_70</v>
      </c>
      <c r="B139">
        <v>70</v>
      </c>
      <c r="C139" t="s">
        <v>0</v>
      </c>
      <c r="D139">
        <v>2.9083999999999998E-3</v>
      </c>
      <c r="E139" t="s">
        <v>16</v>
      </c>
      <c r="F139" t="s">
        <v>47</v>
      </c>
    </row>
    <row r="140" spans="1:6" x14ac:dyDescent="0.25">
      <c r="A140" t="str">
        <f t="shared" si="2"/>
        <v>HBW_Time_72</v>
      </c>
      <c r="B140">
        <v>72</v>
      </c>
      <c r="C140" t="s">
        <v>0</v>
      </c>
      <c r="D140">
        <v>2.6315000000000002E-3</v>
      </c>
      <c r="E140" t="s">
        <v>16</v>
      </c>
      <c r="F140" t="s">
        <v>47</v>
      </c>
    </row>
    <row r="141" spans="1:6" x14ac:dyDescent="0.25">
      <c r="A141" t="str">
        <f t="shared" si="2"/>
        <v>HBW_Time_74</v>
      </c>
      <c r="B141">
        <v>74</v>
      </c>
      <c r="C141" t="s">
        <v>0</v>
      </c>
      <c r="D141">
        <v>2.3546000000000001E-3</v>
      </c>
      <c r="E141" t="s">
        <v>16</v>
      </c>
      <c r="F141" t="s">
        <v>47</v>
      </c>
    </row>
    <row r="142" spans="1:6" x14ac:dyDescent="0.25">
      <c r="A142" t="str">
        <f t="shared" si="2"/>
        <v>HBW_Time_76</v>
      </c>
      <c r="B142">
        <v>76</v>
      </c>
      <c r="C142" t="s">
        <v>0</v>
      </c>
      <c r="D142">
        <v>2.0776000000000002E-3</v>
      </c>
      <c r="E142" t="s">
        <v>16</v>
      </c>
      <c r="F142" t="s">
        <v>47</v>
      </c>
    </row>
    <row r="143" spans="1:6" x14ac:dyDescent="0.25">
      <c r="A143" t="str">
        <f t="shared" si="2"/>
        <v>HBW_Time_78</v>
      </c>
      <c r="B143">
        <v>78</v>
      </c>
      <c r="C143" t="s">
        <v>0</v>
      </c>
      <c r="D143">
        <v>1.8005E-3</v>
      </c>
      <c r="E143" t="s">
        <v>16</v>
      </c>
      <c r="F143" t="s">
        <v>47</v>
      </c>
    </row>
    <row r="144" spans="1:6" x14ac:dyDescent="0.25">
      <c r="A144" t="str">
        <f t="shared" si="2"/>
        <v>HBW_Time_80</v>
      </c>
      <c r="B144">
        <v>80</v>
      </c>
      <c r="C144" t="s">
        <v>0</v>
      </c>
      <c r="D144">
        <v>1.5236E-3</v>
      </c>
      <c r="E144" t="s">
        <v>16</v>
      </c>
      <c r="F144" t="s">
        <v>47</v>
      </c>
    </row>
    <row r="145" spans="1:6" x14ac:dyDescent="0.25">
      <c r="A145" t="str">
        <f t="shared" si="2"/>
        <v>HBW_Time_82</v>
      </c>
      <c r="B145">
        <v>82</v>
      </c>
      <c r="C145" t="s">
        <v>0</v>
      </c>
      <c r="D145">
        <v>1.2466000000000001E-3</v>
      </c>
      <c r="E145" t="s">
        <v>16</v>
      </c>
      <c r="F145" t="s">
        <v>47</v>
      </c>
    </row>
    <row r="146" spans="1:6" x14ac:dyDescent="0.25">
      <c r="A146" t="str">
        <f t="shared" si="2"/>
        <v>HBW_Time_84</v>
      </c>
      <c r="B146">
        <v>84</v>
      </c>
      <c r="C146" t="s">
        <v>0</v>
      </c>
      <c r="D146">
        <v>9.6949999999999998E-4</v>
      </c>
      <c r="E146" t="s">
        <v>16</v>
      </c>
      <c r="F146" t="s">
        <v>47</v>
      </c>
    </row>
    <row r="147" spans="1:6" x14ac:dyDescent="0.25">
      <c r="A147" t="str">
        <f t="shared" si="2"/>
        <v>HBW_Time_86</v>
      </c>
      <c r="B147">
        <v>86</v>
      </c>
      <c r="C147" t="s">
        <v>0</v>
      </c>
      <c r="D147">
        <v>6.9269999999999998E-4</v>
      </c>
      <c r="E147" t="s">
        <v>16</v>
      </c>
      <c r="F147" t="s">
        <v>47</v>
      </c>
    </row>
    <row r="148" spans="1:6" x14ac:dyDescent="0.25">
      <c r="A148" t="str">
        <f t="shared" si="2"/>
        <v>HBW_Time_88</v>
      </c>
      <c r="B148">
        <v>88</v>
      </c>
      <c r="C148" t="s">
        <v>0</v>
      </c>
      <c r="D148">
        <v>4.1560000000000002E-4</v>
      </c>
      <c r="E148" t="s">
        <v>16</v>
      </c>
      <c r="F148" t="s">
        <v>47</v>
      </c>
    </row>
    <row r="149" spans="1:6" x14ac:dyDescent="0.25">
      <c r="A149" t="str">
        <f t="shared" si="2"/>
        <v>HBW_Time_90</v>
      </c>
      <c r="B149">
        <v>90</v>
      </c>
      <c r="C149" t="s">
        <v>0</v>
      </c>
      <c r="D149">
        <v>3.1199999999999999E-4</v>
      </c>
      <c r="E149" t="s">
        <v>16</v>
      </c>
      <c r="F149" t="s">
        <v>47</v>
      </c>
    </row>
    <row r="150" spans="1:6" x14ac:dyDescent="0.25">
      <c r="A150" t="str">
        <f t="shared" si="2"/>
        <v>HBW_Time_92</v>
      </c>
      <c r="B150">
        <v>92</v>
      </c>
      <c r="C150" t="s">
        <v>0</v>
      </c>
      <c r="D150">
        <v>2.085E-4</v>
      </c>
      <c r="E150" t="s">
        <v>16</v>
      </c>
      <c r="F150" t="s">
        <v>47</v>
      </c>
    </row>
    <row r="151" spans="1:6" x14ac:dyDescent="0.25">
      <c r="A151" t="str">
        <f t="shared" si="2"/>
        <v>HBW_Time_94</v>
      </c>
      <c r="B151">
        <v>94</v>
      </c>
      <c r="C151" t="s">
        <v>0</v>
      </c>
      <c r="D151">
        <v>1.049E-4</v>
      </c>
      <c r="E151" t="s">
        <v>16</v>
      </c>
      <c r="F151" t="s">
        <v>47</v>
      </c>
    </row>
    <row r="152" spans="1:6" x14ac:dyDescent="0.25">
      <c r="A152" t="str">
        <f t="shared" si="2"/>
        <v>HBW_Time_96</v>
      </c>
      <c r="B152">
        <v>96</v>
      </c>
      <c r="C152" t="s">
        <v>0</v>
      </c>
      <c r="D152" s="83">
        <v>9.5699999999999995E-5</v>
      </c>
      <c r="E152" t="s">
        <v>16</v>
      </c>
      <c r="F152" t="s">
        <v>47</v>
      </c>
    </row>
    <row r="153" spans="1:6" x14ac:dyDescent="0.25">
      <c r="A153" t="str">
        <f t="shared" si="2"/>
        <v>HBW_Time_98</v>
      </c>
      <c r="B153">
        <v>98</v>
      </c>
      <c r="C153" t="s">
        <v>0</v>
      </c>
      <c r="D153" s="83">
        <v>8.6600000000000004E-5</v>
      </c>
      <c r="E153" t="s">
        <v>16</v>
      </c>
      <c r="F153" t="s">
        <v>47</v>
      </c>
    </row>
    <row r="154" spans="1:6" x14ac:dyDescent="0.25">
      <c r="A154" t="str">
        <f t="shared" si="2"/>
        <v>HBW_Time_100</v>
      </c>
      <c r="B154">
        <v>100</v>
      </c>
      <c r="C154" t="s">
        <v>0</v>
      </c>
      <c r="D154" s="83">
        <v>7.7399999999999998E-5</v>
      </c>
      <c r="E154" t="s">
        <v>16</v>
      </c>
      <c r="F154" t="s">
        <v>47</v>
      </c>
    </row>
    <row r="155" spans="1:6" x14ac:dyDescent="0.25">
      <c r="A155" t="str">
        <f t="shared" si="2"/>
        <v>HBW_Time_102</v>
      </c>
      <c r="B155">
        <v>102</v>
      </c>
      <c r="C155" t="s">
        <v>0</v>
      </c>
      <c r="D155" s="83">
        <v>6.8300000000000007E-5</v>
      </c>
      <c r="E155" t="s">
        <v>16</v>
      </c>
      <c r="F155" t="s">
        <v>47</v>
      </c>
    </row>
    <row r="156" spans="1:6" x14ac:dyDescent="0.25">
      <c r="A156" t="str">
        <f t="shared" si="2"/>
        <v>HBW_Time_104</v>
      </c>
      <c r="B156">
        <v>104</v>
      </c>
      <c r="C156" t="s">
        <v>0</v>
      </c>
      <c r="D156" s="83">
        <v>5.91E-5</v>
      </c>
      <c r="E156" t="s">
        <v>16</v>
      </c>
      <c r="F156" t="s">
        <v>47</v>
      </c>
    </row>
    <row r="157" spans="1:6" x14ac:dyDescent="0.25">
      <c r="A157" t="str">
        <f t="shared" si="2"/>
        <v>HBW_Time_106</v>
      </c>
      <c r="B157">
        <v>106</v>
      </c>
      <c r="C157" t="s">
        <v>0</v>
      </c>
      <c r="D157" s="83">
        <v>4.99E-5</v>
      </c>
      <c r="E157" t="s">
        <v>16</v>
      </c>
      <c r="F157" t="s">
        <v>47</v>
      </c>
    </row>
    <row r="158" spans="1:6" x14ac:dyDescent="0.25">
      <c r="A158" t="str">
        <f t="shared" si="2"/>
        <v>HBW_Time_108</v>
      </c>
      <c r="B158">
        <v>108</v>
      </c>
      <c r="C158" t="s">
        <v>0</v>
      </c>
      <c r="D158" s="83">
        <v>4.0800000000000002E-5</v>
      </c>
      <c r="E158" t="s">
        <v>16</v>
      </c>
      <c r="F158" t="s">
        <v>47</v>
      </c>
    </row>
    <row r="159" spans="1:6" x14ac:dyDescent="0.25">
      <c r="A159" t="str">
        <f t="shared" si="2"/>
        <v>HBW_Time_110</v>
      </c>
      <c r="B159">
        <v>110</v>
      </c>
      <c r="C159" t="s">
        <v>0</v>
      </c>
      <c r="D159" s="83">
        <v>3.1600000000000002E-5</v>
      </c>
      <c r="E159" t="s">
        <v>16</v>
      </c>
      <c r="F159" t="s">
        <v>47</v>
      </c>
    </row>
    <row r="160" spans="1:6" x14ac:dyDescent="0.25">
      <c r="A160" t="str">
        <f t="shared" si="2"/>
        <v>HBW_Time_112</v>
      </c>
      <c r="B160">
        <v>112</v>
      </c>
      <c r="C160" t="s">
        <v>0</v>
      </c>
      <c r="D160" s="83">
        <v>2.8099999999999999E-5</v>
      </c>
      <c r="E160" t="s">
        <v>16</v>
      </c>
      <c r="F160" t="s">
        <v>47</v>
      </c>
    </row>
    <row r="161" spans="1:6" x14ac:dyDescent="0.25">
      <c r="A161" t="str">
        <f t="shared" si="2"/>
        <v>HBW_Time_114</v>
      </c>
      <c r="B161">
        <v>114</v>
      </c>
      <c r="C161" t="s">
        <v>0</v>
      </c>
      <c r="D161" s="83">
        <v>2.4600000000000002E-5</v>
      </c>
      <c r="E161" t="s">
        <v>16</v>
      </c>
      <c r="F161" t="s">
        <v>47</v>
      </c>
    </row>
    <row r="162" spans="1:6" x14ac:dyDescent="0.25">
      <c r="A162" t="str">
        <f t="shared" si="2"/>
        <v>HBW_Time_116</v>
      </c>
      <c r="B162">
        <v>116</v>
      </c>
      <c r="C162" t="s">
        <v>0</v>
      </c>
      <c r="D162" s="83">
        <v>2.1100000000000001E-5</v>
      </c>
      <c r="E162" t="s">
        <v>16</v>
      </c>
      <c r="F162" t="s">
        <v>47</v>
      </c>
    </row>
    <row r="163" spans="1:6" x14ac:dyDescent="0.25">
      <c r="A163" t="str">
        <f t="shared" si="2"/>
        <v>HBW_Time_118</v>
      </c>
      <c r="B163">
        <v>118</v>
      </c>
      <c r="C163" t="s">
        <v>0</v>
      </c>
      <c r="D163" s="83">
        <v>1.7600000000000001E-5</v>
      </c>
      <c r="E163" t="s">
        <v>16</v>
      </c>
      <c r="F163" t="s">
        <v>47</v>
      </c>
    </row>
    <row r="164" spans="1:6" x14ac:dyDescent="0.25">
      <c r="A164" t="str">
        <f t="shared" si="2"/>
        <v>HBW_Time_120</v>
      </c>
      <c r="B164">
        <v>120</v>
      </c>
      <c r="C164" t="s">
        <v>0</v>
      </c>
      <c r="D164" s="83">
        <v>1.4E-5</v>
      </c>
      <c r="E164" t="s">
        <v>16</v>
      </c>
      <c r="F164" t="s">
        <v>47</v>
      </c>
    </row>
    <row r="165" spans="1:6" x14ac:dyDescent="0.25">
      <c r="A165" t="str">
        <f t="shared" si="2"/>
        <v>HBW_Time_122</v>
      </c>
      <c r="B165">
        <v>122</v>
      </c>
      <c r="C165" t="s">
        <v>0</v>
      </c>
      <c r="D165" s="83">
        <v>1.0499999999999999E-5</v>
      </c>
      <c r="E165" t="s">
        <v>16</v>
      </c>
      <c r="F165" t="s">
        <v>47</v>
      </c>
    </row>
    <row r="166" spans="1:6" x14ac:dyDescent="0.25">
      <c r="A166" t="str">
        <f t="shared" si="2"/>
        <v>HBW_Time_124</v>
      </c>
      <c r="B166">
        <v>124</v>
      </c>
      <c r="C166" t="s">
        <v>0</v>
      </c>
      <c r="D166" s="83">
        <v>6.9999999999999999E-6</v>
      </c>
      <c r="E166" t="s">
        <v>16</v>
      </c>
      <c r="F166" t="s">
        <v>47</v>
      </c>
    </row>
    <row r="167" spans="1:6" x14ac:dyDescent="0.25">
      <c r="A167" t="str">
        <f t="shared" si="2"/>
        <v>HBW_Time_126</v>
      </c>
      <c r="B167">
        <v>126</v>
      </c>
      <c r="C167" t="s">
        <v>0</v>
      </c>
      <c r="D167" s="83">
        <v>3.4999999999999999E-6</v>
      </c>
      <c r="E167" t="s">
        <v>16</v>
      </c>
      <c r="F167" t="s">
        <v>47</v>
      </c>
    </row>
    <row r="168" spans="1:6" x14ac:dyDescent="0.25">
      <c r="A168" t="str">
        <f t="shared" si="2"/>
        <v>HBW_Time_128</v>
      </c>
      <c r="B168">
        <v>128</v>
      </c>
      <c r="C168" t="s">
        <v>0</v>
      </c>
      <c r="D168">
        <v>0</v>
      </c>
      <c r="E168" t="s">
        <v>16</v>
      </c>
      <c r="F168" t="s">
        <v>47</v>
      </c>
    </row>
    <row r="169" spans="1:6" x14ac:dyDescent="0.25">
      <c r="A169" t="str">
        <f t="shared" si="2"/>
        <v>HBW_Time_130</v>
      </c>
      <c r="B169">
        <v>130</v>
      </c>
      <c r="C169" t="s">
        <v>0</v>
      </c>
      <c r="D169">
        <v>0</v>
      </c>
      <c r="E169" t="s">
        <v>16</v>
      </c>
      <c r="F169" t="s">
        <v>47</v>
      </c>
    </row>
    <row r="170" spans="1:6" x14ac:dyDescent="0.25">
      <c r="A170" t="str">
        <f t="shared" si="2"/>
        <v>HBW_Time_132</v>
      </c>
      <c r="B170">
        <v>132</v>
      </c>
      <c r="C170" t="s">
        <v>0</v>
      </c>
      <c r="D170">
        <v>0</v>
      </c>
      <c r="E170" t="s">
        <v>16</v>
      </c>
      <c r="F170" t="s">
        <v>47</v>
      </c>
    </row>
    <row r="171" spans="1:6" x14ac:dyDescent="0.25">
      <c r="A171" t="str">
        <f t="shared" si="2"/>
        <v>HBW_Time_134</v>
      </c>
      <c r="B171">
        <v>134</v>
      </c>
      <c r="C171" t="s">
        <v>0</v>
      </c>
      <c r="D171">
        <v>0</v>
      </c>
      <c r="E171" t="s">
        <v>16</v>
      </c>
      <c r="F171" t="s">
        <v>47</v>
      </c>
    </row>
    <row r="172" spans="1:6" x14ac:dyDescent="0.25">
      <c r="A172" t="str">
        <f t="shared" si="2"/>
        <v>HBW_Time_136</v>
      </c>
      <c r="B172">
        <v>136</v>
      </c>
      <c r="C172" t="s">
        <v>0</v>
      </c>
      <c r="D172">
        <v>0</v>
      </c>
      <c r="E172" t="s">
        <v>16</v>
      </c>
      <c r="F172" t="s">
        <v>47</v>
      </c>
    </row>
    <row r="173" spans="1:6" x14ac:dyDescent="0.25">
      <c r="A173" t="str">
        <f t="shared" si="2"/>
        <v>HBW_Time_138</v>
      </c>
      <c r="B173">
        <v>138</v>
      </c>
      <c r="C173" t="s">
        <v>0</v>
      </c>
      <c r="D173">
        <v>0</v>
      </c>
      <c r="E173" t="s">
        <v>16</v>
      </c>
      <c r="F173" t="s">
        <v>47</v>
      </c>
    </row>
    <row r="174" spans="1:6" x14ac:dyDescent="0.25">
      <c r="A174" t="str">
        <f t="shared" si="2"/>
        <v>HBW_Time_140</v>
      </c>
      <c r="B174">
        <v>140</v>
      </c>
      <c r="C174" t="s">
        <v>0</v>
      </c>
      <c r="D174">
        <v>0</v>
      </c>
      <c r="E174" t="s">
        <v>16</v>
      </c>
      <c r="F174" t="s">
        <v>47</v>
      </c>
    </row>
    <row r="175" spans="1:6" x14ac:dyDescent="0.25">
      <c r="A175" t="str">
        <f t="shared" si="2"/>
        <v>HBW_Time_142</v>
      </c>
      <c r="B175">
        <v>142</v>
      </c>
      <c r="C175" t="s">
        <v>0</v>
      </c>
      <c r="D175">
        <v>0</v>
      </c>
      <c r="E175" t="s">
        <v>16</v>
      </c>
      <c r="F175" t="s">
        <v>47</v>
      </c>
    </row>
    <row r="176" spans="1:6" x14ac:dyDescent="0.25">
      <c r="A176" t="str">
        <f t="shared" si="2"/>
        <v>HBW_Time_144</v>
      </c>
      <c r="B176">
        <v>144</v>
      </c>
      <c r="C176" t="s">
        <v>0</v>
      </c>
      <c r="D176">
        <v>0</v>
      </c>
      <c r="E176" t="s">
        <v>16</v>
      </c>
      <c r="F176" t="s">
        <v>47</v>
      </c>
    </row>
    <row r="177" spans="1:6" x14ac:dyDescent="0.25">
      <c r="A177" t="str">
        <f t="shared" si="2"/>
        <v>HBW_Time_146</v>
      </c>
      <c r="B177">
        <v>146</v>
      </c>
      <c r="C177" t="s">
        <v>0</v>
      </c>
      <c r="D177">
        <v>0</v>
      </c>
      <c r="E177" t="s">
        <v>16</v>
      </c>
      <c r="F177" t="s">
        <v>47</v>
      </c>
    </row>
    <row r="178" spans="1:6" x14ac:dyDescent="0.25">
      <c r="A178" t="str">
        <f t="shared" si="2"/>
        <v>HBW_Time_148</v>
      </c>
      <c r="B178">
        <v>148</v>
      </c>
      <c r="C178" t="s">
        <v>0</v>
      </c>
      <c r="D178">
        <v>0</v>
      </c>
      <c r="E178" t="s">
        <v>16</v>
      </c>
      <c r="F178" t="s">
        <v>47</v>
      </c>
    </row>
    <row r="179" spans="1:6" x14ac:dyDescent="0.25">
      <c r="A179" t="str">
        <f t="shared" si="2"/>
        <v>HBW_Time_150</v>
      </c>
      <c r="B179">
        <v>150</v>
      </c>
      <c r="C179" t="s">
        <v>0</v>
      </c>
      <c r="D179">
        <v>0</v>
      </c>
      <c r="E179" t="s">
        <v>16</v>
      </c>
      <c r="F179" t="s">
        <v>47</v>
      </c>
    </row>
    <row r="180" spans="1:6" x14ac:dyDescent="0.25">
      <c r="A180" t="str">
        <f t="shared" si="2"/>
        <v>HBW_Time_152</v>
      </c>
      <c r="B180">
        <v>152</v>
      </c>
      <c r="C180" t="s">
        <v>0</v>
      </c>
      <c r="D180">
        <v>0</v>
      </c>
      <c r="E180" t="s">
        <v>16</v>
      </c>
      <c r="F180" t="s">
        <v>47</v>
      </c>
    </row>
    <row r="181" spans="1:6" x14ac:dyDescent="0.25">
      <c r="A181" t="str">
        <f t="shared" si="2"/>
        <v>HBW_Time_154</v>
      </c>
      <c r="B181">
        <v>154</v>
      </c>
      <c r="C181" t="s">
        <v>0</v>
      </c>
      <c r="D181">
        <v>0</v>
      </c>
      <c r="E181" t="s">
        <v>16</v>
      </c>
      <c r="F181" t="s">
        <v>47</v>
      </c>
    </row>
    <row r="182" spans="1:6" x14ac:dyDescent="0.25">
      <c r="A182" t="str">
        <f t="shared" si="2"/>
        <v>HBW_Time_156</v>
      </c>
      <c r="B182">
        <v>156</v>
      </c>
      <c r="C182" t="s">
        <v>0</v>
      </c>
      <c r="D182">
        <v>0</v>
      </c>
      <c r="E182" t="s">
        <v>16</v>
      </c>
      <c r="F182" t="s">
        <v>47</v>
      </c>
    </row>
    <row r="183" spans="1:6" x14ac:dyDescent="0.25">
      <c r="A183" t="str">
        <f t="shared" si="2"/>
        <v>HBW_Time_158</v>
      </c>
      <c r="B183">
        <v>158</v>
      </c>
      <c r="C183" t="s">
        <v>0</v>
      </c>
      <c r="D183">
        <v>0</v>
      </c>
      <c r="E183" t="s">
        <v>16</v>
      </c>
      <c r="F183" t="s">
        <v>47</v>
      </c>
    </row>
    <row r="184" spans="1:6" x14ac:dyDescent="0.25">
      <c r="A184" t="str">
        <f t="shared" si="2"/>
        <v>HBW_Time_160</v>
      </c>
      <c r="B184">
        <v>160</v>
      </c>
      <c r="C184" t="s">
        <v>0</v>
      </c>
      <c r="D184">
        <v>0</v>
      </c>
      <c r="E184" t="s">
        <v>16</v>
      </c>
      <c r="F184" t="s">
        <v>47</v>
      </c>
    </row>
    <row r="185" spans="1:6" x14ac:dyDescent="0.25">
      <c r="A185" t="str">
        <f t="shared" si="2"/>
        <v>HBW_Time_162</v>
      </c>
      <c r="B185">
        <v>162</v>
      </c>
      <c r="C185" t="s">
        <v>0</v>
      </c>
      <c r="D185">
        <v>0</v>
      </c>
      <c r="E185" t="s">
        <v>16</v>
      </c>
      <c r="F185" t="s">
        <v>47</v>
      </c>
    </row>
    <row r="186" spans="1:6" x14ac:dyDescent="0.25">
      <c r="A186" t="str">
        <f t="shared" si="2"/>
        <v>HBW_Time_164</v>
      </c>
      <c r="B186">
        <v>164</v>
      </c>
      <c r="C186" t="s">
        <v>0</v>
      </c>
      <c r="D186">
        <v>0</v>
      </c>
      <c r="E186" t="s">
        <v>16</v>
      </c>
      <c r="F186" t="s">
        <v>47</v>
      </c>
    </row>
    <row r="187" spans="1:6" x14ac:dyDescent="0.25">
      <c r="A187" t="str">
        <f t="shared" si="2"/>
        <v>HBW_Time_166</v>
      </c>
      <c r="B187">
        <v>166</v>
      </c>
      <c r="C187" t="s">
        <v>0</v>
      </c>
      <c r="D187">
        <v>0</v>
      </c>
      <c r="E187" t="s">
        <v>16</v>
      </c>
      <c r="F187" t="s">
        <v>47</v>
      </c>
    </row>
    <row r="188" spans="1:6" x14ac:dyDescent="0.25">
      <c r="A188" t="str">
        <f t="shared" si="2"/>
        <v>HBW_Time_168</v>
      </c>
      <c r="B188">
        <v>168</v>
      </c>
      <c r="C188" t="s">
        <v>0</v>
      </c>
      <c r="D188">
        <v>0</v>
      </c>
      <c r="E188" t="s">
        <v>16</v>
      </c>
      <c r="F188" t="s">
        <v>47</v>
      </c>
    </row>
    <row r="189" spans="1:6" x14ac:dyDescent="0.25">
      <c r="A189" t="str">
        <f t="shared" si="2"/>
        <v>HBW_Time_170</v>
      </c>
      <c r="B189">
        <v>170</v>
      </c>
      <c r="C189" t="s">
        <v>0</v>
      </c>
      <c r="D189">
        <v>0</v>
      </c>
      <c r="E189" t="s">
        <v>16</v>
      </c>
      <c r="F189" t="s">
        <v>47</v>
      </c>
    </row>
    <row r="190" spans="1:6" x14ac:dyDescent="0.25">
      <c r="A190" t="str">
        <f t="shared" si="2"/>
        <v>HBW_Time_172</v>
      </c>
      <c r="B190">
        <v>172</v>
      </c>
      <c r="C190" t="s">
        <v>0</v>
      </c>
      <c r="D190">
        <v>0</v>
      </c>
      <c r="E190" t="s">
        <v>16</v>
      </c>
      <c r="F190" t="s">
        <v>47</v>
      </c>
    </row>
    <row r="191" spans="1:6" x14ac:dyDescent="0.25">
      <c r="A191" t="str">
        <f t="shared" si="2"/>
        <v>HBW_Time_174</v>
      </c>
      <c r="B191">
        <v>174</v>
      </c>
      <c r="C191" t="s">
        <v>0</v>
      </c>
      <c r="D191">
        <v>0</v>
      </c>
      <c r="E191" t="s">
        <v>16</v>
      </c>
      <c r="F191" t="s">
        <v>47</v>
      </c>
    </row>
    <row r="192" spans="1:6" x14ac:dyDescent="0.25">
      <c r="A192" t="str">
        <f t="shared" si="2"/>
        <v>HBW_Time_176</v>
      </c>
      <c r="B192">
        <v>176</v>
      </c>
      <c r="C192" t="s">
        <v>0</v>
      </c>
      <c r="D192">
        <v>0</v>
      </c>
      <c r="E192" t="s">
        <v>16</v>
      </c>
      <c r="F192" t="s">
        <v>47</v>
      </c>
    </row>
    <row r="193" spans="1:6" x14ac:dyDescent="0.25">
      <c r="A193" t="str">
        <f t="shared" si="2"/>
        <v>HBW_Time_178</v>
      </c>
      <c r="B193">
        <v>178</v>
      </c>
      <c r="C193" t="s">
        <v>0</v>
      </c>
      <c r="D193">
        <v>0</v>
      </c>
      <c r="E193" t="s">
        <v>16</v>
      </c>
      <c r="F193" t="s">
        <v>47</v>
      </c>
    </row>
    <row r="194" spans="1:6" x14ac:dyDescent="0.25">
      <c r="A194" t="str">
        <f t="shared" ref="A194:A257" si="3">C194&amp;"_"&amp;E194&amp;"_"&amp;B194</f>
        <v>HBW_Time_180</v>
      </c>
      <c r="B194">
        <v>180</v>
      </c>
      <c r="C194" t="s">
        <v>0</v>
      </c>
      <c r="D194">
        <v>0</v>
      </c>
      <c r="E194" t="s">
        <v>16</v>
      </c>
      <c r="F194" t="s">
        <v>47</v>
      </c>
    </row>
    <row r="195" spans="1:6" x14ac:dyDescent="0.25">
      <c r="A195" t="str">
        <f t="shared" si="3"/>
        <v>HBW_Time_182</v>
      </c>
      <c r="B195">
        <v>182</v>
      </c>
      <c r="C195" t="s">
        <v>0</v>
      </c>
      <c r="D195">
        <v>0</v>
      </c>
      <c r="E195" t="s">
        <v>16</v>
      </c>
      <c r="F195" t="s">
        <v>47</v>
      </c>
    </row>
    <row r="196" spans="1:6" x14ac:dyDescent="0.25">
      <c r="A196" t="str">
        <f t="shared" si="3"/>
        <v>HBW_Time_184</v>
      </c>
      <c r="B196">
        <v>184</v>
      </c>
      <c r="C196" t="s">
        <v>0</v>
      </c>
      <c r="D196">
        <v>0</v>
      </c>
      <c r="E196" t="s">
        <v>16</v>
      </c>
      <c r="F196" t="s">
        <v>47</v>
      </c>
    </row>
    <row r="197" spans="1:6" x14ac:dyDescent="0.25">
      <c r="A197" t="str">
        <f t="shared" si="3"/>
        <v>HBW_Time_186</v>
      </c>
      <c r="B197">
        <v>186</v>
      </c>
      <c r="C197" t="s">
        <v>0</v>
      </c>
      <c r="D197">
        <v>0</v>
      </c>
      <c r="E197" t="s">
        <v>16</v>
      </c>
      <c r="F197" t="s">
        <v>47</v>
      </c>
    </row>
    <row r="198" spans="1:6" x14ac:dyDescent="0.25">
      <c r="A198" t="str">
        <f t="shared" si="3"/>
        <v>HBW_Time_188</v>
      </c>
      <c r="B198">
        <v>188</v>
      </c>
      <c r="C198" t="s">
        <v>0</v>
      </c>
      <c r="D198">
        <v>0</v>
      </c>
      <c r="E198" t="s">
        <v>16</v>
      </c>
      <c r="F198" t="s">
        <v>47</v>
      </c>
    </row>
    <row r="199" spans="1:6" x14ac:dyDescent="0.25">
      <c r="A199" t="str">
        <f t="shared" si="3"/>
        <v>HBW_Time_190</v>
      </c>
      <c r="B199">
        <v>190</v>
      </c>
      <c r="C199" t="s">
        <v>0</v>
      </c>
      <c r="D199">
        <v>0</v>
      </c>
      <c r="E199" t="s">
        <v>16</v>
      </c>
      <c r="F199" t="s">
        <v>47</v>
      </c>
    </row>
    <row r="200" spans="1:6" x14ac:dyDescent="0.25">
      <c r="A200" t="str">
        <f t="shared" si="3"/>
        <v>HBW_Time_192</v>
      </c>
      <c r="B200">
        <v>192</v>
      </c>
      <c r="C200" t="s">
        <v>0</v>
      </c>
      <c r="D200">
        <v>0</v>
      </c>
      <c r="E200" t="s">
        <v>16</v>
      </c>
      <c r="F200" t="s">
        <v>47</v>
      </c>
    </row>
    <row r="201" spans="1:6" x14ac:dyDescent="0.25">
      <c r="A201" t="str">
        <f t="shared" si="3"/>
        <v>HBW_Time_194</v>
      </c>
      <c r="B201">
        <v>194</v>
      </c>
      <c r="C201" t="s">
        <v>0</v>
      </c>
      <c r="D201">
        <v>0</v>
      </c>
      <c r="E201" t="s">
        <v>16</v>
      </c>
      <c r="F201" t="s">
        <v>47</v>
      </c>
    </row>
    <row r="202" spans="1:6" x14ac:dyDescent="0.25">
      <c r="A202" t="str">
        <f t="shared" si="3"/>
        <v>HBW_Time_196</v>
      </c>
      <c r="B202">
        <v>196</v>
      </c>
      <c r="C202" t="s">
        <v>0</v>
      </c>
      <c r="D202">
        <v>0</v>
      </c>
      <c r="E202" t="s">
        <v>16</v>
      </c>
      <c r="F202" t="s">
        <v>47</v>
      </c>
    </row>
    <row r="203" spans="1:6" x14ac:dyDescent="0.25">
      <c r="A203" t="str">
        <f t="shared" si="3"/>
        <v>HBW_Time_198</v>
      </c>
      <c r="B203">
        <v>198</v>
      </c>
      <c r="C203" t="s">
        <v>0</v>
      </c>
      <c r="D203">
        <v>0</v>
      </c>
      <c r="E203" t="s">
        <v>16</v>
      </c>
      <c r="F203" t="s">
        <v>47</v>
      </c>
    </row>
    <row r="204" spans="1:6" x14ac:dyDescent="0.25">
      <c r="A204" t="str">
        <f t="shared" si="3"/>
        <v>HBW_Time_200</v>
      </c>
      <c r="B204">
        <v>200</v>
      </c>
      <c r="C204" t="s">
        <v>0</v>
      </c>
      <c r="D204">
        <v>0</v>
      </c>
      <c r="E204" t="s">
        <v>16</v>
      </c>
      <c r="F204" t="s">
        <v>47</v>
      </c>
    </row>
    <row r="205" spans="1:6" x14ac:dyDescent="0.25">
      <c r="A205" t="str">
        <f t="shared" si="3"/>
        <v>HBW_Time_202</v>
      </c>
      <c r="B205">
        <v>202</v>
      </c>
      <c r="C205" t="s">
        <v>0</v>
      </c>
      <c r="D205">
        <v>0</v>
      </c>
      <c r="E205" t="s">
        <v>16</v>
      </c>
      <c r="F205" t="s">
        <v>47</v>
      </c>
    </row>
    <row r="206" spans="1:6" x14ac:dyDescent="0.25">
      <c r="A206" t="str">
        <f t="shared" si="3"/>
        <v>HBW_GC_0</v>
      </c>
      <c r="B206">
        <v>0</v>
      </c>
      <c r="C206" t="s">
        <v>0</v>
      </c>
      <c r="D206">
        <v>0</v>
      </c>
      <c r="E206" t="s">
        <v>41</v>
      </c>
      <c r="F206" t="s">
        <v>47</v>
      </c>
    </row>
    <row r="207" spans="1:6" x14ac:dyDescent="0.25">
      <c r="A207" t="str">
        <f t="shared" si="3"/>
        <v>HBW_GC_2</v>
      </c>
      <c r="B207">
        <v>2</v>
      </c>
      <c r="C207" t="s">
        <v>0</v>
      </c>
      <c r="D207">
        <v>1.1953800000000001E-2</v>
      </c>
      <c r="E207" t="s">
        <v>41</v>
      </c>
      <c r="F207" t="s">
        <v>47</v>
      </c>
    </row>
    <row r="208" spans="1:6" x14ac:dyDescent="0.25">
      <c r="A208" t="str">
        <f t="shared" si="3"/>
        <v>HBW_GC_4</v>
      </c>
      <c r="B208">
        <v>4</v>
      </c>
      <c r="C208" t="s">
        <v>0</v>
      </c>
      <c r="D208">
        <v>2.2831600000000001E-2</v>
      </c>
      <c r="E208" t="s">
        <v>41</v>
      </c>
      <c r="F208" t="s">
        <v>47</v>
      </c>
    </row>
    <row r="209" spans="1:6" x14ac:dyDescent="0.25">
      <c r="A209" t="str">
        <f t="shared" si="3"/>
        <v>HBW_GC_6</v>
      </c>
      <c r="B209">
        <v>6</v>
      </c>
      <c r="C209" t="s">
        <v>0</v>
      </c>
      <c r="D209">
        <v>3.35149E-2</v>
      </c>
      <c r="E209" t="s">
        <v>41</v>
      </c>
      <c r="F209" t="s">
        <v>47</v>
      </c>
    </row>
    <row r="210" spans="1:6" x14ac:dyDescent="0.25">
      <c r="A210" t="str">
        <f t="shared" si="3"/>
        <v>HBW_GC_8</v>
      </c>
      <c r="B210">
        <v>8</v>
      </c>
      <c r="C210" t="s">
        <v>0</v>
      </c>
      <c r="D210">
        <v>4.2033099999999997E-2</v>
      </c>
      <c r="E210" t="s">
        <v>41</v>
      </c>
      <c r="F210" t="s">
        <v>47</v>
      </c>
    </row>
    <row r="211" spans="1:6" x14ac:dyDescent="0.25">
      <c r="A211" t="str">
        <f t="shared" si="3"/>
        <v>HBW_GC_10</v>
      </c>
      <c r="B211">
        <v>10</v>
      </c>
      <c r="C211" t="s">
        <v>0</v>
      </c>
      <c r="D211">
        <v>4.85383E-2</v>
      </c>
      <c r="E211" t="s">
        <v>41</v>
      </c>
      <c r="F211" t="s">
        <v>47</v>
      </c>
    </row>
    <row r="212" spans="1:6" x14ac:dyDescent="0.25">
      <c r="A212" t="str">
        <f t="shared" si="3"/>
        <v>HBW_GC_12</v>
      </c>
      <c r="B212">
        <v>12</v>
      </c>
      <c r="C212" t="s">
        <v>0</v>
      </c>
      <c r="D212">
        <v>5.3591399999999997E-2</v>
      </c>
      <c r="E212" t="s">
        <v>41</v>
      </c>
      <c r="F212" t="s">
        <v>47</v>
      </c>
    </row>
    <row r="213" spans="1:6" x14ac:dyDescent="0.25">
      <c r="A213" t="str">
        <f t="shared" si="3"/>
        <v>HBW_GC_14</v>
      </c>
      <c r="B213">
        <v>14</v>
      </c>
      <c r="C213" t="s">
        <v>0</v>
      </c>
      <c r="D213">
        <v>5.5371999999999998E-2</v>
      </c>
      <c r="E213" t="s">
        <v>41</v>
      </c>
      <c r="F213" t="s">
        <v>47</v>
      </c>
    </row>
    <row r="214" spans="1:6" x14ac:dyDescent="0.25">
      <c r="A214" t="str">
        <f t="shared" si="3"/>
        <v>HBW_GC_16</v>
      </c>
      <c r="B214">
        <v>16</v>
      </c>
      <c r="C214" t="s">
        <v>0</v>
      </c>
      <c r="D214">
        <v>5.4256199999999997E-2</v>
      </c>
      <c r="E214" t="s">
        <v>41</v>
      </c>
      <c r="F214" t="s">
        <v>47</v>
      </c>
    </row>
    <row r="215" spans="1:6" x14ac:dyDescent="0.25">
      <c r="A215" t="str">
        <f t="shared" si="3"/>
        <v>HBW_GC_18</v>
      </c>
      <c r="B215">
        <v>18</v>
      </c>
      <c r="C215" t="s">
        <v>0</v>
      </c>
      <c r="D215">
        <v>5.1484500000000002E-2</v>
      </c>
      <c r="E215" t="s">
        <v>41</v>
      </c>
      <c r="F215" t="s">
        <v>47</v>
      </c>
    </row>
    <row r="216" spans="1:6" x14ac:dyDescent="0.25">
      <c r="A216" t="str">
        <f t="shared" si="3"/>
        <v>HBW_GC_20</v>
      </c>
      <c r="B216">
        <v>20</v>
      </c>
      <c r="C216" t="s">
        <v>0</v>
      </c>
      <c r="D216">
        <v>4.8713699999999999E-2</v>
      </c>
      <c r="E216" t="s">
        <v>41</v>
      </c>
      <c r="F216" t="s">
        <v>47</v>
      </c>
    </row>
    <row r="217" spans="1:6" x14ac:dyDescent="0.25">
      <c r="A217" t="str">
        <f t="shared" si="3"/>
        <v>HBW_GC_22</v>
      </c>
      <c r="B217">
        <v>22</v>
      </c>
      <c r="C217" t="s">
        <v>0</v>
      </c>
      <c r="D217">
        <v>4.5942999999999998E-2</v>
      </c>
      <c r="E217" t="s">
        <v>41</v>
      </c>
      <c r="F217" t="s">
        <v>47</v>
      </c>
    </row>
    <row r="218" spans="1:6" x14ac:dyDescent="0.25">
      <c r="A218" t="str">
        <f t="shared" si="3"/>
        <v>HBW_GC_24</v>
      </c>
      <c r="B218">
        <v>24</v>
      </c>
      <c r="C218" t="s">
        <v>0</v>
      </c>
      <c r="D218">
        <v>4.3171800000000003E-2</v>
      </c>
      <c r="E218" t="s">
        <v>41</v>
      </c>
      <c r="F218" t="s">
        <v>47</v>
      </c>
    </row>
    <row r="219" spans="1:6" x14ac:dyDescent="0.25">
      <c r="A219" t="str">
        <f t="shared" si="3"/>
        <v>HBW_GC_26</v>
      </c>
      <c r="B219">
        <v>26</v>
      </c>
      <c r="C219" t="s">
        <v>0</v>
      </c>
      <c r="D219">
        <v>4.0401100000000002E-2</v>
      </c>
      <c r="E219" t="s">
        <v>41</v>
      </c>
      <c r="F219" t="s">
        <v>47</v>
      </c>
    </row>
    <row r="220" spans="1:6" x14ac:dyDescent="0.25">
      <c r="A220" t="str">
        <f t="shared" si="3"/>
        <v>HBW_GC_28</v>
      </c>
      <c r="B220">
        <v>28</v>
      </c>
      <c r="C220" t="s">
        <v>0</v>
      </c>
      <c r="D220">
        <v>3.76294E-2</v>
      </c>
      <c r="E220" t="s">
        <v>41</v>
      </c>
      <c r="F220" t="s">
        <v>47</v>
      </c>
    </row>
    <row r="221" spans="1:6" x14ac:dyDescent="0.25">
      <c r="A221" t="str">
        <f t="shared" si="3"/>
        <v>HBW_GC_30</v>
      </c>
      <c r="B221">
        <v>30</v>
      </c>
      <c r="C221" t="s">
        <v>0</v>
      </c>
      <c r="D221">
        <v>3.5242500000000003E-2</v>
      </c>
      <c r="E221" t="s">
        <v>41</v>
      </c>
      <c r="F221" t="s">
        <v>47</v>
      </c>
    </row>
    <row r="222" spans="1:6" x14ac:dyDescent="0.25">
      <c r="A222" t="str">
        <f t="shared" si="3"/>
        <v>HBW_GC_32</v>
      </c>
      <c r="B222">
        <v>32</v>
      </c>
      <c r="C222" t="s">
        <v>0</v>
      </c>
      <c r="D222">
        <v>3.2855299999999997E-2</v>
      </c>
      <c r="E222" t="s">
        <v>41</v>
      </c>
      <c r="F222" t="s">
        <v>47</v>
      </c>
    </row>
    <row r="223" spans="1:6" x14ac:dyDescent="0.25">
      <c r="A223" t="str">
        <f t="shared" si="3"/>
        <v>HBW_GC_34</v>
      </c>
      <c r="B223">
        <v>34</v>
      </c>
      <c r="C223" t="s">
        <v>0</v>
      </c>
      <c r="D223">
        <v>3.0467899999999999E-2</v>
      </c>
      <c r="E223" t="s">
        <v>41</v>
      </c>
      <c r="F223" t="s">
        <v>47</v>
      </c>
    </row>
    <row r="224" spans="1:6" x14ac:dyDescent="0.25">
      <c r="A224" t="str">
        <f t="shared" si="3"/>
        <v>HBW_GC_36</v>
      </c>
      <c r="B224">
        <v>36</v>
      </c>
      <c r="C224" t="s">
        <v>0</v>
      </c>
      <c r="D224">
        <v>2.8081399999999999E-2</v>
      </c>
      <c r="E224" t="s">
        <v>41</v>
      </c>
      <c r="F224" t="s">
        <v>47</v>
      </c>
    </row>
    <row r="225" spans="1:6" x14ac:dyDescent="0.25">
      <c r="A225" t="str">
        <f t="shared" si="3"/>
        <v>HBW_GC_38</v>
      </c>
      <c r="B225">
        <v>38</v>
      </c>
      <c r="C225" t="s">
        <v>0</v>
      </c>
      <c r="D225">
        <v>2.5693899999999999E-2</v>
      </c>
      <c r="E225" t="s">
        <v>41</v>
      </c>
      <c r="F225" t="s">
        <v>47</v>
      </c>
    </row>
    <row r="226" spans="1:6" x14ac:dyDescent="0.25">
      <c r="A226" t="str">
        <f t="shared" si="3"/>
        <v>HBW_GC_40</v>
      </c>
      <c r="B226">
        <v>40</v>
      </c>
      <c r="C226" t="s">
        <v>0</v>
      </c>
      <c r="D226">
        <v>2.3624599999999999E-2</v>
      </c>
      <c r="E226" t="s">
        <v>41</v>
      </c>
      <c r="F226" t="s">
        <v>47</v>
      </c>
    </row>
    <row r="227" spans="1:6" x14ac:dyDescent="0.25">
      <c r="A227" t="str">
        <f t="shared" si="3"/>
        <v>HBW_GC_42</v>
      </c>
      <c r="B227">
        <v>42</v>
      </c>
      <c r="C227" t="s">
        <v>0</v>
      </c>
      <c r="D227">
        <v>2.1555999999999999E-2</v>
      </c>
      <c r="E227" t="s">
        <v>41</v>
      </c>
      <c r="F227" t="s">
        <v>47</v>
      </c>
    </row>
    <row r="228" spans="1:6" x14ac:dyDescent="0.25">
      <c r="A228" t="str">
        <f t="shared" si="3"/>
        <v>HBW_GC_44</v>
      </c>
      <c r="B228">
        <v>44</v>
      </c>
      <c r="C228" t="s">
        <v>0</v>
      </c>
      <c r="D228">
        <v>1.9486799999999999E-2</v>
      </c>
      <c r="E228" t="s">
        <v>41</v>
      </c>
      <c r="F228" t="s">
        <v>47</v>
      </c>
    </row>
    <row r="229" spans="1:6" x14ac:dyDescent="0.25">
      <c r="A229" t="str">
        <f t="shared" si="3"/>
        <v>HBW_GC_46</v>
      </c>
      <c r="B229">
        <v>46</v>
      </c>
      <c r="C229" t="s">
        <v>0</v>
      </c>
      <c r="D229">
        <v>1.7418300000000001E-2</v>
      </c>
      <c r="E229" t="s">
        <v>41</v>
      </c>
      <c r="F229" t="s">
        <v>47</v>
      </c>
    </row>
    <row r="230" spans="1:6" x14ac:dyDescent="0.25">
      <c r="A230" t="str">
        <f t="shared" si="3"/>
        <v>HBW_GC_48</v>
      </c>
      <c r="B230">
        <v>48</v>
      </c>
      <c r="C230" t="s">
        <v>0</v>
      </c>
      <c r="D230">
        <v>1.53492E-2</v>
      </c>
      <c r="E230" t="s">
        <v>41</v>
      </c>
      <c r="F230" t="s">
        <v>47</v>
      </c>
    </row>
    <row r="231" spans="1:6" x14ac:dyDescent="0.25">
      <c r="A231" t="str">
        <f t="shared" si="3"/>
        <v>HBW_GC_50</v>
      </c>
      <c r="B231">
        <v>50</v>
      </c>
      <c r="C231" t="s">
        <v>0</v>
      </c>
      <c r="D231">
        <v>1.40439E-2</v>
      </c>
      <c r="E231" t="s">
        <v>41</v>
      </c>
      <c r="F231" t="s">
        <v>47</v>
      </c>
    </row>
    <row r="232" spans="1:6" x14ac:dyDescent="0.25">
      <c r="A232" t="str">
        <f t="shared" si="3"/>
        <v>HBW_GC_52</v>
      </c>
      <c r="B232">
        <v>52</v>
      </c>
      <c r="C232" t="s">
        <v>0</v>
      </c>
      <c r="D232">
        <v>1.2738599999999999E-2</v>
      </c>
      <c r="E232" t="s">
        <v>41</v>
      </c>
      <c r="F232" t="s">
        <v>47</v>
      </c>
    </row>
    <row r="233" spans="1:6" x14ac:dyDescent="0.25">
      <c r="A233" t="str">
        <f t="shared" si="3"/>
        <v>HBW_GC_54</v>
      </c>
      <c r="B233">
        <v>54</v>
      </c>
      <c r="C233" t="s">
        <v>0</v>
      </c>
      <c r="D233">
        <v>1.14331E-2</v>
      </c>
      <c r="E233" t="s">
        <v>41</v>
      </c>
      <c r="F233" t="s">
        <v>47</v>
      </c>
    </row>
    <row r="234" spans="1:6" x14ac:dyDescent="0.25">
      <c r="A234" t="str">
        <f t="shared" si="3"/>
        <v>HBW_GC_56</v>
      </c>
      <c r="B234">
        <v>56</v>
      </c>
      <c r="C234" t="s">
        <v>0</v>
      </c>
      <c r="D234">
        <v>1.01277E-2</v>
      </c>
      <c r="E234" t="s">
        <v>41</v>
      </c>
      <c r="F234" t="s">
        <v>47</v>
      </c>
    </row>
    <row r="235" spans="1:6" x14ac:dyDescent="0.25">
      <c r="A235" t="str">
        <f t="shared" si="3"/>
        <v>HBW_GC_58</v>
      </c>
      <c r="B235">
        <v>58</v>
      </c>
      <c r="C235" t="s">
        <v>0</v>
      </c>
      <c r="D235">
        <v>8.9225999999999993E-3</v>
      </c>
      <c r="E235" t="s">
        <v>41</v>
      </c>
      <c r="F235" t="s">
        <v>47</v>
      </c>
    </row>
    <row r="236" spans="1:6" x14ac:dyDescent="0.25">
      <c r="A236" t="str">
        <f t="shared" si="3"/>
        <v>HBW_GC_60</v>
      </c>
      <c r="B236">
        <v>60</v>
      </c>
      <c r="C236" t="s">
        <v>0</v>
      </c>
      <c r="D236">
        <v>7.9164999999999999E-3</v>
      </c>
      <c r="E236" t="s">
        <v>41</v>
      </c>
      <c r="F236" t="s">
        <v>47</v>
      </c>
    </row>
    <row r="237" spans="1:6" x14ac:dyDescent="0.25">
      <c r="A237" t="str">
        <f t="shared" si="3"/>
        <v>HBW_GC_62</v>
      </c>
      <c r="B237">
        <v>62</v>
      </c>
      <c r="C237" t="s">
        <v>0</v>
      </c>
      <c r="D237">
        <v>7.0609000000000002E-3</v>
      </c>
      <c r="E237" t="s">
        <v>41</v>
      </c>
      <c r="F237" t="s">
        <v>47</v>
      </c>
    </row>
    <row r="238" spans="1:6" x14ac:dyDescent="0.25">
      <c r="A238" t="str">
        <f t="shared" si="3"/>
        <v>HBW_GC_64</v>
      </c>
      <c r="B238">
        <v>64</v>
      </c>
      <c r="C238" t="s">
        <v>0</v>
      </c>
      <c r="D238">
        <v>6.2599999999999999E-3</v>
      </c>
      <c r="E238" t="s">
        <v>41</v>
      </c>
      <c r="F238" t="s">
        <v>47</v>
      </c>
    </row>
    <row r="239" spans="1:6" x14ac:dyDescent="0.25">
      <c r="A239" t="str">
        <f t="shared" si="3"/>
        <v>HBW_GC_66</v>
      </c>
      <c r="B239">
        <v>66</v>
      </c>
      <c r="C239" t="s">
        <v>0</v>
      </c>
      <c r="D239">
        <v>5.5586999999999998E-3</v>
      </c>
      <c r="E239" t="s">
        <v>41</v>
      </c>
      <c r="F239" t="s">
        <v>47</v>
      </c>
    </row>
    <row r="240" spans="1:6" x14ac:dyDescent="0.25">
      <c r="A240" t="str">
        <f t="shared" si="3"/>
        <v>HBW_GC_68</v>
      </c>
      <c r="B240">
        <v>68</v>
      </c>
      <c r="C240" t="s">
        <v>0</v>
      </c>
      <c r="D240">
        <v>5.0572000000000004E-3</v>
      </c>
      <c r="E240" t="s">
        <v>41</v>
      </c>
      <c r="F240" t="s">
        <v>47</v>
      </c>
    </row>
    <row r="241" spans="1:6" x14ac:dyDescent="0.25">
      <c r="A241" t="str">
        <f t="shared" si="3"/>
        <v>HBW_GC_70</v>
      </c>
      <c r="B241">
        <v>70</v>
      </c>
      <c r="C241" t="s">
        <v>0</v>
      </c>
      <c r="D241">
        <v>4.6556000000000002E-3</v>
      </c>
      <c r="E241" t="s">
        <v>41</v>
      </c>
      <c r="F241" t="s">
        <v>47</v>
      </c>
    </row>
    <row r="242" spans="1:6" x14ac:dyDescent="0.25">
      <c r="A242" t="str">
        <f t="shared" si="3"/>
        <v>HBW_GC_72</v>
      </c>
      <c r="B242">
        <v>72</v>
      </c>
      <c r="C242" t="s">
        <v>0</v>
      </c>
      <c r="D242">
        <v>4.2542999999999999E-3</v>
      </c>
      <c r="E242" t="s">
        <v>41</v>
      </c>
      <c r="F242" t="s">
        <v>47</v>
      </c>
    </row>
    <row r="243" spans="1:6" x14ac:dyDescent="0.25">
      <c r="A243" t="str">
        <f t="shared" si="3"/>
        <v>HBW_GC_74</v>
      </c>
      <c r="B243">
        <v>74</v>
      </c>
      <c r="C243" t="s">
        <v>0</v>
      </c>
      <c r="D243">
        <v>3.9025000000000002E-3</v>
      </c>
      <c r="E243" t="s">
        <v>41</v>
      </c>
      <c r="F243" t="s">
        <v>47</v>
      </c>
    </row>
    <row r="244" spans="1:6" x14ac:dyDescent="0.25">
      <c r="A244" t="str">
        <f t="shared" si="3"/>
        <v>HBW_GC_76</v>
      </c>
      <c r="B244">
        <v>76</v>
      </c>
      <c r="C244" t="s">
        <v>0</v>
      </c>
      <c r="D244">
        <v>3.5511000000000002E-3</v>
      </c>
      <c r="E244" t="s">
        <v>41</v>
      </c>
      <c r="F244" t="s">
        <v>47</v>
      </c>
    </row>
    <row r="245" spans="1:6" x14ac:dyDescent="0.25">
      <c r="A245" t="str">
        <f t="shared" si="3"/>
        <v>HBW_GC_78</v>
      </c>
      <c r="B245">
        <v>78</v>
      </c>
      <c r="C245" t="s">
        <v>0</v>
      </c>
      <c r="D245">
        <v>3.2496999999999999E-3</v>
      </c>
      <c r="E245" t="s">
        <v>41</v>
      </c>
      <c r="F245" t="s">
        <v>47</v>
      </c>
    </row>
    <row r="246" spans="1:6" x14ac:dyDescent="0.25">
      <c r="A246" t="str">
        <f t="shared" si="3"/>
        <v>HBW_GC_80</v>
      </c>
      <c r="B246">
        <v>80</v>
      </c>
      <c r="C246" t="s">
        <v>0</v>
      </c>
      <c r="D246">
        <v>3.0549000000000002E-3</v>
      </c>
      <c r="E246" t="s">
        <v>41</v>
      </c>
      <c r="F246" t="s">
        <v>47</v>
      </c>
    </row>
    <row r="247" spans="1:6" x14ac:dyDescent="0.25">
      <c r="A247" t="str">
        <f t="shared" si="3"/>
        <v>HBW_GC_82</v>
      </c>
      <c r="B247">
        <v>82</v>
      </c>
      <c r="C247" t="s">
        <v>0</v>
      </c>
      <c r="D247">
        <v>2.9103000000000002E-3</v>
      </c>
      <c r="E247" t="s">
        <v>41</v>
      </c>
      <c r="F247" t="s">
        <v>47</v>
      </c>
    </row>
    <row r="248" spans="1:6" x14ac:dyDescent="0.25">
      <c r="A248" t="str">
        <f t="shared" si="3"/>
        <v>HBW_GC_84</v>
      </c>
      <c r="B248">
        <v>84</v>
      </c>
      <c r="C248" t="s">
        <v>0</v>
      </c>
      <c r="D248">
        <v>2.7653999999999999E-3</v>
      </c>
      <c r="E248" t="s">
        <v>41</v>
      </c>
      <c r="F248" t="s">
        <v>47</v>
      </c>
    </row>
    <row r="249" spans="1:6" x14ac:dyDescent="0.25">
      <c r="A249" t="str">
        <f t="shared" si="3"/>
        <v>HBW_GC_86</v>
      </c>
      <c r="B249">
        <v>86</v>
      </c>
      <c r="C249" t="s">
        <v>0</v>
      </c>
      <c r="D249">
        <v>2.6706E-3</v>
      </c>
      <c r="E249" t="s">
        <v>41</v>
      </c>
      <c r="F249" t="s">
        <v>47</v>
      </c>
    </row>
    <row r="250" spans="1:6" x14ac:dyDescent="0.25">
      <c r="A250" t="str">
        <f t="shared" si="3"/>
        <v>HBW_GC_88</v>
      </c>
      <c r="B250">
        <v>88</v>
      </c>
      <c r="C250" t="s">
        <v>0</v>
      </c>
      <c r="D250">
        <v>2.5757000000000002E-3</v>
      </c>
      <c r="E250" t="s">
        <v>41</v>
      </c>
      <c r="F250" t="s">
        <v>47</v>
      </c>
    </row>
    <row r="251" spans="1:6" x14ac:dyDescent="0.25">
      <c r="A251" t="str">
        <f t="shared" si="3"/>
        <v>HBW_GC_90</v>
      </c>
      <c r="B251">
        <v>90</v>
      </c>
      <c r="C251" t="s">
        <v>0</v>
      </c>
      <c r="D251">
        <v>2.4811999999999998E-3</v>
      </c>
      <c r="E251" t="s">
        <v>41</v>
      </c>
      <c r="F251" t="s">
        <v>47</v>
      </c>
    </row>
    <row r="252" spans="1:6" x14ac:dyDescent="0.25">
      <c r="A252" t="str">
        <f t="shared" si="3"/>
        <v>HBW_GC_92</v>
      </c>
      <c r="B252">
        <v>92</v>
      </c>
      <c r="C252" t="s">
        <v>0</v>
      </c>
      <c r="D252">
        <v>2.3863999999999999E-3</v>
      </c>
      <c r="E252" t="s">
        <v>41</v>
      </c>
      <c r="F252" t="s">
        <v>47</v>
      </c>
    </row>
    <row r="253" spans="1:6" x14ac:dyDescent="0.25">
      <c r="A253" t="str">
        <f t="shared" si="3"/>
        <v>HBW_GC_94</v>
      </c>
      <c r="B253">
        <v>94</v>
      </c>
      <c r="C253" t="s">
        <v>0</v>
      </c>
      <c r="D253">
        <v>2.2915000000000001E-3</v>
      </c>
      <c r="E253" t="s">
        <v>41</v>
      </c>
      <c r="F253" t="s">
        <v>47</v>
      </c>
    </row>
    <row r="254" spans="1:6" x14ac:dyDescent="0.25">
      <c r="A254" t="str">
        <f t="shared" si="3"/>
        <v>HBW_GC_96</v>
      </c>
      <c r="B254">
        <v>96</v>
      </c>
      <c r="C254" t="s">
        <v>0</v>
      </c>
      <c r="D254">
        <v>2.1967000000000002E-3</v>
      </c>
      <c r="E254" t="s">
        <v>41</v>
      </c>
      <c r="F254" t="s">
        <v>47</v>
      </c>
    </row>
    <row r="255" spans="1:6" x14ac:dyDescent="0.25">
      <c r="A255" t="str">
        <f t="shared" si="3"/>
        <v>HBW_GC_98</v>
      </c>
      <c r="B255">
        <v>98</v>
      </c>
      <c r="C255" t="s">
        <v>0</v>
      </c>
      <c r="D255">
        <v>2.1018E-3</v>
      </c>
      <c r="E255" t="s">
        <v>41</v>
      </c>
      <c r="F255" t="s">
        <v>47</v>
      </c>
    </row>
    <row r="256" spans="1:6" x14ac:dyDescent="0.25">
      <c r="A256" t="str">
        <f t="shared" si="3"/>
        <v>HBW_GC_100</v>
      </c>
      <c r="B256">
        <v>100</v>
      </c>
      <c r="C256" t="s">
        <v>0</v>
      </c>
      <c r="D256">
        <v>2.0068E-3</v>
      </c>
      <c r="E256" t="s">
        <v>41</v>
      </c>
      <c r="F256" t="s">
        <v>47</v>
      </c>
    </row>
    <row r="257" spans="1:6" x14ac:dyDescent="0.25">
      <c r="A257" t="str">
        <f t="shared" si="3"/>
        <v>HBW_GC_102</v>
      </c>
      <c r="B257">
        <v>102</v>
      </c>
      <c r="C257" t="s">
        <v>0</v>
      </c>
      <c r="D257">
        <v>1.9122E-3</v>
      </c>
      <c r="E257" t="s">
        <v>41</v>
      </c>
      <c r="F257" t="s">
        <v>47</v>
      </c>
    </row>
    <row r="258" spans="1:6" x14ac:dyDescent="0.25">
      <c r="A258" t="str">
        <f t="shared" ref="A258:A321" si="4">C258&amp;"_"&amp;E258&amp;"_"&amp;B258</f>
        <v>HBW_GC_104</v>
      </c>
      <c r="B258">
        <v>104</v>
      </c>
      <c r="C258" t="s">
        <v>0</v>
      </c>
      <c r="D258">
        <v>1.8174E-3</v>
      </c>
      <c r="E258" t="s">
        <v>41</v>
      </c>
      <c r="F258" t="s">
        <v>47</v>
      </c>
    </row>
    <row r="259" spans="1:6" x14ac:dyDescent="0.25">
      <c r="A259" t="str">
        <f t="shared" si="4"/>
        <v>HBW_GC_106</v>
      </c>
      <c r="B259">
        <v>106</v>
      </c>
      <c r="C259" t="s">
        <v>0</v>
      </c>
      <c r="D259">
        <v>1.7225999999999999E-3</v>
      </c>
      <c r="E259" t="s">
        <v>41</v>
      </c>
      <c r="F259" t="s">
        <v>47</v>
      </c>
    </row>
    <row r="260" spans="1:6" x14ac:dyDescent="0.25">
      <c r="A260" t="str">
        <f t="shared" si="4"/>
        <v>HBW_GC_108</v>
      </c>
      <c r="B260">
        <v>108</v>
      </c>
      <c r="C260" t="s">
        <v>0</v>
      </c>
      <c r="D260">
        <v>1.6276000000000001E-3</v>
      </c>
      <c r="E260" t="s">
        <v>41</v>
      </c>
      <c r="F260" t="s">
        <v>47</v>
      </c>
    </row>
    <row r="261" spans="1:6" x14ac:dyDescent="0.25">
      <c r="A261" t="str">
        <f t="shared" si="4"/>
        <v>HBW_GC_110</v>
      </c>
      <c r="B261">
        <v>110</v>
      </c>
      <c r="C261" t="s">
        <v>0</v>
      </c>
      <c r="D261">
        <v>1.5329E-3</v>
      </c>
      <c r="E261" t="s">
        <v>41</v>
      </c>
      <c r="F261" t="s">
        <v>47</v>
      </c>
    </row>
    <row r="262" spans="1:6" x14ac:dyDescent="0.25">
      <c r="A262" t="str">
        <f t="shared" si="4"/>
        <v>HBW_GC_112</v>
      </c>
      <c r="B262">
        <v>112</v>
      </c>
      <c r="C262" t="s">
        <v>0</v>
      </c>
      <c r="D262">
        <v>1.4381999999999999E-3</v>
      </c>
      <c r="E262" t="s">
        <v>41</v>
      </c>
      <c r="F262" t="s">
        <v>47</v>
      </c>
    </row>
    <row r="263" spans="1:6" x14ac:dyDescent="0.25">
      <c r="A263" t="str">
        <f t="shared" si="4"/>
        <v>HBW_GC_114</v>
      </c>
      <c r="B263">
        <v>114</v>
      </c>
      <c r="C263" t="s">
        <v>0</v>
      </c>
      <c r="D263">
        <v>1.3435000000000001E-3</v>
      </c>
      <c r="E263" t="s">
        <v>41</v>
      </c>
      <c r="F263" t="s">
        <v>47</v>
      </c>
    </row>
    <row r="264" spans="1:6" x14ac:dyDescent="0.25">
      <c r="A264" t="str">
        <f t="shared" si="4"/>
        <v>HBW_GC_116</v>
      </c>
      <c r="B264">
        <v>116</v>
      </c>
      <c r="C264" t="s">
        <v>0</v>
      </c>
      <c r="D264">
        <v>1.2489000000000001E-3</v>
      </c>
      <c r="E264" t="s">
        <v>41</v>
      </c>
      <c r="F264" t="s">
        <v>47</v>
      </c>
    </row>
    <row r="265" spans="1:6" x14ac:dyDescent="0.25">
      <c r="A265" t="str">
        <f t="shared" si="4"/>
        <v>HBW_GC_118</v>
      </c>
      <c r="B265">
        <v>118</v>
      </c>
      <c r="C265" t="s">
        <v>0</v>
      </c>
      <c r="D265">
        <v>1.1571999999999999E-3</v>
      </c>
      <c r="E265" t="s">
        <v>41</v>
      </c>
      <c r="F265" t="s">
        <v>47</v>
      </c>
    </row>
    <row r="266" spans="1:6" x14ac:dyDescent="0.25">
      <c r="A266" t="str">
        <f t="shared" si="4"/>
        <v>HBW_GC_120</v>
      </c>
      <c r="B266">
        <v>120</v>
      </c>
      <c r="C266" t="s">
        <v>0</v>
      </c>
      <c r="D266">
        <v>1.0656000000000001E-3</v>
      </c>
      <c r="E266" t="s">
        <v>41</v>
      </c>
      <c r="F266" t="s">
        <v>47</v>
      </c>
    </row>
    <row r="267" spans="1:6" x14ac:dyDescent="0.25">
      <c r="A267" t="str">
        <f t="shared" si="4"/>
        <v>HBW_GC_122</v>
      </c>
      <c r="B267">
        <v>122</v>
      </c>
      <c r="C267" t="s">
        <v>0</v>
      </c>
      <c r="D267">
        <v>9.7380000000000003E-4</v>
      </c>
      <c r="E267" t="s">
        <v>41</v>
      </c>
      <c r="F267" t="s">
        <v>47</v>
      </c>
    </row>
    <row r="268" spans="1:6" x14ac:dyDescent="0.25">
      <c r="A268" t="str">
        <f t="shared" si="4"/>
        <v>HBW_GC_124</v>
      </c>
      <c r="B268">
        <v>124</v>
      </c>
      <c r="C268" t="s">
        <v>0</v>
      </c>
      <c r="D268">
        <v>8.8210000000000003E-4</v>
      </c>
      <c r="E268" t="s">
        <v>41</v>
      </c>
      <c r="F268" t="s">
        <v>47</v>
      </c>
    </row>
    <row r="269" spans="1:6" x14ac:dyDescent="0.25">
      <c r="A269" t="str">
        <f t="shared" si="4"/>
        <v>HBW_GC_126</v>
      </c>
      <c r="B269">
        <v>126</v>
      </c>
      <c r="C269" t="s">
        <v>0</v>
      </c>
      <c r="D269">
        <v>7.9049999999999997E-4</v>
      </c>
      <c r="E269" t="s">
        <v>41</v>
      </c>
      <c r="F269" t="s">
        <v>47</v>
      </c>
    </row>
    <row r="270" spans="1:6" x14ac:dyDescent="0.25">
      <c r="A270" t="str">
        <f t="shared" si="4"/>
        <v>HBW_GC_128</v>
      </c>
      <c r="B270">
        <v>128</v>
      </c>
      <c r="C270" t="s">
        <v>0</v>
      </c>
      <c r="D270">
        <v>6.9879999999999996E-4</v>
      </c>
      <c r="E270" t="s">
        <v>41</v>
      </c>
      <c r="F270" t="s">
        <v>47</v>
      </c>
    </row>
    <row r="271" spans="1:6" x14ac:dyDescent="0.25">
      <c r="A271" t="str">
        <f t="shared" si="4"/>
        <v>HBW_GC_130</v>
      </c>
      <c r="B271">
        <v>130</v>
      </c>
      <c r="C271" t="s">
        <v>0</v>
      </c>
      <c r="D271">
        <v>6.0709999999999996E-4</v>
      </c>
      <c r="E271" t="s">
        <v>41</v>
      </c>
      <c r="F271" t="s">
        <v>47</v>
      </c>
    </row>
    <row r="272" spans="1:6" x14ac:dyDescent="0.25">
      <c r="A272" t="str">
        <f t="shared" si="4"/>
        <v>HBW_GC_132</v>
      </c>
      <c r="B272">
        <v>132</v>
      </c>
      <c r="C272" t="s">
        <v>0</v>
      </c>
      <c r="D272">
        <v>5.1539999999999995E-4</v>
      </c>
      <c r="E272" t="s">
        <v>41</v>
      </c>
      <c r="F272" t="s">
        <v>47</v>
      </c>
    </row>
    <row r="273" spans="1:6" x14ac:dyDescent="0.25">
      <c r="A273" t="str">
        <f t="shared" si="4"/>
        <v>HBW_GC_134</v>
      </c>
      <c r="B273">
        <v>134</v>
      </c>
      <c r="C273" t="s">
        <v>0</v>
      </c>
      <c r="D273">
        <v>4.637E-4</v>
      </c>
      <c r="E273" t="s">
        <v>41</v>
      </c>
      <c r="F273" t="s">
        <v>47</v>
      </c>
    </row>
    <row r="274" spans="1:6" x14ac:dyDescent="0.25">
      <c r="A274" t="str">
        <f t="shared" si="4"/>
        <v>HBW_GC_136</v>
      </c>
      <c r="B274">
        <v>136</v>
      </c>
      <c r="C274" t="s">
        <v>0</v>
      </c>
      <c r="D274">
        <v>4.3189999999999998E-4</v>
      </c>
      <c r="E274" t="s">
        <v>41</v>
      </c>
      <c r="F274" t="s">
        <v>47</v>
      </c>
    </row>
    <row r="275" spans="1:6" x14ac:dyDescent="0.25">
      <c r="A275" t="str">
        <f t="shared" si="4"/>
        <v>HBW_GC_138</v>
      </c>
      <c r="B275">
        <v>138</v>
      </c>
      <c r="C275" t="s">
        <v>0</v>
      </c>
      <c r="D275">
        <v>4.2010000000000002E-4</v>
      </c>
      <c r="E275" t="s">
        <v>41</v>
      </c>
      <c r="F275" t="s">
        <v>47</v>
      </c>
    </row>
    <row r="276" spans="1:6" x14ac:dyDescent="0.25">
      <c r="A276" t="str">
        <f t="shared" si="4"/>
        <v>HBW_GC_140</v>
      </c>
      <c r="B276">
        <v>140</v>
      </c>
      <c r="C276" t="s">
        <v>0</v>
      </c>
      <c r="D276">
        <v>3.9550000000000002E-4</v>
      </c>
      <c r="E276" t="s">
        <v>41</v>
      </c>
      <c r="F276" t="s">
        <v>47</v>
      </c>
    </row>
    <row r="277" spans="1:6" x14ac:dyDescent="0.25">
      <c r="A277" t="str">
        <f t="shared" si="4"/>
        <v>HBW_GC_142</v>
      </c>
      <c r="B277">
        <v>142</v>
      </c>
      <c r="C277" t="s">
        <v>0</v>
      </c>
      <c r="D277">
        <v>3.7100000000000002E-4</v>
      </c>
      <c r="E277" t="s">
        <v>41</v>
      </c>
      <c r="F277" t="s">
        <v>47</v>
      </c>
    </row>
    <row r="278" spans="1:6" x14ac:dyDescent="0.25">
      <c r="A278" t="str">
        <f t="shared" si="4"/>
        <v>HBW_GC_144</v>
      </c>
      <c r="B278">
        <v>144</v>
      </c>
      <c r="C278" t="s">
        <v>0</v>
      </c>
      <c r="D278">
        <v>3.4660000000000002E-4</v>
      </c>
      <c r="E278" t="s">
        <v>41</v>
      </c>
      <c r="F278" t="s">
        <v>47</v>
      </c>
    </row>
    <row r="279" spans="1:6" x14ac:dyDescent="0.25">
      <c r="A279" t="str">
        <f t="shared" si="4"/>
        <v>HBW_GC_146</v>
      </c>
      <c r="B279">
        <v>146</v>
      </c>
      <c r="C279" t="s">
        <v>0</v>
      </c>
      <c r="D279">
        <v>3.2210000000000002E-4</v>
      </c>
      <c r="E279" t="s">
        <v>41</v>
      </c>
      <c r="F279" t="s">
        <v>47</v>
      </c>
    </row>
    <row r="280" spans="1:6" x14ac:dyDescent="0.25">
      <c r="A280" t="str">
        <f t="shared" si="4"/>
        <v>HBW_GC_148</v>
      </c>
      <c r="B280">
        <v>148</v>
      </c>
      <c r="C280" t="s">
        <v>0</v>
      </c>
      <c r="D280">
        <v>2.9760000000000002E-4</v>
      </c>
      <c r="E280" t="s">
        <v>41</v>
      </c>
      <c r="F280" t="s">
        <v>47</v>
      </c>
    </row>
    <row r="281" spans="1:6" x14ac:dyDescent="0.25">
      <c r="A281" t="str">
        <f t="shared" si="4"/>
        <v>HBW_GC_150</v>
      </c>
      <c r="B281">
        <v>150</v>
      </c>
      <c r="C281" t="s">
        <v>0</v>
      </c>
      <c r="D281">
        <v>2.7310000000000002E-4</v>
      </c>
      <c r="E281" t="s">
        <v>41</v>
      </c>
      <c r="F281" t="s">
        <v>47</v>
      </c>
    </row>
    <row r="282" spans="1:6" x14ac:dyDescent="0.25">
      <c r="A282" t="str">
        <f t="shared" si="4"/>
        <v>HBW_GC_152</v>
      </c>
      <c r="B282">
        <v>152</v>
      </c>
      <c r="C282" t="s">
        <v>0</v>
      </c>
      <c r="D282">
        <v>2.4860000000000003E-4</v>
      </c>
      <c r="E282" t="s">
        <v>41</v>
      </c>
      <c r="F282" t="s">
        <v>47</v>
      </c>
    </row>
    <row r="283" spans="1:6" x14ac:dyDescent="0.25">
      <c r="A283" t="str">
        <f t="shared" si="4"/>
        <v>HBW_GC_154</v>
      </c>
      <c r="B283">
        <v>154</v>
      </c>
      <c r="C283" t="s">
        <v>0</v>
      </c>
      <c r="D283">
        <v>2.241E-4</v>
      </c>
      <c r="E283" t="s">
        <v>41</v>
      </c>
      <c r="F283" t="s">
        <v>47</v>
      </c>
    </row>
    <row r="284" spans="1:6" x14ac:dyDescent="0.25">
      <c r="A284" t="str">
        <f t="shared" si="4"/>
        <v>HBW_GC_156</v>
      </c>
      <c r="B284">
        <v>156</v>
      </c>
      <c r="C284" t="s">
        <v>0</v>
      </c>
      <c r="D284">
        <v>1.996E-4</v>
      </c>
      <c r="E284" t="s">
        <v>41</v>
      </c>
      <c r="F284" t="s">
        <v>47</v>
      </c>
    </row>
    <row r="285" spans="1:6" x14ac:dyDescent="0.25">
      <c r="A285" t="str">
        <f t="shared" si="4"/>
        <v>HBW_GC_158</v>
      </c>
      <c r="B285">
        <v>158</v>
      </c>
      <c r="C285" t="s">
        <v>0</v>
      </c>
      <c r="D285">
        <v>1.752E-4</v>
      </c>
      <c r="E285" t="s">
        <v>41</v>
      </c>
      <c r="F285" t="s">
        <v>47</v>
      </c>
    </row>
    <row r="286" spans="1:6" x14ac:dyDescent="0.25">
      <c r="A286" t="str">
        <f t="shared" si="4"/>
        <v>HBW_GC_160</v>
      </c>
      <c r="B286">
        <v>160</v>
      </c>
      <c r="C286" t="s">
        <v>0</v>
      </c>
      <c r="D286">
        <v>1.507E-4</v>
      </c>
      <c r="E286" t="s">
        <v>41</v>
      </c>
      <c r="F286" t="s">
        <v>47</v>
      </c>
    </row>
    <row r="287" spans="1:6" x14ac:dyDescent="0.25">
      <c r="A287" t="str">
        <f t="shared" si="4"/>
        <v>HBW_GC_162</v>
      </c>
      <c r="B287">
        <v>162</v>
      </c>
      <c r="C287" t="s">
        <v>0</v>
      </c>
      <c r="D287">
        <v>1.261E-4</v>
      </c>
      <c r="E287" t="s">
        <v>41</v>
      </c>
      <c r="F287" t="s">
        <v>47</v>
      </c>
    </row>
    <row r="288" spans="1:6" x14ac:dyDescent="0.25">
      <c r="A288" t="str">
        <f t="shared" si="4"/>
        <v>HBW_GC_164</v>
      </c>
      <c r="B288">
        <v>164</v>
      </c>
      <c r="C288" t="s">
        <v>0</v>
      </c>
      <c r="D288">
        <v>1.066E-4</v>
      </c>
      <c r="E288" t="s">
        <v>41</v>
      </c>
      <c r="F288" t="s">
        <v>47</v>
      </c>
    </row>
    <row r="289" spans="1:6" x14ac:dyDescent="0.25">
      <c r="A289" t="str">
        <f t="shared" si="4"/>
        <v>HBW_GC_166</v>
      </c>
      <c r="B289">
        <v>166</v>
      </c>
      <c r="C289" t="s">
        <v>0</v>
      </c>
      <c r="D289" s="83">
        <v>9.2100000000000003E-5</v>
      </c>
      <c r="E289" t="s">
        <v>41</v>
      </c>
      <c r="F289" t="s">
        <v>47</v>
      </c>
    </row>
    <row r="290" spans="1:6" x14ac:dyDescent="0.25">
      <c r="A290" t="str">
        <f t="shared" si="4"/>
        <v>HBW_GC_168</v>
      </c>
      <c r="B290">
        <v>168</v>
      </c>
      <c r="C290" t="s">
        <v>0</v>
      </c>
      <c r="D290" s="83">
        <v>7.7600000000000002E-5</v>
      </c>
      <c r="E290" t="s">
        <v>41</v>
      </c>
      <c r="F290" t="s">
        <v>47</v>
      </c>
    </row>
    <row r="291" spans="1:6" x14ac:dyDescent="0.25">
      <c r="A291" t="str">
        <f t="shared" si="4"/>
        <v>HBW_GC_170</v>
      </c>
      <c r="B291">
        <v>170</v>
      </c>
      <c r="C291" t="s">
        <v>0</v>
      </c>
      <c r="D291" s="83">
        <v>6.8200000000000004E-5</v>
      </c>
      <c r="E291" t="s">
        <v>41</v>
      </c>
      <c r="F291" t="s">
        <v>47</v>
      </c>
    </row>
    <row r="292" spans="1:6" x14ac:dyDescent="0.25">
      <c r="A292" t="str">
        <f t="shared" si="4"/>
        <v>HBW_GC_172</v>
      </c>
      <c r="B292">
        <v>172</v>
      </c>
      <c r="C292" t="s">
        <v>0</v>
      </c>
      <c r="D292" s="83">
        <v>5.9200000000000002E-5</v>
      </c>
      <c r="E292" t="s">
        <v>41</v>
      </c>
      <c r="F292" t="s">
        <v>47</v>
      </c>
    </row>
    <row r="293" spans="1:6" x14ac:dyDescent="0.25">
      <c r="A293" t="str">
        <f t="shared" si="4"/>
        <v>HBW_GC_174</v>
      </c>
      <c r="B293">
        <v>174</v>
      </c>
      <c r="C293" t="s">
        <v>0</v>
      </c>
      <c r="D293" s="83">
        <v>5.1199999999999998E-5</v>
      </c>
      <c r="E293" t="s">
        <v>41</v>
      </c>
      <c r="F293" t="s">
        <v>47</v>
      </c>
    </row>
    <row r="294" spans="1:6" x14ac:dyDescent="0.25">
      <c r="A294" t="str">
        <f t="shared" si="4"/>
        <v>HBW_GC_176</v>
      </c>
      <c r="B294">
        <v>176</v>
      </c>
      <c r="C294" t="s">
        <v>0</v>
      </c>
      <c r="D294" s="83">
        <v>4.5200000000000001E-5</v>
      </c>
      <c r="E294" t="s">
        <v>41</v>
      </c>
      <c r="F294" t="s">
        <v>47</v>
      </c>
    </row>
    <row r="295" spans="1:6" x14ac:dyDescent="0.25">
      <c r="A295" t="str">
        <f t="shared" si="4"/>
        <v>HBW_GC_178</v>
      </c>
      <c r="B295">
        <v>178</v>
      </c>
      <c r="C295" t="s">
        <v>0</v>
      </c>
      <c r="D295" s="83">
        <v>3.9199999999999997E-5</v>
      </c>
      <c r="E295" t="s">
        <v>41</v>
      </c>
      <c r="F295" t="s">
        <v>47</v>
      </c>
    </row>
    <row r="296" spans="1:6" x14ac:dyDescent="0.25">
      <c r="A296" t="str">
        <f t="shared" si="4"/>
        <v>HBW_GC_180</v>
      </c>
      <c r="B296">
        <v>180</v>
      </c>
      <c r="C296" t="s">
        <v>0</v>
      </c>
      <c r="D296" s="83">
        <v>3.3200000000000001E-5</v>
      </c>
      <c r="E296" t="s">
        <v>41</v>
      </c>
      <c r="F296" t="s">
        <v>47</v>
      </c>
    </row>
    <row r="297" spans="1:6" x14ac:dyDescent="0.25">
      <c r="A297" t="str">
        <f t="shared" si="4"/>
        <v>HBW_GC_182</v>
      </c>
      <c r="B297">
        <v>182</v>
      </c>
      <c r="C297" t="s">
        <v>0</v>
      </c>
      <c r="D297" s="83">
        <v>2.72E-5</v>
      </c>
      <c r="E297" t="s">
        <v>41</v>
      </c>
      <c r="F297" t="s">
        <v>47</v>
      </c>
    </row>
    <row r="298" spans="1:6" x14ac:dyDescent="0.25">
      <c r="A298" t="str">
        <f t="shared" si="4"/>
        <v>HBW_GC_184</v>
      </c>
      <c r="B298">
        <v>184</v>
      </c>
      <c r="C298" t="s">
        <v>0</v>
      </c>
      <c r="D298" s="83">
        <v>2.37E-5</v>
      </c>
      <c r="E298" t="s">
        <v>41</v>
      </c>
      <c r="F298" t="s">
        <v>47</v>
      </c>
    </row>
    <row r="299" spans="1:6" x14ac:dyDescent="0.25">
      <c r="A299" t="str">
        <f t="shared" si="4"/>
        <v>HBW_GC_186</v>
      </c>
      <c r="B299">
        <v>186</v>
      </c>
      <c r="C299" t="s">
        <v>0</v>
      </c>
      <c r="D299" s="83">
        <v>2.12E-5</v>
      </c>
      <c r="E299" t="s">
        <v>41</v>
      </c>
      <c r="F299" t="s">
        <v>47</v>
      </c>
    </row>
    <row r="300" spans="1:6" x14ac:dyDescent="0.25">
      <c r="A300" t="str">
        <f t="shared" si="4"/>
        <v>HBW_GC_188</v>
      </c>
      <c r="B300">
        <v>188</v>
      </c>
      <c r="C300" t="s">
        <v>0</v>
      </c>
      <c r="D300" s="83">
        <v>1.91E-5</v>
      </c>
      <c r="E300" t="s">
        <v>41</v>
      </c>
      <c r="F300" t="s">
        <v>47</v>
      </c>
    </row>
    <row r="301" spans="1:6" x14ac:dyDescent="0.25">
      <c r="A301" t="str">
        <f t="shared" si="4"/>
        <v>HBW_GC_190</v>
      </c>
      <c r="B301">
        <v>190</v>
      </c>
      <c r="C301" t="s">
        <v>0</v>
      </c>
      <c r="D301" s="83">
        <v>1.8099999999999999E-5</v>
      </c>
      <c r="E301" t="s">
        <v>41</v>
      </c>
      <c r="F301" t="s">
        <v>47</v>
      </c>
    </row>
    <row r="302" spans="1:6" x14ac:dyDescent="0.25">
      <c r="A302" t="str">
        <f t="shared" si="4"/>
        <v>HBW_GC_192</v>
      </c>
      <c r="B302">
        <v>192</v>
      </c>
      <c r="C302" t="s">
        <v>0</v>
      </c>
      <c r="D302" s="83">
        <v>1.7099999999999999E-5</v>
      </c>
      <c r="E302" t="s">
        <v>41</v>
      </c>
      <c r="F302" t="s">
        <v>47</v>
      </c>
    </row>
    <row r="303" spans="1:6" x14ac:dyDescent="0.25">
      <c r="A303" t="str">
        <f t="shared" si="4"/>
        <v>HBW_GC_194</v>
      </c>
      <c r="B303">
        <v>194</v>
      </c>
      <c r="C303" t="s">
        <v>0</v>
      </c>
      <c r="D303" s="83">
        <v>1.6099999999999998E-5</v>
      </c>
      <c r="E303" t="s">
        <v>41</v>
      </c>
      <c r="F303" t="s">
        <v>47</v>
      </c>
    </row>
    <row r="304" spans="1:6" x14ac:dyDescent="0.25">
      <c r="A304" t="str">
        <f t="shared" si="4"/>
        <v>HBW_GC_196</v>
      </c>
      <c r="B304">
        <v>196</v>
      </c>
      <c r="C304" t="s">
        <v>0</v>
      </c>
      <c r="D304" s="83">
        <v>1.5099999999999999E-5</v>
      </c>
      <c r="E304" t="s">
        <v>41</v>
      </c>
      <c r="F304" t="s">
        <v>47</v>
      </c>
    </row>
    <row r="305" spans="1:6" x14ac:dyDescent="0.25">
      <c r="A305" t="str">
        <f t="shared" si="4"/>
        <v>HBW_GC_198</v>
      </c>
      <c r="B305">
        <v>198</v>
      </c>
      <c r="C305" t="s">
        <v>0</v>
      </c>
      <c r="D305" s="83">
        <v>1.4100000000000001E-5</v>
      </c>
      <c r="E305" t="s">
        <v>41</v>
      </c>
      <c r="F305" t="s">
        <v>47</v>
      </c>
    </row>
    <row r="306" spans="1:6" x14ac:dyDescent="0.25">
      <c r="A306" t="str">
        <f t="shared" si="4"/>
        <v>HBW_GC_200</v>
      </c>
      <c r="B306">
        <v>200</v>
      </c>
      <c r="C306" t="s">
        <v>0</v>
      </c>
      <c r="D306" s="83">
        <v>1.31E-5</v>
      </c>
      <c r="E306" t="s">
        <v>41</v>
      </c>
      <c r="F306" t="s">
        <v>47</v>
      </c>
    </row>
    <row r="307" spans="1:6" x14ac:dyDescent="0.25">
      <c r="A307" t="str">
        <f t="shared" si="4"/>
        <v>HBW_GC_202</v>
      </c>
      <c r="B307">
        <v>202</v>
      </c>
      <c r="C307" t="s">
        <v>0</v>
      </c>
      <c r="D307" s="83">
        <v>1.2099999999999999E-5</v>
      </c>
      <c r="E307" t="s">
        <v>41</v>
      </c>
      <c r="F307" t="s">
        <v>47</v>
      </c>
    </row>
    <row r="308" spans="1:6" x14ac:dyDescent="0.25">
      <c r="A308" t="str">
        <f t="shared" si="4"/>
        <v>HBW_GC_204</v>
      </c>
      <c r="B308">
        <v>204</v>
      </c>
      <c r="C308" t="s">
        <v>0</v>
      </c>
      <c r="D308" s="83">
        <v>1.11E-5</v>
      </c>
      <c r="E308" t="s">
        <v>41</v>
      </c>
      <c r="F308" t="s">
        <v>47</v>
      </c>
    </row>
    <row r="309" spans="1:6" x14ac:dyDescent="0.25">
      <c r="A309" t="str">
        <f t="shared" si="4"/>
        <v>HBW_GC_206</v>
      </c>
      <c r="B309">
        <v>206</v>
      </c>
      <c r="C309" t="s">
        <v>0</v>
      </c>
      <c r="D309" s="83">
        <v>1.01E-5</v>
      </c>
      <c r="E309" t="s">
        <v>41</v>
      </c>
      <c r="F309" t="s">
        <v>47</v>
      </c>
    </row>
    <row r="310" spans="1:6" x14ac:dyDescent="0.25">
      <c r="A310" t="str">
        <f t="shared" si="4"/>
        <v>HBW_GC_208</v>
      </c>
      <c r="B310">
        <v>208</v>
      </c>
      <c r="C310" t="s">
        <v>0</v>
      </c>
      <c r="D310" s="83">
        <v>9.0999999999999993E-6</v>
      </c>
      <c r="E310" t="s">
        <v>41</v>
      </c>
      <c r="F310" t="s">
        <v>47</v>
      </c>
    </row>
    <row r="311" spans="1:6" x14ac:dyDescent="0.25">
      <c r="A311" t="str">
        <f t="shared" si="4"/>
        <v>HBW_GC_210</v>
      </c>
      <c r="B311">
        <v>210</v>
      </c>
      <c r="C311" t="s">
        <v>0</v>
      </c>
      <c r="D311" s="83">
        <v>8.1000000000000004E-6</v>
      </c>
      <c r="E311" t="s">
        <v>41</v>
      </c>
      <c r="F311" t="s">
        <v>47</v>
      </c>
    </row>
    <row r="312" spans="1:6" x14ac:dyDescent="0.25">
      <c r="A312" t="str">
        <f t="shared" si="4"/>
        <v>HBW_GC_212</v>
      </c>
      <c r="B312">
        <v>212</v>
      </c>
      <c r="C312" t="s">
        <v>0</v>
      </c>
      <c r="D312" s="83">
        <v>7.0999999999999998E-6</v>
      </c>
      <c r="E312" t="s">
        <v>41</v>
      </c>
      <c r="F312" t="s">
        <v>47</v>
      </c>
    </row>
    <row r="313" spans="1:6" x14ac:dyDescent="0.25">
      <c r="A313" t="str">
        <f t="shared" si="4"/>
        <v>HBW_GC_214</v>
      </c>
      <c r="B313">
        <v>214</v>
      </c>
      <c r="C313" t="s">
        <v>0</v>
      </c>
      <c r="D313" s="83">
        <v>6.0000000000000002E-6</v>
      </c>
      <c r="E313" t="s">
        <v>41</v>
      </c>
      <c r="F313" t="s">
        <v>47</v>
      </c>
    </row>
    <row r="314" spans="1:6" x14ac:dyDescent="0.25">
      <c r="A314" t="str">
        <f t="shared" si="4"/>
        <v>HBW_GC_216</v>
      </c>
      <c r="B314">
        <v>216</v>
      </c>
      <c r="C314" t="s">
        <v>0</v>
      </c>
      <c r="D314" s="83">
        <v>5.0000000000000004E-6</v>
      </c>
      <c r="E314" t="s">
        <v>41</v>
      </c>
      <c r="F314" t="s">
        <v>47</v>
      </c>
    </row>
    <row r="315" spans="1:6" x14ac:dyDescent="0.25">
      <c r="A315" t="str">
        <f t="shared" si="4"/>
        <v>HBW_GC_218</v>
      </c>
      <c r="B315">
        <v>218</v>
      </c>
      <c r="C315" t="s">
        <v>0</v>
      </c>
      <c r="D315" s="83">
        <v>3.9999999999999998E-6</v>
      </c>
      <c r="E315" t="s">
        <v>41</v>
      </c>
      <c r="F315" t="s">
        <v>47</v>
      </c>
    </row>
    <row r="316" spans="1:6" x14ac:dyDescent="0.25">
      <c r="A316" t="str">
        <f t="shared" si="4"/>
        <v>HBW_GC_220</v>
      </c>
      <c r="B316">
        <v>220</v>
      </c>
      <c r="C316" t="s">
        <v>0</v>
      </c>
      <c r="D316" s="83">
        <v>3.0000000000000001E-6</v>
      </c>
      <c r="E316" t="s">
        <v>41</v>
      </c>
      <c r="F316" t="s">
        <v>47</v>
      </c>
    </row>
    <row r="317" spans="1:6" x14ac:dyDescent="0.25">
      <c r="A317" t="str">
        <f t="shared" si="4"/>
        <v>HBW_GC_222</v>
      </c>
      <c r="B317">
        <v>222</v>
      </c>
      <c r="C317" t="s">
        <v>0</v>
      </c>
      <c r="D317" s="83">
        <v>1.9999999999999999E-6</v>
      </c>
      <c r="E317" t="s">
        <v>41</v>
      </c>
      <c r="F317" t="s">
        <v>47</v>
      </c>
    </row>
    <row r="318" spans="1:6" x14ac:dyDescent="0.25">
      <c r="A318" t="str">
        <f t="shared" si="4"/>
        <v>HBW_GC_224</v>
      </c>
      <c r="B318">
        <v>224</v>
      </c>
      <c r="C318" t="s">
        <v>0</v>
      </c>
      <c r="D318" s="83">
        <v>9.9999999999999995E-7</v>
      </c>
      <c r="E318" t="s">
        <v>41</v>
      </c>
      <c r="F318" t="s">
        <v>47</v>
      </c>
    </row>
    <row r="319" spans="1:6" x14ac:dyDescent="0.25">
      <c r="A319" t="str">
        <f t="shared" si="4"/>
        <v>HBW_GC_226</v>
      </c>
      <c r="B319">
        <v>226</v>
      </c>
      <c r="C319" t="s">
        <v>0</v>
      </c>
      <c r="D319">
        <v>0</v>
      </c>
      <c r="E319" t="s">
        <v>41</v>
      </c>
      <c r="F319" t="s">
        <v>47</v>
      </c>
    </row>
    <row r="320" spans="1:6" x14ac:dyDescent="0.25">
      <c r="A320" t="str">
        <f t="shared" si="4"/>
        <v>HBW_GC_228</v>
      </c>
      <c r="B320">
        <v>228</v>
      </c>
      <c r="C320" t="s">
        <v>0</v>
      </c>
      <c r="D320">
        <v>0</v>
      </c>
      <c r="E320" t="s">
        <v>41</v>
      </c>
      <c r="F320" t="s">
        <v>47</v>
      </c>
    </row>
    <row r="321" spans="1:6" x14ac:dyDescent="0.25">
      <c r="A321" t="str">
        <f t="shared" si="4"/>
        <v>HBW_GC_230</v>
      </c>
      <c r="B321">
        <v>230</v>
      </c>
      <c r="C321" t="s">
        <v>0</v>
      </c>
      <c r="D321">
        <v>0</v>
      </c>
      <c r="E321" t="s">
        <v>41</v>
      </c>
      <c r="F321" t="s">
        <v>47</v>
      </c>
    </row>
    <row r="322" spans="1:6" x14ac:dyDescent="0.25">
      <c r="A322" t="str">
        <f t="shared" ref="A322:A385" si="5">C322&amp;"_"&amp;E322&amp;"_"&amp;B322</f>
        <v>HBW_GC_232</v>
      </c>
      <c r="B322">
        <v>232</v>
      </c>
      <c r="C322" t="s">
        <v>0</v>
      </c>
      <c r="D322">
        <v>0</v>
      </c>
      <c r="E322" t="s">
        <v>41</v>
      </c>
      <c r="F322" t="s">
        <v>47</v>
      </c>
    </row>
    <row r="323" spans="1:6" x14ac:dyDescent="0.25">
      <c r="A323" t="str">
        <f t="shared" si="5"/>
        <v>HBW_GC_234</v>
      </c>
      <c r="B323">
        <v>234</v>
      </c>
      <c r="C323" t="s">
        <v>0</v>
      </c>
      <c r="D323">
        <v>0</v>
      </c>
      <c r="E323" t="s">
        <v>41</v>
      </c>
      <c r="F323" t="s">
        <v>47</v>
      </c>
    </row>
    <row r="324" spans="1:6" x14ac:dyDescent="0.25">
      <c r="A324" t="str">
        <f t="shared" si="5"/>
        <v>HBW_GC_236</v>
      </c>
      <c r="B324">
        <v>236</v>
      </c>
      <c r="C324" t="s">
        <v>0</v>
      </c>
      <c r="D324">
        <v>0</v>
      </c>
      <c r="E324" t="s">
        <v>41</v>
      </c>
      <c r="F324" t="s">
        <v>47</v>
      </c>
    </row>
    <row r="325" spans="1:6" x14ac:dyDescent="0.25">
      <c r="A325" t="str">
        <f t="shared" si="5"/>
        <v>HBW_GC_238</v>
      </c>
      <c r="B325">
        <v>238</v>
      </c>
      <c r="C325" t="s">
        <v>0</v>
      </c>
      <c r="D325">
        <v>0</v>
      </c>
      <c r="E325" t="s">
        <v>41</v>
      </c>
      <c r="F325" t="s">
        <v>47</v>
      </c>
    </row>
    <row r="326" spans="1:6" x14ac:dyDescent="0.25">
      <c r="A326" t="str">
        <f t="shared" si="5"/>
        <v>HBW_GC_240</v>
      </c>
      <c r="B326">
        <v>240</v>
      </c>
      <c r="C326" t="s">
        <v>0</v>
      </c>
      <c r="D326">
        <v>0</v>
      </c>
      <c r="E326" t="s">
        <v>41</v>
      </c>
      <c r="F326" t="s">
        <v>47</v>
      </c>
    </row>
    <row r="327" spans="1:6" x14ac:dyDescent="0.25">
      <c r="A327" t="str">
        <f t="shared" si="5"/>
        <v>HBW_GC_242</v>
      </c>
      <c r="B327">
        <v>242</v>
      </c>
      <c r="C327" t="s">
        <v>0</v>
      </c>
      <c r="D327">
        <v>0</v>
      </c>
      <c r="E327" t="s">
        <v>41</v>
      </c>
      <c r="F327" t="s">
        <v>47</v>
      </c>
    </row>
    <row r="328" spans="1:6" x14ac:dyDescent="0.25">
      <c r="A328" t="str">
        <f t="shared" si="5"/>
        <v>HBW_GC_244</v>
      </c>
      <c r="B328">
        <v>244</v>
      </c>
      <c r="C328" t="s">
        <v>0</v>
      </c>
      <c r="D328">
        <v>0</v>
      </c>
      <c r="E328" t="s">
        <v>41</v>
      </c>
      <c r="F328" t="s">
        <v>47</v>
      </c>
    </row>
    <row r="329" spans="1:6" x14ac:dyDescent="0.25">
      <c r="A329" t="str">
        <f t="shared" si="5"/>
        <v>HBW_GC_246</v>
      </c>
      <c r="B329">
        <v>246</v>
      </c>
      <c r="C329" t="s">
        <v>0</v>
      </c>
      <c r="D329">
        <v>0</v>
      </c>
      <c r="E329" t="s">
        <v>41</v>
      </c>
      <c r="F329" t="s">
        <v>47</v>
      </c>
    </row>
    <row r="330" spans="1:6" x14ac:dyDescent="0.25">
      <c r="A330" t="str">
        <f t="shared" si="5"/>
        <v>HBW_GC_248</v>
      </c>
      <c r="B330">
        <v>248</v>
      </c>
      <c r="C330" t="s">
        <v>0</v>
      </c>
      <c r="D330">
        <v>0</v>
      </c>
      <c r="E330" t="s">
        <v>41</v>
      </c>
      <c r="F330" t="s">
        <v>47</v>
      </c>
    </row>
    <row r="331" spans="1:6" x14ac:dyDescent="0.25">
      <c r="A331" t="str">
        <f t="shared" si="5"/>
        <v>HBW_GC_250</v>
      </c>
      <c r="B331">
        <v>250</v>
      </c>
      <c r="C331" t="s">
        <v>0</v>
      </c>
      <c r="D331">
        <v>0</v>
      </c>
      <c r="E331" t="s">
        <v>41</v>
      </c>
      <c r="F331" t="s">
        <v>47</v>
      </c>
    </row>
    <row r="332" spans="1:6" x14ac:dyDescent="0.25">
      <c r="A332" t="str">
        <f t="shared" si="5"/>
        <v>HBW_GC_252</v>
      </c>
      <c r="B332">
        <v>252</v>
      </c>
      <c r="C332" t="s">
        <v>0</v>
      </c>
      <c r="D332">
        <v>0</v>
      </c>
      <c r="E332" t="s">
        <v>41</v>
      </c>
      <c r="F332" t="s">
        <v>47</v>
      </c>
    </row>
    <row r="333" spans="1:6" x14ac:dyDescent="0.25">
      <c r="A333" t="str">
        <f t="shared" si="5"/>
        <v>HBW_GC_254</v>
      </c>
      <c r="B333">
        <v>254</v>
      </c>
      <c r="C333" t="s">
        <v>0</v>
      </c>
      <c r="D333">
        <v>0</v>
      </c>
      <c r="E333" t="s">
        <v>41</v>
      </c>
      <c r="F333" t="s">
        <v>47</v>
      </c>
    </row>
    <row r="334" spans="1:6" x14ac:dyDescent="0.25">
      <c r="A334" t="str">
        <f t="shared" si="5"/>
        <v>HBW_GC_256</v>
      </c>
      <c r="B334">
        <v>256</v>
      </c>
      <c r="C334" t="s">
        <v>0</v>
      </c>
      <c r="D334">
        <v>0</v>
      </c>
      <c r="E334" t="s">
        <v>41</v>
      </c>
      <c r="F334" t="s">
        <v>47</v>
      </c>
    </row>
    <row r="335" spans="1:6" x14ac:dyDescent="0.25">
      <c r="A335" t="str">
        <f t="shared" si="5"/>
        <v>HBW_GC_258</v>
      </c>
      <c r="B335">
        <v>258</v>
      </c>
      <c r="C335" t="s">
        <v>0</v>
      </c>
      <c r="D335">
        <v>0</v>
      </c>
      <c r="E335" t="s">
        <v>41</v>
      </c>
      <c r="F335" t="s">
        <v>47</v>
      </c>
    </row>
    <row r="336" spans="1:6" x14ac:dyDescent="0.25">
      <c r="A336" t="str">
        <f t="shared" si="5"/>
        <v>HBW_GC_260</v>
      </c>
      <c r="B336">
        <v>260</v>
      </c>
      <c r="C336" t="s">
        <v>0</v>
      </c>
      <c r="D336">
        <v>0</v>
      </c>
      <c r="E336" t="s">
        <v>41</v>
      </c>
      <c r="F336" t="s">
        <v>47</v>
      </c>
    </row>
    <row r="337" spans="1:6" x14ac:dyDescent="0.25">
      <c r="A337" t="str">
        <f t="shared" si="5"/>
        <v>HBW_GC_262</v>
      </c>
      <c r="B337">
        <v>262</v>
      </c>
      <c r="C337" t="s">
        <v>0</v>
      </c>
      <c r="D337">
        <v>0</v>
      </c>
      <c r="E337" t="s">
        <v>41</v>
      </c>
      <c r="F337" t="s">
        <v>47</v>
      </c>
    </row>
    <row r="338" spans="1:6" x14ac:dyDescent="0.25">
      <c r="A338" t="str">
        <f t="shared" si="5"/>
        <v>HBW_GC_264</v>
      </c>
      <c r="B338">
        <v>264</v>
      </c>
      <c r="C338" t="s">
        <v>0</v>
      </c>
      <c r="D338">
        <v>0</v>
      </c>
      <c r="E338" t="s">
        <v>41</v>
      </c>
      <c r="F338" t="s">
        <v>47</v>
      </c>
    </row>
    <row r="339" spans="1:6" x14ac:dyDescent="0.25">
      <c r="A339" t="str">
        <f t="shared" si="5"/>
        <v>HBW_GC_266</v>
      </c>
      <c r="B339">
        <v>266</v>
      </c>
      <c r="C339" t="s">
        <v>0</v>
      </c>
      <c r="D339">
        <v>0</v>
      </c>
      <c r="E339" t="s">
        <v>41</v>
      </c>
      <c r="F339" t="s">
        <v>47</v>
      </c>
    </row>
    <row r="340" spans="1:6" x14ac:dyDescent="0.25">
      <c r="A340" t="str">
        <f t="shared" si="5"/>
        <v>HBW_GC_268</v>
      </c>
      <c r="B340">
        <v>268</v>
      </c>
      <c r="C340" t="s">
        <v>0</v>
      </c>
      <c r="D340">
        <v>0</v>
      </c>
      <c r="E340" t="s">
        <v>41</v>
      </c>
      <c r="F340" t="s">
        <v>47</v>
      </c>
    </row>
    <row r="341" spans="1:6" x14ac:dyDescent="0.25">
      <c r="A341" t="str">
        <f t="shared" si="5"/>
        <v>HBW_GC_270</v>
      </c>
      <c r="B341">
        <v>270</v>
      </c>
      <c r="C341" t="s">
        <v>0</v>
      </c>
      <c r="D341">
        <v>0</v>
      </c>
      <c r="E341" t="s">
        <v>41</v>
      </c>
      <c r="F341" t="s">
        <v>47</v>
      </c>
    </row>
    <row r="342" spans="1:6" x14ac:dyDescent="0.25">
      <c r="A342" t="str">
        <f t="shared" si="5"/>
        <v>HBW_GC_272</v>
      </c>
      <c r="B342">
        <v>272</v>
      </c>
      <c r="C342" t="s">
        <v>0</v>
      </c>
      <c r="D342">
        <v>0</v>
      </c>
      <c r="E342" t="s">
        <v>41</v>
      </c>
      <c r="F342" t="s">
        <v>47</v>
      </c>
    </row>
    <row r="343" spans="1:6" x14ac:dyDescent="0.25">
      <c r="A343" t="str">
        <f t="shared" si="5"/>
        <v>HBW_GC_274</v>
      </c>
      <c r="B343">
        <v>274</v>
      </c>
      <c r="C343" t="s">
        <v>0</v>
      </c>
      <c r="D343">
        <v>0</v>
      </c>
      <c r="E343" t="s">
        <v>41</v>
      </c>
      <c r="F343" t="s">
        <v>47</v>
      </c>
    </row>
    <row r="344" spans="1:6" x14ac:dyDescent="0.25">
      <c r="A344" t="str">
        <f t="shared" si="5"/>
        <v>HBW_GC_276</v>
      </c>
      <c r="B344">
        <v>276</v>
      </c>
      <c r="C344" t="s">
        <v>0</v>
      </c>
      <c r="D344">
        <v>0</v>
      </c>
      <c r="E344" t="s">
        <v>41</v>
      </c>
      <c r="F344" t="s">
        <v>47</v>
      </c>
    </row>
    <row r="345" spans="1:6" x14ac:dyDescent="0.25">
      <c r="A345" t="str">
        <f t="shared" si="5"/>
        <v>HBW_GC_278</v>
      </c>
      <c r="B345">
        <v>278</v>
      </c>
      <c r="C345" t="s">
        <v>0</v>
      </c>
      <c r="D345">
        <v>0</v>
      </c>
      <c r="E345" t="s">
        <v>41</v>
      </c>
      <c r="F345" t="s">
        <v>47</v>
      </c>
    </row>
    <row r="346" spans="1:6" x14ac:dyDescent="0.25">
      <c r="A346" t="str">
        <f t="shared" si="5"/>
        <v>HBW_GC_280</v>
      </c>
      <c r="B346">
        <v>280</v>
      </c>
      <c r="C346" t="s">
        <v>0</v>
      </c>
      <c r="D346">
        <v>0</v>
      </c>
      <c r="E346" t="s">
        <v>41</v>
      </c>
      <c r="F346" t="s">
        <v>47</v>
      </c>
    </row>
    <row r="347" spans="1:6" x14ac:dyDescent="0.25">
      <c r="A347" t="str">
        <f t="shared" si="5"/>
        <v>HBW_GC_282</v>
      </c>
      <c r="B347">
        <v>282</v>
      </c>
      <c r="C347" t="s">
        <v>0</v>
      </c>
      <c r="D347">
        <v>0</v>
      </c>
      <c r="E347" t="s">
        <v>41</v>
      </c>
      <c r="F347" t="s">
        <v>47</v>
      </c>
    </row>
    <row r="348" spans="1:6" x14ac:dyDescent="0.25">
      <c r="A348" t="str">
        <f t="shared" si="5"/>
        <v>HBW_GC_284</v>
      </c>
      <c r="B348">
        <v>284</v>
      </c>
      <c r="C348" t="s">
        <v>0</v>
      </c>
      <c r="D348">
        <v>0</v>
      </c>
      <c r="E348" t="s">
        <v>41</v>
      </c>
      <c r="F348" t="s">
        <v>47</v>
      </c>
    </row>
    <row r="349" spans="1:6" x14ac:dyDescent="0.25">
      <c r="A349" t="str">
        <f t="shared" si="5"/>
        <v>HBW_GC_286</v>
      </c>
      <c r="B349">
        <v>286</v>
      </c>
      <c r="C349" t="s">
        <v>0</v>
      </c>
      <c r="D349">
        <v>0</v>
      </c>
      <c r="E349" t="s">
        <v>41</v>
      </c>
      <c r="F349" t="s">
        <v>47</v>
      </c>
    </row>
    <row r="350" spans="1:6" x14ac:dyDescent="0.25">
      <c r="A350" t="str">
        <f t="shared" si="5"/>
        <v>HBW_GC_288</v>
      </c>
      <c r="B350">
        <v>288</v>
      </c>
      <c r="C350" t="s">
        <v>0</v>
      </c>
      <c r="D350">
        <v>0</v>
      </c>
      <c r="E350" t="s">
        <v>41</v>
      </c>
      <c r="F350" t="s">
        <v>47</v>
      </c>
    </row>
    <row r="351" spans="1:6" x14ac:dyDescent="0.25">
      <c r="A351" t="str">
        <f t="shared" si="5"/>
        <v>HBW_GC_290</v>
      </c>
      <c r="B351">
        <v>290</v>
      </c>
      <c r="C351" t="s">
        <v>0</v>
      </c>
      <c r="D351">
        <v>0</v>
      </c>
      <c r="E351" t="s">
        <v>41</v>
      </c>
      <c r="F351" t="s">
        <v>47</v>
      </c>
    </row>
    <row r="352" spans="1:6" x14ac:dyDescent="0.25">
      <c r="A352" t="str">
        <f t="shared" si="5"/>
        <v>HBW_GC_292</v>
      </c>
      <c r="B352">
        <v>292</v>
      </c>
      <c r="C352" t="s">
        <v>0</v>
      </c>
      <c r="D352">
        <v>0</v>
      </c>
      <c r="E352" t="s">
        <v>41</v>
      </c>
      <c r="F352" t="s">
        <v>47</v>
      </c>
    </row>
    <row r="353" spans="1:6" x14ac:dyDescent="0.25">
      <c r="A353" t="str">
        <f t="shared" si="5"/>
        <v>HBW_GC_294</v>
      </c>
      <c r="B353">
        <v>294</v>
      </c>
      <c r="C353" t="s">
        <v>0</v>
      </c>
      <c r="D353">
        <v>0</v>
      </c>
      <c r="E353" t="s">
        <v>41</v>
      </c>
      <c r="F353" t="s">
        <v>47</v>
      </c>
    </row>
    <row r="354" spans="1:6" x14ac:dyDescent="0.25">
      <c r="A354" t="str">
        <f t="shared" si="5"/>
        <v>HBW_GC_296</v>
      </c>
      <c r="B354">
        <v>296</v>
      </c>
      <c r="C354" t="s">
        <v>0</v>
      </c>
      <c r="D354">
        <v>0</v>
      </c>
      <c r="E354" t="s">
        <v>41</v>
      </c>
      <c r="F354" t="s">
        <v>47</v>
      </c>
    </row>
    <row r="355" spans="1:6" x14ac:dyDescent="0.25">
      <c r="A355" t="str">
        <f t="shared" si="5"/>
        <v>HBW_GC_298</v>
      </c>
      <c r="B355">
        <v>298</v>
      </c>
      <c r="C355" t="s">
        <v>0</v>
      </c>
      <c r="D355">
        <v>0</v>
      </c>
      <c r="E355" t="s">
        <v>41</v>
      </c>
      <c r="F355" t="s">
        <v>47</v>
      </c>
    </row>
    <row r="356" spans="1:6" x14ac:dyDescent="0.25">
      <c r="A356" t="str">
        <f t="shared" si="5"/>
        <v>HBW_GC_300</v>
      </c>
      <c r="B356">
        <v>300</v>
      </c>
      <c r="C356" t="s">
        <v>0</v>
      </c>
      <c r="D356">
        <v>0</v>
      </c>
      <c r="E356" t="s">
        <v>41</v>
      </c>
      <c r="F356" t="s">
        <v>47</v>
      </c>
    </row>
    <row r="357" spans="1:6" x14ac:dyDescent="0.25">
      <c r="A357" t="str">
        <f t="shared" si="5"/>
        <v>HBW_GC_302</v>
      </c>
      <c r="B357">
        <v>302</v>
      </c>
      <c r="C357" t="s">
        <v>0</v>
      </c>
      <c r="D357">
        <v>0</v>
      </c>
      <c r="E357" t="s">
        <v>41</v>
      </c>
      <c r="F357" t="s">
        <v>47</v>
      </c>
    </row>
    <row r="358" spans="1:6" x14ac:dyDescent="0.25">
      <c r="A358" t="str">
        <f t="shared" si="5"/>
        <v>HBW_GC_304</v>
      </c>
      <c r="B358">
        <v>304</v>
      </c>
      <c r="C358" t="s">
        <v>0</v>
      </c>
      <c r="D358">
        <v>0</v>
      </c>
      <c r="E358" t="s">
        <v>41</v>
      </c>
      <c r="F358" t="s">
        <v>47</v>
      </c>
    </row>
    <row r="359" spans="1:6" x14ac:dyDescent="0.25">
      <c r="A359" t="str">
        <f t="shared" si="5"/>
        <v>HBW_GC_306</v>
      </c>
      <c r="B359">
        <v>306</v>
      </c>
      <c r="C359" t="s">
        <v>0</v>
      </c>
      <c r="D359">
        <v>0</v>
      </c>
      <c r="E359" t="s">
        <v>41</v>
      </c>
      <c r="F359" t="s">
        <v>47</v>
      </c>
    </row>
    <row r="360" spans="1:6" x14ac:dyDescent="0.25">
      <c r="A360" t="str">
        <f t="shared" si="5"/>
        <v>HBW_GC_308</v>
      </c>
      <c r="B360">
        <v>308</v>
      </c>
      <c r="C360" t="s">
        <v>0</v>
      </c>
      <c r="D360">
        <v>0</v>
      </c>
      <c r="E360" t="s">
        <v>41</v>
      </c>
      <c r="F360" t="s">
        <v>47</v>
      </c>
    </row>
    <row r="361" spans="1:6" x14ac:dyDescent="0.25">
      <c r="A361" t="str">
        <f t="shared" si="5"/>
        <v>HBW_GC_310</v>
      </c>
      <c r="B361">
        <v>310</v>
      </c>
      <c r="C361" t="s">
        <v>0</v>
      </c>
      <c r="D361">
        <v>0</v>
      </c>
      <c r="E361" t="s">
        <v>41</v>
      </c>
      <c r="F361" t="s">
        <v>47</v>
      </c>
    </row>
    <row r="362" spans="1:6" x14ac:dyDescent="0.25">
      <c r="A362" t="str">
        <f t="shared" si="5"/>
        <v>HBW_GC_312</v>
      </c>
      <c r="B362">
        <v>312</v>
      </c>
      <c r="C362" t="s">
        <v>0</v>
      </c>
      <c r="D362">
        <v>0</v>
      </c>
      <c r="E362" t="s">
        <v>41</v>
      </c>
      <c r="F362" t="s">
        <v>47</v>
      </c>
    </row>
    <row r="363" spans="1:6" x14ac:dyDescent="0.25">
      <c r="A363" t="str">
        <f t="shared" si="5"/>
        <v>HBW_GC_314</v>
      </c>
      <c r="B363">
        <v>314</v>
      </c>
      <c r="C363" t="s">
        <v>0</v>
      </c>
      <c r="D363">
        <v>0</v>
      </c>
      <c r="E363" t="s">
        <v>41</v>
      </c>
      <c r="F363" t="s">
        <v>47</v>
      </c>
    </row>
    <row r="364" spans="1:6" x14ac:dyDescent="0.25">
      <c r="A364" t="str">
        <f t="shared" si="5"/>
        <v>HBW_GC_316</v>
      </c>
      <c r="B364">
        <v>316</v>
      </c>
      <c r="C364" t="s">
        <v>0</v>
      </c>
      <c r="D364">
        <v>0</v>
      </c>
      <c r="E364" t="s">
        <v>41</v>
      </c>
      <c r="F364" t="s">
        <v>47</v>
      </c>
    </row>
    <row r="365" spans="1:6" x14ac:dyDescent="0.25">
      <c r="A365" t="str">
        <f t="shared" si="5"/>
        <v>HBW_GC_318</v>
      </c>
      <c r="B365">
        <v>318</v>
      </c>
      <c r="C365" t="s">
        <v>0</v>
      </c>
      <c r="D365">
        <v>0</v>
      </c>
      <c r="E365" t="s">
        <v>41</v>
      </c>
      <c r="F365" t="s">
        <v>47</v>
      </c>
    </row>
    <row r="366" spans="1:6" x14ac:dyDescent="0.25">
      <c r="A366" t="str">
        <f t="shared" si="5"/>
        <v>HBW_GC_320</v>
      </c>
      <c r="B366">
        <v>320</v>
      </c>
      <c r="C366" t="s">
        <v>0</v>
      </c>
      <c r="D366">
        <v>0</v>
      </c>
      <c r="E366" t="s">
        <v>41</v>
      </c>
      <c r="F366" t="s">
        <v>47</v>
      </c>
    </row>
    <row r="367" spans="1:6" x14ac:dyDescent="0.25">
      <c r="A367" t="str">
        <f t="shared" si="5"/>
        <v>HBW_GC_322</v>
      </c>
      <c r="B367">
        <v>322</v>
      </c>
      <c r="C367" t="s">
        <v>0</v>
      </c>
      <c r="D367">
        <v>0</v>
      </c>
      <c r="E367" t="s">
        <v>41</v>
      </c>
      <c r="F367" t="s">
        <v>47</v>
      </c>
    </row>
    <row r="368" spans="1:6" x14ac:dyDescent="0.25">
      <c r="A368" t="str">
        <f t="shared" si="5"/>
        <v>HBW_GC_324</v>
      </c>
      <c r="B368">
        <v>324</v>
      </c>
      <c r="C368" t="s">
        <v>0</v>
      </c>
      <c r="D368">
        <v>0</v>
      </c>
      <c r="E368" t="s">
        <v>41</v>
      </c>
      <c r="F368" t="s">
        <v>47</v>
      </c>
    </row>
    <row r="369" spans="1:6" x14ac:dyDescent="0.25">
      <c r="A369" t="str">
        <f t="shared" si="5"/>
        <v>HBW_GC_326</v>
      </c>
      <c r="B369">
        <v>326</v>
      </c>
      <c r="C369" t="s">
        <v>0</v>
      </c>
      <c r="D369">
        <v>0</v>
      </c>
      <c r="E369" t="s">
        <v>41</v>
      </c>
      <c r="F369" t="s">
        <v>47</v>
      </c>
    </row>
    <row r="370" spans="1:6" x14ac:dyDescent="0.25">
      <c r="A370" t="str">
        <f t="shared" si="5"/>
        <v>HBW_GC_328</v>
      </c>
      <c r="B370">
        <v>328</v>
      </c>
      <c r="C370" t="s">
        <v>0</v>
      </c>
      <c r="D370">
        <v>0</v>
      </c>
      <c r="E370" t="s">
        <v>41</v>
      </c>
      <c r="F370" t="s">
        <v>47</v>
      </c>
    </row>
    <row r="371" spans="1:6" x14ac:dyDescent="0.25">
      <c r="A371" t="str">
        <f t="shared" si="5"/>
        <v>HBW_GC_330</v>
      </c>
      <c r="B371">
        <v>330</v>
      </c>
      <c r="C371" t="s">
        <v>0</v>
      </c>
      <c r="D371">
        <v>0</v>
      </c>
      <c r="E371" t="s">
        <v>41</v>
      </c>
      <c r="F371" t="s">
        <v>47</v>
      </c>
    </row>
    <row r="372" spans="1:6" x14ac:dyDescent="0.25">
      <c r="A372" t="str">
        <f t="shared" si="5"/>
        <v>HBW_GC_332</v>
      </c>
      <c r="B372">
        <v>332</v>
      </c>
      <c r="C372" t="s">
        <v>0</v>
      </c>
      <c r="D372">
        <v>0</v>
      </c>
      <c r="E372" t="s">
        <v>41</v>
      </c>
      <c r="F372" t="s">
        <v>47</v>
      </c>
    </row>
    <row r="373" spans="1:6" x14ac:dyDescent="0.25">
      <c r="A373" t="str">
        <f t="shared" si="5"/>
        <v>HBW_GC_334</v>
      </c>
      <c r="B373">
        <v>334</v>
      </c>
      <c r="C373" t="s">
        <v>0</v>
      </c>
      <c r="D373">
        <v>0</v>
      </c>
      <c r="E373" t="s">
        <v>41</v>
      </c>
      <c r="F373" t="s">
        <v>47</v>
      </c>
    </row>
    <row r="374" spans="1:6" x14ac:dyDescent="0.25">
      <c r="A374" t="str">
        <f t="shared" si="5"/>
        <v>HBW_GC_336</v>
      </c>
      <c r="B374">
        <v>336</v>
      </c>
      <c r="C374" t="s">
        <v>0</v>
      </c>
      <c r="D374">
        <v>0</v>
      </c>
      <c r="E374" t="s">
        <v>41</v>
      </c>
      <c r="F374" t="s">
        <v>47</v>
      </c>
    </row>
    <row r="375" spans="1:6" x14ac:dyDescent="0.25">
      <c r="A375" t="str">
        <f t="shared" si="5"/>
        <v>HBW_GC_338</v>
      </c>
      <c r="B375">
        <v>338</v>
      </c>
      <c r="C375" t="s">
        <v>0</v>
      </c>
      <c r="D375">
        <v>0</v>
      </c>
      <c r="E375" t="s">
        <v>41</v>
      </c>
      <c r="F375" t="s">
        <v>47</v>
      </c>
    </row>
    <row r="376" spans="1:6" x14ac:dyDescent="0.25">
      <c r="A376" t="str">
        <f t="shared" si="5"/>
        <v>HBW_GC_340</v>
      </c>
      <c r="B376">
        <v>340</v>
      </c>
      <c r="C376" t="s">
        <v>0</v>
      </c>
      <c r="D376">
        <v>0</v>
      </c>
      <c r="E376" t="s">
        <v>41</v>
      </c>
      <c r="F376" t="s">
        <v>47</v>
      </c>
    </row>
    <row r="377" spans="1:6" x14ac:dyDescent="0.25">
      <c r="A377" t="str">
        <f t="shared" si="5"/>
        <v>HBW_GC_342</v>
      </c>
      <c r="B377">
        <v>342</v>
      </c>
      <c r="C377" t="s">
        <v>0</v>
      </c>
      <c r="D377">
        <v>0</v>
      </c>
      <c r="E377" t="s">
        <v>41</v>
      </c>
      <c r="F377" t="s">
        <v>47</v>
      </c>
    </row>
    <row r="378" spans="1:6" x14ac:dyDescent="0.25">
      <c r="A378" t="str">
        <f t="shared" si="5"/>
        <v>HBW_GC_344</v>
      </c>
      <c r="B378">
        <v>344</v>
      </c>
      <c r="C378" t="s">
        <v>0</v>
      </c>
      <c r="D378">
        <v>0</v>
      </c>
      <c r="E378" t="s">
        <v>41</v>
      </c>
      <c r="F378" t="s">
        <v>47</v>
      </c>
    </row>
    <row r="379" spans="1:6" x14ac:dyDescent="0.25">
      <c r="A379" t="str">
        <f t="shared" si="5"/>
        <v>HBW_GC_346</v>
      </c>
      <c r="B379">
        <v>346</v>
      </c>
      <c r="C379" t="s">
        <v>0</v>
      </c>
      <c r="D379">
        <v>0</v>
      </c>
      <c r="E379" t="s">
        <v>41</v>
      </c>
      <c r="F379" t="s">
        <v>47</v>
      </c>
    </row>
    <row r="380" spans="1:6" x14ac:dyDescent="0.25">
      <c r="A380" t="str">
        <f t="shared" si="5"/>
        <v>HBW_GC_348</v>
      </c>
      <c r="B380">
        <v>348</v>
      </c>
      <c r="C380" t="s">
        <v>0</v>
      </c>
      <c r="D380">
        <v>0</v>
      </c>
      <c r="E380" t="s">
        <v>41</v>
      </c>
      <c r="F380" t="s">
        <v>47</v>
      </c>
    </row>
    <row r="381" spans="1:6" x14ac:dyDescent="0.25">
      <c r="A381" t="str">
        <f t="shared" si="5"/>
        <v>HBW_GC_350</v>
      </c>
      <c r="B381">
        <v>350</v>
      </c>
      <c r="C381" t="s">
        <v>0</v>
      </c>
      <c r="D381">
        <v>0</v>
      </c>
      <c r="E381" t="s">
        <v>41</v>
      </c>
      <c r="F381" t="s">
        <v>47</v>
      </c>
    </row>
    <row r="382" spans="1:6" x14ac:dyDescent="0.25">
      <c r="A382" t="str">
        <f t="shared" si="5"/>
        <v>HBW_GC_352</v>
      </c>
      <c r="B382">
        <v>352</v>
      </c>
      <c r="C382" t="s">
        <v>0</v>
      </c>
      <c r="D382">
        <v>0</v>
      </c>
      <c r="E382" t="s">
        <v>41</v>
      </c>
      <c r="F382" t="s">
        <v>47</v>
      </c>
    </row>
    <row r="383" spans="1:6" x14ac:dyDescent="0.25">
      <c r="A383" t="str">
        <f t="shared" si="5"/>
        <v>HBW_GC_354</v>
      </c>
      <c r="B383">
        <v>354</v>
      </c>
      <c r="C383" t="s">
        <v>0</v>
      </c>
      <c r="D383">
        <v>0</v>
      </c>
      <c r="E383" t="s">
        <v>41</v>
      </c>
      <c r="F383" t="s">
        <v>47</v>
      </c>
    </row>
    <row r="384" spans="1:6" x14ac:dyDescent="0.25">
      <c r="A384" t="str">
        <f t="shared" si="5"/>
        <v>HBW_GC_356</v>
      </c>
      <c r="B384">
        <v>356</v>
      </c>
      <c r="C384" t="s">
        <v>0</v>
      </c>
      <c r="D384">
        <v>0</v>
      </c>
      <c r="E384" t="s">
        <v>41</v>
      </c>
      <c r="F384" t="s">
        <v>47</v>
      </c>
    </row>
    <row r="385" spans="1:6" x14ac:dyDescent="0.25">
      <c r="A385" t="str">
        <f t="shared" si="5"/>
        <v>HBW_GC_358</v>
      </c>
      <c r="B385">
        <v>358</v>
      </c>
      <c r="C385" t="s">
        <v>0</v>
      </c>
      <c r="D385">
        <v>0</v>
      </c>
      <c r="E385" t="s">
        <v>41</v>
      </c>
      <c r="F385" t="s">
        <v>47</v>
      </c>
    </row>
    <row r="386" spans="1:6" x14ac:dyDescent="0.25">
      <c r="A386" t="str">
        <f t="shared" ref="A386:A449" si="6">C386&amp;"_"&amp;E386&amp;"_"&amp;B386</f>
        <v>HBW_GC_360</v>
      </c>
      <c r="B386">
        <v>360</v>
      </c>
      <c r="C386" t="s">
        <v>0</v>
      </c>
      <c r="D386">
        <v>0</v>
      </c>
      <c r="E386" t="s">
        <v>41</v>
      </c>
      <c r="F386" t="s">
        <v>47</v>
      </c>
    </row>
    <row r="387" spans="1:6" x14ac:dyDescent="0.25">
      <c r="A387" t="str">
        <f t="shared" si="6"/>
        <v>HBW_GC_362</v>
      </c>
      <c r="B387">
        <v>362</v>
      </c>
      <c r="C387" t="s">
        <v>0</v>
      </c>
      <c r="D387">
        <v>0</v>
      </c>
      <c r="E387" t="s">
        <v>41</v>
      </c>
      <c r="F387" t="s">
        <v>47</v>
      </c>
    </row>
    <row r="388" spans="1:6" x14ac:dyDescent="0.25">
      <c r="A388" t="str">
        <f t="shared" si="6"/>
        <v>HBW_GC_364</v>
      </c>
      <c r="B388">
        <v>364</v>
      </c>
      <c r="C388" t="s">
        <v>0</v>
      </c>
      <c r="D388">
        <v>0</v>
      </c>
      <c r="E388" t="s">
        <v>41</v>
      </c>
      <c r="F388" t="s">
        <v>47</v>
      </c>
    </row>
    <row r="389" spans="1:6" x14ac:dyDescent="0.25">
      <c r="A389" t="str">
        <f t="shared" si="6"/>
        <v>HBW_GC_366</v>
      </c>
      <c r="B389">
        <v>366</v>
      </c>
      <c r="C389" t="s">
        <v>0</v>
      </c>
      <c r="D389">
        <v>0</v>
      </c>
      <c r="E389" t="s">
        <v>41</v>
      </c>
      <c r="F389" t="s">
        <v>47</v>
      </c>
    </row>
    <row r="390" spans="1:6" x14ac:dyDescent="0.25">
      <c r="A390" t="str">
        <f t="shared" si="6"/>
        <v>HBW_GC_368</v>
      </c>
      <c r="B390">
        <v>368</v>
      </c>
      <c r="C390" t="s">
        <v>0</v>
      </c>
      <c r="D390">
        <v>0</v>
      </c>
      <c r="E390" t="s">
        <v>41</v>
      </c>
      <c r="F390" t="s">
        <v>47</v>
      </c>
    </row>
    <row r="391" spans="1:6" x14ac:dyDescent="0.25">
      <c r="A391" t="str">
        <f t="shared" si="6"/>
        <v>HBW_GC_370</v>
      </c>
      <c r="B391">
        <v>370</v>
      </c>
      <c r="C391" t="s">
        <v>0</v>
      </c>
      <c r="D391">
        <v>0</v>
      </c>
      <c r="E391" t="s">
        <v>41</v>
      </c>
      <c r="F391" t="s">
        <v>47</v>
      </c>
    </row>
    <row r="392" spans="1:6" x14ac:dyDescent="0.25">
      <c r="A392" t="str">
        <f t="shared" si="6"/>
        <v>HBW_GC_372</v>
      </c>
      <c r="B392">
        <v>372</v>
      </c>
      <c r="C392" t="s">
        <v>0</v>
      </c>
      <c r="D392">
        <v>0</v>
      </c>
      <c r="E392" t="s">
        <v>41</v>
      </c>
      <c r="F392" t="s">
        <v>47</v>
      </c>
    </row>
    <row r="393" spans="1:6" x14ac:dyDescent="0.25">
      <c r="A393" t="str">
        <f t="shared" si="6"/>
        <v>HBW_GC_374</v>
      </c>
      <c r="B393">
        <v>374</v>
      </c>
      <c r="C393" t="s">
        <v>0</v>
      </c>
      <c r="D393">
        <v>0</v>
      </c>
      <c r="E393" t="s">
        <v>41</v>
      </c>
      <c r="F393" t="s">
        <v>47</v>
      </c>
    </row>
    <row r="394" spans="1:6" x14ac:dyDescent="0.25">
      <c r="A394" t="str">
        <f t="shared" si="6"/>
        <v>HBW_GC_376</v>
      </c>
      <c r="B394">
        <v>376</v>
      </c>
      <c r="C394" t="s">
        <v>0</v>
      </c>
      <c r="D394">
        <v>0</v>
      </c>
      <c r="E394" t="s">
        <v>41</v>
      </c>
      <c r="F394" t="s">
        <v>47</v>
      </c>
    </row>
    <row r="395" spans="1:6" x14ac:dyDescent="0.25">
      <c r="A395" t="str">
        <f t="shared" si="6"/>
        <v>HBW_GC_378</v>
      </c>
      <c r="B395">
        <v>378</v>
      </c>
      <c r="C395" t="s">
        <v>0</v>
      </c>
      <c r="D395">
        <v>0</v>
      </c>
      <c r="E395" t="s">
        <v>41</v>
      </c>
      <c r="F395" t="s">
        <v>47</v>
      </c>
    </row>
    <row r="396" spans="1:6" x14ac:dyDescent="0.25">
      <c r="A396" t="str">
        <f t="shared" si="6"/>
        <v>HBW_GC_380</v>
      </c>
      <c r="B396">
        <v>380</v>
      </c>
      <c r="C396" t="s">
        <v>0</v>
      </c>
      <c r="D396">
        <v>0</v>
      </c>
      <c r="E396" t="s">
        <v>41</v>
      </c>
      <c r="F396" t="s">
        <v>47</v>
      </c>
    </row>
    <row r="397" spans="1:6" x14ac:dyDescent="0.25">
      <c r="A397" t="str">
        <f t="shared" si="6"/>
        <v>HBW_GC_382</v>
      </c>
      <c r="B397">
        <v>382</v>
      </c>
      <c r="C397" t="s">
        <v>0</v>
      </c>
      <c r="D397">
        <v>0</v>
      </c>
      <c r="E397" t="s">
        <v>41</v>
      </c>
      <c r="F397" t="s">
        <v>47</v>
      </c>
    </row>
    <row r="398" spans="1:6" x14ac:dyDescent="0.25">
      <c r="A398" t="str">
        <f t="shared" si="6"/>
        <v>HBW_GC_384</v>
      </c>
      <c r="B398">
        <v>384</v>
      </c>
      <c r="C398" t="s">
        <v>0</v>
      </c>
      <c r="D398">
        <v>0</v>
      </c>
      <c r="E398" t="s">
        <v>41</v>
      </c>
      <c r="F398" t="s">
        <v>47</v>
      </c>
    </row>
    <row r="399" spans="1:6" x14ac:dyDescent="0.25">
      <c r="A399" t="str">
        <f t="shared" si="6"/>
        <v>HBW_GC_386</v>
      </c>
      <c r="B399">
        <v>386</v>
      </c>
      <c r="C399" t="s">
        <v>0</v>
      </c>
      <c r="D399">
        <v>0</v>
      </c>
      <c r="E399" t="s">
        <v>41</v>
      </c>
      <c r="F399" t="s">
        <v>47</v>
      </c>
    </row>
    <row r="400" spans="1:6" x14ac:dyDescent="0.25">
      <c r="A400" t="str">
        <f t="shared" si="6"/>
        <v>HBW_GC_388</v>
      </c>
      <c r="B400">
        <v>388</v>
      </c>
      <c r="C400" t="s">
        <v>0</v>
      </c>
      <c r="D400">
        <v>0</v>
      </c>
      <c r="E400" t="s">
        <v>41</v>
      </c>
      <c r="F400" t="s">
        <v>47</v>
      </c>
    </row>
    <row r="401" spans="1:6" x14ac:dyDescent="0.25">
      <c r="A401" t="str">
        <f t="shared" si="6"/>
        <v>HBW_GC_390</v>
      </c>
      <c r="B401">
        <v>390</v>
      </c>
      <c r="C401" t="s">
        <v>0</v>
      </c>
      <c r="D401">
        <v>0</v>
      </c>
      <c r="E401" t="s">
        <v>41</v>
      </c>
      <c r="F401" t="s">
        <v>47</v>
      </c>
    </row>
    <row r="402" spans="1:6" x14ac:dyDescent="0.25">
      <c r="A402" t="str">
        <f t="shared" si="6"/>
        <v>HBW_GC_392</v>
      </c>
      <c r="B402">
        <v>392</v>
      </c>
      <c r="C402" t="s">
        <v>0</v>
      </c>
      <c r="D402">
        <v>0</v>
      </c>
      <c r="E402" t="s">
        <v>41</v>
      </c>
      <c r="F402" t="s">
        <v>47</v>
      </c>
    </row>
    <row r="403" spans="1:6" x14ac:dyDescent="0.25">
      <c r="A403" t="str">
        <f t="shared" si="6"/>
        <v>HBW_GC_394</v>
      </c>
      <c r="B403">
        <v>394</v>
      </c>
      <c r="C403" t="s">
        <v>0</v>
      </c>
      <c r="D403">
        <v>0</v>
      </c>
      <c r="E403" t="s">
        <v>41</v>
      </c>
      <c r="F403" t="s">
        <v>47</v>
      </c>
    </row>
    <row r="404" spans="1:6" x14ac:dyDescent="0.25">
      <c r="A404" t="str">
        <f t="shared" si="6"/>
        <v>HBW_GC_396</v>
      </c>
      <c r="B404">
        <v>396</v>
      </c>
      <c r="C404" t="s">
        <v>0</v>
      </c>
      <c r="D404">
        <v>0</v>
      </c>
      <c r="E404" t="s">
        <v>41</v>
      </c>
      <c r="F404" t="s">
        <v>47</v>
      </c>
    </row>
    <row r="405" spans="1:6" x14ac:dyDescent="0.25">
      <c r="A405" t="str">
        <f t="shared" si="6"/>
        <v>HBW_GC_398</v>
      </c>
      <c r="B405">
        <v>398</v>
      </c>
      <c r="C405" t="s">
        <v>0</v>
      </c>
      <c r="D405">
        <v>0</v>
      </c>
      <c r="E405" t="s">
        <v>41</v>
      </c>
      <c r="F405" t="s">
        <v>47</v>
      </c>
    </row>
    <row r="406" spans="1:6" x14ac:dyDescent="0.25">
      <c r="A406" t="str">
        <f t="shared" si="6"/>
        <v>HBW_GC_400</v>
      </c>
      <c r="B406">
        <v>400</v>
      </c>
      <c r="C406" t="s">
        <v>0</v>
      </c>
      <c r="D406">
        <v>0</v>
      </c>
      <c r="E406" t="s">
        <v>41</v>
      </c>
      <c r="F406" t="s">
        <v>47</v>
      </c>
    </row>
    <row r="407" spans="1:6" x14ac:dyDescent="0.25">
      <c r="A407" t="str">
        <f t="shared" si="6"/>
        <v>HBW_GC_402</v>
      </c>
      <c r="B407">
        <v>402</v>
      </c>
      <c r="C407" t="s">
        <v>0</v>
      </c>
      <c r="D407">
        <v>0</v>
      </c>
      <c r="E407" t="s">
        <v>41</v>
      </c>
      <c r="F407" t="s">
        <v>47</v>
      </c>
    </row>
    <row r="408" spans="1:6" x14ac:dyDescent="0.25">
      <c r="A408" t="str">
        <f t="shared" si="6"/>
        <v>HBW_GC_404</v>
      </c>
      <c r="B408">
        <v>404</v>
      </c>
      <c r="C408" t="s">
        <v>0</v>
      </c>
      <c r="D408">
        <v>0</v>
      </c>
      <c r="E408" t="s">
        <v>41</v>
      </c>
      <c r="F408" t="s">
        <v>47</v>
      </c>
    </row>
    <row r="409" spans="1:6" x14ac:dyDescent="0.25">
      <c r="A409" t="str">
        <f t="shared" si="6"/>
        <v>HBW_GC_406</v>
      </c>
      <c r="B409">
        <v>406</v>
      </c>
      <c r="C409" t="s">
        <v>0</v>
      </c>
      <c r="D409">
        <v>0</v>
      </c>
      <c r="E409" t="s">
        <v>41</v>
      </c>
      <c r="F409" t="s">
        <v>47</v>
      </c>
    </row>
    <row r="410" spans="1:6" x14ac:dyDescent="0.25">
      <c r="A410" t="str">
        <f t="shared" si="6"/>
        <v>HBW_GC_408</v>
      </c>
      <c r="B410">
        <v>408</v>
      </c>
      <c r="C410" t="s">
        <v>0</v>
      </c>
      <c r="D410">
        <v>0</v>
      </c>
      <c r="E410" t="s">
        <v>41</v>
      </c>
      <c r="F410" t="s">
        <v>47</v>
      </c>
    </row>
    <row r="411" spans="1:6" x14ac:dyDescent="0.25">
      <c r="A411" t="str">
        <f t="shared" si="6"/>
        <v>HBW_GC_410</v>
      </c>
      <c r="B411">
        <v>410</v>
      </c>
      <c r="C411" t="s">
        <v>0</v>
      </c>
      <c r="D411">
        <v>0</v>
      </c>
      <c r="E411" t="s">
        <v>41</v>
      </c>
      <c r="F411" t="s">
        <v>47</v>
      </c>
    </row>
    <row r="412" spans="1:6" x14ac:dyDescent="0.25">
      <c r="A412" t="str">
        <f t="shared" si="6"/>
        <v>HBShp_Dist_0</v>
      </c>
      <c r="B412">
        <v>0</v>
      </c>
      <c r="C412" t="s">
        <v>2</v>
      </c>
      <c r="D412">
        <v>0.38852160000000002</v>
      </c>
      <c r="E412" t="s">
        <v>40</v>
      </c>
      <c r="F412" t="s">
        <v>47</v>
      </c>
    </row>
    <row r="413" spans="1:6" x14ac:dyDescent="0.25">
      <c r="A413" t="str">
        <f t="shared" si="6"/>
        <v>HBShp_Dist_2</v>
      </c>
      <c r="B413">
        <v>2</v>
      </c>
      <c r="C413" t="s">
        <v>2</v>
      </c>
      <c r="D413">
        <v>0.3229725</v>
      </c>
      <c r="E413" t="s">
        <v>40</v>
      </c>
      <c r="F413" t="s">
        <v>47</v>
      </c>
    </row>
    <row r="414" spans="1:6" x14ac:dyDescent="0.25">
      <c r="A414" t="str">
        <f t="shared" si="6"/>
        <v>HBShp_Dist_4</v>
      </c>
      <c r="B414">
        <v>4</v>
      </c>
      <c r="C414" t="s">
        <v>2</v>
      </c>
      <c r="D414">
        <v>0.13446350000000001</v>
      </c>
      <c r="E414" t="s">
        <v>40</v>
      </c>
      <c r="F414" t="s">
        <v>47</v>
      </c>
    </row>
    <row r="415" spans="1:6" x14ac:dyDescent="0.25">
      <c r="A415" t="str">
        <f t="shared" si="6"/>
        <v>HBShp_Dist_6</v>
      </c>
      <c r="B415">
        <v>6</v>
      </c>
      <c r="C415" t="s">
        <v>2</v>
      </c>
      <c r="D415">
        <v>6.5169500000000005E-2</v>
      </c>
      <c r="E415" t="s">
        <v>40</v>
      </c>
      <c r="F415" t="s">
        <v>47</v>
      </c>
    </row>
    <row r="416" spans="1:6" x14ac:dyDescent="0.25">
      <c r="A416" t="str">
        <f t="shared" si="6"/>
        <v>HBShp_Dist_8</v>
      </c>
      <c r="B416">
        <v>8</v>
      </c>
      <c r="C416" t="s">
        <v>2</v>
      </c>
      <c r="D416">
        <v>3.5258499999999998E-2</v>
      </c>
      <c r="E416" t="s">
        <v>40</v>
      </c>
      <c r="F416" t="s">
        <v>47</v>
      </c>
    </row>
    <row r="417" spans="1:6" x14ac:dyDescent="0.25">
      <c r="A417" t="str">
        <f t="shared" si="6"/>
        <v>HBShp_Dist_10</v>
      </c>
      <c r="B417">
        <v>10</v>
      </c>
      <c r="C417" t="s">
        <v>2</v>
      </c>
      <c r="D417">
        <v>1.81674E-2</v>
      </c>
      <c r="E417" t="s">
        <v>40</v>
      </c>
      <c r="F417" t="s">
        <v>47</v>
      </c>
    </row>
    <row r="418" spans="1:6" x14ac:dyDescent="0.25">
      <c r="A418" t="str">
        <f t="shared" si="6"/>
        <v>HBShp_Dist_12</v>
      </c>
      <c r="B418">
        <v>12</v>
      </c>
      <c r="C418" t="s">
        <v>2</v>
      </c>
      <c r="D418">
        <v>1.0015700000000001E-2</v>
      </c>
      <c r="E418" t="s">
        <v>40</v>
      </c>
      <c r="F418" t="s">
        <v>47</v>
      </c>
    </row>
    <row r="419" spans="1:6" x14ac:dyDescent="0.25">
      <c r="A419" t="str">
        <f t="shared" si="6"/>
        <v>HBShp_Dist_14</v>
      </c>
      <c r="B419">
        <v>14</v>
      </c>
      <c r="C419" t="s">
        <v>2</v>
      </c>
      <c r="D419">
        <v>6.1105999999999999E-3</v>
      </c>
      <c r="E419" t="s">
        <v>40</v>
      </c>
      <c r="F419" t="s">
        <v>47</v>
      </c>
    </row>
    <row r="420" spans="1:6" x14ac:dyDescent="0.25">
      <c r="A420" t="str">
        <f t="shared" si="6"/>
        <v>HBShp_Dist_16</v>
      </c>
      <c r="B420">
        <v>16</v>
      </c>
      <c r="C420" t="s">
        <v>2</v>
      </c>
      <c r="D420">
        <v>4.0398999999999999E-3</v>
      </c>
      <c r="E420" t="s">
        <v>40</v>
      </c>
      <c r="F420" t="s">
        <v>47</v>
      </c>
    </row>
    <row r="421" spans="1:6" x14ac:dyDescent="0.25">
      <c r="A421" t="str">
        <f t="shared" si="6"/>
        <v>HBShp_Dist_18</v>
      </c>
      <c r="B421">
        <v>18</v>
      </c>
      <c r="C421" t="s">
        <v>2</v>
      </c>
      <c r="D421">
        <v>2.6997000000000002E-3</v>
      </c>
      <c r="E421" t="s">
        <v>40</v>
      </c>
      <c r="F421" t="s">
        <v>47</v>
      </c>
    </row>
    <row r="422" spans="1:6" x14ac:dyDescent="0.25">
      <c r="A422" t="str">
        <f t="shared" si="6"/>
        <v>HBShp_Dist_20</v>
      </c>
      <c r="B422">
        <v>20</v>
      </c>
      <c r="C422" t="s">
        <v>2</v>
      </c>
      <c r="D422">
        <v>1.8889E-3</v>
      </c>
      <c r="E422" t="s">
        <v>40</v>
      </c>
      <c r="F422" t="s">
        <v>47</v>
      </c>
    </row>
    <row r="423" spans="1:6" x14ac:dyDescent="0.25">
      <c r="A423" t="str">
        <f t="shared" si="6"/>
        <v>HBShp_Dist_22</v>
      </c>
      <c r="B423">
        <v>22</v>
      </c>
      <c r="C423" t="s">
        <v>2</v>
      </c>
      <c r="D423">
        <v>1.4450999999999999E-3</v>
      </c>
      <c r="E423" t="s">
        <v>40</v>
      </c>
      <c r="F423" t="s">
        <v>47</v>
      </c>
    </row>
    <row r="424" spans="1:6" x14ac:dyDescent="0.25">
      <c r="A424" t="str">
        <f t="shared" si="6"/>
        <v>HBShp_Dist_24</v>
      </c>
      <c r="B424">
        <v>24</v>
      </c>
      <c r="C424" t="s">
        <v>2</v>
      </c>
      <c r="D424">
        <v>1.1159E-3</v>
      </c>
      <c r="E424" t="s">
        <v>40</v>
      </c>
      <c r="F424" t="s">
        <v>47</v>
      </c>
    </row>
    <row r="425" spans="1:6" x14ac:dyDescent="0.25">
      <c r="A425" t="str">
        <f t="shared" si="6"/>
        <v>HBShp_Dist_26</v>
      </c>
      <c r="B425">
        <v>26</v>
      </c>
      <c r="C425" t="s">
        <v>2</v>
      </c>
      <c r="D425">
        <v>8.5059999999999997E-4</v>
      </c>
      <c r="E425" t="s">
        <v>40</v>
      </c>
      <c r="F425" t="s">
        <v>47</v>
      </c>
    </row>
    <row r="426" spans="1:6" x14ac:dyDescent="0.25">
      <c r="A426" t="str">
        <f t="shared" si="6"/>
        <v>HBShp_Dist_28</v>
      </c>
      <c r="B426">
        <v>28</v>
      </c>
      <c r="C426" t="s">
        <v>2</v>
      </c>
      <c r="D426">
        <v>7.6639999999999998E-4</v>
      </c>
      <c r="E426" t="s">
        <v>40</v>
      </c>
      <c r="F426" t="s">
        <v>47</v>
      </c>
    </row>
    <row r="427" spans="1:6" x14ac:dyDescent="0.25">
      <c r="A427" t="str">
        <f t="shared" si="6"/>
        <v>HBShp_Dist_30</v>
      </c>
      <c r="B427">
        <v>30</v>
      </c>
      <c r="C427" t="s">
        <v>2</v>
      </c>
      <c r="D427">
        <v>7.2380000000000003E-4</v>
      </c>
      <c r="E427" t="s">
        <v>40</v>
      </c>
      <c r="F427" t="s">
        <v>47</v>
      </c>
    </row>
    <row r="428" spans="1:6" x14ac:dyDescent="0.25">
      <c r="A428" t="str">
        <f t="shared" si="6"/>
        <v>HBShp_Dist_32</v>
      </c>
      <c r="B428">
        <v>32</v>
      </c>
      <c r="C428" t="s">
        <v>2</v>
      </c>
      <c r="D428">
        <v>6.8119999999999997E-4</v>
      </c>
      <c r="E428" t="s">
        <v>40</v>
      </c>
      <c r="F428" t="s">
        <v>47</v>
      </c>
    </row>
    <row r="429" spans="1:6" x14ac:dyDescent="0.25">
      <c r="A429" t="str">
        <f t="shared" si="6"/>
        <v>HBShp_Dist_34</v>
      </c>
      <c r="B429">
        <v>34</v>
      </c>
      <c r="C429" t="s">
        <v>2</v>
      </c>
      <c r="D429">
        <v>6.3860000000000002E-4</v>
      </c>
      <c r="E429" t="s">
        <v>40</v>
      </c>
      <c r="F429" t="s">
        <v>47</v>
      </c>
    </row>
    <row r="430" spans="1:6" x14ac:dyDescent="0.25">
      <c r="A430" t="str">
        <f t="shared" si="6"/>
        <v>HBShp_Dist_36</v>
      </c>
      <c r="B430">
        <v>36</v>
      </c>
      <c r="C430" t="s">
        <v>2</v>
      </c>
      <c r="D430">
        <v>5.9610000000000002E-4</v>
      </c>
      <c r="E430" t="s">
        <v>40</v>
      </c>
      <c r="F430" t="s">
        <v>47</v>
      </c>
    </row>
    <row r="431" spans="1:6" x14ac:dyDescent="0.25">
      <c r="A431" t="str">
        <f t="shared" si="6"/>
        <v>HBShp_Dist_38</v>
      </c>
      <c r="B431">
        <v>38</v>
      </c>
      <c r="C431" t="s">
        <v>2</v>
      </c>
      <c r="D431">
        <v>5.5349999999999996E-4</v>
      </c>
      <c r="E431" t="s">
        <v>40</v>
      </c>
      <c r="F431" t="s">
        <v>47</v>
      </c>
    </row>
    <row r="432" spans="1:6" x14ac:dyDescent="0.25">
      <c r="A432" t="str">
        <f t="shared" si="6"/>
        <v>HBShp_Dist_40</v>
      </c>
      <c r="B432">
        <v>40</v>
      </c>
      <c r="C432" t="s">
        <v>2</v>
      </c>
      <c r="D432">
        <v>5.109E-4</v>
      </c>
      <c r="E432" t="s">
        <v>40</v>
      </c>
      <c r="F432" t="s">
        <v>47</v>
      </c>
    </row>
    <row r="433" spans="1:6" x14ac:dyDescent="0.25">
      <c r="A433" t="str">
        <f t="shared" si="6"/>
        <v>HBShp_Dist_42</v>
      </c>
      <c r="B433">
        <v>42</v>
      </c>
      <c r="C433" t="s">
        <v>2</v>
      </c>
      <c r="D433">
        <v>4.683E-4</v>
      </c>
      <c r="E433" t="s">
        <v>40</v>
      </c>
      <c r="F433" t="s">
        <v>47</v>
      </c>
    </row>
    <row r="434" spans="1:6" x14ac:dyDescent="0.25">
      <c r="A434" t="str">
        <f t="shared" si="6"/>
        <v>HBShp_Dist_44</v>
      </c>
      <c r="B434">
        <v>44</v>
      </c>
      <c r="C434" t="s">
        <v>2</v>
      </c>
      <c r="D434">
        <v>4.258E-4</v>
      </c>
      <c r="E434" t="s">
        <v>40</v>
      </c>
      <c r="F434" t="s">
        <v>47</v>
      </c>
    </row>
    <row r="435" spans="1:6" x14ac:dyDescent="0.25">
      <c r="A435" t="str">
        <f t="shared" si="6"/>
        <v>HBShp_Dist_46</v>
      </c>
      <c r="B435">
        <v>46</v>
      </c>
      <c r="C435" t="s">
        <v>2</v>
      </c>
      <c r="D435">
        <v>3.8319999999999999E-4</v>
      </c>
      <c r="E435" t="s">
        <v>40</v>
      </c>
      <c r="F435" t="s">
        <v>47</v>
      </c>
    </row>
    <row r="436" spans="1:6" x14ac:dyDescent="0.25">
      <c r="A436" t="str">
        <f t="shared" si="6"/>
        <v>HBShp_Dist_48</v>
      </c>
      <c r="B436">
        <v>48</v>
      </c>
      <c r="C436" t="s">
        <v>2</v>
      </c>
      <c r="D436">
        <v>3.4059999999999998E-4</v>
      </c>
      <c r="E436" t="s">
        <v>40</v>
      </c>
      <c r="F436" t="s">
        <v>47</v>
      </c>
    </row>
    <row r="437" spans="1:6" x14ac:dyDescent="0.25">
      <c r="A437" t="str">
        <f t="shared" si="6"/>
        <v>HBShp_Dist_50</v>
      </c>
      <c r="B437">
        <v>50</v>
      </c>
      <c r="C437" t="s">
        <v>2</v>
      </c>
      <c r="D437">
        <v>2.9799999999999998E-4</v>
      </c>
      <c r="E437" t="s">
        <v>40</v>
      </c>
      <c r="F437" t="s">
        <v>47</v>
      </c>
    </row>
    <row r="438" spans="1:6" x14ac:dyDescent="0.25">
      <c r="A438" t="str">
        <f t="shared" si="6"/>
        <v>HBShp_Dist_52</v>
      </c>
      <c r="B438">
        <v>52</v>
      </c>
      <c r="C438" t="s">
        <v>2</v>
      </c>
      <c r="D438">
        <v>2.5549999999999998E-4</v>
      </c>
      <c r="E438" t="s">
        <v>40</v>
      </c>
      <c r="F438" t="s">
        <v>47</v>
      </c>
    </row>
    <row r="439" spans="1:6" x14ac:dyDescent="0.25">
      <c r="A439" t="str">
        <f t="shared" si="6"/>
        <v>HBShp_Dist_54</v>
      </c>
      <c r="B439">
        <v>54</v>
      </c>
      <c r="C439" t="s">
        <v>2</v>
      </c>
      <c r="D439">
        <v>2.129E-4</v>
      </c>
      <c r="E439" t="s">
        <v>40</v>
      </c>
      <c r="F439" t="s">
        <v>47</v>
      </c>
    </row>
    <row r="440" spans="1:6" x14ac:dyDescent="0.25">
      <c r="A440" t="str">
        <f t="shared" si="6"/>
        <v>HBShp_Dist_56</v>
      </c>
      <c r="B440">
        <v>56</v>
      </c>
      <c r="C440" t="s">
        <v>2</v>
      </c>
      <c r="D440">
        <v>1.7029999999999999E-4</v>
      </c>
      <c r="E440" t="s">
        <v>40</v>
      </c>
      <c r="F440" t="s">
        <v>47</v>
      </c>
    </row>
    <row r="441" spans="1:6" x14ac:dyDescent="0.25">
      <c r="A441" t="str">
        <f t="shared" si="6"/>
        <v>HBShp_Dist_58</v>
      </c>
      <c r="B441">
        <v>58</v>
      </c>
      <c r="C441" t="s">
        <v>2</v>
      </c>
      <c r="D441">
        <v>1.2769999999999999E-4</v>
      </c>
      <c r="E441" t="s">
        <v>40</v>
      </c>
      <c r="F441" t="s">
        <v>47</v>
      </c>
    </row>
    <row r="442" spans="1:6" x14ac:dyDescent="0.25">
      <c r="A442" t="str">
        <f t="shared" si="6"/>
        <v>HBShp_Dist_60</v>
      </c>
      <c r="B442">
        <v>60</v>
      </c>
      <c r="C442" t="s">
        <v>2</v>
      </c>
      <c r="D442" s="83">
        <v>8.5199999999999997E-5</v>
      </c>
      <c r="E442" t="s">
        <v>40</v>
      </c>
      <c r="F442" t="s">
        <v>47</v>
      </c>
    </row>
    <row r="443" spans="1:6" x14ac:dyDescent="0.25">
      <c r="A443" t="str">
        <f t="shared" si="6"/>
        <v>HBShp_Dist_62</v>
      </c>
      <c r="B443">
        <v>62</v>
      </c>
      <c r="C443" t="s">
        <v>2</v>
      </c>
      <c r="D443" s="83">
        <v>4.2599999999999999E-5</v>
      </c>
      <c r="E443" t="s">
        <v>40</v>
      </c>
      <c r="F443" t="s">
        <v>47</v>
      </c>
    </row>
    <row r="444" spans="1:6" x14ac:dyDescent="0.25">
      <c r="A444" t="str">
        <f t="shared" si="6"/>
        <v>HBShp_Dist_64</v>
      </c>
      <c r="B444">
        <v>64</v>
      </c>
      <c r="C444" t="s">
        <v>2</v>
      </c>
      <c r="D444">
        <v>0</v>
      </c>
      <c r="E444" t="s">
        <v>40</v>
      </c>
      <c r="F444" t="s">
        <v>47</v>
      </c>
    </row>
    <row r="445" spans="1:6" x14ac:dyDescent="0.25">
      <c r="A445" t="str">
        <f t="shared" si="6"/>
        <v>HBShp_Dist_66</v>
      </c>
      <c r="B445">
        <v>66</v>
      </c>
      <c r="C445" t="s">
        <v>2</v>
      </c>
      <c r="D445">
        <v>0</v>
      </c>
      <c r="E445" t="s">
        <v>40</v>
      </c>
      <c r="F445" t="s">
        <v>47</v>
      </c>
    </row>
    <row r="446" spans="1:6" x14ac:dyDescent="0.25">
      <c r="A446" t="str">
        <f t="shared" si="6"/>
        <v>HBShp_Dist_68</v>
      </c>
      <c r="B446">
        <v>68</v>
      </c>
      <c r="C446" t="s">
        <v>2</v>
      </c>
      <c r="D446">
        <v>0</v>
      </c>
      <c r="E446" t="s">
        <v>40</v>
      </c>
      <c r="F446" t="s">
        <v>47</v>
      </c>
    </row>
    <row r="447" spans="1:6" x14ac:dyDescent="0.25">
      <c r="A447" t="str">
        <f t="shared" si="6"/>
        <v>HBShp_Dist_70</v>
      </c>
      <c r="B447">
        <v>70</v>
      </c>
      <c r="C447" t="s">
        <v>2</v>
      </c>
      <c r="D447">
        <v>0</v>
      </c>
      <c r="E447" t="s">
        <v>40</v>
      </c>
      <c r="F447" t="s">
        <v>47</v>
      </c>
    </row>
    <row r="448" spans="1:6" x14ac:dyDescent="0.25">
      <c r="A448" t="str">
        <f t="shared" si="6"/>
        <v>HBShp_Dist_72</v>
      </c>
      <c r="B448">
        <v>72</v>
      </c>
      <c r="C448" t="s">
        <v>2</v>
      </c>
      <c r="D448">
        <v>0</v>
      </c>
      <c r="E448" t="s">
        <v>40</v>
      </c>
      <c r="F448" t="s">
        <v>47</v>
      </c>
    </row>
    <row r="449" spans="1:6" x14ac:dyDescent="0.25">
      <c r="A449" t="str">
        <f t="shared" si="6"/>
        <v>HBShp_Dist_74</v>
      </c>
      <c r="B449">
        <v>74</v>
      </c>
      <c r="C449" t="s">
        <v>2</v>
      </c>
      <c r="D449">
        <v>0</v>
      </c>
      <c r="E449" t="s">
        <v>40</v>
      </c>
      <c r="F449" t="s">
        <v>47</v>
      </c>
    </row>
    <row r="450" spans="1:6" x14ac:dyDescent="0.25">
      <c r="A450" t="str">
        <f t="shared" ref="A450:A513" si="7">C450&amp;"_"&amp;E450&amp;"_"&amp;B450</f>
        <v>HBShp_Dist_76</v>
      </c>
      <c r="B450">
        <v>76</v>
      </c>
      <c r="C450" t="s">
        <v>2</v>
      </c>
      <c r="D450">
        <v>0</v>
      </c>
      <c r="E450" t="s">
        <v>40</v>
      </c>
      <c r="F450" t="s">
        <v>47</v>
      </c>
    </row>
    <row r="451" spans="1:6" x14ac:dyDescent="0.25">
      <c r="A451" t="str">
        <f t="shared" si="7"/>
        <v>HBShp_Dist_78</v>
      </c>
      <c r="B451">
        <v>78</v>
      </c>
      <c r="C451" t="s">
        <v>2</v>
      </c>
      <c r="D451">
        <v>0</v>
      </c>
      <c r="E451" t="s">
        <v>40</v>
      </c>
      <c r="F451" t="s">
        <v>47</v>
      </c>
    </row>
    <row r="452" spans="1:6" x14ac:dyDescent="0.25">
      <c r="A452" t="str">
        <f t="shared" si="7"/>
        <v>HBShp_Dist_80</v>
      </c>
      <c r="B452">
        <v>80</v>
      </c>
      <c r="C452" t="s">
        <v>2</v>
      </c>
      <c r="D452">
        <v>0</v>
      </c>
      <c r="E452" t="s">
        <v>40</v>
      </c>
      <c r="F452" t="s">
        <v>47</v>
      </c>
    </row>
    <row r="453" spans="1:6" x14ac:dyDescent="0.25">
      <c r="A453" t="str">
        <f t="shared" si="7"/>
        <v>HBShp_Dist_82</v>
      </c>
      <c r="B453">
        <v>82</v>
      </c>
      <c r="C453" t="s">
        <v>2</v>
      </c>
      <c r="D453">
        <v>0</v>
      </c>
      <c r="E453" t="s">
        <v>40</v>
      </c>
      <c r="F453" t="s">
        <v>47</v>
      </c>
    </row>
    <row r="454" spans="1:6" x14ac:dyDescent="0.25">
      <c r="A454" t="str">
        <f t="shared" si="7"/>
        <v>HBShp_Dist_84</v>
      </c>
      <c r="B454">
        <v>84</v>
      </c>
      <c r="C454" t="s">
        <v>2</v>
      </c>
      <c r="D454">
        <v>0</v>
      </c>
      <c r="E454" t="s">
        <v>40</v>
      </c>
      <c r="F454" t="s">
        <v>47</v>
      </c>
    </row>
    <row r="455" spans="1:6" x14ac:dyDescent="0.25">
      <c r="A455" t="str">
        <f t="shared" si="7"/>
        <v>HBShp_Dist_86</v>
      </c>
      <c r="B455">
        <v>86</v>
      </c>
      <c r="C455" t="s">
        <v>2</v>
      </c>
      <c r="D455">
        <v>0</v>
      </c>
      <c r="E455" t="s">
        <v>40</v>
      </c>
      <c r="F455" t="s">
        <v>47</v>
      </c>
    </row>
    <row r="456" spans="1:6" x14ac:dyDescent="0.25">
      <c r="A456" t="str">
        <f t="shared" si="7"/>
        <v>HBShp_Dist_88</v>
      </c>
      <c r="B456">
        <v>88</v>
      </c>
      <c r="C456" t="s">
        <v>2</v>
      </c>
      <c r="D456">
        <v>0</v>
      </c>
      <c r="E456" t="s">
        <v>40</v>
      </c>
      <c r="F456" t="s">
        <v>47</v>
      </c>
    </row>
    <row r="457" spans="1:6" x14ac:dyDescent="0.25">
      <c r="A457" t="str">
        <f t="shared" si="7"/>
        <v>HBShp_Dist_90</v>
      </c>
      <c r="B457">
        <v>90</v>
      </c>
      <c r="C457" t="s">
        <v>2</v>
      </c>
      <c r="D457">
        <v>0</v>
      </c>
      <c r="E457" t="s">
        <v>40</v>
      </c>
      <c r="F457" t="s">
        <v>47</v>
      </c>
    </row>
    <row r="458" spans="1:6" x14ac:dyDescent="0.25">
      <c r="A458" t="str">
        <f t="shared" si="7"/>
        <v>HBShp_Dist_92</v>
      </c>
      <c r="B458">
        <v>92</v>
      </c>
      <c r="C458" t="s">
        <v>2</v>
      </c>
      <c r="D458">
        <v>0</v>
      </c>
      <c r="E458" t="s">
        <v>40</v>
      </c>
      <c r="F458" t="s">
        <v>47</v>
      </c>
    </row>
    <row r="459" spans="1:6" x14ac:dyDescent="0.25">
      <c r="A459" t="str">
        <f t="shared" si="7"/>
        <v>HBShp_Dist_94</v>
      </c>
      <c r="B459">
        <v>94</v>
      </c>
      <c r="C459" t="s">
        <v>2</v>
      </c>
      <c r="D459">
        <v>0</v>
      </c>
      <c r="E459" t="s">
        <v>40</v>
      </c>
      <c r="F459" t="s">
        <v>47</v>
      </c>
    </row>
    <row r="460" spans="1:6" x14ac:dyDescent="0.25">
      <c r="A460" t="str">
        <f t="shared" si="7"/>
        <v>HBShp_Dist_96</v>
      </c>
      <c r="B460">
        <v>96</v>
      </c>
      <c r="C460" t="s">
        <v>2</v>
      </c>
      <c r="D460">
        <v>0</v>
      </c>
      <c r="E460" t="s">
        <v>40</v>
      </c>
      <c r="F460" t="s">
        <v>47</v>
      </c>
    </row>
    <row r="461" spans="1:6" x14ac:dyDescent="0.25">
      <c r="A461" t="str">
        <f t="shared" si="7"/>
        <v>HBShp_Dist_98</v>
      </c>
      <c r="B461">
        <v>98</v>
      </c>
      <c r="C461" t="s">
        <v>2</v>
      </c>
      <c r="D461">
        <v>0</v>
      </c>
      <c r="E461" t="s">
        <v>40</v>
      </c>
      <c r="F461" t="s">
        <v>47</v>
      </c>
    </row>
    <row r="462" spans="1:6" x14ac:dyDescent="0.25">
      <c r="A462" t="str">
        <f t="shared" si="7"/>
        <v>HBShp_Dist_100</v>
      </c>
      <c r="B462">
        <v>100</v>
      </c>
      <c r="C462" t="s">
        <v>2</v>
      </c>
      <c r="D462">
        <v>0</v>
      </c>
      <c r="E462" t="s">
        <v>40</v>
      </c>
      <c r="F462" t="s">
        <v>47</v>
      </c>
    </row>
    <row r="463" spans="1:6" x14ac:dyDescent="0.25">
      <c r="A463" t="str">
        <f t="shared" si="7"/>
        <v>HBShp_Dist_102</v>
      </c>
      <c r="B463">
        <v>102</v>
      </c>
      <c r="C463" t="s">
        <v>2</v>
      </c>
      <c r="D463">
        <v>0</v>
      </c>
      <c r="E463" t="s">
        <v>40</v>
      </c>
      <c r="F463" t="s">
        <v>47</v>
      </c>
    </row>
    <row r="464" spans="1:6" x14ac:dyDescent="0.25">
      <c r="A464" t="str">
        <f t="shared" si="7"/>
        <v>HBShp_Dist_104</v>
      </c>
      <c r="B464">
        <v>104</v>
      </c>
      <c r="C464" t="s">
        <v>2</v>
      </c>
      <c r="D464">
        <v>0</v>
      </c>
      <c r="E464" t="s">
        <v>40</v>
      </c>
      <c r="F464" t="s">
        <v>47</v>
      </c>
    </row>
    <row r="465" spans="1:6" x14ac:dyDescent="0.25">
      <c r="A465" t="str">
        <f t="shared" si="7"/>
        <v>HBShp_Dist_106</v>
      </c>
      <c r="B465">
        <v>106</v>
      </c>
      <c r="C465" t="s">
        <v>2</v>
      </c>
      <c r="D465">
        <v>0</v>
      </c>
      <c r="E465" t="s">
        <v>40</v>
      </c>
      <c r="F465" t="s">
        <v>47</v>
      </c>
    </row>
    <row r="466" spans="1:6" x14ac:dyDescent="0.25">
      <c r="A466" t="str">
        <f t="shared" si="7"/>
        <v>HBShp_Dist_108</v>
      </c>
      <c r="B466">
        <v>108</v>
      </c>
      <c r="C466" t="s">
        <v>2</v>
      </c>
      <c r="D466">
        <v>0</v>
      </c>
      <c r="E466" t="s">
        <v>40</v>
      </c>
      <c r="F466" t="s">
        <v>47</v>
      </c>
    </row>
    <row r="467" spans="1:6" x14ac:dyDescent="0.25">
      <c r="A467" t="str">
        <f t="shared" si="7"/>
        <v>HBShp_Dist_110</v>
      </c>
      <c r="B467">
        <v>110</v>
      </c>
      <c r="C467" t="s">
        <v>2</v>
      </c>
      <c r="D467">
        <v>0</v>
      </c>
      <c r="E467" t="s">
        <v>40</v>
      </c>
      <c r="F467" t="s">
        <v>47</v>
      </c>
    </row>
    <row r="468" spans="1:6" x14ac:dyDescent="0.25">
      <c r="A468" t="str">
        <f t="shared" si="7"/>
        <v>HBShp_Dist_112</v>
      </c>
      <c r="B468">
        <v>112</v>
      </c>
      <c r="C468" t="s">
        <v>2</v>
      </c>
      <c r="D468">
        <v>0</v>
      </c>
      <c r="E468" t="s">
        <v>40</v>
      </c>
      <c r="F468" t="s">
        <v>47</v>
      </c>
    </row>
    <row r="469" spans="1:6" x14ac:dyDescent="0.25">
      <c r="A469" t="str">
        <f t="shared" si="7"/>
        <v>HBShp_Dist_114</v>
      </c>
      <c r="B469">
        <v>114</v>
      </c>
      <c r="C469" t="s">
        <v>2</v>
      </c>
      <c r="D469">
        <v>0</v>
      </c>
      <c r="E469" t="s">
        <v>40</v>
      </c>
      <c r="F469" t="s">
        <v>47</v>
      </c>
    </row>
    <row r="470" spans="1:6" x14ac:dyDescent="0.25">
      <c r="A470" t="str">
        <f t="shared" si="7"/>
        <v>HBShp_Dist_116</v>
      </c>
      <c r="B470">
        <v>116</v>
      </c>
      <c r="C470" t="s">
        <v>2</v>
      </c>
      <c r="D470">
        <v>0</v>
      </c>
      <c r="E470" t="s">
        <v>40</v>
      </c>
      <c r="F470" t="s">
        <v>47</v>
      </c>
    </row>
    <row r="471" spans="1:6" x14ac:dyDescent="0.25">
      <c r="A471" t="str">
        <f t="shared" si="7"/>
        <v>HBShp_Dist_118</v>
      </c>
      <c r="B471">
        <v>118</v>
      </c>
      <c r="C471" t="s">
        <v>2</v>
      </c>
      <c r="D471">
        <v>0</v>
      </c>
      <c r="E471" t="s">
        <v>40</v>
      </c>
      <c r="F471" t="s">
        <v>47</v>
      </c>
    </row>
    <row r="472" spans="1:6" x14ac:dyDescent="0.25">
      <c r="A472" t="str">
        <f t="shared" si="7"/>
        <v>HBShp_Dist_120</v>
      </c>
      <c r="B472">
        <v>120</v>
      </c>
      <c r="C472" t="s">
        <v>2</v>
      </c>
      <c r="D472">
        <v>0</v>
      </c>
      <c r="E472" t="s">
        <v>40</v>
      </c>
      <c r="F472" t="s">
        <v>47</v>
      </c>
    </row>
    <row r="473" spans="1:6" x14ac:dyDescent="0.25">
      <c r="A473" t="str">
        <f t="shared" si="7"/>
        <v>HBShp_Dist_122</v>
      </c>
      <c r="B473">
        <v>122</v>
      </c>
      <c r="C473" t="s">
        <v>2</v>
      </c>
      <c r="D473">
        <v>0</v>
      </c>
      <c r="E473" t="s">
        <v>40</v>
      </c>
      <c r="F473" t="s">
        <v>47</v>
      </c>
    </row>
    <row r="474" spans="1:6" x14ac:dyDescent="0.25">
      <c r="A474" t="str">
        <f t="shared" si="7"/>
        <v>HBShp_Dist_124</v>
      </c>
      <c r="B474">
        <v>124</v>
      </c>
      <c r="C474" t="s">
        <v>2</v>
      </c>
      <c r="D474">
        <v>0</v>
      </c>
      <c r="E474" t="s">
        <v>40</v>
      </c>
      <c r="F474" t="s">
        <v>47</v>
      </c>
    </row>
    <row r="475" spans="1:6" x14ac:dyDescent="0.25">
      <c r="A475" t="str">
        <f t="shared" si="7"/>
        <v>HBShp_Dist_126</v>
      </c>
      <c r="B475">
        <v>126</v>
      </c>
      <c r="C475" t="s">
        <v>2</v>
      </c>
      <c r="D475">
        <v>0</v>
      </c>
      <c r="E475" t="s">
        <v>40</v>
      </c>
      <c r="F475" t="s">
        <v>47</v>
      </c>
    </row>
    <row r="476" spans="1:6" x14ac:dyDescent="0.25">
      <c r="A476" t="str">
        <f t="shared" si="7"/>
        <v>HBShp_Dist_128</v>
      </c>
      <c r="B476">
        <v>128</v>
      </c>
      <c r="C476" t="s">
        <v>2</v>
      </c>
      <c r="D476">
        <v>0</v>
      </c>
      <c r="E476" t="s">
        <v>40</v>
      </c>
      <c r="F476" t="s">
        <v>47</v>
      </c>
    </row>
    <row r="477" spans="1:6" x14ac:dyDescent="0.25">
      <c r="A477" t="str">
        <f t="shared" si="7"/>
        <v>HBShp_Dist_130</v>
      </c>
      <c r="B477">
        <v>130</v>
      </c>
      <c r="C477" t="s">
        <v>2</v>
      </c>
      <c r="D477">
        <v>0</v>
      </c>
      <c r="E477" t="s">
        <v>40</v>
      </c>
      <c r="F477" t="s">
        <v>47</v>
      </c>
    </row>
    <row r="478" spans="1:6" x14ac:dyDescent="0.25">
      <c r="A478" t="str">
        <f t="shared" si="7"/>
        <v>HBShp_Dist_132</v>
      </c>
      <c r="B478">
        <v>132</v>
      </c>
      <c r="C478" t="s">
        <v>2</v>
      </c>
      <c r="D478">
        <v>0</v>
      </c>
      <c r="E478" t="s">
        <v>40</v>
      </c>
      <c r="F478" t="s">
        <v>47</v>
      </c>
    </row>
    <row r="479" spans="1:6" x14ac:dyDescent="0.25">
      <c r="A479" t="str">
        <f t="shared" si="7"/>
        <v>HBShp_Dist_134</v>
      </c>
      <c r="B479">
        <v>134</v>
      </c>
      <c r="C479" t="s">
        <v>2</v>
      </c>
      <c r="D479">
        <v>0</v>
      </c>
      <c r="E479" t="s">
        <v>40</v>
      </c>
      <c r="F479" t="s">
        <v>47</v>
      </c>
    </row>
    <row r="480" spans="1:6" x14ac:dyDescent="0.25">
      <c r="A480" t="str">
        <f t="shared" si="7"/>
        <v>HBShp_Dist_136</v>
      </c>
      <c r="B480">
        <v>136</v>
      </c>
      <c r="C480" t="s">
        <v>2</v>
      </c>
      <c r="D480">
        <v>0</v>
      </c>
      <c r="E480" t="s">
        <v>40</v>
      </c>
      <c r="F480" t="s">
        <v>47</v>
      </c>
    </row>
    <row r="481" spans="1:6" x14ac:dyDescent="0.25">
      <c r="A481" t="str">
        <f t="shared" si="7"/>
        <v>HBShp_Dist_138</v>
      </c>
      <c r="B481">
        <v>138</v>
      </c>
      <c r="C481" t="s">
        <v>2</v>
      </c>
      <c r="D481">
        <v>0</v>
      </c>
      <c r="E481" t="s">
        <v>40</v>
      </c>
      <c r="F481" t="s">
        <v>47</v>
      </c>
    </row>
    <row r="482" spans="1:6" x14ac:dyDescent="0.25">
      <c r="A482" t="str">
        <f t="shared" si="7"/>
        <v>HBShp_Dist_140</v>
      </c>
      <c r="B482">
        <v>140</v>
      </c>
      <c r="C482" t="s">
        <v>2</v>
      </c>
      <c r="D482">
        <v>0</v>
      </c>
      <c r="E482" t="s">
        <v>40</v>
      </c>
      <c r="F482" t="s">
        <v>47</v>
      </c>
    </row>
    <row r="483" spans="1:6" x14ac:dyDescent="0.25">
      <c r="A483" t="str">
        <f t="shared" si="7"/>
        <v>HBShp_Dist_142</v>
      </c>
      <c r="B483">
        <v>142</v>
      </c>
      <c r="C483" t="s">
        <v>2</v>
      </c>
      <c r="D483">
        <v>0</v>
      </c>
      <c r="E483" t="s">
        <v>40</v>
      </c>
      <c r="F483" t="s">
        <v>47</v>
      </c>
    </row>
    <row r="484" spans="1:6" x14ac:dyDescent="0.25">
      <c r="A484" t="str">
        <f t="shared" si="7"/>
        <v>HBShp_Dist_144</v>
      </c>
      <c r="B484">
        <v>144</v>
      </c>
      <c r="C484" t="s">
        <v>2</v>
      </c>
      <c r="D484">
        <v>0</v>
      </c>
      <c r="E484" t="s">
        <v>40</v>
      </c>
      <c r="F484" t="s">
        <v>47</v>
      </c>
    </row>
    <row r="485" spans="1:6" x14ac:dyDescent="0.25">
      <c r="A485" t="str">
        <f t="shared" si="7"/>
        <v>HBShp_Dist_146</v>
      </c>
      <c r="B485">
        <v>146</v>
      </c>
      <c r="C485" t="s">
        <v>2</v>
      </c>
      <c r="D485">
        <v>0</v>
      </c>
      <c r="E485" t="s">
        <v>40</v>
      </c>
      <c r="F485" t="s">
        <v>47</v>
      </c>
    </row>
    <row r="486" spans="1:6" x14ac:dyDescent="0.25">
      <c r="A486" t="str">
        <f t="shared" si="7"/>
        <v>HBShp_Dist_148</v>
      </c>
      <c r="B486">
        <v>148</v>
      </c>
      <c r="C486" t="s">
        <v>2</v>
      </c>
      <c r="D486">
        <v>0</v>
      </c>
      <c r="E486" t="s">
        <v>40</v>
      </c>
      <c r="F486" t="s">
        <v>47</v>
      </c>
    </row>
    <row r="487" spans="1:6" x14ac:dyDescent="0.25">
      <c r="A487" t="str">
        <f t="shared" si="7"/>
        <v>HBShp_Dist_150</v>
      </c>
      <c r="B487">
        <v>150</v>
      </c>
      <c r="C487" t="s">
        <v>2</v>
      </c>
      <c r="D487">
        <v>0</v>
      </c>
      <c r="E487" t="s">
        <v>40</v>
      </c>
      <c r="F487" t="s">
        <v>47</v>
      </c>
    </row>
    <row r="488" spans="1:6" x14ac:dyDescent="0.25">
      <c r="A488" t="str">
        <f t="shared" si="7"/>
        <v>HBShp_Dist_152</v>
      </c>
      <c r="B488">
        <v>152</v>
      </c>
      <c r="C488" t="s">
        <v>2</v>
      </c>
      <c r="D488">
        <v>0</v>
      </c>
      <c r="E488" t="s">
        <v>40</v>
      </c>
      <c r="F488" t="s">
        <v>47</v>
      </c>
    </row>
    <row r="489" spans="1:6" x14ac:dyDescent="0.25">
      <c r="A489" t="str">
        <f t="shared" si="7"/>
        <v>HBShp_Dist_154</v>
      </c>
      <c r="B489">
        <v>154</v>
      </c>
      <c r="C489" t="s">
        <v>2</v>
      </c>
      <c r="D489">
        <v>0</v>
      </c>
      <c r="E489" t="s">
        <v>40</v>
      </c>
      <c r="F489" t="s">
        <v>47</v>
      </c>
    </row>
    <row r="490" spans="1:6" x14ac:dyDescent="0.25">
      <c r="A490" t="str">
        <f t="shared" si="7"/>
        <v>HBShp_Dist_156</v>
      </c>
      <c r="B490">
        <v>156</v>
      </c>
      <c r="C490" t="s">
        <v>2</v>
      </c>
      <c r="D490">
        <v>0</v>
      </c>
      <c r="E490" t="s">
        <v>40</v>
      </c>
      <c r="F490" t="s">
        <v>47</v>
      </c>
    </row>
    <row r="491" spans="1:6" x14ac:dyDescent="0.25">
      <c r="A491" t="str">
        <f t="shared" si="7"/>
        <v>HBShp_Dist_158</v>
      </c>
      <c r="B491">
        <v>158</v>
      </c>
      <c r="C491" t="s">
        <v>2</v>
      </c>
      <c r="D491">
        <v>0</v>
      </c>
      <c r="E491" t="s">
        <v>40</v>
      </c>
      <c r="F491" t="s">
        <v>47</v>
      </c>
    </row>
    <row r="492" spans="1:6" x14ac:dyDescent="0.25">
      <c r="A492" t="str">
        <f t="shared" si="7"/>
        <v>HBShp_Dist_160</v>
      </c>
      <c r="B492">
        <v>160</v>
      </c>
      <c r="C492" t="s">
        <v>2</v>
      </c>
      <c r="D492">
        <v>0</v>
      </c>
      <c r="E492" t="s">
        <v>40</v>
      </c>
      <c r="F492" t="s">
        <v>47</v>
      </c>
    </row>
    <row r="493" spans="1:6" x14ac:dyDescent="0.25">
      <c r="A493" t="str">
        <f t="shared" si="7"/>
        <v>HBShp_Dist_162</v>
      </c>
      <c r="B493">
        <v>162</v>
      </c>
      <c r="C493" t="s">
        <v>2</v>
      </c>
      <c r="D493">
        <v>0</v>
      </c>
      <c r="E493" t="s">
        <v>40</v>
      </c>
      <c r="F493" t="s">
        <v>47</v>
      </c>
    </row>
    <row r="494" spans="1:6" x14ac:dyDescent="0.25">
      <c r="A494" t="str">
        <f t="shared" si="7"/>
        <v>HBShp_Dist_164</v>
      </c>
      <c r="B494">
        <v>164</v>
      </c>
      <c r="C494" t="s">
        <v>2</v>
      </c>
      <c r="D494">
        <v>0</v>
      </c>
      <c r="E494" t="s">
        <v>40</v>
      </c>
      <c r="F494" t="s">
        <v>47</v>
      </c>
    </row>
    <row r="495" spans="1:6" x14ac:dyDescent="0.25">
      <c r="A495" t="str">
        <f t="shared" si="7"/>
        <v>HBShp_Dist_166</v>
      </c>
      <c r="B495">
        <v>166</v>
      </c>
      <c r="C495" t="s">
        <v>2</v>
      </c>
      <c r="D495">
        <v>0</v>
      </c>
      <c r="E495" t="s">
        <v>40</v>
      </c>
      <c r="F495" t="s">
        <v>47</v>
      </c>
    </row>
    <row r="496" spans="1:6" x14ac:dyDescent="0.25">
      <c r="A496" t="str">
        <f t="shared" si="7"/>
        <v>HBShp_Dist_168</v>
      </c>
      <c r="B496">
        <v>168</v>
      </c>
      <c r="C496" t="s">
        <v>2</v>
      </c>
      <c r="D496">
        <v>0</v>
      </c>
      <c r="E496" t="s">
        <v>40</v>
      </c>
      <c r="F496" t="s">
        <v>47</v>
      </c>
    </row>
    <row r="497" spans="1:6" x14ac:dyDescent="0.25">
      <c r="A497" t="str">
        <f t="shared" si="7"/>
        <v>HBShp_Dist_170</v>
      </c>
      <c r="B497">
        <v>170</v>
      </c>
      <c r="C497" t="s">
        <v>2</v>
      </c>
      <c r="D497">
        <v>0</v>
      </c>
      <c r="E497" t="s">
        <v>40</v>
      </c>
      <c r="F497" t="s">
        <v>47</v>
      </c>
    </row>
    <row r="498" spans="1:6" x14ac:dyDescent="0.25">
      <c r="A498" t="str">
        <f t="shared" si="7"/>
        <v>HBShp_Dist_172</v>
      </c>
      <c r="B498">
        <v>172</v>
      </c>
      <c r="C498" t="s">
        <v>2</v>
      </c>
      <c r="D498">
        <v>0</v>
      </c>
      <c r="E498" t="s">
        <v>40</v>
      </c>
      <c r="F498" t="s">
        <v>47</v>
      </c>
    </row>
    <row r="499" spans="1:6" x14ac:dyDescent="0.25">
      <c r="A499" t="str">
        <f t="shared" si="7"/>
        <v>HBShp_Dist_174</v>
      </c>
      <c r="B499">
        <v>174</v>
      </c>
      <c r="C499" t="s">
        <v>2</v>
      </c>
      <c r="D499">
        <v>0</v>
      </c>
      <c r="E499" t="s">
        <v>40</v>
      </c>
      <c r="F499" t="s">
        <v>47</v>
      </c>
    </row>
    <row r="500" spans="1:6" x14ac:dyDescent="0.25">
      <c r="A500" t="str">
        <f t="shared" si="7"/>
        <v>HBShp_Dist_176</v>
      </c>
      <c r="B500">
        <v>176</v>
      </c>
      <c r="C500" t="s">
        <v>2</v>
      </c>
      <c r="D500">
        <v>0</v>
      </c>
      <c r="E500" t="s">
        <v>40</v>
      </c>
      <c r="F500" t="s">
        <v>47</v>
      </c>
    </row>
    <row r="501" spans="1:6" x14ac:dyDescent="0.25">
      <c r="A501" t="str">
        <f t="shared" si="7"/>
        <v>HBShp_Dist_178</v>
      </c>
      <c r="B501">
        <v>178</v>
      </c>
      <c r="C501" t="s">
        <v>2</v>
      </c>
      <c r="D501">
        <v>0</v>
      </c>
      <c r="E501" t="s">
        <v>40</v>
      </c>
      <c r="F501" t="s">
        <v>47</v>
      </c>
    </row>
    <row r="502" spans="1:6" x14ac:dyDescent="0.25">
      <c r="A502" t="str">
        <f t="shared" si="7"/>
        <v>HBShp_Dist_180</v>
      </c>
      <c r="B502">
        <v>180</v>
      </c>
      <c r="C502" t="s">
        <v>2</v>
      </c>
      <c r="D502">
        <v>0</v>
      </c>
      <c r="E502" t="s">
        <v>40</v>
      </c>
      <c r="F502" t="s">
        <v>47</v>
      </c>
    </row>
    <row r="503" spans="1:6" x14ac:dyDescent="0.25">
      <c r="A503" t="str">
        <f t="shared" si="7"/>
        <v>HBShp_Dist_182</v>
      </c>
      <c r="B503">
        <v>182</v>
      </c>
      <c r="C503" t="s">
        <v>2</v>
      </c>
      <c r="D503">
        <v>0</v>
      </c>
      <c r="E503" t="s">
        <v>40</v>
      </c>
      <c r="F503" t="s">
        <v>47</v>
      </c>
    </row>
    <row r="504" spans="1:6" x14ac:dyDescent="0.25">
      <c r="A504" t="str">
        <f t="shared" si="7"/>
        <v>HBShp_Dist_184</v>
      </c>
      <c r="B504">
        <v>184</v>
      </c>
      <c r="C504" t="s">
        <v>2</v>
      </c>
      <c r="D504">
        <v>0</v>
      </c>
      <c r="E504" t="s">
        <v>40</v>
      </c>
      <c r="F504" t="s">
        <v>47</v>
      </c>
    </row>
    <row r="505" spans="1:6" x14ac:dyDescent="0.25">
      <c r="A505" t="str">
        <f t="shared" si="7"/>
        <v>HBShp_Dist_186</v>
      </c>
      <c r="B505">
        <v>186</v>
      </c>
      <c r="C505" t="s">
        <v>2</v>
      </c>
      <c r="D505">
        <v>0</v>
      </c>
      <c r="E505" t="s">
        <v>40</v>
      </c>
      <c r="F505" t="s">
        <v>47</v>
      </c>
    </row>
    <row r="506" spans="1:6" x14ac:dyDescent="0.25">
      <c r="A506" t="str">
        <f t="shared" si="7"/>
        <v>HBShp_Dist_188</v>
      </c>
      <c r="B506">
        <v>188</v>
      </c>
      <c r="C506" t="s">
        <v>2</v>
      </c>
      <c r="D506">
        <v>0</v>
      </c>
      <c r="E506" t="s">
        <v>40</v>
      </c>
      <c r="F506" t="s">
        <v>47</v>
      </c>
    </row>
    <row r="507" spans="1:6" x14ac:dyDescent="0.25">
      <c r="A507" t="str">
        <f t="shared" si="7"/>
        <v>HBShp_Dist_190</v>
      </c>
      <c r="B507">
        <v>190</v>
      </c>
      <c r="C507" t="s">
        <v>2</v>
      </c>
      <c r="D507">
        <v>0</v>
      </c>
      <c r="E507" t="s">
        <v>40</v>
      </c>
      <c r="F507" t="s">
        <v>47</v>
      </c>
    </row>
    <row r="508" spans="1:6" x14ac:dyDescent="0.25">
      <c r="A508" t="str">
        <f t="shared" si="7"/>
        <v>HBShp_Dist_192</v>
      </c>
      <c r="B508">
        <v>192</v>
      </c>
      <c r="C508" t="s">
        <v>2</v>
      </c>
      <c r="D508">
        <v>0</v>
      </c>
      <c r="E508" t="s">
        <v>40</v>
      </c>
      <c r="F508" t="s">
        <v>47</v>
      </c>
    </row>
    <row r="509" spans="1:6" x14ac:dyDescent="0.25">
      <c r="A509" t="str">
        <f t="shared" si="7"/>
        <v>HBShp_Dist_194</v>
      </c>
      <c r="B509">
        <v>194</v>
      </c>
      <c r="C509" t="s">
        <v>2</v>
      </c>
      <c r="D509">
        <v>0</v>
      </c>
      <c r="E509" t="s">
        <v>40</v>
      </c>
      <c r="F509" t="s">
        <v>47</v>
      </c>
    </row>
    <row r="510" spans="1:6" x14ac:dyDescent="0.25">
      <c r="A510" t="str">
        <f t="shared" si="7"/>
        <v>HBShp_Dist_196</v>
      </c>
      <c r="B510">
        <v>196</v>
      </c>
      <c r="C510" t="s">
        <v>2</v>
      </c>
      <c r="D510">
        <v>0</v>
      </c>
      <c r="E510" t="s">
        <v>40</v>
      </c>
      <c r="F510" t="s">
        <v>47</v>
      </c>
    </row>
    <row r="511" spans="1:6" x14ac:dyDescent="0.25">
      <c r="A511" t="str">
        <f t="shared" si="7"/>
        <v>HBShp_Dist_198</v>
      </c>
      <c r="B511">
        <v>198</v>
      </c>
      <c r="C511" t="s">
        <v>2</v>
      </c>
      <c r="D511">
        <v>0</v>
      </c>
      <c r="E511" t="s">
        <v>40</v>
      </c>
      <c r="F511" t="s">
        <v>47</v>
      </c>
    </row>
    <row r="512" spans="1:6" x14ac:dyDescent="0.25">
      <c r="A512" t="str">
        <f t="shared" si="7"/>
        <v>HBShp_Dist_200</v>
      </c>
      <c r="B512">
        <v>200</v>
      </c>
      <c r="C512" t="s">
        <v>2</v>
      </c>
      <c r="D512">
        <v>0</v>
      </c>
      <c r="E512" t="s">
        <v>40</v>
      </c>
      <c r="F512" t="s">
        <v>47</v>
      </c>
    </row>
    <row r="513" spans="1:6" x14ac:dyDescent="0.25">
      <c r="A513" t="str">
        <f t="shared" si="7"/>
        <v>HBShp_Dist_202</v>
      </c>
      <c r="B513">
        <v>202</v>
      </c>
      <c r="C513" t="s">
        <v>2</v>
      </c>
      <c r="D513"/>
      <c r="E513" t="s">
        <v>40</v>
      </c>
      <c r="F513" t="s">
        <v>47</v>
      </c>
    </row>
    <row r="514" spans="1:6" x14ac:dyDescent="0.25">
      <c r="A514" t="str">
        <f t="shared" ref="A514:A577" si="8">C514&amp;"_"&amp;E514&amp;"_"&amp;B514</f>
        <v>HBShp_Time_0</v>
      </c>
      <c r="B514">
        <v>0</v>
      </c>
      <c r="C514" t="s">
        <v>2</v>
      </c>
      <c r="D514">
        <v>0</v>
      </c>
      <c r="E514" t="s">
        <v>16</v>
      </c>
      <c r="F514" t="s">
        <v>47</v>
      </c>
    </row>
    <row r="515" spans="1:6" x14ac:dyDescent="0.25">
      <c r="A515" t="str">
        <f t="shared" si="8"/>
        <v>HBShp_Time_2</v>
      </c>
      <c r="B515">
        <v>2</v>
      </c>
      <c r="C515" t="s">
        <v>2</v>
      </c>
      <c r="D515">
        <v>2.2203299999999999E-2</v>
      </c>
      <c r="E515" t="s">
        <v>16</v>
      </c>
      <c r="F515" t="s">
        <v>47</v>
      </c>
    </row>
    <row r="516" spans="1:6" x14ac:dyDescent="0.25">
      <c r="A516" t="str">
        <f t="shared" si="8"/>
        <v>HBShp_Time_4</v>
      </c>
      <c r="B516">
        <v>4</v>
      </c>
      <c r="C516" t="s">
        <v>2</v>
      </c>
      <c r="D516">
        <v>0.14203879999999999</v>
      </c>
      <c r="E516" t="s">
        <v>16</v>
      </c>
      <c r="F516" t="s">
        <v>47</v>
      </c>
    </row>
    <row r="517" spans="1:6" x14ac:dyDescent="0.25">
      <c r="A517" t="str">
        <f t="shared" si="8"/>
        <v>HBShp_Time_6</v>
      </c>
      <c r="B517">
        <v>6</v>
      </c>
      <c r="C517" t="s">
        <v>2</v>
      </c>
      <c r="D517">
        <v>0.24202779999999999</v>
      </c>
      <c r="E517" t="s">
        <v>16</v>
      </c>
      <c r="F517" t="s">
        <v>47</v>
      </c>
    </row>
    <row r="518" spans="1:6" x14ac:dyDescent="0.25">
      <c r="A518" t="str">
        <f t="shared" si="8"/>
        <v>HBShp_Time_8</v>
      </c>
      <c r="B518">
        <v>8</v>
      </c>
      <c r="C518" t="s">
        <v>2</v>
      </c>
      <c r="D518">
        <v>0.20448230000000001</v>
      </c>
      <c r="E518" t="s">
        <v>16</v>
      </c>
      <c r="F518" t="s">
        <v>47</v>
      </c>
    </row>
    <row r="519" spans="1:6" x14ac:dyDescent="0.25">
      <c r="A519" t="str">
        <f t="shared" si="8"/>
        <v>HBShp_Time_10</v>
      </c>
      <c r="B519">
        <v>10</v>
      </c>
      <c r="C519" t="s">
        <v>2</v>
      </c>
      <c r="D519">
        <v>0.1242881</v>
      </c>
      <c r="E519" t="s">
        <v>16</v>
      </c>
      <c r="F519" t="s">
        <v>47</v>
      </c>
    </row>
    <row r="520" spans="1:6" x14ac:dyDescent="0.25">
      <c r="A520" t="str">
        <f t="shared" si="8"/>
        <v>HBShp_Time_12</v>
      </c>
      <c r="B520">
        <v>12</v>
      </c>
      <c r="C520" t="s">
        <v>2</v>
      </c>
      <c r="D520">
        <v>7.2542800000000005E-2</v>
      </c>
      <c r="E520" t="s">
        <v>16</v>
      </c>
      <c r="F520" t="s">
        <v>47</v>
      </c>
    </row>
    <row r="521" spans="1:6" x14ac:dyDescent="0.25">
      <c r="A521" t="str">
        <f t="shared" si="8"/>
        <v>HBShp_Time_14</v>
      </c>
      <c r="B521">
        <v>14</v>
      </c>
      <c r="C521" t="s">
        <v>2</v>
      </c>
      <c r="D521">
        <v>5.4639199999999999E-2</v>
      </c>
      <c r="E521" t="s">
        <v>16</v>
      </c>
      <c r="F521" t="s">
        <v>47</v>
      </c>
    </row>
    <row r="522" spans="1:6" x14ac:dyDescent="0.25">
      <c r="A522" t="str">
        <f t="shared" si="8"/>
        <v>HBShp_Time_16</v>
      </c>
      <c r="B522">
        <v>16</v>
      </c>
      <c r="C522" t="s">
        <v>2</v>
      </c>
      <c r="D522">
        <v>4.0425900000000001E-2</v>
      </c>
      <c r="E522" t="s">
        <v>16</v>
      </c>
      <c r="F522" t="s">
        <v>47</v>
      </c>
    </row>
    <row r="523" spans="1:6" x14ac:dyDescent="0.25">
      <c r="A523" t="str">
        <f t="shared" si="8"/>
        <v>HBShp_Time_18</v>
      </c>
      <c r="B523">
        <v>18</v>
      </c>
      <c r="C523" t="s">
        <v>2</v>
      </c>
      <c r="D523">
        <v>2.6212099999999999E-2</v>
      </c>
      <c r="E523" t="s">
        <v>16</v>
      </c>
      <c r="F523" t="s">
        <v>47</v>
      </c>
    </row>
    <row r="524" spans="1:6" x14ac:dyDescent="0.25">
      <c r="A524" t="str">
        <f t="shared" si="8"/>
        <v>HBShp_Time_20</v>
      </c>
      <c r="B524">
        <v>20</v>
      </c>
      <c r="C524" t="s">
        <v>2</v>
      </c>
      <c r="D524">
        <v>1.9664899999999999E-2</v>
      </c>
      <c r="E524" t="s">
        <v>16</v>
      </c>
      <c r="F524" t="s">
        <v>47</v>
      </c>
    </row>
    <row r="525" spans="1:6" x14ac:dyDescent="0.25">
      <c r="A525" t="str">
        <f t="shared" si="8"/>
        <v>HBShp_Time_22</v>
      </c>
      <c r="B525">
        <v>22</v>
      </c>
      <c r="C525" t="s">
        <v>2</v>
      </c>
      <c r="D525">
        <v>1.31176E-2</v>
      </c>
      <c r="E525" t="s">
        <v>16</v>
      </c>
      <c r="F525" t="s">
        <v>47</v>
      </c>
    </row>
    <row r="526" spans="1:6" x14ac:dyDescent="0.25">
      <c r="A526" t="str">
        <f t="shared" si="8"/>
        <v>HBShp_Time_24</v>
      </c>
      <c r="B526">
        <v>24</v>
      </c>
      <c r="C526" t="s">
        <v>2</v>
      </c>
      <c r="D526">
        <v>9.3130999999999995E-3</v>
      </c>
      <c r="E526" t="s">
        <v>16</v>
      </c>
      <c r="F526" t="s">
        <v>47</v>
      </c>
    </row>
    <row r="527" spans="1:6" x14ac:dyDescent="0.25">
      <c r="A527" t="str">
        <f t="shared" si="8"/>
        <v>HBShp_Time_26</v>
      </c>
      <c r="B527">
        <v>26</v>
      </c>
      <c r="C527" t="s">
        <v>2</v>
      </c>
      <c r="D527">
        <v>6.7873999999999999E-3</v>
      </c>
      <c r="E527" t="s">
        <v>16</v>
      </c>
      <c r="F527" t="s">
        <v>47</v>
      </c>
    </row>
    <row r="528" spans="1:6" x14ac:dyDescent="0.25">
      <c r="A528" t="str">
        <f t="shared" si="8"/>
        <v>HBShp_Time_28</v>
      </c>
      <c r="B528">
        <v>28</v>
      </c>
      <c r="C528" t="s">
        <v>2</v>
      </c>
      <c r="D528">
        <v>4.5170000000000002E-3</v>
      </c>
      <c r="E528" t="s">
        <v>16</v>
      </c>
      <c r="F528" t="s">
        <v>47</v>
      </c>
    </row>
    <row r="529" spans="1:6" x14ac:dyDescent="0.25">
      <c r="A529" t="str">
        <f t="shared" si="8"/>
        <v>HBShp_Time_30</v>
      </c>
      <c r="B529">
        <v>30</v>
      </c>
      <c r="C529" t="s">
        <v>2</v>
      </c>
      <c r="D529">
        <v>3.7152999999999999E-3</v>
      </c>
      <c r="E529" t="s">
        <v>16</v>
      </c>
      <c r="F529" t="s">
        <v>47</v>
      </c>
    </row>
    <row r="530" spans="1:6" x14ac:dyDescent="0.25">
      <c r="A530" t="str">
        <f t="shared" si="8"/>
        <v>HBShp_Time_32</v>
      </c>
      <c r="B530">
        <v>32</v>
      </c>
      <c r="C530" t="s">
        <v>2</v>
      </c>
      <c r="D530">
        <v>2.9137999999999998E-3</v>
      </c>
      <c r="E530" t="s">
        <v>16</v>
      </c>
      <c r="F530" t="s">
        <v>47</v>
      </c>
    </row>
    <row r="531" spans="1:6" x14ac:dyDescent="0.25">
      <c r="A531" t="str">
        <f t="shared" si="8"/>
        <v>HBShp_Time_34</v>
      </c>
      <c r="B531">
        <v>34</v>
      </c>
      <c r="C531" t="s">
        <v>2</v>
      </c>
      <c r="D531">
        <v>2.1120000000000002E-3</v>
      </c>
      <c r="E531" t="s">
        <v>16</v>
      </c>
      <c r="F531" t="s">
        <v>47</v>
      </c>
    </row>
    <row r="532" spans="1:6" x14ac:dyDescent="0.25">
      <c r="A532" t="str">
        <f t="shared" si="8"/>
        <v>HBShp_Time_36</v>
      </c>
      <c r="B532">
        <v>36</v>
      </c>
      <c r="C532" t="s">
        <v>2</v>
      </c>
      <c r="D532">
        <v>1.7362E-3</v>
      </c>
      <c r="E532" t="s">
        <v>16</v>
      </c>
      <c r="F532" t="s">
        <v>47</v>
      </c>
    </row>
    <row r="533" spans="1:6" x14ac:dyDescent="0.25">
      <c r="A533" t="str">
        <f t="shared" si="8"/>
        <v>HBShp_Time_38</v>
      </c>
      <c r="B533">
        <v>38</v>
      </c>
      <c r="C533" t="s">
        <v>2</v>
      </c>
      <c r="D533">
        <v>1.3604999999999999E-3</v>
      </c>
      <c r="E533" t="s">
        <v>16</v>
      </c>
      <c r="F533" t="s">
        <v>47</v>
      </c>
    </row>
    <row r="534" spans="1:6" x14ac:dyDescent="0.25">
      <c r="A534" t="str">
        <f t="shared" si="8"/>
        <v>HBShp_Time_40</v>
      </c>
      <c r="B534">
        <v>40</v>
      </c>
      <c r="C534" t="s">
        <v>2</v>
      </c>
      <c r="D534">
        <v>9.8480000000000009E-4</v>
      </c>
      <c r="E534" t="s">
        <v>16</v>
      </c>
      <c r="F534" t="s">
        <v>47</v>
      </c>
    </row>
    <row r="535" spans="1:6" x14ac:dyDescent="0.25">
      <c r="A535" t="str">
        <f t="shared" si="8"/>
        <v>HBShp_Time_42</v>
      </c>
      <c r="B535">
        <v>42</v>
      </c>
      <c r="C535" t="s">
        <v>2</v>
      </c>
      <c r="D535">
        <v>8.7500000000000002E-4</v>
      </c>
      <c r="E535" t="s">
        <v>16</v>
      </c>
      <c r="F535" t="s">
        <v>47</v>
      </c>
    </row>
    <row r="536" spans="1:6" x14ac:dyDescent="0.25">
      <c r="A536" t="str">
        <f t="shared" si="8"/>
        <v>HBShp_Time_44</v>
      </c>
      <c r="B536">
        <v>44</v>
      </c>
      <c r="C536" t="s">
        <v>2</v>
      </c>
      <c r="D536">
        <v>7.6539999999999996E-4</v>
      </c>
      <c r="E536" t="s">
        <v>16</v>
      </c>
      <c r="F536" t="s">
        <v>47</v>
      </c>
    </row>
    <row r="537" spans="1:6" x14ac:dyDescent="0.25">
      <c r="A537" t="str">
        <f t="shared" si="8"/>
        <v>HBShp_Time_46</v>
      </c>
      <c r="B537">
        <v>46</v>
      </c>
      <c r="C537" t="s">
        <v>2</v>
      </c>
      <c r="D537">
        <v>6.5569999999999995E-4</v>
      </c>
      <c r="E537" t="s">
        <v>16</v>
      </c>
      <c r="F537" t="s">
        <v>47</v>
      </c>
    </row>
    <row r="538" spans="1:6" x14ac:dyDescent="0.25">
      <c r="A538" t="str">
        <f t="shared" si="8"/>
        <v>HBShp_Time_48</v>
      </c>
      <c r="B538">
        <v>48</v>
      </c>
      <c r="C538" t="s">
        <v>2</v>
      </c>
      <c r="D538">
        <v>5.4620000000000005E-4</v>
      </c>
      <c r="E538" t="s">
        <v>16</v>
      </c>
      <c r="F538" t="s">
        <v>47</v>
      </c>
    </row>
    <row r="539" spans="1:6" x14ac:dyDescent="0.25">
      <c r="A539" t="str">
        <f t="shared" si="8"/>
        <v>HBShp_Time_50</v>
      </c>
      <c r="B539">
        <v>50</v>
      </c>
      <c r="C539" t="s">
        <v>2</v>
      </c>
      <c r="D539">
        <v>4.3649999999999998E-4</v>
      </c>
      <c r="E539" t="s">
        <v>16</v>
      </c>
      <c r="F539" t="s">
        <v>47</v>
      </c>
    </row>
    <row r="540" spans="1:6" x14ac:dyDescent="0.25">
      <c r="A540" t="str">
        <f t="shared" si="8"/>
        <v>HBShp_Time_52</v>
      </c>
      <c r="B540">
        <v>52</v>
      </c>
      <c r="C540" t="s">
        <v>2</v>
      </c>
      <c r="D540">
        <v>3.2689999999999998E-4</v>
      </c>
      <c r="E540" t="s">
        <v>16</v>
      </c>
      <c r="F540" t="s">
        <v>47</v>
      </c>
    </row>
    <row r="541" spans="1:6" x14ac:dyDescent="0.25">
      <c r="A541" t="str">
        <f t="shared" si="8"/>
        <v>HBShp_Time_54</v>
      </c>
      <c r="B541">
        <v>54</v>
      </c>
      <c r="C541" t="s">
        <v>2</v>
      </c>
      <c r="D541">
        <v>2.1719999999999999E-4</v>
      </c>
      <c r="E541" t="s">
        <v>16</v>
      </c>
      <c r="F541" t="s">
        <v>47</v>
      </c>
    </row>
    <row r="542" spans="1:6" x14ac:dyDescent="0.25">
      <c r="A542" t="str">
        <f t="shared" si="8"/>
        <v>HBShp_Time_56</v>
      </c>
      <c r="B542">
        <v>56</v>
      </c>
      <c r="C542" t="s">
        <v>2</v>
      </c>
      <c r="D542">
        <v>1.9469999999999999E-4</v>
      </c>
      <c r="E542" t="s">
        <v>16</v>
      </c>
      <c r="F542" t="s">
        <v>47</v>
      </c>
    </row>
    <row r="543" spans="1:6" x14ac:dyDescent="0.25">
      <c r="A543" t="str">
        <f t="shared" si="8"/>
        <v>HBShp_Time_58</v>
      </c>
      <c r="B543">
        <v>58</v>
      </c>
      <c r="C543" t="s">
        <v>2</v>
      </c>
      <c r="D543">
        <v>1.7229999999999999E-4</v>
      </c>
      <c r="E543" t="s">
        <v>16</v>
      </c>
      <c r="F543" t="s">
        <v>47</v>
      </c>
    </row>
    <row r="544" spans="1:6" x14ac:dyDescent="0.25">
      <c r="A544" t="str">
        <f t="shared" si="8"/>
        <v>HBShp_Time_60</v>
      </c>
      <c r="B544">
        <v>60</v>
      </c>
      <c r="C544" t="s">
        <v>2</v>
      </c>
      <c r="D544">
        <v>1.4980000000000001E-4</v>
      </c>
      <c r="E544" t="s">
        <v>16</v>
      </c>
      <c r="F544" t="s">
        <v>47</v>
      </c>
    </row>
    <row r="545" spans="1:6" x14ac:dyDescent="0.25">
      <c r="A545" t="str">
        <f t="shared" si="8"/>
        <v>HBShp_Time_62</v>
      </c>
      <c r="B545">
        <v>62</v>
      </c>
      <c r="C545" t="s">
        <v>2</v>
      </c>
      <c r="D545">
        <v>1.2740000000000001E-4</v>
      </c>
      <c r="E545" t="s">
        <v>16</v>
      </c>
      <c r="F545" t="s">
        <v>47</v>
      </c>
    </row>
    <row r="546" spans="1:6" x14ac:dyDescent="0.25">
      <c r="A546" t="str">
        <f t="shared" si="8"/>
        <v>HBShp_Time_64</v>
      </c>
      <c r="B546">
        <v>64</v>
      </c>
      <c r="C546" t="s">
        <v>2</v>
      </c>
      <c r="D546">
        <v>1.049E-4</v>
      </c>
      <c r="E546" t="s">
        <v>16</v>
      </c>
      <c r="F546" t="s">
        <v>47</v>
      </c>
    </row>
    <row r="547" spans="1:6" x14ac:dyDescent="0.25">
      <c r="A547" t="str">
        <f t="shared" si="8"/>
        <v>HBShp_Time_66</v>
      </c>
      <c r="B547">
        <v>66</v>
      </c>
      <c r="C547" t="s">
        <v>2</v>
      </c>
      <c r="D547" s="83">
        <v>8.25E-5</v>
      </c>
      <c r="E547" t="s">
        <v>16</v>
      </c>
      <c r="F547" t="s">
        <v>47</v>
      </c>
    </row>
    <row r="548" spans="1:6" x14ac:dyDescent="0.25">
      <c r="A548" t="str">
        <f t="shared" si="8"/>
        <v>HBShp_Time_68</v>
      </c>
      <c r="B548">
        <v>68</v>
      </c>
      <c r="C548" t="s">
        <v>2</v>
      </c>
      <c r="D548" s="83">
        <v>6.7700000000000006E-5</v>
      </c>
      <c r="E548" t="s">
        <v>16</v>
      </c>
      <c r="F548" t="s">
        <v>47</v>
      </c>
    </row>
    <row r="549" spans="1:6" x14ac:dyDescent="0.25">
      <c r="A549" t="str">
        <f t="shared" si="8"/>
        <v>HBShp_Time_70</v>
      </c>
      <c r="B549">
        <v>70</v>
      </c>
      <c r="C549" t="s">
        <v>2</v>
      </c>
      <c r="D549" s="83">
        <v>5.2899999999999998E-5</v>
      </c>
      <c r="E549" t="s">
        <v>16</v>
      </c>
      <c r="F549" t="s">
        <v>47</v>
      </c>
    </row>
    <row r="550" spans="1:6" x14ac:dyDescent="0.25">
      <c r="A550" t="str">
        <f t="shared" si="8"/>
        <v>HBShp_Time_72</v>
      </c>
      <c r="B550">
        <v>72</v>
      </c>
      <c r="C550" t="s">
        <v>2</v>
      </c>
      <c r="D550" s="83">
        <v>3.79E-5</v>
      </c>
      <c r="E550" t="s">
        <v>16</v>
      </c>
      <c r="F550" t="s">
        <v>47</v>
      </c>
    </row>
    <row r="551" spans="1:6" x14ac:dyDescent="0.25">
      <c r="A551" t="str">
        <f t="shared" si="8"/>
        <v>HBShp_Time_74</v>
      </c>
      <c r="B551">
        <v>74</v>
      </c>
      <c r="C551" t="s">
        <v>2</v>
      </c>
      <c r="D551" s="83">
        <v>2.3099999999999999E-5</v>
      </c>
      <c r="E551" t="s">
        <v>16</v>
      </c>
      <c r="F551" t="s">
        <v>47</v>
      </c>
    </row>
    <row r="552" spans="1:6" x14ac:dyDescent="0.25">
      <c r="A552" t="str">
        <f t="shared" si="8"/>
        <v>HBShp_Time_76</v>
      </c>
      <c r="B552">
        <v>76</v>
      </c>
      <c r="C552" t="s">
        <v>2</v>
      </c>
      <c r="D552" s="83">
        <v>2.02E-5</v>
      </c>
      <c r="E552" t="s">
        <v>16</v>
      </c>
      <c r="F552" t="s">
        <v>47</v>
      </c>
    </row>
    <row r="553" spans="1:6" x14ac:dyDescent="0.25">
      <c r="A553" t="str">
        <f t="shared" si="8"/>
        <v>HBShp_Time_78</v>
      </c>
      <c r="B553">
        <v>78</v>
      </c>
      <c r="C553" t="s">
        <v>2</v>
      </c>
      <c r="D553" s="83">
        <v>1.73E-5</v>
      </c>
      <c r="E553" t="s">
        <v>16</v>
      </c>
      <c r="F553" t="s">
        <v>47</v>
      </c>
    </row>
    <row r="554" spans="1:6" x14ac:dyDescent="0.25">
      <c r="A554" t="str">
        <f t="shared" si="8"/>
        <v>HBShp_Time_80</v>
      </c>
      <c r="B554">
        <v>80</v>
      </c>
      <c r="C554" t="s">
        <v>2</v>
      </c>
      <c r="D554" s="83">
        <v>1.45E-5</v>
      </c>
      <c r="E554" t="s">
        <v>16</v>
      </c>
      <c r="F554" t="s">
        <v>47</v>
      </c>
    </row>
    <row r="555" spans="1:6" x14ac:dyDescent="0.25">
      <c r="A555" t="str">
        <f t="shared" si="8"/>
        <v>HBShp_Time_82</v>
      </c>
      <c r="B555">
        <v>82</v>
      </c>
      <c r="C555" t="s">
        <v>2</v>
      </c>
      <c r="D555" s="83">
        <v>1.1600000000000001E-5</v>
      </c>
      <c r="E555" t="s">
        <v>16</v>
      </c>
      <c r="F555" t="s">
        <v>47</v>
      </c>
    </row>
    <row r="556" spans="1:6" x14ac:dyDescent="0.25">
      <c r="A556" t="str">
        <f t="shared" si="8"/>
        <v>HBShp_Time_84</v>
      </c>
      <c r="B556">
        <v>84</v>
      </c>
      <c r="C556" t="s">
        <v>2</v>
      </c>
      <c r="D556" s="83">
        <v>8.6999999999999997E-6</v>
      </c>
      <c r="E556" t="s">
        <v>16</v>
      </c>
      <c r="F556" t="s">
        <v>47</v>
      </c>
    </row>
    <row r="557" spans="1:6" x14ac:dyDescent="0.25">
      <c r="A557" t="str">
        <f t="shared" si="8"/>
        <v>HBShp_Time_86</v>
      </c>
      <c r="B557">
        <v>86</v>
      </c>
      <c r="C557" t="s">
        <v>2</v>
      </c>
      <c r="D557" s="83">
        <v>5.8000000000000004E-6</v>
      </c>
      <c r="E557" t="s">
        <v>16</v>
      </c>
      <c r="F557" t="s">
        <v>47</v>
      </c>
    </row>
    <row r="558" spans="1:6" x14ac:dyDescent="0.25">
      <c r="A558" t="str">
        <f t="shared" si="8"/>
        <v>HBShp_Time_88</v>
      </c>
      <c r="B558">
        <v>88</v>
      </c>
      <c r="C558" t="s">
        <v>2</v>
      </c>
      <c r="D558" s="83">
        <v>2.9000000000000002E-6</v>
      </c>
      <c r="E558" t="s">
        <v>16</v>
      </c>
      <c r="F558" t="s">
        <v>47</v>
      </c>
    </row>
    <row r="559" spans="1:6" x14ac:dyDescent="0.25">
      <c r="A559" t="str">
        <f t="shared" si="8"/>
        <v>HBShp_Time_90</v>
      </c>
      <c r="B559">
        <v>90</v>
      </c>
      <c r="C559" t="s">
        <v>2</v>
      </c>
      <c r="D559">
        <v>0</v>
      </c>
      <c r="E559" t="s">
        <v>16</v>
      </c>
      <c r="F559" t="s">
        <v>47</v>
      </c>
    </row>
    <row r="560" spans="1:6" x14ac:dyDescent="0.25">
      <c r="A560" t="str">
        <f t="shared" si="8"/>
        <v>HBShp_Time_92</v>
      </c>
      <c r="B560">
        <v>92</v>
      </c>
      <c r="C560" t="s">
        <v>2</v>
      </c>
      <c r="D560">
        <v>0</v>
      </c>
      <c r="E560" t="s">
        <v>16</v>
      </c>
      <c r="F560" t="s">
        <v>47</v>
      </c>
    </row>
    <row r="561" spans="1:6" x14ac:dyDescent="0.25">
      <c r="A561" t="str">
        <f t="shared" si="8"/>
        <v>HBShp_Time_94</v>
      </c>
      <c r="B561">
        <v>94</v>
      </c>
      <c r="C561" t="s">
        <v>2</v>
      </c>
      <c r="D561">
        <v>0</v>
      </c>
      <c r="E561" t="s">
        <v>16</v>
      </c>
      <c r="F561" t="s">
        <v>47</v>
      </c>
    </row>
    <row r="562" spans="1:6" x14ac:dyDescent="0.25">
      <c r="A562" t="str">
        <f t="shared" si="8"/>
        <v>HBShp_Time_96</v>
      </c>
      <c r="B562">
        <v>96</v>
      </c>
      <c r="C562" t="s">
        <v>2</v>
      </c>
      <c r="D562">
        <v>0</v>
      </c>
      <c r="E562" t="s">
        <v>16</v>
      </c>
      <c r="F562" t="s">
        <v>47</v>
      </c>
    </row>
    <row r="563" spans="1:6" x14ac:dyDescent="0.25">
      <c r="A563" t="str">
        <f t="shared" si="8"/>
        <v>HBShp_Time_98</v>
      </c>
      <c r="B563">
        <v>98</v>
      </c>
      <c r="C563" t="s">
        <v>2</v>
      </c>
      <c r="D563">
        <v>0</v>
      </c>
      <c r="E563" t="s">
        <v>16</v>
      </c>
      <c r="F563" t="s">
        <v>47</v>
      </c>
    </row>
    <row r="564" spans="1:6" x14ac:dyDescent="0.25">
      <c r="A564" t="str">
        <f t="shared" si="8"/>
        <v>HBShp_Time_100</v>
      </c>
      <c r="B564">
        <v>100</v>
      </c>
      <c r="C564" t="s">
        <v>2</v>
      </c>
      <c r="D564">
        <v>0</v>
      </c>
      <c r="E564" t="s">
        <v>16</v>
      </c>
      <c r="F564" t="s">
        <v>47</v>
      </c>
    </row>
    <row r="565" spans="1:6" x14ac:dyDescent="0.25">
      <c r="A565" t="str">
        <f t="shared" si="8"/>
        <v>HBShp_Time_102</v>
      </c>
      <c r="B565">
        <v>102</v>
      </c>
      <c r="C565" t="s">
        <v>2</v>
      </c>
      <c r="D565">
        <v>0</v>
      </c>
      <c r="E565" t="s">
        <v>16</v>
      </c>
      <c r="F565" t="s">
        <v>47</v>
      </c>
    </row>
    <row r="566" spans="1:6" x14ac:dyDescent="0.25">
      <c r="A566" t="str">
        <f t="shared" si="8"/>
        <v>HBShp_Time_104</v>
      </c>
      <c r="B566">
        <v>104</v>
      </c>
      <c r="C566" t="s">
        <v>2</v>
      </c>
      <c r="D566">
        <v>0</v>
      </c>
      <c r="E566" t="s">
        <v>16</v>
      </c>
      <c r="F566" t="s">
        <v>47</v>
      </c>
    </row>
    <row r="567" spans="1:6" x14ac:dyDescent="0.25">
      <c r="A567" t="str">
        <f t="shared" si="8"/>
        <v>HBShp_Time_106</v>
      </c>
      <c r="B567">
        <v>106</v>
      </c>
      <c r="C567" t="s">
        <v>2</v>
      </c>
      <c r="D567">
        <v>0</v>
      </c>
      <c r="E567" t="s">
        <v>16</v>
      </c>
      <c r="F567" t="s">
        <v>47</v>
      </c>
    </row>
    <row r="568" spans="1:6" x14ac:dyDescent="0.25">
      <c r="A568" t="str">
        <f t="shared" si="8"/>
        <v>HBShp_Time_108</v>
      </c>
      <c r="B568">
        <v>108</v>
      </c>
      <c r="C568" t="s">
        <v>2</v>
      </c>
      <c r="D568">
        <v>0</v>
      </c>
      <c r="E568" t="s">
        <v>16</v>
      </c>
      <c r="F568" t="s">
        <v>47</v>
      </c>
    </row>
    <row r="569" spans="1:6" x14ac:dyDescent="0.25">
      <c r="A569" t="str">
        <f t="shared" si="8"/>
        <v>HBShp_Time_110</v>
      </c>
      <c r="B569">
        <v>110</v>
      </c>
      <c r="C569" t="s">
        <v>2</v>
      </c>
      <c r="D569">
        <v>0</v>
      </c>
      <c r="E569" t="s">
        <v>16</v>
      </c>
      <c r="F569" t="s">
        <v>47</v>
      </c>
    </row>
    <row r="570" spans="1:6" x14ac:dyDescent="0.25">
      <c r="A570" t="str">
        <f t="shared" si="8"/>
        <v>HBShp_Time_112</v>
      </c>
      <c r="B570">
        <v>112</v>
      </c>
      <c r="C570" t="s">
        <v>2</v>
      </c>
      <c r="D570">
        <v>0</v>
      </c>
      <c r="E570" t="s">
        <v>16</v>
      </c>
      <c r="F570" t="s">
        <v>47</v>
      </c>
    </row>
    <row r="571" spans="1:6" x14ac:dyDescent="0.25">
      <c r="A571" t="str">
        <f t="shared" si="8"/>
        <v>HBShp_Time_114</v>
      </c>
      <c r="B571">
        <v>114</v>
      </c>
      <c r="C571" t="s">
        <v>2</v>
      </c>
      <c r="D571">
        <v>0</v>
      </c>
      <c r="E571" t="s">
        <v>16</v>
      </c>
      <c r="F571" t="s">
        <v>47</v>
      </c>
    </row>
    <row r="572" spans="1:6" x14ac:dyDescent="0.25">
      <c r="A572" t="str">
        <f t="shared" si="8"/>
        <v>HBShp_Time_116</v>
      </c>
      <c r="B572">
        <v>116</v>
      </c>
      <c r="C572" t="s">
        <v>2</v>
      </c>
      <c r="D572">
        <v>0</v>
      </c>
      <c r="E572" t="s">
        <v>16</v>
      </c>
      <c r="F572" t="s">
        <v>47</v>
      </c>
    </row>
    <row r="573" spans="1:6" x14ac:dyDescent="0.25">
      <c r="A573" t="str">
        <f t="shared" si="8"/>
        <v>HBShp_Time_118</v>
      </c>
      <c r="B573">
        <v>118</v>
      </c>
      <c r="C573" t="s">
        <v>2</v>
      </c>
      <c r="D573">
        <v>0</v>
      </c>
      <c r="E573" t="s">
        <v>16</v>
      </c>
      <c r="F573" t="s">
        <v>47</v>
      </c>
    </row>
    <row r="574" spans="1:6" x14ac:dyDescent="0.25">
      <c r="A574" t="str">
        <f t="shared" si="8"/>
        <v>HBShp_Time_120</v>
      </c>
      <c r="B574">
        <v>120</v>
      </c>
      <c r="C574" t="s">
        <v>2</v>
      </c>
      <c r="D574">
        <v>0</v>
      </c>
      <c r="E574" t="s">
        <v>16</v>
      </c>
      <c r="F574" t="s">
        <v>47</v>
      </c>
    </row>
    <row r="575" spans="1:6" x14ac:dyDescent="0.25">
      <c r="A575" t="str">
        <f t="shared" si="8"/>
        <v>HBShp_Time_122</v>
      </c>
      <c r="B575">
        <v>122</v>
      </c>
      <c r="C575" t="s">
        <v>2</v>
      </c>
      <c r="D575">
        <v>0</v>
      </c>
      <c r="E575" t="s">
        <v>16</v>
      </c>
      <c r="F575" t="s">
        <v>47</v>
      </c>
    </row>
    <row r="576" spans="1:6" x14ac:dyDescent="0.25">
      <c r="A576" t="str">
        <f t="shared" si="8"/>
        <v>HBShp_Time_124</v>
      </c>
      <c r="B576">
        <v>124</v>
      </c>
      <c r="C576" t="s">
        <v>2</v>
      </c>
      <c r="D576">
        <v>0</v>
      </c>
      <c r="E576" t="s">
        <v>16</v>
      </c>
      <c r="F576" t="s">
        <v>47</v>
      </c>
    </row>
    <row r="577" spans="1:6" x14ac:dyDescent="0.25">
      <c r="A577" t="str">
        <f t="shared" si="8"/>
        <v>HBShp_Time_126</v>
      </c>
      <c r="B577">
        <v>126</v>
      </c>
      <c r="C577" t="s">
        <v>2</v>
      </c>
      <c r="D577">
        <v>0</v>
      </c>
      <c r="E577" t="s">
        <v>16</v>
      </c>
      <c r="F577" t="s">
        <v>47</v>
      </c>
    </row>
    <row r="578" spans="1:6" x14ac:dyDescent="0.25">
      <c r="A578" t="str">
        <f t="shared" ref="A578:A641" si="9">C578&amp;"_"&amp;E578&amp;"_"&amp;B578</f>
        <v>HBShp_Time_128</v>
      </c>
      <c r="B578">
        <v>128</v>
      </c>
      <c r="C578" t="s">
        <v>2</v>
      </c>
      <c r="D578">
        <v>0</v>
      </c>
      <c r="E578" t="s">
        <v>16</v>
      </c>
      <c r="F578" t="s">
        <v>47</v>
      </c>
    </row>
    <row r="579" spans="1:6" x14ac:dyDescent="0.25">
      <c r="A579" t="str">
        <f t="shared" si="9"/>
        <v>HBShp_Time_130</v>
      </c>
      <c r="B579">
        <v>130</v>
      </c>
      <c r="C579" t="s">
        <v>2</v>
      </c>
      <c r="D579">
        <v>0</v>
      </c>
      <c r="E579" t="s">
        <v>16</v>
      </c>
      <c r="F579" t="s">
        <v>47</v>
      </c>
    </row>
    <row r="580" spans="1:6" x14ac:dyDescent="0.25">
      <c r="A580" t="str">
        <f t="shared" si="9"/>
        <v>HBShp_Time_132</v>
      </c>
      <c r="B580">
        <v>132</v>
      </c>
      <c r="C580" t="s">
        <v>2</v>
      </c>
      <c r="D580">
        <v>0</v>
      </c>
      <c r="E580" t="s">
        <v>16</v>
      </c>
      <c r="F580" t="s">
        <v>47</v>
      </c>
    </row>
    <row r="581" spans="1:6" x14ac:dyDescent="0.25">
      <c r="A581" t="str">
        <f t="shared" si="9"/>
        <v>HBShp_Time_134</v>
      </c>
      <c r="B581">
        <v>134</v>
      </c>
      <c r="C581" t="s">
        <v>2</v>
      </c>
      <c r="D581">
        <v>0</v>
      </c>
      <c r="E581" t="s">
        <v>16</v>
      </c>
      <c r="F581" t="s">
        <v>47</v>
      </c>
    </row>
    <row r="582" spans="1:6" x14ac:dyDescent="0.25">
      <c r="A582" t="str">
        <f t="shared" si="9"/>
        <v>HBShp_Time_136</v>
      </c>
      <c r="B582">
        <v>136</v>
      </c>
      <c r="C582" t="s">
        <v>2</v>
      </c>
      <c r="D582">
        <v>0</v>
      </c>
      <c r="E582" t="s">
        <v>16</v>
      </c>
      <c r="F582" t="s">
        <v>47</v>
      </c>
    </row>
    <row r="583" spans="1:6" x14ac:dyDescent="0.25">
      <c r="A583" t="str">
        <f t="shared" si="9"/>
        <v>HBShp_Time_138</v>
      </c>
      <c r="B583">
        <v>138</v>
      </c>
      <c r="C583" t="s">
        <v>2</v>
      </c>
      <c r="D583">
        <v>0</v>
      </c>
      <c r="E583" t="s">
        <v>16</v>
      </c>
      <c r="F583" t="s">
        <v>47</v>
      </c>
    </row>
    <row r="584" spans="1:6" x14ac:dyDescent="0.25">
      <c r="A584" t="str">
        <f t="shared" si="9"/>
        <v>HBShp_Time_140</v>
      </c>
      <c r="B584">
        <v>140</v>
      </c>
      <c r="C584" t="s">
        <v>2</v>
      </c>
      <c r="D584">
        <v>0</v>
      </c>
      <c r="E584" t="s">
        <v>16</v>
      </c>
      <c r="F584" t="s">
        <v>47</v>
      </c>
    </row>
    <row r="585" spans="1:6" x14ac:dyDescent="0.25">
      <c r="A585" t="str">
        <f t="shared" si="9"/>
        <v>HBShp_Time_142</v>
      </c>
      <c r="B585">
        <v>142</v>
      </c>
      <c r="C585" t="s">
        <v>2</v>
      </c>
      <c r="D585">
        <v>0</v>
      </c>
      <c r="E585" t="s">
        <v>16</v>
      </c>
      <c r="F585" t="s">
        <v>47</v>
      </c>
    </row>
    <row r="586" spans="1:6" x14ac:dyDescent="0.25">
      <c r="A586" t="str">
        <f t="shared" si="9"/>
        <v>HBShp_Time_144</v>
      </c>
      <c r="B586">
        <v>144</v>
      </c>
      <c r="C586" t="s">
        <v>2</v>
      </c>
      <c r="D586">
        <v>0</v>
      </c>
      <c r="E586" t="s">
        <v>16</v>
      </c>
      <c r="F586" t="s">
        <v>47</v>
      </c>
    </row>
    <row r="587" spans="1:6" x14ac:dyDescent="0.25">
      <c r="A587" t="str">
        <f t="shared" si="9"/>
        <v>HBShp_Time_146</v>
      </c>
      <c r="B587">
        <v>146</v>
      </c>
      <c r="C587" t="s">
        <v>2</v>
      </c>
      <c r="D587">
        <v>0</v>
      </c>
      <c r="E587" t="s">
        <v>16</v>
      </c>
      <c r="F587" t="s">
        <v>47</v>
      </c>
    </row>
    <row r="588" spans="1:6" x14ac:dyDescent="0.25">
      <c r="A588" t="str">
        <f t="shared" si="9"/>
        <v>HBShp_Time_148</v>
      </c>
      <c r="B588">
        <v>148</v>
      </c>
      <c r="C588" t="s">
        <v>2</v>
      </c>
      <c r="D588">
        <v>0</v>
      </c>
      <c r="E588" t="s">
        <v>16</v>
      </c>
      <c r="F588" t="s">
        <v>47</v>
      </c>
    </row>
    <row r="589" spans="1:6" x14ac:dyDescent="0.25">
      <c r="A589" t="str">
        <f t="shared" si="9"/>
        <v>HBShp_Time_150</v>
      </c>
      <c r="B589">
        <v>150</v>
      </c>
      <c r="C589" t="s">
        <v>2</v>
      </c>
      <c r="D589">
        <v>0</v>
      </c>
      <c r="E589" t="s">
        <v>16</v>
      </c>
      <c r="F589" t="s">
        <v>47</v>
      </c>
    </row>
    <row r="590" spans="1:6" x14ac:dyDescent="0.25">
      <c r="A590" t="str">
        <f t="shared" si="9"/>
        <v>HBShp_Time_152</v>
      </c>
      <c r="B590">
        <v>152</v>
      </c>
      <c r="C590" t="s">
        <v>2</v>
      </c>
      <c r="D590">
        <v>0</v>
      </c>
      <c r="E590" t="s">
        <v>16</v>
      </c>
      <c r="F590" t="s">
        <v>47</v>
      </c>
    </row>
    <row r="591" spans="1:6" x14ac:dyDescent="0.25">
      <c r="A591" t="str">
        <f t="shared" si="9"/>
        <v>HBShp_Time_154</v>
      </c>
      <c r="B591">
        <v>154</v>
      </c>
      <c r="C591" t="s">
        <v>2</v>
      </c>
      <c r="D591">
        <v>0</v>
      </c>
      <c r="E591" t="s">
        <v>16</v>
      </c>
      <c r="F591" t="s">
        <v>47</v>
      </c>
    </row>
    <row r="592" spans="1:6" x14ac:dyDescent="0.25">
      <c r="A592" t="str">
        <f t="shared" si="9"/>
        <v>HBShp_Time_156</v>
      </c>
      <c r="B592">
        <v>156</v>
      </c>
      <c r="C592" t="s">
        <v>2</v>
      </c>
      <c r="D592">
        <v>0</v>
      </c>
      <c r="E592" t="s">
        <v>16</v>
      </c>
      <c r="F592" t="s">
        <v>47</v>
      </c>
    </row>
    <row r="593" spans="1:6" x14ac:dyDescent="0.25">
      <c r="A593" t="str">
        <f t="shared" si="9"/>
        <v>HBShp_Time_158</v>
      </c>
      <c r="B593">
        <v>158</v>
      </c>
      <c r="C593" t="s">
        <v>2</v>
      </c>
      <c r="D593">
        <v>0</v>
      </c>
      <c r="E593" t="s">
        <v>16</v>
      </c>
      <c r="F593" t="s">
        <v>47</v>
      </c>
    </row>
    <row r="594" spans="1:6" x14ac:dyDescent="0.25">
      <c r="A594" t="str">
        <f t="shared" si="9"/>
        <v>HBShp_Time_160</v>
      </c>
      <c r="B594">
        <v>160</v>
      </c>
      <c r="C594" t="s">
        <v>2</v>
      </c>
      <c r="D594">
        <v>0</v>
      </c>
      <c r="E594" t="s">
        <v>16</v>
      </c>
      <c r="F594" t="s">
        <v>47</v>
      </c>
    </row>
    <row r="595" spans="1:6" x14ac:dyDescent="0.25">
      <c r="A595" t="str">
        <f t="shared" si="9"/>
        <v>HBShp_Time_162</v>
      </c>
      <c r="B595">
        <v>162</v>
      </c>
      <c r="C595" t="s">
        <v>2</v>
      </c>
      <c r="D595">
        <v>0</v>
      </c>
      <c r="E595" t="s">
        <v>16</v>
      </c>
      <c r="F595" t="s">
        <v>47</v>
      </c>
    </row>
    <row r="596" spans="1:6" x14ac:dyDescent="0.25">
      <c r="A596" t="str">
        <f t="shared" si="9"/>
        <v>HBShp_Time_164</v>
      </c>
      <c r="B596">
        <v>164</v>
      </c>
      <c r="C596" t="s">
        <v>2</v>
      </c>
      <c r="D596">
        <v>0</v>
      </c>
      <c r="E596" t="s">
        <v>16</v>
      </c>
      <c r="F596" t="s">
        <v>47</v>
      </c>
    </row>
    <row r="597" spans="1:6" x14ac:dyDescent="0.25">
      <c r="A597" t="str">
        <f t="shared" si="9"/>
        <v>HBShp_Time_166</v>
      </c>
      <c r="B597">
        <v>166</v>
      </c>
      <c r="C597" t="s">
        <v>2</v>
      </c>
      <c r="D597">
        <v>0</v>
      </c>
      <c r="E597" t="s">
        <v>16</v>
      </c>
      <c r="F597" t="s">
        <v>47</v>
      </c>
    </row>
    <row r="598" spans="1:6" x14ac:dyDescent="0.25">
      <c r="A598" t="str">
        <f t="shared" si="9"/>
        <v>HBShp_Time_168</v>
      </c>
      <c r="B598">
        <v>168</v>
      </c>
      <c r="C598" t="s">
        <v>2</v>
      </c>
      <c r="D598">
        <v>0</v>
      </c>
      <c r="E598" t="s">
        <v>16</v>
      </c>
      <c r="F598" t="s">
        <v>47</v>
      </c>
    </row>
    <row r="599" spans="1:6" x14ac:dyDescent="0.25">
      <c r="A599" t="str">
        <f t="shared" si="9"/>
        <v>HBShp_Time_170</v>
      </c>
      <c r="B599">
        <v>170</v>
      </c>
      <c r="C599" t="s">
        <v>2</v>
      </c>
      <c r="D599">
        <v>0</v>
      </c>
      <c r="E599" t="s">
        <v>16</v>
      </c>
      <c r="F599" t="s">
        <v>47</v>
      </c>
    </row>
    <row r="600" spans="1:6" x14ac:dyDescent="0.25">
      <c r="A600" t="str">
        <f t="shared" si="9"/>
        <v>HBShp_Time_172</v>
      </c>
      <c r="B600">
        <v>172</v>
      </c>
      <c r="C600" t="s">
        <v>2</v>
      </c>
      <c r="D600">
        <v>0</v>
      </c>
      <c r="E600" t="s">
        <v>16</v>
      </c>
      <c r="F600" t="s">
        <v>47</v>
      </c>
    </row>
    <row r="601" spans="1:6" x14ac:dyDescent="0.25">
      <c r="A601" t="str">
        <f t="shared" si="9"/>
        <v>HBShp_Time_174</v>
      </c>
      <c r="B601">
        <v>174</v>
      </c>
      <c r="C601" t="s">
        <v>2</v>
      </c>
      <c r="D601">
        <v>0</v>
      </c>
      <c r="E601" t="s">
        <v>16</v>
      </c>
      <c r="F601" t="s">
        <v>47</v>
      </c>
    </row>
    <row r="602" spans="1:6" x14ac:dyDescent="0.25">
      <c r="A602" t="str">
        <f t="shared" si="9"/>
        <v>HBShp_Time_176</v>
      </c>
      <c r="B602">
        <v>176</v>
      </c>
      <c r="C602" t="s">
        <v>2</v>
      </c>
      <c r="D602">
        <v>0</v>
      </c>
      <c r="E602" t="s">
        <v>16</v>
      </c>
      <c r="F602" t="s">
        <v>47</v>
      </c>
    </row>
    <row r="603" spans="1:6" x14ac:dyDescent="0.25">
      <c r="A603" t="str">
        <f t="shared" si="9"/>
        <v>HBShp_Time_178</v>
      </c>
      <c r="B603">
        <v>178</v>
      </c>
      <c r="C603" t="s">
        <v>2</v>
      </c>
      <c r="D603">
        <v>0</v>
      </c>
      <c r="E603" t="s">
        <v>16</v>
      </c>
      <c r="F603" t="s">
        <v>47</v>
      </c>
    </row>
    <row r="604" spans="1:6" x14ac:dyDescent="0.25">
      <c r="A604" t="str">
        <f t="shared" si="9"/>
        <v>HBShp_Time_180</v>
      </c>
      <c r="B604">
        <v>180</v>
      </c>
      <c r="C604" t="s">
        <v>2</v>
      </c>
      <c r="D604">
        <v>0</v>
      </c>
      <c r="E604" t="s">
        <v>16</v>
      </c>
      <c r="F604" t="s">
        <v>47</v>
      </c>
    </row>
    <row r="605" spans="1:6" x14ac:dyDescent="0.25">
      <c r="A605" t="str">
        <f t="shared" si="9"/>
        <v>HBShp_Time_182</v>
      </c>
      <c r="B605">
        <v>182</v>
      </c>
      <c r="C605" t="s">
        <v>2</v>
      </c>
      <c r="D605">
        <v>0</v>
      </c>
      <c r="E605" t="s">
        <v>16</v>
      </c>
      <c r="F605" t="s">
        <v>47</v>
      </c>
    </row>
    <row r="606" spans="1:6" x14ac:dyDescent="0.25">
      <c r="A606" t="str">
        <f t="shared" si="9"/>
        <v>HBShp_Time_184</v>
      </c>
      <c r="B606">
        <v>184</v>
      </c>
      <c r="C606" t="s">
        <v>2</v>
      </c>
      <c r="D606">
        <v>0</v>
      </c>
      <c r="E606" t="s">
        <v>16</v>
      </c>
      <c r="F606" t="s">
        <v>47</v>
      </c>
    </row>
    <row r="607" spans="1:6" x14ac:dyDescent="0.25">
      <c r="A607" t="str">
        <f t="shared" si="9"/>
        <v>HBShp_Time_186</v>
      </c>
      <c r="B607">
        <v>186</v>
      </c>
      <c r="C607" t="s">
        <v>2</v>
      </c>
      <c r="D607">
        <v>0</v>
      </c>
      <c r="E607" t="s">
        <v>16</v>
      </c>
      <c r="F607" t="s">
        <v>47</v>
      </c>
    </row>
    <row r="608" spans="1:6" x14ac:dyDescent="0.25">
      <c r="A608" t="str">
        <f t="shared" si="9"/>
        <v>HBShp_Time_188</v>
      </c>
      <c r="B608">
        <v>188</v>
      </c>
      <c r="C608" t="s">
        <v>2</v>
      </c>
      <c r="D608">
        <v>0</v>
      </c>
      <c r="E608" t="s">
        <v>16</v>
      </c>
      <c r="F608" t="s">
        <v>47</v>
      </c>
    </row>
    <row r="609" spans="1:6" x14ac:dyDescent="0.25">
      <c r="A609" t="str">
        <f t="shared" si="9"/>
        <v>HBShp_Time_190</v>
      </c>
      <c r="B609">
        <v>190</v>
      </c>
      <c r="C609" t="s">
        <v>2</v>
      </c>
      <c r="D609">
        <v>0</v>
      </c>
      <c r="E609" t="s">
        <v>16</v>
      </c>
      <c r="F609" t="s">
        <v>47</v>
      </c>
    </row>
    <row r="610" spans="1:6" x14ac:dyDescent="0.25">
      <c r="A610" t="str">
        <f t="shared" si="9"/>
        <v>HBShp_Time_192</v>
      </c>
      <c r="B610">
        <v>192</v>
      </c>
      <c r="C610" t="s">
        <v>2</v>
      </c>
      <c r="D610">
        <v>0</v>
      </c>
      <c r="E610" t="s">
        <v>16</v>
      </c>
      <c r="F610" t="s">
        <v>47</v>
      </c>
    </row>
    <row r="611" spans="1:6" x14ac:dyDescent="0.25">
      <c r="A611" t="str">
        <f t="shared" si="9"/>
        <v>HBShp_Time_194</v>
      </c>
      <c r="B611">
        <v>194</v>
      </c>
      <c r="C611" t="s">
        <v>2</v>
      </c>
      <c r="D611">
        <v>0</v>
      </c>
      <c r="E611" t="s">
        <v>16</v>
      </c>
      <c r="F611" t="s">
        <v>47</v>
      </c>
    </row>
    <row r="612" spans="1:6" x14ac:dyDescent="0.25">
      <c r="A612" t="str">
        <f t="shared" si="9"/>
        <v>HBShp_Time_196</v>
      </c>
      <c r="B612">
        <v>196</v>
      </c>
      <c r="C612" t="s">
        <v>2</v>
      </c>
      <c r="D612">
        <v>0</v>
      </c>
      <c r="E612" t="s">
        <v>16</v>
      </c>
      <c r="F612" t="s">
        <v>47</v>
      </c>
    </row>
    <row r="613" spans="1:6" x14ac:dyDescent="0.25">
      <c r="A613" t="str">
        <f t="shared" si="9"/>
        <v>HBShp_Time_198</v>
      </c>
      <c r="B613">
        <v>198</v>
      </c>
      <c r="C613" t="s">
        <v>2</v>
      </c>
      <c r="D613">
        <v>0</v>
      </c>
      <c r="E613" t="s">
        <v>16</v>
      </c>
      <c r="F613" t="s">
        <v>47</v>
      </c>
    </row>
    <row r="614" spans="1:6" x14ac:dyDescent="0.25">
      <c r="A614" t="str">
        <f t="shared" si="9"/>
        <v>HBShp_Time_200</v>
      </c>
      <c r="B614">
        <v>200</v>
      </c>
      <c r="C614" t="s">
        <v>2</v>
      </c>
      <c r="D614">
        <v>0</v>
      </c>
      <c r="E614" t="s">
        <v>16</v>
      </c>
      <c r="F614" t="s">
        <v>47</v>
      </c>
    </row>
    <row r="615" spans="1:6" x14ac:dyDescent="0.25">
      <c r="A615" t="str">
        <f t="shared" si="9"/>
        <v>HBShp_Time_202</v>
      </c>
      <c r="B615">
        <v>202</v>
      </c>
      <c r="C615" t="s">
        <v>2</v>
      </c>
      <c r="D615">
        <v>0</v>
      </c>
      <c r="E615" t="s">
        <v>16</v>
      </c>
      <c r="F615" t="s">
        <v>47</v>
      </c>
    </row>
    <row r="616" spans="1:6" x14ac:dyDescent="0.25">
      <c r="A616" t="str">
        <f t="shared" si="9"/>
        <v>HBShp_GC_0</v>
      </c>
      <c r="B616">
        <v>0</v>
      </c>
      <c r="C616" t="s">
        <v>2</v>
      </c>
      <c r="D616">
        <v>0</v>
      </c>
      <c r="E616" t="s">
        <v>41</v>
      </c>
      <c r="F616" t="s">
        <v>47</v>
      </c>
    </row>
    <row r="617" spans="1:6" x14ac:dyDescent="0.25">
      <c r="A617" t="str">
        <f t="shared" si="9"/>
        <v>HBShp_GC_2</v>
      </c>
      <c r="B617">
        <v>2</v>
      </c>
      <c r="C617" t="s">
        <v>2</v>
      </c>
      <c r="D617">
        <v>2.0532700000000001E-2</v>
      </c>
      <c r="E617" t="s">
        <v>41</v>
      </c>
      <c r="F617" t="s">
        <v>47</v>
      </c>
    </row>
    <row r="618" spans="1:6" x14ac:dyDescent="0.25">
      <c r="A618" t="str">
        <f t="shared" si="9"/>
        <v>HBShp_GC_4</v>
      </c>
      <c r="B618">
        <v>4</v>
      </c>
      <c r="C618" t="s">
        <v>2</v>
      </c>
      <c r="D618">
        <v>5.6694300000000003E-2</v>
      </c>
      <c r="E618" t="s">
        <v>41</v>
      </c>
      <c r="F618" t="s">
        <v>47</v>
      </c>
    </row>
    <row r="619" spans="1:6" x14ac:dyDescent="0.25">
      <c r="A619" t="str">
        <f t="shared" si="9"/>
        <v>HBShp_GC_6</v>
      </c>
      <c r="B619">
        <v>6</v>
      </c>
      <c r="C619" t="s">
        <v>2</v>
      </c>
      <c r="D619">
        <v>0.145592</v>
      </c>
      <c r="E619" t="s">
        <v>41</v>
      </c>
      <c r="F619" t="s">
        <v>47</v>
      </c>
    </row>
    <row r="620" spans="1:6" x14ac:dyDescent="0.25">
      <c r="A620" t="str">
        <f t="shared" si="9"/>
        <v>HBShp_GC_8</v>
      </c>
      <c r="B620">
        <v>8</v>
      </c>
      <c r="C620" t="s">
        <v>2</v>
      </c>
      <c r="D620">
        <v>0.16087760000000001</v>
      </c>
      <c r="E620" t="s">
        <v>41</v>
      </c>
      <c r="F620" t="s">
        <v>47</v>
      </c>
    </row>
    <row r="621" spans="1:6" x14ac:dyDescent="0.25">
      <c r="A621" t="str">
        <f t="shared" si="9"/>
        <v>HBShp_GC_10</v>
      </c>
      <c r="B621">
        <v>10</v>
      </c>
      <c r="C621" t="s">
        <v>2</v>
      </c>
      <c r="D621">
        <v>0.14701059999999999</v>
      </c>
      <c r="E621" t="s">
        <v>41</v>
      </c>
      <c r="F621" t="s">
        <v>47</v>
      </c>
    </row>
    <row r="622" spans="1:6" x14ac:dyDescent="0.25">
      <c r="A622" t="str">
        <f t="shared" si="9"/>
        <v>HBShp_GC_12</v>
      </c>
      <c r="B622">
        <v>12</v>
      </c>
      <c r="C622" t="s">
        <v>2</v>
      </c>
      <c r="D622">
        <v>9.6930000000000002E-2</v>
      </c>
      <c r="E622" t="s">
        <v>41</v>
      </c>
      <c r="F622" t="s">
        <v>47</v>
      </c>
    </row>
    <row r="623" spans="1:6" x14ac:dyDescent="0.25">
      <c r="A623" t="str">
        <f t="shared" si="9"/>
        <v>HBShp_GC_14</v>
      </c>
      <c r="B623">
        <v>14</v>
      </c>
      <c r="C623" t="s">
        <v>2</v>
      </c>
      <c r="D623">
        <v>7.3126700000000003E-2</v>
      </c>
      <c r="E623" t="s">
        <v>41</v>
      </c>
      <c r="F623" t="s">
        <v>47</v>
      </c>
    </row>
    <row r="624" spans="1:6" x14ac:dyDescent="0.25">
      <c r="A624" t="str">
        <f t="shared" si="9"/>
        <v>HBShp_GC_16</v>
      </c>
      <c r="B624">
        <v>16</v>
      </c>
      <c r="C624" t="s">
        <v>2</v>
      </c>
      <c r="D624">
        <v>5.5488700000000002E-2</v>
      </c>
      <c r="E624" t="s">
        <v>41</v>
      </c>
      <c r="F624" t="s">
        <v>47</v>
      </c>
    </row>
    <row r="625" spans="1:6" x14ac:dyDescent="0.25">
      <c r="A625" t="str">
        <f t="shared" si="9"/>
        <v>HBShp_GC_18</v>
      </c>
      <c r="B625">
        <v>18</v>
      </c>
      <c r="C625" t="s">
        <v>2</v>
      </c>
      <c r="D625">
        <v>4.4448000000000001E-2</v>
      </c>
      <c r="E625" t="s">
        <v>41</v>
      </c>
      <c r="F625" t="s">
        <v>47</v>
      </c>
    </row>
    <row r="626" spans="1:6" x14ac:dyDescent="0.25">
      <c r="A626" t="str">
        <f t="shared" si="9"/>
        <v>HBShp_GC_20</v>
      </c>
      <c r="B626">
        <v>20</v>
      </c>
      <c r="C626" t="s">
        <v>2</v>
      </c>
      <c r="D626">
        <v>3.6351599999999998E-2</v>
      </c>
      <c r="E626" t="s">
        <v>41</v>
      </c>
      <c r="F626" t="s">
        <v>47</v>
      </c>
    </row>
    <row r="627" spans="1:6" x14ac:dyDescent="0.25">
      <c r="A627" t="str">
        <f t="shared" si="9"/>
        <v>HBShp_GC_22</v>
      </c>
      <c r="B627">
        <v>22</v>
      </c>
      <c r="C627" t="s">
        <v>2</v>
      </c>
      <c r="D627">
        <v>2.82554E-2</v>
      </c>
      <c r="E627" t="s">
        <v>41</v>
      </c>
      <c r="F627" t="s">
        <v>47</v>
      </c>
    </row>
    <row r="628" spans="1:6" x14ac:dyDescent="0.25">
      <c r="A628" t="str">
        <f t="shared" si="9"/>
        <v>HBShp_GC_24</v>
      </c>
      <c r="B628">
        <v>24</v>
      </c>
      <c r="C628" t="s">
        <v>2</v>
      </c>
      <c r="D628">
        <v>2.3566199999999999E-2</v>
      </c>
      <c r="E628" t="s">
        <v>41</v>
      </c>
      <c r="F628" t="s">
        <v>47</v>
      </c>
    </row>
    <row r="629" spans="1:6" x14ac:dyDescent="0.25">
      <c r="A629" t="str">
        <f t="shared" si="9"/>
        <v>HBShp_GC_26</v>
      </c>
      <c r="B629">
        <v>26</v>
      </c>
      <c r="C629" t="s">
        <v>2</v>
      </c>
      <c r="D629">
        <v>1.8877000000000001E-2</v>
      </c>
      <c r="E629" t="s">
        <v>41</v>
      </c>
      <c r="F629" t="s">
        <v>47</v>
      </c>
    </row>
    <row r="630" spans="1:6" x14ac:dyDescent="0.25">
      <c r="A630" t="str">
        <f t="shared" si="9"/>
        <v>HBShp_GC_28</v>
      </c>
      <c r="B630">
        <v>28</v>
      </c>
      <c r="C630" t="s">
        <v>2</v>
      </c>
      <c r="D630">
        <v>1.4187699999999999E-2</v>
      </c>
      <c r="E630" t="s">
        <v>41</v>
      </c>
      <c r="F630" t="s">
        <v>47</v>
      </c>
    </row>
    <row r="631" spans="1:6" x14ac:dyDescent="0.25">
      <c r="A631" t="str">
        <f t="shared" si="9"/>
        <v>HBShp_GC_30</v>
      </c>
      <c r="B631">
        <v>30</v>
      </c>
      <c r="C631" t="s">
        <v>2</v>
      </c>
      <c r="D631">
        <v>1.21023E-2</v>
      </c>
      <c r="E631" t="s">
        <v>41</v>
      </c>
      <c r="F631" t="s">
        <v>47</v>
      </c>
    </row>
    <row r="632" spans="1:6" x14ac:dyDescent="0.25">
      <c r="A632" t="str">
        <f t="shared" si="9"/>
        <v>HBShp_GC_32</v>
      </c>
      <c r="B632">
        <v>32</v>
      </c>
      <c r="C632" t="s">
        <v>2</v>
      </c>
      <c r="D632">
        <v>1.0016799999999999E-2</v>
      </c>
      <c r="E632" t="s">
        <v>41</v>
      </c>
      <c r="F632" t="s">
        <v>47</v>
      </c>
    </row>
    <row r="633" spans="1:6" x14ac:dyDescent="0.25">
      <c r="A633" t="str">
        <f t="shared" si="9"/>
        <v>HBShp_GC_34</v>
      </c>
      <c r="B633">
        <v>34</v>
      </c>
      <c r="C633" t="s">
        <v>2</v>
      </c>
      <c r="D633">
        <v>8.6380999999999993E-3</v>
      </c>
      <c r="E633" t="s">
        <v>41</v>
      </c>
      <c r="F633" t="s">
        <v>47</v>
      </c>
    </row>
    <row r="634" spans="1:6" x14ac:dyDescent="0.25">
      <c r="A634" t="str">
        <f t="shared" si="9"/>
        <v>HBShp_GC_36</v>
      </c>
      <c r="B634">
        <v>36</v>
      </c>
      <c r="C634" t="s">
        <v>2</v>
      </c>
      <c r="D634">
        <v>6.8091000000000002E-3</v>
      </c>
      <c r="E634" t="s">
        <v>41</v>
      </c>
      <c r="F634" t="s">
        <v>47</v>
      </c>
    </row>
    <row r="635" spans="1:6" x14ac:dyDescent="0.25">
      <c r="A635" t="str">
        <f t="shared" si="9"/>
        <v>HBShp_GC_38</v>
      </c>
      <c r="B635">
        <v>38</v>
      </c>
      <c r="C635" t="s">
        <v>2</v>
      </c>
      <c r="D635">
        <v>5.0693999999999999E-3</v>
      </c>
      <c r="E635" t="s">
        <v>41</v>
      </c>
      <c r="F635" t="s">
        <v>47</v>
      </c>
    </row>
    <row r="636" spans="1:6" x14ac:dyDescent="0.25">
      <c r="A636" t="str">
        <f t="shared" si="9"/>
        <v>HBShp_GC_40</v>
      </c>
      <c r="B636">
        <v>40</v>
      </c>
      <c r="C636" t="s">
        <v>2</v>
      </c>
      <c r="D636">
        <v>3.7309999999999999E-3</v>
      </c>
      <c r="E636" t="s">
        <v>41</v>
      </c>
      <c r="F636" t="s">
        <v>47</v>
      </c>
    </row>
    <row r="637" spans="1:6" x14ac:dyDescent="0.25">
      <c r="A637" t="str">
        <f t="shared" si="9"/>
        <v>HBShp_GC_42</v>
      </c>
      <c r="B637">
        <v>42</v>
      </c>
      <c r="C637" t="s">
        <v>2</v>
      </c>
      <c r="D637">
        <v>2.7874000000000002E-3</v>
      </c>
      <c r="E637" t="s">
        <v>41</v>
      </c>
      <c r="F637" t="s">
        <v>47</v>
      </c>
    </row>
    <row r="638" spans="1:6" x14ac:dyDescent="0.25">
      <c r="A638" t="str">
        <f t="shared" si="9"/>
        <v>HBShp_GC_44</v>
      </c>
      <c r="B638">
        <v>44</v>
      </c>
      <c r="C638" t="s">
        <v>2</v>
      </c>
      <c r="D638">
        <v>2.1402000000000001E-3</v>
      </c>
      <c r="E638" t="s">
        <v>41</v>
      </c>
      <c r="F638" t="s">
        <v>47</v>
      </c>
    </row>
    <row r="639" spans="1:6" x14ac:dyDescent="0.25">
      <c r="A639" t="str">
        <f t="shared" si="9"/>
        <v>HBShp_GC_46</v>
      </c>
      <c r="B639">
        <v>46</v>
      </c>
      <c r="C639" t="s">
        <v>2</v>
      </c>
      <c r="D639">
        <v>2.0092999999999999E-3</v>
      </c>
      <c r="E639" t="s">
        <v>41</v>
      </c>
      <c r="F639" t="s">
        <v>47</v>
      </c>
    </row>
    <row r="640" spans="1:6" x14ac:dyDescent="0.25">
      <c r="A640" t="str">
        <f t="shared" si="9"/>
        <v>HBShp_GC_48</v>
      </c>
      <c r="B640">
        <v>48</v>
      </c>
      <c r="C640" t="s">
        <v>2</v>
      </c>
      <c r="D640">
        <v>1.8787000000000001E-3</v>
      </c>
      <c r="E640" t="s">
        <v>41</v>
      </c>
      <c r="F640" t="s">
        <v>47</v>
      </c>
    </row>
    <row r="641" spans="1:6" x14ac:dyDescent="0.25">
      <c r="A641" t="str">
        <f t="shared" si="9"/>
        <v>HBShp_GC_50</v>
      </c>
      <c r="B641">
        <v>50</v>
      </c>
      <c r="C641" t="s">
        <v>2</v>
      </c>
      <c r="D641">
        <v>1.748E-3</v>
      </c>
      <c r="E641" t="s">
        <v>41</v>
      </c>
      <c r="F641" t="s">
        <v>47</v>
      </c>
    </row>
    <row r="642" spans="1:6" x14ac:dyDescent="0.25">
      <c r="A642" t="str">
        <f t="shared" ref="A642:A705" si="10">C642&amp;"_"&amp;E642&amp;"_"&amp;B642</f>
        <v>HBShp_GC_52</v>
      </c>
      <c r="B642">
        <v>52</v>
      </c>
      <c r="C642" t="s">
        <v>2</v>
      </c>
      <c r="D642">
        <v>1.6172000000000001E-3</v>
      </c>
      <c r="E642" t="s">
        <v>41</v>
      </c>
      <c r="F642" t="s">
        <v>47</v>
      </c>
    </row>
    <row r="643" spans="1:6" x14ac:dyDescent="0.25">
      <c r="A643" t="str">
        <f t="shared" si="10"/>
        <v>HBShp_GC_54</v>
      </c>
      <c r="B643">
        <v>54</v>
      </c>
      <c r="C643" t="s">
        <v>2</v>
      </c>
      <c r="D643">
        <v>1.4863000000000001E-3</v>
      </c>
      <c r="E643" t="s">
        <v>41</v>
      </c>
      <c r="F643" t="s">
        <v>47</v>
      </c>
    </row>
    <row r="644" spans="1:6" x14ac:dyDescent="0.25">
      <c r="A644" t="str">
        <f t="shared" si="10"/>
        <v>HBShp_GC_56</v>
      </c>
      <c r="B644">
        <v>56</v>
      </c>
      <c r="C644" t="s">
        <v>2</v>
      </c>
      <c r="D644">
        <v>1.3554000000000001E-3</v>
      </c>
      <c r="E644" t="s">
        <v>41</v>
      </c>
      <c r="F644" t="s">
        <v>47</v>
      </c>
    </row>
    <row r="645" spans="1:6" x14ac:dyDescent="0.25">
      <c r="A645" t="str">
        <f t="shared" si="10"/>
        <v>HBShp_GC_58</v>
      </c>
      <c r="B645">
        <v>58</v>
      </c>
      <c r="C645" t="s">
        <v>2</v>
      </c>
      <c r="D645">
        <v>1.2248000000000001E-3</v>
      </c>
      <c r="E645" t="s">
        <v>41</v>
      </c>
      <c r="F645" t="s">
        <v>47</v>
      </c>
    </row>
    <row r="646" spans="1:6" x14ac:dyDescent="0.25">
      <c r="A646" t="str">
        <f t="shared" si="10"/>
        <v>HBShp_GC_60</v>
      </c>
      <c r="B646">
        <v>60</v>
      </c>
      <c r="C646" t="s">
        <v>2</v>
      </c>
      <c r="D646">
        <v>1.0939999999999999E-3</v>
      </c>
      <c r="E646" t="s">
        <v>41</v>
      </c>
      <c r="F646" t="s">
        <v>47</v>
      </c>
    </row>
    <row r="647" spans="1:6" x14ac:dyDescent="0.25">
      <c r="A647" t="str">
        <f t="shared" si="10"/>
        <v>HBShp_GC_62</v>
      </c>
      <c r="B647">
        <v>62</v>
      </c>
      <c r="C647" t="s">
        <v>2</v>
      </c>
      <c r="D647">
        <v>9.634E-4</v>
      </c>
      <c r="E647" t="s">
        <v>41</v>
      </c>
      <c r="F647" t="s">
        <v>47</v>
      </c>
    </row>
    <row r="648" spans="1:6" x14ac:dyDescent="0.25">
      <c r="A648" t="str">
        <f t="shared" si="10"/>
        <v>HBShp_GC_64</v>
      </c>
      <c r="B648">
        <v>64</v>
      </c>
      <c r="C648" t="s">
        <v>2</v>
      </c>
      <c r="D648">
        <v>8.3259999999999996E-4</v>
      </c>
      <c r="E648" t="s">
        <v>41</v>
      </c>
      <c r="F648" t="s">
        <v>47</v>
      </c>
    </row>
    <row r="649" spans="1:6" x14ac:dyDescent="0.25">
      <c r="A649" t="str">
        <f t="shared" si="10"/>
        <v>HBShp_GC_66</v>
      </c>
      <c r="B649">
        <v>66</v>
      </c>
      <c r="C649" t="s">
        <v>2</v>
      </c>
      <c r="D649">
        <v>7.0189999999999998E-4</v>
      </c>
      <c r="E649" t="s">
        <v>41</v>
      </c>
      <c r="F649" t="s">
        <v>47</v>
      </c>
    </row>
    <row r="650" spans="1:6" x14ac:dyDescent="0.25">
      <c r="A650" t="str">
        <f t="shared" si="10"/>
        <v>HBShp_GC_68</v>
      </c>
      <c r="B650">
        <v>68</v>
      </c>
      <c r="C650" t="s">
        <v>2</v>
      </c>
      <c r="D650">
        <v>5.7109999999999995E-4</v>
      </c>
      <c r="E650" t="s">
        <v>41</v>
      </c>
      <c r="F650" t="s">
        <v>47</v>
      </c>
    </row>
    <row r="651" spans="1:6" x14ac:dyDescent="0.25">
      <c r="A651" t="str">
        <f t="shared" si="10"/>
        <v>HBShp_GC_70</v>
      </c>
      <c r="B651">
        <v>70</v>
      </c>
      <c r="C651" t="s">
        <v>2</v>
      </c>
      <c r="D651">
        <v>5.53E-4</v>
      </c>
      <c r="E651" t="s">
        <v>41</v>
      </c>
      <c r="F651" t="s">
        <v>47</v>
      </c>
    </row>
    <row r="652" spans="1:6" x14ac:dyDescent="0.25">
      <c r="A652" t="str">
        <f t="shared" si="10"/>
        <v>HBShp_GC_72</v>
      </c>
      <c r="B652">
        <v>72</v>
      </c>
      <c r="C652" t="s">
        <v>2</v>
      </c>
      <c r="D652">
        <v>5.3499999999999999E-4</v>
      </c>
      <c r="E652" t="s">
        <v>41</v>
      </c>
      <c r="F652" t="s">
        <v>47</v>
      </c>
    </row>
    <row r="653" spans="1:6" x14ac:dyDescent="0.25">
      <c r="A653" t="str">
        <f t="shared" si="10"/>
        <v>HBShp_GC_74</v>
      </c>
      <c r="B653">
        <v>74</v>
      </c>
      <c r="C653" t="s">
        <v>2</v>
      </c>
      <c r="D653">
        <v>5.1690000000000004E-4</v>
      </c>
      <c r="E653" t="s">
        <v>41</v>
      </c>
      <c r="F653" t="s">
        <v>47</v>
      </c>
    </row>
    <row r="654" spans="1:6" x14ac:dyDescent="0.25">
      <c r="A654" t="str">
        <f t="shared" si="10"/>
        <v>HBShp_GC_76</v>
      </c>
      <c r="B654">
        <v>76</v>
      </c>
      <c r="C654" t="s">
        <v>2</v>
      </c>
      <c r="D654">
        <v>4.9879999999999998E-4</v>
      </c>
      <c r="E654" t="s">
        <v>41</v>
      </c>
      <c r="F654" t="s">
        <v>47</v>
      </c>
    </row>
    <row r="655" spans="1:6" x14ac:dyDescent="0.25">
      <c r="A655" t="str">
        <f t="shared" si="10"/>
        <v>HBShp_GC_78</v>
      </c>
      <c r="B655">
        <v>78</v>
      </c>
      <c r="C655" t="s">
        <v>2</v>
      </c>
      <c r="D655">
        <v>4.8069999999999997E-4</v>
      </c>
      <c r="E655" t="s">
        <v>41</v>
      </c>
      <c r="F655" t="s">
        <v>47</v>
      </c>
    </row>
    <row r="656" spans="1:6" x14ac:dyDescent="0.25">
      <c r="A656" t="str">
        <f t="shared" si="10"/>
        <v>HBShp_GC_80</v>
      </c>
      <c r="B656">
        <v>80</v>
      </c>
      <c r="C656" t="s">
        <v>2</v>
      </c>
      <c r="D656">
        <v>4.6260000000000002E-4</v>
      </c>
      <c r="E656" t="s">
        <v>41</v>
      </c>
      <c r="F656" t="s">
        <v>47</v>
      </c>
    </row>
    <row r="657" spans="1:6" x14ac:dyDescent="0.25">
      <c r="A657" t="str">
        <f t="shared" si="10"/>
        <v>HBShp_GC_82</v>
      </c>
      <c r="B657">
        <v>82</v>
      </c>
      <c r="C657" t="s">
        <v>2</v>
      </c>
      <c r="D657">
        <v>4.4450000000000002E-4</v>
      </c>
      <c r="E657" t="s">
        <v>41</v>
      </c>
      <c r="F657" t="s">
        <v>47</v>
      </c>
    </row>
    <row r="658" spans="1:6" x14ac:dyDescent="0.25">
      <c r="A658" t="str">
        <f t="shared" si="10"/>
        <v>HBShp_GC_84</v>
      </c>
      <c r="B658">
        <v>84</v>
      </c>
      <c r="C658" t="s">
        <v>2</v>
      </c>
      <c r="D658">
        <v>4.2640000000000001E-4</v>
      </c>
      <c r="E658" t="s">
        <v>41</v>
      </c>
      <c r="F658" t="s">
        <v>47</v>
      </c>
    </row>
    <row r="659" spans="1:6" x14ac:dyDescent="0.25">
      <c r="A659" t="str">
        <f t="shared" si="10"/>
        <v>HBShp_GC_86</v>
      </c>
      <c r="B659">
        <v>86</v>
      </c>
      <c r="C659" t="s">
        <v>2</v>
      </c>
      <c r="D659">
        <v>4.082E-4</v>
      </c>
      <c r="E659" t="s">
        <v>41</v>
      </c>
      <c r="F659" t="s">
        <v>47</v>
      </c>
    </row>
    <row r="660" spans="1:6" x14ac:dyDescent="0.25">
      <c r="A660" t="str">
        <f t="shared" si="10"/>
        <v>HBShp_GC_88</v>
      </c>
      <c r="B660">
        <v>88</v>
      </c>
      <c r="C660" t="s">
        <v>2</v>
      </c>
      <c r="D660">
        <v>3.901E-4</v>
      </c>
      <c r="E660" t="s">
        <v>41</v>
      </c>
      <c r="F660" t="s">
        <v>47</v>
      </c>
    </row>
    <row r="661" spans="1:6" x14ac:dyDescent="0.25">
      <c r="A661" t="str">
        <f t="shared" si="10"/>
        <v>HBShp_GC_90</v>
      </c>
      <c r="B661">
        <v>90</v>
      </c>
      <c r="C661" t="s">
        <v>2</v>
      </c>
      <c r="D661">
        <v>3.7199999999999999E-4</v>
      </c>
      <c r="E661" t="s">
        <v>41</v>
      </c>
      <c r="F661" t="s">
        <v>47</v>
      </c>
    </row>
    <row r="662" spans="1:6" x14ac:dyDescent="0.25">
      <c r="A662" t="str">
        <f t="shared" si="10"/>
        <v>HBShp_GC_92</v>
      </c>
      <c r="B662">
        <v>92</v>
      </c>
      <c r="C662" t="s">
        <v>2</v>
      </c>
      <c r="D662">
        <v>3.5399999999999999E-4</v>
      </c>
      <c r="E662" t="s">
        <v>41</v>
      </c>
      <c r="F662" t="s">
        <v>47</v>
      </c>
    </row>
    <row r="663" spans="1:6" x14ac:dyDescent="0.25">
      <c r="A663" t="str">
        <f t="shared" si="10"/>
        <v>HBShp_GC_94</v>
      </c>
      <c r="B663">
        <v>94</v>
      </c>
      <c r="C663" t="s">
        <v>2</v>
      </c>
      <c r="D663">
        <v>3.3589999999999998E-4</v>
      </c>
      <c r="E663" t="s">
        <v>41</v>
      </c>
      <c r="F663" t="s">
        <v>47</v>
      </c>
    </row>
    <row r="664" spans="1:6" x14ac:dyDescent="0.25">
      <c r="A664" t="str">
        <f t="shared" si="10"/>
        <v>HBShp_GC_96</v>
      </c>
      <c r="B664">
        <v>96</v>
      </c>
      <c r="C664" t="s">
        <v>2</v>
      </c>
      <c r="D664">
        <v>3.1780000000000003E-4</v>
      </c>
      <c r="E664" t="s">
        <v>41</v>
      </c>
      <c r="F664" t="s">
        <v>47</v>
      </c>
    </row>
    <row r="665" spans="1:6" x14ac:dyDescent="0.25">
      <c r="A665" t="str">
        <f t="shared" si="10"/>
        <v>HBShp_GC_98</v>
      </c>
      <c r="B665">
        <v>98</v>
      </c>
      <c r="C665" t="s">
        <v>2</v>
      </c>
      <c r="D665">
        <v>2.9970000000000002E-4</v>
      </c>
      <c r="E665" t="s">
        <v>41</v>
      </c>
      <c r="F665" t="s">
        <v>47</v>
      </c>
    </row>
    <row r="666" spans="1:6" x14ac:dyDescent="0.25">
      <c r="A666" t="str">
        <f t="shared" si="10"/>
        <v>HBShp_GC_100</v>
      </c>
      <c r="B666">
        <v>100</v>
      </c>
      <c r="C666" t="s">
        <v>2</v>
      </c>
      <c r="D666">
        <v>2.8150000000000001E-4</v>
      </c>
      <c r="E666" t="s">
        <v>41</v>
      </c>
      <c r="F666" t="s">
        <v>47</v>
      </c>
    </row>
    <row r="667" spans="1:6" x14ac:dyDescent="0.25">
      <c r="A667" t="str">
        <f t="shared" si="10"/>
        <v>HBShp_GC_102</v>
      </c>
      <c r="B667">
        <v>102</v>
      </c>
      <c r="C667" t="s">
        <v>2</v>
      </c>
      <c r="D667">
        <v>2.6340000000000001E-4</v>
      </c>
      <c r="E667" t="s">
        <v>41</v>
      </c>
      <c r="F667" t="s">
        <v>47</v>
      </c>
    </row>
    <row r="668" spans="1:6" x14ac:dyDescent="0.25">
      <c r="A668" t="str">
        <f t="shared" si="10"/>
        <v>HBShp_GC_104</v>
      </c>
      <c r="B668">
        <v>104</v>
      </c>
      <c r="C668" t="s">
        <v>2</v>
      </c>
      <c r="D668">
        <v>2.453E-4</v>
      </c>
      <c r="E668" t="s">
        <v>41</v>
      </c>
      <c r="F668" t="s">
        <v>47</v>
      </c>
    </row>
    <row r="669" spans="1:6" x14ac:dyDescent="0.25">
      <c r="A669" t="str">
        <f t="shared" si="10"/>
        <v>HBShp_GC_106</v>
      </c>
      <c r="B669">
        <v>106</v>
      </c>
      <c r="C669" t="s">
        <v>2</v>
      </c>
      <c r="D669">
        <v>2.2719999999999999E-4</v>
      </c>
      <c r="E669" t="s">
        <v>41</v>
      </c>
      <c r="F669" t="s">
        <v>47</v>
      </c>
    </row>
    <row r="670" spans="1:6" x14ac:dyDescent="0.25">
      <c r="A670" t="str">
        <f t="shared" si="10"/>
        <v>HBShp_GC_108</v>
      </c>
      <c r="B670">
        <v>108</v>
      </c>
      <c r="C670" t="s">
        <v>2</v>
      </c>
      <c r="D670">
        <v>2.209E-4</v>
      </c>
      <c r="E670" t="s">
        <v>41</v>
      </c>
      <c r="F670" t="s">
        <v>47</v>
      </c>
    </row>
    <row r="671" spans="1:6" x14ac:dyDescent="0.25">
      <c r="A671" t="str">
        <f t="shared" si="10"/>
        <v>HBShp_GC_110</v>
      </c>
      <c r="B671">
        <v>110</v>
      </c>
      <c r="C671" t="s">
        <v>2</v>
      </c>
      <c r="D671">
        <v>2.1460000000000001E-4</v>
      </c>
      <c r="E671" t="s">
        <v>41</v>
      </c>
      <c r="F671" t="s">
        <v>47</v>
      </c>
    </row>
    <row r="672" spans="1:6" x14ac:dyDescent="0.25">
      <c r="A672" t="str">
        <f t="shared" si="10"/>
        <v>HBShp_GC_112</v>
      </c>
      <c r="B672">
        <v>112</v>
      </c>
      <c r="C672" t="s">
        <v>2</v>
      </c>
      <c r="D672">
        <v>2.084E-4</v>
      </c>
      <c r="E672" t="s">
        <v>41</v>
      </c>
      <c r="F672" t="s">
        <v>47</v>
      </c>
    </row>
    <row r="673" spans="1:6" x14ac:dyDescent="0.25">
      <c r="A673" t="str">
        <f t="shared" si="10"/>
        <v>HBShp_GC_114</v>
      </c>
      <c r="B673">
        <v>114</v>
      </c>
      <c r="C673" t="s">
        <v>2</v>
      </c>
      <c r="D673">
        <v>2.0210000000000001E-4</v>
      </c>
      <c r="E673" t="s">
        <v>41</v>
      </c>
      <c r="F673" t="s">
        <v>47</v>
      </c>
    </row>
    <row r="674" spans="1:6" x14ac:dyDescent="0.25">
      <c r="A674" t="str">
        <f t="shared" si="10"/>
        <v>HBShp_GC_116</v>
      </c>
      <c r="B674">
        <v>116</v>
      </c>
      <c r="C674" t="s">
        <v>2</v>
      </c>
      <c r="D674">
        <v>1.9579999999999999E-4</v>
      </c>
      <c r="E674" t="s">
        <v>41</v>
      </c>
      <c r="F674" t="s">
        <v>47</v>
      </c>
    </row>
    <row r="675" spans="1:6" x14ac:dyDescent="0.25">
      <c r="A675" t="str">
        <f t="shared" si="10"/>
        <v>HBShp_GC_118</v>
      </c>
      <c r="B675">
        <v>118</v>
      </c>
      <c r="C675" t="s">
        <v>2</v>
      </c>
      <c r="D675">
        <v>1.895E-4</v>
      </c>
      <c r="E675" t="s">
        <v>41</v>
      </c>
      <c r="F675" t="s">
        <v>47</v>
      </c>
    </row>
    <row r="676" spans="1:6" x14ac:dyDescent="0.25">
      <c r="A676" t="str">
        <f t="shared" si="10"/>
        <v>HBShp_GC_120</v>
      </c>
      <c r="B676">
        <v>120</v>
      </c>
      <c r="C676" t="s">
        <v>2</v>
      </c>
      <c r="D676">
        <v>1.8330000000000001E-4</v>
      </c>
      <c r="E676" t="s">
        <v>41</v>
      </c>
      <c r="F676" t="s">
        <v>47</v>
      </c>
    </row>
    <row r="677" spans="1:6" x14ac:dyDescent="0.25">
      <c r="A677" t="str">
        <f t="shared" si="10"/>
        <v>HBShp_GC_122</v>
      </c>
      <c r="B677">
        <v>122</v>
      </c>
      <c r="C677" t="s">
        <v>2</v>
      </c>
      <c r="D677">
        <v>1.771E-4</v>
      </c>
      <c r="E677" t="s">
        <v>41</v>
      </c>
      <c r="F677" t="s">
        <v>47</v>
      </c>
    </row>
    <row r="678" spans="1:6" x14ac:dyDescent="0.25">
      <c r="A678" t="str">
        <f t="shared" si="10"/>
        <v>HBShp_GC_124</v>
      </c>
      <c r="B678">
        <v>124</v>
      </c>
      <c r="C678" t="s">
        <v>2</v>
      </c>
      <c r="D678">
        <v>1.708E-4</v>
      </c>
      <c r="E678" t="s">
        <v>41</v>
      </c>
      <c r="F678" t="s">
        <v>47</v>
      </c>
    </row>
    <row r="679" spans="1:6" x14ac:dyDescent="0.25">
      <c r="A679" t="str">
        <f t="shared" si="10"/>
        <v>HBShp_GC_126</v>
      </c>
      <c r="B679">
        <v>126</v>
      </c>
      <c r="C679" t="s">
        <v>2</v>
      </c>
      <c r="D679">
        <v>1.6449999999999999E-4</v>
      </c>
      <c r="E679" t="s">
        <v>41</v>
      </c>
      <c r="F679" t="s">
        <v>47</v>
      </c>
    </row>
    <row r="680" spans="1:6" x14ac:dyDescent="0.25">
      <c r="A680" t="str">
        <f t="shared" si="10"/>
        <v>HBShp_GC_128</v>
      </c>
      <c r="B680">
        <v>128</v>
      </c>
      <c r="C680" t="s">
        <v>2</v>
      </c>
      <c r="D680">
        <v>1.583E-4</v>
      </c>
      <c r="E680" t="s">
        <v>41</v>
      </c>
      <c r="F680" t="s">
        <v>47</v>
      </c>
    </row>
    <row r="681" spans="1:6" x14ac:dyDescent="0.25">
      <c r="A681" t="str">
        <f t="shared" si="10"/>
        <v>HBShp_GC_130</v>
      </c>
      <c r="B681">
        <v>130</v>
      </c>
      <c r="C681" t="s">
        <v>2</v>
      </c>
      <c r="D681">
        <v>1.5200000000000001E-4</v>
      </c>
      <c r="E681" t="s">
        <v>41</v>
      </c>
      <c r="F681" t="s">
        <v>47</v>
      </c>
    </row>
    <row r="682" spans="1:6" x14ac:dyDescent="0.25">
      <c r="A682" t="str">
        <f t="shared" si="10"/>
        <v>HBShp_GC_132</v>
      </c>
      <c r="B682">
        <v>132</v>
      </c>
      <c r="C682" t="s">
        <v>2</v>
      </c>
      <c r="D682">
        <v>1.4569999999999999E-4</v>
      </c>
      <c r="E682" t="s">
        <v>41</v>
      </c>
      <c r="F682" t="s">
        <v>47</v>
      </c>
    </row>
    <row r="683" spans="1:6" x14ac:dyDescent="0.25">
      <c r="A683" t="str">
        <f t="shared" si="10"/>
        <v>HBShp_GC_134</v>
      </c>
      <c r="B683">
        <v>134</v>
      </c>
      <c r="C683" t="s">
        <v>2</v>
      </c>
      <c r="D683">
        <v>1.3880000000000001E-4</v>
      </c>
      <c r="E683" t="s">
        <v>41</v>
      </c>
      <c r="F683" t="s">
        <v>47</v>
      </c>
    </row>
    <row r="684" spans="1:6" x14ac:dyDescent="0.25">
      <c r="A684" t="str">
        <f t="shared" si="10"/>
        <v>HBShp_GC_136</v>
      </c>
      <c r="B684">
        <v>136</v>
      </c>
      <c r="C684" t="s">
        <v>2</v>
      </c>
      <c r="D684">
        <v>1.3180000000000001E-4</v>
      </c>
      <c r="E684" t="s">
        <v>41</v>
      </c>
      <c r="F684" t="s">
        <v>47</v>
      </c>
    </row>
    <row r="685" spans="1:6" x14ac:dyDescent="0.25">
      <c r="A685" t="str">
        <f t="shared" si="10"/>
        <v>HBShp_GC_138</v>
      </c>
      <c r="B685">
        <v>138</v>
      </c>
      <c r="C685" t="s">
        <v>2</v>
      </c>
      <c r="D685">
        <v>1.248E-4</v>
      </c>
      <c r="E685" t="s">
        <v>41</v>
      </c>
      <c r="F685" t="s">
        <v>47</v>
      </c>
    </row>
    <row r="686" spans="1:6" x14ac:dyDescent="0.25">
      <c r="A686" t="str">
        <f t="shared" si="10"/>
        <v>HBShp_GC_140</v>
      </c>
      <c r="B686">
        <v>140</v>
      </c>
      <c r="C686" t="s">
        <v>2</v>
      </c>
      <c r="D686">
        <v>1.1790000000000001E-4</v>
      </c>
      <c r="E686" t="s">
        <v>41</v>
      </c>
      <c r="F686" t="s">
        <v>47</v>
      </c>
    </row>
    <row r="687" spans="1:6" x14ac:dyDescent="0.25">
      <c r="A687" t="str">
        <f t="shared" si="10"/>
        <v>HBShp_GC_142</v>
      </c>
      <c r="B687">
        <v>142</v>
      </c>
      <c r="C687" t="s">
        <v>2</v>
      </c>
      <c r="D687">
        <v>1.109E-4</v>
      </c>
      <c r="E687" t="s">
        <v>41</v>
      </c>
      <c r="F687" t="s">
        <v>47</v>
      </c>
    </row>
    <row r="688" spans="1:6" x14ac:dyDescent="0.25">
      <c r="A688" t="str">
        <f t="shared" si="10"/>
        <v>HBShp_GC_144</v>
      </c>
      <c r="B688">
        <v>144</v>
      </c>
      <c r="C688" t="s">
        <v>2</v>
      </c>
      <c r="D688">
        <v>1.039E-4</v>
      </c>
      <c r="E688" t="s">
        <v>41</v>
      </c>
      <c r="F688" t="s">
        <v>47</v>
      </c>
    </row>
    <row r="689" spans="1:6" x14ac:dyDescent="0.25">
      <c r="A689" t="str">
        <f t="shared" si="10"/>
        <v>HBShp_GC_146</v>
      </c>
      <c r="B689">
        <v>146</v>
      </c>
      <c r="C689" t="s">
        <v>2</v>
      </c>
      <c r="D689" s="83">
        <v>9.6899999999999997E-5</v>
      </c>
      <c r="E689" t="s">
        <v>41</v>
      </c>
      <c r="F689" t="s">
        <v>47</v>
      </c>
    </row>
    <row r="690" spans="1:6" x14ac:dyDescent="0.25">
      <c r="A690" t="str">
        <f t="shared" si="10"/>
        <v>HBShp_GC_148</v>
      </c>
      <c r="B690">
        <v>148</v>
      </c>
      <c r="C690" t="s">
        <v>2</v>
      </c>
      <c r="D690" s="83">
        <v>9.0000000000000006E-5</v>
      </c>
      <c r="E690" t="s">
        <v>41</v>
      </c>
      <c r="F690" t="s">
        <v>47</v>
      </c>
    </row>
    <row r="691" spans="1:6" x14ac:dyDescent="0.25">
      <c r="A691" t="str">
        <f t="shared" si="10"/>
        <v>HBShp_GC_150</v>
      </c>
      <c r="B691">
        <v>150</v>
      </c>
      <c r="C691" t="s">
        <v>2</v>
      </c>
      <c r="D691" s="83">
        <v>8.2999999999999998E-5</v>
      </c>
      <c r="E691" t="s">
        <v>41</v>
      </c>
      <c r="F691" t="s">
        <v>47</v>
      </c>
    </row>
    <row r="692" spans="1:6" x14ac:dyDescent="0.25">
      <c r="A692" t="str">
        <f t="shared" si="10"/>
        <v>HBShp_GC_152</v>
      </c>
      <c r="B692">
        <v>152</v>
      </c>
      <c r="C692" t="s">
        <v>2</v>
      </c>
      <c r="D692" s="83">
        <v>7.6000000000000004E-5</v>
      </c>
      <c r="E692" t="s">
        <v>41</v>
      </c>
      <c r="F692" t="s">
        <v>47</v>
      </c>
    </row>
    <row r="693" spans="1:6" x14ac:dyDescent="0.25">
      <c r="A693" t="str">
        <f t="shared" si="10"/>
        <v>HBShp_GC_154</v>
      </c>
      <c r="B693">
        <v>154</v>
      </c>
      <c r="C693" t="s">
        <v>2</v>
      </c>
      <c r="D693" s="83">
        <v>6.9099999999999999E-5</v>
      </c>
      <c r="E693" t="s">
        <v>41</v>
      </c>
      <c r="F693" t="s">
        <v>47</v>
      </c>
    </row>
    <row r="694" spans="1:6" x14ac:dyDescent="0.25">
      <c r="A694" t="str">
        <f t="shared" si="10"/>
        <v>HBShp_GC_156</v>
      </c>
      <c r="B694">
        <v>156</v>
      </c>
      <c r="C694" t="s">
        <v>2</v>
      </c>
      <c r="D694" s="83">
        <v>6.2799999999999995E-5</v>
      </c>
      <c r="E694" t="s">
        <v>41</v>
      </c>
      <c r="F694" t="s">
        <v>47</v>
      </c>
    </row>
    <row r="695" spans="1:6" x14ac:dyDescent="0.25">
      <c r="A695" t="str">
        <f t="shared" si="10"/>
        <v>HBShp_GC_158</v>
      </c>
      <c r="B695">
        <v>158</v>
      </c>
      <c r="C695" t="s">
        <v>2</v>
      </c>
      <c r="D695" s="83">
        <v>5.6499999999999998E-5</v>
      </c>
      <c r="E695" t="s">
        <v>41</v>
      </c>
      <c r="F695" t="s">
        <v>47</v>
      </c>
    </row>
    <row r="696" spans="1:6" x14ac:dyDescent="0.25">
      <c r="A696" t="str">
        <f t="shared" si="10"/>
        <v>HBShp_GC_160</v>
      </c>
      <c r="B696">
        <v>160</v>
      </c>
      <c r="C696" t="s">
        <v>2</v>
      </c>
      <c r="D696" s="83">
        <v>5.02E-5</v>
      </c>
      <c r="E696" t="s">
        <v>41</v>
      </c>
      <c r="F696" t="s">
        <v>47</v>
      </c>
    </row>
    <row r="697" spans="1:6" x14ac:dyDescent="0.25">
      <c r="A697" t="str">
        <f t="shared" si="10"/>
        <v>HBShp_GC_162</v>
      </c>
      <c r="B697">
        <v>162</v>
      </c>
      <c r="C697" t="s">
        <v>2</v>
      </c>
      <c r="D697" s="83">
        <v>4.3999999999999999E-5</v>
      </c>
      <c r="E697" t="s">
        <v>41</v>
      </c>
      <c r="F697" t="s">
        <v>47</v>
      </c>
    </row>
    <row r="698" spans="1:6" x14ac:dyDescent="0.25">
      <c r="A698" t="str">
        <f t="shared" si="10"/>
        <v>HBShp_GC_164</v>
      </c>
      <c r="B698">
        <v>164</v>
      </c>
      <c r="C698" t="s">
        <v>2</v>
      </c>
      <c r="D698" s="83">
        <v>3.7700000000000002E-5</v>
      </c>
      <c r="E698" t="s">
        <v>41</v>
      </c>
      <c r="F698" t="s">
        <v>47</v>
      </c>
    </row>
    <row r="699" spans="1:6" x14ac:dyDescent="0.25">
      <c r="A699" t="str">
        <f t="shared" si="10"/>
        <v>HBShp_GC_166</v>
      </c>
      <c r="B699">
        <v>166</v>
      </c>
      <c r="C699" t="s">
        <v>2</v>
      </c>
      <c r="D699" s="83">
        <v>3.1399999999999998E-5</v>
      </c>
      <c r="E699" t="s">
        <v>41</v>
      </c>
      <c r="F699" t="s">
        <v>47</v>
      </c>
    </row>
    <row r="700" spans="1:6" x14ac:dyDescent="0.25">
      <c r="A700" t="str">
        <f t="shared" si="10"/>
        <v>HBShp_GC_168</v>
      </c>
      <c r="B700">
        <v>168</v>
      </c>
      <c r="C700" t="s">
        <v>2</v>
      </c>
      <c r="D700" s="83">
        <v>2.51E-5</v>
      </c>
      <c r="E700" t="s">
        <v>41</v>
      </c>
      <c r="F700" t="s">
        <v>47</v>
      </c>
    </row>
    <row r="701" spans="1:6" x14ac:dyDescent="0.25">
      <c r="A701" t="str">
        <f t="shared" si="10"/>
        <v>HBShp_GC_170</v>
      </c>
      <c r="B701">
        <v>170</v>
      </c>
      <c r="C701" t="s">
        <v>2</v>
      </c>
      <c r="D701" s="83">
        <v>1.88E-5</v>
      </c>
      <c r="E701" t="s">
        <v>41</v>
      </c>
      <c r="F701" t="s">
        <v>47</v>
      </c>
    </row>
    <row r="702" spans="1:6" x14ac:dyDescent="0.25">
      <c r="A702" t="str">
        <f t="shared" si="10"/>
        <v>HBShp_GC_172</v>
      </c>
      <c r="B702">
        <v>172</v>
      </c>
      <c r="C702" t="s">
        <v>2</v>
      </c>
      <c r="D702" s="83">
        <v>1.26E-5</v>
      </c>
      <c r="E702" t="s">
        <v>41</v>
      </c>
      <c r="F702" t="s">
        <v>47</v>
      </c>
    </row>
    <row r="703" spans="1:6" x14ac:dyDescent="0.25">
      <c r="A703" t="str">
        <f t="shared" si="10"/>
        <v>HBShp_GC_174</v>
      </c>
      <c r="B703">
        <v>174</v>
      </c>
      <c r="C703" t="s">
        <v>2</v>
      </c>
      <c r="D703" s="83">
        <v>6.2999999999999998E-6</v>
      </c>
      <c r="E703" t="s">
        <v>41</v>
      </c>
      <c r="F703" t="s">
        <v>47</v>
      </c>
    </row>
    <row r="704" spans="1:6" x14ac:dyDescent="0.25">
      <c r="A704" t="str">
        <f t="shared" si="10"/>
        <v>HBShp_GC_176</v>
      </c>
      <c r="B704">
        <v>176</v>
      </c>
      <c r="C704" t="s">
        <v>2</v>
      </c>
      <c r="D704">
        <v>0</v>
      </c>
      <c r="E704" t="s">
        <v>41</v>
      </c>
      <c r="F704" t="s">
        <v>47</v>
      </c>
    </row>
    <row r="705" spans="1:6" x14ac:dyDescent="0.25">
      <c r="A705" t="str">
        <f t="shared" si="10"/>
        <v>HBShp_GC_178</v>
      </c>
      <c r="B705">
        <v>178</v>
      </c>
      <c r="C705" t="s">
        <v>2</v>
      </c>
      <c r="D705">
        <v>0</v>
      </c>
      <c r="E705" t="s">
        <v>41</v>
      </c>
      <c r="F705" t="s">
        <v>47</v>
      </c>
    </row>
    <row r="706" spans="1:6" x14ac:dyDescent="0.25">
      <c r="A706" t="str">
        <f t="shared" ref="A706:A769" si="11">C706&amp;"_"&amp;E706&amp;"_"&amp;B706</f>
        <v>HBShp_GC_180</v>
      </c>
      <c r="B706">
        <v>180</v>
      </c>
      <c r="C706" t="s">
        <v>2</v>
      </c>
      <c r="D706">
        <v>0</v>
      </c>
      <c r="E706" t="s">
        <v>41</v>
      </c>
      <c r="F706" t="s">
        <v>47</v>
      </c>
    </row>
    <row r="707" spans="1:6" x14ac:dyDescent="0.25">
      <c r="A707" t="str">
        <f t="shared" si="11"/>
        <v>HBShp_GC_182</v>
      </c>
      <c r="B707">
        <v>182</v>
      </c>
      <c r="C707" t="s">
        <v>2</v>
      </c>
      <c r="D707">
        <v>0</v>
      </c>
      <c r="E707" t="s">
        <v>41</v>
      </c>
      <c r="F707" t="s">
        <v>47</v>
      </c>
    </row>
    <row r="708" spans="1:6" x14ac:dyDescent="0.25">
      <c r="A708" t="str">
        <f t="shared" si="11"/>
        <v>HBShp_GC_184</v>
      </c>
      <c r="B708">
        <v>184</v>
      </c>
      <c r="C708" t="s">
        <v>2</v>
      </c>
      <c r="D708">
        <v>0</v>
      </c>
      <c r="E708" t="s">
        <v>41</v>
      </c>
      <c r="F708" t="s">
        <v>47</v>
      </c>
    </row>
    <row r="709" spans="1:6" x14ac:dyDescent="0.25">
      <c r="A709" t="str">
        <f t="shared" si="11"/>
        <v>HBShp_GC_186</v>
      </c>
      <c r="B709">
        <v>186</v>
      </c>
      <c r="C709" t="s">
        <v>2</v>
      </c>
      <c r="D709">
        <v>0</v>
      </c>
      <c r="E709" t="s">
        <v>41</v>
      </c>
      <c r="F709" t="s">
        <v>47</v>
      </c>
    </row>
    <row r="710" spans="1:6" x14ac:dyDescent="0.25">
      <c r="A710" t="str">
        <f t="shared" si="11"/>
        <v>HBShp_GC_188</v>
      </c>
      <c r="B710">
        <v>188</v>
      </c>
      <c r="C710" t="s">
        <v>2</v>
      </c>
      <c r="D710">
        <v>0</v>
      </c>
      <c r="E710" t="s">
        <v>41</v>
      </c>
      <c r="F710" t="s">
        <v>47</v>
      </c>
    </row>
    <row r="711" spans="1:6" x14ac:dyDescent="0.25">
      <c r="A711" t="str">
        <f t="shared" si="11"/>
        <v>HBShp_GC_190</v>
      </c>
      <c r="B711">
        <v>190</v>
      </c>
      <c r="C711" t="s">
        <v>2</v>
      </c>
      <c r="D711">
        <v>0</v>
      </c>
      <c r="E711" t="s">
        <v>41</v>
      </c>
      <c r="F711" t="s">
        <v>47</v>
      </c>
    </row>
    <row r="712" spans="1:6" x14ac:dyDescent="0.25">
      <c r="A712" t="str">
        <f t="shared" si="11"/>
        <v>HBShp_GC_192</v>
      </c>
      <c r="B712">
        <v>192</v>
      </c>
      <c r="C712" t="s">
        <v>2</v>
      </c>
      <c r="D712">
        <v>0</v>
      </c>
      <c r="E712" t="s">
        <v>41</v>
      </c>
      <c r="F712" t="s">
        <v>47</v>
      </c>
    </row>
    <row r="713" spans="1:6" x14ac:dyDescent="0.25">
      <c r="A713" t="str">
        <f t="shared" si="11"/>
        <v>HBShp_GC_194</v>
      </c>
      <c r="B713">
        <v>194</v>
      </c>
      <c r="C713" t="s">
        <v>2</v>
      </c>
      <c r="D713">
        <v>0</v>
      </c>
      <c r="E713" t="s">
        <v>41</v>
      </c>
      <c r="F713" t="s">
        <v>47</v>
      </c>
    </row>
    <row r="714" spans="1:6" x14ac:dyDescent="0.25">
      <c r="A714" t="str">
        <f t="shared" si="11"/>
        <v>HBShp_GC_196</v>
      </c>
      <c r="B714">
        <v>196</v>
      </c>
      <c r="C714" t="s">
        <v>2</v>
      </c>
      <c r="D714">
        <v>0</v>
      </c>
      <c r="E714" t="s">
        <v>41</v>
      </c>
      <c r="F714" t="s">
        <v>47</v>
      </c>
    </row>
    <row r="715" spans="1:6" x14ac:dyDescent="0.25">
      <c r="A715" t="str">
        <f t="shared" si="11"/>
        <v>HBShp_GC_198</v>
      </c>
      <c r="B715">
        <v>198</v>
      </c>
      <c r="C715" t="s">
        <v>2</v>
      </c>
      <c r="D715">
        <v>0</v>
      </c>
      <c r="E715" t="s">
        <v>41</v>
      </c>
      <c r="F715" t="s">
        <v>47</v>
      </c>
    </row>
    <row r="716" spans="1:6" x14ac:dyDescent="0.25">
      <c r="A716" t="str">
        <f t="shared" si="11"/>
        <v>HBShp_GC_200</v>
      </c>
      <c r="B716">
        <v>200</v>
      </c>
      <c r="C716" t="s">
        <v>2</v>
      </c>
      <c r="D716">
        <v>0</v>
      </c>
      <c r="E716" t="s">
        <v>41</v>
      </c>
      <c r="F716" t="s">
        <v>47</v>
      </c>
    </row>
    <row r="717" spans="1:6" x14ac:dyDescent="0.25">
      <c r="A717" t="str">
        <f t="shared" si="11"/>
        <v>HBShp_GC_202</v>
      </c>
      <c r="B717">
        <v>202</v>
      </c>
      <c r="C717" t="s">
        <v>2</v>
      </c>
      <c r="D717">
        <v>0</v>
      </c>
      <c r="E717" t="s">
        <v>41</v>
      </c>
      <c r="F717" t="s">
        <v>47</v>
      </c>
    </row>
    <row r="718" spans="1:6" x14ac:dyDescent="0.25">
      <c r="A718" t="str">
        <f t="shared" si="11"/>
        <v>HBShp_GC_204</v>
      </c>
      <c r="B718">
        <v>204</v>
      </c>
      <c r="C718" t="s">
        <v>2</v>
      </c>
      <c r="D718">
        <v>0</v>
      </c>
      <c r="E718" t="s">
        <v>41</v>
      </c>
      <c r="F718" t="s">
        <v>47</v>
      </c>
    </row>
    <row r="719" spans="1:6" x14ac:dyDescent="0.25">
      <c r="A719" t="str">
        <f t="shared" si="11"/>
        <v>HBShp_GC_206</v>
      </c>
      <c r="B719">
        <v>206</v>
      </c>
      <c r="C719" t="s">
        <v>2</v>
      </c>
      <c r="D719">
        <v>0</v>
      </c>
      <c r="E719" t="s">
        <v>41</v>
      </c>
      <c r="F719" t="s">
        <v>47</v>
      </c>
    </row>
    <row r="720" spans="1:6" x14ac:dyDescent="0.25">
      <c r="A720" t="str">
        <f t="shared" si="11"/>
        <v>HBShp_GC_208</v>
      </c>
      <c r="B720">
        <v>208</v>
      </c>
      <c r="C720" t="s">
        <v>2</v>
      </c>
      <c r="D720">
        <v>0</v>
      </c>
      <c r="E720" t="s">
        <v>41</v>
      </c>
      <c r="F720" t="s">
        <v>47</v>
      </c>
    </row>
    <row r="721" spans="1:6" x14ac:dyDescent="0.25">
      <c r="A721" t="str">
        <f t="shared" si="11"/>
        <v>HBShp_GC_210</v>
      </c>
      <c r="B721">
        <v>210</v>
      </c>
      <c r="C721" t="s">
        <v>2</v>
      </c>
      <c r="D721">
        <v>0</v>
      </c>
      <c r="E721" t="s">
        <v>41</v>
      </c>
      <c r="F721" t="s">
        <v>47</v>
      </c>
    </row>
    <row r="722" spans="1:6" x14ac:dyDescent="0.25">
      <c r="A722" t="str">
        <f t="shared" si="11"/>
        <v>HBShp_GC_212</v>
      </c>
      <c r="B722">
        <v>212</v>
      </c>
      <c r="C722" t="s">
        <v>2</v>
      </c>
      <c r="D722">
        <v>0</v>
      </c>
      <c r="E722" t="s">
        <v>41</v>
      </c>
      <c r="F722" t="s">
        <v>47</v>
      </c>
    </row>
    <row r="723" spans="1:6" x14ac:dyDescent="0.25">
      <c r="A723" t="str">
        <f t="shared" si="11"/>
        <v>HBShp_GC_214</v>
      </c>
      <c r="B723">
        <v>214</v>
      </c>
      <c r="C723" t="s">
        <v>2</v>
      </c>
      <c r="D723">
        <v>0</v>
      </c>
      <c r="E723" t="s">
        <v>41</v>
      </c>
      <c r="F723" t="s">
        <v>47</v>
      </c>
    </row>
    <row r="724" spans="1:6" x14ac:dyDescent="0.25">
      <c r="A724" t="str">
        <f t="shared" si="11"/>
        <v>HBShp_GC_216</v>
      </c>
      <c r="B724">
        <v>216</v>
      </c>
      <c r="C724" t="s">
        <v>2</v>
      </c>
      <c r="D724">
        <v>0</v>
      </c>
      <c r="E724" t="s">
        <v>41</v>
      </c>
      <c r="F724" t="s">
        <v>47</v>
      </c>
    </row>
    <row r="725" spans="1:6" x14ac:dyDescent="0.25">
      <c r="A725" t="str">
        <f t="shared" si="11"/>
        <v>HBShp_GC_218</v>
      </c>
      <c r="B725">
        <v>218</v>
      </c>
      <c r="C725" t="s">
        <v>2</v>
      </c>
      <c r="D725">
        <v>0</v>
      </c>
      <c r="E725" t="s">
        <v>41</v>
      </c>
      <c r="F725" t="s">
        <v>47</v>
      </c>
    </row>
    <row r="726" spans="1:6" x14ac:dyDescent="0.25">
      <c r="A726" t="str">
        <f t="shared" si="11"/>
        <v>HBShp_GC_220</v>
      </c>
      <c r="B726">
        <v>220</v>
      </c>
      <c r="C726" t="s">
        <v>2</v>
      </c>
      <c r="D726">
        <v>0</v>
      </c>
      <c r="E726" t="s">
        <v>41</v>
      </c>
      <c r="F726" t="s">
        <v>47</v>
      </c>
    </row>
    <row r="727" spans="1:6" x14ac:dyDescent="0.25">
      <c r="A727" t="str">
        <f t="shared" si="11"/>
        <v>HBShp_GC_222</v>
      </c>
      <c r="B727">
        <v>222</v>
      </c>
      <c r="C727" t="s">
        <v>2</v>
      </c>
      <c r="D727">
        <v>0</v>
      </c>
      <c r="E727" t="s">
        <v>41</v>
      </c>
      <c r="F727" t="s">
        <v>47</v>
      </c>
    </row>
    <row r="728" spans="1:6" x14ac:dyDescent="0.25">
      <c r="A728" t="str">
        <f t="shared" si="11"/>
        <v>HBShp_GC_224</v>
      </c>
      <c r="B728">
        <v>224</v>
      </c>
      <c r="C728" t="s">
        <v>2</v>
      </c>
      <c r="D728">
        <v>0</v>
      </c>
      <c r="E728" t="s">
        <v>41</v>
      </c>
      <c r="F728" t="s">
        <v>47</v>
      </c>
    </row>
    <row r="729" spans="1:6" x14ac:dyDescent="0.25">
      <c r="A729" t="str">
        <f t="shared" si="11"/>
        <v>HBShp_GC_226</v>
      </c>
      <c r="B729">
        <v>226</v>
      </c>
      <c r="C729" t="s">
        <v>2</v>
      </c>
      <c r="D729">
        <v>0</v>
      </c>
      <c r="E729" t="s">
        <v>41</v>
      </c>
      <c r="F729" t="s">
        <v>47</v>
      </c>
    </row>
    <row r="730" spans="1:6" x14ac:dyDescent="0.25">
      <c r="A730" t="str">
        <f t="shared" si="11"/>
        <v>HBShp_GC_228</v>
      </c>
      <c r="B730">
        <v>228</v>
      </c>
      <c r="C730" t="s">
        <v>2</v>
      </c>
      <c r="D730">
        <v>0</v>
      </c>
      <c r="E730" t="s">
        <v>41</v>
      </c>
      <c r="F730" t="s">
        <v>47</v>
      </c>
    </row>
    <row r="731" spans="1:6" x14ac:dyDescent="0.25">
      <c r="A731" t="str">
        <f t="shared" si="11"/>
        <v>HBShp_GC_230</v>
      </c>
      <c r="B731">
        <v>230</v>
      </c>
      <c r="C731" t="s">
        <v>2</v>
      </c>
      <c r="D731">
        <v>0</v>
      </c>
      <c r="E731" t="s">
        <v>41</v>
      </c>
      <c r="F731" t="s">
        <v>47</v>
      </c>
    </row>
    <row r="732" spans="1:6" x14ac:dyDescent="0.25">
      <c r="A732" t="str">
        <f t="shared" si="11"/>
        <v>HBShp_GC_232</v>
      </c>
      <c r="B732">
        <v>232</v>
      </c>
      <c r="C732" t="s">
        <v>2</v>
      </c>
      <c r="D732">
        <v>0</v>
      </c>
      <c r="E732" t="s">
        <v>41</v>
      </c>
      <c r="F732" t="s">
        <v>47</v>
      </c>
    </row>
    <row r="733" spans="1:6" x14ac:dyDescent="0.25">
      <c r="A733" t="str">
        <f t="shared" si="11"/>
        <v>HBShp_GC_234</v>
      </c>
      <c r="B733">
        <v>234</v>
      </c>
      <c r="C733" t="s">
        <v>2</v>
      </c>
      <c r="D733">
        <v>0</v>
      </c>
      <c r="E733" t="s">
        <v>41</v>
      </c>
      <c r="F733" t="s">
        <v>47</v>
      </c>
    </row>
    <row r="734" spans="1:6" x14ac:dyDescent="0.25">
      <c r="A734" t="str">
        <f t="shared" si="11"/>
        <v>HBShp_GC_236</v>
      </c>
      <c r="B734">
        <v>236</v>
      </c>
      <c r="C734" t="s">
        <v>2</v>
      </c>
      <c r="D734">
        <v>0</v>
      </c>
      <c r="E734" t="s">
        <v>41</v>
      </c>
      <c r="F734" t="s">
        <v>47</v>
      </c>
    </row>
    <row r="735" spans="1:6" x14ac:dyDescent="0.25">
      <c r="A735" t="str">
        <f t="shared" si="11"/>
        <v>HBShp_GC_238</v>
      </c>
      <c r="B735">
        <v>238</v>
      </c>
      <c r="C735" t="s">
        <v>2</v>
      </c>
      <c r="D735">
        <v>0</v>
      </c>
      <c r="E735" t="s">
        <v>41</v>
      </c>
      <c r="F735" t="s">
        <v>47</v>
      </c>
    </row>
    <row r="736" spans="1:6" x14ac:dyDescent="0.25">
      <c r="A736" t="str">
        <f t="shared" si="11"/>
        <v>HBShp_GC_240</v>
      </c>
      <c r="B736">
        <v>240</v>
      </c>
      <c r="C736" t="s">
        <v>2</v>
      </c>
      <c r="D736">
        <v>0</v>
      </c>
      <c r="E736" t="s">
        <v>41</v>
      </c>
      <c r="F736" t="s">
        <v>47</v>
      </c>
    </row>
    <row r="737" spans="1:6" x14ac:dyDescent="0.25">
      <c r="A737" t="str">
        <f t="shared" si="11"/>
        <v>HBShp_GC_242</v>
      </c>
      <c r="B737">
        <v>242</v>
      </c>
      <c r="C737" t="s">
        <v>2</v>
      </c>
      <c r="D737">
        <v>0</v>
      </c>
      <c r="E737" t="s">
        <v>41</v>
      </c>
      <c r="F737" t="s">
        <v>47</v>
      </c>
    </row>
    <row r="738" spans="1:6" x14ac:dyDescent="0.25">
      <c r="A738" t="str">
        <f t="shared" si="11"/>
        <v>HBShp_GC_244</v>
      </c>
      <c r="B738">
        <v>244</v>
      </c>
      <c r="C738" t="s">
        <v>2</v>
      </c>
      <c r="D738">
        <v>0</v>
      </c>
      <c r="E738" t="s">
        <v>41</v>
      </c>
      <c r="F738" t="s">
        <v>47</v>
      </c>
    </row>
    <row r="739" spans="1:6" x14ac:dyDescent="0.25">
      <c r="A739" t="str">
        <f t="shared" si="11"/>
        <v>HBShp_GC_246</v>
      </c>
      <c r="B739">
        <v>246</v>
      </c>
      <c r="C739" t="s">
        <v>2</v>
      </c>
      <c r="D739">
        <v>0</v>
      </c>
      <c r="E739" t="s">
        <v>41</v>
      </c>
      <c r="F739" t="s">
        <v>47</v>
      </c>
    </row>
    <row r="740" spans="1:6" x14ac:dyDescent="0.25">
      <c r="A740" t="str">
        <f t="shared" si="11"/>
        <v>HBShp_GC_248</v>
      </c>
      <c r="B740">
        <v>248</v>
      </c>
      <c r="C740" t="s">
        <v>2</v>
      </c>
      <c r="D740">
        <v>0</v>
      </c>
      <c r="E740" t="s">
        <v>41</v>
      </c>
      <c r="F740" t="s">
        <v>47</v>
      </c>
    </row>
    <row r="741" spans="1:6" x14ac:dyDescent="0.25">
      <c r="A741" t="str">
        <f t="shared" si="11"/>
        <v>HBShp_GC_250</v>
      </c>
      <c r="B741">
        <v>250</v>
      </c>
      <c r="C741" t="s">
        <v>2</v>
      </c>
      <c r="D741">
        <v>0</v>
      </c>
      <c r="E741" t="s">
        <v>41</v>
      </c>
      <c r="F741" t="s">
        <v>47</v>
      </c>
    </row>
    <row r="742" spans="1:6" x14ac:dyDescent="0.25">
      <c r="A742" t="str">
        <f t="shared" si="11"/>
        <v>HBShp_GC_252</v>
      </c>
      <c r="B742">
        <v>252</v>
      </c>
      <c r="C742" t="s">
        <v>2</v>
      </c>
      <c r="D742">
        <v>0</v>
      </c>
      <c r="E742" t="s">
        <v>41</v>
      </c>
      <c r="F742" t="s">
        <v>47</v>
      </c>
    </row>
    <row r="743" spans="1:6" x14ac:dyDescent="0.25">
      <c r="A743" t="str">
        <f t="shared" si="11"/>
        <v>HBShp_GC_254</v>
      </c>
      <c r="B743">
        <v>254</v>
      </c>
      <c r="C743" t="s">
        <v>2</v>
      </c>
      <c r="D743">
        <v>0</v>
      </c>
      <c r="E743" t="s">
        <v>41</v>
      </c>
      <c r="F743" t="s">
        <v>47</v>
      </c>
    </row>
    <row r="744" spans="1:6" x14ac:dyDescent="0.25">
      <c r="A744" t="str">
        <f t="shared" si="11"/>
        <v>HBShp_GC_256</v>
      </c>
      <c r="B744">
        <v>256</v>
      </c>
      <c r="C744" t="s">
        <v>2</v>
      </c>
      <c r="D744">
        <v>0</v>
      </c>
      <c r="E744" t="s">
        <v>41</v>
      </c>
      <c r="F744" t="s">
        <v>47</v>
      </c>
    </row>
    <row r="745" spans="1:6" x14ac:dyDescent="0.25">
      <c r="A745" t="str">
        <f t="shared" si="11"/>
        <v>HBShp_GC_258</v>
      </c>
      <c r="B745">
        <v>258</v>
      </c>
      <c r="C745" t="s">
        <v>2</v>
      </c>
      <c r="D745">
        <v>0</v>
      </c>
      <c r="E745" t="s">
        <v>41</v>
      </c>
      <c r="F745" t="s">
        <v>47</v>
      </c>
    </row>
    <row r="746" spans="1:6" x14ac:dyDescent="0.25">
      <c r="A746" t="str">
        <f t="shared" si="11"/>
        <v>HBShp_GC_260</v>
      </c>
      <c r="B746">
        <v>260</v>
      </c>
      <c r="C746" t="s">
        <v>2</v>
      </c>
      <c r="D746">
        <v>0</v>
      </c>
      <c r="E746" t="s">
        <v>41</v>
      </c>
      <c r="F746" t="s">
        <v>47</v>
      </c>
    </row>
    <row r="747" spans="1:6" x14ac:dyDescent="0.25">
      <c r="A747" t="str">
        <f t="shared" si="11"/>
        <v>HBShp_GC_262</v>
      </c>
      <c r="B747">
        <v>262</v>
      </c>
      <c r="C747" t="s">
        <v>2</v>
      </c>
      <c r="D747">
        <v>0</v>
      </c>
      <c r="E747" t="s">
        <v>41</v>
      </c>
      <c r="F747" t="s">
        <v>47</v>
      </c>
    </row>
    <row r="748" spans="1:6" x14ac:dyDescent="0.25">
      <c r="A748" t="str">
        <f t="shared" si="11"/>
        <v>HBShp_GC_264</v>
      </c>
      <c r="B748">
        <v>264</v>
      </c>
      <c r="C748" t="s">
        <v>2</v>
      </c>
      <c r="D748">
        <v>0</v>
      </c>
      <c r="E748" t="s">
        <v>41</v>
      </c>
      <c r="F748" t="s">
        <v>47</v>
      </c>
    </row>
    <row r="749" spans="1:6" x14ac:dyDescent="0.25">
      <c r="A749" t="str">
        <f t="shared" si="11"/>
        <v>HBShp_GC_266</v>
      </c>
      <c r="B749">
        <v>266</v>
      </c>
      <c r="C749" t="s">
        <v>2</v>
      </c>
      <c r="D749">
        <v>0</v>
      </c>
      <c r="E749" t="s">
        <v>41</v>
      </c>
      <c r="F749" t="s">
        <v>47</v>
      </c>
    </row>
    <row r="750" spans="1:6" x14ac:dyDescent="0.25">
      <c r="A750" t="str">
        <f t="shared" si="11"/>
        <v>HBShp_GC_268</v>
      </c>
      <c r="B750">
        <v>268</v>
      </c>
      <c r="C750" t="s">
        <v>2</v>
      </c>
      <c r="D750">
        <v>0</v>
      </c>
      <c r="E750" t="s">
        <v>41</v>
      </c>
      <c r="F750" t="s">
        <v>47</v>
      </c>
    </row>
    <row r="751" spans="1:6" x14ac:dyDescent="0.25">
      <c r="A751" t="str">
        <f t="shared" si="11"/>
        <v>HBShp_GC_270</v>
      </c>
      <c r="B751">
        <v>270</v>
      </c>
      <c r="C751" t="s">
        <v>2</v>
      </c>
      <c r="D751">
        <v>0</v>
      </c>
      <c r="E751" t="s">
        <v>41</v>
      </c>
      <c r="F751" t="s">
        <v>47</v>
      </c>
    </row>
    <row r="752" spans="1:6" x14ac:dyDescent="0.25">
      <c r="A752" t="str">
        <f t="shared" si="11"/>
        <v>HBShp_GC_272</v>
      </c>
      <c r="B752">
        <v>272</v>
      </c>
      <c r="C752" t="s">
        <v>2</v>
      </c>
      <c r="D752">
        <v>0</v>
      </c>
      <c r="E752" t="s">
        <v>41</v>
      </c>
      <c r="F752" t="s">
        <v>47</v>
      </c>
    </row>
    <row r="753" spans="1:6" x14ac:dyDescent="0.25">
      <c r="A753" t="str">
        <f t="shared" si="11"/>
        <v>HBShp_GC_274</v>
      </c>
      <c r="B753">
        <v>274</v>
      </c>
      <c r="C753" t="s">
        <v>2</v>
      </c>
      <c r="D753">
        <v>0</v>
      </c>
      <c r="E753" t="s">
        <v>41</v>
      </c>
      <c r="F753" t="s">
        <v>47</v>
      </c>
    </row>
    <row r="754" spans="1:6" x14ac:dyDescent="0.25">
      <c r="A754" t="str">
        <f t="shared" si="11"/>
        <v>HBShp_GC_276</v>
      </c>
      <c r="B754">
        <v>276</v>
      </c>
      <c r="C754" t="s">
        <v>2</v>
      </c>
      <c r="D754">
        <v>0</v>
      </c>
      <c r="E754" t="s">
        <v>41</v>
      </c>
      <c r="F754" t="s">
        <v>47</v>
      </c>
    </row>
    <row r="755" spans="1:6" x14ac:dyDescent="0.25">
      <c r="A755" t="str">
        <f t="shared" si="11"/>
        <v>HBShp_GC_278</v>
      </c>
      <c r="B755">
        <v>278</v>
      </c>
      <c r="C755" t="s">
        <v>2</v>
      </c>
      <c r="D755">
        <v>0</v>
      </c>
      <c r="E755" t="s">
        <v>41</v>
      </c>
      <c r="F755" t="s">
        <v>47</v>
      </c>
    </row>
    <row r="756" spans="1:6" x14ac:dyDescent="0.25">
      <c r="A756" t="str">
        <f t="shared" si="11"/>
        <v>HBShp_GC_280</v>
      </c>
      <c r="B756">
        <v>280</v>
      </c>
      <c r="C756" t="s">
        <v>2</v>
      </c>
      <c r="D756">
        <v>0</v>
      </c>
      <c r="E756" t="s">
        <v>41</v>
      </c>
      <c r="F756" t="s">
        <v>47</v>
      </c>
    </row>
    <row r="757" spans="1:6" x14ac:dyDescent="0.25">
      <c r="A757" t="str">
        <f t="shared" si="11"/>
        <v>HBShp_GC_282</v>
      </c>
      <c r="B757">
        <v>282</v>
      </c>
      <c r="C757" t="s">
        <v>2</v>
      </c>
      <c r="D757">
        <v>0</v>
      </c>
      <c r="E757" t="s">
        <v>41</v>
      </c>
      <c r="F757" t="s">
        <v>47</v>
      </c>
    </row>
    <row r="758" spans="1:6" x14ac:dyDescent="0.25">
      <c r="A758" t="str">
        <f t="shared" si="11"/>
        <v>HBShp_GC_284</v>
      </c>
      <c r="B758">
        <v>284</v>
      </c>
      <c r="C758" t="s">
        <v>2</v>
      </c>
      <c r="D758">
        <v>0</v>
      </c>
      <c r="E758" t="s">
        <v>41</v>
      </c>
      <c r="F758" t="s">
        <v>47</v>
      </c>
    </row>
    <row r="759" spans="1:6" x14ac:dyDescent="0.25">
      <c r="A759" t="str">
        <f t="shared" si="11"/>
        <v>HBShp_GC_286</v>
      </c>
      <c r="B759">
        <v>286</v>
      </c>
      <c r="C759" t="s">
        <v>2</v>
      </c>
      <c r="D759">
        <v>0</v>
      </c>
      <c r="E759" t="s">
        <v>41</v>
      </c>
      <c r="F759" t="s">
        <v>47</v>
      </c>
    </row>
    <row r="760" spans="1:6" x14ac:dyDescent="0.25">
      <c r="A760" t="str">
        <f t="shared" si="11"/>
        <v>HBShp_GC_288</v>
      </c>
      <c r="B760">
        <v>288</v>
      </c>
      <c r="C760" t="s">
        <v>2</v>
      </c>
      <c r="D760">
        <v>0</v>
      </c>
      <c r="E760" t="s">
        <v>41</v>
      </c>
      <c r="F760" t="s">
        <v>47</v>
      </c>
    </row>
    <row r="761" spans="1:6" x14ac:dyDescent="0.25">
      <c r="A761" t="str">
        <f t="shared" si="11"/>
        <v>HBShp_GC_290</v>
      </c>
      <c r="B761">
        <v>290</v>
      </c>
      <c r="C761" t="s">
        <v>2</v>
      </c>
      <c r="D761">
        <v>0</v>
      </c>
      <c r="E761" t="s">
        <v>41</v>
      </c>
      <c r="F761" t="s">
        <v>47</v>
      </c>
    </row>
    <row r="762" spans="1:6" x14ac:dyDescent="0.25">
      <c r="A762" t="str">
        <f t="shared" si="11"/>
        <v>HBShp_GC_292</v>
      </c>
      <c r="B762">
        <v>292</v>
      </c>
      <c r="C762" t="s">
        <v>2</v>
      </c>
      <c r="D762">
        <v>0</v>
      </c>
      <c r="E762" t="s">
        <v>41</v>
      </c>
      <c r="F762" t="s">
        <v>47</v>
      </c>
    </row>
    <row r="763" spans="1:6" x14ac:dyDescent="0.25">
      <c r="A763" t="str">
        <f t="shared" si="11"/>
        <v>HBShp_GC_294</v>
      </c>
      <c r="B763">
        <v>294</v>
      </c>
      <c r="C763" t="s">
        <v>2</v>
      </c>
      <c r="D763">
        <v>0</v>
      </c>
      <c r="E763" t="s">
        <v>41</v>
      </c>
      <c r="F763" t="s">
        <v>47</v>
      </c>
    </row>
    <row r="764" spans="1:6" x14ac:dyDescent="0.25">
      <c r="A764" t="str">
        <f t="shared" si="11"/>
        <v>HBShp_GC_296</v>
      </c>
      <c r="B764">
        <v>296</v>
      </c>
      <c r="C764" t="s">
        <v>2</v>
      </c>
      <c r="D764">
        <v>0</v>
      </c>
      <c r="E764" t="s">
        <v>41</v>
      </c>
      <c r="F764" t="s">
        <v>47</v>
      </c>
    </row>
    <row r="765" spans="1:6" x14ac:dyDescent="0.25">
      <c r="A765" t="str">
        <f t="shared" si="11"/>
        <v>HBShp_GC_298</v>
      </c>
      <c r="B765">
        <v>298</v>
      </c>
      <c r="C765" t="s">
        <v>2</v>
      </c>
      <c r="D765">
        <v>0</v>
      </c>
      <c r="E765" t="s">
        <v>41</v>
      </c>
      <c r="F765" t="s">
        <v>47</v>
      </c>
    </row>
    <row r="766" spans="1:6" x14ac:dyDescent="0.25">
      <c r="A766" t="str">
        <f t="shared" si="11"/>
        <v>HBShp_GC_300</v>
      </c>
      <c r="B766">
        <v>300</v>
      </c>
      <c r="C766" t="s">
        <v>2</v>
      </c>
      <c r="D766">
        <v>0</v>
      </c>
      <c r="E766" t="s">
        <v>41</v>
      </c>
      <c r="F766" t="s">
        <v>47</v>
      </c>
    </row>
    <row r="767" spans="1:6" x14ac:dyDescent="0.25">
      <c r="A767" t="str">
        <f t="shared" si="11"/>
        <v>HBShp_GC_302</v>
      </c>
      <c r="B767">
        <v>302</v>
      </c>
      <c r="C767" t="s">
        <v>2</v>
      </c>
      <c r="D767">
        <v>0</v>
      </c>
      <c r="E767" t="s">
        <v>41</v>
      </c>
      <c r="F767" t="s">
        <v>47</v>
      </c>
    </row>
    <row r="768" spans="1:6" x14ac:dyDescent="0.25">
      <c r="A768" t="str">
        <f t="shared" si="11"/>
        <v>HBShp_GC_304</v>
      </c>
      <c r="B768">
        <v>304</v>
      </c>
      <c r="C768" t="s">
        <v>2</v>
      </c>
      <c r="D768">
        <v>0</v>
      </c>
      <c r="E768" t="s">
        <v>41</v>
      </c>
      <c r="F768" t="s">
        <v>47</v>
      </c>
    </row>
    <row r="769" spans="1:6" x14ac:dyDescent="0.25">
      <c r="A769" t="str">
        <f t="shared" si="11"/>
        <v>HBShp_GC_306</v>
      </c>
      <c r="B769">
        <v>306</v>
      </c>
      <c r="C769" t="s">
        <v>2</v>
      </c>
      <c r="D769">
        <v>0</v>
      </c>
      <c r="E769" t="s">
        <v>41</v>
      </c>
      <c r="F769" t="s">
        <v>47</v>
      </c>
    </row>
    <row r="770" spans="1:6" x14ac:dyDescent="0.25">
      <c r="A770" t="str">
        <f t="shared" ref="A770:A833" si="12">C770&amp;"_"&amp;E770&amp;"_"&amp;B770</f>
        <v>HBShp_GC_308</v>
      </c>
      <c r="B770">
        <v>308</v>
      </c>
      <c r="C770" t="s">
        <v>2</v>
      </c>
      <c r="D770">
        <v>0</v>
      </c>
      <c r="E770" t="s">
        <v>41</v>
      </c>
      <c r="F770" t="s">
        <v>47</v>
      </c>
    </row>
    <row r="771" spans="1:6" x14ac:dyDescent="0.25">
      <c r="A771" t="str">
        <f t="shared" si="12"/>
        <v>HBShp_GC_310</v>
      </c>
      <c r="B771">
        <v>310</v>
      </c>
      <c r="C771" t="s">
        <v>2</v>
      </c>
      <c r="D771">
        <v>0</v>
      </c>
      <c r="E771" t="s">
        <v>41</v>
      </c>
      <c r="F771" t="s">
        <v>47</v>
      </c>
    </row>
    <row r="772" spans="1:6" x14ac:dyDescent="0.25">
      <c r="A772" t="str">
        <f t="shared" si="12"/>
        <v>HBShp_GC_312</v>
      </c>
      <c r="B772">
        <v>312</v>
      </c>
      <c r="C772" t="s">
        <v>2</v>
      </c>
      <c r="D772">
        <v>0</v>
      </c>
      <c r="E772" t="s">
        <v>41</v>
      </c>
      <c r="F772" t="s">
        <v>47</v>
      </c>
    </row>
    <row r="773" spans="1:6" x14ac:dyDescent="0.25">
      <c r="A773" t="str">
        <f t="shared" si="12"/>
        <v>HBShp_GC_314</v>
      </c>
      <c r="B773">
        <v>314</v>
      </c>
      <c r="C773" t="s">
        <v>2</v>
      </c>
      <c r="D773">
        <v>0</v>
      </c>
      <c r="E773" t="s">
        <v>41</v>
      </c>
      <c r="F773" t="s">
        <v>47</v>
      </c>
    </row>
    <row r="774" spans="1:6" x14ac:dyDescent="0.25">
      <c r="A774" t="str">
        <f t="shared" si="12"/>
        <v>HBShp_GC_316</v>
      </c>
      <c r="B774">
        <v>316</v>
      </c>
      <c r="C774" t="s">
        <v>2</v>
      </c>
      <c r="D774">
        <v>0</v>
      </c>
      <c r="E774" t="s">
        <v>41</v>
      </c>
      <c r="F774" t="s">
        <v>47</v>
      </c>
    </row>
    <row r="775" spans="1:6" x14ac:dyDescent="0.25">
      <c r="A775" t="str">
        <f t="shared" si="12"/>
        <v>HBShp_GC_318</v>
      </c>
      <c r="B775">
        <v>318</v>
      </c>
      <c r="C775" t="s">
        <v>2</v>
      </c>
      <c r="D775">
        <v>0</v>
      </c>
      <c r="E775" t="s">
        <v>41</v>
      </c>
      <c r="F775" t="s">
        <v>47</v>
      </c>
    </row>
    <row r="776" spans="1:6" x14ac:dyDescent="0.25">
      <c r="A776" t="str">
        <f t="shared" si="12"/>
        <v>HBShp_GC_320</v>
      </c>
      <c r="B776">
        <v>320</v>
      </c>
      <c r="C776" t="s">
        <v>2</v>
      </c>
      <c r="D776">
        <v>0</v>
      </c>
      <c r="E776" t="s">
        <v>41</v>
      </c>
      <c r="F776" t="s">
        <v>47</v>
      </c>
    </row>
    <row r="777" spans="1:6" x14ac:dyDescent="0.25">
      <c r="A777" t="str">
        <f t="shared" si="12"/>
        <v>HBShp_GC_322</v>
      </c>
      <c r="B777">
        <v>322</v>
      </c>
      <c r="C777" t="s">
        <v>2</v>
      </c>
      <c r="D777">
        <v>0</v>
      </c>
      <c r="E777" t="s">
        <v>41</v>
      </c>
      <c r="F777" t="s">
        <v>47</v>
      </c>
    </row>
    <row r="778" spans="1:6" x14ac:dyDescent="0.25">
      <c r="A778" t="str">
        <f t="shared" si="12"/>
        <v>HBShp_GC_324</v>
      </c>
      <c r="B778">
        <v>324</v>
      </c>
      <c r="C778" t="s">
        <v>2</v>
      </c>
      <c r="D778">
        <v>0</v>
      </c>
      <c r="E778" t="s">
        <v>41</v>
      </c>
      <c r="F778" t="s">
        <v>47</v>
      </c>
    </row>
    <row r="779" spans="1:6" x14ac:dyDescent="0.25">
      <c r="A779" t="str">
        <f t="shared" si="12"/>
        <v>HBShp_GC_326</v>
      </c>
      <c r="B779">
        <v>326</v>
      </c>
      <c r="C779" t="s">
        <v>2</v>
      </c>
      <c r="D779">
        <v>0</v>
      </c>
      <c r="E779" t="s">
        <v>41</v>
      </c>
      <c r="F779" t="s">
        <v>47</v>
      </c>
    </row>
    <row r="780" spans="1:6" x14ac:dyDescent="0.25">
      <c r="A780" t="str">
        <f t="shared" si="12"/>
        <v>HBShp_GC_328</v>
      </c>
      <c r="B780">
        <v>328</v>
      </c>
      <c r="C780" t="s">
        <v>2</v>
      </c>
      <c r="D780">
        <v>0</v>
      </c>
      <c r="E780" t="s">
        <v>41</v>
      </c>
      <c r="F780" t="s">
        <v>47</v>
      </c>
    </row>
    <row r="781" spans="1:6" x14ac:dyDescent="0.25">
      <c r="A781" t="str">
        <f t="shared" si="12"/>
        <v>HBShp_GC_330</v>
      </c>
      <c r="B781">
        <v>330</v>
      </c>
      <c r="C781" t="s">
        <v>2</v>
      </c>
      <c r="D781">
        <v>0</v>
      </c>
      <c r="E781" t="s">
        <v>41</v>
      </c>
      <c r="F781" t="s">
        <v>47</v>
      </c>
    </row>
    <row r="782" spans="1:6" x14ac:dyDescent="0.25">
      <c r="A782" t="str">
        <f t="shared" si="12"/>
        <v>HBShp_GC_332</v>
      </c>
      <c r="B782">
        <v>332</v>
      </c>
      <c r="C782" t="s">
        <v>2</v>
      </c>
      <c r="D782">
        <v>0</v>
      </c>
      <c r="E782" t="s">
        <v>41</v>
      </c>
      <c r="F782" t="s">
        <v>47</v>
      </c>
    </row>
    <row r="783" spans="1:6" x14ac:dyDescent="0.25">
      <c r="A783" t="str">
        <f t="shared" si="12"/>
        <v>HBShp_GC_334</v>
      </c>
      <c r="B783">
        <v>334</v>
      </c>
      <c r="C783" t="s">
        <v>2</v>
      </c>
      <c r="D783">
        <v>0</v>
      </c>
      <c r="E783" t="s">
        <v>41</v>
      </c>
      <c r="F783" t="s">
        <v>47</v>
      </c>
    </row>
    <row r="784" spans="1:6" x14ac:dyDescent="0.25">
      <c r="A784" t="str">
        <f t="shared" si="12"/>
        <v>HBShp_GC_336</v>
      </c>
      <c r="B784">
        <v>336</v>
      </c>
      <c r="C784" t="s">
        <v>2</v>
      </c>
      <c r="D784">
        <v>0</v>
      </c>
      <c r="E784" t="s">
        <v>41</v>
      </c>
      <c r="F784" t="s">
        <v>47</v>
      </c>
    </row>
    <row r="785" spans="1:6" x14ac:dyDescent="0.25">
      <c r="A785" t="str">
        <f t="shared" si="12"/>
        <v>HBShp_GC_338</v>
      </c>
      <c r="B785">
        <v>338</v>
      </c>
      <c r="C785" t="s">
        <v>2</v>
      </c>
      <c r="D785">
        <v>0</v>
      </c>
      <c r="E785" t="s">
        <v>41</v>
      </c>
      <c r="F785" t="s">
        <v>47</v>
      </c>
    </row>
    <row r="786" spans="1:6" x14ac:dyDescent="0.25">
      <c r="A786" t="str">
        <f t="shared" si="12"/>
        <v>HBShp_GC_340</v>
      </c>
      <c r="B786">
        <v>340</v>
      </c>
      <c r="C786" t="s">
        <v>2</v>
      </c>
      <c r="D786">
        <v>0</v>
      </c>
      <c r="E786" t="s">
        <v>41</v>
      </c>
      <c r="F786" t="s">
        <v>47</v>
      </c>
    </row>
    <row r="787" spans="1:6" x14ac:dyDescent="0.25">
      <c r="A787" t="str">
        <f t="shared" si="12"/>
        <v>HBShp_GC_342</v>
      </c>
      <c r="B787">
        <v>342</v>
      </c>
      <c r="C787" t="s">
        <v>2</v>
      </c>
      <c r="D787">
        <v>0</v>
      </c>
      <c r="E787" t="s">
        <v>41</v>
      </c>
      <c r="F787" t="s">
        <v>47</v>
      </c>
    </row>
    <row r="788" spans="1:6" x14ac:dyDescent="0.25">
      <c r="A788" t="str">
        <f t="shared" si="12"/>
        <v>HBShp_GC_344</v>
      </c>
      <c r="B788">
        <v>344</v>
      </c>
      <c r="C788" t="s">
        <v>2</v>
      </c>
      <c r="D788">
        <v>0</v>
      </c>
      <c r="E788" t="s">
        <v>41</v>
      </c>
      <c r="F788" t="s">
        <v>47</v>
      </c>
    </row>
    <row r="789" spans="1:6" x14ac:dyDescent="0.25">
      <c r="A789" t="str">
        <f t="shared" si="12"/>
        <v>HBShp_GC_346</v>
      </c>
      <c r="B789">
        <v>346</v>
      </c>
      <c r="C789" t="s">
        <v>2</v>
      </c>
      <c r="D789">
        <v>0</v>
      </c>
      <c r="E789" t="s">
        <v>41</v>
      </c>
      <c r="F789" t="s">
        <v>47</v>
      </c>
    </row>
    <row r="790" spans="1:6" x14ac:dyDescent="0.25">
      <c r="A790" t="str">
        <f t="shared" si="12"/>
        <v>HBShp_GC_348</v>
      </c>
      <c r="B790">
        <v>348</v>
      </c>
      <c r="C790" t="s">
        <v>2</v>
      </c>
      <c r="D790">
        <v>0</v>
      </c>
      <c r="E790" t="s">
        <v>41</v>
      </c>
      <c r="F790" t="s">
        <v>47</v>
      </c>
    </row>
    <row r="791" spans="1:6" x14ac:dyDescent="0.25">
      <c r="A791" t="str">
        <f t="shared" si="12"/>
        <v>HBShp_GC_350</v>
      </c>
      <c r="B791">
        <v>350</v>
      </c>
      <c r="C791" t="s">
        <v>2</v>
      </c>
      <c r="D791">
        <v>0</v>
      </c>
      <c r="E791" t="s">
        <v>41</v>
      </c>
      <c r="F791" t="s">
        <v>47</v>
      </c>
    </row>
    <row r="792" spans="1:6" x14ac:dyDescent="0.25">
      <c r="A792" t="str">
        <f t="shared" si="12"/>
        <v>HBShp_GC_352</v>
      </c>
      <c r="B792">
        <v>352</v>
      </c>
      <c r="C792" t="s">
        <v>2</v>
      </c>
      <c r="D792">
        <v>0</v>
      </c>
      <c r="E792" t="s">
        <v>41</v>
      </c>
      <c r="F792" t="s">
        <v>47</v>
      </c>
    </row>
    <row r="793" spans="1:6" x14ac:dyDescent="0.25">
      <c r="A793" t="str">
        <f t="shared" si="12"/>
        <v>HBShp_GC_354</v>
      </c>
      <c r="B793">
        <v>354</v>
      </c>
      <c r="C793" t="s">
        <v>2</v>
      </c>
      <c r="D793">
        <v>0</v>
      </c>
      <c r="E793" t="s">
        <v>41</v>
      </c>
      <c r="F793" t="s">
        <v>47</v>
      </c>
    </row>
    <row r="794" spans="1:6" x14ac:dyDescent="0.25">
      <c r="A794" t="str">
        <f t="shared" si="12"/>
        <v>HBShp_GC_356</v>
      </c>
      <c r="B794">
        <v>356</v>
      </c>
      <c r="C794" t="s">
        <v>2</v>
      </c>
      <c r="D794">
        <v>0</v>
      </c>
      <c r="E794" t="s">
        <v>41</v>
      </c>
      <c r="F794" t="s">
        <v>47</v>
      </c>
    </row>
    <row r="795" spans="1:6" x14ac:dyDescent="0.25">
      <c r="A795" t="str">
        <f t="shared" si="12"/>
        <v>HBShp_GC_358</v>
      </c>
      <c r="B795">
        <v>358</v>
      </c>
      <c r="C795" t="s">
        <v>2</v>
      </c>
      <c r="D795">
        <v>0</v>
      </c>
      <c r="E795" t="s">
        <v>41</v>
      </c>
      <c r="F795" t="s">
        <v>47</v>
      </c>
    </row>
    <row r="796" spans="1:6" x14ac:dyDescent="0.25">
      <c r="A796" t="str">
        <f t="shared" si="12"/>
        <v>HBShp_GC_360</v>
      </c>
      <c r="B796">
        <v>360</v>
      </c>
      <c r="C796" t="s">
        <v>2</v>
      </c>
      <c r="D796">
        <v>0</v>
      </c>
      <c r="E796" t="s">
        <v>41</v>
      </c>
      <c r="F796" t="s">
        <v>47</v>
      </c>
    </row>
    <row r="797" spans="1:6" x14ac:dyDescent="0.25">
      <c r="A797" t="str">
        <f t="shared" si="12"/>
        <v>HBShp_GC_362</v>
      </c>
      <c r="B797">
        <v>362</v>
      </c>
      <c r="C797" t="s">
        <v>2</v>
      </c>
      <c r="D797">
        <v>0</v>
      </c>
      <c r="E797" t="s">
        <v>41</v>
      </c>
      <c r="F797" t="s">
        <v>47</v>
      </c>
    </row>
    <row r="798" spans="1:6" x14ac:dyDescent="0.25">
      <c r="A798" t="str">
        <f t="shared" si="12"/>
        <v>HBShp_GC_364</v>
      </c>
      <c r="B798">
        <v>364</v>
      </c>
      <c r="C798" t="s">
        <v>2</v>
      </c>
      <c r="D798">
        <v>0</v>
      </c>
      <c r="E798" t="s">
        <v>41</v>
      </c>
      <c r="F798" t="s">
        <v>47</v>
      </c>
    </row>
    <row r="799" spans="1:6" x14ac:dyDescent="0.25">
      <c r="A799" t="str">
        <f t="shared" si="12"/>
        <v>HBShp_GC_366</v>
      </c>
      <c r="B799">
        <v>366</v>
      </c>
      <c r="C799" t="s">
        <v>2</v>
      </c>
      <c r="D799">
        <v>0</v>
      </c>
      <c r="E799" t="s">
        <v>41</v>
      </c>
      <c r="F799" t="s">
        <v>47</v>
      </c>
    </row>
    <row r="800" spans="1:6" x14ac:dyDescent="0.25">
      <c r="A800" t="str">
        <f t="shared" si="12"/>
        <v>HBShp_GC_368</v>
      </c>
      <c r="B800">
        <v>368</v>
      </c>
      <c r="C800" t="s">
        <v>2</v>
      </c>
      <c r="D800">
        <v>0</v>
      </c>
      <c r="E800" t="s">
        <v>41</v>
      </c>
      <c r="F800" t="s">
        <v>47</v>
      </c>
    </row>
    <row r="801" spans="1:6" x14ac:dyDescent="0.25">
      <c r="A801" t="str">
        <f t="shared" si="12"/>
        <v>HBShp_GC_370</v>
      </c>
      <c r="B801">
        <v>370</v>
      </c>
      <c r="C801" t="s">
        <v>2</v>
      </c>
      <c r="D801">
        <v>0</v>
      </c>
      <c r="E801" t="s">
        <v>41</v>
      </c>
      <c r="F801" t="s">
        <v>47</v>
      </c>
    </row>
    <row r="802" spans="1:6" x14ac:dyDescent="0.25">
      <c r="A802" t="str">
        <f t="shared" si="12"/>
        <v>HBShp_GC_372</v>
      </c>
      <c r="B802">
        <v>372</v>
      </c>
      <c r="C802" t="s">
        <v>2</v>
      </c>
      <c r="D802">
        <v>0</v>
      </c>
      <c r="E802" t="s">
        <v>41</v>
      </c>
      <c r="F802" t="s">
        <v>47</v>
      </c>
    </row>
    <row r="803" spans="1:6" x14ac:dyDescent="0.25">
      <c r="A803" t="str">
        <f t="shared" si="12"/>
        <v>HBShp_GC_374</v>
      </c>
      <c r="B803">
        <v>374</v>
      </c>
      <c r="C803" t="s">
        <v>2</v>
      </c>
      <c r="D803">
        <v>0</v>
      </c>
      <c r="E803" t="s">
        <v>41</v>
      </c>
      <c r="F803" t="s">
        <v>47</v>
      </c>
    </row>
    <row r="804" spans="1:6" x14ac:dyDescent="0.25">
      <c r="A804" t="str">
        <f t="shared" si="12"/>
        <v>HBShp_GC_376</v>
      </c>
      <c r="B804">
        <v>376</v>
      </c>
      <c r="C804" t="s">
        <v>2</v>
      </c>
      <c r="D804">
        <v>0</v>
      </c>
      <c r="E804" t="s">
        <v>41</v>
      </c>
      <c r="F804" t="s">
        <v>47</v>
      </c>
    </row>
    <row r="805" spans="1:6" x14ac:dyDescent="0.25">
      <c r="A805" t="str">
        <f t="shared" si="12"/>
        <v>HBShp_GC_378</v>
      </c>
      <c r="B805">
        <v>378</v>
      </c>
      <c r="C805" t="s">
        <v>2</v>
      </c>
      <c r="D805">
        <v>0</v>
      </c>
      <c r="E805" t="s">
        <v>41</v>
      </c>
      <c r="F805" t="s">
        <v>47</v>
      </c>
    </row>
    <row r="806" spans="1:6" x14ac:dyDescent="0.25">
      <c r="A806" t="str">
        <f t="shared" si="12"/>
        <v>HBShp_GC_380</v>
      </c>
      <c r="B806">
        <v>380</v>
      </c>
      <c r="C806" t="s">
        <v>2</v>
      </c>
      <c r="D806">
        <v>0</v>
      </c>
      <c r="E806" t="s">
        <v>41</v>
      </c>
      <c r="F806" t="s">
        <v>47</v>
      </c>
    </row>
    <row r="807" spans="1:6" x14ac:dyDescent="0.25">
      <c r="A807" t="str">
        <f t="shared" si="12"/>
        <v>HBShp_GC_382</v>
      </c>
      <c r="B807">
        <v>382</v>
      </c>
      <c r="C807" t="s">
        <v>2</v>
      </c>
      <c r="D807">
        <v>0</v>
      </c>
      <c r="E807" t="s">
        <v>41</v>
      </c>
      <c r="F807" t="s">
        <v>47</v>
      </c>
    </row>
    <row r="808" spans="1:6" x14ac:dyDescent="0.25">
      <c r="A808" t="str">
        <f t="shared" si="12"/>
        <v>HBShp_GC_384</v>
      </c>
      <c r="B808">
        <v>384</v>
      </c>
      <c r="C808" t="s">
        <v>2</v>
      </c>
      <c r="D808">
        <v>0</v>
      </c>
      <c r="E808" t="s">
        <v>41</v>
      </c>
      <c r="F808" t="s">
        <v>47</v>
      </c>
    </row>
    <row r="809" spans="1:6" x14ac:dyDescent="0.25">
      <c r="A809" t="str">
        <f t="shared" si="12"/>
        <v>HBShp_GC_386</v>
      </c>
      <c r="B809">
        <v>386</v>
      </c>
      <c r="C809" t="s">
        <v>2</v>
      </c>
      <c r="D809">
        <v>0</v>
      </c>
      <c r="E809" t="s">
        <v>41</v>
      </c>
      <c r="F809" t="s">
        <v>47</v>
      </c>
    </row>
    <row r="810" spans="1:6" x14ac:dyDescent="0.25">
      <c r="A810" t="str">
        <f t="shared" si="12"/>
        <v>HBShp_GC_388</v>
      </c>
      <c r="B810">
        <v>388</v>
      </c>
      <c r="C810" t="s">
        <v>2</v>
      </c>
      <c r="D810">
        <v>0</v>
      </c>
      <c r="E810" t="s">
        <v>41</v>
      </c>
      <c r="F810" t="s">
        <v>47</v>
      </c>
    </row>
    <row r="811" spans="1:6" x14ac:dyDescent="0.25">
      <c r="A811" t="str">
        <f t="shared" si="12"/>
        <v>HBShp_GC_390</v>
      </c>
      <c r="B811">
        <v>390</v>
      </c>
      <c r="C811" t="s">
        <v>2</v>
      </c>
      <c r="D811">
        <v>0</v>
      </c>
      <c r="E811" t="s">
        <v>41</v>
      </c>
      <c r="F811" t="s">
        <v>47</v>
      </c>
    </row>
    <row r="812" spans="1:6" x14ac:dyDescent="0.25">
      <c r="A812" t="str">
        <f t="shared" si="12"/>
        <v>HBShp_GC_392</v>
      </c>
      <c r="B812">
        <v>392</v>
      </c>
      <c r="C812" t="s">
        <v>2</v>
      </c>
      <c r="D812">
        <v>0</v>
      </c>
      <c r="E812" t="s">
        <v>41</v>
      </c>
      <c r="F812" t="s">
        <v>47</v>
      </c>
    </row>
    <row r="813" spans="1:6" x14ac:dyDescent="0.25">
      <c r="A813" t="str">
        <f t="shared" si="12"/>
        <v>HBShp_GC_394</v>
      </c>
      <c r="B813">
        <v>394</v>
      </c>
      <c r="C813" t="s">
        <v>2</v>
      </c>
      <c r="D813">
        <v>0</v>
      </c>
      <c r="E813" t="s">
        <v>41</v>
      </c>
      <c r="F813" t="s">
        <v>47</v>
      </c>
    </row>
    <row r="814" spans="1:6" x14ac:dyDescent="0.25">
      <c r="A814" t="str">
        <f t="shared" si="12"/>
        <v>HBShp_GC_396</v>
      </c>
      <c r="B814">
        <v>396</v>
      </c>
      <c r="C814" t="s">
        <v>2</v>
      </c>
      <c r="D814">
        <v>0</v>
      </c>
      <c r="E814" t="s">
        <v>41</v>
      </c>
      <c r="F814" t="s">
        <v>47</v>
      </c>
    </row>
    <row r="815" spans="1:6" x14ac:dyDescent="0.25">
      <c r="A815" t="str">
        <f t="shared" si="12"/>
        <v>HBShp_GC_398</v>
      </c>
      <c r="B815">
        <v>398</v>
      </c>
      <c r="C815" t="s">
        <v>2</v>
      </c>
      <c r="D815">
        <v>0</v>
      </c>
      <c r="E815" t="s">
        <v>41</v>
      </c>
      <c r="F815" t="s">
        <v>47</v>
      </c>
    </row>
    <row r="816" spans="1:6" x14ac:dyDescent="0.25">
      <c r="A816" t="str">
        <f t="shared" si="12"/>
        <v>HBShp_GC_400</v>
      </c>
      <c r="B816">
        <v>400</v>
      </c>
      <c r="C816" t="s">
        <v>2</v>
      </c>
      <c r="D816">
        <v>0</v>
      </c>
      <c r="E816" t="s">
        <v>41</v>
      </c>
      <c r="F816" t="s">
        <v>47</v>
      </c>
    </row>
    <row r="817" spans="1:6" x14ac:dyDescent="0.25">
      <c r="A817" t="str">
        <f t="shared" si="12"/>
        <v>HBShp_GC_402</v>
      </c>
      <c r="B817">
        <v>402</v>
      </c>
      <c r="C817" t="s">
        <v>2</v>
      </c>
      <c r="D817">
        <v>0</v>
      </c>
      <c r="E817" t="s">
        <v>41</v>
      </c>
      <c r="F817" t="s">
        <v>47</v>
      </c>
    </row>
    <row r="818" spans="1:6" x14ac:dyDescent="0.25">
      <c r="A818" t="str">
        <f t="shared" si="12"/>
        <v>HBShp_GC_404</v>
      </c>
      <c r="B818">
        <v>404</v>
      </c>
      <c r="C818" t="s">
        <v>2</v>
      </c>
      <c r="D818">
        <v>0</v>
      </c>
      <c r="E818" t="s">
        <v>41</v>
      </c>
      <c r="F818" t="s">
        <v>47</v>
      </c>
    </row>
    <row r="819" spans="1:6" x14ac:dyDescent="0.25">
      <c r="A819" t="str">
        <f t="shared" si="12"/>
        <v>HBShp_GC_406</v>
      </c>
      <c r="B819">
        <v>406</v>
      </c>
      <c r="C819" t="s">
        <v>2</v>
      </c>
      <c r="D819">
        <v>0</v>
      </c>
      <c r="E819" t="s">
        <v>41</v>
      </c>
      <c r="F819" t="s">
        <v>47</v>
      </c>
    </row>
    <row r="820" spans="1:6" x14ac:dyDescent="0.25">
      <c r="A820" t="str">
        <f t="shared" si="12"/>
        <v>HBShp_GC_408</v>
      </c>
      <c r="B820">
        <v>408</v>
      </c>
      <c r="C820" t="s">
        <v>2</v>
      </c>
      <c r="D820">
        <v>0</v>
      </c>
      <c r="E820" t="s">
        <v>41</v>
      </c>
      <c r="F820" t="s">
        <v>47</v>
      </c>
    </row>
    <row r="821" spans="1:6" x14ac:dyDescent="0.25">
      <c r="A821" t="str">
        <f t="shared" si="12"/>
        <v>HBShp_GC_410</v>
      </c>
      <c r="B821">
        <v>410</v>
      </c>
      <c r="C821" t="s">
        <v>2</v>
      </c>
      <c r="D821">
        <v>0</v>
      </c>
      <c r="E821" t="s">
        <v>41</v>
      </c>
      <c r="F821" t="s">
        <v>47</v>
      </c>
    </row>
    <row r="822" spans="1:6" x14ac:dyDescent="0.25">
      <c r="A822" t="str">
        <f t="shared" si="12"/>
        <v>HBOth_Dist_0</v>
      </c>
      <c r="B822">
        <v>0</v>
      </c>
      <c r="C822" t="s">
        <v>8</v>
      </c>
      <c r="D822">
        <v>0.46604519999999999</v>
      </c>
      <c r="E822" t="s">
        <v>40</v>
      </c>
      <c r="F822" t="s">
        <v>47</v>
      </c>
    </row>
    <row r="823" spans="1:6" x14ac:dyDescent="0.25">
      <c r="A823" t="str">
        <f t="shared" si="12"/>
        <v>HBOth_Dist_2</v>
      </c>
      <c r="B823">
        <v>2</v>
      </c>
      <c r="C823" t="s">
        <v>8</v>
      </c>
      <c r="D823">
        <v>0.21700520000000001</v>
      </c>
      <c r="E823" t="s">
        <v>40</v>
      </c>
      <c r="F823" t="s">
        <v>47</v>
      </c>
    </row>
    <row r="824" spans="1:6" x14ac:dyDescent="0.25">
      <c r="A824" t="str">
        <f t="shared" si="12"/>
        <v>HBOth_Dist_4</v>
      </c>
      <c r="B824">
        <v>4</v>
      </c>
      <c r="C824" t="s">
        <v>8</v>
      </c>
      <c r="D824">
        <v>0.1036267</v>
      </c>
      <c r="E824" t="s">
        <v>40</v>
      </c>
      <c r="F824" t="s">
        <v>47</v>
      </c>
    </row>
    <row r="825" spans="1:6" x14ac:dyDescent="0.25">
      <c r="A825" t="str">
        <f t="shared" si="12"/>
        <v>HBOth_Dist_6</v>
      </c>
      <c r="B825">
        <v>6</v>
      </c>
      <c r="C825" t="s">
        <v>8</v>
      </c>
      <c r="D825">
        <v>6.4563200000000001E-2</v>
      </c>
      <c r="E825" t="s">
        <v>40</v>
      </c>
      <c r="F825" t="s">
        <v>47</v>
      </c>
    </row>
    <row r="826" spans="1:6" x14ac:dyDescent="0.25">
      <c r="A826" t="str">
        <f t="shared" si="12"/>
        <v>HBOth_Dist_8</v>
      </c>
      <c r="B826">
        <v>8</v>
      </c>
      <c r="C826" t="s">
        <v>8</v>
      </c>
      <c r="D826">
        <v>3.8743800000000002E-2</v>
      </c>
      <c r="E826" t="s">
        <v>40</v>
      </c>
      <c r="F826" t="s">
        <v>47</v>
      </c>
    </row>
    <row r="827" spans="1:6" x14ac:dyDescent="0.25">
      <c r="A827" t="str">
        <f t="shared" si="12"/>
        <v>HBOth_Dist_10</v>
      </c>
      <c r="B827">
        <v>10</v>
      </c>
      <c r="C827" t="s">
        <v>8</v>
      </c>
      <c r="D827">
        <v>2.5924699999999998E-2</v>
      </c>
      <c r="E827" t="s">
        <v>40</v>
      </c>
      <c r="F827" t="s">
        <v>47</v>
      </c>
    </row>
    <row r="828" spans="1:6" x14ac:dyDescent="0.25">
      <c r="A828" t="str">
        <f t="shared" si="12"/>
        <v>HBOth_Dist_12</v>
      </c>
      <c r="B828">
        <v>12</v>
      </c>
      <c r="C828" t="s">
        <v>8</v>
      </c>
      <c r="D828">
        <v>1.7878999999999999E-2</v>
      </c>
      <c r="E828" t="s">
        <v>40</v>
      </c>
      <c r="F828" t="s">
        <v>47</v>
      </c>
    </row>
    <row r="829" spans="1:6" x14ac:dyDescent="0.25">
      <c r="A829" t="str">
        <f t="shared" si="12"/>
        <v>HBOth_Dist_14</v>
      </c>
      <c r="B829">
        <v>14</v>
      </c>
      <c r="C829" t="s">
        <v>8</v>
      </c>
      <c r="D829">
        <v>1.3036300000000001E-2</v>
      </c>
      <c r="E829" t="s">
        <v>40</v>
      </c>
      <c r="F829" t="s">
        <v>47</v>
      </c>
    </row>
    <row r="830" spans="1:6" x14ac:dyDescent="0.25">
      <c r="A830" t="str">
        <f t="shared" si="12"/>
        <v>HBOth_Dist_16</v>
      </c>
      <c r="B830">
        <v>16</v>
      </c>
      <c r="C830" t="s">
        <v>8</v>
      </c>
      <c r="D830">
        <v>9.4477999999999993E-3</v>
      </c>
      <c r="E830" t="s">
        <v>40</v>
      </c>
      <c r="F830" t="s">
        <v>47</v>
      </c>
    </row>
    <row r="831" spans="1:6" x14ac:dyDescent="0.25">
      <c r="A831" t="str">
        <f t="shared" si="12"/>
        <v>HBOth_Dist_18</v>
      </c>
      <c r="B831">
        <v>18</v>
      </c>
      <c r="C831" t="s">
        <v>8</v>
      </c>
      <c r="D831">
        <v>7.2889000000000001E-3</v>
      </c>
      <c r="E831" t="s">
        <v>40</v>
      </c>
      <c r="F831" t="s">
        <v>47</v>
      </c>
    </row>
    <row r="832" spans="1:6" x14ac:dyDescent="0.25">
      <c r="A832" t="str">
        <f t="shared" si="12"/>
        <v>HBOth_Dist_20</v>
      </c>
      <c r="B832">
        <v>20</v>
      </c>
      <c r="C832" t="s">
        <v>8</v>
      </c>
      <c r="D832">
        <v>5.4632999999999999E-3</v>
      </c>
      <c r="E832" t="s">
        <v>40</v>
      </c>
      <c r="F832" t="s">
        <v>47</v>
      </c>
    </row>
    <row r="833" spans="1:6" x14ac:dyDescent="0.25">
      <c r="A833" t="str">
        <f t="shared" si="12"/>
        <v>HBOth_Dist_22</v>
      </c>
      <c r="B833">
        <v>22</v>
      </c>
      <c r="C833" t="s">
        <v>8</v>
      </c>
      <c r="D833">
        <v>4.3064000000000002E-3</v>
      </c>
      <c r="E833" t="s">
        <v>40</v>
      </c>
      <c r="F833" t="s">
        <v>47</v>
      </c>
    </row>
    <row r="834" spans="1:6" x14ac:dyDescent="0.25">
      <c r="A834" t="str">
        <f t="shared" ref="A834:A897" si="13">C834&amp;"_"&amp;E834&amp;"_"&amp;B834</f>
        <v>HBOth_Dist_24</v>
      </c>
      <c r="B834">
        <v>24</v>
      </c>
      <c r="C834" t="s">
        <v>8</v>
      </c>
      <c r="D834">
        <v>3.3500000000000001E-3</v>
      </c>
      <c r="E834" t="s">
        <v>40</v>
      </c>
      <c r="F834" t="s">
        <v>47</v>
      </c>
    </row>
    <row r="835" spans="1:6" x14ac:dyDescent="0.25">
      <c r="A835" t="str">
        <f t="shared" si="13"/>
        <v>HBOth_Dist_26</v>
      </c>
      <c r="B835">
        <v>26</v>
      </c>
      <c r="C835" t="s">
        <v>8</v>
      </c>
      <c r="D835">
        <v>2.7967000000000001E-3</v>
      </c>
      <c r="E835" t="s">
        <v>40</v>
      </c>
      <c r="F835" t="s">
        <v>47</v>
      </c>
    </row>
    <row r="836" spans="1:6" x14ac:dyDescent="0.25">
      <c r="A836" t="str">
        <f t="shared" si="13"/>
        <v>HBOth_Dist_28</v>
      </c>
      <c r="B836">
        <v>28</v>
      </c>
      <c r="C836" t="s">
        <v>8</v>
      </c>
      <c r="D836">
        <v>2.4261999999999999E-3</v>
      </c>
      <c r="E836" t="s">
        <v>40</v>
      </c>
      <c r="F836" t="s">
        <v>47</v>
      </c>
    </row>
    <row r="837" spans="1:6" x14ac:dyDescent="0.25">
      <c r="A837" t="str">
        <f t="shared" si="13"/>
        <v>HBOth_Dist_30</v>
      </c>
      <c r="B837">
        <v>30</v>
      </c>
      <c r="C837" t="s">
        <v>8</v>
      </c>
      <c r="D837">
        <v>2.2934000000000001E-3</v>
      </c>
      <c r="E837" t="s">
        <v>40</v>
      </c>
      <c r="F837" t="s">
        <v>47</v>
      </c>
    </row>
    <row r="838" spans="1:6" x14ac:dyDescent="0.25">
      <c r="A838" t="str">
        <f t="shared" si="13"/>
        <v>HBOth_Dist_32</v>
      </c>
      <c r="B838">
        <v>32</v>
      </c>
      <c r="C838" t="s">
        <v>8</v>
      </c>
      <c r="D838">
        <v>2.1207999999999999E-3</v>
      </c>
      <c r="E838" t="s">
        <v>40</v>
      </c>
      <c r="F838" t="s">
        <v>47</v>
      </c>
    </row>
    <row r="839" spans="1:6" x14ac:dyDescent="0.25">
      <c r="A839" t="str">
        <f t="shared" si="13"/>
        <v>HBOth_Dist_34</v>
      </c>
      <c r="B839">
        <v>34</v>
      </c>
      <c r="C839" t="s">
        <v>8</v>
      </c>
      <c r="D839">
        <v>1.8705E-3</v>
      </c>
      <c r="E839" t="s">
        <v>40</v>
      </c>
      <c r="F839" t="s">
        <v>47</v>
      </c>
    </row>
    <row r="840" spans="1:6" x14ac:dyDescent="0.25">
      <c r="A840" t="str">
        <f t="shared" si="13"/>
        <v>HBOth_Dist_36</v>
      </c>
      <c r="B840">
        <v>36</v>
      </c>
      <c r="C840" t="s">
        <v>8</v>
      </c>
      <c r="D840">
        <v>1.6050999999999999E-3</v>
      </c>
      <c r="E840" t="s">
        <v>40</v>
      </c>
      <c r="F840" t="s">
        <v>47</v>
      </c>
    </row>
    <row r="841" spans="1:6" x14ac:dyDescent="0.25">
      <c r="A841" t="str">
        <f t="shared" si="13"/>
        <v>HBOth_Dist_38</v>
      </c>
      <c r="B841">
        <v>38</v>
      </c>
      <c r="C841" t="s">
        <v>8</v>
      </c>
      <c r="D841">
        <v>1.4164E-3</v>
      </c>
      <c r="E841" t="s">
        <v>40</v>
      </c>
      <c r="F841" t="s">
        <v>47</v>
      </c>
    </row>
    <row r="842" spans="1:6" x14ac:dyDescent="0.25">
      <c r="A842" t="str">
        <f t="shared" si="13"/>
        <v>HBOth_Dist_40</v>
      </c>
      <c r="B842">
        <v>40</v>
      </c>
      <c r="C842" t="s">
        <v>8</v>
      </c>
      <c r="D842">
        <v>1.2834999999999999E-3</v>
      </c>
      <c r="E842" t="s">
        <v>40</v>
      </c>
      <c r="F842" t="s">
        <v>47</v>
      </c>
    </row>
    <row r="843" spans="1:6" x14ac:dyDescent="0.25">
      <c r="A843" t="str">
        <f t="shared" si="13"/>
        <v>HBOth_Dist_42</v>
      </c>
      <c r="B843">
        <v>42</v>
      </c>
      <c r="C843" t="s">
        <v>8</v>
      </c>
      <c r="D843">
        <v>1.1414999999999999E-3</v>
      </c>
      <c r="E843" t="s">
        <v>40</v>
      </c>
      <c r="F843" t="s">
        <v>47</v>
      </c>
    </row>
    <row r="844" spans="1:6" x14ac:dyDescent="0.25">
      <c r="A844" t="str">
        <f t="shared" si="13"/>
        <v>HBOth_Dist_44</v>
      </c>
      <c r="B844">
        <v>44</v>
      </c>
      <c r="C844" t="s">
        <v>8</v>
      </c>
      <c r="D844">
        <v>1.0217E-3</v>
      </c>
      <c r="E844" t="s">
        <v>40</v>
      </c>
      <c r="F844" t="s">
        <v>47</v>
      </c>
    </row>
    <row r="845" spans="1:6" x14ac:dyDescent="0.25">
      <c r="A845" t="str">
        <f t="shared" si="13"/>
        <v>HBOth_Dist_46</v>
      </c>
      <c r="B845">
        <v>46</v>
      </c>
      <c r="C845" t="s">
        <v>8</v>
      </c>
      <c r="D845">
        <v>8.8449999999999998E-4</v>
      </c>
      <c r="E845" t="s">
        <v>40</v>
      </c>
      <c r="F845" t="s">
        <v>47</v>
      </c>
    </row>
    <row r="846" spans="1:6" x14ac:dyDescent="0.25">
      <c r="A846" t="str">
        <f t="shared" si="13"/>
        <v>HBOth_Dist_48</v>
      </c>
      <c r="B846">
        <v>48</v>
      </c>
      <c r="C846" t="s">
        <v>8</v>
      </c>
      <c r="D846">
        <v>7.4379999999999997E-4</v>
      </c>
      <c r="E846" t="s">
        <v>40</v>
      </c>
      <c r="F846" t="s">
        <v>47</v>
      </c>
    </row>
    <row r="847" spans="1:6" x14ac:dyDescent="0.25">
      <c r="A847" t="str">
        <f t="shared" si="13"/>
        <v>HBOth_Dist_50</v>
      </c>
      <c r="B847">
        <v>50</v>
      </c>
      <c r="C847" t="s">
        <v>8</v>
      </c>
      <c r="D847">
        <v>5.7160000000000002E-4</v>
      </c>
      <c r="E847" t="s">
        <v>40</v>
      </c>
      <c r="F847" t="s">
        <v>47</v>
      </c>
    </row>
    <row r="848" spans="1:6" x14ac:dyDescent="0.25">
      <c r="A848" t="str">
        <f t="shared" si="13"/>
        <v>HBOth_Dist_52</v>
      </c>
      <c r="B848">
        <v>52</v>
      </c>
      <c r="C848" t="s">
        <v>8</v>
      </c>
      <c r="D848">
        <v>4.6460000000000002E-4</v>
      </c>
      <c r="E848" t="s">
        <v>40</v>
      </c>
      <c r="F848" t="s">
        <v>47</v>
      </c>
    </row>
    <row r="849" spans="1:6" x14ac:dyDescent="0.25">
      <c r="A849" t="str">
        <f t="shared" si="13"/>
        <v>HBOth_Dist_54</v>
      </c>
      <c r="B849">
        <v>54</v>
      </c>
      <c r="C849" t="s">
        <v>8</v>
      </c>
      <c r="D849">
        <v>4.0390000000000001E-4</v>
      </c>
      <c r="E849" t="s">
        <v>40</v>
      </c>
      <c r="F849" t="s">
        <v>47</v>
      </c>
    </row>
    <row r="850" spans="1:6" x14ac:dyDescent="0.25">
      <c r="A850" t="str">
        <f t="shared" si="13"/>
        <v>HBOth_Dist_56</v>
      </c>
      <c r="B850">
        <v>56</v>
      </c>
      <c r="C850" t="s">
        <v>8</v>
      </c>
      <c r="D850">
        <v>3.5819999999999998E-4</v>
      </c>
      <c r="E850" t="s">
        <v>40</v>
      </c>
      <c r="F850" t="s">
        <v>47</v>
      </c>
    </row>
    <row r="851" spans="1:6" x14ac:dyDescent="0.25">
      <c r="A851" t="str">
        <f t="shared" si="13"/>
        <v>HBOth_Dist_58</v>
      </c>
      <c r="B851">
        <v>58</v>
      </c>
      <c r="C851" t="s">
        <v>8</v>
      </c>
      <c r="D851">
        <v>3.124E-4</v>
      </c>
      <c r="E851" t="s">
        <v>40</v>
      </c>
      <c r="F851" t="s">
        <v>47</v>
      </c>
    </row>
    <row r="852" spans="1:6" x14ac:dyDescent="0.25">
      <c r="A852" t="str">
        <f t="shared" si="13"/>
        <v>HBOth_Dist_60</v>
      </c>
      <c r="B852">
        <v>60</v>
      </c>
      <c r="C852" t="s">
        <v>8</v>
      </c>
      <c r="D852">
        <v>2.6669999999999998E-4</v>
      </c>
      <c r="E852" t="s">
        <v>40</v>
      </c>
      <c r="F852" t="s">
        <v>47</v>
      </c>
    </row>
    <row r="853" spans="1:6" x14ac:dyDescent="0.25">
      <c r="A853" t="str">
        <f t="shared" si="13"/>
        <v>HBOth_Dist_62</v>
      </c>
      <c r="B853">
        <v>62</v>
      </c>
      <c r="C853" t="s">
        <v>8</v>
      </c>
      <c r="D853">
        <v>2.2100000000000001E-4</v>
      </c>
      <c r="E853" t="s">
        <v>40</v>
      </c>
      <c r="F853" t="s">
        <v>47</v>
      </c>
    </row>
    <row r="854" spans="1:6" x14ac:dyDescent="0.25">
      <c r="A854" t="str">
        <f t="shared" si="13"/>
        <v>HBOth_Dist_64</v>
      </c>
      <c r="B854">
        <v>64</v>
      </c>
      <c r="C854" t="s">
        <v>8</v>
      </c>
      <c r="D854">
        <v>1.853E-4</v>
      </c>
      <c r="E854" t="s">
        <v>40</v>
      </c>
      <c r="F854" t="s">
        <v>47</v>
      </c>
    </row>
    <row r="855" spans="1:6" x14ac:dyDescent="0.25">
      <c r="A855" t="str">
        <f t="shared" si="13"/>
        <v>HBOth_Dist_66</v>
      </c>
      <c r="B855">
        <v>66</v>
      </c>
      <c r="C855" t="s">
        <v>8</v>
      </c>
      <c r="D855">
        <v>1.596E-4</v>
      </c>
      <c r="E855" t="s">
        <v>40</v>
      </c>
      <c r="F855" t="s">
        <v>47</v>
      </c>
    </row>
    <row r="856" spans="1:6" x14ac:dyDescent="0.25">
      <c r="A856" t="str">
        <f t="shared" si="13"/>
        <v>HBOth_Dist_68</v>
      </c>
      <c r="B856">
        <v>68</v>
      </c>
      <c r="C856" t="s">
        <v>8</v>
      </c>
      <c r="D856">
        <v>1.339E-4</v>
      </c>
      <c r="E856" t="s">
        <v>40</v>
      </c>
      <c r="F856" t="s">
        <v>47</v>
      </c>
    </row>
    <row r="857" spans="1:6" x14ac:dyDescent="0.25">
      <c r="A857" t="str">
        <f t="shared" si="13"/>
        <v>HBOth_Dist_70</v>
      </c>
      <c r="B857">
        <v>70</v>
      </c>
      <c r="C857" t="s">
        <v>8</v>
      </c>
      <c r="D857">
        <v>1.083E-4</v>
      </c>
      <c r="E857" t="s">
        <v>40</v>
      </c>
      <c r="F857" t="s">
        <v>47</v>
      </c>
    </row>
    <row r="858" spans="1:6" x14ac:dyDescent="0.25">
      <c r="A858" t="str">
        <f t="shared" si="13"/>
        <v>HBOth_Dist_72</v>
      </c>
      <c r="B858">
        <v>72</v>
      </c>
      <c r="C858" t="s">
        <v>8</v>
      </c>
      <c r="D858" s="83">
        <v>8.7700000000000004E-5</v>
      </c>
      <c r="E858" t="s">
        <v>40</v>
      </c>
      <c r="F858" t="s">
        <v>47</v>
      </c>
    </row>
    <row r="859" spans="1:6" x14ac:dyDescent="0.25">
      <c r="A859" t="str">
        <f t="shared" si="13"/>
        <v>HBOth_Dist_74</v>
      </c>
      <c r="B859">
        <v>74</v>
      </c>
      <c r="C859" t="s">
        <v>8</v>
      </c>
      <c r="D859" s="83">
        <v>7.2100000000000004E-5</v>
      </c>
      <c r="E859" t="s">
        <v>40</v>
      </c>
      <c r="F859" t="s">
        <v>47</v>
      </c>
    </row>
    <row r="860" spans="1:6" x14ac:dyDescent="0.25">
      <c r="A860" t="str">
        <f t="shared" si="13"/>
        <v>HBOth_Dist_76</v>
      </c>
      <c r="B860">
        <v>76</v>
      </c>
      <c r="C860" t="s">
        <v>8</v>
      </c>
      <c r="D860" s="83">
        <v>6.2500000000000001E-5</v>
      </c>
      <c r="E860" t="s">
        <v>40</v>
      </c>
      <c r="F860" t="s">
        <v>47</v>
      </c>
    </row>
    <row r="861" spans="1:6" x14ac:dyDescent="0.25">
      <c r="A861" t="str">
        <f t="shared" si="13"/>
        <v>HBOth_Dist_78</v>
      </c>
      <c r="B861">
        <v>78</v>
      </c>
      <c r="C861" t="s">
        <v>8</v>
      </c>
      <c r="D861" s="83">
        <v>5.5899999999999997E-5</v>
      </c>
      <c r="E861" t="s">
        <v>40</v>
      </c>
      <c r="F861" t="s">
        <v>47</v>
      </c>
    </row>
    <row r="862" spans="1:6" x14ac:dyDescent="0.25">
      <c r="A862" t="str">
        <f t="shared" si="13"/>
        <v>HBOth_Dist_80</v>
      </c>
      <c r="B862">
        <v>80</v>
      </c>
      <c r="C862" t="s">
        <v>8</v>
      </c>
      <c r="D862" s="83">
        <v>5.0300000000000003E-5</v>
      </c>
      <c r="E862" t="s">
        <v>40</v>
      </c>
      <c r="F862" t="s">
        <v>47</v>
      </c>
    </row>
    <row r="863" spans="1:6" x14ac:dyDescent="0.25">
      <c r="A863" t="str">
        <f t="shared" si="13"/>
        <v>HBOth_Dist_82</v>
      </c>
      <c r="B863">
        <v>82</v>
      </c>
      <c r="C863" t="s">
        <v>8</v>
      </c>
      <c r="D863" s="83">
        <v>4.4700000000000002E-5</v>
      </c>
      <c r="E863" t="s">
        <v>40</v>
      </c>
      <c r="F863" t="s">
        <v>47</v>
      </c>
    </row>
    <row r="864" spans="1:6" x14ac:dyDescent="0.25">
      <c r="A864" t="str">
        <f t="shared" si="13"/>
        <v>HBOth_Dist_84</v>
      </c>
      <c r="B864">
        <v>84</v>
      </c>
      <c r="C864" t="s">
        <v>8</v>
      </c>
      <c r="D864" s="83">
        <v>3.9100000000000002E-5</v>
      </c>
      <c r="E864" t="s">
        <v>40</v>
      </c>
      <c r="F864" t="s">
        <v>47</v>
      </c>
    </row>
    <row r="865" spans="1:6" x14ac:dyDescent="0.25">
      <c r="A865" t="str">
        <f t="shared" si="13"/>
        <v>HBOth_Dist_86</v>
      </c>
      <c r="B865">
        <v>86</v>
      </c>
      <c r="C865" t="s">
        <v>8</v>
      </c>
      <c r="D865" s="83">
        <v>3.3599999999999997E-5</v>
      </c>
      <c r="E865" t="s">
        <v>40</v>
      </c>
      <c r="F865" t="s">
        <v>47</v>
      </c>
    </row>
    <row r="866" spans="1:6" x14ac:dyDescent="0.25">
      <c r="A866" t="str">
        <f t="shared" si="13"/>
        <v>HBOth_Dist_88</v>
      </c>
      <c r="B866">
        <v>88</v>
      </c>
      <c r="C866" t="s">
        <v>8</v>
      </c>
      <c r="D866" s="83">
        <v>2.8E-5</v>
      </c>
      <c r="E866" t="s">
        <v>40</v>
      </c>
      <c r="F866" t="s">
        <v>47</v>
      </c>
    </row>
    <row r="867" spans="1:6" x14ac:dyDescent="0.25">
      <c r="A867" t="str">
        <f t="shared" si="13"/>
        <v>HBOth_Dist_90</v>
      </c>
      <c r="B867">
        <v>90</v>
      </c>
      <c r="C867" t="s">
        <v>8</v>
      </c>
      <c r="D867" s="83">
        <v>2.2399999999999999E-5</v>
      </c>
      <c r="E867" t="s">
        <v>40</v>
      </c>
      <c r="F867" t="s">
        <v>47</v>
      </c>
    </row>
    <row r="868" spans="1:6" x14ac:dyDescent="0.25">
      <c r="A868" t="str">
        <f t="shared" si="13"/>
        <v>HBOth_Dist_92</v>
      </c>
      <c r="B868">
        <v>92</v>
      </c>
      <c r="C868" t="s">
        <v>8</v>
      </c>
      <c r="D868" s="83">
        <v>1.6799999999999998E-5</v>
      </c>
      <c r="E868" t="s">
        <v>40</v>
      </c>
      <c r="F868" t="s">
        <v>47</v>
      </c>
    </row>
    <row r="869" spans="1:6" x14ac:dyDescent="0.25">
      <c r="A869" t="str">
        <f t="shared" si="13"/>
        <v>HBOth_Dist_94</v>
      </c>
      <c r="B869">
        <v>94</v>
      </c>
      <c r="C869" t="s">
        <v>8</v>
      </c>
      <c r="D869" s="83">
        <v>1.1199999999999999E-5</v>
      </c>
      <c r="E869" t="s">
        <v>40</v>
      </c>
      <c r="F869" t="s">
        <v>47</v>
      </c>
    </row>
    <row r="870" spans="1:6" x14ac:dyDescent="0.25">
      <c r="A870" t="str">
        <f t="shared" si="13"/>
        <v>HBOth_Dist_96</v>
      </c>
      <c r="B870">
        <v>96</v>
      </c>
      <c r="C870" t="s">
        <v>8</v>
      </c>
      <c r="D870" s="83">
        <v>5.5999999999999997E-6</v>
      </c>
      <c r="E870" t="s">
        <v>40</v>
      </c>
      <c r="F870" t="s">
        <v>47</v>
      </c>
    </row>
    <row r="871" spans="1:6" x14ac:dyDescent="0.25">
      <c r="A871" t="str">
        <f t="shared" si="13"/>
        <v>HBOth_Dist_98</v>
      </c>
      <c r="B871">
        <v>98</v>
      </c>
      <c r="C871" t="s">
        <v>8</v>
      </c>
      <c r="D871">
        <v>0</v>
      </c>
      <c r="E871" t="s">
        <v>40</v>
      </c>
      <c r="F871" t="s">
        <v>47</v>
      </c>
    </row>
    <row r="872" spans="1:6" x14ac:dyDescent="0.25">
      <c r="A872" t="str">
        <f t="shared" si="13"/>
        <v>HBOth_Dist_100</v>
      </c>
      <c r="B872">
        <v>100</v>
      </c>
      <c r="C872" t="s">
        <v>8</v>
      </c>
      <c r="D872">
        <v>0</v>
      </c>
      <c r="E872" t="s">
        <v>40</v>
      </c>
      <c r="F872" t="s">
        <v>47</v>
      </c>
    </row>
    <row r="873" spans="1:6" x14ac:dyDescent="0.25">
      <c r="A873" t="str">
        <f t="shared" si="13"/>
        <v>HBOth_Dist_102</v>
      </c>
      <c r="B873">
        <v>102</v>
      </c>
      <c r="C873" t="s">
        <v>8</v>
      </c>
      <c r="D873">
        <v>0</v>
      </c>
      <c r="E873" t="s">
        <v>40</v>
      </c>
      <c r="F873" t="s">
        <v>47</v>
      </c>
    </row>
    <row r="874" spans="1:6" x14ac:dyDescent="0.25">
      <c r="A874" t="str">
        <f t="shared" si="13"/>
        <v>HBOth_Dist_104</v>
      </c>
      <c r="B874">
        <v>104</v>
      </c>
      <c r="C874" t="s">
        <v>8</v>
      </c>
      <c r="D874">
        <v>0</v>
      </c>
      <c r="E874" t="s">
        <v>40</v>
      </c>
      <c r="F874" t="s">
        <v>47</v>
      </c>
    </row>
    <row r="875" spans="1:6" x14ac:dyDescent="0.25">
      <c r="A875" t="str">
        <f t="shared" si="13"/>
        <v>HBOth_Dist_106</v>
      </c>
      <c r="B875">
        <v>106</v>
      </c>
      <c r="C875" t="s">
        <v>8</v>
      </c>
      <c r="D875">
        <v>0</v>
      </c>
      <c r="E875" t="s">
        <v>40</v>
      </c>
      <c r="F875" t="s">
        <v>47</v>
      </c>
    </row>
    <row r="876" spans="1:6" x14ac:dyDescent="0.25">
      <c r="A876" t="str">
        <f t="shared" si="13"/>
        <v>HBOth_Dist_108</v>
      </c>
      <c r="B876">
        <v>108</v>
      </c>
      <c r="C876" t="s">
        <v>8</v>
      </c>
      <c r="D876">
        <v>0</v>
      </c>
      <c r="E876" t="s">
        <v>40</v>
      </c>
      <c r="F876" t="s">
        <v>47</v>
      </c>
    </row>
    <row r="877" spans="1:6" x14ac:dyDescent="0.25">
      <c r="A877" t="str">
        <f t="shared" si="13"/>
        <v>HBOth_Dist_110</v>
      </c>
      <c r="B877">
        <v>110</v>
      </c>
      <c r="C877" t="s">
        <v>8</v>
      </c>
      <c r="D877">
        <v>0</v>
      </c>
      <c r="E877" t="s">
        <v>40</v>
      </c>
      <c r="F877" t="s">
        <v>47</v>
      </c>
    </row>
    <row r="878" spans="1:6" x14ac:dyDescent="0.25">
      <c r="A878" t="str">
        <f t="shared" si="13"/>
        <v>HBOth_Dist_112</v>
      </c>
      <c r="B878">
        <v>112</v>
      </c>
      <c r="C878" t="s">
        <v>8</v>
      </c>
      <c r="D878">
        <v>0</v>
      </c>
      <c r="E878" t="s">
        <v>40</v>
      </c>
      <c r="F878" t="s">
        <v>47</v>
      </c>
    </row>
    <row r="879" spans="1:6" x14ac:dyDescent="0.25">
      <c r="A879" t="str">
        <f t="shared" si="13"/>
        <v>HBOth_Dist_114</v>
      </c>
      <c r="B879">
        <v>114</v>
      </c>
      <c r="C879" t="s">
        <v>8</v>
      </c>
      <c r="D879">
        <v>0</v>
      </c>
      <c r="E879" t="s">
        <v>40</v>
      </c>
      <c r="F879" t="s">
        <v>47</v>
      </c>
    </row>
    <row r="880" spans="1:6" x14ac:dyDescent="0.25">
      <c r="A880" t="str">
        <f t="shared" si="13"/>
        <v>HBOth_Dist_116</v>
      </c>
      <c r="B880">
        <v>116</v>
      </c>
      <c r="C880" t="s">
        <v>8</v>
      </c>
      <c r="D880">
        <v>0</v>
      </c>
      <c r="E880" t="s">
        <v>40</v>
      </c>
      <c r="F880" t="s">
        <v>47</v>
      </c>
    </row>
    <row r="881" spans="1:6" x14ac:dyDescent="0.25">
      <c r="A881" t="str">
        <f t="shared" si="13"/>
        <v>HBOth_Dist_118</v>
      </c>
      <c r="B881">
        <v>118</v>
      </c>
      <c r="C881" t="s">
        <v>8</v>
      </c>
      <c r="D881">
        <v>0</v>
      </c>
      <c r="E881" t="s">
        <v>40</v>
      </c>
      <c r="F881" t="s">
        <v>47</v>
      </c>
    </row>
    <row r="882" spans="1:6" x14ac:dyDescent="0.25">
      <c r="A882" t="str">
        <f t="shared" si="13"/>
        <v>HBOth_Dist_120</v>
      </c>
      <c r="B882">
        <v>120</v>
      </c>
      <c r="C882" t="s">
        <v>8</v>
      </c>
      <c r="D882">
        <v>0</v>
      </c>
      <c r="E882" t="s">
        <v>40</v>
      </c>
      <c r="F882" t="s">
        <v>47</v>
      </c>
    </row>
    <row r="883" spans="1:6" x14ac:dyDescent="0.25">
      <c r="A883" t="str">
        <f t="shared" si="13"/>
        <v>HBOth_Dist_122</v>
      </c>
      <c r="B883">
        <v>122</v>
      </c>
      <c r="C883" t="s">
        <v>8</v>
      </c>
      <c r="D883">
        <v>0</v>
      </c>
      <c r="E883" t="s">
        <v>40</v>
      </c>
      <c r="F883" t="s">
        <v>47</v>
      </c>
    </row>
    <row r="884" spans="1:6" x14ac:dyDescent="0.25">
      <c r="A884" t="str">
        <f t="shared" si="13"/>
        <v>HBOth_Dist_124</v>
      </c>
      <c r="B884">
        <v>124</v>
      </c>
      <c r="C884" t="s">
        <v>8</v>
      </c>
      <c r="D884">
        <v>0</v>
      </c>
      <c r="E884" t="s">
        <v>40</v>
      </c>
      <c r="F884" t="s">
        <v>47</v>
      </c>
    </row>
    <row r="885" spans="1:6" x14ac:dyDescent="0.25">
      <c r="A885" t="str">
        <f t="shared" si="13"/>
        <v>HBOth_Dist_126</v>
      </c>
      <c r="B885">
        <v>126</v>
      </c>
      <c r="C885" t="s">
        <v>8</v>
      </c>
      <c r="D885">
        <v>0</v>
      </c>
      <c r="E885" t="s">
        <v>40</v>
      </c>
      <c r="F885" t="s">
        <v>47</v>
      </c>
    </row>
    <row r="886" spans="1:6" x14ac:dyDescent="0.25">
      <c r="A886" t="str">
        <f t="shared" si="13"/>
        <v>HBOth_Dist_128</v>
      </c>
      <c r="B886">
        <v>128</v>
      </c>
      <c r="C886" t="s">
        <v>8</v>
      </c>
      <c r="D886">
        <v>0</v>
      </c>
      <c r="E886" t="s">
        <v>40</v>
      </c>
      <c r="F886" t="s">
        <v>47</v>
      </c>
    </row>
    <row r="887" spans="1:6" x14ac:dyDescent="0.25">
      <c r="A887" t="str">
        <f t="shared" si="13"/>
        <v>HBOth_Dist_130</v>
      </c>
      <c r="B887">
        <v>130</v>
      </c>
      <c r="C887" t="s">
        <v>8</v>
      </c>
      <c r="D887">
        <v>0</v>
      </c>
      <c r="E887" t="s">
        <v>40</v>
      </c>
      <c r="F887" t="s">
        <v>47</v>
      </c>
    </row>
    <row r="888" spans="1:6" x14ac:dyDescent="0.25">
      <c r="A888" t="str">
        <f t="shared" si="13"/>
        <v>HBOth_Dist_132</v>
      </c>
      <c r="B888">
        <v>132</v>
      </c>
      <c r="C888" t="s">
        <v>8</v>
      </c>
      <c r="D888">
        <v>0</v>
      </c>
      <c r="E888" t="s">
        <v>40</v>
      </c>
      <c r="F888" t="s">
        <v>47</v>
      </c>
    </row>
    <row r="889" spans="1:6" x14ac:dyDescent="0.25">
      <c r="A889" t="str">
        <f t="shared" si="13"/>
        <v>HBOth_Dist_134</v>
      </c>
      <c r="B889">
        <v>134</v>
      </c>
      <c r="C889" t="s">
        <v>8</v>
      </c>
      <c r="D889">
        <v>0</v>
      </c>
      <c r="E889" t="s">
        <v>40</v>
      </c>
      <c r="F889" t="s">
        <v>47</v>
      </c>
    </row>
    <row r="890" spans="1:6" x14ac:dyDescent="0.25">
      <c r="A890" t="str">
        <f t="shared" si="13"/>
        <v>HBOth_Dist_136</v>
      </c>
      <c r="B890">
        <v>136</v>
      </c>
      <c r="C890" t="s">
        <v>8</v>
      </c>
      <c r="D890">
        <v>0</v>
      </c>
      <c r="E890" t="s">
        <v>40</v>
      </c>
      <c r="F890" t="s">
        <v>47</v>
      </c>
    </row>
    <row r="891" spans="1:6" x14ac:dyDescent="0.25">
      <c r="A891" t="str">
        <f t="shared" si="13"/>
        <v>HBOth_Dist_138</v>
      </c>
      <c r="B891">
        <v>138</v>
      </c>
      <c r="C891" t="s">
        <v>8</v>
      </c>
      <c r="D891">
        <v>0</v>
      </c>
      <c r="E891" t="s">
        <v>40</v>
      </c>
      <c r="F891" t="s">
        <v>47</v>
      </c>
    </row>
    <row r="892" spans="1:6" x14ac:dyDescent="0.25">
      <c r="A892" t="str">
        <f t="shared" si="13"/>
        <v>HBOth_Dist_140</v>
      </c>
      <c r="B892">
        <v>140</v>
      </c>
      <c r="C892" t="s">
        <v>8</v>
      </c>
      <c r="D892">
        <v>0</v>
      </c>
      <c r="E892" t="s">
        <v>40</v>
      </c>
      <c r="F892" t="s">
        <v>47</v>
      </c>
    </row>
    <row r="893" spans="1:6" x14ac:dyDescent="0.25">
      <c r="A893" t="str">
        <f t="shared" si="13"/>
        <v>HBOth_Dist_142</v>
      </c>
      <c r="B893">
        <v>142</v>
      </c>
      <c r="C893" t="s">
        <v>8</v>
      </c>
      <c r="D893">
        <v>0</v>
      </c>
      <c r="E893" t="s">
        <v>40</v>
      </c>
      <c r="F893" t="s">
        <v>47</v>
      </c>
    </row>
    <row r="894" spans="1:6" x14ac:dyDescent="0.25">
      <c r="A894" t="str">
        <f t="shared" si="13"/>
        <v>HBOth_Dist_144</v>
      </c>
      <c r="B894">
        <v>144</v>
      </c>
      <c r="C894" t="s">
        <v>8</v>
      </c>
      <c r="D894">
        <v>0</v>
      </c>
      <c r="E894" t="s">
        <v>40</v>
      </c>
      <c r="F894" t="s">
        <v>47</v>
      </c>
    </row>
    <row r="895" spans="1:6" x14ac:dyDescent="0.25">
      <c r="A895" t="str">
        <f t="shared" si="13"/>
        <v>HBOth_Dist_146</v>
      </c>
      <c r="B895">
        <v>146</v>
      </c>
      <c r="C895" t="s">
        <v>8</v>
      </c>
      <c r="D895">
        <v>0</v>
      </c>
      <c r="E895" t="s">
        <v>40</v>
      </c>
      <c r="F895" t="s">
        <v>47</v>
      </c>
    </row>
    <row r="896" spans="1:6" x14ac:dyDescent="0.25">
      <c r="A896" t="str">
        <f t="shared" si="13"/>
        <v>HBOth_Dist_148</v>
      </c>
      <c r="B896">
        <v>148</v>
      </c>
      <c r="C896" t="s">
        <v>8</v>
      </c>
      <c r="D896">
        <v>0</v>
      </c>
      <c r="E896" t="s">
        <v>40</v>
      </c>
      <c r="F896" t="s">
        <v>47</v>
      </c>
    </row>
    <row r="897" spans="1:6" x14ac:dyDescent="0.25">
      <c r="A897" t="str">
        <f t="shared" si="13"/>
        <v>HBOth_Dist_150</v>
      </c>
      <c r="B897">
        <v>150</v>
      </c>
      <c r="C897" t="s">
        <v>8</v>
      </c>
      <c r="D897">
        <v>0</v>
      </c>
      <c r="E897" t="s">
        <v>40</v>
      </c>
      <c r="F897" t="s">
        <v>47</v>
      </c>
    </row>
    <row r="898" spans="1:6" x14ac:dyDescent="0.25">
      <c r="A898" t="str">
        <f t="shared" ref="A898:A961" si="14">C898&amp;"_"&amp;E898&amp;"_"&amp;B898</f>
        <v>HBOth_Dist_152</v>
      </c>
      <c r="B898">
        <v>152</v>
      </c>
      <c r="C898" t="s">
        <v>8</v>
      </c>
      <c r="D898">
        <v>0</v>
      </c>
      <c r="E898" t="s">
        <v>40</v>
      </c>
      <c r="F898" t="s">
        <v>47</v>
      </c>
    </row>
    <row r="899" spans="1:6" x14ac:dyDescent="0.25">
      <c r="A899" t="str">
        <f t="shared" si="14"/>
        <v>HBOth_Dist_154</v>
      </c>
      <c r="B899">
        <v>154</v>
      </c>
      <c r="C899" t="s">
        <v>8</v>
      </c>
      <c r="D899">
        <v>0</v>
      </c>
      <c r="E899" t="s">
        <v>40</v>
      </c>
      <c r="F899" t="s">
        <v>47</v>
      </c>
    </row>
    <row r="900" spans="1:6" x14ac:dyDescent="0.25">
      <c r="A900" t="str">
        <f t="shared" si="14"/>
        <v>HBOth_Dist_156</v>
      </c>
      <c r="B900">
        <v>156</v>
      </c>
      <c r="C900" t="s">
        <v>8</v>
      </c>
      <c r="D900">
        <v>0</v>
      </c>
      <c r="E900" t="s">
        <v>40</v>
      </c>
      <c r="F900" t="s">
        <v>47</v>
      </c>
    </row>
    <row r="901" spans="1:6" x14ac:dyDescent="0.25">
      <c r="A901" t="str">
        <f t="shared" si="14"/>
        <v>HBOth_Dist_158</v>
      </c>
      <c r="B901">
        <v>158</v>
      </c>
      <c r="C901" t="s">
        <v>8</v>
      </c>
      <c r="D901">
        <v>0</v>
      </c>
      <c r="E901" t="s">
        <v>40</v>
      </c>
      <c r="F901" t="s">
        <v>47</v>
      </c>
    </row>
    <row r="902" spans="1:6" x14ac:dyDescent="0.25">
      <c r="A902" t="str">
        <f t="shared" si="14"/>
        <v>HBOth_Dist_160</v>
      </c>
      <c r="B902">
        <v>160</v>
      </c>
      <c r="C902" t="s">
        <v>8</v>
      </c>
      <c r="D902">
        <v>0</v>
      </c>
      <c r="E902" t="s">
        <v>40</v>
      </c>
      <c r="F902" t="s">
        <v>47</v>
      </c>
    </row>
    <row r="903" spans="1:6" x14ac:dyDescent="0.25">
      <c r="A903" t="str">
        <f t="shared" si="14"/>
        <v>HBOth_Dist_162</v>
      </c>
      <c r="B903">
        <v>162</v>
      </c>
      <c r="C903" t="s">
        <v>8</v>
      </c>
      <c r="D903">
        <v>0</v>
      </c>
      <c r="E903" t="s">
        <v>40</v>
      </c>
      <c r="F903" t="s">
        <v>47</v>
      </c>
    </row>
    <row r="904" spans="1:6" x14ac:dyDescent="0.25">
      <c r="A904" t="str">
        <f t="shared" si="14"/>
        <v>HBOth_Dist_164</v>
      </c>
      <c r="B904">
        <v>164</v>
      </c>
      <c r="C904" t="s">
        <v>8</v>
      </c>
      <c r="D904">
        <v>0</v>
      </c>
      <c r="E904" t="s">
        <v>40</v>
      </c>
      <c r="F904" t="s">
        <v>47</v>
      </c>
    </row>
    <row r="905" spans="1:6" x14ac:dyDescent="0.25">
      <c r="A905" t="str">
        <f t="shared" si="14"/>
        <v>HBOth_Dist_166</v>
      </c>
      <c r="B905">
        <v>166</v>
      </c>
      <c r="C905" t="s">
        <v>8</v>
      </c>
      <c r="D905">
        <v>0</v>
      </c>
      <c r="E905" t="s">
        <v>40</v>
      </c>
      <c r="F905" t="s">
        <v>47</v>
      </c>
    </row>
    <row r="906" spans="1:6" x14ac:dyDescent="0.25">
      <c r="A906" t="str">
        <f t="shared" si="14"/>
        <v>HBOth_Dist_168</v>
      </c>
      <c r="B906">
        <v>168</v>
      </c>
      <c r="C906" t="s">
        <v>8</v>
      </c>
      <c r="D906">
        <v>0</v>
      </c>
      <c r="E906" t="s">
        <v>40</v>
      </c>
      <c r="F906" t="s">
        <v>47</v>
      </c>
    </row>
    <row r="907" spans="1:6" x14ac:dyDescent="0.25">
      <c r="A907" t="str">
        <f t="shared" si="14"/>
        <v>HBOth_Dist_170</v>
      </c>
      <c r="B907">
        <v>170</v>
      </c>
      <c r="C907" t="s">
        <v>8</v>
      </c>
      <c r="D907">
        <v>0</v>
      </c>
      <c r="E907" t="s">
        <v>40</v>
      </c>
      <c r="F907" t="s">
        <v>47</v>
      </c>
    </row>
    <row r="908" spans="1:6" x14ac:dyDescent="0.25">
      <c r="A908" t="str">
        <f t="shared" si="14"/>
        <v>HBOth_Dist_172</v>
      </c>
      <c r="B908">
        <v>172</v>
      </c>
      <c r="C908" t="s">
        <v>8</v>
      </c>
      <c r="D908">
        <v>0</v>
      </c>
      <c r="E908" t="s">
        <v>40</v>
      </c>
      <c r="F908" t="s">
        <v>47</v>
      </c>
    </row>
    <row r="909" spans="1:6" x14ac:dyDescent="0.25">
      <c r="A909" t="str">
        <f t="shared" si="14"/>
        <v>HBOth_Dist_174</v>
      </c>
      <c r="B909">
        <v>174</v>
      </c>
      <c r="C909" t="s">
        <v>8</v>
      </c>
      <c r="D909">
        <v>0</v>
      </c>
      <c r="E909" t="s">
        <v>40</v>
      </c>
      <c r="F909" t="s">
        <v>47</v>
      </c>
    </row>
    <row r="910" spans="1:6" x14ac:dyDescent="0.25">
      <c r="A910" t="str">
        <f t="shared" si="14"/>
        <v>HBOth_Dist_176</v>
      </c>
      <c r="B910">
        <v>176</v>
      </c>
      <c r="C910" t="s">
        <v>8</v>
      </c>
      <c r="D910">
        <v>0</v>
      </c>
      <c r="E910" t="s">
        <v>40</v>
      </c>
      <c r="F910" t="s">
        <v>47</v>
      </c>
    </row>
    <row r="911" spans="1:6" x14ac:dyDescent="0.25">
      <c r="A911" t="str">
        <f t="shared" si="14"/>
        <v>HBOth_Dist_178</v>
      </c>
      <c r="B911">
        <v>178</v>
      </c>
      <c r="C911" t="s">
        <v>8</v>
      </c>
      <c r="D911">
        <v>0</v>
      </c>
      <c r="E911" t="s">
        <v>40</v>
      </c>
      <c r="F911" t="s">
        <v>47</v>
      </c>
    </row>
    <row r="912" spans="1:6" x14ac:dyDescent="0.25">
      <c r="A912" t="str">
        <f t="shared" si="14"/>
        <v>HBOth_Dist_180</v>
      </c>
      <c r="B912">
        <v>180</v>
      </c>
      <c r="C912" t="s">
        <v>8</v>
      </c>
      <c r="D912">
        <v>0</v>
      </c>
      <c r="E912" t="s">
        <v>40</v>
      </c>
      <c r="F912" t="s">
        <v>47</v>
      </c>
    </row>
    <row r="913" spans="1:6" x14ac:dyDescent="0.25">
      <c r="A913" t="str">
        <f t="shared" si="14"/>
        <v>HBOth_Dist_182</v>
      </c>
      <c r="B913">
        <v>182</v>
      </c>
      <c r="C913" t="s">
        <v>8</v>
      </c>
      <c r="D913">
        <v>0</v>
      </c>
      <c r="E913" t="s">
        <v>40</v>
      </c>
      <c r="F913" t="s">
        <v>47</v>
      </c>
    </row>
    <row r="914" spans="1:6" x14ac:dyDescent="0.25">
      <c r="A914" t="str">
        <f t="shared" si="14"/>
        <v>HBOth_Dist_184</v>
      </c>
      <c r="B914">
        <v>184</v>
      </c>
      <c r="C914" t="s">
        <v>8</v>
      </c>
      <c r="D914">
        <v>0</v>
      </c>
      <c r="E914" t="s">
        <v>40</v>
      </c>
      <c r="F914" t="s">
        <v>47</v>
      </c>
    </row>
    <row r="915" spans="1:6" x14ac:dyDescent="0.25">
      <c r="A915" t="str">
        <f t="shared" si="14"/>
        <v>HBOth_Dist_186</v>
      </c>
      <c r="B915">
        <v>186</v>
      </c>
      <c r="C915" t="s">
        <v>8</v>
      </c>
      <c r="D915">
        <v>0</v>
      </c>
      <c r="E915" t="s">
        <v>40</v>
      </c>
      <c r="F915" t="s">
        <v>47</v>
      </c>
    </row>
    <row r="916" spans="1:6" x14ac:dyDescent="0.25">
      <c r="A916" t="str">
        <f t="shared" si="14"/>
        <v>HBOth_Dist_188</v>
      </c>
      <c r="B916">
        <v>188</v>
      </c>
      <c r="C916" t="s">
        <v>8</v>
      </c>
      <c r="D916">
        <v>0</v>
      </c>
      <c r="E916" t="s">
        <v>40</v>
      </c>
      <c r="F916" t="s">
        <v>47</v>
      </c>
    </row>
    <row r="917" spans="1:6" x14ac:dyDescent="0.25">
      <c r="A917" t="str">
        <f t="shared" si="14"/>
        <v>HBOth_Dist_190</v>
      </c>
      <c r="B917">
        <v>190</v>
      </c>
      <c r="C917" t="s">
        <v>8</v>
      </c>
      <c r="D917">
        <v>0</v>
      </c>
      <c r="E917" t="s">
        <v>40</v>
      </c>
      <c r="F917" t="s">
        <v>47</v>
      </c>
    </row>
    <row r="918" spans="1:6" x14ac:dyDescent="0.25">
      <c r="A918" t="str">
        <f t="shared" si="14"/>
        <v>HBOth_Dist_192</v>
      </c>
      <c r="B918">
        <v>192</v>
      </c>
      <c r="C918" t="s">
        <v>8</v>
      </c>
      <c r="D918">
        <v>0</v>
      </c>
      <c r="E918" t="s">
        <v>40</v>
      </c>
      <c r="F918" t="s">
        <v>47</v>
      </c>
    </row>
    <row r="919" spans="1:6" x14ac:dyDescent="0.25">
      <c r="A919" t="str">
        <f t="shared" si="14"/>
        <v>HBOth_Dist_194</v>
      </c>
      <c r="B919">
        <v>194</v>
      </c>
      <c r="C919" t="s">
        <v>8</v>
      </c>
      <c r="D919">
        <v>0</v>
      </c>
      <c r="E919" t="s">
        <v>40</v>
      </c>
      <c r="F919" t="s">
        <v>47</v>
      </c>
    </row>
    <row r="920" spans="1:6" x14ac:dyDescent="0.25">
      <c r="A920" t="str">
        <f t="shared" si="14"/>
        <v>HBOth_Dist_196</v>
      </c>
      <c r="B920">
        <v>196</v>
      </c>
      <c r="C920" t="s">
        <v>8</v>
      </c>
      <c r="D920">
        <v>0</v>
      </c>
      <c r="E920" t="s">
        <v>40</v>
      </c>
      <c r="F920" t="s">
        <v>47</v>
      </c>
    </row>
    <row r="921" spans="1:6" x14ac:dyDescent="0.25">
      <c r="A921" t="str">
        <f t="shared" si="14"/>
        <v>HBOth_Dist_198</v>
      </c>
      <c r="B921">
        <v>198</v>
      </c>
      <c r="C921" t="s">
        <v>8</v>
      </c>
      <c r="D921">
        <v>0</v>
      </c>
      <c r="E921" t="s">
        <v>40</v>
      </c>
      <c r="F921" t="s">
        <v>47</v>
      </c>
    </row>
    <row r="922" spans="1:6" x14ac:dyDescent="0.25">
      <c r="A922" t="str">
        <f t="shared" si="14"/>
        <v>HBOth_Dist_200</v>
      </c>
      <c r="B922">
        <v>200</v>
      </c>
      <c r="C922" t="s">
        <v>8</v>
      </c>
      <c r="D922">
        <v>0</v>
      </c>
      <c r="E922" t="s">
        <v>40</v>
      </c>
      <c r="F922" t="s">
        <v>47</v>
      </c>
    </row>
    <row r="923" spans="1:6" x14ac:dyDescent="0.25">
      <c r="A923" t="str">
        <f t="shared" si="14"/>
        <v>HBOth_Dist_202</v>
      </c>
      <c r="B923">
        <v>202</v>
      </c>
      <c r="C923" t="s">
        <v>8</v>
      </c>
      <c r="D923">
        <v>0</v>
      </c>
      <c r="E923" t="s">
        <v>40</v>
      </c>
      <c r="F923" t="s">
        <v>47</v>
      </c>
    </row>
    <row r="924" spans="1:6" x14ac:dyDescent="0.25">
      <c r="A924" t="str">
        <f t="shared" si="14"/>
        <v>HBOth_Time_0</v>
      </c>
      <c r="B924">
        <v>0</v>
      </c>
      <c r="C924" t="s">
        <v>8</v>
      </c>
      <c r="D924">
        <v>0</v>
      </c>
      <c r="E924" t="s">
        <v>16</v>
      </c>
      <c r="F924" t="s">
        <v>47</v>
      </c>
    </row>
    <row r="925" spans="1:6" x14ac:dyDescent="0.25">
      <c r="A925" t="str">
        <f t="shared" si="14"/>
        <v>HBOth_Time_2</v>
      </c>
      <c r="B925">
        <v>2</v>
      </c>
      <c r="C925" t="s">
        <v>8</v>
      </c>
      <c r="D925">
        <v>9.4761600000000001E-2</v>
      </c>
      <c r="E925" t="s">
        <v>16</v>
      </c>
      <c r="F925" t="s">
        <v>47</v>
      </c>
    </row>
    <row r="926" spans="1:6" x14ac:dyDescent="0.25">
      <c r="A926" t="str">
        <f t="shared" si="14"/>
        <v>HBOth_Time_4</v>
      </c>
      <c r="B926">
        <v>4</v>
      </c>
      <c r="C926" t="s">
        <v>8</v>
      </c>
      <c r="D926">
        <v>0.19936300000000001</v>
      </c>
      <c r="E926" t="s">
        <v>16</v>
      </c>
      <c r="F926" t="s">
        <v>47</v>
      </c>
    </row>
    <row r="927" spans="1:6" x14ac:dyDescent="0.25">
      <c r="A927" t="str">
        <f t="shared" si="14"/>
        <v>HBOth_Time_6</v>
      </c>
      <c r="B927">
        <v>6</v>
      </c>
      <c r="C927" t="s">
        <v>8</v>
      </c>
      <c r="D927">
        <v>0.1833601</v>
      </c>
      <c r="E927" t="s">
        <v>16</v>
      </c>
      <c r="F927" t="s">
        <v>47</v>
      </c>
    </row>
    <row r="928" spans="1:6" x14ac:dyDescent="0.25">
      <c r="A928" t="str">
        <f t="shared" si="14"/>
        <v>HBOth_Time_8</v>
      </c>
      <c r="B928">
        <v>8</v>
      </c>
      <c r="C928" t="s">
        <v>8</v>
      </c>
      <c r="D928">
        <v>0.1250387</v>
      </c>
      <c r="E928" t="s">
        <v>16</v>
      </c>
      <c r="F928" t="s">
        <v>47</v>
      </c>
    </row>
    <row r="929" spans="1:6" x14ac:dyDescent="0.25">
      <c r="A929" t="str">
        <f t="shared" si="14"/>
        <v>HBOth_Time_10</v>
      </c>
      <c r="B929">
        <v>10</v>
      </c>
      <c r="C929" t="s">
        <v>8</v>
      </c>
      <c r="D929">
        <v>9.1878899999999999E-2</v>
      </c>
      <c r="E929" t="s">
        <v>16</v>
      </c>
      <c r="F929" t="s">
        <v>47</v>
      </c>
    </row>
    <row r="930" spans="1:6" x14ac:dyDescent="0.25">
      <c r="A930" t="str">
        <f t="shared" si="14"/>
        <v>HBOth_Time_12</v>
      </c>
      <c r="B930">
        <v>12</v>
      </c>
      <c r="C930" t="s">
        <v>8</v>
      </c>
      <c r="D930">
        <v>6.6047800000000004E-2</v>
      </c>
      <c r="E930" t="s">
        <v>16</v>
      </c>
      <c r="F930" t="s">
        <v>47</v>
      </c>
    </row>
    <row r="931" spans="1:6" x14ac:dyDescent="0.25">
      <c r="A931" t="str">
        <f t="shared" si="14"/>
        <v>HBOth_Time_14</v>
      </c>
      <c r="B931">
        <v>14</v>
      </c>
      <c r="C931" t="s">
        <v>8</v>
      </c>
      <c r="D931">
        <v>4.8822900000000002E-2</v>
      </c>
      <c r="E931" t="s">
        <v>16</v>
      </c>
      <c r="F931" t="s">
        <v>47</v>
      </c>
    </row>
    <row r="932" spans="1:6" x14ac:dyDescent="0.25">
      <c r="A932" t="str">
        <f t="shared" si="14"/>
        <v>HBOth_Time_16</v>
      </c>
      <c r="B932">
        <v>16</v>
      </c>
      <c r="C932" t="s">
        <v>8</v>
      </c>
      <c r="D932">
        <v>3.6960600000000003E-2</v>
      </c>
      <c r="E932" t="s">
        <v>16</v>
      </c>
      <c r="F932" t="s">
        <v>47</v>
      </c>
    </row>
    <row r="933" spans="1:6" x14ac:dyDescent="0.25">
      <c r="A933" t="str">
        <f t="shared" si="14"/>
        <v>HBOth_Time_18</v>
      </c>
      <c r="B933">
        <v>18</v>
      </c>
      <c r="C933" t="s">
        <v>8</v>
      </c>
      <c r="D933">
        <v>2.8892299999999999E-2</v>
      </c>
      <c r="E933" t="s">
        <v>16</v>
      </c>
      <c r="F933" t="s">
        <v>47</v>
      </c>
    </row>
    <row r="934" spans="1:6" x14ac:dyDescent="0.25">
      <c r="A934" t="str">
        <f t="shared" si="14"/>
        <v>HBOth_Time_20</v>
      </c>
      <c r="B934">
        <v>20</v>
      </c>
      <c r="C934" t="s">
        <v>8</v>
      </c>
      <c r="D934">
        <v>2.32903E-2</v>
      </c>
      <c r="E934" t="s">
        <v>16</v>
      </c>
      <c r="F934" t="s">
        <v>47</v>
      </c>
    </row>
    <row r="935" spans="1:6" x14ac:dyDescent="0.25">
      <c r="A935" t="str">
        <f t="shared" si="14"/>
        <v>HBOth_Time_22</v>
      </c>
      <c r="B935">
        <v>22</v>
      </c>
      <c r="C935" t="s">
        <v>8</v>
      </c>
      <c r="D935">
        <v>1.9009700000000001E-2</v>
      </c>
      <c r="E935" t="s">
        <v>16</v>
      </c>
      <c r="F935" t="s">
        <v>47</v>
      </c>
    </row>
    <row r="936" spans="1:6" x14ac:dyDescent="0.25">
      <c r="A936" t="str">
        <f t="shared" si="14"/>
        <v>HBOth_Time_24</v>
      </c>
      <c r="B936">
        <v>24</v>
      </c>
      <c r="C936" t="s">
        <v>8</v>
      </c>
      <c r="D936">
        <v>1.51238E-2</v>
      </c>
      <c r="E936" t="s">
        <v>16</v>
      </c>
      <c r="F936" t="s">
        <v>47</v>
      </c>
    </row>
    <row r="937" spans="1:6" x14ac:dyDescent="0.25">
      <c r="A937" t="str">
        <f t="shared" si="14"/>
        <v>HBOth_Time_26</v>
      </c>
      <c r="B937">
        <v>26</v>
      </c>
      <c r="C937" t="s">
        <v>8</v>
      </c>
      <c r="D937">
        <v>1.1738999999999999E-2</v>
      </c>
      <c r="E937" t="s">
        <v>16</v>
      </c>
      <c r="F937" t="s">
        <v>47</v>
      </c>
    </row>
    <row r="938" spans="1:6" x14ac:dyDescent="0.25">
      <c r="A938" t="str">
        <f t="shared" si="14"/>
        <v>HBOth_Time_28</v>
      </c>
      <c r="B938">
        <v>28</v>
      </c>
      <c r="C938" t="s">
        <v>8</v>
      </c>
      <c r="D938">
        <v>9.0054000000000002E-3</v>
      </c>
      <c r="E938" t="s">
        <v>16</v>
      </c>
      <c r="F938" t="s">
        <v>47</v>
      </c>
    </row>
    <row r="939" spans="1:6" x14ac:dyDescent="0.25">
      <c r="A939" t="str">
        <f t="shared" si="14"/>
        <v>HBOth_Time_30</v>
      </c>
      <c r="B939">
        <v>30</v>
      </c>
      <c r="C939" t="s">
        <v>8</v>
      </c>
      <c r="D939">
        <v>7.0058999999999998E-3</v>
      </c>
      <c r="E939" t="s">
        <v>16</v>
      </c>
      <c r="F939" t="s">
        <v>47</v>
      </c>
    </row>
    <row r="940" spans="1:6" x14ac:dyDescent="0.25">
      <c r="A940" t="str">
        <f t="shared" si="14"/>
        <v>HBOth_Time_32</v>
      </c>
      <c r="B940">
        <v>32</v>
      </c>
      <c r="C940" t="s">
        <v>8</v>
      </c>
      <c r="D940">
        <v>5.8181999999999999E-3</v>
      </c>
      <c r="E940" t="s">
        <v>16</v>
      </c>
      <c r="F940" t="s">
        <v>47</v>
      </c>
    </row>
    <row r="941" spans="1:6" x14ac:dyDescent="0.25">
      <c r="A941" t="str">
        <f t="shared" si="14"/>
        <v>HBOth_Time_34</v>
      </c>
      <c r="B941">
        <v>34</v>
      </c>
      <c r="C941" t="s">
        <v>8</v>
      </c>
      <c r="D941">
        <v>4.9677999999999996E-3</v>
      </c>
      <c r="E941" t="s">
        <v>16</v>
      </c>
      <c r="F941" t="s">
        <v>47</v>
      </c>
    </row>
    <row r="942" spans="1:6" x14ac:dyDescent="0.25">
      <c r="A942" t="str">
        <f t="shared" si="14"/>
        <v>HBOth_Time_36</v>
      </c>
      <c r="B942">
        <v>36</v>
      </c>
      <c r="C942" t="s">
        <v>8</v>
      </c>
      <c r="D942">
        <v>4.1427E-3</v>
      </c>
      <c r="E942" t="s">
        <v>16</v>
      </c>
      <c r="F942" t="s">
        <v>47</v>
      </c>
    </row>
    <row r="943" spans="1:6" x14ac:dyDescent="0.25">
      <c r="A943" t="str">
        <f t="shared" si="14"/>
        <v>HBOth_Time_38</v>
      </c>
      <c r="B943">
        <v>38</v>
      </c>
      <c r="C943" t="s">
        <v>8</v>
      </c>
      <c r="D943">
        <v>3.3216999999999999E-3</v>
      </c>
      <c r="E943" t="s">
        <v>16</v>
      </c>
      <c r="F943" t="s">
        <v>47</v>
      </c>
    </row>
    <row r="944" spans="1:6" x14ac:dyDescent="0.25">
      <c r="A944" t="str">
        <f t="shared" si="14"/>
        <v>HBOth_Time_40</v>
      </c>
      <c r="B944">
        <v>40</v>
      </c>
      <c r="C944" t="s">
        <v>8</v>
      </c>
      <c r="D944">
        <v>2.5573000000000002E-3</v>
      </c>
      <c r="E944" t="s">
        <v>16</v>
      </c>
      <c r="F944" t="s">
        <v>47</v>
      </c>
    </row>
    <row r="945" spans="1:6" x14ac:dyDescent="0.25">
      <c r="A945" t="str">
        <f t="shared" si="14"/>
        <v>HBOth_Time_42</v>
      </c>
      <c r="B945">
        <v>42</v>
      </c>
      <c r="C945" t="s">
        <v>8</v>
      </c>
      <c r="D945">
        <v>2.2084000000000001E-3</v>
      </c>
      <c r="E945" t="s">
        <v>16</v>
      </c>
      <c r="F945" t="s">
        <v>47</v>
      </c>
    </row>
    <row r="946" spans="1:6" x14ac:dyDescent="0.25">
      <c r="A946" t="str">
        <f t="shared" si="14"/>
        <v>HBOth_Time_44</v>
      </c>
      <c r="B946">
        <v>44</v>
      </c>
      <c r="C946" t="s">
        <v>8</v>
      </c>
      <c r="D946">
        <v>1.9680000000000001E-3</v>
      </c>
      <c r="E946" t="s">
        <v>16</v>
      </c>
      <c r="F946" t="s">
        <v>47</v>
      </c>
    </row>
    <row r="947" spans="1:6" x14ac:dyDescent="0.25">
      <c r="A947" t="str">
        <f t="shared" si="14"/>
        <v>HBOth_Time_46</v>
      </c>
      <c r="B947">
        <v>46</v>
      </c>
      <c r="C947" t="s">
        <v>8</v>
      </c>
      <c r="D947">
        <v>1.8232000000000001E-3</v>
      </c>
      <c r="E947" t="s">
        <v>16</v>
      </c>
      <c r="F947" t="s">
        <v>47</v>
      </c>
    </row>
    <row r="948" spans="1:6" x14ac:dyDescent="0.25">
      <c r="A948" t="str">
        <f t="shared" si="14"/>
        <v>HBOth_Time_48</v>
      </c>
      <c r="B948">
        <v>48</v>
      </c>
      <c r="C948" t="s">
        <v>8</v>
      </c>
      <c r="D948">
        <v>1.6739999999999999E-3</v>
      </c>
      <c r="E948" t="s">
        <v>16</v>
      </c>
      <c r="F948" t="s">
        <v>47</v>
      </c>
    </row>
    <row r="949" spans="1:6" x14ac:dyDescent="0.25">
      <c r="A949" t="str">
        <f t="shared" si="14"/>
        <v>HBOth_Time_50</v>
      </c>
      <c r="B949">
        <v>50</v>
      </c>
      <c r="C949" t="s">
        <v>8</v>
      </c>
      <c r="D949">
        <v>1.5322000000000001E-3</v>
      </c>
      <c r="E949" t="s">
        <v>16</v>
      </c>
      <c r="F949" t="s">
        <v>47</v>
      </c>
    </row>
    <row r="950" spans="1:6" x14ac:dyDescent="0.25">
      <c r="A950" t="str">
        <f t="shared" si="14"/>
        <v>HBOth_Time_52</v>
      </c>
      <c r="B950">
        <v>52</v>
      </c>
      <c r="C950" t="s">
        <v>8</v>
      </c>
      <c r="D950">
        <v>1.4289999999999999E-3</v>
      </c>
      <c r="E950" t="s">
        <v>16</v>
      </c>
      <c r="F950" t="s">
        <v>47</v>
      </c>
    </row>
    <row r="951" spans="1:6" x14ac:dyDescent="0.25">
      <c r="A951" t="str">
        <f t="shared" si="14"/>
        <v>HBOth_Time_54</v>
      </c>
      <c r="B951">
        <v>54</v>
      </c>
      <c r="C951" t="s">
        <v>8</v>
      </c>
      <c r="D951">
        <v>1.2964999999999999E-3</v>
      </c>
      <c r="E951" t="s">
        <v>16</v>
      </c>
      <c r="F951" t="s">
        <v>47</v>
      </c>
    </row>
    <row r="952" spans="1:6" x14ac:dyDescent="0.25">
      <c r="A952" t="str">
        <f t="shared" si="14"/>
        <v>HBOth_Time_56</v>
      </c>
      <c r="B952">
        <v>56</v>
      </c>
      <c r="C952" t="s">
        <v>8</v>
      </c>
      <c r="D952">
        <v>1.1774000000000001E-3</v>
      </c>
      <c r="E952" t="s">
        <v>16</v>
      </c>
      <c r="F952" t="s">
        <v>47</v>
      </c>
    </row>
    <row r="953" spans="1:6" x14ac:dyDescent="0.25">
      <c r="A953" t="str">
        <f t="shared" si="14"/>
        <v>HBOth_Time_58</v>
      </c>
      <c r="B953">
        <v>58</v>
      </c>
      <c r="C953" t="s">
        <v>8</v>
      </c>
      <c r="D953">
        <v>1.073E-3</v>
      </c>
      <c r="E953" t="s">
        <v>16</v>
      </c>
      <c r="F953" t="s">
        <v>47</v>
      </c>
    </row>
    <row r="954" spans="1:6" x14ac:dyDescent="0.25">
      <c r="A954" t="str">
        <f t="shared" si="14"/>
        <v>HBOth_Time_60</v>
      </c>
      <c r="B954">
        <v>60</v>
      </c>
      <c r="C954" t="s">
        <v>8</v>
      </c>
      <c r="D954">
        <v>9.6440000000000002E-4</v>
      </c>
      <c r="E954" t="s">
        <v>16</v>
      </c>
      <c r="F954" t="s">
        <v>47</v>
      </c>
    </row>
    <row r="955" spans="1:6" x14ac:dyDescent="0.25">
      <c r="A955" t="str">
        <f t="shared" si="14"/>
        <v>HBOth_Time_62</v>
      </c>
      <c r="B955">
        <v>62</v>
      </c>
      <c r="C955" t="s">
        <v>8</v>
      </c>
      <c r="D955">
        <v>8.5479999999999996E-4</v>
      </c>
      <c r="E955" t="s">
        <v>16</v>
      </c>
      <c r="F955" t="s">
        <v>47</v>
      </c>
    </row>
    <row r="956" spans="1:6" x14ac:dyDescent="0.25">
      <c r="A956" t="str">
        <f t="shared" si="14"/>
        <v>HBOth_Time_64</v>
      </c>
      <c r="B956">
        <v>64</v>
      </c>
      <c r="C956" t="s">
        <v>8</v>
      </c>
      <c r="D956">
        <v>7.2780000000000002E-4</v>
      </c>
      <c r="E956" t="s">
        <v>16</v>
      </c>
      <c r="F956" t="s">
        <v>47</v>
      </c>
    </row>
    <row r="957" spans="1:6" x14ac:dyDescent="0.25">
      <c r="A957" t="str">
        <f t="shared" si="14"/>
        <v>HBOth_Time_66</v>
      </c>
      <c r="B957">
        <v>66</v>
      </c>
      <c r="C957" t="s">
        <v>8</v>
      </c>
      <c r="D957">
        <v>6.0099999999999997E-4</v>
      </c>
      <c r="E957" t="s">
        <v>16</v>
      </c>
      <c r="F957" t="s">
        <v>47</v>
      </c>
    </row>
    <row r="958" spans="1:6" x14ac:dyDescent="0.25">
      <c r="A958" t="str">
        <f t="shared" si="14"/>
        <v>HBOth_Time_68</v>
      </c>
      <c r="B958">
        <v>68</v>
      </c>
      <c r="C958" t="s">
        <v>8</v>
      </c>
      <c r="D958">
        <v>4.7390000000000003E-4</v>
      </c>
      <c r="E958" t="s">
        <v>16</v>
      </c>
      <c r="F958" t="s">
        <v>47</v>
      </c>
    </row>
    <row r="959" spans="1:6" x14ac:dyDescent="0.25">
      <c r="A959" t="str">
        <f t="shared" si="14"/>
        <v>HBOth_Time_70</v>
      </c>
      <c r="B959">
        <v>70</v>
      </c>
      <c r="C959" t="s">
        <v>8</v>
      </c>
      <c r="D959">
        <v>3.4689999999999998E-4</v>
      </c>
      <c r="E959" t="s">
        <v>16</v>
      </c>
      <c r="F959" t="s">
        <v>47</v>
      </c>
    </row>
    <row r="960" spans="1:6" x14ac:dyDescent="0.25">
      <c r="A960" t="str">
        <f t="shared" si="14"/>
        <v>HBOth_Time_72</v>
      </c>
      <c r="B960">
        <v>72</v>
      </c>
      <c r="C960" t="s">
        <v>8</v>
      </c>
      <c r="D960">
        <v>2.1990000000000001E-4</v>
      </c>
      <c r="E960" t="s">
        <v>16</v>
      </c>
      <c r="F960" t="s">
        <v>47</v>
      </c>
    </row>
    <row r="961" spans="1:6" x14ac:dyDescent="0.25">
      <c r="A961" t="str">
        <f t="shared" si="14"/>
        <v>HBOth_Time_74</v>
      </c>
      <c r="B961">
        <v>74</v>
      </c>
      <c r="C961" t="s">
        <v>8</v>
      </c>
      <c r="D961">
        <v>1.8210000000000001E-4</v>
      </c>
      <c r="E961" t="s">
        <v>16</v>
      </c>
      <c r="F961" t="s">
        <v>47</v>
      </c>
    </row>
    <row r="962" spans="1:6" x14ac:dyDescent="0.25">
      <c r="A962" t="str">
        <f t="shared" ref="A962:A1025" si="15">C962&amp;"_"&amp;E962&amp;"_"&amp;B962</f>
        <v>HBOth_Time_76</v>
      </c>
      <c r="B962">
        <v>76</v>
      </c>
      <c r="C962" t="s">
        <v>8</v>
      </c>
      <c r="D962">
        <v>1.4420000000000001E-4</v>
      </c>
      <c r="E962" t="s">
        <v>16</v>
      </c>
      <c r="F962" t="s">
        <v>47</v>
      </c>
    </row>
    <row r="963" spans="1:6" x14ac:dyDescent="0.25">
      <c r="A963" t="str">
        <f t="shared" si="15"/>
        <v>HBOth_Time_78</v>
      </c>
      <c r="B963">
        <v>78</v>
      </c>
      <c r="C963" t="s">
        <v>8</v>
      </c>
      <c r="D963">
        <v>1.064E-4</v>
      </c>
      <c r="E963" t="s">
        <v>16</v>
      </c>
      <c r="F963" t="s">
        <v>47</v>
      </c>
    </row>
    <row r="964" spans="1:6" x14ac:dyDescent="0.25">
      <c r="A964" t="str">
        <f t="shared" si="15"/>
        <v>HBOth_Time_80</v>
      </c>
      <c r="B964">
        <v>80</v>
      </c>
      <c r="C964" t="s">
        <v>8</v>
      </c>
      <c r="D964" s="83">
        <v>6.8499999999999998E-5</v>
      </c>
      <c r="E964" t="s">
        <v>16</v>
      </c>
      <c r="F964" t="s">
        <v>47</v>
      </c>
    </row>
    <row r="965" spans="1:6" x14ac:dyDescent="0.25">
      <c r="A965" t="str">
        <f t="shared" si="15"/>
        <v>HBOth_Time_82</v>
      </c>
      <c r="B965">
        <v>82</v>
      </c>
      <c r="C965" t="s">
        <v>8</v>
      </c>
      <c r="D965" s="83">
        <v>3.0599999999999998E-5</v>
      </c>
      <c r="E965" t="s">
        <v>16</v>
      </c>
      <c r="F965" t="s">
        <v>47</v>
      </c>
    </row>
    <row r="966" spans="1:6" x14ac:dyDescent="0.25">
      <c r="A966" t="str">
        <f t="shared" si="15"/>
        <v>HBOth_Time_84</v>
      </c>
      <c r="B966">
        <v>84</v>
      </c>
      <c r="C966" t="s">
        <v>8</v>
      </c>
      <c r="D966" s="83">
        <v>2.2900000000000001E-5</v>
      </c>
      <c r="E966" t="s">
        <v>16</v>
      </c>
      <c r="F966" t="s">
        <v>47</v>
      </c>
    </row>
    <row r="967" spans="1:6" x14ac:dyDescent="0.25">
      <c r="A967" t="str">
        <f t="shared" si="15"/>
        <v>HBOth_Time_86</v>
      </c>
      <c r="B967">
        <v>86</v>
      </c>
      <c r="C967" t="s">
        <v>8</v>
      </c>
      <c r="D967" s="83">
        <v>1.52E-5</v>
      </c>
      <c r="E967" t="s">
        <v>16</v>
      </c>
      <c r="F967" t="s">
        <v>47</v>
      </c>
    </row>
    <row r="968" spans="1:6" x14ac:dyDescent="0.25">
      <c r="A968" t="str">
        <f t="shared" si="15"/>
        <v>HBOth_Time_88</v>
      </c>
      <c r="B968">
        <v>88</v>
      </c>
      <c r="C968" t="s">
        <v>8</v>
      </c>
      <c r="D968" s="83">
        <v>7.5000000000000002E-6</v>
      </c>
      <c r="E968" t="s">
        <v>16</v>
      </c>
      <c r="F968" t="s">
        <v>47</v>
      </c>
    </row>
    <row r="969" spans="1:6" x14ac:dyDescent="0.25">
      <c r="A969" t="str">
        <f t="shared" si="15"/>
        <v>HBOth_Time_90</v>
      </c>
      <c r="B969">
        <v>90</v>
      </c>
      <c r="C969" t="s">
        <v>8</v>
      </c>
      <c r="D969" s="83">
        <v>-1.9999999999999999E-7</v>
      </c>
      <c r="E969" t="s">
        <v>16</v>
      </c>
      <c r="F969" t="s">
        <v>47</v>
      </c>
    </row>
    <row r="970" spans="1:6" x14ac:dyDescent="0.25">
      <c r="A970" t="str">
        <f t="shared" si="15"/>
        <v>HBOth_Time_92</v>
      </c>
      <c r="B970">
        <v>92</v>
      </c>
      <c r="C970" t="s">
        <v>8</v>
      </c>
      <c r="D970" s="83">
        <v>-7.9000000000000006E-6</v>
      </c>
      <c r="E970" t="s">
        <v>16</v>
      </c>
      <c r="F970" t="s">
        <v>47</v>
      </c>
    </row>
    <row r="971" spans="1:6" x14ac:dyDescent="0.25">
      <c r="A971" t="str">
        <f t="shared" si="15"/>
        <v>HBOth_Time_94</v>
      </c>
      <c r="B971">
        <v>94</v>
      </c>
      <c r="C971" t="s">
        <v>8</v>
      </c>
      <c r="D971" s="83">
        <v>-7.3000000000000004E-6</v>
      </c>
      <c r="E971" t="s">
        <v>16</v>
      </c>
      <c r="F971" t="s">
        <v>47</v>
      </c>
    </row>
    <row r="972" spans="1:6" x14ac:dyDescent="0.25">
      <c r="A972" t="str">
        <f t="shared" si="15"/>
        <v>HBOth_Time_96</v>
      </c>
      <c r="B972">
        <v>96</v>
      </c>
      <c r="C972" t="s">
        <v>8</v>
      </c>
      <c r="D972" s="83">
        <v>-6.7000000000000002E-6</v>
      </c>
      <c r="E972" t="s">
        <v>16</v>
      </c>
      <c r="F972" t="s">
        <v>47</v>
      </c>
    </row>
    <row r="973" spans="1:6" x14ac:dyDescent="0.25">
      <c r="A973" t="str">
        <f t="shared" si="15"/>
        <v>HBOth_Time_98</v>
      </c>
      <c r="B973">
        <v>98</v>
      </c>
      <c r="C973" t="s">
        <v>8</v>
      </c>
      <c r="D973" s="83">
        <v>-6.1E-6</v>
      </c>
      <c r="E973" t="s">
        <v>16</v>
      </c>
      <c r="F973" t="s">
        <v>47</v>
      </c>
    </row>
    <row r="974" spans="1:6" x14ac:dyDescent="0.25">
      <c r="A974" t="str">
        <f t="shared" si="15"/>
        <v>HBOth_Time_100</v>
      </c>
      <c r="B974">
        <v>100</v>
      </c>
      <c r="C974" t="s">
        <v>8</v>
      </c>
      <c r="D974" s="83">
        <v>-5.4999999999999999E-6</v>
      </c>
      <c r="E974" t="s">
        <v>16</v>
      </c>
      <c r="F974" t="s">
        <v>47</v>
      </c>
    </row>
    <row r="975" spans="1:6" x14ac:dyDescent="0.25">
      <c r="A975" t="str">
        <f t="shared" si="15"/>
        <v>HBOth_Time_102</v>
      </c>
      <c r="B975">
        <v>102</v>
      </c>
      <c r="C975" t="s">
        <v>8</v>
      </c>
      <c r="D975" s="83">
        <v>-4.8999999999999997E-6</v>
      </c>
      <c r="E975" t="s">
        <v>16</v>
      </c>
      <c r="F975" t="s">
        <v>47</v>
      </c>
    </row>
    <row r="976" spans="1:6" x14ac:dyDescent="0.25">
      <c r="A976" t="str">
        <f t="shared" si="15"/>
        <v>HBOth_Time_104</v>
      </c>
      <c r="B976">
        <v>104</v>
      </c>
      <c r="C976" t="s">
        <v>8</v>
      </c>
      <c r="D976" s="83">
        <v>-4.3000000000000003E-6</v>
      </c>
      <c r="E976" t="s">
        <v>16</v>
      </c>
      <c r="F976" t="s">
        <v>47</v>
      </c>
    </row>
    <row r="977" spans="1:6" x14ac:dyDescent="0.25">
      <c r="A977" t="str">
        <f t="shared" si="15"/>
        <v>HBOth_Time_106</v>
      </c>
      <c r="B977">
        <v>106</v>
      </c>
      <c r="C977" t="s">
        <v>8</v>
      </c>
      <c r="D977" s="83">
        <v>-3.5999999999999998E-6</v>
      </c>
      <c r="E977" t="s">
        <v>16</v>
      </c>
      <c r="F977" t="s">
        <v>47</v>
      </c>
    </row>
    <row r="978" spans="1:6" x14ac:dyDescent="0.25">
      <c r="A978" t="str">
        <f t="shared" si="15"/>
        <v>HBOth_Time_108</v>
      </c>
      <c r="B978">
        <v>108</v>
      </c>
      <c r="C978" t="s">
        <v>8</v>
      </c>
      <c r="D978" s="83">
        <v>-3.0000000000000001E-6</v>
      </c>
      <c r="E978" t="s">
        <v>16</v>
      </c>
      <c r="F978" t="s">
        <v>47</v>
      </c>
    </row>
    <row r="979" spans="1:6" x14ac:dyDescent="0.25">
      <c r="A979" t="str">
        <f t="shared" si="15"/>
        <v>HBOth_Time_110</v>
      </c>
      <c r="B979">
        <v>110</v>
      </c>
      <c r="C979" t="s">
        <v>8</v>
      </c>
      <c r="D979" s="83">
        <v>-2.3999999999999999E-6</v>
      </c>
      <c r="E979" t="s">
        <v>16</v>
      </c>
      <c r="F979" t="s">
        <v>47</v>
      </c>
    </row>
    <row r="980" spans="1:6" x14ac:dyDescent="0.25">
      <c r="A980" t="str">
        <f t="shared" si="15"/>
        <v>HBOth_Time_112</v>
      </c>
      <c r="B980">
        <v>112</v>
      </c>
      <c r="C980" t="s">
        <v>8</v>
      </c>
      <c r="D980" s="83">
        <v>-1.7999999999999999E-6</v>
      </c>
      <c r="E980" t="s">
        <v>16</v>
      </c>
      <c r="F980" t="s">
        <v>47</v>
      </c>
    </row>
    <row r="981" spans="1:6" x14ac:dyDescent="0.25">
      <c r="A981" t="str">
        <f t="shared" si="15"/>
        <v>HBOth_Time_114</v>
      </c>
      <c r="B981">
        <v>114</v>
      </c>
      <c r="C981" t="s">
        <v>8</v>
      </c>
      <c r="D981" s="83">
        <v>-1.1999999999999999E-6</v>
      </c>
      <c r="E981" t="s">
        <v>16</v>
      </c>
      <c r="F981" t="s">
        <v>47</v>
      </c>
    </row>
    <row r="982" spans="1:6" x14ac:dyDescent="0.25">
      <c r="A982" t="str">
        <f t="shared" si="15"/>
        <v>HBOth_Time_116</v>
      </c>
      <c r="B982">
        <v>116</v>
      </c>
      <c r="C982" t="s">
        <v>8</v>
      </c>
      <c r="D982" s="83">
        <v>-5.9999999999999997E-7</v>
      </c>
      <c r="E982" t="s">
        <v>16</v>
      </c>
      <c r="F982" t="s">
        <v>47</v>
      </c>
    </row>
    <row r="983" spans="1:6" x14ac:dyDescent="0.25">
      <c r="A983" t="str">
        <f t="shared" si="15"/>
        <v>HBOth_Time_118</v>
      </c>
      <c r="B983">
        <v>118</v>
      </c>
      <c r="C983" t="s">
        <v>8</v>
      </c>
      <c r="D983">
        <v>0</v>
      </c>
      <c r="E983" t="s">
        <v>16</v>
      </c>
      <c r="F983" t="s">
        <v>47</v>
      </c>
    </row>
    <row r="984" spans="1:6" x14ac:dyDescent="0.25">
      <c r="A984" t="str">
        <f t="shared" si="15"/>
        <v>HBOth_Time_120</v>
      </c>
      <c r="B984">
        <v>120</v>
      </c>
      <c r="C984" t="s">
        <v>8</v>
      </c>
      <c r="D984">
        <v>0</v>
      </c>
      <c r="E984" t="s">
        <v>16</v>
      </c>
      <c r="F984" t="s">
        <v>47</v>
      </c>
    </row>
    <row r="985" spans="1:6" x14ac:dyDescent="0.25">
      <c r="A985" t="str">
        <f t="shared" si="15"/>
        <v>HBOth_Time_122</v>
      </c>
      <c r="B985">
        <v>122</v>
      </c>
      <c r="C985" t="s">
        <v>8</v>
      </c>
      <c r="D985">
        <v>0</v>
      </c>
      <c r="E985" t="s">
        <v>16</v>
      </c>
      <c r="F985" t="s">
        <v>47</v>
      </c>
    </row>
    <row r="986" spans="1:6" x14ac:dyDescent="0.25">
      <c r="A986" t="str">
        <f t="shared" si="15"/>
        <v>HBOth_Time_124</v>
      </c>
      <c r="B986">
        <v>124</v>
      </c>
      <c r="C986" t="s">
        <v>8</v>
      </c>
      <c r="D986">
        <v>0</v>
      </c>
      <c r="E986" t="s">
        <v>16</v>
      </c>
      <c r="F986" t="s">
        <v>47</v>
      </c>
    </row>
    <row r="987" spans="1:6" x14ac:dyDescent="0.25">
      <c r="A987" t="str">
        <f t="shared" si="15"/>
        <v>HBOth_Time_126</v>
      </c>
      <c r="B987">
        <v>126</v>
      </c>
      <c r="C987" t="s">
        <v>8</v>
      </c>
      <c r="D987">
        <v>0</v>
      </c>
      <c r="E987" t="s">
        <v>16</v>
      </c>
      <c r="F987" t="s">
        <v>47</v>
      </c>
    </row>
    <row r="988" spans="1:6" x14ac:dyDescent="0.25">
      <c r="A988" t="str">
        <f t="shared" si="15"/>
        <v>HBOth_Time_128</v>
      </c>
      <c r="B988">
        <v>128</v>
      </c>
      <c r="C988" t="s">
        <v>8</v>
      </c>
      <c r="D988">
        <v>0</v>
      </c>
      <c r="E988" t="s">
        <v>16</v>
      </c>
      <c r="F988" t="s">
        <v>47</v>
      </c>
    </row>
    <row r="989" spans="1:6" x14ac:dyDescent="0.25">
      <c r="A989" t="str">
        <f t="shared" si="15"/>
        <v>HBOth_Time_130</v>
      </c>
      <c r="B989">
        <v>130</v>
      </c>
      <c r="C989" t="s">
        <v>8</v>
      </c>
      <c r="D989">
        <v>0</v>
      </c>
      <c r="E989" t="s">
        <v>16</v>
      </c>
      <c r="F989" t="s">
        <v>47</v>
      </c>
    </row>
    <row r="990" spans="1:6" x14ac:dyDescent="0.25">
      <c r="A990" t="str">
        <f t="shared" si="15"/>
        <v>HBOth_Time_132</v>
      </c>
      <c r="B990">
        <v>132</v>
      </c>
      <c r="C990" t="s">
        <v>8</v>
      </c>
      <c r="D990">
        <v>0</v>
      </c>
      <c r="E990" t="s">
        <v>16</v>
      </c>
      <c r="F990" t="s">
        <v>47</v>
      </c>
    </row>
    <row r="991" spans="1:6" x14ac:dyDescent="0.25">
      <c r="A991" t="str">
        <f t="shared" si="15"/>
        <v>HBOth_Time_134</v>
      </c>
      <c r="B991">
        <v>134</v>
      </c>
      <c r="C991" t="s">
        <v>8</v>
      </c>
      <c r="D991">
        <v>0</v>
      </c>
      <c r="E991" t="s">
        <v>16</v>
      </c>
      <c r="F991" t="s">
        <v>47</v>
      </c>
    </row>
    <row r="992" spans="1:6" x14ac:dyDescent="0.25">
      <c r="A992" t="str">
        <f t="shared" si="15"/>
        <v>HBOth_Time_136</v>
      </c>
      <c r="B992">
        <v>136</v>
      </c>
      <c r="C992" t="s">
        <v>8</v>
      </c>
      <c r="D992">
        <v>0</v>
      </c>
      <c r="E992" t="s">
        <v>16</v>
      </c>
      <c r="F992" t="s">
        <v>47</v>
      </c>
    </row>
    <row r="993" spans="1:6" x14ac:dyDescent="0.25">
      <c r="A993" t="str">
        <f t="shared" si="15"/>
        <v>HBOth_Time_138</v>
      </c>
      <c r="B993">
        <v>138</v>
      </c>
      <c r="C993" t="s">
        <v>8</v>
      </c>
      <c r="D993">
        <v>0</v>
      </c>
      <c r="E993" t="s">
        <v>16</v>
      </c>
      <c r="F993" t="s">
        <v>47</v>
      </c>
    </row>
    <row r="994" spans="1:6" x14ac:dyDescent="0.25">
      <c r="A994" t="str">
        <f t="shared" si="15"/>
        <v>HBOth_Time_140</v>
      </c>
      <c r="B994">
        <v>140</v>
      </c>
      <c r="C994" t="s">
        <v>8</v>
      </c>
      <c r="D994">
        <v>0</v>
      </c>
      <c r="E994" t="s">
        <v>16</v>
      </c>
      <c r="F994" t="s">
        <v>47</v>
      </c>
    </row>
    <row r="995" spans="1:6" x14ac:dyDescent="0.25">
      <c r="A995" t="str">
        <f t="shared" si="15"/>
        <v>HBOth_Time_142</v>
      </c>
      <c r="B995">
        <v>142</v>
      </c>
      <c r="C995" t="s">
        <v>8</v>
      </c>
      <c r="D995">
        <v>0</v>
      </c>
      <c r="E995" t="s">
        <v>16</v>
      </c>
      <c r="F995" t="s">
        <v>47</v>
      </c>
    </row>
    <row r="996" spans="1:6" x14ac:dyDescent="0.25">
      <c r="A996" t="str">
        <f t="shared" si="15"/>
        <v>HBOth_Time_144</v>
      </c>
      <c r="B996">
        <v>144</v>
      </c>
      <c r="C996" t="s">
        <v>8</v>
      </c>
      <c r="D996">
        <v>0</v>
      </c>
      <c r="E996" t="s">
        <v>16</v>
      </c>
      <c r="F996" t="s">
        <v>47</v>
      </c>
    </row>
    <row r="997" spans="1:6" x14ac:dyDescent="0.25">
      <c r="A997" t="str">
        <f t="shared" si="15"/>
        <v>HBOth_Time_146</v>
      </c>
      <c r="B997">
        <v>146</v>
      </c>
      <c r="C997" t="s">
        <v>8</v>
      </c>
      <c r="D997">
        <v>0</v>
      </c>
      <c r="E997" t="s">
        <v>16</v>
      </c>
      <c r="F997" t="s">
        <v>47</v>
      </c>
    </row>
    <row r="998" spans="1:6" x14ac:dyDescent="0.25">
      <c r="A998" t="str">
        <f t="shared" si="15"/>
        <v>HBOth_Time_148</v>
      </c>
      <c r="B998">
        <v>148</v>
      </c>
      <c r="C998" t="s">
        <v>8</v>
      </c>
      <c r="D998">
        <v>0</v>
      </c>
      <c r="E998" t="s">
        <v>16</v>
      </c>
      <c r="F998" t="s">
        <v>47</v>
      </c>
    </row>
    <row r="999" spans="1:6" x14ac:dyDescent="0.25">
      <c r="A999" t="str">
        <f t="shared" si="15"/>
        <v>HBOth_Time_150</v>
      </c>
      <c r="B999">
        <v>150</v>
      </c>
      <c r="C999" t="s">
        <v>8</v>
      </c>
      <c r="D999">
        <v>0</v>
      </c>
      <c r="E999" t="s">
        <v>16</v>
      </c>
      <c r="F999" t="s">
        <v>47</v>
      </c>
    </row>
    <row r="1000" spans="1:6" x14ac:dyDescent="0.25">
      <c r="A1000" t="str">
        <f t="shared" si="15"/>
        <v>HBOth_Time_152</v>
      </c>
      <c r="B1000">
        <v>152</v>
      </c>
      <c r="C1000" t="s">
        <v>8</v>
      </c>
      <c r="D1000">
        <v>0</v>
      </c>
      <c r="E1000" t="s">
        <v>16</v>
      </c>
      <c r="F1000" t="s">
        <v>47</v>
      </c>
    </row>
    <row r="1001" spans="1:6" x14ac:dyDescent="0.25">
      <c r="A1001" t="str">
        <f t="shared" si="15"/>
        <v>HBOth_Time_154</v>
      </c>
      <c r="B1001">
        <v>154</v>
      </c>
      <c r="C1001" t="s">
        <v>8</v>
      </c>
      <c r="D1001">
        <v>0</v>
      </c>
      <c r="E1001" t="s">
        <v>16</v>
      </c>
      <c r="F1001" t="s">
        <v>47</v>
      </c>
    </row>
    <row r="1002" spans="1:6" x14ac:dyDescent="0.25">
      <c r="A1002" t="str">
        <f t="shared" si="15"/>
        <v>HBOth_Time_156</v>
      </c>
      <c r="B1002">
        <v>156</v>
      </c>
      <c r="C1002" t="s">
        <v>8</v>
      </c>
      <c r="D1002">
        <v>0</v>
      </c>
      <c r="E1002" t="s">
        <v>16</v>
      </c>
      <c r="F1002" t="s">
        <v>47</v>
      </c>
    </row>
    <row r="1003" spans="1:6" x14ac:dyDescent="0.25">
      <c r="A1003" t="str">
        <f t="shared" si="15"/>
        <v>HBOth_Time_158</v>
      </c>
      <c r="B1003">
        <v>158</v>
      </c>
      <c r="C1003" t="s">
        <v>8</v>
      </c>
      <c r="D1003">
        <v>0</v>
      </c>
      <c r="E1003" t="s">
        <v>16</v>
      </c>
      <c r="F1003" t="s">
        <v>47</v>
      </c>
    </row>
    <row r="1004" spans="1:6" x14ac:dyDescent="0.25">
      <c r="A1004" t="str">
        <f t="shared" si="15"/>
        <v>HBOth_Time_160</v>
      </c>
      <c r="B1004">
        <v>160</v>
      </c>
      <c r="C1004" t="s">
        <v>8</v>
      </c>
      <c r="D1004">
        <v>0</v>
      </c>
      <c r="E1004" t="s">
        <v>16</v>
      </c>
      <c r="F1004" t="s">
        <v>47</v>
      </c>
    </row>
    <row r="1005" spans="1:6" x14ac:dyDescent="0.25">
      <c r="A1005" t="str">
        <f t="shared" si="15"/>
        <v>HBOth_Time_162</v>
      </c>
      <c r="B1005">
        <v>162</v>
      </c>
      <c r="C1005" t="s">
        <v>8</v>
      </c>
      <c r="D1005">
        <v>0</v>
      </c>
      <c r="E1005" t="s">
        <v>16</v>
      </c>
      <c r="F1005" t="s">
        <v>47</v>
      </c>
    </row>
    <row r="1006" spans="1:6" x14ac:dyDescent="0.25">
      <c r="A1006" t="str">
        <f t="shared" si="15"/>
        <v>HBOth_Time_164</v>
      </c>
      <c r="B1006">
        <v>164</v>
      </c>
      <c r="C1006" t="s">
        <v>8</v>
      </c>
      <c r="D1006">
        <v>0</v>
      </c>
      <c r="E1006" t="s">
        <v>16</v>
      </c>
      <c r="F1006" t="s">
        <v>47</v>
      </c>
    </row>
    <row r="1007" spans="1:6" x14ac:dyDescent="0.25">
      <c r="A1007" t="str">
        <f t="shared" si="15"/>
        <v>HBOth_Time_166</v>
      </c>
      <c r="B1007">
        <v>166</v>
      </c>
      <c r="C1007" t="s">
        <v>8</v>
      </c>
      <c r="D1007">
        <v>0</v>
      </c>
      <c r="E1007" t="s">
        <v>16</v>
      </c>
      <c r="F1007" t="s">
        <v>47</v>
      </c>
    </row>
    <row r="1008" spans="1:6" x14ac:dyDescent="0.25">
      <c r="A1008" t="str">
        <f t="shared" si="15"/>
        <v>HBOth_Time_168</v>
      </c>
      <c r="B1008">
        <v>168</v>
      </c>
      <c r="C1008" t="s">
        <v>8</v>
      </c>
      <c r="D1008">
        <v>0</v>
      </c>
      <c r="E1008" t="s">
        <v>16</v>
      </c>
      <c r="F1008" t="s">
        <v>47</v>
      </c>
    </row>
    <row r="1009" spans="1:6" x14ac:dyDescent="0.25">
      <c r="A1009" t="str">
        <f t="shared" si="15"/>
        <v>HBOth_Time_170</v>
      </c>
      <c r="B1009">
        <v>170</v>
      </c>
      <c r="C1009" t="s">
        <v>8</v>
      </c>
      <c r="D1009">
        <v>0</v>
      </c>
      <c r="E1009" t="s">
        <v>16</v>
      </c>
      <c r="F1009" t="s">
        <v>47</v>
      </c>
    </row>
    <row r="1010" spans="1:6" x14ac:dyDescent="0.25">
      <c r="A1010" t="str">
        <f t="shared" si="15"/>
        <v>HBOth_Time_172</v>
      </c>
      <c r="B1010">
        <v>172</v>
      </c>
      <c r="C1010" t="s">
        <v>8</v>
      </c>
      <c r="D1010">
        <v>0</v>
      </c>
      <c r="E1010" t="s">
        <v>16</v>
      </c>
      <c r="F1010" t="s">
        <v>47</v>
      </c>
    </row>
    <row r="1011" spans="1:6" x14ac:dyDescent="0.25">
      <c r="A1011" t="str">
        <f t="shared" si="15"/>
        <v>HBOth_Time_174</v>
      </c>
      <c r="B1011">
        <v>174</v>
      </c>
      <c r="C1011" t="s">
        <v>8</v>
      </c>
      <c r="D1011">
        <v>0</v>
      </c>
      <c r="E1011" t="s">
        <v>16</v>
      </c>
      <c r="F1011" t="s">
        <v>47</v>
      </c>
    </row>
    <row r="1012" spans="1:6" x14ac:dyDescent="0.25">
      <c r="A1012" t="str">
        <f t="shared" si="15"/>
        <v>HBOth_Time_176</v>
      </c>
      <c r="B1012">
        <v>176</v>
      </c>
      <c r="C1012" t="s">
        <v>8</v>
      </c>
      <c r="D1012">
        <v>0</v>
      </c>
      <c r="E1012" t="s">
        <v>16</v>
      </c>
      <c r="F1012" t="s">
        <v>47</v>
      </c>
    </row>
    <row r="1013" spans="1:6" x14ac:dyDescent="0.25">
      <c r="A1013" t="str">
        <f t="shared" si="15"/>
        <v>HBOth_Time_178</v>
      </c>
      <c r="B1013">
        <v>178</v>
      </c>
      <c r="C1013" t="s">
        <v>8</v>
      </c>
      <c r="D1013">
        <v>0</v>
      </c>
      <c r="E1013" t="s">
        <v>16</v>
      </c>
      <c r="F1013" t="s">
        <v>47</v>
      </c>
    </row>
    <row r="1014" spans="1:6" x14ac:dyDescent="0.25">
      <c r="A1014" t="str">
        <f t="shared" si="15"/>
        <v>HBOth_Time_180</v>
      </c>
      <c r="B1014">
        <v>180</v>
      </c>
      <c r="C1014" t="s">
        <v>8</v>
      </c>
      <c r="D1014">
        <v>0</v>
      </c>
      <c r="E1014" t="s">
        <v>16</v>
      </c>
      <c r="F1014" t="s">
        <v>47</v>
      </c>
    </row>
    <row r="1015" spans="1:6" x14ac:dyDescent="0.25">
      <c r="A1015" t="str">
        <f t="shared" si="15"/>
        <v>HBOth_Time_182</v>
      </c>
      <c r="B1015">
        <v>182</v>
      </c>
      <c r="C1015" t="s">
        <v>8</v>
      </c>
      <c r="D1015">
        <v>0</v>
      </c>
      <c r="E1015" t="s">
        <v>16</v>
      </c>
      <c r="F1015" t="s">
        <v>47</v>
      </c>
    </row>
    <row r="1016" spans="1:6" x14ac:dyDescent="0.25">
      <c r="A1016" t="str">
        <f t="shared" si="15"/>
        <v>HBOth_Time_184</v>
      </c>
      <c r="B1016">
        <v>184</v>
      </c>
      <c r="C1016" t="s">
        <v>8</v>
      </c>
      <c r="D1016">
        <v>0</v>
      </c>
      <c r="E1016" t="s">
        <v>16</v>
      </c>
      <c r="F1016" t="s">
        <v>47</v>
      </c>
    </row>
    <row r="1017" spans="1:6" x14ac:dyDescent="0.25">
      <c r="A1017" t="str">
        <f t="shared" si="15"/>
        <v>HBOth_Time_186</v>
      </c>
      <c r="B1017">
        <v>186</v>
      </c>
      <c r="C1017" t="s">
        <v>8</v>
      </c>
      <c r="D1017">
        <v>0</v>
      </c>
      <c r="E1017" t="s">
        <v>16</v>
      </c>
      <c r="F1017" t="s">
        <v>47</v>
      </c>
    </row>
    <row r="1018" spans="1:6" x14ac:dyDescent="0.25">
      <c r="A1018" t="str">
        <f t="shared" si="15"/>
        <v>HBOth_Time_188</v>
      </c>
      <c r="B1018">
        <v>188</v>
      </c>
      <c r="C1018" t="s">
        <v>8</v>
      </c>
      <c r="D1018">
        <v>0</v>
      </c>
      <c r="E1018" t="s">
        <v>16</v>
      </c>
      <c r="F1018" t="s">
        <v>47</v>
      </c>
    </row>
    <row r="1019" spans="1:6" x14ac:dyDescent="0.25">
      <c r="A1019" t="str">
        <f t="shared" si="15"/>
        <v>HBOth_Time_190</v>
      </c>
      <c r="B1019">
        <v>190</v>
      </c>
      <c r="C1019" t="s">
        <v>8</v>
      </c>
      <c r="D1019">
        <v>0</v>
      </c>
      <c r="E1019" t="s">
        <v>16</v>
      </c>
      <c r="F1019" t="s">
        <v>47</v>
      </c>
    </row>
    <row r="1020" spans="1:6" x14ac:dyDescent="0.25">
      <c r="A1020" t="str">
        <f t="shared" si="15"/>
        <v>HBOth_Time_192</v>
      </c>
      <c r="B1020">
        <v>192</v>
      </c>
      <c r="C1020" t="s">
        <v>8</v>
      </c>
      <c r="D1020">
        <v>0</v>
      </c>
      <c r="E1020" t="s">
        <v>16</v>
      </c>
      <c r="F1020" t="s">
        <v>47</v>
      </c>
    </row>
    <row r="1021" spans="1:6" x14ac:dyDescent="0.25">
      <c r="A1021" t="str">
        <f t="shared" si="15"/>
        <v>HBOth_Time_194</v>
      </c>
      <c r="B1021">
        <v>194</v>
      </c>
      <c r="C1021" t="s">
        <v>8</v>
      </c>
      <c r="D1021">
        <v>0</v>
      </c>
      <c r="E1021" t="s">
        <v>16</v>
      </c>
      <c r="F1021" t="s">
        <v>47</v>
      </c>
    </row>
    <row r="1022" spans="1:6" x14ac:dyDescent="0.25">
      <c r="A1022" t="str">
        <f t="shared" si="15"/>
        <v>HBOth_Time_196</v>
      </c>
      <c r="B1022">
        <v>196</v>
      </c>
      <c r="C1022" t="s">
        <v>8</v>
      </c>
      <c r="D1022">
        <v>0</v>
      </c>
      <c r="E1022" t="s">
        <v>16</v>
      </c>
      <c r="F1022" t="s">
        <v>47</v>
      </c>
    </row>
    <row r="1023" spans="1:6" x14ac:dyDescent="0.25">
      <c r="A1023" t="str">
        <f t="shared" si="15"/>
        <v>HBOth_Time_198</v>
      </c>
      <c r="B1023">
        <v>198</v>
      </c>
      <c r="C1023" t="s">
        <v>8</v>
      </c>
      <c r="D1023">
        <v>0</v>
      </c>
      <c r="E1023" t="s">
        <v>16</v>
      </c>
      <c r="F1023" t="s">
        <v>47</v>
      </c>
    </row>
    <row r="1024" spans="1:6" x14ac:dyDescent="0.25">
      <c r="A1024" t="str">
        <f t="shared" si="15"/>
        <v>HBOth_Time_200</v>
      </c>
      <c r="B1024">
        <v>200</v>
      </c>
      <c r="C1024" t="s">
        <v>8</v>
      </c>
      <c r="D1024">
        <v>0</v>
      </c>
      <c r="E1024" t="s">
        <v>16</v>
      </c>
      <c r="F1024" t="s">
        <v>47</v>
      </c>
    </row>
    <row r="1025" spans="1:6" x14ac:dyDescent="0.25">
      <c r="A1025" t="str">
        <f t="shared" si="15"/>
        <v>HBOth_Time_202</v>
      </c>
      <c r="B1025">
        <v>202</v>
      </c>
      <c r="C1025" t="s">
        <v>8</v>
      </c>
      <c r="D1025">
        <v>0</v>
      </c>
      <c r="E1025" t="s">
        <v>16</v>
      </c>
      <c r="F1025" t="s">
        <v>47</v>
      </c>
    </row>
    <row r="1026" spans="1:6" x14ac:dyDescent="0.25">
      <c r="A1026" t="str">
        <f t="shared" ref="A1026:A1089" si="16">C1026&amp;"_"&amp;E1026&amp;"_"&amp;B1026</f>
        <v>HBOth_GC_0</v>
      </c>
      <c r="B1026">
        <v>0</v>
      </c>
      <c r="C1026" t="s">
        <v>8</v>
      </c>
      <c r="D1026">
        <v>0</v>
      </c>
      <c r="E1026" t="s">
        <v>41</v>
      </c>
      <c r="F1026" t="s">
        <v>47</v>
      </c>
    </row>
    <row r="1027" spans="1:6" x14ac:dyDescent="0.25">
      <c r="A1027" t="str">
        <f t="shared" si="16"/>
        <v>HBOth_GC_2</v>
      </c>
      <c r="B1027">
        <v>2</v>
      </c>
      <c r="C1027" t="s">
        <v>8</v>
      </c>
      <c r="D1027">
        <v>8.98983E-2</v>
      </c>
      <c r="E1027" t="s">
        <v>41</v>
      </c>
      <c r="F1027" t="s">
        <v>47</v>
      </c>
    </row>
    <row r="1028" spans="1:6" x14ac:dyDescent="0.25">
      <c r="A1028" t="str">
        <f t="shared" si="16"/>
        <v>HBOth_GC_4</v>
      </c>
      <c r="B1028">
        <v>4</v>
      </c>
      <c r="C1028" t="s">
        <v>8</v>
      </c>
      <c r="D1028">
        <v>0.11735909999999999</v>
      </c>
      <c r="E1028" t="s">
        <v>41</v>
      </c>
      <c r="F1028" t="s">
        <v>47</v>
      </c>
    </row>
    <row r="1029" spans="1:6" x14ac:dyDescent="0.25">
      <c r="A1029" t="str">
        <f t="shared" si="16"/>
        <v>HBOth_GC_6</v>
      </c>
      <c r="B1029">
        <v>6</v>
      </c>
      <c r="C1029" t="s">
        <v>8</v>
      </c>
      <c r="D1029">
        <v>0.12606890000000001</v>
      </c>
      <c r="E1029" t="s">
        <v>41</v>
      </c>
      <c r="F1029" t="s">
        <v>47</v>
      </c>
    </row>
    <row r="1030" spans="1:6" x14ac:dyDescent="0.25">
      <c r="A1030" t="str">
        <f t="shared" si="16"/>
        <v>HBOth_GC_8</v>
      </c>
      <c r="B1030">
        <v>8</v>
      </c>
      <c r="C1030" t="s">
        <v>8</v>
      </c>
      <c r="D1030">
        <v>0.1155458</v>
      </c>
      <c r="E1030" t="s">
        <v>41</v>
      </c>
      <c r="F1030" t="s">
        <v>47</v>
      </c>
    </row>
    <row r="1031" spans="1:6" x14ac:dyDescent="0.25">
      <c r="A1031" t="str">
        <f t="shared" si="16"/>
        <v>HBOth_GC_10</v>
      </c>
      <c r="B1031">
        <v>10</v>
      </c>
      <c r="C1031" t="s">
        <v>8</v>
      </c>
      <c r="D1031">
        <v>9.4523800000000005E-2</v>
      </c>
      <c r="E1031" t="s">
        <v>41</v>
      </c>
      <c r="F1031" t="s">
        <v>47</v>
      </c>
    </row>
    <row r="1032" spans="1:6" x14ac:dyDescent="0.25">
      <c r="A1032" t="str">
        <f t="shared" si="16"/>
        <v>HBOth_GC_12</v>
      </c>
      <c r="B1032">
        <v>12</v>
      </c>
      <c r="C1032" t="s">
        <v>8</v>
      </c>
      <c r="D1032">
        <v>7.5282799999999997E-2</v>
      </c>
      <c r="E1032" t="s">
        <v>41</v>
      </c>
      <c r="F1032" t="s">
        <v>47</v>
      </c>
    </row>
    <row r="1033" spans="1:6" x14ac:dyDescent="0.25">
      <c r="A1033" t="str">
        <f t="shared" si="16"/>
        <v>HBOth_GC_14</v>
      </c>
      <c r="B1033">
        <v>14</v>
      </c>
      <c r="C1033" t="s">
        <v>8</v>
      </c>
      <c r="D1033">
        <v>5.5309799999999999E-2</v>
      </c>
      <c r="E1033" t="s">
        <v>41</v>
      </c>
      <c r="F1033" t="s">
        <v>47</v>
      </c>
    </row>
    <row r="1034" spans="1:6" x14ac:dyDescent="0.25">
      <c r="A1034" t="str">
        <f t="shared" si="16"/>
        <v>HBOth_GC_16</v>
      </c>
      <c r="B1034">
        <v>16</v>
      </c>
      <c r="C1034" t="s">
        <v>8</v>
      </c>
      <c r="D1034">
        <v>4.0241199999999998E-2</v>
      </c>
      <c r="E1034" t="s">
        <v>41</v>
      </c>
      <c r="F1034" t="s">
        <v>47</v>
      </c>
    </row>
    <row r="1035" spans="1:6" x14ac:dyDescent="0.25">
      <c r="A1035" t="str">
        <f t="shared" si="16"/>
        <v>HBOth_GC_18</v>
      </c>
      <c r="B1035">
        <v>18</v>
      </c>
      <c r="C1035" t="s">
        <v>8</v>
      </c>
      <c r="D1035">
        <v>3.3430599999999998E-2</v>
      </c>
      <c r="E1035" t="s">
        <v>41</v>
      </c>
      <c r="F1035" t="s">
        <v>47</v>
      </c>
    </row>
    <row r="1036" spans="1:6" x14ac:dyDescent="0.25">
      <c r="A1036" t="str">
        <f t="shared" si="16"/>
        <v>HBOth_GC_20</v>
      </c>
      <c r="B1036">
        <v>20</v>
      </c>
      <c r="C1036" t="s">
        <v>8</v>
      </c>
      <c r="D1036">
        <v>2.76571E-2</v>
      </c>
      <c r="E1036" t="s">
        <v>41</v>
      </c>
      <c r="F1036" t="s">
        <v>47</v>
      </c>
    </row>
    <row r="1037" spans="1:6" x14ac:dyDescent="0.25">
      <c r="A1037" t="str">
        <f t="shared" si="16"/>
        <v>HBOth_GC_22</v>
      </c>
      <c r="B1037">
        <v>22</v>
      </c>
      <c r="C1037" t="s">
        <v>8</v>
      </c>
      <c r="D1037">
        <v>2.39095E-2</v>
      </c>
      <c r="E1037" t="s">
        <v>41</v>
      </c>
      <c r="F1037" t="s">
        <v>47</v>
      </c>
    </row>
    <row r="1038" spans="1:6" x14ac:dyDescent="0.25">
      <c r="A1038" t="str">
        <f t="shared" si="16"/>
        <v>HBOth_GC_24</v>
      </c>
      <c r="B1038">
        <v>24</v>
      </c>
      <c r="C1038" t="s">
        <v>8</v>
      </c>
      <c r="D1038">
        <v>2.0903999999999999E-2</v>
      </c>
      <c r="E1038" t="s">
        <v>41</v>
      </c>
      <c r="F1038" t="s">
        <v>47</v>
      </c>
    </row>
    <row r="1039" spans="1:6" x14ac:dyDescent="0.25">
      <c r="A1039" t="str">
        <f t="shared" si="16"/>
        <v>HBOth_GC_26</v>
      </c>
      <c r="B1039">
        <v>26</v>
      </c>
      <c r="C1039" t="s">
        <v>8</v>
      </c>
      <c r="D1039">
        <v>1.8558399999999999E-2</v>
      </c>
      <c r="E1039" t="s">
        <v>41</v>
      </c>
      <c r="F1039" t="s">
        <v>47</v>
      </c>
    </row>
    <row r="1040" spans="1:6" x14ac:dyDescent="0.25">
      <c r="A1040" t="str">
        <f t="shared" si="16"/>
        <v>HBOth_GC_28</v>
      </c>
      <c r="B1040">
        <v>28</v>
      </c>
      <c r="C1040" t="s">
        <v>8</v>
      </c>
      <c r="D1040">
        <v>1.6622999999999999E-2</v>
      </c>
      <c r="E1040" t="s">
        <v>41</v>
      </c>
      <c r="F1040" t="s">
        <v>47</v>
      </c>
    </row>
    <row r="1041" spans="1:6" x14ac:dyDescent="0.25">
      <c r="A1041" t="str">
        <f t="shared" si="16"/>
        <v>HBOth_GC_30</v>
      </c>
      <c r="B1041">
        <v>30</v>
      </c>
      <c r="C1041" t="s">
        <v>8</v>
      </c>
      <c r="D1041">
        <v>1.5233399999999999E-2</v>
      </c>
      <c r="E1041" t="s">
        <v>41</v>
      </c>
      <c r="F1041" t="s">
        <v>47</v>
      </c>
    </row>
    <row r="1042" spans="1:6" x14ac:dyDescent="0.25">
      <c r="A1042" t="str">
        <f t="shared" si="16"/>
        <v>HBOth_GC_32</v>
      </c>
      <c r="B1042">
        <v>32</v>
      </c>
      <c r="C1042" t="s">
        <v>8</v>
      </c>
      <c r="D1042">
        <v>1.38981E-2</v>
      </c>
      <c r="E1042" t="s">
        <v>41</v>
      </c>
      <c r="F1042" t="s">
        <v>47</v>
      </c>
    </row>
    <row r="1043" spans="1:6" x14ac:dyDescent="0.25">
      <c r="A1043" t="str">
        <f t="shared" si="16"/>
        <v>HBOth_GC_34</v>
      </c>
      <c r="B1043">
        <v>34</v>
      </c>
      <c r="C1043" t="s">
        <v>8</v>
      </c>
      <c r="D1043">
        <v>1.26219E-2</v>
      </c>
      <c r="E1043" t="s">
        <v>41</v>
      </c>
      <c r="F1043" t="s">
        <v>47</v>
      </c>
    </row>
    <row r="1044" spans="1:6" x14ac:dyDescent="0.25">
      <c r="A1044" t="str">
        <f t="shared" si="16"/>
        <v>HBOth_GC_36</v>
      </c>
      <c r="B1044">
        <v>36</v>
      </c>
      <c r="C1044" t="s">
        <v>8</v>
      </c>
      <c r="D1044">
        <v>1.13379E-2</v>
      </c>
      <c r="E1044" t="s">
        <v>41</v>
      </c>
      <c r="F1044" t="s">
        <v>47</v>
      </c>
    </row>
    <row r="1045" spans="1:6" x14ac:dyDescent="0.25">
      <c r="A1045" t="str">
        <f t="shared" si="16"/>
        <v>HBOth_GC_38</v>
      </c>
      <c r="B1045">
        <v>38</v>
      </c>
      <c r="C1045" t="s">
        <v>8</v>
      </c>
      <c r="D1045">
        <v>1.0255500000000001E-2</v>
      </c>
      <c r="E1045" t="s">
        <v>41</v>
      </c>
      <c r="F1045" t="s">
        <v>47</v>
      </c>
    </row>
    <row r="1046" spans="1:6" x14ac:dyDescent="0.25">
      <c r="A1046" t="str">
        <f t="shared" si="16"/>
        <v>HBOth_GC_40</v>
      </c>
      <c r="B1046">
        <v>40</v>
      </c>
      <c r="C1046" t="s">
        <v>8</v>
      </c>
      <c r="D1046">
        <v>9.2382999999999996E-3</v>
      </c>
      <c r="E1046" t="s">
        <v>41</v>
      </c>
      <c r="F1046" t="s">
        <v>47</v>
      </c>
    </row>
    <row r="1047" spans="1:6" x14ac:dyDescent="0.25">
      <c r="A1047" t="str">
        <f t="shared" si="16"/>
        <v>HBOth_GC_42</v>
      </c>
      <c r="B1047">
        <v>42</v>
      </c>
      <c r="C1047" t="s">
        <v>8</v>
      </c>
      <c r="D1047">
        <v>8.2313000000000004E-3</v>
      </c>
      <c r="E1047" t="s">
        <v>41</v>
      </c>
      <c r="F1047" t="s">
        <v>47</v>
      </c>
    </row>
    <row r="1048" spans="1:6" x14ac:dyDescent="0.25">
      <c r="A1048" t="str">
        <f t="shared" si="16"/>
        <v>HBOth_GC_44</v>
      </c>
      <c r="B1048">
        <v>44</v>
      </c>
      <c r="C1048" t="s">
        <v>8</v>
      </c>
      <c r="D1048">
        <v>6.9779999999999998E-3</v>
      </c>
      <c r="E1048" t="s">
        <v>41</v>
      </c>
      <c r="F1048" t="s">
        <v>47</v>
      </c>
    </row>
    <row r="1049" spans="1:6" x14ac:dyDescent="0.25">
      <c r="A1049" t="str">
        <f t="shared" si="16"/>
        <v>HBOth_GC_46</v>
      </c>
      <c r="B1049">
        <v>46</v>
      </c>
      <c r="C1049" t="s">
        <v>8</v>
      </c>
      <c r="D1049">
        <v>5.3071999999999998E-3</v>
      </c>
      <c r="E1049" t="s">
        <v>41</v>
      </c>
      <c r="F1049" t="s">
        <v>47</v>
      </c>
    </row>
    <row r="1050" spans="1:6" x14ac:dyDescent="0.25">
      <c r="A1050" t="str">
        <f t="shared" si="16"/>
        <v>HBOth_GC_48</v>
      </c>
      <c r="B1050">
        <v>48</v>
      </c>
      <c r="C1050" t="s">
        <v>8</v>
      </c>
      <c r="D1050">
        <v>4.2976000000000004E-3</v>
      </c>
      <c r="E1050" t="s">
        <v>41</v>
      </c>
      <c r="F1050" t="s">
        <v>47</v>
      </c>
    </row>
    <row r="1051" spans="1:6" x14ac:dyDescent="0.25">
      <c r="A1051" t="str">
        <f t="shared" si="16"/>
        <v>HBOth_GC_50</v>
      </c>
      <c r="B1051">
        <v>50</v>
      </c>
      <c r="C1051" t="s">
        <v>8</v>
      </c>
      <c r="D1051">
        <v>3.8536E-3</v>
      </c>
      <c r="E1051" t="s">
        <v>41</v>
      </c>
      <c r="F1051" t="s">
        <v>47</v>
      </c>
    </row>
    <row r="1052" spans="1:6" x14ac:dyDescent="0.25">
      <c r="A1052" t="str">
        <f t="shared" si="16"/>
        <v>HBOth_GC_52</v>
      </c>
      <c r="B1052">
        <v>52</v>
      </c>
      <c r="C1052" t="s">
        <v>8</v>
      </c>
      <c r="D1052">
        <v>3.2317000000000001E-3</v>
      </c>
      <c r="E1052" t="s">
        <v>41</v>
      </c>
      <c r="F1052" t="s">
        <v>47</v>
      </c>
    </row>
    <row r="1053" spans="1:6" x14ac:dyDescent="0.25">
      <c r="A1053" t="str">
        <f t="shared" si="16"/>
        <v>HBOth_GC_54</v>
      </c>
      <c r="B1053">
        <v>54</v>
      </c>
      <c r="C1053" t="s">
        <v>8</v>
      </c>
      <c r="D1053">
        <v>3.0035000000000001E-3</v>
      </c>
      <c r="E1053" t="s">
        <v>41</v>
      </c>
      <c r="F1053" t="s">
        <v>47</v>
      </c>
    </row>
    <row r="1054" spans="1:6" x14ac:dyDescent="0.25">
      <c r="A1054" t="str">
        <f t="shared" si="16"/>
        <v>HBOth_GC_56</v>
      </c>
      <c r="B1054">
        <v>56</v>
      </c>
      <c r="C1054" t="s">
        <v>8</v>
      </c>
      <c r="D1054">
        <v>2.7704000000000001E-3</v>
      </c>
      <c r="E1054" t="s">
        <v>41</v>
      </c>
      <c r="F1054" t="s">
        <v>47</v>
      </c>
    </row>
    <row r="1055" spans="1:6" x14ac:dyDescent="0.25">
      <c r="A1055" t="str">
        <f t="shared" si="16"/>
        <v>HBOth_GC_58</v>
      </c>
      <c r="B1055">
        <v>58</v>
      </c>
      <c r="C1055" t="s">
        <v>8</v>
      </c>
      <c r="D1055">
        <v>2.5346000000000001E-3</v>
      </c>
      <c r="E1055" t="s">
        <v>41</v>
      </c>
      <c r="F1055" t="s">
        <v>47</v>
      </c>
    </row>
    <row r="1056" spans="1:6" x14ac:dyDescent="0.25">
      <c r="A1056" t="str">
        <f t="shared" si="16"/>
        <v>HBOth_GC_60</v>
      </c>
      <c r="B1056">
        <v>60</v>
      </c>
      <c r="C1056" t="s">
        <v>8</v>
      </c>
      <c r="D1056">
        <v>2.3703000000000001E-3</v>
      </c>
      <c r="E1056" t="s">
        <v>41</v>
      </c>
      <c r="F1056" t="s">
        <v>47</v>
      </c>
    </row>
    <row r="1057" spans="1:6" x14ac:dyDescent="0.25">
      <c r="A1057" t="str">
        <f t="shared" si="16"/>
        <v>HBOth_GC_62</v>
      </c>
      <c r="B1057">
        <v>62</v>
      </c>
      <c r="C1057" t="s">
        <v>8</v>
      </c>
      <c r="D1057">
        <v>2.1813000000000002E-3</v>
      </c>
      <c r="E1057" t="s">
        <v>41</v>
      </c>
      <c r="F1057" t="s">
        <v>47</v>
      </c>
    </row>
    <row r="1058" spans="1:6" x14ac:dyDescent="0.25">
      <c r="A1058" t="str">
        <f t="shared" si="16"/>
        <v>HBOth_GC_64</v>
      </c>
      <c r="B1058">
        <v>64</v>
      </c>
      <c r="C1058" t="s">
        <v>8</v>
      </c>
      <c r="D1058">
        <v>1.8591E-3</v>
      </c>
      <c r="E1058" t="s">
        <v>41</v>
      </c>
      <c r="F1058" t="s">
        <v>47</v>
      </c>
    </row>
    <row r="1059" spans="1:6" x14ac:dyDescent="0.25">
      <c r="A1059" t="str">
        <f t="shared" si="16"/>
        <v>HBOth_GC_66</v>
      </c>
      <c r="B1059">
        <v>66</v>
      </c>
      <c r="C1059" t="s">
        <v>8</v>
      </c>
      <c r="D1059">
        <v>1.4656000000000001E-3</v>
      </c>
      <c r="E1059" t="s">
        <v>41</v>
      </c>
      <c r="F1059" t="s">
        <v>47</v>
      </c>
    </row>
    <row r="1060" spans="1:6" x14ac:dyDescent="0.25">
      <c r="A1060" t="str">
        <f t="shared" si="16"/>
        <v>HBOth_GC_68</v>
      </c>
      <c r="B1060">
        <v>68</v>
      </c>
      <c r="C1060" t="s">
        <v>8</v>
      </c>
      <c r="D1060">
        <v>1.1720999999999999E-3</v>
      </c>
      <c r="E1060" t="s">
        <v>41</v>
      </c>
      <c r="F1060" t="s">
        <v>47</v>
      </c>
    </row>
    <row r="1061" spans="1:6" x14ac:dyDescent="0.25">
      <c r="A1061" t="str">
        <f t="shared" si="16"/>
        <v>HBOth_GC_70</v>
      </c>
      <c r="B1061">
        <v>70</v>
      </c>
      <c r="C1061" t="s">
        <v>8</v>
      </c>
      <c r="D1061">
        <v>1.0263E-3</v>
      </c>
      <c r="E1061" t="s">
        <v>41</v>
      </c>
      <c r="F1061" t="s">
        <v>47</v>
      </c>
    </row>
    <row r="1062" spans="1:6" x14ac:dyDescent="0.25">
      <c r="A1062" t="str">
        <f t="shared" si="16"/>
        <v>HBOth_GC_72</v>
      </c>
      <c r="B1062">
        <v>72</v>
      </c>
      <c r="C1062" t="s">
        <v>8</v>
      </c>
      <c r="D1062">
        <v>9.5100000000000002E-4</v>
      </c>
      <c r="E1062" t="s">
        <v>41</v>
      </c>
      <c r="F1062" t="s">
        <v>47</v>
      </c>
    </row>
    <row r="1063" spans="1:6" x14ac:dyDescent="0.25">
      <c r="A1063" t="str">
        <f t="shared" si="16"/>
        <v>HBOth_GC_74</v>
      </c>
      <c r="B1063">
        <v>74</v>
      </c>
      <c r="C1063" t="s">
        <v>8</v>
      </c>
      <c r="D1063">
        <v>7.9639999999999995E-4</v>
      </c>
      <c r="E1063" t="s">
        <v>41</v>
      </c>
      <c r="F1063" t="s">
        <v>47</v>
      </c>
    </row>
    <row r="1064" spans="1:6" x14ac:dyDescent="0.25">
      <c r="A1064" t="str">
        <f t="shared" si="16"/>
        <v>HBOth_GC_76</v>
      </c>
      <c r="B1064">
        <v>76</v>
      </c>
      <c r="C1064" t="s">
        <v>8</v>
      </c>
      <c r="D1064">
        <v>7.2349999999999997E-4</v>
      </c>
      <c r="E1064" t="s">
        <v>41</v>
      </c>
      <c r="F1064" t="s">
        <v>47</v>
      </c>
    </row>
    <row r="1065" spans="1:6" x14ac:dyDescent="0.25">
      <c r="A1065" t="str">
        <f t="shared" si="16"/>
        <v>HBOth_GC_78</v>
      </c>
      <c r="B1065">
        <v>78</v>
      </c>
      <c r="C1065" t="s">
        <v>8</v>
      </c>
      <c r="D1065">
        <v>7.1319999999999999E-4</v>
      </c>
      <c r="E1065" t="s">
        <v>41</v>
      </c>
      <c r="F1065" t="s">
        <v>47</v>
      </c>
    </row>
    <row r="1066" spans="1:6" x14ac:dyDescent="0.25">
      <c r="A1066" t="str">
        <f t="shared" si="16"/>
        <v>HBOth_GC_80</v>
      </c>
      <c r="B1066">
        <v>80</v>
      </c>
      <c r="C1066" t="s">
        <v>8</v>
      </c>
      <c r="D1066">
        <v>7.0319999999999996E-4</v>
      </c>
      <c r="E1066" t="s">
        <v>41</v>
      </c>
      <c r="F1066" t="s">
        <v>47</v>
      </c>
    </row>
    <row r="1067" spans="1:6" x14ac:dyDescent="0.25">
      <c r="A1067" t="str">
        <f t="shared" si="16"/>
        <v>HBOth_GC_82</v>
      </c>
      <c r="B1067">
        <v>82</v>
      </c>
      <c r="C1067" t="s">
        <v>8</v>
      </c>
      <c r="D1067">
        <v>6.9249999999999997E-4</v>
      </c>
      <c r="E1067" t="s">
        <v>41</v>
      </c>
      <c r="F1067" t="s">
        <v>47</v>
      </c>
    </row>
    <row r="1068" spans="1:6" x14ac:dyDescent="0.25">
      <c r="A1068" t="str">
        <f t="shared" si="16"/>
        <v>HBOth_GC_84</v>
      </c>
      <c r="B1068">
        <v>84</v>
      </c>
      <c r="C1068" t="s">
        <v>8</v>
      </c>
      <c r="D1068">
        <v>6.824E-4</v>
      </c>
      <c r="E1068" t="s">
        <v>41</v>
      </c>
      <c r="F1068" t="s">
        <v>47</v>
      </c>
    </row>
    <row r="1069" spans="1:6" x14ac:dyDescent="0.25">
      <c r="A1069" t="str">
        <f t="shared" si="16"/>
        <v>HBOth_GC_86</v>
      </c>
      <c r="B1069">
        <v>86</v>
      </c>
      <c r="C1069" t="s">
        <v>8</v>
      </c>
      <c r="D1069">
        <v>6.7219999999999997E-4</v>
      </c>
      <c r="E1069" t="s">
        <v>41</v>
      </c>
      <c r="F1069" t="s">
        <v>47</v>
      </c>
    </row>
    <row r="1070" spans="1:6" x14ac:dyDescent="0.25">
      <c r="A1070" t="str">
        <f t="shared" si="16"/>
        <v>HBOth_GC_88</v>
      </c>
      <c r="B1070">
        <v>88</v>
      </c>
      <c r="C1070" t="s">
        <v>8</v>
      </c>
      <c r="D1070">
        <v>6.6200000000000005E-4</v>
      </c>
      <c r="E1070" t="s">
        <v>41</v>
      </c>
      <c r="F1070" t="s">
        <v>47</v>
      </c>
    </row>
    <row r="1071" spans="1:6" x14ac:dyDescent="0.25">
      <c r="A1071" t="str">
        <f t="shared" si="16"/>
        <v>HBOth_GC_90</v>
      </c>
      <c r="B1071">
        <v>90</v>
      </c>
      <c r="C1071" t="s">
        <v>8</v>
      </c>
      <c r="D1071">
        <v>6.5189999999999996E-4</v>
      </c>
      <c r="E1071" t="s">
        <v>41</v>
      </c>
      <c r="F1071" t="s">
        <v>47</v>
      </c>
    </row>
    <row r="1072" spans="1:6" x14ac:dyDescent="0.25">
      <c r="A1072" t="str">
        <f t="shared" si="16"/>
        <v>HBOth_GC_92</v>
      </c>
      <c r="B1072">
        <v>92</v>
      </c>
      <c r="C1072" t="s">
        <v>8</v>
      </c>
      <c r="D1072">
        <v>6.4159999999999998E-4</v>
      </c>
      <c r="E1072" t="s">
        <v>41</v>
      </c>
      <c r="F1072" t="s">
        <v>47</v>
      </c>
    </row>
    <row r="1073" spans="1:6" x14ac:dyDescent="0.25">
      <c r="A1073" t="str">
        <f t="shared" si="16"/>
        <v>HBOth_GC_94</v>
      </c>
      <c r="B1073">
        <v>94</v>
      </c>
      <c r="C1073" t="s">
        <v>8</v>
      </c>
      <c r="D1073">
        <v>6.311E-4</v>
      </c>
      <c r="E1073" t="s">
        <v>41</v>
      </c>
      <c r="F1073" t="s">
        <v>47</v>
      </c>
    </row>
    <row r="1074" spans="1:6" x14ac:dyDescent="0.25">
      <c r="A1074" t="str">
        <f t="shared" si="16"/>
        <v>HBOth_GC_96</v>
      </c>
      <c r="B1074">
        <v>96</v>
      </c>
      <c r="C1074" t="s">
        <v>8</v>
      </c>
      <c r="D1074">
        <v>6.2129999999999998E-4</v>
      </c>
      <c r="E1074" t="s">
        <v>41</v>
      </c>
      <c r="F1074" t="s">
        <v>47</v>
      </c>
    </row>
    <row r="1075" spans="1:6" x14ac:dyDescent="0.25">
      <c r="A1075" t="str">
        <f t="shared" si="16"/>
        <v>HBOth_GC_98</v>
      </c>
      <c r="B1075">
        <v>98</v>
      </c>
      <c r="C1075" t="s">
        <v>8</v>
      </c>
      <c r="D1075">
        <v>6.112E-4</v>
      </c>
      <c r="E1075" t="s">
        <v>41</v>
      </c>
      <c r="F1075" t="s">
        <v>47</v>
      </c>
    </row>
    <row r="1076" spans="1:6" x14ac:dyDescent="0.25">
      <c r="A1076" t="str">
        <f t="shared" si="16"/>
        <v>HBOth_GC_100</v>
      </c>
      <c r="B1076">
        <v>100</v>
      </c>
      <c r="C1076" t="s">
        <v>8</v>
      </c>
      <c r="D1076">
        <v>6.0050000000000001E-4</v>
      </c>
      <c r="E1076" t="s">
        <v>41</v>
      </c>
      <c r="F1076" t="s">
        <v>47</v>
      </c>
    </row>
    <row r="1077" spans="1:6" x14ac:dyDescent="0.25">
      <c r="A1077" t="str">
        <f t="shared" si="16"/>
        <v>HBOth_GC_102</v>
      </c>
      <c r="B1077">
        <v>102</v>
      </c>
      <c r="C1077" t="s">
        <v>8</v>
      </c>
      <c r="D1077">
        <v>5.9040000000000004E-4</v>
      </c>
      <c r="E1077" t="s">
        <v>41</v>
      </c>
      <c r="F1077" t="s">
        <v>47</v>
      </c>
    </row>
    <row r="1078" spans="1:6" x14ac:dyDescent="0.25">
      <c r="A1078" t="str">
        <f t="shared" si="16"/>
        <v>HBOth_GC_104</v>
      </c>
      <c r="B1078">
        <v>104</v>
      </c>
      <c r="C1078" t="s">
        <v>8</v>
      </c>
      <c r="D1078">
        <v>5.7989999999999995E-4</v>
      </c>
      <c r="E1078" t="s">
        <v>41</v>
      </c>
      <c r="F1078" t="s">
        <v>47</v>
      </c>
    </row>
    <row r="1079" spans="1:6" x14ac:dyDescent="0.25">
      <c r="A1079" t="str">
        <f t="shared" si="16"/>
        <v>HBOth_GC_106</v>
      </c>
      <c r="B1079">
        <v>106</v>
      </c>
      <c r="C1079" t="s">
        <v>8</v>
      </c>
      <c r="D1079">
        <v>5.6289999999999997E-4</v>
      </c>
      <c r="E1079" t="s">
        <v>41</v>
      </c>
      <c r="F1079" t="s">
        <v>47</v>
      </c>
    </row>
    <row r="1080" spans="1:6" x14ac:dyDescent="0.25">
      <c r="A1080" t="str">
        <f t="shared" si="16"/>
        <v>HBOth_GC_108</v>
      </c>
      <c r="B1080">
        <v>108</v>
      </c>
      <c r="C1080" t="s">
        <v>8</v>
      </c>
      <c r="D1080">
        <v>5.4600000000000004E-4</v>
      </c>
      <c r="E1080" t="s">
        <v>41</v>
      </c>
      <c r="F1080" t="s">
        <v>47</v>
      </c>
    </row>
    <row r="1081" spans="1:6" x14ac:dyDescent="0.25">
      <c r="A1081" t="str">
        <f t="shared" si="16"/>
        <v>HBOth_GC_110</v>
      </c>
      <c r="B1081">
        <v>110</v>
      </c>
      <c r="C1081" t="s">
        <v>8</v>
      </c>
      <c r="D1081">
        <v>5.2890000000000001E-4</v>
      </c>
      <c r="E1081" t="s">
        <v>41</v>
      </c>
      <c r="F1081" t="s">
        <v>47</v>
      </c>
    </row>
    <row r="1082" spans="1:6" x14ac:dyDescent="0.25">
      <c r="A1082" t="str">
        <f t="shared" si="16"/>
        <v>HBOth_GC_112</v>
      </c>
      <c r="B1082">
        <v>112</v>
      </c>
      <c r="C1082" t="s">
        <v>8</v>
      </c>
      <c r="D1082">
        <v>5.1199999999999998E-4</v>
      </c>
      <c r="E1082" t="s">
        <v>41</v>
      </c>
      <c r="F1082" t="s">
        <v>47</v>
      </c>
    </row>
    <row r="1083" spans="1:6" x14ac:dyDescent="0.25">
      <c r="A1083" t="str">
        <f t="shared" si="16"/>
        <v>HBOth_GC_114</v>
      </c>
      <c r="B1083">
        <v>114</v>
      </c>
      <c r="C1083" t="s">
        <v>8</v>
      </c>
      <c r="D1083">
        <v>4.9479999999999999E-4</v>
      </c>
      <c r="E1083" t="s">
        <v>41</v>
      </c>
      <c r="F1083" t="s">
        <v>47</v>
      </c>
    </row>
    <row r="1084" spans="1:6" x14ac:dyDescent="0.25">
      <c r="A1084" t="str">
        <f t="shared" si="16"/>
        <v>HBOth_GC_116</v>
      </c>
      <c r="B1084">
        <v>116</v>
      </c>
      <c r="C1084" t="s">
        <v>8</v>
      </c>
      <c r="D1084">
        <v>4.7770000000000001E-4</v>
      </c>
      <c r="E1084" t="s">
        <v>41</v>
      </c>
      <c r="F1084" t="s">
        <v>47</v>
      </c>
    </row>
    <row r="1085" spans="1:6" x14ac:dyDescent="0.25">
      <c r="A1085" t="str">
        <f t="shared" si="16"/>
        <v>HBOth_GC_118</v>
      </c>
      <c r="B1085">
        <v>118</v>
      </c>
      <c r="C1085" t="s">
        <v>8</v>
      </c>
      <c r="D1085">
        <v>4.6079999999999998E-4</v>
      </c>
      <c r="E1085" t="s">
        <v>41</v>
      </c>
      <c r="F1085" t="s">
        <v>47</v>
      </c>
    </row>
    <row r="1086" spans="1:6" x14ac:dyDescent="0.25">
      <c r="A1086" t="str">
        <f t="shared" si="16"/>
        <v>HBOth_GC_120</v>
      </c>
      <c r="B1086">
        <v>120</v>
      </c>
      <c r="C1086" t="s">
        <v>8</v>
      </c>
      <c r="D1086">
        <v>4.4359999999999999E-4</v>
      </c>
      <c r="E1086" t="s">
        <v>41</v>
      </c>
      <c r="F1086" t="s">
        <v>47</v>
      </c>
    </row>
    <row r="1087" spans="1:6" x14ac:dyDescent="0.25">
      <c r="A1087" t="str">
        <f t="shared" si="16"/>
        <v>HBOth_GC_122</v>
      </c>
      <c r="B1087">
        <v>122</v>
      </c>
      <c r="C1087" t="s">
        <v>8</v>
      </c>
      <c r="D1087">
        <v>4.2670000000000002E-4</v>
      </c>
      <c r="E1087" t="s">
        <v>41</v>
      </c>
      <c r="F1087" t="s">
        <v>47</v>
      </c>
    </row>
    <row r="1088" spans="1:6" x14ac:dyDescent="0.25">
      <c r="A1088" t="str">
        <f t="shared" si="16"/>
        <v>HBOth_GC_124</v>
      </c>
      <c r="B1088">
        <v>124</v>
      </c>
      <c r="C1088" t="s">
        <v>8</v>
      </c>
      <c r="D1088">
        <v>4.0969999999999998E-4</v>
      </c>
      <c r="E1088" t="s">
        <v>41</v>
      </c>
      <c r="F1088" t="s">
        <v>47</v>
      </c>
    </row>
    <row r="1089" spans="1:6" x14ac:dyDescent="0.25">
      <c r="A1089" t="str">
        <f t="shared" si="16"/>
        <v>HBOth_GC_126</v>
      </c>
      <c r="B1089">
        <v>126</v>
      </c>
      <c r="C1089" t="s">
        <v>8</v>
      </c>
      <c r="D1089">
        <v>3.8880000000000002E-4</v>
      </c>
      <c r="E1089" t="s">
        <v>41</v>
      </c>
      <c r="F1089" t="s">
        <v>47</v>
      </c>
    </row>
    <row r="1090" spans="1:6" x14ac:dyDescent="0.25">
      <c r="A1090" t="str">
        <f t="shared" ref="A1090:A1153" si="17">C1090&amp;"_"&amp;E1090&amp;"_"&amp;B1090</f>
        <v>HBOth_GC_128</v>
      </c>
      <c r="B1090">
        <v>128</v>
      </c>
      <c r="C1090" t="s">
        <v>8</v>
      </c>
      <c r="D1090">
        <v>3.6820000000000001E-4</v>
      </c>
      <c r="E1090" t="s">
        <v>41</v>
      </c>
      <c r="F1090" t="s">
        <v>47</v>
      </c>
    </row>
    <row r="1091" spans="1:6" x14ac:dyDescent="0.25">
      <c r="A1091" t="str">
        <f t="shared" si="17"/>
        <v>HBOth_GC_130</v>
      </c>
      <c r="B1091">
        <v>130</v>
      </c>
      <c r="C1091" t="s">
        <v>8</v>
      </c>
      <c r="D1091">
        <v>3.4719999999999998E-4</v>
      </c>
      <c r="E1091" t="s">
        <v>41</v>
      </c>
      <c r="F1091" t="s">
        <v>47</v>
      </c>
    </row>
    <row r="1092" spans="1:6" x14ac:dyDescent="0.25">
      <c r="A1092" t="str">
        <f t="shared" si="17"/>
        <v>HBOth_GC_132</v>
      </c>
      <c r="B1092">
        <v>132</v>
      </c>
      <c r="C1092" t="s">
        <v>8</v>
      </c>
      <c r="D1092">
        <v>3.2670000000000003E-4</v>
      </c>
      <c r="E1092" t="s">
        <v>41</v>
      </c>
      <c r="F1092" t="s">
        <v>47</v>
      </c>
    </row>
    <row r="1093" spans="1:6" x14ac:dyDescent="0.25">
      <c r="A1093" t="str">
        <f t="shared" si="17"/>
        <v>HBOth_GC_134</v>
      </c>
      <c r="B1093">
        <v>134</v>
      </c>
      <c r="C1093" t="s">
        <v>8</v>
      </c>
      <c r="D1093">
        <v>3.0580000000000001E-4</v>
      </c>
      <c r="E1093" t="s">
        <v>41</v>
      </c>
      <c r="F1093" t="s">
        <v>47</v>
      </c>
    </row>
    <row r="1094" spans="1:6" x14ac:dyDescent="0.25">
      <c r="A1094" t="str">
        <f t="shared" si="17"/>
        <v>HBOth_GC_136</v>
      </c>
      <c r="B1094">
        <v>136</v>
      </c>
      <c r="C1094" t="s">
        <v>8</v>
      </c>
      <c r="D1094">
        <v>2.8499999999999999E-4</v>
      </c>
      <c r="E1094" t="s">
        <v>41</v>
      </c>
      <c r="F1094" t="s">
        <v>47</v>
      </c>
    </row>
    <row r="1095" spans="1:6" x14ac:dyDescent="0.25">
      <c r="A1095" t="str">
        <f t="shared" si="17"/>
        <v>HBOth_GC_138</v>
      </c>
      <c r="B1095">
        <v>138</v>
      </c>
      <c r="C1095" t="s">
        <v>8</v>
      </c>
      <c r="D1095">
        <v>2.6420000000000003E-4</v>
      </c>
      <c r="E1095" t="s">
        <v>41</v>
      </c>
      <c r="F1095" t="s">
        <v>47</v>
      </c>
    </row>
    <row r="1096" spans="1:6" x14ac:dyDescent="0.25">
      <c r="A1096" t="str">
        <f t="shared" si="17"/>
        <v>HBOth_GC_140</v>
      </c>
      <c r="B1096">
        <v>140</v>
      </c>
      <c r="C1096" t="s">
        <v>8</v>
      </c>
      <c r="D1096">
        <v>2.4340000000000001E-4</v>
      </c>
      <c r="E1096" t="s">
        <v>41</v>
      </c>
      <c r="F1096" t="s">
        <v>47</v>
      </c>
    </row>
    <row r="1097" spans="1:6" x14ac:dyDescent="0.25">
      <c r="A1097" t="str">
        <f t="shared" si="17"/>
        <v>HBOth_GC_142</v>
      </c>
      <c r="B1097">
        <v>142</v>
      </c>
      <c r="C1097" t="s">
        <v>8</v>
      </c>
      <c r="D1097">
        <v>2.2279999999999999E-4</v>
      </c>
      <c r="E1097" t="s">
        <v>41</v>
      </c>
      <c r="F1097" t="s">
        <v>47</v>
      </c>
    </row>
    <row r="1098" spans="1:6" x14ac:dyDescent="0.25">
      <c r="A1098" t="str">
        <f t="shared" si="17"/>
        <v>HBOth_GC_144</v>
      </c>
      <c r="B1098">
        <v>144</v>
      </c>
      <c r="C1098" t="s">
        <v>8</v>
      </c>
      <c r="D1098">
        <v>2.02E-4</v>
      </c>
      <c r="E1098" t="s">
        <v>41</v>
      </c>
      <c r="F1098" t="s">
        <v>47</v>
      </c>
    </row>
    <row r="1099" spans="1:6" x14ac:dyDescent="0.25">
      <c r="A1099" t="str">
        <f t="shared" si="17"/>
        <v>HBOth_GC_146</v>
      </c>
      <c r="B1099">
        <v>146</v>
      </c>
      <c r="C1099" t="s">
        <v>8</v>
      </c>
      <c r="D1099">
        <v>1.8090000000000001E-4</v>
      </c>
      <c r="E1099" t="s">
        <v>41</v>
      </c>
      <c r="F1099" t="s">
        <v>47</v>
      </c>
    </row>
    <row r="1100" spans="1:6" x14ac:dyDescent="0.25">
      <c r="A1100" t="str">
        <f t="shared" si="17"/>
        <v>HBOth_GC_148</v>
      </c>
      <c r="B1100">
        <v>148</v>
      </c>
      <c r="C1100" t="s">
        <v>8</v>
      </c>
      <c r="D1100">
        <v>1.6029999999999999E-4</v>
      </c>
      <c r="E1100" t="s">
        <v>41</v>
      </c>
      <c r="F1100" t="s">
        <v>47</v>
      </c>
    </row>
    <row r="1101" spans="1:6" x14ac:dyDescent="0.25">
      <c r="A1101" t="str">
        <f t="shared" si="17"/>
        <v>HBOth_GC_150</v>
      </c>
      <c r="B1101">
        <v>150</v>
      </c>
      <c r="C1101" t="s">
        <v>8</v>
      </c>
      <c r="D1101">
        <v>1.3970000000000001E-4</v>
      </c>
      <c r="E1101" t="s">
        <v>41</v>
      </c>
      <c r="F1101" t="s">
        <v>47</v>
      </c>
    </row>
    <row r="1102" spans="1:6" x14ac:dyDescent="0.25">
      <c r="A1102" t="str">
        <f t="shared" si="17"/>
        <v>HBOth_GC_152</v>
      </c>
      <c r="B1102">
        <v>152</v>
      </c>
      <c r="C1102" t="s">
        <v>8</v>
      </c>
      <c r="D1102">
        <v>1.1900000000000001E-4</v>
      </c>
      <c r="E1102" t="s">
        <v>41</v>
      </c>
      <c r="F1102" t="s">
        <v>47</v>
      </c>
    </row>
    <row r="1103" spans="1:6" x14ac:dyDescent="0.25">
      <c r="A1103" t="str">
        <f t="shared" si="17"/>
        <v>HBOth_GC_154</v>
      </c>
      <c r="B1103">
        <v>154</v>
      </c>
      <c r="C1103" t="s">
        <v>8</v>
      </c>
      <c r="D1103" s="83">
        <v>9.7999999999999997E-5</v>
      </c>
      <c r="E1103" t="s">
        <v>41</v>
      </c>
      <c r="F1103" t="s">
        <v>47</v>
      </c>
    </row>
    <row r="1104" spans="1:6" x14ac:dyDescent="0.25">
      <c r="A1104" t="str">
        <f t="shared" si="17"/>
        <v>HBOth_GC_156</v>
      </c>
      <c r="B1104">
        <v>156</v>
      </c>
      <c r="C1104" t="s">
        <v>8</v>
      </c>
      <c r="D1104" s="83">
        <v>7.75E-5</v>
      </c>
      <c r="E1104" t="s">
        <v>41</v>
      </c>
      <c r="F1104" t="s">
        <v>47</v>
      </c>
    </row>
    <row r="1105" spans="1:6" x14ac:dyDescent="0.25">
      <c r="A1105" t="str">
        <f t="shared" si="17"/>
        <v>HBOth_GC_158</v>
      </c>
      <c r="B1105">
        <v>158</v>
      </c>
      <c r="C1105" t="s">
        <v>8</v>
      </c>
      <c r="D1105" s="83">
        <v>7.5699999999999997E-5</v>
      </c>
      <c r="E1105" t="s">
        <v>41</v>
      </c>
      <c r="F1105" t="s">
        <v>47</v>
      </c>
    </row>
    <row r="1106" spans="1:6" x14ac:dyDescent="0.25">
      <c r="A1106" t="str">
        <f t="shared" si="17"/>
        <v>HBOth_GC_160</v>
      </c>
      <c r="B1106">
        <v>160</v>
      </c>
      <c r="C1106" t="s">
        <v>8</v>
      </c>
      <c r="D1106" s="83">
        <v>7.3999999999999996E-5</v>
      </c>
      <c r="E1106" t="s">
        <v>41</v>
      </c>
      <c r="F1106" t="s">
        <v>47</v>
      </c>
    </row>
    <row r="1107" spans="1:6" x14ac:dyDescent="0.25">
      <c r="A1107" t="str">
        <f t="shared" si="17"/>
        <v>HBOth_GC_162</v>
      </c>
      <c r="B1107">
        <v>162</v>
      </c>
      <c r="C1107" t="s">
        <v>8</v>
      </c>
      <c r="D1107" s="83">
        <v>7.2200000000000007E-5</v>
      </c>
      <c r="E1107" t="s">
        <v>41</v>
      </c>
      <c r="F1107" t="s">
        <v>47</v>
      </c>
    </row>
    <row r="1108" spans="1:6" x14ac:dyDescent="0.25">
      <c r="A1108" t="str">
        <f t="shared" si="17"/>
        <v>HBOth_GC_164</v>
      </c>
      <c r="B1108">
        <v>164</v>
      </c>
      <c r="C1108" t="s">
        <v>8</v>
      </c>
      <c r="D1108" s="83">
        <v>7.0400000000000004E-5</v>
      </c>
      <c r="E1108" t="s">
        <v>41</v>
      </c>
      <c r="F1108" t="s">
        <v>47</v>
      </c>
    </row>
    <row r="1109" spans="1:6" x14ac:dyDescent="0.25">
      <c r="A1109" t="str">
        <f t="shared" si="17"/>
        <v>HBOth_GC_166</v>
      </c>
      <c r="B1109">
        <v>166</v>
      </c>
      <c r="C1109" t="s">
        <v>8</v>
      </c>
      <c r="D1109" s="83">
        <v>6.8800000000000005E-5</v>
      </c>
      <c r="E1109" t="s">
        <v>41</v>
      </c>
      <c r="F1109" t="s">
        <v>47</v>
      </c>
    </row>
    <row r="1110" spans="1:6" x14ac:dyDescent="0.25">
      <c r="A1110" t="str">
        <f t="shared" si="17"/>
        <v>HBOth_GC_168</v>
      </c>
      <c r="B1110">
        <v>168</v>
      </c>
      <c r="C1110" t="s">
        <v>8</v>
      </c>
      <c r="D1110" s="83">
        <v>6.7100000000000005E-5</v>
      </c>
      <c r="E1110" t="s">
        <v>41</v>
      </c>
      <c r="F1110" t="s">
        <v>47</v>
      </c>
    </row>
    <row r="1111" spans="1:6" x14ac:dyDescent="0.25">
      <c r="A1111" t="str">
        <f t="shared" si="17"/>
        <v>HBOth_GC_170</v>
      </c>
      <c r="B1111">
        <v>170</v>
      </c>
      <c r="C1111" t="s">
        <v>8</v>
      </c>
      <c r="D1111" s="83">
        <v>6.5199999999999999E-5</v>
      </c>
      <c r="E1111" t="s">
        <v>41</v>
      </c>
      <c r="F1111" t="s">
        <v>47</v>
      </c>
    </row>
    <row r="1112" spans="1:6" x14ac:dyDescent="0.25">
      <c r="A1112" t="str">
        <f t="shared" si="17"/>
        <v>HBOth_GC_172</v>
      </c>
      <c r="B1112">
        <v>172</v>
      </c>
      <c r="C1112" t="s">
        <v>8</v>
      </c>
      <c r="D1112" s="83">
        <v>6.3499999999999999E-5</v>
      </c>
      <c r="E1112" t="s">
        <v>41</v>
      </c>
      <c r="F1112" t="s">
        <v>47</v>
      </c>
    </row>
    <row r="1113" spans="1:6" x14ac:dyDescent="0.25">
      <c r="A1113" t="str">
        <f t="shared" si="17"/>
        <v>HBOth_GC_174</v>
      </c>
      <c r="B1113">
        <v>174</v>
      </c>
      <c r="C1113" t="s">
        <v>8</v>
      </c>
      <c r="D1113" s="83">
        <v>6.1799999999999998E-5</v>
      </c>
      <c r="E1113" t="s">
        <v>41</v>
      </c>
      <c r="F1113" t="s">
        <v>47</v>
      </c>
    </row>
    <row r="1114" spans="1:6" x14ac:dyDescent="0.25">
      <c r="A1114" t="str">
        <f t="shared" si="17"/>
        <v>HBOth_GC_176</v>
      </c>
      <c r="B1114">
        <v>176</v>
      </c>
      <c r="C1114" t="s">
        <v>8</v>
      </c>
      <c r="D1114" s="83">
        <v>6.0099999999999997E-5</v>
      </c>
      <c r="E1114" t="s">
        <v>41</v>
      </c>
      <c r="F1114" t="s">
        <v>47</v>
      </c>
    </row>
    <row r="1115" spans="1:6" x14ac:dyDescent="0.25">
      <c r="A1115" t="str">
        <f t="shared" si="17"/>
        <v>HBOth_GC_178</v>
      </c>
      <c r="B1115">
        <v>178</v>
      </c>
      <c r="C1115" t="s">
        <v>8</v>
      </c>
      <c r="D1115" s="83">
        <v>5.8400000000000003E-5</v>
      </c>
      <c r="E1115" t="s">
        <v>41</v>
      </c>
      <c r="F1115" t="s">
        <v>47</v>
      </c>
    </row>
    <row r="1116" spans="1:6" x14ac:dyDescent="0.25">
      <c r="A1116" t="str">
        <f t="shared" si="17"/>
        <v>HBOth_GC_180</v>
      </c>
      <c r="B1116">
        <v>180</v>
      </c>
      <c r="C1116" t="s">
        <v>8</v>
      </c>
      <c r="D1116" s="83">
        <v>5.66E-5</v>
      </c>
      <c r="E1116" t="s">
        <v>41</v>
      </c>
      <c r="F1116" t="s">
        <v>47</v>
      </c>
    </row>
    <row r="1117" spans="1:6" x14ac:dyDescent="0.25">
      <c r="A1117" t="str">
        <f t="shared" si="17"/>
        <v>HBOth_GC_182</v>
      </c>
      <c r="B1117">
        <v>182</v>
      </c>
      <c r="C1117" t="s">
        <v>8</v>
      </c>
      <c r="D1117" s="83">
        <v>5.4799999999999997E-5</v>
      </c>
      <c r="E1117" t="s">
        <v>41</v>
      </c>
      <c r="F1117" t="s">
        <v>47</v>
      </c>
    </row>
    <row r="1118" spans="1:6" x14ac:dyDescent="0.25">
      <c r="A1118" t="str">
        <f t="shared" si="17"/>
        <v>HBOth_GC_184</v>
      </c>
      <c r="B1118">
        <v>184</v>
      </c>
      <c r="C1118" t="s">
        <v>8</v>
      </c>
      <c r="D1118" s="83">
        <v>5.3300000000000001E-5</v>
      </c>
      <c r="E1118" t="s">
        <v>41</v>
      </c>
      <c r="F1118" t="s">
        <v>47</v>
      </c>
    </row>
    <row r="1119" spans="1:6" x14ac:dyDescent="0.25">
      <c r="A1119" t="str">
        <f t="shared" si="17"/>
        <v>HBOth_GC_186</v>
      </c>
      <c r="B1119">
        <v>186</v>
      </c>
      <c r="C1119" t="s">
        <v>8</v>
      </c>
      <c r="D1119" s="83">
        <v>5.1499999999999998E-5</v>
      </c>
      <c r="E1119" t="s">
        <v>41</v>
      </c>
      <c r="F1119" t="s">
        <v>47</v>
      </c>
    </row>
    <row r="1120" spans="1:6" x14ac:dyDescent="0.25">
      <c r="A1120" t="str">
        <f t="shared" si="17"/>
        <v>HBOth_GC_188</v>
      </c>
      <c r="B1120">
        <v>188</v>
      </c>
      <c r="C1120" t="s">
        <v>8</v>
      </c>
      <c r="D1120" s="83">
        <v>4.9700000000000002E-5</v>
      </c>
      <c r="E1120" t="s">
        <v>41</v>
      </c>
      <c r="F1120" t="s">
        <v>47</v>
      </c>
    </row>
    <row r="1121" spans="1:6" x14ac:dyDescent="0.25">
      <c r="A1121" t="str">
        <f t="shared" si="17"/>
        <v>HBOth_GC_190</v>
      </c>
      <c r="B1121">
        <v>190</v>
      </c>
      <c r="C1121" t="s">
        <v>8</v>
      </c>
      <c r="D1121" s="83">
        <v>4.8199999999999999E-5</v>
      </c>
      <c r="E1121" t="s">
        <v>41</v>
      </c>
      <c r="F1121" t="s">
        <v>47</v>
      </c>
    </row>
    <row r="1122" spans="1:6" x14ac:dyDescent="0.25">
      <c r="A1122" t="str">
        <f t="shared" si="17"/>
        <v>HBOth_GC_192</v>
      </c>
      <c r="B1122">
        <v>192</v>
      </c>
      <c r="C1122" t="s">
        <v>8</v>
      </c>
      <c r="D1122" s="83">
        <v>4.6499999999999999E-5</v>
      </c>
      <c r="E1122" t="s">
        <v>41</v>
      </c>
      <c r="F1122" t="s">
        <v>47</v>
      </c>
    </row>
    <row r="1123" spans="1:6" x14ac:dyDescent="0.25">
      <c r="A1123" t="str">
        <f t="shared" si="17"/>
        <v>HBOth_GC_194</v>
      </c>
      <c r="B1123">
        <v>194</v>
      </c>
      <c r="C1123" t="s">
        <v>8</v>
      </c>
      <c r="D1123" s="83">
        <v>4.49E-5</v>
      </c>
      <c r="E1123" t="s">
        <v>41</v>
      </c>
      <c r="F1123" t="s">
        <v>47</v>
      </c>
    </row>
    <row r="1124" spans="1:6" x14ac:dyDescent="0.25">
      <c r="A1124" t="str">
        <f t="shared" si="17"/>
        <v>HBOth_GC_196</v>
      </c>
      <c r="B1124">
        <v>196</v>
      </c>
      <c r="C1124" t="s">
        <v>8</v>
      </c>
      <c r="D1124" s="83">
        <v>4.3099999999999997E-5</v>
      </c>
      <c r="E1124" t="s">
        <v>41</v>
      </c>
      <c r="F1124" t="s">
        <v>47</v>
      </c>
    </row>
    <row r="1125" spans="1:6" x14ac:dyDescent="0.25">
      <c r="A1125" t="str">
        <f t="shared" si="17"/>
        <v>HBOth_GC_198</v>
      </c>
      <c r="B1125">
        <v>198</v>
      </c>
      <c r="C1125" t="s">
        <v>8</v>
      </c>
      <c r="D1125" s="83">
        <v>4.1499999999999999E-5</v>
      </c>
      <c r="E1125" t="s">
        <v>41</v>
      </c>
      <c r="F1125" t="s">
        <v>47</v>
      </c>
    </row>
    <row r="1126" spans="1:6" x14ac:dyDescent="0.25">
      <c r="A1126" t="str">
        <f t="shared" si="17"/>
        <v>HBOth_GC_200</v>
      </c>
      <c r="B1126">
        <v>200</v>
      </c>
      <c r="C1126" t="s">
        <v>8</v>
      </c>
      <c r="D1126" s="83">
        <v>3.9700000000000003E-5</v>
      </c>
      <c r="E1126" t="s">
        <v>41</v>
      </c>
      <c r="F1126" t="s">
        <v>47</v>
      </c>
    </row>
    <row r="1127" spans="1:6" x14ac:dyDescent="0.25">
      <c r="A1127" t="str">
        <f t="shared" si="17"/>
        <v>HBOth_GC_202</v>
      </c>
      <c r="B1127">
        <v>202</v>
      </c>
      <c r="C1127" t="s">
        <v>8</v>
      </c>
      <c r="D1127" s="83">
        <v>3.79E-5</v>
      </c>
      <c r="E1127" t="s">
        <v>41</v>
      </c>
      <c r="F1127" t="s">
        <v>47</v>
      </c>
    </row>
    <row r="1128" spans="1:6" x14ac:dyDescent="0.25">
      <c r="A1128" t="str">
        <f t="shared" si="17"/>
        <v>HBOth_GC_204</v>
      </c>
      <c r="B1128">
        <v>204</v>
      </c>
      <c r="C1128" t="s">
        <v>8</v>
      </c>
      <c r="D1128" s="83">
        <v>3.6300000000000001E-5</v>
      </c>
      <c r="E1128" t="s">
        <v>41</v>
      </c>
      <c r="F1128" t="s">
        <v>47</v>
      </c>
    </row>
    <row r="1129" spans="1:6" x14ac:dyDescent="0.25">
      <c r="A1129" t="str">
        <f t="shared" si="17"/>
        <v>HBOth_GC_206</v>
      </c>
      <c r="B1129">
        <v>206</v>
      </c>
      <c r="C1129" t="s">
        <v>8</v>
      </c>
      <c r="D1129" s="83">
        <v>3.4600000000000001E-5</v>
      </c>
      <c r="E1129" t="s">
        <v>41</v>
      </c>
      <c r="F1129" t="s">
        <v>47</v>
      </c>
    </row>
    <row r="1130" spans="1:6" x14ac:dyDescent="0.25">
      <c r="A1130" t="str">
        <f t="shared" si="17"/>
        <v>HBOth_GC_208</v>
      </c>
      <c r="B1130">
        <v>208</v>
      </c>
      <c r="C1130" t="s">
        <v>8</v>
      </c>
      <c r="D1130" s="83">
        <v>3.2700000000000002E-5</v>
      </c>
      <c r="E1130" t="s">
        <v>41</v>
      </c>
      <c r="F1130" t="s">
        <v>47</v>
      </c>
    </row>
    <row r="1131" spans="1:6" x14ac:dyDescent="0.25">
      <c r="A1131" t="str">
        <f t="shared" si="17"/>
        <v>HBOth_GC_210</v>
      </c>
      <c r="B1131">
        <v>210</v>
      </c>
      <c r="C1131" t="s">
        <v>8</v>
      </c>
      <c r="D1131" s="83">
        <v>3.0899999999999999E-5</v>
      </c>
      <c r="E1131" t="s">
        <v>41</v>
      </c>
      <c r="F1131" t="s">
        <v>47</v>
      </c>
    </row>
    <row r="1132" spans="1:6" x14ac:dyDescent="0.25">
      <c r="A1132" t="str">
        <f t="shared" si="17"/>
        <v>HBOth_GC_212</v>
      </c>
      <c r="B1132">
        <v>212</v>
      </c>
      <c r="C1132" t="s">
        <v>8</v>
      </c>
      <c r="D1132" s="83">
        <v>2.9200000000000002E-5</v>
      </c>
      <c r="E1132" t="s">
        <v>41</v>
      </c>
      <c r="F1132" t="s">
        <v>47</v>
      </c>
    </row>
    <row r="1133" spans="1:6" x14ac:dyDescent="0.25">
      <c r="A1133" t="str">
        <f t="shared" si="17"/>
        <v>HBOth_GC_214</v>
      </c>
      <c r="B1133">
        <v>214</v>
      </c>
      <c r="C1133" t="s">
        <v>8</v>
      </c>
      <c r="D1133" s="83">
        <v>2.76E-5</v>
      </c>
      <c r="E1133" t="s">
        <v>41</v>
      </c>
      <c r="F1133" t="s">
        <v>47</v>
      </c>
    </row>
    <row r="1134" spans="1:6" x14ac:dyDescent="0.25">
      <c r="A1134" t="str">
        <f t="shared" si="17"/>
        <v>HBOth_GC_216</v>
      </c>
      <c r="B1134">
        <v>216</v>
      </c>
      <c r="C1134" t="s">
        <v>8</v>
      </c>
      <c r="D1134" s="83">
        <v>2.58E-5</v>
      </c>
      <c r="E1134" t="s">
        <v>41</v>
      </c>
      <c r="F1134" t="s">
        <v>47</v>
      </c>
    </row>
    <row r="1135" spans="1:6" x14ac:dyDescent="0.25">
      <c r="A1135" t="str">
        <f t="shared" si="17"/>
        <v>HBOth_GC_218</v>
      </c>
      <c r="B1135">
        <v>218</v>
      </c>
      <c r="C1135" t="s">
        <v>8</v>
      </c>
      <c r="D1135" s="83">
        <v>2.4199999999999999E-5</v>
      </c>
      <c r="E1135" t="s">
        <v>41</v>
      </c>
      <c r="F1135" t="s">
        <v>47</v>
      </c>
    </row>
    <row r="1136" spans="1:6" x14ac:dyDescent="0.25">
      <c r="A1136" t="str">
        <f t="shared" si="17"/>
        <v>HBOth_GC_220</v>
      </c>
      <c r="B1136">
        <v>220</v>
      </c>
      <c r="C1136" t="s">
        <v>8</v>
      </c>
      <c r="D1136" s="83">
        <v>2.2200000000000001E-5</v>
      </c>
      <c r="E1136" t="s">
        <v>41</v>
      </c>
      <c r="F1136" t="s">
        <v>47</v>
      </c>
    </row>
    <row r="1137" spans="1:6" x14ac:dyDescent="0.25">
      <c r="A1137" t="str">
        <f t="shared" si="17"/>
        <v>HBOth_GC_222</v>
      </c>
      <c r="B1137">
        <v>222</v>
      </c>
      <c r="C1137" t="s">
        <v>8</v>
      </c>
      <c r="D1137" s="83">
        <v>2.0599999999999999E-5</v>
      </c>
      <c r="E1137" t="s">
        <v>41</v>
      </c>
      <c r="F1137" t="s">
        <v>47</v>
      </c>
    </row>
    <row r="1138" spans="1:6" x14ac:dyDescent="0.25">
      <c r="A1138" t="str">
        <f t="shared" si="17"/>
        <v>HBOth_GC_224</v>
      </c>
      <c r="B1138">
        <v>224</v>
      </c>
      <c r="C1138" t="s">
        <v>8</v>
      </c>
      <c r="D1138" s="83">
        <v>1.8899999999999999E-5</v>
      </c>
      <c r="E1138" t="s">
        <v>41</v>
      </c>
      <c r="F1138" t="s">
        <v>47</v>
      </c>
    </row>
    <row r="1139" spans="1:6" x14ac:dyDescent="0.25">
      <c r="A1139" t="str">
        <f t="shared" si="17"/>
        <v>HBOth_GC_226</v>
      </c>
      <c r="B1139">
        <v>226</v>
      </c>
      <c r="C1139" t="s">
        <v>8</v>
      </c>
      <c r="D1139" s="83">
        <v>1.7099999999999999E-5</v>
      </c>
      <c r="E1139" t="s">
        <v>41</v>
      </c>
      <c r="F1139" t="s">
        <v>47</v>
      </c>
    </row>
    <row r="1140" spans="1:6" x14ac:dyDescent="0.25">
      <c r="A1140" t="str">
        <f t="shared" si="17"/>
        <v>HBOth_GC_228</v>
      </c>
      <c r="B1140">
        <v>228</v>
      </c>
      <c r="C1140" t="s">
        <v>8</v>
      </c>
      <c r="D1140" s="83">
        <v>1.5500000000000001E-5</v>
      </c>
      <c r="E1140" t="s">
        <v>41</v>
      </c>
      <c r="F1140" t="s">
        <v>47</v>
      </c>
    </row>
    <row r="1141" spans="1:6" x14ac:dyDescent="0.25">
      <c r="A1141" t="str">
        <f t="shared" si="17"/>
        <v>HBOth_GC_230</v>
      </c>
      <c r="B1141">
        <v>230</v>
      </c>
      <c r="C1141" t="s">
        <v>8</v>
      </c>
      <c r="D1141" s="83">
        <v>1.3900000000000001E-5</v>
      </c>
      <c r="E1141" t="s">
        <v>41</v>
      </c>
      <c r="F1141" t="s">
        <v>47</v>
      </c>
    </row>
    <row r="1142" spans="1:6" x14ac:dyDescent="0.25">
      <c r="A1142" t="str">
        <f t="shared" si="17"/>
        <v>HBOth_GC_232</v>
      </c>
      <c r="B1142">
        <v>232</v>
      </c>
      <c r="C1142" t="s">
        <v>8</v>
      </c>
      <c r="D1142" s="83">
        <v>1.22E-5</v>
      </c>
      <c r="E1142" t="s">
        <v>41</v>
      </c>
      <c r="F1142" t="s">
        <v>47</v>
      </c>
    </row>
    <row r="1143" spans="1:6" x14ac:dyDescent="0.25">
      <c r="A1143" t="str">
        <f t="shared" si="17"/>
        <v>HBOth_GC_234</v>
      </c>
      <c r="B1143">
        <v>234</v>
      </c>
      <c r="C1143" t="s">
        <v>8</v>
      </c>
      <c r="D1143" s="83">
        <v>1.0499999999999999E-5</v>
      </c>
      <c r="E1143" t="s">
        <v>41</v>
      </c>
      <c r="F1143" t="s">
        <v>47</v>
      </c>
    </row>
    <row r="1144" spans="1:6" x14ac:dyDescent="0.25">
      <c r="A1144" t="str">
        <f t="shared" si="17"/>
        <v>HBOth_GC_236</v>
      </c>
      <c r="B1144">
        <v>236</v>
      </c>
      <c r="C1144" t="s">
        <v>8</v>
      </c>
      <c r="D1144" s="83">
        <v>8.6000000000000007E-6</v>
      </c>
      <c r="E1144" t="s">
        <v>41</v>
      </c>
      <c r="F1144" t="s">
        <v>47</v>
      </c>
    </row>
    <row r="1145" spans="1:6" x14ac:dyDescent="0.25">
      <c r="A1145" t="str">
        <f t="shared" si="17"/>
        <v>HBOth_GC_238</v>
      </c>
      <c r="B1145">
        <v>238</v>
      </c>
      <c r="C1145" t="s">
        <v>8</v>
      </c>
      <c r="D1145" s="83">
        <v>6.9999999999999999E-6</v>
      </c>
      <c r="E1145" t="s">
        <v>41</v>
      </c>
      <c r="F1145" t="s">
        <v>47</v>
      </c>
    </row>
    <row r="1146" spans="1:6" x14ac:dyDescent="0.25">
      <c r="A1146" t="str">
        <f t="shared" si="17"/>
        <v>HBOth_GC_240</v>
      </c>
      <c r="B1146">
        <v>240</v>
      </c>
      <c r="C1146" t="s">
        <v>8</v>
      </c>
      <c r="D1146" s="83">
        <v>5.1000000000000003E-6</v>
      </c>
      <c r="E1146" t="s">
        <v>41</v>
      </c>
      <c r="F1146" t="s">
        <v>47</v>
      </c>
    </row>
    <row r="1147" spans="1:6" x14ac:dyDescent="0.25">
      <c r="A1147" t="str">
        <f t="shared" si="17"/>
        <v>HBOth_GC_242</v>
      </c>
      <c r="B1147">
        <v>242</v>
      </c>
      <c r="C1147" t="s">
        <v>8</v>
      </c>
      <c r="D1147" s="83">
        <v>3.4999999999999999E-6</v>
      </c>
      <c r="E1147" t="s">
        <v>41</v>
      </c>
      <c r="F1147" t="s">
        <v>47</v>
      </c>
    </row>
    <row r="1148" spans="1:6" x14ac:dyDescent="0.25">
      <c r="A1148" t="str">
        <f t="shared" si="17"/>
        <v>HBOth_GC_244</v>
      </c>
      <c r="B1148">
        <v>244</v>
      </c>
      <c r="C1148" t="s">
        <v>8</v>
      </c>
      <c r="D1148" s="83">
        <v>1.7999999999999999E-6</v>
      </c>
      <c r="E1148" t="s">
        <v>41</v>
      </c>
      <c r="F1148" t="s">
        <v>47</v>
      </c>
    </row>
    <row r="1149" spans="1:6" x14ac:dyDescent="0.25">
      <c r="A1149" t="str">
        <f t="shared" si="17"/>
        <v>HBOth_GC_246</v>
      </c>
      <c r="B1149">
        <v>246</v>
      </c>
      <c r="C1149" t="s">
        <v>8</v>
      </c>
      <c r="D1149">
        <v>0</v>
      </c>
      <c r="E1149" t="s">
        <v>41</v>
      </c>
      <c r="F1149" t="s">
        <v>47</v>
      </c>
    </row>
    <row r="1150" spans="1:6" x14ac:dyDescent="0.25">
      <c r="A1150" t="str">
        <f t="shared" si="17"/>
        <v>HBOth_GC_248</v>
      </c>
      <c r="B1150">
        <v>248</v>
      </c>
      <c r="C1150" t="s">
        <v>8</v>
      </c>
      <c r="D1150">
        <v>0</v>
      </c>
      <c r="E1150" t="s">
        <v>41</v>
      </c>
      <c r="F1150" t="s">
        <v>47</v>
      </c>
    </row>
    <row r="1151" spans="1:6" x14ac:dyDescent="0.25">
      <c r="A1151" t="str">
        <f t="shared" si="17"/>
        <v>HBOth_GC_250</v>
      </c>
      <c r="B1151">
        <v>250</v>
      </c>
      <c r="C1151" t="s">
        <v>8</v>
      </c>
      <c r="D1151">
        <v>0</v>
      </c>
      <c r="E1151" t="s">
        <v>41</v>
      </c>
      <c r="F1151" t="s">
        <v>47</v>
      </c>
    </row>
    <row r="1152" spans="1:6" x14ac:dyDescent="0.25">
      <c r="A1152" t="str">
        <f t="shared" si="17"/>
        <v>HBOth_GC_252</v>
      </c>
      <c r="B1152">
        <v>252</v>
      </c>
      <c r="C1152" t="s">
        <v>8</v>
      </c>
      <c r="D1152">
        <v>0</v>
      </c>
      <c r="E1152" t="s">
        <v>41</v>
      </c>
      <c r="F1152" t="s">
        <v>47</v>
      </c>
    </row>
    <row r="1153" spans="1:6" x14ac:dyDescent="0.25">
      <c r="A1153" t="str">
        <f t="shared" si="17"/>
        <v>HBOth_GC_254</v>
      </c>
      <c r="B1153">
        <v>254</v>
      </c>
      <c r="C1153" t="s">
        <v>8</v>
      </c>
      <c r="D1153">
        <v>0</v>
      </c>
      <c r="E1153" t="s">
        <v>41</v>
      </c>
      <c r="F1153" t="s">
        <v>47</v>
      </c>
    </row>
    <row r="1154" spans="1:6" x14ac:dyDescent="0.25">
      <c r="A1154" t="str">
        <f t="shared" ref="A1154:A1217" si="18">C1154&amp;"_"&amp;E1154&amp;"_"&amp;B1154</f>
        <v>HBOth_GC_256</v>
      </c>
      <c r="B1154">
        <v>256</v>
      </c>
      <c r="C1154" t="s">
        <v>8</v>
      </c>
      <c r="D1154">
        <v>0</v>
      </c>
      <c r="E1154" t="s">
        <v>41</v>
      </c>
      <c r="F1154" t="s">
        <v>47</v>
      </c>
    </row>
    <row r="1155" spans="1:6" x14ac:dyDescent="0.25">
      <c r="A1155" t="str">
        <f t="shared" si="18"/>
        <v>HBOth_GC_258</v>
      </c>
      <c r="B1155">
        <v>258</v>
      </c>
      <c r="C1155" t="s">
        <v>8</v>
      </c>
      <c r="D1155">
        <v>0</v>
      </c>
      <c r="E1155" t="s">
        <v>41</v>
      </c>
      <c r="F1155" t="s">
        <v>47</v>
      </c>
    </row>
    <row r="1156" spans="1:6" x14ac:dyDescent="0.25">
      <c r="A1156" t="str">
        <f t="shared" si="18"/>
        <v>HBOth_GC_260</v>
      </c>
      <c r="B1156">
        <v>260</v>
      </c>
      <c r="C1156" t="s">
        <v>8</v>
      </c>
      <c r="D1156">
        <v>0</v>
      </c>
      <c r="E1156" t="s">
        <v>41</v>
      </c>
      <c r="F1156" t="s">
        <v>47</v>
      </c>
    </row>
    <row r="1157" spans="1:6" x14ac:dyDescent="0.25">
      <c r="A1157" t="str">
        <f t="shared" si="18"/>
        <v>HBOth_GC_262</v>
      </c>
      <c r="B1157">
        <v>262</v>
      </c>
      <c r="C1157" t="s">
        <v>8</v>
      </c>
      <c r="D1157">
        <v>0</v>
      </c>
      <c r="E1157" t="s">
        <v>41</v>
      </c>
      <c r="F1157" t="s">
        <v>47</v>
      </c>
    </row>
    <row r="1158" spans="1:6" x14ac:dyDescent="0.25">
      <c r="A1158" t="str">
        <f t="shared" si="18"/>
        <v>HBOth_GC_264</v>
      </c>
      <c r="B1158">
        <v>264</v>
      </c>
      <c r="C1158" t="s">
        <v>8</v>
      </c>
      <c r="D1158">
        <v>0</v>
      </c>
      <c r="E1158" t="s">
        <v>41</v>
      </c>
      <c r="F1158" t="s">
        <v>47</v>
      </c>
    </row>
    <row r="1159" spans="1:6" x14ac:dyDescent="0.25">
      <c r="A1159" t="str">
        <f t="shared" si="18"/>
        <v>HBOth_GC_266</v>
      </c>
      <c r="B1159">
        <v>266</v>
      </c>
      <c r="C1159" t="s">
        <v>8</v>
      </c>
      <c r="D1159">
        <v>0</v>
      </c>
      <c r="E1159" t="s">
        <v>41</v>
      </c>
      <c r="F1159" t="s">
        <v>47</v>
      </c>
    </row>
    <row r="1160" spans="1:6" x14ac:dyDescent="0.25">
      <c r="A1160" t="str">
        <f t="shared" si="18"/>
        <v>HBOth_GC_268</v>
      </c>
      <c r="B1160">
        <v>268</v>
      </c>
      <c r="C1160" t="s">
        <v>8</v>
      </c>
      <c r="D1160">
        <v>0</v>
      </c>
      <c r="E1160" t="s">
        <v>41</v>
      </c>
      <c r="F1160" t="s">
        <v>47</v>
      </c>
    </row>
    <row r="1161" spans="1:6" x14ac:dyDescent="0.25">
      <c r="A1161" t="str">
        <f t="shared" si="18"/>
        <v>HBOth_GC_270</v>
      </c>
      <c r="B1161">
        <v>270</v>
      </c>
      <c r="C1161" t="s">
        <v>8</v>
      </c>
      <c r="D1161">
        <v>0</v>
      </c>
      <c r="E1161" t="s">
        <v>41</v>
      </c>
      <c r="F1161" t="s">
        <v>47</v>
      </c>
    </row>
    <row r="1162" spans="1:6" x14ac:dyDescent="0.25">
      <c r="A1162" t="str">
        <f t="shared" si="18"/>
        <v>HBOth_GC_272</v>
      </c>
      <c r="B1162">
        <v>272</v>
      </c>
      <c r="C1162" t="s">
        <v>8</v>
      </c>
      <c r="D1162">
        <v>0</v>
      </c>
      <c r="E1162" t="s">
        <v>41</v>
      </c>
      <c r="F1162" t="s">
        <v>47</v>
      </c>
    </row>
    <row r="1163" spans="1:6" x14ac:dyDescent="0.25">
      <c r="A1163" t="str">
        <f t="shared" si="18"/>
        <v>HBOth_GC_274</v>
      </c>
      <c r="B1163">
        <v>274</v>
      </c>
      <c r="C1163" t="s">
        <v>8</v>
      </c>
      <c r="D1163">
        <v>0</v>
      </c>
      <c r="E1163" t="s">
        <v>41</v>
      </c>
      <c r="F1163" t="s">
        <v>47</v>
      </c>
    </row>
    <row r="1164" spans="1:6" x14ac:dyDescent="0.25">
      <c r="A1164" t="str">
        <f t="shared" si="18"/>
        <v>HBOth_GC_276</v>
      </c>
      <c r="B1164">
        <v>276</v>
      </c>
      <c r="C1164" t="s">
        <v>8</v>
      </c>
      <c r="D1164">
        <v>0</v>
      </c>
      <c r="E1164" t="s">
        <v>41</v>
      </c>
      <c r="F1164" t="s">
        <v>47</v>
      </c>
    </row>
    <row r="1165" spans="1:6" x14ac:dyDescent="0.25">
      <c r="A1165" t="str">
        <f t="shared" si="18"/>
        <v>HBOth_GC_278</v>
      </c>
      <c r="B1165">
        <v>278</v>
      </c>
      <c r="C1165" t="s">
        <v>8</v>
      </c>
      <c r="D1165">
        <v>0</v>
      </c>
      <c r="E1165" t="s">
        <v>41</v>
      </c>
      <c r="F1165" t="s">
        <v>47</v>
      </c>
    </row>
    <row r="1166" spans="1:6" x14ac:dyDescent="0.25">
      <c r="A1166" t="str">
        <f t="shared" si="18"/>
        <v>HBOth_GC_280</v>
      </c>
      <c r="B1166">
        <v>280</v>
      </c>
      <c r="C1166" t="s">
        <v>8</v>
      </c>
      <c r="D1166">
        <v>0</v>
      </c>
      <c r="E1166" t="s">
        <v>41</v>
      </c>
      <c r="F1166" t="s">
        <v>47</v>
      </c>
    </row>
    <row r="1167" spans="1:6" x14ac:dyDescent="0.25">
      <c r="A1167" t="str">
        <f t="shared" si="18"/>
        <v>HBOth_GC_282</v>
      </c>
      <c r="B1167">
        <v>282</v>
      </c>
      <c r="C1167" t="s">
        <v>8</v>
      </c>
      <c r="D1167">
        <v>0</v>
      </c>
      <c r="E1167" t="s">
        <v>41</v>
      </c>
      <c r="F1167" t="s">
        <v>47</v>
      </c>
    </row>
    <row r="1168" spans="1:6" x14ac:dyDescent="0.25">
      <c r="A1168" t="str">
        <f t="shared" si="18"/>
        <v>HBOth_GC_284</v>
      </c>
      <c r="B1168">
        <v>284</v>
      </c>
      <c r="C1168" t="s">
        <v>8</v>
      </c>
      <c r="D1168">
        <v>0</v>
      </c>
      <c r="E1168" t="s">
        <v>41</v>
      </c>
      <c r="F1168" t="s">
        <v>47</v>
      </c>
    </row>
    <row r="1169" spans="1:6" x14ac:dyDescent="0.25">
      <c r="A1169" t="str">
        <f t="shared" si="18"/>
        <v>HBOth_GC_286</v>
      </c>
      <c r="B1169">
        <v>286</v>
      </c>
      <c r="C1169" t="s">
        <v>8</v>
      </c>
      <c r="D1169">
        <v>0</v>
      </c>
      <c r="E1169" t="s">
        <v>41</v>
      </c>
      <c r="F1169" t="s">
        <v>47</v>
      </c>
    </row>
    <row r="1170" spans="1:6" x14ac:dyDescent="0.25">
      <c r="A1170" t="str">
        <f t="shared" si="18"/>
        <v>HBOth_GC_288</v>
      </c>
      <c r="B1170">
        <v>288</v>
      </c>
      <c r="C1170" t="s">
        <v>8</v>
      </c>
      <c r="D1170">
        <v>0</v>
      </c>
      <c r="E1170" t="s">
        <v>41</v>
      </c>
      <c r="F1170" t="s">
        <v>47</v>
      </c>
    </row>
    <row r="1171" spans="1:6" x14ac:dyDescent="0.25">
      <c r="A1171" t="str">
        <f t="shared" si="18"/>
        <v>HBOth_GC_290</v>
      </c>
      <c r="B1171">
        <v>290</v>
      </c>
      <c r="C1171" t="s">
        <v>8</v>
      </c>
      <c r="D1171">
        <v>0</v>
      </c>
      <c r="E1171" t="s">
        <v>41</v>
      </c>
      <c r="F1171" t="s">
        <v>47</v>
      </c>
    </row>
    <row r="1172" spans="1:6" x14ac:dyDescent="0.25">
      <c r="A1172" t="str">
        <f t="shared" si="18"/>
        <v>HBOth_GC_292</v>
      </c>
      <c r="B1172">
        <v>292</v>
      </c>
      <c r="C1172" t="s">
        <v>8</v>
      </c>
      <c r="D1172">
        <v>0</v>
      </c>
      <c r="E1172" t="s">
        <v>41</v>
      </c>
      <c r="F1172" t="s">
        <v>47</v>
      </c>
    </row>
    <row r="1173" spans="1:6" x14ac:dyDescent="0.25">
      <c r="A1173" t="str">
        <f t="shared" si="18"/>
        <v>HBOth_GC_294</v>
      </c>
      <c r="B1173">
        <v>294</v>
      </c>
      <c r="C1173" t="s">
        <v>8</v>
      </c>
      <c r="D1173">
        <v>0</v>
      </c>
      <c r="E1173" t="s">
        <v>41</v>
      </c>
      <c r="F1173" t="s">
        <v>47</v>
      </c>
    </row>
    <row r="1174" spans="1:6" x14ac:dyDescent="0.25">
      <c r="A1174" t="str">
        <f t="shared" si="18"/>
        <v>HBOth_GC_296</v>
      </c>
      <c r="B1174">
        <v>296</v>
      </c>
      <c r="C1174" t="s">
        <v>8</v>
      </c>
      <c r="D1174">
        <v>0</v>
      </c>
      <c r="E1174" t="s">
        <v>41</v>
      </c>
      <c r="F1174" t="s">
        <v>47</v>
      </c>
    </row>
    <row r="1175" spans="1:6" x14ac:dyDescent="0.25">
      <c r="A1175" t="str">
        <f t="shared" si="18"/>
        <v>HBOth_GC_298</v>
      </c>
      <c r="B1175">
        <v>298</v>
      </c>
      <c r="C1175" t="s">
        <v>8</v>
      </c>
      <c r="D1175">
        <v>0</v>
      </c>
      <c r="E1175" t="s">
        <v>41</v>
      </c>
      <c r="F1175" t="s">
        <v>47</v>
      </c>
    </row>
    <row r="1176" spans="1:6" x14ac:dyDescent="0.25">
      <c r="A1176" t="str">
        <f t="shared" si="18"/>
        <v>HBOth_GC_300</v>
      </c>
      <c r="B1176">
        <v>300</v>
      </c>
      <c r="C1176" t="s">
        <v>8</v>
      </c>
      <c r="D1176">
        <v>0</v>
      </c>
      <c r="E1176" t="s">
        <v>41</v>
      </c>
      <c r="F1176" t="s">
        <v>47</v>
      </c>
    </row>
    <row r="1177" spans="1:6" x14ac:dyDescent="0.25">
      <c r="A1177" t="str">
        <f t="shared" si="18"/>
        <v>HBOth_GC_302</v>
      </c>
      <c r="B1177">
        <v>302</v>
      </c>
      <c r="C1177" t="s">
        <v>8</v>
      </c>
      <c r="D1177">
        <v>0</v>
      </c>
      <c r="E1177" t="s">
        <v>41</v>
      </c>
      <c r="F1177" t="s">
        <v>47</v>
      </c>
    </row>
    <row r="1178" spans="1:6" x14ac:dyDescent="0.25">
      <c r="A1178" t="str">
        <f t="shared" si="18"/>
        <v>HBOth_GC_304</v>
      </c>
      <c r="B1178">
        <v>304</v>
      </c>
      <c r="C1178" t="s">
        <v>8</v>
      </c>
      <c r="D1178">
        <v>0</v>
      </c>
      <c r="E1178" t="s">
        <v>41</v>
      </c>
      <c r="F1178" t="s">
        <v>47</v>
      </c>
    </row>
    <row r="1179" spans="1:6" x14ac:dyDescent="0.25">
      <c r="A1179" t="str">
        <f t="shared" si="18"/>
        <v>HBOth_GC_306</v>
      </c>
      <c r="B1179">
        <v>306</v>
      </c>
      <c r="C1179" t="s">
        <v>8</v>
      </c>
      <c r="D1179">
        <v>0</v>
      </c>
      <c r="E1179" t="s">
        <v>41</v>
      </c>
      <c r="F1179" t="s">
        <v>47</v>
      </c>
    </row>
    <row r="1180" spans="1:6" x14ac:dyDescent="0.25">
      <c r="A1180" t="str">
        <f t="shared" si="18"/>
        <v>HBOth_GC_308</v>
      </c>
      <c r="B1180">
        <v>308</v>
      </c>
      <c r="C1180" t="s">
        <v>8</v>
      </c>
      <c r="D1180">
        <v>0</v>
      </c>
      <c r="E1180" t="s">
        <v>41</v>
      </c>
      <c r="F1180" t="s">
        <v>47</v>
      </c>
    </row>
    <row r="1181" spans="1:6" x14ac:dyDescent="0.25">
      <c r="A1181" t="str">
        <f t="shared" si="18"/>
        <v>HBOth_GC_310</v>
      </c>
      <c r="B1181">
        <v>310</v>
      </c>
      <c r="C1181" t="s">
        <v>8</v>
      </c>
      <c r="D1181">
        <v>0</v>
      </c>
      <c r="E1181" t="s">
        <v>41</v>
      </c>
      <c r="F1181" t="s">
        <v>47</v>
      </c>
    </row>
    <row r="1182" spans="1:6" x14ac:dyDescent="0.25">
      <c r="A1182" t="str">
        <f t="shared" si="18"/>
        <v>HBOth_GC_312</v>
      </c>
      <c r="B1182">
        <v>312</v>
      </c>
      <c r="C1182" t="s">
        <v>8</v>
      </c>
      <c r="D1182">
        <v>0</v>
      </c>
      <c r="E1182" t="s">
        <v>41</v>
      </c>
      <c r="F1182" t="s">
        <v>47</v>
      </c>
    </row>
    <row r="1183" spans="1:6" x14ac:dyDescent="0.25">
      <c r="A1183" t="str">
        <f t="shared" si="18"/>
        <v>HBOth_GC_314</v>
      </c>
      <c r="B1183">
        <v>314</v>
      </c>
      <c r="C1183" t="s">
        <v>8</v>
      </c>
      <c r="D1183">
        <v>0</v>
      </c>
      <c r="E1183" t="s">
        <v>41</v>
      </c>
      <c r="F1183" t="s">
        <v>47</v>
      </c>
    </row>
    <row r="1184" spans="1:6" x14ac:dyDescent="0.25">
      <c r="A1184" t="str">
        <f t="shared" si="18"/>
        <v>HBOth_GC_316</v>
      </c>
      <c r="B1184">
        <v>316</v>
      </c>
      <c r="C1184" t="s">
        <v>8</v>
      </c>
      <c r="D1184">
        <v>0</v>
      </c>
      <c r="E1184" t="s">
        <v>41</v>
      </c>
      <c r="F1184" t="s">
        <v>47</v>
      </c>
    </row>
    <row r="1185" spans="1:6" x14ac:dyDescent="0.25">
      <c r="A1185" t="str">
        <f t="shared" si="18"/>
        <v>HBOth_GC_318</v>
      </c>
      <c r="B1185">
        <v>318</v>
      </c>
      <c r="C1185" t="s">
        <v>8</v>
      </c>
      <c r="D1185">
        <v>0</v>
      </c>
      <c r="E1185" t="s">
        <v>41</v>
      </c>
      <c r="F1185" t="s">
        <v>47</v>
      </c>
    </row>
    <row r="1186" spans="1:6" x14ac:dyDescent="0.25">
      <c r="A1186" t="str">
        <f t="shared" si="18"/>
        <v>HBOth_GC_320</v>
      </c>
      <c r="B1186">
        <v>320</v>
      </c>
      <c r="C1186" t="s">
        <v>8</v>
      </c>
      <c r="D1186">
        <v>0</v>
      </c>
      <c r="E1186" t="s">
        <v>41</v>
      </c>
      <c r="F1186" t="s">
        <v>47</v>
      </c>
    </row>
    <row r="1187" spans="1:6" x14ac:dyDescent="0.25">
      <c r="A1187" t="str">
        <f t="shared" si="18"/>
        <v>HBOth_GC_322</v>
      </c>
      <c r="B1187">
        <v>322</v>
      </c>
      <c r="C1187" t="s">
        <v>8</v>
      </c>
      <c r="D1187">
        <v>0</v>
      </c>
      <c r="E1187" t="s">
        <v>41</v>
      </c>
      <c r="F1187" t="s">
        <v>47</v>
      </c>
    </row>
    <row r="1188" spans="1:6" x14ac:dyDescent="0.25">
      <c r="A1188" t="str">
        <f t="shared" si="18"/>
        <v>HBOth_GC_324</v>
      </c>
      <c r="B1188">
        <v>324</v>
      </c>
      <c r="C1188" t="s">
        <v>8</v>
      </c>
      <c r="D1188">
        <v>0</v>
      </c>
      <c r="E1188" t="s">
        <v>41</v>
      </c>
      <c r="F1188" t="s">
        <v>47</v>
      </c>
    </row>
    <row r="1189" spans="1:6" x14ac:dyDescent="0.25">
      <c r="A1189" t="str">
        <f t="shared" si="18"/>
        <v>HBOth_GC_326</v>
      </c>
      <c r="B1189">
        <v>326</v>
      </c>
      <c r="C1189" t="s">
        <v>8</v>
      </c>
      <c r="D1189">
        <v>0</v>
      </c>
      <c r="E1189" t="s">
        <v>41</v>
      </c>
      <c r="F1189" t="s">
        <v>47</v>
      </c>
    </row>
    <row r="1190" spans="1:6" x14ac:dyDescent="0.25">
      <c r="A1190" t="str">
        <f t="shared" si="18"/>
        <v>HBOth_GC_328</v>
      </c>
      <c r="B1190">
        <v>328</v>
      </c>
      <c r="C1190" t="s">
        <v>8</v>
      </c>
      <c r="D1190">
        <v>0</v>
      </c>
      <c r="E1190" t="s">
        <v>41</v>
      </c>
      <c r="F1190" t="s">
        <v>47</v>
      </c>
    </row>
    <row r="1191" spans="1:6" x14ac:dyDescent="0.25">
      <c r="A1191" t="str">
        <f t="shared" si="18"/>
        <v>HBOth_GC_330</v>
      </c>
      <c r="B1191">
        <v>330</v>
      </c>
      <c r="C1191" t="s">
        <v>8</v>
      </c>
      <c r="D1191">
        <v>0</v>
      </c>
      <c r="E1191" t="s">
        <v>41</v>
      </c>
      <c r="F1191" t="s">
        <v>47</v>
      </c>
    </row>
    <row r="1192" spans="1:6" x14ac:dyDescent="0.25">
      <c r="A1192" t="str">
        <f t="shared" si="18"/>
        <v>HBOth_GC_332</v>
      </c>
      <c r="B1192">
        <v>332</v>
      </c>
      <c r="C1192" t="s">
        <v>8</v>
      </c>
      <c r="D1192">
        <v>0</v>
      </c>
      <c r="E1192" t="s">
        <v>41</v>
      </c>
      <c r="F1192" t="s">
        <v>47</v>
      </c>
    </row>
    <row r="1193" spans="1:6" x14ac:dyDescent="0.25">
      <c r="A1193" t="str">
        <f t="shared" si="18"/>
        <v>HBOth_GC_334</v>
      </c>
      <c r="B1193">
        <v>334</v>
      </c>
      <c r="C1193" t="s">
        <v>8</v>
      </c>
      <c r="D1193">
        <v>0</v>
      </c>
      <c r="E1193" t="s">
        <v>41</v>
      </c>
      <c r="F1193" t="s">
        <v>47</v>
      </c>
    </row>
    <row r="1194" spans="1:6" x14ac:dyDescent="0.25">
      <c r="A1194" t="str">
        <f t="shared" si="18"/>
        <v>HBOth_GC_336</v>
      </c>
      <c r="B1194">
        <v>336</v>
      </c>
      <c r="C1194" t="s">
        <v>8</v>
      </c>
      <c r="D1194">
        <v>0</v>
      </c>
      <c r="E1194" t="s">
        <v>41</v>
      </c>
      <c r="F1194" t="s">
        <v>47</v>
      </c>
    </row>
    <row r="1195" spans="1:6" x14ac:dyDescent="0.25">
      <c r="A1195" t="str">
        <f t="shared" si="18"/>
        <v>HBOth_GC_338</v>
      </c>
      <c r="B1195">
        <v>338</v>
      </c>
      <c r="C1195" t="s">
        <v>8</v>
      </c>
      <c r="D1195">
        <v>0</v>
      </c>
      <c r="E1195" t="s">
        <v>41</v>
      </c>
      <c r="F1195" t="s">
        <v>47</v>
      </c>
    </row>
    <row r="1196" spans="1:6" x14ac:dyDescent="0.25">
      <c r="A1196" t="str">
        <f t="shared" si="18"/>
        <v>HBOth_GC_340</v>
      </c>
      <c r="B1196">
        <v>340</v>
      </c>
      <c r="C1196" t="s">
        <v>8</v>
      </c>
      <c r="D1196">
        <v>0</v>
      </c>
      <c r="E1196" t="s">
        <v>41</v>
      </c>
      <c r="F1196" t="s">
        <v>47</v>
      </c>
    </row>
    <row r="1197" spans="1:6" x14ac:dyDescent="0.25">
      <c r="A1197" t="str">
        <f t="shared" si="18"/>
        <v>HBOth_GC_342</v>
      </c>
      <c r="B1197">
        <v>342</v>
      </c>
      <c r="C1197" t="s">
        <v>8</v>
      </c>
      <c r="D1197">
        <v>0</v>
      </c>
      <c r="E1197" t="s">
        <v>41</v>
      </c>
      <c r="F1197" t="s">
        <v>47</v>
      </c>
    </row>
    <row r="1198" spans="1:6" x14ac:dyDescent="0.25">
      <c r="A1198" t="str">
        <f t="shared" si="18"/>
        <v>HBOth_GC_344</v>
      </c>
      <c r="B1198">
        <v>344</v>
      </c>
      <c r="C1198" t="s">
        <v>8</v>
      </c>
      <c r="D1198">
        <v>0</v>
      </c>
      <c r="E1198" t="s">
        <v>41</v>
      </c>
      <c r="F1198" t="s">
        <v>47</v>
      </c>
    </row>
    <row r="1199" spans="1:6" x14ac:dyDescent="0.25">
      <c r="A1199" t="str">
        <f t="shared" si="18"/>
        <v>HBOth_GC_346</v>
      </c>
      <c r="B1199">
        <v>346</v>
      </c>
      <c r="C1199" t="s">
        <v>8</v>
      </c>
      <c r="D1199">
        <v>0</v>
      </c>
      <c r="E1199" t="s">
        <v>41</v>
      </c>
      <c r="F1199" t="s">
        <v>47</v>
      </c>
    </row>
    <row r="1200" spans="1:6" x14ac:dyDescent="0.25">
      <c r="A1200" t="str">
        <f t="shared" si="18"/>
        <v>HBOth_GC_348</v>
      </c>
      <c r="B1200">
        <v>348</v>
      </c>
      <c r="C1200" t="s">
        <v>8</v>
      </c>
      <c r="D1200">
        <v>0</v>
      </c>
      <c r="E1200" t="s">
        <v>41</v>
      </c>
      <c r="F1200" t="s">
        <v>47</v>
      </c>
    </row>
    <row r="1201" spans="1:6" x14ac:dyDescent="0.25">
      <c r="A1201" t="str">
        <f t="shared" si="18"/>
        <v>HBOth_GC_350</v>
      </c>
      <c r="B1201">
        <v>350</v>
      </c>
      <c r="C1201" t="s">
        <v>8</v>
      </c>
      <c r="D1201">
        <v>0</v>
      </c>
      <c r="E1201" t="s">
        <v>41</v>
      </c>
      <c r="F1201" t="s">
        <v>47</v>
      </c>
    </row>
    <row r="1202" spans="1:6" x14ac:dyDescent="0.25">
      <c r="A1202" t="str">
        <f t="shared" si="18"/>
        <v>HBOth_GC_352</v>
      </c>
      <c r="B1202">
        <v>352</v>
      </c>
      <c r="C1202" t="s">
        <v>8</v>
      </c>
      <c r="D1202">
        <v>0</v>
      </c>
      <c r="E1202" t="s">
        <v>41</v>
      </c>
      <c r="F1202" t="s">
        <v>47</v>
      </c>
    </row>
    <row r="1203" spans="1:6" x14ac:dyDescent="0.25">
      <c r="A1203" t="str">
        <f t="shared" si="18"/>
        <v>HBOth_GC_354</v>
      </c>
      <c r="B1203">
        <v>354</v>
      </c>
      <c r="C1203" t="s">
        <v>8</v>
      </c>
      <c r="D1203">
        <v>0</v>
      </c>
      <c r="E1203" t="s">
        <v>41</v>
      </c>
      <c r="F1203" t="s">
        <v>47</v>
      </c>
    </row>
    <row r="1204" spans="1:6" x14ac:dyDescent="0.25">
      <c r="A1204" t="str">
        <f t="shared" si="18"/>
        <v>HBOth_GC_356</v>
      </c>
      <c r="B1204">
        <v>356</v>
      </c>
      <c r="C1204" t="s">
        <v>8</v>
      </c>
      <c r="D1204">
        <v>0</v>
      </c>
      <c r="E1204" t="s">
        <v>41</v>
      </c>
      <c r="F1204" t="s">
        <v>47</v>
      </c>
    </row>
    <row r="1205" spans="1:6" x14ac:dyDescent="0.25">
      <c r="A1205" t="str">
        <f t="shared" si="18"/>
        <v>HBOth_GC_358</v>
      </c>
      <c r="B1205">
        <v>358</v>
      </c>
      <c r="C1205" t="s">
        <v>8</v>
      </c>
      <c r="D1205">
        <v>0</v>
      </c>
      <c r="E1205" t="s">
        <v>41</v>
      </c>
      <c r="F1205" t="s">
        <v>47</v>
      </c>
    </row>
    <row r="1206" spans="1:6" x14ac:dyDescent="0.25">
      <c r="A1206" t="str">
        <f t="shared" si="18"/>
        <v>HBOth_GC_360</v>
      </c>
      <c r="B1206">
        <v>360</v>
      </c>
      <c r="C1206" t="s">
        <v>8</v>
      </c>
      <c r="D1206">
        <v>0</v>
      </c>
      <c r="E1206" t="s">
        <v>41</v>
      </c>
      <c r="F1206" t="s">
        <v>47</v>
      </c>
    </row>
    <row r="1207" spans="1:6" x14ac:dyDescent="0.25">
      <c r="A1207" t="str">
        <f t="shared" si="18"/>
        <v>HBOth_GC_362</v>
      </c>
      <c r="B1207">
        <v>362</v>
      </c>
      <c r="C1207" t="s">
        <v>8</v>
      </c>
      <c r="D1207">
        <v>0</v>
      </c>
      <c r="E1207" t="s">
        <v>41</v>
      </c>
      <c r="F1207" t="s">
        <v>47</v>
      </c>
    </row>
    <row r="1208" spans="1:6" x14ac:dyDescent="0.25">
      <c r="A1208" t="str">
        <f t="shared" si="18"/>
        <v>HBOth_GC_364</v>
      </c>
      <c r="B1208">
        <v>364</v>
      </c>
      <c r="C1208" t="s">
        <v>8</v>
      </c>
      <c r="D1208">
        <v>0</v>
      </c>
      <c r="E1208" t="s">
        <v>41</v>
      </c>
      <c r="F1208" t="s">
        <v>47</v>
      </c>
    </row>
    <row r="1209" spans="1:6" x14ac:dyDescent="0.25">
      <c r="A1209" t="str">
        <f t="shared" si="18"/>
        <v>HBOth_GC_366</v>
      </c>
      <c r="B1209">
        <v>366</v>
      </c>
      <c r="C1209" t="s">
        <v>8</v>
      </c>
      <c r="D1209">
        <v>0</v>
      </c>
      <c r="E1209" t="s">
        <v>41</v>
      </c>
      <c r="F1209" t="s">
        <v>47</v>
      </c>
    </row>
    <row r="1210" spans="1:6" x14ac:dyDescent="0.25">
      <c r="A1210" t="str">
        <f t="shared" si="18"/>
        <v>HBOth_GC_368</v>
      </c>
      <c r="B1210">
        <v>368</v>
      </c>
      <c r="C1210" t="s">
        <v>8</v>
      </c>
      <c r="D1210">
        <v>0</v>
      </c>
      <c r="E1210" t="s">
        <v>41</v>
      </c>
      <c r="F1210" t="s">
        <v>47</v>
      </c>
    </row>
    <row r="1211" spans="1:6" x14ac:dyDescent="0.25">
      <c r="A1211" t="str">
        <f t="shared" si="18"/>
        <v>HBOth_GC_370</v>
      </c>
      <c r="B1211">
        <v>370</v>
      </c>
      <c r="C1211" t="s">
        <v>8</v>
      </c>
      <c r="D1211">
        <v>0</v>
      </c>
      <c r="E1211" t="s">
        <v>41</v>
      </c>
      <c r="F1211" t="s">
        <v>47</v>
      </c>
    </row>
    <row r="1212" spans="1:6" x14ac:dyDescent="0.25">
      <c r="A1212" t="str">
        <f t="shared" si="18"/>
        <v>HBOth_GC_372</v>
      </c>
      <c r="B1212">
        <v>372</v>
      </c>
      <c r="C1212" t="s">
        <v>8</v>
      </c>
      <c r="D1212">
        <v>0</v>
      </c>
      <c r="E1212" t="s">
        <v>41</v>
      </c>
      <c r="F1212" t="s">
        <v>47</v>
      </c>
    </row>
    <row r="1213" spans="1:6" x14ac:dyDescent="0.25">
      <c r="A1213" t="str">
        <f t="shared" si="18"/>
        <v>HBOth_GC_374</v>
      </c>
      <c r="B1213">
        <v>374</v>
      </c>
      <c r="C1213" t="s">
        <v>8</v>
      </c>
      <c r="D1213">
        <v>0</v>
      </c>
      <c r="E1213" t="s">
        <v>41</v>
      </c>
      <c r="F1213" t="s">
        <v>47</v>
      </c>
    </row>
    <row r="1214" spans="1:6" x14ac:dyDescent="0.25">
      <c r="A1214" t="str">
        <f t="shared" si="18"/>
        <v>HBOth_GC_376</v>
      </c>
      <c r="B1214">
        <v>376</v>
      </c>
      <c r="C1214" t="s">
        <v>8</v>
      </c>
      <c r="D1214">
        <v>0</v>
      </c>
      <c r="E1214" t="s">
        <v>41</v>
      </c>
      <c r="F1214" t="s">
        <v>47</v>
      </c>
    </row>
    <row r="1215" spans="1:6" x14ac:dyDescent="0.25">
      <c r="A1215" t="str">
        <f t="shared" si="18"/>
        <v>HBOth_GC_378</v>
      </c>
      <c r="B1215">
        <v>378</v>
      </c>
      <c r="C1215" t="s">
        <v>8</v>
      </c>
      <c r="D1215">
        <v>0</v>
      </c>
      <c r="E1215" t="s">
        <v>41</v>
      </c>
      <c r="F1215" t="s">
        <v>47</v>
      </c>
    </row>
    <row r="1216" spans="1:6" x14ac:dyDescent="0.25">
      <c r="A1216" t="str">
        <f t="shared" si="18"/>
        <v>HBOth_GC_380</v>
      </c>
      <c r="B1216">
        <v>380</v>
      </c>
      <c r="C1216" t="s">
        <v>8</v>
      </c>
      <c r="D1216">
        <v>0</v>
      </c>
      <c r="E1216" t="s">
        <v>41</v>
      </c>
      <c r="F1216" t="s">
        <v>47</v>
      </c>
    </row>
    <row r="1217" spans="1:6" x14ac:dyDescent="0.25">
      <c r="A1217" t="str">
        <f t="shared" si="18"/>
        <v>HBOth_GC_382</v>
      </c>
      <c r="B1217">
        <v>382</v>
      </c>
      <c r="C1217" t="s">
        <v>8</v>
      </c>
      <c r="D1217">
        <v>0</v>
      </c>
      <c r="E1217" t="s">
        <v>41</v>
      </c>
      <c r="F1217" t="s">
        <v>47</v>
      </c>
    </row>
    <row r="1218" spans="1:6" x14ac:dyDescent="0.25">
      <c r="A1218" t="str">
        <f t="shared" ref="A1218:A1281" si="19">C1218&amp;"_"&amp;E1218&amp;"_"&amp;B1218</f>
        <v>HBOth_GC_384</v>
      </c>
      <c r="B1218">
        <v>384</v>
      </c>
      <c r="C1218" t="s">
        <v>8</v>
      </c>
      <c r="D1218">
        <v>0</v>
      </c>
      <c r="E1218" t="s">
        <v>41</v>
      </c>
      <c r="F1218" t="s">
        <v>47</v>
      </c>
    </row>
    <row r="1219" spans="1:6" x14ac:dyDescent="0.25">
      <c r="A1219" t="str">
        <f t="shared" si="19"/>
        <v>HBOth_GC_386</v>
      </c>
      <c r="B1219">
        <v>386</v>
      </c>
      <c r="C1219" t="s">
        <v>8</v>
      </c>
      <c r="D1219">
        <v>0</v>
      </c>
      <c r="E1219" t="s">
        <v>41</v>
      </c>
      <c r="F1219" t="s">
        <v>47</v>
      </c>
    </row>
    <row r="1220" spans="1:6" x14ac:dyDescent="0.25">
      <c r="A1220" t="str">
        <f t="shared" si="19"/>
        <v>HBOth_GC_388</v>
      </c>
      <c r="B1220">
        <v>388</v>
      </c>
      <c r="C1220" t="s">
        <v>8</v>
      </c>
      <c r="D1220">
        <v>0</v>
      </c>
      <c r="E1220" t="s">
        <v>41</v>
      </c>
      <c r="F1220" t="s">
        <v>47</v>
      </c>
    </row>
    <row r="1221" spans="1:6" x14ac:dyDescent="0.25">
      <c r="A1221" t="str">
        <f t="shared" si="19"/>
        <v>HBOth_GC_390</v>
      </c>
      <c r="B1221">
        <v>390</v>
      </c>
      <c r="C1221" t="s">
        <v>8</v>
      </c>
      <c r="D1221">
        <v>0</v>
      </c>
      <c r="E1221" t="s">
        <v>41</v>
      </c>
      <c r="F1221" t="s">
        <v>47</v>
      </c>
    </row>
    <row r="1222" spans="1:6" x14ac:dyDescent="0.25">
      <c r="A1222" t="str">
        <f t="shared" si="19"/>
        <v>HBOth_GC_392</v>
      </c>
      <c r="B1222">
        <v>392</v>
      </c>
      <c r="C1222" t="s">
        <v>8</v>
      </c>
      <c r="D1222">
        <v>0</v>
      </c>
      <c r="E1222" t="s">
        <v>41</v>
      </c>
      <c r="F1222" t="s">
        <v>47</v>
      </c>
    </row>
    <row r="1223" spans="1:6" x14ac:dyDescent="0.25">
      <c r="A1223" t="str">
        <f t="shared" si="19"/>
        <v>HBOth_GC_394</v>
      </c>
      <c r="B1223">
        <v>394</v>
      </c>
      <c r="C1223" t="s">
        <v>8</v>
      </c>
      <c r="D1223">
        <v>0</v>
      </c>
      <c r="E1223" t="s">
        <v>41</v>
      </c>
      <c r="F1223" t="s">
        <v>47</v>
      </c>
    </row>
    <row r="1224" spans="1:6" x14ac:dyDescent="0.25">
      <c r="A1224" t="str">
        <f t="shared" si="19"/>
        <v>HBOth_GC_396</v>
      </c>
      <c r="B1224">
        <v>396</v>
      </c>
      <c r="C1224" t="s">
        <v>8</v>
      </c>
      <c r="D1224">
        <v>0</v>
      </c>
      <c r="E1224" t="s">
        <v>41</v>
      </c>
      <c r="F1224" t="s">
        <v>47</v>
      </c>
    </row>
    <row r="1225" spans="1:6" x14ac:dyDescent="0.25">
      <c r="A1225" t="str">
        <f t="shared" si="19"/>
        <v>HBOth_GC_398</v>
      </c>
      <c r="B1225">
        <v>398</v>
      </c>
      <c r="C1225" t="s">
        <v>8</v>
      </c>
      <c r="D1225">
        <v>0</v>
      </c>
      <c r="E1225" t="s">
        <v>41</v>
      </c>
      <c r="F1225" t="s">
        <v>47</v>
      </c>
    </row>
    <row r="1226" spans="1:6" x14ac:dyDescent="0.25">
      <c r="A1226" t="str">
        <f t="shared" si="19"/>
        <v>HBOth_GC_400</v>
      </c>
      <c r="B1226">
        <v>400</v>
      </c>
      <c r="C1226" t="s">
        <v>8</v>
      </c>
      <c r="D1226">
        <v>0</v>
      </c>
      <c r="E1226" t="s">
        <v>41</v>
      </c>
      <c r="F1226" t="s">
        <v>47</v>
      </c>
    </row>
    <row r="1227" spans="1:6" x14ac:dyDescent="0.25">
      <c r="A1227" t="str">
        <f t="shared" si="19"/>
        <v>HBOth_GC_402</v>
      </c>
      <c r="B1227">
        <v>402</v>
      </c>
      <c r="C1227" t="s">
        <v>8</v>
      </c>
      <c r="D1227">
        <v>0</v>
      </c>
      <c r="E1227" t="s">
        <v>41</v>
      </c>
      <c r="F1227" t="s">
        <v>47</v>
      </c>
    </row>
    <row r="1228" spans="1:6" x14ac:dyDescent="0.25">
      <c r="A1228" t="str">
        <f t="shared" si="19"/>
        <v>HBOth_GC_404</v>
      </c>
      <c r="B1228">
        <v>404</v>
      </c>
      <c r="C1228" t="s">
        <v>8</v>
      </c>
      <c r="D1228">
        <v>0</v>
      </c>
      <c r="E1228" t="s">
        <v>41</v>
      </c>
      <c r="F1228" t="s">
        <v>47</v>
      </c>
    </row>
    <row r="1229" spans="1:6" x14ac:dyDescent="0.25">
      <c r="A1229" t="str">
        <f t="shared" si="19"/>
        <v>HBOth_GC_406</v>
      </c>
      <c r="B1229">
        <v>406</v>
      </c>
      <c r="C1229" t="s">
        <v>8</v>
      </c>
      <c r="D1229">
        <v>0</v>
      </c>
      <c r="E1229" t="s">
        <v>41</v>
      </c>
      <c r="F1229" t="s">
        <v>47</v>
      </c>
    </row>
    <row r="1230" spans="1:6" x14ac:dyDescent="0.25">
      <c r="A1230" t="str">
        <f t="shared" si="19"/>
        <v>HBOth_GC_408</v>
      </c>
      <c r="B1230">
        <v>408</v>
      </c>
      <c r="C1230" t="s">
        <v>8</v>
      </c>
      <c r="D1230">
        <v>0</v>
      </c>
      <c r="E1230" t="s">
        <v>41</v>
      </c>
      <c r="F1230" t="s">
        <v>47</v>
      </c>
    </row>
    <row r="1231" spans="1:6" x14ac:dyDescent="0.25">
      <c r="A1231" t="str">
        <f t="shared" si="19"/>
        <v>HBOth_GC_410</v>
      </c>
      <c r="B1231">
        <v>410</v>
      </c>
      <c r="C1231" t="s">
        <v>8</v>
      </c>
      <c r="D1231">
        <v>0</v>
      </c>
      <c r="E1231" t="s">
        <v>41</v>
      </c>
      <c r="F1231" t="s">
        <v>47</v>
      </c>
    </row>
    <row r="1232" spans="1:6" x14ac:dyDescent="0.25">
      <c r="A1232" t="str">
        <f t="shared" si="19"/>
        <v>HBSchPr_Dist_0</v>
      </c>
      <c r="B1232">
        <v>0</v>
      </c>
      <c r="C1232" t="s">
        <v>34</v>
      </c>
      <c r="D1232">
        <v>0.80652789999999996</v>
      </c>
      <c r="E1232" t="s">
        <v>40</v>
      </c>
      <c r="F1232" t="s">
        <v>47</v>
      </c>
    </row>
    <row r="1233" spans="1:6" x14ac:dyDescent="0.25">
      <c r="A1233" t="str">
        <f t="shared" si="19"/>
        <v>HBSchPr_Dist_2</v>
      </c>
      <c r="B1233">
        <v>2</v>
      </c>
      <c r="C1233" t="s">
        <v>34</v>
      </c>
      <c r="D1233">
        <v>0.1206342</v>
      </c>
      <c r="E1233" t="s">
        <v>40</v>
      </c>
      <c r="F1233" t="s">
        <v>47</v>
      </c>
    </row>
    <row r="1234" spans="1:6" x14ac:dyDescent="0.25">
      <c r="A1234" t="str">
        <f t="shared" si="19"/>
        <v>HBSchPr_Dist_4</v>
      </c>
      <c r="B1234">
        <v>4</v>
      </c>
      <c r="C1234" t="s">
        <v>34</v>
      </c>
      <c r="D1234">
        <v>4.7621400000000001E-2</v>
      </c>
      <c r="E1234" t="s">
        <v>40</v>
      </c>
      <c r="F1234" t="s">
        <v>47</v>
      </c>
    </row>
    <row r="1235" spans="1:6" x14ac:dyDescent="0.25">
      <c r="A1235" t="str">
        <f t="shared" si="19"/>
        <v>HBSchPr_Dist_6</v>
      </c>
      <c r="B1235">
        <v>6</v>
      </c>
      <c r="C1235" t="s">
        <v>34</v>
      </c>
      <c r="D1235">
        <v>1.58611E-2</v>
      </c>
      <c r="E1235" t="s">
        <v>40</v>
      </c>
      <c r="F1235" t="s">
        <v>47</v>
      </c>
    </row>
    <row r="1236" spans="1:6" x14ac:dyDescent="0.25">
      <c r="A1236" t="str">
        <f t="shared" si="19"/>
        <v>HBSchPr_Dist_8</v>
      </c>
      <c r="B1236">
        <v>8</v>
      </c>
      <c r="C1236" t="s">
        <v>34</v>
      </c>
      <c r="D1236">
        <v>4.7957E-3</v>
      </c>
      <c r="E1236" t="s">
        <v>40</v>
      </c>
      <c r="F1236" t="s">
        <v>47</v>
      </c>
    </row>
    <row r="1237" spans="1:6" x14ac:dyDescent="0.25">
      <c r="A1237" t="str">
        <f t="shared" si="19"/>
        <v>HBSchPr_Dist_10</v>
      </c>
      <c r="B1237">
        <v>10</v>
      </c>
      <c r="C1237" t="s">
        <v>34</v>
      </c>
      <c r="D1237">
        <v>1.6899E-3</v>
      </c>
      <c r="E1237" t="s">
        <v>40</v>
      </c>
      <c r="F1237" t="s">
        <v>47</v>
      </c>
    </row>
    <row r="1238" spans="1:6" x14ac:dyDescent="0.25">
      <c r="A1238" t="str">
        <f t="shared" si="19"/>
        <v>HBSchPr_Dist_12</v>
      </c>
      <c r="B1238">
        <v>12</v>
      </c>
      <c r="C1238" t="s">
        <v>34</v>
      </c>
      <c r="D1238">
        <v>1.2079E-3</v>
      </c>
      <c r="E1238" t="s">
        <v>40</v>
      </c>
      <c r="F1238" t="s">
        <v>47</v>
      </c>
    </row>
    <row r="1239" spans="1:6" x14ac:dyDescent="0.25">
      <c r="A1239" t="str">
        <f t="shared" si="19"/>
        <v>HBSchPr_Dist_14</v>
      </c>
      <c r="B1239">
        <v>14</v>
      </c>
      <c r="C1239" t="s">
        <v>34</v>
      </c>
      <c r="D1239">
        <v>8.3210000000000001E-4</v>
      </c>
      <c r="E1239" t="s">
        <v>40</v>
      </c>
      <c r="F1239" t="s">
        <v>47</v>
      </c>
    </row>
    <row r="1240" spans="1:6" x14ac:dyDescent="0.25">
      <c r="A1240" t="str">
        <f t="shared" si="19"/>
        <v>HBSchPr_Dist_16</v>
      </c>
      <c r="B1240">
        <v>16</v>
      </c>
      <c r="C1240" t="s">
        <v>34</v>
      </c>
      <c r="D1240">
        <v>5.532E-4</v>
      </c>
      <c r="E1240" t="s">
        <v>40</v>
      </c>
      <c r="F1240" t="s">
        <v>47</v>
      </c>
    </row>
    <row r="1241" spans="1:6" x14ac:dyDescent="0.25">
      <c r="A1241" t="str">
        <f t="shared" si="19"/>
        <v>HBSchPr_Dist_18</v>
      </c>
      <c r="B1241">
        <v>18</v>
      </c>
      <c r="C1241" t="s">
        <v>34</v>
      </c>
      <c r="D1241">
        <v>2.766E-4</v>
      </c>
      <c r="E1241" t="s">
        <v>40</v>
      </c>
      <c r="F1241" t="s">
        <v>47</v>
      </c>
    </row>
    <row r="1242" spans="1:6" x14ac:dyDescent="0.25">
      <c r="A1242" t="str">
        <f t="shared" si="19"/>
        <v>HBSchPr_Dist_20</v>
      </c>
      <c r="B1242">
        <v>20</v>
      </c>
      <c r="C1242" t="s">
        <v>34</v>
      </c>
      <c r="D1242">
        <v>0</v>
      </c>
      <c r="E1242" t="s">
        <v>40</v>
      </c>
      <c r="F1242" t="s">
        <v>47</v>
      </c>
    </row>
    <row r="1243" spans="1:6" x14ac:dyDescent="0.25">
      <c r="A1243" t="str">
        <f t="shared" si="19"/>
        <v>HBSchPr_Dist_22</v>
      </c>
      <c r="B1243">
        <v>22</v>
      </c>
      <c r="C1243" t="s">
        <v>34</v>
      </c>
      <c r="D1243">
        <v>0</v>
      </c>
      <c r="E1243" t="s">
        <v>40</v>
      </c>
      <c r="F1243" t="s">
        <v>47</v>
      </c>
    </row>
    <row r="1244" spans="1:6" x14ac:dyDescent="0.25">
      <c r="A1244" t="str">
        <f t="shared" si="19"/>
        <v>HBSchPr_Dist_24</v>
      </c>
      <c r="B1244">
        <v>24</v>
      </c>
      <c r="C1244" t="s">
        <v>34</v>
      </c>
      <c r="D1244">
        <v>0</v>
      </c>
      <c r="E1244" t="s">
        <v>40</v>
      </c>
      <c r="F1244" t="s">
        <v>47</v>
      </c>
    </row>
    <row r="1245" spans="1:6" x14ac:dyDescent="0.25">
      <c r="A1245" t="str">
        <f t="shared" si="19"/>
        <v>HBSchPr_Dist_26</v>
      </c>
      <c r="B1245">
        <v>26</v>
      </c>
      <c r="C1245" t="s">
        <v>34</v>
      </c>
      <c r="D1245">
        <v>0</v>
      </c>
      <c r="E1245" t="s">
        <v>40</v>
      </c>
      <c r="F1245" t="s">
        <v>47</v>
      </c>
    </row>
    <row r="1246" spans="1:6" x14ac:dyDescent="0.25">
      <c r="A1246" t="str">
        <f t="shared" si="19"/>
        <v>HBSchPr_Dist_28</v>
      </c>
      <c r="B1246">
        <v>28</v>
      </c>
      <c r="C1246" t="s">
        <v>34</v>
      </c>
      <c r="D1246">
        <v>0</v>
      </c>
      <c r="E1246" t="s">
        <v>40</v>
      </c>
      <c r="F1246" t="s">
        <v>47</v>
      </c>
    </row>
    <row r="1247" spans="1:6" x14ac:dyDescent="0.25">
      <c r="A1247" t="str">
        <f t="shared" si="19"/>
        <v>HBSchPr_Dist_30</v>
      </c>
      <c r="B1247">
        <v>30</v>
      </c>
      <c r="C1247" t="s">
        <v>34</v>
      </c>
      <c r="D1247">
        <v>0</v>
      </c>
      <c r="E1247" t="s">
        <v>40</v>
      </c>
      <c r="F1247" t="s">
        <v>47</v>
      </c>
    </row>
    <row r="1248" spans="1:6" x14ac:dyDescent="0.25">
      <c r="A1248" t="str">
        <f t="shared" si="19"/>
        <v>HBSchPr_Dist_32</v>
      </c>
      <c r="B1248">
        <v>32</v>
      </c>
      <c r="C1248" t="s">
        <v>34</v>
      </c>
      <c r="D1248">
        <v>0</v>
      </c>
      <c r="E1248" t="s">
        <v>40</v>
      </c>
      <c r="F1248" t="s">
        <v>47</v>
      </c>
    </row>
    <row r="1249" spans="1:6" x14ac:dyDescent="0.25">
      <c r="A1249" t="str">
        <f t="shared" si="19"/>
        <v>HBSchPr_Dist_34</v>
      </c>
      <c r="B1249">
        <v>34</v>
      </c>
      <c r="C1249" t="s">
        <v>34</v>
      </c>
      <c r="D1249">
        <v>0</v>
      </c>
      <c r="E1249" t="s">
        <v>40</v>
      </c>
      <c r="F1249" t="s">
        <v>47</v>
      </c>
    </row>
    <row r="1250" spans="1:6" x14ac:dyDescent="0.25">
      <c r="A1250" t="str">
        <f t="shared" si="19"/>
        <v>HBSchPr_Dist_36</v>
      </c>
      <c r="B1250">
        <v>36</v>
      </c>
      <c r="C1250" t="s">
        <v>34</v>
      </c>
      <c r="D1250">
        <v>0</v>
      </c>
      <c r="E1250" t="s">
        <v>40</v>
      </c>
      <c r="F1250" t="s">
        <v>47</v>
      </c>
    </row>
    <row r="1251" spans="1:6" x14ac:dyDescent="0.25">
      <c r="A1251" t="str">
        <f t="shared" si="19"/>
        <v>HBSchPr_Dist_38</v>
      </c>
      <c r="B1251">
        <v>38</v>
      </c>
      <c r="C1251" t="s">
        <v>34</v>
      </c>
      <c r="D1251">
        <v>0</v>
      </c>
      <c r="E1251" t="s">
        <v>40</v>
      </c>
      <c r="F1251" t="s">
        <v>47</v>
      </c>
    </row>
    <row r="1252" spans="1:6" x14ac:dyDescent="0.25">
      <c r="A1252" t="str">
        <f t="shared" si="19"/>
        <v>HBSchPr_Dist_40</v>
      </c>
      <c r="B1252">
        <v>40</v>
      </c>
      <c r="C1252" t="s">
        <v>34</v>
      </c>
      <c r="D1252">
        <v>0</v>
      </c>
      <c r="E1252" t="s">
        <v>40</v>
      </c>
      <c r="F1252" t="s">
        <v>47</v>
      </c>
    </row>
    <row r="1253" spans="1:6" x14ac:dyDescent="0.25">
      <c r="A1253" t="str">
        <f t="shared" si="19"/>
        <v>HBSchPr_Dist_42</v>
      </c>
      <c r="B1253">
        <v>42</v>
      </c>
      <c r="C1253" t="s">
        <v>34</v>
      </c>
      <c r="D1253">
        <v>0</v>
      </c>
      <c r="E1253" t="s">
        <v>40</v>
      </c>
      <c r="F1253" t="s">
        <v>47</v>
      </c>
    </row>
    <row r="1254" spans="1:6" x14ac:dyDescent="0.25">
      <c r="A1254" t="str">
        <f t="shared" si="19"/>
        <v>HBSchPr_Dist_44</v>
      </c>
      <c r="B1254">
        <v>44</v>
      </c>
      <c r="C1254" t="s">
        <v>34</v>
      </c>
      <c r="D1254">
        <v>0</v>
      </c>
      <c r="E1254" t="s">
        <v>40</v>
      </c>
      <c r="F1254" t="s">
        <v>47</v>
      </c>
    </row>
    <row r="1255" spans="1:6" x14ac:dyDescent="0.25">
      <c r="A1255" t="str">
        <f t="shared" si="19"/>
        <v>HBSchPr_Dist_46</v>
      </c>
      <c r="B1255">
        <v>46</v>
      </c>
      <c r="C1255" t="s">
        <v>34</v>
      </c>
      <c r="D1255">
        <v>0</v>
      </c>
      <c r="E1255" t="s">
        <v>40</v>
      </c>
      <c r="F1255" t="s">
        <v>47</v>
      </c>
    </row>
    <row r="1256" spans="1:6" x14ac:dyDescent="0.25">
      <c r="A1256" t="str">
        <f t="shared" si="19"/>
        <v>HBSchPr_Dist_48</v>
      </c>
      <c r="B1256">
        <v>48</v>
      </c>
      <c r="C1256" t="s">
        <v>34</v>
      </c>
      <c r="D1256">
        <v>0</v>
      </c>
      <c r="E1256" t="s">
        <v>40</v>
      </c>
      <c r="F1256" t="s">
        <v>47</v>
      </c>
    </row>
    <row r="1257" spans="1:6" x14ac:dyDescent="0.25">
      <c r="A1257" t="str">
        <f t="shared" si="19"/>
        <v>HBSchPr_Dist_50</v>
      </c>
      <c r="B1257">
        <v>50</v>
      </c>
      <c r="C1257" t="s">
        <v>34</v>
      </c>
      <c r="D1257">
        <v>0</v>
      </c>
      <c r="E1257" t="s">
        <v>40</v>
      </c>
      <c r="F1257" t="s">
        <v>47</v>
      </c>
    </row>
    <row r="1258" spans="1:6" x14ac:dyDescent="0.25">
      <c r="A1258" t="str">
        <f t="shared" si="19"/>
        <v>HBSchPr_Dist_52</v>
      </c>
      <c r="B1258">
        <v>52</v>
      </c>
      <c r="C1258" t="s">
        <v>34</v>
      </c>
      <c r="D1258">
        <v>0</v>
      </c>
      <c r="E1258" t="s">
        <v>40</v>
      </c>
      <c r="F1258" t="s">
        <v>47</v>
      </c>
    </row>
    <row r="1259" spans="1:6" x14ac:dyDescent="0.25">
      <c r="A1259" t="str">
        <f t="shared" si="19"/>
        <v>HBSchPr_Dist_54</v>
      </c>
      <c r="B1259">
        <v>54</v>
      </c>
      <c r="C1259" t="s">
        <v>34</v>
      </c>
      <c r="D1259">
        <v>0</v>
      </c>
      <c r="E1259" t="s">
        <v>40</v>
      </c>
      <c r="F1259" t="s">
        <v>47</v>
      </c>
    </row>
    <row r="1260" spans="1:6" x14ac:dyDescent="0.25">
      <c r="A1260" t="str">
        <f t="shared" si="19"/>
        <v>HBSchPr_Dist_56</v>
      </c>
      <c r="B1260">
        <v>56</v>
      </c>
      <c r="C1260" t="s">
        <v>34</v>
      </c>
      <c r="D1260">
        <v>0</v>
      </c>
      <c r="E1260" t="s">
        <v>40</v>
      </c>
      <c r="F1260" t="s">
        <v>47</v>
      </c>
    </row>
    <row r="1261" spans="1:6" x14ac:dyDescent="0.25">
      <c r="A1261" t="str">
        <f t="shared" si="19"/>
        <v>HBSchPr_Dist_58</v>
      </c>
      <c r="B1261">
        <v>58</v>
      </c>
      <c r="C1261" t="s">
        <v>34</v>
      </c>
      <c r="D1261">
        <v>0</v>
      </c>
      <c r="E1261" t="s">
        <v>40</v>
      </c>
      <c r="F1261" t="s">
        <v>47</v>
      </c>
    </row>
    <row r="1262" spans="1:6" x14ac:dyDescent="0.25">
      <c r="A1262" t="str">
        <f t="shared" si="19"/>
        <v>HBSchPr_Dist_60</v>
      </c>
      <c r="B1262">
        <v>60</v>
      </c>
      <c r="C1262" t="s">
        <v>34</v>
      </c>
      <c r="D1262">
        <v>0</v>
      </c>
      <c r="E1262" t="s">
        <v>40</v>
      </c>
      <c r="F1262" t="s">
        <v>47</v>
      </c>
    </row>
    <row r="1263" spans="1:6" x14ac:dyDescent="0.25">
      <c r="A1263" t="str">
        <f t="shared" si="19"/>
        <v>HBSchPr_Dist_62</v>
      </c>
      <c r="B1263">
        <v>62</v>
      </c>
      <c r="C1263" t="s">
        <v>34</v>
      </c>
      <c r="D1263">
        <v>0</v>
      </c>
      <c r="E1263" t="s">
        <v>40</v>
      </c>
      <c r="F1263" t="s">
        <v>47</v>
      </c>
    </row>
    <row r="1264" spans="1:6" x14ac:dyDescent="0.25">
      <c r="A1264" t="str">
        <f t="shared" si="19"/>
        <v>HBSchPr_Dist_64</v>
      </c>
      <c r="B1264">
        <v>64</v>
      </c>
      <c r="C1264" t="s">
        <v>34</v>
      </c>
      <c r="D1264">
        <v>0</v>
      </c>
      <c r="E1264" t="s">
        <v>40</v>
      </c>
      <c r="F1264" t="s">
        <v>47</v>
      </c>
    </row>
    <row r="1265" spans="1:6" x14ac:dyDescent="0.25">
      <c r="A1265" t="str">
        <f t="shared" si="19"/>
        <v>HBSchPr_Dist_66</v>
      </c>
      <c r="B1265">
        <v>66</v>
      </c>
      <c r="C1265" t="s">
        <v>34</v>
      </c>
      <c r="D1265">
        <v>0</v>
      </c>
      <c r="E1265" t="s">
        <v>40</v>
      </c>
      <c r="F1265" t="s">
        <v>47</v>
      </c>
    </row>
    <row r="1266" spans="1:6" x14ac:dyDescent="0.25">
      <c r="A1266" t="str">
        <f t="shared" si="19"/>
        <v>HBSchPr_Dist_68</v>
      </c>
      <c r="B1266">
        <v>68</v>
      </c>
      <c r="C1266" t="s">
        <v>34</v>
      </c>
      <c r="D1266">
        <v>0</v>
      </c>
      <c r="E1266" t="s">
        <v>40</v>
      </c>
      <c r="F1266" t="s">
        <v>47</v>
      </c>
    </row>
    <row r="1267" spans="1:6" x14ac:dyDescent="0.25">
      <c r="A1267" t="str">
        <f t="shared" si="19"/>
        <v>HBSchPr_Dist_70</v>
      </c>
      <c r="B1267">
        <v>70</v>
      </c>
      <c r="C1267" t="s">
        <v>34</v>
      </c>
      <c r="D1267">
        <v>0</v>
      </c>
      <c r="E1267" t="s">
        <v>40</v>
      </c>
      <c r="F1267" t="s">
        <v>47</v>
      </c>
    </row>
    <row r="1268" spans="1:6" x14ac:dyDescent="0.25">
      <c r="A1268" t="str">
        <f t="shared" si="19"/>
        <v>HBSchPr_Dist_72</v>
      </c>
      <c r="B1268">
        <v>72</v>
      </c>
      <c r="C1268" t="s">
        <v>34</v>
      </c>
      <c r="D1268">
        <v>0</v>
      </c>
      <c r="E1268" t="s">
        <v>40</v>
      </c>
      <c r="F1268" t="s">
        <v>47</v>
      </c>
    </row>
    <row r="1269" spans="1:6" x14ac:dyDescent="0.25">
      <c r="A1269" t="str">
        <f t="shared" si="19"/>
        <v>HBSchPr_Dist_74</v>
      </c>
      <c r="B1269">
        <v>74</v>
      </c>
      <c r="C1269" t="s">
        <v>34</v>
      </c>
      <c r="D1269">
        <v>0</v>
      </c>
      <c r="E1269" t="s">
        <v>40</v>
      </c>
      <c r="F1269" t="s">
        <v>47</v>
      </c>
    </row>
    <row r="1270" spans="1:6" x14ac:dyDescent="0.25">
      <c r="A1270" t="str">
        <f t="shared" si="19"/>
        <v>HBSchPr_Dist_76</v>
      </c>
      <c r="B1270">
        <v>76</v>
      </c>
      <c r="C1270" t="s">
        <v>34</v>
      </c>
      <c r="D1270">
        <v>0</v>
      </c>
      <c r="E1270" t="s">
        <v>40</v>
      </c>
      <c r="F1270" t="s">
        <v>47</v>
      </c>
    </row>
    <row r="1271" spans="1:6" x14ac:dyDescent="0.25">
      <c r="A1271" t="str">
        <f t="shared" si="19"/>
        <v>HBSchPr_Dist_78</v>
      </c>
      <c r="B1271">
        <v>78</v>
      </c>
      <c r="C1271" t="s">
        <v>34</v>
      </c>
      <c r="D1271">
        <v>0</v>
      </c>
      <c r="E1271" t="s">
        <v>40</v>
      </c>
      <c r="F1271" t="s">
        <v>47</v>
      </c>
    </row>
    <row r="1272" spans="1:6" x14ac:dyDescent="0.25">
      <c r="A1272" t="str">
        <f t="shared" si="19"/>
        <v>HBSchPr_Dist_80</v>
      </c>
      <c r="B1272">
        <v>80</v>
      </c>
      <c r="C1272" t="s">
        <v>34</v>
      </c>
      <c r="D1272">
        <v>0</v>
      </c>
      <c r="E1272" t="s">
        <v>40</v>
      </c>
      <c r="F1272" t="s">
        <v>47</v>
      </c>
    </row>
    <row r="1273" spans="1:6" x14ac:dyDescent="0.25">
      <c r="A1273" t="str">
        <f t="shared" si="19"/>
        <v>HBSchPr_Dist_82</v>
      </c>
      <c r="B1273">
        <v>82</v>
      </c>
      <c r="C1273" t="s">
        <v>34</v>
      </c>
      <c r="D1273">
        <v>0</v>
      </c>
      <c r="E1273" t="s">
        <v>40</v>
      </c>
      <c r="F1273" t="s">
        <v>47</v>
      </c>
    </row>
    <row r="1274" spans="1:6" x14ac:dyDescent="0.25">
      <c r="A1274" t="str">
        <f t="shared" si="19"/>
        <v>HBSchPr_Dist_84</v>
      </c>
      <c r="B1274">
        <v>84</v>
      </c>
      <c r="C1274" t="s">
        <v>34</v>
      </c>
      <c r="D1274">
        <v>0</v>
      </c>
      <c r="E1274" t="s">
        <v>40</v>
      </c>
      <c r="F1274" t="s">
        <v>47</v>
      </c>
    </row>
    <row r="1275" spans="1:6" x14ac:dyDescent="0.25">
      <c r="A1275" t="str">
        <f t="shared" si="19"/>
        <v>HBSchPr_Dist_86</v>
      </c>
      <c r="B1275">
        <v>86</v>
      </c>
      <c r="C1275" t="s">
        <v>34</v>
      </c>
      <c r="D1275">
        <v>0</v>
      </c>
      <c r="E1275" t="s">
        <v>40</v>
      </c>
      <c r="F1275" t="s">
        <v>47</v>
      </c>
    </row>
    <row r="1276" spans="1:6" x14ac:dyDescent="0.25">
      <c r="A1276" t="str">
        <f t="shared" si="19"/>
        <v>HBSchPr_Dist_88</v>
      </c>
      <c r="B1276">
        <v>88</v>
      </c>
      <c r="C1276" t="s">
        <v>34</v>
      </c>
      <c r="D1276">
        <v>0</v>
      </c>
      <c r="E1276" t="s">
        <v>40</v>
      </c>
      <c r="F1276" t="s">
        <v>47</v>
      </c>
    </row>
    <row r="1277" spans="1:6" x14ac:dyDescent="0.25">
      <c r="A1277" t="str">
        <f t="shared" si="19"/>
        <v>HBSchPr_Dist_90</v>
      </c>
      <c r="B1277">
        <v>90</v>
      </c>
      <c r="C1277" t="s">
        <v>34</v>
      </c>
      <c r="D1277">
        <v>0</v>
      </c>
      <c r="E1277" t="s">
        <v>40</v>
      </c>
      <c r="F1277" t="s">
        <v>47</v>
      </c>
    </row>
    <row r="1278" spans="1:6" x14ac:dyDescent="0.25">
      <c r="A1278" t="str">
        <f t="shared" si="19"/>
        <v>HBSchPr_Dist_92</v>
      </c>
      <c r="B1278">
        <v>92</v>
      </c>
      <c r="C1278" t="s">
        <v>34</v>
      </c>
      <c r="D1278">
        <v>0</v>
      </c>
      <c r="E1278" t="s">
        <v>40</v>
      </c>
      <c r="F1278" t="s">
        <v>47</v>
      </c>
    </row>
    <row r="1279" spans="1:6" x14ac:dyDescent="0.25">
      <c r="A1279" t="str">
        <f t="shared" si="19"/>
        <v>HBSchPr_Dist_94</v>
      </c>
      <c r="B1279">
        <v>94</v>
      </c>
      <c r="C1279" t="s">
        <v>34</v>
      </c>
      <c r="D1279">
        <v>0</v>
      </c>
      <c r="E1279" t="s">
        <v>40</v>
      </c>
      <c r="F1279" t="s">
        <v>47</v>
      </c>
    </row>
    <row r="1280" spans="1:6" x14ac:dyDescent="0.25">
      <c r="A1280" t="str">
        <f t="shared" si="19"/>
        <v>HBSchPr_Dist_96</v>
      </c>
      <c r="B1280">
        <v>96</v>
      </c>
      <c r="C1280" t="s">
        <v>34</v>
      </c>
      <c r="D1280">
        <v>0</v>
      </c>
      <c r="E1280" t="s">
        <v>40</v>
      </c>
      <c r="F1280" t="s">
        <v>47</v>
      </c>
    </row>
    <row r="1281" spans="1:6" x14ac:dyDescent="0.25">
      <c r="A1281" t="str">
        <f t="shared" si="19"/>
        <v>HBSchPr_Dist_98</v>
      </c>
      <c r="B1281">
        <v>98</v>
      </c>
      <c r="C1281" t="s">
        <v>34</v>
      </c>
      <c r="D1281">
        <v>0</v>
      </c>
      <c r="E1281" t="s">
        <v>40</v>
      </c>
      <c r="F1281" t="s">
        <v>47</v>
      </c>
    </row>
    <row r="1282" spans="1:6" x14ac:dyDescent="0.25">
      <c r="A1282" t="str">
        <f t="shared" ref="A1282:A1345" si="20">C1282&amp;"_"&amp;E1282&amp;"_"&amp;B1282</f>
        <v>HBSchPr_Dist_100</v>
      </c>
      <c r="B1282">
        <v>100</v>
      </c>
      <c r="C1282" t="s">
        <v>34</v>
      </c>
      <c r="D1282">
        <v>0</v>
      </c>
      <c r="E1282" t="s">
        <v>40</v>
      </c>
      <c r="F1282" t="s">
        <v>47</v>
      </c>
    </row>
    <row r="1283" spans="1:6" x14ac:dyDescent="0.25">
      <c r="A1283" t="str">
        <f t="shared" si="20"/>
        <v>HBSchPr_Dist_102</v>
      </c>
      <c r="B1283">
        <v>102</v>
      </c>
      <c r="C1283" t="s">
        <v>34</v>
      </c>
      <c r="D1283">
        <v>0</v>
      </c>
      <c r="E1283" t="s">
        <v>40</v>
      </c>
      <c r="F1283" t="s">
        <v>47</v>
      </c>
    </row>
    <row r="1284" spans="1:6" x14ac:dyDescent="0.25">
      <c r="A1284" t="str">
        <f t="shared" si="20"/>
        <v>HBSchPr_Dist_104</v>
      </c>
      <c r="B1284">
        <v>104</v>
      </c>
      <c r="C1284" t="s">
        <v>34</v>
      </c>
      <c r="D1284">
        <v>0</v>
      </c>
      <c r="E1284" t="s">
        <v>40</v>
      </c>
      <c r="F1284" t="s">
        <v>47</v>
      </c>
    </row>
    <row r="1285" spans="1:6" x14ac:dyDescent="0.25">
      <c r="A1285" t="str">
        <f t="shared" si="20"/>
        <v>HBSchPr_Dist_106</v>
      </c>
      <c r="B1285">
        <v>106</v>
      </c>
      <c r="C1285" t="s">
        <v>34</v>
      </c>
      <c r="D1285">
        <v>0</v>
      </c>
      <c r="E1285" t="s">
        <v>40</v>
      </c>
      <c r="F1285" t="s">
        <v>47</v>
      </c>
    </row>
    <row r="1286" spans="1:6" x14ac:dyDescent="0.25">
      <c r="A1286" t="str">
        <f t="shared" si="20"/>
        <v>HBSchPr_Dist_108</v>
      </c>
      <c r="B1286">
        <v>108</v>
      </c>
      <c r="C1286" t="s">
        <v>34</v>
      </c>
      <c r="D1286">
        <v>0</v>
      </c>
      <c r="E1286" t="s">
        <v>40</v>
      </c>
      <c r="F1286" t="s">
        <v>47</v>
      </c>
    </row>
    <row r="1287" spans="1:6" x14ac:dyDescent="0.25">
      <c r="A1287" t="str">
        <f t="shared" si="20"/>
        <v>HBSchPr_Dist_110</v>
      </c>
      <c r="B1287">
        <v>110</v>
      </c>
      <c r="C1287" t="s">
        <v>34</v>
      </c>
      <c r="D1287">
        <v>0</v>
      </c>
      <c r="E1287" t="s">
        <v>40</v>
      </c>
      <c r="F1287" t="s">
        <v>47</v>
      </c>
    </row>
    <row r="1288" spans="1:6" x14ac:dyDescent="0.25">
      <c r="A1288" t="str">
        <f t="shared" si="20"/>
        <v>HBSchPr_Dist_112</v>
      </c>
      <c r="B1288">
        <v>112</v>
      </c>
      <c r="C1288" t="s">
        <v>34</v>
      </c>
      <c r="D1288">
        <v>0</v>
      </c>
      <c r="E1288" t="s">
        <v>40</v>
      </c>
      <c r="F1288" t="s">
        <v>47</v>
      </c>
    </row>
    <row r="1289" spans="1:6" x14ac:dyDescent="0.25">
      <c r="A1289" t="str">
        <f t="shared" si="20"/>
        <v>HBSchPr_Dist_114</v>
      </c>
      <c r="B1289">
        <v>114</v>
      </c>
      <c r="C1289" t="s">
        <v>34</v>
      </c>
      <c r="D1289">
        <v>0</v>
      </c>
      <c r="E1289" t="s">
        <v>40</v>
      </c>
      <c r="F1289" t="s">
        <v>47</v>
      </c>
    </row>
    <row r="1290" spans="1:6" x14ac:dyDescent="0.25">
      <c r="A1290" t="str">
        <f t="shared" si="20"/>
        <v>HBSchPr_Dist_116</v>
      </c>
      <c r="B1290">
        <v>116</v>
      </c>
      <c r="C1290" t="s">
        <v>34</v>
      </c>
      <c r="D1290">
        <v>0</v>
      </c>
      <c r="E1290" t="s">
        <v>40</v>
      </c>
      <c r="F1290" t="s">
        <v>47</v>
      </c>
    </row>
    <row r="1291" spans="1:6" x14ac:dyDescent="0.25">
      <c r="A1291" t="str">
        <f t="shared" si="20"/>
        <v>HBSchPr_Dist_118</v>
      </c>
      <c r="B1291">
        <v>118</v>
      </c>
      <c r="C1291" t="s">
        <v>34</v>
      </c>
      <c r="D1291">
        <v>0</v>
      </c>
      <c r="E1291" t="s">
        <v>40</v>
      </c>
      <c r="F1291" t="s">
        <v>47</v>
      </c>
    </row>
    <row r="1292" spans="1:6" x14ac:dyDescent="0.25">
      <c r="A1292" t="str">
        <f t="shared" si="20"/>
        <v>HBSchPr_Dist_120</v>
      </c>
      <c r="B1292">
        <v>120</v>
      </c>
      <c r="C1292" t="s">
        <v>34</v>
      </c>
      <c r="D1292">
        <v>0</v>
      </c>
      <c r="E1292" t="s">
        <v>40</v>
      </c>
      <c r="F1292" t="s">
        <v>47</v>
      </c>
    </row>
    <row r="1293" spans="1:6" x14ac:dyDescent="0.25">
      <c r="A1293" t="str">
        <f t="shared" si="20"/>
        <v>HBSchPr_Dist_122</v>
      </c>
      <c r="B1293">
        <v>122</v>
      </c>
      <c r="C1293" t="s">
        <v>34</v>
      </c>
      <c r="D1293">
        <v>0</v>
      </c>
      <c r="E1293" t="s">
        <v>40</v>
      </c>
      <c r="F1293" t="s">
        <v>47</v>
      </c>
    </row>
    <row r="1294" spans="1:6" x14ac:dyDescent="0.25">
      <c r="A1294" t="str">
        <f t="shared" si="20"/>
        <v>HBSchPr_Dist_124</v>
      </c>
      <c r="B1294">
        <v>124</v>
      </c>
      <c r="C1294" t="s">
        <v>34</v>
      </c>
      <c r="D1294">
        <v>0</v>
      </c>
      <c r="E1294" t="s">
        <v>40</v>
      </c>
      <c r="F1294" t="s">
        <v>47</v>
      </c>
    </row>
    <row r="1295" spans="1:6" x14ac:dyDescent="0.25">
      <c r="A1295" t="str">
        <f t="shared" si="20"/>
        <v>HBSchPr_Dist_126</v>
      </c>
      <c r="B1295">
        <v>126</v>
      </c>
      <c r="C1295" t="s">
        <v>34</v>
      </c>
      <c r="D1295">
        <v>0</v>
      </c>
      <c r="E1295" t="s">
        <v>40</v>
      </c>
      <c r="F1295" t="s">
        <v>47</v>
      </c>
    </row>
    <row r="1296" spans="1:6" x14ac:dyDescent="0.25">
      <c r="A1296" t="str">
        <f t="shared" si="20"/>
        <v>HBSchPr_Dist_128</v>
      </c>
      <c r="B1296">
        <v>128</v>
      </c>
      <c r="C1296" t="s">
        <v>34</v>
      </c>
      <c r="D1296">
        <v>0</v>
      </c>
      <c r="E1296" t="s">
        <v>40</v>
      </c>
      <c r="F1296" t="s">
        <v>47</v>
      </c>
    </row>
    <row r="1297" spans="1:6" x14ac:dyDescent="0.25">
      <c r="A1297" t="str">
        <f t="shared" si="20"/>
        <v>HBSchPr_Dist_130</v>
      </c>
      <c r="B1297">
        <v>130</v>
      </c>
      <c r="C1297" t="s">
        <v>34</v>
      </c>
      <c r="D1297">
        <v>0</v>
      </c>
      <c r="E1297" t="s">
        <v>40</v>
      </c>
      <c r="F1297" t="s">
        <v>47</v>
      </c>
    </row>
    <row r="1298" spans="1:6" x14ac:dyDescent="0.25">
      <c r="A1298" t="str">
        <f t="shared" si="20"/>
        <v>HBSchPr_Dist_132</v>
      </c>
      <c r="B1298">
        <v>132</v>
      </c>
      <c r="C1298" t="s">
        <v>34</v>
      </c>
      <c r="D1298">
        <v>0</v>
      </c>
      <c r="E1298" t="s">
        <v>40</v>
      </c>
      <c r="F1298" t="s">
        <v>47</v>
      </c>
    </row>
    <row r="1299" spans="1:6" x14ac:dyDescent="0.25">
      <c r="A1299" t="str">
        <f t="shared" si="20"/>
        <v>HBSchPr_Dist_134</v>
      </c>
      <c r="B1299">
        <v>134</v>
      </c>
      <c r="C1299" t="s">
        <v>34</v>
      </c>
      <c r="D1299">
        <v>0</v>
      </c>
      <c r="E1299" t="s">
        <v>40</v>
      </c>
      <c r="F1299" t="s">
        <v>47</v>
      </c>
    </row>
    <row r="1300" spans="1:6" x14ac:dyDescent="0.25">
      <c r="A1300" t="str">
        <f t="shared" si="20"/>
        <v>HBSchPr_Dist_136</v>
      </c>
      <c r="B1300">
        <v>136</v>
      </c>
      <c r="C1300" t="s">
        <v>34</v>
      </c>
      <c r="D1300">
        <v>0</v>
      </c>
      <c r="E1300" t="s">
        <v>40</v>
      </c>
      <c r="F1300" t="s">
        <v>47</v>
      </c>
    </row>
    <row r="1301" spans="1:6" x14ac:dyDescent="0.25">
      <c r="A1301" t="str">
        <f t="shared" si="20"/>
        <v>HBSchPr_Dist_138</v>
      </c>
      <c r="B1301">
        <v>138</v>
      </c>
      <c r="C1301" t="s">
        <v>34</v>
      </c>
      <c r="D1301">
        <v>0</v>
      </c>
      <c r="E1301" t="s">
        <v>40</v>
      </c>
      <c r="F1301" t="s">
        <v>47</v>
      </c>
    </row>
    <row r="1302" spans="1:6" x14ac:dyDescent="0.25">
      <c r="A1302" t="str">
        <f t="shared" si="20"/>
        <v>HBSchPr_Dist_140</v>
      </c>
      <c r="B1302">
        <v>140</v>
      </c>
      <c r="C1302" t="s">
        <v>34</v>
      </c>
      <c r="D1302">
        <v>0</v>
      </c>
      <c r="E1302" t="s">
        <v>40</v>
      </c>
      <c r="F1302" t="s">
        <v>47</v>
      </c>
    </row>
    <row r="1303" spans="1:6" x14ac:dyDescent="0.25">
      <c r="A1303" t="str">
        <f t="shared" si="20"/>
        <v>HBSchPr_Dist_142</v>
      </c>
      <c r="B1303">
        <v>142</v>
      </c>
      <c r="C1303" t="s">
        <v>34</v>
      </c>
      <c r="D1303">
        <v>0</v>
      </c>
      <c r="E1303" t="s">
        <v>40</v>
      </c>
      <c r="F1303" t="s">
        <v>47</v>
      </c>
    </row>
    <row r="1304" spans="1:6" x14ac:dyDescent="0.25">
      <c r="A1304" t="str">
        <f t="shared" si="20"/>
        <v>HBSchPr_Dist_144</v>
      </c>
      <c r="B1304">
        <v>144</v>
      </c>
      <c r="C1304" t="s">
        <v>34</v>
      </c>
      <c r="D1304">
        <v>0</v>
      </c>
      <c r="E1304" t="s">
        <v>40</v>
      </c>
      <c r="F1304" t="s">
        <v>47</v>
      </c>
    </row>
    <row r="1305" spans="1:6" x14ac:dyDescent="0.25">
      <c r="A1305" t="str">
        <f t="shared" si="20"/>
        <v>HBSchPr_Dist_146</v>
      </c>
      <c r="B1305">
        <v>146</v>
      </c>
      <c r="C1305" t="s">
        <v>34</v>
      </c>
      <c r="D1305">
        <v>0</v>
      </c>
      <c r="E1305" t="s">
        <v>40</v>
      </c>
      <c r="F1305" t="s">
        <v>47</v>
      </c>
    </row>
    <row r="1306" spans="1:6" x14ac:dyDescent="0.25">
      <c r="A1306" t="str">
        <f t="shared" si="20"/>
        <v>HBSchPr_Dist_148</v>
      </c>
      <c r="B1306">
        <v>148</v>
      </c>
      <c r="C1306" t="s">
        <v>34</v>
      </c>
      <c r="D1306">
        <v>0</v>
      </c>
      <c r="E1306" t="s">
        <v>40</v>
      </c>
      <c r="F1306" t="s">
        <v>47</v>
      </c>
    </row>
    <row r="1307" spans="1:6" x14ac:dyDescent="0.25">
      <c r="A1307" t="str">
        <f t="shared" si="20"/>
        <v>HBSchPr_Dist_150</v>
      </c>
      <c r="B1307">
        <v>150</v>
      </c>
      <c r="C1307" t="s">
        <v>34</v>
      </c>
      <c r="D1307">
        <v>0</v>
      </c>
      <c r="E1307" t="s">
        <v>40</v>
      </c>
      <c r="F1307" t="s">
        <v>47</v>
      </c>
    </row>
    <row r="1308" spans="1:6" x14ac:dyDescent="0.25">
      <c r="A1308" t="str">
        <f t="shared" si="20"/>
        <v>HBSchPr_Dist_152</v>
      </c>
      <c r="B1308">
        <v>152</v>
      </c>
      <c r="C1308" t="s">
        <v>34</v>
      </c>
      <c r="D1308">
        <v>0</v>
      </c>
      <c r="E1308" t="s">
        <v>40</v>
      </c>
      <c r="F1308" t="s">
        <v>47</v>
      </c>
    </row>
    <row r="1309" spans="1:6" x14ac:dyDescent="0.25">
      <c r="A1309" t="str">
        <f t="shared" si="20"/>
        <v>HBSchPr_Dist_154</v>
      </c>
      <c r="B1309">
        <v>154</v>
      </c>
      <c r="C1309" t="s">
        <v>34</v>
      </c>
      <c r="D1309">
        <v>0</v>
      </c>
      <c r="E1309" t="s">
        <v>40</v>
      </c>
      <c r="F1309" t="s">
        <v>47</v>
      </c>
    </row>
    <row r="1310" spans="1:6" x14ac:dyDescent="0.25">
      <c r="A1310" t="str">
        <f t="shared" si="20"/>
        <v>HBSchPr_Dist_156</v>
      </c>
      <c r="B1310">
        <v>156</v>
      </c>
      <c r="C1310" t="s">
        <v>34</v>
      </c>
      <c r="D1310">
        <v>0</v>
      </c>
      <c r="E1310" t="s">
        <v>40</v>
      </c>
      <c r="F1310" t="s">
        <v>47</v>
      </c>
    </row>
    <row r="1311" spans="1:6" x14ac:dyDescent="0.25">
      <c r="A1311" t="str">
        <f t="shared" si="20"/>
        <v>HBSchPr_Dist_158</v>
      </c>
      <c r="B1311">
        <v>158</v>
      </c>
      <c r="C1311" t="s">
        <v>34</v>
      </c>
      <c r="D1311">
        <v>0</v>
      </c>
      <c r="E1311" t="s">
        <v>40</v>
      </c>
      <c r="F1311" t="s">
        <v>47</v>
      </c>
    </row>
    <row r="1312" spans="1:6" x14ac:dyDescent="0.25">
      <c r="A1312" t="str">
        <f t="shared" si="20"/>
        <v>HBSchPr_Dist_160</v>
      </c>
      <c r="B1312">
        <v>160</v>
      </c>
      <c r="C1312" t="s">
        <v>34</v>
      </c>
      <c r="D1312">
        <v>0</v>
      </c>
      <c r="E1312" t="s">
        <v>40</v>
      </c>
      <c r="F1312" t="s">
        <v>47</v>
      </c>
    </row>
    <row r="1313" spans="1:6" x14ac:dyDescent="0.25">
      <c r="A1313" t="str">
        <f t="shared" si="20"/>
        <v>HBSchPr_Dist_162</v>
      </c>
      <c r="B1313">
        <v>162</v>
      </c>
      <c r="C1313" t="s">
        <v>34</v>
      </c>
      <c r="D1313">
        <v>0</v>
      </c>
      <c r="E1313" t="s">
        <v>40</v>
      </c>
      <c r="F1313" t="s">
        <v>47</v>
      </c>
    </row>
    <row r="1314" spans="1:6" x14ac:dyDescent="0.25">
      <c r="A1314" t="str">
        <f t="shared" si="20"/>
        <v>HBSchPr_Dist_164</v>
      </c>
      <c r="B1314">
        <v>164</v>
      </c>
      <c r="C1314" t="s">
        <v>34</v>
      </c>
      <c r="D1314">
        <v>0</v>
      </c>
      <c r="E1314" t="s">
        <v>40</v>
      </c>
      <c r="F1314" t="s">
        <v>47</v>
      </c>
    </row>
    <row r="1315" spans="1:6" x14ac:dyDescent="0.25">
      <c r="A1315" t="str">
        <f t="shared" si="20"/>
        <v>HBSchPr_Dist_166</v>
      </c>
      <c r="B1315">
        <v>166</v>
      </c>
      <c r="C1315" t="s">
        <v>34</v>
      </c>
      <c r="D1315">
        <v>0</v>
      </c>
      <c r="E1315" t="s">
        <v>40</v>
      </c>
      <c r="F1315" t="s">
        <v>47</v>
      </c>
    </row>
    <row r="1316" spans="1:6" x14ac:dyDescent="0.25">
      <c r="A1316" t="str">
        <f t="shared" si="20"/>
        <v>HBSchPr_Dist_168</v>
      </c>
      <c r="B1316">
        <v>168</v>
      </c>
      <c r="C1316" t="s">
        <v>34</v>
      </c>
      <c r="D1316">
        <v>0</v>
      </c>
      <c r="E1316" t="s">
        <v>40</v>
      </c>
      <c r="F1316" t="s">
        <v>47</v>
      </c>
    </row>
    <row r="1317" spans="1:6" x14ac:dyDescent="0.25">
      <c r="A1317" t="str">
        <f t="shared" si="20"/>
        <v>HBSchPr_Dist_170</v>
      </c>
      <c r="B1317">
        <v>170</v>
      </c>
      <c r="C1317" t="s">
        <v>34</v>
      </c>
      <c r="D1317">
        <v>0</v>
      </c>
      <c r="E1317" t="s">
        <v>40</v>
      </c>
      <c r="F1317" t="s">
        <v>47</v>
      </c>
    </row>
    <row r="1318" spans="1:6" x14ac:dyDescent="0.25">
      <c r="A1318" t="str">
        <f t="shared" si="20"/>
        <v>HBSchPr_Dist_172</v>
      </c>
      <c r="B1318">
        <v>172</v>
      </c>
      <c r="C1318" t="s">
        <v>34</v>
      </c>
      <c r="D1318">
        <v>0</v>
      </c>
      <c r="E1318" t="s">
        <v>40</v>
      </c>
      <c r="F1318" t="s">
        <v>47</v>
      </c>
    </row>
    <row r="1319" spans="1:6" x14ac:dyDescent="0.25">
      <c r="A1319" t="str">
        <f t="shared" si="20"/>
        <v>HBSchPr_Dist_174</v>
      </c>
      <c r="B1319">
        <v>174</v>
      </c>
      <c r="C1319" t="s">
        <v>34</v>
      </c>
      <c r="D1319">
        <v>0</v>
      </c>
      <c r="E1319" t="s">
        <v>40</v>
      </c>
      <c r="F1319" t="s">
        <v>47</v>
      </c>
    </row>
    <row r="1320" spans="1:6" x14ac:dyDescent="0.25">
      <c r="A1320" t="str">
        <f t="shared" si="20"/>
        <v>HBSchPr_Dist_176</v>
      </c>
      <c r="B1320">
        <v>176</v>
      </c>
      <c r="C1320" t="s">
        <v>34</v>
      </c>
      <c r="D1320">
        <v>0</v>
      </c>
      <c r="E1320" t="s">
        <v>40</v>
      </c>
      <c r="F1320" t="s">
        <v>47</v>
      </c>
    </row>
    <row r="1321" spans="1:6" x14ac:dyDescent="0.25">
      <c r="A1321" t="str">
        <f t="shared" si="20"/>
        <v>HBSchPr_Dist_178</v>
      </c>
      <c r="B1321">
        <v>178</v>
      </c>
      <c r="C1321" t="s">
        <v>34</v>
      </c>
      <c r="D1321">
        <v>0</v>
      </c>
      <c r="E1321" t="s">
        <v>40</v>
      </c>
      <c r="F1321" t="s">
        <v>47</v>
      </c>
    </row>
    <row r="1322" spans="1:6" x14ac:dyDescent="0.25">
      <c r="A1322" t="str">
        <f t="shared" si="20"/>
        <v>HBSchPr_Dist_180</v>
      </c>
      <c r="B1322">
        <v>180</v>
      </c>
      <c r="C1322" t="s">
        <v>34</v>
      </c>
      <c r="D1322">
        <v>0</v>
      </c>
      <c r="E1322" t="s">
        <v>40</v>
      </c>
      <c r="F1322" t="s">
        <v>47</v>
      </c>
    </row>
    <row r="1323" spans="1:6" x14ac:dyDescent="0.25">
      <c r="A1323" t="str">
        <f t="shared" si="20"/>
        <v>HBSchPr_Dist_182</v>
      </c>
      <c r="B1323">
        <v>182</v>
      </c>
      <c r="C1323" t="s">
        <v>34</v>
      </c>
      <c r="D1323">
        <v>0</v>
      </c>
      <c r="E1323" t="s">
        <v>40</v>
      </c>
      <c r="F1323" t="s">
        <v>47</v>
      </c>
    </row>
    <row r="1324" spans="1:6" x14ac:dyDescent="0.25">
      <c r="A1324" t="str">
        <f t="shared" si="20"/>
        <v>HBSchPr_Dist_184</v>
      </c>
      <c r="B1324">
        <v>184</v>
      </c>
      <c r="C1324" t="s">
        <v>34</v>
      </c>
      <c r="D1324">
        <v>0</v>
      </c>
      <c r="E1324" t="s">
        <v>40</v>
      </c>
      <c r="F1324" t="s">
        <v>47</v>
      </c>
    </row>
    <row r="1325" spans="1:6" x14ac:dyDescent="0.25">
      <c r="A1325" t="str">
        <f t="shared" si="20"/>
        <v>HBSchPr_Dist_186</v>
      </c>
      <c r="B1325">
        <v>186</v>
      </c>
      <c r="C1325" t="s">
        <v>34</v>
      </c>
      <c r="D1325">
        <v>0</v>
      </c>
      <c r="E1325" t="s">
        <v>40</v>
      </c>
      <c r="F1325" t="s">
        <v>47</v>
      </c>
    </row>
    <row r="1326" spans="1:6" x14ac:dyDescent="0.25">
      <c r="A1326" t="str">
        <f t="shared" si="20"/>
        <v>HBSchPr_Dist_188</v>
      </c>
      <c r="B1326">
        <v>188</v>
      </c>
      <c r="C1326" t="s">
        <v>34</v>
      </c>
      <c r="D1326">
        <v>0</v>
      </c>
      <c r="E1326" t="s">
        <v>40</v>
      </c>
      <c r="F1326" t="s">
        <v>47</v>
      </c>
    </row>
    <row r="1327" spans="1:6" x14ac:dyDescent="0.25">
      <c r="A1327" t="str">
        <f t="shared" si="20"/>
        <v>HBSchPr_Dist_190</v>
      </c>
      <c r="B1327">
        <v>190</v>
      </c>
      <c r="C1327" t="s">
        <v>34</v>
      </c>
      <c r="D1327">
        <v>0</v>
      </c>
      <c r="E1327" t="s">
        <v>40</v>
      </c>
      <c r="F1327" t="s">
        <v>47</v>
      </c>
    </row>
    <row r="1328" spans="1:6" x14ac:dyDescent="0.25">
      <c r="A1328" t="str">
        <f t="shared" si="20"/>
        <v>HBSchPr_Dist_192</v>
      </c>
      <c r="B1328">
        <v>192</v>
      </c>
      <c r="C1328" t="s">
        <v>34</v>
      </c>
      <c r="D1328">
        <v>0</v>
      </c>
      <c r="E1328" t="s">
        <v>40</v>
      </c>
      <c r="F1328" t="s">
        <v>47</v>
      </c>
    </row>
    <row r="1329" spans="1:6" x14ac:dyDescent="0.25">
      <c r="A1329" t="str">
        <f t="shared" si="20"/>
        <v>HBSchPr_Dist_194</v>
      </c>
      <c r="B1329">
        <v>194</v>
      </c>
      <c r="C1329" t="s">
        <v>34</v>
      </c>
      <c r="D1329">
        <v>0</v>
      </c>
      <c r="E1329" t="s">
        <v>40</v>
      </c>
      <c r="F1329" t="s">
        <v>47</v>
      </c>
    </row>
    <row r="1330" spans="1:6" x14ac:dyDescent="0.25">
      <c r="A1330" t="str">
        <f t="shared" si="20"/>
        <v>HBSchPr_Dist_196</v>
      </c>
      <c r="B1330">
        <v>196</v>
      </c>
      <c r="C1330" t="s">
        <v>34</v>
      </c>
      <c r="D1330">
        <v>0</v>
      </c>
      <c r="E1330" t="s">
        <v>40</v>
      </c>
      <c r="F1330" t="s">
        <v>47</v>
      </c>
    </row>
    <row r="1331" spans="1:6" x14ac:dyDescent="0.25">
      <c r="A1331" t="str">
        <f t="shared" si="20"/>
        <v>HBSchPr_Dist_198</v>
      </c>
      <c r="B1331">
        <v>198</v>
      </c>
      <c r="C1331" t="s">
        <v>34</v>
      </c>
      <c r="D1331">
        <v>0</v>
      </c>
      <c r="E1331" t="s">
        <v>40</v>
      </c>
      <c r="F1331" t="s">
        <v>47</v>
      </c>
    </row>
    <row r="1332" spans="1:6" x14ac:dyDescent="0.25">
      <c r="A1332" t="str">
        <f t="shared" si="20"/>
        <v>HBSchPr_Dist_200</v>
      </c>
      <c r="B1332">
        <v>200</v>
      </c>
      <c r="C1332" t="s">
        <v>34</v>
      </c>
      <c r="D1332">
        <v>0</v>
      </c>
      <c r="E1332" t="s">
        <v>40</v>
      </c>
      <c r="F1332" t="s">
        <v>47</v>
      </c>
    </row>
    <row r="1333" spans="1:6" x14ac:dyDescent="0.25">
      <c r="A1333" t="str">
        <f t="shared" si="20"/>
        <v>HBSchPr_Dist_202</v>
      </c>
      <c r="B1333">
        <v>202</v>
      </c>
      <c r="C1333" t="s">
        <v>34</v>
      </c>
      <c r="D1333">
        <v>0</v>
      </c>
      <c r="E1333" t="s">
        <v>40</v>
      </c>
      <c r="F1333" t="s">
        <v>47</v>
      </c>
    </row>
    <row r="1334" spans="1:6" x14ac:dyDescent="0.25">
      <c r="A1334" t="str">
        <f t="shared" si="20"/>
        <v>HBSchPr_Time_0</v>
      </c>
      <c r="B1334">
        <v>0</v>
      </c>
      <c r="C1334" t="s">
        <v>34</v>
      </c>
      <c r="D1334">
        <v>0</v>
      </c>
      <c r="E1334" t="s">
        <v>16</v>
      </c>
      <c r="F1334" t="s">
        <v>47</v>
      </c>
    </row>
    <row r="1335" spans="1:6" x14ac:dyDescent="0.25">
      <c r="A1335" t="str">
        <f t="shared" si="20"/>
        <v>HBSchPr_Time_2</v>
      </c>
      <c r="B1335">
        <v>2</v>
      </c>
      <c r="C1335" t="s">
        <v>34</v>
      </c>
      <c r="D1335">
        <v>0.1708122</v>
      </c>
      <c r="E1335" t="s">
        <v>16</v>
      </c>
      <c r="F1335" t="s">
        <v>47</v>
      </c>
    </row>
    <row r="1336" spans="1:6" x14ac:dyDescent="0.25">
      <c r="A1336" t="str">
        <f t="shared" si="20"/>
        <v>HBSchPr_Time_4</v>
      </c>
      <c r="B1336">
        <v>4</v>
      </c>
      <c r="C1336" t="s">
        <v>34</v>
      </c>
      <c r="D1336">
        <v>0.41712379999999999</v>
      </c>
      <c r="E1336" t="s">
        <v>16</v>
      </c>
      <c r="F1336" t="s">
        <v>47</v>
      </c>
    </row>
    <row r="1337" spans="1:6" x14ac:dyDescent="0.25">
      <c r="A1337" t="str">
        <f t="shared" si="20"/>
        <v>HBSchPr_Time_6</v>
      </c>
      <c r="B1337">
        <v>6</v>
      </c>
      <c r="C1337" t="s">
        <v>34</v>
      </c>
      <c r="D1337">
        <v>0.1993655</v>
      </c>
      <c r="E1337" t="s">
        <v>16</v>
      </c>
      <c r="F1337" t="s">
        <v>47</v>
      </c>
    </row>
    <row r="1338" spans="1:6" x14ac:dyDescent="0.25">
      <c r="A1338" t="str">
        <f t="shared" si="20"/>
        <v>HBSchPr_Time_8</v>
      </c>
      <c r="B1338">
        <v>8</v>
      </c>
      <c r="C1338" t="s">
        <v>34</v>
      </c>
      <c r="D1338">
        <v>7.9514299999999996E-2</v>
      </c>
      <c r="E1338" t="s">
        <v>16</v>
      </c>
      <c r="F1338" t="s">
        <v>47</v>
      </c>
    </row>
    <row r="1339" spans="1:6" x14ac:dyDescent="0.25">
      <c r="A1339" t="str">
        <f t="shared" si="20"/>
        <v>HBSchPr_Time_10</v>
      </c>
      <c r="B1339">
        <v>10</v>
      </c>
      <c r="C1339" t="s">
        <v>34</v>
      </c>
      <c r="D1339">
        <v>4.7099000000000002E-2</v>
      </c>
      <c r="E1339" t="s">
        <v>16</v>
      </c>
      <c r="F1339" t="s">
        <v>47</v>
      </c>
    </row>
    <row r="1340" spans="1:6" x14ac:dyDescent="0.25">
      <c r="A1340" t="str">
        <f t="shared" si="20"/>
        <v>HBSchPr_Time_12</v>
      </c>
      <c r="B1340">
        <v>12</v>
      </c>
      <c r="C1340" t="s">
        <v>34</v>
      </c>
      <c r="D1340">
        <v>3.6863399999999998E-2</v>
      </c>
      <c r="E1340" t="s">
        <v>16</v>
      </c>
      <c r="F1340" t="s">
        <v>47</v>
      </c>
    </row>
    <row r="1341" spans="1:6" x14ac:dyDescent="0.25">
      <c r="A1341" t="str">
        <f t="shared" si="20"/>
        <v>HBSchPr_Time_14</v>
      </c>
      <c r="B1341">
        <v>14</v>
      </c>
      <c r="C1341" t="s">
        <v>34</v>
      </c>
      <c r="D1341">
        <v>2.6627499999999998E-2</v>
      </c>
      <c r="E1341" t="s">
        <v>16</v>
      </c>
      <c r="F1341" t="s">
        <v>47</v>
      </c>
    </row>
    <row r="1342" spans="1:6" x14ac:dyDescent="0.25">
      <c r="A1342" t="str">
        <f t="shared" si="20"/>
        <v>HBSchPr_Time_16</v>
      </c>
      <c r="B1342">
        <v>16</v>
      </c>
      <c r="C1342" t="s">
        <v>34</v>
      </c>
      <c r="D1342">
        <v>1.1820600000000001E-2</v>
      </c>
      <c r="E1342" t="s">
        <v>16</v>
      </c>
      <c r="F1342" t="s">
        <v>47</v>
      </c>
    </row>
    <row r="1343" spans="1:6" x14ac:dyDescent="0.25">
      <c r="A1343" t="str">
        <f t="shared" si="20"/>
        <v>HBSchPr_Time_18</v>
      </c>
      <c r="B1343">
        <v>18</v>
      </c>
      <c r="C1343" t="s">
        <v>34</v>
      </c>
      <c r="D1343">
        <v>5.2338999999999997E-3</v>
      </c>
      <c r="E1343" t="s">
        <v>16</v>
      </c>
      <c r="F1343" t="s">
        <v>47</v>
      </c>
    </row>
    <row r="1344" spans="1:6" x14ac:dyDescent="0.25">
      <c r="A1344" t="str">
        <f t="shared" si="20"/>
        <v>HBSchPr_Time_20</v>
      </c>
      <c r="B1344">
        <v>20</v>
      </c>
      <c r="C1344" t="s">
        <v>34</v>
      </c>
      <c r="D1344">
        <v>2.2260000000000001E-3</v>
      </c>
      <c r="E1344" t="s">
        <v>16</v>
      </c>
      <c r="F1344" t="s">
        <v>47</v>
      </c>
    </row>
    <row r="1345" spans="1:6" x14ac:dyDescent="0.25">
      <c r="A1345" t="str">
        <f t="shared" si="20"/>
        <v>HBSchPr_Time_22</v>
      </c>
      <c r="B1345">
        <v>22</v>
      </c>
      <c r="C1345" t="s">
        <v>34</v>
      </c>
      <c r="D1345">
        <v>1.4806000000000001E-3</v>
      </c>
      <c r="E1345" t="s">
        <v>16</v>
      </c>
      <c r="F1345" t="s">
        <v>47</v>
      </c>
    </row>
    <row r="1346" spans="1:6" x14ac:dyDescent="0.25">
      <c r="A1346" t="str">
        <f t="shared" ref="A1346:A1409" si="21">C1346&amp;"_"&amp;E1346&amp;"_"&amp;B1346</f>
        <v>HBSchPr_Time_24</v>
      </c>
      <c r="B1346">
        <v>24</v>
      </c>
      <c r="C1346" t="s">
        <v>34</v>
      </c>
      <c r="D1346">
        <v>1.0705000000000001E-3</v>
      </c>
      <c r="E1346" t="s">
        <v>16</v>
      </c>
      <c r="F1346" t="s">
        <v>47</v>
      </c>
    </row>
    <row r="1347" spans="1:6" x14ac:dyDescent="0.25">
      <c r="A1347" t="str">
        <f t="shared" si="21"/>
        <v>HBSchPr_Time_26</v>
      </c>
      <c r="B1347">
        <v>26</v>
      </c>
      <c r="C1347" t="s">
        <v>34</v>
      </c>
      <c r="D1347">
        <v>5.3779999999999995E-4</v>
      </c>
      <c r="E1347" t="s">
        <v>16</v>
      </c>
      <c r="F1347" t="s">
        <v>47</v>
      </c>
    </row>
    <row r="1348" spans="1:6" x14ac:dyDescent="0.25">
      <c r="A1348" t="str">
        <f t="shared" si="21"/>
        <v>HBSchPr_Time_28</v>
      </c>
      <c r="B1348">
        <v>28</v>
      </c>
      <c r="C1348" t="s">
        <v>34</v>
      </c>
      <c r="D1348">
        <v>2.2489999999999999E-4</v>
      </c>
      <c r="E1348" t="s">
        <v>16</v>
      </c>
      <c r="F1348" t="s">
        <v>47</v>
      </c>
    </row>
    <row r="1349" spans="1:6" x14ac:dyDescent="0.25">
      <c r="A1349" t="str">
        <f t="shared" si="21"/>
        <v>HBSchPr_Time_30</v>
      </c>
      <c r="B1349">
        <v>30</v>
      </c>
      <c r="C1349" t="s">
        <v>34</v>
      </c>
      <c r="D1349">
        <v>0</v>
      </c>
      <c r="E1349" t="s">
        <v>16</v>
      </c>
      <c r="F1349" t="s">
        <v>47</v>
      </c>
    </row>
    <row r="1350" spans="1:6" x14ac:dyDescent="0.25">
      <c r="A1350" t="str">
        <f t="shared" si="21"/>
        <v>HBSchPr_Time_32</v>
      </c>
      <c r="B1350">
        <v>32</v>
      </c>
      <c r="C1350" t="s">
        <v>34</v>
      </c>
      <c r="D1350">
        <v>0</v>
      </c>
      <c r="E1350" t="s">
        <v>16</v>
      </c>
      <c r="F1350" t="s">
        <v>47</v>
      </c>
    </row>
    <row r="1351" spans="1:6" x14ac:dyDescent="0.25">
      <c r="A1351" t="str">
        <f t="shared" si="21"/>
        <v>HBSchPr_Time_34</v>
      </c>
      <c r="B1351">
        <v>34</v>
      </c>
      <c r="C1351" t="s">
        <v>34</v>
      </c>
      <c r="D1351">
        <v>0</v>
      </c>
      <c r="E1351" t="s">
        <v>16</v>
      </c>
      <c r="F1351" t="s">
        <v>47</v>
      </c>
    </row>
    <row r="1352" spans="1:6" x14ac:dyDescent="0.25">
      <c r="A1352" t="str">
        <f t="shared" si="21"/>
        <v>HBSchPr_Time_36</v>
      </c>
      <c r="B1352">
        <v>36</v>
      </c>
      <c r="C1352" t="s">
        <v>34</v>
      </c>
      <c r="D1352">
        <v>0</v>
      </c>
      <c r="E1352" t="s">
        <v>16</v>
      </c>
      <c r="F1352" t="s">
        <v>47</v>
      </c>
    </row>
    <row r="1353" spans="1:6" x14ac:dyDescent="0.25">
      <c r="A1353" t="str">
        <f t="shared" si="21"/>
        <v>HBSchPr_Time_38</v>
      </c>
      <c r="B1353">
        <v>38</v>
      </c>
      <c r="C1353" t="s">
        <v>34</v>
      </c>
      <c r="D1353">
        <v>0</v>
      </c>
      <c r="E1353" t="s">
        <v>16</v>
      </c>
      <c r="F1353" t="s">
        <v>47</v>
      </c>
    </row>
    <row r="1354" spans="1:6" x14ac:dyDescent="0.25">
      <c r="A1354" t="str">
        <f t="shared" si="21"/>
        <v>HBSchPr_Time_40</v>
      </c>
      <c r="B1354">
        <v>40</v>
      </c>
      <c r="C1354" t="s">
        <v>34</v>
      </c>
      <c r="D1354">
        <v>0</v>
      </c>
      <c r="E1354" t="s">
        <v>16</v>
      </c>
      <c r="F1354" t="s">
        <v>47</v>
      </c>
    </row>
    <row r="1355" spans="1:6" x14ac:dyDescent="0.25">
      <c r="A1355" t="str">
        <f t="shared" si="21"/>
        <v>HBSchPr_Time_42</v>
      </c>
      <c r="B1355">
        <v>42</v>
      </c>
      <c r="C1355" t="s">
        <v>34</v>
      </c>
      <c r="D1355">
        <v>0</v>
      </c>
      <c r="E1355" t="s">
        <v>16</v>
      </c>
      <c r="F1355" t="s">
        <v>47</v>
      </c>
    </row>
    <row r="1356" spans="1:6" x14ac:dyDescent="0.25">
      <c r="A1356" t="str">
        <f t="shared" si="21"/>
        <v>HBSchPr_Time_44</v>
      </c>
      <c r="B1356">
        <v>44</v>
      </c>
      <c r="C1356" t="s">
        <v>34</v>
      </c>
      <c r="D1356">
        <v>0</v>
      </c>
      <c r="E1356" t="s">
        <v>16</v>
      </c>
      <c r="F1356" t="s">
        <v>47</v>
      </c>
    </row>
    <row r="1357" spans="1:6" x14ac:dyDescent="0.25">
      <c r="A1357" t="str">
        <f t="shared" si="21"/>
        <v>HBSchPr_Time_46</v>
      </c>
      <c r="B1357">
        <v>46</v>
      </c>
      <c r="C1357" t="s">
        <v>34</v>
      </c>
      <c r="D1357">
        <v>0</v>
      </c>
      <c r="E1357" t="s">
        <v>16</v>
      </c>
      <c r="F1357" t="s">
        <v>47</v>
      </c>
    </row>
    <row r="1358" spans="1:6" x14ac:dyDescent="0.25">
      <c r="A1358" t="str">
        <f t="shared" si="21"/>
        <v>HBSchPr_Time_48</v>
      </c>
      <c r="B1358">
        <v>48</v>
      </c>
      <c r="C1358" t="s">
        <v>34</v>
      </c>
      <c r="D1358">
        <v>0</v>
      </c>
      <c r="E1358" t="s">
        <v>16</v>
      </c>
      <c r="F1358" t="s">
        <v>47</v>
      </c>
    </row>
    <row r="1359" spans="1:6" x14ac:dyDescent="0.25">
      <c r="A1359" t="str">
        <f t="shared" si="21"/>
        <v>HBSchPr_Time_50</v>
      </c>
      <c r="B1359">
        <v>50</v>
      </c>
      <c r="C1359" t="s">
        <v>34</v>
      </c>
      <c r="D1359">
        <v>0</v>
      </c>
      <c r="E1359" t="s">
        <v>16</v>
      </c>
      <c r="F1359" t="s">
        <v>47</v>
      </c>
    </row>
    <row r="1360" spans="1:6" x14ac:dyDescent="0.25">
      <c r="A1360" t="str">
        <f t="shared" si="21"/>
        <v>HBSchPr_Time_52</v>
      </c>
      <c r="B1360">
        <v>52</v>
      </c>
      <c r="C1360" t="s">
        <v>34</v>
      </c>
      <c r="D1360">
        <v>0</v>
      </c>
      <c r="E1360" t="s">
        <v>16</v>
      </c>
      <c r="F1360" t="s">
        <v>47</v>
      </c>
    </row>
    <row r="1361" spans="1:6" x14ac:dyDescent="0.25">
      <c r="A1361" t="str">
        <f t="shared" si="21"/>
        <v>HBSchPr_Time_54</v>
      </c>
      <c r="B1361">
        <v>54</v>
      </c>
      <c r="C1361" t="s">
        <v>34</v>
      </c>
      <c r="D1361">
        <v>0</v>
      </c>
      <c r="E1361" t="s">
        <v>16</v>
      </c>
      <c r="F1361" t="s">
        <v>47</v>
      </c>
    </row>
    <row r="1362" spans="1:6" x14ac:dyDescent="0.25">
      <c r="A1362" t="str">
        <f t="shared" si="21"/>
        <v>HBSchPr_Time_56</v>
      </c>
      <c r="B1362">
        <v>56</v>
      </c>
      <c r="C1362" t="s">
        <v>34</v>
      </c>
      <c r="D1362">
        <v>0</v>
      </c>
      <c r="E1362" t="s">
        <v>16</v>
      </c>
      <c r="F1362" t="s">
        <v>47</v>
      </c>
    </row>
    <row r="1363" spans="1:6" x14ac:dyDescent="0.25">
      <c r="A1363" t="str">
        <f t="shared" si="21"/>
        <v>HBSchPr_Time_58</v>
      </c>
      <c r="B1363">
        <v>58</v>
      </c>
      <c r="C1363" t="s">
        <v>34</v>
      </c>
      <c r="D1363">
        <v>0</v>
      </c>
      <c r="E1363" t="s">
        <v>16</v>
      </c>
      <c r="F1363" t="s">
        <v>47</v>
      </c>
    </row>
    <row r="1364" spans="1:6" x14ac:dyDescent="0.25">
      <c r="A1364" t="str">
        <f t="shared" si="21"/>
        <v>HBSchPr_Time_60</v>
      </c>
      <c r="B1364">
        <v>60</v>
      </c>
      <c r="C1364" t="s">
        <v>34</v>
      </c>
      <c r="D1364">
        <v>0</v>
      </c>
      <c r="E1364" t="s">
        <v>16</v>
      </c>
      <c r="F1364" t="s">
        <v>47</v>
      </c>
    </row>
    <row r="1365" spans="1:6" x14ac:dyDescent="0.25">
      <c r="A1365" t="str">
        <f t="shared" si="21"/>
        <v>HBSchPr_Time_62</v>
      </c>
      <c r="B1365">
        <v>62</v>
      </c>
      <c r="C1365" t="s">
        <v>34</v>
      </c>
      <c r="D1365">
        <v>0</v>
      </c>
      <c r="E1365" t="s">
        <v>16</v>
      </c>
      <c r="F1365" t="s">
        <v>47</v>
      </c>
    </row>
    <row r="1366" spans="1:6" x14ac:dyDescent="0.25">
      <c r="A1366" t="str">
        <f t="shared" si="21"/>
        <v>HBSchPr_Time_64</v>
      </c>
      <c r="B1366">
        <v>64</v>
      </c>
      <c r="C1366" t="s">
        <v>34</v>
      </c>
      <c r="D1366">
        <v>0</v>
      </c>
      <c r="E1366" t="s">
        <v>16</v>
      </c>
      <c r="F1366" t="s">
        <v>47</v>
      </c>
    </row>
    <row r="1367" spans="1:6" x14ac:dyDescent="0.25">
      <c r="A1367" t="str">
        <f t="shared" si="21"/>
        <v>HBSchPr_Time_66</v>
      </c>
      <c r="B1367">
        <v>66</v>
      </c>
      <c r="C1367" t="s">
        <v>34</v>
      </c>
      <c r="D1367">
        <v>0</v>
      </c>
      <c r="E1367" t="s">
        <v>16</v>
      </c>
      <c r="F1367" t="s">
        <v>47</v>
      </c>
    </row>
    <row r="1368" spans="1:6" x14ac:dyDescent="0.25">
      <c r="A1368" t="str">
        <f t="shared" si="21"/>
        <v>HBSchPr_Time_68</v>
      </c>
      <c r="B1368">
        <v>68</v>
      </c>
      <c r="C1368" t="s">
        <v>34</v>
      </c>
      <c r="D1368">
        <v>0</v>
      </c>
      <c r="E1368" t="s">
        <v>16</v>
      </c>
      <c r="F1368" t="s">
        <v>47</v>
      </c>
    </row>
    <row r="1369" spans="1:6" x14ac:dyDescent="0.25">
      <c r="A1369" t="str">
        <f t="shared" si="21"/>
        <v>HBSchPr_Time_70</v>
      </c>
      <c r="B1369">
        <v>70</v>
      </c>
      <c r="C1369" t="s">
        <v>34</v>
      </c>
      <c r="D1369">
        <v>0</v>
      </c>
      <c r="E1369" t="s">
        <v>16</v>
      </c>
      <c r="F1369" t="s">
        <v>47</v>
      </c>
    </row>
    <row r="1370" spans="1:6" x14ac:dyDescent="0.25">
      <c r="A1370" t="str">
        <f t="shared" si="21"/>
        <v>HBSchPr_Time_72</v>
      </c>
      <c r="B1370">
        <v>72</v>
      </c>
      <c r="C1370" t="s">
        <v>34</v>
      </c>
      <c r="D1370">
        <v>0</v>
      </c>
      <c r="E1370" t="s">
        <v>16</v>
      </c>
      <c r="F1370" t="s">
        <v>47</v>
      </c>
    </row>
    <row r="1371" spans="1:6" x14ac:dyDescent="0.25">
      <c r="A1371" t="str">
        <f t="shared" si="21"/>
        <v>HBSchPr_Time_74</v>
      </c>
      <c r="B1371">
        <v>74</v>
      </c>
      <c r="C1371" t="s">
        <v>34</v>
      </c>
      <c r="D1371">
        <v>0</v>
      </c>
      <c r="E1371" t="s">
        <v>16</v>
      </c>
      <c r="F1371" t="s">
        <v>47</v>
      </c>
    </row>
    <row r="1372" spans="1:6" x14ac:dyDescent="0.25">
      <c r="A1372" t="str">
        <f t="shared" si="21"/>
        <v>HBSchPr_Time_76</v>
      </c>
      <c r="B1372">
        <v>76</v>
      </c>
      <c r="C1372" t="s">
        <v>34</v>
      </c>
      <c r="D1372">
        <v>0</v>
      </c>
      <c r="E1372" t="s">
        <v>16</v>
      </c>
      <c r="F1372" t="s">
        <v>47</v>
      </c>
    </row>
    <row r="1373" spans="1:6" x14ac:dyDescent="0.25">
      <c r="A1373" t="str">
        <f t="shared" si="21"/>
        <v>HBSchPr_Time_78</v>
      </c>
      <c r="B1373">
        <v>78</v>
      </c>
      <c r="C1373" t="s">
        <v>34</v>
      </c>
      <c r="D1373">
        <v>0</v>
      </c>
      <c r="E1373" t="s">
        <v>16</v>
      </c>
      <c r="F1373" t="s">
        <v>47</v>
      </c>
    </row>
    <row r="1374" spans="1:6" x14ac:dyDescent="0.25">
      <c r="A1374" t="str">
        <f t="shared" si="21"/>
        <v>HBSchPr_Time_80</v>
      </c>
      <c r="B1374">
        <v>80</v>
      </c>
      <c r="C1374" t="s">
        <v>34</v>
      </c>
      <c r="D1374">
        <v>0</v>
      </c>
      <c r="E1374" t="s">
        <v>16</v>
      </c>
      <c r="F1374" t="s">
        <v>47</v>
      </c>
    </row>
    <row r="1375" spans="1:6" x14ac:dyDescent="0.25">
      <c r="A1375" t="str">
        <f t="shared" si="21"/>
        <v>HBSchPr_Time_82</v>
      </c>
      <c r="B1375">
        <v>82</v>
      </c>
      <c r="C1375" t="s">
        <v>34</v>
      </c>
      <c r="D1375">
        <v>0</v>
      </c>
      <c r="E1375" t="s">
        <v>16</v>
      </c>
      <c r="F1375" t="s">
        <v>47</v>
      </c>
    </row>
    <row r="1376" spans="1:6" x14ac:dyDescent="0.25">
      <c r="A1376" t="str">
        <f t="shared" si="21"/>
        <v>HBSchPr_Time_84</v>
      </c>
      <c r="B1376">
        <v>84</v>
      </c>
      <c r="C1376" t="s">
        <v>34</v>
      </c>
      <c r="D1376">
        <v>0</v>
      </c>
      <c r="E1376" t="s">
        <v>16</v>
      </c>
      <c r="F1376" t="s">
        <v>47</v>
      </c>
    </row>
    <row r="1377" spans="1:6" x14ac:dyDescent="0.25">
      <c r="A1377" t="str">
        <f t="shared" si="21"/>
        <v>HBSchPr_Time_86</v>
      </c>
      <c r="B1377">
        <v>86</v>
      </c>
      <c r="C1377" t="s">
        <v>34</v>
      </c>
      <c r="D1377">
        <v>0</v>
      </c>
      <c r="E1377" t="s">
        <v>16</v>
      </c>
      <c r="F1377" t="s">
        <v>47</v>
      </c>
    </row>
    <row r="1378" spans="1:6" x14ac:dyDescent="0.25">
      <c r="A1378" t="str">
        <f t="shared" si="21"/>
        <v>HBSchPr_Time_88</v>
      </c>
      <c r="B1378">
        <v>88</v>
      </c>
      <c r="C1378" t="s">
        <v>34</v>
      </c>
      <c r="D1378">
        <v>0</v>
      </c>
      <c r="E1378" t="s">
        <v>16</v>
      </c>
      <c r="F1378" t="s">
        <v>47</v>
      </c>
    </row>
    <row r="1379" spans="1:6" x14ac:dyDescent="0.25">
      <c r="A1379" t="str">
        <f t="shared" si="21"/>
        <v>HBSchPr_Time_90</v>
      </c>
      <c r="B1379">
        <v>90</v>
      </c>
      <c r="C1379" t="s">
        <v>34</v>
      </c>
      <c r="D1379">
        <v>0</v>
      </c>
      <c r="E1379" t="s">
        <v>16</v>
      </c>
      <c r="F1379" t="s">
        <v>47</v>
      </c>
    </row>
    <row r="1380" spans="1:6" x14ac:dyDescent="0.25">
      <c r="A1380" t="str">
        <f t="shared" si="21"/>
        <v>HBSchPr_Time_92</v>
      </c>
      <c r="B1380">
        <v>92</v>
      </c>
      <c r="C1380" t="s">
        <v>34</v>
      </c>
      <c r="D1380">
        <v>0</v>
      </c>
      <c r="E1380" t="s">
        <v>16</v>
      </c>
      <c r="F1380" t="s">
        <v>47</v>
      </c>
    </row>
    <row r="1381" spans="1:6" x14ac:dyDescent="0.25">
      <c r="A1381" t="str">
        <f t="shared" si="21"/>
        <v>HBSchPr_Time_94</v>
      </c>
      <c r="B1381">
        <v>94</v>
      </c>
      <c r="C1381" t="s">
        <v>34</v>
      </c>
      <c r="D1381">
        <v>0</v>
      </c>
      <c r="E1381" t="s">
        <v>16</v>
      </c>
      <c r="F1381" t="s">
        <v>47</v>
      </c>
    </row>
    <row r="1382" spans="1:6" x14ac:dyDescent="0.25">
      <c r="A1382" t="str">
        <f t="shared" si="21"/>
        <v>HBSchPr_Time_96</v>
      </c>
      <c r="B1382">
        <v>96</v>
      </c>
      <c r="C1382" t="s">
        <v>34</v>
      </c>
      <c r="D1382">
        <v>0</v>
      </c>
      <c r="E1382" t="s">
        <v>16</v>
      </c>
      <c r="F1382" t="s">
        <v>47</v>
      </c>
    </row>
    <row r="1383" spans="1:6" x14ac:dyDescent="0.25">
      <c r="A1383" t="str">
        <f t="shared" si="21"/>
        <v>HBSchPr_Time_98</v>
      </c>
      <c r="B1383">
        <v>98</v>
      </c>
      <c r="C1383" t="s">
        <v>34</v>
      </c>
      <c r="D1383">
        <v>0</v>
      </c>
      <c r="E1383" t="s">
        <v>16</v>
      </c>
      <c r="F1383" t="s">
        <v>47</v>
      </c>
    </row>
    <row r="1384" spans="1:6" x14ac:dyDescent="0.25">
      <c r="A1384" t="str">
        <f t="shared" si="21"/>
        <v>HBSchPr_Time_100</v>
      </c>
      <c r="B1384">
        <v>100</v>
      </c>
      <c r="C1384" t="s">
        <v>34</v>
      </c>
      <c r="D1384">
        <v>0</v>
      </c>
      <c r="E1384" t="s">
        <v>16</v>
      </c>
      <c r="F1384" t="s">
        <v>47</v>
      </c>
    </row>
    <row r="1385" spans="1:6" x14ac:dyDescent="0.25">
      <c r="A1385" t="str">
        <f t="shared" si="21"/>
        <v>HBSchPr_Time_102</v>
      </c>
      <c r="B1385">
        <v>102</v>
      </c>
      <c r="C1385" t="s">
        <v>34</v>
      </c>
      <c r="D1385">
        <v>0</v>
      </c>
      <c r="E1385" t="s">
        <v>16</v>
      </c>
      <c r="F1385" t="s">
        <v>47</v>
      </c>
    </row>
    <row r="1386" spans="1:6" x14ac:dyDescent="0.25">
      <c r="A1386" t="str">
        <f t="shared" si="21"/>
        <v>HBSchPr_Time_104</v>
      </c>
      <c r="B1386">
        <v>104</v>
      </c>
      <c r="C1386" t="s">
        <v>34</v>
      </c>
      <c r="D1386">
        <v>0</v>
      </c>
      <c r="E1386" t="s">
        <v>16</v>
      </c>
      <c r="F1386" t="s">
        <v>47</v>
      </c>
    </row>
    <row r="1387" spans="1:6" x14ac:dyDescent="0.25">
      <c r="A1387" t="str">
        <f t="shared" si="21"/>
        <v>HBSchPr_Time_106</v>
      </c>
      <c r="B1387">
        <v>106</v>
      </c>
      <c r="C1387" t="s">
        <v>34</v>
      </c>
      <c r="D1387">
        <v>0</v>
      </c>
      <c r="E1387" t="s">
        <v>16</v>
      </c>
      <c r="F1387" t="s">
        <v>47</v>
      </c>
    </row>
    <row r="1388" spans="1:6" x14ac:dyDescent="0.25">
      <c r="A1388" t="str">
        <f t="shared" si="21"/>
        <v>HBSchPr_Time_108</v>
      </c>
      <c r="B1388">
        <v>108</v>
      </c>
      <c r="C1388" t="s">
        <v>34</v>
      </c>
      <c r="D1388">
        <v>0</v>
      </c>
      <c r="E1388" t="s">
        <v>16</v>
      </c>
      <c r="F1388" t="s">
        <v>47</v>
      </c>
    </row>
    <row r="1389" spans="1:6" x14ac:dyDescent="0.25">
      <c r="A1389" t="str">
        <f t="shared" si="21"/>
        <v>HBSchPr_Time_110</v>
      </c>
      <c r="B1389">
        <v>110</v>
      </c>
      <c r="C1389" t="s">
        <v>34</v>
      </c>
      <c r="D1389">
        <v>0</v>
      </c>
      <c r="E1389" t="s">
        <v>16</v>
      </c>
      <c r="F1389" t="s">
        <v>47</v>
      </c>
    </row>
    <row r="1390" spans="1:6" x14ac:dyDescent="0.25">
      <c r="A1390" t="str">
        <f t="shared" si="21"/>
        <v>HBSchPr_Time_112</v>
      </c>
      <c r="B1390">
        <v>112</v>
      </c>
      <c r="C1390" t="s">
        <v>34</v>
      </c>
      <c r="D1390">
        <v>0</v>
      </c>
      <c r="E1390" t="s">
        <v>16</v>
      </c>
      <c r="F1390" t="s">
        <v>47</v>
      </c>
    </row>
    <row r="1391" spans="1:6" x14ac:dyDescent="0.25">
      <c r="A1391" t="str">
        <f t="shared" si="21"/>
        <v>HBSchPr_Time_114</v>
      </c>
      <c r="B1391">
        <v>114</v>
      </c>
      <c r="C1391" t="s">
        <v>34</v>
      </c>
      <c r="D1391">
        <v>0</v>
      </c>
      <c r="E1391" t="s">
        <v>16</v>
      </c>
      <c r="F1391" t="s">
        <v>47</v>
      </c>
    </row>
    <row r="1392" spans="1:6" x14ac:dyDescent="0.25">
      <c r="A1392" t="str">
        <f t="shared" si="21"/>
        <v>HBSchPr_Time_116</v>
      </c>
      <c r="B1392">
        <v>116</v>
      </c>
      <c r="C1392" t="s">
        <v>34</v>
      </c>
      <c r="D1392">
        <v>0</v>
      </c>
      <c r="E1392" t="s">
        <v>16</v>
      </c>
      <c r="F1392" t="s">
        <v>47</v>
      </c>
    </row>
    <row r="1393" spans="1:6" x14ac:dyDescent="0.25">
      <c r="A1393" t="str">
        <f t="shared" si="21"/>
        <v>HBSchPr_Time_118</v>
      </c>
      <c r="B1393">
        <v>118</v>
      </c>
      <c r="C1393" t="s">
        <v>34</v>
      </c>
      <c r="D1393">
        <v>0</v>
      </c>
      <c r="E1393" t="s">
        <v>16</v>
      </c>
      <c r="F1393" t="s">
        <v>47</v>
      </c>
    </row>
    <row r="1394" spans="1:6" x14ac:dyDescent="0.25">
      <c r="A1394" t="str">
        <f t="shared" si="21"/>
        <v>HBSchPr_Time_120</v>
      </c>
      <c r="B1394">
        <v>120</v>
      </c>
      <c r="C1394" t="s">
        <v>34</v>
      </c>
      <c r="D1394">
        <v>0</v>
      </c>
      <c r="E1394" t="s">
        <v>16</v>
      </c>
      <c r="F1394" t="s">
        <v>47</v>
      </c>
    </row>
    <row r="1395" spans="1:6" x14ac:dyDescent="0.25">
      <c r="A1395" t="str">
        <f t="shared" si="21"/>
        <v>HBSchPr_Time_122</v>
      </c>
      <c r="B1395">
        <v>122</v>
      </c>
      <c r="C1395" t="s">
        <v>34</v>
      </c>
      <c r="D1395">
        <v>0</v>
      </c>
      <c r="E1395" t="s">
        <v>16</v>
      </c>
      <c r="F1395" t="s">
        <v>47</v>
      </c>
    </row>
    <row r="1396" spans="1:6" x14ac:dyDescent="0.25">
      <c r="A1396" t="str">
        <f t="shared" si="21"/>
        <v>HBSchPr_Time_124</v>
      </c>
      <c r="B1396">
        <v>124</v>
      </c>
      <c r="C1396" t="s">
        <v>34</v>
      </c>
      <c r="D1396">
        <v>0</v>
      </c>
      <c r="E1396" t="s">
        <v>16</v>
      </c>
      <c r="F1396" t="s">
        <v>47</v>
      </c>
    </row>
    <row r="1397" spans="1:6" x14ac:dyDescent="0.25">
      <c r="A1397" t="str">
        <f t="shared" si="21"/>
        <v>HBSchPr_Time_126</v>
      </c>
      <c r="B1397">
        <v>126</v>
      </c>
      <c r="C1397" t="s">
        <v>34</v>
      </c>
      <c r="D1397">
        <v>0</v>
      </c>
      <c r="E1397" t="s">
        <v>16</v>
      </c>
      <c r="F1397" t="s">
        <v>47</v>
      </c>
    </row>
    <row r="1398" spans="1:6" x14ac:dyDescent="0.25">
      <c r="A1398" t="str">
        <f t="shared" si="21"/>
        <v>HBSchPr_Time_128</v>
      </c>
      <c r="B1398">
        <v>128</v>
      </c>
      <c r="C1398" t="s">
        <v>34</v>
      </c>
      <c r="D1398">
        <v>0</v>
      </c>
      <c r="E1398" t="s">
        <v>16</v>
      </c>
      <c r="F1398" t="s">
        <v>47</v>
      </c>
    </row>
    <row r="1399" spans="1:6" x14ac:dyDescent="0.25">
      <c r="A1399" t="str">
        <f t="shared" si="21"/>
        <v>HBSchPr_Time_130</v>
      </c>
      <c r="B1399">
        <v>130</v>
      </c>
      <c r="C1399" t="s">
        <v>34</v>
      </c>
      <c r="D1399">
        <v>0</v>
      </c>
      <c r="E1399" t="s">
        <v>16</v>
      </c>
      <c r="F1399" t="s">
        <v>47</v>
      </c>
    </row>
    <row r="1400" spans="1:6" x14ac:dyDescent="0.25">
      <c r="A1400" t="str">
        <f t="shared" si="21"/>
        <v>HBSchPr_Time_132</v>
      </c>
      <c r="B1400">
        <v>132</v>
      </c>
      <c r="C1400" t="s">
        <v>34</v>
      </c>
      <c r="D1400">
        <v>0</v>
      </c>
      <c r="E1400" t="s">
        <v>16</v>
      </c>
      <c r="F1400" t="s">
        <v>47</v>
      </c>
    </row>
    <row r="1401" spans="1:6" x14ac:dyDescent="0.25">
      <c r="A1401" t="str">
        <f t="shared" si="21"/>
        <v>HBSchPr_Time_134</v>
      </c>
      <c r="B1401">
        <v>134</v>
      </c>
      <c r="C1401" t="s">
        <v>34</v>
      </c>
      <c r="D1401">
        <v>0</v>
      </c>
      <c r="E1401" t="s">
        <v>16</v>
      </c>
      <c r="F1401" t="s">
        <v>47</v>
      </c>
    </row>
    <row r="1402" spans="1:6" x14ac:dyDescent="0.25">
      <c r="A1402" t="str">
        <f t="shared" si="21"/>
        <v>HBSchPr_Time_136</v>
      </c>
      <c r="B1402">
        <v>136</v>
      </c>
      <c r="C1402" t="s">
        <v>34</v>
      </c>
      <c r="D1402">
        <v>0</v>
      </c>
      <c r="E1402" t="s">
        <v>16</v>
      </c>
      <c r="F1402" t="s">
        <v>47</v>
      </c>
    </row>
    <row r="1403" spans="1:6" x14ac:dyDescent="0.25">
      <c r="A1403" t="str">
        <f t="shared" si="21"/>
        <v>HBSchPr_Time_138</v>
      </c>
      <c r="B1403">
        <v>138</v>
      </c>
      <c r="C1403" t="s">
        <v>34</v>
      </c>
      <c r="D1403">
        <v>0</v>
      </c>
      <c r="E1403" t="s">
        <v>16</v>
      </c>
      <c r="F1403" t="s">
        <v>47</v>
      </c>
    </row>
    <row r="1404" spans="1:6" x14ac:dyDescent="0.25">
      <c r="A1404" t="str">
        <f t="shared" si="21"/>
        <v>HBSchPr_Time_140</v>
      </c>
      <c r="B1404">
        <v>140</v>
      </c>
      <c r="C1404" t="s">
        <v>34</v>
      </c>
      <c r="D1404">
        <v>0</v>
      </c>
      <c r="E1404" t="s">
        <v>16</v>
      </c>
      <c r="F1404" t="s">
        <v>47</v>
      </c>
    </row>
    <row r="1405" spans="1:6" x14ac:dyDescent="0.25">
      <c r="A1405" t="str">
        <f t="shared" si="21"/>
        <v>HBSchPr_Time_142</v>
      </c>
      <c r="B1405">
        <v>142</v>
      </c>
      <c r="C1405" t="s">
        <v>34</v>
      </c>
      <c r="D1405">
        <v>0</v>
      </c>
      <c r="E1405" t="s">
        <v>16</v>
      </c>
      <c r="F1405" t="s">
        <v>47</v>
      </c>
    </row>
    <row r="1406" spans="1:6" x14ac:dyDescent="0.25">
      <c r="A1406" t="str">
        <f t="shared" si="21"/>
        <v>HBSchPr_Time_144</v>
      </c>
      <c r="B1406">
        <v>144</v>
      </c>
      <c r="C1406" t="s">
        <v>34</v>
      </c>
      <c r="D1406">
        <v>0</v>
      </c>
      <c r="E1406" t="s">
        <v>16</v>
      </c>
      <c r="F1406" t="s">
        <v>47</v>
      </c>
    </row>
    <row r="1407" spans="1:6" x14ac:dyDescent="0.25">
      <c r="A1407" t="str">
        <f t="shared" si="21"/>
        <v>HBSchPr_Time_146</v>
      </c>
      <c r="B1407">
        <v>146</v>
      </c>
      <c r="C1407" t="s">
        <v>34</v>
      </c>
      <c r="D1407">
        <v>0</v>
      </c>
      <c r="E1407" t="s">
        <v>16</v>
      </c>
      <c r="F1407" t="s">
        <v>47</v>
      </c>
    </row>
    <row r="1408" spans="1:6" x14ac:dyDescent="0.25">
      <c r="A1408" t="str">
        <f t="shared" si="21"/>
        <v>HBSchPr_Time_148</v>
      </c>
      <c r="B1408">
        <v>148</v>
      </c>
      <c r="C1408" t="s">
        <v>34</v>
      </c>
      <c r="D1408">
        <v>0</v>
      </c>
      <c r="E1408" t="s">
        <v>16</v>
      </c>
      <c r="F1408" t="s">
        <v>47</v>
      </c>
    </row>
    <row r="1409" spans="1:6" x14ac:dyDescent="0.25">
      <c r="A1409" t="str">
        <f t="shared" si="21"/>
        <v>HBSchPr_Time_150</v>
      </c>
      <c r="B1409">
        <v>150</v>
      </c>
      <c r="C1409" t="s">
        <v>34</v>
      </c>
      <c r="D1409">
        <v>0</v>
      </c>
      <c r="E1409" t="s">
        <v>16</v>
      </c>
      <c r="F1409" t="s">
        <v>47</v>
      </c>
    </row>
    <row r="1410" spans="1:6" x14ac:dyDescent="0.25">
      <c r="A1410" t="str">
        <f t="shared" ref="A1410:A1473" si="22">C1410&amp;"_"&amp;E1410&amp;"_"&amp;B1410</f>
        <v>HBSchPr_Time_152</v>
      </c>
      <c r="B1410">
        <v>152</v>
      </c>
      <c r="C1410" t="s">
        <v>34</v>
      </c>
      <c r="D1410">
        <v>0</v>
      </c>
      <c r="E1410" t="s">
        <v>16</v>
      </c>
      <c r="F1410" t="s">
        <v>47</v>
      </c>
    </row>
    <row r="1411" spans="1:6" x14ac:dyDescent="0.25">
      <c r="A1411" t="str">
        <f t="shared" si="22"/>
        <v>HBSchPr_Time_154</v>
      </c>
      <c r="B1411">
        <v>154</v>
      </c>
      <c r="C1411" t="s">
        <v>34</v>
      </c>
      <c r="D1411">
        <v>0</v>
      </c>
      <c r="E1411" t="s">
        <v>16</v>
      </c>
      <c r="F1411" t="s">
        <v>47</v>
      </c>
    </row>
    <row r="1412" spans="1:6" x14ac:dyDescent="0.25">
      <c r="A1412" t="str">
        <f t="shared" si="22"/>
        <v>HBSchPr_Time_156</v>
      </c>
      <c r="B1412">
        <v>156</v>
      </c>
      <c r="C1412" t="s">
        <v>34</v>
      </c>
      <c r="D1412">
        <v>0</v>
      </c>
      <c r="E1412" t="s">
        <v>16</v>
      </c>
      <c r="F1412" t="s">
        <v>47</v>
      </c>
    </row>
    <row r="1413" spans="1:6" x14ac:dyDescent="0.25">
      <c r="A1413" t="str">
        <f t="shared" si="22"/>
        <v>HBSchPr_Time_158</v>
      </c>
      <c r="B1413">
        <v>158</v>
      </c>
      <c r="C1413" t="s">
        <v>34</v>
      </c>
      <c r="D1413">
        <v>0</v>
      </c>
      <c r="E1413" t="s">
        <v>16</v>
      </c>
      <c r="F1413" t="s">
        <v>47</v>
      </c>
    </row>
    <row r="1414" spans="1:6" x14ac:dyDescent="0.25">
      <c r="A1414" t="str">
        <f t="shared" si="22"/>
        <v>HBSchPr_Time_160</v>
      </c>
      <c r="B1414">
        <v>160</v>
      </c>
      <c r="C1414" t="s">
        <v>34</v>
      </c>
      <c r="D1414">
        <v>0</v>
      </c>
      <c r="E1414" t="s">
        <v>16</v>
      </c>
      <c r="F1414" t="s">
        <v>47</v>
      </c>
    </row>
    <row r="1415" spans="1:6" x14ac:dyDescent="0.25">
      <c r="A1415" t="str">
        <f t="shared" si="22"/>
        <v>HBSchPr_Time_162</v>
      </c>
      <c r="B1415">
        <v>162</v>
      </c>
      <c r="C1415" t="s">
        <v>34</v>
      </c>
      <c r="D1415">
        <v>0</v>
      </c>
      <c r="E1415" t="s">
        <v>16</v>
      </c>
      <c r="F1415" t="s">
        <v>47</v>
      </c>
    </row>
    <row r="1416" spans="1:6" x14ac:dyDescent="0.25">
      <c r="A1416" t="str">
        <f t="shared" si="22"/>
        <v>HBSchPr_Time_164</v>
      </c>
      <c r="B1416">
        <v>164</v>
      </c>
      <c r="C1416" t="s">
        <v>34</v>
      </c>
      <c r="D1416">
        <v>0</v>
      </c>
      <c r="E1416" t="s">
        <v>16</v>
      </c>
      <c r="F1416" t="s">
        <v>47</v>
      </c>
    </row>
    <row r="1417" spans="1:6" x14ac:dyDescent="0.25">
      <c r="A1417" t="str">
        <f t="shared" si="22"/>
        <v>HBSchPr_Time_166</v>
      </c>
      <c r="B1417">
        <v>166</v>
      </c>
      <c r="C1417" t="s">
        <v>34</v>
      </c>
      <c r="D1417">
        <v>0</v>
      </c>
      <c r="E1417" t="s">
        <v>16</v>
      </c>
      <c r="F1417" t="s">
        <v>47</v>
      </c>
    </row>
    <row r="1418" spans="1:6" x14ac:dyDescent="0.25">
      <c r="A1418" t="str">
        <f t="shared" si="22"/>
        <v>HBSchPr_Time_168</v>
      </c>
      <c r="B1418">
        <v>168</v>
      </c>
      <c r="C1418" t="s">
        <v>34</v>
      </c>
      <c r="D1418">
        <v>0</v>
      </c>
      <c r="E1418" t="s">
        <v>16</v>
      </c>
      <c r="F1418" t="s">
        <v>47</v>
      </c>
    </row>
    <row r="1419" spans="1:6" x14ac:dyDescent="0.25">
      <c r="A1419" t="str">
        <f t="shared" si="22"/>
        <v>HBSchPr_Time_170</v>
      </c>
      <c r="B1419">
        <v>170</v>
      </c>
      <c r="C1419" t="s">
        <v>34</v>
      </c>
      <c r="D1419">
        <v>0</v>
      </c>
      <c r="E1419" t="s">
        <v>16</v>
      </c>
      <c r="F1419" t="s">
        <v>47</v>
      </c>
    </row>
    <row r="1420" spans="1:6" x14ac:dyDescent="0.25">
      <c r="A1420" t="str">
        <f t="shared" si="22"/>
        <v>HBSchPr_Time_172</v>
      </c>
      <c r="B1420">
        <v>172</v>
      </c>
      <c r="C1420" t="s">
        <v>34</v>
      </c>
      <c r="D1420">
        <v>0</v>
      </c>
      <c r="E1420" t="s">
        <v>16</v>
      </c>
      <c r="F1420" t="s">
        <v>47</v>
      </c>
    </row>
    <row r="1421" spans="1:6" x14ac:dyDescent="0.25">
      <c r="A1421" t="str">
        <f t="shared" si="22"/>
        <v>HBSchPr_Time_174</v>
      </c>
      <c r="B1421">
        <v>174</v>
      </c>
      <c r="C1421" t="s">
        <v>34</v>
      </c>
      <c r="D1421">
        <v>0</v>
      </c>
      <c r="E1421" t="s">
        <v>16</v>
      </c>
      <c r="F1421" t="s">
        <v>47</v>
      </c>
    </row>
    <row r="1422" spans="1:6" x14ac:dyDescent="0.25">
      <c r="A1422" t="str">
        <f t="shared" si="22"/>
        <v>HBSchPr_Time_176</v>
      </c>
      <c r="B1422">
        <v>176</v>
      </c>
      <c r="C1422" t="s">
        <v>34</v>
      </c>
      <c r="D1422">
        <v>0</v>
      </c>
      <c r="E1422" t="s">
        <v>16</v>
      </c>
      <c r="F1422" t="s">
        <v>47</v>
      </c>
    </row>
    <row r="1423" spans="1:6" x14ac:dyDescent="0.25">
      <c r="A1423" t="str">
        <f t="shared" si="22"/>
        <v>HBSchPr_Time_178</v>
      </c>
      <c r="B1423">
        <v>178</v>
      </c>
      <c r="C1423" t="s">
        <v>34</v>
      </c>
      <c r="D1423">
        <v>0</v>
      </c>
      <c r="E1423" t="s">
        <v>16</v>
      </c>
      <c r="F1423" t="s">
        <v>47</v>
      </c>
    </row>
    <row r="1424" spans="1:6" x14ac:dyDescent="0.25">
      <c r="A1424" t="str">
        <f t="shared" si="22"/>
        <v>HBSchPr_Time_180</v>
      </c>
      <c r="B1424">
        <v>180</v>
      </c>
      <c r="C1424" t="s">
        <v>34</v>
      </c>
      <c r="D1424">
        <v>0</v>
      </c>
      <c r="E1424" t="s">
        <v>16</v>
      </c>
      <c r="F1424" t="s">
        <v>47</v>
      </c>
    </row>
    <row r="1425" spans="1:6" x14ac:dyDescent="0.25">
      <c r="A1425" t="str">
        <f t="shared" si="22"/>
        <v>HBSchPr_Time_182</v>
      </c>
      <c r="B1425">
        <v>182</v>
      </c>
      <c r="C1425" t="s">
        <v>34</v>
      </c>
      <c r="D1425">
        <v>0</v>
      </c>
      <c r="E1425" t="s">
        <v>16</v>
      </c>
      <c r="F1425" t="s">
        <v>47</v>
      </c>
    </row>
    <row r="1426" spans="1:6" x14ac:dyDescent="0.25">
      <c r="A1426" t="str">
        <f t="shared" si="22"/>
        <v>HBSchPr_Time_184</v>
      </c>
      <c r="B1426">
        <v>184</v>
      </c>
      <c r="C1426" t="s">
        <v>34</v>
      </c>
      <c r="D1426">
        <v>0</v>
      </c>
      <c r="E1426" t="s">
        <v>16</v>
      </c>
      <c r="F1426" t="s">
        <v>47</v>
      </c>
    </row>
    <row r="1427" spans="1:6" x14ac:dyDescent="0.25">
      <c r="A1427" t="str">
        <f t="shared" si="22"/>
        <v>HBSchPr_Time_186</v>
      </c>
      <c r="B1427">
        <v>186</v>
      </c>
      <c r="C1427" t="s">
        <v>34</v>
      </c>
      <c r="D1427">
        <v>0</v>
      </c>
      <c r="E1427" t="s">
        <v>16</v>
      </c>
      <c r="F1427" t="s">
        <v>47</v>
      </c>
    </row>
    <row r="1428" spans="1:6" x14ac:dyDescent="0.25">
      <c r="A1428" t="str">
        <f t="shared" si="22"/>
        <v>HBSchPr_Time_188</v>
      </c>
      <c r="B1428">
        <v>188</v>
      </c>
      <c r="C1428" t="s">
        <v>34</v>
      </c>
      <c r="D1428">
        <v>0</v>
      </c>
      <c r="E1428" t="s">
        <v>16</v>
      </c>
      <c r="F1428" t="s">
        <v>47</v>
      </c>
    </row>
    <row r="1429" spans="1:6" x14ac:dyDescent="0.25">
      <c r="A1429" t="str">
        <f t="shared" si="22"/>
        <v>HBSchPr_Time_190</v>
      </c>
      <c r="B1429">
        <v>190</v>
      </c>
      <c r="C1429" t="s">
        <v>34</v>
      </c>
      <c r="D1429">
        <v>0</v>
      </c>
      <c r="E1429" t="s">
        <v>16</v>
      </c>
      <c r="F1429" t="s">
        <v>47</v>
      </c>
    </row>
    <row r="1430" spans="1:6" x14ac:dyDescent="0.25">
      <c r="A1430" t="str">
        <f t="shared" si="22"/>
        <v>HBSchPr_Time_192</v>
      </c>
      <c r="B1430">
        <v>192</v>
      </c>
      <c r="C1430" t="s">
        <v>34</v>
      </c>
      <c r="D1430">
        <v>0</v>
      </c>
      <c r="E1430" t="s">
        <v>16</v>
      </c>
      <c r="F1430" t="s">
        <v>47</v>
      </c>
    </row>
    <row r="1431" spans="1:6" x14ac:dyDescent="0.25">
      <c r="A1431" t="str">
        <f t="shared" si="22"/>
        <v>HBSchPr_Time_194</v>
      </c>
      <c r="B1431">
        <v>194</v>
      </c>
      <c r="C1431" t="s">
        <v>34</v>
      </c>
      <c r="D1431">
        <v>0</v>
      </c>
      <c r="E1431" t="s">
        <v>16</v>
      </c>
      <c r="F1431" t="s">
        <v>47</v>
      </c>
    </row>
    <row r="1432" spans="1:6" x14ac:dyDescent="0.25">
      <c r="A1432" t="str">
        <f t="shared" si="22"/>
        <v>HBSchPr_Time_196</v>
      </c>
      <c r="B1432">
        <v>196</v>
      </c>
      <c r="C1432" t="s">
        <v>34</v>
      </c>
      <c r="D1432">
        <v>0</v>
      </c>
      <c r="E1432" t="s">
        <v>16</v>
      </c>
      <c r="F1432" t="s">
        <v>47</v>
      </c>
    </row>
    <row r="1433" spans="1:6" x14ac:dyDescent="0.25">
      <c r="A1433" t="str">
        <f t="shared" si="22"/>
        <v>HBSchPr_Time_198</v>
      </c>
      <c r="B1433">
        <v>198</v>
      </c>
      <c r="C1433" t="s">
        <v>34</v>
      </c>
      <c r="D1433">
        <v>0</v>
      </c>
      <c r="E1433" t="s">
        <v>16</v>
      </c>
      <c r="F1433" t="s">
        <v>47</v>
      </c>
    </row>
    <row r="1434" spans="1:6" x14ac:dyDescent="0.25">
      <c r="A1434" t="str">
        <f t="shared" si="22"/>
        <v>HBSchPr_Time_200</v>
      </c>
      <c r="B1434">
        <v>200</v>
      </c>
      <c r="C1434" t="s">
        <v>34</v>
      </c>
      <c r="D1434">
        <v>0</v>
      </c>
      <c r="E1434" t="s">
        <v>16</v>
      </c>
      <c r="F1434" t="s">
        <v>47</v>
      </c>
    </row>
    <row r="1435" spans="1:6" x14ac:dyDescent="0.25">
      <c r="A1435" t="str">
        <f t="shared" si="22"/>
        <v>HBSchPr_Time_202</v>
      </c>
      <c r="B1435">
        <v>202</v>
      </c>
      <c r="C1435" t="s">
        <v>34</v>
      </c>
      <c r="D1435">
        <v>0</v>
      </c>
      <c r="E1435" t="s">
        <v>16</v>
      </c>
      <c r="F1435" t="s">
        <v>47</v>
      </c>
    </row>
    <row r="1436" spans="1:6" x14ac:dyDescent="0.25">
      <c r="A1436" t="str">
        <f t="shared" si="22"/>
        <v>HBSchPr_GC_0</v>
      </c>
      <c r="B1436">
        <v>0</v>
      </c>
      <c r="C1436" t="s">
        <v>34</v>
      </c>
      <c r="D1436">
        <v>0</v>
      </c>
      <c r="E1436" t="s">
        <v>41</v>
      </c>
      <c r="F1436" t="s">
        <v>47</v>
      </c>
    </row>
    <row r="1437" spans="1:6" x14ac:dyDescent="0.25">
      <c r="A1437" t="str">
        <f t="shared" si="22"/>
        <v>HBSchPr_GC_2</v>
      </c>
      <c r="B1437">
        <v>2</v>
      </c>
      <c r="C1437" t="s">
        <v>34</v>
      </c>
      <c r="D1437">
        <v>7.5064400000000003E-2</v>
      </c>
      <c r="E1437" t="s">
        <v>41</v>
      </c>
      <c r="F1437" t="s">
        <v>47</v>
      </c>
    </row>
    <row r="1438" spans="1:6" x14ac:dyDescent="0.25">
      <c r="A1438" t="str">
        <f t="shared" si="22"/>
        <v>HBSchPr_GC_4</v>
      </c>
      <c r="B1438">
        <v>4</v>
      </c>
      <c r="C1438" t="s">
        <v>34</v>
      </c>
      <c r="D1438">
        <v>0.1832963</v>
      </c>
      <c r="E1438" t="s">
        <v>41</v>
      </c>
      <c r="F1438" t="s">
        <v>47</v>
      </c>
    </row>
    <row r="1439" spans="1:6" x14ac:dyDescent="0.25">
      <c r="A1439" t="str">
        <f t="shared" si="22"/>
        <v>HBSchPr_GC_6</v>
      </c>
      <c r="B1439">
        <v>6</v>
      </c>
      <c r="C1439" t="s">
        <v>34</v>
      </c>
      <c r="D1439">
        <v>0.34008129999999998</v>
      </c>
      <c r="E1439" t="s">
        <v>41</v>
      </c>
      <c r="F1439" t="s">
        <v>47</v>
      </c>
    </row>
    <row r="1440" spans="1:6" x14ac:dyDescent="0.25">
      <c r="A1440" t="str">
        <f t="shared" si="22"/>
        <v>HBSchPr_GC_8</v>
      </c>
      <c r="B1440">
        <v>8</v>
      </c>
      <c r="C1440" t="s">
        <v>34</v>
      </c>
      <c r="D1440">
        <v>0.20181289999999999</v>
      </c>
      <c r="E1440" t="s">
        <v>41</v>
      </c>
      <c r="F1440" t="s">
        <v>47</v>
      </c>
    </row>
    <row r="1441" spans="1:6" x14ac:dyDescent="0.25">
      <c r="A1441" t="str">
        <f t="shared" si="22"/>
        <v>HBSchPr_GC_10</v>
      </c>
      <c r="B1441">
        <v>10</v>
      </c>
      <c r="C1441" t="s">
        <v>34</v>
      </c>
      <c r="D1441">
        <v>4.1961600000000002E-2</v>
      </c>
      <c r="E1441" t="s">
        <v>41</v>
      </c>
      <c r="F1441" t="s">
        <v>47</v>
      </c>
    </row>
    <row r="1442" spans="1:6" x14ac:dyDescent="0.25">
      <c r="A1442" t="str">
        <f t="shared" si="22"/>
        <v>HBSchPr_GC_12</v>
      </c>
      <c r="B1442">
        <v>12</v>
      </c>
      <c r="C1442" t="s">
        <v>34</v>
      </c>
      <c r="D1442">
        <v>2.6910900000000001E-2</v>
      </c>
      <c r="E1442" t="s">
        <v>41</v>
      </c>
      <c r="F1442" t="s">
        <v>47</v>
      </c>
    </row>
    <row r="1443" spans="1:6" x14ac:dyDescent="0.25">
      <c r="A1443" t="str">
        <f t="shared" si="22"/>
        <v>HBSchPr_GC_14</v>
      </c>
      <c r="B1443">
        <v>14</v>
      </c>
      <c r="C1443" t="s">
        <v>34</v>
      </c>
      <c r="D1443">
        <v>2.0177899999999999E-2</v>
      </c>
      <c r="E1443" t="s">
        <v>41</v>
      </c>
      <c r="F1443" t="s">
        <v>47</v>
      </c>
    </row>
    <row r="1444" spans="1:6" x14ac:dyDescent="0.25">
      <c r="A1444" t="str">
        <f t="shared" si="22"/>
        <v>HBSchPr_GC_16</v>
      </c>
      <c r="B1444">
        <v>16</v>
      </c>
      <c r="C1444" t="s">
        <v>34</v>
      </c>
      <c r="D1444">
        <v>1.83334E-2</v>
      </c>
      <c r="E1444" t="s">
        <v>41</v>
      </c>
      <c r="F1444" t="s">
        <v>47</v>
      </c>
    </row>
    <row r="1445" spans="1:6" x14ac:dyDescent="0.25">
      <c r="A1445" t="str">
        <f t="shared" si="22"/>
        <v>HBSchPr_GC_18</v>
      </c>
      <c r="B1445">
        <v>18</v>
      </c>
      <c r="C1445" t="s">
        <v>34</v>
      </c>
      <c r="D1445">
        <v>1.6488900000000001E-2</v>
      </c>
      <c r="E1445" t="s">
        <v>41</v>
      </c>
      <c r="F1445" t="s">
        <v>47</v>
      </c>
    </row>
    <row r="1446" spans="1:6" x14ac:dyDescent="0.25">
      <c r="A1446" t="str">
        <f t="shared" si="22"/>
        <v>HBSchPr_GC_20</v>
      </c>
      <c r="B1446">
        <v>20</v>
      </c>
      <c r="C1446" t="s">
        <v>34</v>
      </c>
      <c r="D1446">
        <v>1.46444E-2</v>
      </c>
      <c r="E1446" t="s">
        <v>41</v>
      </c>
      <c r="F1446" t="s">
        <v>47</v>
      </c>
    </row>
    <row r="1447" spans="1:6" x14ac:dyDescent="0.25">
      <c r="A1447" t="str">
        <f t="shared" si="22"/>
        <v>HBSchPr_GC_22</v>
      </c>
      <c r="B1447">
        <v>22</v>
      </c>
      <c r="C1447" t="s">
        <v>34</v>
      </c>
      <c r="D1447">
        <v>1.2799899999999999E-2</v>
      </c>
      <c r="E1447" t="s">
        <v>41</v>
      </c>
      <c r="F1447" t="s">
        <v>47</v>
      </c>
    </row>
    <row r="1448" spans="1:6" x14ac:dyDescent="0.25">
      <c r="A1448" t="str">
        <f t="shared" si="22"/>
        <v>HBSchPr_GC_24</v>
      </c>
      <c r="B1448">
        <v>24</v>
      </c>
      <c r="C1448" t="s">
        <v>34</v>
      </c>
      <c r="D1448">
        <v>1.0955400000000001E-2</v>
      </c>
      <c r="E1448" t="s">
        <v>41</v>
      </c>
      <c r="F1448" t="s">
        <v>47</v>
      </c>
    </row>
    <row r="1449" spans="1:6" x14ac:dyDescent="0.25">
      <c r="A1449" t="str">
        <f t="shared" si="22"/>
        <v>HBSchPr_GC_26</v>
      </c>
      <c r="B1449">
        <v>26</v>
      </c>
      <c r="C1449" t="s">
        <v>34</v>
      </c>
      <c r="D1449">
        <v>9.1108999999999999E-3</v>
      </c>
      <c r="E1449" t="s">
        <v>41</v>
      </c>
      <c r="F1449" t="s">
        <v>47</v>
      </c>
    </row>
    <row r="1450" spans="1:6" x14ac:dyDescent="0.25">
      <c r="A1450" t="str">
        <f t="shared" si="22"/>
        <v>HBSchPr_GC_28</v>
      </c>
      <c r="B1450">
        <v>28</v>
      </c>
      <c r="C1450" t="s">
        <v>34</v>
      </c>
      <c r="D1450">
        <v>7.2662999999999998E-3</v>
      </c>
      <c r="E1450" t="s">
        <v>41</v>
      </c>
      <c r="F1450" t="s">
        <v>47</v>
      </c>
    </row>
    <row r="1451" spans="1:6" x14ac:dyDescent="0.25">
      <c r="A1451" t="str">
        <f t="shared" si="22"/>
        <v>HBSchPr_GC_30</v>
      </c>
      <c r="B1451">
        <v>30</v>
      </c>
      <c r="C1451" t="s">
        <v>34</v>
      </c>
      <c r="D1451">
        <v>6.0843E-3</v>
      </c>
      <c r="E1451" t="s">
        <v>41</v>
      </c>
      <c r="F1451" t="s">
        <v>47</v>
      </c>
    </row>
    <row r="1452" spans="1:6" x14ac:dyDescent="0.25">
      <c r="A1452" t="str">
        <f t="shared" si="22"/>
        <v>HBSchPr_GC_32</v>
      </c>
      <c r="B1452">
        <v>32</v>
      </c>
      <c r="C1452" t="s">
        <v>34</v>
      </c>
      <c r="D1452">
        <v>4.9021999999999998E-3</v>
      </c>
      <c r="E1452" t="s">
        <v>41</v>
      </c>
      <c r="F1452" t="s">
        <v>47</v>
      </c>
    </row>
    <row r="1453" spans="1:6" x14ac:dyDescent="0.25">
      <c r="A1453" t="str">
        <f t="shared" si="22"/>
        <v>HBSchPr_GC_34</v>
      </c>
      <c r="B1453">
        <v>34</v>
      </c>
      <c r="C1453" t="s">
        <v>34</v>
      </c>
      <c r="D1453">
        <v>3.7201999999999999E-3</v>
      </c>
      <c r="E1453" t="s">
        <v>41</v>
      </c>
      <c r="F1453" t="s">
        <v>47</v>
      </c>
    </row>
    <row r="1454" spans="1:6" x14ac:dyDescent="0.25">
      <c r="A1454" t="str">
        <f t="shared" si="22"/>
        <v>HBSchPr_GC_36</v>
      </c>
      <c r="B1454">
        <v>36</v>
      </c>
      <c r="C1454" t="s">
        <v>34</v>
      </c>
      <c r="D1454">
        <v>2.5382E-3</v>
      </c>
      <c r="E1454" t="s">
        <v>41</v>
      </c>
      <c r="F1454" t="s">
        <v>47</v>
      </c>
    </row>
    <row r="1455" spans="1:6" x14ac:dyDescent="0.25">
      <c r="A1455" t="str">
        <f t="shared" si="22"/>
        <v>HBSchPr_GC_38</v>
      </c>
      <c r="B1455">
        <v>38</v>
      </c>
      <c r="C1455" t="s">
        <v>34</v>
      </c>
      <c r="D1455">
        <v>1.3561000000000001E-3</v>
      </c>
      <c r="E1455" t="s">
        <v>41</v>
      </c>
      <c r="F1455" t="s">
        <v>47</v>
      </c>
    </row>
    <row r="1456" spans="1:6" x14ac:dyDescent="0.25">
      <c r="A1456" t="str">
        <f t="shared" si="22"/>
        <v>HBSchPr_GC_40</v>
      </c>
      <c r="B1456">
        <v>40</v>
      </c>
      <c r="C1456" t="s">
        <v>34</v>
      </c>
      <c r="D1456">
        <v>4.9890000000000004E-4</v>
      </c>
      <c r="E1456" t="s">
        <v>41</v>
      </c>
      <c r="F1456" t="s">
        <v>47</v>
      </c>
    </row>
    <row r="1457" spans="1:6" x14ac:dyDescent="0.25">
      <c r="A1457" t="str">
        <f t="shared" si="22"/>
        <v>HBSchPr_GC_42</v>
      </c>
      <c r="B1457">
        <v>42</v>
      </c>
      <c r="C1457" t="s">
        <v>34</v>
      </c>
      <c r="D1457">
        <v>4.9890000000000004E-4</v>
      </c>
      <c r="E1457" t="s">
        <v>41</v>
      </c>
      <c r="F1457" t="s">
        <v>47</v>
      </c>
    </row>
    <row r="1458" spans="1:6" x14ac:dyDescent="0.25">
      <c r="A1458" t="str">
        <f t="shared" si="22"/>
        <v>HBSchPr_GC_44</v>
      </c>
      <c r="B1458">
        <v>44</v>
      </c>
      <c r="C1458" t="s">
        <v>34</v>
      </c>
      <c r="D1458">
        <v>4.9890000000000004E-4</v>
      </c>
      <c r="E1458" t="s">
        <v>41</v>
      </c>
      <c r="F1458" t="s">
        <v>47</v>
      </c>
    </row>
    <row r="1459" spans="1:6" x14ac:dyDescent="0.25">
      <c r="A1459" t="str">
        <f t="shared" si="22"/>
        <v>HBSchPr_GC_46</v>
      </c>
      <c r="B1459">
        <v>46</v>
      </c>
      <c r="C1459" t="s">
        <v>34</v>
      </c>
      <c r="D1459">
        <v>4.9890000000000004E-4</v>
      </c>
      <c r="E1459" t="s">
        <v>41</v>
      </c>
      <c r="F1459" t="s">
        <v>47</v>
      </c>
    </row>
    <row r="1460" spans="1:6" x14ac:dyDescent="0.25">
      <c r="A1460" t="str">
        <f t="shared" si="22"/>
        <v>HBSchPr_GC_48</v>
      </c>
      <c r="B1460">
        <v>48</v>
      </c>
      <c r="C1460" t="s">
        <v>34</v>
      </c>
      <c r="D1460">
        <v>4.9890000000000004E-4</v>
      </c>
      <c r="E1460" t="s">
        <v>41</v>
      </c>
      <c r="F1460" t="s">
        <v>47</v>
      </c>
    </row>
    <row r="1461" spans="1:6" x14ac:dyDescent="0.25">
      <c r="A1461" t="str">
        <f t="shared" si="22"/>
        <v>HBSchPr_GC_50</v>
      </c>
      <c r="B1461">
        <v>50</v>
      </c>
      <c r="C1461" t="s">
        <v>34</v>
      </c>
      <c r="D1461">
        <v>0</v>
      </c>
      <c r="E1461" t="s">
        <v>41</v>
      </c>
      <c r="F1461" t="s">
        <v>47</v>
      </c>
    </row>
    <row r="1462" spans="1:6" x14ac:dyDescent="0.25">
      <c r="A1462" t="str">
        <f t="shared" si="22"/>
        <v>HBSchPr_GC_52</v>
      </c>
      <c r="B1462">
        <v>52</v>
      </c>
      <c r="C1462" t="s">
        <v>34</v>
      </c>
      <c r="D1462">
        <v>0</v>
      </c>
      <c r="E1462" t="s">
        <v>41</v>
      </c>
      <c r="F1462" t="s">
        <v>47</v>
      </c>
    </row>
    <row r="1463" spans="1:6" x14ac:dyDescent="0.25">
      <c r="A1463" t="str">
        <f t="shared" si="22"/>
        <v>HBSchPr_GC_54</v>
      </c>
      <c r="B1463">
        <v>54</v>
      </c>
      <c r="C1463" t="s">
        <v>34</v>
      </c>
      <c r="D1463">
        <v>0</v>
      </c>
      <c r="E1463" t="s">
        <v>41</v>
      </c>
      <c r="F1463" t="s">
        <v>47</v>
      </c>
    </row>
    <row r="1464" spans="1:6" x14ac:dyDescent="0.25">
      <c r="A1464" t="str">
        <f t="shared" si="22"/>
        <v>HBSchPr_GC_56</v>
      </c>
      <c r="B1464">
        <v>56</v>
      </c>
      <c r="C1464" t="s">
        <v>34</v>
      </c>
      <c r="D1464">
        <v>0</v>
      </c>
      <c r="E1464" t="s">
        <v>41</v>
      </c>
      <c r="F1464" t="s">
        <v>47</v>
      </c>
    </row>
    <row r="1465" spans="1:6" x14ac:dyDescent="0.25">
      <c r="A1465" t="str">
        <f t="shared" si="22"/>
        <v>HBSchPr_GC_58</v>
      </c>
      <c r="B1465">
        <v>58</v>
      </c>
      <c r="C1465" t="s">
        <v>34</v>
      </c>
      <c r="D1465">
        <v>0</v>
      </c>
      <c r="E1465" t="s">
        <v>41</v>
      </c>
      <c r="F1465" t="s">
        <v>47</v>
      </c>
    </row>
    <row r="1466" spans="1:6" x14ac:dyDescent="0.25">
      <c r="A1466" t="str">
        <f t="shared" si="22"/>
        <v>HBSchPr_GC_60</v>
      </c>
      <c r="B1466">
        <v>60</v>
      </c>
      <c r="C1466" t="s">
        <v>34</v>
      </c>
      <c r="D1466">
        <v>0</v>
      </c>
      <c r="E1466" t="s">
        <v>41</v>
      </c>
      <c r="F1466" t="s">
        <v>47</v>
      </c>
    </row>
    <row r="1467" spans="1:6" x14ac:dyDescent="0.25">
      <c r="A1467" t="str">
        <f t="shared" si="22"/>
        <v>HBSchPr_GC_62</v>
      </c>
      <c r="B1467">
        <v>62</v>
      </c>
      <c r="C1467" t="s">
        <v>34</v>
      </c>
      <c r="D1467">
        <v>0</v>
      </c>
      <c r="E1467" t="s">
        <v>41</v>
      </c>
      <c r="F1467" t="s">
        <v>47</v>
      </c>
    </row>
    <row r="1468" spans="1:6" x14ac:dyDescent="0.25">
      <c r="A1468" t="str">
        <f t="shared" si="22"/>
        <v>HBSchPr_GC_64</v>
      </c>
      <c r="B1468">
        <v>64</v>
      </c>
      <c r="C1468" t="s">
        <v>34</v>
      </c>
      <c r="D1468">
        <v>0</v>
      </c>
      <c r="E1468" t="s">
        <v>41</v>
      </c>
      <c r="F1468" t="s">
        <v>47</v>
      </c>
    </row>
    <row r="1469" spans="1:6" x14ac:dyDescent="0.25">
      <c r="A1469" t="str">
        <f t="shared" si="22"/>
        <v>HBSchPr_GC_66</v>
      </c>
      <c r="B1469">
        <v>66</v>
      </c>
      <c r="C1469" t="s">
        <v>34</v>
      </c>
      <c r="D1469">
        <v>0</v>
      </c>
      <c r="E1469" t="s">
        <v>41</v>
      </c>
      <c r="F1469" t="s">
        <v>47</v>
      </c>
    </row>
    <row r="1470" spans="1:6" x14ac:dyDescent="0.25">
      <c r="A1470" t="str">
        <f t="shared" si="22"/>
        <v>HBSchPr_GC_68</v>
      </c>
      <c r="B1470">
        <v>68</v>
      </c>
      <c r="C1470" t="s">
        <v>34</v>
      </c>
      <c r="D1470">
        <v>0</v>
      </c>
      <c r="E1470" t="s">
        <v>41</v>
      </c>
      <c r="F1470" t="s">
        <v>47</v>
      </c>
    </row>
    <row r="1471" spans="1:6" x14ac:dyDescent="0.25">
      <c r="A1471" t="str">
        <f t="shared" si="22"/>
        <v>HBSchPr_GC_70</v>
      </c>
      <c r="B1471">
        <v>70</v>
      </c>
      <c r="C1471" t="s">
        <v>34</v>
      </c>
      <c r="D1471">
        <v>0</v>
      </c>
      <c r="E1471" t="s">
        <v>41</v>
      </c>
      <c r="F1471" t="s">
        <v>47</v>
      </c>
    </row>
    <row r="1472" spans="1:6" x14ac:dyDescent="0.25">
      <c r="A1472" t="str">
        <f t="shared" si="22"/>
        <v>HBSchPr_GC_72</v>
      </c>
      <c r="B1472">
        <v>72</v>
      </c>
      <c r="C1472" t="s">
        <v>34</v>
      </c>
      <c r="D1472">
        <v>0</v>
      </c>
      <c r="E1472" t="s">
        <v>41</v>
      </c>
      <c r="F1472" t="s">
        <v>47</v>
      </c>
    </row>
    <row r="1473" spans="1:6" x14ac:dyDescent="0.25">
      <c r="A1473" t="str">
        <f t="shared" si="22"/>
        <v>HBSchPr_GC_74</v>
      </c>
      <c r="B1473">
        <v>74</v>
      </c>
      <c r="C1473" t="s">
        <v>34</v>
      </c>
      <c r="D1473">
        <v>0</v>
      </c>
      <c r="E1473" t="s">
        <v>41</v>
      </c>
      <c r="F1473" t="s">
        <v>47</v>
      </c>
    </row>
    <row r="1474" spans="1:6" x14ac:dyDescent="0.25">
      <c r="A1474" t="str">
        <f t="shared" ref="A1474:A1537" si="23">C1474&amp;"_"&amp;E1474&amp;"_"&amp;B1474</f>
        <v>HBSchPr_GC_76</v>
      </c>
      <c r="B1474">
        <v>76</v>
      </c>
      <c r="C1474" t="s">
        <v>34</v>
      </c>
      <c r="D1474">
        <v>0</v>
      </c>
      <c r="E1474" t="s">
        <v>41</v>
      </c>
      <c r="F1474" t="s">
        <v>47</v>
      </c>
    </row>
    <row r="1475" spans="1:6" x14ac:dyDescent="0.25">
      <c r="A1475" t="str">
        <f t="shared" si="23"/>
        <v>HBSchPr_GC_78</v>
      </c>
      <c r="B1475">
        <v>78</v>
      </c>
      <c r="C1475" t="s">
        <v>34</v>
      </c>
      <c r="D1475">
        <v>0</v>
      </c>
      <c r="E1475" t="s">
        <v>41</v>
      </c>
      <c r="F1475" t="s">
        <v>47</v>
      </c>
    </row>
    <row r="1476" spans="1:6" x14ac:dyDescent="0.25">
      <c r="A1476" t="str">
        <f t="shared" si="23"/>
        <v>HBSchPr_GC_80</v>
      </c>
      <c r="B1476">
        <v>80</v>
      </c>
      <c r="C1476" t="s">
        <v>34</v>
      </c>
      <c r="D1476">
        <v>0</v>
      </c>
      <c r="E1476" t="s">
        <v>41</v>
      </c>
      <c r="F1476" t="s">
        <v>47</v>
      </c>
    </row>
    <row r="1477" spans="1:6" x14ac:dyDescent="0.25">
      <c r="A1477" t="str">
        <f t="shared" si="23"/>
        <v>HBSchPr_GC_82</v>
      </c>
      <c r="B1477">
        <v>82</v>
      </c>
      <c r="C1477" t="s">
        <v>34</v>
      </c>
      <c r="D1477">
        <v>0</v>
      </c>
      <c r="E1477" t="s">
        <v>41</v>
      </c>
      <c r="F1477" t="s">
        <v>47</v>
      </c>
    </row>
    <row r="1478" spans="1:6" x14ac:dyDescent="0.25">
      <c r="A1478" t="str">
        <f t="shared" si="23"/>
        <v>HBSchPr_GC_84</v>
      </c>
      <c r="B1478">
        <v>84</v>
      </c>
      <c r="C1478" t="s">
        <v>34</v>
      </c>
      <c r="D1478">
        <v>0</v>
      </c>
      <c r="E1478" t="s">
        <v>41</v>
      </c>
      <c r="F1478" t="s">
        <v>47</v>
      </c>
    </row>
    <row r="1479" spans="1:6" x14ac:dyDescent="0.25">
      <c r="A1479" t="str">
        <f t="shared" si="23"/>
        <v>HBSchPr_GC_86</v>
      </c>
      <c r="B1479">
        <v>86</v>
      </c>
      <c r="C1479" t="s">
        <v>34</v>
      </c>
      <c r="D1479">
        <v>0</v>
      </c>
      <c r="E1479" t="s">
        <v>41</v>
      </c>
      <c r="F1479" t="s">
        <v>47</v>
      </c>
    </row>
    <row r="1480" spans="1:6" x14ac:dyDescent="0.25">
      <c r="A1480" t="str">
        <f t="shared" si="23"/>
        <v>HBSchPr_GC_88</v>
      </c>
      <c r="B1480">
        <v>88</v>
      </c>
      <c r="C1480" t="s">
        <v>34</v>
      </c>
      <c r="D1480">
        <v>0</v>
      </c>
      <c r="E1480" t="s">
        <v>41</v>
      </c>
      <c r="F1480" t="s">
        <v>47</v>
      </c>
    </row>
    <row r="1481" spans="1:6" x14ac:dyDescent="0.25">
      <c r="A1481" t="str">
        <f t="shared" si="23"/>
        <v>HBSchPr_GC_90</v>
      </c>
      <c r="B1481">
        <v>90</v>
      </c>
      <c r="C1481" t="s">
        <v>34</v>
      </c>
      <c r="D1481">
        <v>0</v>
      </c>
      <c r="E1481" t="s">
        <v>41</v>
      </c>
      <c r="F1481" t="s">
        <v>47</v>
      </c>
    </row>
    <row r="1482" spans="1:6" x14ac:dyDescent="0.25">
      <c r="A1482" t="str">
        <f t="shared" si="23"/>
        <v>HBSchPr_GC_92</v>
      </c>
      <c r="B1482">
        <v>92</v>
      </c>
      <c r="C1482" t="s">
        <v>34</v>
      </c>
      <c r="D1482">
        <v>0</v>
      </c>
      <c r="E1482" t="s">
        <v>41</v>
      </c>
      <c r="F1482" t="s">
        <v>47</v>
      </c>
    </row>
    <row r="1483" spans="1:6" x14ac:dyDescent="0.25">
      <c r="A1483" t="str">
        <f t="shared" si="23"/>
        <v>HBSchPr_GC_94</v>
      </c>
      <c r="B1483">
        <v>94</v>
      </c>
      <c r="C1483" t="s">
        <v>34</v>
      </c>
      <c r="D1483">
        <v>0</v>
      </c>
      <c r="E1483" t="s">
        <v>41</v>
      </c>
      <c r="F1483" t="s">
        <v>47</v>
      </c>
    </row>
    <row r="1484" spans="1:6" x14ac:dyDescent="0.25">
      <c r="A1484" t="str">
        <f t="shared" si="23"/>
        <v>HBSchPr_GC_96</v>
      </c>
      <c r="B1484">
        <v>96</v>
      </c>
      <c r="C1484" t="s">
        <v>34</v>
      </c>
      <c r="D1484">
        <v>0</v>
      </c>
      <c r="E1484" t="s">
        <v>41</v>
      </c>
      <c r="F1484" t="s">
        <v>47</v>
      </c>
    </row>
    <row r="1485" spans="1:6" x14ac:dyDescent="0.25">
      <c r="A1485" t="str">
        <f t="shared" si="23"/>
        <v>HBSchPr_GC_98</v>
      </c>
      <c r="B1485">
        <v>98</v>
      </c>
      <c r="C1485" t="s">
        <v>34</v>
      </c>
      <c r="D1485">
        <v>0</v>
      </c>
      <c r="E1485" t="s">
        <v>41</v>
      </c>
      <c r="F1485" t="s">
        <v>47</v>
      </c>
    </row>
    <row r="1486" spans="1:6" x14ac:dyDescent="0.25">
      <c r="A1486" t="str">
        <f t="shared" si="23"/>
        <v>HBSchPr_GC_100</v>
      </c>
      <c r="B1486">
        <v>100</v>
      </c>
      <c r="C1486" t="s">
        <v>34</v>
      </c>
      <c r="D1486">
        <v>0</v>
      </c>
      <c r="E1486" t="s">
        <v>41</v>
      </c>
      <c r="F1486" t="s">
        <v>47</v>
      </c>
    </row>
    <row r="1487" spans="1:6" x14ac:dyDescent="0.25">
      <c r="A1487" t="str">
        <f t="shared" si="23"/>
        <v>HBSchPr_GC_102</v>
      </c>
      <c r="B1487">
        <v>102</v>
      </c>
      <c r="C1487" t="s">
        <v>34</v>
      </c>
      <c r="D1487">
        <v>0</v>
      </c>
      <c r="E1487" t="s">
        <v>41</v>
      </c>
      <c r="F1487" t="s">
        <v>47</v>
      </c>
    </row>
    <row r="1488" spans="1:6" x14ac:dyDescent="0.25">
      <c r="A1488" t="str">
        <f t="shared" si="23"/>
        <v>HBSchPr_GC_104</v>
      </c>
      <c r="B1488">
        <v>104</v>
      </c>
      <c r="C1488" t="s">
        <v>34</v>
      </c>
      <c r="D1488">
        <v>0</v>
      </c>
      <c r="E1488" t="s">
        <v>41</v>
      </c>
      <c r="F1488" t="s">
        <v>47</v>
      </c>
    </row>
    <row r="1489" spans="1:6" x14ac:dyDescent="0.25">
      <c r="A1489" t="str">
        <f t="shared" si="23"/>
        <v>HBSchPr_GC_106</v>
      </c>
      <c r="B1489">
        <v>106</v>
      </c>
      <c r="C1489" t="s">
        <v>34</v>
      </c>
      <c r="D1489">
        <v>0</v>
      </c>
      <c r="E1489" t="s">
        <v>41</v>
      </c>
      <c r="F1489" t="s">
        <v>47</v>
      </c>
    </row>
    <row r="1490" spans="1:6" x14ac:dyDescent="0.25">
      <c r="A1490" t="str">
        <f t="shared" si="23"/>
        <v>HBSchPr_GC_108</v>
      </c>
      <c r="B1490">
        <v>108</v>
      </c>
      <c r="C1490" t="s">
        <v>34</v>
      </c>
      <c r="D1490">
        <v>0</v>
      </c>
      <c r="E1490" t="s">
        <v>41</v>
      </c>
      <c r="F1490" t="s">
        <v>47</v>
      </c>
    </row>
    <row r="1491" spans="1:6" x14ac:dyDescent="0.25">
      <c r="A1491" t="str">
        <f t="shared" si="23"/>
        <v>HBSchPr_GC_110</v>
      </c>
      <c r="B1491">
        <v>110</v>
      </c>
      <c r="C1491" t="s">
        <v>34</v>
      </c>
      <c r="D1491">
        <v>0</v>
      </c>
      <c r="E1491" t="s">
        <v>41</v>
      </c>
      <c r="F1491" t="s">
        <v>47</v>
      </c>
    </row>
    <row r="1492" spans="1:6" x14ac:dyDescent="0.25">
      <c r="A1492" t="str">
        <f t="shared" si="23"/>
        <v>HBSchPr_GC_112</v>
      </c>
      <c r="B1492">
        <v>112</v>
      </c>
      <c r="C1492" t="s">
        <v>34</v>
      </c>
      <c r="D1492">
        <v>0</v>
      </c>
      <c r="E1492" t="s">
        <v>41</v>
      </c>
      <c r="F1492" t="s">
        <v>47</v>
      </c>
    </row>
    <row r="1493" spans="1:6" x14ac:dyDescent="0.25">
      <c r="A1493" t="str">
        <f t="shared" si="23"/>
        <v>HBSchPr_GC_114</v>
      </c>
      <c r="B1493">
        <v>114</v>
      </c>
      <c r="C1493" t="s">
        <v>34</v>
      </c>
      <c r="D1493">
        <v>0</v>
      </c>
      <c r="E1493" t="s">
        <v>41</v>
      </c>
      <c r="F1493" t="s">
        <v>47</v>
      </c>
    </row>
    <row r="1494" spans="1:6" x14ac:dyDescent="0.25">
      <c r="A1494" t="str">
        <f t="shared" si="23"/>
        <v>HBSchPr_GC_116</v>
      </c>
      <c r="B1494">
        <v>116</v>
      </c>
      <c r="C1494" t="s">
        <v>34</v>
      </c>
      <c r="D1494">
        <v>0</v>
      </c>
      <c r="E1494" t="s">
        <v>41</v>
      </c>
      <c r="F1494" t="s">
        <v>47</v>
      </c>
    </row>
    <row r="1495" spans="1:6" x14ac:dyDescent="0.25">
      <c r="A1495" t="str">
        <f t="shared" si="23"/>
        <v>HBSchPr_GC_118</v>
      </c>
      <c r="B1495">
        <v>118</v>
      </c>
      <c r="C1495" t="s">
        <v>34</v>
      </c>
      <c r="D1495">
        <v>0</v>
      </c>
      <c r="E1495" t="s">
        <v>41</v>
      </c>
      <c r="F1495" t="s">
        <v>47</v>
      </c>
    </row>
    <row r="1496" spans="1:6" x14ac:dyDescent="0.25">
      <c r="A1496" t="str">
        <f t="shared" si="23"/>
        <v>HBSchPr_GC_120</v>
      </c>
      <c r="B1496">
        <v>120</v>
      </c>
      <c r="C1496" t="s">
        <v>34</v>
      </c>
      <c r="D1496">
        <v>0</v>
      </c>
      <c r="E1496" t="s">
        <v>41</v>
      </c>
      <c r="F1496" t="s">
        <v>47</v>
      </c>
    </row>
    <row r="1497" spans="1:6" x14ac:dyDescent="0.25">
      <c r="A1497" t="str">
        <f t="shared" si="23"/>
        <v>HBSchPr_GC_122</v>
      </c>
      <c r="B1497">
        <v>122</v>
      </c>
      <c r="C1497" t="s">
        <v>34</v>
      </c>
      <c r="D1497">
        <v>0</v>
      </c>
      <c r="E1497" t="s">
        <v>41</v>
      </c>
      <c r="F1497" t="s">
        <v>47</v>
      </c>
    </row>
    <row r="1498" spans="1:6" x14ac:dyDescent="0.25">
      <c r="A1498" t="str">
        <f t="shared" si="23"/>
        <v>HBSchPr_GC_124</v>
      </c>
      <c r="B1498">
        <v>124</v>
      </c>
      <c r="C1498" t="s">
        <v>34</v>
      </c>
      <c r="D1498">
        <v>0</v>
      </c>
      <c r="E1498" t="s">
        <v>41</v>
      </c>
      <c r="F1498" t="s">
        <v>47</v>
      </c>
    </row>
    <row r="1499" spans="1:6" x14ac:dyDescent="0.25">
      <c r="A1499" t="str">
        <f t="shared" si="23"/>
        <v>HBSchPr_GC_126</v>
      </c>
      <c r="B1499">
        <v>126</v>
      </c>
      <c r="C1499" t="s">
        <v>34</v>
      </c>
      <c r="D1499">
        <v>0</v>
      </c>
      <c r="E1499" t="s">
        <v>41</v>
      </c>
      <c r="F1499" t="s">
        <v>47</v>
      </c>
    </row>
    <row r="1500" spans="1:6" x14ac:dyDescent="0.25">
      <c r="A1500" t="str">
        <f t="shared" si="23"/>
        <v>HBSchPr_GC_128</v>
      </c>
      <c r="B1500">
        <v>128</v>
      </c>
      <c r="C1500" t="s">
        <v>34</v>
      </c>
      <c r="D1500">
        <v>0</v>
      </c>
      <c r="E1500" t="s">
        <v>41</v>
      </c>
      <c r="F1500" t="s">
        <v>47</v>
      </c>
    </row>
    <row r="1501" spans="1:6" x14ac:dyDescent="0.25">
      <c r="A1501" t="str">
        <f t="shared" si="23"/>
        <v>HBSchPr_GC_130</v>
      </c>
      <c r="B1501">
        <v>130</v>
      </c>
      <c r="C1501" t="s">
        <v>34</v>
      </c>
      <c r="D1501">
        <v>0</v>
      </c>
      <c r="E1501" t="s">
        <v>41</v>
      </c>
      <c r="F1501" t="s">
        <v>47</v>
      </c>
    </row>
    <row r="1502" spans="1:6" x14ac:dyDescent="0.25">
      <c r="A1502" t="str">
        <f t="shared" si="23"/>
        <v>HBSchPr_GC_132</v>
      </c>
      <c r="B1502">
        <v>132</v>
      </c>
      <c r="C1502" t="s">
        <v>34</v>
      </c>
      <c r="D1502">
        <v>0</v>
      </c>
      <c r="E1502" t="s">
        <v>41</v>
      </c>
      <c r="F1502" t="s">
        <v>47</v>
      </c>
    </row>
    <row r="1503" spans="1:6" x14ac:dyDescent="0.25">
      <c r="A1503" t="str">
        <f t="shared" si="23"/>
        <v>HBSchPr_GC_134</v>
      </c>
      <c r="B1503">
        <v>134</v>
      </c>
      <c r="C1503" t="s">
        <v>34</v>
      </c>
      <c r="D1503">
        <v>0</v>
      </c>
      <c r="E1503" t="s">
        <v>41</v>
      </c>
      <c r="F1503" t="s">
        <v>47</v>
      </c>
    </row>
    <row r="1504" spans="1:6" x14ac:dyDescent="0.25">
      <c r="A1504" t="str">
        <f t="shared" si="23"/>
        <v>HBSchPr_GC_136</v>
      </c>
      <c r="B1504">
        <v>136</v>
      </c>
      <c r="C1504" t="s">
        <v>34</v>
      </c>
      <c r="D1504">
        <v>0</v>
      </c>
      <c r="E1504" t="s">
        <v>41</v>
      </c>
      <c r="F1504" t="s">
        <v>47</v>
      </c>
    </row>
    <row r="1505" spans="1:6" x14ac:dyDescent="0.25">
      <c r="A1505" t="str">
        <f t="shared" si="23"/>
        <v>HBSchPr_GC_138</v>
      </c>
      <c r="B1505">
        <v>138</v>
      </c>
      <c r="C1505" t="s">
        <v>34</v>
      </c>
      <c r="D1505">
        <v>0</v>
      </c>
      <c r="E1505" t="s">
        <v>41</v>
      </c>
      <c r="F1505" t="s">
        <v>47</v>
      </c>
    </row>
    <row r="1506" spans="1:6" x14ac:dyDescent="0.25">
      <c r="A1506" t="str">
        <f t="shared" si="23"/>
        <v>HBSchPr_GC_140</v>
      </c>
      <c r="B1506">
        <v>140</v>
      </c>
      <c r="C1506" t="s">
        <v>34</v>
      </c>
      <c r="D1506">
        <v>0</v>
      </c>
      <c r="E1506" t="s">
        <v>41</v>
      </c>
      <c r="F1506" t="s">
        <v>47</v>
      </c>
    </row>
    <row r="1507" spans="1:6" x14ac:dyDescent="0.25">
      <c r="A1507" t="str">
        <f t="shared" si="23"/>
        <v>HBSchPr_GC_142</v>
      </c>
      <c r="B1507">
        <v>142</v>
      </c>
      <c r="C1507" t="s">
        <v>34</v>
      </c>
      <c r="D1507">
        <v>0</v>
      </c>
      <c r="E1507" t="s">
        <v>41</v>
      </c>
      <c r="F1507" t="s">
        <v>47</v>
      </c>
    </row>
    <row r="1508" spans="1:6" x14ac:dyDescent="0.25">
      <c r="A1508" t="str">
        <f t="shared" si="23"/>
        <v>HBSchPr_GC_144</v>
      </c>
      <c r="B1508">
        <v>144</v>
      </c>
      <c r="C1508" t="s">
        <v>34</v>
      </c>
      <c r="D1508">
        <v>0</v>
      </c>
      <c r="E1508" t="s">
        <v>41</v>
      </c>
      <c r="F1508" t="s">
        <v>47</v>
      </c>
    </row>
    <row r="1509" spans="1:6" x14ac:dyDescent="0.25">
      <c r="A1509" t="str">
        <f t="shared" si="23"/>
        <v>HBSchPr_GC_146</v>
      </c>
      <c r="B1509">
        <v>146</v>
      </c>
      <c r="C1509" t="s">
        <v>34</v>
      </c>
      <c r="D1509">
        <v>0</v>
      </c>
      <c r="E1509" t="s">
        <v>41</v>
      </c>
      <c r="F1509" t="s">
        <v>47</v>
      </c>
    </row>
    <row r="1510" spans="1:6" x14ac:dyDescent="0.25">
      <c r="A1510" t="str">
        <f t="shared" si="23"/>
        <v>HBSchPr_GC_148</v>
      </c>
      <c r="B1510">
        <v>148</v>
      </c>
      <c r="C1510" t="s">
        <v>34</v>
      </c>
      <c r="D1510">
        <v>0</v>
      </c>
      <c r="E1510" t="s">
        <v>41</v>
      </c>
      <c r="F1510" t="s">
        <v>47</v>
      </c>
    </row>
    <row r="1511" spans="1:6" x14ac:dyDescent="0.25">
      <c r="A1511" t="str">
        <f t="shared" si="23"/>
        <v>HBSchPr_GC_150</v>
      </c>
      <c r="B1511">
        <v>150</v>
      </c>
      <c r="C1511" t="s">
        <v>34</v>
      </c>
      <c r="D1511">
        <v>0</v>
      </c>
      <c r="E1511" t="s">
        <v>41</v>
      </c>
      <c r="F1511" t="s">
        <v>47</v>
      </c>
    </row>
    <row r="1512" spans="1:6" x14ac:dyDescent="0.25">
      <c r="A1512" t="str">
        <f t="shared" si="23"/>
        <v>HBSchPr_GC_152</v>
      </c>
      <c r="B1512">
        <v>152</v>
      </c>
      <c r="C1512" t="s">
        <v>34</v>
      </c>
      <c r="D1512">
        <v>0</v>
      </c>
      <c r="E1512" t="s">
        <v>41</v>
      </c>
      <c r="F1512" t="s">
        <v>47</v>
      </c>
    </row>
    <row r="1513" spans="1:6" x14ac:dyDescent="0.25">
      <c r="A1513" t="str">
        <f t="shared" si="23"/>
        <v>HBSchPr_GC_154</v>
      </c>
      <c r="B1513">
        <v>154</v>
      </c>
      <c r="C1513" t="s">
        <v>34</v>
      </c>
      <c r="D1513">
        <v>0</v>
      </c>
      <c r="E1513" t="s">
        <v>41</v>
      </c>
      <c r="F1513" t="s">
        <v>47</v>
      </c>
    </row>
    <row r="1514" spans="1:6" x14ac:dyDescent="0.25">
      <c r="A1514" t="str">
        <f t="shared" si="23"/>
        <v>HBSchPr_GC_156</v>
      </c>
      <c r="B1514">
        <v>156</v>
      </c>
      <c r="C1514" t="s">
        <v>34</v>
      </c>
      <c r="D1514">
        <v>0</v>
      </c>
      <c r="E1514" t="s">
        <v>41</v>
      </c>
      <c r="F1514" t="s">
        <v>47</v>
      </c>
    </row>
    <row r="1515" spans="1:6" x14ac:dyDescent="0.25">
      <c r="A1515" t="str">
        <f t="shared" si="23"/>
        <v>HBSchPr_GC_158</v>
      </c>
      <c r="B1515">
        <v>158</v>
      </c>
      <c r="C1515" t="s">
        <v>34</v>
      </c>
      <c r="D1515">
        <v>0</v>
      </c>
      <c r="E1515" t="s">
        <v>41</v>
      </c>
      <c r="F1515" t="s">
        <v>47</v>
      </c>
    </row>
    <row r="1516" spans="1:6" x14ac:dyDescent="0.25">
      <c r="A1516" t="str">
        <f t="shared" si="23"/>
        <v>HBSchPr_GC_160</v>
      </c>
      <c r="B1516">
        <v>160</v>
      </c>
      <c r="C1516" t="s">
        <v>34</v>
      </c>
      <c r="D1516">
        <v>0</v>
      </c>
      <c r="E1516" t="s">
        <v>41</v>
      </c>
      <c r="F1516" t="s">
        <v>47</v>
      </c>
    </row>
    <row r="1517" spans="1:6" x14ac:dyDescent="0.25">
      <c r="A1517" t="str">
        <f t="shared" si="23"/>
        <v>HBSchPr_GC_162</v>
      </c>
      <c r="B1517">
        <v>162</v>
      </c>
      <c r="C1517" t="s">
        <v>34</v>
      </c>
      <c r="D1517">
        <v>0</v>
      </c>
      <c r="E1517" t="s">
        <v>41</v>
      </c>
      <c r="F1517" t="s">
        <v>47</v>
      </c>
    </row>
    <row r="1518" spans="1:6" x14ac:dyDescent="0.25">
      <c r="A1518" t="str">
        <f t="shared" si="23"/>
        <v>HBSchPr_GC_164</v>
      </c>
      <c r="B1518">
        <v>164</v>
      </c>
      <c r="C1518" t="s">
        <v>34</v>
      </c>
      <c r="D1518">
        <v>0</v>
      </c>
      <c r="E1518" t="s">
        <v>41</v>
      </c>
      <c r="F1518" t="s">
        <v>47</v>
      </c>
    </row>
    <row r="1519" spans="1:6" x14ac:dyDescent="0.25">
      <c r="A1519" t="str">
        <f t="shared" si="23"/>
        <v>HBSchPr_GC_166</v>
      </c>
      <c r="B1519">
        <v>166</v>
      </c>
      <c r="C1519" t="s">
        <v>34</v>
      </c>
      <c r="D1519">
        <v>0</v>
      </c>
      <c r="E1519" t="s">
        <v>41</v>
      </c>
      <c r="F1519" t="s">
        <v>47</v>
      </c>
    </row>
    <row r="1520" spans="1:6" x14ac:dyDescent="0.25">
      <c r="A1520" t="str">
        <f t="shared" si="23"/>
        <v>HBSchPr_GC_168</v>
      </c>
      <c r="B1520">
        <v>168</v>
      </c>
      <c r="C1520" t="s">
        <v>34</v>
      </c>
      <c r="D1520">
        <v>0</v>
      </c>
      <c r="E1520" t="s">
        <v>41</v>
      </c>
      <c r="F1520" t="s">
        <v>47</v>
      </c>
    </row>
    <row r="1521" spans="1:6" x14ac:dyDescent="0.25">
      <c r="A1521" t="str">
        <f t="shared" si="23"/>
        <v>HBSchPr_GC_170</v>
      </c>
      <c r="B1521">
        <v>170</v>
      </c>
      <c r="C1521" t="s">
        <v>34</v>
      </c>
      <c r="D1521">
        <v>0</v>
      </c>
      <c r="E1521" t="s">
        <v>41</v>
      </c>
      <c r="F1521" t="s">
        <v>47</v>
      </c>
    </row>
    <row r="1522" spans="1:6" x14ac:dyDescent="0.25">
      <c r="A1522" t="str">
        <f t="shared" si="23"/>
        <v>HBSchPr_GC_172</v>
      </c>
      <c r="B1522">
        <v>172</v>
      </c>
      <c r="C1522" t="s">
        <v>34</v>
      </c>
      <c r="D1522">
        <v>0</v>
      </c>
      <c r="E1522" t="s">
        <v>41</v>
      </c>
      <c r="F1522" t="s">
        <v>47</v>
      </c>
    </row>
    <row r="1523" spans="1:6" x14ac:dyDescent="0.25">
      <c r="A1523" t="str">
        <f t="shared" si="23"/>
        <v>HBSchPr_GC_174</v>
      </c>
      <c r="B1523">
        <v>174</v>
      </c>
      <c r="C1523" t="s">
        <v>34</v>
      </c>
      <c r="D1523">
        <v>0</v>
      </c>
      <c r="E1523" t="s">
        <v>41</v>
      </c>
      <c r="F1523" t="s">
        <v>47</v>
      </c>
    </row>
    <row r="1524" spans="1:6" x14ac:dyDescent="0.25">
      <c r="A1524" t="str">
        <f t="shared" si="23"/>
        <v>HBSchPr_GC_176</v>
      </c>
      <c r="B1524">
        <v>176</v>
      </c>
      <c r="C1524" t="s">
        <v>34</v>
      </c>
      <c r="D1524">
        <v>0</v>
      </c>
      <c r="E1524" t="s">
        <v>41</v>
      </c>
      <c r="F1524" t="s">
        <v>47</v>
      </c>
    </row>
    <row r="1525" spans="1:6" x14ac:dyDescent="0.25">
      <c r="A1525" t="str">
        <f t="shared" si="23"/>
        <v>HBSchPr_GC_178</v>
      </c>
      <c r="B1525">
        <v>178</v>
      </c>
      <c r="C1525" t="s">
        <v>34</v>
      </c>
      <c r="D1525">
        <v>0</v>
      </c>
      <c r="E1525" t="s">
        <v>41</v>
      </c>
      <c r="F1525" t="s">
        <v>47</v>
      </c>
    </row>
    <row r="1526" spans="1:6" x14ac:dyDescent="0.25">
      <c r="A1526" t="str">
        <f t="shared" si="23"/>
        <v>HBSchPr_GC_180</v>
      </c>
      <c r="B1526">
        <v>180</v>
      </c>
      <c r="C1526" t="s">
        <v>34</v>
      </c>
      <c r="D1526">
        <v>0</v>
      </c>
      <c r="E1526" t="s">
        <v>41</v>
      </c>
      <c r="F1526" t="s">
        <v>47</v>
      </c>
    </row>
    <row r="1527" spans="1:6" x14ac:dyDescent="0.25">
      <c r="A1527" t="str">
        <f t="shared" si="23"/>
        <v>HBSchPr_GC_182</v>
      </c>
      <c r="B1527">
        <v>182</v>
      </c>
      <c r="C1527" t="s">
        <v>34</v>
      </c>
      <c r="D1527">
        <v>0</v>
      </c>
      <c r="E1527" t="s">
        <v>41</v>
      </c>
      <c r="F1527" t="s">
        <v>47</v>
      </c>
    </row>
    <row r="1528" spans="1:6" x14ac:dyDescent="0.25">
      <c r="A1528" t="str">
        <f t="shared" si="23"/>
        <v>HBSchPr_GC_184</v>
      </c>
      <c r="B1528">
        <v>184</v>
      </c>
      <c r="C1528" t="s">
        <v>34</v>
      </c>
      <c r="D1528">
        <v>0</v>
      </c>
      <c r="E1528" t="s">
        <v>41</v>
      </c>
      <c r="F1528" t="s">
        <v>47</v>
      </c>
    </row>
    <row r="1529" spans="1:6" x14ac:dyDescent="0.25">
      <c r="A1529" t="str">
        <f t="shared" si="23"/>
        <v>HBSchPr_GC_186</v>
      </c>
      <c r="B1529">
        <v>186</v>
      </c>
      <c r="C1529" t="s">
        <v>34</v>
      </c>
      <c r="D1529">
        <v>0</v>
      </c>
      <c r="E1529" t="s">
        <v>41</v>
      </c>
      <c r="F1529" t="s">
        <v>47</v>
      </c>
    </row>
    <row r="1530" spans="1:6" x14ac:dyDescent="0.25">
      <c r="A1530" t="str">
        <f t="shared" si="23"/>
        <v>HBSchPr_GC_188</v>
      </c>
      <c r="B1530">
        <v>188</v>
      </c>
      <c r="C1530" t="s">
        <v>34</v>
      </c>
      <c r="D1530">
        <v>0</v>
      </c>
      <c r="E1530" t="s">
        <v>41</v>
      </c>
      <c r="F1530" t="s">
        <v>47</v>
      </c>
    </row>
    <row r="1531" spans="1:6" x14ac:dyDescent="0.25">
      <c r="A1531" t="str">
        <f t="shared" si="23"/>
        <v>HBSchPr_GC_190</v>
      </c>
      <c r="B1531">
        <v>190</v>
      </c>
      <c r="C1531" t="s">
        <v>34</v>
      </c>
      <c r="D1531">
        <v>0</v>
      </c>
      <c r="E1531" t="s">
        <v>41</v>
      </c>
      <c r="F1531" t="s">
        <v>47</v>
      </c>
    </row>
    <row r="1532" spans="1:6" x14ac:dyDescent="0.25">
      <c r="A1532" t="str">
        <f t="shared" si="23"/>
        <v>HBSchPr_GC_192</v>
      </c>
      <c r="B1532">
        <v>192</v>
      </c>
      <c r="C1532" t="s">
        <v>34</v>
      </c>
      <c r="D1532">
        <v>0</v>
      </c>
      <c r="E1532" t="s">
        <v>41</v>
      </c>
      <c r="F1532" t="s">
        <v>47</v>
      </c>
    </row>
    <row r="1533" spans="1:6" x14ac:dyDescent="0.25">
      <c r="A1533" t="str">
        <f t="shared" si="23"/>
        <v>HBSchPr_GC_194</v>
      </c>
      <c r="B1533">
        <v>194</v>
      </c>
      <c r="C1533" t="s">
        <v>34</v>
      </c>
      <c r="D1533">
        <v>0</v>
      </c>
      <c r="E1533" t="s">
        <v>41</v>
      </c>
      <c r="F1533" t="s">
        <v>47</v>
      </c>
    </row>
    <row r="1534" spans="1:6" x14ac:dyDescent="0.25">
      <c r="A1534" t="str">
        <f t="shared" si="23"/>
        <v>HBSchPr_GC_196</v>
      </c>
      <c r="B1534">
        <v>196</v>
      </c>
      <c r="C1534" t="s">
        <v>34</v>
      </c>
      <c r="D1534">
        <v>0</v>
      </c>
      <c r="E1534" t="s">
        <v>41</v>
      </c>
      <c r="F1534" t="s">
        <v>47</v>
      </c>
    </row>
    <row r="1535" spans="1:6" x14ac:dyDescent="0.25">
      <c r="A1535" t="str">
        <f t="shared" si="23"/>
        <v>HBSchPr_GC_198</v>
      </c>
      <c r="B1535">
        <v>198</v>
      </c>
      <c r="C1535" t="s">
        <v>34</v>
      </c>
      <c r="D1535">
        <v>0</v>
      </c>
      <c r="E1535" t="s">
        <v>41</v>
      </c>
      <c r="F1535" t="s">
        <v>47</v>
      </c>
    </row>
    <row r="1536" spans="1:6" x14ac:dyDescent="0.25">
      <c r="A1536" t="str">
        <f t="shared" si="23"/>
        <v>HBSchPr_GC_200</v>
      </c>
      <c r="B1536">
        <v>200</v>
      </c>
      <c r="C1536" t="s">
        <v>34</v>
      </c>
      <c r="D1536">
        <v>0</v>
      </c>
      <c r="E1536" t="s">
        <v>41</v>
      </c>
      <c r="F1536" t="s">
        <v>47</v>
      </c>
    </row>
    <row r="1537" spans="1:6" x14ac:dyDescent="0.25">
      <c r="A1537" t="str">
        <f t="shared" si="23"/>
        <v>HBSchPr_GC_202</v>
      </c>
      <c r="B1537">
        <v>202</v>
      </c>
      <c r="C1537" t="s">
        <v>34</v>
      </c>
      <c r="D1537">
        <v>0</v>
      </c>
      <c r="E1537" t="s">
        <v>41</v>
      </c>
      <c r="F1537" t="s">
        <v>47</v>
      </c>
    </row>
    <row r="1538" spans="1:6" x14ac:dyDescent="0.25">
      <c r="A1538" t="str">
        <f t="shared" ref="A1538:A1601" si="24">C1538&amp;"_"&amp;E1538&amp;"_"&amp;B1538</f>
        <v>HBSchPr_GC_204</v>
      </c>
      <c r="B1538">
        <v>204</v>
      </c>
      <c r="C1538" t="s">
        <v>34</v>
      </c>
      <c r="D1538">
        <v>0</v>
      </c>
      <c r="E1538" t="s">
        <v>41</v>
      </c>
      <c r="F1538" t="s">
        <v>47</v>
      </c>
    </row>
    <row r="1539" spans="1:6" x14ac:dyDescent="0.25">
      <c r="A1539" t="str">
        <f t="shared" si="24"/>
        <v>HBSchPr_GC_206</v>
      </c>
      <c r="B1539">
        <v>206</v>
      </c>
      <c r="C1539" t="s">
        <v>34</v>
      </c>
      <c r="D1539">
        <v>0</v>
      </c>
      <c r="E1539" t="s">
        <v>41</v>
      </c>
      <c r="F1539" t="s">
        <v>47</v>
      </c>
    </row>
    <row r="1540" spans="1:6" x14ac:dyDescent="0.25">
      <c r="A1540" t="str">
        <f t="shared" si="24"/>
        <v>HBSchPr_GC_208</v>
      </c>
      <c r="B1540">
        <v>208</v>
      </c>
      <c r="C1540" t="s">
        <v>34</v>
      </c>
      <c r="D1540">
        <v>0</v>
      </c>
      <c r="E1540" t="s">
        <v>41</v>
      </c>
      <c r="F1540" t="s">
        <v>47</v>
      </c>
    </row>
    <row r="1541" spans="1:6" x14ac:dyDescent="0.25">
      <c r="A1541" t="str">
        <f t="shared" si="24"/>
        <v>HBSchPr_GC_210</v>
      </c>
      <c r="B1541">
        <v>210</v>
      </c>
      <c r="C1541" t="s">
        <v>34</v>
      </c>
      <c r="D1541">
        <v>0</v>
      </c>
      <c r="E1541" t="s">
        <v>41</v>
      </c>
      <c r="F1541" t="s">
        <v>47</v>
      </c>
    </row>
    <row r="1542" spans="1:6" x14ac:dyDescent="0.25">
      <c r="A1542" t="str">
        <f t="shared" si="24"/>
        <v>HBSchPr_GC_212</v>
      </c>
      <c r="B1542">
        <v>212</v>
      </c>
      <c r="C1542" t="s">
        <v>34</v>
      </c>
      <c r="D1542">
        <v>0</v>
      </c>
      <c r="E1542" t="s">
        <v>41</v>
      </c>
      <c r="F1542" t="s">
        <v>47</v>
      </c>
    </row>
    <row r="1543" spans="1:6" x14ac:dyDescent="0.25">
      <c r="A1543" t="str">
        <f t="shared" si="24"/>
        <v>HBSchPr_GC_214</v>
      </c>
      <c r="B1543">
        <v>214</v>
      </c>
      <c r="C1543" t="s">
        <v>34</v>
      </c>
      <c r="D1543">
        <v>0</v>
      </c>
      <c r="E1543" t="s">
        <v>41</v>
      </c>
      <c r="F1543" t="s">
        <v>47</v>
      </c>
    </row>
    <row r="1544" spans="1:6" x14ac:dyDescent="0.25">
      <c r="A1544" t="str">
        <f t="shared" si="24"/>
        <v>HBSchPr_GC_216</v>
      </c>
      <c r="B1544">
        <v>216</v>
      </c>
      <c r="C1544" t="s">
        <v>34</v>
      </c>
      <c r="D1544">
        <v>0</v>
      </c>
      <c r="E1544" t="s">
        <v>41</v>
      </c>
      <c r="F1544" t="s">
        <v>47</v>
      </c>
    </row>
    <row r="1545" spans="1:6" x14ac:dyDescent="0.25">
      <c r="A1545" t="str">
        <f t="shared" si="24"/>
        <v>HBSchPr_GC_218</v>
      </c>
      <c r="B1545">
        <v>218</v>
      </c>
      <c r="C1545" t="s">
        <v>34</v>
      </c>
      <c r="D1545">
        <v>0</v>
      </c>
      <c r="E1545" t="s">
        <v>41</v>
      </c>
      <c r="F1545" t="s">
        <v>47</v>
      </c>
    </row>
    <row r="1546" spans="1:6" x14ac:dyDescent="0.25">
      <c r="A1546" t="str">
        <f t="shared" si="24"/>
        <v>HBSchPr_GC_220</v>
      </c>
      <c r="B1546">
        <v>220</v>
      </c>
      <c r="C1546" t="s">
        <v>34</v>
      </c>
      <c r="D1546">
        <v>0</v>
      </c>
      <c r="E1546" t="s">
        <v>41</v>
      </c>
      <c r="F1546" t="s">
        <v>47</v>
      </c>
    </row>
    <row r="1547" spans="1:6" x14ac:dyDescent="0.25">
      <c r="A1547" t="str">
        <f t="shared" si="24"/>
        <v>HBSchPr_GC_222</v>
      </c>
      <c r="B1547">
        <v>222</v>
      </c>
      <c r="C1547" t="s">
        <v>34</v>
      </c>
      <c r="D1547">
        <v>0</v>
      </c>
      <c r="E1547" t="s">
        <v>41</v>
      </c>
      <c r="F1547" t="s">
        <v>47</v>
      </c>
    </row>
    <row r="1548" spans="1:6" x14ac:dyDescent="0.25">
      <c r="A1548" t="str">
        <f t="shared" si="24"/>
        <v>HBSchPr_GC_224</v>
      </c>
      <c r="B1548">
        <v>224</v>
      </c>
      <c r="C1548" t="s">
        <v>34</v>
      </c>
      <c r="D1548">
        <v>0</v>
      </c>
      <c r="E1548" t="s">
        <v>41</v>
      </c>
      <c r="F1548" t="s">
        <v>47</v>
      </c>
    </row>
    <row r="1549" spans="1:6" x14ac:dyDescent="0.25">
      <c r="A1549" t="str">
        <f t="shared" si="24"/>
        <v>HBSchPr_GC_226</v>
      </c>
      <c r="B1549">
        <v>226</v>
      </c>
      <c r="C1549" t="s">
        <v>34</v>
      </c>
      <c r="D1549">
        <v>0</v>
      </c>
      <c r="E1549" t="s">
        <v>41</v>
      </c>
      <c r="F1549" t="s">
        <v>47</v>
      </c>
    </row>
    <row r="1550" spans="1:6" x14ac:dyDescent="0.25">
      <c r="A1550" t="str">
        <f t="shared" si="24"/>
        <v>HBSchPr_GC_228</v>
      </c>
      <c r="B1550">
        <v>228</v>
      </c>
      <c r="C1550" t="s">
        <v>34</v>
      </c>
      <c r="D1550">
        <v>0</v>
      </c>
      <c r="E1550" t="s">
        <v>41</v>
      </c>
      <c r="F1550" t="s">
        <v>47</v>
      </c>
    </row>
    <row r="1551" spans="1:6" x14ac:dyDescent="0.25">
      <c r="A1551" t="str">
        <f t="shared" si="24"/>
        <v>HBSchPr_GC_230</v>
      </c>
      <c r="B1551">
        <v>230</v>
      </c>
      <c r="C1551" t="s">
        <v>34</v>
      </c>
      <c r="D1551">
        <v>0</v>
      </c>
      <c r="E1551" t="s">
        <v>41</v>
      </c>
      <c r="F1551" t="s">
        <v>47</v>
      </c>
    </row>
    <row r="1552" spans="1:6" x14ac:dyDescent="0.25">
      <c r="A1552" t="str">
        <f t="shared" si="24"/>
        <v>HBSchPr_GC_232</v>
      </c>
      <c r="B1552">
        <v>232</v>
      </c>
      <c r="C1552" t="s">
        <v>34</v>
      </c>
      <c r="D1552">
        <v>0</v>
      </c>
      <c r="E1552" t="s">
        <v>41</v>
      </c>
      <c r="F1552" t="s">
        <v>47</v>
      </c>
    </row>
    <row r="1553" spans="1:6" x14ac:dyDescent="0.25">
      <c r="A1553" t="str">
        <f t="shared" si="24"/>
        <v>HBSchPr_GC_234</v>
      </c>
      <c r="B1553">
        <v>234</v>
      </c>
      <c r="C1553" t="s">
        <v>34</v>
      </c>
      <c r="D1553">
        <v>0</v>
      </c>
      <c r="E1553" t="s">
        <v>41</v>
      </c>
      <c r="F1553" t="s">
        <v>47</v>
      </c>
    </row>
    <row r="1554" spans="1:6" x14ac:dyDescent="0.25">
      <c r="A1554" t="str">
        <f t="shared" si="24"/>
        <v>HBSchPr_GC_236</v>
      </c>
      <c r="B1554">
        <v>236</v>
      </c>
      <c r="C1554" t="s">
        <v>34</v>
      </c>
      <c r="D1554">
        <v>0</v>
      </c>
      <c r="E1554" t="s">
        <v>41</v>
      </c>
      <c r="F1554" t="s">
        <v>47</v>
      </c>
    </row>
    <row r="1555" spans="1:6" x14ac:dyDescent="0.25">
      <c r="A1555" t="str">
        <f t="shared" si="24"/>
        <v>HBSchPr_GC_238</v>
      </c>
      <c r="B1555">
        <v>238</v>
      </c>
      <c r="C1555" t="s">
        <v>34</v>
      </c>
      <c r="D1555">
        <v>0</v>
      </c>
      <c r="E1555" t="s">
        <v>41</v>
      </c>
      <c r="F1555" t="s">
        <v>47</v>
      </c>
    </row>
    <row r="1556" spans="1:6" x14ac:dyDescent="0.25">
      <c r="A1556" t="str">
        <f t="shared" si="24"/>
        <v>HBSchPr_GC_240</v>
      </c>
      <c r="B1556">
        <v>240</v>
      </c>
      <c r="C1556" t="s">
        <v>34</v>
      </c>
      <c r="D1556">
        <v>0</v>
      </c>
      <c r="E1556" t="s">
        <v>41</v>
      </c>
      <c r="F1556" t="s">
        <v>47</v>
      </c>
    </row>
    <row r="1557" spans="1:6" x14ac:dyDescent="0.25">
      <c r="A1557" t="str">
        <f t="shared" si="24"/>
        <v>HBSchPr_GC_242</v>
      </c>
      <c r="B1557">
        <v>242</v>
      </c>
      <c r="C1557" t="s">
        <v>34</v>
      </c>
      <c r="D1557">
        <v>0</v>
      </c>
      <c r="E1557" t="s">
        <v>41</v>
      </c>
      <c r="F1557" t="s">
        <v>47</v>
      </c>
    </row>
    <row r="1558" spans="1:6" x14ac:dyDescent="0.25">
      <c r="A1558" t="str">
        <f t="shared" si="24"/>
        <v>HBSchPr_GC_244</v>
      </c>
      <c r="B1558">
        <v>244</v>
      </c>
      <c r="C1558" t="s">
        <v>34</v>
      </c>
      <c r="D1558">
        <v>0</v>
      </c>
      <c r="E1558" t="s">
        <v>41</v>
      </c>
      <c r="F1558" t="s">
        <v>47</v>
      </c>
    </row>
    <row r="1559" spans="1:6" x14ac:dyDescent="0.25">
      <c r="A1559" t="str">
        <f t="shared" si="24"/>
        <v>HBSchPr_GC_246</v>
      </c>
      <c r="B1559">
        <v>246</v>
      </c>
      <c r="C1559" t="s">
        <v>34</v>
      </c>
      <c r="D1559">
        <v>0</v>
      </c>
      <c r="E1559" t="s">
        <v>41</v>
      </c>
      <c r="F1559" t="s">
        <v>47</v>
      </c>
    </row>
    <row r="1560" spans="1:6" x14ac:dyDescent="0.25">
      <c r="A1560" t="str">
        <f t="shared" si="24"/>
        <v>HBSchPr_GC_248</v>
      </c>
      <c r="B1560">
        <v>248</v>
      </c>
      <c r="C1560" t="s">
        <v>34</v>
      </c>
      <c r="D1560">
        <v>0</v>
      </c>
      <c r="E1560" t="s">
        <v>41</v>
      </c>
      <c r="F1560" t="s">
        <v>47</v>
      </c>
    </row>
    <row r="1561" spans="1:6" x14ac:dyDescent="0.25">
      <c r="A1561" t="str">
        <f t="shared" si="24"/>
        <v>HBSchPr_GC_250</v>
      </c>
      <c r="B1561">
        <v>250</v>
      </c>
      <c r="C1561" t="s">
        <v>34</v>
      </c>
      <c r="D1561">
        <v>0</v>
      </c>
      <c r="E1561" t="s">
        <v>41</v>
      </c>
      <c r="F1561" t="s">
        <v>47</v>
      </c>
    </row>
    <row r="1562" spans="1:6" x14ac:dyDescent="0.25">
      <c r="A1562" t="str">
        <f t="shared" si="24"/>
        <v>HBSchPr_GC_252</v>
      </c>
      <c r="B1562">
        <v>252</v>
      </c>
      <c r="C1562" t="s">
        <v>34</v>
      </c>
      <c r="D1562">
        <v>0</v>
      </c>
      <c r="E1562" t="s">
        <v>41</v>
      </c>
      <c r="F1562" t="s">
        <v>47</v>
      </c>
    </row>
    <row r="1563" spans="1:6" x14ac:dyDescent="0.25">
      <c r="A1563" t="str">
        <f t="shared" si="24"/>
        <v>HBSchPr_GC_254</v>
      </c>
      <c r="B1563">
        <v>254</v>
      </c>
      <c r="C1563" t="s">
        <v>34</v>
      </c>
      <c r="D1563">
        <v>0</v>
      </c>
      <c r="E1563" t="s">
        <v>41</v>
      </c>
      <c r="F1563" t="s">
        <v>47</v>
      </c>
    </row>
    <row r="1564" spans="1:6" x14ac:dyDescent="0.25">
      <c r="A1564" t="str">
        <f t="shared" si="24"/>
        <v>HBSchPr_GC_256</v>
      </c>
      <c r="B1564">
        <v>256</v>
      </c>
      <c r="C1564" t="s">
        <v>34</v>
      </c>
      <c r="D1564">
        <v>0</v>
      </c>
      <c r="E1564" t="s">
        <v>41</v>
      </c>
      <c r="F1564" t="s">
        <v>47</v>
      </c>
    </row>
    <row r="1565" spans="1:6" x14ac:dyDescent="0.25">
      <c r="A1565" t="str">
        <f t="shared" si="24"/>
        <v>HBSchPr_GC_258</v>
      </c>
      <c r="B1565">
        <v>258</v>
      </c>
      <c r="C1565" t="s">
        <v>34</v>
      </c>
      <c r="D1565">
        <v>0</v>
      </c>
      <c r="E1565" t="s">
        <v>41</v>
      </c>
      <c r="F1565" t="s">
        <v>47</v>
      </c>
    </row>
    <row r="1566" spans="1:6" x14ac:dyDescent="0.25">
      <c r="A1566" t="str">
        <f t="shared" si="24"/>
        <v>HBSchPr_GC_260</v>
      </c>
      <c r="B1566">
        <v>260</v>
      </c>
      <c r="C1566" t="s">
        <v>34</v>
      </c>
      <c r="D1566">
        <v>0</v>
      </c>
      <c r="E1566" t="s">
        <v>41</v>
      </c>
      <c r="F1566" t="s">
        <v>47</v>
      </c>
    </row>
    <row r="1567" spans="1:6" x14ac:dyDescent="0.25">
      <c r="A1567" t="str">
        <f t="shared" si="24"/>
        <v>HBSchPr_GC_262</v>
      </c>
      <c r="B1567">
        <v>262</v>
      </c>
      <c r="C1567" t="s">
        <v>34</v>
      </c>
      <c r="D1567">
        <v>0</v>
      </c>
      <c r="E1567" t="s">
        <v>41</v>
      </c>
      <c r="F1567" t="s">
        <v>47</v>
      </c>
    </row>
    <row r="1568" spans="1:6" x14ac:dyDescent="0.25">
      <c r="A1568" t="str">
        <f t="shared" si="24"/>
        <v>HBSchPr_GC_264</v>
      </c>
      <c r="B1568">
        <v>264</v>
      </c>
      <c r="C1568" t="s">
        <v>34</v>
      </c>
      <c r="D1568">
        <v>0</v>
      </c>
      <c r="E1568" t="s">
        <v>41</v>
      </c>
      <c r="F1568" t="s">
        <v>47</v>
      </c>
    </row>
    <row r="1569" spans="1:6" x14ac:dyDescent="0.25">
      <c r="A1569" t="str">
        <f t="shared" si="24"/>
        <v>HBSchPr_GC_266</v>
      </c>
      <c r="B1569">
        <v>266</v>
      </c>
      <c r="C1569" t="s">
        <v>34</v>
      </c>
      <c r="D1569">
        <v>0</v>
      </c>
      <c r="E1569" t="s">
        <v>41</v>
      </c>
      <c r="F1569" t="s">
        <v>47</v>
      </c>
    </row>
    <row r="1570" spans="1:6" x14ac:dyDescent="0.25">
      <c r="A1570" t="str">
        <f t="shared" si="24"/>
        <v>HBSchPr_GC_268</v>
      </c>
      <c r="B1570">
        <v>268</v>
      </c>
      <c r="C1570" t="s">
        <v>34</v>
      </c>
      <c r="D1570">
        <v>0</v>
      </c>
      <c r="E1570" t="s">
        <v>41</v>
      </c>
      <c r="F1570" t="s">
        <v>47</v>
      </c>
    </row>
    <row r="1571" spans="1:6" x14ac:dyDescent="0.25">
      <c r="A1571" t="str">
        <f t="shared" si="24"/>
        <v>HBSchPr_GC_270</v>
      </c>
      <c r="B1571">
        <v>270</v>
      </c>
      <c r="C1571" t="s">
        <v>34</v>
      </c>
      <c r="D1571">
        <v>0</v>
      </c>
      <c r="E1571" t="s">
        <v>41</v>
      </c>
      <c r="F1571" t="s">
        <v>47</v>
      </c>
    </row>
    <row r="1572" spans="1:6" x14ac:dyDescent="0.25">
      <c r="A1572" t="str">
        <f t="shared" si="24"/>
        <v>HBSchPr_GC_272</v>
      </c>
      <c r="B1572">
        <v>272</v>
      </c>
      <c r="C1572" t="s">
        <v>34</v>
      </c>
      <c r="D1572">
        <v>0</v>
      </c>
      <c r="E1572" t="s">
        <v>41</v>
      </c>
      <c r="F1572" t="s">
        <v>47</v>
      </c>
    </row>
    <row r="1573" spans="1:6" x14ac:dyDescent="0.25">
      <c r="A1573" t="str">
        <f t="shared" si="24"/>
        <v>HBSchPr_GC_274</v>
      </c>
      <c r="B1573">
        <v>274</v>
      </c>
      <c r="C1573" t="s">
        <v>34</v>
      </c>
      <c r="D1573">
        <v>0</v>
      </c>
      <c r="E1573" t="s">
        <v>41</v>
      </c>
      <c r="F1573" t="s">
        <v>47</v>
      </c>
    </row>
    <row r="1574" spans="1:6" x14ac:dyDescent="0.25">
      <c r="A1574" t="str">
        <f t="shared" si="24"/>
        <v>HBSchPr_GC_276</v>
      </c>
      <c r="B1574">
        <v>276</v>
      </c>
      <c r="C1574" t="s">
        <v>34</v>
      </c>
      <c r="D1574">
        <v>0</v>
      </c>
      <c r="E1574" t="s">
        <v>41</v>
      </c>
      <c r="F1574" t="s">
        <v>47</v>
      </c>
    </row>
    <row r="1575" spans="1:6" x14ac:dyDescent="0.25">
      <c r="A1575" t="str">
        <f t="shared" si="24"/>
        <v>HBSchPr_GC_278</v>
      </c>
      <c r="B1575">
        <v>278</v>
      </c>
      <c r="C1575" t="s">
        <v>34</v>
      </c>
      <c r="D1575">
        <v>0</v>
      </c>
      <c r="E1575" t="s">
        <v>41</v>
      </c>
      <c r="F1575" t="s">
        <v>47</v>
      </c>
    </row>
    <row r="1576" spans="1:6" x14ac:dyDescent="0.25">
      <c r="A1576" t="str">
        <f t="shared" si="24"/>
        <v>HBSchPr_GC_280</v>
      </c>
      <c r="B1576">
        <v>280</v>
      </c>
      <c r="C1576" t="s">
        <v>34</v>
      </c>
      <c r="D1576">
        <v>0</v>
      </c>
      <c r="E1576" t="s">
        <v>41</v>
      </c>
      <c r="F1576" t="s">
        <v>47</v>
      </c>
    </row>
    <row r="1577" spans="1:6" x14ac:dyDescent="0.25">
      <c r="A1577" t="str">
        <f t="shared" si="24"/>
        <v>HBSchPr_GC_282</v>
      </c>
      <c r="B1577">
        <v>282</v>
      </c>
      <c r="C1577" t="s">
        <v>34</v>
      </c>
      <c r="D1577">
        <v>0</v>
      </c>
      <c r="E1577" t="s">
        <v>41</v>
      </c>
      <c r="F1577" t="s">
        <v>47</v>
      </c>
    </row>
    <row r="1578" spans="1:6" x14ac:dyDescent="0.25">
      <c r="A1578" t="str">
        <f t="shared" si="24"/>
        <v>HBSchPr_GC_284</v>
      </c>
      <c r="B1578">
        <v>284</v>
      </c>
      <c r="C1578" t="s">
        <v>34</v>
      </c>
      <c r="D1578">
        <v>0</v>
      </c>
      <c r="E1578" t="s">
        <v>41</v>
      </c>
      <c r="F1578" t="s">
        <v>47</v>
      </c>
    </row>
    <row r="1579" spans="1:6" x14ac:dyDescent="0.25">
      <c r="A1579" t="str">
        <f t="shared" si="24"/>
        <v>HBSchPr_GC_286</v>
      </c>
      <c r="B1579">
        <v>286</v>
      </c>
      <c r="C1579" t="s">
        <v>34</v>
      </c>
      <c r="D1579">
        <v>0</v>
      </c>
      <c r="E1579" t="s">
        <v>41</v>
      </c>
      <c r="F1579" t="s">
        <v>47</v>
      </c>
    </row>
    <row r="1580" spans="1:6" x14ac:dyDescent="0.25">
      <c r="A1580" t="str">
        <f t="shared" si="24"/>
        <v>HBSchPr_GC_288</v>
      </c>
      <c r="B1580">
        <v>288</v>
      </c>
      <c r="C1580" t="s">
        <v>34</v>
      </c>
      <c r="D1580">
        <v>0</v>
      </c>
      <c r="E1580" t="s">
        <v>41</v>
      </c>
      <c r="F1580" t="s">
        <v>47</v>
      </c>
    </row>
    <row r="1581" spans="1:6" x14ac:dyDescent="0.25">
      <c r="A1581" t="str">
        <f t="shared" si="24"/>
        <v>HBSchPr_GC_290</v>
      </c>
      <c r="B1581">
        <v>290</v>
      </c>
      <c r="C1581" t="s">
        <v>34</v>
      </c>
      <c r="D1581">
        <v>0</v>
      </c>
      <c r="E1581" t="s">
        <v>41</v>
      </c>
      <c r="F1581" t="s">
        <v>47</v>
      </c>
    </row>
    <row r="1582" spans="1:6" x14ac:dyDescent="0.25">
      <c r="A1582" t="str">
        <f t="shared" si="24"/>
        <v>HBSchPr_GC_292</v>
      </c>
      <c r="B1582">
        <v>292</v>
      </c>
      <c r="C1582" t="s">
        <v>34</v>
      </c>
      <c r="D1582">
        <v>0</v>
      </c>
      <c r="E1582" t="s">
        <v>41</v>
      </c>
      <c r="F1582" t="s">
        <v>47</v>
      </c>
    </row>
    <row r="1583" spans="1:6" x14ac:dyDescent="0.25">
      <c r="A1583" t="str">
        <f t="shared" si="24"/>
        <v>HBSchPr_GC_294</v>
      </c>
      <c r="B1583">
        <v>294</v>
      </c>
      <c r="C1583" t="s">
        <v>34</v>
      </c>
      <c r="D1583">
        <v>0</v>
      </c>
      <c r="E1583" t="s">
        <v>41</v>
      </c>
      <c r="F1583" t="s">
        <v>47</v>
      </c>
    </row>
    <row r="1584" spans="1:6" x14ac:dyDescent="0.25">
      <c r="A1584" t="str">
        <f t="shared" si="24"/>
        <v>HBSchPr_GC_296</v>
      </c>
      <c r="B1584">
        <v>296</v>
      </c>
      <c r="C1584" t="s">
        <v>34</v>
      </c>
      <c r="D1584">
        <v>0</v>
      </c>
      <c r="E1584" t="s">
        <v>41</v>
      </c>
      <c r="F1584" t="s">
        <v>47</v>
      </c>
    </row>
    <row r="1585" spans="1:6" x14ac:dyDescent="0.25">
      <c r="A1585" t="str">
        <f t="shared" si="24"/>
        <v>HBSchPr_GC_298</v>
      </c>
      <c r="B1585">
        <v>298</v>
      </c>
      <c r="C1585" t="s">
        <v>34</v>
      </c>
      <c r="D1585">
        <v>0</v>
      </c>
      <c r="E1585" t="s">
        <v>41</v>
      </c>
      <c r="F1585" t="s">
        <v>47</v>
      </c>
    </row>
    <row r="1586" spans="1:6" x14ac:dyDescent="0.25">
      <c r="A1586" t="str">
        <f t="shared" si="24"/>
        <v>HBSchPr_GC_300</v>
      </c>
      <c r="B1586">
        <v>300</v>
      </c>
      <c r="C1586" t="s">
        <v>34</v>
      </c>
      <c r="D1586">
        <v>0</v>
      </c>
      <c r="E1586" t="s">
        <v>41</v>
      </c>
      <c r="F1586" t="s">
        <v>47</v>
      </c>
    </row>
    <row r="1587" spans="1:6" x14ac:dyDescent="0.25">
      <c r="A1587" t="str">
        <f t="shared" si="24"/>
        <v>HBSchPr_GC_302</v>
      </c>
      <c r="B1587">
        <v>302</v>
      </c>
      <c r="C1587" t="s">
        <v>34</v>
      </c>
      <c r="D1587">
        <v>0</v>
      </c>
      <c r="E1587" t="s">
        <v>41</v>
      </c>
      <c r="F1587" t="s">
        <v>47</v>
      </c>
    </row>
    <row r="1588" spans="1:6" x14ac:dyDescent="0.25">
      <c r="A1588" t="str">
        <f t="shared" si="24"/>
        <v>HBSchPr_GC_304</v>
      </c>
      <c r="B1588">
        <v>304</v>
      </c>
      <c r="C1588" t="s">
        <v>34</v>
      </c>
      <c r="D1588">
        <v>0</v>
      </c>
      <c r="E1588" t="s">
        <v>41</v>
      </c>
      <c r="F1588" t="s">
        <v>47</v>
      </c>
    </row>
    <row r="1589" spans="1:6" x14ac:dyDescent="0.25">
      <c r="A1589" t="str">
        <f t="shared" si="24"/>
        <v>HBSchPr_GC_306</v>
      </c>
      <c r="B1589">
        <v>306</v>
      </c>
      <c r="C1589" t="s">
        <v>34</v>
      </c>
      <c r="D1589">
        <v>0</v>
      </c>
      <c r="E1589" t="s">
        <v>41</v>
      </c>
      <c r="F1589" t="s">
        <v>47</v>
      </c>
    </row>
    <row r="1590" spans="1:6" x14ac:dyDescent="0.25">
      <c r="A1590" t="str">
        <f t="shared" si="24"/>
        <v>HBSchPr_GC_308</v>
      </c>
      <c r="B1590">
        <v>308</v>
      </c>
      <c r="C1590" t="s">
        <v>34</v>
      </c>
      <c r="D1590">
        <v>0</v>
      </c>
      <c r="E1590" t="s">
        <v>41</v>
      </c>
      <c r="F1590" t="s">
        <v>47</v>
      </c>
    </row>
    <row r="1591" spans="1:6" x14ac:dyDescent="0.25">
      <c r="A1591" t="str">
        <f t="shared" si="24"/>
        <v>HBSchPr_GC_310</v>
      </c>
      <c r="B1591">
        <v>310</v>
      </c>
      <c r="C1591" t="s">
        <v>34</v>
      </c>
      <c r="D1591">
        <v>0</v>
      </c>
      <c r="E1591" t="s">
        <v>41</v>
      </c>
      <c r="F1591" t="s">
        <v>47</v>
      </c>
    </row>
    <row r="1592" spans="1:6" x14ac:dyDescent="0.25">
      <c r="A1592" t="str">
        <f t="shared" si="24"/>
        <v>HBSchPr_GC_312</v>
      </c>
      <c r="B1592">
        <v>312</v>
      </c>
      <c r="C1592" t="s">
        <v>34</v>
      </c>
      <c r="D1592">
        <v>0</v>
      </c>
      <c r="E1592" t="s">
        <v>41</v>
      </c>
      <c r="F1592" t="s">
        <v>47</v>
      </c>
    </row>
    <row r="1593" spans="1:6" x14ac:dyDescent="0.25">
      <c r="A1593" t="str">
        <f t="shared" si="24"/>
        <v>HBSchPr_GC_314</v>
      </c>
      <c r="B1593">
        <v>314</v>
      </c>
      <c r="C1593" t="s">
        <v>34</v>
      </c>
      <c r="D1593">
        <v>0</v>
      </c>
      <c r="E1593" t="s">
        <v>41</v>
      </c>
      <c r="F1593" t="s">
        <v>47</v>
      </c>
    </row>
    <row r="1594" spans="1:6" x14ac:dyDescent="0.25">
      <c r="A1594" t="str">
        <f t="shared" si="24"/>
        <v>HBSchPr_GC_316</v>
      </c>
      <c r="B1594">
        <v>316</v>
      </c>
      <c r="C1594" t="s">
        <v>34</v>
      </c>
      <c r="D1594">
        <v>0</v>
      </c>
      <c r="E1594" t="s">
        <v>41</v>
      </c>
      <c r="F1594" t="s">
        <v>47</v>
      </c>
    </row>
    <row r="1595" spans="1:6" x14ac:dyDescent="0.25">
      <c r="A1595" t="str">
        <f t="shared" si="24"/>
        <v>HBSchPr_GC_318</v>
      </c>
      <c r="B1595">
        <v>318</v>
      </c>
      <c r="C1595" t="s">
        <v>34</v>
      </c>
      <c r="D1595">
        <v>0</v>
      </c>
      <c r="E1595" t="s">
        <v>41</v>
      </c>
      <c r="F1595" t="s">
        <v>47</v>
      </c>
    </row>
    <row r="1596" spans="1:6" x14ac:dyDescent="0.25">
      <c r="A1596" t="str">
        <f t="shared" si="24"/>
        <v>HBSchPr_GC_320</v>
      </c>
      <c r="B1596">
        <v>320</v>
      </c>
      <c r="C1596" t="s">
        <v>34</v>
      </c>
      <c r="D1596">
        <v>0</v>
      </c>
      <c r="E1596" t="s">
        <v>41</v>
      </c>
      <c r="F1596" t="s">
        <v>47</v>
      </c>
    </row>
    <row r="1597" spans="1:6" x14ac:dyDescent="0.25">
      <c r="A1597" t="str">
        <f t="shared" si="24"/>
        <v>HBSchPr_GC_322</v>
      </c>
      <c r="B1597">
        <v>322</v>
      </c>
      <c r="C1597" t="s">
        <v>34</v>
      </c>
      <c r="D1597">
        <v>0</v>
      </c>
      <c r="E1597" t="s">
        <v>41</v>
      </c>
      <c r="F1597" t="s">
        <v>47</v>
      </c>
    </row>
    <row r="1598" spans="1:6" x14ac:dyDescent="0.25">
      <c r="A1598" t="str">
        <f t="shared" si="24"/>
        <v>HBSchPr_GC_324</v>
      </c>
      <c r="B1598">
        <v>324</v>
      </c>
      <c r="C1598" t="s">
        <v>34</v>
      </c>
      <c r="D1598">
        <v>0</v>
      </c>
      <c r="E1598" t="s">
        <v>41</v>
      </c>
      <c r="F1598" t="s">
        <v>47</v>
      </c>
    </row>
    <row r="1599" spans="1:6" x14ac:dyDescent="0.25">
      <c r="A1599" t="str">
        <f t="shared" si="24"/>
        <v>HBSchPr_GC_326</v>
      </c>
      <c r="B1599">
        <v>326</v>
      </c>
      <c r="C1599" t="s">
        <v>34</v>
      </c>
      <c r="D1599">
        <v>0</v>
      </c>
      <c r="E1599" t="s">
        <v>41</v>
      </c>
      <c r="F1599" t="s">
        <v>47</v>
      </c>
    </row>
    <row r="1600" spans="1:6" x14ac:dyDescent="0.25">
      <c r="A1600" t="str">
        <f t="shared" si="24"/>
        <v>HBSchPr_GC_328</v>
      </c>
      <c r="B1600">
        <v>328</v>
      </c>
      <c r="C1600" t="s">
        <v>34</v>
      </c>
      <c r="D1600">
        <v>0</v>
      </c>
      <c r="E1600" t="s">
        <v>41</v>
      </c>
      <c r="F1600" t="s">
        <v>47</v>
      </c>
    </row>
    <row r="1601" spans="1:6" x14ac:dyDescent="0.25">
      <c r="A1601" t="str">
        <f t="shared" si="24"/>
        <v>HBSchPr_GC_330</v>
      </c>
      <c r="B1601">
        <v>330</v>
      </c>
      <c r="C1601" t="s">
        <v>34</v>
      </c>
      <c r="D1601">
        <v>0</v>
      </c>
      <c r="E1601" t="s">
        <v>41</v>
      </c>
      <c r="F1601" t="s">
        <v>47</v>
      </c>
    </row>
    <row r="1602" spans="1:6" x14ac:dyDescent="0.25">
      <c r="A1602" t="str">
        <f t="shared" ref="A1602:A1665" si="25">C1602&amp;"_"&amp;E1602&amp;"_"&amp;B1602</f>
        <v>HBSchPr_GC_332</v>
      </c>
      <c r="B1602">
        <v>332</v>
      </c>
      <c r="C1602" t="s">
        <v>34</v>
      </c>
      <c r="D1602">
        <v>0</v>
      </c>
      <c r="E1602" t="s">
        <v>41</v>
      </c>
      <c r="F1602" t="s">
        <v>47</v>
      </c>
    </row>
    <row r="1603" spans="1:6" x14ac:dyDescent="0.25">
      <c r="A1603" t="str">
        <f t="shared" si="25"/>
        <v>HBSchPr_GC_334</v>
      </c>
      <c r="B1603">
        <v>334</v>
      </c>
      <c r="C1603" t="s">
        <v>34</v>
      </c>
      <c r="D1603">
        <v>0</v>
      </c>
      <c r="E1603" t="s">
        <v>41</v>
      </c>
      <c r="F1603" t="s">
        <v>47</v>
      </c>
    </row>
    <row r="1604" spans="1:6" x14ac:dyDescent="0.25">
      <c r="A1604" t="str">
        <f t="shared" si="25"/>
        <v>HBSchPr_GC_336</v>
      </c>
      <c r="B1604">
        <v>336</v>
      </c>
      <c r="C1604" t="s">
        <v>34</v>
      </c>
      <c r="D1604">
        <v>0</v>
      </c>
      <c r="E1604" t="s">
        <v>41</v>
      </c>
      <c r="F1604" t="s">
        <v>47</v>
      </c>
    </row>
    <row r="1605" spans="1:6" x14ac:dyDescent="0.25">
      <c r="A1605" t="str">
        <f t="shared" si="25"/>
        <v>HBSchPr_GC_338</v>
      </c>
      <c r="B1605">
        <v>338</v>
      </c>
      <c r="C1605" t="s">
        <v>34</v>
      </c>
      <c r="D1605">
        <v>0</v>
      </c>
      <c r="E1605" t="s">
        <v>41</v>
      </c>
      <c r="F1605" t="s">
        <v>47</v>
      </c>
    </row>
    <row r="1606" spans="1:6" x14ac:dyDescent="0.25">
      <c r="A1606" t="str">
        <f t="shared" si="25"/>
        <v>HBSchPr_GC_340</v>
      </c>
      <c r="B1606">
        <v>340</v>
      </c>
      <c r="C1606" t="s">
        <v>34</v>
      </c>
      <c r="D1606">
        <v>0</v>
      </c>
      <c r="E1606" t="s">
        <v>41</v>
      </c>
      <c r="F1606" t="s">
        <v>47</v>
      </c>
    </row>
    <row r="1607" spans="1:6" x14ac:dyDescent="0.25">
      <c r="A1607" t="str">
        <f t="shared" si="25"/>
        <v>HBSchPr_GC_342</v>
      </c>
      <c r="B1607">
        <v>342</v>
      </c>
      <c r="C1607" t="s">
        <v>34</v>
      </c>
      <c r="D1607">
        <v>0</v>
      </c>
      <c r="E1607" t="s">
        <v>41</v>
      </c>
      <c r="F1607" t="s">
        <v>47</v>
      </c>
    </row>
    <row r="1608" spans="1:6" x14ac:dyDescent="0.25">
      <c r="A1608" t="str">
        <f t="shared" si="25"/>
        <v>HBSchPr_GC_344</v>
      </c>
      <c r="B1608">
        <v>344</v>
      </c>
      <c r="C1608" t="s">
        <v>34</v>
      </c>
      <c r="D1608">
        <v>0</v>
      </c>
      <c r="E1608" t="s">
        <v>41</v>
      </c>
      <c r="F1608" t="s">
        <v>47</v>
      </c>
    </row>
    <row r="1609" spans="1:6" x14ac:dyDescent="0.25">
      <c r="A1609" t="str">
        <f t="shared" si="25"/>
        <v>HBSchPr_GC_346</v>
      </c>
      <c r="B1609">
        <v>346</v>
      </c>
      <c r="C1609" t="s">
        <v>34</v>
      </c>
      <c r="D1609">
        <v>0</v>
      </c>
      <c r="E1609" t="s">
        <v>41</v>
      </c>
      <c r="F1609" t="s">
        <v>47</v>
      </c>
    </row>
    <row r="1610" spans="1:6" x14ac:dyDescent="0.25">
      <c r="A1610" t="str">
        <f t="shared" si="25"/>
        <v>HBSchPr_GC_348</v>
      </c>
      <c r="B1610">
        <v>348</v>
      </c>
      <c r="C1610" t="s">
        <v>34</v>
      </c>
      <c r="D1610">
        <v>0</v>
      </c>
      <c r="E1610" t="s">
        <v>41</v>
      </c>
      <c r="F1610" t="s">
        <v>47</v>
      </c>
    </row>
    <row r="1611" spans="1:6" x14ac:dyDescent="0.25">
      <c r="A1611" t="str">
        <f t="shared" si="25"/>
        <v>HBSchPr_GC_350</v>
      </c>
      <c r="B1611">
        <v>350</v>
      </c>
      <c r="C1611" t="s">
        <v>34</v>
      </c>
      <c r="D1611">
        <v>0</v>
      </c>
      <c r="E1611" t="s">
        <v>41</v>
      </c>
      <c r="F1611" t="s">
        <v>47</v>
      </c>
    </row>
    <row r="1612" spans="1:6" x14ac:dyDescent="0.25">
      <c r="A1612" t="str">
        <f t="shared" si="25"/>
        <v>HBSchPr_GC_352</v>
      </c>
      <c r="B1612">
        <v>352</v>
      </c>
      <c r="C1612" t="s">
        <v>34</v>
      </c>
      <c r="D1612">
        <v>0</v>
      </c>
      <c r="E1612" t="s">
        <v>41</v>
      </c>
      <c r="F1612" t="s">
        <v>47</v>
      </c>
    </row>
    <row r="1613" spans="1:6" x14ac:dyDescent="0.25">
      <c r="A1613" t="str">
        <f t="shared" si="25"/>
        <v>HBSchPr_GC_354</v>
      </c>
      <c r="B1613">
        <v>354</v>
      </c>
      <c r="C1613" t="s">
        <v>34</v>
      </c>
      <c r="D1613">
        <v>0</v>
      </c>
      <c r="E1613" t="s">
        <v>41</v>
      </c>
      <c r="F1613" t="s">
        <v>47</v>
      </c>
    </row>
    <row r="1614" spans="1:6" x14ac:dyDescent="0.25">
      <c r="A1614" t="str">
        <f t="shared" si="25"/>
        <v>HBSchPr_GC_356</v>
      </c>
      <c r="B1614">
        <v>356</v>
      </c>
      <c r="C1614" t="s">
        <v>34</v>
      </c>
      <c r="D1614">
        <v>0</v>
      </c>
      <c r="E1614" t="s">
        <v>41</v>
      </c>
      <c r="F1614" t="s">
        <v>47</v>
      </c>
    </row>
    <row r="1615" spans="1:6" x14ac:dyDescent="0.25">
      <c r="A1615" t="str">
        <f t="shared" si="25"/>
        <v>HBSchPr_GC_358</v>
      </c>
      <c r="B1615">
        <v>358</v>
      </c>
      <c r="C1615" t="s">
        <v>34</v>
      </c>
      <c r="D1615">
        <v>0</v>
      </c>
      <c r="E1615" t="s">
        <v>41</v>
      </c>
      <c r="F1615" t="s">
        <v>47</v>
      </c>
    </row>
    <row r="1616" spans="1:6" x14ac:dyDescent="0.25">
      <c r="A1616" t="str">
        <f t="shared" si="25"/>
        <v>HBSchPr_GC_360</v>
      </c>
      <c r="B1616">
        <v>360</v>
      </c>
      <c r="C1616" t="s">
        <v>34</v>
      </c>
      <c r="D1616">
        <v>0</v>
      </c>
      <c r="E1616" t="s">
        <v>41</v>
      </c>
      <c r="F1616" t="s">
        <v>47</v>
      </c>
    </row>
    <row r="1617" spans="1:6" x14ac:dyDescent="0.25">
      <c r="A1617" t="str">
        <f t="shared" si="25"/>
        <v>HBSchPr_GC_362</v>
      </c>
      <c r="B1617">
        <v>362</v>
      </c>
      <c r="C1617" t="s">
        <v>34</v>
      </c>
      <c r="D1617">
        <v>0</v>
      </c>
      <c r="E1617" t="s">
        <v>41</v>
      </c>
      <c r="F1617" t="s">
        <v>47</v>
      </c>
    </row>
    <row r="1618" spans="1:6" x14ac:dyDescent="0.25">
      <c r="A1618" t="str">
        <f t="shared" si="25"/>
        <v>HBSchPr_GC_364</v>
      </c>
      <c r="B1618">
        <v>364</v>
      </c>
      <c r="C1618" t="s">
        <v>34</v>
      </c>
      <c r="D1618">
        <v>0</v>
      </c>
      <c r="E1618" t="s">
        <v>41</v>
      </c>
      <c r="F1618" t="s">
        <v>47</v>
      </c>
    </row>
    <row r="1619" spans="1:6" x14ac:dyDescent="0.25">
      <c r="A1619" t="str">
        <f t="shared" si="25"/>
        <v>HBSchPr_GC_366</v>
      </c>
      <c r="B1619">
        <v>366</v>
      </c>
      <c r="C1619" t="s">
        <v>34</v>
      </c>
      <c r="D1619">
        <v>0</v>
      </c>
      <c r="E1619" t="s">
        <v>41</v>
      </c>
      <c r="F1619" t="s">
        <v>47</v>
      </c>
    </row>
    <row r="1620" spans="1:6" x14ac:dyDescent="0.25">
      <c r="A1620" t="str">
        <f t="shared" si="25"/>
        <v>HBSchPr_GC_368</v>
      </c>
      <c r="B1620">
        <v>368</v>
      </c>
      <c r="C1620" t="s">
        <v>34</v>
      </c>
      <c r="D1620">
        <v>0</v>
      </c>
      <c r="E1620" t="s">
        <v>41</v>
      </c>
      <c r="F1620" t="s">
        <v>47</v>
      </c>
    </row>
    <row r="1621" spans="1:6" x14ac:dyDescent="0.25">
      <c r="A1621" t="str">
        <f t="shared" si="25"/>
        <v>HBSchPr_GC_370</v>
      </c>
      <c r="B1621">
        <v>370</v>
      </c>
      <c r="C1621" t="s">
        <v>34</v>
      </c>
      <c r="D1621">
        <v>0</v>
      </c>
      <c r="E1621" t="s">
        <v>41</v>
      </c>
      <c r="F1621" t="s">
        <v>47</v>
      </c>
    </row>
    <row r="1622" spans="1:6" x14ac:dyDescent="0.25">
      <c r="A1622" t="str">
        <f t="shared" si="25"/>
        <v>HBSchPr_GC_372</v>
      </c>
      <c r="B1622">
        <v>372</v>
      </c>
      <c r="C1622" t="s">
        <v>34</v>
      </c>
      <c r="D1622">
        <v>0</v>
      </c>
      <c r="E1622" t="s">
        <v>41</v>
      </c>
      <c r="F1622" t="s">
        <v>47</v>
      </c>
    </row>
    <row r="1623" spans="1:6" x14ac:dyDescent="0.25">
      <c r="A1623" t="str">
        <f t="shared" si="25"/>
        <v>HBSchPr_GC_374</v>
      </c>
      <c r="B1623">
        <v>374</v>
      </c>
      <c r="C1623" t="s">
        <v>34</v>
      </c>
      <c r="D1623">
        <v>0</v>
      </c>
      <c r="E1623" t="s">
        <v>41</v>
      </c>
      <c r="F1623" t="s">
        <v>47</v>
      </c>
    </row>
    <row r="1624" spans="1:6" x14ac:dyDescent="0.25">
      <c r="A1624" t="str">
        <f t="shared" si="25"/>
        <v>HBSchPr_GC_376</v>
      </c>
      <c r="B1624">
        <v>376</v>
      </c>
      <c r="C1624" t="s">
        <v>34</v>
      </c>
      <c r="D1624">
        <v>0</v>
      </c>
      <c r="E1624" t="s">
        <v>41</v>
      </c>
      <c r="F1624" t="s">
        <v>47</v>
      </c>
    </row>
    <row r="1625" spans="1:6" x14ac:dyDescent="0.25">
      <c r="A1625" t="str">
        <f t="shared" si="25"/>
        <v>HBSchPr_GC_378</v>
      </c>
      <c r="B1625">
        <v>378</v>
      </c>
      <c r="C1625" t="s">
        <v>34</v>
      </c>
      <c r="D1625">
        <v>0</v>
      </c>
      <c r="E1625" t="s">
        <v>41</v>
      </c>
      <c r="F1625" t="s">
        <v>47</v>
      </c>
    </row>
    <row r="1626" spans="1:6" x14ac:dyDescent="0.25">
      <c r="A1626" t="str">
        <f t="shared" si="25"/>
        <v>HBSchPr_GC_380</v>
      </c>
      <c r="B1626">
        <v>380</v>
      </c>
      <c r="C1626" t="s">
        <v>34</v>
      </c>
      <c r="D1626">
        <v>0</v>
      </c>
      <c r="E1626" t="s">
        <v>41</v>
      </c>
      <c r="F1626" t="s">
        <v>47</v>
      </c>
    </row>
    <row r="1627" spans="1:6" x14ac:dyDescent="0.25">
      <c r="A1627" t="str">
        <f t="shared" si="25"/>
        <v>HBSchPr_GC_382</v>
      </c>
      <c r="B1627">
        <v>382</v>
      </c>
      <c r="C1627" t="s">
        <v>34</v>
      </c>
      <c r="D1627">
        <v>0</v>
      </c>
      <c r="E1627" t="s">
        <v>41</v>
      </c>
      <c r="F1627" t="s">
        <v>47</v>
      </c>
    </row>
    <row r="1628" spans="1:6" x14ac:dyDescent="0.25">
      <c r="A1628" t="str">
        <f t="shared" si="25"/>
        <v>HBSchPr_GC_384</v>
      </c>
      <c r="B1628">
        <v>384</v>
      </c>
      <c r="C1628" t="s">
        <v>34</v>
      </c>
      <c r="D1628">
        <v>0</v>
      </c>
      <c r="E1628" t="s">
        <v>41</v>
      </c>
      <c r="F1628" t="s">
        <v>47</v>
      </c>
    </row>
    <row r="1629" spans="1:6" x14ac:dyDescent="0.25">
      <c r="A1629" t="str">
        <f t="shared" si="25"/>
        <v>HBSchPr_GC_386</v>
      </c>
      <c r="B1629">
        <v>386</v>
      </c>
      <c r="C1629" t="s">
        <v>34</v>
      </c>
      <c r="D1629">
        <v>0</v>
      </c>
      <c r="E1629" t="s">
        <v>41</v>
      </c>
      <c r="F1629" t="s">
        <v>47</v>
      </c>
    </row>
    <row r="1630" spans="1:6" x14ac:dyDescent="0.25">
      <c r="A1630" t="str">
        <f t="shared" si="25"/>
        <v>HBSchPr_GC_388</v>
      </c>
      <c r="B1630">
        <v>388</v>
      </c>
      <c r="C1630" t="s">
        <v>34</v>
      </c>
      <c r="D1630">
        <v>0</v>
      </c>
      <c r="E1630" t="s">
        <v>41</v>
      </c>
      <c r="F1630" t="s">
        <v>47</v>
      </c>
    </row>
    <row r="1631" spans="1:6" x14ac:dyDescent="0.25">
      <c r="A1631" t="str">
        <f t="shared" si="25"/>
        <v>HBSchPr_GC_390</v>
      </c>
      <c r="B1631">
        <v>390</v>
      </c>
      <c r="C1631" t="s">
        <v>34</v>
      </c>
      <c r="D1631">
        <v>0</v>
      </c>
      <c r="E1631" t="s">
        <v>41</v>
      </c>
      <c r="F1631" t="s">
        <v>47</v>
      </c>
    </row>
    <row r="1632" spans="1:6" x14ac:dyDescent="0.25">
      <c r="A1632" t="str">
        <f t="shared" si="25"/>
        <v>HBSchPr_GC_392</v>
      </c>
      <c r="B1632">
        <v>392</v>
      </c>
      <c r="C1632" t="s">
        <v>34</v>
      </c>
      <c r="D1632">
        <v>0</v>
      </c>
      <c r="E1632" t="s">
        <v>41</v>
      </c>
      <c r="F1632" t="s">
        <v>47</v>
      </c>
    </row>
    <row r="1633" spans="1:6" x14ac:dyDescent="0.25">
      <c r="A1633" t="str">
        <f t="shared" si="25"/>
        <v>HBSchPr_GC_394</v>
      </c>
      <c r="B1633">
        <v>394</v>
      </c>
      <c r="C1633" t="s">
        <v>34</v>
      </c>
      <c r="D1633">
        <v>0</v>
      </c>
      <c r="E1633" t="s">
        <v>41</v>
      </c>
      <c r="F1633" t="s">
        <v>47</v>
      </c>
    </row>
    <row r="1634" spans="1:6" x14ac:dyDescent="0.25">
      <c r="A1634" t="str">
        <f t="shared" si="25"/>
        <v>HBSchPr_GC_396</v>
      </c>
      <c r="B1634">
        <v>396</v>
      </c>
      <c r="C1634" t="s">
        <v>34</v>
      </c>
      <c r="D1634">
        <v>0</v>
      </c>
      <c r="E1634" t="s">
        <v>41</v>
      </c>
      <c r="F1634" t="s">
        <v>47</v>
      </c>
    </row>
    <row r="1635" spans="1:6" x14ac:dyDescent="0.25">
      <c r="A1635" t="str">
        <f t="shared" si="25"/>
        <v>HBSchPr_GC_398</v>
      </c>
      <c r="B1635">
        <v>398</v>
      </c>
      <c r="C1635" t="s">
        <v>34</v>
      </c>
      <c r="D1635">
        <v>0</v>
      </c>
      <c r="E1635" t="s">
        <v>41</v>
      </c>
      <c r="F1635" t="s">
        <v>47</v>
      </c>
    </row>
    <row r="1636" spans="1:6" x14ac:dyDescent="0.25">
      <c r="A1636" t="str">
        <f t="shared" si="25"/>
        <v>HBSchPr_GC_400</v>
      </c>
      <c r="B1636">
        <v>400</v>
      </c>
      <c r="C1636" t="s">
        <v>34</v>
      </c>
      <c r="D1636">
        <v>0</v>
      </c>
      <c r="E1636" t="s">
        <v>41</v>
      </c>
      <c r="F1636" t="s">
        <v>47</v>
      </c>
    </row>
    <row r="1637" spans="1:6" x14ac:dyDescent="0.25">
      <c r="A1637" t="str">
        <f t="shared" si="25"/>
        <v>HBSchPr_GC_402</v>
      </c>
      <c r="B1637">
        <v>402</v>
      </c>
      <c r="C1637" t="s">
        <v>34</v>
      </c>
      <c r="D1637">
        <v>0</v>
      </c>
      <c r="E1637" t="s">
        <v>41</v>
      </c>
      <c r="F1637" t="s">
        <v>47</v>
      </c>
    </row>
    <row r="1638" spans="1:6" x14ac:dyDescent="0.25">
      <c r="A1638" t="str">
        <f t="shared" si="25"/>
        <v>HBSchPr_GC_404</v>
      </c>
      <c r="B1638">
        <v>404</v>
      </c>
      <c r="C1638" t="s">
        <v>34</v>
      </c>
      <c r="D1638">
        <v>0</v>
      </c>
      <c r="E1638" t="s">
        <v>41</v>
      </c>
      <c r="F1638" t="s">
        <v>47</v>
      </c>
    </row>
    <row r="1639" spans="1:6" x14ac:dyDescent="0.25">
      <c r="A1639" t="str">
        <f t="shared" si="25"/>
        <v>HBSchPr_GC_406</v>
      </c>
      <c r="B1639">
        <v>406</v>
      </c>
      <c r="C1639" t="s">
        <v>34</v>
      </c>
      <c r="D1639">
        <v>0</v>
      </c>
      <c r="E1639" t="s">
        <v>41</v>
      </c>
      <c r="F1639" t="s">
        <v>47</v>
      </c>
    </row>
    <row r="1640" spans="1:6" x14ac:dyDescent="0.25">
      <c r="A1640" t="str">
        <f t="shared" si="25"/>
        <v>HBSchPr_GC_408</v>
      </c>
      <c r="B1640">
        <v>408</v>
      </c>
      <c r="C1640" t="s">
        <v>34</v>
      </c>
      <c r="D1640">
        <v>0</v>
      </c>
      <c r="E1640" t="s">
        <v>41</v>
      </c>
      <c r="F1640" t="s">
        <v>47</v>
      </c>
    </row>
    <row r="1641" spans="1:6" x14ac:dyDescent="0.25">
      <c r="A1641" t="str">
        <f t="shared" si="25"/>
        <v>HBSchPr_GC_410</v>
      </c>
      <c r="B1641">
        <v>410</v>
      </c>
      <c r="C1641" t="s">
        <v>34</v>
      </c>
      <c r="D1641">
        <v>0</v>
      </c>
      <c r="E1641" t="s">
        <v>41</v>
      </c>
      <c r="F1641" t="s">
        <v>47</v>
      </c>
    </row>
    <row r="1642" spans="1:6" x14ac:dyDescent="0.25">
      <c r="A1642" t="str">
        <f t="shared" si="25"/>
        <v>HBSchSc_Dist_0</v>
      </c>
      <c r="B1642">
        <v>0</v>
      </c>
      <c r="C1642" t="s">
        <v>35</v>
      </c>
      <c r="D1642">
        <v>0.4163288</v>
      </c>
      <c r="E1642" t="s">
        <v>40</v>
      </c>
      <c r="F1642" t="s">
        <v>47</v>
      </c>
    </row>
    <row r="1643" spans="1:6" x14ac:dyDescent="0.25">
      <c r="A1643" t="str">
        <f t="shared" si="25"/>
        <v>HBSchSc_Dist_2</v>
      </c>
      <c r="B1643">
        <v>2</v>
      </c>
      <c r="C1643" t="s">
        <v>35</v>
      </c>
      <c r="D1643">
        <v>0.3744847</v>
      </c>
      <c r="E1643" t="s">
        <v>40</v>
      </c>
      <c r="F1643" t="s">
        <v>47</v>
      </c>
    </row>
    <row r="1644" spans="1:6" x14ac:dyDescent="0.25">
      <c r="A1644" t="str">
        <f t="shared" si="25"/>
        <v>HBSchSc_Dist_4</v>
      </c>
      <c r="B1644">
        <v>4</v>
      </c>
      <c r="C1644" t="s">
        <v>35</v>
      </c>
      <c r="D1644">
        <v>0.12639729999999999</v>
      </c>
      <c r="E1644" t="s">
        <v>40</v>
      </c>
      <c r="F1644" t="s">
        <v>47</v>
      </c>
    </row>
    <row r="1645" spans="1:6" x14ac:dyDescent="0.25">
      <c r="A1645" t="str">
        <f t="shared" si="25"/>
        <v>HBSchSc_Dist_6</v>
      </c>
      <c r="B1645">
        <v>6</v>
      </c>
      <c r="C1645" t="s">
        <v>35</v>
      </c>
      <c r="D1645">
        <v>4.0914899999999997E-2</v>
      </c>
      <c r="E1645" t="s">
        <v>40</v>
      </c>
      <c r="F1645" t="s">
        <v>47</v>
      </c>
    </row>
    <row r="1646" spans="1:6" x14ac:dyDescent="0.25">
      <c r="A1646" t="str">
        <f t="shared" si="25"/>
        <v>HBSchSc_Dist_8</v>
      </c>
      <c r="B1646">
        <v>8</v>
      </c>
      <c r="C1646" t="s">
        <v>35</v>
      </c>
      <c r="D1646">
        <v>1.2049900000000001E-2</v>
      </c>
      <c r="E1646" t="s">
        <v>40</v>
      </c>
      <c r="F1646" t="s">
        <v>47</v>
      </c>
    </row>
    <row r="1647" spans="1:6" x14ac:dyDescent="0.25">
      <c r="A1647" t="str">
        <f t="shared" si="25"/>
        <v>HBSchSc_Dist_10</v>
      </c>
      <c r="B1647">
        <v>10</v>
      </c>
      <c r="C1647" t="s">
        <v>35</v>
      </c>
      <c r="D1647">
        <v>9.7414000000000008E-3</v>
      </c>
      <c r="E1647" t="s">
        <v>40</v>
      </c>
      <c r="F1647" t="s">
        <v>47</v>
      </c>
    </row>
    <row r="1648" spans="1:6" x14ac:dyDescent="0.25">
      <c r="A1648" t="str">
        <f t="shared" si="25"/>
        <v>HBSchSc_Dist_12</v>
      </c>
      <c r="B1648">
        <v>12</v>
      </c>
      <c r="C1648" t="s">
        <v>35</v>
      </c>
      <c r="D1648">
        <v>8.0332000000000008E-3</v>
      </c>
      <c r="E1648" t="s">
        <v>40</v>
      </c>
      <c r="F1648" t="s">
        <v>47</v>
      </c>
    </row>
    <row r="1649" spans="1:6" x14ac:dyDescent="0.25">
      <c r="A1649" t="str">
        <f t="shared" si="25"/>
        <v>HBSchSc_Dist_14</v>
      </c>
      <c r="B1649">
        <v>14</v>
      </c>
      <c r="C1649" t="s">
        <v>35</v>
      </c>
      <c r="D1649">
        <v>6.0248999999999997E-3</v>
      </c>
      <c r="E1649" t="s">
        <v>40</v>
      </c>
      <c r="F1649" t="s">
        <v>47</v>
      </c>
    </row>
    <row r="1650" spans="1:6" x14ac:dyDescent="0.25">
      <c r="A1650" t="str">
        <f t="shared" si="25"/>
        <v>HBSchSc_Dist_16</v>
      </c>
      <c r="B1650">
        <v>16</v>
      </c>
      <c r="C1650" t="s">
        <v>35</v>
      </c>
      <c r="D1650">
        <v>4.0166000000000004E-3</v>
      </c>
      <c r="E1650" t="s">
        <v>40</v>
      </c>
      <c r="F1650" t="s">
        <v>47</v>
      </c>
    </row>
    <row r="1651" spans="1:6" x14ac:dyDescent="0.25">
      <c r="A1651" t="str">
        <f t="shared" si="25"/>
        <v>HBSchSc_Dist_18</v>
      </c>
      <c r="B1651">
        <v>18</v>
      </c>
      <c r="C1651" t="s">
        <v>35</v>
      </c>
      <c r="D1651">
        <v>2.0083000000000002E-3</v>
      </c>
      <c r="E1651" t="s">
        <v>40</v>
      </c>
      <c r="F1651" t="s">
        <v>47</v>
      </c>
    </row>
    <row r="1652" spans="1:6" x14ac:dyDescent="0.25">
      <c r="A1652" t="str">
        <f t="shared" si="25"/>
        <v>HBSchSc_Dist_20</v>
      </c>
      <c r="B1652">
        <v>20</v>
      </c>
      <c r="C1652" t="s">
        <v>35</v>
      </c>
      <c r="D1652">
        <v>0</v>
      </c>
      <c r="E1652" t="s">
        <v>40</v>
      </c>
      <c r="F1652" t="s">
        <v>47</v>
      </c>
    </row>
    <row r="1653" spans="1:6" x14ac:dyDescent="0.25">
      <c r="A1653" t="str">
        <f t="shared" si="25"/>
        <v>HBSchSc_Dist_22</v>
      </c>
      <c r="B1653">
        <v>22</v>
      </c>
      <c r="C1653" t="s">
        <v>35</v>
      </c>
      <c r="D1653">
        <v>0</v>
      </c>
      <c r="E1653" t="s">
        <v>40</v>
      </c>
      <c r="F1653" t="s">
        <v>47</v>
      </c>
    </row>
    <row r="1654" spans="1:6" x14ac:dyDescent="0.25">
      <c r="A1654" t="str">
        <f t="shared" si="25"/>
        <v>HBSchSc_Dist_24</v>
      </c>
      <c r="B1654">
        <v>24</v>
      </c>
      <c r="C1654" t="s">
        <v>35</v>
      </c>
      <c r="D1654">
        <v>0</v>
      </c>
      <c r="E1654" t="s">
        <v>40</v>
      </c>
      <c r="F1654" t="s">
        <v>47</v>
      </c>
    </row>
    <row r="1655" spans="1:6" x14ac:dyDescent="0.25">
      <c r="A1655" t="str">
        <f t="shared" si="25"/>
        <v>HBSchSc_Dist_26</v>
      </c>
      <c r="B1655">
        <v>26</v>
      </c>
      <c r="C1655" t="s">
        <v>35</v>
      </c>
      <c r="D1655">
        <v>0</v>
      </c>
      <c r="E1655" t="s">
        <v>40</v>
      </c>
      <c r="F1655" t="s">
        <v>47</v>
      </c>
    </row>
    <row r="1656" spans="1:6" x14ac:dyDescent="0.25">
      <c r="A1656" t="str">
        <f t="shared" si="25"/>
        <v>HBSchSc_Dist_28</v>
      </c>
      <c r="B1656">
        <v>28</v>
      </c>
      <c r="C1656" t="s">
        <v>35</v>
      </c>
      <c r="D1656">
        <v>0</v>
      </c>
      <c r="E1656" t="s">
        <v>40</v>
      </c>
      <c r="F1656" t="s">
        <v>47</v>
      </c>
    </row>
    <row r="1657" spans="1:6" x14ac:dyDescent="0.25">
      <c r="A1657" t="str">
        <f t="shared" si="25"/>
        <v>HBSchSc_Dist_30</v>
      </c>
      <c r="B1657">
        <v>30</v>
      </c>
      <c r="C1657" t="s">
        <v>35</v>
      </c>
      <c r="D1657">
        <v>0</v>
      </c>
      <c r="E1657" t="s">
        <v>40</v>
      </c>
      <c r="F1657" t="s">
        <v>47</v>
      </c>
    </row>
    <row r="1658" spans="1:6" x14ac:dyDescent="0.25">
      <c r="A1658" t="str">
        <f t="shared" si="25"/>
        <v>HBSchSc_Dist_32</v>
      </c>
      <c r="B1658">
        <v>32</v>
      </c>
      <c r="C1658" t="s">
        <v>35</v>
      </c>
      <c r="D1658">
        <v>0</v>
      </c>
      <c r="E1658" t="s">
        <v>40</v>
      </c>
      <c r="F1658" t="s">
        <v>47</v>
      </c>
    </row>
    <row r="1659" spans="1:6" x14ac:dyDescent="0.25">
      <c r="A1659" t="str">
        <f t="shared" si="25"/>
        <v>HBSchSc_Dist_34</v>
      </c>
      <c r="B1659">
        <v>34</v>
      </c>
      <c r="C1659" t="s">
        <v>35</v>
      </c>
      <c r="D1659">
        <v>0</v>
      </c>
      <c r="E1659" t="s">
        <v>40</v>
      </c>
      <c r="F1659" t="s">
        <v>47</v>
      </c>
    </row>
    <row r="1660" spans="1:6" x14ac:dyDescent="0.25">
      <c r="A1660" t="str">
        <f t="shared" si="25"/>
        <v>HBSchSc_Dist_36</v>
      </c>
      <c r="B1660">
        <v>36</v>
      </c>
      <c r="C1660" t="s">
        <v>35</v>
      </c>
      <c r="D1660">
        <v>0</v>
      </c>
      <c r="E1660" t="s">
        <v>40</v>
      </c>
      <c r="F1660" t="s">
        <v>47</v>
      </c>
    </row>
    <row r="1661" spans="1:6" x14ac:dyDescent="0.25">
      <c r="A1661" t="str">
        <f t="shared" si="25"/>
        <v>HBSchSc_Dist_38</v>
      </c>
      <c r="B1661">
        <v>38</v>
      </c>
      <c r="C1661" t="s">
        <v>35</v>
      </c>
      <c r="D1661">
        <v>0</v>
      </c>
      <c r="E1661" t="s">
        <v>40</v>
      </c>
      <c r="F1661" t="s">
        <v>47</v>
      </c>
    </row>
    <row r="1662" spans="1:6" x14ac:dyDescent="0.25">
      <c r="A1662" t="str">
        <f t="shared" si="25"/>
        <v>HBSchSc_Dist_40</v>
      </c>
      <c r="B1662">
        <v>40</v>
      </c>
      <c r="C1662" t="s">
        <v>35</v>
      </c>
      <c r="D1662">
        <v>0</v>
      </c>
      <c r="E1662" t="s">
        <v>40</v>
      </c>
      <c r="F1662" t="s">
        <v>47</v>
      </c>
    </row>
    <row r="1663" spans="1:6" x14ac:dyDescent="0.25">
      <c r="A1663" t="str">
        <f t="shared" si="25"/>
        <v>HBSchSc_Dist_42</v>
      </c>
      <c r="B1663">
        <v>42</v>
      </c>
      <c r="C1663" t="s">
        <v>35</v>
      </c>
      <c r="D1663">
        <v>0</v>
      </c>
      <c r="E1663" t="s">
        <v>40</v>
      </c>
      <c r="F1663" t="s">
        <v>47</v>
      </c>
    </row>
    <row r="1664" spans="1:6" x14ac:dyDescent="0.25">
      <c r="A1664" t="str">
        <f t="shared" si="25"/>
        <v>HBSchSc_Dist_44</v>
      </c>
      <c r="B1664">
        <v>44</v>
      </c>
      <c r="C1664" t="s">
        <v>35</v>
      </c>
      <c r="D1664">
        <v>0</v>
      </c>
      <c r="E1664" t="s">
        <v>40</v>
      </c>
      <c r="F1664" t="s">
        <v>47</v>
      </c>
    </row>
    <row r="1665" spans="1:6" x14ac:dyDescent="0.25">
      <c r="A1665" t="str">
        <f t="shared" si="25"/>
        <v>HBSchSc_Dist_46</v>
      </c>
      <c r="B1665">
        <v>46</v>
      </c>
      <c r="C1665" t="s">
        <v>35</v>
      </c>
      <c r="D1665">
        <v>0</v>
      </c>
      <c r="E1665" t="s">
        <v>40</v>
      </c>
      <c r="F1665" t="s">
        <v>47</v>
      </c>
    </row>
    <row r="1666" spans="1:6" x14ac:dyDescent="0.25">
      <c r="A1666" t="str">
        <f t="shared" ref="A1666:A1729" si="26">C1666&amp;"_"&amp;E1666&amp;"_"&amp;B1666</f>
        <v>HBSchSc_Dist_48</v>
      </c>
      <c r="B1666">
        <v>48</v>
      </c>
      <c r="C1666" t="s">
        <v>35</v>
      </c>
      <c r="D1666">
        <v>0</v>
      </c>
      <c r="E1666" t="s">
        <v>40</v>
      </c>
      <c r="F1666" t="s">
        <v>47</v>
      </c>
    </row>
    <row r="1667" spans="1:6" x14ac:dyDescent="0.25">
      <c r="A1667" t="str">
        <f t="shared" si="26"/>
        <v>HBSchSc_Dist_50</v>
      </c>
      <c r="B1667">
        <v>50</v>
      </c>
      <c r="C1667" t="s">
        <v>35</v>
      </c>
      <c r="D1667">
        <v>0</v>
      </c>
      <c r="E1667" t="s">
        <v>40</v>
      </c>
      <c r="F1667" t="s">
        <v>47</v>
      </c>
    </row>
    <row r="1668" spans="1:6" x14ac:dyDescent="0.25">
      <c r="A1668" t="str">
        <f t="shared" si="26"/>
        <v>HBSchSc_Dist_52</v>
      </c>
      <c r="B1668">
        <v>52</v>
      </c>
      <c r="C1668" t="s">
        <v>35</v>
      </c>
      <c r="D1668">
        <v>0</v>
      </c>
      <c r="E1668" t="s">
        <v>40</v>
      </c>
      <c r="F1668" t="s">
        <v>47</v>
      </c>
    </row>
    <row r="1669" spans="1:6" x14ac:dyDescent="0.25">
      <c r="A1669" t="str">
        <f t="shared" si="26"/>
        <v>HBSchSc_Dist_54</v>
      </c>
      <c r="B1669">
        <v>54</v>
      </c>
      <c r="C1669" t="s">
        <v>35</v>
      </c>
      <c r="D1669">
        <v>0</v>
      </c>
      <c r="E1669" t="s">
        <v>40</v>
      </c>
      <c r="F1669" t="s">
        <v>47</v>
      </c>
    </row>
    <row r="1670" spans="1:6" x14ac:dyDescent="0.25">
      <c r="A1670" t="str">
        <f t="shared" si="26"/>
        <v>HBSchSc_Dist_56</v>
      </c>
      <c r="B1670">
        <v>56</v>
      </c>
      <c r="C1670" t="s">
        <v>35</v>
      </c>
      <c r="D1670">
        <v>0</v>
      </c>
      <c r="E1670" t="s">
        <v>40</v>
      </c>
      <c r="F1670" t="s">
        <v>47</v>
      </c>
    </row>
    <row r="1671" spans="1:6" x14ac:dyDescent="0.25">
      <c r="A1671" t="str">
        <f t="shared" si="26"/>
        <v>HBSchSc_Dist_58</v>
      </c>
      <c r="B1671">
        <v>58</v>
      </c>
      <c r="C1671" t="s">
        <v>35</v>
      </c>
      <c r="D1671">
        <v>0</v>
      </c>
      <c r="E1671" t="s">
        <v>40</v>
      </c>
      <c r="F1671" t="s">
        <v>47</v>
      </c>
    </row>
    <row r="1672" spans="1:6" x14ac:dyDescent="0.25">
      <c r="A1672" t="str">
        <f t="shared" si="26"/>
        <v>HBSchSc_Dist_60</v>
      </c>
      <c r="B1672">
        <v>60</v>
      </c>
      <c r="C1672" t="s">
        <v>35</v>
      </c>
      <c r="D1672">
        <v>0</v>
      </c>
      <c r="E1672" t="s">
        <v>40</v>
      </c>
      <c r="F1672" t="s">
        <v>47</v>
      </c>
    </row>
    <row r="1673" spans="1:6" x14ac:dyDescent="0.25">
      <c r="A1673" t="str">
        <f t="shared" si="26"/>
        <v>HBSchSc_Dist_62</v>
      </c>
      <c r="B1673">
        <v>62</v>
      </c>
      <c r="C1673" t="s">
        <v>35</v>
      </c>
      <c r="D1673">
        <v>0</v>
      </c>
      <c r="E1673" t="s">
        <v>40</v>
      </c>
      <c r="F1673" t="s">
        <v>47</v>
      </c>
    </row>
    <row r="1674" spans="1:6" x14ac:dyDescent="0.25">
      <c r="A1674" t="str">
        <f t="shared" si="26"/>
        <v>HBSchSc_Dist_64</v>
      </c>
      <c r="B1674">
        <v>64</v>
      </c>
      <c r="C1674" t="s">
        <v>35</v>
      </c>
      <c r="D1674">
        <v>0</v>
      </c>
      <c r="E1674" t="s">
        <v>40</v>
      </c>
      <c r="F1674" t="s">
        <v>47</v>
      </c>
    </row>
    <row r="1675" spans="1:6" x14ac:dyDescent="0.25">
      <c r="A1675" t="str">
        <f t="shared" si="26"/>
        <v>HBSchSc_Dist_66</v>
      </c>
      <c r="B1675">
        <v>66</v>
      </c>
      <c r="C1675" t="s">
        <v>35</v>
      </c>
      <c r="D1675">
        <v>0</v>
      </c>
      <c r="E1675" t="s">
        <v>40</v>
      </c>
      <c r="F1675" t="s">
        <v>47</v>
      </c>
    </row>
    <row r="1676" spans="1:6" x14ac:dyDescent="0.25">
      <c r="A1676" t="str">
        <f t="shared" si="26"/>
        <v>HBSchSc_Dist_68</v>
      </c>
      <c r="B1676">
        <v>68</v>
      </c>
      <c r="C1676" t="s">
        <v>35</v>
      </c>
      <c r="D1676">
        <v>0</v>
      </c>
      <c r="E1676" t="s">
        <v>40</v>
      </c>
      <c r="F1676" t="s">
        <v>47</v>
      </c>
    </row>
    <row r="1677" spans="1:6" x14ac:dyDescent="0.25">
      <c r="A1677" t="str">
        <f t="shared" si="26"/>
        <v>HBSchSc_Dist_70</v>
      </c>
      <c r="B1677">
        <v>70</v>
      </c>
      <c r="C1677" t="s">
        <v>35</v>
      </c>
      <c r="D1677">
        <v>0</v>
      </c>
      <c r="E1677" t="s">
        <v>40</v>
      </c>
      <c r="F1677" t="s">
        <v>47</v>
      </c>
    </row>
    <row r="1678" spans="1:6" x14ac:dyDescent="0.25">
      <c r="A1678" t="str">
        <f t="shared" si="26"/>
        <v>HBSchSc_Dist_72</v>
      </c>
      <c r="B1678">
        <v>72</v>
      </c>
      <c r="C1678" t="s">
        <v>35</v>
      </c>
      <c r="D1678">
        <v>0</v>
      </c>
      <c r="E1678" t="s">
        <v>40</v>
      </c>
      <c r="F1678" t="s">
        <v>47</v>
      </c>
    </row>
    <row r="1679" spans="1:6" x14ac:dyDescent="0.25">
      <c r="A1679" t="str">
        <f t="shared" si="26"/>
        <v>HBSchSc_Dist_74</v>
      </c>
      <c r="B1679">
        <v>74</v>
      </c>
      <c r="C1679" t="s">
        <v>35</v>
      </c>
      <c r="D1679">
        <v>0</v>
      </c>
      <c r="E1679" t="s">
        <v>40</v>
      </c>
      <c r="F1679" t="s">
        <v>47</v>
      </c>
    </row>
    <row r="1680" spans="1:6" x14ac:dyDescent="0.25">
      <c r="A1680" t="str">
        <f t="shared" si="26"/>
        <v>HBSchSc_Dist_76</v>
      </c>
      <c r="B1680">
        <v>76</v>
      </c>
      <c r="C1680" t="s">
        <v>35</v>
      </c>
      <c r="D1680">
        <v>0</v>
      </c>
      <c r="E1680" t="s">
        <v>40</v>
      </c>
      <c r="F1680" t="s">
        <v>47</v>
      </c>
    </row>
    <row r="1681" spans="1:6" x14ac:dyDescent="0.25">
      <c r="A1681" t="str">
        <f t="shared" si="26"/>
        <v>HBSchSc_Dist_78</v>
      </c>
      <c r="B1681">
        <v>78</v>
      </c>
      <c r="C1681" t="s">
        <v>35</v>
      </c>
      <c r="D1681">
        <v>0</v>
      </c>
      <c r="E1681" t="s">
        <v>40</v>
      </c>
      <c r="F1681" t="s">
        <v>47</v>
      </c>
    </row>
    <row r="1682" spans="1:6" x14ac:dyDescent="0.25">
      <c r="A1682" t="str">
        <f t="shared" si="26"/>
        <v>HBSchSc_Dist_80</v>
      </c>
      <c r="B1682">
        <v>80</v>
      </c>
      <c r="C1682" t="s">
        <v>35</v>
      </c>
      <c r="D1682">
        <v>0</v>
      </c>
      <c r="E1682" t="s">
        <v>40</v>
      </c>
      <c r="F1682" t="s">
        <v>47</v>
      </c>
    </row>
    <row r="1683" spans="1:6" x14ac:dyDescent="0.25">
      <c r="A1683" t="str">
        <f t="shared" si="26"/>
        <v>HBSchSc_Dist_82</v>
      </c>
      <c r="B1683">
        <v>82</v>
      </c>
      <c r="C1683" t="s">
        <v>35</v>
      </c>
      <c r="D1683">
        <v>0</v>
      </c>
      <c r="E1683" t="s">
        <v>40</v>
      </c>
      <c r="F1683" t="s">
        <v>47</v>
      </c>
    </row>
    <row r="1684" spans="1:6" x14ac:dyDescent="0.25">
      <c r="A1684" t="str">
        <f t="shared" si="26"/>
        <v>HBSchSc_Dist_84</v>
      </c>
      <c r="B1684">
        <v>84</v>
      </c>
      <c r="C1684" t="s">
        <v>35</v>
      </c>
      <c r="D1684">
        <v>0</v>
      </c>
      <c r="E1684" t="s">
        <v>40</v>
      </c>
      <c r="F1684" t="s">
        <v>47</v>
      </c>
    </row>
    <row r="1685" spans="1:6" x14ac:dyDescent="0.25">
      <c r="A1685" t="str">
        <f t="shared" si="26"/>
        <v>HBSchSc_Dist_86</v>
      </c>
      <c r="B1685">
        <v>86</v>
      </c>
      <c r="C1685" t="s">
        <v>35</v>
      </c>
      <c r="D1685">
        <v>0</v>
      </c>
      <c r="E1685" t="s">
        <v>40</v>
      </c>
      <c r="F1685" t="s">
        <v>47</v>
      </c>
    </row>
    <row r="1686" spans="1:6" x14ac:dyDescent="0.25">
      <c r="A1686" t="str">
        <f t="shared" si="26"/>
        <v>HBSchSc_Dist_88</v>
      </c>
      <c r="B1686">
        <v>88</v>
      </c>
      <c r="C1686" t="s">
        <v>35</v>
      </c>
      <c r="D1686">
        <v>0</v>
      </c>
      <c r="E1686" t="s">
        <v>40</v>
      </c>
      <c r="F1686" t="s">
        <v>47</v>
      </c>
    </row>
    <row r="1687" spans="1:6" x14ac:dyDescent="0.25">
      <c r="A1687" t="str">
        <f t="shared" si="26"/>
        <v>HBSchSc_Dist_90</v>
      </c>
      <c r="B1687">
        <v>90</v>
      </c>
      <c r="C1687" t="s">
        <v>35</v>
      </c>
      <c r="D1687">
        <v>0</v>
      </c>
      <c r="E1687" t="s">
        <v>40</v>
      </c>
      <c r="F1687" t="s">
        <v>47</v>
      </c>
    </row>
    <row r="1688" spans="1:6" x14ac:dyDescent="0.25">
      <c r="A1688" t="str">
        <f t="shared" si="26"/>
        <v>HBSchSc_Dist_92</v>
      </c>
      <c r="B1688">
        <v>92</v>
      </c>
      <c r="C1688" t="s">
        <v>35</v>
      </c>
      <c r="D1688">
        <v>0</v>
      </c>
      <c r="E1688" t="s">
        <v>40</v>
      </c>
      <c r="F1688" t="s">
        <v>47</v>
      </c>
    </row>
    <row r="1689" spans="1:6" x14ac:dyDescent="0.25">
      <c r="A1689" t="str">
        <f t="shared" si="26"/>
        <v>HBSchSc_Dist_94</v>
      </c>
      <c r="B1689">
        <v>94</v>
      </c>
      <c r="C1689" t="s">
        <v>35</v>
      </c>
      <c r="D1689">
        <v>0</v>
      </c>
      <c r="E1689" t="s">
        <v>40</v>
      </c>
      <c r="F1689" t="s">
        <v>47</v>
      </c>
    </row>
    <row r="1690" spans="1:6" x14ac:dyDescent="0.25">
      <c r="A1690" t="str">
        <f t="shared" si="26"/>
        <v>HBSchSc_Dist_96</v>
      </c>
      <c r="B1690">
        <v>96</v>
      </c>
      <c r="C1690" t="s">
        <v>35</v>
      </c>
      <c r="D1690">
        <v>0</v>
      </c>
      <c r="E1690" t="s">
        <v>40</v>
      </c>
      <c r="F1690" t="s">
        <v>47</v>
      </c>
    </row>
    <row r="1691" spans="1:6" x14ac:dyDescent="0.25">
      <c r="A1691" t="str">
        <f t="shared" si="26"/>
        <v>HBSchSc_Dist_98</v>
      </c>
      <c r="B1691">
        <v>98</v>
      </c>
      <c r="C1691" t="s">
        <v>35</v>
      </c>
      <c r="D1691">
        <v>0</v>
      </c>
      <c r="E1691" t="s">
        <v>40</v>
      </c>
      <c r="F1691" t="s">
        <v>47</v>
      </c>
    </row>
    <row r="1692" spans="1:6" x14ac:dyDescent="0.25">
      <c r="A1692" t="str">
        <f t="shared" si="26"/>
        <v>HBSchSc_Dist_100</v>
      </c>
      <c r="B1692">
        <v>100</v>
      </c>
      <c r="C1692" t="s">
        <v>35</v>
      </c>
      <c r="D1692">
        <v>0</v>
      </c>
      <c r="E1692" t="s">
        <v>40</v>
      </c>
      <c r="F1692" t="s">
        <v>47</v>
      </c>
    </row>
    <row r="1693" spans="1:6" x14ac:dyDescent="0.25">
      <c r="A1693" t="str">
        <f t="shared" si="26"/>
        <v>HBSchSc_Dist_102</v>
      </c>
      <c r="B1693">
        <v>102</v>
      </c>
      <c r="C1693" t="s">
        <v>35</v>
      </c>
      <c r="D1693">
        <v>0</v>
      </c>
      <c r="E1693" t="s">
        <v>40</v>
      </c>
      <c r="F1693" t="s">
        <v>47</v>
      </c>
    </row>
    <row r="1694" spans="1:6" x14ac:dyDescent="0.25">
      <c r="A1694" t="str">
        <f t="shared" si="26"/>
        <v>HBSchSc_Dist_104</v>
      </c>
      <c r="B1694">
        <v>104</v>
      </c>
      <c r="C1694" t="s">
        <v>35</v>
      </c>
      <c r="D1694">
        <v>0</v>
      </c>
      <c r="E1694" t="s">
        <v>40</v>
      </c>
      <c r="F1694" t="s">
        <v>47</v>
      </c>
    </row>
    <row r="1695" spans="1:6" x14ac:dyDescent="0.25">
      <c r="A1695" t="str">
        <f t="shared" si="26"/>
        <v>HBSchSc_Dist_106</v>
      </c>
      <c r="B1695">
        <v>106</v>
      </c>
      <c r="C1695" t="s">
        <v>35</v>
      </c>
      <c r="D1695">
        <v>0</v>
      </c>
      <c r="E1695" t="s">
        <v>40</v>
      </c>
      <c r="F1695" t="s">
        <v>47</v>
      </c>
    </row>
    <row r="1696" spans="1:6" x14ac:dyDescent="0.25">
      <c r="A1696" t="str">
        <f t="shared" si="26"/>
        <v>HBSchSc_Dist_108</v>
      </c>
      <c r="B1696">
        <v>108</v>
      </c>
      <c r="C1696" t="s">
        <v>35</v>
      </c>
      <c r="D1696">
        <v>0</v>
      </c>
      <c r="E1696" t="s">
        <v>40</v>
      </c>
      <c r="F1696" t="s">
        <v>47</v>
      </c>
    </row>
    <row r="1697" spans="1:6" x14ac:dyDescent="0.25">
      <c r="A1697" t="str">
        <f t="shared" si="26"/>
        <v>HBSchSc_Dist_110</v>
      </c>
      <c r="B1697">
        <v>110</v>
      </c>
      <c r="C1697" t="s">
        <v>35</v>
      </c>
      <c r="D1697">
        <v>0</v>
      </c>
      <c r="E1697" t="s">
        <v>40</v>
      </c>
      <c r="F1697" t="s">
        <v>47</v>
      </c>
    </row>
    <row r="1698" spans="1:6" x14ac:dyDescent="0.25">
      <c r="A1698" t="str">
        <f t="shared" si="26"/>
        <v>HBSchSc_Dist_112</v>
      </c>
      <c r="B1698">
        <v>112</v>
      </c>
      <c r="C1698" t="s">
        <v>35</v>
      </c>
      <c r="D1698">
        <v>0</v>
      </c>
      <c r="E1698" t="s">
        <v>40</v>
      </c>
      <c r="F1698" t="s">
        <v>47</v>
      </c>
    </row>
    <row r="1699" spans="1:6" x14ac:dyDescent="0.25">
      <c r="A1699" t="str">
        <f t="shared" si="26"/>
        <v>HBSchSc_Dist_114</v>
      </c>
      <c r="B1699">
        <v>114</v>
      </c>
      <c r="C1699" t="s">
        <v>35</v>
      </c>
      <c r="D1699">
        <v>0</v>
      </c>
      <c r="E1699" t="s">
        <v>40</v>
      </c>
      <c r="F1699" t="s">
        <v>47</v>
      </c>
    </row>
    <row r="1700" spans="1:6" x14ac:dyDescent="0.25">
      <c r="A1700" t="str">
        <f t="shared" si="26"/>
        <v>HBSchSc_Dist_116</v>
      </c>
      <c r="B1700">
        <v>116</v>
      </c>
      <c r="C1700" t="s">
        <v>35</v>
      </c>
      <c r="D1700">
        <v>0</v>
      </c>
      <c r="E1700" t="s">
        <v>40</v>
      </c>
      <c r="F1700" t="s">
        <v>47</v>
      </c>
    </row>
    <row r="1701" spans="1:6" x14ac:dyDescent="0.25">
      <c r="A1701" t="str">
        <f t="shared" si="26"/>
        <v>HBSchSc_Dist_118</v>
      </c>
      <c r="B1701">
        <v>118</v>
      </c>
      <c r="C1701" t="s">
        <v>35</v>
      </c>
      <c r="D1701">
        <v>0</v>
      </c>
      <c r="E1701" t="s">
        <v>40</v>
      </c>
      <c r="F1701" t="s">
        <v>47</v>
      </c>
    </row>
    <row r="1702" spans="1:6" x14ac:dyDescent="0.25">
      <c r="A1702" t="str">
        <f t="shared" si="26"/>
        <v>HBSchSc_Dist_120</v>
      </c>
      <c r="B1702">
        <v>120</v>
      </c>
      <c r="C1702" t="s">
        <v>35</v>
      </c>
      <c r="D1702">
        <v>0</v>
      </c>
      <c r="E1702" t="s">
        <v>40</v>
      </c>
      <c r="F1702" t="s">
        <v>47</v>
      </c>
    </row>
    <row r="1703" spans="1:6" x14ac:dyDescent="0.25">
      <c r="A1703" t="str">
        <f t="shared" si="26"/>
        <v>HBSchSc_Dist_122</v>
      </c>
      <c r="B1703">
        <v>122</v>
      </c>
      <c r="C1703" t="s">
        <v>35</v>
      </c>
      <c r="D1703">
        <v>0</v>
      </c>
      <c r="E1703" t="s">
        <v>40</v>
      </c>
      <c r="F1703" t="s">
        <v>47</v>
      </c>
    </row>
    <row r="1704" spans="1:6" x14ac:dyDescent="0.25">
      <c r="A1704" t="str">
        <f t="shared" si="26"/>
        <v>HBSchSc_Dist_124</v>
      </c>
      <c r="B1704">
        <v>124</v>
      </c>
      <c r="C1704" t="s">
        <v>35</v>
      </c>
      <c r="D1704">
        <v>0</v>
      </c>
      <c r="E1704" t="s">
        <v>40</v>
      </c>
      <c r="F1704" t="s">
        <v>47</v>
      </c>
    </row>
    <row r="1705" spans="1:6" x14ac:dyDescent="0.25">
      <c r="A1705" t="str">
        <f t="shared" si="26"/>
        <v>HBSchSc_Dist_126</v>
      </c>
      <c r="B1705">
        <v>126</v>
      </c>
      <c r="C1705" t="s">
        <v>35</v>
      </c>
      <c r="D1705">
        <v>0</v>
      </c>
      <c r="E1705" t="s">
        <v>40</v>
      </c>
      <c r="F1705" t="s">
        <v>47</v>
      </c>
    </row>
    <row r="1706" spans="1:6" x14ac:dyDescent="0.25">
      <c r="A1706" t="str">
        <f t="shared" si="26"/>
        <v>HBSchSc_Dist_128</v>
      </c>
      <c r="B1706">
        <v>128</v>
      </c>
      <c r="C1706" t="s">
        <v>35</v>
      </c>
      <c r="D1706">
        <v>0</v>
      </c>
      <c r="E1706" t="s">
        <v>40</v>
      </c>
      <c r="F1706" t="s">
        <v>47</v>
      </c>
    </row>
    <row r="1707" spans="1:6" x14ac:dyDescent="0.25">
      <c r="A1707" t="str">
        <f t="shared" si="26"/>
        <v>HBSchSc_Dist_130</v>
      </c>
      <c r="B1707">
        <v>130</v>
      </c>
      <c r="C1707" t="s">
        <v>35</v>
      </c>
      <c r="D1707">
        <v>0</v>
      </c>
      <c r="E1707" t="s">
        <v>40</v>
      </c>
      <c r="F1707" t="s">
        <v>47</v>
      </c>
    </row>
    <row r="1708" spans="1:6" x14ac:dyDescent="0.25">
      <c r="A1708" t="str">
        <f t="shared" si="26"/>
        <v>HBSchSc_Dist_132</v>
      </c>
      <c r="B1708">
        <v>132</v>
      </c>
      <c r="C1708" t="s">
        <v>35</v>
      </c>
      <c r="D1708">
        <v>0</v>
      </c>
      <c r="E1708" t="s">
        <v>40</v>
      </c>
      <c r="F1708" t="s">
        <v>47</v>
      </c>
    </row>
    <row r="1709" spans="1:6" x14ac:dyDescent="0.25">
      <c r="A1709" t="str">
        <f t="shared" si="26"/>
        <v>HBSchSc_Dist_134</v>
      </c>
      <c r="B1709">
        <v>134</v>
      </c>
      <c r="C1709" t="s">
        <v>35</v>
      </c>
      <c r="D1709">
        <v>0</v>
      </c>
      <c r="E1709" t="s">
        <v>40</v>
      </c>
      <c r="F1709" t="s">
        <v>47</v>
      </c>
    </row>
    <row r="1710" spans="1:6" x14ac:dyDescent="0.25">
      <c r="A1710" t="str">
        <f t="shared" si="26"/>
        <v>HBSchSc_Dist_136</v>
      </c>
      <c r="B1710">
        <v>136</v>
      </c>
      <c r="C1710" t="s">
        <v>35</v>
      </c>
      <c r="D1710">
        <v>0</v>
      </c>
      <c r="E1710" t="s">
        <v>40</v>
      </c>
      <c r="F1710" t="s">
        <v>47</v>
      </c>
    </row>
    <row r="1711" spans="1:6" x14ac:dyDescent="0.25">
      <c r="A1711" t="str">
        <f t="shared" si="26"/>
        <v>HBSchSc_Dist_138</v>
      </c>
      <c r="B1711">
        <v>138</v>
      </c>
      <c r="C1711" t="s">
        <v>35</v>
      </c>
      <c r="D1711">
        <v>0</v>
      </c>
      <c r="E1711" t="s">
        <v>40</v>
      </c>
      <c r="F1711" t="s">
        <v>47</v>
      </c>
    </row>
    <row r="1712" spans="1:6" x14ac:dyDescent="0.25">
      <c r="A1712" t="str">
        <f t="shared" si="26"/>
        <v>HBSchSc_Dist_140</v>
      </c>
      <c r="B1712">
        <v>140</v>
      </c>
      <c r="C1712" t="s">
        <v>35</v>
      </c>
      <c r="D1712">
        <v>0</v>
      </c>
      <c r="E1712" t="s">
        <v>40</v>
      </c>
      <c r="F1712" t="s">
        <v>47</v>
      </c>
    </row>
    <row r="1713" spans="1:6" x14ac:dyDescent="0.25">
      <c r="A1713" t="str">
        <f t="shared" si="26"/>
        <v>HBSchSc_Dist_142</v>
      </c>
      <c r="B1713">
        <v>142</v>
      </c>
      <c r="C1713" t="s">
        <v>35</v>
      </c>
      <c r="D1713">
        <v>0</v>
      </c>
      <c r="E1713" t="s">
        <v>40</v>
      </c>
      <c r="F1713" t="s">
        <v>47</v>
      </c>
    </row>
    <row r="1714" spans="1:6" x14ac:dyDescent="0.25">
      <c r="A1714" t="str">
        <f t="shared" si="26"/>
        <v>HBSchSc_Dist_144</v>
      </c>
      <c r="B1714">
        <v>144</v>
      </c>
      <c r="C1714" t="s">
        <v>35</v>
      </c>
      <c r="D1714">
        <v>0</v>
      </c>
      <c r="E1714" t="s">
        <v>40</v>
      </c>
      <c r="F1714" t="s">
        <v>47</v>
      </c>
    </row>
    <row r="1715" spans="1:6" x14ac:dyDescent="0.25">
      <c r="A1715" t="str">
        <f t="shared" si="26"/>
        <v>HBSchSc_Dist_146</v>
      </c>
      <c r="B1715">
        <v>146</v>
      </c>
      <c r="C1715" t="s">
        <v>35</v>
      </c>
      <c r="D1715">
        <v>0</v>
      </c>
      <c r="E1715" t="s">
        <v>40</v>
      </c>
      <c r="F1715" t="s">
        <v>47</v>
      </c>
    </row>
    <row r="1716" spans="1:6" x14ac:dyDescent="0.25">
      <c r="A1716" t="str">
        <f t="shared" si="26"/>
        <v>HBSchSc_Dist_148</v>
      </c>
      <c r="B1716">
        <v>148</v>
      </c>
      <c r="C1716" t="s">
        <v>35</v>
      </c>
      <c r="D1716">
        <v>0</v>
      </c>
      <c r="E1716" t="s">
        <v>40</v>
      </c>
      <c r="F1716" t="s">
        <v>47</v>
      </c>
    </row>
    <row r="1717" spans="1:6" x14ac:dyDescent="0.25">
      <c r="A1717" t="str">
        <f t="shared" si="26"/>
        <v>HBSchSc_Dist_150</v>
      </c>
      <c r="B1717">
        <v>150</v>
      </c>
      <c r="C1717" t="s">
        <v>35</v>
      </c>
      <c r="D1717">
        <v>0</v>
      </c>
      <c r="E1717" t="s">
        <v>40</v>
      </c>
      <c r="F1717" t="s">
        <v>47</v>
      </c>
    </row>
    <row r="1718" spans="1:6" x14ac:dyDescent="0.25">
      <c r="A1718" t="str">
        <f t="shared" si="26"/>
        <v>HBSchSc_Dist_152</v>
      </c>
      <c r="B1718">
        <v>152</v>
      </c>
      <c r="C1718" t="s">
        <v>35</v>
      </c>
      <c r="D1718">
        <v>0</v>
      </c>
      <c r="E1718" t="s">
        <v>40</v>
      </c>
      <c r="F1718" t="s">
        <v>47</v>
      </c>
    </row>
    <row r="1719" spans="1:6" x14ac:dyDescent="0.25">
      <c r="A1719" t="str">
        <f t="shared" si="26"/>
        <v>HBSchSc_Dist_154</v>
      </c>
      <c r="B1719">
        <v>154</v>
      </c>
      <c r="C1719" t="s">
        <v>35</v>
      </c>
      <c r="D1719">
        <v>0</v>
      </c>
      <c r="E1719" t="s">
        <v>40</v>
      </c>
      <c r="F1719" t="s">
        <v>47</v>
      </c>
    </row>
    <row r="1720" spans="1:6" x14ac:dyDescent="0.25">
      <c r="A1720" t="str">
        <f t="shared" si="26"/>
        <v>HBSchSc_Dist_156</v>
      </c>
      <c r="B1720">
        <v>156</v>
      </c>
      <c r="C1720" t="s">
        <v>35</v>
      </c>
      <c r="D1720">
        <v>0</v>
      </c>
      <c r="E1720" t="s">
        <v>40</v>
      </c>
      <c r="F1720" t="s">
        <v>47</v>
      </c>
    </row>
    <row r="1721" spans="1:6" x14ac:dyDescent="0.25">
      <c r="A1721" t="str">
        <f t="shared" si="26"/>
        <v>HBSchSc_Dist_158</v>
      </c>
      <c r="B1721">
        <v>158</v>
      </c>
      <c r="C1721" t="s">
        <v>35</v>
      </c>
      <c r="D1721">
        <v>0</v>
      </c>
      <c r="E1721" t="s">
        <v>40</v>
      </c>
      <c r="F1721" t="s">
        <v>47</v>
      </c>
    </row>
    <row r="1722" spans="1:6" x14ac:dyDescent="0.25">
      <c r="A1722" t="str">
        <f t="shared" si="26"/>
        <v>HBSchSc_Dist_160</v>
      </c>
      <c r="B1722">
        <v>160</v>
      </c>
      <c r="C1722" t="s">
        <v>35</v>
      </c>
      <c r="D1722">
        <v>0</v>
      </c>
      <c r="E1722" t="s">
        <v>40</v>
      </c>
      <c r="F1722" t="s">
        <v>47</v>
      </c>
    </row>
    <row r="1723" spans="1:6" x14ac:dyDescent="0.25">
      <c r="A1723" t="str">
        <f t="shared" si="26"/>
        <v>HBSchSc_Dist_162</v>
      </c>
      <c r="B1723">
        <v>162</v>
      </c>
      <c r="C1723" t="s">
        <v>35</v>
      </c>
      <c r="D1723">
        <v>0</v>
      </c>
      <c r="E1723" t="s">
        <v>40</v>
      </c>
      <c r="F1723" t="s">
        <v>47</v>
      </c>
    </row>
    <row r="1724" spans="1:6" x14ac:dyDescent="0.25">
      <c r="A1724" t="str">
        <f t="shared" si="26"/>
        <v>HBSchSc_Dist_164</v>
      </c>
      <c r="B1724">
        <v>164</v>
      </c>
      <c r="C1724" t="s">
        <v>35</v>
      </c>
      <c r="D1724">
        <v>0</v>
      </c>
      <c r="E1724" t="s">
        <v>40</v>
      </c>
      <c r="F1724" t="s">
        <v>47</v>
      </c>
    </row>
    <row r="1725" spans="1:6" x14ac:dyDescent="0.25">
      <c r="A1725" t="str">
        <f t="shared" si="26"/>
        <v>HBSchSc_Dist_166</v>
      </c>
      <c r="B1725">
        <v>166</v>
      </c>
      <c r="C1725" t="s">
        <v>35</v>
      </c>
      <c r="D1725">
        <v>0</v>
      </c>
      <c r="E1725" t="s">
        <v>40</v>
      </c>
      <c r="F1725" t="s">
        <v>47</v>
      </c>
    </row>
    <row r="1726" spans="1:6" x14ac:dyDescent="0.25">
      <c r="A1726" t="str">
        <f t="shared" si="26"/>
        <v>HBSchSc_Dist_168</v>
      </c>
      <c r="B1726">
        <v>168</v>
      </c>
      <c r="C1726" t="s">
        <v>35</v>
      </c>
      <c r="D1726">
        <v>0</v>
      </c>
      <c r="E1726" t="s">
        <v>40</v>
      </c>
      <c r="F1726" t="s">
        <v>47</v>
      </c>
    </row>
    <row r="1727" spans="1:6" x14ac:dyDescent="0.25">
      <c r="A1727" t="str">
        <f t="shared" si="26"/>
        <v>HBSchSc_Dist_170</v>
      </c>
      <c r="B1727">
        <v>170</v>
      </c>
      <c r="C1727" t="s">
        <v>35</v>
      </c>
      <c r="D1727">
        <v>0</v>
      </c>
      <c r="E1727" t="s">
        <v>40</v>
      </c>
      <c r="F1727" t="s">
        <v>47</v>
      </c>
    </row>
    <row r="1728" spans="1:6" x14ac:dyDescent="0.25">
      <c r="A1728" t="str">
        <f t="shared" si="26"/>
        <v>HBSchSc_Dist_172</v>
      </c>
      <c r="B1728">
        <v>172</v>
      </c>
      <c r="C1728" t="s">
        <v>35</v>
      </c>
      <c r="D1728">
        <v>0</v>
      </c>
      <c r="E1728" t="s">
        <v>40</v>
      </c>
      <c r="F1728" t="s">
        <v>47</v>
      </c>
    </row>
    <row r="1729" spans="1:6" x14ac:dyDescent="0.25">
      <c r="A1729" t="str">
        <f t="shared" si="26"/>
        <v>HBSchSc_Dist_174</v>
      </c>
      <c r="B1729">
        <v>174</v>
      </c>
      <c r="C1729" t="s">
        <v>35</v>
      </c>
      <c r="D1729">
        <v>0</v>
      </c>
      <c r="E1729" t="s">
        <v>40</v>
      </c>
      <c r="F1729" t="s">
        <v>47</v>
      </c>
    </row>
    <row r="1730" spans="1:6" x14ac:dyDescent="0.25">
      <c r="A1730" t="str">
        <f t="shared" ref="A1730:A1793" si="27">C1730&amp;"_"&amp;E1730&amp;"_"&amp;B1730</f>
        <v>HBSchSc_Dist_176</v>
      </c>
      <c r="B1730">
        <v>176</v>
      </c>
      <c r="C1730" t="s">
        <v>35</v>
      </c>
      <c r="D1730">
        <v>0</v>
      </c>
      <c r="E1730" t="s">
        <v>40</v>
      </c>
      <c r="F1730" t="s">
        <v>47</v>
      </c>
    </row>
    <row r="1731" spans="1:6" x14ac:dyDescent="0.25">
      <c r="A1731" t="str">
        <f t="shared" si="27"/>
        <v>HBSchSc_Dist_178</v>
      </c>
      <c r="B1731">
        <v>178</v>
      </c>
      <c r="C1731" t="s">
        <v>35</v>
      </c>
      <c r="D1731">
        <v>0</v>
      </c>
      <c r="E1731" t="s">
        <v>40</v>
      </c>
      <c r="F1731" t="s">
        <v>47</v>
      </c>
    </row>
    <row r="1732" spans="1:6" x14ac:dyDescent="0.25">
      <c r="A1732" t="str">
        <f t="shared" si="27"/>
        <v>HBSchSc_Dist_180</v>
      </c>
      <c r="B1732">
        <v>180</v>
      </c>
      <c r="C1732" t="s">
        <v>35</v>
      </c>
      <c r="D1732">
        <v>0</v>
      </c>
      <c r="E1732" t="s">
        <v>40</v>
      </c>
      <c r="F1732" t="s">
        <v>47</v>
      </c>
    </row>
    <row r="1733" spans="1:6" x14ac:dyDescent="0.25">
      <c r="A1733" t="str">
        <f t="shared" si="27"/>
        <v>HBSchSc_Dist_182</v>
      </c>
      <c r="B1733">
        <v>182</v>
      </c>
      <c r="C1733" t="s">
        <v>35</v>
      </c>
      <c r="D1733">
        <v>0</v>
      </c>
      <c r="E1733" t="s">
        <v>40</v>
      </c>
      <c r="F1733" t="s">
        <v>47</v>
      </c>
    </row>
    <row r="1734" spans="1:6" x14ac:dyDescent="0.25">
      <c r="A1734" t="str">
        <f t="shared" si="27"/>
        <v>HBSchSc_Dist_184</v>
      </c>
      <c r="B1734">
        <v>184</v>
      </c>
      <c r="C1734" t="s">
        <v>35</v>
      </c>
      <c r="D1734">
        <v>0</v>
      </c>
      <c r="E1734" t="s">
        <v>40</v>
      </c>
      <c r="F1734" t="s">
        <v>47</v>
      </c>
    </row>
    <row r="1735" spans="1:6" x14ac:dyDescent="0.25">
      <c r="A1735" t="str">
        <f t="shared" si="27"/>
        <v>HBSchSc_Dist_186</v>
      </c>
      <c r="B1735">
        <v>186</v>
      </c>
      <c r="C1735" t="s">
        <v>35</v>
      </c>
      <c r="D1735">
        <v>0</v>
      </c>
      <c r="E1735" t="s">
        <v>40</v>
      </c>
      <c r="F1735" t="s">
        <v>47</v>
      </c>
    </row>
    <row r="1736" spans="1:6" x14ac:dyDescent="0.25">
      <c r="A1736" t="str">
        <f t="shared" si="27"/>
        <v>HBSchSc_Dist_188</v>
      </c>
      <c r="B1736">
        <v>188</v>
      </c>
      <c r="C1736" t="s">
        <v>35</v>
      </c>
      <c r="D1736">
        <v>0</v>
      </c>
      <c r="E1736" t="s">
        <v>40</v>
      </c>
      <c r="F1736" t="s">
        <v>47</v>
      </c>
    </row>
    <row r="1737" spans="1:6" x14ac:dyDescent="0.25">
      <c r="A1737" t="str">
        <f t="shared" si="27"/>
        <v>HBSchSc_Dist_190</v>
      </c>
      <c r="B1737">
        <v>190</v>
      </c>
      <c r="C1737" t="s">
        <v>35</v>
      </c>
      <c r="D1737">
        <v>0</v>
      </c>
      <c r="E1737" t="s">
        <v>40</v>
      </c>
      <c r="F1737" t="s">
        <v>47</v>
      </c>
    </row>
    <row r="1738" spans="1:6" x14ac:dyDescent="0.25">
      <c r="A1738" t="str">
        <f t="shared" si="27"/>
        <v>HBSchSc_Dist_192</v>
      </c>
      <c r="B1738">
        <v>192</v>
      </c>
      <c r="C1738" t="s">
        <v>35</v>
      </c>
      <c r="D1738">
        <v>0</v>
      </c>
      <c r="E1738" t="s">
        <v>40</v>
      </c>
      <c r="F1738" t="s">
        <v>47</v>
      </c>
    </row>
    <row r="1739" spans="1:6" x14ac:dyDescent="0.25">
      <c r="A1739" t="str">
        <f t="shared" si="27"/>
        <v>HBSchSc_Dist_194</v>
      </c>
      <c r="B1739">
        <v>194</v>
      </c>
      <c r="C1739" t="s">
        <v>35</v>
      </c>
      <c r="D1739">
        <v>0</v>
      </c>
      <c r="E1739" t="s">
        <v>40</v>
      </c>
      <c r="F1739" t="s">
        <v>47</v>
      </c>
    </row>
    <row r="1740" spans="1:6" x14ac:dyDescent="0.25">
      <c r="A1740" t="str">
        <f t="shared" si="27"/>
        <v>HBSchSc_Dist_196</v>
      </c>
      <c r="B1740">
        <v>196</v>
      </c>
      <c r="C1740" t="s">
        <v>35</v>
      </c>
      <c r="D1740">
        <v>0</v>
      </c>
      <c r="E1740" t="s">
        <v>40</v>
      </c>
      <c r="F1740" t="s">
        <v>47</v>
      </c>
    </row>
    <row r="1741" spans="1:6" x14ac:dyDescent="0.25">
      <c r="A1741" t="str">
        <f t="shared" si="27"/>
        <v>HBSchSc_Dist_198</v>
      </c>
      <c r="B1741">
        <v>198</v>
      </c>
      <c r="C1741" t="s">
        <v>35</v>
      </c>
      <c r="D1741">
        <v>0</v>
      </c>
      <c r="E1741" t="s">
        <v>40</v>
      </c>
      <c r="F1741" t="s">
        <v>47</v>
      </c>
    </row>
    <row r="1742" spans="1:6" x14ac:dyDescent="0.25">
      <c r="A1742" t="str">
        <f t="shared" si="27"/>
        <v>HBSchSc_Dist_200</v>
      </c>
      <c r="B1742">
        <v>200</v>
      </c>
      <c r="C1742" t="s">
        <v>35</v>
      </c>
      <c r="D1742">
        <v>0</v>
      </c>
      <c r="E1742" t="s">
        <v>40</v>
      </c>
      <c r="F1742" t="s">
        <v>47</v>
      </c>
    </row>
    <row r="1743" spans="1:6" x14ac:dyDescent="0.25">
      <c r="A1743" t="str">
        <f t="shared" si="27"/>
        <v>HBSchSc_Dist_202</v>
      </c>
      <c r="B1743">
        <v>202</v>
      </c>
      <c r="C1743" t="s">
        <v>35</v>
      </c>
      <c r="D1743">
        <v>0</v>
      </c>
      <c r="E1743" t="s">
        <v>40</v>
      </c>
      <c r="F1743" t="s">
        <v>47</v>
      </c>
    </row>
    <row r="1744" spans="1:6" x14ac:dyDescent="0.25">
      <c r="A1744" t="str">
        <f t="shared" si="27"/>
        <v>HBSchSc_Time_0</v>
      </c>
      <c r="B1744">
        <v>0</v>
      </c>
      <c r="C1744" t="s">
        <v>35</v>
      </c>
      <c r="D1744">
        <v>0</v>
      </c>
      <c r="E1744" t="s">
        <v>16</v>
      </c>
      <c r="F1744" t="s">
        <v>47</v>
      </c>
    </row>
    <row r="1745" spans="1:6" x14ac:dyDescent="0.25">
      <c r="A1745" t="str">
        <f t="shared" si="27"/>
        <v>HBSchSc_Time_2</v>
      </c>
      <c r="B1745">
        <v>2</v>
      </c>
      <c r="C1745" t="s">
        <v>35</v>
      </c>
      <c r="D1745">
        <v>7.3883000000000004E-2</v>
      </c>
      <c r="E1745" t="s">
        <v>16</v>
      </c>
      <c r="F1745" t="s">
        <v>47</v>
      </c>
    </row>
    <row r="1746" spans="1:6" x14ac:dyDescent="0.25">
      <c r="A1746" t="str">
        <f t="shared" si="27"/>
        <v>HBSchSc_Time_4</v>
      </c>
      <c r="B1746">
        <v>4</v>
      </c>
      <c r="C1746" t="s">
        <v>35</v>
      </c>
      <c r="D1746">
        <v>0.25209860000000001</v>
      </c>
      <c r="E1746" t="s">
        <v>16</v>
      </c>
      <c r="F1746" t="s">
        <v>47</v>
      </c>
    </row>
    <row r="1747" spans="1:6" x14ac:dyDescent="0.25">
      <c r="A1747" t="str">
        <f t="shared" si="27"/>
        <v>HBSchSc_Time_6</v>
      </c>
      <c r="B1747">
        <v>6</v>
      </c>
      <c r="C1747" t="s">
        <v>35</v>
      </c>
      <c r="D1747">
        <v>0.2437723</v>
      </c>
      <c r="E1747" t="s">
        <v>16</v>
      </c>
      <c r="F1747" t="s">
        <v>47</v>
      </c>
    </row>
    <row r="1748" spans="1:6" x14ac:dyDescent="0.25">
      <c r="A1748" t="str">
        <f t="shared" si="27"/>
        <v>HBSchSc_Time_8</v>
      </c>
      <c r="B1748">
        <v>8</v>
      </c>
      <c r="C1748" t="s">
        <v>35</v>
      </c>
      <c r="D1748">
        <v>0.16257679999999999</v>
      </c>
      <c r="E1748" t="s">
        <v>16</v>
      </c>
      <c r="F1748" t="s">
        <v>47</v>
      </c>
    </row>
    <row r="1749" spans="1:6" x14ac:dyDescent="0.25">
      <c r="A1749" t="str">
        <f t="shared" si="27"/>
        <v>HBSchSc_Time_10</v>
      </c>
      <c r="B1749">
        <v>10</v>
      </c>
      <c r="C1749" t="s">
        <v>35</v>
      </c>
      <c r="D1749">
        <v>0.1059118</v>
      </c>
      <c r="E1749" t="s">
        <v>16</v>
      </c>
      <c r="F1749" t="s">
        <v>47</v>
      </c>
    </row>
    <row r="1750" spans="1:6" x14ac:dyDescent="0.25">
      <c r="A1750" t="str">
        <f t="shared" si="27"/>
        <v>HBSchSc_Time_12</v>
      </c>
      <c r="B1750">
        <v>12</v>
      </c>
      <c r="C1750" t="s">
        <v>35</v>
      </c>
      <c r="D1750">
        <v>6.3478499999999993E-2</v>
      </c>
      <c r="E1750" t="s">
        <v>16</v>
      </c>
      <c r="F1750" t="s">
        <v>47</v>
      </c>
    </row>
    <row r="1751" spans="1:6" x14ac:dyDescent="0.25">
      <c r="A1751" t="str">
        <f t="shared" si="27"/>
        <v>HBSchSc_Time_14</v>
      </c>
      <c r="B1751">
        <v>14</v>
      </c>
      <c r="C1751" t="s">
        <v>35</v>
      </c>
      <c r="D1751">
        <v>2.9787299999999999E-2</v>
      </c>
      <c r="E1751" t="s">
        <v>16</v>
      </c>
      <c r="F1751" t="s">
        <v>47</v>
      </c>
    </row>
    <row r="1752" spans="1:6" x14ac:dyDescent="0.25">
      <c r="A1752" t="str">
        <f t="shared" si="27"/>
        <v>HBSchSc_Time_16</v>
      </c>
      <c r="B1752">
        <v>16</v>
      </c>
      <c r="C1752" t="s">
        <v>35</v>
      </c>
      <c r="D1752">
        <v>1.8956299999999999E-2</v>
      </c>
      <c r="E1752" t="s">
        <v>16</v>
      </c>
      <c r="F1752" t="s">
        <v>47</v>
      </c>
    </row>
    <row r="1753" spans="1:6" x14ac:dyDescent="0.25">
      <c r="A1753" t="str">
        <f t="shared" si="27"/>
        <v>HBSchSc_Time_18</v>
      </c>
      <c r="B1753">
        <v>18</v>
      </c>
      <c r="C1753" t="s">
        <v>35</v>
      </c>
      <c r="D1753">
        <v>1.5576899999999999E-2</v>
      </c>
      <c r="E1753" t="s">
        <v>16</v>
      </c>
      <c r="F1753" t="s">
        <v>47</v>
      </c>
    </row>
    <row r="1754" spans="1:6" x14ac:dyDescent="0.25">
      <c r="A1754" t="str">
        <f t="shared" si="27"/>
        <v>HBSchSc_Time_20</v>
      </c>
      <c r="B1754">
        <v>20</v>
      </c>
      <c r="C1754" t="s">
        <v>35</v>
      </c>
      <c r="D1754">
        <v>1.21975E-2</v>
      </c>
      <c r="E1754" t="s">
        <v>16</v>
      </c>
      <c r="F1754" t="s">
        <v>47</v>
      </c>
    </row>
    <row r="1755" spans="1:6" x14ac:dyDescent="0.25">
      <c r="A1755" t="str">
        <f t="shared" si="27"/>
        <v>HBSchSc_Time_22</v>
      </c>
      <c r="B1755">
        <v>22</v>
      </c>
      <c r="C1755" t="s">
        <v>35</v>
      </c>
      <c r="D1755">
        <v>8.8181000000000006E-3</v>
      </c>
      <c r="E1755" t="s">
        <v>16</v>
      </c>
      <c r="F1755" t="s">
        <v>47</v>
      </c>
    </row>
    <row r="1756" spans="1:6" x14ac:dyDescent="0.25">
      <c r="A1756" t="str">
        <f t="shared" si="27"/>
        <v>HBSchSc_Time_24</v>
      </c>
      <c r="B1756">
        <v>24</v>
      </c>
      <c r="C1756" t="s">
        <v>35</v>
      </c>
      <c r="D1756">
        <v>5.4387000000000003E-3</v>
      </c>
      <c r="E1756" t="s">
        <v>16</v>
      </c>
      <c r="F1756" t="s">
        <v>47</v>
      </c>
    </row>
    <row r="1757" spans="1:6" x14ac:dyDescent="0.25">
      <c r="A1757" t="str">
        <f t="shared" si="27"/>
        <v>HBSchSc_Time_26</v>
      </c>
      <c r="B1757">
        <v>26</v>
      </c>
      <c r="C1757" t="s">
        <v>35</v>
      </c>
      <c r="D1757">
        <v>2.8200999999999999E-3</v>
      </c>
      <c r="E1757" t="s">
        <v>16</v>
      </c>
      <c r="F1757" t="s">
        <v>47</v>
      </c>
    </row>
    <row r="1758" spans="1:6" x14ac:dyDescent="0.25">
      <c r="A1758" t="str">
        <f t="shared" si="27"/>
        <v>HBSchSc_Time_28</v>
      </c>
      <c r="B1758">
        <v>28</v>
      </c>
      <c r="C1758" t="s">
        <v>35</v>
      </c>
      <c r="D1758">
        <v>1.9146E-3</v>
      </c>
      <c r="E1758" t="s">
        <v>16</v>
      </c>
      <c r="F1758" t="s">
        <v>47</v>
      </c>
    </row>
    <row r="1759" spans="1:6" x14ac:dyDescent="0.25">
      <c r="A1759" t="str">
        <f t="shared" si="27"/>
        <v>HBSchSc_Time_30</v>
      </c>
      <c r="B1759">
        <v>30</v>
      </c>
      <c r="C1759" t="s">
        <v>35</v>
      </c>
      <c r="D1759">
        <v>1.0089999999999999E-3</v>
      </c>
      <c r="E1759" t="s">
        <v>16</v>
      </c>
      <c r="F1759" t="s">
        <v>47</v>
      </c>
    </row>
    <row r="1760" spans="1:6" x14ac:dyDescent="0.25">
      <c r="A1760" t="str">
        <f t="shared" si="27"/>
        <v>HBSchSc_Time_32</v>
      </c>
      <c r="B1760">
        <v>32</v>
      </c>
      <c r="C1760" t="s">
        <v>35</v>
      </c>
      <c r="D1760">
        <v>7.5619999999999995E-4</v>
      </c>
      <c r="E1760" t="s">
        <v>16</v>
      </c>
      <c r="F1760" t="s">
        <v>47</v>
      </c>
    </row>
    <row r="1761" spans="1:6" x14ac:dyDescent="0.25">
      <c r="A1761" t="str">
        <f t="shared" si="27"/>
        <v>HBSchSc_Time_34</v>
      </c>
      <c r="B1761">
        <v>34</v>
      </c>
      <c r="C1761" t="s">
        <v>35</v>
      </c>
      <c r="D1761">
        <v>5.0330000000000004E-4</v>
      </c>
      <c r="E1761" t="s">
        <v>16</v>
      </c>
      <c r="F1761" t="s">
        <v>47</v>
      </c>
    </row>
    <row r="1762" spans="1:6" x14ac:dyDescent="0.25">
      <c r="A1762" t="str">
        <f t="shared" si="27"/>
        <v>HBSchSc_Time_36</v>
      </c>
      <c r="B1762">
        <v>36</v>
      </c>
      <c r="C1762" t="s">
        <v>35</v>
      </c>
      <c r="D1762">
        <v>2.5050000000000002E-4</v>
      </c>
      <c r="E1762" t="s">
        <v>16</v>
      </c>
      <c r="F1762" t="s">
        <v>47</v>
      </c>
    </row>
    <row r="1763" spans="1:6" x14ac:dyDescent="0.25">
      <c r="A1763" t="str">
        <f t="shared" si="27"/>
        <v>HBSchSc_Time_38</v>
      </c>
      <c r="B1763">
        <v>38</v>
      </c>
      <c r="C1763" t="s">
        <v>35</v>
      </c>
      <c r="D1763">
        <v>1.6699999999999999E-4</v>
      </c>
      <c r="E1763" t="s">
        <v>16</v>
      </c>
      <c r="F1763" t="s">
        <v>47</v>
      </c>
    </row>
    <row r="1764" spans="1:6" x14ac:dyDescent="0.25">
      <c r="A1764" t="str">
        <f t="shared" si="27"/>
        <v>HBSchSc_Time_40</v>
      </c>
      <c r="B1764">
        <v>40</v>
      </c>
      <c r="C1764" t="s">
        <v>35</v>
      </c>
      <c r="D1764" s="83">
        <v>8.3499999999999997E-5</v>
      </c>
      <c r="E1764" t="s">
        <v>16</v>
      </c>
      <c r="F1764" t="s">
        <v>47</v>
      </c>
    </row>
    <row r="1765" spans="1:6" x14ac:dyDescent="0.25">
      <c r="A1765" t="str">
        <f t="shared" si="27"/>
        <v>HBSchSc_Time_42</v>
      </c>
      <c r="B1765">
        <v>42</v>
      </c>
      <c r="C1765" t="s">
        <v>35</v>
      </c>
      <c r="D1765">
        <v>0</v>
      </c>
      <c r="E1765" t="s">
        <v>16</v>
      </c>
      <c r="F1765" t="s">
        <v>47</v>
      </c>
    </row>
    <row r="1766" spans="1:6" x14ac:dyDescent="0.25">
      <c r="A1766" t="str">
        <f t="shared" si="27"/>
        <v>HBSchSc_Time_44</v>
      </c>
      <c r="B1766">
        <v>44</v>
      </c>
      <c r="C1766" t="s">
        <v>35</v>
      </c>
      <c r="D1766">
        <v>0</v>
      </c>
      <c r="E1766" t="s">
        <v>16</v>
      </c>
      <c r="F1766" t="s">
        <v>47</v>
      </c>
    </row>
    <row r="1767" spans="1:6" x14ac:dyDescent="0.25">
      <c r="A1767" t="str">
        <f t="shared" si="27"/>
        <v>HBSchSc_Time_46</v>
      </c>
      <c r="B1767">
        <v>46</v>
      </c>
      <c r="C1767" t="s">
        <v>35</v>
      </c>
      <c r="D1767">
        <v>0</v>
      </c>
      <c r="E1767" t="s">
        <v>16</v>
      </c>
      <c r="F1767" t="s">
        <v>47</v>
      </c>
    </row>
    <row r="1768" spans="1:6" x14ac:dyDescent="0.25">
      <c r="A1768" t="str">
        <f t="shared" si="27"/>
        <v>HBSchSc_Time_48</v>
      </c>
      <c r="B1768">
        <v>48</v>
      </c>
      <c r="C1768" t="s">
        <v>35</v>
      </c>
      <c r="D1768">
        <v>0</v>
      </c>
      <c r="E1768" t="s">
        <v>16</v>
      </c>
      <c r="F1768" t="s">
        <v>47</v>
      </c>
    </row>
    <row r="1769" spans="1:6" x14ac:dyDescent="0.25">
      <c r="A1769" t="str">
        <f t="shared" si="27"/>
        <v>HBSchSc_Time_50</v>
      </c>
      <c r="B1769">
        <v>50</v>
      </c>
      <c r="C1769" t="s">
        <v>35</v>
      </c>
      <c r="D1769">
        <v>0</v>
      </c>
      <c r="E1769" t="s">
        <v>16</v>
      </c>
      <c r="F1769" t="s">
        <v>47</v>
      </c>
    </row>
    <row r="1770" spans="1:6" x14ac:dyDescent="0.25">
      <c r="A1770" t="str">
        <f t="shared" si="27"/>
        <v>HBSchSc_Time_52</v>
      </c>
      <c r="B1770">
        <v>52</v>
      </c>
      <c r="C1770" t="s">
        <v>35</v>
      </c>
      <c r="D1770">
        <v>0</v>
      </c>
      <c r="E1770" t="s">
        <v>16</v>
      </c>
      <c r="F1770" t="s">
        <v>47</v>
      </c>
    </row>
    <row r="1771" spans="1:6" x14ac:dyDescent="0.25">
      <c r="A1771" t="str">
        <f t="shared" si="27"/>
        <v>HBSchSc_Time_54</v>
      </c>
      <c r="B1771">
        <v>54</v>
      </c>
      <c r="C1771" t="s">
        <v>35</v>
      </c>
      <c r="D1771">
        <v>0</v>
      </c>
      <c r="E1771" t="s">
        <v>16</v>
      </c>
      <c r="F1771" t="s">
        <v>47</v>
      </c>
    </row>
    <row r="1772" spans="1:6" x14ac:dyDescent="0.25">
      <c r="A1772" t="str">
        <f t="shared" si="27"/>
        <v>HBSchSc_Time_56</v>
      </c>
      <c r="B1772">
        <v>56</v>
      </c>
      <c r="C1772" t="s">
        <v>35</v>
      </c>
      <c r="D1772">
        <v>0</v>
      </c>
      <c r="E1772" t="s">
        <v>16</v>
      </c>
      <c r="F1772" t="s">
        <v>47</v>
      </c>
    </row>
    <row r="1773" spans="1:6" x14ac:dyDescent="0.25">
      <c r="A1773" t="str">
        <f t="shared" si="27"/>
        <v>HBSchSc_Time_58</v>
      </c>
      <c r="B1773">
        <v>58</v>
      </c>
      <c r="C1773" t="s">
        <v>35</v>
      </c>
      <c r="D1773">
        <v>0</v>
      </c>
      <c r="E1773" t="s">
        <v>16</v>
      </c>
      <c r="F1773" t="s">
        <v>47</v>
      </c>
    </row>
    <row r="1774" spans="1:6" x14ac:dyDescent="0.25">
      <c r="A1774" t="str">
        <f t="shared" si="27"/>
        <v>HBSchSc_Time_60</v>
      </c>
      <c r="B1774">
        <v>60</v>
      </c>
      <c r="C1774" t="s">
        <v>35</v>
      </c>
      <c r="D1774">
        <v>0</v>
      </c>
      <c r="E1774" t="s">
        <v>16</v>
      </c>
      <c r="F1774" t="s">
        <v>47</v>
      </c>
    </row>
    <row r="1775" spans="1:6" x14ac:dyDescent="0.25">
      <c r="A1775" t="str">
        <f t="shared" si="27"/>
        <v>HBSchSc_Time_62</v>
      </c>
      <c r="B1775">
        <v>62</v>
      </c>
      <c r="C1775" t="s">
        <v>35</v>
      </c>
      <c r="D1775">
        <v>0</v>
      </c>
      <c r="E1775" t="s">
        <v>16</v>
      </c>
      <c r="F1775" t="s">
        <v>47</v>
      </c>
    </row>
    <row r="1776" spans="1:6" x14ac:dyDescent="0.25">
      <c r="A1776" t="str">
        <f t="shared" si="27"/>
        <v>HBSchSc_Time_64</v>
      </c>
      <c r="B1776">
        <v>64</v>
      </c>
      <c r="C1776" t="s">
        <v>35</v>
      </c>
      <c r="D1776">
        <v>0</v>
      </c>
      <c r="E1776" t="s">
        <v>16</v>
      </c>
      <c r="F1776" t="s">
        <v>47</v>
      </c>
    </row>
    <row r="1777" spans="1:6" x14ac:dyDescent="0.25">
      <c r="A1777" t="str">
        <f t="shared" si="27"/>
        <v>HBSchSc_Time_66</v>
      </c>
      <c r="B1777">
        <v>66</v>
      </c>
      <c r="C1777" t="s">
        <v>35</v>
      </c>
      <c r="D1777">
        <v>0</v>
      </c>
      <c r="E1777" t="s">
        <v>16</v>
      </c>
      <c r="F1777" t="s">
        <v>47</v>
      </c>
    </row>
    <row r="1778" spans="1:6" x14ac:dyDescent="0.25">
      <c r="A1778" t="str">
        <f t="shared" si="27"/>
        <v>HBSchSc_Time_68</v>
      </c>
      <c r="B1778">
        <v>68</v>
      </c>
      <c r="C1778" t="s">
        <v>35</v>
      </c>
      <c r="D1778">
        <v>0</v>
      </c>
      <c r="E1778" t="s">
        <v>16</v>
      </c>
      <c r="F1778" t="s">
        <v>47</v>
      </c>
    </row>
    <row r="1779" spans="1:6" x14ac:dyDescent="0.25">
      <c r="A1779" t="str">
        <f t="shared" si="27"/>
        <v>HBSchSc_Time_70</v>
      </c>
      <c r="B1779">
        <v>70</v>
      </c>
      <c r="C1779" t="s">
        <v>35</v>
      </c>
      <c r="D1779">
        <v>0</v>
      </c>
      <c r="E1779" t="s">
        <v>16</v>
      </c>
      <c r="F1779" t="s">
        <v>47</v>
      </c>
    </row>
    <row r="1780" spans="1:6" x14ac:dyDescent="0.25">
      <c r="A1780" t="str">
        <f t="shared" si="27"/>
        <v>HBSchSc_Time_72</v>
      </c>
      <c r="B1780">
        <v>72</v>
      </c>
      <c r="C1780" t="s">
        <v>35</v>
      </c>
      <c r="D1780">
        <v>0</v>
      </c>
      <c r="E1780" t="s">
        <v>16</v>
      </c>
      <c r="F1780" t="s">
        <v>47</v>
      </c>
    </row>
    <row r="1781" spans="1:6" x14ac:dyDescent="0.25">
      <c r="A1781" t="str">
        <f t="shared" si="27"/>
        <v>HBSchSc_Time_74</v>
      </c>
      <c r="B1781">
        <v>74</v>
      </c>
      <c r="C1781" t="s">
        <v>35</v>
      </c>
      <c r="D1781">
        <v>0</v>
      </c>
      <c r="E1781" t="s">
        <v>16</v>
      </c>
      <c r="F1781" t="s">
        <v>47</v>
      </c>
    </row>
    <row r="1782" spans="1:6" x14ac:dyDescent="0.25">
      <c r="A1782" t="str">
        <f t="shared" si="27"/>
        <v>HBSchSc_Time_76</v>
      </c>
      <c r="B1782">
        <v>76</v>
      </c>
      <c r="C1782" t="s">
        <v>35</v>
      </c>
      <c r="D1782">
        <v>0</v>
      </c>
      <c r="E1782" t="s">
        <v>16</v>
      </c>
      <c r="F1782" t="s">
        <v>47</v>
      </c>
    </row>
    <row r="1783" spans="1:6" x14ac:dyDescent="0.25">
      <c r="A1783" t="str">
        <f t="shared" si="27"/>
        <v>HBSchSc_Time_78</v>
      </c>
      <c r="B1783">
        <v>78</v>
      </c>
      <c r="C1783" t="s">
        <v>35</v>
      </c>
      <c r="D1783">
        <v>0</v>
      </c>
      <c r="E1783" t="s">
        <v>16</v>
      </c>
      <c r="F1783" t="s">
        <v>47</v>
      </c>
    </row>
    <row r="1784" spans="1:6" x14ac:dyDescent="0.25">
      <c r="A1784" t="str">
        <f t="shared" si="27"/>
        <v>HBSchSc_Time_80</v>
      </c>
      <c r="B1784">
        <v>80</v>
      </c>
      <c r="C1784" t="s">
        <v>35</v>
      </c>
      <c r="D1784">
        <v>0</v>
      </c>
      <c r="E1784" t="s">
        <v>16</v>
      </c>
      <c r="F1784" t="s">
        <v>47</v>
      </c>
    </row>
    <row r="1785" spans="1:6" x14ac:dyDescent="0.25">
      <c r="A1785" t="str">
        <f t="shared" si="27"/>
        <v>HBSchSc_Time_82</v>
      </c>
      <c r="B1785">
        <v>82</v>
      </c>
      <c r="C1785" t="s">
        <v>35</v>
      </c>
      <c r="D1785">
        <v>0</v>
      </c>
      <c r="E1785" t="s">
        <v>16</v>
      </c>
      <c r="F1785" t="s">
        <v>47</v>
      </c>
    </row>
    <row r="1786" spans="1:6" x14ac:dyDescent="0.25">
      <c r="A1786" t="str">
        <f t="shared" si="27"/>
        <v>HBSchSc_Time_84</v>
      </c>
      <c r="B1786">
        <v>84</v>
      </c>
      <c r="C1786" t="s">
        <v>35</v>
      </c>
      <c r="D1786">
        <v>0</v>
      </c>
      <c r="E1786" t="s">
        <v>16</v>
      </c>
      <c r="F1786" t="s">
        <v>47</v>
      </c>
    </row>
    <row r="1787" spans="1:6" x14ac:dyDescent="0.25">
      <c r="A1787" t="str">
        <f t="shared" si="27"/>
        <v>HBSchSc_Time_86</v>
      </c>
      <c r="B1787">
        <v>86</v>
      </c>
      <c r="C1787" t="s">
        <v>35</v>
      </c>
      <c r="D1787">
        <v>0</v>
      </c>
      <c r="E1787" t="s">
        <v>16</v>
      </c>
      <c r="F1787" t="s">
        <v>47</v>
      </c>
    </row>
    <row r="1788" spans="1:6" x14ac:dyDescent="0.25">
      <c r="A1788" t="str">
        <f t="shared" si="27"/>
        <v>HBSchSc_Time_88</v>
      </c>
      <c r="B1788">
        <v>88</v>
      </c>
      <c r="C1788" t="s">
        <v>35</v>
      </c>
      <c r="D1788">
        <v>0</v>
      </c>
      <c r="E1788" t="s">
        <v>16</v>
      </c>
      <c r="F1788" t="s">
        <v>47</v>
      </c>
    </row>
    <row r="1789" spans="1:6" x14ac:dyDescent="0.25">
      <c r="A1789" t="str">
        <f t="shared" si="27"/>
        <v>HBSchSc_Time_90</v>
      </c>
      <c r="B1789">
        <v>90</v>
      </c>
      <c r="C1789" t="s">
        <v>35</v>
      </c>
      <c r="D1789">
        <v>0</v>
      </c>
      <c r="E1789" t="s">
        <v>16</v>
      </c>
      <c r="F1789" t="s">
        <v>47</v>
      </c>
    </row>
    <row r="1790" spans="1:6" x14ac:dyDescent="0.25">
      <c r="A1790" t="str">
        <f t="shared" si="27"/>
        <v>HBSchSc_Time_92</v>
      </c>
      <c r="B1790">
        <v>92</v>
      </c>
      <c r="C1790" t="s">
        <v>35</v>
      </c>
      <c r="D1790">
        <v>0</v>
      </c>
      <c r="E1790" t="s">
        <v>16</v>
      </c>
      <c r="F1790" t="s">
        <v>47</v>
      </c>
    </row>
    <row r="1791" spans="1:6" x14ac:dyDescent="0.25">
      <c r="A1791" t="str">
        <f t="shared" si="27"/>
        <v>HBSchSc_Time_94</v>
      </c>
      <c r="B1791">
        <v>94</v>
      </c>
      <c r="C1791" t="s">
        <v>35</v>
      </c>
      <c r="D1791">
        <v>0</v>
      </c>
      <c r="E1791" t="s">
        <v>16</v>
      </c>
      <c r="F1791" t="s">
        <v>47</v>
      </c>
    </row>
    <row r="1792" spans="1:6" x14ac:dyDescent="0.25">
      <c r="A1792" t="str">
        <f t="shared" si="27"/>
        <v>HBSchSc_Time_96</v>
      </c>
      <c r="B1792">
        <v>96</v>
      </c>
      <c r="C1792" t="s">
        <v>35</v>
      </c>
      <c r="D1792">
        <v>0</v>
      </c>
      <c r="E1792" t="s">
        <v>16</v>
      </c>
      <c r="F1792" t="s">
        <v>47</v>
      </c>
    </row>
    <row r="1793" spans="1:6" x14ac:dyDescent="0.25">
      <c r="A1793" t="str">
        <f t="shared" si="27"/>
        <v>HBSchSc_Time_98</v>
      </c>
      <c r="B1793">
        <v>98</v>
      </c>
      <c r="C1793" t="s">
        <v>35</v>
      </c>
      <c r="D1793">
        <v>0</v>
      </c>
      <c r="E1793" t="s">
        <v>16</v>
      </c>
      <c r="F1793" t="s">
        <v>47</v>
      </c>
    </row>
    <row r="1794" spans="1:6" x14ac:dyDescent="0.25">
      <c r="A1794" t="str">
        <f t="shared" ref="A1794:A1857" si="28">C1794&amp;"_"&amp;E1794&amp;"_"&amp;B1794</f>
        <v>HBSchSc_Time_100</v>
      </c>
      <c r="B1794">
        <v>100</v>
      </c>
      <c r="C1794" t="s">
        <v>35</v>
      </c>
      <c r="D1794">
        <v>0</v>
      </c>
      <c r="E1794" t="s">
        <v>16</v>
      </c>
      <c r="F1794" t="s">
        <v>47</v>
      </c>
    </row>
    <row r="1795" spans="1:6" x14ac:dyDescent="0.25">
      <c r="A1795" t="str">
        <f t="shared" si="28"/>
        <v>HBSchSc_Time_102</v>
      </c>
      <c r="B1795">
        <v>102</v>
      </c>
      <c r="C1795" t="s">
        <v>35</v>
      </c>
      <c r="D1795">
        <v>0</v>
      </c>
      <c r="E1795" t="s">
        <v>16</v>
      </c>
      <c r="F1795" t="s">
        <v>47</v>
      </c>
    </row>
    <row r="1796" spans="1:6" x14ac:dyDescent="0.25">
      <c r="A1796" t="str">
        <f t="shared" si="28"/>
        <v>HBSchSc_Time_104</v>
      </c>
      <c r="B1796">
        <v>104</v>
      </c>
      <c r="C1796" t="s">
        <v>35</v>
      </c>
      <c r="D1796">
        <v>0</v>
      </c>
      <c r="E1796" t="s">
        <v>16</v>
      </c>
      <c r="F1796" t="s">
        <v>47</v>
      </c>
    </row>
    <row r="1797" spans="1:6" x14ac:dyDescent="0.25">
      <c r="A1797" t="str">
        <f t="shared" si="28"/>
        <v>HBSchSc_Time_106</v>
      </c>
      <c r="B1797">
        <v>106</v>
      </c>
      <c r="C1797" t="s">
        <v>35</v>
      </c>
      <c r="D1797">
        <v>0</v>
      </c>
      <c r="E1797" t="s">
        <v>16</v>
      </c>
      <c r="F1797" t="s">
        <v>47</v>
      </c>
    </row>
    <row r="1798" spans="1:6" x14ac:dyDescent="0.25">
      <c r="A1798" t="str">
        <f t="shared" si="28"/>
        <v>HBSchSc_Time_108</v>
      </c>
      <c r="B1798">
        <v>108</v>
      </c>
      <c r="C1798" t="s">
        <v>35</v>
      </c>
      <c r="D1798">
        <v>0</v>
      </c>
      <c r="E1798" t="s">
        <v>16</v>
      </c>
      <c r="F1798" t="s">
        <v>47</v>
      </c>
    </row>
    <row r="1799" spans="1:6" x14ac:dyDescent="0.25">
      <c r="A1799" t="str">
        <f t="shared" si="28"/>
        <v>HBSchSc_Time_110</v>
      </c>
      <c r="B1799">
        <v>110</v>
      </c>
      <c r="C1799" t="s">
        <v>35</v>
      </c>
      <c r="D1799">
        <v>0</v>
      </c>
      <c r="E1799" t="s">
        <v>16</v>
      </c>
      <c r="F1799" t="s">
        <v>47</v>
      </c>
    </row>
    <row r="1800" spans="1:6" x14ac:dyDescent="0.25">
      <c r="A1800" t="str">
        <f t="shared" si="28"/>
        <v>HBSchSc_Time_112</v>
      </c>
      <c r="B1800">
        <v>112</v>
      </c>
      <c r="C1800" t="s">
        <v>35</v>
      </c>
      <c r="D1800">
        <v>0</v>
      </c>
      <c r="E1800" t="s">
        <v>16</v>
      </c>
      <c r="F1800" t="s">
        <v>47</v>
      </c>
    </row>
    <row r="1801" spans="1:6" x14ac:dyDescent="0.25">
      <c r="A1801" t="str">
        <f t="shared" si="28"/>
        <v>HBSchSc_Time_114</v>
      </c>
      <c r="B1801">
        <v>114</v>
      </c>
      <c r="C1801" t="s">
        <v>35</v>
      </c>
      <c r="D1801">
        <v>0</v>
      </c>
      <c r="E1801" t="s">
        <v>16</v>
      </c>
      <c r="F1801" t="s">
        <v>47</v>
      </c>
    </row>
    <row r="1802" spans="1:6" x14ac:dyDescent="0.25">
      <c r="A1802" t="str">
        <f t="shared" si="28"/>
        <v>HBSchSc_Time_116</v>
      </c>
      <c r="B1802">
        <v>116</v>
      </c>
      <c r="C1802" t="s">
        <v>35</v>
      </c>
      <c r="D1802">
        <v>0</v>
      </c>
      <c r="E1802" t="s">
        <v>16</v>
      </c>
      <c r="F1802" t="s">
        <v>47</v>
      </c>
    </row>
    <row r="1803" spans="1:6" x14ac:dyDescent="0.25">
      <c r="A1803" t="str">
        <f t="shared" si="28"/>
        <v>HBSchSc_Time_118</v>
      </c>
      <c r="B1803">
        <v>118</v>
      </c>
      <c r="C1803" t="s">
        <v>35</v>
      </c>
      <c r="D1803">
        <v>0</v>
      </c>
      <c r="E1803" t="s">
        <v>16</v>
      </c>
      <c r="F1803" t="s">
        <v>47</v>
      </c>
    </row>
    <row r="1804" spans="1:6" x14ac:dyDescent="0.25">
      <c r="A1804" t="str">
        <f t="shared" si="28"/>
        <v>HBSchSc_Time_120</v>
      </c>
      <c r="B1804">
        <v>120</v>
      </c>
      <c r="C1804" t="s">
        <v>35</v>
      </c>
      <c r="D1804">
        <v>0</v>
      </c>
      <c r="E1804" t="s">
        <v>16</v>
      </c>
      <c r="F1804" t="s">
        <v>47</v>
      </c>
    </row>
    <row r="1805" spans="1:6" x14ac:dyDescent="0.25">
      <c r="A1805" t="str">
        <f t="shared" si="28"/>
        <v>HBSchSc_Time_122</v>
      </c>
      <c r="B1805">
        <v>122</v>
      </c>
      <c r="C1805" t="s">
        <v>35</v>
      </c>
      <c r="D1805">
        <v>0</v>
      </c>
      <c r="E1805" t="s">
        <v>16</v>
      </c>
      <c r="F1805" t="s">
        <v>47</v>
      </c>
    </row>
    <row r="1806" spans="1:6" x14ac:dyDescent="0.25">
      <c r="A1806" t="str">
        <f t="shared" si="28"/>
        <v>HBSchSc_Time_124</v>
      </c>
      <c r="B1806">
        <v>124</v>
      </c>
      <c r="C1806" t="s">
        <v>35</v>
      </c>
      <c r="D1806">
        <v>0</v>
      </c>
      <c r="E1806" t="s">
        <v>16</v>
      </c>
      <c r="F1806" t="s">
        <v>47</v>
      </c>
    </row>
    <row r="1807" spans="1:6" x14ac:dyDescent="0.25">
      <c r="A1807" t="str">
        <f t="shared" si="28"/>
        <v>HBSchSc_Time_126</v>
      </c>
      <c r="B1807">
        <v>126</v>
      </c>
      <c r="C1807" t="s">
        <v>35</v>
      </c>
      <c r="D1807">
        <v>0</v>
      </c>
      <c r="E1807" t="s">
        <v>16</v>
      </c>
      <c r="F1807" t="s">
        <v>47</v>
      </c>
    </row>
    <row r="1808" spans="1:6" x14ac:dyDescent="0.25">
      <c r="A1808" t="str">
        <f t="shared" si="28"/>
        <v>HBSchSc_Time_128</v>
      </c>
      <c r="B1808">
        <v>128</v>
      </c>
      <c r="C1808" t="s">
        <v>35</v>
      </c>
      <c r="D1808">
        <v>0</v>
      </c>
      <c r="E1808" t="s">
        <v>16</v>
      </c>
      <c r="F1808" t="s">
        <v>47</v>
      </c>
    </row>
    <row r="1809" spans="1:6" x14ac:dyDescent="0.25">
      <c r="A1809" t="str">
        <f t="shared" si="28"/>
        <v>HBSchSc_Time_130</v>
      </c>
      <c r="B1809">
        <v>130</v>
      </c>
      <c r="C1809" t="s">
        <v>35</v>
      </c>
      <c r="D1809">
        <v>0</v>
      </c>
      <c r="E1809" t="s">
        <v>16</v>
      </c>
      <c r="F1809" t="s">
        <v>47</v>
      </c>
    </row>
    <row r="1810" spans="1:6" x14ac:dyDescent="0.25">
      <c r="A1810" t="str">
        <f t="shared" si="28"/>
        <v>HBSchSc_Time_132</v>
      </c>
      <c r="B1810">
        <v>132</v>
      </c>
      <c r="C1810" t="s">
        <v>35</v>
      </c>
      <c r="D1810">
        <v>0</v>
      </c>
      <c r="E1810" t="s">
        <v>16</v>
      </c>
      <c r="F1810" t="s">
        <v>47</v>
      </c>
    </row>
    <row r="1811" spans="1:6" x14ac:dyDescent="0.25">
      <c r="A1811" t="str">
        <f t="shared" si="28"/>
        <v>HBSchSc_Time_134</v>
      </c>
      <c r="B1811">
        <v>134</v>
      </c>
      <c r="C1811" t="s">
        <v>35</v>
      </c>
      <c r="D1811">
        <v>0</v>
      </c>
      <c r="E1811" t="s">
        <v>16</v>
      </c>
      <c r="F1811" t="s">
        <v>47</v>
      </c>
    </row>
    <row r="1812" spans="1:6" x14ac:dyDescent="0.25">
      <c r="A1812" t="str">
        <f t="shared" si="28"/>
        <v>HBSchSc_Time_136</v>
      </c>
      <c r="B1812">
        <v>136</v>
      </c>
      <c r="C1812" t="s">
        <v>35</v>
      </c>
      <c r="D1812">
        <v>0</v>
      </c>
      <c r="E1812" t="s">
        <v>16</v>
      </c>
      <c r="F1812" t="s">
        <v>47</v>
      </c>
    </row>
    <row r="1813" spans="1:6" x14ac:dyDescent="0.25">
      <c r="A1813" t="str">
        <f t="shared" si="28"/>
        <v>HBSchSc_Time_138</v>
      </c>
      <c r="B1813">
        <v>138</v>
      </c>
      <c r="C1813" t="s">
        <v>35</v>
      </c>
      <c r="D1813">
        <v>0</v>
      </c>
      <c r="E1813" t="s">
        <v>16</v>
      </c>
      <c r="F1813" t="s">
        <v>47</v>
      </c>
    </row>
    <row r="1814" spans="1:6" x14ac:dyDescent="0.25">
      <c r="A1814" t="str">
        <f t="shared" si="28"/>
        <v>HBSchSc_Time_140</v>
      </c>
      <c r="B1814">
        <v>140</v>
      </c>
      <c r="C1814" t="s">
        <v>35</v>
      </c>
      <c r="D1814">
        <v>0</v>
      </c>
      <c r="E1814" t="s">
        <v>16</v>
      </c>
      <c r="F1814" t="s">
        <v>47</v>
      </c>
    </row>
    <row r="1815" spans="1:6" x14ac:dyDescent="0.25">
      <c r="A1815" t="str">
        <f t="shared" si="28"/>
        <v>HBSchSc_Time_142</v>
      </c>
      <c r="B1815">
        <v>142</v>
      </c>
      <c r="C1815" t="s">
        <v>35</v>
      </c>
      <c r="D1815">
        <v>0</v>
      </c>
      <c r="E1815" t="s">
        <v>16</v>
      </c>
      <c r="F1815" t="s">
        <v>47</v>
      </c>
    </row>
    <row r="1816" spans="1:6" x14ac:dyDescent="0.25">
      <c r="A1816" t="str">
        <f t="shared" si="28"/>
        <v>HBSchSc_Time_144</v>
      </c>
      <c r="B1816">
        <v>144</v>
      </c>
      <c r="C1816" t="s">
        <v>35</v>
      </c>
      <c r="D1816">
        <v>0</v>
      </c>
      <c r="E1816" t="s">
        <v>16</v>
      </c>
      <c r="F1816" t="s">
        <v>47</v>
      </c>
    </row>
    <row r="1817" spans="1:6" x14ac:dyDescent="0.25">
      <c r="A1817" t="str">
        <f t="shared" si="28"/>
        <v>HBSchSc_Time_146</v>
      </c>
      <c r="B1817">
        <v>146</v>
      </c>
      <c r="C1817" t="s">
        <v>35</v>
      </c>
      <c r="D1817">
        <v>0</v>
      </c>
      <c r="E1817" t="s">
        <v>16</v>
      </c>
      <c r="F1817" t="s">
        <v>47</v>
      </c>
    </row>
    <row r="1818" spans="1:6" x14ac:dyDescent="0.25">
      <c r="A1818" t="str">
        <f t="shared" si="28"/>
        <v>HBSchSc_Time_148</v>
      </c>
      <c r="B1818">
        <v>148</v>
      </c>
      <c r="C1818" t="s">
        <v>35</v>
      </c>
      <c r="D1818">
        <v>0</v>
      </c>
      <c r="E1818" t="s">
        <v>16</v>
      </c>
      <c r="F1818" t="s">
        <v>47</v>
      </c>
    </row>
    <row r="1819" spans="1:6" x14ac:dyDescent="0.25">
      <c r="A1819" t="str">
        <f t="shared" si="28"/>
        <v>HBSchSc_Time_150</v>
      </c>
      <c r="B1819">
        <v>150</v>
      </c>
      <c r="C1819" t="s">
        <v>35</v>
      </c>
      <c r="D1819">
        <v>0</v>
      </c>
      <c r="E1819" t="s">
        <v>16</v>
      </c>
      <c r="F1819" t="s">
        <v>47</v>
      </c>
    </row>
    <row r="1820" spans="1:6" x14ac:dyDescent="0.25">
      <c r="A1820" t="str">
        <f t="shared" si="28"/>
        <v>HBSchSc_Time_152</v>
      </c>
      <c r="B1820">
        <v>152</v>
      </c>
      <c r="C1820" t="s">
        <v>35</v>
      </c>
      <c r="D1820">
        <v>0</v>
      </c>
      <c r="E1820" t="s">
        <v>16</v>
      </c>
      <c r="F1820" t="s">
        <v>47</v>
      </c>
    </row>
    <row r="1821" spans="1:6" x14ac:dyDescent="0.25">
      <c r="A1821" t="str">
        <f t="shared" si="28"/>
        <v>HBSchSc_Time_154</v>
      </c>
      <c r="B1821">
        <v>154</v>
      </c>
      <c r="C1821" t="s">
        <v>35</v>
      </c>
      <c r="D1821">
        <v>0</v>
      </c>
      <c r="E1821" t="s">
        <v>16</v>
      </c>
      <c r="F1821" t="s">
        <v>47</v>
      </c>
    </row>
    <row r="1822" spans="1:6" x14ac:dyDescent="0.25">
      <c r="A1822" t="str">
        <f t="shared" si="28"/>
        <v>HBSchSc_Time_156</v>
      </c>
      <c r="B1822">
        <v>156</v>
      </c>
      <c r="C1822" t="s">
        <v>35</v>
      </c>
      <c r="D1822">
        <v>0</v>
      </c>
      <c r="E1822" t="s">
        <v>16</v>
      </c>
      <c r="F1822" t="s">
        <v>47</v>
      </c>
    </row>
    <row r="1823" spans="1:6" x14ac:dyDescent="0.25">
      <c r="A1823" t="str">
        <f t="shared" si="28"/>
        <v>HBSchSc_Time_158</v>
      </c>
      <c r="B1823">
        <v>158</v>
      </c>
      <c r="C1823" t="s">
        <v>35</v>
      </c>
      <c r="D1823">
        <v>0</v>
      </c>
      <c r="E1823" t="s">
        <v>16</v>
      </c>
      <c r="F1823" t="s">
        <v>47</v>
      </c>
    </row>
    <row r="1824" spans="1:6" x14ac:dyDescent="0.25">
      <c r="A1824" t="str">
        <f t="shared" si="28"/>
        <v>HBSchSc_Time_160</v>
      </c>
      <c r="B1824">
        <v>160</v>
      </c>
      <c r="C1824" t="s">
        <v>35</v>
      </c>
      <c r="D1824">
        <v>0</v>
      </c>
      <c r="E1824" t="s">
        <v>16</v>
      </c>
      <c r="F1824" t="s">
        <v>47</v>
      </c>
    </row>
    <row r="1825" spans="1:6" x14ac:dyDescent="0.25">
      <c r="A1825" t="str">
        <f t="shared" si="28"/>
        <v>HBSchSc_Time_162</v>
      </c>
      <c r="B1825">
        <v>162</v>
      </c>
      <c r="C1825" t="s">
        <v>35</v>
      </c>
      <c r="D1825">
        <v>0</v>
      </c>
      <c r="E1825" t="s">
        <v>16</v>
      </c>
      <c r="F1825" t="s">
        <v>47</v>
      </c>
    </row>
    <row r="1826" spans="1:6" x14ac:dyDescent="0.25">
      <c r="A1826" t="str">
        <f t="shared" si="28"/>
        <v>HBSchSc_Time_164</v>
      </c>
      <c r="B1826">
        <v>164</v>
      </c>
      <c r="C1826" t="s">
        <v>35</v>
      </c>
      <c r="D1826">
        <v>0</v>
      </c>
      <c r="E1826" t="s">
        <v>16</v>
      </c>
      <c r="F1826" t="s">
        <v>47</v>
      </c>
    </row>
    <row r="1827" spans="1:6" x14ac:dyDescent="0.25">
      <c r="A1827" t="str">
        <f t="shared" si="28"/>
        <v>HBSchSc_Time_166</v>
      </c>
      <c r="B1827">
        <v>166</v>
      </c>
      <c r="C1827" t="s">
        <v>35</v>
      </c>
      <c r="D1827">
        <v>0</v>
      </c>
      <c r="E1827" t="s">
        <v>16</v>
      </c>
      <c r="F1827" t="s">
        <v>47</v>
      </c>
    </row>
    <row r="1828" spans="1:6" x14ac:dyDescent="0.25">
      <c r="A1828" t="str">
        <f t="shared" si="28"/>
        <v>HBSchSc_Time_168</v>
      </c>
      <c r="B1828">
        <v>168</v>
      </c>
      <c r="C1828" t="s">
        <v>35</v>
      </c>
      <c r="D1828">
        <v>0</v>
      </c>
      <c r="E1828" t="s">
        <v>16</v>
      </c>
      <c r="F1828" t="s">
        <v>47</v>
      </c>
    </row>
    <row r="1829" spans="1:6" x14ac:dyDescent="0.25">
      <c r="A1829" t="str">
        <f t="shared" si="28"/>
        <v>HBSchSc_Time_170</v>
      </c>
      <c r="B1829">
        <v>170</v>
      </c>
      <c r="C1829" t="s">
        <v>35</v>
      </c>
      <c r="D1829">
        <v>0</v>
      </c>
      <c r="E1829" t="s">
        <v>16</v>
      </c>
      <c r="F1829" t="s">
        <v>47</v>
      </c>
    </row>
    <row r="1830" spans="1:6" x14ac:dyDescent="0.25">
      <c r="A1830" t="str">
        <f t="shared" si="28"/>
        <v>HBSchSc_Time_172</v>
      </c>
      <c r="B1830">
        <v>172</v>
      </c>
      <c r="C1830" t="s">
        <v>35</v>
      </c>
      <c r="D1830">
        <v>0</v>
      </c>
      <c r="E1830" t="s">
        <v>16</v>
      </c>
      <c r="F1830" t="s">
        <v>47</v>
      </c>
    </row>
    <row r="1831" spans="1:6" x14ac:dyDescent="0.25">
      <c r="A1831" t="str">
        <f t="shared" si="28"/>
        <v>HBSchSc_Time_174</v>
      </c>
      <c r="B1831">
        <v>174</v>
      </c>
      <c r="C1831" t="s">
        <v>35</v>
      </c>
      <c r="D1831">
        <v>0</v>
      </c>
      <c r="E1831" t="s">
        <v>16</v>
      </c>
      <c r="F1831" t="s">
        <v>47</v>
      </c>
    </row>
    <row r="1832" spans="1:6" x14ac:dyDescent="0.25">
      <c r="A1832" t="str">
        <f t="shared" si="28"/>
        <v>HBSchSc_Time_176</v>
      </c>
      <c r="B1832">
        <v>176</v>
      </c>
      <c r="C1832" t="s">
        <v>35</v>
      </c>
      <c r="D1832">
        <v>0</v>
      </c>
      <c r="E1832" t="s">
        <v>16</v>
      </c>
      <c r="F1832" t="s">
        <v>47</v>
      </c>
    </row>
    <row r="1833" spans="1:6" x14ac:dyDescent="0.25">
      <c r="A1833" t="str">
        <f t="shared" si="28"/>
        <v>HBSchSc_Time_178</v>
      </c>
      <c r="B1833">
        <v>178</v>
      </c>
      <c r="C1833" t="s">
        <v>35</v>
      </c>
      <c r="D1833">
        <v>0</v>
      </c>
      <c r="E1833" t="s">
        <v>16</v>
      </c>
      <c r="F1833" t="s">
        <v>47</v>
      </c>
    </row>
    <row r="1834" spans="1:6" x14ac:dyDescent="0.25">
      <c r="A1834" t="str">
        <f t="shared" si="28"/>
        <v>HBSchSc_Time_180</v>
      </c>
      <c r="B1834">
        <v>180</v>
      </c>
      <c r="C1834" t="s">
        <v>35</v>
      </c>
      <c r="D1834">
        <v>0</v>
      </c>
      <c r="E1834" t="s">
        <v>16</v>
      </c>
      <c r="F1834" t="s">
        <v>47</v>
      </c>
    </row>
    <row r="1835" spans="1:6" x14ac:dyDescent="0.25">
      <c r="A1835" t="str">
        <f t="shared" si="28"/>
        <v>HBSchSc_Time_182</v>
      </c>
      <c r="B1835">
        <v>182</v>
      </c>
      <c r="C1835" t="s">
        <v>35</v>
      </c>
      <c r="D1835">
        <v>0</v>
      </c>
      <c r="E1835" t="s">
        <v>16</v>
      </c>
      <c r="F1835" t="s">
        <v>47</v>
      </c>
    </row>
    <row r="1836" spans="1:6" x14ac:dyDescent="0.25">
      <c r="A1836" t="str">
        <f t="shared" si="28"/>
        <v>HBSchSc_Time_184</v>
      </c>
      <c r="B1836">
        <v>184</v>
      </c>
      <c r="C1836" t="s">
        <v>35</v>
      </c>
      <c r="D1836">
        <v>0</v>
      </c>
      <c r="E1836" t="s">
        <v>16</v>
      </c>
      <c r="F1836" t="s">
        <v>47</v>
      </c>
    </row>
    <row r="1837" spans="1:6" x14ac:dyDescent="0.25">
      <c r="A1837" t="str">
        <f t="shared" si="28"/>
        <v>HBSchSc_Time_186</v>
      </c>
      <c r="B1837">
        <v>186</v>
      </c>
      <c r="C1837" t="s">
        <v>35</v>
      </c>
      <c r="D1837">
        <v>0</v>
      </c>
      <c r="E1837" t="s">
        <v>16</v>
      </c>
      <c r="F1837" t="s">
        <v>47</v>
      </c>
    </row>
    <row r="1838" spans="1:6" x14ac:dyDescent="0.25">
      <c r="A1838" t="str">
        <f t="shared" si="28"/>
        <v>HBSchSc_Time_188</v>
      </c>
      <c r="B1838">
        <v>188</v>
      </c>
      <c r="C1838" t="s">
        <v>35</v>
      </c>
      <c r="D1838">
        <v>0</v>
      </c>
      <c r="E1838" t="s">
        <v>16</v>
      </c>
      <c r="F1838" t="s">
        <v>47</v>
      </c>
    </row>
    <row r="1839" spans="1:6" x14ac:dyDescent="0.25">
      <c r="A1839" t="str">
        <f t="shared" si="28"/>
        <v>HBSchSc_Time_190</v>
      </c>
      <c r="B1839">
        <v>190</v>
      </c>
      <c r="C1839" t="s">
        <v>35</v>
      </c>
      <c r="D1839">
        <v>0</v>
      </c>
      <c r="E1839" t="s">
        <v>16</v>
      </c>
      <c r="F1839" t="s">
        <v>47</v>
      </c>
    </row>
    <row r="1840" spans="1:6" x14ac:dyDescent="0.25">
      <c r="A1840" t="str">
        <f t="shared" si="28"/>
        <v>HBSchSc_Time_192</v>
      </c>
      <c r="B1840">
        <v>192</v>
      </c>
      <c r="C1840" t="s">
        <v>35</v>
      </c>
      <c r="D1840">
        <v>0</v>
      </c>
      <c r="E1840" t="s">
        <v>16</v>
      </c>
      <c r="F1840" t="s">
        <v>47</v>
      </c>
    </row>
    <row r="1841" spans="1:6" x14ac:dyDescent="0.25">
      <c r="A1841" t="str">
        <f t="shared" si="28"/>
        <v>HBSchSc_Time_194</v>
      </c>
      <c r="B1841">
        <v>194</v>
      </c>
      <c r="C1841" t="s">
        <v>35</v>
      </c>
      <c r="D1841">
        <v>0</v>
      </c>
      <c r="E1841" t="s">
        <v>16</v>
      </c>
      <c r="F1841" t="s">
        <v>47</v>
      </c>
    </row>
    <row r="1842" spans="1:6" x14ac:dyDescent="0.25">
      <c r="A1842" t="str">
        <f t="shared" si="28"/>
        <v>HBSchSc_Time_196</v>
      </c>
      <c r="B1842">
        <v>196</v>
      </c>
      <c r="C1842" t="s">
        <v>35</v>
      </c>
      <c r="D1842">
        <v>0</v>
      </c>
      <c r="E1842" t="s">
        <v>16</v>
      </c>
      <c r="F1842" t="s">
        <v>47</v>
      </c>
    </row>
    <row r="1843" spans="1:6" x14ac:dyDescent="0.25">
      <c r="A1843" t="str">
        <f t="shared" si="28"/>
        <v>HBSchSc_Time_198</v>
      </c>
      <c r="B1843">
        <v>198</v>
      </c>
      <c r="C1843" t="s">
        <v>35</v>
      </c>
      <c r="D1843">
        <v>0</v>
      </c>
      <c r="E1843" t="s">
        <v>16</v>
      </c>
      <c r="F1843" t="s">
        <v>47</v>
      </c>
    </row>
    <row r="1844" spans="1:6" x14ac:dyDescent="0.25">
      <c r="A1844" t="str">
        <f t="shared" si="28"/>
        <v>HBSchSc_Time_200</v>
      </c>
      <c r="B1844">
        <v>200</v>
      </c>
      <c r="C1844" t="s">
        <v>35</v>
      </c>
      <c r="D1844">
        <v>0</v>
      </c>
      <c r="E1844" t="s">
        <v>16</v>
      </c>
      <c r="F1844" t="s">
        <v>47</v>
      </c>
    </row>
    <row r="1845" spans="1:6" x14ac:dyDescent="0.25">
      <c r="A1845" t="str">
        <f t="shared" si="28"/>
        <v>HBSchSc_Time_202</v>
      </c>
      <c r="B1845">
        <v>202</v>
      </c>
      <c r="C1845" t="s">
        <v>35</v>
      </c>
      <c r="D1845">
        <v>0</v>
      </c>
      <c r="E1845" t="s">
        <v>16</v>
      </c>
      <c r="F1845" t="s">
        <v>47</v>
      </c>
    </row>
    <row r="1846" spans="1:6" x14ac:dyDescent="0.25">
      <c r="A1846" t="str">
        <f t="shared" si="28"/>
        <v>HBSchSc_GC_0</v>
      </c>
      <c r="B1846">
        <v>0</v>
      </c>
      <c r="C1846" t="s">
        <v>35</v>
      </c>
      <c r="D1846">
        <v>0</v>
      </c>
      <c r="E1846" t="s">
        <v>41</v>
      </c>
      <c r="F1846" t="s">
        <v>47</v>
      </c>
    </row>
    <row r="1847" spans="1:6" x14ac:dyDescent="0.25">
      <c r="A1847" t="str">
        <f t="shared" si="28"/>
        <v>HBSchSc_GC_2</v>
      </c>
      <c r="B1847">
        <v>2</v>
      </c>
      <c r="C1847" t="s">
        <v>35</v>
      </c>
      <c r="D1847">
        <v>4.3925600000000002E-2</v>
      </c>
      <c r="E1847" t="s">
        <v>41</v>
      </c>
      <c r="F1847" t="s">
        <v>47</v>
      </c>
    </row>
    <row r="1848" spans="1:6" x14ac:dyDescent="0.25">
      <c r="A1848" t="str">
        <f t="shared" si="28"/>
        <v>HBSchSc_GC_4</v>
      </c>
      <c r="B1848">
        <v>4</v>
      </c>
      <c r="C1848" t="s">
        <v>35</v>
      </c>
      <c r="D1848">
        <v>0.1178052</v>
      </c>
      <c r="E1848" t="s">
        <v>41</v>
      </c>
      <c r="F1848" t="s">
        <v>47</v>
      </c>
    </row>
    <row r="1849" spans="1:6" x14ac:dyDescent="0.25">
      <c r="A1849" t="str">
        <f t="shared" si="28"/>
        <v>HBSchSc_GC_6</v>
      </c>
      <c r="B1849">
        <v>6</v>
      </c>
      <c r="C1849" t="s">
        <v>35</v>
      </c>
      <c r="D1849">
        <v>0.17832719999999999</v>
      </c>
      <c r="E1849" t="s">
        <v>41</v>
      </c>
      <c r="F1849" t="s">
        <v>47</v>
      </c>
    </row>
    <row r="1850" spans="1:6" x14ac:dyDescent="0.25">
      <c r="A1850" t="str">
        <f t="shared" si="28"/>
        <v>HBSchSc_GC_8</v>
      </c>
      <c r="B1850">
        <v>8</v>
      </c>
      <c r="C1850" t="s">
        <v>35</v>
      </c>
      <c r="D1850">
        <v>0.16440979999999999</v>
      </c>
      <c r="E1850" t="s">
        <v>41</v>
      </c>
      <c r="F1850" t="s">
        <v>47</v>
      </c>
    </row>
    <row r="1851" spans="1:6" x14ac:dyDescent="0.25">
      <c r="A1851" t="str">
        <f t="shared" si="28"/>
        <v>HBSchSc_GC_10</v>
      </c>
      <c r="B1851">
        <v>10</v>
      </c>
      <c r="C1851" t="s">
        <v>35</v>
      </c>
      <c r="D1851">
        <v>0.1350488</v>
      </c>
      <c r="E1851" t="s">
        <v>41</v>
      </c>
      <c r="F1851" t="s">
        <v>47</v>
      </c>
    </row>
    <row r="1852" spans="1:6" x14ac:dyDescent="0.25">
      <c r="A1852" t="str">
        <f t="shared" si="28"/>
        <v>HBSchSc_GC_12</v>
      </c>
      <c r="B1852">
        <v>12</v>
      </c>
      <c r="C1852" t="s">
        <v>35</v>
      </c>
      <c r="D1852">
        <v>9.78995E-2</v>
      </c>
      <c r="E1852" t="s">
        <v>41</v>
      </c>
      <c r="F1852" t="s">
        <v>47</v>
      </c>
    </row>
    <row r="1853" spans="1:6" x14ac:dyDescent="0.25">
      <c r="A1853" t="str">
        <f t="shared" si="28"/>
        <v>HBSchSc_GC_14</v>
      </c>
      <c r="B1853">
        <v>14</v>
      </c>
      <c r="C1853" t="s">
        <v>35</v>
      </c>
      <c r="D1853">
        <v>6.5795400000000004E-2</v>
      </c>
      <c r="E1853" t="s">
        <v>41</v>
      </c>
      <c r="F1853" t="s">
        <v>47</v>
      </c>
    </row>
    <row r="1854" spans="1:6" x14ac:dyDescent="0.25">
      <c r="A1854" t="str">
        <f t="shared" si="28"/>
        <v>HBSchSc_GC_16</v>
      </c>
      <c r="B1854">
        <v>16</v>
      </c>
      <c r="C1854" t="s">
        <v>35</v>
      </c>
      <c r="D1854">
        <v>4.9325099999999997E-2</v>
      </c>
      <c r="E1854" t="s">
        <v>41</v>
      </c>
      <c r="F1854" t="s">
        <v>47</v>
      </c>
    </row>
    <row r="1855" spans="1:6" x14ac:dyDescent="0.25">
      <c r="A1855" t="str">
        <f t="shared" si="28"/>
        <v>HBSchSc_GC_18</v>
      </c>
      <c r="B1855">
        <v>18</v>
      </c>
      <c r="C1855" t="s">
        <v>35</v>
      </c>
      <c r="D1855">
        <v>3.42668E-2</v>
      </c>
      <c r="E1855" t="s">
        <v>41</v>
      </c>
      <c r="F1855" t="s">
        <v>47</v>
      </c>
    </row>
    <row r="1856" spans="1:6" x14ac:dyDescent="0.25">
      <c r="A1856" t="str">
        <f t="shared" si="28"/>
        <v>HBSchSc_GC_20</v>
      </c>
      <c r="B1856">
        <v>20</v>
      </c>
      <c r="C1856" t="s">
        <v>35</v>
      </c>
      <c r="D1856">
        <v>2.43787E-2</v>
      </c>
      <c r="E1856" t="s">
        <v>41</v>
      </c>
      <c r="F1856" t="s">
        <v>47</v>
      </c>
    </row>
    <row r="1857" spans="1:6" x14ac:dyDescent="0.25">
      <c r="A1857" t="str">
        <f t="shared" si="28"/>
        <v>HBSchSc_GC_22</v>
      </c>
      <c r="B1857">
        <v>22</v>
      </c>
      <c r="C1857" t="s">
        <v>35</v>
      </c>
      <c r="D1857">
        <v>1.54445E-2</v>
      </c>
      <c r="E1857" t="s">
        <v>41</v>
      </c>
      <c r="F1857" t="s">
        <v>47</v>
      </c>
    </row>
    <row r="1858" spans="1:6" x14ac:dyDescent="0.25">
      <c r="A1858" t="str">
        <f t="shared" ref="A1858:A1921" si="29">C1858&amp;"_"&amp;E1858&amp;"_"&amp;B1858</f>
        <v>HBSchSc_GC_24</v>
      </c>
      <c r="B1858">
        <v>24</v>
      </c>
      <c r="C1858" t="s">
        <v>35</v>
      </c>
      <c r="D1858">
        <v>1.09996E-2</v>
      </c>
      <c r="E1858" t="s">
        <v>41</v>
      </c>
      <c r="F1858" t="s">
        <v>47</v>
      </c>
    </row>
    <row r="1859" spans="1:6" x14ac:dyDescent="0.25">
      <c r="A1859" t="str">
        <f t="shared" si="29"/>
        <v>HBSchSc_GC_26</v>
      </c>
      <c r="B1859">
        <v>26</v>
      </c>
      <c r="C1859" t="s">
        <v>35</v>
      </c>
      <c r="D1859">
        <v>7.8224000000000002E-3</v>
      </c>
      <c r="E1859" t="s">
        <v>41</v>
      </c>
      <c r="F1859" t="s">
        <v>47</v>
      </c>
    </row>
    <row r="1860" spans="1:6" x14ac:dyDescent="0.25">
      <c r="A1860" t="str">
        <f t="shared" si="29"/>
        <v>HBSchSc_GC_28</v>
      </c>
      <c r="B1860">
        <v>28</v>
      </c>
      <c r="C1860" t="s">
        <v>35</v>
      </c>
      <c r="D1860">
        <v>5.8674E-3</v>
      </c>
      <c r="E1860" t="s">
        <v>41</v>
      </c>
      <c r="F1860" t="s">
        <v>47</v>
      </c>
    </row>
    <row r="1861" spans="1:6" x14ac:dyDescent="0.25">
      <c r="A1861" t="str">
        <f t="shared" si="29"/>
        <v>HBSchSc_GC_30</v>
      </c>
      <c r="B1861">
        <v>30</v>
      </c>
      <c r="C1861" t="s">
        <v>35</v>
      </c>
      <c r="D1861">
        <v>4.6366000000000003E-3</v>
      </c>
      <c r="E1861" t="s">
        <v>41</v>
      </c>
      <c r="F1861" t="s">
        <v>47</v>
      </c>
    </row>
    <row r="1862" spans="1:6" x14ac:dyDescent="0.25">
      <c r="A1862" t="str">
        <f t="shared" si="29"/>
        <v>HBSchSc_GC_32</v>
      </c>
      <c r="B1862">
        <v>32</v>
      </c>
      <c r="C1862" t="s">
        <v>35</v>
      </c>
      <c r="D1862">
        <v>4.4048000000000004E-3</v>
      </c>
      <c r="E1862" t="s">
        <v>41</v>
      </c>
      <c r="F1862" t="s">
        <v>47</v>
      </c>
    </row>
    <row r="1863" spans="1:6" x14ac:dyDescent="0.25">
      <c r="A1863" t="str">
        <f t="shared" si="29"/>
        <v>HBSchSc_GC_34</v>
      </c>
      <c r="B1863">
        <v>34</v>
      </c>
      <c r="C1863" t="s">
        <v>35</v>
      </c>
      <c r="D1863">
        <v>4.1729000000000002E-3</v>
      </c>
      <c r="E1863" t="s">
        <v>41</v>
      </c>
      <c r="F1863" t="s">
        <v>47</v>
      </c>
    </row>
    <row r="1864" spans="1:6" x14ac:dyDescent="0.25">
      <c r="A1864" t="str">
        <f t="shared" si="29"/>
        <v>HBSchSc_GC_36</v>
      </c>
      <c r="B1864">
        <v>36</v>
      </c>
      <c r="C1864" t="s">
        <v>35</v>
      </c>
      <c r="D1864">
        <v>3.9411000000000003E-3</v>
      </c>
      <c r="E1864" t="s">
        <v>41</v>
      </c>
      <c r="F1864" t="s">
        <v>47</v>
      </c>
    </row>
    <row r="1865" spans="1:6" x14ac:dyDescent="0.25">
      <c r="A1865" t="str">
        <f t="shared" si="29"/>
        <v>HBSchSc_GC_38</v>
      </c>
      <c r="B1865">
        <v>38</v>
      </c>
      <c r="C1865" t="s">
        <v>35</v>
      </c>
      <c r="D1865">
        <v>3.7093E-3</v>
      </c>
      <c r="E1865" t="s">
        <v>41</v>
      </c>
      <c r="F1865" t="s">
        <v>47</v>
      </c>
    </row>
    <row r="1866" spans="1:6" x14ac:dyDescent="0.25">
      <c r="A1866" t="str">
        <f t="shared" si="29"/>
        <v>HBSchSc_GC_40</v>
      </c>
      <c r="B1866">
        <v>40</v>
      </c>
      <c r="C1866" t="s">
        <v>35</v>
      </c>
      <c r="D1866">
        <v>3.4773999999999998E-3</v>
      </c>
      <c r="E1866" t="s">
        <v>41</v>
      </c>
      <c r="F1866" t="s">
        <v>47</v>
      </c>
    </row>
    <row r="1867" spans="1:6" x14ac:dyDescent="0.25">
      <c r="A1867" t="str">
        <f t="shared" si="29"/>
        <v>HBSchSc_GC_42</v>
      </c>
      <c r="B1867">
        <v>42</v>
      </c>
      <c r="C1867" t="s">
        <v>35</v>
      </c>
      <c r="D1867">
        <v>3.2456E-3</v>
      </c>
      <c r="E1867" t="s">
        <v>41</v>
      </c>
      <c r="F1867" t="s">
        <v>47</v>
      </c>
    </row>
    <row r="1868" spans="1:6" x14ac:dyDescent="0.25">
      <c r="A1868" t="str">
        <f t="shared" si="29"/>
        <v>HBSchSc_GC_44</v>
      </c>
      <c r="B1868">
        <v>44</v>
      </c>
      <c r="C1868" t="s">
        <v>35</v>
      </c>
      <c r="D1868">
        <v>3.0138000000000001E-3</v>
      </c>
      <c r="E1868" t="s">
        <v>41</v>
      </c>
      <c r="F1868" t="s">
        <v>47</v>
      </c>
    </row>
    <row r="1869" spans="1:6" x14ac:dyDescent="0.25">
      <c r="A1869" t="str">
        <f t="shared" si="29"/>
        <v>HBSchSc_GC_46</v>
      </c>
      <c r="B1869">
        <v>46</v>
      </c>
      <c r="C1869" t="s">
        <v>35</v>
      </c>
      <c r="D1869">
        <v>2.7818999999999999E-3</v>
      </c>
      <c r="E1869" t="s">
        <v>41</v>
      </c>
      <c r="F1869" t="s">
        <v>47</v>
      </c>
    </row>
    <row r="1870" spans="1:6" x14ac:dyDescent="0.25">
      <c r="A1870" t="str">
        <f t="shared" si="29"/>
        <v>HBSchSc_GC_48</v>
      </c>
      <c r="B1870">
        <v>48</v>
      </c>
      <c r="C1870" t="s">
        <v>35</v>
      </c>
      <c r="D1870">
        <v>2.5501E-3</v>
      </c>
      <c r="E1870" t="s">
        <v>41</v>
      </c>
      <c r="F1870" t="s">
        <v>47</v>
      </c>
    </row>
    <row r="1871" spans="1:6" x14ac:dyDescent="0.25">
      <c r="A1871" t="str">
        <f t="shared" si="29"/>
        <v>HBSchSc_GC_50</v>
      </c>
      <c r="B1871">
        <v>50</v>
      </c>
      <c r="C1871" t="s">
        <v>35</v>
      </c>
      <c r="D1871">
        <v>2.3183000000000001E-3</v>
      </c>
      <c r="E1871" t="s">
        <v>41</v>
      </c>
      <c r="F1871" t="s">
        <v>47</v>
      </c>
    </row>
    <row r="1872" spans="1:6" x14ac:dyDescent="0.25">
      <c r="A1872" t="str">
        <f t="shared" si="29"/>
        <v>HBSchSc_GC_52</v>
      </c>
      <c r="B1872">
        <v>52</v>
      </c>
      <c r="C1872" t="s">
        <v>35</v>
      </c>
      <c r="D1872">
        <v>2.0864E-3</v>
      </c>
      <c r="E1872" t="s">
        <v>41</v>
      </c>
      <c r="F1872" t="s">
        <v>47</v>
      </c>
    </row>
    <row r="1873" spans="1:6" x14ac:dyDescent="0.25">
      <c r="A1873" t="str">
        <f t="shared" si="29"/>
        <v>HBSchSc_GC_54</v>
      </c>
      <c r="B1873">
        <v>54</v>
      </c>
      <c r="C1873" t="s">
        <v>35</v>
      </c>
      <c r="D1873">
        <v>1.8546000000000001E-3</v>
      </c>
      <c r="E1873" t="s">
        <v>41</v>
      </c>
      <c r="F1873" t="s">
        <v>47</v>
      </c>
    </row>
    <row r="1874" spans="1:6" x14ac:dyDescent="0.25">
      <c r="A1874" t="str">
        <f t="shared" si="29"/>
        <v>HBSchSc_GC_56</v>
      </c>
      <c r="B1874">
        <v>56</v>
      </c>
      <c r="C1874" t="s">
        <v>35</v>
      </c>
      <c r="D1874">
        <v>1.6228E-3</v>
      </c>
      <c r="E1874" t="s">
        <v>41</v>
      </c>
      <c r="F1874" t="s">
        <v>47</v>
      </c>
    </row>
    <row r="1875" spans="1:6" x14ac:dyDescent="0.25">
      <c r="A1875" t="str">
        <f t="shared" si="29"/>
        <v>HBSchSc_GC_58</v>
      </c>
      <c r="B1875">
        <v>58</v>
      </c>
      <c r="C1875" t="s">
        <v>35</v>
      </c>
      <c r="D1875">
        <v>1.3910000000000001E-3</v>
      </c>
      <c r="E1875" t="s">
        <v>41</v>
      </c>
      <c r="F1875" t="s">
        <v>47</v>
      </c>
    </row>
    <row r="1876" spans="1:6" x14ac:dyDescent="0.25">
      <c r="A1876" t="str">
        <f t="shared" si="29"/>
        <v>HBSchSc_GC_60</v>
      </c>
      <c r="B1876">
        <v>60</v>
      </c>
      <c r="C1876" t="s">
        <v>35</v>
      </c>
      <c r="D1876">
        <v>1.1590999999999999E-3</v>
      </c>
      <c r="E1876" t="s">
        <v>41</v>
      </c>
      <c r="F1876" t="s">
        <v>47</v>
      </c>
    </row>
    <row r="1877" spans="1:6" x14ac:dyDescent="0.25">
      <c r="A1877" t="str">
        <f t="shared" si="29"/>
        <v>HBSchSc_GC_62</v>
      </c>
      <c r="B1877">
        <v>62</v>
      </c>
      <c r="C1877" t="s">
        <v>35</v>
      </c>
      <c r="D1877">
        <v>9.2730000000000004E-4</v>
      </c>
      <c r="E1877" t="s">
        <v>41</v>
      </c>
      <c r="F1877" t="s">
        <v>47</v>
      </c>
    </row>
    <row r="1878" spans="1:6" x14ac:dyDescent="0.25">
      <c r="A1878" t="str">
        <f t="shared" si="29"/>
        <v>HBSchSc_GC_64</v>
      </c>
      <c r="B1878">
        <v>64</v>
      </c>
      <c r="C1878" t="s">
        <v>35</v>
      </c>
      <c r="D1878">
        <v>6.9550000000000005E-4</v>
      </c>
      <c r="E1878" t="s">
        <v>41</v>
      </c>
      <c r="F1878" t="s">
        <v>47</v>
      </c>
    </row>
    <row r="1879" spans="1:6" x14ac:dyDescent="0.25">
      <c r="A1879" t="str">
        <f t="shared" si="29"/>
        <v>HBSchSc_GC_66</v>
      </c>
      <c r="B1879">
        <v>66</v>
      </c>
      <c r="C1879" t="s">
        <v>35</v>
      </c>
      <c r="D1879">
        <v>4.6359999999999999E-4</v>
      </c>
      <c r="E1879" t="s">
        <v>41</v>
      </c>
      <c r="F1879" t="s">
        <v>47</v>
      </c>
    </row>
    <row r="1880" spans="1:6" x14ac:dyDescent="0.25">
      <c r="A1880" t="str">
        <f t="shared" si="29"/>
        <v>HBSchSc_GC_68</v>
      </c>
      <c r="B1880">
        <v>68</v>
      </c>
      <c r="C1880" t="s">
        <v>35</v>
      </c>
      <c r="D1880">
        <v>2.319E-4</v>
      </c>
      <c r="E1880" t="s">
        <v>41</v>
      </c>
      <c r="F1880" t="s">
        <v>47</v>
      </c>
    </row>
    <row r="1881" spans="1:6" x14ac:dyDescent="0.25">
      <c r="A1881" t="str">
        <f t="shared" si="29"/>
        <v>HBSchSc_GC_70</v>
      </c>
      <c r="B1881">
        <v>70</v>
      </c>
      <c r="C1881" t="s">
        <v>35</v>
      </c>
      <c r="D1881">
        <v>0</v>
      </c>
      <c r="E1881" t="s">
        <v>41</v>
      </c>
      <c r="F1881" t="s">
        <v>47</v>
      </c>
    </row>
    <row r="1882" spans="1:6" x14ac:dyDescent="0.25">
      <c r="A1882" t="str">
        <f t="shared" si="29"/>
        <v>HBSchSc_GC_72</v>
      </c>
      <c r="B1882">
        <v>72</v>
      </c>
      <c r="C1882" t="s">
        <v>35</v>
      </c>
      <c r="D1882">
        <v>0</v>
      </c>
      <c r="E1882" t="s">
        <v>41</v>
      </c>
      <c r="F1882" t="s">
        <v>47</v>
      </c>
    </row>
    <row r="1883" spans="1:6" x14ac:dyDescent="0.25">
      <c r="A1883" t="str">
        <f t="shared" si="29"/>
        <v>HBSchSc_GC_74</v>
      </c>
      <c r="B1883">
        <v>74</v>
      </c>
      <c r="C1883" t="s">
        <v>35</v>
      </c>
      <c r="D1883">
        <v>0</v>
      </c>
      <c r="E1883" t="s">
        <v>41</v>
      </c>
      <c r="F1883" t="s">
        <v>47</v>
      </c>
    </row>
    <row r="1884" spans="1:6" x14ac:dyDescent="0.25">
      <c r="A1884" t="str">
        <f t="shared" si="29"/>
        <v>HBSchSc_GC_76</v>
      </c>
      <c r="B1884">
        <v>76</v>
      </c>
      <c r="C1884" t="s">
        <v>35</v>
      </c>
      <c r="D1884">
        <v>0</v>
      </c>
      <c r="E1884" t="s">
        <v>41</v>
      </c>
      <c r="F1884" t="s">
        <v>47</v>
      </c>
    </row>
    <row r="1885" spans="1:6" x14ac:dyDescent="0.25">
      <c r="A1885" t="str">
        <f t="shared" si="29"/>
        <v>HBSchSc_GC_78</v>
      </c>
      <c r="B1885">
        <v>78</v>
      </c>
      <c r="C1885" t="s">
        <v>35</v>
      </c>
      <c r="D1885">
        <v>0</v>
      </c>
      <c r="E1885" t="s">
        <v>41</v>
      </c>
      <c r="F1885" t="s">
        <v>47</v>
      </c>
    </row>
    <row r="1886" spans="1:6" x14ac:dyDescent="0.25">
      <c r="A1886" t="str">
        <f t="shared" si="29"/>
        <v>HBSchSc_GC_80</v>
      </c>
      <c r="B1886">
        <v>80</v>
      </c>
      <c r="C1886" t="s">
        <v>35</v>
      </c>
      <c r="D1886">
        <v>0</v>
      </c>
      <c r="E1886" t="s">
        <v>41</v>
      </c>
      <c r="F1886" t="s">
        <v>47</v>
      </c>
    </row>
    <row r="1887" spans="1:6" x14ac:dyDescent="0.25">
      <c r="A1887" t="str">
        <f t="shared" si="29"/>
        <v>HBSchSc_GC_82</v>
      </c>
      <c r="B1887">
        <v>82</v>
      </c>
      <c r="C1887" t="s">
        <v>35</v>
      </c>
      <c r="D1887">
        <v>0</v>
      </c>
      <c r="E1887" t="s">
        <v>41</v>
      </c>
      <c r="F1887" t="s">
        <v>47</v>
      </c>
    </row>
    <row r="1888" spans="1:6" x14ac:dyDescent="0.25">
      <c r="A1888" t="str">
        <f t="shared" si="29"/>
        <v>HBSchSc_GC_84</v>
      </c>
      <c r="B1888">
        <v>84</v>
      </c>
      <c r="C1888" t="s">
        <v>35</v>
      </c>
      <c r="D1888">
        <v>0</v>
      </c>
      <c r="E1888" t="s">
        <v>41</v>
      </c>
      <c r="F1888" t="s">
        <v>47</v>
      </c>
    </row>
    <row r="1889" spans="1:6" x14ac:dyDescent="0.25">
      <c r="A1889" t="str">
        <f t="shared" si="29"/>
        <v>HBSchSc_GC_86</v>
      </c>
      <c r="B1889">
        <v>86</v>
      </c>
      <c r="C1889" t="s">
        <v>35</v>
      </c>
      <c r="D1889">
        <v>0</v>
      </c>
      <c r="E1889" t="s">
        <v>41</v>
      </c>
      <c r="F1889" t="s">
        <v>47</v>
      </c>
    </row>
    <row r="1890" spans="1:6" x14ac:dyDescent="0.25">
      <c r="A1890" t="str">
        <f t="shared" si="29"/>
        <v>HBSchSc_GC_88</v>
      </c>
      <c r="B1890">
        <v>88</v>
      </c>
      <c r="C1890" t="s">
        <v>35</v>
      </c>
      <c r="D1890">
        <v>0</v>
      </c>
      <c r="E1890" t="s">
        <v>41</v>
      </c>
      <c r="F1890" t="s">
        <v>47</v>
      </c>
    </row>
    <row r="1891" spans="1:6" x14ac:dyDescent="0.25">
      <c r="A1891" t="str">
        <f t="shared" si="29"/>
        <v>HBSchSc_GC_90</v>
      </c>
      <c r="B1891">
        <v>90</v>
      </c>
      <c r="C1891" t="s">
        <v>35</v>
      </c>
      <c r="D1891">
        <v>0</v>
      </c>
      <c r="E1891" t="s">
        <v>41</v>
      </c>
      <c r="F1891" t="s">
        <v>47</v>
      </c>
    </row>
    <row r="1892" spans="1:6" x14ac:dyDescent="0.25">
      <c r="A1892" t="str">
        <f t="shared" si="29"/>
        <v>HBSchSc_GC_92</v>
      </c>
      <c r="B1892">
        <v>92</v>
      </c>
      <c r="C1892" t="s">
        <v>35</v>
      </c>
      <c r="D1892">
        <v>0</v>
      </c>
      <c r="E1892" t="s">
        <v>41</v>
      </c>
      <c r="F1892" t="s">
        <v>47</v>
      </c>
    </row>
    <row r="1893" spans="1:6" x14ac:dyDescent="0.25">
      <c r="A1893" t="str">
        <f t="shared" si="29"/>
        <v>HBSchSc_GC_94</v>
      </c>
      <c r="B1893">
        <v>94</v>
      </c>
      <c r="C1893" t="s">
        <v>35</v>
      </c>
      <c r="D1893">
        <v>0</v>
      </c>
      <c r="E1893" t="s">
        <v>41</v>
      </c>
      <c r="F1893" t="s">
        <v>47</v>
      </c>
    </row>
    <row r="1894" spans="1:6" x14ac:dyDescent="0.25">
      <c r="A1894" t="str">
        <f t="shared" si="29"/>
        <v>HBSchSc_GC_96</v>
      </c>
      <c r="B1894">
        <v>96</v>
      </c>
      <c r="C1894" t="s">
        <v>35</v>
      </c>
      <c r="D1894">
        <v>0</v>
      </c>
      <c r="E1894" t="s">
        <v>41</v>
      </c>
      <c r="F1894" t="s">
        <v>47</v>
      </c>
    </row>
    <row r="1895" spans="1:6" x14ac:dyDescent="0.25">
      <c r="A1895" t="str">
        <f t="shared" si="29"/>
        <v>HBSchSc_GC_98</v>
      </c>
      <c r="B1895">
        <v>98</v>
      </c>
      <c r="C1895" t="s">
        <v>35</v>
      </c>
      <c r="D1895">
        <v>0</v>
      </c>
      <c r="E1895" t="s">
        <v>41</v>
      </c>
      <c r="F1895" t="s">
        <v>47</v>
      </c>
    </row>
    <row r="1896" spans="1:6" x14ac:dyDescent="0.25">
      <c r="A1896" t="str">
        <f t="shared" si="29"/>
        <v>HBSchSc_GC_100</v>
      </c>
      <c r="B1896">
        <v>100</v>
      </c>
      <c r="C1896" t="s">
        <v>35</v>
      </c>
      <c r="D1896">
        <v>0</v>
      </c>
      <c r="E1896" t="s">
        <v>41</v>
      </c>
      <c r="F1896" t="s">
        <v>47</v>
      </c>
    </row>
    <row r="1897" spans="1:6" x14ac:dyDescent="0.25">
      <c r="A1897" t="str">
        <f t="shared" si="29"/>
        <v>HBSchSc_GC_102</v>
      </c>
      <c r="B1897">
        <v>102</v>
      </c>
      <c r="C1897" t="s">
        <v>35</v>
      </c>
      <c r="D1897">
        <v>0</v>
      </c>
      <c r="E1897" t="s">
        <v>41</v>
      </c>
      <c r="F1897" t="s">
        <v>47</v>
      </c>
    </row>
    <row r="1898" spans="1:6" x14ac:dyDescent="0.25">
      <c r="A1898" t="str">
        <f t="shared" si="29"/>
        <v>HBSchSc_GC_104</v>
      </c>
      <c r="B1898">
        <v>104</v>
      </c>
      <c r="C1898" t="s">
        <v>35</v>
      </c>
      <c r="D1898">
        <v>0</v>
      </c>
      <c r="E1898" t="s">
        <v>41</v>
      </c>
      <c r="F1898" t="s">
        <v>47</v>
      </c>
    </row>
    <row r="1899" spans="1:6" x14ac:dyDescent="0.25">
      <c r="A1899" t="str">
        <f t="shared" si="29"/>
        <v>HBSchSc_GC_106</v>
      </c>
      <c r="B1899">
        <v>106</v>
      </c>
      <c r="C1899" t="s">
        <v>35</v>
      </c>
      <c r="D1899">
        <v>0</v>
      </c>
      <c r="E1899" t="s">
        <v>41</v>
      </c>
      <c r="F1899" t="s">
        <v>47</v>
      </c>
    </row>
    <row r="1900" spans="1:6" x14ac:dyDescent="0.25">
      <c r="A1900" t="str">
        <f t="shared" si="29"/>
        <v>HBSchSc_GC_108</v>
      </c>
      <c r="B1900">
        <v>108</v>
      </c>
      <c r="C1900" t="s">
        <v>35</v>
      </c>
      <c r="D1900">
        <v>0</v>
      </c>
      <c r="E1900" t="s">
        <v>41</v>
      </c>
      <c r="F1900" t="s">
        <v>47</v>
      </c>
    </row>
    <row r="1901" spans="1:6" x14ac:dyDescent="0.25">
      <c r="A1901" t="str">
        <f t="shared" si="29"/>
        <v>HBSchSc_GC_110</v>
      </c>
      <c r="B1901">
        <v>110</v>
      </c>
      <c r="C1901" t="s">
        <v>35</v>
      </c>
      <c r="D1901">
        <v>0</v>
      </c>
      <c r="E1901" t="s">
        <v>41</v>
      </c>
      <c r="F1901" t="s">
        <v>47</v>
      </c>
    </row>
    <row r="1902" spans="1:6" x14ac:dyDescent="0.25">
      <c r="A1902" t="str">
        <f t="shared" si="29"/>
        <v>HBSchSc_GC_112</v>
      </c>
      <c r="B1902">
        <v>112</v>
      </c>
      <c r="C1902" t="s">
        <v>35</v>
      </c>
      <c r="D1902">
        <v>0</v>
      </c>
      <c r="E1902" t="s">
        <v>41</v>
      </c>
      <c r="F1902" t="s">
        <v>47</v>
      </c>
    </row>
    <row r="1903" spans="1:6" x14ac:dyDescent="0.25">
      <c r="A1903" t="str">
        <f t="shared" si="29"/>
        <v>HBSchSc_GC_114</v>
      </c>
      <c r="B1903">
        <v>114</v>
      </c>
      <c r="C1903" t="s">
        <v>35</v>
      </c>
      <c r="D1903">
        <v>0</v>
      </c>
      <c r="E1903" t="s">
        <v>41</v>
      </c>
      <c r="F1903" t="s">
        <v>47</v>
      </c>
    </row>
    <row r="1904" spans="1:6" x14ac:dyDescent="0.25">
      <c r="A1904" t="str">
        <f t="shared" si="29"/>
        <v>HBSchSc_GC_116</v>
      </c>
      <c r="B1904">
        <v>116</v>
      </c>
      <c r="C1904" t="s">
        <v>35</v>
      </c>
      <c r="D1904">
        <v>0</v>
      </c>
      <c r="E1904" t="s">
        <v>41</v>
      </c>
      <c r="F1904" t="s">
        <v>47</v>
      </c>
    </row>
    <row r="1905" spans="1:6" x14ac:dyDescent="0.25">
      <c r="A1905" t="str">
        <f t="shared" si="29"/>
        <v>HBSchSc_GC_118</v>
      </c>
      <c r="B1905">
        <v>118</v>
      </c>
      <c r="C1905" t="s">
        <v>35</v>
      </c>
      <c r="D1905">
        <v>0</v>
      </c>
      <c r="E1905" t="s">
        <v>41</v>
      </c>
      <c r="F1905" t="s">
        <v>47</v>
      </c>
    </row>
    <row r="1906" spans="1:6" x14ac:dyDescent="0.25">
      <c r="A1906" t="str">
        <f t="shared" si="29"/>
        <v>HBSchSc_GC_120</v>
      </c>
      <c r="B1906">
        <v>120</v>
      </c>
      <c r="C1906" t="s">
        <v>35</v>
      </c>
      <c r="D1906">
        <v>0</v>
      </c>
      <c r="E1906" t="s">
        <v>41</v>
      </c>
      <c r="F1906" t="s">
        <v>47</v>
      </c>
    </row>
    <row r="1907" spans="1:6" x14ac:dyDescent="0.25">
      <c r="A1907" t="str">
        <f t="shared" si="29"/>
        <v>HBSchSc_GC_122</v>
      </c>
      <c r="B1907">
        <v>122</v>
      </c>
      <c r="C1907" t="s">
        <v>35</v>
      </c>
      <c r="D1907">
        <v>0</v>
      </c>
      <c r="E1907" t="s">
        <v>41</v>
      </c>
      <c r="F1907" t="s">
        <v>47</v>
      </c>
    </row>
    <row r="1908" spans="1:6" x14ac:dyDescent="0.25">
      <c r="A1908" t="str">
        <f t="shared" si="29"/>
        <v>HBSchSc_GC_124</v>
      </c>
      <c r="B1908">
        <v>124</v>
      </c>
      <c r="C1908" t="s">
        <v>35</v>
      </c>
      <c r="D1908">
        <v>0</v>
      </c>
      <c r="E1908" t="s">
        <v>41</v>
      </c>
      <c r="F1908" t="s">
        <v>47</v>
      </c>
    </row>
    <row r="1909" spans="1:6" x14ac:dyDescent="0.25">
      <c r="A1909" t="str">
        <f t="shared" si="29"/>
        <v>HBSchSc_GC_126</v>
      </c>
      <c r="B1909">
        <v>126</v>
      </c>
      <c r="C1909" t="s">
        <v>35</v>
      </c>
      <c r="D1909">
        <v>0</v>
      </c>
      <c r="E1909" t="s">
        <v>41</v>
      </c>
      <c r="F1909" t="s">
        <v>47</v>
      </c>
    </row>
    <row r="1910" spans="1:6" x14ac:dyDescent="0.25">
      <c r="A1910" t="str">
        <f t="shared" si="29"/>
        <v>HBSchSc_GC_128</v>
      </c>
      <c r="B1910">
        <v>128</v>
      </c>
      <c r="C1910" t="s">
        <v>35</v>
      </c>
      <c r="D1910">
        <v>0</v>
      </c>
      <c r="E1910" t="s">
        <v>41</v>
      </c>
      <c r="F1910" t="s">
        <v>47</v>
      </c>
    </row>
    <row r="1911" spans="1:6" x14ac:dyDescent="0.25">
      <c r="A1911" t="str">
        <f t="shared" si="29"/>
        <v>HBSchSc_GC_130</v>
      </c>
      <c r="B1911">
        <v>130</v>
      </c>
      <c r="C1911" t="s">
        <v>35</v>
      </c>
      <c r="D1911">
        <v>0</v>
      </c>
      <c r="E1911" t="s">
        <v>41</v>
      </c>
      <c r="F1911" t="s">
        <v>47</v>
      </c>
    </row>
    <row r="1912" spans="1:6" x14ac:dyDescent="0.25">
      <c r="A1912" t="str">
        <f t="shared" si="29"/>
        <v>HBSchSc_GC_132</v>
      </c>
      <c r="B1912">
        <v>132</v>
      </c>
      <c r="C1912" t="s">
        <v>35</v>
      </c>
      <c r="D1912">
        <v>0</v>
      </c>
      <c r="E1912" t="s">
        <v>41</v>
      </c>
      <c r="F1912" t="s">
        <v>47</v>
      </c>
    </row>
    <row r="1913" spans="1:6" x14ac:dyDescent="0.25">
      <c r="A1913" t="str">
        <f t="shared" si="29"/>
        <v>HBSchSc_GC_134</v>
      </c>
      <c r="B1913">
        <v>134</v>
      </c>
      <c r="C1913" t="s">
        <v>35</v>
      </c>
      <c r="D1913">
        <v>0</v>
      </c>
      <c r="E1913" t="s">
        <v>41</v>
      </c>
      <c r="F1913" t="s">
        <v>47</v>
      </c>
    </row>
    <row r="1914" spans="1:6" x14ac:dyDescent="0.25">
      <c r="A1914" t="str">
        <f t="shared" si="29"/>
        <v>HBSchSc_GC_136</v>
      </c>
      <c r="B1914">
        <v>136</v>
      </c>
      <c r="C1914" t="s">
        <v>35</v>
      </c>
      <c r="D1914">
        <v>0</v>
      </c>
      <c r="E1914" t="s">
        <v>41</v>
      </c>
      <c r="F1914" t="s">
        <v>47</v>
      </c>
    </row>
    <row r="1915" spans="1:6" x14ac:dyDescent="0.25">
      <c r="A1915" t="str">
        <f t="shared" si="29"/>
        <v>HBSchSc_GC_138</v>
      </c>
      <c r="B1915">
        <v>138</v>
      </c>
      <c r="C1915" t="s">
        <v>35</v>
      </c>
      <c r="D1915">
        <v>0</v>
      </c>
      <c r="E1915" t="s">
        <v>41</v>
      </c>
      <c r="F1915" t="s">
        <v>47</v>
      </c>
    </row>
    <row r="1916" spans="1:6" x14ac:dyDescent="0.25">
      <c r="A1916" t="str">
        <f t="shared" si="29"/>
        <v>HBSchSc_GC_140</v>
      </c>
      <c r="B1916">
        <v>140</v>
      </c>
      <c r="C1916" t="s">
        <v>35</v>
      </c>
      <c r="D1916">
        <v>0</v>
      </c>
      <c r="E1916" t="s">
        <v>41</v>
      </c>
      <c r="F1916" t="s">
        <v>47</v>
      </c>
    </row>
    <row r="1917" spans="1:6" x14ac:dyDescent="0.25">
      <c r="A1917" t="str">
        <f t="shared" si="29"/>
        <v>HBSchSc_GC_142</v>
      </c>
      <c r="B1917">
        <v>142</v>
      </c>
      <c r="C1917" t="s">
        <v>35</v>
      </c>
      <c r="D1917">
        <v>0</v>
      </c>
      <c r="E1917" t="s">
        <v>41</v>
      </c>
      <c r="F1917" t="s">
        <v>47</v>
      </c>
    </row>
    <row r="1918" spans="1:6" x14ac:dyDescent="0.25">
      <c r="A1918" t="str">
        <f t="shared" si="29"/>
        <v>HBSchSc_GC_144</v>
      </c>
      <c r="B1918">
        <v>144</v>
      </c>
      <c r="C1918" t="s">
        <v>35</v>
      </c>
      <c r="D1918">
        <v>0</v>
      </c>
      <c r="E1918" t="s">
        <v>41</v>
      </c>
      <c r="F1918" t="s">
        <v>47</v>
      </c>
    </row>
    <row r="1919" spans="1:6" x14ac:dyDescent="0.25">
      <c r="A1919" t="str">
        <f t="shared" si="29"/>
        <v>HBSchSc_GC_146</v>
      </c>
      <c r="B1919">
        <v>146</v>
      </c>
      <c r="C1919" t="s">
        <v>35</v>
      </c>
      <c r="D1919">
        <v>0</v>
      </c>
      <c r="E1919" t="s">
        <v>41</v>
      </c>
      <c r="F1919" t="s">
        <v>47</v>
      </c>
    </row>
    <row r="1920" spans="1:6" x14ac:dyDescent="0.25">
      <c r="A1920" t="str">
        <f t="shared" si="29"/>
        <v>HBSchSc_GC_148</v>
      </c>
      <c r="B1920">
        <v>148</v>
      </c>
      <c r="C1920" t="s">
        <v>35</v>
      </c>
      <c r="D1920">
        <v>0</v>
      </c>
      <c r="E1920" t="s">
        <v>41</v>
      </c>
      <c r="F1920" t="s">
        <v>47</v>
      </c>
    </row>
    <row r="1921" spans="1:6" x14ac:dyDescent="0.25">
      <c r="A1921" t="str">
        <f t="shared" si="29"/>
        <v>HBSchSc_GC_150</v>
      </c>
      <c r="B1921">
        <v>150</v>
      </c>
      <c r="C1921" t="s">
        <v>35</v>
      </c>
      <c r="D1921">
        <v>0</v>
      </c>
      <c r="E1921" t="s">
        <v>41</v>
      </c>
      <c r="F1921" t="s">
        <v>47</v>
      </c>
    </row>
    <row r="1922" spans="1:6" x14ac:dyDescent="0.25">
      <c r="A1922" t="str">
        <f t="shared" ref="A1922:A1985" si="30">C1922&amp;"_"&amp;E1922&amp;"_"&amp;B1922</f>
        <v>HBSchSc_GC_152</v>
      </c>
      <c r="B1922">
        <v>152</v>
      </c>
      <c r="C1922" t="s">
        <v>35</v>
      </c>
      <c r="D1922">
        <v>0</v>
      </c>
      <c r="E1922" t="s">
        <v>41</v>
      </c>
      <c r="F1922" t="s">
        <v>47</v>
      </c>
    </row>
    <row r="1923" spans="1:6" x14ac:dyDescent="0.25">
      <c r="A1923" t="str">
        <f t="shared" si="30"/>
        <v>HBSchSc_GC_154</v>
      </c>
      <c r="B1923">
        <v>154</v>
      </c>
      <c r="C1923" t="s">
        <v>35</v>
      </c>
      <c r="D1923">
        <v>0</v>
      </c>
      <c r="E1923" t="s">
        <v>41</v>
      </c>
      <c r="F1923" t="s">
        <v>47</v>
      </c>
    </row>
    <row r="1924" spans="1:6" x14ac:dyDescent="0.25">
      <c r="A1924" t="str">
        <f t="shared" si="30"/>
        <v>HBSchSc_GC_156</v>
      </c>
      <c r="B1924">
        <v>156</v>
      </c>
      <c r="C1924" t="s">
        <v>35</v>
      </c>
      <c r="D1924">
        <v>0</v>
      </c>
      <c r="E1924" t="s">
        <v>41</v>
      </c>
      <c r="F1924" t="s">
        <v>47</v>
      </c>
    </row>
    <row r="1925" spans="1:6" x14ac:dyDescent="0.25">
      <c r="A1925" t="str">
        <f t="shared" si="30"/>
        <v>HBSchSc_GC_158</v>
      </c>
      <c r="B1925">
        <v>158</v>
      </c>
      <c r="C1925" t="s">
        <v>35</v>
      </c>
      <c r="D1925">
        <v>0</v>
      </c>
      <c r="E1925" t="s">
        <v>41</v>
      </c>
      <c r="F1925" t="s">
        <v>47</v>
      </c>
    </row>
    <row r="1926" spans="1:6" x14ac:dyDescent="0.25">
      <c r="A1926" t="str">
        <f t="shared" si="30"/>
        <v>HBSchSc_GC_160</v>
      </c>
      <c r="B1926">
        <v>160</v>
      </c>
      <c r="C1926" t="s">
        <v>35</v>
      </c>
      <c r="D1926">
        <v>0</v>
      </c>
      <c r="E1926" t="s">
        <v>41</v>
      </c>
      <c r="F1926" t="s">
        <v>47</v>
      </c>
    </row>
    <row r="1927" spans="1:6" x14ac:dyDescent="0.25">
      <c r="A1927" t="str">
        <f t="shared" si="30"/>
        <v>HBSchSc_GC_162</v>
      </c>
      <c r="B1927">
        <v>162</v>
      </c>
      <c r="C1927" t="s">
        <v>35</v>
      </c>
      <c r="D1927">
        <v>0</v>
      </c>
      <c r="E1927" t="s">
        <v>41</v>
      </c>
      <c r="F1927" t="s">
        <v>47</v>
      </c>
    </row>
    <row r="1928" spans="1:6" x14ac:dyDescent="0.25">
      <c r="A1928" t="str">
        <f t="shared" si="30"/>
        <v>HBSchSc_GC_164</v>
      </c>
      <c r="B1928">
        <v>164</v>
      </c>
      <c r="C1928" t="s">
        <v>35</v>
      </c>
      <c r="D1928">
        <v>0</v>
      </c>
      <c r="E1928" t="s">
        <v>41</v>
      </c>
      <c r="F1928" t="s">
        <v>47</v>
      </c>
    </row>
    <row r="1929" spans="1:6" x14ac:dyDescent="0.25">
      <c r="A1929" t="str">
        <f t="shared" si="30"/>
        <v>HBSchSc_GC_166</v>
      </c>
      <c r="B1929">
        <v>166</v>
      </c>
      <c r="C1929" t="s">
        <v>35</v>
      </c>
      <c r="D1929">
        <v>0</v>
      </c>
      <c r="E1929" t="s">
        <v>41</v>
      </c>
      <c r="F1929" t="s">
        <v>47</v>
      </c>
    </row>
    <row r="1930" spans="1:6" x14ac:dyDescent="0.25">
      <c r="A1930" t="str">
        <f t="shared" si="30"/>
        <v>HBSchSc_GC_168</v>
      </c>
      <c r="B1930">
        <v>168</v>
      </c>
      <c r="C1930" t="s">
        <v>35</v>
      </c>
      <c r="D1930">
        <v>0</v>
      </c>
      <c r="E1930" t="s">
        <v>41</v>
      </c>
      <c r="F1930" t="s">
        <v>47</v>
      </c>
    </row>
    <row r="1931" spans="1:6" x14ac:dyDescent="0.25">
      <c r="A1931" t="str">
        <f t="shared" si="30"/>
        <v>HBSchSc_GC_170</v>
      </c>
      <c r="B1931">
        <v>170</v>
      </c>
      <c r="C1931" t="s">
        <v>35</v>
      </c>
      <c r="D1931">
        <v>0</v>
      </c>
      <c r="E1931" t="s">
        <v>41</v>
      </c>
      <c r="F1931" t="s">
        <v>47</v>
      </c>
    </row>
    <row r="1932" spans="1:6" x14ac:dyDescent="0.25">
      <c r="A1932" t="str">
        <f t="shared" si="30"/>
        <v>HBSchSc_GC_172</v>
      </c>
      <c r="B1932">
        <v>172</v>
      </c>
      <c r="C1932" t="s">
        <v>35</v>
      </c>
      <c r="D1932">
        <v>0</v>
      </c>
      <c r="E1932" t="s">
        <v>41</v>
      </c>
      <c r="F1932" t="s">
        <v>47</v>
      </c>
    </row>
    <row r="1933" spans="1:6" x14ac:dyDescent="0.25">
      <c r="A1933" t="str">
        <f t="shared" si="30"/>
        <v>HBSchSc_GC_174</v>
      </c>
      <c r="B1933">
        <v>174</v>
      </c>
      <c r="C1933" t="s">
        <v>35</v>
      </c>
      <c r="D1933">
        <v>0</v>
      </c>
      <c r="E1933" t="s">
        <v>41</v>
      </c>
      <c r="F1933" t="s">
        <v>47</v>
      </c>
    </row>
    <row r="1934" spans="1:6" x14ac:dyDescent="0.25">
      <c r="A1934" t="str">
        <f t="shared" si="30"/>
        <v>HBSchSc_GC_176</v>
      </c>
      <c r="B1934">
        <v>176</v>
      </c>
      <c r="C1934" t="s">
        <v>35</v>
      </c>
      <c r="D1934">
        <v>0</v>
      </c>
      <c r="E1934" t="s">
        <v>41</v>
      </c>
      <c r="F1934" t="s">
        <v>47</v>
      </c>
    </row>
    <row r="1935" spans="1:6" x14ac:dyDescent="0.25">
      <c r="A1935" t="str">
        <f t="shared" si="30"/>
        <v>HBSchSc_GC_178</v>
      </c>
      <c r="B1935">
        <v>178</v>
      </c>
      <c r="C1935" t="s">
        <v>35</v>
      </c>
      <c r="D1935">
        <v>0</v>
      </c>
      <c r="E1935" t="s">
        <v>41</v>
      </c>
      <c r="F1935" t="s">
        <v>47</v>
      </c>
    </row>
    <row r="1936" spans="1:6" x14ac:dyDescent="0.25">
      <c r="A1936" t="str">
        <f t="shared" si="30"/>
        <v>HBSchSc_GC_180</v>
      </c>
      <c r="B1936">
        <v>180</v>
      </c>
      <c r="C1936" t="s">
        <v>35</v>
      </c>
      <c r="D1936">
        <v>0</v>
      </c>
      <c r="E1936" t="s">
        <v>41</v>
      </c>
      <c r="F1936" t="s">
        <v>47</v>
      </c>
    </row>
    <row r="1937" spans="1:6" x14ac:dyDescent="0.25">
      <c r="A1937" t="str">
        <f t="shared" si="30"/>
        <v>HBSchSc_GC_182</v>
      </c>
      <c r="B1937">
        <v>182</v>
      </c>
      <c r="C1937" t="s">
        <v>35</v>
      </c>
      <c r="D1937">
        <v>0</v>
      </c>
      <c r="E1937" t="s">
        <v>41</v>
      </c>
      <c r="F1937" t="s">
        <v>47</v>
      </c>
    </row>
    <row r="1938" spans="1:6" x14ac:dyDescent="0.25">
      <c r="A1938" t="str">
        <f t="shared" si="30"/>
        <v>HBSchSc_GC_184</v>
      </c>
      <c r="B1938">
        <v>184</v>
      </c>
      <c r="C1938" t="s">
        <v>35</v>
      </c>
      <c r="D1938">
        <v>0</v>
      </c>
      <c r="E1938" t="s">
        <v>41</v>
      </c>
      <c r="F1938" t="s">
        <v>47</v>
      </c>
    </row>
    <row r="1939" spans="1:6" x14ac:dyDescent="0.25">
      <c r="A1939" t="str">
        <f t="shared" si="30"/>
        <v>HBSchSc_GC_186</v>
      </c>
      <c r="B1939">
        <v>186</v>
      </c>
      <c r="C1939" t="s">
        <v>35</v>
      </c>
      <c r="D1939">
        <v>0</v>
      </c>
      <c r="E1939" t="s">
        <v>41</v>
      </c>
      <c r="F1939" t="s">
        <v>47</v>
      </c>
    </row>
    <row r="1940" spans="1:6" x14ac:dyDescent="0.25">
      <c r="A1940" t="str">
        <f t="shared" si="30"/>
        <v>HBSchSc_GC_188</v>
      </c>
      <c r="B1940">
        <v>188</v>
      </c>
      <c r="C1940" t="s">
        <v>35</v>
      </c>
      <c r="D1940">
        <v>0</v>
      </c>
      <c r="E1940" t="s">
        <v>41</v>
      </c>
      <c r="F1940" t="s">
        <v>47</v>
      </c>
    </row>
    <row r="1941" spans="1:6" x14ac:dyDescent="0.25">
      <c r="A1941" t="str">
        <f t="shared" si="30"/>
        <v>HBSchSc_GC_190</v>
      </c>
      <c r="B1941">
        <v>190</v>
      </c>
      <c r="C1941" t="s">
        <v>35</v>
      </c>
      <c r="D1941">
        <v>0</v>
      </c>
      <c r="E1941" t="s">
        <v>41</v>
      </c>
      <c r="F1941" t="s">
        <v>47</v>
      </c>
    </row>
    <row r="1942" spans="1:6" x14ac:dyDescent="0.25">
      <c r="A1942" t="str">
        <f t="shared" si="30"/>
        <v>HBSchSc_GC_192</v>
      </c>
      <c r="B1942">
        <v>192</v>
      </c>
      <c r="C1942" t="s">
        <v>35</v>
      </c>
      <c r="D1942">
        <v>0</v>
      </c>
      <c r="E1942" t="s">
        <v>41</v>
      </c>
      <c r="F1942" t="s">
        <v>47</v>
      </c>
    </row>
    <row r="1943" spans="1:6" x14ac:dyDescent="0.25">
      <c r="A1943" t="str">
        <f t="shared" si="30"/>
        <v>HBSchSc_GC_194</v>
      </c>
      <c r="B1943">
        <v>194</v>
      </c>
      <c r="C1943" t="s">
        <v>35</v>
      </c>
      <c r="D1943">
        <v>0</v>
      </c>
      <c r="E1943" t="s">
        <v>41</v>
      </c>
      <c r="F1943" t="s">
        <v>47</v>
      </c>
    </row>
    <row r="1944" spans="1:6" x14ac:dyDescent="0.25">
      <c r="A1944" t="str">
        <f t="shared" si="30"/>
        <v>HBSchSc_GC_196</v>
      </c>
      <c r="B1944">
        <v>196</v>
      </c>
      <c r="C1944" t="s">
        <v>35</v>
      </c>
      <c r="D1944">
        <v>0</v>
      </c>
      <c r="E1944" t="s">
        <v>41</v>
      </c>
      <c r="F1944" t="s">
        <v>47</v>
      </c>
    </row>
    <row r="1945" spans="1:6" x14ac:dyDescent="0.25">
      <c r="A1945" t="str">
        <f t="shared" si="30"/>
        <v>HBSchSc_GC_198</v>
      </c>
      <c r="B1945">
        <v>198</v>
      </c>
      <c r="C1945" t="s">
        <v>35</v>
      </c>
      <c r="D1945">
        <v>0</v>
      </c>
      <c r="E1945" t="s">
        <v>41</v>
      </c>
      <c r="F1945" t="s">
        <v>47</v>
      </c>
    </row>
    <row r="1946" spans="1:6" x14ac:dyDescent="0.25">
      <c r="A1946" t="str">
        <f t="shared" si="30"/>
        <v>HBSchSc_GC_200</v>
      </c>
      <c r="B1946">
        <v>200</v>
      </c>
      <c r="C1946" t="s">
        <v>35</v>
      </c>
      <c r="D1946">
        <v>0</v>
      </c>
      <c r="E1946" t="s">
        <v>41</v>
      </c>
      <c r="F1946" t="s">
        <v>47</v>
      </c>
    </row>
    <row r="1947" spans="1:6" x14ac:dyDescent="0.25">
      <c r="A1947" t="str">
        <f t="shared" si="30"/>
        <v>HBSchSc_GC_202</v>
      </c>
      <c r="B1947">
        <v>202</v>
      </c>
      <c r="C1947" t="s">
        <v>35</v>
      </c>
      <c r="D1947">
        <v>0</v>
      </c>
      <c r="E1947" t="s">
        <v>41</v>
      </c>
      <c r="F1947" t="s">
        <v>47</v>
      </c>
    </row>
    <row r="1948" spans="1:6" x14ac:dyDescent="0.25">
      <c r="A1948" t="str">
        <f t="shared" si="30"/>
        <v>HBSchSc_GC_204</v>
      </c>
      <c r="B1948">
        <v>204</v>
      </c>
      <c r="C1948" t="s">
        <v>35</v>
      </c>
      <c r="D1948">
        <v>0</v>
      </c>
      <c r="E1948" t="s">
        <v>41</v>
      </c>
      <c r="F1948" t="s">
        <v>47</v>
      </c>
    </row>
    <row r="1949" spans="1:6" x14ac:dyDescent="0.25">
      <c r="A1949" t="str">
        <f t="shared" si="30"/>
        <v>HBSchSc_GC_206</v>
      </c>
      <c r="B1949">
        <v>206</v>
      </c>
      <c r="C1949" t="s">
        <v>35</v>
      </c>
      <c r="D1949">
        <v>0</v>
      </c>
      <c r="E1949" t="s">
        <v>41</v>
      </c>
      <c r="F1949" t="s">
        <v>47</v>
      </c>
    </row>
    <row r="1950" spans="1:6" x14ac:dyDescent="0.25">
      <c r="A1950" t="str">
        <f t="shared" si="30"/>
        <v>HBSchSc_GC_208</v>
      </c>
      <c r="B1950">
        <v>208</v>
      </c>
      <c r="C1950" t="s">
        <v>35</v>
      </c>
      <c r="D1950">
        <v>0</v>
      </c>
      <c r="E1950" t="s">
        <v>41</v>
      </c>
      <c r="F1950" t="s">
        <v>47</v>
      </c>
    </row>
    <row r="1951" spans="1:6" x14ac:dyDescent="0.25">
      <c r="A1951" t="str">
        <f t="shared" si="30"/>
        <v>HBSchSc_GC_210</v>
      </c>
      <c r="B1951">
        <v>210</v>
      </c>
      <c r="C1951" t="s">
        <v>35</v>
      </c>
      <c r="D1951">
        <v>0</v>
      </c>
      <c r="E1951" t="s">
        <v>41</v>
      </c>
      <c r="F1951" t="s">
        <v>47</v>
      </c>
    </row>
    <row r="1952" spans="1:6" x14ac:dyDescent="0.25">
      <c r="A1952" t="str">
        <f t="shared" si="30"/>
        <v>HBSchSc_GC_212</v>
      </c>
      <c r="B1952">
        <v>212</v>
      </c>
      <c r="C1952" t="s">
        <v>35</v>
      </c>
      <c r="D1952">
        <v>0</v>
      </c>
      <c r="E1952" t="s">
        <v>41</v>
      </c>
      <c r="F1952" t="s">
        <v>47</v>
      </c>
    </row>
    <row r="1953" spans="1:6" x14ac:dyDescent="0.25">
      <c r="A1953" t="str">
        <f t="shared" si="30"/>
        <v>HBSchSc_GC_214</v>
      </c>
      <c r="B1953">
        <v>214</v>
      </c>
      <c r="C1953" t="s">
        <v>35</v>
      </c>
      <c r="D1953">
        <v>0</v>
      </c>
      <c r="E1953" t="s">
        <v>41</v>
      </c>
      <c r="F1953" t="s">
        <v>47</v>
      </c>
    </row>
    <row r="1954" spans="1:6" x14ac:dyDescent="0.25">
      <c r="A1954" t="str">
        <f t="shared" si="30"/>
        <v>HBSchSc_GC_216</v>
      </c>
      <c r="B1954">
        <v>216</v>
      </c>
      <c r="C1954" t="s">
        <v>35</v>
      </c>
      <c r="D1954">
        <v>0</v>
      </c>
      <c r="E1954" t="s">
        <v>41</v>
      </c>
      <c r="F1954" t="s">
        <v>47</v>
      </c>
    </row>
    <row r="1955" spans="1:6" x14ac:dyDescent="0.25">
      <c r="A1955" t="str">
        <f t="shared" si="30"/>
        <v>HBSchSc_GC_218</v>
      </c>
      <c r="B1955">
        <v>218</v>
      </c>
      <c r="C1955" t="s">
        <v>35</v>
      </c>
      <c r="D1955">
        <v>0</v>
      </c>
      <c r="E1955" t="s">
        <v>41</v>
      </c>
      <c r="F1955" t="s">
        <v>47</v>
      </c>
    </row>
    <row r="1956" spans="1:6" x14ac:dyDescent="0.25">
      <c r="A1956" t="str">
        <f t="shared" si="30"/>
        <v>HBSchSc_GC_220</v>
      </c>
      <c r="B1956">
        <v>220</v>
      </c>
      <c r="C1956" t="s">
        <v>35</v>
      </c>
      <c r="D1956">
        <v>0</v>
      </c>
      <c r="E1956" t="s">
        <v>41</v>
      </c>
      <c r="F1956" t="s">
        <v>47</v>
      </c>
    </row>
    <row r="1957" spans="1:6" x14ac:dyDescent="0.25">
      <c r="A1957" t="str">
        <f t="shared" si="30"/>
        <v>HBSchSc_GC_222</v>
      </c>
      <c r="B1957">
        <v>222</v>
      </c>
      <c r="C1957" t="s">
        <v>35</v>
      </c>
      <c r="D1957">
        <v>0</v>
      </c>
      <c r="E1957" t="s">
        <v>41</v>
      </c>
      <c r="F1957" t="s">
        <v>47</v>
      </c>
    </row>
    <row r="1958" spans="1:6" x14ac:dyDescent="0.25">
      <c r="A1958" t="str">
        <f t="shared" si="30"/>
        <v>HBSchSc_GC_224</v>
      </c>
      <c r="B1958">
        <v>224</v>
      </c>
      <c r="C1958" t="s">
        <v>35</v>
      </c>
      <c r="D1958">
        <v>0</v>
      </c>
      <c r="E1958" t="s">
        <v>41</v>
      </c>
      <c r="F1958" t="s">
        <v>47</v>
      </c>
    </row>
    <row r="1959" spans="1:6" x14ac:dyDescent="0.25">
      <c r="A1959" t="str">
        <f t="shared" si="30"/>
        <v>HBSchSc_GC_226</v>
      </c>
      <c r="B1959">
        <v>226</v>
      </c>
      <c r="C1959" t="s">
        <v>35</v>
      </c>
      <c r="D1959">
        <v>0</v>
      </c>
      <c r="E1959" t="s">
        <v>41</v>
      </c>
      <c r="F1959" t="s">
        <v>47</v>
      </c>
    </row>
    <row r="1960" spans="1:6" x14ac:dyDescent="0.25">
      <c r="A1960" t="str">
        <f t="shared" si="30"/>
        <v>HBSchSc_GC_228</v>
      </c>
      <c r="B1960">
        <v>228</v>
      </c>
      <c r="C1960" t="s">
        <v>35</v>
      </c>
      <c r="D1960">
        <v>0</v>
      </c>
      <c r="E1960" t="s">
        <v>41</v>
      </c>
      <c r="F1960" t="s">
        <v>47</v>
      </c>
    </row>
    <row r="1961" spans="1:6" x14ac:dyDescent="0.25">
      <c r="A1961" t="str">
        <f t="shared" si="30"/>
        <v>HBSchSc_GC_230</v>
      </c>
      <c r="B1961">
        <v>230</v>
      </c>
      <c r="C1961" t="s">
        <v>35</v>
      </c>
      <c r="D1961">
        <v>0</v>
      </c>
      <c r="E1961" t="s">
        <v>41</v>
      </c>
      <c r="F1961" t="s">
        <v>47</v>
      </c>
    </row>
    <row r="1962" spans="1:6" x14ac:dyDescent="0.25">
      <c r="A1962" t="str">
        <f t="shared" si="30"/>
        <v>HBSchSc_GC_232</v>
      </c>
      <c r="B1962">
        <v>232</v>
      </c>
      <c r="C1962" t="s">
        <v>35</v>
      </c>
      <c r="D1962">
        <v>0</v>
      </c>
      <c r="E1962" t="s">
        <v>41</v>
      </c>
      <c r="F1962" t="s">
        <v>47</v>
      </c>
    </row>
    <row r="1963" spans="1:6" x14ac:dyDescent="0.25">
      <c r="A1963" t="str">
        <f t="shared" si="30"/>
        <v>HBSchSc_GC_234</v>
      </c>
      <c r="B1963">
        <v>234</v>
      </c>
      <c r="C1963" t="s">
        <v>35</v>
      </c>
      <c r="D1963">
        <v>0</v>
      </c>
      <c r="E1963" t="s">
        <v>41</v>
      </c>
      <c r="F1963" t="s">
        <v>47</v>
      </c>
    </row>
    <row r="1964" spans="1:6" x14ac:dyDescent="0.25">
      <c r="A1964" t="str">
        <f t="shared" si="30"/>
        <v>HBSchSc_GC_236</v>
      </c>
      <c r="B1964">
        <v>236</v>
      </c>
      <c r="C1964" t="s">
        <v>35</v>
      </c>
      <c r="D1964">
        <v>0</v>
      </c>
      <c r="E1964" t="s">
        <v>41</v>
      </c>
      <c r="F1964" t="s">
        <v>47</v>
      </c>
    </row>
    <row r="1965" spans="1:6" x14ac:dyDescent="0.25">
      <c r="A1965" t="str">
        <f t="shared" si="30"/>
        <v>HBSchSc_GC_238</v>
      </c>
      <c r="B1965">
        <v>238</v>
      </c>
      <c r="C1965" t="s">
        <v>35</v>
      </c>
      <c r="D1965">
        <v>0</v>
      </c>
      <c r="E1965" t="s">
        <v>41</v>
      </c>
      <c r="F1965" t="s">
        <v>47</v>
      </c>
    </row>
    <row r="1966" spans="1:6" x14ac:dyDescent="0.25">
      <c r="A1966" t="str">
        <f t="shared" si="30"/>
        <v>HBSchSc_GC_240</v>
      </c>
      <c r="B1966">
        <v>240</v>
      </c>
      <c r="C1966" t="s">
        <v>35</v>
      </c>
      <c r="D1966">
        <v>0</v>
      </c>
      <c r="E1966" t="s">
        <v>41</v>
      </c>
      <c r="F1966" t="s">
        <v>47</v>
      </c>
    </row>
    <row r="1967" spans="1:6" x14ac:dyDescent="0.25">
      <c r="A1967" t="str">
        <f t="shared" si="30"/>
        <v>HBSchSc_GC_242</v>
      </c>
      <c r="B1967">
        <v>242</v>
      </c>
      <c r="C1967" t="s">
        <v>35</v>
      </c>
      <c r="D1967">
        <v>0</v>
      </c>
      <c r="E1967" t="s">
        <v>41</v>
      </c>
      <c r="F1967" t="s">
        <v>47</v>
      </c>
    </row>
    <row r="1968" spans="1:6" x14ac:dyDescent="0.25">
      <c r="A1968" t="str">
        <f t="shared" si="30"/>
        <v>HBSchSc_GC_244</v>
      </c>
      <c r="B1968">
        <v>244</v>
      </c>
      <c r="C1968" t="s">
        <v>35</v>
      </c>
      <c r="D1968">
        <v>0</v>
      </c>
      <c r="E1968" t="s">
        <v>41</v>
      </c>
      <c r="F1968" t="s">
        <v>47</v>
      </c>
    </row>
    <row r="1969" spans="1:6" x14ac:dyDescent="0.25">
      <c r="A1969" t="str">
        <f t="shared" si="30"/>
        <v>HBSchSc_GC_246</v>
      </c>
      <c r="B1969">
        <v>246</v>
      </c>
      <c r="C1969" t="s">
        <v>35</v>
      </c>
      <c r="D1969">
        <v>0</v>
      </c>
      <c r="E1969" t="s">
        <v>41</v>
      </c>
      <c r="F1969" t="s">
        <v>47</v>
      </c>
    </row>
    <row r="1970" spans="1:6" x14ac:dyDescent="0.25">
      <c r="A1970" t="str">
        <f t="shared" si="30"/>
        <v>HBSchSc_GC_248</v>
      </c>
      <c r="B1970">
        <v>248</v>
      </c>
      <c r="C1970" t="s">
        <v>35</v>
      </c>
      <c r="D1970">
        <v>0</v>
      </c>
      <c r="E1970" t="s">
        <v>41</v>
      </c>
      <c r="F1970" t="s">
        <v>47</v>
      </c>
    </row>
    <row r="1971" spans="1:6" x14ac:dyDescent="0.25">
      <c r="A1971" t="str">
        <f t="shared" si="30"/>
        <v>HBSchSc_GC_250</v>
      </c>
      <c r="B1971">
        <v>250</v>
      </c>
      <c r="C1971" t="s">
        <v>35</v>
      </c>
      <c r="D1971">
        <v>0</v>
      </c>
      <c r="E1971" t="s">
        <v>41</v>
      </c>
      <c r="F1971" t="s">
        <v>47</v>
      </c>
    </row>
    <row r="1972" spans="1:6" x14ac:dyDescent="0.25">
      <c r="A1972" t="str">
        <f t="shared" si="30"/>
        <v>HBSchSc_GC_252</v>
      </c>
      <c r="B1972">
        <v>252</v>
      </c>
      <c r="C1972" t="s">
        <v>35</v>
      </c>
      <c r="D1972">
        <v>0</v>
      </c>
      <c r="E1972" t="s">
        <v>41</v>
      </c>
      <c r="F1972" t="s">
        <v>47</v>
      </c>
    </row>
    <row r="1973" spans="1:6" x14ac:dyDescent="0.25">
      <c r="A1973" t="str">
        <f t="shared" si="30"/>
        <v>HBSchSc_GC_254</v>
      </c>
      <c r="B1973">
        <v>254</v>
      </c>
      <c r="C1973" t="s">
        <v>35</v>
      </c>
      <c r="D1973">
        <v>0</v>
      </c>
      <c r="E1973" t="s">
        <v>41</v>
      </c>
      <c r="F1973" t="s">
        <v>47</v>
      </c>
    </row>
    <row r="1974" spans="1:6" x14ac:dyDescent="0.25">
      <c r="A1974" t="str">
        <f t="shared" si="30"/>
        <v>HBSchSc_GC_256</v>
      </c>
      <c r="B1974">
        <v>256</v>
      </c>
      <c r="C1974" t="s">
        <v>35</v>
      </c>
      <c r="D1974">
        <v>0</v>
      </c>
      <c r="E1974" t="s">
        <v>41</v>
      </c>
      <c r="F1974" t="s">
        <v>47</v>
      </c>
    </row>
    <row r="1975" spans="1:6" x14ac:dyDescent="0.25">
      <c r="A1975" t="str">
        <f t="shared" si="30"/>
        <v>HBSchSc_GC_258</v>
      </c>
      <c r="B1975">
        <v>258</v>
      </c>
      <c r="C1975" t="s">
        <v>35</v>
      </c>
      <c r="D1975">
        <v>0</v>
      </c>
      <c r="E1975" t="s">
        <v>41</v>
      </c>
      <c r="F1975" t="s">
        <v>47</v>
      </c>
    </row>
    <row r="1976" spans="1:6" x14ac:dyDescent="0.25">
      <c r="A1976" t="str">
        <f t="shared" si="30"/>
        <v>HBSchSc_GC_260</v>
      </c>
      <c r="B1976">
        <v>260</v>
      </c>
      <c r="C1976" t="s">
        <v>35</v>
      </c>
      <c r="D1976">
        <v>0</v>
      </c>
      <c r="E1976" t="s">
        <v>41</v>
      </c>
      <c r="F1976" t="s">
        <v>47</v>
      </c>
    </row>
    <row r="1977" spans="1:6" x14ac:dyDescent="0.25">
      <c r="A1977" t="str">
        <f t="shared" si="30"/>
        <v>HBSchSc_GC_262</v>
      </c>
      <c r="B1977">
        <v>262</v>
      </c>
      <c r="C1977" t="s">
        <v>35</v>
      </c>
      <c r="D1977">
        <v>0</v>
      </c>
      <c r="E1977" t="s">
        <v>41</v>
      </c>
      <c r="F1977" t="s">
        <v>47</v>
      </c>
    </row>
    <row r="1978" spans="1:6" x14ac:dyDescent="0.25">
      <c r="A1978" t="str">
        <f t="shared" si="30"/>
        <v>HBSchSc_GC_264</v>
      </c>
      <c r="B1978">
        <v>264</v>
      </c>
      <c r="C1978" t="s">
        <v>35</v>
      </c>
      <c r="D1978">
        <v>0</v>
      </c>
      <c r="E1978" t="s">
        <v>41</v>
      </c>
      <c r="F1978" t="s">
        <v>47</v>
      </c>
    </row>
    <row r="1979" spans="1:6" x14ac:dyDescent="0.25">
      <c r="A1979" t="str">
        <f t="shared" si="30"/>
        <v>HBSchSc_GC_266</v>
      </c>
      <c r="B1979">
        <v>266</v>
      </c>
      <c r="C1979" t="s">
        <v>35</v>
      </c>
      <c r="D1979">
        <v>0</v>
      </c>
      <c r="E1979" t="s">
        <v>41</v>
      </c>
      <c r="F1979" t="s">
        <v>47</v>
      </c>
    </row>
    <row r="1980" spans="1:6" x14ac:dyDescent="0.25">
      <c r="A1980" t="str">
        <f t="shared" si="30"/>
        <v>HBSchSc_GC_268</v>
      </c>
      <c r="B1980">
        <v>268</v>
      </c>
      <c r="C1980" t="s">
        <v>35</v>
      </c>
      <c r="D1980">
        <v>0</v>
      </c>
      <c r="E1980" t="s">
        <v>41</v>
      </c>
      <c r="F1980" t="s">
        <v>47</v>
      </c>
    </row>
    <row r="1981" spans="1:6" x14ac:dyDescent="0.25">
      <c r="A1981" t="str">
        <f t="shared" si="30"/>
        <v>HBSchSc_GC_270</v>
      </c>
      <c r="B1981">
        <v>270</v>
      </c>
      <c r="C1981" t="s">
        <v>35</v>
      </c>
      <c r="D1981">
        <v>0</v>
      </c>
      <c r="E1981" t="s">
        <v>41</v>
      </c>
      <c r="F1981" t="s">
        <v>47</v>
      </c>
    </row>
    <row r="1982" spans="1:6" x14ac:dyDescent="0.25">
      <c r="A1982" t="str">
        <f t="shared" si="30"/>
        <v>HBSchSc_GC_272</v>
      </c>
      <c r="B1982">
        <v>272</v>
      </c>
      <c r="C1982" t="s">
        <v>35</v>
      </c>
      <c r="D1982">
        <v>0</v>
      </c>
      <c r="E1982" t="s">
        <v>41</v>
      </c>
      <c r="F1982" t="s">
        <v>47</v>
      </c>
    </row>
    <row r="1983" spans="1:6" x14ac:dyDescent="0.25">
      <c r="A1983" t="str">
        <f t="shared" si="30"/>
        <v>HBSchSc_GC_274</v>
      </c>
      <c r="B1983">
        <v>274</v>
      </c>
      <c r="C1983" t="s">
        <v>35</v>
      </c>
      <c r="D1983">
        <v>0</v>
      </c>
      <c r="E1983" t="s">
        <v>41</v>
      </c>
      <c r="F1983" t="s">
        <v>47</v>
      </c>
    </row>
    <row r="1984" spans="1:6" x14ac:dyDescent="0.25">
      <c r="A1984" t="str">
        <f t="shared" si="30"/>
        <v>HBSchSc_GC_276</v>
      </c>
      <c r="B1984">
        <v>276</v>
      </c>
      <c r="C1984" t="s">
        <v>35</v>
      </c>
      <c r="D1984">
        <v>0</v>
      </c>
      <c r="E1984" t="s">
        <v>41</v>
      </c>
      <c r="F1984" t="s">
        <v>47</v>
      </c>
    </row>
    <row r="1985" spans="1:6" x14ac:dyDescent="0.25">
      <c r="A1985" t="str">
        <f t="shared" si="30"/>
        <v>HBSchSc_GC_278</v>
      </c>
      <c r="B1985">
        <v>278</v>
      </c>
      <c r="C1985" t="s">
        <v>35</v>
      </c>
      <c r="D1985">
        <v>0</v>
      </c>
      <c r="E1985" t="s">
        <v>41</v>
      </c>
      <c r="F1985" t="s">
        <v>47</v>
      </c>
    </row>
    <row r="1986" spans="1:6" x14ac:dyDescent="0.25">
      <c r="A1986" t="str">
        <f t="shared" ref="A1986:A2049" si="31">C1986&amp;"_"&amp;E1986&amp;"_"&amp;B1986</f>
        <v>HBSchSc_GC_280</v>
      </c>
      <c r="B1986">
        <v>280</v>
      </c>
      <c r="C1986" t="s">
        <v>35</v>
      </c>
      <c r="D1986">
        <v>0</v>
      </c>
      <c r="E1986" t="s">
        <v>41</v>
      </c>
      <c r="F1986" t="s">
        <v>47</v>
      </c>
    </row>
    <row r="1987" spans="1:6" x14ac:dyDescent="0.25">
      <c r="A1987" t="str">
        <f t="shared" si="31"/>
        <v>HBSchSc_GC_282</v>
      </c>
      <c r="B1987">
        <v>282</v>
      </c>
      <c r="C1987" t="s">
        <v>35</v>
      </c>
      <c r="D1987">
        <v>0</v>
      </c>
      <c r="E1987" t="s">
        <v>41</v>
      </c>
      <c r="F1987" t="s">
        <v>47</v>
      </c>
    </row>
    <row r="1988" spans="1:6" x14ac:dyDescent="0.25">
      <c r="A1988" t="str">
        <f t="shared" si="31"/>
        <v>HBSchSc_GC_284</v>
      </c>
      <c r="B1988">
        <v>284</v>
      </c>
      <c r="C1988" t="s">
        <v>35</v>
      </c>
      <c r="D1988">
        <v>0</v>
      </c>
      <c r="E1988" t="s">
        <v>41</v>
      </c>
      <c r="F1988" t="s">
        <v>47</v>
      </c>
    </row>
    <row r="1989" spans="1:6" x14ac:dyDescent="0.25">
      <c r="A1989" t="str">
        <f t="shared" si="31"/>
        <v>HBSchSc_GC_286</v>
      </c>
      <c r="B1989">
        <v>286</v>
      </c>
      <c r="C1989" t="s">
        <v>35</v>
      </c>
      <c r="D1989">
        <v>0</v>
      </c>
      <c r="E1989" t="s">
        <v>41</v>
      </c>
      <c r="F1989" t="s">
        <v>47</v>
      </c>
    </row>
    <row r="1990" spans="1:6" x14ac:dyDescent="0.25">
      <c r="A1990" t="str">
        <f t="shared" si="31"/>
        <v>HBSchSc_GC_288</v>
      </c>
      <c r="B1990">
        <v>288</v>
      </c>
      <c r="C1990" t="s">
        <v>35</v>
      </c>
      <c r="D1990">
        <v>0</v>
      </c>
      <c r="E1990" t="s">
        <v>41</v>
      </c>
      <c r="F1990" t="s">
        <v>47</v>
      </c>
    </row>
    <row r="1991" spans="1:6" x14ac:dyDescent="0.25">
      <c r="A1991" t="str">
        <f t="shared" si="31"/>
        <v>HBSchSc_GC_290</v>
      </c>
      <c r="B1991">
        <v>290</v>
      </c>
      <c r="C1991" t="s">
        <v>35</v>
      </c>
      <c r="D1991">
        <v>0</v>
      </c>
      <c r="E1991" t="s">
        <v>41</v>
      </c>
      <c r="F1991" t="s">
        <v>47</v>
      </c>
    </row>
    <row r="1992" spans="1:6" x14ac:dyDescent="0.25">
      <c r="A1992" t="str">
        <f t="shared" si="31"/>
        <v>HBSchSc_GC_292</v>
      </c>
      <c r="B1992">
        <v>292</v>
      </c>
      <c r="C1992" t="s">
        <v>35</v>
      </c>
      <c r="D1992">
        <v>0</v>
      </c>
      <c r="E1992" t="s">
        <v>41</v>
      </c>
      <c r="F1992" t="s">
        <v>47</v>
      </c>
    </row>
    <row r="1993" spans="1:6" x14ac:dyDescent="0.25">
      <c r="A1993" t="str">
        <f t="shared" si="31"/>
        <v>HBSchSc_GC_294</v>
      </c>
      <c r="B1993">
        <v>294</v>
      </c>
      <c r="C1993" t="s">
        <v>35</v>
      </c>
      <c r="D1993">
        <v>0</v>
      </c>
      <c r="E1993" t="s">
        <v>41</v>
      </c>
      <c r="F1993" t="s">
        <v>47</v>
      </c>
    </row>
    <row r="1994" spans="1:6" x14ac:dyDescent="0.25">
      <c r="A1994" t="str">
        <f t="shared" si="31"/>
        <v>HBSchSc_GC_296</v>
      </c>
      <c r="B1994">
        <v>296</v>
      </c>
      <c r="C1994" t="s">
        <v>35</v>
      </c>
      <c r="D1994">
        <v>0</v>
      </c>
      <c r="E1994" t="s">
        <v>41</v>
      </c>
      <c r="F1994" t="s">
        <v>47</v>
      </c>
    </row>
    <row r="1995" spans="1:6" x14ac:dyDescent="0.25">
      <c r="A1995" t="str">
        <f t="shared" si="31"/>
        <v>HBSchSc_GC_298</v>
      </c>
      <c r="B1995">
        <v>298</v>
      </c>
      <c r="C1995" t="s">
        <v>35</v>
      </c>
      <c r="D1995">
        <v>0</v>
      </c>
      <c r="E1995" t="s">
        <v>41</v>
      </c>
      <c r="F1995" t="s">
        <v>47</v>
      </c>
    </row>
    <row r="1996" spans="1:6" x14ac:dyDescent="0.25">
      <c r="A1996" t="str">
        <f t="shared" si="31"/>
        <v>HBSchSc_GC_300</v>
      </c>
      <c r="B1996">
        <v>300</v>
      </c>
      <c r="C1996" t="s">
        <v>35</v>
      </c>
      <c r="D1996">
        <v>0</v>
      </c>
      <c r="E1996" t="s">
        <v>41</v>
      </c>
      <c r="F1996" t="s">
        <v>47</v>
      </c>
    </row>
    <row r="1997" spans="1:6" x14ac:dyDescent="0.25">
      <c r="A1997" t="str">
        <f t="shared" si="31"/>
        <v>HBSchSc_GC_302</v>
      </c>
      <c r="B1997">
        <v>302</v>
      </c>
      <c r="C1997" t="s">
        <v>35</v>
      </c>
      <c r="D1997">
        <v>0</v>
      </c>
      <c r="E1997" t="s">
        <v>41</v>
      </c>
      <c r="F1997" t="s">
        <v>47</v>
      </c>
    </row>
    <row r="1998" spans="1:6" x14ac:dyDescent="0.25">
      <c r="A1998" t="str">
        <f t="shared" si="31"/>
        <v>HBSchSc_GC_304</v>
      </c>
      <c r="B1998">
        <v>304</v>
      </c>
      <c r="C1998" t="s">
        <v>35</v>
      </c>
      <c r="D1998">
        <v>0</v>
      </c>
      <c r="E1998" t="s">
        <v>41</v>
      </c>
      <c r="F1998" t="s">
        <v>47</v>
      </c>
    </row>
    <row r="1999" spans="1:6" x14ac:dyDescent="0.25">
      <c r="A1999" t="str">
        <f t="shared" si="31"/>
        <v>HBSchSc_GC_306</v>
      </c>
      <c r="B1999">
        <v>306</v>
      </c>
      <c r="C1999" t="s">
        <v>35</v>
      </c>
      <c r="D1999">
        <v>0</v>
      </c>
      <c r="E1999" t="s">
        <v>41</v>
      </c>
      <c r="F1999" t="s">
        <v>47</v>
      </c>
    </row>
    <row r="2000" spans="1:6" x14ac:dyDescent="0.25">
      <c r="A2000" t="str">
        <f t="shared" si="31"/>
        <v>HBSchSc_GC_308</v>
      </c>
      <c r="B2000">
        <v>308</v>
      </c>
      <c r="C2000" t="s">
        <v>35</v>
      </c>
      <c r="D2000">
        <v>0</v>
      </c>
      <c r="E2000" t="s">
        <v>41</v>
      </c>
      <c r="F2000" t="s">
        <v>47</v>
      </c>
    </row>
    <row r="2001" spans="1:6" x14ac:dyDescent="0.25">
      <c r="A2001" t="str">
        <f t="shared" si="31"/>
        <v>HBSchSc_GC_310</v>
      </c>
      <c r="B2001">
        <v>310</v>
      </c>
      <c r="C2001" t="s">
        <v>35</v>
      </c>
      <c r="D2001">
        <v>0</v>
      </c>
      <c r="E2001" t="s">
        <v>41</v>
      </c>
      <c r="F2001" t="s">
        <v>47</v>
      </c>
    </row>
    <row r="2002" spans="1:6" x14ac:dyDescent="0.25">
      <c r="A2002" t="str">
        <f t="shared" si="31"/>
        <v>HBSchSc_GC_312</v>
      </c>
      <c r="B2002">
        <v>312</v>
      </c>
      <c r="C2002" t="s">
        <v>35</v>
      </c>
      <c r="D2002">
        <v>0</v>
      </c>
      <c r="E2002" t="s">
        <v>41</v>
      </c>
      <c r="F2002" t="s">
        <v>47</v>
      </c>
    </row>
    <row r="2003" spans="1:6" x14ac:dyDescent="0.25">
      <c r="A2003" t="str">
        <f t="shared" si="31"/>
        <v>HBSchSc_GC_314</v>
      </c>
      <c r="B2003">
        <v>314</v>
      </c>
      <c r="C2003" t="s">
        <v>35</v>
      </c>
      <c r="D2003">
        <v>0</v>
      </c>
      <c r="E2003" t="s">
        <v>41</v>
      </c>
      <c r="F2003" t="s">
        <v>47</v>
      </c>
    </row>
    <row r="2004" spans="1:6" x14ac:dyDescent="0.25">
      <c r="A2004" t="str">
        <f t="shared" si="31"/>
        <v>HBSchSc_GC_316</v>
      </c>
      <c r="B2004">
        <v>316</v>
      </c>
      <c r="C2004" t="s">
        <v>35</v>
      </c>
      <c r="D2004">
        <v>0</v>
      </c>
      <c r="E2004" t="s">
        <v>41</v>
      </c>
      <c r="F2004" t="s">
        <v>47</v>
      </c>
    </row>
    <row r="2005" spans="1:6" x14ac:dyDescent="0.25">
      <c r="A2005" t="str">
        <f t="shared" si="31"/>
        <v>HBSchSc_GC_318</v>
      </c>
      <c r="B2005">
        <v>318</v>
      </c>
      <c r="C2005" t="s">
        <v>35</v>
      </c>
      <c r="D2005">
        <v>0</v>
      </c>
      <c r="E2005" t="s">
        <v>41</v>
      </c>
      <c r="F2005" t="s">
        <v>47</v>
      </c>
    </row>
    <row r="2006" spans="1:6" x14ac:dyDescent="0.25">
      <c r="A2006" t="str">
        <f t="shared" si="31"/>
        <v>HBSchSc_GC_320</v>
      </c>
      <c r="B2006">
        <v>320</v>
      </c>
      <c r="C2006" t="s">
        <v>35</v>
      </c>
      <c r="D2006">
        <v>0</v>
      </c>
      <c r="E2006" t="s">
        <v>41</v>
      </c>
      <c r="F2006" t="s">
        <v>47</v>
      </c>
    </row>
    <row r="2007" spans="1:6" x14ac:dyDescent="0.25">
      <c r="A2007" t="str">
        <f t="shared" si="31"/>
        <v>HBSchSc_GC_322</v>
      </c>
      <c r="B2007">
        <v>322</v>
      </c>
      <c r="C2007" t="s">
        <v>35</v>
      </c>
      <c r="D2007">
        <v>0</v>
      </c>
      <c r="E2007" t="s">
        <v>41</v>
      </c>
      <c r="F2007" t="s">
        <v>47</v>
      </c>
    </row>
    <row r="2008" spans="1:6" x14ac:dyDescent="0.25">
      <c r="A2008" t="str">
        <f t="shared" si="31"/>
        <v>HBSchSc_GC_324</v>
      </c>
      <c r="B2008">
        <v>324</v>
      </c>
      <c r="C2008" t="s">
        <v>35</v>
      </c>
      <c r="D2008">
        <v>0</v>
      </c>
      <c r="E2008" t="s">
        <v>41</v>
      </c>
      <c r="F2008" t="s">
        <v>47</v>
      </c>
    </row>
    <row r="2009" spans="1:6" x14ac:dyDescent="0.25">
      <c r="A2009" t="str">
        <f t="shared" si="31"/>
        <v>HBSchSc_GC_326</v>
      </c>
      <c r="B2009">
        <v>326</v>
      </c>
      <c r="C2009" t="s">
        <v>35</v>
      </c>
      <c r="D2009">
        <v>0</v>
      </c>
      <c r="E2009" t="s">
        <v>41</v>
      </c>
      <c r="F2009" t="s">
        <v>47</v>
      </c>
    </row>
    <row r="2010" spans="1:6" x14ac:dyDescent="0.25">
      <c r="A2010" t="str">
        <f t="shared" si="31"/>
        <v>HBSchSc_GC_328</v>
      </c>
      <c r="B2010">
        <v>328</v>
      </c>
      <c r="C2010" t="s">
        <v>35</v>
      </c>
      <c r="D2010">
        <v>0</v>
      </c>
      <c r="E2010" t="s">
        <v>41</v>
      </c>
      <c r="F2010" t="s">
        <v>47</v>
      </c>
    </row>
    <row r="2011" spans="1:6" x14ac:dyDescent="0.25">
      <c r="A2011" t="str">
        <f t="shared" si="31"/>
        <v>HBSchSc_GC_330</v>
      </c>
      <c r="B2011">
        <v>330</v>
      </c>
      <c r="C2011" t="s">
        <v>35</v>
      </c>
      <c r="D2011">
        <v>0</v>
      </c>
      <c r="E2011" t="s">
        <v>41</v>
      </c>
      <c r="F2011" t="s">
        <v>47</v>
      </c>
    </row>
    <row r="2012" spans="1:6" x14ac:dyDescent="0.25">
      <c r="A2012" t="str">
        <f t="shared" si="31"/>
        <v>HBSchSc_GC_332</v>
      </c>
      <c r="B2012">
        <v>332</v>
      </c>
      <c r="C2012" t="s">
        <v>35</v>
      </c>
      <c r="D2012">
        <v>0</v>
      </c>
      <c r="E2012" t="s">
        <v>41</v>
      </c>
      <c r="F2012" t="s">
        <v>47</v>
      </c>
    </row>
    <row r="2013" spans="1:6" x14ac:dyDescent="0.25">
      <c r="A2013" t="str">
        <f t="shared" si="31"/>
        <v>HBSchSc_GC_334</v>
      </c>
      <c r="B2013">
        <v>334</v>
      </c>
      <c r="C2013" t="s">
        <v>35</v>
      </c>
      <c r="D2013">
        <v>0</v>
      </c>
      <c r="E2013" t="s">
        <v>41</v>
      </c>
      <c r="F2013" t="s">
        <v>47</v>
      </c>
    </row>
    <row r="2014" spans="1:6" x14ac:dyDescent="0.25">
      <c r="A2014" t="str">
        <f t="shared" si="31"/>
        <v>HBSchSc_GC_336</v>
      </c>
      <c r="B2014">
        <v>336</v>
      </c>
      <c r="C2014" t="s">
        <v>35</v>
      </c>
      <c r="D2014">
        <v>0</v>
      </c>
      <c r="E2014" t="s">
        <v>41</v>
      </c>
      <c r="F2014" t="s">
        <v>47</v>
      </c>
    </row>
    <row r="2015" spans="1:6" x14ac:dyDescent="0.25">
      <c r="A2015" t="str">
        <f t="shared" si="31"/>
        <v>HBSchSc_GC_338</v>
      </c>
      <c r="B2015">
        <v>338</v>
      </c>
      <c r="C2015" t="s">
        <v>35</v>
      </c>
      <c r="D2015">
        <v>0</v>
      </c>
      <c r="E2015" t="s">
        <v>41</v>
      </c>
      <c r="F2015" t="s">
        <v>47</v>
      </c>
    </row>
    <row r="2016" spans="1:6" x14ac:dyDescent="0.25">
      <c r="A2016" t="str">
        <f t="shared" si="31"/>
        <v>HBSchSc_GC_340</v>
      </c>
      <c r="B2016">
        <v>340</v>
      </c>
      <c r="C2016" t="s">
        <v>35</v>
      </c>
      <c r="D2016">
        <v>0</v>
      </c>
      <c r="E2016" t="s">
        <v>41</v>
      </c>
      <c r="F2016" t="s">
        <v>47</v>
      </c>
    </row>
    <row r="2017" spans="1:6" x14ac:dyDescent="0.25">
      <c r="A2017" t="str">
        <f t="shared" si="31"/>
        <v>HBSchSc_GC_342</v>
      </c>
      <c r="B2017">
        <v>342</v>
      </c>
      <c r="C2017" t="s">
        <v>35</v>
      </c>
      <c r="D2017">
        <v>0</v>
      </c>
      <c r="E2017" t="s">
        <v>41</v>
      </c>
      <c r="F2017" t="s">
        <v>47</v>
      </c>
    </row>
    <row r="2018" spans="1:6" x14ac:dyDescent="0.25">
      <c r="A2018" t="str">
        <f t="shared" si="31"/>
        <v>HBSchSc_GC_344</v>
      </c>
      <c r="B2018">
        <v>344</v>
      </c>
      <c r="C2018" t="s">
        <v>35</v>
      </c>
      <c r="D2018">
        <v>0</v>
      </c>
      <c r="E2018" t="s">
        <v>41</v>
      </c>
      <c r="F2018" t="s">
        <v>47</v>
      </c>
    </row>
    <row r="2019" spans="1:6" x14ac:dyDescent="0.25">
      <c r="A2019" t="str">
        <f t="shared" si="31"/>
        <v>HBSchSc_GC_346</v>
      </c>
      <c r="B2019">
        <v>346</v>
      </c>
      <c r="C2019" t="s">
        <v>35</v>
      </c>
      <c r="D2019">
        <v>0</v>
      </c>
      <c r="E2019" t="s">
        <v>41</v>
      </c>
      <c r="F2019" t="s">
        <v>47</v>
      </c>
    </row>
    <row r="2020" spans="1:6" x14ac:dyDescent="0.25">
      <c r="A2020" t="str">
        <f t="shared" si="31"/>
        <v>HBSchSc_GC_348</v>
      </c>
      <c r="B2020">
        <v>348</v>
      </c>
      <c r="C2020" t="s">
        <v>35</v>
      </c>
      <c r="D2020">
        <v>0</v>
      </c>
      <c r="E2020" t="s">
        <v>41</v>
      </c>
      <c r="F2020" t="s">
        <v>47</v>
      </c>
    </row>
    <row r="2021" spans="1:6" x14ac:dyDescent="0.25">
      <c r="A2021" t="str">
        <f t="shared" si="31"/>
        <v>HBSchSc_GC_350</v>
      </c>
      <c r="B2021">
        <v>350</v>
      </c>
      <c r="C2021" t="s">
        <v>35</v>
      </c>
      <c r="D2021">
        <v>0</v>
      </c>
      <c r="E2021" t="s">
        <v>41</v>
      </c>
      <c r="F2021" t="s">
        <v>47</v>
      </c>
    </row>
    <row r="2022" spans="1:6" x14ac:dyDescent="0.25">
      <c r="A2022" t="str">
        <f t="shared" si="31"/>
        <v>HBSchSc_GC_352</v>
      </c>
      <c r="B2022">
        <v>352</v>
      </c>
      <c r="C2022" t="s">
        <v>35</v>
      </c>
      <c r="D2022">
        <v>0</v>
      </c>
      <c r="E2022" t="s">
        <v>41</v>
      </c>
      <c r="F2022" t="s">
        <v>47</v>
      </c>
    </row>
    <row r="2023" spans="1:6" x14ac:dyDescent="0.25">
      <c r="A2023" t="str">
        <f t="shared" si="31"/>
        <v>HBSchSc_GC_354</v>
      </c>
      <c r="B2023">
        <v>354</v>
      </c>
      <c r="C2023" t="s">
        <v>35</v>
      </c>
      <c r="D2023">
        <v>0</v>
      </c>
      <c r="E2023" t="s">
        <v>41</v>
      </c>
      <c r="F2023" t="s">
        <v>47</v>
      </c>
    </row>
    <row r="2024" spans="1:6" x14ac:dyDescent="0.25">
      <c r="A2024" t="str">
        <f t="shared" si="31"/>
        <v>HBSchSc_GC_356</v>
      </c>
      <c r="B2024">
        <v>356</v>
      </c>
      <c r="C2024" t="s">
        <v>35</v>
      </c>
      <c r="D2024">
        <v>0</v>
      </c>
      <c r="E2024" t="s">
        <v>41</v>
      </c>
      <c r="F2024" t="s">
        <v>47</v>
      </c>
    </row>
    <row r="2025" spans="1:6" x14ac:dyDescent="0.25">
      <c r="A2025" t="str">
        <f t="shared" si="31"/>
        <v>HBSchSc_GC_358</v>
      </c>
      <c r="B2025">
        <v>358</v>
      </c>
      <c r="C2025" t="s">
        <v>35</v>
      </c>
      <c r="D2025">
        <v>0</v>
      </c>
      <c r="E2025" t="s">
        <v>41</v>
      </c>
      <c r="F2025" t="s">
        <v>47</v>
      </c>
    </row>
    <row r="2026" spans="1:6" x14ac:dyDescent="0.25">
      <c r="A2026" t="str">
        <f t="shared" si="31"/>
        <v>HBSchSc_GC_360</v>
      </c>
      <c r="B2026">
        <v>360</v>
      </c>
      <c r="C2026" t="s">
        <v>35</v>
      </c>
      <c r="D2026">
        <v>0</v>
      </c>
      <c r="E2026" t="s">
        <v>41</v>
      </c>
      <c r="F2026" t="s">
        <v>47</v>
      </c>
    </row>
    <row r="2027" spans="1:6" x14ac:dyDescent="0.25">
      <c r="A2027" t="str">
        <f t="shared" si="31"/>
        <v>HBSchSc_GC_362</v>
      </c>
      <c r="B2027">
        <v>362</v>
      </c>
      <c r="C2027" t="s">
        <v>35</v>
      </c>
      <c r="D2027">
        <v>0</v>
      </c>
      <c r="E2027" t="s">
        <v>41</v>
      </c>
      <c r="F2027" t="s">
        <v>47</v>
      </c>
    </row>
    <row r="2028" spans="1:6" x14ac:dyDescent="0.25">
      <c r="A2028" t="str">
        <f t="shared" si="31"/>
        <v>HBSchSc_GC_364</v>
      </c>
      <c r="B2028">
        <v>364</v>
      </c>
      <c r="C2028" t="s">
        <v>35</v>
      </c>
      <c r="D2028">
        <v>0</v>
      </c>
      <c r="E2028" t="s">
        <v>41</v>
      </c>
      <c r="F2028" t="s">
        <v>47</v>
      </c>
    </row>
    <row r="2029" spans="1:6" x14ac:dyDescent="0.25">
      <c r="A2029" t="str">
        <f t="shared" si="31"/>
        <v>HBSchSc_GC_366</v>
      </c>
      <c r="B2029">
        <v>366</v>
      </c>
      <c r="C2029" t="s">
        <v>35</v>
      </c>
      <c r="D2029">
        <v>0</v>
      </c>
      <c r="E2029" t="s">
        <v>41</v>
      </c>
      <c r="F2029" t="s">
        <v>47</v>
      </c>
    </row>
    <row r="2030" spans="1:6" x14ac:dyDescent="0.25">
      <c r="A2030" t="str">
        <f t="shared" si="31"/>
        <v>HBSchSc_GC_368</v>
      </c>
      <c r="B2030">
        <v>368</v>
      </c>
      <c r="C2030" t="s">
        <v>35</v>
      </c>
      <c r="D2030">
        <v>0</v>
      </c>
      <c r="E2030" t="s">
        <v>41</v>
      </c>
      <c r="F2030" t="s">
        <v>47</v>
      </c>
    </row>
    <row r="2031" spans="1:6" x14ac:dyDescent="0.25">
      <c r="A2031" t="str">
        <f t="shared" si="31"/>
        <v>HBSchSc_GC_370</v>
      </c>
      <c r="B2031">
        <v>370</v>
      </c>
      <c r="C2031" t="s">
        <v>35</v>
      </c>
      <c r="D2031">
        <v>0</v>
      </c>
      <c r="E2031" t="s">
        <v>41</v>
      </c>
      <c r="F2031" t="s">
        <v>47</v>
      </c>
    </row>
    <row r="2032" spans="1:6" x14ac:dyDescent="0.25">
      <c r="A2032" t="str">
        <f t="shared" si="31"/>
        <v>HBSchSc_GC_372</v>
      </c>
      <c r="B2032">
        <v>372</v>
      </c>
      <c r="C2032" t="s">
        <v>35</v>
      </c>
      <c r="D2032">
        <v>0</v>
      </c>
      <c r="E2032" t="s">
        <v>41</v>
      </c>
      <c r="F2032" t="s">
        <v>47</v>
      </c>
    </row>
    <row r="2033" spans="1:6" x14ac:dyDescent="0.25">
      <c r="A2033" t="str">
        <f t="shared" si="31"/>
        <v>HBSchSc_GC_374</v>
      </c>
      <c r="B2033">
        <v>374</v>
      </c>
      <c r="C2033" t="s">
        <v>35</v>
      </c>
      <c r="D2033">
        <v>0</v>
      </c>
      <c r="E2033" t="s">
        <v>41</v>
      </c>
      <c r="F2033" t="s">
        <v>47</v>
      </c>
    </row>
    <row r="2034" spans="1:6" x14ac:dyDescent="0.25">
      <c r="A2034" t="str">
        <f t="shared" si="31"/>
        <v>HBSchSc_GC_376</v>
      </c>
      <c r="B2034">
        <v>376</v>
      </c>
      <c r="C2034" t="s">
        <v>35</v>
      </c>
      <c r="D2034">
        <v>0</v>
      </c>
      <c r="E2034" t="s">
        <v>41</v>
      </c>
      <c r="F2034" t="s">
        <v>47</v>
      </c>
    </row>
    <row r="2035" spans="1:6" x14ac:dyDescent="0.25">
      <c r="A2035" t="str">
        <f t="shared" si="31"/>
        <v>HBSchSc_GC_378</v>
      </c>
      <c r="B2035">
        <v>378</v>
      </c>
      <c r="C2035" t="s">
        <v>35</v>
      </c>
      <c r="D2035">
        <v>0</v>
      </c>
      <c r="E2035" t="s">
        <v>41</v>
      </c>
      <c r="F2035" t="s">
        <v>47</v>
      </c>
    </row>
    <row r="2036" spans="1:6" x14ac:dyDescent="0.25">
      <c r="A2036" t="str">
        <f t="shared" si="31"/>
        <v>HBSchSc_GC_380</v>
      </c>
      <c r="B2036">
        <v>380</v>
      </c>
      <c r="C2036" t="s">
        <v>35</v>
      </c>
      <c r="D2036">
        <v>0</v>
      </c>
      <c r="E2036" t="s">
        <v>41</v>
      </c>
      <c r="F2036" t="s">
        <v>47</v>
      </c>
    </row>
    <row r="2037" spans="1:6" x14ac:dyDescent="0.25">
      <c r="A2037" t="str">
        <f t="shared" si="31"/>
        <v>HBSchSc_GC_382</v>
      </c>
      <c r="B2037">
        <v>382</v>
      </c>
      <c r="C2037" t="s">
        <v>35</v>
      </c>
      <c r="D2037">
        <v>0</v>
      </c>
      <c r="E2037" t="s">
        <v>41</v>
      </c>
      <c r="F2037" t="s">
        <v>47</v>
      </c>
    </row>
    <row r="2038" spans="1:6" x14ac:dyDescent="0.25">
      <c r="A2038" t="str">
        <f t="shared" si="31"/>
        <v>HBSchSc_GC_384</v>
      </c>
      <c r="B2038">
        <v>384</v>
      </c>
      <c r="C2038" t="s">
        <v>35</v>
      </c>
      <c r="D2038">
        <v>0</v>
      </c>
      <c r="E2038" t="s">
        <v>41</v>
      </c>
      <c r="F2038" t="s">
        <v>47</v>
      </c>
    </row>
    <row r="2039" spans="1:6" x14ac:dyDescent="0.25">
      <c r="A2039" t="str">
        <f t="shared" si="31"/>
        <v>HBSchSc_GC_386</v>
      </c>
      <c r="B2039">
        <v>386</v>
      </c>
      <c r="C2039" t="s">
        <v>35</v>
      </c>
      <c r="D2039">
        <v>0</v>
      </c>
      <c r="E2039" t="s">
        <v>41</v>
      </c>
      <c r="F2039" t="s">
        <v>47</v>
      </c>
    </row>
    <row r="2040" spans="1:6" x14ac:dyDescent="0.25">
      <c r="A2040" t="str">
        <f t="shared" si="31"/>
        <v>HBSchSc_GC_388</v>
      </c>
      <c r="B2040">
        <v>388</v>
      </c>
      <c r="C2040" t="s">
        <v>35</v>
      </c>
      <c r="D2040">
        <v>0</v>
      </c>
      <c r="E2040" t="s">
        <v>41</v>
      </c>
      <c r="F2040" t="s">
        <v>47</v>
      </c>
    </row>
    <row r="2041" spans="1:6" x14ac:dyDescent="0.25">
      <c r="A2041" t="str">
        <f t="shared" si="31"/>
        <v>HBSchSc_GC_390</v>
      </c>
      <c r="B2041">
        <v>390</v>
      </c>
      <c r="C2041" t="s">
        <v>35</v>
      </c>
      <c r="D2041">
        <v>0</v>
      </c>
      <c r="E2041" t="s">
        <v>41</v>
      </c>
      <c r="F2041" t="s">
        <v>47</v>
      </c>
    </row>
    <row r="2042" spans="1:6" x14ac:dyDescent="0.25">
      <c r="A2042" t="str">
        <f t="shared" si="31"/>
        <v>HBSchSc_GC_392</v>
      </c>
      <c r="B2042">
        <v>392</v>
      </c>
      <c r="C2042" t="s">
        <v>35</v>
      </c>
      <c r="D2042">
        <v>0</v>
      </c>
      <c r="E2042" t="s">
        <v>41</v>
      </c>
      <c r="F2042" t="s">
        <v>47</v>
      </c>
    </row>
    <row r="2043" spans="1:6" x14ac:dyDescent="0.25">
      <c r="A2043" t="str">
        <f t="shared" si="31"/>
        <v>HBSchSc_GC_394</v>
      </c>
      <c r="B2043">
        <v>394</v>
      </c>
      <c r="C2043" t="s">
        <v>35</v>
      </c>
      <c r="D2043">
        <v>0</v>
      </c>
      <c r="E2043" t="s">
        <v>41</v>
      </c>
      <c r="F2043" t="s">
        <v>47</v>
      </c>
    </row>
    <row r="2044" spans="1:6" x14ac:dyDescent="0.25">
      <c r="A2044" t="str">
        <f t="shared" si="31"/>
        <v>HBSchSc_GC_396</v>
      </c>
      <c r="B2044">
        <v>396</v>
      </c>
      <c r="C2044" t="s">
        <v>35</v>
      </c>
      <c r="D2044">
        <v>0</v>
      </c>
      <c r="E2044" t="s">
        <v>41</v>
      </c>
      <c r="F2044" t="s">
        <v>47</v>
      </c>
    </row>
    <row r="2045" spans="1:6" x14ac:dyDescent="0.25">
      <c r="A2045" t="str">
        <f t="shared" si="31"/>
        <v>HBSchSc_GC_398</v>
      </c>
      <c r="B2045">
        <v>398</v>
      </c>
      <c r="C2045" t="s">
        <v>35</v>
      </c>
      <c r="D2045">
        <v>0</v>
      </c>
      <c r="E2045" t="s">
        <v>41</v>
      </c>
      <c r="F2045" t="s">
        <v>47</v>
      </c>
    </row>
    <row r="2046" spans="1:6" x14ac:dyDescent="0.25">
      <c r="A2046" t="str">
        <f t="shared" si="31"/>
        <v>HBSchSc_GC_400</v>
      </c>
      <c r="B2046">
        <v>400</v>
      </c>
      <c r="C2046" t="s">
        <v>35</v>
      </c>
      <c r="D2046">
        <v>0</v>
      </c>
      <c r="E2046" t="s">
        <v>41</v>
      </c>
      <c r="F2046" t="s">
        <v>47</v>
      </c>
    </row>
    <row r="2047" spans="1:6" x14ac:dyDescent="0.25">
      <c r="A2047" t="str">
        <f t="shared" si="31"/>
        <v>HBSchSc_GC_402</v>
      </c>
      <c r="B2047">
        <v>402</v>
      </c>
      <c r="C2047" t="s">
        <v>35</v>
      </c>
      <c r="D2047">
        <v>0</v>
      </c>
      <c r="E2047" t="s">
        <v>41</v>
      </c>
      <c r="F2047" t="s">
        <v>47</v>
      </c>
    </row>
    <row r="2048" spans="1:6" x14ac:dyDescent="0.25">
      <c r="A2048" t="str">
        <f t="shared" si="31"/>
        <v>HBSchSc_GC_404</v>
      </c>
      <c r="B2048">
        <v>404</v>
      </c>
      <c r="C2048" t="s">
        <v>35</v>
      </c>
      <c r="D2048">
        <v>0</v>
      </c>
      <c r="E2048" t="s">
        <v>41</v>
      </c>
      <c r="F2048" t="s">
        <v>47</v>
      </c>
    </row>
    <row r="2049" spans="1:6" x14ac:dyDescent="0.25">
      <c r="A2049" t="str">
        <f t="shared" si="31"/>
        <v>HBSchSc_GC_406</v>
      </c>
      <c r="B2049">
        <v>406</v>
      </c>
      <c r="C2049" t="s">
        <v>35</v>
      </c>
      <c r="D2049">
        <v>0</v>
      </c>
      <c r="E2049" t="s">
        <v>41</v>
      </c>
      <c r="F2049" t="s">
        <v>47</v>
      </c>
    </row>
    <row r="2050" spans="1:6" x14ac:dyDescent="0.25">
      <c r="A2050" t="str">
        <f t="shared" ref="A2050:A2113" si="32">C2050&amp;"_"&amp;E2050&amp;"_"&amp;B2050</f>
        <v>HBSchSc_GC_408</v>
      </c>
      <c r="B2050">
        <v>408</v>
      </c>
      <c r="C2050" t="s">
        <v>35</v>
      </c>
      <c r="D2050">
        <v>0</v>
      </c>
      <c r="E2050" t="s">
        <v>41</v>
      </c>
      <c r="F2050" t="s">
        <v>47</v>
      </c>
    </row>
    <row r="2051" spans="1:6" x14ac:dyDescent="0.25">
      <c r="A2051" t="str">
        <f t="shared" si="32"/>
        <v>HBSchSc_GC_410</v>
      </c>
      <c r="B2051">
        <v>410</v>
      </c>
      <c r="C2051" t="s">
        <v>35</v>
      </c>
      <c r="D2051">
        <v>0</v>
      </c>
      <c r="E2051" t="s">
        <v>41</v>
      </c>
      <c r="F2051" t="s">
        <v>47</v>
      </c>
    </row>
    <row r="2052" spans="1:6" x14ac:dyDescent="0.25">
      <c r="A2052" t="str">
        <f t="shared" si="32"/>
        <v>IX_Dist_0</v>
      </c>
      <c r="B2052">
        <v>0</v>
      </c>
      <c r="C2052" t="s">
        <v>5</v>
      </c>
      <c r="D2052">
        <v>3.0456899999999999E-2</v>
      </c>
      <c r="E2052" t="s">
        <v>40</v>
      </c>
      <c r="F2052" t="s">
        <v>47</v>
      </c>
    </row>
    <row r="2053" spans="1:6" x14ac:dyDescent="0.25">
      <c r="A2053" t="str">
        <f t="shared" si="32"/>
        <v>IX_Dist_2</v>
      </c>
      <c r="B2053">
        <v>2</v>
      </c>
      <c r="C2053" t="s">
        <v>5</v>
      </c>
      <c r="D2053">
        <v>3.3741100000000003E-2</v>
      </c>
      <c r="E2053" t="s">
        <v>40</v>
      </c>
      <c r="F2053" t="s">
        <v>47</v>
      </c>
    </row>
    <row r="2054" spans="1:6" x14ac:dyDescent="0.25">
      <c r="A2054" t="str">
        <f t="shared" si="32"/>
        <v>IX_Dist_4</v>
      </c>
      <c r="B2054">
        <v>4</v>
      </c>
      <c r="C2054" t="s">
        <v>5</v>
      </c>
      <c r="D2054">
        <v>3.94312E-2</v>
      </c>
      <c r="E2054" t="s">
        <v>40</v>
      </c>
      <c r="F2054" t="s">
        <v>47</v>
      </c>
    </row>
    <row r="2055" spans="1:6" x14ac:dyDescent="0.25">
      <c r="A2055" t="str">
        <f t="shared" si="32"/>
        <v>IX_Dist_6</v>
      </c>
      <c r="B2055">
        <v>6</v>
      </c>
      <c r="C2055" t="s">
        <v>5</v>
      </c>
      <c r="D2055">
        <v>4.4293300000000001E-2</v>
      </c>
      <c r="E2055" t="s">
        <v>40</v>
      </c>
      <c r="F2055" t="s">
        <v>47</v>
      </c>
    </row>
    <row r="2056" spans="1:6" x14ac:dyDescent="0.25">
      <c r="A2056" t="str">
        <f t="shared" si="32"/>
        <v>IX_Dist_8</v>
      </c>
      <c r="B2056">
        <v>8</v>
      </c>
      <c r="C2056" t="s">
        <v>5</v>
      </c>
      <c r="D2056">
        <v>4.6938300000000002E-2</v>
      </c>
      <c r="E2056" t="s">
        <v>40</v>
      </c>
      <c r="F2056" t="s">
        <v>47</v>
      </c>
    </row>
    <row r="2057" spans="1:6" x14ac:dyDescent="0.25">
      <c r="A2057" t="str">
        <f t="shared" si="32"/>
        <v>IX_Dist_10</v>
      </c>
      <c r="B2057">
        <v>10</v>
      </c>
      <c r="C2057" t="s">
        <v>5</v>
      </c>
      <c r="D2057">
        <v>4.8500700000000001E-2</v>
      </c>
      <c r="E2057" t="s">
        <v>40</v>
      </c>
      <c r="F2057" t="s">
        <v>47</v>
      </c>
    </row>
    <row r="2058" spans="1:6" x14ac:dyDescent="0.25">
      <c r="A2058" t="str">
        <f t="shared" si="32"/>
        <v>IX_Dist_12</v>
      </c>
      <c r="B2058">
        <v>12</v>
      </c>
      <c r="C2058" t="s">
        <v>5</v>
      </c>
      <c r="D2058">
        <v>4.8958099999999997E-2</v>
      </c>
      <c r="E2058" t="s">
        <v>40</v>
      </c>
      <c r="F2058" t="s">
        <v>47</v>
      </c>
    </row>
    <row r="2059" spans="1:6" x14ac:dyDescent="0.25">
      <c r="A2059" t="str">
        <f t="shared" si="32"/>
        <v>IX_Dist_14</v>
      </c>
      <c r="B2059">
        <v>14</v>
      </c>
      <c r="C2059" t="s">
        <v>5</v>
      </c>
      <c r="D2059">
        <v>4.9882000000000003E-2</v>
      </c>
      <c r="E2059" t="s">
        <v>40</v>
      </c>
      <c r="F2059" t="s">
        <v>47</v>
      </c>
    </row>
    <row r="2060" spans="1:6" x14ac:dyDescent="0.25">
      <c r="A2060" t="str">
        <f t="shared" si="32"/>
        <v>IX_Dist_16</v>
      </c>
      <c r="B2060">
        <v>16</v>
      </c>
      <c r="C2060" t="s">
        <v>5</v>
      </c>
      <c r="D2060">
        <v>5.01343E-2</v>
      </c>
      <c r="E2060" t="s">
        <v>40</v>
      </c>
      <c r="F2060" t="s">
        <v>47</v>
      </c>
    </row>
    <row r="2061" spans="1:6" x14ac:dyDescent="0.25">
      <c r="A2061" t="str">
        <f t="shared" si="32"/>
        <v>IX_Dist_18</v>
      </c>
      <c r="B2061">
        <v>18</v>
      </c>
      <c r="C2061" t="s">
        <v>5</v>
      </c>
      <c r="D2061">
        <v>4.9954699999999998E-2</v>
      </c>
      <c r="E2061" t="s">
        <v>40</v>
      </c>
      <c r="F2061" t="s">
        <v>47</v>
      </c>
    </row>
    <row r="2062" spans="1:6" x14ac:dyDescent="0.25">
      <c r="A2062" t="str">
        <f t="shared" si="32"/>
        <v>IX_Dist_20</v>
      </c>
      <c r="B2062">
        <v>20</v>
      </c>
      <c r="C2062" t="s">
        <v>5</v>
      </c>
      <c r="D2062">
        <v>4.8819500000000002E-2</v>
      </c>
      <c r="E2062" t="s">
        <v>40</v>
      </c>
      <c r="F2062" t="s">
        <v>47</v>
      </c>
    </row>
    <row r="2063" spans="1:6" x14ac:dyDescent="0.25">
      <c r="A2063" t="str">
        <f t="shared" si="32"/>
        <v>IX_Dist_22</v>
      </c>
      <c r="B2063">
        <v>22</v>
      </c>
      <c r="C2063" t="s">
        <v>5</v>
      </c>
      <c r="D2063">
        <v>4.5947700000000001E-2</v>
      </c>
      <c r="E2063" t="s">
        <v>40</v>
      </c>
      <c r="F2063" t="s">
        <v>47</v>
      </c>
    </row>
    <row r="2064" spans="1:6" x14ac:dyDescent="0.25">
      <c r="A2064" t="str">
        <f t="shared" si="32"/>
        <v>IX_Dist_24</v>
      </c>
      <c r="B2064">
        <v>24</v>
      </c>
      <c r="C2064" t="s">
        <v>5</v>
      </c>
      <c r="D2064">
        <v>4.3776099999999998E-2</v>
      </c>
      <c r="E2064" t="s">
        <v>40</v>
      </c>
      <c r="F2064" t="s">
        <v>47</v>
      </c>
    </row>
    <row r="2065" spans="1:6" x14ac:dyDescent="0.25">
      <c r="A2065" t="str">
        <f t="shared" si="32"/>
        <v>IX_Dist_26</v>
      </c>
      <c r="B2065">
        <v>26</v>
      </c>
      <c r="C2065" t="s">
        <v>5</v>
      </c>
      <c r="D2065">
        <v>3.5144000000000002E-2</v>
      </c>
      <c r="E2065" t="s">
        <v>40</v>
      </c>
      <c r="F2065" t="s">
        <v>47</v>
      </c>
    </row>
    <row r="2066" spans="1:6" x14ac:dyDescent="0.25">
      <c r="A2066" t="str">
        <f t="shared" si="32"/>
        <v>IX_Dist_28</v>
      </c>
      <c r="B2066">
        <v>28</v>
      </c>
      <c r="C2066" t="s">
        <v>5</v>
      </c>
      <c r="D2066">
        <v>2.67142E-2</v>
      </c>
      <c r="E2066" t="s">
        <v>40</v>
      </c>
      <c r="F2066" t="s">
        <v>47</v>
      </c>
    </row>
    <row r="2067" spans="1:6" x14ac:dyDescent="0.25">
      <c r="A2067" t="str">
        <f t="shared" si="32"/>
        <v>IX_Dist_30</v>
      </c>
      <c r="B2067">
        <v>30</v>
      </c>
      <c r="C2067" t="s">
        <v>5</v>
      </c>
      <c r="D2067">
        <v>2.2400300000000001E-2</v>
      </c>
      <c r="E2067" t="s">
        <v>40</v>
      </c>
      <c r="F2067" t="s">
        <v>47</v>
      </c>
    </row>
    <row r="2068" spans="1:6" x14ac:dyDescent="0.25">
      <c r="A2068" t="str">
        <f t="shared" si="32"/>
        <v>IX_Dist_32</v>
      </c>
      <c r="B2068">
        <v>32</v>
      </c>
      <c r="C2068" t="s">
        <v>5</v>
      </c>
      <c r="D2068">
        <v>1.7928400000000001E-2</v>
      </c>
      <c r="E2068" t="s">
        <v>40</v>
      </c>
      <c r="F2068" t="s">
        <v>47</v>
      </c>
    </row>
    <row r="2069" spans="1:6" x14ac:dyDescent="0.25">
      <c r="A2069" t="str">
        <f t="shared" si="32"/>
        <v>IX_Dist_34</v>
      </c>
      <c r="B2069">
        <v>34</v>
      </c>
      <c r="C2069" t="s">
        <v>5</v>
      </c>
      <c r="D2069">
        <v>1.4765500000000001E-2</v>
      </c>
      <c r="E2069" t="s">
        <v>40</v>
      </c>
      <c r="F2069" t="s">
        <v>47</v>
      </c>
    </row>
    <row r="2070" spans="1:6" x14ac:dyDescent="0.25">
      <c r="A2070" t="str">
        <f t="shared" si="32"/>
        <v>IX_Dist_36</v>
      </c>
      <c r="B2070">
        <v>36</v>
      </c>
      <c r="C2070" t="s">
        <v>5</v>
      </c>
      <c r="D2070">
        <v>1.3447300000000001E-2</v>
      </c>
      <c r="E2070" t="s">
        <v>40</v>
      </c>
      <c r="F2070" t="s">
        <v>47</v>
      </c>
    </row>
    <row r="2071" spans="1:6" x14ac:dyDescent="0.25">
      <c r="A2071" t="str">
        <f t="shared" si="32"/>
        <v>IX_Dist_38</v>
      </c>
      <c r="B2071">
        <v>38</v>
      </c>
      <c r="C2071" t="s">
        <v>5</v>
      </c>
      <c r="D2071">
        <v>1.3529899999999999E-2</v>
      </c>
      <c r="E2071" t="s">
        <v>40</v>
      </c>
      <c r="F2071" t="s">
        <v>47</v>
      </c>
    </row>
    <row r="2072" spans="1:6" x14ac:dyDescent="0.25">
      <c r="A2072" t="str">
        <f t="shared" si="32"/>
        <v>IX_Dist_40</v>
      </c>
      <c r="B2072">
        <v>40</v>
      </c>
      <c r="C2072" t="s">
        <v>5</v>
      </c>
      <c r="D2072">
        <v>1.36127E-2</v>
      </c>
      <c r="E2072" t="s">
        <v>40</v>
      </c>
      <c r="F2072" t="s">
        <v>47</v>
      </c>
    </row>
    <row r="2073" spans="1:6" x14ac:dyDescent="0.25">
      <c r="A2073" t="str">
        <f t="shared" si="32"/>
        <v>IX_Dist_42</v>
      </c>
      <c r="B2073">
        <v>42</v>
      </c>
      <c r="C2073" t="s">
        <v>5</v>
      </c>
      <c r="D2073">
        <v>1.36954E-2</v>
      </c>
      <c r="E2073" t="s">
        <v>40</v>
      </c>
      <c r="F2073" t="s">
        <v>47</v>
      </c>
    </row>
    <row r="2074" spans="1:6" x14ac:dyDescent="0.25">
      <c r="A2074" t="str">
        <f t="shared" si="32"/>
        <v>IX_Dist_44</v>
      </c>
      <c r="B2074">
        <v>44</v>
      </c>
      <c r="C2074" t="s">
        <v>5</v>
      </c>
      <c r="D2074">
        <v>1.3778E-2</v>
      </c>
      <c r="E2074" t="s">
        <v>40</v>
      </c>
      <c r="F2074" t="s">
        <v>47</v>
      </c>
    </row>
    <row r="2075" spans="1:6" x14ac:dyDescent="0.25">
      <c r="A2075" t="str">
        <f t="shared" si="32"/>
        <v>IX_Dist_46</v>
      </c>
      <c r="B2075">
        <v>46</v>
      </c>
      <c r="C2075" t="s">
        <v>5</v>
      </c>
      <c r="D2075">
        <v>1.3860900000000001E-2</v>
      </c>
      <c r="E2075" t="s">
        <v>40</v>
      </c>
      <c r="F2075" t="s">
        <v>47</v>
      </c>
    </row>
    <row r="2076" spans="1:6" x14ac:dyDescent="0.25">
      <c r="A2076" t="str">
        <f t="shared" si="32"/>
        <v>IX_Dist_48</v>
      </c>
      <c r="B2076">
        <v>48</v>
      </c>
      <c r="C2076" t="s">
        <v>5</v>
      </c>
      <c r="D2076">
        <v>1.39437E-2</v>
      </c>
      <c r="E2076" t="s">
        <v>40</v>
      </c>
      <c r="F2076" t="s">
        <v>47</v>
      </c>
    </row>
    <row r="2077" spans="1:6" x14ac:dyDescent="0.25">
      <c r="A2077" t="str">
        <f t="shared" si="32"/>
        <v>IX_Dist_50</v>
      </c>
      <c r="B2077">
        <v>50</v>
      </c>
      <c r="C2077" t="s">
        <v>5</v>
      </c>
      <c r="D2077">
        <v>1.4026200000000001E-2</v>
      </c>
      <c r="E2077" t="s">
        <v>40</v>
      </c>
      <c r="F2077" t="s">
        <v>47</v>
      </c>
    </row>
    <row r="2078" spans="1:6" x14ac:dyDescent="0.25">
      <c r="A2078" t="str">
        <f t="shared" si="32"/>
        <v>IX_Dist_52</v>
      </c>
      <c r="B2078">
        <v>52</v>
      </c>
      <c r="C2078" t="s">
        <v>5</v>
      </c>
      <c r="D2078">
        <v>1.4109099999999999E-2</v>
      </c>
      <c r="E2078" t="s">
        <v>40</v>
      </c>
      <c r="F2078" t="s">
        <v>47</v>
      </c>
    </row>
    <row r="2079" spans="1:6" x14ac:dyDescent="0.25">
      <c r="A2079" t="str">
        <f t="shared" si="32"/>
        <v>IX_Dist_54</v>
      </c>
      <c r="B2079">
        <v>54</v>
      </c>
      <c r="C2079" t="s">
        <v>5</v>
      </c>
      <c r="D2079">
        <v>1.41917E-2</v>
      </c>
      <c r="E2079" t="s">
        <v>40</v>
      </c>
      <c r="F2079" t="s">
        <v>47</v>
      </c>
    </row>
    <row r="2080" spans="1:6" x14ac:dyDescent="0.25">
      <c r="A2080" t="str">
        <f t="shared" si="32"/>
        <v>IX_Dist_56</v>
      </c>
      <c r="B2080">
        <v>56</v>
      </c>
      <c r="C2080" t="s">
        <v>5</v>
      </c>
      <c r="D2080">
        <v>1.4274500000000001E-2</v>
      </c>
      <c r="E2080" t="s">
        <v>40</v>
      </c>
      <c r="F2080" t="s">
        <v>47</v>
      </c>
    </row>
    <row r="2081" spans="1:6" x14ac:dyDescent="0.25">
      <c r="A2081" t="str">
        <f t="shared" si="32"/>
        <v>IX_Dist_58</v>
      </c>
      <c r="B2081">
        <v>58</v>
      </c>
      <c r="C2081" t="s">
        <v>5</v>
      </c>
      <c r="D2081">
        <v>1.4357200000000001E-2</v>
      </c>
      <c r="E2081" t="s">
        <v>40</v>
      </c>
      <c r="F2081" t="s">
        <v>47</v>
      </c>
    </row>
    <row r="2082" spans="1:6" x14ac:dyDescent="0.25">
      <c r="A2082" t="str">
        <f t="shared" si="32"/>
        <v>IX_Dist_60</v>
      </c>
      <c r="B2082">
        <v>60</v>
      </c>
      <c r="C2082" t="s">
        <v>5</v>
      </c>
      <c r="D2082">
        <v>1.444E-2</v>
      </c>
      <c r="E2082" t="s">
        <v>40</v>
      </c>
      <c r="F2082" t="s">
        <v>47</v>
      </c>
    </row>
    <row r="2083" spans="1:6" x14ac:dyDescent="0.25">
      <c r="A2083" t="str">
        <f t="shared" si="32"/>
        <v>IX_Dist_62</v>
      </c>
      <c r="B2083">
        <v>62</v>
      </c>
      <c r="C2083" t="s">
        <v>5</v>
      </c>
      <c r="D2083">
        <v>1.35786E-2</v>
      </c>
      <c r="E2083" t="s">
        <v>40</v>
      </c>
      <c r="F2083" t="s">
        <v>47</v>
      </c>
    </row>
    <row r="2084" spans="1:6" x14ac:dyDescent="0.25">
      <c r="A2084" t="str">
        <f t="shared" si="32"/>
        <v>IX_Dist_64</v>
      </c>
      <c r="B2084">
        <v>64</v>
      </c>
      <c r="C2084" t="s">
        <v>5</v>
      </c>
      <c r="D2084">
        <v>1.2716999999999999E-2</v>
      </c>
      <c r="E2084" t="s">
        <v>40</v>
      </c>
      <c r="F2084" t="s">
        <v>47</v>
      </c>
    </row>
    <row r="2085" spans="1:6" x14ac:dyDescent="0.25">
      <c r="A2085" t="str">
        <f t="shared" si="32"/>
        <v>IX_Dist_66</v>
      </c>
      <c r="B2085">
        <v>66</v>
      </c>
      <c r="C2085" t="s">
        <v>5</v>
      </c>
      <c r="D2085">
        <v>1.18555E-2</v>
      </c>
      <c r="E2085" t="s">
        <v>40</v>
      </c>
      <c r="F2085" t="s">
        <v>47</v>
      </c>
    </row>
    <row r="2086" spans="1:6" x14ac:dyDescent="0.25">
      <c r="A2086" t="str">
        <f t="shared" si="32"/>
        <v>IX_Dist_68</v>
      </c>
      <c r="B2086">
        <v>68</v>
      </c>
      <c r="C2086" t="s">
        <v>5</v>
      </c>
      <c r="D2086">
        <v>1.09941E-2</v>
      </c>
      <c r="E2086" t="s">
        <v>40</v>
      </c>
      <c r="F2086" t="s">
        <v>47</v>
      </c>
    </row>
    <row r="2087" spans="1:6" x14ac:dyDescent="0.25">
      <c r="A2087" t="str">
        <f t="shared" si="32"/>
        <v>IX_Dist_70</v>
      </c>
      <c r="B2087">
        <v>70</v>
      </c>
      <c r="C2087" t="s">
        <v>5</v>
      </c>
      <c r="D2087">
        <v>1.01326E-2</v>
      </c>
      <c r="E2087" t="s">
        <v>40</v>
      </c>
      <c r="F2087" t="s">
        <v>47</v>
      </c>
    </row>
    <row r="2088" spans="1:6" x14ac:dyDescent="0.25">
      <c r="A2088" t="str">
        <f t="shared" si="32"/>
        <v>IX_Dist_72</v>
      </c>
      <c r="B2088">
        <v>72</v>
      </c>
      <c r="C2088" t="s">
        <v>5</v>
      </c>
      <c r="D2088">
        <v>9.2712000000000003E-3</v>
      </c>
      <c r="E2088" t="s">
        <v>40</v>
      </c>
      <c r="F2088" t="s">
        <v>47</v>
      </c>
    </row>
    <row r="2089" spans="1:6" x14ac:dyDescent="0.25">
      <c r="A2089" t="str">
        <f t="shared" si="32"/>
        <v>IX_Dist_74</v>
      </c>
      <c r="B2089">
        <v>74</v>
      </c>
      <c r="C2089" t="s">
        <v>5</v>
      </c>
      <c r="D2089">
        <v>8.4095999999999997E-3</v>
      </c>
      <c r="E2089" t="s">
        <v>40</v>
      </c>
      <c r="F2089" t="s">
        <v>47</v>
      </c>
    </row>
    <row r="2090" spans="1:6" x14ac:dyDescent="0.25">
      <c r="A2090" t="str">
        <f t="shared" si="32"/>
        <v>IX_Dist_76</v>
      </c>
      <c r="B2090">
        <v>76</v>
      </c>
      <c r="C2090" t="s">
        <v>5</v>
      </c>
      <c r="D2090">
        <v>7.5481999999999997E-3</v>
      </c>
      <c r="E2090" t="s">
        <v>40</v>
      </c>
      <c r="F2090" t="s">
        <v>47</v>
      </c>
    </row>
    <row r="2091" spans="1:6" x14ac:dyDescent="0.25">
      <c r="A2091" t="str">
        <f t="shared" si="32"/>
        <v>IX_Dist_78</v>
      </c>
      <c r="B2091">
        <v>78</v>
      </c>
      <c r="C2091" t="s">
        <v>5</v>
      </c>
      <c r="D2091">
        <v>6.6867000000000003E-3</v>
      </c>
      <c r="E2091" t="s">
        <v>40</v>
      </c>
      <c r="F2091" t="s">
        <v>47</v>
      </c>
    </row>
    <row r="2092" spans="1:6" x14ac:dyDescent="0.25">
      <c r="A2092" t="str">
        <f t="shared" si="32"/>
        <v>IX_Dist_80</v>
      </c>
      <c r="B2092">
        <v>80</v>
      </c>
      <c r="C2092" t="s">
        <v>5</v>
      </c>
      <c r="D2092">
        <v>5.8252E-3</v>
      </c>
      <c r="E2092" t="s">
        <v>40</v>
      </c>
      <c r="F2092" t="s">
        <v>47</v>
      </c>
    </row>
    <row r="2093" spans="1:6" x14ac:dyDescent="0.25">
      <c r="A2093" t="str">
        <f t="shared" si="32"/>
        <v>IX_Dist_82</v>
      </c>
      <c r="B2093">
        <v>82</v>
      </c>
      <c r="C2093" t="s">
        <v>5</v>
      </c>
      <c r="D2093">
        <v>4.9638E-3</v>
      </c>
      <c r="E2093" t="s">
        <v>40</v>
      </c>
      <c r="F2093" t="s">
        <v>47</v>
      </c>
    </row>
    <row r="2094" spans="1:6" x14ac:dyDescent="0.25">
      <c r="A2094" t="str">
        <f t="shared" si="32"/>
        <v>IX_Dist_84</v>
      </c>
      <c r="B2094">
        <v>84</v>
      </c>
      <c r="C2094" t="s">
        <v>5</v>
      </c>
      <c r="D2094">
        <v>4.1022000000000003E-3</v>
      </c>
      <c r="E2094" t="s">
        <v>40</v>
      </c>
      <c r="F2094" t="s">
        <v>47</v>
      </c>
    </row>
    <row r="2095" spans="1:6" x14ac:dyDescent="0.25">
      <c r="A2095" t="str">
        <f t="shared" si="32"/>
        <v>IX_Dist_86</v>
      </c>
      <c r="B2095">
        <v>86</v>
      </c>
      <c r="C2095" t="s">
        <v>5</v>
      </c>
      <c r="D2095">
        <v>3.2407999999999998E-3</v>
      </c>
      <c r="E2095" t="s">
        <v>40</v>
      </c>
      <c r="F2095" t="s">
        <v>47</v>
      </c>
    </row>
    <row r="2096" spans="1:6" x14ac:dyDescent="0.25">
      <c r="A2096" t="str">
        <f t="shared" si="32"/>
        <v>IX_Dist_88</v>
      </c>
      <c r="B2096">
        <v>88</v>
      </c>
      <c r="C2096" t="s">
        <v>5</v>
      </c>
      <c r="D2096">
        <v>2.3793E-3</v>
      </c>
      <c r="E2096" t="s">
        <v>40</v>
      </c>
      <c r="F2096" t="s">
        <v>47</v>
      </c>
    </row>
    <row r="2097" spans="1:6" x14ac:dyDescent="0.25">
      <c r="A2097" t="str">
        <f t="shared" si="32"/>
        <v>IX_Dist_90</v>
      </c>
      <c r="B2097">
        <v>90</v>
      </c>
      <c r="C2097" t="s">
        <v>5</v>
      </c>
      <c r="D2097">
        <v>1.5179E-3</v>
      </c>
      <c r="E2097" t="s">
        <v>40</v>
      </c>
      <c r="F2097" t="s">
        <v>47</v>
      </c>
    </row>
    <row r="2098" spans="1:6" x14ac:dyDescent="0.25">
      <c r="A2098" t="str">
        <f t="shared" si="32"/>
        <v>IX_Dist_92</v>
      </c>
      <c r="B2098">
        <v>92</v>
      </c>
      <c r="C2098" t="s">
        <v>5</v>
      </c>
      <c r="D2098">
        <v>6.5629999999999996E-4</v>
      </c>
      <c r="E2098" t="s">
        <v>40</v>
      </c>
      <c r="F2098" t="s">
        <v>47</v>
      </c>
    </row>
    <row r="2099" spans="1:6" x14ac:dyDescent="0.25">
      <c r="A2099" t="str">
        <f t="shared" si="32"/>
        <v>IX_Dist_94</v>
      </c>
      <c r="B2099">
        <v>94</v>
      </c>
      <c r="C2099" t="s">
        <v>5</v>
      </c>
      <c r="D2099">
        <v>6.2620000000000004E-4</v>
      </c>
      <c r="E2099" t="s">
        <v>40</v>
      </c>
      <c r="F2099" t="s">
        <v>47</v>
      </c>
    </row>
    <row r="2100" spans="1:6" x14ac:dyDescent="0.25">
      <c r="A2100" t="str">
        <f t="shared" si="32"/>
        <v>IX_Dist_96</v>
      </c>
      <c r="B2100">
        <v>96</v>
      </c>
      <c r="C2100" t="s">
        <v>5</v>
      </c>
      <c r="D2100">
        <v>5.9610000000000002E-4</v>
      </c>
      <c r="E2100" t="s">
        <v>40</v>
      </c>
      <c r="F2100" t="s">
        <v>47</v>
      </c>
    </row>
    <row r="2101" spans="1:6" x14ac:dyDescent="0.25">
      <c r="A2101" t="str">
        <f t="shared" si="32"/>
        <v>IX_Dist_98</v>
      </c>
      <c r="B2101">
        <v>98</v>
      </c>
      <c r="C2101" t="s">
        <v>5</v>
      </c>
      <c r="D2101">
        <v>5.6599999999999999E-4</v>
      </c>
      <c r="E2101" t="s">
        <v>40</v>
      </c>
      <c r="F2101" t="s">
        <v>47</v>
      </c>
    </row>
    <row r="2102" spans="1:6" x14ac:dyDescent="0.25">
      <c r="A2102" t="str">
        <f t="shared" si="32"/>
        <v>IX_Dist_100</v>
      </c>
      <c r="B2102">
        <v>100</v>
      </c>
      <c r="C2102" t="s">
        <v>5</v>
      </c>
      <c r="D2102">
        <v>5.3589999999999996E-4</v>
      </c>
      <c r="E2102" t="s">
        <v>40</v>
      </c>
      <c r="F2102" t="s">
        <v>47</v>
      </c>
    </row>
    <row r="2103" spans="1:6" x14ac:dyDescent="0.25">
      <c r="A2103" t="str">
        <f t="shared" si="32"/>
        <v>IX_Dist_102</v>
      </c>
      <c r="B2103">
        <v>102</v>
      </c>
      <c r="C2103" t="s">
        <v>5</v>
      </c>
      <c r="D2103">
        <v>5.0580000000000004E-4</v>
      </c>
      <c r="E2103" t="s">
        <v>40</v>
      </c>
      <c r="F2103" t="s">
        <v>47</v>
      </c>
    </row>
    <row r="2104" spans="1:6" x14ac:dyDescent="0.25">
      <c r="A2104" t="str">
        <f t="shared" si="32"/>
        <v>IX_Dist_104</v>
      </c>
      <c r="B2104">
        <v>104</v>
      </c>
      <c r="C2104" t="s">
        <v>5</v>
      </c>
      <c r="D2104">
        <v>4.7570000000000002E-4</v>
      </c>
      <c r="E2104" t="s">
        <v>40</v>
      </c>
      <c r="F2104" t="s">
        <v>47</v>
      </c>
    </row>
    <row r="2105" spans="1:6" x14ac:dyDescent="0.25">
      <c r="A2105" t="str">
        <f t="shared" si="32"/>
        <v>IX_Dist_106</v>
      </c>
      <c r="B2105">
        <v>106</v>
      </c>
      <c r="C2105" t="s">
        <v>5</v>
      </c>
      <c r="D2105">
        <v>4.4549999999999999E-4</v>
      </c>
      <c r="E2105" t="s">
        <v>40</v>
      </c>
      <c r="F2105" t="s">
        <v>47</v>
      </c>
    </row>
    <row r="2106" spans="1:6" x14ac:dyDescent="0.25">
      <c r="A2106" t="str">
        <f t="shared" si="32"/>
        <v>IX_Dist_108</v>
      </c>
      <c r="B2106">
        <v>108</v>
      </c>
      <c r="C2106" t="s">
        <v>5</v>
      </c>
      <c r="D2106">
        <v>4.1540000000000001E-4</v>
      </c>
      <c r="E2106" t="s">
        <v>40</v>
      </c>
      <c r="F2106" t="s">
        <v>47</v>
      </c>
    </row>
    <row r="2107" spans="1:6" x14ac:dyDescent="0.25">
      <c r="A2107" t="str">
        <f t="shared" si="32"/>
        <v>IX_Dist_110</v>
      </c>
      <c r="B2107">
        <v>110</v>
      </c>
      <c r="C2107" t="s">
        <v>5</v>
      </c>
      <c r="D2107">
        <v>3.8529999999999999E-4</v>
      </c>
      <c r="E2107" t="s">
        <v>40</v>
      </c>
      <c r="F2107" t="s">
        <v>47</v>
      </c>
    </row>
    <row r="2108" spans="1:6" x14ac:dyDescent="0.25">
      <c r="A2108" t="str">
        <f t="shared" si="32"/>
        <v>IX_Dist_112</v>
      </c>
      <c r="B2108">
        <v>112</v>
      </c>
      <c r="C2108" t="s">
        <v>5</v>
      </c>
      <c r="D2108">
        <v>3.5520000000000001E-4</v>
      </c>
      <c r="E2108" t="s">
        <v>40</v>
      </c>
      <c r="F2108" t="s">
        <v>47</v>
      </c>
    </row>
    <row r="2109" spans="1:6" x14ac:dyDescent="0.25">
      <c r="A2109" t="str">
        <f t="shared" si="32"/>
        <v>IX_Dist_114</v>
      </c>
      <c r="B2109">
        <v>114</v>
      </c>
      <c r="C2109" t="s">
        <v>5</v>
      </c>
      <c r="D2109">
        <v>3.2509999999999999E-4</v>
      </c>
      <c r="E2109" t="s">
        <v>40</v>
      </c>
      <c r="F2109" t="s">
        <v>47</v>
      </c>
    </row>
    <row r="2110" spans="1:6" x14ac:dyDescent="0.25">
      <c r="A2110" t="str">
        <f t="shared" si="32"/>
        <v>IX_Dist_116</v>
      </c>
      <c r="B2110">
        <v>116</v>
      </c>
      <c r="C2110" t="s">
        <v>5</v>
      </c>
      <c r="D2110">
        <v>2.9500000000000001E-4</v>
      </c>
      <c r="E2110" t="s">
        <v>40</v>
      </c>
      <c r="F2110" t="s">
        <v>47</v>
      </c>
    </row>
    <row r="2111" spans="1:6" x14ac:dyDescent="0.25">
      <c r="A2111" t="str">
        <f t="shared" si="32"/>
        <v>IX_Dist_118</v>
      </c>
      <c r="B2111">
        <v>118</v>
      </c>
      <c r="C2111" t="s">
        <v>5</v>
      </c>
      <c r="D2111">
        <v>2.6489999999999999E-4</v>
      </c>
      <c r="E2111" t="s">
        <v>40</v>
      </c>
      <c r="F2111" t="s">
        <v>47</v>
      </c>
    </row>
    <row r="2112" spans="1:6" x14ac:dyDescent="0.25">
      <c r="A2112" t="str">
        <f t="shared" si="32"/>
        <v>IX_Dist_120</v>
      </c>
      <c r="B2112">
        <v>120</v>
      </c>
      <c r="C2112" t="s">
        <v>5</v>
      </c>
      <c r="D2112">
        <v>2.3470000000000001E-4</v>
      </c>
      <c r="E2112" t="s">
        <v>40</v>
      </c>
      <c r="F2112" t="s">
        <v>47</v>
      </c>
    </row>
    <row r="2113" spans="1:6" x14ac:dyDescent="0.25">
      <c r="A2113" t="str">
        <f t="shared" si="32"/>
        <v>IX_Dist_122</v>
      </c>
      <c r="B2113">
        <v>122</v>
      </c>
      <c r="C2113" t="s">
        <v>5</v>
      </c>
      <c r="D2113">
        <v>2.0460000000000001E-4</v>
      </c>
      <c r="E2113" t="s">
        <v>40</v>
      </c>
      <c r="F2113" t="s">
        <v>47</v>
      </c>
    </row>
    <row r="2114" spans="1:6" x14ac:dyDescent="0.25">
      <c r="A2114" t="str">
        <f t="shared" ref="A2114:A2177" si="33">C2114&amp;"_"&amp;E2114&amp;"_"&amp;B2114</f>
        <v>IX_Dist_124</v>
      </c>
      <c r="B2114">
        <v>124</v>
      </c>
      <c r="C2114" t="s">
        <v>5</v>
      </c>
      <c r="D2114">
        <v>1.7450000000000001E-4</v>
      </c>
      <c r="E2114" t="s">
        <v>40</v>
      </c>
      <c r="F2114" t="s">
        <v>47</v>
      </c>
    </row>
    <row r="2115" spans="1:6" x14ac:dyDescent="0.25">
      <c r="A2115" t="str">
        <f t="shared" si="33"/>
        <v>IX_Dist_126</v>
      </c>
      <c r="B2115">
        <v>126</v>
      </c>
      <c r="C2115" t="s">
        <v>5</v>
      </c>
      <c r="D2115">
        <v>1.5420000000000001E-4</v>
      </c>
      <c r="E2115" t="s">
        <v>40</v>
      </c>
      <c r="F2115" t="s">
        <v>47</v>
      </c>
    </row>
    <row r="2116" spans="1:6" x14ac:dyDescent="0.25">
      <c r="A2116" t="str">
        <f t="shared" si="33"/>
        <v>IX_Dist_128</v>
      </c>
      <c r="B2116">
        <v>128</v>
      </c>
      <c r="C2116" t="s">
        <v>5</v>
      </c>
      <c r="D2116">
        <v>1.338E-4</v>
      </c>
      <c r="E2116" t="s">
        <v>40</v>
      </c>
      <c r="F2116" t="s">
        <v>47</v>
      </c>
    </row>
    <row r="2117" spans="1:6" x14ac:dyDescent="0.25">
      <c r="A2117" t="str">
        <f t="shared" si="33"/>
        <v>IX_Dist_130</v>
      </c>
      <c r="B2117">
        <v>130</v>
      </c>
      <c r="C2117" t="s">
        <v>5</v>
      </c>
      <c r="D2117">
        <v>1.1340000000000001E-4</v>
      </c>
      <c r="E2117" t="s">
        <v>40</v>
      </c>
      <c r="F2117" t="s">
        <v>47</v>
      </c>
    </row>
    <row r="2118" spans="1:6" x14ac:dyDescent="0.25">
      <c r="A2118" t="str">
        <f t="shared" si="33"/>
        <v>IX_Dist_132</v>
      </c>
      <c r="B2118">
        <v>132</v>
      </c>
      <c r="C2118" t="s">
        <v>5</v>
      </c>
      <c r="D2118" s="83">
        <v>9.2999999999999997E-5</v>
      </c>
      <c r="E2118" t="s">
        <v>40</v>
      </c>
      <c r="F2118" t="s">
        <v>47</v>
      </c>
    </row>
    <row r="2119" spans="1:6" x14ac:dyDescent="0.25">
      <c r="A2119" t="str">
        <f t="shared" si="33"/>
        <v>IX_Dist_134</v>
      </c>
      <c r="B2119">
        <v>134</v>
      </c>
      <c r="C2119" t="s">
        <v>5</v>
      </c>
      <c r="D2119" s="83">
        <v>7.25E-5</v>
      </c>
      <c r="E2119" t="s">
        <v>40</v>
      </c>
      <c r="F2119" t="s">
        <v>47</v>
      </c>
    </row>
    <row r="2120" spans="1:6" x14ac:dyDescent="0.25">
      <c r="A2120" t="str">
        <f t="shared" si="33"/>
        <v>IX_Dist_136</v>
      </c>
      <c r="B2120">
        <v>136</v>
      </c>
      <c r="C2120" t="s">
        <v>5</v>
      </c>
      <c r="D2120" s="83">
        <v>5.2099999999999999E-5</v>
      </c>
      <c r="E2120" t="s">
        <v>40</v>
      </c>
      <c r="F2120" t="s">
        <v>47</v>
      </c>
    </row>
    <row r="2121" spans="1:6" x14ac:dyDescent="0.25">
      <c r="A2121" t="str">
        <f t="shared" si="33"/>
        <v>IX_Dist_138</v>
      </c>
      <c r="B2121">
        <v>138</v>
      </c>
      <c r="C2121" t="s">
        <v>5</v>
      </c>
      <c r="D2121" s="83">
        <v>3.18E-5</v>
      </c>
      <c r="E2121" t="s">
        <v>40</v>
      </c>
      <c r="F2121" t="s">
        <v>47</v>
      </c>
    </row>
    <row r="2122" spans="1:6" x14ac:dyDescent="0.25">
      <c r="A2122" t="str">
        <f t="shared" si="33"/>
        <v>IX_Dist_140</v>
      </c>
      <c r="B2122">
        <v>140</v>
      </c>
      <c r="C2122" t="s">
        <v>5</v>
      </c>
      <c r="D2122" s="83">
        <v>1.1399999999999999E-5</v>
      </c>
      <c r="E2122" t="s">
        <v>40</v>
      </c>
      <c r="F2122" t="s">
        <v>47</v>
      </c>
    </row>
    <row r="2123" spans="1:6" x14ac:dyDescent="0.25">
      <c r="A2123" t="str">
        <f t="shared" si="33"/>
        <v>IX_Dist_142</v>
      </c>
      <c r="B2123">
        <v>142</v>
      </c>
      <c r="C2123" t="s">
        <v>5</v>
      </c>
      <c r="D2123">
        <v>0</v>
      </c>
      <c r="E2123" t="s">
        <v>40</v>
      </c>
      <c r="F2123" t="s">
        <v>47</v>
      </c>
    </row>
    <row r="2124" spans="1:6" x14ac:dyDescent="0.25">
      <c r="A2124" t="str">
        <f t="shared" si="33"/>
        <v>IX_Dist_144</v>
      </c>
      <c r="B2124">
        <v>144</v>
      </c>
      <c r="C2124" t="s">
        <v>5</v>
      </c>
      <c r="D2124">
        <v>0</v>
      </c>
      <c r="E2124" t="s">
        <v>40</v>
      </c>
      <c r="F2124" t="s">
        <v>47</v>
      </c>
    </row>
    <row r="2125" spans="1:6" x14ac:dyDescent="0.25">
      <c r="A2125" t="str">
        <f t="shared" si="33"/>
        <v>IX_Dist_146</v>
      </c>
      <c r="B2125">
        <v>146</v>
      </c>
      <c r="C2125" t="s">
        <v>5</v>
      </c>
      <c r="D2125">
        <v>0</v>
      </c>
      <c r="E2125" t="s">
        <v>40</v>
      </c>
      <c r="F2125" t="s">
        <v>47</v>
      </c>
    </row>
    <row r="2126" spans="1:6" x14ac:dyDescent="0.25">
      <c r="A2126" t="str">
        <f t="shared" si="33"/>
        <v>IX_Dist_148</v>
      </c>
      <c r="B2126">
        <v>148</v>
      </c>
      <c r="C2126" t="s">
        <v>5</v>
      </c>
      <c r="D2126">
        <v>0</v>
      </c>
      <c r="E2126" t="s">
        <v>40</v>
      </c>
      <c r="F2126" t="s">
        <v>47</v>
      </c>
    </row>
    <row r="2127" spans="1:6" x14ac:dyDescent="0.25">
      <c r="A2127" t="str">
        <f t="shared" si="33"/>
        <v>IX_Dist_150</v>
      </c>
      <c r="B2127">
        <v>150</v>
      </c>
      <c r="C2127" t="s">
        <v>5</v>
      </c>
      <c r="D2127">
        <v>0</v>
      </c>
      <c r="E2127" t="s">
        <v>40</v>
      </c>
      <c r="F2127" t="s">
        <v>47</v>
      </c>
    </row>
    <row r="2128" spans="1:6" x14ac:dyDescent="0.25">
      <c r="A2128" t="str">
        <f t="shared" si="33"/>
        <v>IX_Dist_152</v>
      </c>
      <c r="B2128">
        <v>152</v>
      </c>
      <c r="C2128" t="s">
        <v>5</v>
      </c>
      <c r="D2128">
        <v>0</v>
      </c>
      <c r="E2128" t="s">
        <v>40</v>
      </c>
      <c r="F2128" t="s">
        <v>47</v>
      </c>
    </row>
    <row r="2129" spans="1:6" x14ac:dyDescent="0.25">
      <c r="A2129" t="str">
        <f t="shared" si="33"/>
        <v>IX_Dist_154</v>
      </c>
      <c r="B2129">
        <v>154</v>
      </c>
      <c r="C2129" t="s">
        <v>5</v>
      </c>
      <c r="D2129">
        <v>0</v>
      </c>
      <c r="E2129" t="s">
        <v>40</v>
      </c>
      <c r="F2129" t="s">
        <v>47</v>
      </c>
    </row>
    <row r="2130" spans="1:6" x14ac:dyDescent="0.25">
      <c r="A2130" t="str">
        <f t="shared" si="33"/>
        <v>IX_Dist_156</v>
      </c>
      <c r="B2130">
        <v>156</v>
      </c>
      <c r="C2130" t="s">
        <v>5</v>
      </c>
      <c r="D2130">
        <v>0</v>
      </c>
      <c r="E2130" t="s">
        <v>40</v>
      </c>
      <c r="F2130" t="s">
        <v>47</v>
      </c>
    </row>
    <row r="2131" spans="1:6" x14ac:dyDescent="0.25">
      <c r="A2131" t="str">
        <f t="shared" si="33"/>
        <v>IX_Dist_158</v>
      </c>
      <c r="B2131">
        <v>158</v>
      </c>
      <c r="C2131" t="s">
        <v>5</v>
      </c>
      <c r="D2131">
        <v>0</v>
      </c>
      <c r="E2131" t="s">
        <v>40</v>
      </c>
      <c r="F2131" t="s">
        <v>47</v>
      </c>
    </row>
    <row r="2132" spans="1:6" x14ac:dyDescent="0.25">
      <c r="A2132" t="str">
        <f t="shared" si="33"/>
        <v>IX_Dist_160</v>
      </c>
      <c r="B2132">
        <v>160</v>
      </c>
      <c r="C2132" t="s">
        <v>5</v>
      </c>
      <c r="D2132">
        <v>0</v>
      </c>
      <c r="E2132" t="s">
        <v>40</v>
      </c>
      <c r="F2132" t="s">
        <v>47</v>
      </c>
    </row>
    <row r="2133" spans="1:6" x14ac:dyDescent="0.25">
      <c r="A2133" t="str">
        <f t="shared" si="33"/>
        <v>IX_Dist_162</v>
      </c>
      <c r="B2133">
        <v>162</v>
      </c>
      <c r="C2133" t="s">
        <v>5</v>
      </c>
      <c r="D2133">
        <v>0</v>
      </c>
      <c r="E2133" t="s">
        <v>40</v>
      </c>
      <c r="F2133" t="s">
        <v>47</v>
      </c>
    </row>
    <row r="2134" spans="1:6" x14ac:dyDescent="0.25">
      <c r="A2134" t="str">
        <f t="shared" si="33"/>
        <v>IX_Dist_164</v>
      </c>
      <c r="B2134">
        <v>164</v>
      </c>
      <c r="C2134" t="s">
        <v>5</v>
      </c>
      <c r="D2134">
        <v>0</v>
      </c>
      <c r="E2134" t="s">
        <v>40</v>
      </c>
      <c r="F2134" t="s">
        <v>47</v>
      </c>
    </row>
    <row r="2135" spans="1:6" x14ac:dyDescent="0.25">
      <c r="A2135" t="str">
        <f t="shared" si="33"/>
        <v>IX_Dist_166</v>
      </c>
      <c r="B2135">
        <v>166</v>
      </c>
      <c r="C2135" t="s">
        <v>5</v>
      </c>
      <c r="D2135">
        <v>0</v>
      </c>
      <c r="E2135" t="s">
        <v>40</v>
      </c>
      <c r="F2135" t="s">
        <v>47</v>
      </c>
    </row>
    <row r="2136" spans="1:6" x14ac:dyDescent="0.25">
      <c r="A2136" t="str">
        <f t="shared" si="33"/>
        <v>IX_Dist_168</v>
      </c>
      <c r="B2136">
        <v>168</v>
      </c>
      <c r="C2136" t="s">
        <v>5</v>
      </c>
      <c r="D2136">
        <v>0</v>
      </c>
      <c r="E2136" t="s">
        <v>40</v>
      </c>
      <c r="F2136" t="s">
        <v>47</v>
      </c>
    </row>
    <row r="2137" spans="1:6" x14ac:dyDescent="0.25">
      <c r="A2137" t="str">
        <f t="shared" si="33"/>
        <v>IX_Dist_170</v>
      </c>
      <c r="B2137">
        <v>170</v>
      </c>
      <c r="C2137" t="s">
        <v>5</v>
      </c>
      <c r="D2137">
        <v>0</v>
      </c>
      <c r="E2137" t="s">
        <v>40</v>
      </c>
      <c r="F2137" t="s">
        <v>47</v>
      </c>
    </row>
    <row r="2138" spans="1:6" x14ac:dyDescent="0.25">
      <c r="A2138" t="str">
        <f t="shared" si="33"/>
        <v>IX_Dist_172</v>
      </c>
      <c r="B2138">
        <v>172</v>
      </c>
      <c r="C2138" t="s">
        <v>5</v>
      </c>
      <c r="D2138">
        <v>0</v>
      </c>
      <c r="E2138" t="s">
        <v>40</v>
      </c>
      <c r="F2138" t="s">
        <v>47</v>
      </c>
    </row>
    <row r="2139" spans="1:6" x14ac:dyDescent="0.25">
      <c r="A2139" t="str">
        <f t="shared" si="33"/>
        <v>IX_Dist_174</v>
      </c>
      <c r="B2139">
        <v>174</v>
      </c>
      <c r="C2139" t="s">
        <v>5</v>
      </c>
      <c r="D2139">
        <v>0</v>
      </c>
      <c r="E2139" t="s">
        <v>40</v>
      </c>
      <c r="F2139" t="s">
        <v>47</v>
      </c>
    </row>
    <row r="2140" spans="1:6" x14ac:dyDescent="0.25">
      <c r="A2140" t="str">
        <f t="shared" si="33"/>
        <v>IX_Dist_176</v>
      </c>
      <c r="B2140">
        <v>176</v>
      </c>
      <c r="C2140" t="s">
        <v>5</v>
      </c>
      <c r="D2140">
        <v>0</v>
      </c>
      <c r="E2140" t="s">
        <v>40</v>
      </c>
      <c r="F2140" t="s">
        <v>47</v>
      </c>
    </row>
    <row r="2141" spans="1:6" x14ac:dyDescent="0.25">
      <c r="A2141" t="str">
        <f t="shared" si="33"/>
        <v>IX_Dist_178</v>
      </c>
      <c r="B2141">
        <v>178</v>
      </c>
      <c r="C2141" t="s">
        <v>5</v>
      </c>
      <c r="D2141">
        <v>0</v>
      </c>
      <c r="E2141" t="s">
        <v>40</v>
      </c>
      <c r="F2141" t="s">
        <v>47</v>
      </c>
    </row>
    <row r="2142" spans="1:6" x14ac:dyDescent="0.25">
      <c r="A2142" t="str">
        <f t="shared" si="33"/>
        <v>IX_Dist_180</v>
      </c>
      <c r="B2142">
        <v>180</v>
      </c>
      <c r="C2142" t="s">
        <v>5</v>
      </c>
      <c r="D2142">
        <v>0</v>
      </c>
      <c r="E2142" t="s">
        <v>40</v>
      </c>
      <c r="F2142" t="s">
        <v>47</v>
      </c>
    </row>
    <row r="2143" spans="1:6" x14ac:dyDescent="0.25">
      <c r="A2143" t="str">
        <f t="shared" si="33"/>
        <v>IX_Dist_182</v>
      </c>
      <c r="B2143">
        <v>182</v>
      </c>
      <c r="C2143" t="s">
        <v>5</v>
      </c>
      <c r="D2143">
        <v>0</v>
      </c>
      <c r="E2143" t="s">
        <v>40</v>
      </c>
      <c r="F2143" t="s">
        <v>47</v>
      </c>
    </row>
    <row r="2144" spans="1:6" x14ac:dyDescent="0.25">
      <c r="A2144" t="str">
        <f t="shared" si="33"/>
        <v>IX_Dist_184</v>
      </c>
      <c r="B2144">
        <v>184</v>
      </c>
      <c r="C2144" t="s">
        <v>5</v>
      </c>
      <c r="D2144">
        <v>0</v>
      </c>
      <c r="E2144" t="s">
        <v>40</v>
      </c>
      <c r="F2144" t="s">
        <v>47</v>
      </c>
    </row>
    <row r="2145" spans="1:6" x14ac:dyDescent="0.25">
      <c r="A2145" t="str">
        <f t="shared" si="33"/>
        <v>IX_Dist_186</v>
      </c>
      <c r="B2145">
        <v>186</v>
      </c>
      <c r="C2145" t="s">
        <v>5</v>
      </c>
      <c r="D2145">
        <v>0</v>
      </c>
      <c r="E2145" t="s">
        <v>40</v>
      </c>
      <c r="F2145" t="s">
        <v>47</v>
      </c>
    </row>
    <row r="2146" spans="1:6" x14ac:dyDescent="0.25">
      <c r="A2146" t="str">
        <f t="shared" si="33"/>
        <v>IX_Dist_188</v>
      </c>
      <c r="B2146">
        <v>188</v>
      </c>
      <c r="C2146" t="s">
        <v>5</v>
      </c>
      <c r="D2146">
        <v>0</v>
      </c>
      <c r="E2146" t="s">
        <v>40</v>
      </c>
      <c r="F2146" t="s">
        <v>47</v>
      </c>
    </row>
    <row r="2147" spans="1:6" x14ac:dyDescent="0.25">
      <c r="A2147" t="str">
        <f t="shared" si="33"/>
        <v>IX_Dist_190</v>
      </c>
      <c r="B2147">
        <v>190</v>
      </c>
      <c r="C2147" t="s">
        <v>5</v>
      </c>
      <c r="D2147">
        <v>0</v>
      </c>
      <c r="E2147" t="s">
        <v>40</v>
      </c>
      <c r="F2147" t="s">
        <v>47</v>
      </c>
    </row>
    <row r="2148" spans="1:6" x14ac:dyDescent="0.25">
      <c r="A2148" t="str">
        <f t="shared" si="33"/>
        <v>IX_Dist_192</v>
      </c>
      <c r="B2148">
        <v>192</v>
      </c>
      <c r="C2148" t="s">
        <v>5</v>
      </c>
      <c r="D2148">
        <v>0</v>
      </c>
      <c r="E2148" t="s">
        <v>40</v>
      </c>
      <c r="F2148" t="s">
        <v>47</v>
      </c>
    </row>
    <row r="2149" spans="1:6" x14ac:dyDescent="0.25">
      <c r="A2149" t="str">
        <f t="shared" si="33"/>
        <v>IX_Dist_194</v>
      </c>
      <c r="B2149">
        <v>194</v>
      </c>
      <c r="C2149" t="s">
        <v>5</v>
      </c>
      <c r="D2149">
        <v>0</v>
      </c>
      <c r="E2149" t="s">
        <v>40</v>
      </c>
      <c r="F2149" t="s">
        <v>47</v>
      </c>
    </row>
    <row r="2150" spans="1:6" x14ac:dyDescent="0.25">
      <c r="A2150" t="str">
        <f t="shared" si="33"/>
        <v>IX_Dist_196</v>
      </c>
      <c r="B2150">
        <v>196</v>
      </c>
      <c r="C2150" t="s">
        <v>5</v>
      </c>
      <c r="D2150">
        <v>0</v>
      </c>
      <c r="E2150" t="s">
        <v>40</v>
      </c>
      <c r="F2150" t="s">
        <v>47</v>
      </c>
    </row>
    <row r="2151" spans="1:6" x14ac:dyDescent="0.25">
      <c r="A2151" t="str">
        <f t="shared" si="33"/>
        <v>IX_Dist_198</v>
      </c>
      <c r="B2151">
        <v>198</v>
      </c>
      <c r="C2151" t="s">
        <v>5</v>
      </c>
      <c r="D2151">
        <v>0</v>
      </c>
      <c r="E2151" t="s">
        <v>40</v>
      </c>
      <c r="F2151" t="s">
        <v>47</v>
      </c>
    </row>
    <row r="2152" spans="1:6" x14ac:dyDescent="0.25">
      <c r="A2152" t="str">
        <f t="shared" si="33"/>
        <v>IX_Dist_200</v>
      </c>
      <c r="B2152">
        <v>200</v>
      </c>
      <c r="C2152" t="s">
        <v>5</v>
      </c>
      <c r="D2152">
        <v>0</v>
      </c>
      <c r="E2152" t="s">
        <v>40</v>
      </c>
      <c r="F2152" t="s">
        <v>47</v>
      </c>
    </row>
    <row r="2153" spans="1:6" x14ac:dyDescent="0.25">
      <c r="A2153" t="str">
        <f t="shared" si="33"/>
        <v>IX_Dist_202</v>
      </c>
      <c r="B2153">
        <v>202</v>
      </c>
      <c r="C2153" t="s">
        <v>5</v>
      </c>
      <c r="D2153"/>
      <c r="E2153" t="s">
        <v>40</v>
      </c>
      <c r="F2153" t="s">
        <v>47</v>
      </c>
    </row>
    <row r="2154" spans="1:6" x14ac:dyDescent="0.25">
      <c r="A2154" t="str">
        <f t="shared" si="33"/>
        <v>IX_Time_0</v>
      </c>
      <c r="B2154">
        <v>0</v>
      </c>
      <c r="C2154" t="s">
        <v>5</v>
      </c>
      <c r="D2154">
        <v>0</v>
      </c>
      <c r="E2154" t="s">
        <v>16</v>
      </c>
      <c r="F2154" t="s">
        <v>47</v>
      </c>
    </row>
    <row r="2155" spans="1:6" x14ac:dyDescent="0.25">
      <c r="A2155" t="str">
        <f t="shared" si="33"/>
        <v>IX_Time_2</v>
      </c>
      <c r="B2155">
        <v>2</v>
      </c>
      <c r="C2155" t="s">
        <v>5</v>
      </c>
      <c r="D2155">
        <v>0</v>
      </c>
      <c r="E2155" t="s">
        <v>16</v>
      </c>
      <c r="F2155" t="s">
        <v>47</v>
      </c>
    </row>
    <row r="2156" spans="1:6" x14ac:dyDescent="0.25">
      <c r="A2156" t="str">
        <f t="shared" si="33"/>
        <v>IX_Time_4</v>
      </c>
      <c r="B2156">
        <v>4</v>
      </c>
      <c r="C2156" t="s">
        <v>5</v>
      </c>
      <c r="D2156">
        <v>9.7087000000000007E-3</v>
      </c>
      <c r="E2156" t="s">
        <v>16</v>
      </c>
      <c r="F2156" t="s">
        <v>47</v>
      </c>
    </row>
    <row r="2157" spans="1:6" x14ac:dyDescent="0.25">
      <c r="A2157" t="str">
        <f t="shared" si="33"/>
        <v>IX_Time_6</v>
      </c>
      <c r="B2157">
        <v>6</v>
      </c>
      <c r="C2157" t="s">
        <v>5</v>
      </c>
      <c r="D2157">
        <v>2.1178800000000001E-2</v>
      </c>
      <c r="E2157" t="s">
        <v>16</v>
      </c>
      <c r="F2157" t="s">
        <v>47</v>
      </c>
    </row>
    <row r="2158" spans="1:6" x14ac:dyDescent="0.25">
      <c r="A2158" t="str">
        <f t="shared" si="33"/>
        <v>IX_Time_8</v>
      </c>
      <c r="B2158">
        <v>8</v>
      </c>
      <c r="C2158" t="s">
        <v>5</v>
      </c>
      <c r="D2158">
        <v>2.9168900000000001E-2</v>
      </c>
      <c r="E2158" t="s">
        <v>16</v>
      </c>
      <c r="F2158" t="s">
        <v>47</v>
      </c>
    </row>
    <row r="2159" spans="1:6" x14ac:dyDescent="0.25">
      <c r="A2159" t="str">
        <f t="shared" si="33"/>
        <v>IX_Time_10</v>
      </c>
      <c r="B2159">
        <v>10</v>
      </c>
      <c r="C2159" t="s">
        <v>5</v>
      </c>
      <c r="D2159">
        <v>3.3853500000000002E-2</v>
      </c>
      <c r="E2159" t="s">
        <v>16</v>
      </c>
      <c r="F2159" t="s">
        <v>47</v>
      </c>
    </row>
    <row r="2160" spans="1:6" x14ac:dyDescent="0.25">
      <c r="A2160" t="str">
        <f t="shared" si="33"/>
        <v>IX_Time_12</v>
      </c>
      <c r="B2160">
        <v>12</v>
      </c>
      <c r="C2160" t="s">
        <v>5</v>
      </c>
      <c r="D2160">
        <v>4.1865600000000003E-2</v>
      </c>
      <c r="E2160" t="s">
        <v>16</v>
      </c>
      <c r="F2160" t="s">
        <v>47</v>
      </c>
    </row>
    <row r="2161" spans="1:6" x14ac:dyDescent="0.25">
      <c r="A2161" t="str">
        <f t="shared" si="33"/>
        <v>IX_Time_14</v>
      </c>
      <c r="B2161">
        <v>14</v>
      </c>
      <c r="C2161" t="s">
        <v>5</v>
      </c>
      <c r="D2161">
        <v>4.5257100000000001E-2</v>
      </c>
      <c r="E2161" t="s">
        <v>16</v>
      </c>
      <c r="F2161" t="s">
        <v>47</v>
      </c>
    </row>
    <row r="2162" spans="1:6" x14ac:dyDescent="0.25">
      <c r="A2162" t="str">
        <f t="shared" si="33"/>
        <v>IX_Time_16</v>
      </c>
      <c r="B2162">
        <v>16</v>
      </c>
      <c r="C2162" t="s">
        <v>5</v>
      </c>
      <c r="D2162">
        <v>4.7602999999999999E-2</v>
      </c>
      <c r="E2162" t="s">
        <v>16</v>
      </c>
      <c r="F2162" t="s">
        <v>47</v>
      </c>
    </row>
    <row r="2163" spans="1:6" x14ac:dyDescent="0.25">
      <c r="A2163" t="str">
        <f t="shared" si="33"/>
        <v>IX_Time_18</v>
      </c>
      <c r="B2163">
        <v>18</v>
      </c>
      <c r="C2163" t="s">
        <v>5</v>
      </c>
      <c r="D2163">
        <v>4.8677900000000003E-2</v>
      </c>
      <c r="E2163" t="s">
        <v>16</v>
      </c>
      <c r="F2163" t="s">
        <v>47</v>
      </c>
    </row>
    <row r="2164" spans="1:6" x14ac:dyDescent="0.25">
      <c r="A2164" t="str">
        <f t="shared" si="33"/>
        <v>IX_Time_20</v>
      </c>
      <c r="B2164">
        <v>20</v>
      </c>
      <c r="C2164" t="s">
        <v>5</v>
      </c>
      <c r="D2164">
        <v>4.9109E-2</v>
      </c>
      <c r="E2164" t="s">
        <v>16</v>
      </c>
      <c r="F2164" t="s">
        <v>47</v>
      </c>
    </row>
    <row r="2165" spans="1:6" x14ac:dyDescent="0.25">
      <c r="A2165" t="str">
        <f t="shared" si="33"/>
        <v>IX_Time_22</v>
      </c>
      <c r="B2165">
        <v>22</v>
      </c>
      <c r="C2165" t="s">
        <v>5</v>
      </c>
      <c r="D2165">
        <v>4.7980000000000002E-2</v>
      </c>
      <c r="E2165" t="s">
        <v>16</v>
      </c>
      <c r="F2165" t="s">
        <v>47</v>
      </c>
    </row>
    <row r="2166" spans="1:6" x14ac:dyDescent="0.25">
      <c r="A2166" t="str">
        <f t="shared" si="33"/>
        <v>IX_Time_24</v>
      </c>
      <c r="B2166">
        <v>24</v>
      </c>
      <c r="C2166" t="s">
        <v>5</v>
      </c>
      <c r="D2166">
        <v>4.4163599999999997E-2</v>
      </c>
      <c r="E2166" t="s">
        <v>16</v>
      </c>
      <c r="F2166" t="s">
        <v>47</v>
      </c>
    </row>
    <row r="2167" spans="1:6" x14ac:dyDescent="0.25">
      <c r="A2167" t="str">
        <f t="shared" si="33"/>
        <v>IX_Time_26</v>
      </c>
      <c r="B2167">
        <v>26</v>
      </c>
      <c r="C2167" t="s">
        <v>5</v>
      </c>
      <c r="D2167">
        <v>4.4124999999999998E-2</v>
      </c>
      <c r="E2167" t="s">
        <v>16</v>
      </c>
      <c r="F2167" t="s">
        <v>47</v>
      </c>
    </row>
    <row r="2168" spans="1:6" x14ac:dyDescent="0.25">
      <c r="A2168" t="str">
        <f t="shared" si="33"/>
        <v>IX_Time_28</v>
      </c>
      <c r="B2168">
        <v>28</v>
      </c>
      <c r="C2168" t="s">
        <v>5</v>
      </c>
      <c r="D2168">
        <v>4.08262E-2</v>
      </c>
      <c r="E2168" t="s">
        <v>16</v>
      </c>
      <c r="F2168" t="s">
        <v>47</v>
      </c>
    </row>
    <row r="2169" spans="1:6" x14ac:dyDescent="0.25">
      <c r="A2169" t="str">
        <f t="shared" si="33"/>
        <v>IX_Time_30</v>
      </c>
      <c r="B2169">
        <v>30</v>
      </c>
      <c r="C2169" t="s">
        <v>5</v>
      </c>
      <c r="D2169">
        <v>3.6591899999999997E-2</v>
      </c>
      <c r="E2169" t="s">
        <v>16</v>
      </c>
      <c r="F2169" t="s">
        <v>47</v>
      </c>
    </row>
    <row r="2170" spans="1:6" x14ac:dyDescent="0.25">
      <c r="A2170" t="str">
        <f t="shared" si="33"/>
        <v>IX_Time_32</v>
      </c>
      <c r="B2170">
        <v>32</v>
      </c>
      <c r="C2170" t="s">
        <v>5</v>
      </c>
      <c r="D2170">
        <v>3.2336499999999997E-2</v>
      </c>
      <c r="E2170" t="s">
        <v>16</v>
      </c>
      <c r="F2170" t="s">
        <v>47</v>
      </c>
    </row>
    <row r="2171" spans="1:6" x14ac:dyDescent="0.25">
      <c r="A2171" t="str">
        <f t="shared" si="33"/>
        <v>IX_Time_34</v>
      </c>
      <c r="B2171">
        <v>34</v>
      </c>
      <c r="C2171" t="s">
        <v>5</v>
      </c>
      <c r="D2171">
        <v>2.67586E-2</v>
      </c>
      <c r="E2171" t="s">
        <v>16</v>
      </c>
      <c r="F2171" t="s">
        <v>47</v>
      </c>
    </row>
    <row r="2172" spans="1:6" x14ac:dyDescent="0.25">
      <c r="A2172" t="str">
        <f t="shared" si="33"/>
        <v>IX_Time_36</v>
      </c>
      <c r="B2172">
        <v>36</v>
      </c>
      <c r="C2172" t="s">
        <v>5</v>
      </c>
      <c r="D2172">
        <v>2.1662600000000001E-2</v>
      </c>
      <c r="E2172" t="s">
        <v>16</v>
      </c>
      <c r="F2172" t="s">
        <v>47</v>
      </c>
    </row>
    <row r="2173" spans="1:6" x14ac:dyDescent="0.25">
      <c r="A2173" t="str">
        <f t="shared" si="33"/>
        <v>IX_Time_38</v>
      </c>
      <c r="B2173">
        <v>38</v>
      </c>
      <c r="C2173" t="s">
        <v>5</v>
      </c>
      <c r="D2173">
        <v>1.8485700000000001E-2</v>
      </c>
      <c r="E2173" t="s">
        <v>16</v>
      </c>
      <c r="F2173" t="s">
        <v>47</v>
      </c>
    </row>
    <row r="2174" spans="1:6" x14ac:dyDescent="0.25">
      <c r="A2174" t="str">
        <f t="shared" si="33"/>
        <v>IX_Time_40</v>
      </c>
      <c r="B2174">
        <v>40</v>
      </c>
      <c r="C2174" t="s">
        <v>5</v>
      </c>
      <c r="D2174">
        <v>1.6873200000000001E-2</v>
      </c>
      <c r="E2174" t="s">
        <v>16</v>
      </c>
      <c r="F2174" t="s">
        <v>47</v>
      </c>
    </row>
    <row r="2175" spans="1:6" x14ac:dyDescent="0.25">
      <c r="A2175" t="str">
        <f t="shared" si="33"/>
        <v>IX_Time_42</v>
      </c>
      <c r="B2175">
        <v>42</v>
      </c>
      <c r="C2175" t="s">
        <v>5</v>
      </c>
      <c r="D2175">
        <v>1.5752800000000001E-2</v>
      </c>
      <c r="E2175" t="s">
        <v>16</v>
      </c>
      <c r="F2175" t="s">
        <v>47</v>
      </c>
    </row>
    <row r="2176" spans="1:6" x14ac:dyDescent="0.25">
      <c r="A2176" t="str">
        <f t="shared" si="33"/>
        <v>IX_Time_44</v>
      </c>
      <c r="B2176">
        <v>44</v>
      </c>
      <c r="C2176" t="s">
        <v>5</v>
      </c>
      <c r="D2176">
        <v>1.46327E-2</v>
      </c>
      <c r="E2176" t="s">
        <v>16</v>
      </c>
      <c r="F2176" t="s">
        <v>47</v>
      </c>
    </row>
    <row r="2177" spans="1:6" x14ac:dyDescent="0.25">
      <c r="A2177" t="str">
        <f t="shared" si="33"/>
        <v>IX_Time_46</v>
      </c>
      <c r="B2177">
        <v>46</v>
      </c>
      <c r="C2177" t="s">
        <v>5</v>
      </c>
      <c r="D2177">
        <v>1.40047E-2</v>
      </c>
      <c r="E2177" t="s">
        <v>16</v>
      </c>
      <c r="F2177" t="s">
        <v>47</v>
      </c>
    </row>
    <row r="2178" spans="1:6" x14ac:dyDescent="0.25">
      <c r="A2178" t="str">
        <f t="shared" ref="A2178:A2241" si="34">C2178&amp;"_"&amp;E2178&amp;"_"&amp;B2178</f>
        <v>IX_Time_48</v>
      </c>
      <c r="B2178">
        <v>48</v>
      </c>
      <c r="C2178" t="s">
        <v>5</v>
      </c>
      <c r="D2178">
        <v>1.3628899999999999E-2</v>
      </c>
      <c r="E2178" t="s">
        <v>16</v>
      </c>
      <c r="F2178" t="s">
        <v>47</v>
      </c>
    </row>
    <row r="2179" spans="1:6" x14ac:dyDescent="0.25">
      <c r="A2179" t="str">
        <f t="shared" si="34"/>
        <v>IX_Time_50</v>
      </c>
      <c r="B2179">
        <v>50</v>
      </c>
      <c r="C2179" t="s">
        <v>5</v>
      </c>
      <c r="D2179">
        <v>1.32531E-2</v>
      </c>
      <c r="E2179" t="s">
        <v>16</v>
      </c>
      <c r="F2179" t="s">
        <v>47</v>
      </c>
    </row>
    <row r="2180" spans="1:6" x14ac:dyDescent="0.25">
      <c r="A2180" t="str">
        <f t="shared" si="34"/>
        <v>IX_Time_52</v>
      </c>
      <c r="B2180">
        <v>52</v>
      </c>
      <c r="C2180" t="s">
        <v>5</v>
      </c>
      <c r="D2180">
        <v>1.2877400000000001E-2</v>
      </c>
      <c r="E2180" t="s">
        <v>16</v>
      </c>
      <c r="F2180" t="s">
        <v>47</v>
      </c>
    </row>
    <row r="2181" spans="1:6" x14ac:dyDescent="0.25">
      <c r="A2181" t="str">
        <f t="shared" si="34"/>
        <v>IX_Time_54</v>
      </c>
      <c r="B2181">
        <v>54</v>
      </c>
      <c r="C2181" t="s">
        <v>5</v>
      </c>
      <c r="D2181">
        <v>1.2501699999999999E-2</v>
      </c>
      <c r="E2181" t="s">
        <v>16</v>
      </c>
      <c r="F2181" t="s">
        <v>47</v>
      </c>
    </row>
    <row r="2182" spans="1:6" x14ac:dyDescent="0.25">
      <c r="A2182" t="str">
        <f t="shared" si="34"/>
        <v>IX_Time_56</v>
      </c>
      <c r="B2182">
        <v>56</v>
      </c>
      <c r="C2182" t="s">
        <v>5</v>
      </c>
      <c r="D2182">
        <v>1.2123699999999999E-2</v>
      </c>
      <c r="E2182" t="s">
        <v>16</v>
      </c>
      <c r="F2182" t="s">
        <v>47</v>
      </c>
    </row>
    <row r="2183" spans="1:6" x14ac:dyDescent="0.25">
      <c r="A2183" t="str">
        <f t="shared" si="34"/>
        <v>IX_Time_58</v>
      </c>
      <c r="B2183">
        <v>58</v>
      </c>
      <c r="C2183" t="s">
        <v>5</v>
      </c>
      <c r="D2183">
        <v>1.17456E-2</v>
      </c>
      <c r="E2183" t="s">
        <v>16</v>
      </c>
      <c r="F2183" t="s">
        <v>47</v>
      </c>
    </row>
    <row r="2184" spans="1:6" x14ac:dyDescent="0.25">
      <c r="A2184" t="str">
        <f t="shared" si="34"/>
        <v>IX_Time_60</v>
      </c>
      <c r="B2184">
        <v>60</v>
      </c>
      <c r="C2184" t="s">
        <v>5</v>
      </c>
      <c r="D2184">
        <v>1.1367800000000001E-2</v>
      </c>
      <c r="E2184" t="s">
        <v>16</v>
      </c>
      <c r="F2184" t="s">
        <v>47</v>
      </c>
    </row>
    <row r="2185" spans="1:6" x14ac:dyDescent="0.25">
      <c r="A2185" t="str">
        <f t="shared" si="34"/>
        <v>IX_Time_62</v>
      </c>
      <c r="B2185">
        <v>62</v>
      </c>
      <c r="C2185" t="s">
        <v>5</v>
      </c>
      <c r="D2185">
        <v>1.09897E-2</v>
      </c>
      <c r="E2185" t="s">
        <v>16</v>
      </c>
      <c r="F2185" t="s">
        <v>47</v>
      </c>
    </row>
    <row r="2186" spans="1:6" x14ac:dyDescent="0.25">
      <c r="A2186" t="str">
        <f t="shared" si="34"/>
        <v>IX_Time_64</v>
      </c>
      <c r="B2186">
        <v>64</v>
      </c>
      <c r="C2186" t="s">
        <v>5</v>
      </c>
      <c r="D2186">
        <v>1.0611600000000001E-2</v>
      </c>
      <c r="E2186" t="s">
        <v>16</v>
      </c>
      <c r="F2186" t="s">
        <v>47</v>
      </c>
    </row>
    <row r="2187" spans="1:6" x14ac:dyDescent="0.25">
      <c r="A2187" t="str">
        <f t="shared" si="34"/>
        <v>IX_Time_66</v>
      </c>
      <c r="B2187">
        <v>66</v>
      </c>
      <c r="C2187" t="s">
        <v>5</v>
      </c>
      <c r="D2187">
        <v>1.02335E-2</v>
      </c>
      <c r="E2187" t="s">
        <v>16</v>
      </c>
      <c r="F2187" t="s">
        <v>47</v>
      </c>
    </row>
    <row r="2188" spans="1:6" x14ac:dyDescent="0.25">
      <c r="A2188" t="str">
        <f t="shared" si="34"/>
        <v>IX_Time_68</v>
      </c>
      <c r="B2188">
        <v>68</v>
      </c>
      <c r="C2188" t="s">
        <v>5</v>
      </c>
      <c r="D2188">
        <v>9.8557999999999996E-3</v>
      </c>
      <c r="E2188" t="s">
        <v>16</v>
      </c>
      <c r="F2188" t="s">
        <v>47</v>
      </c>
    </row>
    <row r="2189" spans="1:6" x14ac:dyDescent="0.25">
      <c r="A2189" t="str">
        <f t="shared" si="34"/>
        <v>IX_Time_70</v>
      </c>
      <c r="B2189">
        <v>70</v>
      </c>
      <c r="C2189" t="s">
        <v>5</v>
      </c>
      <c r="D2189">
        <v>9.5528000000000002E-3</v>
      </c>
      <c r="E2189" t="s">
        <v>16</v>
      </c>
      <c r="F2189" t="s">
        <v>47</v>
      </c>
    </row>
    <row r="2190" spans="1:6" x14ac:dyDescent="0.25">
      <c r="A2190" t="str">
        <f t="shared" si="34"/>
        <v>IX_Time_72</v>
      </c>
      <c r="B2190">
        <v>72</v>
      </c>
      <c r="C2190" t="s">
        <v>5</v>
      </c>
      <c r="D2190">
        <v>9.2501000000000007E-3</v>
      </c>
      <c r="E2190" t="s">
        <v>16</v>
      </c>
      <c r="F2190" t="s">
        <v>47</v>
      </c>
    </row>
    <row r="2191" spans="1:6" x14ac:dyDescent="0.25">
      <c r="A2191" t="str">
        <f t="shared" si="34"/>
        <v>IX_Time_74</v>
      </c>
      <c r="B2191">
        <v>74</v>
      </c>
      <c r="C2191" t="s">
        <v>5</v>
      </c>
      <c r="D2191">
        <v>8.9472000000000006E-3</v>
      </c>
      <c r="E2191" t="s">
        <v>16</v>
      </c>
      <c r="F2191" t="s">
        <v>47</v>
      </c>
    </row>
    <row r="2192" spans="1:6" x14ac:dyDescent="0.25">
      <c r="A2192" t="str">
        <f t="shared" si="34"/>
        <v>IX_Time_76</v>
      </c>
      <c r="B2192">
        <v>76</v>
      </c>
      <c r="C2192" t="s">
        <v>5</v>
      </c>
      <c r="D2192">
        <v>8.6444E-3</v>
      </c>
      <c r="E2192" t="s">
        <v>16</v>
      </c>
      <c r="F2192" t="s">
        <v>47</v>
      </c>
    </row>
    <row r="2193" spans="1:6" x14ac:dyDescent="0.25">
      <c r="A2193" t="str">
        <f t="shared" si="34"/>
        <v>IX_Time_78</v>
      </c>
      <c r="B2193">
        <v>78</v>
      </c>
      <c r="C2193" t="s">
        <v>5</v>
      </c>
      <c r="D2193">
        <v>8.3415999999999994E-3</v>
      </c>
      <c r="E2193" t="s">
        <v>16</v>
      </c>
      <c r="F2193" t="s">
        <v>47</v>
      </c>
    </row>
    <row r="2194" spans="1:6" x14ac:dyDescent="0.25">
      <c r="A2194" t="str">
        <f t="shared" si="34"/>
        <v>IX_Time_80</v>
      </c>
      <c r="B2194">
        <v>80</v>
      </c>
      <c r="C2194" t="s">
        <v>5</v>
      </c>
      <c r="D2194">
        <v>8.0388000000000005E-3</v>
      </c>
      <c r="E2194" t="s">
        <v>16</v>
      </c>
      <c r="F2194" t="s">
        <v>47</v>
      </c>
    </row>
    <row r="2195" spans="1:6" x14ac:dyDescent="0.25">
      <c r="A2195" t="str">
        <f t="shared" si="34"/>
        <v>IX_Time_82</v>
      </c>
      <c r="B2195">
        <v>82</v>
      </c>
      <c r="C2195" t="s">
        <v>5</v>
      </c>
      <c r="D2195">
        <v>7.7359000000000004E-3</v>
      </c>
      <c r="E2195" t="s">
        <v>16</v>
      </c>
      <c r="F2195" t="s">
        <v>47</v>
      </c>
    </row>
    <row r="2196" spans="1:6" x14ac:dyDescent="0.25">
      <c r="A2196" t="str">
        <f t="shared" si="34"/>
        <v>IX_Time_84</v>
      </c>
      <c r="B2196">
        <v>84</v>
      </c>
      <c r="C2196" t="s">
        <v>5</v>
      </c>
      <c r="D2196">
        <v>7.4332000000000001E-3</v>
      </c>
      <c r="E2196" t="s">
        <v>16</v>
      </c>
      <c r="F2196" t="s">
        <v>47</v>
      </c>
    </row>
    <row r="2197" spans="1:6" x14ac:dyDescent="0.25">
      <c r="A2197" t="str">
        <f t="shared" si="34"/>
        <v>IX_Time_86</v>
      </c>
      <c r="B2197">
        <v>86</v>
      </c>
      <c r="C2197" t="s">
        <v>5</v>
      </c>
      <c r="D2197">
        <v>7.1303E-3</v>
      </c>
      <c r="E2197" t="s">
        <v>16</v>
      </c>
      <c r="F2197" t="s">
        <v>47</v>
      </c>
    </row>
    <row r="2198" spans="1:6" x14ac:dyDescent="0.25">
      <c r="A2198" t="str">
        <f t="shared" si="34"/>
        <v>IX_Time_88</v>
      </c>
      <c r="B2198">
        <v>88</v>
      </c>
      <c r="C2198" t="s">
        <v>5</v>
      </c>
      <c r="D2198">
        <v>6.8275000000000002E-3</v>
      </c>
      <c r="E2198" t="s">
        <v>16</v>
      </c>
      <c r="F2198" t="s">
        <v>47</v>
      </c>
    </row>
    <row r="2199" spans="1:6" x14ac:dyDescent="0.25">
      <c r="A2199" t="str">
        <f t="shared" si="34"/>
        <v>IX_Time_90</v>
      </c>
      <c r="B2199">
        <v>90</v>
      </c>
      <c r="C2199" t="s">
        <v>5</v>
      </c>
      <c r="D2199">
        <v>6.5246000000000002E-3</v>
      </c>
      <c r="E2199" t="s">
        <v>16</v>
      </c>
      <c r="F2199" t="s">
        <v>47</v>
      </c>
    </row>
    <row r="2200" spans="1:6" x14ac:dyDescent="0.25">
      <c r="A2200" t="str">
        <f t="shared" si="34"/>
        <v>IX_Time_92</v>
      </c>
      <c r="B2200">
        <v>92</v>
      </c>
      <c r="C2200" t="s">
        <v>5</v>
      </c>
      <c r="D2200">
        <v>6.2218999999999998E-3</v>
      </c>
      <c r="E2200" t="s">
        <v>16</v>
      </c>
      <c r="F2200" t="s">
        <v>47</v>
      </c>
    </row>
    <row r="2201" spans="1:6" x14ac:dyDescent="0.25">
      <c r="A2201" t="str">
        <f t="shared" si="34"/>
        <v>IX_Time_94</v>
      </c>
      <c r="B2201">
        <v>94</v>
      </c>
      <c r="C2201" t="s">
        <v>5</v>
      </c>
      <c r="D2201">
        <v>5.9191000000000001E-3</v>
      </c>
      <c r="E2201" t="s">
        <v>16</v>
      </c>
      <c r="F2201" t="s">
        <v>47</v>
      </c>
    </row>
    <row r="2202" spans="1:6" x14ac:dyDescent="0.25">
      <c r="A2202" t="str">
        <f t="shared" si="34"/>
        <v>IX_Time_96</v>
      </c>
      <c r="B2202">
        <v>96</v>
      </c>
      <c r="C2202" t="s">
        <v>5</v>
      </c>
      <c r="D2202">
        <v>5.6163000000000003E-3</v>
      </c>
      <c r="E2202" t="s">
        <v>16</v>
      </c>
      <c r="F2202" t="s">
        <v>47</v>
      </c>
    </row>
    <row r="2203" spans="1:6" x14ac:dyDescent="0.25">
      <c r="A2203" t="str">
        <f t="shared" si="34"/>
        <v>IX_Time_98</v>
      </c>
      <c r="B2203">
        <v>98</v>
      </c>
      <c r="C2203" t="s">
        <v>5</v>
      </c>
      <c r="D2203">
        <v>5.3134000000000002E-3</v>
      </c>
      <c r="E2203" t="s">
        <v>16</v>
      </c>
      <c r="F2203" t="s">
        <v>47</v>
      </c>
    </row>
    <row r="2204" spans="1:6" x14ac:dyDescent="0.25">
      <c r="A2204" t="str">
        <f t="shared" si="34"/>
        <v>IX_Time_100</v>
      </c>
      <c r="B2204">
        <v>100</v>
      </c>
      <c r="C2204" t="s">
        <v>5</v>
      </c>
      <c r="D2204">
        <v>5.0105999999999996E-3</v>
      </c>
      <c r="E2204" t="s">
        <v>16</v>
      </c>
      <c r="F2204" t="s">
        <v>47</v>
      </c>
    </row>
    <row r="2205" spans="1:6" x14ac:dyDescent="0.25">
      <c r="A2205" t="str">
        <f t="shared" si="34"/>
        <v>IX_Time_102</v>
      </c>
      <c r="B2205">
        <v>102</v>
      </c>
      <c r="C2205" t="s">
        <v>5</v>
      </c>
      <c r="D2205">
        <v>4.7077999999999998E-3</v>
      </c>
      <c r="E2205" t="s">
        <v>16</v>
      </c>
      <c r="F2205" t="s">
        <v>47</v>
      </c>
    </row>
    <row r="2206" spans="1:6" x14ac:dyDescent="0.25">
      <c r="A2206" t="str">
        <f t="shared" si="34"/>
        <v>IX_Time_104</v>
      </c>
      <c r="B2206">
        <v>104</v>
      </c>
      <c r="C2206" t="s">
        <v>5</v>
      </c>
      <c r="D2206">
        <v>4.4048999999999998E-3</v>
      </c>
      <c r="E2206" t="s">
        <v>16</v>
      </c>
      <c r="F2206" t="s">
        <v>47</v>
      </c>
    </row>
    <row r="2207" spans="1:6" x14ac:dyDescent="0.25">
      <c r="A2207" t="str">
        <f t="shared" si="34"/>
        <v>IX_Time_106</v>
      </c>
      <c r="B2207">
        <v>106</v>
      </c>
      <c r="C2207" t="s">
        <v>5</v>
      </c>
      <c r="D2207">
        <v>4.1021E-3</v>
      </c>
      <c r="E2207" t="s">
        <v>16</v>
      </c>
      <c r="F2207" t="s">
        <v>47</v>
      </c>
    </row>
    <row r="2208" spans="1:6" x14ac:dyDescent="0.25">
      <c r="A2208" t="str">
        <f t="shared" si="34"/>
        <v>IX_Time_108</v>
      </c>
      <c r="B2208">
        <v>108</v>
      </c>
      <c r="C2208" t="s">
        <v>5</v>
      </c>
      <c r="D2208">
        <v>3.7992999999999998E-3</v>
      </c>
      <c r="E2208" t="s">
        <v>16</v>
      </c>
      <c r="F2208" t="s">
        <v>47</v>
      </c>
    </row>
    <row r="2209" spans="1:6" x14ac:dyDescent="0.25">
      <c r="A2209" t="str">
        <f t="shared" si="34"/>
        <v>IX_Time_110</v>
      </c>
      <c r="B2209">
        <v>110</v>
      </c>
      <c r="C2209" t="s">
        <v>5</v>
      </c>
      <c r="D2209">
        <v>3.6754000000000001E-3</v>
      </c>
      <c r="E2209" t="s">
        <v>16</v>
      </c>
      <c r="F2209" t="s">
        <v>47</v>
      </c>
    </row>
    <row r="2210" spans="1:6" x14ac:dyDescent="0.25">
      <c r="A2210" t="str">
        <f t="shared" si="34"/>
        <v>IX_Time_112</v>
      </c>
      <c r="B2210">
        <v>112</v>
      </c>
      <c r="C2210" t="s">
        <v>5</v>
      </c>
      <c r="D2210">
        <v>3.5515999999999998E-3</v>
      </c>
      <c r="E2210" t="s">
        <v>16</v>
      </c>
      <c r="F2210" t="s">
        <v>47</v>
      </c>
    </row>
    <row r="2211" spans="1:6" x14ac:dyDescent="0.25">
      <c r="A2211" t="str">
        <f t="shared" si="34"/>
        <v>IX_Time_114</v>
      </c>
      <c r="B2211">
        <v>114</v>
      </c>
      <c r="C2211" t="s">
        <v>5</v>
      </c>
      <c r="D2211">
        <v>3.4277000000000001E-3</v>
      </c>
      <c r="E2211" t="s">
        <v>16</v>
      </c>
      <c r="F2211" t="s">
        <v>47</v>
      </c>
    </row>
    <row r="2212" spans="1:6" x14ac:dyDescent="0.25">
      <c r="A2212" t="str">
        <f t="shared" si="34"/>
        <v>IX_Time_116</v>
      </c>
      <c r="B2212">
        <v>116</v>
      </c>
      <c r="C2212" t="s">
        <v>5</v>
      </c>
      <c r="D2212">
        <v>3.3038999999999998E-3</v>
      </c>
      <c r="E2212" t="s">
        <v>16</v>
      </c>
      <c r="F2212" t="s">
        <v>47</v>
      </c>
    </row>
    <row r="2213" spans="1:6" x14ac:dyDescent="0.25">
      <c r="A2213" t="str">
        <f t="shared" si="34"/>
        <v>IX_Time_118</v>
      </c>
      <c r="B2213">
        <v>118</v>
      </c>
      <c r="C2213" t="s">
        <v>5</v>
      </c>
      <c r="D2213">
        <v>3.1800000000000001E-3</v>
      </c>
      <c r="E2213" t="s">
        <v>16</v>
      </c>
      <c r="F2213" t="s">
        <v>47</v>
      </c>
    </row>
    <row r="2214" spans="1:6" x14ac:dyDescent="0.25">
      <c r="A2214" t="str">
        <f t="shared" si="34"/>
        <v>IX_Time_120</v>
      </c>
      <c r="B2214">
        <v>120</v>
      </c>
      <c r="C2214" t="s">
        <v>5</v>
      </c>
      <c r="D2214">
        <v>3.0561999999999998E-3</v>
      </c>
      <c r="E2214" t="s">
        <v>16</v>
      </c>
      <c r="F2214" t="s">
        <v>47</v>
      </c>
    </row>
    <row r="2215" spans="1:6" x14ac:dyDescent="0.25">
      <c r="A2215" t="str">
        <f t="shared" si="34"/>
        <v>IX_Time_122</v>
      </c>
      <c r="B2215">
        <v>122</v>
      </c>
      <c r="C2215" t="s">
        <v>5</v>
      </c>
      <c r="D2215">
        <v>2.9321999999999998E-3</v>
      </c>
      <c r="E2215" t="s">
        <v>16</v>
      </c>
      <c r="F2215" t="s">
        <v>47</v>
      </c>
    </row>
    <row r="2216" spans="1:6" x14ac:dyDescent="0.25">
      <c r="A2216" t="str">
        <f t="shared" si="34"/>
        <v>IX_Time_124</v>
      </c>
      <c r="B2216">
        <v>124</v>
      </c>
      <c r="C2216" t="s">
        <v>5</v>
      </c>
      <c r="D2216">
        <v>2.8084E-3</v>
      </c>
      <c r="E2216" t="s">
        <v>16</v>
      </c>
      <c r="F2216" t="s">
        <v>47</v>
      </c>
    </row>
    <row r="2217" spans="1:6" x14ac:dyDescent="0.25">
      <c r="A2217" t="str">
        <f t="shared" si="34"/>
        <v>IX_Time_126</v>
      </c>
      <c r="B2217">
        <v>126</v>
      </c>
      <c r="C2217" t="s">
        <v>5</v>
      </c>
      <c r="D2217">
        <v>2.6844999999999998E-3</v>
      </c>
      <c r="E2217" t="s">
        <v>16</v>
      </c>
      <c r="F2217" t="s">
        <v>47</v>
      </c>
    </row>
    <row r="2218" spans="1:6" x14ac:dyDescent="0.25">
      <c r="A2218" t="str">
        <f t="shared" si="34"/>
        <v>IX_Time_128</v>
      </c>
      <c r="B2218">
        <v>128</v>
      </c>
      <c r="C2218" t="s">
        <v>5</v>
      </c>
      <c r="D2218">
        <v>2.3010000000000001E-3</v>
      </c>
      <c r="E2218" t="s">
        <v>16</v>
      </c>
      <c r="F2218" t="s">
        <v>47</v>
      </c>
    </row>
    <row r="2219" spans="1:6" x14ac:dyDescent="0.25">
      <c r="A2219" t="str">
        <f t="shared" si="34"/>
        <v>IX_Time_130</v>
      </c>
      <c r="B2219">
        <v>130</v>
      </c>
      <c r="C2219" t="s">
        <v>5</v>
      </c>
      <c r="D2219">
        <v>1.9174999999999999E-3</v>
      </c>
      <c r="E2219" t="s">
        <v>16</v>
      </c>
      <c r="F2219" t="s">
        <v>47</v>
      </c>
    </row>
    <row r="2220" spans="1:6" x14ac:dyDescent="0.25">
      <c r="A2220" t="str">
        <f t="shared" si="34"/>
        <v>IX_Time_132</v>
      </c>
      <c r="B2220">
        <v>132</v>
      </c>
      <c r="C2220" t="s">
        <v>5</v>
      </c>
      <c r="D2220">
        <v>1.534E-3</v>
      </c>
      <c r="E2220" t="s">
        <v>16</v>
      </c>
      <c r="F2220" t="s">
        <v>47</v>
      </c>
    </row>
    <row r="2221" spans="1:6" x14ac:dyDescent="0.25">
      <c r="A2221" t="str">
        <f t="shared" si="34"/>
        <v>IX_Time_134</v>
      </c>
      <c r="B2221">
        <v>134</v>
      </c>
      <c r="C2221" t="s">
        <v>5</v>
      </c>
      <c r="D2221">
        <v>1.1505E-3</v>
      </c>
      <c r="E2221" t="s">
        <v>16</v>
      </c>
      <c r="F2221" t="s">
        <v>47</v>
      </c>
    </row>
    <row r="2222" spans="1:6" x14ac:dyDescent="0.25">
      <c r="A2222" t="str">
        <f t="shared" si="34"/>
        <v>IX_Time_136</v>
      </c>
      <c r="B2222">
        <v>136</v>
      </c>
      <c r="C2222" t="s">
        <v>5</v>
      </c>
      <c r="D2222">
        <v>7.67E-4</v>
      </c>
      <c r="E2222" t="s">
        <v>16</v>
      </c>
      <c r="F2222" t="s">
        <v>47</v>
      </c>
    </row>
    <row r="2223" spans="1:6" x14ac:dyDescent="0.25">
      <c r="A2223" t="str">
        <f t="shared" si="34"/>
        <v>IX_Time_138</v>
      </c>
      <c r="B2223">
        <v>138</v>
      </c>
      <c r="C2223" t="s">
        <v>5</v>
      </c>
      <c r="D2223">
        <v>3.835E-4</v>
      </c>
      <c r="E2223" t="s">
        <v>16</v>
      </c>
      <c r="F2223" t="s">
        <v>47</v>
      </c>
    </row>
    <row r="2224" spans="1:6" x14ac:dyDescent="0.25">
      <c r="A2224" t="str">
        <f t="shared" si="34"/>
        <v>IX_Time_140</v>
      </c>
      <c r="B2224">
        <v>140</v>
      </c>
      <c r="C2224" t="s">
        <v>5</v>
      </c>
      <c r="D2224">
        <v>0</v>
      </c>
      <c r="E2224" t="s">
        <v>16</v>
      </c>
      <c r="F2224" t="s">
        <v>47</v>
      </c>
    </row>
    <row r="2225" spans="1:6" x14ac:dyDescent="0.25">
      <c r="A2225" t="str">
        <f t="shared" si="34"/>
        <v>IX_Time_142</v>
      </c>
      <c r="B2225">
        <v>142</v>
      </c>
      <c r="C2225" t="s">
        <v>5</v>
      </c>
      <c r="D2225">
        <v>0</v>
      </c>
      <c r="E2225" t="s">
        <v>16</v>
      </c>
      <c r="F2225" t="s">
        <v>47</v>
      </c>
    </row>
    <row r="2226" spans="1:6" x14ac:dyDescent="0.25">
      <c r="A2226" t="str">
        <f t="shared" si="34"/>
        <v>IX_Time_144</v>
      </c>
      <c r="B2226">
        <v>144</v>
      </c>
      <c r="C2226" t="s">
        <v>5</v>
      </c>
      <c r="D2226">
        <v>0</v>
      </c>
      <c r="E2226" t="s">
        <v>16</v>
      </c>
      <c r="F2226" t="s">
        <v>47</v>
      </c>
    </row>
    <row r="2227" spans="1:6" x14ac:dyDescent="0.25">
      <c r="A2227" t="str">
        <f t="shared" si="34"/>
        <v>IX_Time_146</v>
      </c>
      <c r="B2227">
        <v>146</v>
      </c>
      <c r="C2227" t="s">
        <v>5</v>
      </c>
      <c r="D2227">
        <v>0</v>
      </c>
      <c r="E2227" t="s">
        <v>16</v>
      </c>
      <c r="F2227" t="s">
        <v>47</v>
      </c>
    </row>
    <row r="2228" spans="1:6" x14ac:dyDescent="0.25">
      <c r="A2228" t="str">
        <f t="shared" si="34"/>
        <v>IX_Time_148</v>
      </c>
      <c r="B2228">
        <v>148</v>
      </c>
      <c r="C2228" t="s">
        <v>5</v>
      </c>
      <c r="D2228">
        <v>0</v>
      </c>
      <c r="E2228" t="s">
        <v>16</v>
      </c>
      <c r="F2228" t="s">
        <v>47</v>
      </c>
    </row>
    <row r="2229" spans="1:6" x14ac:dyDescent="0.25">
      <c r="A2229" t="str">
        <f t="shared" si="34"/>
        <v>IX_Time_150</v>
      </c>
      <c r="B2229">
        <v>150</v>
      </c>
      <c r="C2229" t="s">
        <v>5</v>
      </c>
      <c r="D2229">
        <v>0</v>
      </c>
      <c r="E2229" t="s">
        <v>16</v>
      </c>
      <c r="F2229" t="s">
        <v>47</v>
      </c>
    </row>
    <row r="2230" spans="1:6" x14ac:dyDescent="0.25">
      <c r="A2230" t="str">
        <f t="shared" si="34"/>
        <v>IX_Time_152</v>
      </c>
      <c r="B2230">
        <v>152</v>
      </c>
      <c r="C2230" t="s">
        <v>5</v>
      </c>
      <c r="D2230">
        <v>0</v>
      </c>
      <c r="E2230" t="s">
        <v>16</v>
      </c>
      <c r="F2230" t="s">
        <v>47</v>
      </c>
    </row>
    <row r="2231" spans="1:6" x14ac:dyDescent="0.25">
      <c r="A2231" t="str">
        <f t="shared" si="34"/>
        <v>IX_Time_154</v>
      </c>
      <c r="B2231">
        <v>154</v>
      </c>
      <c r="C2231" t="s">
        <v>5</v>
      </c>
      <c r="D2231">
        <v>0</v>
      </c>
      <c r="E2231" t="s">
        <v>16</v>
      </c>
      <c r="F2231" t="s">
        <v>47</v>
      </c>
    </row>
    <row r="2232" spans="1:6" x14ac:dyDescent="0.25">
      <c r="A2232" t="str">
        <f t="shared" si="34"/>
        <v>IX_Time_156</v>
      </c>
      <c r="B2232">
        <v>156</v>
      </c>
      <c r="C2232" t="s">
        <v>5</v>
      </c>
      <c r="D2232">
        <v>0</v>
      </c>
      <c r="E2232" t="s">
        <v>16</v>
      </c>
      <c r="F2232" t="s">
        <v>47</v>
      </c>
    </row>
    <row r="2233" spans="1:6" x14ac:dyDescent="0.25">
      <c r="A2233" t="str">
        <f t="shared" si="34"/>
        <v>IX_Time_158</v>
      </c>
      <c r="B2233">
        <v>158</v>
      </c>
      <c r="C2233" t="s">
        <v>5</v>
      </c>
      <c r="D2233">
        <v>0</v>
      </c>
      <c r="E2233" t="s">
        <v>16</v>
      </c>
      <c r="F2233" t="s">
        <v>47</v>
      </c>
    </row>
    <row r="2234" spans="1:6" x14ac:dyDescent="0.25">
      <c r="A2234" t="str">
        <f t="shared" si="34"/>
        <v>IX_Time_160</v>
      </c>
      <c r="B2234">
        <v>160</v>
      </c>
      <c r="C2234" t="s">
        <v>5</v>
      </c>
      <c r="D2234">
        <v>0</v>
      </c>
      <c r="E2234" t="s">
        <v>16</v>
      </c>
      <c r="F2234" t="s">
        <v>47</v>
      </c>
    </row>
    <row r="2235" spans="1:6" x14ac:dyDescent="0.25">
      <c r="A2235" t="str">
        <f t="shared" si="34"/>
        <v>IX_Time_162</v>
      </c>
      <c r="B2235">
        <v>162</v>
      </c>
      <c r="C2235" t="s">
        <v>5</v>
      </c>
      <c r="D2235">
        <v>0</v>
      </c>
      <c r="E2235" t="s">
        <v>16</v>
      </c>
      <c r="F2235" t="s">
        <v>47</v>
      </c>
    </row>
    <row r="2236" spans="1:6" x14ac:dyDescent="0.25">
      <c r="A2236" t="str">
        <f t="shared" si="34"/>
        <v>IX_Time_164</v>
      </c>
      <c r="B2236">
        <v>164</v>
      </c>
      <c r="C2236" t="s">
        <v>5</v>
      </c>
      <c r="D2236">
        <v>0</v>
      </c>
      <c r="E2236" t="s">
        <v>16</v>
      </c>
      <c r="F2236" t="s">
        <v>47</v>
      </c>
    </row>
    <row r="2237" spans="1:6" x14ac:dyDescent="0.25">
      <c r="A2237" t="str">
        <f t="shared" si="34"/>
        <v>IX_Time_166</v>
      </c>
      <c r="B2237">
        <v>166</v>
      </c>
      <c r="C2237" t="s">
        <v>5</v>
      </c>
      <c r="D2237">
        <v>0</v>
      </c>
      <c r="E2237" t="s">
        <v>16</v>
      </c>
      <c r="F2237" t="s">
        <v>47</v>
      </c>
    </row>
    <row r="2238" spans="1:6" x14ac:dyDescent="0.25">
      <c r="A2238" t="str">
        <f t="shared" si="34"/>
        <v>IX_Time_168</v>
      </c>
      <c r="B2238">
        <v>168</v>
      </c>
      <c r="C2238" t="s">
        <v>5</v>
      </c>
      <c r="D2238">
        <v>0</v>
      </c>
      <c r="E2238" t="s">
        <v>16</v>
      </c>
      <c r="F2238" t="s">
        <v>47</v>
      </c>
    </row>
    <row r="2239" spans="1:6" x14ac:dyDescent="0.25">
      <c r="A2239" t="str">
        <f t="shared" si="34"/>
        <v>IX_Time_170</v>
      </c>
      <c r="B2239">
        <v>170</v>
      </c>
      <c r="C2239" t="s">
        <v>5</v>
      </c>
      <c r="D2239">
        <v>0</v>
      </c>
      <c r="E2239" t="s">
        <v>16</v>
      </c>
      <c r="F2239" t="s">
        <v>47</v>
      </c>
    </row>
    <row r="2240" spans="1:6" x14ac:dyDescent="0.25">
      <c r="A2240" t="str">
        <f t="shared" si="34"/>
        <v>IX_Time_172</v>
      </c>
      <c r="B2240">
        <v>172</v>
      </c>
      <c r="C2240" t="s">
        <v>5</v>
      </c>
      <c r="D2240">
        <v>0</v>
      </c>
      <c r="E2240" t="s">
        <v>16</v>
      </c>
      <c r="F2240" t="s">
        <v>47</v>
      </c>
    </row>
    <row r="2241" spans="1:6" x14ac:dyDescent="0.25">
      <c r="A2241" t="str">
        <f t="shared" si="34"/>
        <v>IX_Time_174</v>
      </c>
      <c r="B2241">
        <v>174</v>
      </c>
      <c r="C2241" t="s">
        <v>5</v>
      </c>
      <c r="D2241">
        <v>0</v>
      </c>
      <c r="E2241" t="s">
        <v>16</v>
      </c>
      <c r="F2241" t="s">
        <v>47</v>
      </c>
    </row>
    <row r="2242" spans="1:6" x14ac:dyDescent="0.25">
      <c r="A2242" t="str">
        <f t="shared" ref="A2242:A2305" si="35">C2242&amp;"_"&amp;E2242&amp;"_"&amp;B2242</f>
        <v>IX_Time_176</v>
      </c>
      <c r="B2242">
        <v>176</v>
      </c>
      <c r="C2242" t="s">
        <v>5</v>
      </c>
      <c r="D2242">
        <v>0</v>
      </c>
      <c r="E2242" t="s">
        <v>16</v>
      </c>
      <c r="F2242" t="s">
        <v>47</v>
      </c>
    </row>
    <row r="2243" spans="1:6" x14ac:dyDescent="0.25">
      <c r="A2243" t="str">
        <f t="shared" si="35"/>
        <v>IX_Time_178</v>
      </c>
      <c r="B2243">
        <v>178</v>
      </c>
      <c r="C2243" t="s">
        <v>5</v>
      </c>
      <c r="D2243">
        <v>0</v>
      </c>
      <c r="E2243" t="s">
        <v>16</v>
      </c>
      <c r="F2243" t="s">
        <v>47</v>
      </c>
    </row>
    <row r="2244" spans="1:6" x14ac:dyDescent="0.25">
      <c r="A2244" t="str">
        <f t="shared" si="35"/>
        <v>IX_Time_180</v>
      </c>
      <c r="B2244">
        <v>180</v>
      </c>
      <c r="C2244" t="s">
        <v>5</v>
      </c>
      <c r="D2244">
        <v>0</v>
      </c>
      <c r="E2244" t="s">
        <v>16</v>
      </c>
      <c r="F2244" t="s">
        <v>47</v>
      </c>
    </row>
    <row r="2245" spans="1:6" x14ac:dyDescent="0.25">
      <c r="A2245" t="str">
        <f t="shared" si="35"/>
        <v>IX_Time_182</v>
      </c>
      <c r="B2245">
        <v>182</v>
      </c>
      <c r="C2245" t="s">
        <v>5</v>
      </c>
      <c r="D2245">
        <v>0</v>
      </c>
      <c r="E2245" t="s">
        <v>16</v>
      </c>
      <c r="F2245" t="s">
        <v>47</v>
      </c>
    </row>
    <row r="2246" spans="1:6" x14ac:dyDescent="0.25">
      <c r="A2246" t="str">
        <f t="shared" si="35"/>
        <v>IX_Time_184</v>
      </c>
      <c r="B2246">
        <v>184</v>
      </c>
      <c r="C2246" t="s">
        <v>5</v>
      </c>
      <c r="D2246">
        <v>0</v>
      </c>
      <c r="E2246" t="s">
        <v>16</v>
      </c>
      <c r="F2246" t="s">
        <v>47</v>
      </c>
    </row>
    <row r="2247" spans="1:6" x14ac:dyDescent="0.25">
      <c r="A2247" t="str">
        <f t="shared" si="35"/>
        <v>IX_Time_186</v>
      </c>
      <c r="B2247">
        <v>186</v>
      </c>
      <c r="C2247" t="s">
        <v>5</v>
      </c>
      <c r="D2247">
        <v>0</v>
      </c>
      <c r="E2247" t="s">
        <v>16</v>
      </c>
      <c r="F2247" t="s">
        <v>47</v>
      </c>
    </row>
    <row r="2248" spans="1:6" x14ac:dyDescent="0.25">
      <c r="A2248" t="str">
        <f t="shared" si="35"/>
        <v>IX_Time_188</v>
      </c>
      <c r="B2248">
        <v>188</v>
      </c>
      <c r="C2248" t="s">
        <v>5</v>
      </c>
      <c r="D2248">
        <v>0</v>
      </c>
      <c r="E2248" t="s">
        <v>16</v>
      </c>
      <c r="F2248" t="s">
        <v>47</v>
      </c>
    </row>
    <row r="2249" spans="1:6" x14ac:dyDescent="0.25">
      <c r="A2249" t="str">
        <f t="shared" si="35"/>
        <v>IX_Time_190</v>
      </c>
      <c r="B2249">
        <v>190</v>
      </c>
      <c r="C2249" t="s">
        <v>5</v>
      </c>
      <c r="D2249">
        <v>0</v>
      </c>
      <c r="E2249" t="s">
        <v>16</v>
      </c>
      <c r="F2249" t="s">
        <v>47</v>
      </c>
    </row>
    <row r="2250" spans="1:6" x14ac:dyDescent="0.25">
      <c r="A2250" t="str">
        <f t="shared" si="35"/>
        <v>IX_Time_192</v>
      </c>
      <c r="B2250">
        <v>192</v>
      </c>
      <c r="C2250" t="s">
        <v>5</v>
      </c>
      <c r="D2250">
        <v>0</v>
      </c>
      <c r="E2250" t="s">
        <v>16</v>
      </c>
      <c r="F2250" t="s">
        <v>47</v>
      </c>
    </row>
    <row r="2251" spans="1:6" x14ac:dyDescent="0.25">
      <c r="A2251" t="str">
        <f t="shared" si="35"/>
        <v>IX_Time_194</v>
      </c>
      <c r="B2251">
        <v>194</v>
      </c>
      <c r="C2251" t="s">
        <v>5</v>
      </c>
      <c r="D2251">
        <v>0</v>
      </c>
      <c r="E2251" t="s">
        <v>16</v>
      </c>
      <c r="F2251" t="s">
        <v>47</v>
      </c>
    </row>
    <row r="2252" spans="1:6" x14ac:dyDescent="0.25">
      <c r="A2252" t="str">
        <f t="shared" si="35"/>
        <v>IX_Time_196</v>
      </c>
      <c r="B2252">
        <v>196</v>
      </c>
      <c r="C2252" t="s">
        <v>5</v>
      </c>
      <c r="D2252">
        <v>0</v>
      </c>
      <c r="E2252" t="s">
        <v>16</v>
      </c>
      <c r="F2252" t="s">
        <v>47</v>
      </c>
    </row>
    <row r="2253" spans="1:6" x14ac:dyDescent="0.25">
      <c r="A2253" t="str">
        <f t="shared" si="35"/>
        <v>IX_Time_198</v>
      </c>
      <c r="B2253">
        <v>198</v>
      </c>
      <c r="C2253" t="s">
        <v>5</v>
      </c>
      <c r="D2253">
        <v>0</v>
      </c>
      <c r="E2253" t="s">
        <v>16</v>
      </c>
      <c r="F2253" t="s">
        <v>47</v>
      </c>
    </row>
    <row r="2254" spans="1:6" x14ac:dyDescent="0.25">
      <c r="A2254" t="str">
        <f t="shared" si="35"/>
        <v>IX_Time_200</v>
      </c>
      <c r="B2254">
        <v>200</v>
      </c>
      <c r="C2254" t="s">
        <v>5</v>
      </c>
      <c r="D2254">
        <v>0</v>
      </c>
      <c r="E2254" t="s">
        <v>16</v>
      </c>
      <c r="F2254" t="s">
        <v>47</v>
      </c>
    </row>
    <row r="2255" spans="1:6" x14ac:dyDescent="0.25">
      <c r="A2255" t="str">
        <f t="shared" si="35"/>
        <v>IX_Time_202</v>
      </c>
      <c r="B2255">
        <v>202</v>
      </c>
      <c r="C2255" t="s">
        <v>5</v>
      </c>
      <c r="D2255">
        <v>0</v>
      </c>
      <c r="E2255" t="s">
        <v>16</v>
      </c>
      <c r="F2255" t="s">
        <v>47</v>
      </c>
    </row>
    <row r="2256" spans="1:6" x14ac:dyDescent="0.25">
      <c r="A2256" t="str">
        <f t="shared" si="35"/>
        <v>IX_GC_0</v>
      </c>
      <c r="B2256">
        <v>0</v>
      </c>
      <c r="C2256" t="s">
        <v>5</v>
      </c>
      <c r="D2256">
        <v>0</v>
      </c>
      <c r="E2256" t="s">
        <v>41</v>
      </c>
      <c r="F2256" t="s">
        <v>47</v>
      </c>
    </row>
    <row r="2257" spans="1:6" x14ac:dyDescent="0.25">
      <c r="A2257" t="str">
        <f t="shared" si="35"/>
        <v>IX_GC_2</v>
      </c>
      <c r="B2257">
        <v>2</v>
      </c>
      <c r="C2257" t="s">
        <v>5</v>
      </c>
      <c r="D2257">
        <v>0</v>
      </c>
      <c r="E2257" t="s">
        <v>41</v>
      </c>
      <c r="F2257" t="s">
        <v>47</v>
      </c>
    </row>
    <row r="2258" spans="1:6" x14ac:dyDescent="0.25">
      <c r="A2258" t="str">
        <f t="shared" si="35"/>
        <v>IX_GC_4</v>
      </c>
      <c r="B2258">
        <v>4</v>
      </c>
      <c r="C2258" t="s">
        <v>5</v>
      </c>
      <c r="D2258">
        <v>8.8429999999999997E-4</v>
      </c>
      <c r="E2258" t="s">
        <v>41</v>
      </c>
      <c r="F2258" t="s">
        <v>47</v>
      </c>
    </row>
    <row r="2259" spans="1:6" x14ac:dyDescent="0.25">
      <c r="A2259" t="str">
        <f t="shared" si="35"/>
        <v>IX_GC_6</v>
      </c>
      <c r="B2259">
        <v>6</v>
      </c>
      <c r="C2259" t="s">
        <v>5</v>
      </c>
      <c r="D2259">
        <v>3.5404999999999998E-3</v>
      </c>
      <c r="E2259" t="s">
        <v>41</v>
      </c>
      <c r="F2259" t="s">
        <v>47</v>
      </c>
    </row>
    <row r="2260" spans="1:6" x14ac:dyDescent="0.25">
      <c r="A2260" t="str">
        <f t="shared" si="35"/>
        <v>IX_GC_8</v>
      </c>
      <c r="B2260">
        <v>8</v>
      </c>
      <c r="C2260" t="s">
        <v>5</v>
      </c>
      <c r="D2260">
        <v>5.4999999999999997E-3</v>
      </c>
      <c r="E2260" t="s">
        <v>41</v>
      </c>
      <c r="F2260" t="s">
        <v>47</v>
      </c>
    </row>
    <row r="2261" spans="1:6" x14ac:dyDescent="0.25">
      <c r="A2261" t="str">
        <f t="shared" si="35"/>
        <v>IX_GC_10</v>
      </c>
      <c r="B2261">
        <v>10</v>
      </c>
      <c r="C2261" t="s">
        <v>5</v>
      </c>
      <c r="D2261">
        <v>7.3160999999999999E-3</v>
      </c>
      <c r="E2261" t="s">
        <v>41</v>
      </c>
      <c r="F2261" t="s">
        <v>47</v>
      </c>
    </row>
    <row r="2262" spans="1:6" x14ac:dyDescent="0.25">
      <c r="A2262" t="str">
        <f t="shared" si="35"/>
        <v>IX_GC_12</v>
      </c>
      <c r="B2262">
        <v>12</v>
      </c>
      <c r="C2262" t="s">
        <v>5</v>
      </c>
      <c r="D2262">
        <v>9.1829000000000008E-3</v>
      </c>
      <c r="E2262" t="s">
        <v>41</v>
      </c>
      <c r="F2262" t="s">
        <v>47</v>
      </c>
    </row>
    <row r="2263" spans="1:6" x14ac:dyDescent="0.25">
      <c r="A2263" t="str">
        <f t="shared" si="35"/>
        <v>IX_GC_14</v>
      </c>
      <c r="B2263">
        <v>14</v>
      </c>
      <c r="C2263" t="s">
        <v>5</v>
      </c>
      <c r="D2263">
        <v>1.09745E-2</v>
      </c>
      <c r="E2263" t="s">
        <v>41</v>
      </c>
      <c r="F2263" t="s">
        <v>47</v>
      </c>
    </row>
    <row r="2264" spans="1:6" x14ac:dyDescent="0.25">
      <c r="A2264" t="str">
        <f t="shared" si="35"/>
        <v>IX_GC_16</v>
      </c>
      <c r="B2264">
        <v>16</v>
      </c>
      <c r="C2264" t="s">
        <v>5</v>
      </c>
      <c r="D2264">
        <v>1.23578E-2</v>
      </c>
      <c r="E2264" t="s">
        <v>41</v>
      </c>
      <c r="F2264" t="s">
        <v>47</v>
      </c>
    </row>
    <row r="2265" spans="1:6" x14ac:dyDescent="0.25">
      <c r="A2265" t="str">
        <f t="shared" si="35"/>
        <v>IX_GC_18</v>
      </c>
      <c r="B2265">
        <v>18</v>
      </c>
      <c r="C2265" t="s">
        <v>5</v>
      </c>
      <c r="D2265">
        <v>1.37412E-2</v>
      </c>
      <c r="E2265" t="s">
        <v>41</v>
      </c>
      <c r="F2265" t="s">
        <v>47</v>
      </c>
    </row>
    <row r="2266" spans="1:6" x14ac:dyDescent="0.25">
      <c r="A2266" t="str">
        <f t="shared" si="35"/>
        <v>IX_GC_20</v>
      </c>
      <c r="B2266">
        <v>20</v>
      </c>
      <c r="C2266" t="s">
        <v>5</v>
      </c>
      <c r="D2266">
        <v>1.51249E-2</v>
      </c>
      <c r="E2266" t="s">
        <v>41</v>
      </c>
      <c r="F2266" t="s">
        <v>47</v>
      </c>
    </row>
    <row r="2267" spans="1:6" x14ac:dyDescent="0.25">
      <c r="A2267" t="str">
        <f t="shared" si="35"/>
        <v>IX_GC_22</v>
      </c>
      <c r="B2267">
        <v>22</v>
      </c>
      <c r="C2267" t="s">
        <v>5</v>
      </c>
      <c r="D2267">
        <v>1.6508499999999999E-2</v>
      </c>
      <c r="E2267" t="s">
        <v>41</v>
      </c>
      <c r="F2267" t="s">
        <v>47</v>
      </c>
    </row>
    <row r="2268" spans="1:6" x14ac:dyDescent="0.25">
      <c r="A2268" t="str">
        <f t="shared" si="35"/>
        <v>IX_GC_24</v>
      </c>
      <c r="B2268">
        <v>24</v>
      </c>
      <c r="C2268" t="s">
        <v>5</v>
      </c>
      <c r="D2268">
        <v>1.7892100000000001E-2</v>
      </c>
      <c r="E2268" t="s">
        <v>41</v>
      </c>
      <c r="F2268" t="s">
        <v>47</v>
      </c>
    </row>
    <row r="2269" spans="1:6" x14ac:dyDescent="0.25">
      <c r="A2269" t="str">
        <f t="shared" si="35"/>
        <v>IX_GC_26</v>
      </c>
      <c r="B2269">
        <v>26</v>
      </c>
      <c r="C2269" t="s">
        <v>5</v>
      </c>
      <c r="D2269">
        <v>1.9267099999999999E-2</v>
      </c>
      <c r="E2269" t="s">
        <v>41</v>
      </c>
      <c r="F2269" t="s">
        <v>47</v>
      </c>
    </row>
    <row r="2270" spans="1:6" x14ac:dyDescent="0.25">
      <c r="A2270" t="str">
        <f t="shared" si="35"/>
        <v>IX_GC_28</v>
      </c>
      <c r="B2270">
        <v>28</v>
      </c>
      <c r="C2270" t="s">
        <v>5</v>
      </c>
      <c r="D2270">
        <v>2.0228900000000001E-2</v>
      </c>
      <c r="E2270" t="s">
        <v>41</v>
      </c>
      <c r="F2270" t="s">
        <v>47</v>
      </c>
    </row>
    <row r="2271" spans="1:6" x14ac:dyDescent="0.25">
      <c r="A2271" t="str">
        <f t="shared" si="35"/>
        <v>IX_GC_30</v>
      </c>
      <c r="B2271">
        <v>30</v>
      </c>
      <c r="C2271" t="s">
        <v>5</v>
      </c>
      <c r="D2271">
        <v>2.1143700000000001E-2</v>
      </c>
      <c r="E2271" t="s">
        <v>41</v>
      </c>
      <c r="F2271" t="s">
        <v>47</v>
      </c>
    </row>
    <row r="2272" spans="1:6" x14ac:dyDescent="0.25">
      <c r="A2272" t="str">
        <f t="shared" si="35"/>
        <v>IX_GC_32</v>
      </c>
      <c r="B2272">
        <v>32</v>
      </c>
      <c r="C2272" t="s">
        <v>5</v>
      </c>
      <c r="D2272">
        <v>2.1851599999999999E-2</v>
      </c>
      <c r="E2272" t="s">
        <v>41</v>
      </c>
      <c r="F2272" t="s">
        <v>47</v>
      </c>
    </row>
    <row r="2273" spans="1:6" x14ac:dyDescent="0.25">
      <c r="A2273" t="str">
        <f t="shared" si="35"/>
        <v>IX_GC_34</v>
      </c>
      <c r="B2273">
        <v>34</v>
      </c>
      <c r="C2273" t="s">
        <v>5</v>
      </c>
      <c r="D2273">
        <v>2.2350600000000002E-2</v>
      </c>
      <c r="E2273" t="s">
        <v>41</v>
      </c>
      <c r="F2273" t="s">
        <v>47</v>
      </c>
    </row>
    <row r="2274" spans="1:6" x14ac:dyDescent="0.25">
      <c r="A2274" t="str">
        <f t="shared" si="35"/>
        <v>IX_GC_36</v>
      </c>
      <c r="B2274">
        <v>36</v>
      </c>
      <c r="C2274" t="s">
        <v>5</v>
      </c>
      <c r="D2274">
        <v>2.27271E-2</v>
      </c>
      <c r="E2274" t="s">
        <v>41</v>
      </c>
      <c r="F2274" t="s">
        <v>47</v>
      </c>
    </row>
    <row r="2275" spans="1:6" x14ac:dyDescent="0.25">
      <c r="A2275" t="str">
        <f t="shared" si="35"/>
        <v>IX_GC_38</v>
      </c>
      <c r="B2275">
        <v>38</v>
      </c>
      <c r="C2275" t="s">
        <v>5</v>
      </c>
      <c r="D2275">
        <v>2.2960299999999999E-2</v>
      </c>
      <c r="E2275" t="s">
        <v>41</v>
      </c>
      <c r="F2275" t="s">
        <v>47</v>
      </c>
    </row>
    <row r="2276" spans="1:6" x14ac:dyDescent="0.25">
      <c r="A2276" t="str">
        <f t="shared" si="35"/>
        <v>IX_GC_40</v>
      </c>
      <c r="B2276">
        <v>40</v>
      </c>
      <c r="C2276" t="s">
        <v>5</v>
      </c>
      <c r="D2276">
        <v>2.3252599999999998E-2</v>
      </c>
      <c r="E2276" t="s">
        <v>41</v>
      </c>
      <c r="F2276" t="s">
        <v>47</v>
      </c>
    </row>
    <row r="2277" spans="1:6" x14ac:dyDescent="0.25">
      <c r="A2277" t="str">
        <f t="shared" si="35"/>
        <v>IX_GC_42</v>
      </c>
      <c r="B2277">
        <v>42</v>
      </c>
      <c r="C2277" t="s">
        <v>5</v>
      </c>
      <c r="D2277">
        <v>2.31811E-2</v>
      </c>
      <c r="E2277" t="s">
        <v>41</v>
      </c>
      <c r="F2277" t="s">
        <v>47</v>
      </c>
    </row>
    <row r="2278" spans="1:6" x14ac:dyDescent="0.25">
      <c r="A2278" t="str">
        <f t="shared" si="35"/>
        <v>IX_GC_44</v>
      </c>
      <c r="B2278">
        <v>44</v>
      </c>
      <c r="C2278" t="s">
        <v>5</v>
      </c>
      <c r="D2278">
        <v>2.3150899999999999E-2</v>
      </c>
      <c r="E2278" t="s">
        <v>41</v>
      </c>
      <c r="F2278" t="s">
        <v>47</v>
      </c>
    </row>
    <row r="2279" spans="1:6" x14ac:dyDescent="0.25">
      <c r="A2279" t="str">
        <f t="shared" si="35"/>
        <v>IX_GC_46</v>
      </c>
      <c r="B2279">
        <v>46</v>
      </c>
      <c r="C2279" t="s">
        <v>5</v>
      </c>
      <c r="D2279">
        <v>2.2971800000000001E-2</v>
      </c>
      <c r="E2279" t="s">
        <v>41</v>
      </c>
      <c r="F2279" t="s">
        <v>47</v>
      </c>
    </row>
    <row r="2280" spans="1:6" x14ac:dyDescent="0.25">
      <c r="A2280" t="str">
        <f t="shared" si="35"/>
        <v>IX_GC_48</v>
      </c>
      <c r="B2280">
        <v>48</v>
      </c>
      <c r="C2280" t="s">
        <v>5</v>
      </c>
      <c r="D2280">
        <v>2.2717500000000002E-2</v>
      </c>
      <c r="E2280" t="s">
        <v>41</v>
      </c>
      <c r="F2280" t="s">
        <v>47</v>
      </c>
    </row>
    <row r="2281" spans="1:6" x14ac:dyDescent="0.25">
      <c r="A2281" t="str">
        <f t="shared" si="35"/>
        <v>IX_GC_50</v>
      </c>
      <c r="B2281">
        <v>50</v>
      </c>
      <c r="C2281" t="s">
        <v>5</v>
      </c>
      <c r="D2281">
        <v>2.2320199999999998E-2</v>
      </c>
      <c r="E2281" t="s">
        <v>41</v>
      </c>
      <c r="F2281" t="s">
        <v>47</v>
      </c>
    </row>
    <row r="2282" spans="1:6" x14ac:dyDescent="0.25">
      <c r="A2282" t="str">
        <f t="shared" si="35"/>
        <v>IX_GC_52</v>
      </c>
      <c r="B2282">
        <v>52</v>
      </c>
      <c r="C2282" t="s">
        <v>5</v>
      </c>
      <c r="D2282">
        <v>2.1507200000000001E-2</v>
      </c>
      <c r="E2282" t="s">
        <v>41</v>
      </c>
      <c r="F2282" t="s">
        <v>47</v>
      </c>
    </row>
    <row r="2283" spans="1:6" x14ac:dyDescent="0.25">
      <c r="A2283" t="str">
        <f t="shared" si="35"/>
        <v>IX_GC_54</v>
      </c>
      <c r="B2283">
        <v>54</v>
      </c>
      <c r="C2283" t="s">
        <v>5</v>
      </c>
      <c r="D2283">
        <v>2.0690799999999999E-2</v>
      </c>
      <c r="E2283" t="s">
        <v>41</v>
      </c>
      <c r="F2283" t="s">
        <v>47</v>
      </c>
    </row>
    <row r="2284" spans="1:6" x14ac:dyDescent="0.25">
      <c r="A2284" t="str">
        <f t="shared" si="35"/>
        <v>IX_GC_56</v>
      </c>
      <c r="B2284">
        <v>56</v>
      </c>
      <c r="C2284" t="s">
        <v>5</v>
      </c>
      <c r="D2284">
        <v>1.9721200000000001E-2</v>
      </c>
      <c r="E2284" t="s">
        <v>41</v>
      </c>
      <c r="F2284" t="s">
        <v>47</v>
      </c>
    </row>
    <row r="2285" spans="1:6" x14ac:dyDescent="0.25">
      <c r="A2285" t="str">
        <f t="shared" si="35"/>
        <v>IX_GC_58</v>
      </c>
      <c r="B2285">
        <v>58</v>
      </c>
      <c r="C2285" t="s">
        <v>5</v>
      </c>
      <c r="D2285">
        <v>1.8751500000000001E-2</v>
      </c>
      <c r="E2285" t="s">
        <v>41</v>
      </c>
      <c r="F2285" t="s">
        <v>47</v>
      </c>
    </row>
    <row r="2286" spans="1:6" x14ac:dyDescent="0.25">
      <c r="A2286" t="str">
        <f t="shared" si="35"/>
        <v>IX_GC_60</v>
      </c>
      <c r="B2286">
        <v>60</v>
      </c>
      <c r="C2286" t="s">
        <v>5</v>
      </c>
      <c r="D2286">
        <v>1.7781999999999999E-2</v>
      </c>
      <c r="E2286" t="s">
        <v>41</v>
      </c>
      <c r="F2286" t="s">
        <v>47</v>
      </c>
    </row>
    <row r="2287" spans="1:6" x14ac:dyDescent="0.25">
      <c r="A2287" t="str">
        <f t="shared" si="35"/>
        <v>IX_GC_62</v>
      </c>
      <c r="B2287">
        <v>62</v>
      </c>
      <c r="C2287" t="s">
        <v>5</v>
      </c>
      <c r="D2287">
        <v>1.6812400000000002E-2</v>
      </c>
      <c r="E2287" t="s">
        <v>41</v>
      </c>
      <c r="F2287" t="s">
        <v>47</v>
      </c>
    </row>
    <row r="2288" spans="1:6" x14ac:dyDescent="0.25">
      <c r="A2288" t="str">
        <f t="shared" si="35"/>
        <v>IX_GC_64</v>
      </c>
      <c r="B2288">
        <v>64</v>
      </c>
      <c r="C2288" t="s">
        <v>5</v>
      </c>
      <c r="D2288">
        <v>1.5842599999999998E-2</v>
      </c>
      <c r="E2288" t="s">
        <v>41</v>
      </c>
      <c r="F2288" t="s">
        <v>47</v>
      </c>
    </row>
    <row r="2289" spans="1:6" x14ac:dyDescent="0.25">
      <c r="A2289" t="str">
        <f t="shared" si="35"/>
        <v>IX_GC_66</v>
      </c>
      <c r="B2289">
        <v>66</v>
      </c>
      <c r="C2289" t="s">
        <v>5</v>
      </c>
      <c r="D2289">
        <v>1.4873000000000001E-2</v>
      </c>
      <c r="E2289" t="s">
        <v>41</v>
      </c>
      <c r="F2289" t="s">
        <v>47</v>
      </c>
    </row>
    <row r="2290" spans="1:6" x14ac:dyDescent="0.25">
      <c r="A2290" t="str">
        <f t="shared" si="35"/>
        <v>IX_GC_68</v>
      </c>
      <c r="B2290">
        <v>68</v>
      </c>
      <c r="C2290" t="s">
        <v>5</v>
      </c>
      <c r="D2290">
        <v>1.3903499999999999E-2</v>
      </c>
      <c r="E2290" t="s">
        <v>41</v>
      </c>
      <c r="F2290" t="s">
        <v>47</v>
      </c>
    </row>
    <row r="2291" spans="1:6" x14ac:dyDescent="0.25">
      <c r="A2291" t="str">
        <f t="shared" si="35"/>
        <v>IX_GC_70</v>
      </c>
      <c r="B2291">
        <v>70</v>
      </c>
      <c r="C2291" t="s">
        <v>5</v>
      </c>
      <c r="D2291">
        <v>1.2933800000000001E-2</v>
      </c>
      <c r="E2291" t="s">
        <v>41</v>
      </c>
      <c r="F2291" t="s">
        <v>47</v>
      </c>
    </row>
    <row r="2292" spans="1:6" x14ac:dyDescent="0.25">
      <c r="A2292" t="str">
        <f t="shared" si="35"/>
        <v>IX_GC_72</v>
      </c>
      <c r="B2292">
        <v>72</v>
      </c>
      <c r="C2292" t="s">
        <v>5</v>
      </c>
      <c r="D2292">
        <v>1.2561599999999999E-2</v>
      </c>
      <c r="E2292" t="s">
        <v>41</v>
      </c>
      <c r="F2292" t="s">
        <v>47</v>
      </c>
    </row>
    <row r="2293" spans="1:6" x14ac:dyDescent="0.25">
      <c r="A2293" t="str">
        <f t="shared" si="35"/>
        <v>IX_GC_74</v>
      </c>
      <c r="B2293">
        <v>74</v>
      </c>
      <c r="C2293" t="s">
        <v>5</v>
      </c>
      <c r="D2293">
        <v>1.1891199999999999E-2</v>
      </c>
      <c r="E2293" t="s">
        <v>41</v>
      </c>
      <c r="F2293" t="s">
        <v>47</v>
      </c>
    </row>
    <row r="2294" spans="1:6" x14ac:dyDescent="0.25">
      <c r="A2294" t="str">
        <f t="shared" si="35"/>
        <v>IX_GC_76</v>
      </c>
      <c r="B2294">
        <v>76</v>
      </c>
      <c r="C2294" t="s">
        <v>5</v>
      </c>
      <c r="D2294">
        <v>1.1420899999999999E-2</v>
      </c>
      <c r="E2294" t="s">
        <v>41</v>
      </c>
      <c r="F2294" t="s">
        <v>47</v>
      </c>
    </row>
    <row r="2295" spans="1:6" x14ac:dyDescent="0.25">
      <c r="A2295" t="str">
        <f t="shared" si="35"/>
        <v>IX_GC_78</v>
      </c>
      <c r="B2295">
        <v>78</v>
      </c>
      <c r="C2295" t="s">
        <v>5</v>
      </c>
      <c r="D2295">
        <v>1.0742099999999999E-2</v>
      </c>
      <c r="E2295" t="s">
        <v>41</v>
      </c>
      <c r="F2295" t="s">
        <v>47</v>
      </c>
    </row>
    <row r="2296" spans="1:6" x14ac:dyDescent="0.25">
      <c r="A2296" t="str">
        <f t="shared" si="35"/>
        <v>IX_GC_80</v>
      </c>
      <c r="B2296">
        <v>80</v>
      </c>
      <c r="C2296" t="s">
        <v>5</v>
      </c>
      <c r="D2296">
        <v>1.0061799999999999E-2</v>
      </c>
      <c r="E2296" t="s">
        <v>41</v>
      </c>
      <c r="F2296" t="s">
        <v>47</v>
      </c>
    </row>
    <row r="2297" spans="1:6" x14ac:dyDescent="0.25">
      <c r="A2297" t="str">
        <f t="shared" si="35"/>
        <v>IX_GC_82</v>
      </c>
      <c r="B2297">
        <v>82</v>
      </c>
      <c r="C2297" t="s">
        <v>5</v>
      </c>
      <c r="D2297">
        <v>9.6804000000000005E-3</v>
      </c>
      <c r="E2297" t="s">
        <v>41</v>
      </c>
      <c r="F2297" t="s">
        <v>47</v>
      </c>
    </row>
    <row r="2298" spans="1:6" x14ac:dyDescent="0.25">
      <c r="A2298" t="str">
        <f t="shared" si="35"/>
        <v>IX_GC_84</v>
      </c>
      <c r="B2298">
        <v>84</v>
      </c>
      <c r="C2298" t="s">
        <v>5</v>
      </c>
      <c r="D2298">
        <v>9.2987999999999994E-3</v>
      </c>
      <c r="E2298" t="s">
        <v>41</v>
      </c>
      <c r="F2298" t="s">
        <v>47</v>
      </c>
    </row>
    <row r="2299" spans="1:6" x14ac:dyDescent="0.25">
      <c r="A2299" t="str">
        <f t="shared" si="35"/>
        <v>IX_GC_86</v>
      </c>
      <c r="B2299">
        <v>86</v>
      </c>
      <c r="C2299" t="s">
        <v>5</v>
      </c>
      <c r="D2299">
        <v>9.1176E-3</v>
      </c>
      <c r="E2299" t="s">
        <v>41</v>
      </c>
      <c r="F2299" t="s">
        <v>47</v>
      </c>
    </row>
    <row r="2300" spans="1:6" x14ac:dyDescent="0.25">
      <c r="A2300" t="str">
        <f t="shared" si="35"/>
        <v>IX_GC_88</v>
      </c>
      <c r="B2300">
        <v>88</v>
      </c>
      <c r="C2300" t="s">
        <v>5</v>
      </c>
      <c r="D2300">
        <v>8.9359000000000001E-3</v>
      </c>
      <c r="E2300" t="s">
        <v>41</v>
      </c>
      <c r="F2300" t="s">
        <v>47</v>
      </c>
    </row>
    <row r="2301" spans="1:6" x14ac:dyDescent="0.25">
      <c r="A2301" t="str">
        <f t="shared" si="35"/>
        <v>IX_GC_90</v>
      </c>
      <c r="B2301">
        <v>90</v>
      </c>
      <c r="C2301" t="s">
        <v>5</v>
      </c>
      <c r="D2301">
        <v>8.7542999999999996E-3</v>
      </c>
      <c r="E2301" t="s">
        <v>41</v>
      </c>
      <c r="F2301" t="s">
        <v>47</v>
      </c>
    </row>
    <row r="2302" spans="1:6" x14ac:dyDescent="0.25">
      <c r="A2302" t="str">
        <f t="shared" si="35"/>
        <v>IX_GC_92</v>
      </c>
      <c r="B2302">
        <v>92</v>
      </c>
      <c r="C2302" t="s">
        <v>5</v>
      </c>
      <c r="D2302">
        <v>8.5730000000000008E-3</v>
      </c>
      <c r="E2302" t="s">
        <v>41</v>
      </c>
      <c r="F2302" t="s">
        <v>47</v>
      </c>
    </row>
    <row r="2303" spans="1:6" x14ac:dyDescent="0.25">
      <c r="A2303" t="str">
        <f t="shared" si="35"/>
        <v>IX_GC_94</v>
      </c>
      <c r="B2303">
        <v>94</v>
      </c>
      <c r="C2303" t="s">
        <v>5</v>
      </c>
      <c r="D2303">
        <v>8.3911999999999997E-3</v>
      </c>
      <c r="E2303" t="s">
        <v>41</v>
      </c>
      <c r="F2303" t="s">
        <v>47</v>
      </c>
    </row>
    <row r="2304" spans="1:6" x14ac:dyDescent="0.25">
      <c r="A2304" t="str">
        <f t="shared" si="35"/>
        <v>IX_GC_96</v>
      </c>
      <c r="B2304">
        <v>96</v>
      </c>
      <c r="C2304" t="s">
        <v>5</v>
      </c>
      <c r="D2304">
        <v>8.2100000000000003E-3</v>
      </c>
      <c r="E2304" t="s">
        <v>41</v>
      </c>
      <c r="F2304" t="s">
        <v>47</v>
      </c>
    </row>
    <row r="2305" spans="1:6" x14ac:dyDescent="0.25">
      <c r="A2305" t="str">
        <f t="shared" si="35"/>
        <v>IX_GC_98</v>
      </c>
      <c r="B2305">
        <v>98</v>
      </c>
      <c r="C2305" t="s">
        <v>5</v>
      </c>
      <c r="D2305">
        <v>8.0284999999999992E-3</v>
      </c>
      <c r="E2305" t="s">
        <v>41</v>
      </c>
      <c r="F2305" t="s">
        <v>47</v>
      </c>
    </row>
    <row r="2306" spans="1:6" x14ac:dyDescent="0.25">
      <c r="A2306" t="str">
        <f t="shared" ref="A2306:A2369" si="36">C2306&amp;"_"&amp;E2306&amp;"_"&amp;B2306</f>
        <v>IX_GC_100</v>
      </c>
      <c r="B2306">
        <v>100</v>
      </c>
      <c r="C2306" t="s">
        <v>5</v>
      </c>
      <c r="D2306">
        <v>7.8467999999999993E-3</v>
      </c>
      <c r="E2306" t="s">
        <v>41</v>
      </c>
      <c r="F2306" t="s">
        <v>47</v>
      </c>
    </row>
    <row r="2307" spans="1:6" x14ac:dyDescent="0.25">
      <c r="A2307" t="str">
        <f t="shared" si="36"/>
        <v>IX_GC_102</v>
      </c>
      <c r="B2307">
        <v>102</v>
      </c>
      <c r="C2307" t="s">
        <v>5</v>
      </c>
      <c r="D2307">
        <v>7.6654999999999996E-3</v>
      </c>
      <c r="E2307" t="s">
        <v>41</v>
      </c>
      <c r="F2307" t="s">
        <v>47</v>
      </c>
    </row>
    <row r="2308" spans="1:6" x14ac:dyDescent="0.25">
      <c r="A2308" t="str">
        <f t="shared" si="36"/>
        <v>IX_GC_104</v>
      </c>
      <c r="B2308">
        <v>104</v>
      </c>
      <c r="C2308" t="s">
        <v>5</v>
      </c>
      <c r="D2308">
        <v>7.4838999999999999E-3</v>
      </c>
      <c r="E2308" t="s">
        <v>41</v>
      </c>
      <c r="F2308" t="s">
        <v>47</v>
      </c>
    </row>
    <row r="2309" spans="1:6" x14ac:dyDescent="0.25">
      <c r="A2309" t="str">
        <f t="shared" si="36"/>
        <v>IX_GC_106</v>
      </c>
      <c r="B2309">
        <v>106</v>
      </c>
      <c r="C2309" t="s">
        <v>5</v>
      </c>
      <c r="D2309">
        <v>7.3023000000000003E-3</v>
      </c>
      <c r="E2309" t="s">
        <v>41</v>
      </c>
      <c r="F2309" t="s">
        <v>47</v>
      </c>
    </row>
    <row r="2310" spans="1:6" x14ac:dyDescent="0.25">
      <c r="A2310" t="str">
        <f t="shared" si="36"/>
        <v>IX_GC_108</v>
      </c>
      <c r="B2310">
        <v>108</v>
      </c>
      <c r="C2310" t="s">
        <v>5</v>
      </c>
      <c r="D2310">
        <v>7.1209000000000003E-3</v>
      </c>
      <c r="E2310" t="s">
        <v>41</v>
      </c>
      <c r="F2310" t="s">
        <v>47</v>
      </c>
    </row>
    <row r="2311" spans="1:6" x14ac:dyDescent="0.25">
      <c r="A2311" t="str">
        <f t="shared" si="36"/>
        <v>IX_GC_110</v>
      </c>
      <c r="B2311">
        <v>110</v>
      </c>
      <c r="C2311" t="s">
        <v>5</v>
      </c>
      <c r="D2311">
        <v>6.9394000000000001E-3</v>
      </c>
      <c r="E2311" t="s">
        <v>41</v>
      </c>
      <c r="F2311" t="s">
        <v>47</v>
      </c>
    </row>
    <row r="2312" spans="1:6" x14ac:dyDescent="0.25">
      <c r="A2312" t="str">
        <f t="shared" si="36"/>
        <v>IX_GC_112</v>
      </c>
      <c r="B2312">
        <v>112</v>
      </c>
      <c r="C2312" t="s">
        <v>5</v>
      </c>
      <c r="D2312">
        <v>6.7577999999999996E-3</v>
      </c>
      <c r="E2312" t="s">
        <v>41</v>
      </c>
      <c r="F2312" t="s">
        <v>47</v>
      </c>
    </row>
    <row r="2313" spans="1:6" x14ac:dyDescent="0.25">
      <c r="A2313" t="str">
        <f t="shared" si="36"/>
        <v>IX_GC_114</v>
      </c>
      <c r="B2313">
        <v>114</v>
      </c>
      <c r="C2313" t="s">
        <v>5</v>
      </c>
      <c r="D2313">
        <v>6.5763999999999996E-3</v>
      </c>
      <c r="E2313" t="s">
        <v>41</v>
      </c>
      <c r="F2313" t="s">
        <v>47</v>
      </c>
    </row>
    <row r="2314" spans="1:6" x14ac:dyDescent="0.25">
      <c r="A2314" t="str">
        <f t="shared" si="36"/>
        <v>IX_GC_116</v>
      </c>
      <c r="B2314">
        <v>116</v>
      </c>
      <c r="C2314" t="s">
        <v>5</v>
      </c>
      <c r="D2314">
        <v>6.3946000000000003E-3</v>
      </c>
      <c r="E2314" t="s">
        <v>41</v>
      </c>
      <c r="F2314" t="s">
        <v>47</v>
      </c>
    </row>
    <row r="2315" spans="1:6" x14ac:dyDescent="0.25">
      <c r="A2315" t="str">
        <f t="shared" si="36"/>
        <v>IX_GC_118</v>
      </c>
      <c r="B2315">
        <v>118</v>
      </c>
      <c r="C2315" t="s">
        <v>5</v>
      </c>
      <c r="D2315">
        <v>6.2135000000000003E-3</v>
      </c>
      <c r="E2315" t="s">
        <v>41</v>
      </c>
      <c r="F2315" t="s">
        <v>47</v>
      </c>
    </row>
    <row r="2316" spans="1:6" x14ac:dyDescent="0.25">
      <c r="A2316" t="str">
        <f t="shared" si="36"/>
        <v>IX_GC_120</v>
      </c>
      <c r="B2316">
        <v>120</v>
      </c>
      <c r="C2316" t="s">
        <v>5</v>
      </c>
      <c r="D2316">
        <v>6.0318999999999998E-3</v>
      </c>
      <c r="E2316" t="s">
        <v>41</v>
      </c>
      <c r="F2316" t="s">
        <v>47</v>
      </c>
    </row>
    <row r="2317" spans="1:6" x14ac:dyDescent="0.25">
      <c r="A2317" t="str">
        <f t="shared" si="36"/>
        <v>IX_GC_122</v>
      </c>
      <c r="B2317">
        <v>122</v>
      </c>
      <c r="C2317" t="s">
        <v>5</v>
      </c>
      <c r="D2317">
        <v>5.8503000000000001E-3</v>
      </c>
      <c r="E2317" t="s">
        <v>41</v>
      </c>
      <c r="F2317" t="s">
        <v>47</v>
      </c>
    </row>
    <row r="2318" spans="1:6" x14ac:dyDescent="0.25">
      <c r="A2318" t="str">
        <f t="shared" si="36"/>
        <v>IX_GC_124</v>
      </c>
      <c r="B2318">
        <v>124</v>
      </c>
      <c r="C2318" t="s">
        <v>5</v>
      </c>
      <c r="D2318">
        <v>5.6689000000000002E-3</v>
      </c>
      <c r="E2318" t="s">
        <v>41</v>
      </c>
      <c r="F2318" t="s">
        <v>47</v>
      </c>
    </row>
    <row r="2319" spans="1:6" x14ac:dyDescent="0.25">
      <c r="A2319" t="str">
        <f t="shared" si="36"/>
        <v>IX_GC_126</v>
      </c>
      <c r="B2319">
        <v>126</v>
      </c>
      <c r="C2319" t="s">
        <v>5</v>
      </c>
      <c r="D2319">
        <v>5.4872999999999996E-3</v>
      </c>
      <c r="E2319" t="s">
        <v>41</v>
      </c>
      <c r="F2319" t="s">
        <v>47</v>
      </c>
    </row>
    <row r="2320" spans="1:6" x14ac:dyDescent="0.25">
      <c r="A2320" t="str">
        <f t="shared" si="36"/>
        <v>IX_GC_128</v>
      </c>
      <c r="B2320">
        <v>128</v>
      </c>
      <c r="C2320" t="s">
        <v>5</v>
      </c>
      <c r="D2320">
        <v>5.4028000000000001E-3</v>
      </c>
      <c r="E2320" t="s">
        <v>41</v>
      </c>
      <c r="F2320" t="s">
        <v>47</v>
      </c>
    </row>
    <row r="2321" spans="1:6" x14ac:dyDescent="0.25">
      <c r="A2321" t="str">
        <f t="shared" si="36"/>
        <v>IX_GC_130</v>
      </c>
      <c r="B2321">
        <v>130</v>
      </c>
      <c r="C2321" t="s">
        <v>5</v>
      </c>
      <c r="D2321">
        <v>5.3187E-3</v>
      </c>
      <c r="E2321" t="s">
        <v>41</v>
      </c>
      <c r="F2321" t="s">
        <v>47</v>
      </c>
    </row>
    <row r="2322" spans="1:6" x14ac:dyDescent="0.25">
      <c r="A2322" t="str">
        <f t="shared" si="36"/>
        <v>IX_GC_132</v>
      </c>
      <c r="B2322">
        <v>132</v>
      </c>
      <c r="C2322" t="s">
        <v>5</v>
      </c>
      <c r="D2322">
        <v>5.2344000000000002E-3</v>
      </c>
      <c r="E2322" t="s">
        <v>41</v>
      </c>
      <c r="F2322" t="s">
        <v>47</v>
      </c>
    </row>
    <row r="2323" spans="1:6" x14ac:dyDescent="0.25">
      <c r="A2323" t="str">
        <f t="shared" si="36"/>
        <v>IX_GC_134</v>
      </c>
      <c r="B2323">
        <v>134</v>
      </c>
      <c r="C2323" t="s">
        <v>5</v>
      </c>
      <c r="D2323">
        <v>5.1501000000000003E-3</v>
      </c>
      <c r="E2323" t="s">
        <v>41</v>
      </c>
      <c r="F2323" t="s">
        <v>47</v>
      </c>
    </row>
    <row r="2324" spans="1:6" x14ac:dyDescent="0.25">
      <c r="A2324" t="str">
        <f t="shared" si="36"/>
        <v>IX_GC_136</v>
      </c>
      <c r="B2324">
        <v>136</v>
      </c>
      <c r="C2324" t="s">
        <v>5</v>
      </c>
      <c r="D2324">
        <v>5.0657000000000002E-3</v>
      </c>
      <c r="E2324" t="s">
        <v>41</v>
      </c>
      <c r="F2324" t="s">
        <v>47</v>
      </c>
    </row>
    <row r="2325" spans="1:6" x14ac:dyDescent="0.25">
      <c r="A2325" t="str">
        <f t="shared" si="36"/>
        <v>IX_GC_138</v>
      </c>
      <c r="B2325">
        <v>138</v>
      </c>
      <c r="C2325" t="s">
        <v>5</v>
      </c>
      <c r="D2325">
        <v>4.9814000000000004E-3</v>
      </c>
      <c r="E2325" t="s">
        <v>41</v>
      </c>
      <c r="F2325" t="s">
        <v>47</v>
      </c>
    </row>
    <row r="2326" spans="1:6" x14ac:dyDescent="0.25">
      <c r="A2326" t="str">
        <f t="shared" si="36"/>
        <v>IX_GC_140</v>
      </c>
      <c r="B2326">
        <v>140</v>
      </c>
      <c r="C2326" t="s">
        <v>5</v>
      </c>
      <c r="D2326">
        <v>4.8970999999999997E-3</v>
      </c>
      <c r="E2326" t="s">
        <v>41</v>
      </c>
      <c r="F2326" t="s">
        <v>47</v>
      </c>
    </row>
    <row r="2327" spans="1:6" x14ac:dyDescent="0.25">
      <c r="A2327" t="str">
        <f t="shared" si="36"/>
        <v>IX_GC_142</v>
      </c>
      <c r="B2327">
        <v>142</v>
      </c>
      <c r="C2327" t="s">
        <v>5</v>
      </c>
      <c r="D2327">
        <v>4.8127999999999999E-3</v>
      </c>
      <c r="E2327" t="s">
        <v>41</v>
      </c>
      <c r="F2327" t="s">
        <v>47</v>
      </c>
    </row>
    <row r="2328" spans="1:6" x14ac:dyDescent="0.25">
      <c r="A2328" t="str">
        <f t="shared" si="36"/>
        <v>IX_GC_144</v>
      </c>
      <c r="B2328">
        <v>144</v>
      </c>
      <c r="C2328" t="s">
        <v>5</v>
      </c>
      <c r="D2328">
        <v>4.7285000000000001E-3</v>
      </c>
      <c r="E2328" t="s">
        <v>41</v>
      </c>
      <c r="F2328" t="s">
        <v>47</v>
      </c>
    </row>
    <row r="2329" spans="1:6" x14ac:dyDescent="0.25">
      <c r="A2329" t="str">
        <f t="shared" si="36"/>
        <v>IX_GC_146</v>
      </c>
      <c r="B2329">
        <v>146</v>
      </c>
      <c r="C2329" t="s">
        <v>5</v>
      </c>
      <c r="D2329">
        <v>4.6442000000000002E-3</v>
      </c>
      <c r="E2329" t="s">
        <v>41</v>
      </c>
      <c r="F2329" t="s">
        <v>47</v>
      </c>
    </row>
    <row r="2330" spans="1:6" x14ac:dyDescent="0.25">
      <c r="A2330" t="str">
        <f t="shared" si="36"/>
        <v>IX_GC_148</v>
      </c>
      <c r="B2330">
        <v>148</v>
      </c>
      <c r="C2330" t="s">
        <v>5</v>
      </c>
      <c r="D2330">
        <v>4.5599000000000004E-3</v>
      </c>
      <c r="E2330" t="s">
        <v>41</v>
      </c>
      <c r="F2330" t="s">
        <v>47</v>
      </c>
    </row>
    <row r="2331" spans="1:6" x14ac:dyDescent="0.25">
      <c r="A2331" t="str">
        <f t="shared" si="36"/>
        <v>IX_GC_150</v>
      </c>
      <c r="B2331">
        <v>150</v>
      </c>
      <c r="C2331" t="s">
        <v>5</v>
      </c>
      <c r="D2331">
        <v>4.4755000000000003E-3</v>
      </c>
      <c r="E2331" t="s">
        <v>41</v>
      </c>
      <c r="F2331" t="s">
        <v>47</v>
      </c>
    </row>
    <row r="2332" spans="1:6" x14ac:dyDescent="0.25">
      <c r="A2332" t="str">
        <f t="shared" si="36"/>
        <v>IX_GC_152</v>
      </c>
      <c r="B2332">
        <v>152</v>
      </c>
      <c r="C2332" t="s">
        <v>5</v>
      </c>
      <c r="D2332">
        <v>4.3911000000000002E-3</v>
      </c>
      <c r="E2332" t="s">
        <v>41</v>
      </c>
      <c r="F2332" t="s">
        <v>47</v>
      </c>
    </row>
    <row r="2333" spans="1:6" x14ac:dyDescent="0.25">
      <c r="A2333" t="str">
        <f t="shared" si="36"/>
        <v>IX_GC_154</v>
      </c>
      <c r="B2333">
        <v>154</v>
      </c>
      <c r="C2333" t="s">
        <v>5</v>
      </c>
      <c r="D2333">
        <v>4.3068999999999998E-3</v>
      </c>
      <c r="E2333" t="s">
        <v>41</v>
      </c>
      <c r="F2333" t="s">
        <v>47</v>
      </c>
    </row>
    <row r="2334" spans="1:6" x14ac:dyDescent="0.25">
      <c r="A2334" t="str">
        <f t="shared" si="36"/>
        <v>IX_GC_156</v>
      </c>
      <c r="B2334">
        <v>156</v>
      </c>
      <c r="C2334" t="s">
        <v>5</v>
      </c>
      <c r="D2334">
        <v>4.2227000000000002E-3</v>
      </c>
      <c r="E2334" t="s">
        <v>41</v>
      </c>
      <c r="F2334" t="s">
        <v>47</v>
      </c>
    </row>
    <row r="2335" spans="1:6" x14ac:dyDescent="0.25">
      <c r="A2335" t="str">
        <f t="shared" si="36"/>
        <v>IX_GC_158</v>
      </c>
      <c r="B2335">
        <v>158</v>
      </c>
      <c r="C2335" t="s">
        <v>5</v>
      </c>
      <c r="D2335">
        <v>4.1381999999999999E-3</v>
      </c>
      <c r="E2335" t="s">
        <v>41</v>
      </c>
      <c r="F2335" t="s">
        <v>47</v>
      </c>
    </row>
    <row r="2336" spans="1:6" x14ac:dyDescent="0.25">
      <c r="A2336" t="str">
        <f t="shared" si="36"/>
        <v>IX_GC_160</v>
      </c>
      <c r="B2336">
        <v>160</v>
      </c>
      <c r="C2336" t="s">
        <v>5</v>
      </c>
      <c r="D2336">
        <v>4.0540000000000003E-3</v>
      </c>
      <c r="E2336" t="s">
        <v>41</v>
      </c>
      <c r="F2336" t="s">
        <v>47</v>
      </c>
    </row>
    <row r="2337" spans="1:6" x14ac:dyDescent="0.25">
      <c r="A2337" t="str">
        <f t="shared" si="36"/>
        <v>IX_GC_162</v>
      </c>
      <c r="B2337">
        <v>162</v>
      </c>
      <c r="C2337" t="s">
        <v>5</v>
      </c>
      <c r="D2337">
        <v>3.9694999999999999E-3</v>
      </c>
      <c r="E2337" t="s">
        <v>41</v>
      </c>
      <c r="F2337" t="s">
        <v>47</v>
      </c>
    </row>
    <row r="2338" spans="1:6" x14ac:dyDescent="0.25">
      <c r="A2338" t="str">
        <f t="shared" si="36"/>
        <v>IX_GC_164</v>
      </c>
      <c r="B2338">
        <v>164</v>
      </c>
      <c r="C2338" t="s">
        <v>5</v>
      </c>
      <c r="D2338">
        <v>3.8853E-3</v>
      </c>
      <c r="E2338" t="s">
        <v>41</v>
      </c>
      <c r="F2338" t="s">
        <v>47</v>
      </c>
    </row>
    <row r="2339" spans="1:6" x14ac:dyDescent="0.25">
      <c r="A2339" t="str">
        <f t="shared" si="36"/>
        <v>IX_GC_166</v>
      </c>
      <c r="B2339">
        <v>166</v>
      </c>
      <c r="C2339" t="s">
        <v>5</v>
      </c>
      <c r="D2339">
        <v>3.8010000000000001E-3</v>
      </c>
      <c r="E2339" t="s">
        <v>41</v>
      </c>
      <c r="F2339" t="s">
        <v>47</v>
      </c>
    </row>
    <row r="2340" spans="1:6" x14ac:dyDescent="0.25">
      <c r="A2340" t="str">
        <f t="shared" si="36"/>
        <v>IX_GC_168</v>
      </c>
      <c r="B2340">
        <v>168</v>
      </c>
      <c r="C2340" t="s">
        <v>5</v>
      </c>
      <c r="D2340">
        <v>3.7168000000000001E-3</v>
      </c>
      <c r="E2340" t="s">
        <v>41</v>
      </c>
      <c r="F2340" t="s">
        <v>47</v>
      </c>
    </row>
    <row r="2341" spans="1:6" x14ac:dyDescent="0.25">
      <c r="A2341" t="str">
        <f t="shared" si="36"/>
        <v>IX_GC_170</v>
      </c>
      <c r="B2341">
        <v>170</v>
      </c>
      <c r="C2341" t="s">
        <v>5</v>
      </c>
      <c r="D2341">
        <v>3.6323000000000002E-3</v>
      </c>
      <c r="E2341" t="s">
        <v>41</v>
      </c>
      <c r="F2341" t="s">
        <v>47</v>
      </c>
    </row>
    <row r="2342" spans="1:6" x14ac:dyDescent="0.25">
      <c r="A2342" t="str">
        <f t="shared" si="36"/>
        <v>IX_GC_172</v>
      </c>
      <c r="B2342">
        <v>172</v>
      </c>
      <c r="C2342" t="s">
        <v>5</v>
      </c>
      <c r="D2342">
        <v>3.5479999999999999E-3</v>
      </c>
      <c r="E2342" t="s">
        <v>41</v>
      </c>
      <c r="F2342" t="s">
        <v>47</v>
      </c>
    </row>
    <row r="2343" spans="1:6" x14ac:dyDescent="0.25">
      <c r="A2343" t="str">
        <f t="shared" si="36"/>
        <v>IX_GC_174</v>
      </c>
      <c r="B2343">
        <v>174</v>
      </c>
      <c r="C2343" t="s">
        <v>5</v>
      </c>
      <c r="D2343">
        <v>3.4637000000000001E-3</v>
      </c>
      <c r="E2343" t="s">
        <v>41</v>
      </c>
      <c r="F2343" t="s">
        <v>47</v>
      </c>
    </row>
    <row r="2344" spans="1:6" x14ac:dyDescent="0.25">
      <c r="A2344" t="str">
        <f t="shared" si="36"/>
        <v>IX_GC_176</v>
      </c>
      <c r="B2344">
        <v>176</v>
      </c>
      <c r="C2344" t="s">
        <v>5</v>
      </c>
      <c r="D2344">
        <v>3.3795000000000001E-3</v>
      </c>
      <c r="E2344" t="s">
        <v>41</v>
      </c>
      <c r="F2344" t="s">
        <v>47</v>
      </c>
    </row>
    <row r="2345" spans="1:6" x14ac:dyDescent="0.25">
      <c r="A2345" t="str">
        <f t="shared" si="36"/>
        <v>IX_GC_178</v>
      </c>
      <c r="B2345">
        <v>178</v>
      </c>
      <c r="C2345" t="s">
        <v>5</v>
      </c>
      <c r="D2345">
        <v>3.2950000000000002E-3</v>
      </c>
      <c r="E2345" t="s">
        <v>41</v>
      </c>
      <c r="F2345" t="s">
        <v>47</v>
      </c>
    </row>
    <row r="2346" spans="1:6" x14ac:dyDescent="0.25">
      <c r="A2346" t="str">
        <f t="shared" si="36"/>
        <v>IX_GC_180</v>
      </c>
      <c r="B2346">
        <v>180</v>
      </c>
      <c r="C2346" t="s">
        <v>5</v>
      </c>
      <c r="D2346">
        <v>3.2108000000000002E-3</v>
      </c>
      <c r="E2346" t="s">
        <v>41</v>
      </c>
      <c r="F2346" t="s">
        <v>47</v>
      </c>
    </row>
    <row r="2347" spans="1:6" x14ac:dyDescent="0.25">
      <c r="A2347" t="str">
        <f t="shared" si="36"/>
        <v>IX_GC_182</v>
      </c>
      <c r="B2347">
        <v>182</v>
      </c>
      <c r="C2347" t="s">
        <v>5</v>
      </c>
      <c r="D2347">
        <v>3.1264000000000001E-3</v>
      </c>
      <c r="E2347" t="s">
        <v>41</v>
      </c>
      <c r="F2347" t="s">
        <v>47</v>
      </c>
    </row>
    <row r="2348" spans="1:6" x14ac:dyDescent="0.25">
      <c r="A2348" t="str">
        <f t="shared" si="36"/>
        <v>IX_GC_184</v>
      </c>
      <c r="B2348">
        <v>184</v>
      </c>
      <c r="C2348" t="s">
        <v>5</v>
      </c>
      <c r="D2348">
        <v>3.0423E-3</v>
      </c>
      <c r="E2348" t="s">
        <v>41</v>
      </c>
      <c r="F2348" t="s">
        <v>47</v>
      </c>
    </row>
    <row r="2349" spans="1:6" x14ac:dyDescent="0.25">
      <c r="A2349" t="str">
        <f t="shared" si="36"/>
        <v>IX_GC_186</v>
      </c>
      <c r="B2349">
        <v>186</v>
      </c>
      <c r="C2349" t="s">
        <v>5</v>
      </c>
      <c r="D2349">
        <v>2.9578E-3</v>
      </c>
      <c r="E2349" t="s">
        <v>41</v>
      </c>
      <c r="F2349" t="s">
        <v>47</v>
      </c>
    </row>
    <row r="2350" spans="1:6" x14ac:dyDescent="0.25">
      <c r="A2350" t="str">
        <f t="shared" si="36"/>
        <v>IX_GC_188</v>
      </c>
      <c r="B2350">
        <v>188</v>
      </c>
      <c r="C2350" t="s">
        <v>5</v>
      </c>
      <c r="D2350">
        <v>2.8735000000000002E-3</v>
      </c>
      <c r="E2350" t="s">
        <v>41</v>
      </c>
      <c r="F2350" t="s">
        <v>47</v>
      </c>
    </row>
    <row r="2351" spans="1:6" x14ac:dyDescent="0.25">
      <c r="A2351" t="str">
        <f t="shared" si="36"/>
        <v>IX_GC_190</v>
      </c>
      <c r="B2351">
        <v>190</v>
      </c>
      <c r="C2351" t="s">
        <v>5</v>
      </c>
      <c r="D2351">
        <v>2.7891999999999999E-3</v>
      </c>
      <c r="E2351" t="s">
        <v>41</v>
      </c>
      <c r="F2351" t="s">
        <v>47</v>
      </c>
    </row>
    <row r="2352" spans="1:6" x14ac:dyDescent="0.25">
      <c r="A2352" t="str">
        <f t="shared" si="36"/>
        <v>IX_GC_192</v>
      </c>
      <c r="B2352">
        <v>192</v>
      </c>
      <c r="C2352" t="s">
        <v>5</v>
      </c>
      <c r="D2352">
        <v>2.7049999999999999E-3</v>
      </c>
      <c r="E2352" t="s">
        <v>41</v>
      </c>
      <c r="F2352" t="s">
        <v>47</v>
      </c>
    </row>
    <row r="2353" spans="1:6" x14ac:dyDescent="0.25">
      <c r="A2353" t="str">
        <f t="shared" si="36"/>
        <v>IX_GC_194</v>
      </c>
      <c r="B2353">
        <v>194</v>
      </c>
      <c r="C2353" t="s">
        <v>5</v>
      </c>
      <c r="D2353">
        <v>2.6205E-3</v>
      </c>
      <c r="E2353" t="s">
        <v>41</v>
      </c>
      <c r="F2353" t="s">
        <v>47</v>
      </c>
    </row>
    <row r="2354" spans="1:6" x14ac:dyDescent="0.25">
      <c r="A2354" t="str">
        <f t="shared" si="36"/>
        <v>IX_GC_196</v>
      </c>
      <c r="B2354">
        <v>196</v>
      </c>
      <c r="C2354" t="s">
        <v>5</v>
      </c>
      <c r="D2354">
        <v>2.5363E-3</v>
      </c>
      <c r="E2354" t="s">
        <v>41</v>
      </c>
      <c r="F2354" t="s">
        <v>47</v>
      </c>
    </row>
    <row r="2355" spans="1:6" x14ac:dyDescent="0.25">
      <c r="A2355" t="str">
        <f t="shared" si="36"/>
        <v>IX_GC_198</v>
      </c>
      <c r="B2355">
        <v>198</v>
      </c>
      <c r="C2355" t="s">
        <v>5</v>
      </c>
      <c r="D2355">
        <v>2.4518999999999999E-3</v>
      </c>
      <c r="E2355" t="s">
        <v>41</v>
      </c>
      <c r="F2355" t="s">
        <v>47</v>
      </c>
    </row>
    <row r="2356" spans="1:6" x14ac:dyDescent="0.25">
      <c r="A2356" t="str">
        <f t="shared" si="36"/>
        <v>IX_GC_200</v>
      </c>
      <c r="B2356">
        <v>200</v>
      </c>
      <c r="C2356" t="s">
        <v>5</v>
      </c>
      <c r="D2356">
        <v>2.3678000000000002E-3</v>
      </c>
      <c r="E2356" t="s">
        <v>41</v>
      </c>
      <c r="F2356" t="s">
        <v>47</v>
      </c>
    </row>
    <row r="2357" spans="1:6" x14ac:dyDescent="0.25">
      <c r="A2357" t="str">
        <f t="shared" si="36"/>
        <v>IX_GC_202</v>
      </c>
      <c r="B2357">
        <v>202</v>
      </c>
      <c r="C2357" t="s">
        <v>5</v>
      </c>
      <c r="D2357">
        <v>2.3162E-3</v>
      </c>
      <c r="E2357" t="s">
        <v>41</v>
      </c>
      <c r="F2357" t="s">
        <v>47</v>
      </c>
    </row>
    <row r="2358" spans="1:6" x14ac:dyDescent="0.25">
      <c r="A2358" t="str">
        <f t="shared" si="36"/>
        <v>IX_GC_204</v>
      </c>
      <c r="B2358">
        <v>204</v>
      </c>
      <c r="C2358" t="s">
        <v>5</v>
      </c>
      <c r="D2358">
        <v>2.2647000000000001E-3</v>
      </c>
      <c r="E2358" t="s">
        <v>41</v>
      </c>
      <c r="F2358" t="s">
        <v>47</v>
      </c>
    </row>
    <row r="2359" spans="1:6" x14ac:dyDescent="0.25">
      <c r="A2359" t="str">
        <f t="shared" si="36"/>
        <v>IX_GC_206</v>
      </c>
      <c r="B2359">
        <v>206</v>
      </c>
      <c r="C2359" t="s">
        <v>5</v>
      </c>
      <c r="D2359">
        <v>2.2133000000000001E-3</v>
      </c>
      <c r="E2359" t="s">
        <v>41</v>
      </c>
      <c r="F2359" t="s">
        <v>47</v>
      </c>
    </row>
    <row r="2360" spans="1:6" x14ac:dyDescent="0.25">
      <c r="A2360" t="str">
        <f t="shared" si="36"/>
        <v>IX_GC_208</v>
      </c>
      <c r="B2360">
        <v>208</v>
      </c>
      <c r="C2360" t="s">
        <v>5</v>
      </c>
      <c r="D2360">
        <v>2.1618000000000002E-3</v>
      </c>
      <c r="E2360" t="s">
        <v>41</v>
      </c>
      <c r="F2360" t="s">
        <v>47</v>
      </c>
    </row>
    <row r="2361" spans="1:6" x14ac:dyDescent="0.25">
      <c r="A2361" t="str">
        <f t="shared" si="36"/>
        <v>IX_GC_210</v>
      </c>
      <c r="B2361">
        <v>210</v>
      </c>
      <c r="C2361" t="s">
        <v>5</v>
      </c>
      <c r="D2361">
        <v>2.1102999999999998E-3</v>
      </c>
      <c r="E2361" t="s">
        <v>41</v>
      </c>
      <c r="F2361" t="s">
        <v>47</v>
      </c>
    </row>
    <row r="2362" spans="1:6" x14ac:dyDescent="0.25">
      <c r="A2362" t="str">
        <f t="shared" si="36"/>
        <v>IX_GC_212</v>
      </c>
      <c r="B2362">
        <v>212</v>
      </c>
      <c r="C2362" t="s">
        <v>5</v>
      </c>
      <c r="D2362">
        <v>2.0588E-3</v>
      </c>
      <c r="E2362" t="s">
        <v>41</v>
      </c>
      <c r="F2362" t="s">
        <v>47</v>
      </c>
    </row>
    <row r="2363" spans="1:6" x14ac:dyDescent="0.25">
      <c r="A2363" t="str">
        <f t="shared" si="36"/>
        <v>IX_GC_214</v>
      </c>
      <c r="B2363">
        <v>214</v>
      </c>
      <c r="C2363" t="s">
        <v>5</v>
      </c>
      <c r="D2363">
        <v>2.0073999999999999E-3</v>
      </c>
      <c r="E2363" t="s">
        <v>41</v>
      </c>
      <c r="F2363" t="s">
        <v>47</v>
      </c>
    </row>
    <row r="2364" spans="1:6" x14ac:dyDescent="0.25">
      <c r="A2364" t="str">
        <f t="shared" si="36"/>
        <v>IX_GC_216</v>
      </c>
      <c r="B2364">
        <v>216</v>
      </c>
      <c r="C2364" t="s">
        <v>5</v>
      </c>
      <c r="D2364">
        <v>1.9558000000000002E-3</v>
      </c>
      <c r="E2364" t="s">
        <v>41</v>
      </c>
      <c r="F2364" t="s">
        <v>47</v>
      </c>
    </row>
    <row r="2365" spans="1:6" x14ac:dyDescent="0.25">
      <c r="A2365" t="str">
        <f t="shared" si="36"/>
        <v>IX_GC_218</v>
      </c>
      <c r="B2365">
        <v>218</v>
      </c>
      <c r="C2365" t="s">
        <v>5</v>
      </c>
      <c r="D2365">
        <v>1.9044000000000001E-3</v>
      </c>
      <c r="E2365" t="s">
        <v>41</v>
      </c>
      <c r="F2365" t="s">
        <v>47</v>
      </c>
    </row>
    <row r="2366" spans="1:6" x14ac:dyDescent="0.25">
      <c r="A2366" t="str">
        <f t="shared" si="36"/>
        <v>IX_GC_220</v>
      </c>
      <c r="B2366">
        <v>220</v>
      </c>
      <c r="C2366" t="s">
        <v>5</v>
      </c>
      <c r="D2366">
        <v>1.8529E-3</v>
      </c>
      <c r="E2366" t="s">
        <v>41</v>
      </c>
      <c r="F2366" t="s">
        <v>47</v>
      </c>
    </row>
    <row r="2367" spans="1:6" x14ac:dyDescent="0.25">
      <c r="A2367" t="str">
        <f t="shared" si="36"/>
        <v>IX_GC_222</v>
      </c>
      <c r="B2367">
        <v>222</v>
      </c>
      <c r="C2367" t="s">
        <v>5</v>
      </c>
      <c r="D2367">
        <v>1.8014999999999999E-3</v>
      </c>
      <c r="E2367" t="s">
        <v>41</v>
      </c>
      <c r="F2367" t="s">
        <v>47</v>
      </c>
    </row>
    <row r="2368" spans="1:6" x14ac:dyDescent="0.25">
      <c r="A2368" t="str">
        <f t="shared" si="36"/>
        <v>IX_GC_224</v>
      </c>
      <c r="B2368">
        <v>224</v>
      </c>
      <c r="C2368" t="s">
        <v>5</v>
      </c>
      <c r="D2368">
        <v>1.7499E-3</v>
      </c>
      <c r="E2368" t="s">
        <v>41</v>
      </c>
      <c r="F2368" t="s">
        <v>47</v>
      </c>
    </row>
    <row r="2369" spans="1:6" x14ac:dyDescent="0.25">
      <c r="A2369" t="str">
        <f t="shared" si="36"/>
        <v>IX_GC_226</v>
      </c>
      <c r="B2369">
        <v>226</v>
      </c>
      <c r="C2369" t="s">
        <v>5</v>
      </c>
      <c r="D2369">
        <v>1.6986E-3</v>
      </c>
      <c r="E2369" t="s">
        <v>41</v>
      </c>
      <c r="F2369" t="s">
        <v>47</v>
      </c>
    </row>
    <row r="2370" spans="1:6" x14ac:dyDescent="0.25">
      <c r="A2370" t="str">
        <f t="shared" ref="A2370:A2433" si="37">C2370&amp;"_"&amp;E2370&amp;"_"&amp;B2370</f>
        <v>IX_GC_228</v>
      </c>
      <c r="B2370">
        <v>228</v>
      </c>
      <c r="C2370" t="s">
        <v>5</v>
      </c>
      <c r="D2370">
        <v>1.647E-3</v>
      </c>
      <c r="E2370" t="s">
        <v>41</v>
      </c>
      <c r="F2370" t="s">
        <v>47</v>
      </c>
    </row>
    <row r="2371" spans="1:6" x14ac:dyDescent="0.25">
      <c r="A2371" t="str">
        <f t="shared" si="37"/>
        <v>IX_GC_230</v>
      </c>
      <c r="B2371">
        <v>230</v>
      </c>
      <c r="C2371" t="s">
        <v>5</v>
      </c>
      <c r="D2371">
        <v>1.5957E-3</v>
      </c>
      <c r="E2371" t="s">
        <v>41</v>
      </c>
      <c r="F2371" t="s">
        <v>47</v>
      </c>
    </row>
    <row r="2372" spans="1:6" x14ac:dyDescent="0.25">
      <c r="A2372" t="str">
        <f t="shared" si="37"/>
        <v>IX_GC_232</v>
      </c>
      <c r="B2372">
        <v>232</v>
      </c>
      <c r="C2372" t="s">
        <v>5</v>
      </c>
      <c r="D2372">
        <v>1.5441000000000001E-3</v>
      </c>
      <c r="E2372" t="s">
        <v>41</v>
      </c>
      <c r="F2372" t="s">
        <v>47</v>
      </c>
    </row>
    <row r="2373" spans="1:6" x14ac:dyDescent="0.25">
      <c r="A2373" t="str">
        <f t="shared" si="37"/>
        <v>IX_GC_234</v>
      </c>
      <c r="B2373">
        <v>234</v>
      </c>
      <c r="C2373" t="s">
        <v>5</v>
      </c>
      <c r="D2373">
        <v>1.4927E-3</v>
      </c>
      <c r="E2373" t="s">
        <v>41</v>
      </c>
      <c r="F2373" t="s">
        <v>47</v>
      </c>
    </row>
    <row r="2374" spans="1:6" x14ac:dyDescent="0.25">
      <c r="A2374" t="str">
        <f t="shared" si="37"/>
        <v>IX_GC_236</v>
      </c>
      <c r="B2374">
        <v>236</v>
      </c>
      <c r="C2374" t="s">
        <v>5</v>
      </c>
      <c r="D2374">
        <v>1.4411000000000001E-3</v>
      </c>
      <c r="E2374" t="s">
        <v>41</v>
      </c>
      <c r="F2374" t="s">
        <v>47</v>
      </c>
    </row>
    <row r="2375" spans="1:6" x14ac:dyDescent="0.25">
      <c r="A2375" t="str">
        <f t="shared" si="37"/>
        <v>IX_GC_238</v>
      </c>
      <c r="B2375">
        <v>238</v>
      </c>
      <c r="C2375" t="s">
        <v>5</v>
      </c>
      <c r="D2375">
        <v>1.3895999999999999E-3</v>
      </c>
      <c r="E2375" t="s">
        <v>41</v>
      </c>
      <c r="F2375" t="s">
        <v>47</v>
      </c>
    </row>
    <row r="2376" spans="1:6" x14ac:dyDescent="0.25">
      <c r="A2376" t="str">
        <f t="shared" si="37"/>
        <v>IX_GC_240</v>
      </c>
      <c r="B2376">
        <v>240</v>
      </c>
      <c r="C2376" t="s">
        <v>5</v>
      </c>
      <c r="D2376">
        <v>1.3381999999999999E-3</v>
      </c>
      <c r="E2376" t="s">
        <v>41</v>
      </c>
      <c r="F2376" t="s">
        <v>47</v>
      </c>
    </row>
    <row r="2377" spans="1:6" x14ac:dyDescent="0.25">
      <c r="A2377" t="str">
        <f t="shared" si="37"/>
        <v>IX_GC_242</v>
      </c>
      <c r="B2377">
        <v>242</v>
      </c>
      <c r="C2377" t="s">
        <v>5</v>
      </c>
      <c r="D2377">
        <v>1.2865999999999999E-3</v>
      </c>
      <c r="E2377" t="s">
        <v>41</v>
      </c>
      <c r="F2377" t="s">
        <v>47</v>
      </c>
    </row>
    <row r="2378" spans="1:6" x14ac:dyDescent="0.25">
      <c r="A2378" t="str">
        <f t="shared" si="37"/>
        <v>IX_GC_244</v>
      </c>
      <c r="B2378">
        <v>244</v>
      </c>
      <c r="C2378" t="s">
        <v>5</v>
      </c>
      <c r="D2378">
        <v>1.2354E-3</v>
      </c>
      <c r="E2378" t="s">
        <v>41</v>
      </c>
      <c r="F2378" t="s">
        <v>47</v>
      </c>
    </row>
    <row r="2379" spans="1:6" x14ac:dyDescent="0.25">
      <c r="A2379" t="str">
        <f t="shared" si="37"/>
        <v>IX_GC_246</v>
      </c>
      <c r="B2379">
        <v>246</v>
      </c>
      <c r="C2379" t="s">
        <v>5</v>
      </c>
      <c r="D2379">
        <v>1.1837E-3</v>
      </c>
      <c r="E2379" t="s">
        <v>41</v>
      </c>
      <c r="F2379" t="s">
        <v>47</v>
      </c>
    </row>
    <row r="2380" spans="1:6" x14ac:dyDescent="0.25">
      <c r="A2380" t="str">
        <f t="shared" si="37"/>
        <v>IX_GC_248</v>
      </c>
      <c r="B2380">
        <v>248</v>
      </c>
      <c r="C2380" t="s">
        <v>5</v>
      </c>
      <c r="D2380">
        <v>1.1322999999999999E-3</v>
      </c>
      <c r="E2380" t="s">
        <v>41</v>
      </c>
      <c r="F2380" t="s">
        <v>47</v>
      </c>
    </row>
    <row r="2381" spans="1:6" x14ac:dyDescent="0.25">
      <c r="A2381" t="str">
        <f t="shared" si="37"/>
        <v>IX_GC_250</v>
      </c>
      <c r="B2381">
        <v>250</v>
      </c>
      <c r="C2381" t="s">
        <v>5</v>
      </c>
      <c r="D2381">
        <v>1.0808E-3</v>
      </c>
      <c r="E2381" t="s">
        <v>41</v>
      </c>
      <c r="F2381" t="s">
        <v>47</v>
      </c>
    </row>
    <row r="2382" spans="1:6" x14ac:dyDescent="0.25">
      <c r="A2382" t="str">
        <f t="shared" si="37"/>
        <v>IX_GC_252</v>
      </c>
      <c r="B2382">
        <v>252</v>
      </c>
      <c r="C2382" t="s">
        <v>5</v>
      </c>
      <c r="D2382">
        <v>1.0296000000000001E-3</v>
      </c>
      <c r="E2382" t="s">
        <v>41</v>
      </c>
      <c r="F2382" t="s">
        <v>47</v>
      </c>
    </row>
    <row r="2383" spans="1:6" x14ac:dyDescent="0.25">
      <c r="A2383" t="str">
        <f t="shared" si="37"/>
        <v>IX_GC_254</v>
      </c>
      <c r="B2383">
        <v>254</v>
      </c>
      <c r="C2383" t="s">
        <v>5</v>
      </c>
      <c r="D2383">
        <v>9.7790000000000008E-4</v>
      </c>
      <c r="E2383" t="s">
        <v>41</v>
      </c>
      <c r="F2383" t="s">
        <v>47</v>
      </c>
    </row>
    <row r="2384" spans="1:6" x14ac:dyDescent="0.25">
      <c r="A2384" t="str">
        <f t="shared" si="37"/>
        <v>IX_GC_256</v>
      </c>
      <c r="B2384">
        <v>256</v>
      </c>
      <c r="C2384" t="s">
        <v>5</v>
      </c>
      <c r="D2384">
        <v>9.2650000000000002E-4</v>
      </c>
      <c r="E2384" t="s">
        <v>41</v>
      </c>
      <c r="F2384" t="s">
        <v>47</v>
      </c>
    </row>
    <row r="2385" spans="1:6" x14ac:dyDescent="0.25">
      <c r="A2385" t="str">
        <f t="shared" si="37"/>
        <v>IX_GC_258</v>
      </c>
      <c r="B2385">
        <v>258</v>
      </c>
      <c r="C2385" t="s">
        <v>5</v>
      </c>
      <c r="D2385">
        <v>8.7500000000000002E-4</v>
      </c>
      <c r="E2385" t="s">
        <v>41</v>
      </c>
      <c r="F2385" t="s">
        <v>47</v>
      </c>
    </row>
    <row r="2386" spans="1:6" x14ac:dyDescent="0.25">
      <c r="A2386" t="str">
        <f t="shared" si="37"/>
        <v>IX_GC_260</v>
      </c>
      <c r="B2386">
        <v>260</v>
      </c>
      <c r="C2386" t="s">
        <v>5</v>
      </c>
      <c r="D2386">
        <v>8.2359999999999996E-4</v>
      </c>
      <c r="E2386" t="s">
        <v>41</v>
      </c>
      <c r="F2386" t="s">
        <v>47</v>
      </c>
    </row>
    <row r="2387" spans="1:6" x14ac:dyDescent="0.25">
      <c r="A2387" t="str">
        <f t="shared" si="37"/>
        <v>IX_GC_262</v>
      </c>
      <c r="B2387">
        <v>262</v>
      </c>
      <c r="C2387" t="s">
        <v>5</v>
      </c>
      <c r="D2387">
        <v>7.7200000000000001E-4</v>
      </c>
      <c r="E2387" t="s">
        <v>41</v>
      </c>
      <c r="F2387" t="s">
        <v>47</v>
      </c>
    </row>
    <row r="2388" spans="1:6" x14ac:dyDescent="0.25">
      <c r="A2388" t="str">
        <f t="shared" si="37"/>
        <v>IX_GC_264</v>
      </c>
      <c r="B2388">
        <v>264</v>
      </c>
      <c r="C2388" t="s">
        <v>5</v>
      </c>
      <c r="D2388">
        <v>7.2070000000000001E-4</v>
      </c>
      <c r="E2388" t="s">
        <v>41</v>
      </c>
      <c r="F2388" t="s">
        <v>47</v>
      </c>
    </row>
    <row r="2389" spans="1:6" x14ac:dyDescent="0.25">
      <c r="A2389" t="str">
        <f t="shared" si="37"/>
        <v>IX_GC_266</v>
      </c>
      <c r="B2389">
        <v>266</v>
      </c>
      <c r="C2389" t="s">
        <v>5</v>
      </c>
      <c r="D2389">
        <v>6.692E-4</v>
      </c>
      <c r="E2389" t="s">
        <v>41</v>
      </c>
      <c r="F2389" t="s">
        <v>47</v>
      </c>
    </row>
    <row r="2390" spans="1:6" x14ac:dyDescent="0.25">
      <c r="A2390" t="str">
        <f t="shared" si="37"/>
        <v>IX_GC_268</v>
      </c>
      <c r="B2390">
        <v>268</v>
      </c>
      <c r="C2390" t="s">
        <v>5</v>
      </c>
      <c r="D2390">
        <v>6.1760000000000005E-4</v>
      </c>
      <c r="E2390" t="s">
        <v>41</v>
      </c>
      <c r="F2390" t="s">
        <v>47</v>
      </c>
    </row>
    <row r="2391" spans="1:6" x14ac:dyDescent="0.25">
      <c r="A2391" t="str">
        <f t="shared" si="37"/>
        <v>IX_GC_270</v>
      </c>
      <c r="B2391">
        <v>270</v>
      </c>
      <c r="C2391" t="s">
        <v>5</v>
      </c>
      <c r="D2391">
        <v>5.6630000000000005E-4</v>
      </c>
      <c r="E2391" t="s">
        <v>41</v>
      </c>
      <c r="F2391" t="s">
        <v>47</v>
      </c>
    </row>
    <row r="2392" spans="1:6" x14ac:dyDescent="0.25">
      <c r="A2392" t="str">
        <f t="shared" si="37"/>
        <v>IX_GC_272</v>
      </c>
      <c r="B2392">
        <v>272</v>
      </c>
      <c r="C2392" t="s">
        <v>5</v>
      </c>
      <c r="D2392">
        <v>5.1469999999999999E-4</v>
      </c>
      <c r="E2392" t="s">
        <v>41</v>
      </c>
      <c r="F2392" t="s">
        <v>47</v>
      </c>
    </row>
    <row r="2393" spans="1:6" x14ac:dyDescent="0.25">
      <c r="A2393" t="str">
        <f t="shared" si="37"/>
        <v>IX_GC_274</v>
      </c>
      <c r="B2393">
        <v>274</v>
      </c>
      <c r="C2393" t="s">
        <v>5</v>
      </c>
      <c r="D2393">
        <v>4.6329999999999999E-4</v>
      </c>
      <c r="E2393" t="s">
        <v>41</v>
      </c>
      <c r="F2393" t="s">
        <v>47</v>
      </c>
    </row>
    <row r="2394" spans="1:6" x14ac:dyDescent="0.25">
      <c r="A2394" t="str">
        <f t="shared" si="37"/>
        <v>IX_GC_276</v>
      </c>
      <c r="B2394">
        <v>276</v>
      </c>
      <c r="C2394" t="s">
        <v>5</v>
      </c>
      <c r="D2394">
        <v>4.1169999999999998E-4</v>
      </c>
      <c r="E2394" t="s">
        <v>41</v>
      </c>
      <c r="F2394" t="s">
        <v>47</v>
      </c>
    </row>
    <row r="2395" spans="1:6" x14ac:dyDescent="0.25">
      <c r="A2395" t="str">
        <f t="shared" si="37"/>
        <v>IX_GC_278</v>
      </c>
      <c r="B2395">
        <v>278</v>
      </c>
      <c r="C2395" t="s">
        <v>5</v>
      </c>
      <c r="D2395">
        <v>3.6039999999999998E-4</v>
      </c>
      <c r="E2395" t="s">
        <v>41</v>
      </c>
      <c r="F2395" t="s">
        <v>47</v>
      </c>
    </row>
    <row r="2396" spans="1:6" x14ac:dyDescent="0.25">
      <c r="A2396" t="str">
        <f t="shared" si="37"/>
        <v>IX_GC_280</v>
      </c>
      <c r="B2396">
        <v>280</v>
      </c>
      <c r="C2396" t="s">
        <v>5</v>
      </c>
      <c r="D2396">
        <v>3.0880000000000002E-4</v>
      </c>
      <c r="E2396" t="s">
        <v>41</v>
      </c>
      <c r="F2396" t="s">
        <v>47</v>
      </c>
    </row>
    <row r="2397" spans="1:6" x14ac:dyDescent="0.25">
      <c r="A2397" t="str">
        <f t="shared" si="37"/>
        <v>IX_GC_282</v>
      </c>
      <c r="B2397">
        <v>282</v>
      </c>
      <c r="C2397" t="s">
        <v>5</v>
      </c>
      <c r="D2397">
        <v>2.5730000000000002E-4</v>
      </c>
      <c r="E2397" t="s">
        <v>41</v>
      </c>
      <c r="F2397" t="s">
        <v>47</v>
      </c>
    </row>
    <row r="2398" spans="1:6" x14ac:dyDescent="0.25">
      <c r="A2398" t="str">
        <f t="shared" si="37"/>
        <v>IX_GC_284</v>
      </c>
      <c r="B2398">
        <v>284</v>
      </c>
      <c r="C2398" t="s">
        <v>5</v>
      </c>
      <c r="D2398">
        <v>2.0589999999999999E-4</v>
      </c>
      <c r="E2398" t="s">
        <v>41</v>
      </c>
      <c r="F2398" t="s">
        <v>47</v>
      </c>
    </row>
    <row r="2399" spans="1:6" x14ac:dyDescent="0.25">
      <c r="A2399" t="str">
        <f t="shared" si="37"/>
        <v>IX_GC_286</v>
      </c>
      <c r="B2399">
        <v>286</v>
      </c>
      <c r="C2399" t="s">
        <v>5</v>
      </c>
      <c r="D2399">
        <v>1.5449999999999999E-4</v>
      </c>
      <c r="E2399" t="s">
        <v>41</v>
      </c>
      <c r="F2399" t="s">
        <v>47</v>
      </c>
    </row>
    <row r="2400" spans="1:6" x14ac:dyDescent="0.25">
      <c r="A2400" t="str">
        <f t="shared" si="37"/>
        <v>IX_GC_288</v>
      </c>
      <c r="B2400">
        <v>288</v>
      </c>
      <c r="C2400" t="s">
        <v>5</v>
      </c>
      <c r="D2400">
        <v>1.03E-4</v>
      </c>
      <c r="E2400" t="s">
        <v>41</v>
      </c>
      <c r="F2400" t="s">
        <v>47</v>
      </c>
    </row>
    <row r="2401" spans="1:6" x14ac:dyDescent="0.25">
      <c r="A2401" t="str">
        <f t="shared" si="37"/>
        <v>IX_GC_290</v>
      </c>
      <c r="B2401">
        <v>290</v>
      </c>
      <c r="C2401" t="s">
        <v>5</v>
      </c>
      <c r="D2401" s="83">
        <v>5.1600000000000001E-5</v>
      </c>
      <c r="E2401" t="s">
        <v>41</v>
      </c>
      <c r="F2401" t="s">
        <v>47</v>
      </c>
    </row>
    <row r="2402" spans="1:6" x14ac:dyDescent="0.25">
      <c r="A2402" t="str">
        <f t="shared" si="37"/>
        <v>IX_GC_292</v>
      </c>
      <c r="B2402">
        <v>292</v>
      </c>
      <c r="C2402" t="s">
        <v>5</v>
      </c>
      <c r="D2402">
        <v>0</v>
      </c>
      <c r="E2402" t="s">
        <v>41</v>
      </c>
      <c r="F2402" t="s">
        <v>47</v>
      </c>
    </row>
    <row r="2403" spans="1:6" x14ac:dyDescent="0.25">
      <c r="A2403" t="str">
        <f t="shared" si="37"/>
        <v>IX_GC_294</v>
      </c>
      <c r="B2403">
        <v>294</v>
      </c>
      <c r="C2403" t="s">
        <v>5</v>
      </c>
      <c r="D2403">
        <v>0</v>
      </c>
      <c r="E2403" t="s">
        <v>41</v>
      </c>
      <c r="F2403" t="s">
        <v>47</v>
      </c>
    </row>
    <row r="2404" spans="1:6" x14ac:dyDescent="0.25">
      <c r="A2404" t="str">
        <f t="shared" si="37"/>
        <v>IX_GC_296</v>
      </c>
      <c r="B2404">
        <v>296</v>
      </c>
      <c r="C2404" t="s">
        <v>5</v>
      </c>
      <c r="D2404">
        <v>0</v>
      </c>
      <c r="E2404" t="s">
        <v>41</v>
      </c>
      <c r="F2404" t="s">
        <v>47</v>
      </c>
    </row>
    <row r="2405" spans="1:6" x14ac:dyDescent="0.25">
      <c r="A2405" t="str">
        <f t="shared" si="37"/>
        <v>IX_GC_298</v>
      </c>
      <c r="B2405">
        <v>298</v>
      </c>
      <c r="C2405" t="s">
        <v>5</v>
      </c>
      <c r="D2405">
        <v>0</v>
      </c>
      <c r="E2405" t="s">
        <v>41</v>
      </c>
      <c r="F2405" t="s">
        <v>47</v>
      </c>
    </row>
    <row r="2406" spans="1:6" x14ac:dyDescent="0.25">
      <c r="A2406" t="str">
        <f t="shared" si="37"/>
        <v>IX_GC_300</v>
      </c>
      <c r="B2406">
        <v>300</v>
      </c>
      <c r="C2406" t="s">
        <v>5</v>
      </c>
      <c r="D2406">
        <v>0</v>
      </c>
      <c r="E2406" t="s">
        <v>41</v>
      </c>
      <c r="F2406" t="s">
        <v>47</v>
      </c>
    </row>
    <row r="2407" spans="1:6" x14ac:dyDescent="0.25">
      <c r="A2407" t="str">
        <f t="shared" si="37"/>
        <v>IX_GC_302</v>
      </c>
      <c r="B2407">
        <v>302</v>
      </c>
      <c r="C2407" t="s">
        <v>5</v>
      </c>
      <c r="D2407">
        <v>0</v>
      </c>
      <c r="E2407" t="s">
        <v>41</v>
      </c>
      <c r="F2407" t="s">
        <v>47</v>
      </c>
    </row>
    <row r="2408" spans="1:6" x14ac:dyDescent="0.25">
      <c r="A2408" t="str">
        <f t="shared" si="37"/>
        <v>IX_GC_304</v>
      </c>
      <c r="B2408">
        <v>304</v>
      </c>
      <c r="C2408" t="s">
        <v>5</v>
      </c>
      <c r="D2408">
        <v>0</v>
      </c>
      <c r="E2408" t="s">
        <v>41</v>
      </c>
      <c r="F2408" t="s">
        <v>47</v>
      </c>
    </row>
    <row r="2409" spans="1:6" x14ac:dyDescent="0.25">
      <c r="A2409" t="str">
        <f t="shared" si="37"/>
        <v>IX_GC_306</v>
      </c>
      <c r="B2409">
        <v>306</v>
      </c>
      <c r="C2409" t="s">
        <v>5</v>
      </c>
      <c r="D2409">
        <v>0</v>
      </c>
      <c r="E2409" t="s">
        <v>41</v>
      </c>
      <c r="F2409" t="s">
        <v>47</v>
      </c>
    </row>
    <row r="2410" spans="1:6" x14ac:dyDescent="0.25">
      <c r="A2410" t="str">
        <f t="shared" si="37"/>
        <v>IX_GC_308</v>
      </c>
      <c r="B2410">
        <v>308</v>
      </c>
      <c r="C2410" t="s">
        <v>5</v>
      </c>
      <c r="D2410">
        <v>0</v>
      </c>
      <c r="E2410" t="s">
        <v>41</v>
      </c>
      <c r="F2410" t="s">
        <v>47</v>
      </c>
    </row>
    <row r="2411" spans="1:6" x14ac:dyDescent="0.25">
      <c r="A2411" t="str">
        <f t="shared" si="37"/>
        <v>IX_GC_310</v>
      </c>
      <c r="B2411">
        <v>310</v>
      </c>
      <c r="C2411" t="s">
        <v>5</v>
      </c>
      <c r="D2411">
        <v>0</v>
      </c>
      <c r="E2411" t="s">
        <v>41</v>
      </c>
      <c r="F2411" t="s">
        <v>47</v>
      </c>
    </row>
    <row r="2412" spans="1:6" x14ac:dyDescent="0.25">
      <c r="A2412" t="str">
        <f t="shared" si="37"/>
        <v>IX_GC_312</v>
      </c>
      <c r="B2412">
        <v>312</v>
      </c>
      <c r="C2412" t="s">
        <v>5</v>
      </c>
      <c r="D2412">
        <v>0</v>
      </c>
      <c r="E2412" t="s">
        <v>41</v>
      </c>
      <c r="F2412" t="s">
        <v>47</v>
      </c>
    </row>
    <row r="2413" spans="1:6" x14ac:dyDescent="0.25">
      <c r="A2413" t="str">
        <f t="shared" si="37"/>
        <v>IX_GC_314</v>
      </c>
      <c r="B2413">
        <v>314</v>
      </c>
      <c r="C2413" t="s">
        <v>5</v>
      </c>
      <c r="D2413">
        <v>0</v>
      </c>
      <c r="E2413" t="s">
        <v>41</v>
      </c>
      <c r="F2413" t="s">
        <v>47</v>
      </c>
    </row>
    <row r="2414" spans="1:6" x14ac:dyDescent="0.25">
      <c r="A2414" t="str">
        <f t="shared" si="37"/>
        <v>IX_GC_316</v>
      </c>
      <c r="B2414">
        <v>316</v>
      </c>
      <c r="C2414" t="s">
        <v>5</v>
      </c>
      <c r="D2414">
        <v>0</v>
      </c>
      <c r="E2414" t="s">
        <v>41</v>
      </c>
      <c r="F2414" t="s">
        <v>47</v>
      </c>
    </row>
    <row r="2415" spans="1:6" x14ac:dyDescent="0.25">
      <c r="A2415" t="str">
        <f t="shared" si="37"/>
        <v>IX_GC_318</v>
      </c>
      <c r="B2415">
        <v>318</v>
      </c>
      <c r="C2415" t="s">
        <v>5</v>
      </c>
      <c r="D2415">
        <v>0</v>
      </c>
      <c r="E2415" t="s">
        <v>41</v>
      </c>
      <c r="F2415" t="s">
        <v>47</v>
      </c>
    </row>
    <row r="2416" spans="1:6" x14ac:dyDescent="0.25">
      <c r="A2416" t="str">
        <f t="shared" si="37"/>
        <v>IX_GC_320</v>
      </c>
      <c r="B2416">
        <v>320</v>
      </c>
      <c r="C2416" t="s">
        <v>5</v>
      </c>
      <c r="D2416">
        <v>0</v>
      </c>
      <c r="E2416" t="s">
        <v>41</v>
      </c>
      <c r="F2416" t="s">
        <v>47</v>
      </c>
    </row>
    <row r="2417" spans="1:6" x14ac:dyDescent="0.25">
      <c r="A2417" t="str">
        <f t="shared" si="37"/>
        <v>IX_GC_322</v>
      </c>
      <c r="B2417">
        <v>322</v>
      </c>
      <c r="C2417" t="s">
        <v>5</v>
      </c>
      <c r="D2417">
        <v>0</v>
      </c>
      <c r="E2417" t="s">
        <v>41</v>
      </c>
      <c r="F2417" t="s">
        <v>47</v>
      </c>
    </row>
    <row r="2418" spans="1:6" x14ac:dyDescent="0.25">
      <c r="A2418" t="str">
        <f t="shared" si="37"/>
        <v>IX_GC_324</v>
      </c>
      <c r="B2418">
        <v>324</v>
      </c>
      <c r="C2418" t="s">
        <v>5</v>
      </c>
      <c r="D2418">
        <v>0</v>
      </c>
      <c r="E2418" t="s">
        <v>41</v>
      </c>
      <c r="F2418" t="s">
        <v>47</v>
      </c>
    </row>
    <row r="2419" spans="1:6" x14ac:dyDescent="0.25">
      <c r="A2419" t="str">
        <f t="shared" si="37"/>
        <v>IX_GC_326</v>
      </c>
      <c r="B2419">
        <v>326</v>
      </c>
      <c r="C2419" t="s">
        <v>5</v>
      </c>
      <c r="D2419">
        <v>0</v>
      </c>
      <c r="E2419" t="s">
        <v>41</v>
      </c>
      <c r="F2419" t="s">
        <v>47</v>
      </c>
    </row>
    <row r="2420" spans="1:6" x14ac:dyDescent="0.25">
      <c r="A2420" t="str">
        <f t="shared" si="37"/>
        <v>IX_GC_328</v>
      </c>
      <c r="B2420">
        <v>328</v>
      </c>
      <c r="C2420" t="s">
        <v>5</v>
      </c>
      <c r="D2420">
        <v>0</v>
      </c>
      <c r="E2420" t="s">
        <v>41</v>
      </c>
      <c r="F2420" t="s">
        <v>47</v>
      </c>
    </row>
    <row r="2421" spans="1:6" x14ac:dyDescent="0.25">
      <c r="A2421" t="str">
        <f t="shared" si="37"/>
        <v>IX_GC_330</v>
      </c>
      <c r="B2421">
        <v>330</v>
      </c>
      <c r="C2421" t="s">
        <v>5</v>
      </c>
      <c r="D2421">
        <v>0</v>
      </c>
      <c r="E2421" t="s">
        <v>41</v>
      </c>
      <c r="F2421" t="s">
        <v>47</v>
      </c>
    </row>
    <row r="2422" spans="1:6" x14ac:dyDescent="0.25">
      <c r="A2422" t="str">
        <f t="shared" si="37"/>
        <v>IX_GC_332</v>
      </c>
      <c r="B2422">
        <v>332</v>
      </c>
      <c r="C2422" t="s">
        <v>5</v>
      </c>
      <c r="D2422">
        <v>0</v>
      </c>
      <c r="E2422" t="s">
        <v>41</v>
      </c>
      <c r="F2422" t="s">
        <v>47</v>
      </c>
    </row>
    <row r="2423" spans="1:6" x14ac:dyDescent="0.25">
      <c r="A2423" t="str">
        <f t="shared" si="37"/>
        <v>IX_GC_334</v>
      </c>
      <c r="B2423">
        <v>334</v>
      </c>
      <c r="C2423" t="s">
        <v>5</v>
      </c>
      <c r="D2423">
        <v>0</v>
      </c>
      <c r="E2423" t="s">
        <v>41</v>
      </c>
      <c r="F2423" t="s">
        <v>47</v>
      </c>
    </row>
    <row r="2424" spans="1:6" x14ac:dyDescent="0.25">
      <c r="A2424" t="str">
        <f t="shared" si="37"/>
        <v>IX_GC_336</v>
      </c>
      <c r="B2424">
        <v>336</v>
      </c>
      <c r="C2424" t="s">
        <v>5</v>
      </c>
      <c r="D2424">
        <v>0</v>
      </c>
      <c r="E2424" t="s">
        <v>41</v>
      </c>
      <c r="F2424" t="s">
        <v>47</v>
      </c>
    </row>
    <row r="2425" spans="1:6" x14ac:dyDescent="0.25">
      <c r="A2425" t="str">
        <f t="shared" si="37"/>
        <v>IX_GC_338</v>
      </c>
      <c r="B2425">
        <v>338</v>
      </c>
      <c r="C2425" t="s">
        <v>5</v>
      </c>
      <c r="D2425">
        <v>0</v>
      </c>
      <c r="E2425" t="s">
        <v>41</v>
      </c>
      <c r="F2425" t="s">
        <v>47</v>
      </c>
    </row>
    <row r="2426" spans="1:6" x14ac:dyDescent="0.25">
      <c r="A2426" t="str">
        <f t="shared" si="37"/>
        <v>IX_GC_340</v>
      </c>
      <c r="B2426">
        <v>340</v>
      </c>
      <c r="C2426" t="s">
        <v>5</v>
      </c>
      <c r="D2426">
        <v>0</v>
      </c>
      <c r="E2426" t="s">
        <v>41</v>
      </c>
      <c r="F2426" t="s">
        <v>47</v>
      </c>
    </row>
    <row r="2427" spans="1:6" x14ac:dyDescent="0.25">
      <c r="A2427" t="str">
        <f t="shared" si="37"/>
        <v>IX_GC_342</v>
      </c>
      <c r="B2427">
        <v>342</v>
      </c>
      <c r="C2427" t="s">
        <v>5</v>
      </c>
      <c r="D2427">
        <v>0</v>
      </c>
      <c r="E2427" t="s">
        <v>41</v>
      </c>
      <c r="F2427" t="s">
        <v>47</v>
      </c>
    </row>
    <row r="2428" spans="1:6" x14ac:dyDescent="0.25">
      <c r="A2428" t="str">
        <f t="shared" si="37"/>
        <v>IX_GC_344</v>
      </c>
      <c r="B2428">
        <v>344</v>
      </c>
      <c r="C2428" t="s">
        <v>5</v>
      </c>
      <c r="D2428">
        <v>0</v>
      </c>
      <c r="E2428" t="s">
        <v>41</v>
      </c>
      <c r="F2428" t="s">
        <v>47</v>
      </c>
    </row>
    <row r="2429" spans="1:6" x14ac:dyDescent="0.25">
      <c r="A2429" t="str">
        <f t="shared" si="37"/>
        <v>IX_GC_346</v>
      </c>
      <c r="B2429">
        <v>346</v>
      </c>
      <c r="C2429" t="s">
        <v>5</v>
      </c>
      <c r="D2429">
        <v>0</v>
      </c>
      <c r="E2429" t="s">
        <v>41</v>
      </c>
      <c r="F2429" t="s">
        <v>47</v>
      </c>
    </row>
    <row r="2430" spans="1:6" x14ac:dyDescent="0.25">
      <c r="A2430" t="str">
        <f t="shared" si="37"/>
        <v>IX_GC_348</v>
      </c>
      <c r="B2430">
        <v>348</v>
      </c>
      <c r="C2430" t="s">
        <v>5</v>
      </c>
      <c r="D2430">
        <v>0</v>
      </c>
      <c r="E2430" t="s">
        <v>41</v>
      </c>
      <c r="F2430" t="s">
        <v>47</v>
      </c>
    </row>
    <row r="2431" spans="1:6" x14ac:dyDescent="0.25">
      <c r="A2431" t="str">
        <f t="shared" si="37"/>
        <v>IX_GC_350</v>
      </c>
      <c r="B2431">
        <v>350</v>
      </c>
      <c r="C2431" t="s">
        <v>5</v>
      </c>
      <c r="D2431">
        <v>0</v>
      </c>
      <c r="E2431" t="s">
        <v>41</v>
      </c>
      <c r="F2431" t="s">
        <v>47</v>
      </c>
    </row>
    <row r="2432" spans="1:6" x14ac:dyDescent="0.25">
      <c r="A2432" t="str">
        <f t="shared" si="37"/>
        <v>IX_GC_352</v>
      </c>
      <c r="B2432">
        <v>352</v>
      </c>
      <c r="C2432" t="s">
        <v>5</v>
      </c>
      <c r="D2432">
        <v>0</v>
      </c>
      <c r="E2432" t="s">
        <v>41</v>
      </c>
      <c r="F2432" t="s">
        <v>47</v>
      </c>
    </row>
    <row r="2433" spans="1:6" x14ac:dyDescent="0.25">
      <c r="A2433" t="str">
        <f t="shared" si="37"/>
        <v>IX_GC_354</v>
      </c>
      <c r="B2433">
        <v>354</v>
      </c>
      <c r="C2433" t="s">
        <v>5</v>
      </c>
      <c r="D2433">
        <v>0</v>
      </c>
      <c r="E2433" t="s">
        <v>41</v>
      </c>
      <c r="F2433" t="s">
        <v>47</v>
      </c>
    </row>
    <row r="2434" spans="1:6" x14ac:dyDescent="0.25">
      <c r="A2434" t="str">
        <f t="shared" ref="A2434:A2497" si="38">C2434&amp;"_"&amp;E2434&amp;"_"&amp;B2434</f>
        <v>IX_GC_356</v>
      </c>
      <c r="B2434">
        <v>356</v>
      </c>
      <c r="C2434" t="s">
        <v>5</v>
      </c>
      <c r="D2434">
        <v>0</v>
      </c>
      <c r="E2434" t="s">
        <v>41</v>
      </c>
      <c r="F2434" t="s">
        <v>47</v>
      </c>
    </row>
    <row r="2435" spans="1:6" x14ac:dyDescent="0.25">
      <c r="A2435" t="str">
        <f t="shared" si="38"/>
        <v>IX_GC_358</v>
      </c>
      <c r="B2435">
        <v>358</v>
      </c>
      <c r="C2435" t="s">
        <v>5</v>
      </c>
      <c r="D2435">
        <v>0</v>
      </c>
      <c r="E2435" t="s">
        <v>41</v>
      </c>
      <c r="F2435" t="s">
        <v>47</v>
      </c>
    </row>
    <row r="2436" spans="1:6" x14ac:dyDescent="0.25">
      <c r="A2436" t="str">
        <f t="shared" si="38"/>
        <v>IX_GC_360</v>
      </c>
      <c r="B2436">
        <v>360</v>
      </c>
      <c r="C2436" t="s">
        <v>5</v>
      </c>
      <c r="D2436">
        <v>0</v>
      </c>
      <c r="E2436" t="s">
        <v>41</v>
      </c>
      <c r="F2436" t="s">
        <v>47</v>
      </c>
    </row>
    <row r="2437" spans="1:6" x14ac:dyDescent="0.25">
      <c r="A2437" t="str">
        <f t="shared" si="38"/>
        <v>IX_GC_362</v>
      </c>
      <c r="B2437">
        <v>362</v>
      </c>
      <c r="C2437" t="s">
        <v>5</v>
      </c>
      <c r="D2437">
        <v>0</v>
      </c>
      <c r="E2437" t="s">
        <v>41</v>
      </c>
      <c r="F2437" t="s">
        <v>47</v>
      </c>
    </row>
    <row r="2438" spans="1:6" x14ac:dyDescent="0.25">
      <c r="A2438" t="str">
        <f t="shared" si="38"/>
        <v>IX_GC_364</v>
      </c>
      <c r="B2438">
        <v>364</v>
      </c>
      <c r="C2438" t="s">
        <v>5</v>
      </c>
      <c r="D2438">
        <v>0</v>
      </c>
      <c r="E2438" t="s">
        <v>41</v>
      </c>
      <c r="F2438" t="s">
        <v>47</v>
      </c>
    </row>
    <row r="2439" spans="1:6" x14ac:dyDescent="0.25">
      <c r="A2439" t="str">
        <f t="shared" si="38"/>
        <v>IX_GC_366</v>
      </c>
      <c r="B2439">
        <v>366</v>
      </c>
      <c r="C2439" t="s">
        <v>5</v>
      </c>
      <c r="D2439">
        <v>0</v>
      </c>
      <c r="E2439" t="s">
        <v>41</v>
      </c>
      <c r="F2439" t="s">
        <v>47</v>
      </c>
    </row>
    <row r="2440" spans="1:6" x14ac:dyDescent="0.25">
      <c r="A2440" t="str">
        <f t="shared" si="38"/>
        <v>IX_GC_368</v>
      </c>
      <c r="B2440">
        <v>368</v>
      </c>
      <c r="C2440" t="s">
        <v>5</v>
      </c>
      <c r="D2440">
        <v>0</v>
      </c>
      <c r="E2440" t="s">
        <v>41</v>
      </c>
      <c r="F2440" t="s">
        <v>47</v>
      </c>
    </row>
    <row r="2441" spans="1:6" x14ac:dyDescent="0.25">
      <c r="A2441" t="str">
        <f t="shared" si="38"/>
        <v>IX_GC_370</v>
      </c>
      <c r="B2441">
        <v>370</v>
      </c>
      <c r="C2441" t="s">
        <v>5</v>
      </c>
      <c r="D2441">
        <v>0</v>
      </c>
      <c r="E2441" t="s">
        <v>41</v>
      </c>
      <c r="F2441" t="s">
        <v>47</v>
      </c>
    </row>
    <row r="2442" spans="1:6" x14ac:dyDescent="0.25">
      <c r="A2442" t="str">
        <f t="shared" si="38"/>
        <v>IX_GC_372</v>
      </c>
      <c r="B2442">
        <v>372</v>
      </c>
      <c r="C2442" t="s">
        <v>5</v>
      </c>
      <c r="D2442">
        <v>0</v>
      </c>
      <c r="E2442" t="s">
        <v>41</v>
      </c>
      <c r="F2442" t="s">
        <v>47</v>
      </c>
    </row>
    <row r="2443" spans="1:6" x14ac:dyDescent="0.25">
      <c r="A2443" t="str">
        <f t="shared" si="38"/>
        <v>IX_GC_374</v>
      </c>
      <c r="B2443">
        <v>374</v>
      </c>
      <c r="C2443" t="s">
        <v>5</v>
      </c>
      <c r="D2443">
        <v>0</v>
      </c>
      <c r="E2443" t="s">
        <v>41</v>
      </c>
      <c r="F2443" t="s">
        <v>47</v>
      </c>
    </row>
    <row r="2444" spans="1:6" x14ac:dyDescent="0.25">
      <c r="A2444" t="str">
        <f t="shared" si="38"/>
        <v>IX_GC_376</v>
      </c>
      <c r="B2444">
        <v>376</v>
      </c>
      <c r="C2444" t="s">
        <v>5</v>
      </c>
      <c r="D2444">
        <v>0</v>
      </c>
      <c r="E2444" t="s">
        <v>41</v>
      </c>
      <c r="F2444" t="s">
        <v>47</v>
      </c>
    </row>
    <row r="2445" spans="1:6" x14ac:dyDescent="0.25">
      <c r="A2445" t="str">
        <f t="shared" si="38"/>
        <v>IX_GC_378</v>
      </c>
      <c r="B2445">
        <v>378</v>
      </c>
      <c r="C2445" t="s">
        <v>5</v>
      </c>
      <c r="D2445">
        <v>0</v>
      </c>
      <c r="E2445" t="s">
        <v>41</v>
      </c>
      <c r="F2445" t="s">
        <v>47</v>
      </c>
    </row>
    <row r="2446" spans="1:6" x14ac:dyDescent="0.25">
      <c r="A2446" t="str">
        <f t="shared" si="38"/>
        <v>IX_GC_380</v>
      </c>
      <c r="B2446">
        <v>380</v>
      </c>
      <c r="C2446" t="s">
        <v>5</v>
      </c>
      <c r="D2446">
        <v>0</v>
      </c>
      <c r="E2446" t="s">
        <v>41</v>
      </c>
      <c r="F2446" t="s">
        <v>47</v>
      </c>
    </row>
    <row r="2447" spans="1:6" x14ac:dyDescent="0.25">
      <c r="A2447" t="str">
        <f t="shared" si="38"/>
        <v>IX_GC_382</v>
      </c>
      <c r="B2447">
        <v>382</v>
      </c>
      <c r="C2447" t="s">
        <v>5</v>
      </c>
      <c r="D2447">
        <v>0</v>
      </c>
      <c r="E2447" t="s">
        <v>41</v>
      </c>
      <c r="F2447" t="s">
        <v>47</v>
      </c>
    </row>
    <row r="2448" spans="1:6" x14ac:dyDescent="0.25">
      <c r="A2448" t="str">
        <f t="shared" si="38"/>
        <v>IX_GC_384</v>
      </c>
      <c r="B2448">
        <v>384</v>
      </c>
      <c r="C2448" t="s">
        <v>5</v>
      </c>
      <c r="D2448">
        <v>0</v>
      </c>
      <c r="E2448" t="s">
        <v>41</v>
      </c>
      <c r="F2448" t="s">
        <v>47</v>
      </c>
    </row>
    <row r="2449" spans="1:6" x14ac:dyDescent="0.25">
      <c r="A2449" t="str">
        <f t="shared" si="38"/>
        <v>IX_GC_386</v>
      </c>
      <c r="B2449">
        <v>386</v>
      </c>
      <c r="C2449" t="s">
        <v>5</v>
      </c>
      <c r="D2449">
        <v>0</v>
      </c>
      <c r="E2449" t="s">
        <v>41</v>
      </c>
      <c r="F2449" t="s">
        <v>47</v>
      </c>
    </row>
    <row r="2450" spans="1:6" x14ac:dyDescent="0.25">
      <c r="A2450" t="str">
        <f t="shared" si="38"/>
        <v>IX_GC_388</v>
      </c>
      <c r="B2450">
        <v>388</v>
      </c>
      <c r="C2450" t="s">
        <v>5</v>
      </c>
      <c r="D2450">
        <v>0</v>
      </c>
      <c r="E2450" t="s">
        <v>41</v>
      </c>
      <c r="F2450" t="s">
        <v>47</v>
      </c>
    </row>
    <row r="2451" spans="1:6" x14ac:dyDescent="0.25">
      <c r="A2451" t="str">
        <f t="shared" si="38"/>
        <v>IX_GC_390</v>
      </c>
      <c r="B2451">
        <v>390</v>
      </c>
      <c r="C2451" t="s">
        <v>5</v>
      </c>
      <c r="D2451">
        <v>0</v>
      </c>
      <c r="E2451" t="s">
        <v>41</v>
      </c>
      <c r="F2451" t="s">
        <v>47</v>
      </c>
    </row>
    <row r="2452" spans="1:6" x14ac:dyDescent="0.25">
      <c r="A2452" t="str">
        <f t="shared" si="38"/>
        <v>IX_GC_392</v>
      </c>
      <c r="B2452">
        <v>392</v>
      </c>
      <c r="C2452" t="s">
        <v>5</v>
      </c>
      <c r="D2452">
        <v>0</v>
      </c>
      <c r="E2452" t="s">
        <v>41</v>
      </c>
      <c r="F2452" t="s">
        <v>47</v>
      </c>
    </row>
    <row r="2453" spans="1:6" x14ac:dyDescent="0.25">
      <c r="A2453" t="str">
        <f t="shared" si="38"/>
        <v>IX_GC_394</v>
      </c>
      <c r="B2453">
        <v>394</v>
      </c>
      <c r="C2453" t="s">
        <v>5</v>
      </c>
      <c r="D2453">
        <v>0</v>
      </c>
      <c r="E2453" t="s">
        <v>41</v>
      </c>
      <c r="F2453" t="s">
        <v>47</v>
      </c>
    </row>
    <row r="2454" spans="1:6" x14ac:dyDescent="0.25">
      <c r="A2454" t="str">
        <f t="shared" si="38"/>
        <v>IX_GC_396</v>
      </c>
      <c r="B2454">
        <v>396</v>
      </c>
      <c r="C2454" t="s">
        <v>5</v>
      </c>
      <c r="D2454">
        <v>0</v>
      </c>
      <c r="E2454" t="s">
        <v>41</v>
      </c>
      <c r="F2454" t="s">
        <v>47</v>
      </c>
    </row>
    <row r="2455" spans="1:6" x14ac:dyDescent="0.25">
      <c r="A2455" t="str">
        <f t="shared" si="38"/>
        <v>IX_GC_398</v>
      </c>
      <c r="B2455">
        <v>398</v>
      </c>
      <c r="C2455" t="s">
        <v>5</v>
      </c>
      <c r="D2455">
        <v>0</v>
      </c>
      <c r="E2455" t="s">
        <v>41</v>
      </c>
      <c r="F2455" t="s">
        <v>47</v>
      </c>
    </row>
    <row r="2456" spans="1:6" x14ac:dyDescent="0.25">
      <c r="A2456" t="str">
        <f t="shared" si="38"/>
        <v>IX_GC_400</v>
      </c>
      <c r="B2456">
        <v>400</v>
      </c>
      <c r="C2456" t="s">
        <v>5</v>
      </c>
      <c r="D2456">
        <v>0</v>
      </c>
      <c r="E2456" t="s">
        <v>41</v>
      </c>
      <c r="F2456" t="s">
        <v>47</v>
      </c>
    </row>
    <row r="2457" spans="1:6" x14ac:dyDescent="0.25">
      <c r="A2457" t="str">
        <f t="shared" si="38"/>
        <v>IX_GC_402</v>
      </c>
      <c r="B2457">
        <v>402</v>
      </c>
      <c r="C2457" t="s">
        <v>5</v>
      </c>
      <c r="D2457">
        <v>0</v>
      </c>
      <c r="E2457" t="s">
        <v>41</v>
      </c>
      <c r="F2457" t="s">
        <v>47</v>
      </c>
    </row>
    <row r="2458" spans="1:6" x14ac:dyDescent="0.25">
      <c r="A2458" t="str">
        <f t="shared" si="38"/>
        <v>IX_GC_404</v>
      </c>
      <c r="B2458">
        <v>404</v>
      </c>
      <c r="C2458" t="s">
        <v>5</v>
      </c>
      <c r="D2458">
        <v>0</v>
      </c>
      <c r="E2458" t="s">
        <v>41</v>
      </c>
      <c r="F2458" t="s">
        <v>47</v>
      </c>
    </row>
    <row r="2459" spans="1:6" x14ac:dyDescent="0.25">
      <c r="A2459" t="str">
        <f t="shared" si="38"/>
        <v>IX_GC_406</v>
      </c>
      <c r="B2459">
        <v>406</v>
      </c>
      <c r="C2459" t="s">
        <v>5</v>
      </c>
      <c r="D2459">
        <v>0</v>
      </c>
      <c r="E2459" t="s">
        <v>41</v>
      </c>
      <c r="F2459" t="s">
        <v>47</v>
      </c>
    </row>
    <row r="2460" spans="1:6" x14ac:dyDescent="0.25">
      <c r="A2460" t="str">
        <f t="shared" si="38"/>
        <v>IX_GC_408</v>
      </c>
      <c r="B2460">
        <v>408</v>
      </c>
      <c r="C2460" t="s">
        <v>5</v>
      </c>
      <c r="D2460">
        <v>0</v>
      </c>
      <c r="E2460" t="s">
        <v>41</v>
      </c>
      <c r="F2460" t="s">
        <v>47</v>
      </c>
    </row>
    <row r="2461" spans="1:6" x14ac:dyDescent="0.25">
      <c r="A2461" t="str">
        <f t="shared" si="38"/>
        <v>IX_GC_410</v>
      </c>
      <c r="B2461">
        <v>410</v>
      </c>
      <c r="C2461" t="s">
        <v>5</v>
      </c>
      <c r="D2461">
        <v>0</v>
      </c>
      <c r="E2461" t="s">
        <v>41</v>
      </c>
      <c r="F2461" t="s">
        <v>47</v>
      </c>
    </row>
    <row r="2462" spans="1:6" x14ac:dyDescent="0.25">
      <c r="A2462" t="str">
        <f t="shared" si="38"/>
        <v>XI_Dist_0</v>
      </c>
      <c r="B2462">
        <v>0</v>
      </c>
      <c r="C2462" t="s">
        <v>6</v>
      </c>
      <c r="D2462">
        <v>2.8952000000000001E-3</v>
      </c>
      <c r="E2462" t="s">
        <v>40</v>
      </c>
      <c r="F2462" t="s">
        <v>47</v>
      </c>
    </row>
    <row r="2463" spans="1:6" x14ac:dyDescent="0.25">
      <c r="A2463" t="str">
        <f t="shared" si="38"/>
        <v>XI_Dist_2</v>
      </c>
      <c r="B2463">
        <v>2</v>
      </c>
      <c r="C2463" t="s">
        <v>6</v>
      </c>
      <c r="D2463">
        <v>7.8708000000000007E-3</v>
      </c>
      <c r="E2463" t="s">
        <v>40</v>
      </c>
      <c r="F2463" t="s">
        <v>47</v>
      </c>
    </row>
    <row r="2464" spans="1:6" x14ac:dyDescent="0.25">
      <c r="A2464" t="str">
        <f t="shared" si="38"/>
        <v>XI_Dist_4</v>
      </c>
      <c r="B2464">
        <v>4</v>
      </c>
      <c r="C2464" t="s">
        <v>6</v>
      </c>
      <c r="D2464">
        <v>2.0172099999999998E-2</v>
      </c>
      <c r="E2464" t="s">
        <v>40</v>
      </c>
      <c r="F2464" t="s">
        <v>47</v>
      </c>
    </row>
    <row r="2465" spans="1:6" x14ac:dyDescent="0.25">
      <c r="A2465" t="str">
        <f t="shared" si="38"/>
        <v>XI_Dist_6</v>
      </c>
      <c r="B2465">
        <v>6</v>
      </c>
      <c r="C2465" t="s">
        <v>6</v>
      </c>
      <c r="D2465">
        <v>3.3327099999999998E-2</v>
      </c>
      <c r="E2465" t="s">
        <v>40</v>
      </c>
      <c r="F2465" t="s">
        <v>47</v>
      </c>
    </row>
    <row r="2466" spans="1:6" x14ac:dyDescent="0.25">
      <c r="A2466" t="str">
        <f t="shared" si="38"/>
        <v>XI_Dist_8</v>
      </c>
      <c r="B2466">
        <v>8</v>
      </c>
      <c r="C2466" t="s">
        <v>6</v>
      </c>
      <c r="D2466">
        <v>4.4677000000000001E-2</v>
      </c>
      <c r="E2466" t="s">
        <v>40</v>
      </c>
      <c r="F2466" t="s">
        <v>47</v>
      </c>
    </row>
    <row r="2467" spans="1:6" x14ac:dyDescent="0.25">
      <c r="A2467" t="str">
        <f t="shared" si="38"/>
        <v>XI_Dist_10</v>
      </c>
      <c r="B2467">
        <v>10</v>
      </c>
      <c r="C2467" t="s">
        <v>6</v>
      </c>
      <c r="D2467">
        <v>5.35483E-2</v>
      </c>
      <c r="E2467" t="s">
        <v>40</v>
      </c>
      <c r="F2467" t="s">
        <v>47</v>
      </c>
    </row>
    <row r="2468" spans="1:6" x14ac:dyDescent="0.25">
      <c r="A2468" t="str">
        <f t="shared" si="38"/>
        <v>XI_Dist_12</v>
      </c>
      <c r="B2468">
        <v>12</v>
      </c>
      <c r="C2468" t="s">
        <v>6</v>
      </c>
      <c r="D2468">
        <v>6.0808399999999999E-2</v>
      </c>
      <c r="E2468" t="s">
        <v>40</v>
      </c>
      <c r="F2468" t="s">
        <v>47</v>
      </c>
    </row>
    <row r="2469" spans="1:6" x14ac:dyDescent="0.25">
      <c r="A2469" t="str">
        <f t="shared" si="38"/>
        <v>XI_Dist_14</v>
      </c>
      <c r="B2469">
        <v>14</v>
      </c>
      <c r="C2469" t="s">
        <v>6</v>
      </c>
      <c r="D2469">
        <v>6.5702300000000005E-2</v>
      </c>
      <c r="E2469" t="s">
        <v>40</v>
      </c>
      <c r="F2469" t="s">
        <v>47</v>
      </c>
    </row>
    <row r="2470" spans="1:6" x14ac:dyDescent="0.25">
      <c r="A2470" t="str">
        <f t="shared" si="38"/>
        <v>XI_Dist_16</v>
      </c>
      <c r="B2470">
        <v>16</v>
      </c>
      <c r="C2470" t="s">
        <v>6</v>
      </c>
      <c r="D2470">
        <v>6.8606600000000004E-2</v>
      </c>
      <c r="E2470" t="s">
        <v>40</v>
      </c>
      <c r="F2470" t="s">
        <v>47</v>
      </c>
    </row>
    <row r="2471" spans="1:6" x14ac:dyDescent="0.25">
      <c r="A2471" t="str">
        <f t="shared" si="38"/>
        <v>XI_Dist_18</v>
      </c>
      <c r="B2471">
        <v>18</v>
      </c>
      <c r="C2471" t="s">
        <v>6</v>
      </c>
      <c r="D2471">
        <v>7.0813899999999999E-2</v>
      </c>
      <c r="E2471" t="s">
        <v>40</v>
      </c>
      <c r="F2471" t="s">
        <v>47</v>
      </c>
    </row>
    <row r="2472" spans="1:6" x14ac:dyDescent="0.25">
      <c r="A2472" t="str">
        <f t="shared" si="38"/>
        <v>XI_Dist_20</v>
      </c>
      <c r="B2472">
        <v>20</v>
      </c>
      <c r="C2472" t="s">
        <v>6</v>
      </c>
      <c r="D2472">
        <v>7.3662400000000003E-2</v>
      </c>
      <c r="E2472" t="s">
        <v>40</v>
      </c>
      <c r="F2472" t="s">
        <v>47</v>
      </c>
    </row>
    <row r="2473" spans="1:6" x14ac:dyDescent="0.25">
      <c r="A2473" t="str">
        <f t="shared" si="38"/>
        <v>XI_Dist_22</v>
      </c>
      <c r="B2473">
        <v>22</v>
      </c>
      <c r="C2473" t="s">
        <v>6</v>
      </c>
      <c r="D2473">
        <v>7.4432200000000004E-2</v>
      </c>
      <c r="E2473" t="s">
        <v>40</v>
      </c>
      <c r="F2473" t="s">
        <v>47</v>
      </c>
    </row>
    <row r="2474" spans="1:6" x14ac:dyDescent="0.25">
      <c r="A2474" t="str">
        <f t="shared" si="38"/>
        <v>XI_Dist_24</v>
      </c>
      <c r="B2474">
        <v>24</v>
      </c>
      <c r="C2474" t="s">
        <v>6</v>
      </c>
      <c r="D2474">
        <v>7.1360300000000002E-2</v>
      </c>
      <c r="E2474" t="s">
        <v>40</v>
      </c>
      <c r="F2474" t="s">
        <v>47</v>
      </c>
    </row>
    <row r="2475" spans="1:6" x14ac:dyDescent="0.25">
      <c r="A2475" t="str">
        <f t="shared" si="38"/>
        <v>XI_Dist_26</v>
      </c>
      <c r="B2475">
        <v>26</v>
      </c>
      <c r="C2475" t="s">
        <v>6</v>
      </c>
      <c r="D2475">
        <v>4.2926600000000002E-2</v>
      </c>
      <c r="E2475" t="s">
        <v>40</v>
      </c>
      <c r="F2475" t="s">
        <v>47</v>
      </c>
    </row>
    <row r="2476" spans="1:6" x14ac:dyDescent="0.25">
      <c r="A2476" t="str">
        <f t="shared" si="38"/>
        <v>XI_Dist_28</v>
      </c>
      <c r="B2476">
        <v>28</v>
      </c>
      <c r="C2476" t="s">
        <v>6</v>
      </c>
      <c r="D2476">
        <v>2.7602499999999999E-2</v>
      </c>
      <c r="E2476" t="s">
        <v>40</v>
      </c>
      <c r="F2476" t="s">
        <v>47</v>
      </c>
    </row>
    <row r="2477" spans="1:6" x14ac:dyDescent="0.25">
      <c r="A2477" t="str">
        <f t="shared" si="38"/>
        <v>XI_Dist_30</v>
      </c>
      <c r="B2477">
        <v>30</v>
      </c>
      <c r="C2477" t="s">
        <v>6</v>
      </c>
      <c r="D2477">
        <v>1.9730000000000001E-2</v>
      </c>
      <c r="E2477" t="s">
        <v>40</v>
      </c>
      <c r="F2477" t="s">
        <v>47</v>
      </c>
    </row>
    <row r="2478" spans="1:6" x14ac:dyDescent="0.25">
      <c r="A2478" t="str">
        <f t="shared" si="38"/>
        <v>XI_Dist_32</v>
      </c>
      <c r="B2478">
        <v>32</v>
      </c>
      <c r="C2478" t="s">
        <v>6</v>
      </c>
      <c r="D2478">
        <v>1.6556700000000001E-2</v>
      </c>
      <c r="E2478" t="s">
        <v>40</v>
      </c>
      <c r="F2478" t="s">
        <v>47</v>
      </c>
    </row>
    <row r="2479" spans="1:6" x14ac:dyDescent="0.25">
      <c r="A2479" t="str">
        <f t="shared" si="38"/>
        <v>XI_Dist_34</v>
      </c>
      <c r="B2479">
        <v>34</v>
      </c>
      <c r="C2479" t="s">
        <v>6</v>
      </c>
      <c r="D2479">
        <v>1.43252E-2</v>
      </c>
      <c r="E2479" t="s">
        <v>40</v>
      </c>
      <c r="F2479" t="s">
        <v>47</v>
      </c>
    </row>
    <row r="2480" spans="1:6" x14ac:dyDescent="0.25">
      <c r="A2480" t="str">
        <f t="shared" si="38"/>
        <v>XI_Dist_36</v>
      </c>
      <c r="B2480">
        <v>36</v>
      </c>
      <c r="C2480" t="s">
        <v>6</v>
      </c>
      <c r="D2480">
        <v>1.25705E-2</v>
      </c>
      <c r="E2480" t="s">
        <v>40</v>
      </c>
      <c r="F2480" t="s">
        <v>47</v>
      </c>
    </row>
    <row r="2481" spans="1:6" x14ac:dyDescent="0.25">
      <c r="A2481" t="str">
        <f t="shared" si="38"/>
        <v>XI_Dist_38</v>
      </c>
      <c r="B2481">
        <v>38</v>
      </c>
      <c r="C2481" t="s">
        <v>6</v>
      </c>
      <c r="D2481">
        <v>1.16057E-2</v>
      </c>
      <c r="E2481" t="s">
        <v>40</v>
      </c>
      <c r="F2481" t="s">
        <v>47</v>
      </c>
    </row>
    <row r="2482" spans="1:6" x14ac:dyDescent="0.25">
      <c r="A2482" t="str">
        <f t="shared" si="38"/>
        <v>XI_Dist_40</v>
      </c>
      <c r="B2482">
        <v>40</v>
      </c>
      <c r="C2482" t="s">
        <v>6</v>
      </c>
      <c r="D2482">
        <v>1.09388E-2</v>
      </c>
      <c r="E2482" t="s">
        <v>40</v>
      </c>
      <c r="F2482" t="s">
        <v>47</v>
      </c>
    </row>
    <row r="2483" spans="1:6" x14ac:dyDescent="0.25">
      <c r="A2483" t="str">
        <f t="shared" si="38"/>
        <v>XI_Dist_42</v>
      </c>
      <c r="B2483">
        <v>42</v>
      </c>
      <c r="C2483" t="s">
        <v>6</v>
      </c>
      <c r="D2483">
        <v>1.0271199999999999E-2</v>
      </c>
      <c r="E2483" t="s">
        <v>40</v>
      </c>
      <c r="F2483" t="s">
        <v>47</v>
      </c>
    </row>
    <row r="2484" spans="1:6" x14ac:dyDescent="0.25">
      <c r="A2484" t="str">
        <f t="shared" si="38"/>
        <v>XI_Dist_44</v>
      </c>
      <c r="B2484">
        <v>44</v>
      </c>
      <c r="C2484" t="s">
        <v>6</v>
      </c>
      <c r="D2484">
        <v>1.0003400000000001E-2</v>
      </c>
      <c r="E2484" t="s">
        <v>40</v>
      </c>
      <c r="F2484" t="s">
        <v>47</v>
      </c>
    </row>
    <row r="2485" spans="1:6" x14ac:dyDescent="0.25">
      <c r="A2485" t="str">
        <f t="shared" si="38"/>
        <v>XI_Dist_46</v>
      </c>
      <c r="B2485">
        <v>46</v>
      </c>
      <c r="C2485" t="s">
        <v>6</v>
      </c>
      <c r="D2485">
        <v>9.7356000000000005E-3</v>
      </c>
      <c r="E2485" t="s">
        <v>40</v>
      </c>
      <c r="F2485" t="s">
        <v>47</v>
      </c>
    </row>
    <row r="2486" spans="1:6" x14ac:dyDescent="0.25">
      <c r="A2486" t="str">
        <f t="shared" si="38"/>
        <v>XI_Dist_48</v>
      </c>
      <c r="B2486">
        <v>48</v>
      </c>
      <c r="C2486" t="s">
        <v>6</v>
      </c>
      <c r="D2486">
        <v>9.4678999999999996E-3</v>
      </c>
      <c r="E2486" t="s">
        <v>40</v>
      </c>
      <c r="F2486" t="s">
        <v>47</v>
      </c>
    </row>
    <row r="2487" spans="1:6" x14ac:dyDescent="0.25">
      <c r="A2487" t="str">
        <f t="shared" si="38"/>
        <v>XI_Dist_50</v>
      </c>
      <c r="B2487">
        <v>50</v>
      </c>
      <c r="C2487" t="s">
        <v>6</v>
      </c>
      <c r="D2487">
        <v>9.1999000000000004E-3</v>
      </c>
      <c r="E2487" t="s">
        <v>40</v>
      </c>
      <c r="F2487" t="s">
        <v>47</v>
      </c>
    </row>
    <row r="2488" spans="1:6" x14ac:dyDescent="0.25">
      <c r="A2488" t="str">
        <f t="shared" si="38"/>
        <v>XI_Dist_52</v>
      </c>
      <c r="B2488">
        <v>52</v>
      </c>
      <c r="C2488" t="s">
        <v>6</v>
      </c>
      <c r="D2488">
        <v>8.9324000000000001E-3</v>
      </c>
      <c r="E2488" t="s">
        <v>40</v>
      </c>
      <c r="F2488" t="s">
        <v>47</v>
      </c>
    </row>
    <row r="2489" spans="1:6" x14ac:dyDescent="0.25">
      <c r="A2489" t="str">
        <f t="shared" si="38"/>
        <v>XI_Dist_54</v>
      </c>
      <c r="B2489">
        <v>54</v>
      </c>
      <c r="C2489" t="s">
        <v>6</v>
      </c>
      <c r="D2489">
        <v>8.6645000000000003E-3</v>
      </c>
      <c r="E2489" t="s">
        <v>40</v>
      </c>
      <c r="F2489" t="s">
        <v>47</v>
      </c>
    </row>
    <row r="2490" spans="1:6" x14ac:dyDescent="0.25">
      <c r="A2490" t="str">
        <f t="shared" si="38"/>
        <v>XI_Dist_56</v>
      </c>
      <c r="B2490">
        <v>56</v>
      </c>
      <c r="C2490" t="s">
        <v>6</v>
      </c>
      <c r="D2490">
        <v>8.3967999999999994E-3</v>
      </c>
      <c r="E2490" t="s">
        <v>40</v>
      </c>
      <c r="F2490" t="s">
        <v>47</v>
      </c>
    </row>
    <row r="2491" spans="1:6" x14ac:dyDescent="0.25">
      <c r="A2491" t="str">
        <f t="shared" si="38"/>
        <v>XI_Dist_58</v>
      </c>
      <c r="B2491">
        <v>58</v>
      </c>
      <c r="C2491" t="s">
        <v>6</v>
      </c>
      <c r="D2491">
        <v>8.1290000000000008E-3</v>
      </c>
      <c r="E2491" t="s">
        <v>40</v>
      </c>
      <c r="F2491" t="s">
        <v>47</v>
      </c>
    </row>
    <row r="2492" spans="1:6" x14ac:dyDescent="0.25">
      <c r="A2492" t="str">
        <f t="shared" si="38"/>
        <v>XI_Dist_60</v>
      </c>
      <c r="B2492">
        <v>60</v>
      </c>
      <c r="C2492" t="s">
        <v>6</v>
      </c>
      <c r="D2492">
        <v>7.8615000000000004E-3</v>
      </c>
      <c r="E2492" t="s">
        <v>40</v>
      </c>
      <c r="F2492" t="s">
        <v>47</v>
      </c>
    </row>
    <row r="2493" spans="1:6" x14ac:dyDescent="0.25">
      <c r="A2493" t="str">
        <f t="shared" si="38"/>
        <v>XI_Dist_62</v>
      </c>
      <c r="B2493">
        <v>62</v>
      </c>
      <c r="C2493" t="s">
        <v>6</v>
      </c>
      <c r="D2493">
        <v>7.5935000000000004E-3</v>
      </c>
      <c r="E2493" t="s">
        <v>40</v>
      </c>
      <c r="F2493" t="s">
        <v>47</v>
      </c>
    </row>
    <row r="2494" spans="1:6" x14ac:dyDescent="0.25">
      <c r="A2494" t="str">
        <f t="shared" si="38"/>
        <v>XI_Dist_64</v>
      </c>
      <c r="B2494">
        <v>64</v>
      </c>
      <c r="C2494" t="s">
        <v>6</v>
      </c>
      <c r="D2494">
        <v>7.3258999999999998E-3</v>
      </c>
      <c r="E2494" t="s">
        <v>40</v>
      </c>
      <c r="F2494" t="s">
        <v>47</v>
      </c>
    </row>
    <row r="2495" spans="1:6" x14ac:dyDescent="0.25">
      <c r="A2495" t="str">
        <f t="shared" si="38"/>
        <v>XI_Dist_66</v>
      </c>
      <c r="B2495">
        <v>66</v>
      </c>
      <c r="C2495" t="s">
        <v>6</v>
      </c>
      <c r="D2495">
        <v>7.0581000000000003E-3</v>
      </c>
      <c r="E2495" t="s">
        <v>40</v>
      </c>
      <c r="F2495" t="s">
        <v>47</v>
      </c>
    </row>
    <row r="2496" spans="1:6" x14ac:dyDescent="0.25">
      <c r="A2496" t="str">
        <f t="shared" si="38"/>
        <v>XI_Dist_68</v>
      </c>
      <c r="B2496">
        <v>68</v>
      </c>
      <c r="C2496" t="s">
        <v>6</v>
      </c>
      <c r="D2496">
        <v>6.7904999999999997E-3</v>
      </c>
      <c r="E2496" t="s">
        <v>40</v>
      </c>
      <c r="F2496" t="s">
        <v>47</v>
      </c>
    </row>
    <row r="2497" spans="1:6" x14ac:dyDescent="0.25">
      <c r="A2497" t="str">
        <f t="shared" si="38"/>
        <v>XI_Dist_70</v>
      </c>
      <c r="B2497">
        <v>70</v>
      </c>
      <c r="C2497" t="s">
        <v>6</v>
      </c>
      <c r="D2497">
        <v>6.5225999999999999E-3</v>
      </c>
      <c r="E2497" t="s">
        <v>40</v>
      </c>
      <c r="F2497" t="s">
        <v>47</v>
      </c>
    </row>
    <row r="2498" spans="1:6" x14ac:dyDescent="0.25">
      <c r="A2498" t="str">
        <f t="shared" ref="A2498:A2561" si="39">C2498&amp;"_"&amp;E2498&amp;"_"&amp;B2498</f>
        <v>XI_Dist_72</v>
      </c>
      <c r="B2498">
        <v>72</v>
      </c>
      <c r="C2498" t="s">
        <v>6</v>
      </c>
      <c r="D2498">
        <v>6.2547000000000002E-3</v>
      </c>
      <c r="E2498" t="s">
        <v>40</v>
      </c>
      <c r="F2498" t="s">
        <v>47</v>
      </c>
    </row>
    <row r="2499" spans="1:6" x14ac:dyDescent="0.25">
      <c r="A2499" t="str">
        <f t="shared" si="39"/>
        <v>XI_Dist_74</v>
      </c>
      <c r="B2499">
        <v>74</v>
      </c>
      <c r="C2499" t="s">
        <v>6</v>
      </c>
      <c r="D2499">
        <v>5.9870000000000001E-3</v>
      </c>
      <c r="E2499" t="s">
        <v>40</v>
      </c>
      <c r="F2499" t="s">
        <v>47</v>
      </c>
    </row>
    <row r="2500" spans="1:6" x14ac:dyDescent="0.25">
      <c r="A2500" t="str">
        <f t="shared" si="39"/>
        <v>XI_Dist_76</v>
      </c>
      <c r="B2500">
        <v>76</v>
      </c>
      <c r="C2500" t="s">
        <v>6</v>
      </c>
      <c r="D2500">
        <v>5.7191000000000004E-3</v>
      </c>
      <c r="E2500" t="s">
        <v>40</v>
      </c>
      <c r="F2500" t="s">
        <v>47</v>
      </c>
    </row>
    <row r="2501" spans="1:6" x14ac:dyDescent="0.25">
      <c r="A2501" t="str">
        <f t="shared" si="39"/>
        <v>XI_Dist_78</v>
      </c>
      <c r="B2501">
        <v>78</v>
      </c>
      <c r="C2501" t="s">
        <v>6</v>
      </c>
      <c r="D2501">
        <v>5.4514000000000003E-3</v>
      </c>
      <c r="E2501" t="s">
        <v>40</v>
      </c>
      <c r="F2501" t="s">
        <v>47</v>
      </c>
    </row>
    <row r="2502" spans="1:6" x14ac:dyDescent="0.25">
      <c r="A2502" t="str">
        <f t="shared" si="39"/>
        <v>XI_Dist_80</v>
      </c>
      <c r="B2502">
        <v>80</v>
      </c>
      <c r="C2502" t="s">
        <v>6</v>
      </c>
      <c r="D2502">
        <v>5.1837000000000003E-3</v>
      </c>
      <c r="E2502" t="s">
        <v>40</v>
      </c>
      <c r="F2502" t="s">
        <v>47</v>
      </c>
    </row>
    <row r="2503" spans="1:6" x14ac:dyDescent="0.25">
      <c r="A2503" t="str">
        <f t="shared" si="39"/>
        <v>XI_Dist_82</v>
      </c>
      <c r="B2503">
        <v>82</v>
      </c>
      <c r="C2503" t="s">
        <v>6</v>
      </c>
      <c r="D2503">
        <v>4.9160000000000002E-3</v>
      </c>
      <c r="E2503" t="s">
        <v>40</v>
      </c>
      <c r="F2503" t="s">
        <v>47</v>
      </c>
    </row>
    <row r="2504" spans="1:6" x14ac:dyDescent="0.25">
      <c r="A2504" t="str">
        <f t="shared" si="39"/>
        <v>XI_Dist_84</v>
      </c>
      <c r="B2504">
        <v>84</v>
      </c>
      <c r="C2504" t="s">
        <v>6</v>
      </c>
      <c r="D2504">
        <v>4.6480000000000002E-3</v>
      </c>
      <c r="E2504" t="s">
        <v>40</v>
      </c>
      <c r="F2504" t="s">
        <v>47</v>
      </c>
    </row>
    <row r="2505" spans="1:6" x14ac:dyDescent="0.25">
      <c r="A2505" t="str">
        <f t="shared" si="39"/>
        <v>XI_Dist_86</v>
      </c>
      <c r="B2505">
        <v>86</v>
      </c>
      <c r="C2505" t="s">
        <v>6</v>
      </c>
      <c r="D2505">
        <v>4.3803999999999996E-3</v>
      </c>
      <c r="E2505" t="s">
        <v>40</v>
      </c>
      <c r="F2505" t="s">
        <v>47</v>
      </c>
    </row>
    <row r="2506" spans="1:6" x14ac:dyDescent="0.25">
      <c r="A2506" t="str">
        <f t="shared" si="39"/>
        <v>XI_Dist_88</v>
      </c>
      <c r="B2506">
        <v>88</v>
      </c>
      <c r="C2506" t="s">
        <v>6</v>
      </c>
      <c r="D2506">
        <v>4.1124999999999998E-3</v>
      </c>
      <c r="E2506" t="s">
        <v>40</v>
      </c>
      <c r="F2506" t="s">
        <v>47</v>
      </c>
    </row>
    <row r="2507" spans="1:6" x14ac:dyDescent="0.25">
      <c r="A2507" t="str">
        <f t="shared" si="39"/>
        <v>XI_Dist_90</v>
      </c>
      <c r="B2507">
        <v>90</v>
      </c>
      <c r="C2507" t="s">
        <v>6</v>
      </c>
      <c r="D2507">
        <v>3.8449000000000001E-3</v>
      </c>
      <c r="E2507" t="s">
        <v>40</v>
      </c>
      <c r="F2507" t="s">
        <v>47</v>
      </c>
    </row>
    <row r="2508" spans="1:6" x14ac:dyDescent="0.25">
      <c r="A2508" t="str">
        <f t="shared" si="39"/>
        <v>XI_Dist_92</v>
      </c>
      <c r="B2508">
        <v>92</v>
      </c>
      <c r="C2508" t="s">
        <v>6</v>
      </c>
      <c r="D2508">
        <v>3.5771000000000002E-3</v>
      </c>
      <c r="E2508" t="s">
        <v>40</v>
      </c>
      <c r="F2508" t="s">
        <v>47</v>
      </c>
    </row>
    <row r="2509" spans="1:6" x14ac:dyDescent="0.25">
      <c r="A2509" t="str">
        <f t="shared" si="39"/>
        <v>XI_Dist_94</v>
      </c>
      <c r="B2509">
        <v>94</v>
      </c>
      <c r="C2509" t="s">
        <v>6</v>
      </c>
      <c r="D2509">
        <v>3.3094000000000001E-3</v>
      </c>
      <c r="E2509" t="s">
        <v>40</v>
      </c>
      <c r="F2509" t="s">
        <v>47</v>
      </c>
    </row>
    <row r="2510" spans="1:6" x14ac:dyDescent="0.25">
      <c r="A2510" t="str">
        <f t="shared" si="39"/>
        <v>XI_Dist_96</v>
      </c>
      <c r="B2510">
        <v>96</v>
      </c>
      <c r="C2510" t="s">
        <v>6</v>
      </c>
      <c r="D2510">
        <v>3.0416000000000002E-3</v>
      </c>
      <c r="E2510" t="s">
        <v>40</v>
      </c>
      <c r="F2510" t="s">
        <v>47</v>
      </c>
    </row>
    <row r="2511" spans="1:6" x14ac:dyDescent="0.25">
      <c r="A2511" t="str">
        <f t="shared" si="39"/>
        <v>XI_Dist_98</v>
      </c>
      <c r="B2511">
        <v>98</v>
      </c>
      <c r="C2511" t="s">
        <v>6</v>
      </c>
      <c r="D2511">
        <v>2.774E-3</v>
      </c>
      <c r="E2511" t="s">
        <v>40</v>
      </c>
      <c r="F2511" t="s">
        <v>47</v>
      </c>
    </row>
    <row r="2512" spans="1:6" x14ac:dyDescent="0.25">
      <c r="A2512" t="str">
        <f t="shared" si="39"/>
        <v>XI_Dist_100</v>
      </c>
      <c r="B2512">
        <v>100</v>
      </c>
      <c r="C2512" t="s">
        <v>6</v>
      </c>
      <c r="D2512">
        <v>2.5059000000000001E-3</v>
      </c>
      <c r="E2512" t="s">
        <v>40</v>
      </c>
      <c r="F2512" t="s">
        <v>47</v>
      </c>
    </row>
    <row r="2513" spans="1:6" x14ac:dyDescent="0.25">
      <c r="A2513" t="str">
        <f t="shared" si="39"/>
        <v>XI_Dist_102</v>
      </c>
      <c r="B2513">
        <v>102</v>
      </c>
      <c r="C2513" t="s">
        <v>6</v>
      </c>
      <c r="D2513">
        <v>2.2382999999999999E-3</v>
      </c>
      <c r="E2513" t="s">
        <v>40</v>
      </c>
      <c r="F2513" t="s">
        <v>47</v>
      </c>
    </row>
    <row r="2514" spans="1:6" x14ac:dyDescent="0.25">
      <c r="A2514" t="str">
        <f t="shared" si="39"/>
        <v>XI_Dist_104</v>
      </c>
      <c r="B2514">
        <v>104</v>
      </c>
      <c r="C2514" t="s">
        <v>6</v>
      </c>
      <c r="D2514">
        <v>1.9705999999999999E-3</v>
      </c>
      <c r="E2514" t="s">
        <v>40</v>
      </c>
      <c r="F2514" t="s">
        <v>47</v>
      </c>
    </row>
    <row r="2515" spans="1:6" x14ac:dyDescent="0.25">
      <c r="A2515" t="str">
        <f t="shared" si="39"/>
        <v>XI_Dist_106</v>
      </c>
      <c r="B2515">
        <v>106</v>
      </c>
      <c r="C2515" t="s">
        <v>6</v>
      </c>
      <c r="D2515">
        <v>0</v>
      </c>
      <c r="E2515" t="s">
        <v>40</v>
      </c>
      <c r="F2515" t="s">
        <v>47</v>
      </c>
    </row>
    <row r="2516" spans="1:6" x14ac:dyDescent="0.25">
      <c r="A2516" t="str">
        <f t="shared" si="39"/>
        <v>XI_Dist_108</v>
      </c>
      <c r="B2516">
        <v>108</v>
      </c>
      <c r="C2516" t="s">
        <v>6</v>
      </c>
      <c r="D2516">
        <v>0</v>
      </c>
      <c r="E2516" t="s">
        <v>40</v>
      </c>
      <c r="F2516" t="s">
        <v>47</v>
      </c>
    </row>
    <row r="2517" spans="1:6" x14ac:dyDescent="0.25">
      <c r="A2517" t="str">
        <f t="shared" si="39"/>
        <v>XI_Dist_110</v>
      </c>
      <c r="B2517">
        <v>110</v>
      </c>
      <c r="C2517" t="s">
        <v>6</v>
      </c>
      <c r="D2517">
        <v>0</v>
      </c>
      <c r="E2517" t="s">
        <v>40</v>
      </c>
      <c r="F2517" t="s">
        <v>47</v>
      </c>
    </row>
    <row r="2518" spans="1:6" x14ac:dyDescent="0.25">
      <c r="A2518" t="str">
        <f t="shared" si="39"/>
        <v>XI_Dist_112</v>
      </c>
      <c r="B2518">
        <v>112</v>
      </c>
      <c r="C2518" t="s">
        <v>6</v>
      </c>
      <c r="D2518">
        <v>0</v>
      </c>
      <c r="E2518" t="s">
        <v>40</v>
      </c>
      <c r="F2518" t="s">
        <v>47</v>
      </c>
    </row>
    <row r="2519" spans="1:6" x14ac:dyDescent="0.25">
      <c r="A2519" t="str">
        <f t="shared" si="39"/>
        <v>XI_Dist_114</v>
      </c>
      <c r="B2519">
        <v>114</v>
      </c>
      <c r="C2519" t="s">
        <v>6</v>
      </c>
      <c r="D2519">
        <v>0</v>
      </c>
      <c r="E2519" t="s">
        <v>40</v>
      </c>
      <c r="F2519" t="s">
        <v>47</v>
      </c>
    </row>
    <row r="2520" spans="1:6" x14ac:dyDescent="0.25">
      <c r="A2520" t="str">
        <f t="shared" si="39"/>
        <v>XI_Dist_116</v>
      </c>
      <c r="B2520">
        <v>116</v>
      </c>
      <c r="C2520" t="s">
        <v>6</v>
      </c>
      <c r="D2520">
        <v>0</v>
      </c>
      <c r="E2520" t="s">
        <v>40</v>
      </c>
      <c r="F2520" t="s">
        <v>47</v>
      </c>
    </row>
    <row r="2521" spans="1:6" x14ac:dyDescent="0.25">
      <c r="A2521" t="str">
        <f t="shared" si="39"/>
        <v>XI_Dist_118</v>
      </c>
      <c r="B2521">
        <v>118</v>
      </c>
      <c r="C2521" t="s">
        <v>6</v>
      </c>
      <c r="D2521">
        <v>0</v>
      </c>
      <c r="E2521" t="s">
        <v>40</v>
      </c>
      <c r="F2521" t="s">
        <v>47</v>
      </c>
    </row>
    <row r="2522" spans="1:6" x14ac:dyDescent="0.25">
      <c r="A2522" t="str">
        <f t="shared" si="39"/>
        <v>XI_Dist_120</v>
      </c>
      <c r="B2522">
        <v>120</v>
      </c>
      <c r="C2522" t="s">
        <v>6</v>
      </c>
      <c r="D2522">
        <v>0</v>
      </c>
      <c r="E2522" t="s">
        <v>40</v>
      </c>
      <c r="F2522" t="s">
        <v>47</v>
      </c>
    </row>
    <row r="2523" spans="1:6" x14ac:dyDescent="0.25">
      <c r="A2523" t="str">
        <f t="shared" si="39"/>
        <v>XI_Dist_122</v>
      </c>
      <c r="B2523">
        <v>122</v>
      </c>
      <c r="C2523" t="s">
        <v>6</v>
      </c>
      <c r="D2523">
        <v>0</v>
      </c>
      <c r="E2523" t="s">
        <v>40</v>
      </c>
      <c r="F2523" t="s">
        <v>47</v>
      </c>
    </row>
    <row r="2524" spans="1:6" x14ac:dyDescent="0.25">
      <c r="A2524" t="str">
        <f t="shared" si="39"/>
        <v>XI_Dist_124</v>
      </c>
      <c r="B2524">
        <v>124</v>
      </c>
      <c r="C2524" t="s">
        <v>6</v>
      </c>
      <c r="D2524">
        <v>0</v>
      </c>
      <c r="E2524" t="s">
        <v>40</v>
      </c>
      <c r="F2524" t="s">
        <v>47</v>
      </c>
    </row>
    <row r="2525" spans="1:6" x14ac:dyDescent="0.25">
      <c r="A2525" t="str">
        <f t="shared" si="39"/>
        <v>XI_Dist_126</v>
      </c>
      <c r="B2525">
        <v>126</v>
      </c>
      <c r="C2525" t="s">
        <v>6</v>
      </c>
      <c r="D2525">
        <v>0</v>
      </c>
      <c r="E2525" t="s">
        <v>40</v>
      </c>
      <c r="F2525" t="s">
        <v>47</v>
      </c>
    </row>
    <row r="2526" spans="1:6" x14ac:dyDescent="0.25">
      <c r="A2526" t="str">
        <f t="shared" si="39"/>
        <v>XI_Dist_128</v>
      </c>
      <c r="B2526">
        <v>128</v>
      </c>
      <c r="C2526" t="s">
        <v>6</v>
      </c>
      <c r="D2526">
        <v>0</v>
      </c>
      <c r="E2526" t="s">
        <v>40</v>
      </c>
      <c r="F2526" t="s">
        <v>47</v>
      </c>
    </row>
    <row r="2527" spans="1:6" x14ac:dyDescent="0.25">
      <c r="A2527" t="str">
        <f t="shared" si="39"/>
        <v>XI_Dist_130</v>
      </c>
      <c r="B2527">
        <v>130</v>
      </c>
      <c r="C2527" t="s">
        <v>6</v>
      </c>
      <c r="D2527">
        <v>0</v>
      </c>
      <c r="E2527" t="s">
        <v>40</v>
      </c>
      <c r="F2527" t="s">
        <v>47</v>
      </c>
    </row>
    <row r="2528" spans="1:6" x14ac:dyDescent="0.25">
      <c r="A2528" t="str">
        <f t="shared" si="39"/>
        <v>XI_Dist_132</v>
      </c>
      <c r="B2528">
        <v>132</v>
      </c>
      <c r="C2528" t="s">
        <v>6</v>
      </c>
      <c r="D2528">
        <v>0</v>
      </c>
      <c r="E2528" t="s">
        <v>40</v>
      </c>
      <c r="F2528" t="s">
        <v>47</v>
      </c>
    </row>
    <row r="2529" spans="1:6" x14ac:dyDescent="0.25">
      <c r="A2529" t="str">
        <f t="shared" si="39"/>
        <v>XI_Dist_134</v>
      </c>
      <c r="B2529">
        <v>134</v>
      </c>
      <c r="C2529" t="s">
        <v>6</v>
      </c>
      <c r="D2529">
        <v>0</v>
      </c>
      <c r="E2529" t="s">
        <v>40</v>
      </c>
      <c r="F2529" t="s">
        <v>47</v>
      </c>
    </row>
    <row r="2530" spans="1:6" x14ac:dyDescent="0.25">
      <c r="A2530" t="str">
        <f t="shared" si="39"/>
        <v>XI_Dist_136</v>
      </c>
      <c r="B2530">
        <v>136</v>
      </c>
      <c r="C2530" t="s">
        <v>6</v>
      </c>
      <c r="D2530">
        <v>0</v>
      </c>
      <c r="E2530" t="s">
        <v>40</v>
      </c>
      <c r="F2530" t="s">
        <v>47</v>
      </c>
    </row>
    <row r="2531" spans="1:6" x14ac:dyDescent="0.25">
      <c r="A2531" t="str">
        <f t="shared" si="39"/>
        <v>XI_Dist_138</v>
      </c>
      <c r="B2531">
        <v>138</v>
      </c>
      <c r="C2531" t="s">
        <v>6</v>
      </c>
      <c r="D2531">
        <v>0</v>
      </c>
      <c r="E2531" t="s">
        <v>40</v>
      </c>
      <c r="F2531" t="s">
        <v>47</v>
      </c>
    </row>
    <row r="2532" spans="1:6" x14ac:dyDescent="0.25">
      <c r="A2532" t="str">
        <f t="shared" si="39"/>
        <v>XI_Dist_140</v>
      </c>
      <c r="B2532">
        <v>140</v>
      </c>
      <c r="C2532" t="s">
        <v>6</v>
      </c>
      <c r="D2532">
        <v>0</v>
      </c>
      <c r="E2532" t="s">
        <v>40</v>
      </c>
      <c r="F2532" t="s">
        <v>47</v>
      </c>
    </row>
    <row r="2533" spans="1:6" x14ac:dyDescent="0.25">
      <c r="A2533" t="str">
        <f t="shared" si="39"/>
        <v>XI_Dist_142</v>
      </c>
      <c r="B2533">
        <v>142</v>
      </c>
      <c r="C2533" t="s">
        <v>6</v>
      </c>
      <c r="D2533">
        <v>0</v>
      </c>
      <c r="E2533" t="s">
        <v>40</v>
      </c>
      <c r="F2533" t="s">
        <v>47</v>
      </c>
    </row>
    <row r="2534" spans="1:6" x14ac:dyDescent="0.25">
      <c r="A2534" t="str">
        <f t="shared" si="39"/>
        <v>XI_Dist_144</v>
      </c>
      <c r="B2534">
        <v>144</v>
      </c>
      <c r="C2534" t="s">
        <v>6</v>
      </c>
      <c r="D2534">
        <v>0</v>
      </c>
      <c r="E2534" t="s">
        <v>40</v>
      </c>
      <c r="F2534" t="s">
        <v>47</v>
      </c>
    </row>
    <row r="2535" spans="1:6" x14ac:dyDescent="0.25">
      <c r="A2535" t="str">
        <f t="shared" si="39"/>
        <v>XI_Dist_146</v>
      </c>
      <c r="B2535">
        <v>146</v>
      </c>
      <c r="C2535" t="s">
        <v>6</v>
      </c>
      <c r="D2535">
        <v>0</v>
      </c>
      <c r="E2535" t="s">
        <v>40</v>
      </c>
      <c r="F2535" t="s">
        <v>47</v>
      </c>
    </row>
    <row r="2536" spans="1:6" x14ac:dyDescent="0.25">
      <c r="A2536" t="str">
        <f t="shared" si="39"/>
        <v>XI_Dist_148</v>
      </c>
      <c r="B2536">
        <v>148</v>
      </c>
      <c r="C2536" t="s">
        <v>6</v>
      </c>
      <c r="D2536">
        <v>0</v>
      </c>
      <c r="E2536" t="s">
        <v>40</v>
      </c>
      <c r="F2536" t="s">
        <v>47</v>
      </c>
    </row>
    <row r="2537" spans="1:6" x14ac:dyDescent="0.25">
      <c r="A2537" t="str">
        <f t="shared" si="39"/>
        <v>XI_Dist_150</v>
      </c>
      <c r="B2537">
        <v>150</v>
      </c>
      <c r="C2537" t="s">
        <v>6</v>
      </c>
      <c r="D2537">
        <v>0</v>
      </c>
      <c r="E2537" t="s">
        <v>40</v>
      </c>
      <c r="F2537" t="s">
        <v>47</v>
      </c>
    </row>
    <row r="2538" spans="1:6" x14ac:dyDescent="0.25">
      <c r="A2538" t="str">
        <f t="shared" si="39"/>
        <v>XI_Dist_152</v>
      </c>
      <c r="B2538">
        <v>152</v>
      </c>
      <c r="C2538" t="s">
        <v>6</v>
      </c>
      <c r="D2538">
        <v>0</v>
      </c>
      <c r="E2538" t="s">
        <v>40</v>
      </c>
      <c r="F2538" t="s">
        <v>47</v>
      </c>
    </row>
    <row r="2539" spans="1:6" x14ac:dyDescent="0.25">
      <c r="A2539" t="str">
        <f t="shared" si="39"/>
        <v>XI_Dist_154</v>
      </c>
      <c r="B2539">
        <v>154</v>
      </c>
      <c r="C2539" t="s">
        <v>6</v>
      </c>
      <c r="D2539">
        <v>0</v>
      </c>
      <c r="E2539" t="s">
        <v>40</v>
      </c>
      <c r="F2539" t="s">
        <v>47</v>
      </c>
    </row>
    <row r="2540" spans="1:6" x14ac:dyDescent="0.25">
      <c r="A2540" t="str">
        <f t="shared" si="39"/>
        <v>XI_Dist_156</v>
      </c>
      <c r="B2540">
        <v>156</v>
      </c>
      <c r="C2540" t="s">
        <v>6</v>
      </c>
      <c r="D2540">
        <v>0</v>
      </c>
      <c r="E2540" t="s">
        <v>40</v>
      </c>
      <c r="F2540" t="s">
        <v>47</v>
      </c>
    </row>
    <row r="2541" spans="1:6" x14ac:dyDescent="0.25">
      <c r="A2541" t="str">
        <f t="shared" si="39"/>
        <v>XI_Dist_158</v>
      </c>
      <c r="B2541">
        <v>158</v>
      </c>
      <c r="C2541" t="s">
        <v>6</v>
      </c>
      <c r="D2541">
        <v>0</v>
      </c>
      <c r="E2541" t="s">
        <v>40</v>
      </c>
      <c r="F2541" t="s">
        <v>47</v>
      </c>
    </row>
    <row r="2542" spans="1:6" x14ac:dyDescent="0.25">
      <c r="A2542" t="str">
        <f t="shared" si="39"/>
        <v>XI_Dist_160</v>
      </c>
      <c r="B2542">
        <v>160</v>
      </c>
      <c r="C2542" t="s">
        <v>6</v>
      </c>
      <c r="D2542">
        <v>0</v>
      </c>
      <c r="E2542" t="s">
        <v>40</v>
      </c>
      <c r="F2542" t="s">
        <v>47</v>
      </c>
    </row>
    <row r="2543" spans="1:6" x14ac:dyDescent="0.25">
      <c r="A2543" t="str">
        <f t="shared" si="39"/>
        <v>XI_Dist_162</v>
      </c>
      <c r="B2543">
        <v>162</v>
      </c>
      <c r="C2543" t="s">
        <v>6</v>
      </c>
      <c r="D2543">
        <v>0</v>
      </c>
      <c r="E2543" t="s">
        <v>40</v>
      </c>
      <c r="F2543" t="s">
        <v>47</v>
      </c>
    </row>
    <row r="2544" spans="1:6" x14ac:dyDescent="0.25">
      <c r="A2544" t="str">
        <f t="shared" si="39"/>
        <v>XI_Dist_164</v>
      </c>
      <c r="B2544">
        <v>164</v>
      </c>
      <c r="C2544" t="s">
        <v>6</v>
      </c>
      <c r="D2544">
        <v>0</v>
      </c>
      <c r="E2544" t="s">
        <v>40</v>
      </c>
      <c r="F2544" t="s">
        <v>47</v>
      </c>
    </row>
    <row r="2545" spans="1:6" x14ac:dyDescent="0.25">
      <c r="A2545" t="str">
        <f t="shared" si="39"/>
        <v>XI_Dist_166</v>
      </c>
      <c r="B2545">
        <v>166</v>
      </c>
      <c r="C2545" t="s">
        <v>6</v>
      </c>
      <c r="D2545">
        <v>0</v>
      </c>
      <c r="E2545" t="s">
        <v>40</v>
      </c>
      <c r="F2545" t="s">
        <v>47</v>
      </c>
    </row>
    <row r="2546" spans="1:6" x14ac:dyDescent="0.25">
      <c r="A2546" t="str">
        <f t="shared" si="39"/>
        <v>XI_Dist_168</v>
      </c>
      <c r="B2546">
        <v>168</v>
      </c>
      <c r="C2546" t="s">
        <v>6</v>
      </c>
      <c r="D2546">
        <v>0</v>
      </c>
      <c r="E2546" t="s">
        <v>40</v>
      </c>
      <c r="F2546" t="s">
        <v>47</v>
      </c>
    </row>
    <row r="2547" spans="1:6" x14ac:dyDescent="0.25">
      <c r="A2547" t="str">
        <f t="shared" si="39"/>
        <v>XI_Dist_170</v>
      </c>
      <c r="B2547">
        <v>170</v>
      </c>
      <c r="C2547" t="s">
        <v>6</v>
      </c>
      <c r="D2547">
        <v>0</v>
      </c>
      <c r="E2547" t="s">
        <v>40</v>
      </c>
      <c r="F2547" t="s">
        <v>47</v>
      </c>
    </row>
    <row r="2548" spans="1:6" x14ac:dyDescent="0.25">
      <c r="A2548" t="str">
        <f t="shared" si="39"/>
        <v>XI_Dist_172</v>
      </c>
      <c r="B2548">
        <v>172</v>
      </c>
      <c r="C2548" t="s">
        <v>6</v>
      </c>
      <c r="D2548">
        <v>0</v>
      </c>
      <c r="E2548" t="s">
        <v>40</v>
      </c>
      <c r="F2548" t="s">
        <v>47</v>
      </c>
    </row>
    <row r="2549" spans="1:6" x14ac:dyDescent="0.25">
      <c r="A2549" t="str">
        <f t="shared" si="39"/>
        <v>XI_Dist_174</v>
      </c>
      <c r="B2549">
        <v>174</v>
      </c>
      <c r="C2549" t="s">
        <v>6</v>
      </c>
      <c r="D2549">
        <v>0</v>
      </c>
      <c r="E2549" t="s">
        <v>40</v>
      </c>
      <c r="F2549" t="s">
        <v>47</v>
      </c>
    </row>
    <row r="2550" spans="1:6" x14ac:dyDescent="0.25">
      <c r="A2550" t="str">
        <f t="shared" si="39"/>
        <v>XI_Dist_176</v>
      </c>
      <c r="B2550">
        <v>176</v>
      </c>
      <c r="C2550" t="s">
        <v>6</v>
      </c>
      <c r="D2550">
        <v>0</v>
      </c>
      <c r="E2550" t="s">
        <v>40</v>
      </c>
      <c r="F2550" t="s">
        <v>47</v>
      </c>
    </row>
    <row r="2551" spans="1:6" x14ac:dyDescent="0.25">
      <c r="A2551" t="str">
        <f t="shared" si="39"/>
        <v>XI_Dist_178</v>
      </c>
      <c r="B2551">
        <v>178</v>
      </c>
      <c r="C2551" t="s">
        <v>6</v>
      </c>
      <c r="D2551">
        <v>0</v>
      </c>
      <c r="E2551" t="s">
        <v>40</v>
      </c>
      <c r="F2551" t="s">
        <v>47</v>
      </c>
    </row>
    <row r="2552" spans="1:6" x14ac:dyDescent="0.25">
      <c r="A2552" t="str">
        <f t="shared" si="39"/>
        <v>XI_Dist_180</v>
      </c>
      <c r="B2552">
        <v>180</v>
      </c>
      <c r="C2552" t="s">
        <v>6</v>
      </c>
      <c r="D2552">
        <v>0</v>
      </c>
      <c r="E2552" t="s">
        <v>40</v>
      </c>
      <c r="F2552" t="s">
        <v>47</v>
      </c>
    </row>
    <row r="2553" spans="1:6" x14ac:dyDescent="0.25">
      <c r="A2553" t="str">
        <f t="shared" si="39"/>
        <v>XI_Dist_182</v>
      </c>
      <c r="B2553">
        <v>182</v>
      </c>
      <c r="C2553" t="s">
        <v>6</v>
      </c>
      <c r="D2553">
        <v>0</v>
      </c>
      <c r="E2553" t="s">
        <v>40</v>
      </c>
      <c r="F2553" t="s">
        <v>47</v>
      </c>
    </row>
    <row r="2554" spans="1:6" x14ac:dyDescent="0.25">
      <c r="A2554" t="str">
        <f t="shared" si="39"/>
        <v>XI_Dist_184</v>
      </c>
      <c r="B2554">
        <v>184</v>
      </c>
      <c r="C2554" t="s">
        <v>6</v>
      </c>
      <c r="D2554">
        <v>0</v>
      </c>
      <c r="E2554" t="s">
        <v>40</v>
      </c>
      <c r="F2554" t="s">
        <v>47</v>
      </c>
    </row>
    <row r="2555" spans="1:6" x14ac:dyDescent="0.25">
      <c r="A2555" t="str">
        <f t="shared" si="39"/>
        <v>XI_Dist_186</v>
      </c>
      <c r="B2555">
        <v>186</v>
      </c>
      <c r="C2555" t="s">
        <v>6</v>
      </c>
      <c r="D2555">
        <v>0</v>
      </c>
      <c r="E2555" t="s">
        <v>40</v>
      </c>
      <c r="F2555" t="s">
        <v>47</v>
      </c>
    </row>
    <row r="2556" spans="1:6" x14ac:dyDescent="0.25">
      <c r="A2556" t="str">
        <f t="shared" si="39"/>
        <v>XI_Dist_188</v>
      </c>
      <c r="B2556">
        <v>188</v>
      </c>
      <c r="C2556" t="s">
        <v>6</v>
      </c>
      <c r="D2556">
        <v>0</v>
      </c>
      <c r="E2556" t="s">
        <v>40</v>
      </c>
      <c r="F2556" t="s">
        <v>47</v>
      </c>
    </row>
    <row r="2557" spans="1:6" x14ac:dyDescent="0.25">
      <c r="A2557" t="str">
        <f t="shared" si="39"/>
        <v>XI_Dist_190</v>
      </c>
      <c r="B2557">
        <v>190</v>
      </c>
      <c r="C2557" t="s">
        <v>6</v>
      </c>
      <c r="D2557">
        <v>0</v>
      </c>
      <c r="E2557" t="s">
        <v>40</v>
      </c>
      <c r="F2557" t="s">
        <v>47</v>
      </c>
    </row>
    <row r="2558" spans="1:6" x14ac:dyDescent="0.25">
      <c r="A2558" t="str">
        <f t="shared" si="39"/>
        <v>XI_Dist_192</v>
      </c>
      <c r="B2558">
        <v>192</v>
      </c>
      <c r="C2558" t="s">
        <v>6</v>
      </c>
      <c r="D2558">
        <v>0</v>
      </c>
      <c r="E2558" t="s">
        <v>40</v>
      </c>
      <c r="F2558" t="s">
        <v>47</v>
      </c>
    </row>
    <row r="2559" spans="1:6" x14ac:dyDescent="0.25">
      <c r="A2559" t="str">
        <f t="shared" si="39"/>
        <v>XI_Dist_194</v>
      </c>
      <c r="B2559">
        <v>194</v>
      </c>
      <c r="C2559" t="s">
        <v>6</v>
      </c>
      <c r="D2559">
        <v>0</v>
      </c>
      <c r="E2559" t="s">
        <v>40</v>
      </c>
      <c r="F2559" t="s">
        <v>47</v>
      </c>
    </row>
    <row r="2560" spans="1:6" x14ac:dyDescent="0.25">
      <c r="A2560" t="str">
        <f t="shared" si="39"/>
        <v>XI_Dist_196</v>
      </c>
      <c r="B2560">
        <v>196</v>
      </c>
      <c r="C2560" t="s">
        <v>6</v>
      </c>
      <c r="D2560">
        <v>0</v>
      </c>
      <c r="E2560" t="s">
        <v>40</v>
      </c>
      <c r="F2560" t="s">
        <v>47</v>
      </c>
    </row>
    <row r="2561" spans="1:6" x14ac:dyDescent="0.25">
      <c r="A2561" t="str">
        <f t="shared" si="39"/>
        <v>XI_Dist_198</v>
      </c>
      <c r="B2561">
        <v>198</v>
      </c>
      <c r="C2561" t="s">
        <v>6</v>
      </c>
      <c r="D2561">
        <v>0</v>
      </c>
      <c r="E2561" t="s">
        <v>40</v>
      </c>
      <c r="F2561" t="s">
        <v>47</v>
      </c>
    </row>
    <row r="2562" spans="1:6" x14ac:dyDescent="0.25">
      <c r="A2562" t="str">
        <f t="shared" ref="A2562:A2625" si="40">C2562&amp;"_"&amp;E2562&amp;"_"&amp;B2562</f>
        <v>XI_Dist_200</v>
      </c>
      <c r="B2562">
        <v>200</v>
      </c>
      <c r="C2562" t="s">
        <v>6</v>
      </c>
      <c r="D2562">
        <v>0</v>
      </c>
      <c r="E2562" t="s">
        <v>40</v>
      </c>
      <c r="F2562" t="s">
        <v>47</v>
      </c>
    </row>
    <row r="2563" spans="1:6" x14ac:dyDescent="0.25">
      <c r="A2563" t="str">
        <f t="shared" si="40"/>
        <v>XI_Dist_202</v>
      </c>
      <c r="B2563">
        <v>202</v>
      </c>
      <c r="C2563" t="s">
        <v>6</v>
      </c>
      <c r="D2563">
        <v>0</v>
      </c>
      <c r="E2563" t="s">
        <v>40</v>
      </c>
      <c r="F2563" t="s">
        <v>47</v>
      </c>
    </row>
    <row r="2564" spans="1:6" x14ac:dyDescent="0.25">
      <c r="A2564" t="str">
        <f t="shared" si="40"/>
        <v>XI_Time_0</v>
      </c>
      <c r="B2564">
        <v>0</v>
      </c>
      <c r="C2564" t="s">
        <v>6</v>
      </c>
      <c r="D2564">
        <v>0</v>
      </c>
      <c r="E2564" t="s">
        <v>16</v>
      </c>
      <c r="F2564" t="s">
        <v>47</v>
      </c>
    </row>
    <row r="2565" spans="1:6" x14ac:dyDescent="0.25">
      <c r="A2565" t="str">
        <f t="shared" si="40"/>
        <v>XI_Time_2</v>
      </c>
      <c r="B2565">
        <v>2</v>
      </c>
      <c r="C2565" t="s">
        <v>6</v>
      </c>
      <c r="D2565">
        <v>1.4164E-3</v>
      </c>
      <c r="E2565" t="s">
        <v>16</v>
      </c>
      <c r="F2565" t="s">
        <v>47</v>
      </c>
    </row>
    <row r="2566" spans="1:6" x14ac:dyDescent="0.25">
      <c r="A2566" t="str">
        <f t="shared" si="40"/>
        <v>XI_Time_4</v>
      </c>
      <c r="B2566">
        <v>4</v>
      </c>
      <c r="C2566" t="s">
        <v>6</v>
      </c>
      <c r="D2566">
        <v>2.2433000000000002E-3</v>
      </c>
      <c r="E2566" t="s">
        <v>16</v>
      </c>
      <c r="F2566" t="s">
        <v>47</v>
      </c>
    </row>
    <row r="2567" spans="1:6" x14ac:dyDescent="0.25">
      <c r="A2567" t="str">
        <f t="shared" si="40"/>
        <v>XI_Time_6</v>
      </c>
      <c r="B2567">
        <v>6</v>
      </c>
      <c r="C2567" t="s">
        <v>6</v>
      </c>
      <c r="D2567">
        <v>9.6054E-3</v>
      </c>
      <c r="E2567" t="s">
        <v>16</v>
      </c>
      <c r="F2567" t="s">
        <v>47</v>
      </c>
    </row>
    <row r="2568" spans="1:6" x14ac:dyDescent="0.25">
      <c r="A2568" t="str">
        <f t="shared" si="40"/>
        <v>XI_Time_8</v>
      </c>
      <c r="B2568">
        <v>8</v>
      </c>
      <c r="C2568" t="s">
        <v>6</v>
      </c>
      <c r="D2568">
        <v>2.28737E-2</v>
      </c>
      <c r="E2568" t="s">
        <v>16</v>
      </c>
      <c r="F2568" t="s">
        <v>47</v>
      </c>
    </row>
    <row r="2569" spans="1:6" x14ac:dyDescent="0.25">
      <c r="A2569" t="str">
        <f t="shared" si="40"/>
        <v>XI_Time_10</v>
      </c>
      <c r="B2569">
        <v>10</v>
      </c>
      <c r="C2569" t="s">
        <v>6</v>
      </c>
      <c r="D2569">
        <v>3.7006600000000001E-2</v>
      </c>
      <c r="E2569" t="s">
        <v>16</v>
      </c>
      <c r="F2569" t="s">
        <v>47</v>
      </c>
    </row>
    <row r="2570" spans="1:6" x14ac:dyDescent="0.25">
      <c r="A2570" t="str">
        <f t="shared" si="40"/>
        <v>XI_Time_12</v>
      </c>
      <c r="B2570">
        <v>12</v>
      </c>
      <c r="C2570" t="s">
        <v>6</v>
      </c>
      <c r="D2570">
        <v>4.5510599999999998E-2</v>
      </c>
      <c r="E2570" t="s">
        <v>16</v>
      </c>
      <c r="F2570" t="s">
        <v>47</v>
      </c>
    </row>
    <row r="2571" spans="1:6" x14ac:dyDescent="0.25">
      <c r="A2571" t="str">
        <f t="shared" si="40"/>
        <v>XI_Time_14</v>
      </c>
      <c r="B2571">
        <v>14</v>
      </c>
      <c r="C2571" t="s">
        <v>6</v>
      </c>
      <c r="D2571">
        <v>5.2280899999999998E-2</v>
      </c>
      <c r="E2571" t="s">
        <v>16</v>
      </c>
      <c r="F2571" t="s">
        <v>47</v>
      </c>
    </row>
    <row r="2572" spans="1:6" x14ac:dyDescent="0.25">
      <c r="A2572" t="str">
        <f t="shared" si="40"/>
        <v>XI_Time_16</v>
      </c>
      <c r="B2572">
        <v>16</v>
      </c>
      <c r="C2572" t="s">
        <v>6</v>
      </c>
      <c r="D2572">
        <v>5.8601800000000002E-2</v>
      </c>
      <c r="E2572" t="s">
        <v>16</v>
      </c>
      <c r="F2572" t="s">
        <v>47</v>
      </c>
    </row>
    <row r="2573" spans="1:6" x14ac:dyDescent="0.25">
      <c r="A2573" t="str">
        <f t="shared" si="40"/>
        <v>XI_Time_18</v>
      </c>
      <c r="B2573">
        <v>18</v>
      </c>
      <c r="C2573" t="s">
        <v>6</v>
      </c>
      <c r="D2573">
        <v>6.20244E-2</v>
      </c>
      <c r="E2573" t="s">
        <v>16</v>
      </c>
      <c r="F2573" t="s">
        <v>47</v>
      </c>
    </row>
    <row r="2574" spans="1:6" x14ac:dyDescent="0.25">
      <c r="A2574" t="str">
        <f t="shared" si="40"/>
        <v>XI_Time_20</v>
      </c>
      <c r="B2574">
        <v>20</v>
      </c>
      <c r="C2574" t="s">
        <v>6</v>
      </c>
      <c r="D2574">
        <v>6.4255599999999996E-2</v>
      </c>
      <c r="E2574" t="s">
        <v>16</v>
      </c>
      <c r="F2574" t="s">
        <v>47</v>
      </c>
    </row>
    <row r="2575" spans="1:6" x14ac:dyDescent="0.25">
      <c r="A2575" t="str">
        <f t="shared" si="40"/>
        <v>XI_Time_22</v>
      </c>
      <c r="B2575">
        <v>22</v>
      </c>
      <c r="C2575" t="s">
        <v>6</v>
      </c>
      <c r="D2575">
        <v>6.42374E-2</v>
      </c>
      <c r="E2575" t="s">
        <v>16</v>
      </c>
      <c r="F2575" t="s">
        <v>47</v>
      </c>
    </row>
    <row r="2576" spans="1:6" x14ac:dyDescent="0.25">
      <c r="A2576" t="str">
        <f t="shared" si="40"/>
        <v>XI_Time_24</v>
      </c>
      <c r="B2576">
        <v>24</v>
      </c>
      <c r="C2576" t="s">
        <v>6</v>
      </c>
      <c r="D2576">
        <v>6.1240799999999998E-2</v>
      </c>
      <c r="E2576" t="s">
        <v>16</v>
      </c>
      <c r="F2576" t="s">
        <v>47</v>
      </c>
    </row>
    <row r="2577" spans="1:6" x14ac:dyDescent="0.25">
      <c r="A2577" t="str">
        <f t="shared" si="40"/>
        <v>XI_Time_26</v>
      </c>
      <c r="B2577">
        <v>26</v>
      </c>
      <c r="C2577" t="s">
        <v>6</v>
      </c>
      <c r="D2577">
        <v>5.6747600000000002E-2</v>
      </c>
      <c r="E2577" t="s">
        <v>16</v>
      </c>
      <c r="F2577" t="s">
        <v>47</v>
      </c>
    </row>
    <row r="2578" spans="1:6" x14ac:dyDescent="0.25">
      <c r="A2578" t="str">
        <f t="shared" si="40"/>
        <v>XI_Time_28</v>
      </c>
      <c r="B2578">
        <v>28</v>
      </c>
      <c r="C2578" t="s">
        <v>6</v>
      </c>
      <c r="D2578">
        <v>5.0393599999999997E-2</v>
      </c>
      <c r="E2578" t="s">
        <v>16</v>
      </c>
      <c r="F2578" t="s">
        <v>47</v>
      </c>
    </row>
    <row r="2579" spans="1:6" x14ac:dyDescent="0.25">
      <c r="A2579" t="str">
        <f t="shared" si="40"/>
        <v>XI_Time_30</v>
      </c>
      <c r="B2579">
        <v>30</v>
      </c>
      <c r="C2579" t="s">
        <v>6</v>
      </c>
      <c r="D2579">
        <v>4.3396799999999999E-2</v>
      </c>
      <c r="E2579" t="s">
        <v>16</v>
      </c>
      <c r="F2579" t="s">
        <v>47</v>
      </c>
    </row>
    <row r="2580" spans="1:6" x14ac:dyDescent="0.25">
      <c r="A2580" t="str">
        <f t="shared" si="40"/>
        <v>XI_Time_32</v>
      </c>
      <c r="B2580">
        <v>32</v>
      </c>
      <c r="C2580" t="s">
        <v>6</v>
      </c>
      <c r="D2580">
        <v>3.5454300000000001E-2</v>
      </c>
      <c r="E2580" t="s">
        <v>16</v>
      </c>
      <c r="F2580" t="s">
        <v>47</v>
      </c>
    </row>
    <row r="2581" spans="1:6" x14ac:dyDescent="0.25">
      <c r="A2581" t="str">
        <f t="shared" si="40"/>
        <v>XI_Time_34</v>
      </c>
      <c r="B2581">
        <v>34</v>
      </c>
      <c r="C2581" t="s">
        <v>6</v>
      </c>
      <c r="D2581">
        <v>2.9244800000000001E-2</v>
      </c>
      <c r="E2581" t="s">
        <v>16</v>
      </c>
      <c r="F2581" t="s">
        <v>47</v>
      </c>
    </row>
    <row r="2582" spans="1:6" x14ac:dyDescent="0.25">
      <c r="A2582" t="str">
        <f t="shared" si="40"/>
        <v>XI_Time_36</v>
      </c>
      <c r="B2582">
        <v>36</v>
      </c>
      <c r="C2582" t="s">
        <v>6</v>
      </c>
      <c r="D2582">
        <v>2.3585499999999999E-2</v>
      </c>
      <c r="E2582" t="s">
        <v>16</v>
      </c>
      <c r="F2582" t="s">
        <v>47</v>
      </c>
    </row>
    <row r="2583" spans="1:6" x14ac:dyDescent="0.25">
      <c r="A2583" t="str">
        <f t="shared" si="40"/>
        <v>XI_Time_38</v>
      </c>
      <c r="B2583">
        <v>38</v>
      </c>
      <c r="C2583" t="s">
        <v>6</v>
      </c>
      <c r="D2583">
        <v>1.8959199999999999E-2</v>
      </c>
      <c r="E2583" t="s">
        <v>16</v>
      </c>
      <c r="F2583" t="s">
        <v>47</v>
      </c>
    </row>
    <row r="2584" spans="1:6" x14ac:dyDescent="0.25">
      <c r="A2584" t="str">
        <f t="shared" si="40"/>
        <v>XI_Time_40</v>
      </c>
      <c r="B2584">
        <v>40</v>
      </c>
      <c r="C2584" t="s">
        <v>6</v>
      </c>
      <c r="D2584">
        <v>1.43331E-2</v>
      </c>
      <c r="E2584" t="s">
        <v>16</v>
      </c>
      <c r="F2584" t="s">
        <v>47</v>
      </c>
    </row>
    <row r="2585" spans="1:6" x14ac:dyDescent="0.25">
      <c r="A2585" t="str">
        <f t="shared" si="40"/>
        <v>XI_Time_42</v>
      </c>
      <c r="B2585">
        <v>42</v>
      </c>
      <c r="C2585" t="s">
        <v>6</v>
      </c>
      <c r="D2585">
        <v>1.2878000000000001E-2</v>
      </c>
      <c r="E2585" t="s">
        <v>16</v>
      </c>
      <c r="F2585" t="s">
        <v>47</v>
      </c>
    </row>
    <row r="2586" spans="1:6" x14ac:dyDescent="0.25">
      <c r="A2586" t="str">
        <f t="shared" si="40"/>
        <v>XI_Time_44</v>
      </c>
      <c r="B2586">
        <v>44</v>
      </c>
      <c r="C2586" t="s">
        <v>6</v>
      </c>
      <c r="D2586">
        <v>1.1422399999999999E-2</v>
      </c>
      <c r="E2586" t="s">
        <v>16</v>
      </c>
      <c r="F2586" t="s">
        <v>47</v>
      </c>
    </row>
    <row r="2587" spans="1:6" x14ac:dyDescent="0.25">
      <c r="A2587" t="str">
        <f t="shared" si="40"/>
        <v>XI_Time_46</v>
      </c>
      <c r="B2587">
        <v>46</v>
      </c>
      <c r="C2587" t="s">
        <v>6</v>
      </c>
      <c r="D2587">
        <v>9.9670999999999996E-3</v>
      </c>
      <c r="E2587" t="s">
        <v>16</v>
      </c>
      <c r="F2587" t="s">
        <v>47</v>
      </c>
    </row>
    <row r="2588" spans="1:6" x14ac:dyDescent="0.25">
      <c r="A2588" t="str">
        <f t="shared" si="40"/>
        <v>XI_Time_48</v>
      </c>
      <c r="B2588">
        <v>48</v>
      </c>
      <c r="C2588" t="s">
        <v>6</v>
      </c>
      <c r="D2588">
        <v>8.5117000000000005E-3</v>
      </c>
      <c r="E2588" t="s">
        <v>16</v>
      </c>
      <c r="F2588" t="s">
        <v>47</v>
      </c>
    </row>
    <row r="2589" spans="1:6" x14ac:dyDescent="0.25">
      <c r="A2589" t="str">
        <f t="shared" si="40"/>
        <v>XI_Time_50</v>
      </c>
      <c r="B2589">
        <v>50</v>
      </c>
      <c r="C2589" t="s">
        <v>6</v>
      </c>
      <c r="D2589">
        <v>8.3379999999999999E-3</v>
      </c>
      <c r="E2589" t="s">
        <v>16</v>
      </c>
      <c r="F2589" t="s">
        <v>47</v>
      </c>
    </row>
    <row r="2590" spans="1:6" x14ac:dyDescent="0.25">
      <c r="A2590" t="str">
        <f t="shared" si="40"/>
        <v>XI_Time_52</v>
      </c>
      <c r="B2590">
        <v>52</v>
      </c>
      <c r="C2590" t="s">
        <v>6</v>
      </c>
      <c r="D2590">
        <v>8.1642999999999993E-3</v>
      </c>
      <c r="E2590" t="s">
        <v>16</v>
      </c>
      <c r="F2590" t="s">
        <v>47</v>
      </c>
    </row>
    <row r="2591" spans="1:6" x14ac:dyDescent="0.25">
      <c r="A2591" t="str">
        <f t="shared" si="40"/>
        <v>XI_Time_54</v>
      </c>
      <c r="B2591">
        <v>54</v>
      </c>
      <c r="C2591" t="s">
        <v>6</v>
      </c>
      <c r="D2591">
        <v>7.9906000000000005E-3</v>
      </c>
      <c r="E2591" t="s">
        <v>16</v>
      </c>
      <c r="F2591" t="s">
        <v>47</v>
      </c>
    </row>
    <row r="2592" spans="1:6" x14ac:dyDescent="0.25">
      <c r="A2592" t="str">
        <f t="shared" si="40"/>
        <v>XI_Time_56</v>
      </c>
      <c r="B2592">
        <v>56</v>
      </c>
      <c r="C2592" t="s">
        <v>6</v>
      </c>
      <c r="D2592">
        <v>7.8169999999999993E-3</v>
      </c>
      <c r="E2592" t="s">
        <v>16</v>
      </c>
      <c r="F2592" t="s">
        <v>47</v>
      </c>
    </row>
    <row r="2593" spans="1:6" x14ac:dyDescent="0.25">
      <c r="A2593" t="str">
        <f t="shared" si="40"/>
        <v>XI_Time_58</v>
      </c>
      <c r="B2593">
        <v>58</v>
      </c>
      <c r="C2593" t="s">
        <v>6</v>
      </c>
      <c r="D2593">
        <v>7.6432000000000002E-3</v>
      </c>
      <c r="E2593" t="s">
        <v>16</v>
      </c>
      <c r="F2593" t="s">
        <v>47</v>
      </c>
    </row>
    <row r="2594" spans="1:6" x14ac:dyDescent="0.25">
      <c r="A2594" t="str">
        <f t="shared" si="40"/>
        <v>XI_Time_60</v>
      </c>
      <c r="B2594">
        <v>60</v>
      </c>
      <c r="C2594" t="s">
        <v>6</v>
      </c>
      <c r="D2594">
        <v>7.4694999999999996E-3</v>
      </c>
      <c r="E2594" t="s">
        <v>16</v>
      </c>
      <c r="F2594" t="s">
        <v>47</v>
      </c>
    </row>
    <row r="2595" spans="1:6" x14ac:dyDescent="0.25">
      <c r="A2595" t="str">
        <f t="shared" si="40"/>
        <v>XI_Time_62</v>
      </c>
      <c r="B2595">
        <v>62</v>
      </c>
      <c r="C2595" t="s">
        <v>6</v>
      </c>
      <c r="D2595">
        <v>7.2957999999999999E-3</v>
      </c>
      <c r="E2595" t="s">
        <v>16</v>
      </c>
      <c r="F2595" t="s">
        <v>47</v>
      </c>
    </row>
    <row r="2596" spans="1:6" x14ac:dyDescent="0.25">
      <c r="A2596" t="str">
        <f t="shared" si="40"/>
        <v>XI_Time_64</v>
      </c>
      <c r="B2596">
        <v>64</v>
      </c>
      <c r="C2596" t="s">
        <v>6</v>
      </c>
      <c r="D2596">
        <v>7.1222000000000004E-3</v>
      </c>
      <c r="E2596" t="s">
        <v>16</v>
      </c>
      <c r="F2596" t="s">
        <v>47</v>
      </c>
    </row>
    <row r="2597" spans="1:6" x14ac:dyDescent="0.25">
      <c r="A2597" t="str">
        <f t="shared" si="40"/>
        <v>XI_Time_66</v>
      </c>
      <c r="B2597">
        <v>66</v>
      </c>
      <c r="C2597" t="s">
        <v>6</v>
      </c>
      <c r="D2597">
        <v>6.9484000000000004E-3</v>
      </c>
      <c r="E2597" t="s">
        <v>16</v>
      </c>
      <c r="F2597" t="s">
        <v>47</v>
      </c>
    </row>
    <row r="2598" spans="1:6" x14ac:dyDescent="0.25">
      <c r="A2598" t="str">
        <f t="shared" si="40"/>
        <v>XI_Time_68</v>
      </c>
      <c r="B2598">
        <v>68</v>
      </c>
      <c r="C2598" t="s">
        <v>6</v>
      </c>
      <c r="D2598">
        <v>6.7748000000000001E-3</v>
      </c>
      <c r="E2598" t="s">
        <v>16</v>
      </c>
      <c r="F2598" t="s">
        <v>47</v>
      </c>
    </row>
    <row r="2599" spans="1:6" x14ac:dyDescent="0.25">
      <c r="A2599" t="str">
        <f t="shared" si="40"/>
        <v>XI_Time_70</v>
      </c>
      <c r="B2599">
        <v>70</v>
      </c>
      <c r="C2599" t="s">
        <v>6</v>
      </c>
      <c r="D2599">
        <v>6.6011000000000004E-3</v>
      </c>
      <c r="E2599" t="s">
        <v>16</v>
      </c>
      <c r="F2599" t="s">
        <v>47</v>
      </c>
    </row>
    <row r="2600" spans="1:6" x14ac:dyDescent="0.25">
      <c r="A2600" t="str">
        <f t="shared" si="40"/>
        <v>XI_Time_72</v>
      </c>
      <c r="B2600">
        <v>72</v>
      </c>
      <c r="C2600" t="s">
        <v>6</v>
      </c>
      <c r="D2600">
        <v>6.4273000000000004E-3</v>
      </c>
      <c r="E2600" t="s">
        <v>16</v>
      </c>
      <c r="F2600" t="s">
        <v>47</v>
      </c>
    </row>
    <row r="2601" spans="1:6" x14ac:dyDescent="0.25">
      <c r="A2601" t="str">
        <f t="shared" si="40"/>
        <v>XI_Time_74</v>
      </c>
      <c r="B2601">
        <v>74</v>
      </c>
      <c r="C2601" t="s">
        <v>6</v>
      </c>
      <c r="D2601">
        <v>6.2537000000000001E-3</v>
      </c>
      <c r="E2601" t="s">
        <v>16</v>
      </c>
      <c r="F2601" t="s">
        <v>47</v>
      </c>
    </row>
    <row r="2602" spans="1:6" x14ac:dyDescent="0.25">
      <c r="A2602" t="str">
        <f t="shared" si="40"/>
        <v>XI_Time_76</v>
      </c>
      <c r="B2602">
        <v>76</v>
      </c>
      <c r="C2602" t="s">
        <v>6</v>
      </c>
      <c r="D2602">
        <v>6.0799000000000001E-3</v>
      </c>
      <c r="E2602" t="s">
        <v>16</v>
      </c>
      <c r="F2602" t="s">
        <v>47</v>
      </c>
    </row>
    <row r="2603" spans="1:6" x14ac:dyDescent="0.25">
      <c r="A2603" t="str">
        <f t="shared" si="40"/>
        <v>XI_Time_78</v>
      </c>
      <c r="B2603">
        <v>78</v>
      </c>
      <c r="C2603" t="s">
        <v>6</v>
      </c>
      <c r="D2603">
        <v>5.9102E-3</v>
      </c>
      <c r="E2603" t="s">
        <v>16</v>
      </c>
      <c r="F2603" t="s">
        <v>47</v>
      </c>
    </row>
    <row r="2604" spans="1:6" x14ac:dyDescent="0.25">
      <c r="A2604" t="str">
        <f t="shared" si="40"/>
        <v>XI_Time_80</v>
      </c>
      <c r="B2604">
        <v>80</v>
      </c>
      <c r="C2604" t="s">
        <v>6</v>
      </c>
      <c r="D2604">
        <v>5.7403000000000003E-3</v>
      </c>
      <c r="E2604" t="s">
        <v>16</v>
      </c>
      <c r="F2604" t="s">
        <v>47</v>
      </c>
    </row>
    <row r="2605" spans="1:6" x14ac:dyDescent="0.25">
      <c r="A2605" t="str">
        <f t="shared" si="40"/>
        <v>XI_Time_82</v>
      </c>
      <c r="B2605">
        <v>82</v>
      </c>
      <c r="C2605" t="s">
        <v>6</v>
      </c>
      <c r="D2605">
        <v>5.5706000000000002E-3</v>
      </c>
      <c r="E2605" t="s">
        <v>16</v>
      </c>
      <c r="F2605" t="s">
        <v>47</v>
      </c>
    </row>
    <row r="2606" spans="1:6" x14ac:dyDescent="0.25">
      <c r="A2606" t="str">
        <f t="shared" si="40"/>
        <v>XI_Time_84</v>
      </c>
      <c r="B2606">
        <v>84</v>
      </c>
      <c r="C2606" t="s">
        <v>6</v>
      </c>
      <c r="D2606">
        <v>5.4007999999999999E-3</v>
      </c>
      <c r="E2606" t="s">
        <v>16</v>
      </c>
      <c r="F2606" t="s">
        <v>47</v>
      </c>
    </row>
    <row r="2607" spans="1:6" x14ac:dyDescent="0.25">
      <c r="A2607" t="str">
        <f t="shared" si="40"/>
        <v>XI_Time_86</v>
      </c>
      <c r="B2607">
        <v>86</v>
      </c>
      <c r="C2607" t="s">
        <v>6</v>
      </c>
      <c r="D2607">
        <v>5.2310000000000004E-3</v>
      </c>
      <c r="E2607" t="s">
        <v>16</v>
      </c>
      <c r="F2607" t="s">
        <v>47</v>
      </c>
    </row>
    <row r="2608" spans="1:6" x14ac:dyDescent="0.25">
      <c r="A2608" t="str">
        <f t="shared" si="40"/>
        <v>XI_Time_88</v>
      </c>
      <c r="B2608">
        <v>88</v>
      </c>
      <c r="C2608" t="s">
        <v>6</v>
      </c>
      <c r="D2608">
        <v>5.0612000000000001E-3</v>
      </c>
      <c r="E2608" t="s">
        <v>16</v>
      </c>
      <c r="F2608" t="s">
        <v>47</v>
      </c>
    </row>
    <row r="2609" spans="1:6" x14ac:dyDescent="0.25">
      <c r="A2609" t="str">
        <f t="shared" si="40"/>
        <v>XI_Time_90</v>
      </c>
      <c r="B2609">
        <v>90</v>
      </c>
      <c r="C2609" t="s">
        <v>6</v>
      </c>
      <c r="D2609">
        <v>4.8913999999999997E-3</v>
      </c>
      <c r="E2609" t="s">
        <v>16</v>
      </c>
      <c r="F2609" t="s">
        <v>47</v>
      </c>
    </row>
    <row r="2610" spans="1:6" x14ac:dyDescent="0.25">
      <c r="A2610" t="str">
        <f t="shared" si="40"/>
        <v>XI_Time_92</v>
      </c>
      <c r="B2610">
        <v>92</v>
      </c>
      <c r="C2610" t="s">
        <v>6</v>
      </c>
      <c r="D2610">
        <v>4.7216000000000003E-3</v>
      </c>
      <c r="E2610" t="s">
        <v>16</v>
      </c>
      <c r="F2610" t="s">
        <v>47</v>
      </c>
    </row>
    <row r="2611" spans="1:6" x14ac:dyDescent="0.25">
      <c r="A2611" t="str">
        <f t="shared" si="40"/>
        <v>XI_Time_94</v>
      </c>
      <c r="B2611">
        <v>94</v>
      </c>
      <c r="C2611" t="s">
        <v>6</v>
      </c>
      <c r="D2611">
        <v>4.5519000000000002E-3</v>
      </c>
      <c r="E2611" t="s">
        <v>16</v>
      </c>
      <c r="F2611" t="s">
        <v>47</v>
      </c>
    </row>
    <row r="2612" spans="1:6" x14ac:dyDescent="0.25">
      <c r="A2612" t="str">
        <f t="shared" si="40"/>
        <v>XI_Time_96</v>
      </c>
      <c r="B2612">
        <v>96</v>
      </c>
      <c r="C2612" t="s">
        <v>6</v>
      </c>
      <c r="D2612">
        <v>4.3819999999999996E-3</v>
      </c>
      <c r="E2612" t="s">
        <v>16</v>
      </c>
      <c r="F2612" t="s">
        <v>47</v>
      </c>
    </row>
    <row r="2613" spans="1:6" x14ac:dyDescent="0.25">
      <c r="A2613" t="str">
        <f t="shared" si="40"/>
        <v>XI_Time_98</v>
      </c>
      <c r="B2613">
        <v>98</v>
      </c>
      <c r="C2613" t="s">
        <v>6</v>
      </c>
      <c r="D2613">
        <v>4.2123000000000004E-3</v>
      </c>
      <c r="E2613" t="s">
        <v>16</v>
      </c>
      <c r="F2613" t="s">
        <v>47</v>
      </c>
    </row>
    <row r="2614" spans="1:6" x14ac:dyDescent="0.25">
      <c r="A2614" t="str">
        <f t="shared" si="40"/>
        <v>XI_Time_100</v>
      </c>
      <c r="B2614">
        <v>100</v>
      </c>
      <c r="C2614" t="s">
        <v>6</v>
      </c>
      <c r="D2614">
        <v>4.0423999999999998E-3</v>
      </c>
      <c r="E2614" t="s">
        <v>16</v>
      </c>
      <c r="F2614" t="s">
        <v>47</v>
      </c>
    </row>
    <row r="2615" spans="1:6" x14ac:dyDescent="0.25">
      <c r="A2615" t="str">
        <f t="shared" si="40"/>
        <v>XI_Time_102</v>
      </c>
      <c r="B2615">
        <v>102</v>
      </c>
      <c r="C2615" t="s">
        <v>6</v>
      </c>
      <c r="D2615">
        <v>3.8728E-3</v>
      </c>
      <c r="E2615" t="s">
        <v>16</v>
      </c>
      <c r="F2615" t="s">
        <v>47</v>
      </c>
    </row>
    <row r="2616" spans="1:6" x14ac:dyDescent="0.25">
      <c r="A2616" t="str">
        <f t="shared" si="40"/>
        <v>XI_Time_104</v>
      </c>
      <c r="B2616">
        <v>104</v>
      </c>
      <c r="C2616" t="s">
        <v>6</v>
      </c>
      <c r="D2616">
        <v>3.7028999999999999E-3</v>
      </c>
      <c r="E2616" t="s">
        <v>16</v>
      </c>
      <c r="F2616" t="s">
        <v>47</v>
      </c>
    </row>
    <row r="2617" spans="1:6" x14ac:dyDescent="0.25">
      <c r="A2617" t="str">
        <f t="shared" si="40"/>
        <v>XI_Time_106</v>
      </c>
      <c r="B2617">
        <v>106</v>
      </c>
      <c r="C2617" t="s">
        <v>6</v>
      </c>
      <c r="D2617">
        <v>3.5331E-3</v>
      </c>
      <c r="E2617" t="s">
        <v>16</v>
      </c>
      <c r="F2617" t="s">
        <v>47</v>
      </c>
    </row>
    <row r="2618" spans="1:6" x14ac:dyDescent="0.25">
      <c r="A2618" t="str">
        <f t="shared" si="40"/>
        <v>XI_Time_108</v>
      </c>
      <c r="B2618">
        <v>108</v>
      </c>
      <c r="C2618" t="s">
        <v>6</v>
      </c>
      <c r="D2618">
        <v>3.3633999999999999E-3</v>
      </c>
      <c r="E2618" t="s">
        <v>16</v>
      </c>
      <c r="F2618" t="s">
        <v>47</v>
      </c>
    </row>
    <row r="2619" spans="1:6" x14ac:dyDescent="0.25">
      <c r="A2619" t="str">
        <f t="shared" si="40"/>
        <v>XI_Time_110</v>
      </c>
      <c r="B2619">
        <v>110</v>
      </c>
      <c r="C2619" t="s">
        <v>6</v>
      </c>
      <c r="D2619">
        <v>3.1935000000000002E-3</v>
      </c>
      <c r="E2619" t="s">
        <v>16</v>
      </c>
      <c r="F2619" t="s">
        <v>47</v>
      </c>
    </row>
    <row r="2620" spans="1:6" x14ac:dyDescent="0.25">
      <c r="A2620" t="str">
        <f t="shared" si="40"/>
        <v>XI_Time_112</v>
      </c>
      <c r="B2620">
        <v>112</v>
      </c>
      <c r="C2620" t="s">
        <v>6</v>
      </c>
      <c r="D2620">
        <v>3.0238000000000001E-3</v>
      </c>
      <c r="E2620" t="s">
        <v>16</v>
      </c>
      <c r="F2620" t="s">
        <v>47</v>
      </c>
    </row>
    <row r="2621" spans="1:6" x14ac:dyDescent="0.25">
      <c r="A2621" t="str">
        <f t="shared" si="40"/>
        <v>XI_Time_114</v>
      </c>
      <c r="B2621">
        <v>114</v>
      </c>
      <c r="C2621" t="s">
        <v>6</v>
      </c>
      <c r="D2621">
        <v>2.8540000000000002E-3</v>
      </c>
      <c r="E2621" t="s">
        <v>16</v>
      </c>
      <c r="F2621" t="s">
        <v>47</v>
      </c>
    </row>
    <row r="2622" spans="1:6" x14ac:dyDescent="0.25">
      <c r="A2622" t="str">
        <f t="shared" si="40"/>
        <v>XI_Time_116</v>
      </c>
      <c r="B2622">
        <v>116</v>
      </c>
      <c r="C2622" t="s">
        <v>6</v>
      </c>
      <c r="D2622">
        <v>2.6841999999999999E-3</v>
      </c>
      <c r="E2622" t="s">
        <v>16</v>
      </c>
      <c r="F2622" t="s">
        <v>47</v>
      </c>
    </row>
    <row r="2623" spans="1:6" x14ac:dyDescent="0.25">
      <c r="A2623" t="str">
        <f t="shared" si="40"/>
        <v>XI_Time_118</v>
      </c>
      <c r="B2623">
        <v>118</v>
      </c>
      <c r="C2623" t="s">
        <v>6</v>
      </c>
      <c r="D2623">
        <v>2.5144E-3</v>
      </c>
      <c r="E2623" t="s">
        <v>16</v>
      </c>
      <c r="F2623" t="s">
        <v>47</v>
      </c>
    </row>
    <row r="2624" spans="1:6" x14ac:dyDescent="0.25">
      <c r="A2624" t="str">
        <f t="shared" si="40"/>
        <v>XI_Time_120</v>
      </c>
      <c r="B2624">
        <v>120</v>
      </c>
      <c r="C2624" t="s">
        <v>6</v>
      </c>
      <c r="D2624">
        <v>2.3446999999999999E-3</v>
      </c>
      <c r="E2624" t="s">
        <v>16</v>
      </c>
      <c r="F2624" t="s">
        <v>47</v>
      </c>
    </row>
    <row r="2625" spans="1:6" x14ac:dyDescent="0.25">
      <c r="A2625" t="str">
        <f t="shared" si="40"/>
        <v>XI_Time_122</v>
      </c>
      <c r="B2625">
        <v>122</v>
      </c>
      <c r="C2625" t="s">
        <v>6</v>
      </c>
      <c r="D2625">
        <v>2.1748000000000002E-3</v>
      </c>
      <c r="E2625" t="s">
        <v>16</v>
      </c>
      <c r="F2625" t="s">
        <v>47</v>
      </c>
    </row>
    <row r="2626" spans="1:6" x14ac:dyDescent="0.25">
      <c r="A2626" t="str">
        <f t="shared" ref="A2626:A2689" si="41">C2626&amp;"_"&amp;E2626&amp;"_"&amp;B2626</f>
        <v>XI_Time_124</v>
      </c>
      <c r="B2626">
        <v>124</v>
      </c>
      <c r="C2626" t="s">
        <v>6</v>
      </c>
      <c r="D2626">
        <v>2.0051000000000001E-3</v>
      </c>
      <c r="E2626" t="s">
        <v>16</v>
      </c>
      <c r="F2626" t="s">
        <v>47</v>
      </c>
    </row>
    <row r="2627" spans="1:6" x14ac:dyDescent="0.25">
      <c r="A2627" t="str">
        <f t="shared" si="41"/>
        <v>XI_Time_126</v>
      </c>
      <c r="B2627">
        <v>126</v>
      </c>
      <c r="C2627" t="s">
        <v>6</v>
      </c>
      <c r="D2627">
        <v>1.8351999999999999E-3</v>
      </c>
      <c r="E2627" t="s">
        <v>16</v>
      </c>
      <c r="F2627" t="s">
        <v>47</v>
      </c>
    </row>
    <row r="2628" spans="1:6" x14ac:dyDescent="0.25">
      <c r="A2628" t="str">
        <f t="shared" si="41"/>
        <v>XI_Time_128</v>
      </c>
      <c r="B2628">
        <v>128</v>
      </c>
      <c r="C2628" t="s">
        <v>6</v>
      </c>
      <c r="D2628">
        <v>1.6655000000000001E-3</v>
      </c>
      <c r="E2628" t="s">
        <v>16</v>
      </c>
      <c r="F2628" t="s">
        <v>47</v>
      </c>
    </row>
    <row r="2629" spans="1:6" x14ac:dyDescent="0.25">
      <c r="A2629" t="str">
        <f t="shared" si="41"/>
        <v>XI_Time_130</v>
      </c>
      <c r="B2629">
        <v>130</v>
      </c>
      <c r="C2629" t="s">
        <v>6</v>
      </c>
      <c r="D2629">
        <v>1.5661E-3</v>
      </c>
      <c r="E2629" t="s">
        <v>16</v>
      </c>
      <c r="F2629" t="s">
        <v>47</v>
      </c>
    </row>
    <row r="2630" spans="1:6" x14ac:dyDescent="0.25">
      <c r="A2630" t="str">
        <f t="shared" si="41"/>
        <v>XI_Time_132</v>
      </c>
      <c r="B2630">
        <v>132</v>
      </c>
      <c r="C2630" t="s">
        <v>6</v>
      </c>
      <c r="D2630">
        <v>1.4667E-3</v>
      </c>
      <c r="E2630" t="s">
        <v>16</v>
      </c>
      <c r="F2630" t="s">
        <v>47</v>
      </c>
    </row>
    <row r="2631" spans="1:6" x14ac:dyDescent="0.25">
      <c r="A2631" t="str">
        <f t="shared" si="41"/>
        <v>XI_Time_134</v>
      </c>
      <c r="B2631">
        <v>134</v>
      </c>
      <c r="C2631" t="s">
        <v>6</v>
      </c>
      <c r="D2631">
        <v>1.3672999999999999E-3</v>
      </c>
      <c r="E2631" t="s">
        <v>16</v>
      </c>
      <c r="F2631" t="s">
        <v>47</v>
      </c>
    </row>
    <row r="2632" spans="1:6" x14ac:dyDescent="0.25">
      <c r="A2632" t="str">
        <f t="shared" si="41"/>
        <v>XI_Time_136</v>
      </c>
      <c r="B2632">
        <v>136</v>
      </c>
      <c r="C2632" t="s">
        <v>6</v>
      </c>
      <c r="D2632">
        <v>0</v>
      </c>
      <c r="E2632" t="s">
        <v>16</v>
      </c>
      <c r="F2632" t="s">
        <v>47</v>
      </c>
    </row>
    <row r="2633" spans="1:6" x14ac:dyDescent="0.25">
      <c r="A2633" t="str">
        <f t="shared" si="41"/>
        <v>XI_Time_138</v>
      </c>
      <c r="B2633">
        <v>138</v>
      </c>
      <c r="C2633" t="s">
        <v>6</v>
      </c>
      <c r="D2633">
        <v>0</v>
      </c>
      <c r="E2633" t="s">
        <v>16</v>
      </c>
      <c r="F2633" t="s">
        <v>47</v>
      </c>
    </row>
    <row r="2634" spans="1:6" x14ac:dyDescent="0.25">
      <c r="A2634" t="str">
        <f t="shared" si="41"/>
        <v>XI_Time_140</v>
      </c>
      <c r="B2634">
        <v>140</v>
      </c>
      <c r="C2634" t="s">
        <v>6</v>
      </c>
      <c r="D2634">
        <v>0</v>
      </c>
      <c r="E2634" t="s">
        <v>16</v>
      </c>
      <c r="F2634" t="s">
        <v>47</v>
      </c>
    </row>
    <row r="2635" spans="1:6" x14ac:dyDescent="0.25">
      <c r="A2635" t="str">
        <f t="shared" si="41"/>
        <v>XI_Time_142</v>
      </c>
      <c r="B2635">
        <v>142</v>
      </c>
      <c r="C2635" t="s">
        <v>6</v>
      </c>
      <c r="D2635">
        <v>0</v>
      </c>
      <c r="E2635" t="s">
        <v>16</v>
      </c>
      <c r="F2635" t="s">
        <v>47</v>
      </c>
    </row>
    <row r="2636" spans="1:6" x14ac:dyDescent="0.25">
      <c r="A2636" t="str">
        <f t="shared" si="41"/>
        <v>XI_Time_144</v>
      </c>
      <c r="B2636">
        <v>144</v>
      </c>
      <c r="C2636" t="s">
        <v>6</v>
      </c>
      <c r="D2636">
        <v>0</v>
      </c>
      <c r="E2636" t="s">
        <v>16</v>
      </c>
      <c r="F2636" t="s">
        <v>47</v>
      </c>
    </row>
    <row r="2637" spans="1:6" x14ac:dyDescent="0.25">
      <c r="A2637" t="str">
        <f t="shared" si="41"/>
        <v>XI_Time_146</v>
      </c>
      <c r="B2637">
        <v>146</v>
      </c>
      <c r="C2637" t="s">
        <v>6</v>
      </c>
      <c r="D2637">
        <v>0</v>
      </c>
      <c r="E2637" t="s">
        <v>16</v>
      </c>
      <c r="F2637" t="s">
        <v>47</v>
      </c>
    </row>
    <row r="2638" spans="1:6" x14ac:dyDescent="0.25">
      <c r="A2638" t="str">
        <f t="shared" si="41"/>
        <v>XI_Time_148</v>
      </c>
      <c r="B2638">
        <v>148</v>
      </c>
      <c r="C2638" t="s">
        <v>6</v>
      </c>
      <c r="D2638">
        <v>0</v>
      </c>
      <c r="E2638" t="s">
        <v>16</v>
      </c>
      <c r="F2638" t="s">
        <v>47</v>
      </c>
    </row>
    <row r="2639" spans="1:6" x14ac:dyDescent="0.25">
      <c r="A2639" t="str">
        <f t="shared" si="41"/>
        <v>XI_Time_150</v>
      </c>
      <c r="B2639">
        <v>150</v>
      </c>
      <c r="C2639" t="s">
        <v>6</v>
      </c>
      <c r="D2639">
        <v>0</v>
      </c>
      <c r="E2639" t="s">
        <v>16</v>
      </c>
      <c r="F2639" t="s">
        <v>47</v>
      </c>
    </row>
    <row r="2640" spans="1:6" x14ac:dyDescent="0.25">
      <c r="A2640" t="str">
        <f t="shared" si="41"/>
        <v>XI_Time_152</v>
      </c>
      <c r="B2640">
        <v>152</v>
      </c>
      <c r="C2640" t="s">
        <v>6</v>
      </c>
      <c r="D2640">
        <v>0</v>
      </c>
      <c r="E2640" t="s">
        <v>16</v>
      </c>
      <c r="F2640" t="s">
        <v>47</v>
      </c>
    </row>
    <row r="2641" spans="1:6" x14ac:dyDescent="0.25">
      <c r="A2641" t="str">
        <f t="shared" si="41"/>
        <v>XI_Time_154</v>
      </c>
      <c r="B2641">
        <v>154</v>
      </c>
      <c r="C2641" t="s">
        <v>6</v>
      </c>
      <c r="D2641">
        <v>0</v>
      </c>
      <c r="E2641" t="s">
        <v>16</v>
      </c>
      <c r="F2641" t="s">
        <v>47</v>
      </c>
    </row>
    <row r="2642" spans="1:6" x14ac:dyDescent="0.25">
      <c r="A2642" t="str">
        <f t="shared" si="41"/>
        <v>XI_Time_156</v>
      </c>
      <c r="B2642">
        <v>156</v>
      </c>
      <c r="C2642" t="s">
        <v>6</v>
      </c>
      <c r="D2642">
        <v>0</v>
      </c>
      <c r="E2642" t="s">
        <v>16</v>
      </c>
      <c r="F2642" t="s">
        <v>47</v>
      </c>
    </row>
    <row r="2643" spans="1:6" x14ac:dyDescent="0.25">
      <c r="A2643" t="str">
        <f t="shared" si="41"/>
        <v>XI_Time_158</v>
      </c>
      <c r="B2643">
        <v>158</v>
      </c>
      <c r="C2643" t="s">
        <v>6</v>
      </c>
      <c r="D2643">
        <v>0</v>
      </c>
      <c r="E2643" t="s">
        <v>16</v>
      </c>
      <c r="F2643" t="s">
        <v>47</v>
      </c>
    </row>
    <row r="2644" spans="1:6" x14ac:dyDescent="0.25">
      <c r="A2644" t="str">
        <f t="shared" si="41"/>
        <v>XI_Time_160</v>
      </c>
      <c r="B2644">
        <v>160</v>
      </c>
      <c r="C2644" t="s">
        <v>6</v>
      </c>
      <c r="D2644">
        <v>0</v>
      </c>
      <c r="E2644" t="s">
        <v>16</v>
      </c>
      <c r="F2644" t="s">
        <v>47</v>
      </c>
    </row>
    <row r="2645" spans="1:6" x14ac:dyDescent="0.25">
      <c r="A2645" t="str">
        <f t="shared" si="41"/>
        <v>XI_Time_162</v>
      </c>
      <c r="B2645">
        <v>162</v>
      </c>
      <c r="C2645" t="s">
        <v>6</v>
      </c>
      <c r="D2645">
        <v>0</v>
      </c>
      <c r="E2645" t="s">
        <v>16</v>
      </c>
      <c r="F2645" t="s">
        <v>47</v>
      </c>
    </row>
    <row r="2646" spans="1:6" x14ac:dyDescent="0.25">
      <c r="A2646" t="str">
        <f t="shared" si="41"/>
        <v>XI_Time_164</v>
      </c>
      <c r="B2646">
        <v>164</v>
      </c>
      <c r="C2646" t="s">
        <v>6</v>
      </c>
      <c r="D2646">
        <v>0</v>
      </c>
      <c r="E2646" t="s">
        <v>16</v>
      </c>
      <c r="F2646" t="s">
        <v>47</v>
      </c>
    </row>
    <row r="2647" spans="1:6" x14ac:dyDescent="0.25">
      <c r="A2647" t="str">
        <f t="shared" si="41"/>
        <v>XI_Time_166</v>
      </c>
      <c r="B2647">
        <v>166</v>
      </c>
      <c r="C2647" t="s">
        <v>6</v>
      </c>
      <c r="D2647">
        <v>0</v>
      </c>
      <c r="E2647" t="s">
        <v>16</v>
      </c>
      <c r="F2647" t="s">
        <v>47</v>
      </c>
    </row>
    <row r="2648" spans="1:6" x14ac:dyDescent="0.25">
      <c r="A2648" t="str">
        <f t="shared" si="41"/>
        <v>XI_Time_168</v>
      </c>
      <c r="B2648">
        <v>168</v>
      </c>
      <c r="C2648" t="s">
        <v>6</v>
      </c>
      <c r="D2648">
        <v>0</v>
      </c>
      <c r="E2648" t="s">
        <v>16</v>
      </c>
      <c r="F2648" t="s">
        <v>47</v>
      </c>
    </row>
    <row r="2649" spans="1:6" x14ac:dyDescent="0.25">
      <c r="A2649" t="str">
        <f t="shared" si="41"/>
        <v>XI_Time_170</v>
      </c>
      <c r="B2649">
        <v>170</v>
      </c>
      <c r="C2649" t="s">
        <v>6</v>
      </c>
      <c r="D2649">
        <v>0</v>
      </c>
      <c r="E2649" t="s">
        <v>16</v>
      </c>
      <c r="F2649" t="s">
        <v>47</v>
      </c>
    </row>
    <row r="2650" spans="1:6" x14ac:dyDescent="0.25">
      <c r="A2650" t="str">
        <f t="shared" si="41"/>
        <v>XI_Time_172</v>
      </c>
      <c r="B2650">
        <v>172</v>
      </c>
      <c r="C2650" t="s">
        <v>6</v>
      </c>
      <c r="D2650">
        <v>0</v>
      </c>
      <c r="E2650" t="s">
        <v>16</v>
      </c>
      <c r="F2650" t="s">
        <v>47</v>
      </c>
    </row>
    <row r="2651" spans="1:6" x14ac:dyDescent="0.25">
      <c r="A2651" t="str">
        <f t="shared" si="41"/>
        <v>XI_Time_174</v>
      </c>
      <c r="B2651">
        <v>174</v>
      </c>
      <c r="C2651" t="s">
        <v>6</v>
      </c>
      <c r="D2651">
        <v>0</v>
      </c>
      <c r="E2651" t="s">
        <v>16</v>
      </c>
      <c r="F2651" t="s">
        <v>47</v>
      </c>
    </row>
    <row r="2652" spans="1:6" x14ac:dyDescent="0.25">
      <c r="A2652" t="str">
        <f t="shared" si="41"/>
        <v>XI_Time_176</v>
      </c>
      <c r="B2652">
        <v>176</v>
      </c>
      <c r="C2652" t="s">
        <v>6</v>
      </c>
      <c r="D2652">
        <v>0</v>
      </c>
      <c r="E2652" t="s">
        <v>16</v>
      </c>
      <c r="F2652" t="s">
        <v>47</v>
      </c>
    </row>
    <row r="2653" spans="1:6" x14ac:dyDescent="0.25">
      <c r="A2653" t="str">
        <f t="shared" si="41"/>
        <v>XI_Time_178</v>
      </c>
      <c r="B2653">
        <v>178</v>
      </c>
      <c r="C2653" t="s">
        <v>6</v>
      </c>
      <c r="D2653">
        <v>0</v>
      </c>
      <c r="E2653" t="s">
        <v>16</v>
      </c>
      <c r="F2653" t="s">
        <v>47</v>
      </c>
    </row>
    <row r="2654" spans="1:6" x14ac:dyDescent="0.25">
      <c r="A2654" t="str">
        <f t="shared" si="41"/>
        <v>XI_Time_180</v>
      </c>
      <c r="B2654">
        <v>180</v>
      </c>
      <c r="C2654" t="s">
        <v>6</v>
      </c>
      <c r="D2654">
        <v>0</v>
      </c>
      <c r="E2654" t="s">
        <v>16</v>
      </c>
      <c r="F2654" t="s">
        <v>47</v>
      </c>
    </row>
    <row r="2655" spans="1:6" x14ac:dyDescent="0.25">
      <c r="A2655" t="str">
        <f t="shared" si="41"/>
        <v>XI_Time_182</v>
      </c>
      <c r="B2655">
        <v>182</v>
      </c>
      <c r="C2655" t="s">
        <v>6</v>
      </c>
      <c r="D2655">
        <v>0</v>
      </c>
      <c r="E2655" t="s">
        <v>16</v>
      </c>
      <c r="F2655" t="s">
        <v>47</v>
      </c>
    </row>
    <row r="2656" spans="1:6" x14ac:dyDescent="0.25">
      <c r="A2656" t="str">
        <f t="shared" si="41"/>
        <v>XI_Time_184</v>
      </c>
      <c r="B2656">
        <v>184</v>
      </c>
      <c r="C2656" t="s">
        <v>6</v>
      </c>
      <c r="D2656">
        <v>0</v>
      </c>
      <c r="E2656" t="s">
        <v>16</v>
      </c>
      <c r="F2656" t="s">
        <v>47</v>
      </c>
    </row>
    <row r="2657" spans="1:6" x14ac:dyDescent="0.25">
      <c r="A2657" t="str">
        <f t="shared" si="41"/>
        <v>XI_Time_186</v>
      </c>
      <c r="B2657">
        <v>186</v>
      </c>
      <c r="C2657" t="s">
        <v>6</v>
      </c>
      <c r="D2657">
        <v>0</v>
      </c>
      <c r="E2657" t="s">
        <v>16</v>
      </c>
      <c r="F2657" t="s">
        <v>47</v>
      </c>
    </row>
    <row r="2658" spans="1:6" x14ac:dyDescent="0.25">
      <c r="A2658" t="str">
        <f t="shared" si="41"/>
        <v>XI_Time_188</v>
      </c>
      <c r="B2658">
        <v>188</v>
      </c>
      <c r="C2658" t="s">
        <v>6</v>
      </c>
      <c r="D2658">
        <v>0</v>
      </c>
      <c r="E2658" t="s">
        <v>16</v>
      </c>
      <c r="F2658" t="s">
        <v>47</v>
      </c>
    </row>
    <row r="2659" spans="1:6" x14ac:dyDescent="0.25">
      <c r="A2659" t="str">
        <f t="shared" si="41"/>
        <v>XI_Time_190</v>
      </c>
      <c r="B2659">
        <v>190</v>
      </c>
      <c r="C2659" t="s">
        <v>6</v>
      </c>
      <c r="D2659">
        <v>0</v>
      </c>
      <c r="E2659" t="s">
        <v>16</v>
      </c>
      <c r="F2659" t="s">
        <v>47</v>
      </c>
    </row>
    <row r="2660" spans="1:6" x14ac:dyDescent="0.25">
      <c r="A2660" t="str">
        <f t="shared" si="41"/>
        <v>XI_Time_192</v>
      </c>
      <c r="B2660">
        <v>192</v>
      </c>
      <c r="C2660" t="s">
        <v>6</v>
      </c>
      <c r="D2660">
        <v>0</v>
      </c>
      <c r="E2660" t="s">
        <v>16</v>
      </c>
      <c r="F2660" t="s">
        <v>47</v>
      </c>
    </row>
    <row r="2661" spans="1:6" x14ac:dyDescent="0.25">
      <c r="A2661" t="str">
        <f t="shared" si="41"/>
        <v>XI_Time_194</v>
      </c>
      <c r="B2661">
        <v>194</v>
      </c>
      <c r="C2661" t="s">
        <v>6</v>
      </c>
      <c r="D2661">
        <v>0</v>
      </c>
      <c r="E2661" t="s">
        <v>16</v>
      </c>
      <c r="F2661" t="s">
        <v>47</v>
      </c>
    </row>
    <row r="2662" spans="1:6" x14ac:dyDescent="0.25">
      <c r="A2662" t="str">
        <f t="shared" si="41"/>
        <v>XI_Time_196</v>
      </c>
      <c r="B2662">
        <v>196</v>
      </c>
      <c r="C2662" t="s">
        <v>6</v>
      </c>
      <c r="D2662">
        <v>0</v>
      </c>
      <c r="E2662" t="s">
        <v>16</v>
      </c>
      <c r="F2662" t="s">
        <v>47</v>
      </c>
    </row>
    <row r="2663" spans="1:6" x14ac:dyDescent="0.25">
      <c r="A2663" t="str">
        <f t="shared" si="41"/>
        <v>XI_Time_198</v>
      </c>
      <c r="B2663">
        <v>198</v>
      </c>
      <c r="C2663" t="s">
        <v>6</v>
      </c>
      <c r="D2663">
        <v>0</v>
      </c>
      <c r="E2663" t="s">
        <v>16</v>
      </c>
      <c r="F2663" t="s">
        <v>47</v>
      </c>
    </row>
    <row r="2664" spans="1:6" x14ac:dyDescent="0.25">
      <c r="A2664" t="str">
        <f t="shared" si="41"/>
        <v>XI_Time_200</v>
      </c>
      <c r="B2664">
        <v>200</v>
      </c>
      <c r="C2664" t="s">
        <v>6</v>
      </c>
      <c r="D2664">
        <v>0</v>
      </c>
      <c r="E2664" t="s">
        <v>16</v>
      </c>
      <c r="F2664" t="s">
        <v>47</v>
      </c>
    </row>
    <row r="2665" spans="1:6" x14ac:dyDescent="0.25">
      <c r="A2665" t="str">
        <f t="shared" si="41"/>
        <v>XI_Time_202</v>
      </c>
      <c r="B2665">
        <v>202</v>
      </c>
      <c r="C2665" t="s">
        <v>6</v>
      </c>
      <c r="D2665">
        <v>0</v>
      </c>
      <c r="E2665" t="s">
        <v>16</v>
      </c>
      <c r="F2665" t="s">
        <v>47</v>
      </c>
    </row>
    <row r="2666" spans="1:6" x14ac:dyDescent="0.25">
      <c r="A2666" t="str">
        <f t="shared" si="41"/>
        <v>XI_GC_0</v>
      </c>
      <c r="B2666">
        <v>0</v>
      </c>
      <c r="C2666" t="s">
        <v>6</v>
      </c>
      <c r="D2666">
        <v>0</v>
      </c>
      <c r="E2666" t="s">
        <v>41</v>
      </c>
      <c r="F2666" t="s">
        <v>47</v>
      </c>
    </row>
    <row r="2667" spans="1:6" x14ac:dyDescent="0.25">
      <c r="A2667" t="str">
        <f t="shared" si="41"/>
        <v>XI_GC_2</v>
      </c>
      <c r="B2667">
        <v>2</v>
      </c>
      <c r="C2667" t="s">
        <v>6</v>
      </c>
      <c r="D2667" s="83">
        <v>8.4099999999999998E-5</v>
      </c>
      <c r="E2667" t="s">
        <v>41</v>
      </c>
      <c r="F2667" t="s">
        <v>47</v>
      </c>
    </row>
    <row r="2668" spans="1:6" x14ac:dyDescent="0.25">
      <c r="A2668" t="str">
        <f t="shared" si="41"/>
        <v>XI_GC_4</v>
      </c>
      <c r="B2668">
        <v>4</v>
      </c>
      <c r="C2668" t="s">
        <v>6</v>
      </c>
      <c r="D2668">
        <v>1.4557999999999999E-3</v>
      </c>
      <c r="E2668" t="s">
        <v>41</v>
      </c>
      <c r="F2668" t="s">
        <v>47</v>
      </c>
    </row>
    <row r="2669" spans="1:6" x14ac:dyDescent="0.25">
      <c r="A2669" t="str">
        <f t="shared" si="41"/>
        <v>XI_GC_6</v>
      </c>
      <c r="B2669">
        <v>6</v>
      </c>
      <c r="C2669" t="s">
        <v>6</v>
      </c>
      <c r="D2669">
        <v>3.4462999999999998E-3</v>
      </c>
      <c r="E2669" t="s">
        <v>41</v>
      </c>
      <c r="F2669" t="s">
        <v>47</v>
      </c>
    </row>
    <row r="2670" spans="1:6" x14ac:dyDescent="0.25">
      <c r="A2670" t="str">
        <f t="shared" si="41"/>
        <v>XI_GC_8</v>
      </c>
      <c r="B2670">
        <v>8</v>
      </c>
      <c r="C2670" t="s">
        <v>6</v>
      </c>
      <c r="D2670">
        <v>5.4365999999999998E-3</v>
      </c>
      <c r="E2670" t="s">
        <v>41</v>
      </c>
      <c r="F2670" t="s">
        <v>47</v>
      </c>
    </row>
    <row r="2671" spans="1:6" x14ac:dyDescent="0.25">
      <c r="A2671" t="str">
        <f t="shared" si="41"/>
        <v>XI_GC_10</v>
      </c>
      <c r="B2671">
        <v>10</v>
      </c>
      <c r="C2671" t="s">
        <v>6</v>
      </c>
      <c r="D2671">
        <v>7.4269999999999996E-3</v>
      </c>
      <c r="E2671" t="s">
        <v>41</v>
      </c>
      <c r="F2671" t="s">
        <v>47</v>
      </c>
    </row>
    <row r="2672" spans="1:6" x14ac:dyDescent="0.25">
      <c r="A2672" t="str">
        <f t="shared" si="41"/>
        <v>XI_GC_12</v>
      </c>
      <c r="B2672">
        <v>12</v>
      </c>
      <c r="C2672" t="s">
        <v>6</v>
      </c>
      <c r="D2672">
        <v>9.4173999999999994E-3</v>
      </c>
      <c r="E2672" t="s">
        <v>41</v>
      </c>
      <c r="F2672" t="s">
        <v>47</v>
      </c>
    </row>
    <row r="2673" spans="1:6" x14ac:dyDescent="0.25">
      <c r="A2673" t="str">
        <f t="shared" si="41"/>
        <v>XI_GC_14</v>
      </c>
      <c r="B2673">
        <v>14</v>
      </c>
      <c r="C2673" t="s">
        <v>6</v>
      </c>
      <c r="D2673">
        <v>1.14077E-2</v>
      </c>
      <c r="E2673" t="s">
        <v>41</v>
      </c>
      <c r="F2673" t="s">
        <v>47</v>
      </c>
    </row>
    <row r="2674" spans="1:6" x14ac:dyDescent="0.25">
      <c r="A2674" t="str">
        <f t="shared" si="41"/>
        <v>XI_GC_16</v>
      </c>
      <c r="B2674">
        <v>16</v>
      </c>
      <c r="C2674" t="s">
        <v>6</v>
      </c>
      <c r="D2674">
        <v>1.33983E-2</v>
      </c>
      <c r="E2674" t="s">
        <v>41</v>
      </c>
      <c r="F2674" t="s">
        <v>47</v>
      </c>
    </row>
    <row r="2675" spans="1:6" x14ac:dyDescent="0.25">
      <c r="A2675" t="str">
        <f t="shared" si="41"/>
        <v>XI_GC_18</v>
      </c>
      <c r="B2675">
        <v>18</v>
      </c>
      <c r="C2675" t="s">
        <v>6</v>
      </c>
      <c r="D2675">
        <v>1.53884E-2</v>
      </c>
      <c r="E2675" t="s">
        <v>41</v>
      </c>
      <c r="F2675" t="s">
        <v>47</v>
      </c>
    </row>
    <row r="2676" spans="1:6" x14ac:dyDescent="0.25">
      <c r="A2676" t="str">
        <f t="shared" si="41"/>
        <v>XI_GC_20</v>
      </c>
      <c r="B2676">
        <v>20</v>
      </c>
      <c r="C2676" t="s">
        <v>6</v>
      </c>
      <c r="D2676">
        <v>1.73788E-2</v>
      </c>
      <c r="E2676" t="s">
        <v>41</v>
      </c>
      <c r="F2676" t="s">
        <v>47</v>
      </c>
    </row>
    <row r="2677" spans="1:6" x14ac:dyDescent="0.25">
      <c r="A2677" t="str">
        <f t="shared" si="41"/>
        <v>XI_GC_22</v>
      </c>
      <c r="B2677">
        <v>22</v>
      </c>
      <c r="C2677" t="s">
        <v>6</v>
      </c>
      <c r="D2677">
        <v>1.93692E-2</v>
      </c>
      <c r="E2677" t="s">
        <v>41</v>
      </c>
      <c r="F2677" t="s">
        <v>47</v>
      </c>
    </row>
    <row r="2678" spans="1:6" x14ac:dyDescent="0.25">
      <c r="A2678" t="str">
        <f t="shared" si="41"/>
        <v>XI_GC_24</v>
      </c>
      <c r="B2678">
        <v>24</v>
      </c>
      <c r="C2678" t="s">
        <v>6</v>
      </c>
      <c r="D2678">
        <v>2.13595E-2</v>
      </c>
      <c r="E2678" t="s">
        <v>41</v>
      </c>
      <c r="F2678" t="s">
        <v>47</v>
      </c>
    </row>
    <row r="2679" spans="1:6" x14ac:dyDescent="0.25">
      <c r="A2679" t="str">
        <f t="shared" si="41"/>
        <v>XI_GC_26</v>
      </c>
      <c r="B2679">
        <v>26</v>
      </c>
      <c r="C2679" t="s">
        <v>6</v>
      </c>
      <c r="D2679">
        <v>2.3350300000000001E-2</v>
      </c>
      <c r="E2679" t="s">
        <v>41</v>
      </c>
      <c r="F2679" t="s">
        <v>47</v>
      </c>
    </row>
    <row r="2680" spans="1:6" x14ac:dyDescent="0.25">
      <c r="A2680" t="str">
        <f t="shared" si="41"/>
        <v>XI_GC_28</v>
      </c>
      <c r="B2680">
        <v>28</v>
      </c>
      <c r="C2680" t="s">
        <v>6</v>
      </c>
      <c r="D2680">
        <v>2.53403E-2</v>
      </c>
      <c r="E2680" t="s">
        <v>41</v>
      </c>
      <c r="F2680" t="s">
        <v>47</v>
      </c>
    </row>
    <row r="2681" spans="1:6" x14ac:dyDescent="0.25">
      <c r="A2681" t="str">
        <f t="shared" si="41"/>
        <v>XI_GC_30</v>
      </c>
      <c r="B2681">
        <v>30</v>
      </c>
      <c r="C2681" t="s">
        <v>6</v>
      </c>
      <c r="D2681">
        <v>2.7330900000000002E-2</v>
      </c>
      <c r="E2681" t="s">
        <v>41</v>
      </c>
      <c r="F2681" t="s">
        <v>47</v>
      </c>
    </row>
    <row r="2682" spans="1:6" x14ac:dyDescent="0.25">
      <c r="A2682" t="str">
        <f t="shared" si="41"/>
        <v>XI_GC_32</v>
      </c>
      <c r="B2682">
        <v>32</v>
      </c>
      <c r="C2682" t="s">
        <v>6</v>
      </c>
      <c r="D2682">
        <v>2.8759E-2</v>
      </c>
      <c r="E2682" t="s">
        <v>41</v>
      </c>
      <c r="F2682" t="s">
        <v>47</v>
      </c>
    </row>
    <row r="2683" spans="1:6" x14ac:dyDescent="0.25">
      <c r="A2683" t="str">
        <f t="shared" si="41"/>
        <v>XI_GC_34</v>
      </c>
      <c r="B2683">
        <v>34</v>
      </c>
      <c r="C2683" t="s">
        <v>6</v>
      </c>
      <c r="D2683">
        <v>2.96428E-2</v>
      </c>
      <c r="E2683" t="s">
        <v>41</v>
      </c>
      <c r="F2683" t="s">
        <v>47</v>
      </c>
    </row>
    <row r="2684" spans="1:6" x14ac:dyDescent="0.25">
      <c r="A2684" t="str">
        <f t="shared" si="41"/>
        <v>XI_GC_36</v>
      </c>
      <c r="B2684">
        <v>36</v>
      </c>
      <c r="C2684" t="s">
        <v>6</v>
      </c>
      <c r="D2684">
        <v>3.1191699999999999E-2</v>
      </c>
      <c r="E2684" t="s">
        <v>41</v>
      </c>
      <c r="F2684" t="s">
        <v>47</v>
      </c>
    </row>
    <row r="2685" spans="1:6" x14ac:dyDescent="0.25">
      <c r="A2685" t="str">
        <f t="shared" si="41"/>
        <v>XI_GC_38</v>
      </c>
      <c r="B2685">
        <v>38</v>
      </c>
      <c r="C2685" t="s">
        <v>6</v>
      </c>
      <c r="D2685">
        <v>3.1675599999999998E-2</v>
      </c>
      <c r="E2685" t="s">
        <v>41</v>
      </c>
      <c r="F2685" t="s">
        <v>47</v>
      </c>
    </row>
    <row r="2686" spans="1:6" x14ac:dyDescent="0.25">
      <c r="A2686" t="str">
        <f t="shared" si="41"/>
        <v>XI_GC_40</v>
      </c>
      <c r="B2686">
        <v>40</v>
      </c>
      <c r="C2686" t="s">
        <v>6</v>
      </c>
      <c r="D2686">
        <v>3.1845499999999999E-2</v>
      </c>
      <c r="E2686" t="s">
        <v>41</v>
      </c>
      <c r="F2686" t="s">
        <v>47</v>
      </c>
    </row>
    <row r="2687" spans="1:6" x14ac:dyDescent="0.25">
      <c r="A2687" t="str">
        <f t="shared" si="41"/>
        <v>XI_GC_42</v>
      </c>
      <c r="B2687">
        <v>42</v>
      </c>
      <c r="C2687" t="s">
        <v>6</v>
      </c>
      <c r="D2687">
        <v>3.1980700000000001E-2</v>
      </c>
      <c r="E2687" t="s">
        <v>41</v>
      </c>
      <c r="F2687" t="s">
        <v>47</v>
      </c>
    </row>
    <row r="2688" spans="1:6" x14ac:dyDescent="0.25">
      <c r="A2688" t="str">
        <f t="shared" si="41"/>
        <v>XI_GC_44</v>
      </c>
      <c r="B2688">
        <v>44</v>
      </c>
      <c r="C2688" t="s">
        <v>6</v>
      </c>
      <c r="D2688">
        <v>3.1846199999999998E-2</v>
      </c>
      <c r="E2688" t="s">
        <v>41</v>
      </c>
      <c r="F2688" t="s">
        <v>47</v>
      </c>
    </row>
    <row r="2689" spans="1:6" x14ac:dyDescent="0.25">
      <c r="A2689" t="str">
        <f t="shared" si="41"/>
        <v>XI_GC_46</v>
      </c>
      <c r="B2689">
        <v>46</v>
      </c>
      <c r="C2689" t="s">
        <v>6</v>
      </c>
      <c r="D2689">
        <v>3.1097E-2</v>
      </c>
      <c r="E2689" t="s">
        <v>41</v>
      </c>
      <c r="F2689" t="s">
        <v>47</v>
      </c>
    </row>
    <row r="2690" spans="1:6" x14ac:dyDescent="0.25">
      <c r="A2690" t="str">
        <f t="shared" ref="A2690:A2753" si="42">C2690&amp;"_"&amp;E2690&amp;"_"&amp;B2690</f>
        <v>XI_GC_48</v>
      </c>
      <c r="B2690">
        <v>48</v>
      </c>
      <c r="C2690" t="s">
        <v>6</v>
      </c>
      <c r="D2690">
        <v>2.9710799999999999E-2</v>
      </c>
      <c r="E2690" t="s">
        <v>41</v>
      </c>
      <c r="F2690" t="s">
        <v>47</v>
      </c>
    </row>
    <row r="2691" spans="1:6" x14ac:dyDescent="0.25">
      <c r="A2691" t="str">
        <f t="shared" si="42"/>
        <v>XI_GC_50</v>
      </c>
      <c r="B2691">
        <v>50</v>
      </c>
      <c r="C2691" t="s">
        <v>6</v>
      </c>
      <c r="D2691">
        <v>2.8161100000000001E-2</v>
      </c>
      <c r="E2691" t="s">
        <v>41</v>
      </c>
      <c r="F2691" t="s">
        <v>47</v>
      </c>
    </row>
    <row r="2692" spans="1:6" x14ac:dyDescent="0.25">
      <c r="A2692" t="str">
        <f t="shared" si="42"/>
        <v>XI_GC_52</v>
      </c>
      <c r="B2692">
        <v>52</v>
      </c>
      <c r="C2692" t="s">
        <v>6</v>
      </c>
      <c r="D2692">
        <v>2.6611300000000001E-2</v>
      </c>
      <c r="E2692" t="s">
        <v>41</v>
      </c>
      <c r="F2692" t="s">
        <v>47</v>
      </c>
    </row>
    <row r="2693" spans="1:6" x14ac:dyDescent="0.25">
      <c r="A2693" t="str">
        <f t="shared" si="42"/>
        <v>XI_GC_54</v>
      </c>
      <c r="B2693">
        <v>54</v>
      </c>
      <c r="C2693" t="s">
        <v>6</v>
      </c>
      <c r="D2693">
        <v>2.50615E-2</v>
      </c>
      <c r="E2693" t="s">
        <v>41</v>
      </c>
      <c r="F2693" t="s">
        <v>47</v>
      </c>
    </row>
    <row r="2694" spans="1:6" x14ac:dyDescent="0.25">
      <c r="A2694" t="str">
        <f t="shared" si="42"/>
        <v>XI_GC_56</v>
      </c>
      <c r="B2694">
        <v>56</v>
      </c>
      <c r="C2694" t="s">
        <v>6</v>
      </c>
      <c r="D2694">
        <v>2.3511500000000001E-2</v>
      </c>
      <c r="E2694" t="s">
        <v>41</v>
      </c>
      <c r="F2694" t="s">
        <v>47</v>
      </c>
    </row>
    <row r="2695" spans="1:6" x14ac:dyDescent="0.25">
      <c r="A2695" t="str">
        <f t="shared" si="42"/>
        <v>XI_GC_58</v>
      </c>
      <c r="B2695">
        <v>58</v>
      </c>
      <c r="C2695" t="s">
        <v>6</v>
      </c>
      <c r="D2695">
        <v>2.1962200000000001E-2</v>
      </c>
      <c r="E2695" t="s">
        <v>41</v>
      </c>
      <c r="F2695" t="s">
        <v>47</v>
      </c>
    </row>
    <row r="2696" spans="1:6" x14ac:dyDescent="0.25">
      <c r="A2696" t="str">
        <f t="shared" si="42"/>
        <v>XI_GC_60</v>
      </c>
      <c r="B2696">
        <v>60</v>
      </c>
      <c r="C2696" t="s">
        <v>6</v>
      </c>
      <c r="D2696">
        <v>2.0412300000000001E-2</v>
      </c>
      <c r="E2696" t="s">
        <v>41</v>
      </c>
      <c r="F2696" t="s">
        <v>47</v>
      </c>
    </row>
    <row r="2697" spans="1:6" x14ac:dyDescent="0.25">
      <c r="A2697" t="str">
        <f t="shared" si="42"/>
        <v>XI_GC_62</v>
      </c>
      <c r="B2697">
        <v>62</v>
      </c>
      <c r="C2697" t="s">
        <v>6</v>
      </c>
      <c r="D2697">
        <v>1.88627E-2</v>
      </c>
      <c r="E2697" t="s">
        <v>41</v>
      </c>
      <c r="F2697" t="s">
        <v>47</v>
      </c>
    </row>
    <row r="2698" spans="1:6" x14ac:dyDescent="0.25">
      <c r="A2698" t="str">
        <f t="shared" si="42"/>
        <v>XI_GC_64</v>
      </c>
      <c r="B2698">
        <v>64</v>
      </c>
      <c r="C2698" t="s">
        <v>6</v>
      </c>
      <c r="D2698">
        <v>1.7312999999999999E-2</v>
      </c>
      <c r="E2698" t="s">
        <v>41</v>
      </c>
      <c r="F2698" t="s">
        <v>47</v>
      </c>
    </row>
    <row r="2699" spans="1:6" x14ac:dyDescent="0.25">
      <c r="A2699" t="str">
        <f t="shared" si="42"/>
        <v>XI_GC_66</v>
      </c>
      <c r="B2699">
        <v>66</v>
      </c>
      <c r="C2699" t="s">
        <v>6</v>
      </c>
      <c r="D2699">
        <v>1.5763099999999999E-2</v>
      </c>
      <c r="E2699" t="s">
        <v>41</v>
      </c>
      <c r="F2699" t="s">
        <v>47</v>
      </c>
    </row>
    <row r="2700" spans="1:6" x14ac:dyDescent="0.25">
      <c r="A2700" t="str">
        <f t="shared" si="42"/>
        <v>XI_GC_68</v>
      </c>
      <c r="B2700">
        <v>68</v>
      </c>
      <c r="C2700" t="s">
        <v>6</v>
      </c>
      <c r="D2700">
        <v>1.42136E-2</v>
      </c>
      <c r="E2700" t="s">
        <v>41</v>
      </c>
      <c r="F2700" t="s">
        <v>47</v>
      </c>
    </row>
    <row r="2701" spans="1:6" x14ac:dyDescent="0.25">
      <c r="A2701" t="str">
        <f t="shared" si="42"/>
        <v>XI_GC_70</v>
      </c>
      <c r="B2701">
        <v>70</v>
      </c>
      <c r="C2701" t="s">
        <v>6</v>
      </c>
      <c r="D2701">
        <v>1.27625E-2</v>
      </c>
      <c r="E2701" t="s">
        <v>41</v>
      </c>
      <c r="F2701" t="s">
        <v>47</v>
      </c>
    </row>
    <row r="2702" spans="1:6" x14ac:dyDescent="0.25">
      <c r="A2702" t="str">
        <f t="shared" si="42"/>
        <v>XI_GC_72</v>
      </c>
      <c r="B2702">
        <v>72</v>
      </c>
      <c r="C2702" t="s">
        <v>6</v>
      </c>
      <c r="D2702">
        <v>1.13118E-2</v>
      </c>
      <c r="E2702" t="s">
        <v>41</v>
      </c>
      <c r="F2702" t="s">
        <v>47</v>
      </c>
    </row>
    <row r="2703" spans="1:6" x14ac:dyDescent="0.25">
      <c r="A2703" t="str">
        <f t="shared" si="42"/>
        <v>XI_GC_74</v>
      </c>
      <c r="B2703">
        <v>74</v>
      </c>
      <c r="C2703" t="s">
        <v>6</v>
      </c>
      <c r="D2703">
        <v>1.01574E-2</v>
      </c>
      <c r="E2703" t="s">
        <v>41</v>
      </c>
      <c r="F2703" t="s">
        <v>47</v>
      </c>
    </row>
    <row r="2704" spans="1:6" x14ac:dyDescent="0.25">
      <c r="A2704" t="str">
        <f t="shared" si="42"/>
        <v>XI_GC_76</v>
      </c>
      <c r="B2704">
        <v>76</v>
      </c>
      <c r="C2704" t="s">
        <v>6</v>
      </c>
      <c r="D2704">
        <v>9.2016000000000008E-3</v>
      </c>
      <c r="E2704" t="s">
        <v>41</v>
      </c>
      <c r="F2704" t="s">
        <v>47</v>
      </c>
    </row>
    <row r="2705" spans="1:6" x14ac:dyDescent="0.25">
      <c r="A2705" t="str">
        <f t="shared" si="42"/>
        <v>XI_GC_78</v>
      </c>
      <c r="B2705">
        <v>78</v>
      </c>
      <c r="C2705" t="s">
        <v>6</v>
      </c>
      <c r="D2705">
        <v>8.2471999999999997E-3</v>
      </c>
      <c r="E2705" t="s">
        <v>41</v>
      </c>
      <c r="F2705" t="s">
        <v>47</v>
      </c>
    </row>
    <row r="2706" spans="1:6" x14ac:dyDescent="0.25">
      <c r="A2706" t="str">
        <f t="shared" si="42"/>
        <v>XI_GC_80</v>
      </c>
      <c r="B2706">
        <v>80</v>
      </c>
      <c r="C2706" t="s">
        <v>6</v>
      </c>
      <c r="D2706">
        <v>7.2956999999999996E-3</v>
      </c>
      <c r="E2706" t="s">
        <v>41</v>
      </c>
      <c r="F2706" t="s">
        <v>47</v>
      </c>
    </row>
    <row r="2707" spans="1:6" x14ac:dyDescent="0.25">
      <c r="A2707" t="str">
        <f t="shared" si="42"/>
        <v>XI_GC_82</v>
      </c>
      <c r="B2707">
        <v>82</v>
      </c>
      <c r="C2707" t="s">
        <v>6</v>
      </c>
      <c r="D2707">
        <v>6.6489000000000001E-3</v>
      </c>
      <c r="E2707" t="s">
        <v>41</v>
      </c>
      <c r="F2707" t="s">
        <v>47</v>
      </c>
    </row>
    <row r="2708" spans="1:6" x14ac:dyDescent="0.25">
      <c r="A2708" t="str">
        <f t="shared" si="42"/>
        <v>XI_GC_84</v>
      </c>
      <c r="B2708">
        <v>84</v>
      </c>
      <c r="C2708" t="s">
        <v>6</v>
      </c>
      <c r="D2708">
        <v>6.2972999999999996E-3</v>
      </c>
      <c r="E2708" t="s">
        <v>41</v>
      </c>
      <c r="F2708" t="s">
        <v>47</v>
      </c>
    </row>
    <row r="2709" spans="1:6" x14ac:dyDescent="0.25">
      <c r="A2709" t="str">
        <f t="shared" si="42"/>
        <v>XI_GC_86</v>
      </c>
      <c r="B2709">
        <v>86</v>
      </c>
      <c r="C2709" t="s">
        <v>6</v>
      </c>
      <c r="D2709">
        <v>5.8443000000000002E-3</v>
      </c>
      <c r="E2709" t="s">
        <v>41</v>
      </c>
      <c r="F2709" t="s">
        <v>47</v>
      </c>
    </row>
    <row r="2710" spans="1:6" x14ac:dyDescent="0.25">
      <c r="A2710" t="str">
        <f t="shared" si="42"/>
        <v>XI_GC_88</v>
      </c>
      <c r="B2710">
        <v>88</v>
      </c>
      <c r="C2710" t="s">
        <v>6</v>
      </c>
      <c r="D2710">
        <v>5.3902999999999998E-3</v>
      </c>
      <c r="E2710" t="s">
        <v>41</v>
      </c>
      <c r="F2710" t="s">
        <v>47</v>
      </c>
    </row>
    <row r="2711" spans="1:6" x14ac:dyDescent="0.25">
      <c r="A2711" t="str">
        <f t="shared" si="42"/>
        <v>XI_GC_90</v>
      </c>
      <c r="B2711">
        <v>90</v>
      </c>
      <c r="C2711" t="s">
        <v>6</v>
      </c>
      <c r="D2711">
        <v>5.0350000000000004E-3</v>
      </c>
      <c r="E2711" t="s">
        <v>41</v>
      </c>
      <c r="F2711" t="s">
        <v>47</v>
      </c>
    </row>
    <row r="2712" spans="1:6" x14ac:dyDescent="0.25">
      <c r="A2712" t="str">
        <f t="shared" si="42"/>
        <v>XI_GC_92</v>
      </c>
      <c r="B2712">
        <v>92</v>
      </c>
      <c r="C2712" t="s">
        <v>6</v>
      </c>
      <c r="D2712">
        <v>4.7789E-3</v>
      </c>
      <c r="E2712" t="s">
        <v>41</v>
      </c>
      <c r="F2712" t="s">
        <v>47</v>
      </c>
    </row>
    <row r="2713" spans="1:6" x14ac:dyDescent="0.25">
      <c r="A2713" t="str">
        <f t="shared" si="42"/>
        <v>XI_GC_94</v>
      </c>
      <c r="B2713">
        <v>94</v>
      </c>
      <c r="C2713" t="s">
        <v>6</v>
      </c>
      <c r="D2713">
        <v>4.6230000000000004E-3</v>
      </c>
      <c r="E2713" t="s">
        <v>41</v>
      </c>
      <c r="F2713" t="s">
        <v>47</v>
      </c>
    </row>
    <row r="2714" spans="1:6" x14ac:dyDescent="0.25">
      <c r="A2714" t="str">
        <f t="shared" si="42"/>
        <v>XI_GC_96</v>
      </c>
      <c r="B2714">
        <v>96</v>
      </c>
      <c r="C2714" t="s">
        <v>6</v>
      </c>
      <c r="D2714">
        <v>4.4672000000000002E-3</v>
      </c>
      <c r="E2714" t="s">
        <v>41</v>
      </c>
      <c r="F2714" t="s">
        <v>47</v>
      </c>
    </row>
    <row r="2715" spans="1:6" x14ac:dyDescent="0.25">
      <c r="A2715" t="str">
        <f t="shared" si="42"/>
        <v>XI_GC_98</v>
      </c>
      <c r="B2715">
        <v>98</v>
      </c>
      <c r="C2715" t="s">
        <v>6</v>
      </c>
      <c r="D2715">
        <v>4.4111000000000003E-3</v>
      </c>
      <c r="E2715" t="s">
        <v>41</v>
      </c>
      <c r="F2715" t="s">
        <v>47</v>
      </c>
    </row>
    <row r="2716" spans="1:6" x14ac:dyDescent="0.25">
      <c r="A2716" t="str">
        <f t="shared" si="42"/>
        <v>XI_GC_100</v>
      </c>
      <c r="B2716">
        <v>100</v>
      </c>
      <c r="C2716" t="s">
        <v>6</v>
      </c>
      <c r="D2716">
        <v>4.3550000000000004E-3</v>
      </c>
      <c r="E2716" t="s">
        <v>41</v>
      </c>
      <c r="F2716" t="s">
        <v>47</v>
      </c>
    </row>
    <row r="2717" spans="1:6" x14ac:dyDescent="0.25">
      <c r="A2717" t="str">
        <f t="shared" si="42"/>
        <v>XI_GC_102</v>
      </c>
      <c r="B2717">
        <v>102</v>
      </c>
      <c r="C2717" t="s">
        <v>6</v>
      </c>
      <c r="D2717">
        <v>4.2991000000000001E-3</v>
      </c>
      <c r="E2717" t="s">
        <v>41</v>
      </c>
      <c r="F2717" t="s">
        <v>47</v>
      </c>
    </row>
    <row r="2718" spans="1:6" x14ac:dyDescent="0.25">
      <c r="A2718" t="str">
        <f t="shared" si="42"/>
        <v>XI_GC_104</v>
      </c>
      <c r="B2718">
        <v>104</v>
      </c>
      <c r="C2718" t="s">
        <v>6</v>
      </c>
      <c r="D2718">
        <v>4.2430999999999996E-3</v>
      </c>
      <c r="E2718" t="s">
        <v>41</v>
      </c>
      <c r="F2718" t="s">
        <v>47</v>
      </c>
    </row>
    <row r="2719" spans="1:6" x14ac:dyDescent="0.25">
      <c r="A2719" t="str">
        <f t="shared" si="42"/>
        <v>XI_GC_106</v>
      </c>
      <c r="B2719">
        <v>106</v>
      </c>
      <c r="C2719" t="s">
        <v>6</v>
      </c>
      <c r="D2719">
        <v>4.1871E-3</v>
      </c>
      <c r="E2719" t="s">
        <v>41</v>
      </c>
      <c r="F2719" t="s">
        <v>47</v>
      </c>
    </row>
    <row r="2720" spans="1:6" x14ac:dyDescent="0.25">
      <c r="A2720" t="str">
        <f t="shared" si="42"/>
        <v>XI_GC_108</v>
      </c>
      <c r="B2720">
        <v>108</v>
      </c>
      <c r="C2720" t="s">
        <v>6</v>
      </c>
      <c r="D2720">
        <v>4.1307999999999996E-3</v>
      </c>
      <c r="E2720" t="s">
        <v>41</v>
      </c>
      <c r="F2720" t="s">
        <v>47</v>
      </c>
    </row>
    <row r="2721" spans="1:6" x14ac:dyDescent="0.25">
      <c r="A2721" t="str">
        <f t="shared" si="42"/>
        <v>XI_GC_110</v>
      </c>
      <c r="B2721">
        <v>110</v>
      </c>
      <c r="C2721" t="s">
        <v>6</v>
      </c>
      <c r="D2721">
        <v>4.0749999999999996E-3</v>
      </c>
      <c r="E2721" t="s">
        <v>41</v>
      </c>
      <c r="F2721" t="s">
        <v>47</v>
      </c>
    </row>
    <row r="2722" spans="1:6" x14ac:dyDescent="0.25">
      <c r="A2722" t="str">
        <f t="shared" si="42"/>
        <v>XI_GC_112</v>
      </c>
      <c r="B2722">
        <v>112</v>
      </c>
      <c r="C2722" t="s">
        <v>6</v>
      </c>
      <c r="D2722">
        <v>4.0188999999999997E-3</v>
      </c>
      <c r="E2722" t="s">
        <v>41</v>
      </c>
      <c r="F2722" t="s">
        <v>47</v>
      </c>
    </row>
    <row r="2723" spans="1:6" x14ac:dyDescent="0.25">
      <c r="A2723" t="str">
        <f t="shared" si="42"/>
        <v>XI_GC_114</v>
      </c>
      <c r="B2723">
        <v>114</v>
      </c>
      <c r="C2723" t="s">
        <v>6</v>
      </c>
      <c r="D2723">
        <v>3.9626000000000001E-3</v>
      </c>
      <c r="E2723" t="s">
        <v>41</v>
      </c>
      <c r="F2723" t="s">
        <v>47</v>
      </c>
    </row>
    <row r="2724" spans="1:6" x14ac:dyDescent="0.25">
      <c r="A2724" t="str">
        <f t="shared" si="42"/>
        <v>XI_GC_116</v>
      </c>
      <c r="B2724">
        <v>116</v>
      </c>
      <c r="C2724" t="s">
        <v>6</v>
      </c>
      <c r="D2724">
        <v>3.9068999999999996E-3</v>
      </c>
      <c r="E2724" t="s">
        <v>41</v>
      </c>
      <c r="F2724" t="s">
        <v>47</v>
      </c>
    </row>
    <row r="2725" spans="1:6" x14ac:dyDescent="0.25">
      <c r="A2725" t="str">
        <f t="shared" si="42"/>
        <v>XI_GC_118</v>
      </c>
      <c r="B2725">
        <v>118</v>
      </c>
      <c r="C2725" t="s">
        <v>6</v>
      </c>
      <c r="D2725">
        <v>3.8508000000000001E-3</v>
      </c>
      <c r="E2725" t="s">
        <v>41</v>
      </c>
      <c r="F2725" t="s">
        <v>47</v>
      </c>
    </row>
    <row r="2726" spans="1:6" x14ac:dyDescent="0.25">
      <c r="A2726" t="str">
        <f t="shared" si="42"/>
        <v>XI_GC_120</v>
      </c>
      <c r="B2726">
        <v>120</v>
      </c>
      <c r="C2726" t="s">
        <v>6</v>
      </c>
      <c r="D2726">
        <v>3.7945000000000001E-3</v>
      </c>
      <c r="E2726" t="s">
        <v>41</v>
      </c>
      <c r="F2726" t="s">
        <v>47</v>
      </c>
    </row>
    <row r="2727" spans="1:6" x14ac:dyDescent="0.25">
      <c r="A2727" t="str">
        <f t="shared" si="42"/>
        <v>XI_GC_122</v>
      </c>
      <c r="B2727">
        <v>122</v>
      </c>
      <c r="C2727" t="s">
        <v>6</v>
      </c>
      <c r="D2727">
        <v>3.7387000000000002E-3</v>
      </c>
      <c r="E2727" t="s">
        <v>41</v>
      </c>
      <c r="F2727" t="s">
        <v>47</v>
      </c>
    </row>
    <row r="2728" spans="1:6" x14ac:dyDescent="0.25">
      <c r="A2728" t="str">
        <f t="shared" si="42"/>
        <v>XI_GC_124</v>
      </c>
      <c r="B2728">
        <v>124</v>
      </c>
      <c r="C2728" t="s">
        <v>6</v>
      </c>
      <c r="D2728">
        <v>3.6827000000000001E-3</v>
      </c>
      <c r="E2728" t="s">
        <v>41</v>
      </c>
      <c r="F2728" t="s">
        <v>47</v>
      </c>
    </row>
    <row r="2729" spans="1:6" x14ac:dyDescent="0.25">
      <c r="A2729" t="str">
        <f t="shared" si="42"/>
        <v>XI_GC_126</v>
      </c>
      <c r="B2729">
        <v>126</v>
      </c>
      <c r="C2729" t="s">
        <v>6</v>
      </c>
      <c r="D2729">
        <v>3.6264999999999999E-3</v>
      </c>
      <c r="E2729" t="s">
        <v>41</v>
      </c>
      <c r="F2729" t="s">
        <v>47</v>
      </c>
    </row>
    <row r="2730" spans="1:6" x14ac:dyDescent="0.25">
      <c r="A2730" t="str">
        <f t="shared" si="42"/>
        <v>XI_GC_128</v>
      </c>
      <c r="B2730">
        <v>128</v>
      </c>
      <c r="C2730" t="s">
        <v>6</v>
      </c>
      <c r="D2730">
        <v>3.5704999999999999E-3</v>
      </c>
      <c r="E2730" t="s">
        <v>41</v>
      </c>
      <c r="F2730" t="s">
        <v>47</v>
      </c>
    </row>
    <row r="2731" spans="1:6" x14ac:dyDescent="0.25">
      <c r="A2731" t="str">
        <f t="shared" si="42"/>
        <v>XI_GC_130</v>
      </c>
      <c r="B2731">
        <v>130</v>
      </c>
      <c r="C2731" t="s">
        <v>6</v>
      </c>
      <c r="D2731">
        <v>3.5144E-3</v>
      </c>
      <c r="E2731" t="s">
        <v>41</v>
      </c>
      <c r="F2731" t="s">
        <v>47</v>
      </c>
    </row>
    <row r="2732" spans="1:6" x14ac:dyDescent="0.25">
      <c r="A2732" t="str">
        <f t="shared" si="42"/>
        <v>XI_GC_132</v>
      </c>
      <c r="B2732">
        <v>132</v>
      </c>
      <c r="C2732" t="s">
        <v>6</v>
      </c>
      <c r="D2732">
        <v>3.4586999999999999E-3</v>
      </c>
      <c r="E2732" t="s">
        <v>41</v>
      </c>
      <c r="F2732" t="s">
        <v>47</v>
      </c>
    </row>
    <row r="2733" spans="1:6" x14ac:dyDescent="0.25">
      <c r="A2733" t="str">
        <f t="shared" si="42"/>
        <v>XI_GC_134</v>
      </c>
      <c r="B2733">
        <v>134</v>
      </c>
      <c r="C2733" t="s">
        <v>6</v>
      </c>
      <c r="D2733">
        <v>3.4026999999999998E-3</v>
      </c>
      <c r="E2733" t="s">
        <v>41</v>
      </c>
      <c r="F2733" t="s">
        <v>47</v>
      </c>
    </row>
    <row r="2734" spans="1:6" x14ac:dyDescent="0.25">
      <c r="A2734" t="str">
        <f t="shared" si="42"/>
        <v>XI_GC_136</v>
      </c>
      <c r="B2734">
        <v>136</v>
      </c>
      <c r="C2734" t="s">
        <v>6</v>
      </c>
      <c r="D2734">
        <v>3.3467000000000002E-3</v>
      </c>
      <c r="E2734" t="s">
        <v>41</v>
      </c>
      <c r="F2734" t="s">
        <v>47</v>
      </c>
    </row>
    <row r="2735" spans="1:6" x14ac:dyDescent="0.25">
      <c r="A2735" t="str">
        <f t="shared" si="42"/>
        <v>XI_GC_138</v>
      </c>
      <c r="B2735">
        <v>138</v>
      </c>
      <c r="C2735" t="s">
        <v>6</v>
      </c>
      <c r="D2735">
        <v>3.2907000000000001E-3</v>
      </c>
      <c r="E2735" t="s">
        <v>41</v>
      </c>
      <c r="F2735" t="s">
        <v>47</v>
      </c>
    </row>
    <row r="2736" spans="1:6" x14ac:dyDescent="0.25">
      <c r="A2736" t="str">
        <f t="shared" si="42"/>
        <v>XI_GC_140</v>
      </c>
      <c r="B2736">
        <v>140</v>
      </c>
      <c r="C2736" t="s">
        <v>6</v>
      </c>
      <c r="D2736">
        <v>3.2345E-3</v>
      </c>
      <c r="E2736" t="s">
        <v>41</v>
      </c>
      <c r="F2736" t="s">
        <v>47</v>
      </c>
    </row>
    <row r="2737" spans="1:6" x14ac:dyDescent="0.25">
      <c r="A2737" t="str">
        <f t="shared" si="42"/>
        <v>XI_GC_142</v>
      </c>
      <c r="B2737">
        <v>142</v>
      </c>
      <c r="C2737" t="s">
        <v>6</v>
      </c>
      <c r="D2737">
        <v>3.1784999999999999E-3</v>
      </c>
      <c r="E2737" t="s">
        <v>41</v>
      </c>
      <c r="F2737" t="s">
        <v>47</v>
      </c>
    </row>
    <row r="2738" spans="1:6" x14ac:dyDescent="0.25">
      <c r="A2738" t="str">
        <f t="shared" si="42"/>
        <v>XI_GC_144</v>
      </c>
      <c r="B2738">
        <v>144</v>
      </c>
      <c r="C2738" t="s">
        <v>6</v>
      </c>
      <c r="D2738">
        <v>3.1226000000000001E-3</v>
      </c>
      <c r="E2738" t="s">
        <v>41</v>
      </c>
      <c r="F2738" t="s">
        <v>47</v>
      </c>
    </row>
    <row r="2739" spans="1:6" x14ac:dyDescent="0.25">
      <c r="A2739" t="str">
        <f t="shared" si="42"/>
        <v>XI_GC_146</v>
      </c>
      <c r="B2739">
        <v>146</v>
      </c>
      <c r="C2739" t="s">
        <v>6</v>
      </c>
      <c r="D2739">
        <v>3.0666000000000001E-3</v>
      </c>
      <c r="E2739" t="s">
        <v>41</v>
      </c>
      <c r="F2739" t="s">
        <v>47</v>
      </c>
    </row>
    <row r="2740" spans="1:6" x14ac:dyDescent="0.25">
      <c r="A2740" t="str">
        <f t="shared" si="42"/>
        <v>XI_GC_148</v>
      </c>
      <c r="B2740">
        <v>148</v>
      </c>
      <c r="C2740" t="s">
        <v>6</v>
      </c>
      <c r="D2740">
        <v>3.0105000000000002E-3</v>
      </c>
      <c r="E2740" t="s">
        <v>41</v>
      </c>
      <c r="F2740" t="s">
        <v>47</v>
      </c>
    </row>
    <row r="2741" spans="1:6" x14ac:dyDescent="0.25">
      <c r="A2741" t="str">
        <f t="shared" si="42"/>
        <v>XI_GC_150</v>
      </c>
      <c r="B2741">
        <v>150</v>
      </c>
      <c r="C2741" t="s">
        <v>6</v>
      </c>
      <c r="D2741">
        <v>2.9543999999999998E-3</v>
      </c>
      <c r="E2741" t="s">
        <v>41</v>
      </c>
      <c r="F2741" t="s">
        <v>47</v>
      </c>
    </row>
    <row r="2742" spans="1:6" x14ac:dyDescent="0.25">
      <c r="A2742" t="str">
        <f t="shared" si="42"/>
        <v>XI_GC_152</v>
      </c>
      <c r="B2742">
        <v>152</v>
      </c>
      <c r="C2742" t="s">
        <v>6</v>
      </c>
      <c r="D2742">
        <v>2.8982000000000001E-3</v>
      </c>
      <c r="E2742" t="s">
        <v>41</v>
      </c>
      <c r="F2742" t="s">
        <v>47</v>
      </c>
    </row>
    <row r="2743" spans="1:6" x14ac:dyDescent="0.25">
      <c r="A2743" t="str">
        <f t="shared" si="42"/>
        <v>XI_GC_154</v>
      </c>
      <c r="B2743">
        <v>154</v>
      </c>
      <c r="C2743" t="s">
        <v>6</v>
      </c>
      <c r="D2743">
        <v>2.8422999999999999E-3</v>
      </c>
      <c r="E2743" t="s">
        <v>41</v>
      </c>
      <c r="F2743" t="s">
        <v>47</v>
      </c>
    </row>
    <row r="2744" spans="1:6" x14ac:dyDescent="0.25">
      <c r="A2744" t="str">
        <f t="shared" si="42"/>
        <v>XI_GC_156</v>
      </c>
      <c r="B2744">
        <v>156</v>
      </c>
      <c r="C2744" t="s">
        <v>6</v>
      </c>
      <c r="D2744">
        <v>2.7861000000000001E-3</v>
      </c>
      <c r="E2744" t="s">
        <v>41</v>
      </c>
      <c r="F2744" t="s">
        <v>47</v>
      </c>
    </row>
    <row r="2745" spans="1:6" x14ac:dyDescent="0.25">
      <c r="A2745" t="str">
        <f t="shared" si="42"/>
        <v>XI_GC_158</v>
      </c>
      <c r="B2745">
        <v>158</v>
      </c>
      <c r="C2745" t="s">
        <v>6</v>
      </c>
      <c r="D2745">
        <v>2.7301999999999999E-3</v>
      </c>
      <c r="E2745" t="s">
        <v>41</v>
      </c>
      <c r="F2745" t="s">
        <v>47</v>
      </c>
    </row>
    <row r="2746" spans="1:6" x14ac:dyDescent="0.25">
      <c r="A2746" t="str">
        <f t="shared" si="42"/>
        <v>XI_GC_160</v>
      </c>
      <c r="B2746">
        <v>160</v>
      </c>
      <c r="C2746" t="s">
        <v>6</v>
      </c>
      <c r="D2746">
        <v>2.6743000000000001E-3</v>
      </c>
      <c r="E2746" t="s">
        <v>41</v>
      </c>
      <c r="F2746" t="s">
        <v>47</v>
      </c>
    </row>
    <row r="2747" spans="1:6" x14ac:dyDescent="0.25">
      <c r="A2747" t="str">
        <f t="shared" si="42"/>
        <v>XI_GC_162</v>
      </c>
      <c r="B2747">
        <v>162</v>
      </c>
      <c r="C2747" t="s">
        <v>6</v>
      </c>
      <c r="D2747">
        <v>2.6182000000000002E-3</v>
      </c>
      <c r="E2747" t="s">
        <v>41</v>
      </c>
      <c r="F2747" t="s">
        <v>47</v>
      </c>
    </row>
    <row r="2748" spans="1:6" x14ac:dyDescent="0.25">
      <c r="A2748" t="str">
        <f t="shared" si="42"/>
        <v>XI_GC_164</v>
      </c>
      <c r="B2748">
        <v>164</v>
      </c>
      <c r="C2748" t="s">
        <v>6</v>
      </c>
      <c r="D2748">
        <v>2.5622000000000002E-3</v>
      </c>
      <c r="E2748" t="s">
        <v>41</v>
      </c>
      <c r="F2748" t="s">
        <v>47</v>
      </c>
    </row>
    <row r="2749" spans="1:6" x14ac:dyDescent="0.25">
      <c r="A2749" t="str">
        <f t="shared" si="42"/>
        <v>XI_GC_166</v>
      </c>
      <c r="B2749">
        <v>166</v>
      </c>
      <c r="C2749" t="s">
        <v>6</v>
      </c>
      <c r="D2749">
        <v>2.5060999999999998E-3</v>
      </c>
      <c r="E2749" t="s">
        <v>41</v>
      </c>
      <c r="F2749" t="s">
        <v>47</v>
      </c>
    </row>
    <row r="2750" spans="1:6" x14ac:dyDescent="0.25">
      <c r="A2750" t="str">
        <f t="shared" si="42"/>
        <v>XI_GC_168</v>
      </c>
      <c r="B2750">
        <v>168</v>
      </c>
      <c r="C2750" t="s">
        <v>6</v>
      </c>
      <c r="D2750">
        <v>2.4502999999999999E-3</v>
      </c>
      <c r="E2750" t="s">
        <v>41</v>
      </c>
      <c r="F2750" t="s">
        <v>47</v>
      </c>
    </row>
    <row r="2751" spans="1:6" x14ac:dyDescent="0.25">
      <c r="A2751" t="str">
        <f t="shared" si="42"/>
        <v>XI_GC_170</v>
      </c>
      <c r="B2751">
        <v>170</v>
      </c>
      <c r="C2751" t="s">
        <v>6</v>
      </c>
      <c r="D2751">
        <v>2.3942E-3</v>
      </c>
      <c r="E2751" t="s">
        <v>41</v>
      </c>
      <c r="F2751" t="s">
        <v>47</v>
      </c>
    </row>
    <row r="2752" spans="1:6" x14ac:dyDescent="0.25">
      <c r="A2752" t="str">
        <f t="shared" si="42"/>
        <v>XI_GC_172</v>
      </c>
      <c r="B2752">
        <v>172</v>
      </c>
      <c r="C2752" t="s">
        <v>6</v>
      </c>
      <c r="D2752">
        <v>2.3383000000000002E-3</v>
      </c>
      <c r="E2752" t="s">
        <v>41</v>
      </c>
      <c r="F2752" t="s">
        <v>47</v>
      </c>
    </row>
    <row r="2753" spans="1:6" x14ac:dyDescent="0.25">
      <c r="A2753" t="str">
        <f t="shared" si="42"/>
        <v>XI_GC_174</v>
      </c>
      <c r="B2753">
        <v>174</v>
      </c>
      <c r="C2753" t="s">
        <v>6</v>
      </c>
      <c r="D2753">
        <v>2.2821999999999999E-3</v>
      </c>
      <c r="E2753" t="s">
        <v>41</v>
      </c>
      <c r="F2753" t="s">
        <v>47</v>
      </c>
    </row>
    <row r="2754" spans="1:6" x14ac:dyDescent="0.25">
      <c r="A2754" t="str">
        <f t="shared" ref="A2754:A2817" si="43">C2754&amp;"_"&amp;E2754&amp;"_"&amp;B2754</f>
        <v>XI_GC_176</v>
      </c>
      <c r="B2754">
        <v>176</v>
      </c>
      <c r="C2754" t="s">
        <v>6</v>
      </c>
      <c r="D2754">
        <v>2.2260000000000001E-3</v>
      </c>
      <c r="E2754" t="s">
        <v>41</v>
      </c>
      <c r="F2754" t="s">
        <v>47</v>
      </c>
    </row>
    <row r="2755" spans="1:6" x14ac:dyDescent="0.25">
      <c r="A2755" t="str">
        <f t="shared" si="43"/>
        <v>XI_GC_178</v>
      </c>
      <c r="B2755">
        <v>178</v>
      </c>
      <c r="C2755" t="s">
        <v>6</v>
      </c>
      <c r="D2755">
        <v>2.1703E-3</v>
      </c>
      <c r="E2755" t="s">
        <v>41</v>
      </c>
      <c r="F2755" t="s">
        <v>47</v>
      </c>
    </row>
    <row r="2756" spans="1:6" x14ac:dyDescent="0.25">
      <c r="A2756" t="str">
        <f t="shared" si="43"/>
        <v>XI_GC_180</v>
      </c>
      <c r="B2756">
        <v>180</v>
      </c>
      <c r="C2756" t="s">
        <v>6</v>
      </c>
      <c r="D2756">
        <v>2.114E-3</v>
      </c>
      <c r="E2756" t="s">
        <v>41</v>
      </c>
      <c r="F2756" t="s">
        <v>47</v>
      </c>
    </row>
    <row r="2757" spans="1:6" x14ac:dyDescent="0.25">
      <c r="A2757" t="str">
        <f t="shared" si="43"/>
        <v>XI_GC_182</v>
      </c>
      <c r="B2757">
        <v>182</v>
      </c>
      <c r="C2757" t="s">
        <v>6</v>
      </c>
      <c r="D2757">
        <v>2.0975999999999998E-3</v>
      </c>
      <c r="E2757" t="s">
        <v>41</v>
      </c>
      <c r="F2757" t="s">
        <v>47</v>
      </c>
    </row>
    <row r="2758" spans="1:6" x14ac:dyDescent="0.25">
      <c r="A2758" t="str">
        <f t="shared" si="43"/>
        <v>XI_GC_184</v>
      </c>
      <c r="B2758">
        <v>184</v>
      </c>
      <c r="C2758" t="s">
        <v>6</v>
      </c>
      <c r="D2758">
        <v>2.0812000000000001E-3</v>
      </c>
      <c r="E2758" t="s">
        <v>41</v>
      </c>
      <c r="F2758" t="s">
        <v>47</v>
      </c>
    </row>
    <row r="2759" spans="1:6" x14ac:dyDescent="0.25">
      <c r="A2759" t="str">
        <f t="shared" si="43"/>
        <v>XI_GC_186</v>
      </c>
      <c r="B2759">
        <v>186</v>
      </c>
      <c r="C2759" t="s">
        <v>6</v>
      </c>
      <c r="D2759">
        <v>2.065E-3</v>
      </c>
      <c r="E2759" t="s">
        <v>41</v>
      </c>
      <c r="F2759" t="s">
        <v>47</v>
      </c>
    </row>
    <row r="2760" spans="1:6" x14ac:dyDescent="0.25">
      <c r="A2760" t="str">
        <f t="shared" si="43"/>
        <v>XI_GC_188</v>
      </c>
      <c r="B2760">
        <v>188</v>
      </c>
      <c r="C2760" t="s">
        <v>6</v>
      </c>
      <c r="D2760">
        <v>2.0485999999999998E-3</v>
      </c>
      <c r="E2760" t="s">
        <v>41</v>
      </c>
      <c r="F2760" t="s">
        <v>47</v>
      </c>
    </row>
    <row r="2761" spans="1:6" x14ac:dyDescent="0.25">
      <c r="A2761" t="str">
        <f t="shared" si="43"/>
        <v>XI_GC_190</v>
      </c>
      <c r="B2761">
        <v>190</v>
      </c>
      <c r="C2761" t="s">
        <v>6</v>
      </c>
      <c r="D2761">
        <v>2.0320999999999998E-3</v>
      </c>
      <c r="E2761" t="s">
        <v>41</v>
      </c>
      <c r="F2761" t="s">
        <v>47</v>
      </c>
    </row>
    <row r="2762" spans="1:6" x14ac:dyDescent="0.25">
      <c r="A2762" t="str">
        <f t="shared" si="43"/>
        <v>XI_GC_192</v>
      </c>
      <c r="B2762">
        <v>192</v>
      </c>
      <c r="C2762" t="s">
        <v>6</v>
      </c>
      <c r="D2762">
        <v>2.0159000000000002E-3</v>
      </c>
      <c r="E2762" t="s">
        <v>41</v>
      </c>
      <c r="F2762" t="s">
        <v>47</v>
      </c>
    </row>
    <row r="2763" spans="1:6" x14ac:dyDescent="0.25">
      <c r="A2763" t="str">
        <f t="shared" si="43"/>
        <v>XI_GC_194</v>
      </c>
      <c r="B2763">
        <v>194</v>
      </c>
      <c r="C2763" t="s">
        <v>6</v>
      </c>
      <c r="D2763">
        <v>1.9995999999999998E-3</v>
      </c>
      <c r="E2763" t="s">
        <v>41</v>
      </c>
      <c r="F2763" t="s">
        <v>47</v>
      </c>
    </row>
    <row r="2764" spans="1:6" x14ac:dyDescent="0.25">
      <c r="A2764" t="str">
        <f t="shared" si="43"/>
        <v>XI_GC_196</v>
      </c>
      <c r="B2764">
        <v>196</v>
      </c>
      <c r="C2764" t="s">
        <v>6</v>
      </c>
      <c r="D2764">
        <v>1.983E-3</v>
      </c>
      <c r="E2764" t="s">
        <v>41</v>
      </c>
      <c r="F2764" t="s">
        <v>47</v>
      </c>
    </row>
    <row r="2765" spans="1:6" x14ac:dyDescent="0.25">
      <c r="A2765" t="str">
        <f t="shared" si="43"/>
        <v>XI_GC_198</v>
      </c>
      <c r="B2765">
        <v>198</v>
      </c>
      <c r="C2765" t="s">
        <v>6</v>
      </c>
      <c r="D2765">
        <v>1.9666000000000002E-3</v>
      </c>
      <c r="E2765" t="s">
        <v>41</v>
      </c>
      <c r="F2765" t="s">
        <v>47</v>
      </c>
    </row>
    <row r="2766" spans="1:6" x14ac:dyDescent="0.25">
      <c r="A2766" t="str">
        <f t="shared" si="43"/>
        <v>XI_GC_200</v>
      </c>
      <c r="B2766">
        <v>200</v>
      </c>
      <c r="C2766" t="s">
        <v>6</v>
      </c>
      <c r="D2766">
        <v>1.9503999999999999E-3</v>
      </c>
      <c r="E2766" t="s">
        <v>41</v>
      </c>
      <c r="F2766" t="s">
        <v>47</v>
      </c>
    </row>
    <row r="2767" spans="1:6" x14ac:dyDescent="0.25">
      <c r="A2767" t="str">
        <f t="shared" si="43"/>
        <v>XI_GC_202</v>
      </c>
      <c r="B2767">
        <v>202</v>
      </c>
      <c r="C2767" t="s">
        <v>6</v>
      </c>
      <c r="D2767">
        <v>1.934E-3</v>
      </c>
      <c r="E2767" t="s">
        <v>41</v>
      </c>
      <c r="F2767" t="s">
        <v>47</v>
      </c>
    </row>
    <row r="2768" spans="1:6" x14ac:dyDescent="0.25">
      <c r="A2768" t="str">
        <f t="shared" si="43"/>
        <v>XI_GC_204</v>
      </c>
      <c r="B2768">
        <v>204</v>
      </c>
      <c r="C2768" t="s">
        <v>6</v>
      </c>
      <c r="D2768">
        <v>1.9176E-3</v>
      </c>
      <c r="E2768" t="s">
        <v>41</v>
      </c>
      <c r="F2768" t="s">
        <v>47</v>
      </c>
    </row>
    <row r="2769" spans="1:6" x14ac:dyDescent="0.25">
      <c r="A2769" t="str">
        <f t="shared" si="43"/>
        <v>XI_GC_206</v>
      </c>
      <c r="B2769">
        <v>206</v>
      </c>
      <c r="C2769" t="s">
        <v>6</v>
      </c>
      <c r="D2769">
        <v>1.9011E-3</v>
      </c>
      <c r="E2769" t="s">
        <v>41</v>
      </c>
      <c r="F2769" t="s">
        <v>47</v>
      </c>
    </row>
    <row r="2770" spans="1:6" x14ac:dyDescent="0.25">
      <c r="A2770" t="str">
        <f t="shared" si="43"/>
        <v>XI_GC_208</v>
      </c>
      <c r="B2770">
        <v>208</v>
      </c>
      <c r="C2770" t="s">
        <v>6</v>
      </c>
      <c r="D2770">
        <v>1.8848000000000001E-3</v>
      </c>
      <c r="E2770" t="s">
        <v>41</v>
      </c>
      <c r="F2770" t="s">
        <v>47</v>
      </c>
    </row>
    <row r="2771" spans="1:6" x14ac:dyDescent="0.25">
      <c r="A2771" t="str">
        <f t="shared" si="43"/>
        <v>XI_GC_210</v>
      </c>
      <c r="B2771">
        <v>210</v>
      </c>
      <c r="C2771" t="s">
        <v>6</v>
      </c>
      <c r="D2771">
        <v>1.8684999999999999E-3</v>
      </c>
      <c r="E2771" t="s">
        <v>41</v>
      </c>
      <c r="F2771" t="s">
        <v>47</v>
      </c>
    </row>
    <row r="2772" spans="1:6" x14ac:dyDescent="0.25">
      <c r="A2772" t="str">
        <f t="shared" si="43"/>
        <v>XI_GC_212</v>
      </c>
      <c r="B2772">
        <v>212</v>
      </c>
      <c r="C2772" t="s">
        <v>6</v>
      </c>
      <c r="D2772">
        <v>1.8522E-3</v>
      </c>
      <c r="E2772" t="s">
        <v>41</v>
      </c>
      <c r="F2772" t="s">
        <v>47</v>
      </c>
    </row>
    <row r="2773" spans="1:6" x14ac:dyDescent="0.25">
      <c r="A2773" t="str">
        <f t="shared" si="43"/>
        <v>XI_GC_214</v>
      </c>
      <c r="B2773">
        <v>214</v>
      </c>
      <c r="C2773" t="s">
        <v>6</v>
      </c>
      <c r="D2773">
        <v>1.8358999999999999E-3</v>
      </c>
      <c r="E2773" t="s">
        <v>41</v>
      </c>
      <c r="F2773" t="s">
        <v>47</v>
      </c>
    </row>
    <row r="2774" spans="1:6" x14ac:dyDescent="0.25">
      <c r="A2774" t="str">
        <f t="shared" si="43"/>
        <v>XI_GC_216</v>
      </c>
      <c r="B2774">
        <v>216</v>
      </c>
      <c r="C2774" t="s">
        <v>6</v>
      </c>
      <c r="D2774">
        <v>1.8194999999999999E-3</v>
      </c>
      <c r="E2774" t="s">
        <v>41</v>
      </c>
      <c r="F2774" t="s">
        <v>47</v>
      </c>
    </row>
    <row r="2775" spans="1:6" x14ac:dyDescent="0.25">
      <c r="A2775" t="str">
        <f t="shared" si="43"/>
        <v>XI_GC_218</v>
      </c>
      <c r="B2775">
        <v>218</v>
      </c>
      <c r="C2775" t="s">
        <v>6</v>
      </c>
      <c r="D2775">
        <v>1.8029000000000001E-3</v>
      </c>
      <c r="E2775" t="s">
        <v>41</v>
      </c>
      <c r="F2775" t="s">
        <v>47</v>
      </c>
    </row>
    <row r="2776" spans="1:6" x14ac:dyDescent="0.25">
      <c r="A2776" t="str">
        <f t="shared" si="43"/>
        <v>XI_GC_220</v>
      </c>
      <c r="B2776">
        <v>220</v>
      </c>
      <c r="C2776" t="s">
        <v>6</v>
      </c>
      <c r="D2776">
        <v>1.7866E-3</v>
      </c>
      <c r="E2776" t="s">
        <v>41</v>
      </c>
      <c r="F2776" t="s">
        <v>47</v>
      </c>
    </row>
    <row r="2777" spans="1:6" x14ac:dyDescent="0.25">
      <c r="A2777" t="str">
        <f t="shared" si="43"/>
        <v>XI_GC_222</v>
      </c>
      <c r="B2777">
        <v>222</v>
      </c>
      <c r="C2777" t="s">
        <v>6</v>
      </c>
      <c r="D2777">
        <v>1.7702E-3</v>
      </c>
      <c r="E2777" t="s">
        <v>41</v>
      </c>
      <c r="F2777" t="s">
        <v>47</v>
      </c>
    </row>
    <row r="2778" spans="1:6" x14ac:dyDescent="0.25">
      <c r="A2778" t="str">
        <f t="shared" si="43"/>
        <v>XI_GC_224</v>
      </c>
      <c r="B2778">
        <v>224</v>
      </c>
      <c r="C2778" t="s">
        <v>6</v>
      </c>
      <c r="D2778">
        <v>1.7541E-3</v>
      </c>
      <c r="E2778" t="s">
        <v>41</v>
      </c>
      <c r="F2778" t="s">
        <v>47</v>
      </c>
    </row>
    <row r="2779" spans="1:6" x14ac:dyDescent="0.25">
      <c r="A2779" t="str">
        <f t="shared" si="43"/>
        <v>XI_GC_226</v>
      </c>
      <c r="B2779">
        <v>226</v>
      </c>
      <c r="C2779" t="s">
        <v>6</v>
      </c>
      <c r="D2779">
        <v>1.7377E-3</v>
      </c>
      <c r="E2779" t="s">
        <v>41</v>
      </c>
      <c r="F2779" t="s">
        <v>47</v>
      </c>
    </row>
    <row r="2780" spans="1:6" x14ac:dyDescent="0.25">
      <c r="A2780" t="str">
        <f t="shared" si="43"/>
        <v>XI_GC_228</v>
      </c>
      <c r="B2780">
        <v>228</v>
      </c>
      <c r="C2780" t="s">
        <v>6</v>
      </c>
      <c r="D2780">
        <v>1.7214000000000001E-3</v>
      </c>
      <c r="E2780" t="s">
        <v>41</v>
      </c>
      <c r="F2780" t="s">
        <v>47</v>
      </c>
    </row>
    <row r="2781" spans="1:6" x14ac:dyDescent="0.25">
      <c r="A2781" t="str">
        <f t="shared" si="43"/>
        <v>XI_GC_230</v>
      </c>
      <c r="B2781">
        <v>230</v>
      </c>
      <c r="C2781" t="s">
        <v>6</v>
      </c>
      <c r="D2781">
        <v>1.7049000000000001E-3</v>
      </c>
      <c r="E2781" t="s">
        <v>41</v>
      </c>
      <c r="F2781" t="s">
        <v>47</v>
      </c>
    </row>
    <row r="2782" spans="1:6" x14ac:dyDescent="0.25">
      <c r="A2782" t="str">
        <f t="shared" si="43"/>
        <v>XI_GC_232</v>
      </c>
      <c r="B2782">
        <v>232</v>
      </c>
      <c r="C2782" t="s">
        <v>6</v>
      </c>
      <c r="D2782">
        <v>1.6884999999999999E-3</v>
      </c>
      <c r="E2782" t="s">
        <v>41</v>
      </c>
      <c r="F2782" t="s">
        <v>47</v>
      </c>
    </row>
    <row r="2783" spans="1:6" x14ac:dyDescent="0.25">
      <c r="A2783" t="str">
        <f t="shared" si="43"/>
        <v>XI_GC_234</v>
      </c>
      <c r="B2783">
        <v>234</v>
      </c>
      <c r="C2783" t="s">
        <v>6</v>
      </c>
      <c r="D2783">
        <v>1.6724000000000001E-3</v>
      </c>
      <c r="E2783" t="s">
        <v>41</v>
      </c>
      <c r="F2783" t="s">
        <v>47</v>
      </c>
    </row>
    <row r="2784" spans="1:6" x14ac:dyDescent="0.25">
      <c r="A2784" t="str">
        <f t="shared" si="43"/>
        <v>XI_GC_236</v>
      </c>
      <c r="B2784">
        <v>236</v>
      </c>
      <c r="C2784" t="s">
        <v>6</v>
      </c>
      <c r="D2784">
        <v>1.6559000000000001E-3</v>
      </c>
      <c r="E2784" t="s">
        <v>41</v>
      </c>
      <c r="F2784" t="s">
        <v>47</v>
      </c>
    </row>
    <row r="2785" spans="1:6" x14ac:dyDescent="0.25">
      <c r="A2785" t="str">
        <f t="shared" si="43"/>
        <v>XI_GC_238</v>
      </c>
      <c r="B2785">
        <v>238</v>
      </c>
      <c r="C2785" t="s">
        <v>6</v>
      </c>
      <c r="D2785">
        <v>1.6394000000000001E-3</v>
      </c>
      <c r="E2785" t="s">
        <v>41</v>
      </c>
      <c r="F2785" t="s">
        <v>47</v>
      </c>
    </row>
    <row r="2786" spans="1:6" x14ac:dyDescent="0.25">
      <c r="A2786" t="str">
        <f t="shared" si="43"/>
        <v>XI_GC_240</v>
      </c>
      <c r="B2786">
        <v>240</v>
      </c>
      <c r="C2786" t="s">
        <v>6</v>
      </c>
      <c r="D2786">
        <v>1.6234000000000001E-3</v>
      </c>
      <c r="E2786" t="s">
        <v>41</v>
      </c>
      <c r="F2786" t="s">
        <v>47</v>
      </c>
    </row>
    <row r="2787" spans="1:6" x14ac:dyDescent="0.25">
      <c r="A2787" t="str">
        <f t="shared" si="43"/>
        <v>XI_GC_242</v>
      </c>
      <c r="B2787">
        <v>242</v>
      </c>
      <c r="C2787" t="s">
        <v>6</v>
      </c>
      <c r="D2787">
        <v>1.6069000000000001E-3</v>
      </c>
      <c r="E2787" t="s">
        <v>41</v>
      </c>
      <c r="F2787" t="s">
        <v>47</v>
      </c>
    </row>
    <row r="2788" spans="1:6" x14ac:dyDescent="0.25">
      <c r="A2788" t="str">
        <f t="shared" si="43"/>
        <v>XI_GC_244</v>
      </c>
      <c r="B2788">
        <v>244</v>
      </c>
      <c r="C2788" t="s">
        <v>6</v>
      </c>
      <c r="D2788">
        <v>1.5904000000000001E-3</v>
      </c>
      <c r="E2788" t="s">
        <v>41</v>
      </c>
      <c r="F2788" t="s">
        <v>47</v>
      </c>
    </row>
    <row r="2789" spans="1:6" x14ac:dyDescent="0.25">
      <c r="A2789" t="str">
        <f t="shared" si="43"/>
        <v>XI_GC_246</v>
      </c>
      <c r="B2789">
        <v>246</v>
      </c>
      <c r="C2789" t="s">
        <v>6</v>
      </c>
      <c r="D2789">
        <v>1.5740999999999999E-3</v>
      </c>
      <c r="E2789" t="s">
        <v>41</v>
      </c>
      <c r="F2789" t="s">
        <v>47</v>
      </c>
    </row>
    <row r="2790" spans="1:6" x14ac:dyDescent="0.25">
      <c r="A2790" t="str">
        <f t="shared" si="43"/>
        <v>XI_GC_248</v>
      </c>
      <c r="B2790">
        <v>248</v>
      </c>
      <c r="C2790" t="s">
        <v>6</v>
      </c>
      <c r="D2790">
        <v>1.5579000000000001E-3</v>
      </c>
      <c r="E2790" t="s">
        <v>41</v>
      </c>
      <c r="F2790" t="s">
        <v>47</v>
      </c>
    </row>
    <row r="2791" spans="1:6" x14ac:dyDescent="0.25">
      <c r="A2791" t="str">
        <f t="shared" si="43"/>
        <v>XI_GC_250</v>
      </c>
      <c r="B2791">
        <v>250</v>
      </c>
      <c r="C2791" t="s">
        <v>6</v>
      </c>
      <c r="D2791">
        <v>1.5414000000000001E-3</v>
      </c>
      <c r="E2791" t="s">
        <v>41</v>
      </c>
      <c r="F2791" t="s">
        <v>47</v>
      </c>
    </row>
    <row r="2792" spans="1:6" x14ac:dyDescent="0.25">
      <c r="A2792" t="str">
        <f t="shared" si="43"/>
        <v>XI_GC_252</v>
      </c>
      <c r="B2792">
        <v>252</v>
      </c>
      <c r="C2792" t="s">
        <v>6</v>
      </c>
      <c r="D2792">
        <v>1.5249E-3</v>
      </c>
      <c r="E2792" t="s">
        <v>41</v>
      </c>
      <c r="F2792" t="s">
        <v>47</v>
      </c>
    </row>
    <row r="2793" spans="1:6" x14ac:dyDescent="0.25">
      <c r="A2793" t="str">
        <f t="shared" si="43"/>
        <v>XI_GC_254</v>
      </c>
      <c r="B2793">
        <v>254</v>
      </c>
      <c r="C2793" t="s">
        <v>6</v>
      </c>
      <c r="D2793">
        <v>1.5085999999999999E-3</v>
      </c>
      <c r="E2793" t="s">
        <v>41</v>
      </c>
      <c r="F2793" t="s">
        <v>47</v>
      </c>
    </row>
    <row r="2794" spans="1:6" x14ac:dyDescent="0.25">
      <c r="A2794" t="str">
        <f t="shared" si="43"/>
        <v>XI_GC_256</v>
      </c>
      <c r="B2794">
        <v>256</v>
      </c>
      <c r="C2794" t="s">
        <v>6</v>
      </c>
      <c r="D2794">
        <v>1.4924999999999999E-3</v>
      </c>
      <c r="E2794" t="s">
        <v>41</v>
      </c>
      <c r="F2794" t="s">
        <v>47</v>
      </c>
    </row>
    <row r="2795" spans="1:6" x14ac:dyDescent="0.25">
      <c r="A2795" t="str">
        <f t="shared" si="43"/>
        <v>XI_GC_258</v>
      </c>
      <c r="B2795">
        <v>258</v>
      </c>
      <c r="C2795" t="s">
        <v>6</v>
      </c>
      <c r="D2795">
        <v>9.9489999999999995E-4</v>
      </c>
      <c r="E2795" t="s">
        <v>41</v>
      </c>
      <c r="F2795" t="s">
        <v>47</v>
      </c>
    </row>
    <row r="2796" spans="1:6" x14ac:dyDescent="0.25">
      <c r="A2796" t="str">
        <f t="shared" si="43"/>
        <v>XI_GC_260</v>
      </c>
      <c r="B2796">
        <v>260</v>
      </c>
      <c r="C2796" t="s">
        <v>6</v>
      </c>
      <c r="D2796">
        <v>4.9759999999999995E-4</v>
      </c>
      <c r="E2796" t="s">
        <v>41</v>
      </c>
      <c r="F2796" t="s">
        <v>47</v>
      </c>
    </row>
    <row r="2797" spans="1:6" x14ac:dyDescent="0.25">
      <c r="A2797" t="str">
        <f t="shared" si="43"/>
        <v>XI_GC_262</v>
      </c>
      <c r="B2797">
        <v>262</v>
      </c>
      <c r="C2797" t="s">
        <v>6</v>
      </c>
      <c r="D2797">
        <v>0</v>
      </c>
      <c r="E2797" t="s">
        <v>41</v>
      </c>
      <c r="F2797" t="s">
        <v>47</v>
      </c>
    </row>
    <row r="2798" spans="1:6" x14ac:dyDescent="0.25">
      <c r="A2798" t="str">
        <f t="shared" si="43"/>
        <v>XI_GC_264</v>
      </c>
      <c r="B2798">
        <v>264</v>
      </c>
      <c r="C2798" t="s">
        <v>6</v>
      </c>
      <c r="D2798">
        <v>0</v>
      </c>
      <c r="E2798" t="s">
        <v>41</v>
      </c>
      <c r="F2798" t="s">
        <v>47</v>
      </c>
    </row>
    <row r="2799" spans="1:6" x14ac:dyDescent="0.25">
      <c r="A2799" t="str">
        <f t="shared" si="43"/>
        <v>XI_GC_266</v>
      </c>
      <c r="B2799">
        <v>266</v>
      </c>
      <c r="C2799" t="s">
        <v>6</v>
      </c>
      <c r="D2799">
        <v>0</v>
      </c>
      <c r="E2799" t="s">
        <v>41</v>
      </c>
      <c r="F2799" t="s">
        <v>47</v>
      </c>
    </row>
    <row r="2800" spans="1:6" x14ac:dyDescent="0.25">
      <c r="A2800" t="str">
        <f t="shared" si="43"/>
        <v>XI_GC_268</v>
      </c>
      <c r="B2800">
        <v>268</v>
      </c>
      <c r="C2800" t="s">
        <v>6</v>
      </c>
      <c r="D2800">
        <v>0</v>
      </c>
      <c r="E2800" t="s">
        <v>41</v>
      </c>
      <c r="F2800" t="s">
        <v>47</v>
      </c>
    </row>
    <row r="2801" spans="1:6" x14ac:dyDescent="0.25">
      <c r="A2801" t="str">
        <f t="shared" si="43"/>
        <v>XI_GC_270</v>
      </c>
      <c r="B2801">
        <v>270</v>
      </c>
      <c r="C2801" t="s">
        <v>6</v>
      </c>
      <c r="D2801">
        <v>0</v>
      </c>
      <c r="E2801" t="s">
        <v>41</v>
      </c>
      <c r="F2801" t="s">
        <v>47</v>
      </c>
    </row>
    <row r="2802" spans="1:6" x14ac:dyDescent="0.25">
      <c r="A2802" t="str">
        <f t="shared" si="43"/>
        <v>XI_GC_272</v>
      </c>
      <c r="B2802">
        <v>272</v>
      </c>
      <c r="C2802" t="s">
        <v>6</v>
      </c>
      <c r="D2802">
        <v>0</v>
      </c>
      <c r="E2802" t="s">
        <v>41</v>
      </c>
      <c r="F2802" t="s">
        <v>47</v>
      </c>
    </row>
    <row r="2803" spans="1:6" x14ac:dyDescent="0.25">
      <c r="A2803" t="str">
        <f t="shared" si="43"/>
        <v>XI_GC_274</v>
      </c>
      <c r="B2803">
        <v>274</v>
      </c>
      <c r="C2803" t="s">
        <v>6</v>
      </c>
      <c r="D2803">
        <v>0</v>
      </c>
      <c r="E2803" t="s">
        <v>41</v>
      </c>
      <c r="F2803" t="s">
        <v>47</v>
      </c>
    </row>
    <row r="2804" spans="1:6" x14ac:dyDescent="0.25">
      <c r="A2804" t="str">
        <f t="shared" si="43"/>
        <v>XI_GC_276</v>
      </c>
      <c r="B2804">
        <v>276</v>
      </c>
      <c r="C2804" t="s">
        <v>6</v>
      </c>
      <c r="D2804">
        <v>0</v>
      </c>
      <c r="E2804" t="s">
        <v>41</v>
      </c>
      <c r="F2804" t="s">
        <v>47</v>
      </c>
    </row>
    <row r="2805" spans="1:6" x14ac:dyDescent="0.25">
      <c r="A2805" t="str">
        <f t="shared" si="43"/>
        <v>XI_GC_278</v>
      </c>
      <c r="B2805">
        <v>278</v>
      </c>
      <c r="C2805" t="s">
        <v>6</v>
      </c>
      <c r="D2805">
        <v>0</v>
      </c>
      <c r="E2805" t="s">
        <v>41</v>
      </c>
      <c r="F2805" t="s">
        <v>47</v>
      </c>
    </row>
    <row r="2806" spans="1:6" x14ac:dyDescent="0.25">
      <c r="A2806" t="str">
        <f t="shared" si="43"/>
        <v>XI_GC_280</v>
      </c>
      <c r="B2806">
        <v>280</v>
      </c>
      <c r="C2806" t="s">
        <v>6</v>
      </c>
      <c r="D2806">
        <v>0</v>
      </c>
      <c r="E2806" t="s">
        <v>41</v>
      </c>
      <c r="F2806" t="s">
        <v>47</v>
      </c>
    </row>
    <row r="2807" spans="1:6" x14ac:dyDescent="0.25">
      <c r="A2807" t="str">
        <f t="shared" si="43"/>
        <v>XI_GC_282</v>
      </c>
      <c r="B2807">
        <v>282</v>
      </c>
      <c r="C2807" t="s">
        <v>6</v>
      </c>
      <c r="D2807">
        <v>0</v>
      </c>
      <c r="E2807" t="s">
        <v>41</v>
      </c>
      <c r="F2807" t="s">
        <v>47</v>
      </c>
    </row>
    <row r="2808" spans="1:6" x14ac:dyDescent="0.25">
      <c r="A2808" t="str">
        <f t="shared" si="43"/>
        <v>XI_GC_284</v>
      </c>
      <c r="B2808">
        <v>284</v>
      </c>
      <c r="C2808" t="s">
        <v>6</v>
      </c>
      <c r="D2808">
        <v>0</v>
      </c>
      <c r="E2808" t="s">
        <v>41</v>
      </c>
      <c r="F2808" t="s">
        <v>47</v>
      </c>
    </row>
    <row r="2809" spans="1:6" x14ac:dyDescent="0.25">
      <c r="A2809" t="str">
        <f t="shared" si="43"/>
        <v>XI_GC_286</v>
      </c>
      <c r="B2809">
        <v>286</v>
      </c>
      <c r="C2809" t="s">
        <v>6</v>
      </c>
      <c r="D2809">
        <v>0</v>
      </c>
      <c r="E2809" t="s">
        <v>41</v>
      </c>
      <c r="F2809" t="s">
        <v>47</v>
      </c>
    </row>
    <row r="2810" spans="1:6" x14ac:dyDescent="0.25">
      <c r="A2810" t="str">
        <f t="shared" si="43"/>
        <v>XI_GC_288</v>
      </c>
      <c r="B2810">
        <v>288</v>
      </c>
      <c r="C2810" t="s">
        <v>6</v>
      </c>
      <c r="D2810">
        <v>0</v>
      </c>
      <c r="E2810" t="s">
        <v>41</v>
      </c>
      <c r="F2810" t="s">
        <v>47</v>
      </c>
    </row>
    <row r="2811" spans="1:6" x14ac:dyDescent="0.25">
      <c r="A2811" t="str">
        <f t="shared" si="43"/>
        <v>XI_GC_290</v>
      </c>
      <c r="B2811">
        <v>290</v>
      </c>
      <c r="C2811" t="s">
        <v>6</v>
      </c>
      <c r="D2811">
        <v>0</v>
      </c>
      <c r="E2811" t="s">
        <v>41</v>
      </c>
      <c r="F2811" t="s">
        <v>47</v>
      </c>
    </row>
    <row r="2812" spans="1:6" x14ac:dyDescent="0.25">
      <c r="A2812" t="str">
        <f t="shared" si="43"/>
        <v>XI_GC_292</v>
      </c>
      <c r="B2812">
        <v>292</v>
      </c>
      <c r="C2812" t="s">
        <v>6</v>
      </c>
      <c r="D2812">
        <v>0</v>
      </c>
      <c r="E2812" t="s">
        <v>41</v>
      </c>
      <c r="F2812" t="s">
        <v>47</v>
      </c>
    </row>
    <row r="2813" spans="1:6" x14ac:dyDescent="0.25">
      <c r="A2813" t="str">
        <f t="shared" si="43"/>
        <v>XI_GC_294</v>
      </c>
      <c r="B2813">
        <v>294</v>
      </c>
      <c r="C2813" t="s">
        <v>6</v>
      </c>
      <c r="D2813">
        <v>0</v>
      </c>
      <c r="E2813" t="s">
        <v>41</v>
      </c>
      <c r="F2813" t="s">
        <v>47</v>
      </c>
    </row>
    <row r="2814" spans="1:6" x14ac:dyDescent="0.25">
      <c r="A2814" t="str">
        <f t="shared" si="43"/>
        <v>XI_GC_296</v>
      </c>
      <c r="B2814">
        <v>296</v>
      </c>
      <c r="C2814" t="s">
        <v>6</v>
      </c>
      <c r="D2814">
        <v>0</v>
      </c>
      <c r="E2814" t="s">
        <v>41</v>
      </c>
      <c r="F2814" t="s">
        <v>47</v>
      </c>
    </row>
    <row r="2815" spans="1:6" x14ac:dyDescent="0.25">
      <c r="A2815" t="str">
        <f t="shared" si="43"/>
        <v>XI_GC_298</v>
      </c>
      <c r="B2815">
        <v>298</v>
      </c>
      <c r="C2815" t="s">
        <v>6</v>
      </c>
      <c r="D2815">
        <v>0</v>
      </c>
      <c r="E2815" t="s">
        <v>41</v>
      </c>
      <c r="F2815" t="s">
        <v>47</v>
      </c>
    </row>
    <row r="2816" spans="1:6" x14ac:dyDescent="0.25">
      <c r="A2816" t="str">
        <f t="shared" si="43"/>
        <v>XI_GC_300</v>
      </c>
      <c r="B2816">
        <v>300</v>
      </c>
      <c r="C2816" t="s">
        <v>6</v>
      </c>
      <c r="D2816">
        <v>0</v>
      </c>
      <c r="E2816" t="s">
        <v>41</v>
      </c>
      <c r="F2816" t="s">
        <v>47</v>
      </c>
    </row>
    <row r="2817" spans="1:6" x14ac:dyDescent="0.25">
      <c r="A2817" t="str">
        <f t="shared" si="43"/>
        <v>XI_GC_302</v>
      </c>
      <c r="B2817">
        <v>302</v>
      </c>
      <c r="C2817" t="s">
        <v>6</v>
      </c>
      <c r="D2817">
        <v>0</v>
      </c>
      <c r="E2817" t="s">
        <v>41</v>
      </c>
      <c r="F2817" t="s">
        <v>47</v>
      </c>
    </row>
    <row r="2818" spans="1:6" x14ac:dyDescent="0.25">
      <c r="A2818" t="str">
        <f t="shared" ref="A2818:A2881" si="44">C2818&amp;"_"&amp;E2818&amp;"_"&amp;B2818</f>
        <v>XI_GC_304</v>
      </c>
      <c r="B2818">
        <v>304</v>
      </c>
      <c r="C2818" t="s">
        <v>6</v>
      </c>
      <c r="D2818">
        <v>0</v>
      </c>
      <c r="E2818" t="s">
        <v>41</v>
      </c>
      <c r="F2818" t="s">
        <v>47</v>
      </c>
    </row>
    <row r="2819" spans="1:6" x14ac:dyDescent="0.25">
      <c r="A2819" t="str">
        <f t="shared" si="44"/>
        <v>XI_GC_306</v>
      </c>
      <c r="B2819">
        <v>306</v>
      </c>
      <c r="C2819" t="s">
        <v>6</v>
      </c>
      <c r="D2819">
        <v>0</v>
      </c>
      <c r="E2819" t="s">
        <v>41</v>
      </c>
      <c r="F2819" t="s">
        <v>47</v>
      </c>
    </row>
    <row r="2820" spans="1:6" x14ac:dyDescent="0.25">
      <c r="A2820" t="str">
        <f t="shared" si="44"/>
        <v>XI_GC_308</v>
      </c>
      <c r="B2820">
        <v>308</v>
      </c>
      <c r="C2820" t="s">
        <v>6</v>
      </c>
      <c r="D2820">
        <v>0</v>
      </c>
      <c r="E2820" t="s">
        <v>41</v>
      </c>
      <c r="F2820" t="s">
        <v>47</v>
      </c>
    </row>
    <row r="2821" spans="1:6" x14ac:dyDescent="0.25">
      <c r="A2821" t="str">
        <f t="shared" si="44"/>
        <v>XI_GC_310</v>
      </c>
      <c r="B2821">
        <v>310</v>
      </c>
      <c r="C2821" t="s">
        <v>6</v>
      </c>
      <c r="D2821">
        <v>0</v>
      </c>
      <c r="E2821" t="s">
        <v>41</v>
      </c>
      <c r="F2821" t="s">
        <v>47</v>
      </c>
    </row>
    <row r="2822" spans="1:6" x14ac:dyDescent="0.25">
      <c r="A2822" t="str">
        <f t="shared" si="44"/>
        <v>XI_GC_312</v>
      </c>
      <c r="B2822">
        <v>312</v>
      </c>
      <c r="C2822" t="s">
        <v>6</v>
      </c>
      <c r="D2822">
        <v>0</v>
      </c>
      <c r="E2822" t="s">
        <v>41</v>
      </c>
      <c r="F2822" t="s">
        <v>47</v>
      </c>
    </row>
    <row r="2823" spans="1:6" x14ac:dyDescent="0.25">
      <c r="A2823" t="str">
        <f t="shared" si="44"/>
        <v>XI_GC_314</v>
      </c>
      <c r="B2823">
        <v>314</v>
      </c>
      <c r="C2823" t="s">
        <v>6</v>
      </c>
      <c r="D2823">
        <v>0</v>
      </c>
      <c r="E2823" t="s">
        <v>41</v>
      </c>
      <c r="F2823" t="s">
        <v>47</v>
      </c>
    </row>
    <row r="2824" spans="1:6" x14ac:dyDescent="0.25">
      <c r="A2824" t="str">
        <f t="shared" si="44"/>
        <v>XI_GC_316</v>
      </c>
      <c r="B2824">
        <v>316</v>
      </c>
      <c r="C2824" t="s">
        <v>6</v>
      </c>
      <c r="D2824">
        <v>0</v>
      </c>
      <c r="E2824" t="s">
        <v>41</v>
      </c>
      <c r="F2824" t="s">
        <v>47</v>
      </c>
    </row>
    <row r="2825" spans="1:6" x14ac:dyDescent="0.25">
      <c r="A2825" t="str">
        <f t="shared" si="44"/>
        <v>XI_GC_318</v>
      </c>
      <c r="B2825">
        <v>318</v>
      </c>
      <c r="C2825" t="s">
        <v>6</v>
      </c>
      <c r="D2825">
        <v>0</v>
      </c>
      <c r="E2825" t="s">
        <v>41</v>
      </c>
      <c r="F2825" t="s">
        <v>47</v>
      </c>
    </row>
    <row r="2826" spans="1:6" x14ac:dyDescent="0.25">
      <c r="A2826" t="str">
        <f t="shared" si="44"/>
        <v>XI_GC_320</v>
      </c>
      <c r="B2826">
        <v>320</v>
      </c>
      <c r="C2826" t="s">
        <v>6</v>
      </c>
      <c r="D2826">
        <v>0</v>
      </c>
      <c r="E2826" t="s">
        <v>41</v>
      </c>
      <c r="F2826" t="s">
        <v>47</v>
      </c>
    </row>
    <row r="2827" spans="1:6" x14ac:dyDescent="0.25">
      <c r="A2827" t="str">
        <f t="shared" si="44"/>
        <v>XI_GC_322</v>
      </c>
      <c r="B2827">
        <v>322</v>
      </c>
      <c r="C2827" t="s">
        <v>6</v>
      </c>
      <c r="D2827">
        <v>0</v>
      </c>
      <c r="E2827" t="s">
        <v>41</v>
      </c>
      <c r="F2827" t="s">
        <v>47</v>
      </c>
    </row>
    <row r="2828" spans="1:6" x14ac:dyDescent="0.25">
      <c r="A2828" t="str">
        <f t="shared" si="44"/>
        <v>XI_GC_324</v>
      </c>
      <c r="B2828">
        <v>324</v>
      </c>
      <c r="C2828" t="s">
        <v>6</v>
      </c>
      <c r="D2828">
        <v>0</v>
      </c>
      <c r="E2828" t="s">
        <v>41</v>
      </c>
      <c r="F2828" t="s">
        <v>47</v>
      </c>
    </row>
    <row r="2829" spans="1:6" x14ac:dyDescent="0.25">
      <c r="A2829" t="str">
        <f t="shared" si="44"/>
        <v>XI_GC_326</v>
      </c>
      <c r="B2829">
        <v>326</v>
      </c>
      <c r="C2829" t="s">
        <v>6</v>
      </c>
      <c r="D2829">
        <v>0</v>
      </c>
      <c r="E2829" t="s">
        <v>41</v>
      </c>
      <c r="F2829" t="s">
        <v>47</v>
      </c>
    </row>
    <row r="2830" spans="1:6" x14ac:dyDescent="0.25">
      <c r="A2830" t="str">
        <f t="shared" si="44"/>
        <v>XI_GC_328</v>
      </c>
      <c r="B2830">
        <v>328</v>
      </c>
      <c r="C2830" t="s">
        <v>6</v>
      </c>
      <c r="D2830">
        <v>0</v>
      </c>
      <c r="E2830" t="s">
        <v>41</v>
      </c>
      <c r="F2830" t="s">
        <v>47</v>
      </c>
    </row>
    <row r="2831" spans="1:6" x14ac:dyDescent="0.25">
      <c r="A2831" t="str">
        <f t="shared" si="44"/>
        <v>XI_GC_330</v>
      </c>
      <c r="B2831">
        <v>330</v>
      </c>
      <c r="C2831" t="s">
        <v>6</v>
      </c>
      <c r="D2831">
        <v>0</v>
      </c>
      <c r="E2831" t="s">
        <v>41</v>
      </c>
      <c r="F2831" t="s">
        <v>47</v>
      </c>
    </row>
    <row r="2832" spans="1:6" x14ac:dyDescent="0.25">
      <c r="A2832" t="str">
        <f t="shared" si="44"/>
        <v>XI_GC_332</v>
      </c>
      <c r="B2832">
        <v>332</v>
      </c>
      <c r="C2832" t="s">
        <v>6</v>
      </c>
      <c r="D2832">
        <v>0</v>
      </c>
      <c r="E2832" t="s">
        <v>41</v>
      </c>
      <c r="F2832" t="s">
        <v>47</v>
      </c>
    </row>
    <row r="2833" spans="1:6" x14ac:dyDescent="0.25">
      <c r="A2833" t="str">
        <f t="shared" si="44"/>
        <v>XI_GC_334</v>
      </c>
      <c r="B2833">
        <v>334</v>
      </c>
      <c r="C2833" t="s">
        <v>6</v>
      </c>
      <c r="D2833">
        <v>0</v>
      </c>
      <c r="E2833" t="s">
        <v>41</v>
      </c>
      <c r="F2833" t="s">
        <v>47</v>
      </c>
    </row>
    <row r="2834" spans="1:6" x14ac:dyDescent="0.25">
      <c r="A2834" t="str">
        <f t="shared" si="44"/>
        <v>XI_GC_336</v>
      </c>
      <c r="B2834">
        <v>336</v>
      </c>
      <c r="C2834" t="s">
        <v>6</v>
      </c>
      <c r="D2834">
        <v>0</v>
      </c>
      <c r="E2834" t="s">
        <v>41</v>
      </c>
      <c r="F2834" t="s">
        <v>47</v>
      </c>
    </row>
    <row r="2835" spans="1:6" x14ac:dyDescent="0.25">
      <c r="A2835" t="str">
        <f t="shared" si="44"/>
        <v>XI_GC_338</v>
      </c>
      <c r="B2835">
        <v>338</v>
      </c>
      <c r="C2835" t="s">
        <v>6</v>
      </c>
      <c r="D2835">
        <v>0</v>
      </c>
      <c r="E2835" t="s">
        <v>41</v>
      </c>
      <c r="F2835" t="s">
        <v>47</v>
      </c>
    </row>
    <row r="2836" spans="1:6" x14ac:dyDescent="0.25">
      <c r="A2836" t="str">
        <f t="shared" si="44"/>
        <v>XI_GC_340</v>
      </c>
      <c r="B2836">
        <v>340</v>
      </c>
      <c r="C2836" t="s">
        <v>6</v>
      </c>
      <c r="D2836">
        <v>0</v>
      </c>
      <c r="E2836" t="s">
        <v>41</v>
      </c>
      <c r="F2836" t="s">
        <v>47</v>
      </c>
    </row>
    <row r="2837" spans="1:6" x14ac:dyDescent="0.25">
      <c r="A2837" t="str">
        <f t="shared" si="44"/>
        <v>XI_GC_342</v>
      </c>
      <c r="B2837">
        <v>342</v>
      </c>
      <c r="C2837" t="s">
        <v>6</v>
      </c>
      <c r="D2837">
        <v>0</v>
      </c>
      <c r="E2837" t="s">
        <v>41</v>
      </c>
      <c r="F2837" t="s">
        <v>47</v>
      </c>
    </row>
    <row r="2838" spans="1:6" x14ac:dyDescent="0.25">
      <c r="A2838" t="str">
        <f t="shared" si="44"/>
        <v>XI_GC_344</v>
      </c>
      <c r="B2838">
        <v>344</v>
      </c>
      <c r="C2838" t="s">
        <v>6</v>
      </c>
      <c r="D2838">
        <v>0</v>
      </c>
      <c r="E2838" t="s">
        <v>41</v>
      </c>
      <c r="F2838" t="s">
        <v>47</v>
      </c>
    </row>
    <row r="2839" spans="1:6" x14ac:dyDescent="0.25">
      <c r="A2839" t="str">
        <f t="shared" si="44"/>
        <v>XI_GC_346</v>
      </c>
      <c r="B2839">
        <v>346</v>
      </c>
      <c r="C2839" t="s">
        <v>6</v>
      </c>
      <c r="D2839">
        <v>0</v>
      </c>
      <c r="E2839" t="s">
        <v>41</v>
      </c>
      <c r="F2839" t="s">
        <v>47</v>
      </c>
    </row>
    <row r="2840" spans="1:6" x14ac:dyDescent="0.25">
      <c r="A2840" t="str">
        <f t="shared" si="44"/>
        <v>XI_GC_348</v>
      </c>
      <c r="B2840">
        <v>348</v>
      </c>
      <c r="C2840" t="s">
        <v>6</v>
      </c>
      <c r="D2840">
        <v>0</v>
      </c>
      <c r="E2840" t="s">
        <v>41</v>
      </c>
      <c r="F2840" t="s">
        <v>47</v>
      </c>
    </row>
    <row r="2841" spans="1:6" x14ac:dyDescent="0.25">
      <c r="A2841" t="str">
        <f t="shared" si="44"/>
        <v>XI_GC_350</v>
      </c>
      <c r="B2841">
        <v>350</v>
      </c>
      <c r="C2841" t="s">
        <v>6</v>
      </c>
      <c r="D2841">
        <v>0</v>
      </c>
      <c r="E2841" t="s">
        <v>41</v>
      </c>
      <c r="F2841" t="s">
        <v>47</v>
      </c>
    </row>
    <row r="2842" spans="1:6" x14ac:dyDescent="0.25">
      <c r="A2842" t="str">
        <f t="shared" si="44"/>
        <v>XI_GC_352</v>
      </c>
      <c r="B2842">
        <v>352</v>
      </c>
      <c r="C2842" t="s">
        <v>6</v>
      </c>
      <c r="D2842">
        <v>0</v>
      </c>
      <c r="E2842" t="s">
        <v>41</v>
      </c>
      <c r="F2842" t="s">
        <v>47</v>
      </c>
    </row>
    <row r="2843" spans="1:6" x14ac:dyDescent="0.25">
      <c r="A2843" t="str">
        <f t="shared" si="44"/>
        <v>XI_GC_354</v>
      </c>
      <c r="B2843">
        <v>354</v>
      </c>
      <c r="C2843" t="s">
        <v>6</v>
      </c>
      <c r="D2843">
        <v>0</v>
      </c>
      <c r="E2843" t="s">
        <v>41</v>
      </c>
      <c r="F2843" t="s">
        <v>47</v>
      </c>
    </row>
    <row r="2844" spans="1:6" x14ac:dyDescent="0.25">
      <c r="A2844" t="str">
        <f t="shared" si="44"/>
        <v>XI_GC_356</v>
      </c>
      <c r="B2844">
        <v>356</v>
      </c>
      <c r="C2844" t="s">
        <v>6</v>
      </c>
      <c r="D2844">
        <v>0</v>
      </c>
      <c r="E2844" t="s">
        <v>41</v>
      </c>
      <c r="F2844" t="s">
        <v>47</v>
      </c>
    </row>
    <row r="2845" spans="1:6" x14ac:dyDescent="0.25">
      <c r="A2845" t="str">
        <f t="shared" si="44"/>
        <v>XI_GC_358</v>
      </c>
      <c r="B2845">
        <v>358</v>
      </c>
      <c r="C2845" t="s">
        <v>6</v>
      </c>
      <c r="D2845">
        <v>0</v>
      </c>
      <c r="E2845" t="s">
        <v>41</v>
      </c>
      <c r="F2845" t="s">
        <v>47</v>
      </c>
    </row>
    <row r="2846" spans="1:6" x14ac:dyDescent="0.25">
      <c r="A2846" t="str">
        <f t="shared" si="44"/>
        <v>XI_GC_360</v>
      </c>
      <c r="B2846">
        <v>360</v>
      </c>
      <c r="C2846" t="s">
        <v>6</v>
      </c>
      <c r="D2846">
        <v>0</v>
      </c>
      <c r="E2846" t="s">
        <v>41</v>
      </c>
      <c r="F2846" t="s">
        <v>47</v>
      </c>
    </row>
    <row r="2847" spans="1:6" x14ac:dyDescent="0.25">
      <c r="A2847" t="str">
        <f t="shared" si="44"/>
        <v>XI_GC_362</v>
      </c>
      <c r="B2847">
        <v>362</v>
      </c>
      <c r="C2847" t="s">
        <v>6</v>
      </c>
      <c r="D2847">
        <v>0</v>
      </c>
      <c r="E2847" t="s">
        <v>41</v>
      </c>
      <c r="F2847" t="s">
        <v>47</v>
      </c>
    </row>
    <row r="2848" spans="1:6" x14ac:dyDescent="0.25">
      <c r="A2848" t="str">
        <f t="shared" si="44"/>
        <v>XI_GC_364</v>
      </c>
      <c r="B2848">
        <v>364</v>
      </c>
      <c r="C2848" t="s">
        <v>6</v>
      </c>
      <c r="D2848">
        <v>0</v>
      </c>
      <c r="E2848" t="s">
        <v>41</v>
      </c>
      <c r="F2848" t="s">
        <v>47</v>
      </c>
    </row>
    <row r="2849" spans="1:6" x14ac:dyDescent="0.25">
      <c r="A2849" t="str">
        <f t="shared" si="44"/>
        <v>XI_GC_366</v>
      </c>
      <c r="B2849">
        <v>366</v>
      </c>
      <c r="C2849" t="s">
        <v>6</v>
      </c>
      <c r="D2849">
        <v>0</v>
      </c>
      <c r="E2849" t="s">
        <v>41</v>
      </c>
      <c r="F2849" t="s">
        <v>47</v>
      </c>
    </row>
    <row r="2850" spans="1:6" x14ac:dyDescent="0.25">
      <c r="A2850" t="str">
        <f t="shared" si="44"/>
        <v>XI_GC_368</v>
      </c>
      <c r="B2850">
        <v>368</v>
      </c>
      <c r="C2850" t="s">
        <v>6</v>
      </c>
      <c r="D2850">
        <v>0</v>
      </c>
      <c r="E2850" t="s">
        <v>41</v>
      </c>
      <c r="F2850" t="s">
        <v>47</v>
      </c>
    </row>
    <row r="2851" spans="1:6" x14ac:dyDescent="0.25">
      <c r="A2851" t="str">
        <f t="shared" si="44"/>
        <v>XI_GC_370</v>
      </c>
      <c r="B2851">
        <v>370</v>
      </c>
      <c r="C2851" t="s">
        <v>6</v>
      </c>
      <c r="D2851">
        <v>0</v>
      </c>
      <c r="E2851" t="s">
        <v>41</v>
      </c>
      <c r="F2851" t="s">
        <v>47</v>
      </c>
    </row>
    <row r="2852" spans="1:6" x14ac:dyDescent="0.25">
      <c r="A2852" t="str">
        <f t="shared" si="44"/>
        <v>XI_GC_372</v>
      </c>
      <c r="B2852">
        <v>372</v>
      </c>
      <c r="C2852" t="s">
        <v>6</v>
      </c>
      <c r="D2852">
        <v>0</v>
      </c>
      <c r="E2852" t="s">
        <v>41</v>
      </c>
      <c r="F2852" t="s">
        <v>47</v>
      </c>
    </row>
    <row r="2853" spans="1:6" x14ac:dyDescent="0.25">
      <c r="A2853" t="str">
        <f t="shared" si="44"/>
        <v>XI_GC_374</v>
      </c>
      <c r="B2853">
        <v>374</v>
      </c>
      <c r="C2853" t="s">
        <v>6</v>
      </c>
      <c r="D2853">
        <v>0</v>
      </c>
      <c r="E2853" t="s">
        <v>41</v>
      </c>
      <c r="F2853" t="s">
        <v>47</v>
      </c>
    </row>
    <row r="2854" spans="1:6" x14ac:dyDescent="0.25">
      <c r="A2854" t="str">
        <f t="shared" si="44"/>
        <v>XI_GC_376</v>
      </c>
      <c r="B2854">
        <v>376</v>
      </c>
      <c r="C2854" t="s">
        <v>6</v>
      </c>
      <c r="D2854">
        <v>0</v>
      </c>
      <c r="E2854" t="s">
        <v>41</v>
      </c>
      <c r="F2854" t="s">
        <v>47</v>
      </c>
    </row>
    <row r="2855" spans="1:6" x14ac:dyDescent="0.25">
      <c r="A2855" t="str">
        <f t="shared" si="44"/>
        <v>XI_GC_378</v>
      </c>
      <c r="B2855">
        <v>378</v>
      </c>
      <c r="C2855" t="s">
        <v>6</v>
      </c>
      <c r="D2855">
        <v>0</v>
      </c>
      <c r="E2855" t="s">
        <v>41</v>
      </c>
      <c r="F2855" t="s">
        <v>47</v>
      </c>
    </row>
    <row r="2856" spans="1:6" x14ac:dyDescent="0.25">
      <c r="A2856" t="str">
        <f t="shared" si="44"/>
        <v>XI_GC_380</v>
      </c>
      <c r="B2856">
        <v>380</v>
      </c>
      <c r="C2856" t="s">
        <v>6</v>
      </c>
      <c r="D2856">
        <v>0</v>
      </c>
      <c r="E2856" t="s">
        <v>41</v>
      </c>
      <c r="F2856" t="s">
        <v>47</v>
      </c>
    </row>
    <row r="2857" spans="1:6" x14ac:dyDescent="0.25">
      <c r="A2857" t="str">
        <f t="shared" si="44"/>
        <v>XI_GC_382</v>
      </c>
      <c r="B2857">
        <v>382</v>
      </c>
      <c r="C2857" t="s">
        <v>6</v>
      </c>
      <c r="D2857">
        <v>0</v>
      </c>
      <c r="E2857" t="s">
        <v>41</v>
      </c>
      <c r="F2857" t="s">
        <v>47</v>
      </c>
    </row>
    <row r="2858" spans="1:6" x14ac:dyDescent="0.25">
      <c r="A2858" t="str">
        <f t="shared" si="44"/>
        <v>XI_GC_384</v>
      </c>
      <c r="B2858">
        <v>384</v>
      </c>
      <c r="C2858" t="s">
        <v>6</v>
      </c>
      <c r="D2858">
        <v>0</v>
      </c>
      <c r="E2858" t="s">
        <v>41</v>
      </c>
      <c r="F2858" t="s">
        <v>47</v>
      </c>
    </row>
    <row r="2859" spans="1:6" x14ac:dyDescent="0.25">
      <c r="A2859" t="str">
        <f t="shared" si="44"/>
        <v>XI_GC_386</v>
      </c>
      <c r="B2859">
        <v>386</v>
      </c>
      <c r="C2859" t="s">
        <v>6</v>
      </c>
      <c r="D2859">
        <v>0</v>
      </c>
      <c r="E2859" t="s">
        <v>41</v>
      </c>
      <c r="F2859" t="s">
        <v>47</v>
      </c>
    </row>
    <row r="2860" spans="1:6" x14ac:dyDescent="0.25">
      <c r="A2860" t="str">
        <f t="shared" si="44"/>
        <v>XI_GC_388</v>
      </c>
      <c r="B2860">
        <v>388</v>
      </c>
      <c r="C2860" t="s">
        <v>6</v>
      </c>
      <c r="D2860">
        <v>0</v>
      </c>
      <c r="E2860" t="s">
        <v>41</v>
      </c>
      <c r="F2860" t="s">
        <v>47</v>
      </c>
    </row>
    <row r="2861" spans="1:6" x14ac:dyDescent="0.25">
      <c r="A2861" t="str">
        <f t="shared" si="44"/>
        <v>XI_GC_390</v>
      </c>
      <c r="B2861">
        <v>390</v>
      </c>
      <c r="C2861" t="s">
        <v>6</v>
      </c>
      <c r="D2861">
        <v>0</v>
      </c>
      <c r="E2861" t="s">
        <v>41</v>
      </c>
      <c r="F2861" t="s">
        <v>47</v>
      </c>
    </row>
    <row r="2862" spans="1:6" x14ac:dyDescent="0.25">
      <c r="A2862" t="str">
        <f t="shared" si="44"/>
        <v>XI_GC_392</v>
      </c>
      <c r="B2862">
        <v>392</v>
      </c>
      <c r="C2862" t="s">
        <v>6</v>
      </c>
      <c r="D2862">
        <v>0</v>
      </c>
      <c r="E2862" t="s">
        <v>41</v>
      </c>
      <c r="F2862" t="s">
        <v>47</v>
      </c>
    </row>
    <row r="2863" spans="1:6" x14ac:dyDescent="0.25">
      <c r="A2863" t="str">
        <f t="shared" si="44"/>
        <v>XI_GC_394</v>
      </c>
      <c r="B2863">
        <v>394</v>
      </c>
      <c r="C2863" t="s">
        <v>6</v>
      </c>
      <c r="D2863">
        <v>0</v>
      </c>
      <c r="E2863" t="s">
        <v>41</v>
      </c>
      <c r="F2863" t="s">
        <v>47</v>
      </c>
    </row>
    <row r="2864" spans="1:6" x14ac:dyDescent="0.25">
      <c r="A2864" t="str">
        <f t="shared" si="44"/>
        <v>XI_GC_396</v>
      </c>
      <c r="B2864">
        <v>396</v>
      </c>
      <c r="C2864" t="s">
        <v>6</v>
      </c>
      <c r="D2864">
        <v>0</v>
      </c>
      <c r="E2864" t="s">
        <v>41</v>
      </c>
      <c r="F2864" t="s">
        <v>47</v>
      </c>
    </row>
    <row r="2865" spans="1:6" x14ac:dyDescent="0.25">
      <c r="A2865" t="str">
        <f t="shared" si="44"/>
        <v>XI_GC_398</v>
      </c>
      <c r="B2865">
        <v>398</v>
      </c>
      <c r="C2865" t="s">
        <v>6</v>
      </c>
      <c r="D2865">
        <v>0</v>
      </c>
      <c r="E2865" t="s">
        <v>41</v>
      </c>
      <c r="F2865" t="s">
        <v>47</v>
      </c>
    </row>
    <row r="2866" spans="1:6" x14ac:dyDescent="0.25">
      <c r="A2866" t="str">
        <f t="shared" si="44"/>
        <v>XI_GC_400</v>
      </c>
      <c r="B2866">
        <v>400</v>
      </c>
      <c r="C2866" t="s">
        <v>6</v>
      </c>
      <c r="D2866">
        <v>0</v>
      </c>
      <c r="E2866" t="s">
        <v>41</v>
      </c>
      <c r="F2866" t="s">
        <v>47</v>
      </c>
    </row>
    <row r="2867" spans="1:6" x14ac:dyDescent="0.25">
      <c r="A2867" t="str">
        <f t="shared" si="44"/>
        <v>XI_GC_402</v>
      </c>
      <c r="B2867">
        <v>402</v>
      </c>
      <c r="C2867" t="s">
        <v>6</v>
      </c>
      <c r="D2867">
        <v>0</v>
      </c>
      <c r="E2867" t="s">
        <v>41</v>
      </c>
      <c r="F2867" t="s">
        <v>47</v>
      </c>
    </row>
    <row r="2868" spans="1:6" x14ac:dyDescent="0.25">
      <c r="A2868" t="str">
        <f t="shared" si="44"/>
        <v>XI_GC_404</v>
      </c>
      <c r="B2868">
        <v>404</v>
      </c>
      <c r="C2868" t="s">
        <v>6</v>
      </c>
      <c r="D2868">
        <v>0</v>
      </c>
      <c r="E2868" t="s">
        <v>41</v>
      </c>
      <c r="F2868" t="s">
        <v>47</v>
      </c>
    </row>
    <row r="2869" spans="1:6" x14ac:dyDescent="0.25">
      <c r="A2869" t="str">
        <f t="shared" si="44"/>
        <v>XI_GC_406</v>
      </c>
      <c r="B2869">
        <v>406</v>
      </c>
      <c r="C2869" t="s">
        <v>6</v>
      </c>
      <c r="D2869">
        <v>0</v>
      </c>
      <c r="E2869" t="s">
        <v>41</v>
      </c>
      <c r="F2869" t="s">
        <v>47</v>
      </c>
    </row>
    <row r="2870" spans="1:6" x14ac:dyDescent="0.25">
      <c r="A2870" t="str">
        <f t="shared" si="44"/>
        <v>XI_GC_408</v>
      </c>
      <c r="B2870">
        <v>408</v>
      </c>
      <c r="C2870" t="s">
        <v>6</v>
      </c>
      <c r="D2870">
        <v>0</v>
      </c>
      <c r="E2870" t="s">
        <v>41</v>
      </c>
      <c r="F2870" t="s">
        <v>47</v>
      </c>
    </row>
    <row r="2871" spans="1:6" x14ac:dyDescent="0.25">
      <c r="A2871" t="str">
        <f t="shared" si="44"/>
        <v>XI_GC_410</v>
      </c>
      <c r="B2871">
        <v>410</v>
      </c>
      <c r="C2871" t="s">
        <v>6</v>
      </c>
      <c r="D2871">
        <v>0</v>
      </c>
      <c r="E2871" t="s">
        <v>41</v>
      </c>
      <c r="F2871" t="s">
        <v>47</v>
      </c>
    </row>
    <row r="2872" spans="1:6" x14ac:dyDescent="0.25">
      <c r="A2872" t="str">
        <f t="shared" si="44"/>
        <v>NHBW_Dist_0</v>
      </c>
      <c r="B2872">
        <v>0</v>
      </c>
      <c r="C2872" t="s">
        <v>3</v>
      </c>
      <c r="D2872">
        <v>0.35294949999999897</v>
      </c>
      <c r="E2872" t="s">
        <v>40</v>
      </c>
      <c r="F2872" t="s">
        <v>47</v>
      </c>
    </row>
    <row r="2873" spans="1:6" x14ac:dyDescent="0.25">
      <c r="A2873" t="str">
        <f t="shared" si="44"/>
        <v>NHBW_Dist_2</v>
      </c>
      <c r="B2873">
        <v>2</v>
      </c>
      <c r="C2873" t="s">
        <v>3</v>
      </c>
      <c r="D2873">
        <v>0.20230680000000001</v>
      </c>
      <c r="E2873" t="s">
        <v>40</v>
      </c>
      <c r="F2873" t="s">
        <v>47</v>
      </c>
    </row>
    <row r="2874" spans="1:6" x14ac:dyDescent="0.25">
      <c r="A2874" t="str">
        <f t="shared" si="44"/>
        <v>NHBW_Dist_4</v>
      </c>
      <c r="B2874">
        <v>4</v>
      </c>
      <c r="C2874" t="s">
        <v>3</v>
      </c>
      <c r="D2874">
        <v>0.1271901</v>
      </c>
      <c r="E2874" t="s">
        <v>40</v>
      </c>
      <c r="F2874" t="s">
        <v>47</v>
      </c>
    </row>
    <row r="2875" spans="1:6" x14ac:dyDescent="0.25">
      <c r="A2875" t="str">
        <f t="shared" si="44"/>
        <v>NHBW_Dist_6</v>
      </c>
      <c r="B2875">
        <v>6</v>
      </c>
      <c r="C2875" t="s">
        <v>3</v>
      </c>
      <c r="D2875">
        <v>7.96544E-2</v>
      </c>
      <c r="E2875" t="s">
        <v>40</v>
      </c>
      <c r="F2875" t="s">
        <v>47</v>
      </c>
    </row>
    <row r="2876" spans="1:6" x14ac:dyDescent="0.25">
      <c r="A2876" t="str">
        <f t="shared" si="44"/>
        <v>NHBW_Dist_8</v>
      </c>
      <c r="B2876">
        <v>8</v>
      </c>
      <c r="C2876" t="s">
        <v>3</v>
      </c>
      <c r="D2876">
        <v>5.5111899999999998E-2</v>
      </c>
      <c r="E2876" t="s">
        <v>40</v>
      </c>
      <c r="F2876" t="s">
        <v>47</v>
      </c>
    </row>
    <row r="2877" spans="1:6" x14ac:dyDescent="0.25">
      <c r="A2877" t="str">
        <f t="shared" si="44"/>
        <v>NHBW_Dist_10</v>
      </c>
      <c r="B2877">
        <v>10</v>
      </c>
      <c r="C2877" t="s">
        <v>3</v>
      </c>
      <c r="D2877">
        <v>3.9108200000000003E-2</v>
      </c>
      <c r="E2877" t="s">
        <v>40</v>
      </c>
      <c r="F2877" t="s">
        <v>47</v>
      </c>
    </row>
    <row r="2878" spans="1:6" x14ac:dyDescent="0.25">
      <c r="A2878" t="str">
        <f t="shared" si="44"/>
        <v>NHBW_Dist_12</v>
      </c>
      <c r="B2878">
        <v>12</v>
      </c>
      <c r="C2878" t="s">
        <v>3</v>
      </c>
      <c r="D2878">
        <v>2.8544199999999999E-2</v>
      </c>
      <c r="E2878" t="s">
        <v>40</v>
      </c>
      <c r="F2878" t="s">
        <v>47</v>
      </c>
    </row>
    <row r="2879" spans="1:6" x14ac:dyDescent="0.25">
      <c r="A2879" t="str">
        <f t="shared" si="44"/>
        <v>NHBW_Dist_14</v>
      </c>
      <c r="B2879">
        <v>14</v>
      </c>
      <c r="C2879" t="s">
        <v>3</v>
      </c>
      <c r="D2879">
        <v>2.0544900000000001E-2</v>
      </c>
      <c r="E2879" t="s">
        <v>40</v>
      </c>
      <c r="F2879" t="s">
        <v>47</v>
      </c>
    </row>
    <row r="2880" spans="1:6" x14ac:dyDescent="0.25">
      <c r="A2880" t="str">
        <f t="shared" si="44"/>
        <v>NHBW_Dist_16</v>
      </c>
      <c r="B2880">
        <v>16</v>
      </c>
      <c r="C2880" t="s">
        <v>3</v>
      </c>
      <c r="D2880">
        <v>1.5848600000000001E-2</v>
      </c>
      <c r="E2880" t="s">
        <v>40</v>
      </c>
      <c r="F2880" t="s">
        <v>47</v>
      </c>
    </row>
    <row r="2881" spans="1:6" x14ac:dyDescent="0.25">
      <c r="A2881" t="str">
        <f t="shared" si="44"/>
        <v>NHBW_Dist_18</v>
      </c>
      <c r="B2881">
        <v>18</v>
      </c>
      <c r="C2881" t="s">
        <v>3</v>
      </c>
      <c r="D2881">
        <v>1.22498E-2</v>
      </c>
      <c r="E2881" t="s">
        <v>40</v>
      </c>
      <c r="F2881" t="s">
        <v>47</v>
      </c>
    </row>
    <row r="2882" spans="1:6" x14ac:dyDescent="0.25">
      <c r="A2882" t="str">
        <f t="shared" ref="A2882:A2945" si="45">C2882&amp;"_"&amp;E2882&amp;"_"&amp;B2882</f>
        <v>NHBW_Dist_20</v>
      </c>
      <c r="B2882">
        <v>20</v>
      </c>
      <c r="C2882" t="s">
        <v>3</v>
      </c>
      <c r="D2882">
        <v>9.4377000000000003E-3</v>
      </c>
      <c r="E2882" t="s">
        <v>40</v>
      </c>
      <c r="F2882" t="s">
        <v>47</v>
      </c>
    </row>
    <row r="2883" spans="1:6" x14ac:dyDescent="0.25">
      <c r="A2883" t="str">
        <f t="shared" si="45"/>
        <v>NHBW_Dist_22</v>
      </c>
      <c r="B2883">
        <v>22</v>
      </c>
      <c r="C2883" t="s">
        <v>3</v>
      </c>
      <c r="D2883">
        <v>7.6026000000000002E-3</v>
      </c>
      <c r="E2883" t="s">
        <v>40</v>
      </c>
      <c r="F2883" t="s">
        <v>47</v>
      </c>
    </row>
    <row r="2884" spans="1:6" x14ac:dyDescent="0.25">
      <c r="A2884" t="str">
        <f t="shared" si="45"/>
        <v>NHBW_Dist_24</v>
      </c>
      <c r="B2884">
        <v>24</v>
      </c>
      <c r="C2884" t="s">
        <v>3</v>
      </c>
      <c r="D2884">
        <v>6.0476999999999996E-3</v>
      </c>
      <c r="E2884" t="s">
        <v>40</v>
      </c>
      <c r="F2884" t="s">
        <v>47</v>
      </c>
    </row>
    <row r="2885" spans="1:6" x14ac:dyDescent="0.25">
      <c r="A2885" t="str">
        <f t="shared" si="45"/>
        <v>NHBW_Dist_26</v>
      </c>
      <c r="B2885">
        <v>26</v>
      </c>
      <c r="C2885" t="s">
        <v>3</v>
      </c>
      <c r="D2885">
        <v>5.2677999999999996E-3</v>
      </c>
      <c r="E2885" t="s">
        <v>40</v>
      </c>
      <c r="F2885" t="s">
        <v>47</v>
      </c>
    </row>
    <row r="2886" spans="1:6" x14ac:dyDescent="0.25">
      <c r="A2886" t="str">
        <f t="shared" si="45"/>
        <v>NHBW_Dist_28</v>
      </c>
      <c r="B2886">
        <v>28</v>
      </c>
      <c r="C2886" t="s">
        <v>3</v>
      </c>
      <c r="D2886">
        <v>4.7447000000000001E-3</v>
      </c>
      <c r="E2886" t="s">
        <v>40</v>
      </c>
      <c r="F2886" t="s">
        <v>47</v>
      </c>
    </row>
    <row r="2887" spans="1:6" x14ac:dyDescent="0.25">
      <c r="A2887" t="str">
        <f t="shared" si="45"/>
        <v>NHBW_Dist_30</v>
      </c>
      <c r="B2887">
        <v>30</v>
      </c>
      <c r="C2887" t="s">
        <v>3</v>
      </c>
      <c r="D2887">
        <v>4.2212999999999999E-3</v>
      </c>
      <c r="E2887" t="s">
        <v>40</v>
      </c>
      <c r="F2887" t="s">
        <v>47</v>
      </c>
    </row>
    <row r="2888" spans="1:6" x14ac:dyDescent="0.25">
      <c r="A2888" t="str">
        <f t="shared" si="45"/>
        <v>NHBW_Dist_32</v>
      </c>
      <c r="B2888">
        <v>32</v>
      </c>
      <c r="C2888" t="s">
        <v>3</v>
      </c>
      <c r="D2888">
        <v>3.7978E-3</v>
      </c>
      <c r="E2888" t="s">
        <v>40</v>
      </c>
      <c r="F2888" t="s">
        <v>47</v>
      </c>
    </row>
    <row r="2889" spans="1:6" x14ac:dyDescent="0.25">
      <c r="A2889" t="str">
        <f t="shared" si="45"/>
        <v>NHBW_Dist_34</v>
      </c>
      <c r="B2889">
        <v>34</v>
      </c>
      <c r="C2889" t="s">
        <v>3</v>
      </c>
      <c r="D2889">
        <v>3.4745000000000002E-3</v>
      </c>
      <c r="E2889" t="s">
        <v>40</v>
      </c>
      <c r="F2889" t="s">
        <v>47</v>
      </c>
    </row>
    <row r="2890" spans="1:6" x14ac:dyDescent="0.25">
      <c r="A2890" t="str">
        <f t="shared" si="45"/>
        <v>NHBW_Dist_36</v>
      </c>
      <c r="B2890">
        <v>36</v>
      </c>
      <c r="C2890" t="s">
        <v>3</v>
      </c>
      <c r="D2890">
        <v>3.1508E-3</v>
      </c>
      <c r="E2890" t="s">
        <v>40</v>
      </c>
      <c r="F2890" t="s">
        <v>47</v>
      </c>
    </row>
    <row r="2891" spans="1:6" x14ac:dyDescent="0.25">
      <c r="A2891" t="str">
        <f t="shared" si="45"/>
        <v>NHBW_Dist_38</v>
      </c>
      <c r="B2891">
        <v>38</v>
      </c>
      <c r="C2891" t="s">
        <v>3</v>
      </c>
      <c r="D2891">
        <v>2.8273E-3</v>
      </c>
      <c r="E2891" t="s">
        <v>40</v>
      </c>
      <c r="F2891" t="s">
        <v>47</v>
      </c>
    </row>
    <row r="2892" spans="1:6" x14ac:dyDescent="0.25">
      <c r="A2892" t="str">
        <f t="shared" si="45"/>
        <v>NHBW_Dist_40</v>
      </c>
      <c r="B2892">
        <v>40</v>
      </c>
      <c r="C2892" t="s">
        <v>3</v>
      </c>
      <c r="D2892">
        <v>2.5035999999999999E-3</v>
      </c>
      <c r="E2892" t="s">
        <v>40</v>
      </c>
      <c r="F2892" t="s">
        <v>47</v>
      </c>
    </row>
    <row r="2893" spans="1:6" x14ac:dyDescent="0.25">
      <c r="A2893" t="str">
        <f t="shared" si="45"/>
        <v>NHBW_Dist_42</v>
      </c>
      <c r="B2893">
        <v>42</v>
      </c>
      <c r="C2893" t="s">
        <v>3</v>
      </c>
      <c r="D2893">
        <v>2.1803E-3</v>
      </c>
      <c r="E2893" t="s">
        <v>40</v>
      </c>
      <c r="F2893" t="s">
        <v>47</v>
      </c>
    </row>
    <row r="2894" spans="1:6" x14ac:dyDescent="0.25">
      <c r="A2894" t="str">
        <f t="shared" si="45"/>
        <v>NHBW_Dist_44</v>
      </c>
      <c r="B2894">
        <v>44</v>
      </c>
      <c r="C2894" t="s">
        <v>3</v>
      </c>
      <c r="D2894">
        <v>1.8568E-3</v>
      </c>
      <c r="E2894" t="s">
        <v>40</v>
      </c>
      <c r="F2894" t="s">
        <v>47</v>
      </c>
    </row>
    <row r="2895" spans="1:6" x14ac:dyDescent="0.25">
      <c r="A2895" t="str">
        <f t="shared" si="45"/>
        <v>NHBW_Dist_46</v>
      </c>
      <c r="B2895">
        <v>46</v>
      </c>
      <c r="C2895" t="s">
        <v>3</v>
      </c>
      <c r="D2895">
        <v>1.5333E-3</v>
      </c>
      <c r="E2895" t="s">
        <v>40</v>
      </c>
      <c r="F2895" t="s">
        <v>47</v>
      </c>
    </row>
    <row r="2896" spans="1:6" x14ac:dyDescent="0.25">
      <c r="A2896" t="str">
        <f t="shared" si="45"/>
        <v>NHBW_Dist_48</v>
      </c>
      <c r="B2896">
        <v>48</v>
      </c>
      <c r="C2896" t="s">
        <v>3</v>
      </c>
      <c r="D2896">
        <v>1.2099000000000001E-3</v>
      </c>
      <c r="E2896" t="s">
        <v>40</v>
      </c>
      <c r="F2896" t="s">
        <v>47</v>
      </c>
    </row>
    <row r="2897" spans="1:6" x14ac:dyDescent="0.25">
      <c r="A2897" t="str">
        <f t="shared" si="45"/>
        <v>NHBW_Dist_50</v>
      </c>
      <c r="B2897">
        <v>50</v>
      </c>
      <c r="C2897" t="s">
        <v>3</v>
      </c>
      <c r="D2897">
        <v>9.1640000000000005E-4</v>
      </c>
      <c r="E2897" t="s">
        <v>40</v>
      </c>
      <c r="F2897" t="s">
        <v>47</v>
      </c>
    </row>
    <row r="2898" spans="1:6" x14ac:dyDescent="0.25">
      <c r="A2898" t="str">
        <f t="shared" si="45"/>
        <v>NHBW_Dist_52</v>
      </c>
      <c r="B2898">
        <v>52</v>
      </c>
      <c r="C2898" t="s">
        <v>3</v>
      </c>
      <c r="D2898">
        <v>6.3279999999999999E-4</v>
      </c>
      <c r="E2898" t="s">
        <v>40</v>
      </c>
      <c r="F2898" t="s">
        <v>47</v>
      </c>
    </row>
    <row r="2899" spans="1:6" x14ac:dyDescent="0.25">
      <c r="A2899" t="str">
        <f t="shared" si="45"/>
        <v>NHBW_Dist_54</v>
      </c>
      <c r="B2899">
        <v>54</v>
      </c>
      <c r="C2899" t="s">
        <v>3</v>
      </c>
      <c r="D2899">
        <v>5.532E-4</v>
      </c>
      <c r="E2899" t="s">
        <v>40</v>
      </c>
      <c r="F2899" t="s">
        <v>47</v>
      </c>
    </row>
    <row r="2900" spans="1:6" x14ac:dyDescent="0.25">
      <c r="A2900" t="str">
        <f t="shared" si="45"/>
        <v>NHBW_Dist_56</v>
      </c>
      <c r="B2900">
        <v>56</v>
      </c>
      <c r="C2900" t="s">
        <v>3</v>
      </c>
      <c r="D2900">
        <v>5.0350000000000004E-4</v>
      </c>
      <c r="E2900" t="s">
        <v>40</v>
      </c>
      <c r="F2900" t="s">
        <v>47</v>
      </c>
    </row>
    <row r="2901" spans="1:6" x14ac:dyDescent="0.25">
      <c r="A2901" t="str">
        <f t="shared" si="45"/>
        <v>NHBW_Dist_58</v>
      </c>
      <c r="B2901">
        <v>58</v>
      </c>
      <c r="C2901" t="s">
        <v>3</v>
      </c>
      <c r="D2901">
        <v>4.7409999999999998E-4</v>
      </c>
      <c r="E2901" t="s">
        <v>40</v>
      </c>
      <c r="F2901" t="s">
        <v>47</v>
      </c>
    </row>
    <row r="2902" spans="1:6" x14ac:dyDescent="0.25">
      <c r="A2902" t="str">
        <f t="shared" si="45"/>
        <v>NHBW_Dist_60</v>
      </c>
      <c r="B2902">
        <v>60</v>
      </c>
      <c r="C2902" t="s">
        <v>3</v>
      </c>
      <c r="D2902">
        <v>4.4450000000000002E-4</v>
      </c>
      <c r="E2902" t="s">
        <v>40</v>
      </c>
      <c r="F2902" t="s">
        <v>47</v>
      </c>
    </row>
    <row r="2903" spans="1:6" x14ac:dyDescent="0.25">
      <c r="A2903" t="str">
        <f t="shared" si="45"/>
        <v>NHBW_Dist_62</v>
      </c>
      <c r="B2903">
        <v>62</v>
      </c>
      <c r="C2903" t="s">
        <v>3</v>
      </c>
      <c r="D2903">
        <v>4.148E-4</v>
      </c>
      <c r="E2903" t="s">
        <v>40</v>
      </c>
      <c r="F2903" t="s">
        <v>47</v>
      </c>
    </row>
    <row r="2904" spans="1:6" x14ac:dyDescent="0.25">
      <c r="A2904" t="str">
        <f t="shared" si="45"/>
        <v>NHBW_Dist_64</v>
      </c>
      <c r="B2904">
        <v>64</v>
      </c>
      <c r="C2904" t="s">
        <v>3</v>
      </c>
      <c r="D2904">
        <v>3.8509999999999998E-4</v>
      </c>
      <c r="E2904" t="s">
        <v>40</v>
      </c>
      <c r="F2904" t="s">
        <v>47</v>
      </c>
    </row>
    <row r="2905" spans="1:6" x14ac:dyDescent="0.25">
      <c r="A2905" t="str">
        <f t="shared" si="45"/>
        <v>NHBW_Dist_66</v>
      </c>
      <c r="B2905">
        <v>66</v>
      </c>
      <c r="C2905" t="s">
        <v>3</v>
      </c>
      <c r="D2905">
        <v>3.5550000000000002E-4</v>
      </c>
      <c r="E2905" t="s">
        <v>40</v>
      </c>
      <c r="F2905" t="s">
        <v>47</v>
      </c>
    </row>
    <row r="2906" spans="1:6" x14ac:dyDescent="0.25">
      <c r="A2906" t="str">
        <f t="shared" si="45"/>
        <v>NHBW_Dist_68</v>
      </c>
      <c r="B2906">
        <v>68</v>
      </c>
      <c r="C2906" t="s">
        <v>3</v>
      </c>
      <c r="D2906">
        <v>3.2590000000000001E-4</v>
      </c>
      <c r="E2906" t="s">
        <v>40</v>
      </c>
      <c r="F2906" t="s">
        <v>47</v>
      </c>
    </row>
    <row r="2907" spans="1:6" x14ac:dyDescent="0.25">
      <c r="A2907" t="str">
        <f t="shared" si="45"/>
        <v>NHBW_Dist_70</v>
      </c>
      <c r="B2907">
        <v>70</v>
      </c>
      <c r="C2907" t="s">
        <v>3</v>
      </c>
      <c r="D2907">
        <v>2.9629999999999999E-4</v>
      </c>
      <c r="E2907" t="s">
        <v>40</v>
      </c>
      <c r="F2907" t="s">
        <v>47</v>
      </c>
    </row>
    <row r="2908" spans="1:6" x14ac:dyDescent="0.25">
      <c r="A2908" t="str">
        <f t="shared" si="45"/>
        <v>NHBW_Dist_72</v>
      </c>
      <c r="B2908">
        <v>72</v>
      </c>
      <c r="C2908" t="s">
        <v>3</v>
      </c>
      <c r="D2908">
        <v>2.6669999999999998E-4</v>
      </c>
      <c r="E2908" t="s">
        <v>40</v>
      </c>
      <c r="F2908" t="s">
        <v>47</v>
      </c>
    </row>
    <row r="2909" spans="1:6" x14ac:dyDescent="0.25">
      <c r="A2909" t="str">
        <f t="shared" si="45"/>
        <v>NHBW_Dist_74</v>
      </c>
      <c r="B2909">
        <v>74</v>
      </c>
      <c r="C2909" t="s">
        <v>3</v>
      </c>
      <c r="D2909">
        <v>2.3699999999999999E-4</v>
      </c>
      <c r="E2909" t="s">
        <v>40</v>
      </c>
      <c r="F2909" t="s">
        <v>47</v>
      </c>
    </row>
    <row r="2910" spans="1:6" x14ac:dyDescent="0.25">
      <c r="A2910" t="str">
        <f t="shared" si="45"/>
        <v>NHBW_Dist_76</v>
      </c>
      <c r="B2910">
        <v>76</v>
      </c>
      <c r="C2910" t="s">
        <v>3</v>
      </c>
      <c r="D2910">
        <v>2.074E-4</v>
      </c>
      <c r="E2910" t="s">
        <v>40</v>
      </c>
      <c r="F2910" t="s">
        <v>47</v>
      </c>
    </row>
    <row r="2911" spans="1:6" x14ac:dyDescent="0.25">
      <c r="A2911" t="str">
        <f t="shared" si="45"/>
        <v>NHBW_Dist_78</v>
      </c>
      <c r="B2911">
        <v>78</v>
      </c>
      <c r="C2911" t="s">
        <v>3</v>
      </c>
      <c r="D2911">
        <v>1.7770000000000001E-4</v>
      </c>
      <c r="E2911" t="s">
        <v>40</v>
      </c>
      <c r="F2911" t="s">
        <v>47</v>
      </c>
    </row>
    <row r="2912" spans="1:6" x14ac:dyDescent="0.25">
      <c r="A2912" t="str">
        <f t="shared" si="45"/>
        <v>NHBW_Dist_80</v>
      </c>
      <c r="B2912">
        <v>80</v>
      </c>
      <c r="C2912" t="s">
        <v>3</v>
      </c>
      <c r="D2912">
        <v>1.4809999999999999E-4</v>
      </c>
      <c r="E2912" t="s">
        <v>40</v>
      </c>
      <c r="F2912" t="s">
        <v>47</v>
      </c>
    </row>
    <row r="2913" spans="1:6" x14ac:dyDescent="0.25">
      <c r="A2913" t="str">
        <f t="shared" si="45"/>
        <v>NHBW_Dist_82</v>
      </c>
      <c r="B2913">
        <v>82</v>
      </c>
      <c r="C2913" t="s">
        <v>3</v>
      </c>
      <c r="D2913">
        <v>1.1849999999999999E-4</v>
      </c>
      <c r="E2913" t="s">
        <v>40</v>
      </c>
      <c r="F2913" t="s">
        <v>47</v>
      </c>
    </row>
    <row r="2914" spans="1:6" x14ac:dyDescent="0.25">
      <c r="A2914" t="str">
        <f t="shared" si="45"/>
        <v>NHBW_Dist_84</v>
      </c>
      <c r="B2914">
        <v>84</v>
      </c>
      <c r="C2914" t="s">
        <v>3</v>
      </c>
      <c r="D2914" s="83">
        <v>8.8999999999999995E-5</v>
      </c>
      <c r="E2914" t="s">
        <v>40</v>
      </c>
      <c r="F2914" t="s">
        <v>47</v>
      </c>
    </row>
    <row r="2915" spans="1:6" x14ac:dyDescent="0.25">
      <c r="A2915" t="str">
        <f t="shared" si="45"/>
        <v>NHBW_Dist_86</v>
      </c>
      <c r="B2915">
        <v>86</v>
      </c>
      <c r="C2915" t="s">
        <v>3</v>
      </c>
      <c r="D2915" s="83">
        <v>5.9299999999999998E-5</v>
      </c>
      <c r="E2915" t="s">
        <v>40</v>
      </c>
      <c r="F2915" t="s">
        <v>47</v>
      </c>
    </row>
    <row r="2916" spans="1:6" x14ac:dyDescent="0.25">
      <c r="A2916" t="str">
        <f t="shared" si="45"/>
        <v>NHBW_Dist_88</v>
      </c>
      <c r="B2916">
        <v>88</v>
      </c>
      <c r="C2916" t="s">
        <v>3</v>
      </c>
      <c r="D2916" s="83">
        <v>2.97E-5</v>
      </c>
      <c r="E2916" t="s">
        <v>40</v>
      </c>
      <c r="F2916" t="s">
        <v>47</v>
      </c>
    </row>
    <row r="2917" spans="1:6" x14ac:dyDescent="0.25">
      <c r="A2917" t="str">
        <f t="shared" si="45"/>
        <v>NHBW_Dist_90</v>
      </c>
      <c r="B2917">
        <v>90</v>
      </c>
      <c r="C2917" t="s">
        <v>3</v>
      </c>
      <c r="D2917">
        <v>0</v>
      </c>
      <c r="E2917" t="s">
        <v>40</v>
      </c>
      <c r="F2917" t="s">
        <v>47</v>
      </c>
    </row>
    <row r="2918" spans="1:6" x14ac:dyDescent="0.25">
      <c r="A2918" t="str">
        <f t="shared" si="45"/>
        <v>NHBW_Dist_92</v>
      </c>
      <c r="B2918">
        <v>92</v>
      </c>
      <c r="C2918" t="s">
        <v>3</v>
      </c>
      <c r="D2918">
        <v>0</v>
      </c>
      <c r="E2918" t="s">
        <v>40</v>
      </c>
      <c r="F2918" t="s">
        <v>47</v>
      </c>
    </row>
    <row r="2919" spans="1:6" x14ac:dyDescent="0.25">
      <c r="A2919" t="str">
        <f t="shared" si="45"/>
        <v>NHBW_Dist_94</v>
      </c>
      <c r="B2919">
        <v>94</v>
      </c>
      <c r="C2919" t="s">
        <v>3</v>
      </c>
      <c r="D2919">
        <v>0</v>
      </c>
      <c r="E2919" t="s">
        <v>40</v>
      </c>
      <c r="F2919" t="s">
        <v>47</v>
      </c>
    </row>
    <row r="2920" spans="1:6" x14ac:dyDescent="0.25">
      <c r="A2920" t="str">
        <f t="shared" si="45"/>
        <v>NHBW_Dist_96</v>
      </c>
      <c r="B2920">
        <v>96</v>
      </c>
      <c r="C2920" t="s">
        <v>3</v>
      </c>
      <c r="D2920">
        <v>0</v>
      </c>
      <c r="E2920" t="s">
        <v>40</v>
      </c>
      <c r="F2920" t="s">
        <v>47</v>
      </c>
    </row>
    <row r="2921" spans="1:6" x14ac:dyDescent="0.25">
      <c r="A2921" t="str">
        <f t="shared" si="45"/>
        <v>NHBW_Dist_98</v>
      </c>
      <c r="B2921">
        <v>98</v>
      </c>
      <c r="C2921" t="s">
        <v>3</v>
      </c>
      <c r="D2921">
        <v>0</v>
      </c>
      <c r="E2921" t="s">
        <v>40</v>
      </c>
      <c r="F2921" t="s">
        <v>47</v>
      </c>
    </row>
    <row r="2922" spans="1:6" x14ac:dyDescent="0.25">
      <c r="A2922" t="str">
        <f t="shared" si="45"/>
        <v>NHBW_Dist_100</v>
      </c>
      <c r="B2922">
        <v>100</v>
      </c>
      <c r="C2922" t="s">
        <v>3</v>
      </c>
      <c r="D2922">
        <v>0</v>
      </c>
      <c r="E2922" t="s">
        <v>40</v>
      </c>
      <c r="F2922" t="s">
        <v>47</v>
      </c>
    </row>
    <row r="2923" spans="1:6" x14ac:dyDescent="0.25">
      <c r="A2923" t="str">
        <f t="shared" si="45"/>
        <v>NHBW_Dist_102</v>
      </c>
      <c r="B2923">
        <v>102</v>
      </c>
      <c r="C2923" t="s">
        <v>3</v>
      </c>
      <c r="D2923">
        <v>0</v>
      </c>
      <c r="E2923" t="s">
        <v>40</v>
      </c>
      <c r="F2923" t="s">
        <v>47</v>
      </c>
    </row>
    <row r="2924" spans="1:6" x14ac:dyDescent="0.25">
      <c r="A2924" t="str">
        <f t="shared" si="45"/>
        <v>NHBW_Dist_104</v>
      </c>
      <c r="B2924">
        <v>104</v>
      </c>
      <c r="C2924" t="s">
        <v>3</v>
      </c>
      <c r="D2924">
        <v>0</v>
      </c>
      <c r="E2924" t="s">
        <v>40</v>
      </c>
      <c r="F2924" t="s">
        <v>47</v>
      </c>
    </row>
    <row r="2925" spans="1:6" x14ac:dyDescent="0.25">
      <c r="A2925" t="str">
        <f t="shared" si="45"/>
        <v>NHBW_Dist_106</v>
      </c>
      <c r="B2925">
        <v>106</v>
      </c>
      <c r="C2925" t="s">
        <v>3</v>
      </c>
      <c r="D2925">
        <v>0</v>
      </c>
      <c r="E2925" t="s">
        <v>40</v>
      </c>
      <c r="F2925" t="s">
        <v>47</v>
      </c>
    </row>
    <row r="2926" spans="1:6" x14ac:dyDescent="0.25">
      <c r="A2926" t="str">
        <f t="shared" si="45"/>
        <v>NHBW_Dist_108</v>
      </c>
      <c r="B2926">
        <v>108</v>
      </c>
      <c r="C2926" t="s">
        <v>3</v>
      </c>
      <c r="D2926">
        <v>0</v>
      </c>
      <c r="E2926" t="s">
        <v>40</v>
      </c>
      <c r="F2926" t="s">
        <v>47</v>
      </c>
    </row>
    <row r="2927" spans="1:6" x14ac:dyDescent="0.25">
      <c r="A2927" t="str">
        <f t="shared" si="45"/>
        <v>NHBW_Dist_110</v>
      </c>
      <c r="B2927">
        <v>110</v>
      </c>
      <c r="C2927" t="s">
        <v>3</v>
      </c>
      <c r="D2927">
        <v>0</v>
      </c>
      <c r="E2927" t="s">
        <v>40</v>
      </c>
      <c r="F2927" t="s">
        <v>47</v>
      </c>
    </row>
    <row r="2928" spans="1:6" x14ac:dyDescent="0.25">
      <c r="A2928" t="str">
        <f t="shared" si="45"/>
        <v>NHBW_Dist_112</v>
      </c>
      <c r="B2928">
        <v>112</v>
      </c>
      <c r="C2928" t="s">
        <v>3</v>
      </c>
      <c r="D2928">
        <v>0</v>
      </c>
      <c r="E2928" t="s">
        <v>40</v>
      </c>
      <c r="F2928" t="s">
        <v>47</v>
      </c>
    </row>
    <row r="2929" spans="1:6" x14ac:dyDescent="0.25">
      <c r="A2929" t="str">
        <f t="shared" si="45"/>
        <v>NHBW_Dist_114</v>
      </c>
      <c r="B2929">
        <v>114</v>
      </c>
      <c r="C2929" t="s">
        <v>3</v>
      </c>
      <c r="D2929">
        <v>0</v>
      </c>
      <c r="E2929" t="s">
        <v>40</v>
      </c>
      <c r="F2929" t="s">
        <v>47</v>
      </c>
    </row>
    <row r="2930" spans="1:6" x14ac:dyDescent="0.25">
      <c r="A2930" t="str">
        <f t="shared" si="45"/>
        <v>NHBW_Dist_116</v>
      </c>
      <c r="B2930">
        <v>116</v>
      </c>
      <c r="C2930" t="s">
        <v>3</v>
      </c>
      <c r="D2930">
        <v>0</v>
      </c>
      <c r="E2930" t="s">
        <v>40</v>
      </c>
      <c r="F2930" t="s">
        <v>47</v>
      </c>
    </row>
    <row r="2931" spans="1:6" x14ac:dyDescent="0.25">
      <c r="A2931" t="str">
        <f t="shared" si="45"/>
        <v>NHBW_Dist_118</v>
      </c>
      <c r="B2931">
        <v>118</v>
      </c>
      <c r="C2931" t="s">
        <v>3</v>
      </c>
      <c r="D2931">
        <v>0</v>
      </c>
      <c r="E2931" t="s">
        <v>40</v>
      </c>
      <c r="F2931" t="s">
        <v>47</v>
      </c>
    </row>
    <row r="2932" spans="1:6" x14ac:dyDescent="0.25">
      <c r="A2932" t="str">
        <f t="shared" si="45"/>
        <v>NHBW_Dist_120</v>
      </c>
      <c r="B2932">
        <v>120</v>
      </c>
      <c r="C2932" t="s">
        <v>3</v>
      </c>
      <c r="D2932">
        <v>0</v>
      </c>
      <c r="E2932" t="s">
        <v>40</v>
      </c>
      <c r="F2932" t="s">
        <v>47</v>
      </c>
    </row>
    <row r="2933" spans="1:6" x14ac:dyDescent="0.25">
      <c r="A2933" t="str">
        <f t="shared" si="45"/>
        <v>NHBW_Dist_122</v>
      </c>
      <c r="B2933">
        <v>122</v>
      </c>
      <c r="C2933" t="s">
        <v>3</v>
      </c>
      <c r="D2933">
        <v>0</v>
      </c>
      <c r="E2933" t="s">
        <v>40</v>
      </c>
      <c r="F2933" t="s">
        <v>47</v>
      </c>
    </row>
    <row r="2934" spans="1:6" x14ac:dyDescent="0.25">
      <c r="A2934" t="str">
        <f t="shared" si="45"/>
        <v>NHBW_Dist_124</v>
      </c>
      <c r="B2934">
        <v>124</v>
      </c>
      <c r="C2934" t="s">
        <v>3</v>
      </c>
      <c r="D2934">
        <v>0</v>
      </c>
      <c r="E2934" t="s">
        <v>40</v>
      </c>
      <c r="F2934" t="s">
        <v>47</v>
      </c>
    </row>
    <row r="2935" spans="1:6" x14ac:dyDescent="0.25">
      <c r="A2935" t="str">
        <f t="shared" si="45"/>
        <v>NHBW_Dist_126</v>
      </c>
      <c r="B2935">
        <v>126</v>
      </c>
      <c r="C2935" t="s">
        <v>3</v>
      </c>
      <c r="D2935">
        <v>0</v>
      </c>
      <c r="E2935" t="s">
        <v>40</v>
      </c>
      <c r="F2935" t="s">
        <v>47</v>
      </c>
    </row>
    <row r="2936" spans="1:6" x14ac:dyDescent="0.25">
      <c r="A2936" t="str">
        <f t="shared" si="45"/>
        <v>NHBW_Dist_128</v>
      </c>
      <c r="B2936">
        <v>128</v>
      </c>
      <c r="C2936" t="s">
        <v>3</v>
      </c>
      <c r="D2936">
        <v>0</v>
      </c>
      <c r="E2936" t="s">
        <v>40</v>
      </c>
      <c r="F2936" t="s">
        <v>47</v>
      </c>
    </row>
    <row r="2937" spans="1:6" x14ac:dyDescent="0.25">
      <c r="A2937" t="str">
        <f t="shared" si="45"/>
        <v>NHBW_Dist_130</v>
      </c>
      <c r="B2937">
        <v>130</v>
      </c>
      <c r="C2937" t="s">
        <v>3</v>
      </c>
      <c r="D2937">
        <v>0</v>
      </c>
      <c r="E2937" t="s">
        <v>40</v>
      </c>
      <c r="F2937" t="s">
        <v>47</v>
      </c>
    </row>
    <row r="2938" spans="1:6" x14ac:dyDescent="0.25">
      <c r="A2938" t="str">
        <f t="shared" si="45"/>
        <v>NHBW_Dist_132</v>
      </c>
      <c r="B2938">
        <v>132</v>
      </c>
      <c r="C2938" t="s">
        <v>3</v>
      </c>
      <c r="D2938">
        <v>0</v>
      </c>
      <c r="E2938" t="s">
        <v>40</v>
      </c>
      <c r="F2938" t="s">
        <v>47</v>
      </c>
    </row>
    <row r="2939" spans="1:6" x14ac:dyDescent="0.25">
      <c r="A2939" t="str">
        <f t="shared" si="45"/>
        <v>NHBW_Dist_134</v>
      </c>
      <c r="B2939">
        <v>134</v>
      </c>
      <c r="C2939" t="s">
        <v>3</v>
      </c>
      <c r="D2939">
        <v>0</v>
      </c>
      <c r="E2939" t="s">
        <v>40</v>
      </c>
      <c r="F2939" t="s">
        <v>47</v>
      </c>
    </row>
    <row r="2940" spans="1:6" x14ac:dyDescent="0.25">
      <c r="A2940" t="str">
        <f t="shared" si="45"/>
        <v>NHBW_Dist_136</v>
      </c>
      <c r="B2940">
        <v>136</v>
      </c>
      <c r="C2940" t="s">
        <v>3</v>
      </c>
      <c r="D2940">
        <v>0</v>
      </c>
      <c r="E2940" t="s">
        <v>40</v>
      </c>
      <c r="F2940" t="s">
        <v>47</v>
      </c>
    </row>
    <row r="2941" spans="1:6" x14ac:dyDescent="0.25">
      <c r="A2941" t="str">
        <f t="shared" si="45"/>
        <v>NHBW_Dist_138</v>
      </c>
      <c r="B2941">
        <v>138</v>
      </c>
      <c r="C2941" t="s">
        <v>3</v>
      </c>
      <c r="D2941">
        <v>0</v>
      </c>
      <c r="E2941" t="s">
        <v>40</v>
      </c>
      <c r="F2941" t="s">
        <v>47</v>
      </c>
    </row>
    <row r="2942" spans="1:6" x14ac:dyDescent="0.25">
      <c r="A2942" t="str">
        <f t="shared" si="45"/>
        <v>NHBW_Dist_140</v>
      </c>
      <c r="B2942">
        <v>140</v>
      </c>
      <c r="C2942" t="s">
        <v>3</v>
      </c>
      <c r="D2942">
        <v>0</v>
      </c>
      <c r="E2942" t="s">
        <v>40</v>
      </c>
      <c r="F2942" t="s">
        <v>47</v>
      </c>
    </row>
    <row r="2943" spans="1:6" x14ac:dyDescent="0.25">
      <c r="A2943" t="str">
        <f t="shared" si="45"/>
        <v>NHBW_Dist_142</v>
      </c>
      <c r="B2943">
        <v>142</v>
      </c>
      <c r="C2943" t="s">
        <v>3</v>
      </c>
      <c r="D2943">
        <v>0</v>
      </c>
      <c r="E2943" t="s">
        <v>40</v>
      </c>
      <c r="F2943" t="s">
        <v>47</v>
      </c>
    </row>
    <row r="2944" spans="1:6" x14ac:dyDescent="0.25">
      <c r="A2944" t="str">
        <f t="shared" si="45"/>
        <v>NHBW_Dist_144</v>
      </c>
      <c r="B2944">
        <v>144</v>
      </c>
      <c r="C2944" t="s">
        <v>3</v>
      </c>
      <c r="D2944">
        <v>0</v>
      </c>
      <c r="E2944" t="s">
        <v>40</v>
      </c>
      <c r="F2944" t="s">
        <v>47</v>
      </c>
    </row>
    <row r="2945" spans="1:6" x14ac:dyDescent="0.25">
      <c r="A2945" t="str">
        <f t="shared" si="45"/>
        <v>NHBW_Dist_146</v>
      </c>
      <c r="B2945">
        <v>146</v>
      </c>
      <c r="C2945" t="s">
        <v>3</v>
      </c>
      <c r="D2945">
        <v>0</v>
      </c>
      <c r="E2945" t="s">
        <v>40</v>
      </c>
      <c r="F2945" t="s">
        <v>47</v>
      </c>
    </row>
    <row r="2946" spans="1:6" x14ac:dyDescent="0.25">
      <c r="A2946" t="str">
        <f t="shared" ref="A2946:A3009" si="46">C2946&amp;"_"&amp;E2946&amp;"_"&amp;B2946</f>
        <v>NHBW_Dist_148</v>
      </c>
      <c r="B2946">
        <v>148</v>
      </c>
      <c r="C2946" t="s">
        <v>3</v>
      </c>
      <c r="D2946">
        <v>0</v>
      </c>
      <c r="E2946" t="s">
        <v>40</v>
      </c>
      <c r="F2946" t="s">
        <v>47</v>
      </c>
    </row>
    <row r="2947" spans="1:6" x14ac:dyDescent="0.25">
      <c r="A2947" t="str">
        <f t="shared" si="46"/>
        <v>NHBW_Dist_150</v>
      </c>
      <c r="B2947">
        <v>150</v>
      </c>
      <c r="C2947" t="s">
        <v>3</v>
      </c>
      <c r="D2947">
        <v>0</v>
      </c>
      <c r="E2947" t="s">
        <v>40</v>
      </c>
      <c r="F2947" t="s">
        <v>47</v>
      </c>
    </row>
    <row r="2948" spans="1:6" x14ac:dyDescent="0.25">
      <c r="A2948" t="str">
        <f t="shared" si="46"/>
        <v>NHBW_Dist_152</v>
      </c>
      <c r="B2948">
        <v>152</v>
      </c>
      <c r="C2948" t="s">
        <v>3</v>
      </c>
      <c r="D2948">
        <v>0</v>
      </c>
      <c r="E2948" t="s">
        <v>40</v>
      </c>
      <c r="F2948" t="s">
        <v>47</v>
      </c>
    </row>
    <row r="2949" spans="1:6" x14ac:dyDescent="0.25">
      <c r="A2949" t="str">
        <f t="shared" si="46"/>
        <v>NHBW_Dist_154</v>
      </c>
      <c r="B2949">
        <v>154</v>
      </c>
      <c r="C2949" t="s">
        <v>3</v>
      </c>
      <c r="D2949">
        <v>0</v>
      </c>
      <c r="E2949" t="s">
        <v>40</v>
      </c>
      <c r="F2949" t="s">
        <v>47</v>
      </c>
    </row>
    <row r="2950" spans="1:6" x14ac:dyDescent="0.25">
      <c r="A2950" t="str">
        <f t="shared" si="46"/>
        <v>NHBW_Dist_156</v>
      </c>
      <c r="B2950">
        <v>156</v>
      </c>
      <c r="C2950" t="s">
        <v>3</v>
      </c>
      <c r="D2950">
        <v>0</v>
      </c>
      <c r="E2950" t="s">
        <v>40</v>
      </c>
      <c r="F2950" t="s">
        <v>47</v>
      </c>
    </row>
    <row r="2951" spans="1:6" x14ac:dyDescent="0.25">
      <c r="A2951" t="str">
        <f t="shared" si="46"/>
        <v>NHBW_Dist_158</v>
      </c>
      <c r="B2951">
        <v>158</v>
      </c>
      <c r="C2951" t="s">
        <v>3</v>
      </c>
      <c r="D2951">
        <v>0</v>
      </c>
      <c r="E2951" t="s">
        <v>40</v>
      </c>
      <c r="F2951" t="s">
        <v>47</v>
      </c>
    </row>
    <row r="2952" spans="1:6" x14ac:dyDescent="0.25">
      <c r="A2952" t="str">
        <f t="shared" si="46"/>
        <v>NHBW_Dist_160</v>
      </c>
      <c r="B2952">
        <v>160</v>
      </c>
      <c r="C2952" t="s">
        <v>3</v>
      </c>
      <c r="D2952">
        <v>0</v>
      </c>
      <c r="E2952" t="s">
        <v>40</v>
      </c>
      <c r="F2952" t="s">
        <v>47</v>
      </c>
    </row>
    <row r="2953" spans="1:6" x14ac:dyDescent="0.25">
      <c r="A2953" t="str">
        <f t="shared" si="46"/>
        <v>NHBW_Dist_162</v>
      </c>
      <c r="B2953">
        <v>162</v>
      </c>
      <c r="C2953" t="s">
        <v>3</v>
      </c>
      <c r="D2953">
        <v>0</v>
      </c>
      <c r="E2953" t="s">
        <v>40</v>
      </c>
      <c r="F2953" t="s">
        <v>47</v>
      </c>
    </row>
    <row r="2954" spans="1:6" x14ac:dyDescent="0.25">
      <c r="A2954" t="str">
        <f t="shared" si="46"/>
        <v>NHBW_Dist_164</v>
      </c>
      <c r="B2954">
        <v>164</v>
      </c>
      <c r="C2954" t="s">
        <v>3</v>
      </c>
      <c r="D2954">
        <v>0</v>
      </c>
      <c r="E2954" t="s">
        <v>40</v>
      </c>
      <c r="F2954" t="s">
        <v>47</v>
      </c>
    </row>
    <row r="2955" spans="1:6" x14ac:dyDescent="0.25">
      <c r="A2955" t="str">
        <f t="shared" si="46"/>
        <v>NHBW_Dist_166</v>
      </c>
      <c r="B2955">
        <v>166</v>
      </c>
      <c r="C2955" t="s">
        <v>3</v>
      </c>
      <c r="D2955">
        <v>0</v>
      </c>
      <c r="E2955" t="s">
        <v>40</v>
      </c>
      <c r="F2955" t="s">
        <v>47</v>
      </c>
    </row>
    <row r="2956" spans="1:6" x14ac:dyDescent="0.25">
      <c r="A2956" t="str">
        <f t="shared" si="46"/>
        <v>NHBW_Dist_168</v>
      </c>
      <c r="B2956">
        <v>168</v>
      </c>
      <c r="C2956" t="s">
        <v>3</v>
      </c>
      <c r="D2956">
        <v>0</v>
      </c>
      <c r="E2956" t="s">
        <v>40</v>
      </c>
      <c r="F2956" t="s">
        <v>47</v>
      </c>
    </row>
    <row r="2957" spans="1:6" x14ac:dyDescent="0.25">
      <c r="A2957" t="str">
        <f t="shared" si="46"/>
        <v>NHBW_Dist_170</v>
      </c>
      <c r="B2957">
        <v>170</v>
      </c>
      <c r="C2957" t="s">
        <v>3</v>
      </c>
      <c r="D2957">
        <v>0</v>
      </c>
      <c r="E2957" t="s">
        <v>40</v>
      </c>
      <c r="F2957" t="s">
        <v>47</v>
      </c>
    </row>
    <row r="2958" spans="1:6" x14ac:dyDescent="0.25">
      <c r="A2958" t="str">
        <f t="shared" si="46"/>
        <v>NHBW_Dist_172</v>
      </c>
      <c r="B2958">
        <v>172</v>
      </c>
      <c r="C2958" t="s">
        <v>3</v>
      </c>
      <c r="D2958">
        <v>0</v>
      </c>
      <c r="E2958" t="s">
        <v>40</v>
      </c>
      <c r="F2958" t="s">
        <v>47</v>
      </c>
    </row>
    <row r="2959" spans="1:6" x14ac:dyDescent="0.25">
      <c r="A2959" t="str">
        <f t="shared" si="46"/>
        <v>NHBW_Dist_174</v>
      </c>
      <c r="B2959">
        <v>174</v>
      </c>
      <c r="C2959" t="s">
        <v>3</v>
      </c>
      <c r="D2959">
        <v>0</v>
      </c>
      <c r="E2959" t="s">
        <v>40</v>
      </c>
      <c r="F2959" t="s">
        <v>47</v>
      </c>
    </row>
    <row r="2960" spans="1:6" x14ac:dyDescent="0.25">
      <c r="A2960" t="str">
        <f t="shared" si="46"/>
        <v>NHBW_Dist_176</v>
      </c>
      <c r="B2960">
        <v>176</v>
      </c>
      <c r="C2960" t="s">
        <v>3</v>
      </c>
      <c r="D2960">
        <v>0</v>
      </c>
      <c r="E2960" t="s">
        <v>40</v>
      </c>
      <c r="F2960" t="s">
        <v>47</v>
      </c>
    </row>
    <row r="2961" spans="1:6" x14ac:dyDescent="0.25">
      <c r="A2961" t="str">
        <f t="shared" si="46"/>
        <v>NHBW_Dist_178</v>
      </c>
      <c r="B2961">
        <v>178</v>
      </c>
      <c r="C2961" t="s">
        <v>3</v>
      </c>
      <c r="D2961">
        <v>0</v>
      </c>
      <c r="E2961" t="s">
        <v>40</v>
      </c>
      <c r="F2961" t="s">
        <v>47</v>
      </c>
    </row>
    <row r="2962" spans="1:6" x14ac:dyDescent="0.25">
      <c r="A2962" t="str">
        <f t="shared" si="46"/>
        <v>NHBW_Dist_180</v>
      </c>
      <c r="B2962">
        <v>180</v>
      </c>
      <c r="C2962" t="s">
        <v>3</v>
      </c>
      <c r="D2962">
        <v>0</v>
      </c>
      <c r="E2962" t="s">
        <v>40</v>
      </c>
      <c r="F2962" t="s">
        <v>47</v>
      </c>
    </row>
    <row r="2963" spans="1:6" x14ac:dyDescent="0.25">
      <c r="A2963" t="str">
        <f t="shared" si="46"/>
        <v>NHBW_Dist_182</v>
      </c>
      <c r="B2963">
        <v>182</v>
      </c>
      <c r="C2963" t="s">
        <v>3</v>
      </c>
      <c r="D2963">
        <v>0</v>
      </c>
      <c r="E2963" t="s">
        <v>40</v>
      </c>
      <c r="F2963" t="s">
        <v>47</v>
      </c>
    </row>
    <row r="2964" spans="1:6" x14ac:dyDescent="0.25">
      <c r="A2964" t="str">
        <f t="shared" si="46"/>
        <v>NHBW_Dist_184</v>
      </c>
      <c r="B2964">
        <v>184</v>
      </c>
      <c r="C2964" t="s">
        <v>3</v>
      </c>
      <c r="D2964">
        <v>0</v>
      </c>
      <c r="E2964" t="s">
        <v>40</v>
      </c>
      <c r="F2964" t="s">
        <v>47</v>
      </c>
    </row>
    <row r="2965" spans="1:6" x14ac:dyDescent="0.25">
      <c r="A2965" t="str">
        <f t="shared" si="46"/>
        <v>NHBW_Dist_186</v>
      </c>
      <c r="B2965">
        <v>186</v>
      </c>
      <c r="C2965" t="s">
        <v>3</v>
      </c>
      <c r="D2965">
        <v>0</v>
      </c>
      <c r="E2965" t="s">
        <v>40</v>
      </c>
      <c r="F2965" t="s">
        <v>47</v>
      </c>
    </row>
    <row r="2966" spans="1:6" x14ac:dyDescent="0.25">
      <c r="A2966" t="str">
        <f t="shared" si="46"/>
        <v>NHBW_Dist_188</v>
      </c>
      <c r="B2966">
        <v>188</v>
      </c>
      <c r="C2966" t="s">
        <v>3</v>
      </c>
      <c r="D2966">
        <v>0</v>
      </c>
      <c r="E2966" t="s">
        <v>40</v>
      </c>
      <c r="F2966" t="s">
        <v>47</v>
      </c>
    </row>
    <row r="2967" spans="1:6" x14ac:dyDescent="0.25">
      <c r="A2967" t="str">
        <f t="shared" si="46"/>
        <v>NHBW_Dist_190</v>
      </c>
      <c r="B2967">
        <v>190</v>
      </c>
      <c r="C2967" t="s">
        <v>3</v>
      </c>
      <c r="D2967">
        <v>0</v>
      </c>
      <c r="E2967" t="s">
        <v>40</v>
      </c>
      <c r="F2967" t="s">
        <v>47</v>
      </c>
    </row>
    <row r="2968" spans="1:6" x14ac:dyDescent="0.25">
      <c r="A2968" t="str">
        <f t="shared" si="46"/>
        <v>NHBW_Dist_192</v>
      </c>
      <c r="B2968">
        <v>192</v>
      </c>
      <c r="C2968" t="s">
        <v>3</v>
      </c>
      <c r="D2968">
        <v>0</v>
      </c>
      <c r="E2968" t="s">
        <v>40</v>
      </c>
      <c r="F2968" t="s">
        <v>47</v>
      </c>
    </row>
    <row r="2969" spans="1:6" x14ac:dyDescent="0.25">
      <c r="A2969" t="str">
        <f t="shared" si="46"/>
        <v>NHBW_Dist_194</v>
      </c>
      <c r="B2969">
        <v>194</v>
      </c>
      <c r="C2969" t="s">
        <v>3</v>
      </c>
      <c r="D2969">
        <v>0</v>
      </c>
      <c r="E2969" t="s">
        <v>40</v>
      </c>
      <c r="F2969" t="s">
        <v>47</v>
      </c>
    </row>
    <row r="2970" spans="1:6" x14ac:dyDescent="0.25">
      <c r="A2970" t="str">
        <f t="shared" si="46"/>
        <v>NHBW_Dist_196</v>
      </c>
      <c r="B2970">
        <v>196</v>
      </c>
      <c r="C2970" t="s">
        <v>3</v>
      </c>
      <c r="D2970">
        <v>0</v>
      </c>
      <c r="E2970" t="s">
        <v>40</v>
      </c>
      <c r="F2970" t="s">
        <v>47</v>
      </c>
    </row>
    <row r="2971" spans="1:6" x14ac:dyDescent="0.25">
      <c r="A2971" t="str">
        <f t="shared" si="46"/>
        <v>NHBW_Dist_198</v>
      </c>
      <c r="B2971">
        <v>198</v>
      </c>
      <c r="C2971" t="s">
        <v>3</v>
      </c>
      <c r="D2971">
        <v>0</v>
      </c>
      <c r="E2971" t="s">
        <v>40</v>
      </c>
      <c r="F2971" t="s">
        <v>47</v>
      </c>
    </row>
    <row r="2972" spans="1:6" x14ac:dyDescent="0.25">
      <c r="A2972" t="str">
        <f t="shared" si="46"/>
        <v>NHBW_Dist_200</v>
      </c>
      <c r="B2972">
        <v>200</v>
      </c>
      <c r="C2972" t="s">
        <v>3</v>
      </c>
      <c r="D2972">
        <v>0</v>
      </c>
      <c r="E2972" t="s">
        <v>40</v>
      </c>
      <c r="F2972" t="s">
        <v>47</v>
      </c>
    </row>
    <row r="2973" spans="1:6" x14ac:dyDescent="0.25">
      <c r="A2973" t="str">
        <f t="shared" si="46"/>
        <v>NHBW_Dist_202</v>
      </c>
      <c r="B2973">
        <v>202</v>
      </c>
      <c r="C2973" t="s">
        <v>3</v>
      </c>
      <c r="D2973"/>
      <c r="E2973" t="s">
        <v>40</v>
      </c>
      <c r="F2973" t="s">
        <v>47</v>
      </c>
    </row>
    <row r="2974" spans="1:6" x14ac:dyDescent="0.25">
      <c r="A2974" t="str">
        <f t="shared" si="46"/>
        <v>NHBW_Time_0</v>
      </c>
      <c r="B2974">
        <v>0</v>
      </c>
      <c r="C2974" t="s">
        <v>3</v>
      </c>
      <c r="D2974">
        <v>0</v>
      </c>
      <c r="E2974" t="s">
        <v>16</v>
      </c>
      <c r="F2974" t="s">
        <v>47</v>
      </c>
    </row>
    <row r="2975" spans="1:6" x14ac:dyDescent="0.25">
      <c r="A2975" t="str">
        <f t="shared" si="46"/>
        <v>NHBW_Time_2</v>
      </c>
      <c r="B2975">
        <v>2</v>
      </c>
      <c r="C2975" t="s">
        <v>3</v>
      </c>
      <c r="D2975">
        <v>2.0150899999999999E-2</v>
      </c>
      <c r="E2975" t="s">
        <v>16</v>
      </c>
      <c r="F2975" t="s">
        <v>47</v>
      </c>
    </row>
    <row r="2976" spans="1:6" x14ac:dyDescent="0.25">
      <c r="A2976" t="str">
        <f t="shared" si="46"/>
        <v>NHBW_Time_4</v>
      </c>
      <c r="B2976">
        <v>4</v>
      </c>
      <c r="C2976" t="s">
        <v>3</v>
      </c>
      <c r="D2976">
        <v>9.3960399999999999E-2</v>
      </c>
      <c r="E2976" t="s">
        <v>16</v>
      </c>
      <c r="F2976" t="s">
        <v>47</v>
      </c>
    </row>
    <row r="2977" spans="1:6" x14ac:dyDescent="0.25">
      <c r="A2977" t="str">
        <f t="shared" si="46"/>
        <v>NHBW_Time_6</v>
      </c>
      <c r="B2977">
        <v>6</v>
      </c>
      <c r="C2977" t="s">
        <v>3</v>
      </c>
      <c r="D2977">
        <v>0.14330560000000001</v>
      </c>
      <c r="E2977" t="s">
        <v>16</v>
      </c>
      <c r="F2977" t="s">
        <v>47</v>
      </c>
    </row>
    <row r="2978" spans="1:6" x14ac:dyDescent="0.25">
      <c r="A2978" t="str">
        <f t="shared" si="46"/>
        <v>NHBW_Time_8</v>
      </c>
      <c r="B2978">
        <v>8</v>
      </c>
      <c r="C2978" t="s">
        <v>3</v>
      </c>
      <c r="D2978">
        <v>0.13042770000000001</v>
      </c>
      <c r="E2978" t="s">
        <v>16</v>
      </c>
      <c r="F2978" t="s">
        <v>47</v>
      </c>
    </row>
    <row r="2979" spans="1:6" x14ac:dyDescent="0.25">
      <c r="A2979" t="str">
        <f t="shared" si="46"/>
        <v>NHBW_Time_10</v>
      </c>
      <c r="B2979">
        <v>10</v>
      </c>
      <c r="C2979" t="s">
        <v>3</v>
      </c>
      <c r="D2979">
        <v>0.10885690000000001</v>
      </c>
      <c r="E2979" t="s">
        <v>16</v>
      </c>
      <c r="F2979" t="s">
        <v>47</v>
      </c>
    </row>
    <row r="2980" spans="1:6" x14ac:dyDescent="0.25">
      <c r="A2980" t="str">
        <f t="shared" si="46"/>
        <v>NHBW_Time_12</v>
      </c>
      <c r="B2980">
        <v>12</v>
      </c>
      <c r="C2980" t="s">
        <v>3</v>
      </c>
      <c r="D2980">
        <v>9.0183299999999994E-2</v>
      </c>
      <c r="E2980" t="s">
        <v>16</v>
      </c>
      <c r="F2980" t="s">
        <v>47</v>
      </c>
    </row>
    <row r="2981" spans="1:6" x14ac:dyDescent="0.25">
      <c r="A2981" t="str">
        <f t="shared" si="46"/>
        <v>NHBW_Time_14</v>
      </c>
      <c r="B2981">
        <v>14</v>
      </c>
      <c r="C2981" t="s">
        <v>3</v>
      </c>
      <c r="D2981">
        <v>7.3896199999999995E-2</v>
      </c>
      <c r="E2981" t="s">
        <v>16</v>
      </c>
      <c r="F2981" t="s">
        <v>47</v>
      </c>
    </row>
    <row r="2982" spans="1:6" x14ac:dyDescent="0.25">
      <c r="A2982" t="str">
        <f t="shared" si="46"/>
        <v>NHBW_Time_16</v>
      </c>
      <c r="B2982">
        <v>16</v>
      </c>
      <c r="C2982" t="s">
        <v>3</v>
      </c>
      <c r="D2982">
        <v>6.0089099999999999E-2</v>
      </c>
      <c r="E2982" t="s">
        <v>16</v>
      </c>
      <c r="F2982" t="s">
        <v>47</v>
      </c>
    </row>
    <row r="2983" spans="1:6" x14ac:dyDescent="0.25">
      <c r="A2983" t="str">
        <f t="shared" si="46"/>
        <v>NHBW_Time_18</v>
      </c>
      <c r="B2983">
        <v>18</v>
      </c>
      <c r="C2983" t="s">
        <v>3</v>
      </c>
      <c r="D2983">
        <v>4.88834E-2</v>
      </c>
      <c r="E2983" t="s">
        <v>16</v>
      </c>
      <c r="F2983" t="s">
        <v>47</v>
      </c>
    </row>
    <row r="2984" spans="1:6" x14ac:dyDescent="0.25">
      <c r="A2984" t="str">
        <f t="shared" si="46"/>
        <v>NHBW_Time_20</v>
      </c>
      <c r="B2984">
        <v>20</v>
      </c>
      <c r="C2984" t="s">
        <v>3</v>
      </c>
      <c r="D2984">
        <v>4.0714800000000002E-2</v>
      </c>
      <c r="E2984" t="s">
        <v>16</v>
      </c>
      <c r="F2984" t="s">
        <v>47</v>
      </c>
    </row>
    <row r="2985" spans="1:6" x14ac:dyDescent="0.25">
      <c r="A2985" t="str">
        <f t="shared" si="46"/>
        <v>NHBW_Time_22</v>
      </c>
      <c r="B2985">
        <v>22</v>
      </c>
      <c r="C2985" t="s">
        <v>3</v>
      </c>
      <c r="D2985">
        <v>3.2546499999999999E-2</v>
      </c>
      <c r="E2985" t="s">
        <v>16</v>
      </c>
      <c r="F2985" t="s">
        <v>47</v>
      </c>
    </row>
    <row r="2986" spans="1:6" x14ac:dyDescent="0.25">
      <c r="A2986" t="str">
        <f t="shared" si="46"/>
        <v>NHBW_Time_24</v>
      </c>
      <c r="B2986">
        <v>24</v>
      </c>
      <c r="C2986" t="s">
        <v>3</v>
      </c>
      <c r="D2986">
        <v>2.43781E-2</v>
      </c>
      <c r="E2986" t="s">
        <v>16</v>
      </c>
      <c r="F2986" t="s">
        <v>47</v>
      </c>
    </row>
    <row r="2987" spans="1:6" x14ac:dyDescent="0.25">
      <c r="A2987" t="str">
        <f t="shared" si="46"/>
        <v>NHBW_Time_26</v>
      </c>
      <c r="B2987">
        <v>26</v>
      </c>
      <c r="C2987" t="s">
        <v>3</v>
      </c>
      <c r="D2987">
        <v>1.9247400000000001E-2</v>
      </c>
      <c r="E2987" t="s">
        <v>16</v>
      </c>
      <c r="F2987" t="s">
        <v>47</v>
      </c>
    </row>
    <row r="2988" spans="1:6" x14ac:dyDescent="0.25">
      <c r="A2988" t="str">
        <f t="shared" si="46"/>
        <v>NHBW_Time_28</v>
      </c>
      <c r="B2988">
        <v>28</v>
      </c>
      <c r="C2988" t="s">
        <v>3</v>
      </c>
      <c r="D2988">
        <v>1.6262700000000001E-2</v>
      </c>
      <c r="E2988" t="s">
        <v>16</v>
      </c>
      <c r="F2988" t="s">
        <v>47</v>
      </c>
    </row>
    <row r="2989" spans="1:6" x14ac:dyDescent="0.25">
      <c r="A2989" t="str">
        <f t="shared" si="46"/>
        <v>NHBW_Time_30</v>
      </c>
      <c r="B2989">
        <v>30</v>
      </c>
      <c r="C2989" t="s">
        <v>3</v>
      </c>
      <c r="D2989">
        <v>1.4385E-2</v>
      </c>
      <c r="E2989" t="s">
        <v>16</v>
      </c>
      <c r="F2989" t="s">
        <v>47</v>
      </c>
    </row>
    <row r="2990" spans="1:6" x14ac:dyDescent="0.25">
      <c r="A2990" t="str">
        <f t="shared" si="46"/>
        <v>NHBW_Time_32</v>
      </c>
      <c r="B2990">
        <v>32</v>
      </c>
      <c r="C2990" t="s">
        <v>3</v>
      </c>
      <c r="D2990">
        <v>1.2484200000000001E-2</v>
      </c>
      <c r="E2990" t="s">
        <v>16</v>
      </c>
      <c r="F2990" t="s">
        <v>47</v>
      </c>
    </row>
    <row r="2991" spans="1:6" x14ac:dyDescent="0.25">
      <c r="A2991" t="str">
        <f t="shared" si="46"/>
        <v>NHBW_Time_34</v>
      </c>
      <c r="B2991">
        <v>34</v>
      </c>
      <c r="C2991" t="s">
        <v>3</v>
      </c>
      <c r="D2991">
        <v>1.0655E-2</v>
      </c>
      <c r="E2991" t="s">
        <v>16</v>
      </c>
      <c r="F2991" t="s">
        <v>47</v>
      </c>
    </row>
    <row r="2992" spans="1:6" x14ac:dyDescent="0.25">
      <c r="A2992" t="str">
        <f t="shared" si="46"/>
        <v>NHBW_Time_36</v>
      </c>
      <c r="B2992">
        <v>36</v>
      </c>
      <c r="C2992" t="s">
        <v>3</v>
      </c>
      <c r="D2992">
        <v>8.2246000000000003E-3</v>
      </c>
      <c r="E2992" t="s">
        <v>16</v>
      </c>
      <c r="F2992" t="s">
        <v>47</v>
      </c>
    </row>
    <row r="2993" spans="1:6" x14ac:dyDescent="0.25">
      <c r="A2993" t="str">
        <f t="shared" si="46"/>
        <v>NHBW_Time_38</v>
      </c>
      <c r="B2993">
        <v>38</v>
      </c>
      <c r="C2993" t="s">
        <v>3</v>
      </c>
      <c r="D2993">
        <v>6.1961000000000004E-3</v>
      </c>
      <c r="E2993" t="s">
        <v>16</v>
      </c>
      <c r="F2993" t="s">
        <v>47</v>
      </c>
    </row>
    <row r="2994" spans="1:6" x14ac:dyDescent="0.25">
      <c r="A2994" t="str">
        <f t="shared" si="46"/>
        <v>NHBW_Time_40</v>
      </c>
      <c r="B2994">
        <v>40</v>
      </c>
      <c r="C2994" t="s">
        <v>3</v>
      </c>
      <c r="D2994">
        <v>4.5291999999999997E-3</v>
      </c>
      <c r="E2994" t="s">
        <v>16</v>
      </c>
      <c r="F2994" t="s">
        <v>47</v>
      </c>
    </row>
    <row r="2995" spans="1:6" x14ac:dyDescent="0.25">
      <c r="A2995" t="str">
        <f t="shared" si="46"/>
        <v>NHBW_Time_42</v>
      </c>
      <c r="B2995">
        <v>42</v>
      </c>
      <c r="C2995" t="s">
        <v>3</v>
      </c>
      <c r="D2995">
        <v>3.8465999999999999E-3</v>
      </c>
      <c r="E2995" t="s">
        <v>16</v>
      </c>
      <c r="F2995" t="s">
        <v>47</v>
      </c>
    </row>
    <row r="2996" spans="1:6" x14ac:dyDescent="0.25">
      <c r="A2996" t="str">
        <f t="shared" si="46"/>
        <v>NHBW_Time_44</v>
      </c>
      <c r="B2996">
        <v>44</v>
      </c>
      <c r="C2996" t="s">
        <v>3</v>
      </c>
      <c r="D2996">
        <v>3.5360000000000001E-3</v>
      </c>
      <c r="E2996" t="s">
        <v>16</v>
      </c>
      <c r="F2996" t="s">
        <v>47</v>
      </c>
    </row>
    <row r="2997" spans="1:6" x14ac:dyDescent="0.25">
      <c r="A2997" t="str">
        <f t="shared" si="46"/>
        <v>NHBW_Time_46</v>
      </c>
      <c r="B2997">
        <v>46</v>
      </c>
      <c r="C2997" t="s">
        <v>3</v>
      </c>
      <c r="D2997">
        <v>3.3333999999999998E-3</v>
      </c>
      <c r="E2997" t="s">
        <v>16</v>
      </c>
      <c r="F2997" t="s">
        <v>47</v>
      </c>
    </row>
    <row r="2998" spans="1:6" x14ac:dyDescent="0.25">
      <c r="A2998" t="str">
        <f t="shared" si="46"/>
        <v>NHBW_Time_48</v>
      </c>
      <c r="B2998">
        <v>48</v>
      </c>
      <c r="C2998" t="s">
        <v>3</v>
      </c>
      <c r="D2998">
        <v>3.1308E-3</v>
      </c>
      <c r="E2998" t="s">
        <v>16</v>
      </c>
      <c r="F2998" t="s">
        <v>47</v>
      </c>
    </row>
    <row r="2999" spans="1:6" x14ac:dyDescent="0.25">
      <c r="A2999" t="str">
        <f t="shared" si="46"/>
        <v>NHBW_Time_50</v>
      </c>
      <c r="B2999">
        <v>50</v>
      </c>
      <c r="C2999" t="s">
        <v>3</v>
      </c>
      <c r="D2999">
        <v>2.9280999999999999E-3</v>
      </c>
      <c r="E2999" t="s">
        <v>16</v>
      </c>
      <c r="F2999" t="s">
        <v>47</v>
      </c>
    </row>
    <row r="3000" spans="1:6" x14ac:dyDescent="0.25">
      <c r="A3000" t="str">
        <f t="shared" si="46"/>
        <v>NHBW_Time_52</v>
      </c>
      <c r="B3000">
        <v>52</v>
      </c>
      <c r="C3000" t="s">
        <v>3</v>
      </c>
      <c r="D3000">
        <v>2.7255000000000001E-3</v>
      </c>
      <c r="E3000" t="s">
        <v>16</v>
      </c>
      <c r="F3000" t="s">
        <v>47</v>
      </c>
    </row>
    <row r="3001" spans="1:6" x14ac:dyDescent="0.25">
      <c r="A3001" t="str">
        <f t="shared" si="46"/>
        <v>NHBW_Time_54</v>
      </c>
      <c r="B3001">
        <v>54</v>
      </c>
      <c r="C3001" t="s">
        <v>3</v>
      </c>
      <c r="D3001">
        <v>2.5228E-3</v>
      </c>
      <c r="E3001" t="s">
        <v>16</v>
      </c>
      <c r="F3001" t="s">
        <v>47</v>
      </c>
    </row>
    <row r="3002" spans="1:6" x14ac:dyDescent="0.25">
      <c r="A3002" t="str">
        <f t="shared" si="46"/>
        <v>NHBW_Time_56</v>
      </c>
      <c r="B3002">
        <v>56</v>
      </c>
      <c r="C3002" t="s">
        <v>3</v>
      </c>
      <c r="D3002">
        <v>2.3202000000000001E-3</v>
      </c>
      <c r="E3002" t="s">
        <v>16</v>
      </c>
      <c r="F3002" t="s">
        <v>47</v>
      </c>
    </row>
    <row r="3003" spans="1:6" x14ac:dyDescent="0.25">
      <c r="A3003" t="str">
        <f t="shared" si="46"/>
        <v>NHBW_Time_58</v>
      </c>
      <c r="B3003">
        <v>58</v>
      </c>
      <c r="C3003" t="s">
        <v>3</v>
      </c>
      <c r="D3003">
        <v>2.1175999999999999E-3</v>
      </c>
      <c r="E3003" t="s">
        <v>16</v>
      </c>
      <c r="F3003" t="s">
        <v>47</v>
      </c>
    </row>
    <row r="3004" spans="1:6" x14ac:dyDescent="0.25">
      <c r="A3004" t="str">
        <f t="shared" si="46"/>
        <v>NHBW_Time_60</v>
      </c>
      <c r="B3004">
        <v>60</v>
      </c>
      <c r="C3004" t="s">
        <v>3</v>
      </c>
      <c r="D3004">
        <v>1.9147000000000001E-3</v>
      </c>
      <c r="E3004" t="s">
        <v>16</v>
      </c>
      <c r="F3004" t="s">
        <v>47</v>
      </c>
    </row>
    <row r="3005" spans="1:6" x14ac:dyDescent="0.25">
      <c r="A3005" t="str">
        <f t="shared" si="46"/>
        <v>NHBW_Time_62</v>
      </c>
      <c r="B3005">
        <v>62</v>
      </c>
      <c r="C3005" t="s">
        <v>3</v>
      </c>
      <c r="D3005">
        <v>1.7122000000000001E-3</v>
      </c>
      <c r="E3005" t="s">
        <v>16</v>
      </c>
      <c r="F3005" t="s">
        <v>47</v>
      </c>
    </row>
    <row r="3006" spans="1:6" x14ac:dyDescent="0.25">
      <c r="A3006" t="str">
        <f t="shared" si="46"/>
        <v>NHBW_Time_64</v>
      </c>
      <c r="B3006">
        <v>64</v>
      </c>
      <c r="C3006" t="s">
        <v>3</v>
      </c>
      <c r="D3006">
        <v>1.5095E-3</v>
      </c>
      <c r="E3006" t="s">
        <v>16</v>
      </c>
      <c r="F3006" t="s">
        <v>47</v>
      </c>
    </row>
    <row r="3007" spans="1:6" x14ac:dyDescent="0.25">
      <c r="A3007" t="str">
        <f t="shared" si="46"/>
        <v>NHBW_Time_66</v>
      </c>
      <c r="B3007">
        <v>66</v>
      </c>
      <c r="C3007" t="s">
        <v>3</v>
      </c>
      <c r="D3007">
        <v>1.3068999999999999E-3</v>
      </c>
      <c r="E3007" t="s">
        <v>16</v>
      </c>
      <c r="F3007" t="s">
        <v>47</v>
      </c>
    </row>
    <row r="3008" spans="1:6" x14ac:dyDescent="0.25">
      <c r="A3008" t="str">
        <f t="shared" si="46"/>
        <v>NHBW_Time_68</v>
      </c>
      <c r="B3008">
        <v>68</v>
      </c>
      <c r="C3008" t="s">
        <v>3</v>
      </c>
      <c r="D3008">
        <v>1.1042999999999999E-3</v>
      </c>
      <c r="E3008" t="s">
        <v>16</v>
      </c>
      <c r="F3008" t="s">
        <v>47</v>
      </c>
    </row>
    <row r="3009" spans="1:6" x14ac:dyDescent="0.25">
      <c r="A3009" t="str">
        <f t="shared" si="46"/>
        <v>NHBW_Time_70</v>
      </c>
      <c r="B3009">
        <v>70</v>
      </c>
      <c r="C3009" t="s">
        <v>3</v>
      </c>
      <c r="D3009">
        <v>9.0160000000000001E-4</v>
      </c>
      <c r="E3009" t="s">
        <v>16</v>
      </c>
      <c r="F3009" t="s">
        <v>47</v>
      </c>
    </row>
    <row r="3010" spans="1:6" x14ac:dyDescent="0.25">
      <c r="A3010" t="str">
        <f t="shared" ref="A3010:A3073" si="47">C3010&amp;"_"&amp;E3010&amp;"_"&amp;B3010</f>
        <v>NHBW_Time_72</v>
      </c>
      <c r="B3010">
        <v>72</v>
      </c>
      <c r="C3010" t="s">
        <v>3</v>
      </c>
      <c r="D3010">
        <v>7.4310000000000001E-4</v>
      </c>
      <c r="E3010" t="s">
        <v>16</v>
      </c>
      <c r="F3010" t="s">
        <v>47</v>
      </c>
    </row>
    <row r="3011" spans="1:6" x14ac:dyDescent="0.25">
      <c r="A3011" t="str">
        <f t="shared" si="47"/>
        <v>NHBW_Time_74</v>
      </c>
      <c r="B3011">
        <v>74</v>
      </c>
      <c r="C3011" t="s">
        <v>3</v>
      </c>
      <c r="D3011">
        <v>6.2410000000000005E-4</v>
      </c>
      <c r="E3011" t="s">
        <v>16</v>
      </c>
      <c r="F3011" t="s">
        <v>47</v>
      </c>
    </row>
    <row r="3012" spans="1:6" x14ac:dyDescent="0.25">
      <c r="A3012" t="str">
        <f t="shared" si="47"/>
        <v>NHBW_Time_76</v>
      </c>
      <c r="B3012">
        <v>76</v>
      </c>
      <c r="C3012" t="s">
        <v>3</v>
      </c>
      <c r="D3012">
        <v>5.6610000000000005E-4</v>
      </c>
      <c r="E3012" t="s">
        <v>16</v>
      </c>
      <c r="F3012" t="s">
        <v>47</v>
      </c>
    </row>
    <row r="3013" spans="1:6" x14ac:dyDescent="0.25">
      <c r="A3013" t="str">
        <f t="shared" si="47"/>
        <v>NHBW_Time_78</v>
      </c>
      <c r="B3013">
        <v>78</v>
      </c>
      <c r="C3013" t="s">
        <v>3</v>
      </c>
      <c r="D3013">
        <v>5.0799999999999999E-4</v>
      </c>
      <c r="E3013" t="s">
        <v>16</v>
      </c>
      <c r="F3013" t="s">
        <v>47</v>
      </c>
    </row>
    <row r="3014" spans="1:6" x14ac:dyDescent="0.25">
      <c r="A3014" t="str">
        <f t="shared" si="47"/>
        <v>NHBW_Time_80</v>
      </c>
      <c r="B3014">
        <v>80</v>
      </c>
      <c r="C3014" t="s">
        <v>3</v>
      </c>
      <c r="D3014">
        <v>4.4999999999999999E-4</v>
      </c>
      <c r="E3014" t="s">
        <v>16</v>
      </c>
      <c r="F3014" t="s">
        <v>47</v>
      </c>
    </row>
    <row r="3015" spans="1:6" x14ac:dyDescent="0.25">
      <c r="A3015" t="str">
        <f t="shared" si="47"/>
        <v>NHBW_Time_82</v>
      </c>
      <c r="B3015">
        <v>82</v>
      </c>
      <c r="C3015" t="s">
        <v>3</v>
      </c>
      <c r="D3015">
        <v>4.0910000000000002E-4</v>
      </c>
      <c r="E3015" t="s">
        <v>16</v>
      </c>
      <c r="F3015" t="s">
        <v>47</v>
      </c>
    </row>
    <row r="3016" spans="1:6" x14ac:dyDescent="0.25">
      <c r="A3016" t="str">
        <f t="shared" si="47"/>
        <v>NHBW_Time_84</v>
      </c>
      <c r="B3016">
        <v>84</v>
      </c>
      <c r="C3016" t="s">
        <v>3</v>
      </c>
      <c r="D3016">
        <v>3.6820000000000001E-4</v>
      </c>
      <c r="E3016" t="s">
        <v>16</v>
      </c>
      <c r="F3016" t="s">
        <v>47</v>
      </c>
    </row>
    <row r="3017" spans="1:6" x14ac:dyDescent="0.25">
      <c r="A3017" t="str">
        <f t="shared" si="47"/>
        <v>NHBW_Time_86</v>
      </c>
      <c r="B3017">
        <v>86</v>
      </c>
      <c r="C3017" t="s">
        <v>3</v>
      </c>
      <c r="D3017">
        <v>3.2719999999999998E-4</v>
      </c>
      <c r="E3017" t="s">
        <v>16</v>
      </c>
      <c r="F3017" t="s">
        <v>47</v>
      </c>
    </row>
    <row r="3018" spans="1:6" x14ac:dyDescent="0.25">
      <c r="A3018" t="str">
        <f t="shared" si="47"/>
        <v>NHBW_Time_88</v>
      </c>
      <c r="B3018">
        <v>88</v>
      </c>
      <c r="C3018" t="s">
        <v>3</v>
      </c>
      <c r="D3018">
        <v>2.8630000000000002E-4</v>
      </c>
      <c r="E3018" t="s">
        <v>16</v>
      </c>
      <c r="F3018" t="s">
        <v>47</v>
      </c>
    </row>
    <row r="3019" spans="1:6" x14ac:dyDescent="0.25">
      <c r="A3019" t="str">
        <f t="shared" si="47"/>
        <v>NHBW_Time_90</v>
      </c>
      <c r="B3019">
        <v>90</v>
      </c>
      <c r="C3019" t="s">
        <v>3</v>
      </c>
      <c r="D3019">
        <v>2.454E-4</v>
      </c>
      <c r="E3019" t="s">
        <v>16</v>
      </c>
      <c r="F3019" t="s">
        <v>47</v>
      </c>
    </row>
    <row r="3020" spans="1:6" x14ac:dyDescent="0.25">
      <c r="A3020" t="str">
        <f t="shared" si="47"/>
        <v>NHBW_Time_92</v>
      </c>
      <c r="B3020">
        <v>92</v>
      </c>
      <c r="C3020" t="s">
        <v>3</v>
      </c>
      <c r="D3020">
        <v>2.0450000000000001E-4</v>
      </c>
      <c r="E3020" t="s">
        <v>16</v>
      </c>
      <c r="F3020" t="s">
        <v>47</v>
      </c>
    </row>
    <row r="3021" spans="1:6" x14ac:dyDescent="0.25">
      <c r="A3021" t="str">
        <f t="shared" si="47"/>
        <v>NHBW_Time_94</v>
      </c>
      <c r="B3021">
        <v>94</v>
      </c>
      <c r="C3021" t="s">
        <v>3</v>
      </c>
      <c r="D3021">
        <v>1.6359999999999999E-4</v>
      </c>
      <c r="E3021" t="s">
        <v>16</v>
      </c>
      <c r="F3021" t="s">
        <v>47</v>
      </c>
    </row>
    <row r="3022" spans="1:6" x14ac:dyDescent="0.25">
      <c r="A3022" t="str">
        <f t="shared" si="47"/>
        <v>NHBW_Time_96</v>
      </c>
      <c r="B3022">
        <v>96</v>
      </c>
      <c r="C3022" t="s">
        <v>3</v>
      </c>
      <c r="D3022">
        <v>1.4870000000000001E-4</v>
      </c>
      <c r="E3022" t="s">
        <v>16</v>
      </c>
      <c r="F3022" t="s">
        <v>47</v>
      </c>
    </row>
    <row r="3023" spans="1:6" x14ac:dyDescent="0.25">
      <c r="A3023" t="str">
        <f t="shared" si="47"/>
        <v>NHBW_Time_98</v>
      </c>
      <c r="B3023">
        <v>98</v>
      </c>
      <c r="C3023" t="s">
        <v>3</v>
      </c>
      <c r="D3023">
        <v>1.3359999999999999E-4</v>
      </c>
      <c r="E3023" t="s">
        <v>16</v>
      </c>
      <c r="F3023" t="s">
        <v>47</v>
      </c>
    </row>
    <row r="3024" spans="1:6" x14ac:dyDescent="0.25">
      <c r="A3024" t="str">
        <f t="shared" si="47"/>
        <v>NHBW_Time_100</v>
      </c>
      <c r="B3024">
        <v>100</v>
      </c>
      <c r="C3024" t="s">
        <v>3</v>
      </c>
      <c r="D3024">
        <v>1.189E-4</v>
      </c>
      <c r="E3024" t="s">
        <v>16</v>
      </c>
      <c r="F3024" t="s">
        <v>47</v>
      </c>
    </row>
    <row r="3025" spans="1:6" x14ac:dyDescent="0.25">
      <c r="A3025" t="str">
        <f t="shared" si="47"/>
        <v>NHBW_Time_102</v>
      </c>
      <c r="B3025">
        <v>102</v>
      </c>
      <c r="C3025" t="s">
        <v>3</v>
      </c>
      <c r="D3025">
        <v>1.039E-4</v>
      </c>
      <c r="E3025" t="s">
        <v>16</v>
      </c>
      <c r="F3025" t="s">
        <v>47</v>
      </c>
    </row>
    <row r="3026" spans="1:6" x14ac:dyDescent="0.25">
      <c r="A3026" t="str">
        <f t="shared" si="47"/>
        <v>NHBW_Time_104</v>
      </c>
      <c r="B3026">
        <v>104</v>
      </c>
      <c r="C3026" t="s">
        <v>3</v>
      </c>
      <c r="D3026" s="83">
        <v>8.92E-5</v>
      </c>
      <c r="E3026" t="s">
        <v>16</v>
      </c>
      <c r="F3026" t="s">
        <v>47</v>
      </c>
    </row>
    <row r="3027" spans="1:6" x14ac:dyDescent="0.25">
      <c r="A3027" t="str">
        <f t="shared" si="47"/>
        <v>NHBW_Time_106</v>
      </c>
      <c r="B3027">
        <v>106</v>
      </c>
      <c r="C3027" t="s">
        <v>3</v>
      </c>
      <c r="D3027" s="83">
        <v>7.4400000000000006E-5</v>
      </c>
      <c r="E3027" t="s">
        <v>16</v>
      </c>
      <c r="F3027" t="s">
        <v>47</v>
      </c>
    </row>
    <row r="3028" spans="1:6" x14ac:dyDescent="0.25">
      <c r="A3028" t="str">
        <f t="shared" si="47"/>
        <v>NHBW_Time_108</v>
      </c>
      <c r="B3028">
        <v>108</v>
      </c>
      <c r="C3028" t="s">
        <v>3</v>
      </c>
      <c r="D3028" s="83">
        <v>5.94E-5</v>
      </c>
      <c r="E3028" t="s">
        <v>16</v>
      </c>
      <c r="F3028" t="s">
        <v>47</v>
      </c>
    </row>
    <row r="3029" spans="1:6" x14ac:dyDescent="0.25">
      <c r="A3029" t="str">
        <f t="shared" si="47"/>
        <v>NHBW_Time_110</v>
      </c>
      <c r="B3029">
        <v>110</v>
      </c>
      <c r="C3029" t="s">
        <v>3</v>
      </c>
      <c r="D3029" s="83">
        <v>4.4499999999999997E-5</v>
      </c>
      <c r="E3029" t="s">
        <v>16</v>
      </c>
      <c r="F3029" t="s">
        <v>47</v>
      </c>
    </row>
    <row r="3030" spans="1:6" x14ac:dyDescent="0.25">
      <c r="A3030" t="str">
        <f t="shared" si="47"/>
        <v>NHBW_Time_112</v>
      </c>
      <c r="B3030">
        <v>112</v>
      </c>
      <c r="C3030" t="s">
        <v>3</v>
      </c>
      <c r="D3030" s="83">
        <v>2.97E-5</v>
      </c>
      <c r="E3030" t="s">
        <v>16</v>
      </c>
      <c r="F3030" t="s">
        <v>47</v>
      </c>
    </row>
    <row r="3031" spans="1:6" x14ac:dyDescent="0.25">
      <c r="A3031" t="str">
        <f t="shared" si="47"/>
        <v>NHBW_Time_114</v>
      </c>
      <c r="B3031">
        <v>114</v>
      </c>
      <c r="C3031" t="s">
        <v>3</v>
      </c>
      <c r="D3031" s="83">
        <v>1.4800000000000001E-5</v>
      </c>
      <c r="E3031" t="s">
        <v>16</v>
      </c>
      <c r="F3031" t="s">
        <v>47</v>
      </c>
    </row>
    <row r="3032" spans="1:6" x14ac:dyDescent="0.25">
      <c r="A3032" t="str">
        <f t="shared" si="47"/>
        <v>NHBW_Time_116</v>
      </c>
      <c r="B3032">
        <v>116</v>
      </c>
      <c r="C3032" t="s">
        <v>3</v>
      </c>
      <c r="D3032">
        <v>0</v>
      </c>
      <c r="E3032" t="s">
        <v>16</v>
      </c>
      <c r="F3032" t="s">
        <v>47</v>
      </c>
    </row>
    <row r="3033" spans="1:6" x14ac:dyDescent="0.25">
      <c r="A3033" t="str">
        <f t="shared" si="47"/>
        <v>NHBW_Time_118</v>
      </c>
      <c r="B3033">
        <v>118</v>
      </c>
      <c r="C3033" t="s">
        <v>3</v>
      </c>
      <c r="D3033">
        <v>0</v>
      </c>
      <c r="E3033" t="s">
        <v>16</v>
      </c>
      <c r="F3033" t="s">
        <v>47</v>
      </c>
    </row>
    <row r="3034" spans="1:6" x14ac:dyDescent="0.25">
      <c r="A3034" t="str">
        <f t="shared" si="47"/>
        <v>NHBW_Time_120</v>
      </c>
      <c r="B3034">
        <v>120</v>
      </c>
      <c r="C3034" t="s">
        <v>3</v>
      </c>
      <c r="D3034">
        <v>0</v>
      </c>
      <c r="E3034" t="s">
        <v>16</v>
      </c>
      <c r="F3034" t="s">
        <v>47</v>
      </c>
    </row>
    <row r="3035" spans="1:6" x14ac:dyDescent="0.25">
      <c r="A3035" t="str">
        <f t="shared" si="47"/>
        <v>NHBW_Time_122</v>
      </c>
      <c r="B3035">
        <v>122</v>
      </c>
      <c r="C3035" t="s">
        <v>3</v>
      </c>
      <c r="D3035">
        <v>0</v>
      </c>
      <c r="E3035" t="s">
        <v>16</v>
      </c>
      <c r="F3035" t="s">
        <v>47</v>
      </c>
    </row>
    <row r="3036" spans="1:6" x14ac:dyDescent="0.25">
      <c r="A3036" t="str">
        <f t="shared" si="47"/>
        <v>NHBW_Time_124</v>
      </c>
      <c r="B3036">
        <v>124</v>
      </c>
      <c r="C3036" t="s">
        <v>3</v>
      </c>
      <c r="D3036">
        <v>0</v>
      </c>
      <c r="E3036" t="s">
        <v>16</v>
      </c>
      <c r="F3036" t="s">
        <v>47</v>
      </c>
    </row>
    <row r="3037" spans="1:6" x14ac:dyDescent="0.25">
      <c r="A3037" t="str">
        <f t="shared" si="47"/>
        <v>NHBW_Time_126</v>
      </c>
      <c r="B3037">
        <v>126</v>
      </c>
      <c r="C3037" t="s">
        <v>3</v>
      </c>
      <c r="D3037">
        <v>0</v>
      </c>
      <c r="E3037" t="s">
        <v>16</v>
      </c>
      <c r="F3037" t="s">
        <v>47</v>
      </c>
    </row>
    <row r="3038" spans="1:6" x14ac:dyDescent="0.25">
      <c r="A3038" t="str">
        <f t="shared" si="47"/>
        <v>NHBW_Time_128</v>
      </c>
      <c r="B3038">
        <v>128</v>
      </c>
      <c r="C3038" t="s">
        <v>3</v>
      </c>
      <c r="D3038">
        <v>0</v>
      </c>
      <c r="E3038" t="s">
        <v>16</v>
      </c>
      <c r="F3038" t="s">
        <v>47</v>
      </c>
    </row>
    <row r="3039" spans="1:6" x14ac:dyDescent="0.25">
      <c r="A3039" t="str">
        <f t="shared" si="47"/>
        <v>NHBW_Time_130</v>
      </c>
      <c r="B3039">
        <v>130</v>
      </c>
      <c r="C3039" t="s">
        <v>3</v>
      </c>
      <c r="D3039">
        <v>0</v>
      </c>
      <c r="E3039" t="s">
        <v>16</v>
      </c>
      <c r="F3039" t="s">
        <v>47</v>
      </c>
    </row>
    <row r="3040" spans="1:6" x14ac:dyDescent="0.25">
      <c r="A3040" t="str">
        <f t="shared" si="47"/>
        <v>NHBW_Time_132</v>
      </c>
      <c r="B3040">
        <v>132</v>
      </c>
      <c r="C3040" t="s">
        <v>3</v>
      </c>
      <c r="D3040">
        <v>0</v>
      </c>
      <c r="E3040" t="s">
        <v>16</v>
      </c>
      <c r="F3040" t="s">
        <v>47</v>
      </c>
    </row>
    <row r="3041" spans="1:6" x14ac:dyDescent="0.25">
      <c r="A3041" t="str">
        <f t="shared" si="47"/>
        <v>NHBW_Time_134</v>
      </c>
      <c r="B3041">
        <v>134</v>
      </c>
      <c r="C3041" t="s">
        <v>3</v>
      </c>
      <c r="D3041">
        <v>0</v>
      </c>
      <c r="E3041" t="s">
        <v>16</v>
      </c>
      <c r="F3041" t="s">
        <v>47</v>
      </c>
    </row>
    <row r="3042" spans="1:6" x14ac:dyDescent="0.25">
      <c r="A3042" t="str">
        <f t="shared" si="47"/>
        <v>NHBW_Time_136</v>
      </c>
      <c r="B3042">
        <v>136</v>
      </c>
      <c r="C3042" t="s">
        <v>3</v>
      </c>
      <c r="D3042">
        <v>0</v>
      </c>
      <c r="E3042" t="s">
        <v>16</v>
      </c>
      <c r="F3042" t="s">
        <v>47</v>
      </c>
    </row>
    <row r="3043" spans="1:6" x14ac:dyDescent="0.25">
      <c r="A3043" t="str">
        <f t="shared" si="47"/>
        <v>NHBW_Time_138</v>
      </c>
      <c r="B3043">
        <v>138</v>
      </c>
      <c r="C3043" t="s">
        <v>3</v>
      </c>
      <c r="D3043">
        <v>0</v>
      </c>
      <c r="E3043" t="s">
        <v>16</v>
      </c>
      <c r="F3043" t="s">
        <v>47</v>
      </c>
    </row>
    <row r="3044" spans="1:6" x14ac:dyDescent="0.25">
      <c r="A3044" t="str">
        <f t="shared" si="47"/>
        <v>NHBW_Time_140</v>
      </c>
      <c r="B3044">
        <v>140</v>
      </c>
      <c r="C3044" t="s">
        <v>3</v>
      </c>
      <c r="D3044">
        <v>0</v>
      </c>
      <c r="E3044" t="s">
        <v>16</v>
      </c>
      <c r="F3044" t="s">
        <v>47</v>
      </c>
    </row>
    <row r="3045" spans="1:6" x14ac:dyDescent="0.25">
      <c r="A3045" t="str">
        <f t="shared" si="47"/>
        <v>NHBW_Time_142</v>
      </c>
      <c r="B3045">
        <v>142</v>
      </c>
      <c r="C3045" t="s">
        <v>3</v>
      </c>
      <c r="D3045">
        <v>0</v>
      </c>
      <c r="E3045" t="s">
        <v>16</v>
      </c>
      <c r="F3045" t="s">
        <v>47</v>
      </c>
    </row>
    <row r="3046" spans="1:6" x14ac:dyDescent="0.25">
      <c r="A3046" t="str">
        <f t="shared" si="47"/>
        <v>NHBW_Time_144</v>
      </c>
      <c r="B3046">
        <v>144</v>
      </c>
      <c r="C3046" t="s">
        <v>3</v>
      </c>
      <c r="D3046">
        <v>0</v>
      </c>
      <c r="E3046" t="s">
        <v>16</v>
      </c>
      <c r="F3046" t="s">
        <v>47</v>
      </c>
    </row>
    <row r="3047" spans="1:6" x14ac:dyDescent="0.25">
      <c r="A3047" t="str">
        <f t="shared" si="47"/>
        <v>NHBW_Time_146</v>
      </c>
      <c r="B3047">
        <v>146</v>
      </c>
      <c r="C3047" t="s">
        <v>3</v>
      </c>
      <c r="D3047">
        <v>0</v>
      </c>
      <c r="E3047" t="s">
        <v>16</v>
      </c>
      <c r="F3047" t="s">
        <v>47</v>
      </c>
    </row>
    <row r="3048" spans="1:6" x14ac:dyDescent="0.25">
      <c r="A3048" t="str">
        <f t="shared" si="47"/>
        <v>NHBW_Time_148</v>
      </c>
      <c r="B3048">
        <v>148</v>
      </c>
      <c r="C3048" t="s">
        <v>3</v>
      </c>
      <c r="D3048">
        <v>0</v>
      </c>
      <c r="E3048" t="s">
        <v>16</v>
      </c>
      <c r="F3048" t="s">
        <v>47</v>
      </c>
    </row>
    <row r="3049" spans="1:6" x14ac:dyDescent="0.25">
      <c r="A3049" t="str">
        <f t="shared" si="47"/>
        <v>NHBW_Time_150</v>
      </c>
      <c r="B3049">
        <v>150</v>
      </c>
      <c r="C3049" t="s">
        <v>3</v>
      </c>
      <c r="D3049">
        <v>0</v>
      </c>
      <c r="E3049" t="s">
        <v>16</v>
      </c>
      <c r="F3049" t="s">
        <v>47</v>
      </c>
    </row>
    <row r="3050" spans="1:6" x14ac:dyDescent="0.25">
      <c r="A3050" t="str">
        <f t="shared" si="47"/>
        <v>NHBW_Time_152</v>
      </c>
      <c r="B3050">
        <v>152</v>
      </c>
      <c r="C3050" t="s">
        <v>3</v>
      </c>
      <c r="D3050">
        <v>0</v>
      </c>
      <c r="E3050" t="s">
        <v>16</v>
      </c>
      <c r="F3050" t="s">
        <v>47</v>
      </c>
    </row>
    <row r="3051" spans="1:6" x14ac:dyDescent="0.25">
      <c r="A3051" t="str">
        <f t="shared" si="47"/>
        <v>NHBW_Time_154</v>
      </c>
      <c r="B3051">
        <v>154</v>
      </c>
      <c r="C3051" t="s">
        <v>3</v>
      </c>
      <c r="D3051">
        <v>0</v>
      </c>
      <c r="E3051" t="s">
        <v>16</v>
      </c>
      <c r="F3051" t="s">
        <v>47</v>
      </c>
    </row>
    <row r="3052" spans="1:6" x14ac:dyDescent="0.25">
      <c r="A3052" t="str">
        <f t="shared" si="47"/>
        <v>NHBW_Time_156</v>
      </c>
      <c r="B3052">
        <v>156</v>
      </c>
      <c r="C3052" t="s">
        <v>3</v>
      </c>
      <c r="D3052">
        <v>0</v>
      </c>
      <c r="E3052" t="s">
        <v>16</v>
      </c>
      <c r="F3052" t="s">
        <v>47</v>
      </c>
    </row>
    <row r="3053" spans="1:6" x14ac:dyDescent="0.25">
      <c r="A3053" t="str">
        <f t="shared" si="47"/>
        <v>NHBW_Time_158</v>
      </c>
      <c r="B3053">
        <v>158</v>
      </c>
      <c r="C3053" t="s">
        <v>3</v>
      </c>
      <c r="D3053">
        <v>0</v>
      </c>
      <c r="E3053" t="s">
        <v>16</v>
      </c>
      <c r="F3053" t="s">
        <v>47</v>
      </c>
    </row>
    <row r="3054" spans="1:6" x14ac:dyDescent="0.25">
      <c r="A3054" t="str">
        <f t="shared" si="47"/>
        <v>NHBW_Time_160</v>
      </c>
      <c r="B3054">
        <v>160</v>
      </c>
      <c r="C3054" t="s">
        <v>3</v>
      </c>
      <c r="D3054">
        <v>0</v>
      </c>
      <c r="E3054" t="s">
        <v>16</v>
      </c>
      <c r="F3054" t="s">
        <v>47</v>
      </c>
    </row>
    <row r="3055" spans="1:6" x14ac:dyDescent="0.25">
      <c r="A3055" t="str">
        <f t="shared" si="47"/>
        <v>NHBW_Time_162</v>
      </c>
      <c r="B3055">
        <v>162</v>
      </c>
      <c r="C3055" t="s">
        <v>3</v>
      </c>
      <c r="D3055">
        <v>0</v>
      </c>
      <c r="E3055" t="s">
        <v>16</v>
      </c>
      <c r="F3055" t="s">
        <v>47</v>
      </c>
    </row>
    <row r="3056" spans="1:6" x14ac:dyDescent="0.25">
      <c r="A3056" t="str">
        <f t="shared" si="47"/>
        <v>NHBW_Time_164</v>
      </c>
      <c r="B3056">
        <v>164</v>
      </c>
      <c r="C3056" t="s">
        <v>3</v>
      </c>
      <c r="D3056">
        <v>0</v>
      </c>
      <c r="E3056" t="s">
        <v>16</v>
      </c>
      <c r="F3056" t="s">
        <v>47</v>
      </c>
    </row>
    <row r="3057" spans="1:6" x14ac:dyDescent="0.25">
      <c r="A3057" t="str">
        <f t="shared" si="47"/>
        <v>NHBW_Time_166</v>
      </c>
      <c r="B3057">
        <v>166</v>
      </c>
      <c r="C3057" t="s">
        <v>3</v>
      </c>
      <c r="D3057">
        <v>0</v>
      </c>
      <c r="E3057" t="s">
        <v>16</v>
      </c>
      <c r="F3057" t="s">
        <v>47</v>
      </c>
    </row>
    <row r="3058" spans="1:6" x14ac:dyDescent="0.25">
      <c r="A3058" t="str">
        <f t="shared" si="47"/>
        <v>NHBW_Time_168</v>
      </c>
      <c r="B3058">
        <v>168</v>
      </c>
      <c r="C3058" t="s">
        <v>3</v>
      </c>
      <c r="D3058">
        <v>0</v>
      </c>
      <c r="E3058" t="s">
        <v>16</v>
      </c>
      <c r="F3058" t="s">
        <v>47</v>
      </c>
    </row>
    <row r="3059" spans="1:6" x14ac:dyDescent="0.25">
      <c r="A3059" t="str">
        <f t="shared" si="47"/>
        <v>NHBW_Time_170</v>
      </c>
      <c r="B3059">
        <v>170</v>
      </c>
      <c r="C3059" t="s">
        <v>3</v>
      </c>
      <c r="D3059">
        <v>0</v>
      </c>
      <c r="E3059" t="s">
        <v>16</v>
      </c>
      <c r="F3059" t="s">
        <v>47</v>
      </c>
    </row>
    <row r="3060" spans="1:6" x14ac:dyDescent="0.25">
      <c r="A3060" t="str">
        <f t="shared" si="47"/>
        <v>NHBW_Time_172</v>
      </c>
      <c r="B3060">
        <v>172</v>
      </c>
      <c r="C3060" t="s">
        <v>3</v>
      </c>
      <c r="D3060">
        <v>0</v>
      </c>
      <c r="E3060" t="s">
        <v>16</v>
      </c>
      <c r="F3060" t="s">
        <v>47</v>
      </c>
    </row>
    <row r="3061" spans="1:6" x14ac:dyDescent="0.25">
      <c r="A3061" t="str">
        <f t="shared" si="47"/>
        <v>NHBW_Time_174</v>
      </c>
      <c r="B3061">
        <v>174</v>
      </c>
      <c r="C3061" t="s">
        <v>3</v>
      </c>
      <c r="D3061">
        <v>0</v>
      </c>
      <c r="E3061" t="s">
        <v>16</v>
      </c>
      <c r="F3061" t="s">
        <v>47</v>
      </c>
    </row>
    <row r="3062" spans="1:6" x14ac:dyDescent="0.25">
      <c r="A3062" t="str">
        <f t="shared" si="47"/>
        <v>NHBW_Time_176</v>
      </c>
      <c r="B3062">
        <v>176</v>
      </c>
      <c r="C3062" t="s">
        <v>3</v>
      </c>
      <c r="D3062">
        <v>0</v>
      </c>
      <c r="E3062" t="s">
        <v>16</v>
      </c>
      <c r="F3062" t="s">
        <v>47</v>
      </c>
    </row>
    <row r="3063" spans="1:6" x14ac:dyDescent="0.25">
      <c r="A3063" t="str">
        <f t="shared" si="47"/>
        <v>NHBW_Time_178</v>
      </c>
      <c r="B3063">
        <v>178</v>
      </c>
      <c r="C3063" t="s">
        <v>3</v>
      </c>
      <c r="D3063">
        <v>0</v>
      </c>
      <c r="E3063" t="s">
        <v>16</v>
      </c>
      <c r="F3063" t="s">
        <v>47</v>
      </c>
    </row>
    <row r="3064" spans="1:6" x14ac:dyDescent="0.25">
      <c r="A3064" t="str">
        <f t="shared" si="47"/>
        <v>NHBW_Time_180</v>
      </c>
      <c r="B3064">
        <v>180</v>
      </c>
      <c r="C3064" t="s">
        <v>3</v>
      </c>
      <c r="D3064">
        <v>0</v>
      </c>
      <c r="E3064" t="s">
        <v>16</v>
      </c>
      <c r="F3064" t="s">
        <v>47</v>
      </c>
    </row>
    <row r="3065" spans="1:6" x14ac:dyDescent="0.25">
      <c r="A3065" t="str">
        <f t="shared" si="47"/>
        <v>NHBW_Time_182</v>
      </c>
      <c r="B3065">
        <v>182</v>
      </c>
      <c r="C3065" t="s">
        <v>3</v>
      </c>
      <c r="D3065">
        <v>0</v>
      </c>
      <c r="E3065" t="s">
        <v>16</v>
      </c>
      <c r="F3065" t="s">
        <v>47</v>
      </c>
    </row>
    <row r="3066" spans="1:6" x14ac:dyDescent="0.25">
      <c r="A3066" t="str">
        <f t="shared" si="47"/>
        <v>NHBW_Time_184</v>
      </c>
      <c r="B3066">
        <v>184</v>
      </c>
      <c r="C3066" t="s">
        <v>3</v>
      </c>
      <c r="D3066">
        <v>0</v>
      </c>
      <c r="E3066" t="s">
        <v>16</v>
      </c>
      <c r="F3066" t="s">
        <v>47</v>
      </c>
    </row>
    <row r="3067" spans="1:6" x14ac:dyDescent="0.25">
      <c r="A3067" t="str">
        <f t="shared" si="47"/>
        <v>NHBW_Time_186</v>
      </c>
      <c r="B3067">
        <v>186</v>
      </c>
      <c r="C3067" t="s">
        <v>3</v>
      </c>
      <c r="D3067">
        <v>0</v>
      </c>
      <c r="E3067" t="s">
        <v>16</v>
      </c>
      <c r="F3067" t="s">
        <v>47</v>
      </c>
    </row>
    <row r="3068" spans="1:6" x14ac:dyDescent="0.25">
      <c r="A3068" t="str">
        <f t="shared" si="47"/>
        <v>NHBW_Time_188</v>
      </c>
      <c r="B3068">
        <v>188</v>
      </c>
      <c r="C3068" t="s">
        <v>3</v>
      </c>
      <c r="D3068">
        <v>0</v>
      </c>
      <c r="E3068" t="s">
        <v>16</v>
      </c>
      <c r="F3068" t="s">
        <v>47</v>
      </c>
    </row>
    <row r="3069" spans="1:6" x14ac:dyDescent="0.25">
      <c r="A3069" t="str">
        <f t="shared" si="47"/>
        <v>NHBW_Time_190</v>
      </c>
      <c r="B3069">
        <v>190</v>
      </c>
      <c r="C3069" t="s">
        <v>3</v>
      </c>
      <c r="D3069">
        <v>0</v>
      </c>
      <c r="E3069" t="s">
        <v>16</v>
      </c>
      <c r="F3069" t="s">
        <v>47</v>
      </c>
    </row>
    <row r="3070" spans="1:6" x14ac:dyDescent="0.25">
      <c r="A3070" t="str">
        <f t="shared" si="47"/>
        <v>NHBW_Time_192</v>
      </c>
      <c r="B3070">
        <v>192</v>
      </c>
      <c r="C3070" t="s">
        <v>3</v>
      </c>
      <c r="D3070">
        <v>0</v>
      </c>
      <c r="E3070" t="s">
        <v>16</v>
      </c>
      <c r="F3070" t="s">
        <v>47</v>
      </c>
    </row>
    <row r="3071" spans="1:6" x14ac:dyDescent="0.25">
      <c r="A3071" t="str">
        <f t="shared" si="47"/>
        <v>NHBW_Time_194</v>
      </c>
      <c r="B3071">
        <v>194</v>
      </c>
      <c r="C3071" t="s">
        <v>3</v>
      </c>
      <c r="D3071">
        <v>0</v>
      </c>
      <c r="E3071" t="s">
        <v>16</v>
      </c>
      <c r="F3071" t="s">
        <v>47</v>
      </c>
    </row>
    <row r="3072" spans="1:6" x14ac:dyDescent="0.25">
      <c r="A3072" t="str">
        <f t="shared" si="47"/>
        <v>NHBW_Time_196</v>
      </c>
      <c r="B3072">
        <v>196</v>
      </c>
      <c r="C3072" t="s">
        <v>3</v>
      </c>
      <c r="D3072">
        <v>0</v>
      </c>
      <c r="E3072" t="s">
        <v>16</v>
      </c>
      <c r="F3072" t="s">
        <v>47</v>
      </c>
    </row>
    <row r="3073" spans="1:6" x14ac:dyDescent="0.25">
      <c r="A3073" t="str">
        <f t="shared" si="47"/>
        <v>NHBW_Time_198</v>
      </c>
      <c r="B3073">
        <v>198</v>
      </c>
      <c r="C3073" t="s">
        <v>3</v>
      </c>
      <c r="D3073">
        <v>0</v>
      </c>
      <c r="E3073" t="s">
        <v>16</v>
      </c>
      <c r="F3073" t="s">
        <v>47</v>
      </c>
    </row>
    <row r="3074" spans="1:6" x14ac:dyDescent="0.25">
      <c r="A3074" t="str">
        <f t="shared" ref="A3074:A3137" si="48">C3074&amp;"_"&amp;E3074&amp;"_"&amp;B3074</f>
        <v>NHBW_Time_200</v>
      </c>
      <c r="B3074">
        <v>200</v>
      </c>
      <c r="C3074" t="s">
        <v>3</v>
      </c>
      <c r="D3074">
        <v>0</v>
      </c>
      <c r="E3074" t="s">
        <v>16</v>
      </c>
      <c r="F3074" t="s">
        <v>47</v>
      </c>
    </row>
    <row r="3075" spans="1:6" x14ac:dyDescent="0.25">
      <c r="A3075" t="str">
        <f t="shared" si="48"/>
        <v>NHBW_Time_202</v>
      </c>
      <c r="B3075">
        <v>202</v>
      </c>
      <c r="C3075" t="s">
        <v>3</v>
      </c>
      <c r="D3075">
        <v>0</v>
      </c>
      <c r="E3075" t="s">
        <v>16</v>
      </c>
      <c r="F3075" t="s">
        <v>47</v>
      </c>
    </row>
    <row r="3076" spans="1:6" x14ac:dyDescent="0.25">
      <c r="A3076" t="str">
        <f t="shared" si="48"/>
        <v>NHBW_GC_0</v>
      </c>
      <c r="B3076">
        <v>0</v>
      </c>
      <c r="C3076" t="s">
        <v>3</v>
      </c>
      <c r="D3076">
        <v>0</v>
      </c>
      <c r="E3076" t="s">
        <v>41</v>
      </c>
      <c r="F3076" t="s">
        <v>47</v>
      </c>
    </row>
    <row r="3077" spans="1:6" x14ac:dyDescent="0.25">
      <c r="A3077" t="str">
        <f t="shared" si="48"/>
        <v>NHBW_GC_2</v>
      </c>
      <c r="B3077">
        <v>2</v>
      </c>
      <c r="C3077" t="s">
        <v>3</v>
      </c>
      <c r="D3077">
        <v>2.1648799999999999E-2</v>
      </c>
      <c r="E3077" t="s">
        <v>41</v>
      </c>
      <c r="F3077" t="s">
        <v>47</v>
      </c>
    </row>
    <row r="3078" spans="1:6" x14ac:dyDescent="0.25">
      <c r="A3078" t="str">
        <f t="shared" si="48"/>
        <v>NHBW_GC_4</v>
      </c>
      <c r="B3078">
        <v>4</v>
      </c>
      <c r="C3078" t="s">
        <v>3</v>
      </c>
      <c r="D3078">
        <v>5.3826499999999999E-2</v>
      </c>
      <c r="E3078" t="s">
        <v>41</v>
      </c>
      <c r="F3078" t="s">
        <v>47</v>
      </c>
    </row>
    <row r="3079" spans="1:6" x14ac:dyDescent="0.25">
      <c r="A3079" t="str">
        <f t="shared" si="48"/>
        <v>NHBW_GC_6</v>
      </c>
      <c r="B3079">
        <v>6</v>
      </c>
      <c r="C3079" t="s">
        <v>3</v>
      </c>
      <c r="D3079">
        <v>8.1772800000000007E-2</v>
      </c>
      <c r="E3079" t="s">
        <v>41</v>
      </c>
      <c r="F3079" t="s">
        <v>47</v>
      </c>
    </row>
    <row r="3080" spans="1:6" x14ac:dyDescent="0.25">
      <c r="A3080" t="str">
        <f t="shared" si="48"/>
        <v>NHBW_GC_8</v>
      </c>
      <c r="B3080">
        <v>8</v>
      </c>
      <c r="C3080" t="s">
        <v>3</v>
      </c>
      <c r="D3080">
        <v>0.105372299999999</v>
      </c>
      <c r="E3080" t="s">
        <v>41</v>
      </c>
      <c r="F3080" t="s">
        <v>47</v>
      </c>
    </row>
    <row r="3081" spans="1:6" x14ac:dyDescent="0.25">
      <c r="A3081" t="str">
        <f t="shared" si="48"/>
        <v>NHBW_GC_10</v>
      </c>
      <c r="B3081">
        <v>10</v>
      </c>
      <c r="C3081" t="s">
        <v>3</v>
      </c>
      <c r="D3081">
        <v>9.6506099999999997E-2</v>
      </c>
      <c r="E3081" t="s">
        <v>41</v>
      </c>
      <c r="F3081" t="s">
        <v>47</v>
      </c>
    </row>
    <row r="3082" spans="1:6" x14ac:dyDescent="0.25">
      <c r="A3082" t="str">
        <f t="shared" si="48"/>
        <v>NHBW_GC_12</v>
      </c>
      <c r="B3082">
        <v>12</v>
      </c>
      <c r="C3082" t="s">
        <v>3</v>
      </c>
      <c r="D3082">
        <v>8.2656599999999997E-2</v>
      </c>
      <c r="E3082" t="s">
        <v>41</v>
      </c>
      <c r="F3082" t="s">
        <v>47</v>
      </c>
    </row>
    <row r="3083" spans="1:6" x14ac:dyDescent="0.25">
      <c r="A3083" t="str">
        <f t="shared" si="48"/>
        <v>NHBW_GC_14</v>
      </c>
      <c r="B3083">
        <v>14</v>
      </c>
      <c r="C3083" t="s">
        <v>3</v>
      </c>
      <c r="D3083">
        <v>6.7875199999999997E-2</v>
      </c>
      <c r="E3083" t="s">
        <v>41</v>
      </c>
      <c r="F3083" t="s">
        <v>47</v>
      </c>
    </row>
    <row r="3084" spans="1:6" x14ac:dyDescent="0.25">
      <c r="A3084" t="str">
        <f t="shared" si="48"/>
        <v>NHBW_GC_16</v>
      </c>
      <c r="B3084">
        <v>16</v>
      </c>
      <c r="C3084" t="s">
        <v>3</v>
      </c>
      <c r="D3084">
        <v>5.6800099999999999E-2</v>
      </c>
      <c r="E3084" t="s">
        <v>41</v>
      </c>
      <c r="F3084" t="s">
        <v>47</v>
      </c>
    </row>
    <row r="3085" spans="1:6" x14ac:dyDescent="0.25">
      <c r="A3085" t="str">
        <f t="shared" si="48"/>
        <v>NHBW_GC_18</v>
      </c>
      <c r="B3085">
        <v>18</v>
      </c>
      <c r="C3085" t="s">
        <v>3</v>
      </c>
      <c r="D3085">
        <v>4.6832899999999997E-2</v>
      </c>
      <c r="E3085" t="s">
        <v>41</v>
      </c>
      <c r="F3085" t="s">
        <v>47</v>
      </c>
    </row>
    <row r="3086" spans="1:6" x14ac:dyDescent="0.25">
      <c r="A3086" t="str">
        <f t="shared" si="48"/>
        <v>NHBW_GC_20</v>
      </c>
      <c r="B3086">
        <v>20</v>
      </c>
      <c r="C3086" t="s">
        <v>3</v>
      </c>
      <c r="D3086">
        <v>3.9273299999999997E-2</v>
      </c>
      <c r="E3086" t="s">
        <v>41</v>
      </c>
      <c r="F3086" t="s">
        <v>47</v>
      </c>
    </row>
    <row r="3087" spans="1:6" x14ac:dyDescent="0.25">
      <c r="A3087" t="str">
        <f t="shared" si="48"/>
        <v>NHBW_GC_22</v>
      </c>
      <c r="B3087">
        <v>22</v>
      </c>
      <c r="C3087" t="s">
        <v>3</v>
      </c>
      <c r="D3087">
        <v>3.3370499999999997E-2</v>
      </c>
      <c r="E3087" t="s">
        <v>41</v>
      </c>
      <c r="F3087" t="s">
        <v>47</v>
      </c>
    </row>
    <row r="3088" spans="1:6" x14ac:dyDescent="0.25">
      <c r="A3088" t="str">
        <f t="shared" si="48"/>
        <v>NHBW_GC_24</v>
      </c>
      <c r="B3088">
        <v>24</v>
      </c>
      <c r="C3088" t="s">
        <v>3</v>
      </c>
      <c r="D3088">
        <v>2.95231E-2</v>
      </c>
      <c r="E3088" t="s">
        <v>41</v>
      </c>
      <c r="F3088" t="s">
        <v>47</v>
      </c>
    </row>
    <row r="3089" spans="1:6" x14ac:dyDescent="0.25">
      <c r="A3089" t="str">
        <f t="shared" si="48"/>
        <v>NHBW_GC_26</v>
      </c>
      <c r="B3089">
        <v>26</v>
      </c>
      <c r="C3089" t="s">
        <v>3</v>
      </c>
      <c r="D3089">
        <v>2.62235E-2</v>
      </c>
      <c r="E3089" t="s">
        <v>41</v>
      </c>
      <c r="F3089" t="s">
        <v>47</v>
      </c>
    </row>
    <row r="3090" spans="1:6" x14ac:dyDescent="0.25">
      <c r="A3090" t="str">
        <f t="shared" si="48"/>
        <v>NHBW_GC_28</v>
      </c>
      <c r="B3090">
        <v>28</v>
      </c>
      <c r="C3090" t="s">
        <v>3</v>
      </c>
      <c r="D3090">
        <v>2.4272700000000001E-2</v>
      </c>
      <c r="E3090" t="s">
        <v>41</v>
      </c>
      <c r="F3090" t="s">
        <v>47</v>
      </c>
    </row>
    <row r="3091" spans="1:6" x14ac:dyDescent="0.25">
      <c r="A3091" t="str">
        <f t="shared" si="48"/>
        <v>NHBW_GC_30</v>
      </c>
      <c r="B3091">
        <v>30</v>
      </c>
      <c r="C3091" t="s">
        <v>3</v>
      </c>
      <c r="D3091">
        <v>2.1787399999999998E-2</v>
      </c>
      <c r="E3091" t="s">
        <v>41</v>
      </c>
      <c r="F3091" t="s">
        <v>47</v>
      </c>
    </row>
    <row r="3092" spans="1:6" x14ac:dyDescent="0.25">
      <c r="A3092" t="str">
        <f t="shared" si="48"/>
        <v>NHBW_GC_32</v>
      </c>
      <c r="B3092">
        <v>32</v>
      </c>
      <c r="C3092" t="s">
        <v>3</v>
      </c>
      <c r="D3092">
        <v>1.96226E-2</v>
      </c>
      <c r="E3092" t="s">
        <v>41</v>
      </c>
      <c r="F3092" t="s">
        <v>47</v>
      </c>
    </row>
    <row r="3093" spans="1:6" x14ac:dyDescent="0.25">
      <c r="A3093" t="str">
        <f t="shared" si="48"/>
        <v>NHBW_GC_34</v>
      </c>
      <c r="B3093">
        <v>34</v>
      </c>
      <c r="C3093" t="s">
        <v>3</v>
      </c>
      <c r="D3093">
        <v>1.7445599999999999E-2</v>
      </c>
      <c r="E3093" t="s">
        <v>41</v>
      </c>
      <c r="F3093" t="s">
        <v>47</v>
      </c>
    </row>
    <row r="3094" spans="1:6" x14ac:dyDescent="0.25">
      <c r="A3094" t="str">
        <f t="shared" si="48"/>
        <v>NHBW_GC_36</v>
      </c>
      <c r="B3094">
        <v>36</v>
      </c>
      <c r="C3094" t="s">
        <v>3</v>
      </c>
      <c r="D3094">
        <v>1.5307899999999999E-2</v>
      </c>
      <c r="E3094" t="s">
        <v>41</v>
      </c>
      <c r="F3094" t="s">
        <v>47</v>
      </c>
    </row>
    <row r="3095" spans="1:6" x14ac:dyDescent="0.25">
      <c r="A3095" t="str">
        <f t="shared" si="48"/>
        <v>NHBW_GC_38</v>
      </c>
      <c r="B3095">
        <v>38</v>
      </c>
      <c r="C3095" t="s">
        <v>3</v>
      </c>
      <c r="D3095">
        <v>1.3515599999999999E-2</v>
      </c>
      <c r="E3095" t="s">
        <v>41</v>
      </c>
      <c r="F3095" t="s">
        <v>47</v>
      </c>
    </row>
    <row r="3096" spans="1:6" x14ac:dyDescent="0.25">
      <c r="A3096" t="str">
        <f t="shared" si="48"/>
        <v>NHBW_GC_40</v>
      </c>
      <c r="B3096">
        <v>40</v>
      </c>
      <c r="C3096" t="s">
        <v>3</v>
      </c>
      <c r="D3096">
        <v>1.15424E-2</v>
      </c>
      <c r="E3096" t="s">
        <v>41</v>
      </c>
      <c r="F3096" t="s">
        <v>47</v>
      </c>
    </row>
    <row r="3097" spans="1:6" x14ac:dyDescent="0.25">
      <c r="A3097" t="str">
        <f t="shared" si="48"/>
        <v>NHBW_GC_42</v>
      </c>
      <c r="B3097">
        <v>42</v>
      </c>
      <c r="C3097" t="s">
        <v>3</v>
      </c>
      <c r="D3097">
        <v>1.03293E-2</v>
      </c>
      <c r="E3097" t="s">
        <v>41</v>
      </c>
      <c r="F3097" t="s">
        <v>47</v>
      </c>
    </row>
    <row r="3098" spans="1:6" x14ac:dyDescent="0.25">
      <c r="A3098" t="str">
        <f t="shared" si="48"/>
        <v>NHBW_GC_44</v>
      </c>
      <c r="B3098">
        <v>44</v>
      </c>
      <c r="C3098" t="s">
        <v>3</v>
      </c>
      <c r="D3098">
        <v>8.7101999999999995E-3</v>
      </c>
      <c r="E3098" t="s">
        <v>41</v>
      </c>
      <c r="F3098" t="s">
        <v>47</v>
      </c>
    </row>
    <row r="3099" spans="1:6" x14ac:dyDescent="0.25">
      <c r="A3099" t="str">
        <f t="shared" si="48"/>
        <v>NHBW_GC_46</v>
      </c>
      <c r="B3099">
        <v>46</v>
      </c>
      <c r="C3099" t="s">
        <v>3</v>
      </c>
      <c r="D3099">
        <v>7.4302999999999999E-3</v>
      </c>
      <c r="E3099" t="s">
        <v>41</v>
      </c>
      <c r="F3099" t="s">
        <v>47</v>
      </c>
    </row>
    <row r="3100" spans="1:6" x14ac:dyDescent="0.25">
      <c r="A3100" t="str">
        <f t="shared" si="48"/>
        <v>NHBW_GC_48</v>
      </c>
      <c r="B3100">
        <v>48</v>
      </c>
      <c r="C3100" t="s">
        <v>3</v>
      </c>
      <c r="D3100">
        <v>6.9286E-3</v>
      </c>
      <c r="E3100" t="s">
        <v>41</v>
      </c>
      <c r="F3100" t="s">
        <v>47</v>
      </c>
    </row>
    <row r="3101" spans="1:6" x14ac:dyDescent="0.25">
      <c r="A3101" t="str">
        <f t="shared" si="48"/>
        <v>NHBW_GC_50</v>
      </c>
      <c r="B3101">
        <v>50</v>
      </c>
      <c r="C3101" t="s">
        <v>3</v>
      </c>
      <c r="D3101">
        <v>6.4041999999999996E-3</v>
      </c>
      <c r="E3101" t="s">
        <v>41</v>
      </c>
      <c r="F3101" t="s">
        <v>47</v>
      </c>
    </row>
    <row r="3102" spans="1:6" x14ac:dyDescent="0.25">
      <c r="A3102" t="str">
        <f t="shared" si="48"/>
        <v>NHBW_GC_52</v>
      </c>
      <c r="B3102">
        <v>52</v>
      </c>
      <c r="C3102" t="s">
        <v>3</v>
      </c>
      <c r="D3102">
        <v>5.6144000000000003E-3</v>
      </c>
      <c r="E3102" t="s">
        <v>41</v>
      </c>
      <c r="F3102" t="s">
        <v>47</v>
      </c>
    </row>
    <row r="3103" spans="1:6" x14ac:dyDescent="0.25">
      <c r="A3103" t="str">
        <f t="shared" si="48"/>
        <v>NHBW_GC_54</v>
      </c>
      <c r="B3103">
        <v>54</v>
      </c>
      <c r="C3103" t="s">
        <v>3</v>
      </c>
      <c r="D3103">
        <v>5.2404000000000001E-3</v>
      </c>
      <c r="E3103" t="s">
        <v>41</v>
      </c>
      <c r="F3103" t="s">
        <v>47</v>
      </c>
    </row>
    <row r="3104" spans="1:6" x14ac:dyDescent="0.25">
      <c r="A3104" t="str">
        <f t="shared" si="48"/>
        <v>NHBW_GC_56</v>
      </c>
      <c r="B3104">
        <v>56</v>
      </c>
      <c r="C3104" t="s">
        <v>3</v>
      </c>
      <c r="D3104">
        <v>5.1491000000000002E-3</v>
      </c>
      <c r="E3104" t="s">
        <v>41</v>
      </c>
      <c r="F3104" t="s">
        <v>47</v>
      </c>
    </row>
    <row r="3105" spans="1:6" x14ac:dyDescent="0.25">
      <c r="A3105" t="str">
        <f t="shared" si="48"/>
        <v>NHBW_GC_58</v>
      </c>
      <c r="B3105">
        <v>58</v>
      </c>
      <c r="C3105" t="s">
        <v>3</v>
      </c>
      <c r="D3105">
        <v>4.8663999999999999E-3</v>
      </c>
      <c r="E3105" t="s">
        <v>41</v>
      </c>
      <c r="F3105" t="s">
        <v>47</v>
      </c>
    </row>
    <row r="3106" spans="1:6" x14ac:dyDescent="0.25">
      <c r="A3106" t="str">
        <f t="shared" si="48"/>
        <v>NHBW_GC_60</v>
      </c>
      <c r="B3106">
        <v>60</v>
      </c>
      <c r="C3106" t="s">
        <v>3</v>
      </c>
      <c r="D3106">
        <v>4.3635000000000002E-3</v>
      </c>
      <c r="E3106" t="s">
        <v>41</v>
      </c>
      <c r="F3106" t="s">
        <v>47</v>
      </c>
    </row>
    <row r="3107" spans="1:6" x14ac:dyDescent="0.25">
      <c r="A3107" t="str">
        <f t="shared" si="48"/>
        <v>NHBW_GC_62</v>
      </c>
      <c r="B3107">
        <v>62</v>
      </c>
      <c r="C3107" t="s">
        <v>3</v>
      </c>
      <c r="D3107">
        <v>3.7155999999999999E-3</v>
      </c>
      <c r="E3107" t="s">
        <v>41</v>
      </c>
      <c r="F3107" t="s">
        <v>47</v>
      </c>
    </row>
    <row r="3108" spans="1:6" x14ac:dyDescent="0.25">
      <c r="A3108" t="str">
        <f t="shared" si="48"/>
        <v>NHBW_GC_64</v>
      </c>
      <c r="B3108">
        <v>64</v>
      </c>
      <c r="C3108" t="s">
        <v>3</v>
      </c>
      <c r="D3108">
        <v>3.4275999999999998E-3</v>
      </c>
      <c r="E3108" t="s">
        <v>41</v>
      </c>
      <c r="F3108" t="s">
        <v>47</v>
      </c>
    </row>
    <row r="3109" spans="1:6" x14ac:dyDescent="0.25">
      <c r="A3109" t="str">
        <f t="shared" si="48"/>
        <v>NHBW_GC_66</v>
      </c>
      <c r="B3109">
        <v>66</v>
      </c>
      <c r="C3109" t="s">
        <v>3</v>
      </c>
      <c r="D3109">
        <v>3.2093E-3</v>
      </c>
      <c r="E3109" t="s">
        <v>41</v>
      </c>
      <c r="F3109" t="s">
        <v>47</v>
      </c>
    </row>
    <row r="3110" spans="1:6" x14ac:dyDescent="0.25">
      <c r="A3110" t="str">
        <f t="shared" si="48"/>
        <v>NHBW_GC_68</v>
      </c>
      <c r="B3110">
        <v>68</v>
      </c>
      <c r="C3110" t="s">
        <v>3</v>
      </c>
      <c r="D3110">
        <v>3.0189000000000001E-3</v>
      </c>
      <c r="E3110" t="s">
        <v>41</v>
      </c>
      <c r="F3110" t="s">
        <v>47</v>
      </c>
    </row>
    <row r="3111" spans="1:6" x14ac:dyDescent="0.25">
      <c r="A3111" t="str">
        <f t="shared" si="48"/>
        <v>NHBW_GC_70</v>
      </c>
      <c r="B3111">
        <v>70</v>
      </c>
      <c r="C3111" t="s">
        <v>3</v>
      </c>
      <c r="D3111">
        <v>2.9291999999999999E-3</v>
      </c>
      <c r="E3111" t="s">
        <v>41</v>
      </c>
      <c r="F3111" t="s">
        <v>47</v>
      </c>
    </row>
    <row r="3112" spans="1:6" x14ac:dyDescent="0.25">
      <c r="A3112" t="str">
        <f t="shared" si="48"/>
        <v>NHBW_GC_72</v>
      </c>
      <c r="B3112">
        <v>72</v>
      </c>
      <c r="C3112" t="s">
        <v>3</v>
      </c>
      <c r="D3112">
        <v>2.8394000000000002E-3</v>
      </c>
      <c r="E3112" t="s">
        <v>41</v>
      </c>
      <c r="F3112" t="s">
        <v>47</v>
      </c>
    </row>
    <row r="3113" spans="1:6" x14ac:dyDescent="0.25">
      <c r="A3113" t="str">
        <f t="shared" si="48"/>
        <v>NHBW_GC_74</v>
      </c>
      <c r="B3113">
        <v>74</v>
      </c>
      <c r="C3113" t="s">
        <v>3</v>
      </c>
      <c r="D3113">
        <v>2.7496999999999999E-3</v>
      </c>
      <c r="E3113" t="s">
        <v>41</v>
      </c>
      <c r="F3113" t="s">
        <v>47</v>
      </c>
    </row>
    <row r="3114" spans="1:6" x14ac:dyDescent="0.25">
      <c r="A3114" t="str">
        <f t="shared" si="48"/>
        <v>NHBW_GC_76</v>
      </c>
      <c r="B3114">
        <v>76</v>
      </c>
      <c r="C3114" t="s">
        <v>3</v>
      </c>
      <c r="D3114">
        <v>2.6599000000000002E-3</v>
      </c>
      <c r="E3114" t="s">
        <v>41</v>
      </c>
      <c r="F3114" t="s">
        <v>47</v>
      </c>
    </row>
    <row r="3115" spans="1:6" x14ac:dyDescent="0.25">
      <c r="A3115" t="str">
        <f t="shared" si="48"/>
        <v>NHBW_GC_78</v>
      </c>
      <c r="B3115">
        <v>78</v>
      </c>
      <c r="C3115" t="s">
        <v>3</v>
      </c>
      <c r="D3115">
        <v>2.5701999999999999E-3</v>
      </c>
      <c r="E3115" t="s">
        <v>41</v>
      </c>
      <c r="F3115" t="s">
        <v>47</v>
      </c>
    </row>
    <row r="3116" spans="1:6" x14ac:dyDescent="0.25">
      <c r="A3116" t="str">
        <f t="shared" si="48"/>
        <v>NHBW_GC_80</v>
      </c>
      <c r="B3116">
        <v>80</v>
      </c>
      <c r="C3116" t="s">
        <v>3</v>
      </c>
      <c r="D3116">
        <v>2.4803999999999998E-3</v>
      </c>
      <c r="E3116" t="s">
        <v>41</v>
      </c>
      <c r="F3116" t="s">
        <v>47</v>
      </c>
    </row>
    <row r="3117" spans="1:6" x14ac:dyDescent="0.25">
      <c r="A3117" t="str">
        <f t="shared" si="48"/>
        <v>NHBW_GC_82</v>
      </c>
      <c r="B3117">
        <v>82</v>
      </c>
      <c r="C3117" t="s">
        <v>3</v>
      </c>
      <c r="D3117">
        <v>2.3906000000000001E-3</v>
      </c>
      <c r="E3117" t="s">
        <v>41</v>
      </c>
      <c r="F3117" t="s">
        <v>47</v>
      </c>
    </row>
    <row r="3118" spans="1:6" x14ac:dyDescent="0.25">
      <c r="A3118" t="str">
        <f t="shared" si="48"/>
        <v>NHBW_GC_84</v>
      </c>
      <c r="B3118">
        <v>84</v>
      </c>
      <c r="C3118" t="s">
        <v>3</v>
      </c>
      <c r="D3118">
        <v>2.3008999999999998E-3</v>
      </c>
      <c r="E3118" t="s">
        <v>41</v>
      </c>
      <c r="F3118" t="s">
        <v>47</v>
      </c>
    </row>
    <row r="3119" spans="1:6" x14ac:dyDescent="0.25">
      <c r="A3119" t="str">
        <f t="shared" si="48"/>
        <v>NHBW_GC_86</v>
      </c>
      <c r="B3119">
        <v>86</v>
      </c>
      <c r="C3119" t="s">
        <v>3</v>
      </c>
      <c r="D3119">
        <v>2.2111000000000001E-3</v>
      </c>
      <c r="E3119" t="s">
        <v>41</v>
      </c>
      <c r="F3119" t="s">
        <v>47</v>
      </c>
    </row>
    <row r="3120" spans="1:6" x14ac:dyDescent="0.25">
      <c r="A3120" t="str">
        <f t="shared" si="48"/>
        <v>NHBW_GC_88</v>
      </c>
      <c r="B3120">
        <v>88</v>
      </c>
      <c r="C3120" t="s">
        <v>3</v>
      </c>
      <c r="D3120">
        <v>2.1213E-3</v>
      </c>
      <c r="E3120" t="s">
        <v>41</v>
      </c>
      <c r="F3120" t="s">
        <v>47</v>
      </c>
    </row>
    <row r="3121" spans="1:6" x14ac:dyDescent="0.25">
      <c r="A3121" t="str">
        <f t="shared" si="48"/>
        <v>NHBW_GC_90</v>
      </c>
      <c r="B3121">
        <v>90</v>
      </c>
      <c r="C3121" t="s">
        <v>3</v>
      </c>
      <c r="D3121">
        <v>2.0316000000000002E-3</v>
      </c>
      <c r="E3121" t="s">
        <v>41</v>
      </c>
      <c r="F3121" t="s">
        <v>47</v>
      </c>
    </row>
    <row r="3122" spans="1:6" x14ac:dyDescent="0.25">
      <c r="A3122" t="str">
        <f t="shared" si="48"/>
        <v>NHBW_GC_92</v>
      </c>
      <c r="B3122">
        <v>92</v>
      </c>
      <c r="C3122" t="s">
        <v>3</v>
      </c>
      <c r="D3122">
        <v>1.9417E-3</v>
      </c>
      <c r="E3122" t="s">
        <v>41</v>
      </c>
      <c r="F3122" t="s">
        <v>47</v>
      </c>
    </row>
    <row r="3123" spans="1:6" x14ac:dyDescent="0.25">
      <c r="A3123" t="str">
        <f t="shared" si="48"/>
        <v>NHBW_GC_94</v>
      </c>
      <c r="B3123">
        <v>94</v>
      </c>
      <c r="C3123" t="s">
        <v>3</v>
      </c>
      <c r="D3123">
        <v>1.8519999999999999E-3</v>
      </c>
      <c r="E3123" t="s">
        <v>41</v>
      </c>
      <c r="F3123" t="s">
        <v>47</v>
      </c>
    </row>
    <row r="3124" spans="1:6" x14ac:dyDescent="0.25">
      <c r="A3124" t="str">
        <f t="shared" si="48"/>
        <v>NHBW_GC_96</v>
      </c>
      <c r="B3124">
        <v>96</v>
      </c>
      <c r="C3124" t="s">
        <v>3</v>
      </c>
      <c r="D3124">
        <v>1.7623000000000001E-3</v>
      </c>
      <c r="E3124" t="s">
        <v>41</v>
      </c>
      <c r="F3124" t="s">
        <v>47</v>
      </c>
    </row>
    <row r="3125" spans="1:6" x14ac:dyDescent="0.25">
      <c r="A3125" t="str">
        <f t="shared" si="48"/>
        <v>NHBW_GC_98</v>
      </c>
      <c r="B3125">
        <v>98</v>
      </c>
      <c r="C3125" t="s">
        <v>3</v>
      </c>
      <c r="D3125">
        <v>1.6724999999999999E-3</v>
      </c>
      <c r="E3125" t="s">
        <v>41</v>
      </c>
      <c r="F3125" t="s">
        <v>47</v>
      </c>
    </row>
    <row r="3126" spans="1:6" x14ac:dyDescent="0.25">
      <c r="A3126" t="str">
        <f t="shared" si="48"/>
        <v>NHBW_GC_100</v>
      </c>
      <c r="B3126">
        <v>100</v>
      </c>
      <c r="C3126" t="s">
        <v>3</v>
      </c>
      <c r="D3126">
        <v>1.5827E-3</v>
      </c>
      <c r="E3126" t="s">
        <v>41</v>
      </c>
      <c r="F3126" t="s">
        <v>47</v>
      </c>
    </row>
    <row r="3127" spans="1:6" x14ac:dyDescent="0.25">
      <c r="A3127" t="str">
        <f t="shared" si="48"/>
        <v>NHBW_GC_102</v>
      </c>
      <c r="B3127">
        <v>102</v>
      </c>
      <c r="C3127" t="s">
        <v>3</v>
      </c>
      <c r="D3127">
        <v>1.4928999999999999E-3</v>
      </c>
      <c r="E3127" t="s">
        <v>41</v>
      </c>
      <c r="F3127" t="s">
        <v>47</v>
      </c>
    </row>
    <row r="3128" spans="1:6" x14ac:dyDescent="0.25">
      <c r="A3128" t="str">
        <f t="shared" si="48"/>
        <v>NHBW_GC_104</v>
      </c>
      <c r="B3128">
        <v>104</v>
      </c>
      <c r="C3128" t="s">
        <v>3</v>
      </c>
      <c r="D3128">
        <v>1.4032000000000001E-3</v>
      </c>
      <c r="E3128" t="s">
        <v>41</v>
      </c>
      <c r="F3128" t="s">
        <v>47</v>
      </c>
    </row>
    <row r="3129" spans="1:6" x14ac:dyDescent="0.25">
      <c r="A3129" t="str">
        <f t="shared" si="48"/>
        <v>NHBW_GC_106</v>
      </c>
      <c r="B3129">
        <v>106</v>
      </c>
      <c r="C3129" t="s">
        <v>3</v>
      </c>
      <c r="D3129">
        <v>1.3133999999999999E-3</v>
      </c>
      <c r="E3129" t="s">
        <v>41</v>
      </c>
      <c r="F3129" t="s">
        <v>47</v>
      </c>
    </row>
    <row r="3130" spans="1:6" x14ac:dyDescent="0.25">
      <c r="A3130" t="str">
        <f t="shared" si="48"/>
        <v>NHBW_GC_108</v>
      </c>
      <c r="B3130">
        <v>108</v>
      </c>
      <c r="C3130" t="s">
        <v>3</v>
      </c>
      <c r="D3130">
        <v>1.2236E-3</v>
      </c>
      <c r="E3130" t="s">
        <v>41</v>
      </c>
      <c r="F3130" t="s">
        <v>47</v>
      </c>
    </row>
    <row r="3131" spans="1:6" x14ac:dyDescent="0.25">
      <c r="A3131" t="str">
        <f t="shared" si="48"/>
        <v>NHBW_GC_110</v>
      </c>
      <c r="B3131">
        <v>110</v>
      </c>
      <c r="C3131" t="s">
        <v>3</v>
      </c>
      <c r="D3131">
        <v>1.1339E-3</v>
      </c>
      <c r="E3131" t="s">
        <v>41</v>
      </c>
      <c r="F3131" t="s">
        <v>47</v>
      </c>
    </row>
    <row r="3132" spans="1:6" x14ac:dyDescent="0.25">
      <c r="A3132" t="str">
        <f t="shared" si="48"/>
        <v>NHBW_GC_112</v>
      </c>
      <c r="B3132">
        <v>112</v>
      </c>
      <c r="C3132" t="s">
        <v>3</v>
      </c>
      <c r="D3132">
        <v>1.044E-3</v>
      </c>
      <c r="E3132" t="s">
        <v>41</v>
      </c>
      <c r="F3132" t="s">
        <v>47</v>
      </c>
    </row>
    <row r="3133" spans="1:6" x14ac:dyDescent="0.25">
      <c r="A3133" t="str">
        <f t="shared" si="48"/>
        <v>NHBW_GC_114</v>
      </c>
      <c r="B3133">
        <v>114</v>
      </c>
      <c r="C3133" t="s">
        <v>3</v>
      </c>
      <c r="D3133">
        <v>9.5430000000000005E-4</v>
      </c>
      <c r="E3133" t="s">
        <v>41</v>
      </c>
      <c r="F3133" t="s">
        <v>47</v>
      </c>
    </row>
    <row r="3134" spans="1:6" x14ac:dyDescent="0.25">
      <c r="A3134" t="str">
        <f t="shared" si="48"/>
        <v>NHBW_GC_116</v>
      </c>
      <c r="B3134">
        <v>116</v>
      </c>
      <c r="C3134" t="s">
        <v>3</v>
      </c>
      <c r="D3134">
        <v>8.6470000000000004E-4</v>
      </c>
      <c r="E3134" t="s">
        <v>41</v>
      </c>
      <c r="F3134" t="s">
        <v>47</v>
      </c>
    </row>
    <row r="3135" spans="1:6" x14ac:dyDescent="0.25">
      <c r="A3135" t="str">
        <f t="shared" si="48"/>
        <v>NHBW_GC_118</v>
      </c>
      <c r="B3135">
        <v>118</v>
      </c>
      <c r="C3135" t="s">
        <v>3</v>
      </c>
      <c r="D3135">
        <v>7.7490000000000002E-4</v>
      </c>
      <c r="E3135" t="s">
        <v>41</v>
      </c>
      <c r="F3135" t="s">
        <v>47</v>
      </c>
    </row>
    <row r="3136" spans="1:6" x14ac:dyDescent="0.25">
      <c r="A3136" t="str">
        <f t="shared" si="48"/>
        <v>NHBW_GC_120</v>
      </c>
      <c r="B3136">
        <v>120</v>
      </c>
      <c r="C3136" t="s">
        <v>3</v>
      </c>
      <c r="D3136">
        <v>6.8510000000000001E-4</v>
      </c>
      <c r="E3136" t="s">
        <v>41</v>
      </c>
      <c r="F3136" t="s">
        <v>47</v>
      </c>
    </row>
    <row r="3137" spans="1:6" x14ac:dyDescent="0.25">
      <c r="A3137" t="str">
        <f t="shared" si="48"/>
        <v>NHBW_GC_122</v>
      </c>
      <c r="B3137">
        <v>122</v>
      </c>
      <c r="C3137" t="s">
        <v>3</v>
      </c>
      <c r="D3137">
        <v>6.5620000000000001E-4</v>
      </c>
      <c r="E3137" t="s">
        <v>41</v>
      </c>
      <c r="F3137" t="s">
        <v>47</v>
      </c>
    </row>
    <row r="3138" spans="1:6" x14ac:dyDescent="0.25">
      <c r="A3138" t="str">
        <f t="shared" ref="A3138:A3201" si="49">C3138&amp;"_"&amp;E3138&amp;"_"&amp;B3138</f>
        <v>NHBW_GC_124</v>
      </c>
      <c r="B3138">
        <v>124</v>
      </c>
      <c r="C3138" t="s">
        <v>3</v>
      </c>
      <c r="D3138">
        <v>6.2730000000000001E-4</v>
      </c>
      <c r="E3138" t="s">
        <v>41</v>
      </c>
      <c r="F3138" t="s">
        <v>47</v>
      </c>
    </row>
    <row r="3139" spans="1:6" x14ac:dyDescent="0.25">
      <c r="A3139" t="str">
        <f t="shared" si="49"/>
        <v>NHBW_GC_126</v>
      </c>
      <c r="B3139">
        <v>126</v>
      </c>
      <c r="C3139" t="s">
        <v>3</v>
      </c>
      <c r="D3139">
        <v>5.9829999999999996E-4</v>
      </c>
      <c r="E3139" t="s">
        <v>41</v>
      </c>
      <c r="F3139" t="s">
        <v>47</v>
      </c>
    </row>
    <row r="3140" spans="1:6" x14ac:dyDescent="0.25">
      <c r="A3140" t="str">
        <f t="shared" si="49"/>
        <v>NHBW_GC_128</v>
      </c>
      <c r="B3140">
        <v>128</v>
      </c>
      <c r="C3140" t="s">
        <v>3</v>
      </c>
      <c r="D3140">
        <v>5.6930000000000001E-4</v>
      </c>
      <c r="E3140" t="s">
        <v>41</v>
      </c>
      <c r="F3140" t="s">
        <v>47</v>
      </c>
    </row>
    <row r="3141" spans="1:6" x14ac:dyDescent="0.25">
      <c r="A3141" t="str">
        <f t="shared" si="49"/>
        <v>NHBW_GC_130</v>
      </c>
      <c r="B3141">
        <v>130</v>
      </c>
      <c r="C3141" t="s">
        <v>3</v>
      </c>
      <c r="D3141">
        <v>5.4040000000000002E-4</v>
      </c>
      <c r="E3141" t="s">
        <v>41</v>
      </c>
      <c r="F3141" t="s">
        <v>47</v>
      </c>
    </row>
    <row r="3142" spans="1:6" x14ac:dyDescent="0.25">
      <c r="A3142" t="str">
        <f t="shared" si="49"/>
        <v>NHBW_GC_132</v>
      </c>
      <c r="B3142">
        <v>132</v>
      </c>
      <c r="C3142" t="s">
        <v>3</v>
      </c>
      <c r="D3142">
        <v>5.1150000000000002E-4</v>
      </c>
      <c r="E3142" t="s">
        <v>41</v>
      </c>
      <c r="F3142" t="s">
        <v>47</v>
      </c>
    </row>
    <row r="3143" spans="1:6" x14ac:dyDescent="0.25">
      <c r="A3143" t="str">
        <f t="shared" si="49"/>
        <v>NHBW_GC_134</v>
      </c>
      <c r="B3143">
        <v>134</v>
      </c>
      <c r="C3143" t="s">
        <v>3</v>
      </c>
      <c r="D3143">
        <v>4.8250000000000002E-4</v>
      </c>
      <c r="E3143" t="s">
        <v>41</v>
      </c>
      <c r="F3143" t="s">
        <v>47</v>
      </c>
    </row>
    <row r="3144" spans="1:6" x14ac:dyDescent="0.25">
      <c r="A3144" t="str">
        <f t="shared" si="49"/>
        <v>NHBW_GC_136</v>
      </c>
      <c r="B3144">
        <v>136</v>
      </c>
      <c r="C3144" t="s">
        <v>3</v>
      </c>
      <c r="D3144">
        <v>4.5360000000000002E-4</v>
      </c>
      <c r="E3144" t="s">
        <v>41</v>
      </c>
      <c r="F3144" t="s">
        <v>47</v>
      </c>
    </row>
    <row r="3145" spans="1:6" x14ac:dyDescent="0.25">
      <c r="A3145" t="str">
        <f t="shared" si="49"/>
        <v>NHBW_GC_138</v>
      </c>
      <c r="B3145">
        <v>138</v>
      </c>
      <c r="C3145" t="s">
        <v>3</v>
      </c>
      <c r="D3145">
        <v>4.2470000000000002E-4</v>
      </c>
      <c r="E3145" t="s">
        <v>41</v>
      </c>
      <c r="F3145" t="s">
        <v>47</v>
      </c>
    </row>
    <row r="3146" spans="1:6" x14ac:dyDescent="0.25">
      <c r="A3146" t="str">
        <f t="shared" si="49"/>
        <v>NHBW_GC_140</v>
      </c>
      <c r="B3146">
        <v>140</v>
      </c>
      <c r="C3146" t="s">
        <v>3</v>
      </c>
      <c r="D3146">
        <v>3.9570000000000002E-4</v>
      </c>
      <c r="E3146" t="s">
        <v>41</v>
      </c>
      <c r="F3146" t="s">
        <v>47</v>
      </c>
    </row>
    <row r="3147" spans="1:6" x14ac:dyDescent="0.25">
      <c r="A3147" t="str">
        <f t="shared" si="49"/>
        <v>NHBW_GC_142</v>
      </c>
      <c r="B3147">
        <v>142</v>
      </c>
      <c r="C3147" t="s">
        <v>3</v>
      </c>
      <c r="D3147">
        <v>3.6680000000000003E-4</v>
      </c>
      <c r="E3147" t="s">
        <v>41</v>
      </c>
      <c r="F3147" t="s">
        <v>47</v>
      </c>
    </row>
    <row r="3148" spans="1:6" x14ac:dyDescent="0.25">
      <c r="A3148" t="str">
        <f t="shared" si="49"/>
        <v>NHBW_GC_144</v>
      </c>
      <c r="B3148">
        <v>144</v>
      </c>
      <c r="C3148" t="s">
        <v>3</v>
      </c>
      <c r="D3148">
        <v>3.3780000000000003E-4</v>
      </c>
      <c r="E3148" t="s">
        <v>41</v>
      </c>
      <c r="F3148" t="s">
        <v>47</v>
      </c>
    </row>
    <row r="3149" spans="1:6" x14ac:dyDescent="0.25">
      <c r="A3149" t="str">
        <f t="shared" si="49"/>
        <v>NHBW_GC_146</v>
      </c>
      <c r="B3149">
        <v>146</v>
      </c>
      <c r="C3149" t="s">
        <v>3</v>
      </c>
      <c r="D3149">
        <v>3.0880000000000002E-4</v>
      </c>
      <c r="E3149" t="s">
        <v>41</v>
      </c>
      <c r="F3149" t="s">
        <v>47</v>
      </c>
    </row>
    <row r="3150" spans="1:6" x14ac:dyDescent="0.25">
      <c r="A3150" t="str">
        <f t="shared" si="49"/>
        <v>NHBW_GC_148</v>
      </c>
      <c r="B3150">
        <v>148</v>
      </c>
      <c r="C3150" t="s">
        <v>3</v>
      </c>
      <c r="D3150">
        <v>2.7989999999999997E-4</v>
      </c>
      <c r="E3150" t="s">
        <v>41</v>
      </c>
      <c r="F3150" t="s">
        <v>47</v>
      </c>
    </row>
    <row r="3151" spans="1:6" x14ac:dyDescent="0.25">
      <c r="A3151" t="str">
        <f t="shared" si="49"/>
        <v>NHBW_GC_150</v>
      </c>
      <c r="B3151">
        <v>150</v>
      </c>
      <c r="C3151" t="s">
        <v>3</v>
      </c>
      <c r="D3151">
        <v>2.5099999999999998E-4</v>
      </c>
      <c r="E3151" t="s">
        <v>41</v>
      </c>
      <c r="F3151" t="s">
        <v>47</v>
      </c>
    </row>
    <row r="3152" spans="1:6" x14ac:dyDescent="0.25">
      <c r="A3152" t="str">
        <f t="shared" si="49"/>
        <v>NHBW_GC_152</v>
      </c>
      <c r="B3152">
        <v>152</v>
      </c>
      <c r="C3152" t="s">
        <v>3</v>
      </c>
      <c r="D3152">
        <v>2.221E-4</v>
      </c>
      <c r="E3152" t="s">
        <v>41</v>
      </c>
      <c r="F3152" t="s">
        <v>47</v>
      </c>
    </row>
    <row r="3153" spans="1:6" x14ac:dyDescent="0.25">
      <c r="A3153" t="str">
        <f t="shared" si="49"/>
        <v>NHBW_GC_154</v>
      </c>
      <c r="B3153">
        <v>154</v>
      </c>
      <c r="C3153" t="s">
        <v>3</v>
      </c>
      <c r="D3153">
        <v>1.931E-4</v>
      </c>
      <c r="E3153" t="s">
        <v>41</v>
      </c>
      <c r="F3153" t="s">
        <v>47</v>
      </c>
    </row>
    <row r="3154" spans="1:6" x14ac:dyDescent="0.25">
      <c r="A3154" t="str">
        <f t="shared" si="49"/>
        <v>NHBW_GC_156</v>
      </c>
      <c r="B3154">
        <v>156</v>
      </c>
      <c r="C3154" t="s">
        <v>3</v>
      </c>
      <c r="D3154">
        <v>1.6420000000000001E-4</v>
      </c>
      <c r="E3154" t="s">
        <v>41</v>
      </c>
      <c r="F3154" t="s">
        <v>47</v>
      </c>
    </row>
    <row r="3155" spans="1:6" x14ac:dyDescent="0.25">
      <c r="A3155" t="str">
        <f t="shared" si="49"/>
        <v>NHBW_GC_158</v>
      </c>
      <c r="B3155">
        <v>158</v>
      </c>
      <c r="C3155" t="s">
        <v>3</v>
      </c>
      <c r="D3155">
        <v>1.3530000000000001E-4</v>
      </c>
      <c r="E3155" t="s">
        <v>41</v>
      </c>
      <c r="F3155" t="s">
        <v>47</v>
      </c>
    </row>
    <row r="3156" spans="1:6" x14ac:dyDescent="0.25">
      <c r="A3156" t="str">
        <f t="shared" si="49"/>
        <v>NHBW_GC_160</v>
      </c>
      <c r="B3156">
        <v>160</v>
      </c>
      <c r="C3156" t="s">
        <v>3</v>
      </c>
      <c r="D3156">
        <v>1.0620000000000001E-4</v>
      </c>
      <c r="E3156" t="s">
        <v>41</v>
      </c>
      <c r="F3156" t="s">
        <v>47</v>
      </c>
    </row>
    <row r="3157" spans="1:6" x14ac:dyDescent="0.25">
      <c r="A3157" t="str">
        <f t="shared" si="49"/>
        <v>NHBW_GC_162</v>
      </c>
      <c r="B3157">
        <v>162</v>
      </c>
      <c r="C3157" t="s">
        <v>3</v>
      </c>
      <c r="D3157">
        <v>1.032E-4</v>
      </c>
      <c r="E3157" t="s">
        <v>41</v>
      </c>
      <c r="F3157" t="s">
        <v>47</v>
      </c>
    </row>
    <row r="3158" spans="1:6" x14ac:dyDescent="0.25">
      <c r="A3158" t="str">
        <f t="shared" si="49"/>
        <v>NHBW_GC_164</v>
      </c>
      <c r="B3158">
        <v>164</v>
      </c>
      <c r="C3158" t="s">
        <v>3</v>
      </c>
      <c r="D3158">
        <v>1.002E-4</v>
      </c>
      <c r="E3158" t="s">
        <v>41</v>
      </c>
      <c r="F3158" t="s">
        <v>47</v>
      </c>
    </row>
    <row r="3159" spans="1:6" x14ac:dyDescent="0.25">
      <c r="A3159" t="str">
        <f t="shared" si="49"/>
        <v>NHBW_GC_166</v>
      </c>
      <c r="B3159">
        <v>166</v>
      </c>
      <c r="C3159" t="s">
        <v>3</v>
      </c>
      <c r="D3159" s="83">
        <v>9.7100000000000002E-5</v>
      </c>
      <c r="E3159" t="s">
        <v>41</v>
      </c>
      <c r="F3159" t="s">
        <v>47</v>
      </c>
    </row>
    <row r="3160" spans="1:6" x14ac:dyDescent="0.25">
      <c r="A3160" t="str">
        <f t="shared" si="49"/>
        <v>NHBW_GC_168</v>
      </c>
      <c r="B3160">
        <v>168</v>
      </c>
      <c r="C3160" t="s">
        <v>3</v>
      </c>
      <c r="D3160" s="83">
        <v>9.4099999999999997E-5</v>
      </c>
      <c r="E3160" t="s">
        <v>41</v>
      </c>
      <c r="F3160" t="s">
        <v>47</v>
      </c>
    </row>
    <row r="3161" spans="1:6" x14ac:dyDescent="0.25">
      <c r="A3161" t="str">
        <f t="shared" si="49"/>
        <v>NHBW_GC_170</v>
      </c>
      <c r="B3161">
        <v>170</v>
      </c>
      <c r="C3161" t="s">
        <v>3</v>
      </c>
      <c r="D3161" s="83">
        <v>9.1100000000000005E-5</v>
      </c>
      <c r="E3161" t="s">
        <v>41</v>
      </c>
      <c r="F3161" t="s">
        <v>47</v>
      </c>
    </row>
    <row r="3162" spans="1:6" x14ac:dyDescent="0.25">
      <c r="A3162" t="str">
        <f t="shared" si="49"/>
        <v>NHBW_GC_172</v>
      </c>
      <c r="B3162">
        <v>172</v>
      </c>
      <c r="C3162" t="s">
        <v>3</v>
      </c>
      <c r="D3162" s="83">
        <v>8.7999999999999998E-5</v>
      </c>
      <c r="E3162" t="s">
        <v>41</v>
      </c>
      <c r="F3162" t="s">
        <v>47</v>
      </c>
    </row>
    <row r="3163" spans="1:6" x14ac:dyDescent="0.25">
      <c r="A3163" t="str">
        <f t="shared" si="49"/>
        <v>NHBW_GC_174</v>
      </c>
      <c r="B3163">
        <v>174</v>
      </c>
      <c r="C3163" t="s">
        <v>3</v>
      </c>
      <c r="D3163" s="83">
        <v>8.5000000000000006E-5</v>
      </c>
      <c r="E3163" t="s">
        <v>41</v>
      </c>
      <c r="F3163" t="s">
        <v>47</v>
      </c>
    </row>
    <row r="3164" spans="1:6" x14ac:dyDescent="0.25">
      <c r="A3164" t="str">
        <f t="shared" si="49"/>
        <v>NHBW_GC_176</v>
      </c>
      <c r="B3164">
        <v>176</v>
      </c>
      <c r="C3164" t="s">
        <v>3</v>
      </c>
      <c r="D3164" s="83">
        <v>8.2000000000000001E-5</v>
      </c>
      <c r="E3164" t="s">
        <v>41</v>
      </c>
      <c r="F3164" t="s">
        <v>47</v>
      </c>
    </row>
    <row r="3165" spans="1:6" x14ac:dyDescent="0.25">
      <c r="A3165" t="str">
        <f t="shared" si="49"/>
        <v>NHBW_GC_178</v>
      </c>
      <c r="B3165">
        <v>178</v>
      </c>
      <c r="C3165" t="s">
        <v>3</v>
      </c>
      <c r="D3165" s="83">
        <v>7.8899999999999993E-5</v>
      </c>
      <c r="E3165" t="s">
        <v>41</v>
      </c>
      <c r="F3165" t="s">
        <v>47</v>
      </c>
    </row>
    <row r="3166" spans="1:6" x14ac:dyDescent="0.25">
      <c r="A3166" t="str">
        <f t="shared" si="49"/>
        <v>NHBW_GC_180</v>
      </c>
      <c r="B3166">
        <v>180</v>
      </c>
      <c r="C3166" t="s">
        <v>3</v>
      </c>
      <c r="D3166" s="83">
        <v>7.5900000000000002E-5</v>
      </c>
      <c r="E3166" t="s">
        <v>41</v>
      </c>
      <c r="F3166" t="s">
        <v>47</v>
      </c>
    </row>
    <row r="3167" spans="1:6" x14ac:dyDescent="0.25">
      <c r="A3167" t="str">
        <f t="shared" si="49"/>
        <v>NHBW_GC_182</v>
      </c>
      <c r="B3167">
        <v>182</v>
      </c>
      <c r="C3167" t="s">
        <v>3</v>
      </c>
      <c r="D3167" s="83">
        <v>7.2899999999999997E-5</v>
      </c>
      <c r="E3167" t="s">
        <v>41</v>
      </c>
      <c r="F3167" t="s">
        <v>47</v>
      </c>
    </row>
    <row r="3168" spans="1:6" x14ac:dyDescent="0.25">
      <c r="A3168" t="str">
        <f t="shared" si="49"/>
        <v>NHBW_GC_184</v>
      </c>
      <c r="B3168">
        <v>184</v>
      </c>
      <c r="C3168" t="s">
        <v>3</v>
      </c>
      <c r="D3168" s="83">
        <v>6.9800000000000003E-5</v>
      </c>
      <c r="E3168" t="s">
        <v>41</v>
      </c>
      <c r="F3168" t="s">
        <v>47</v>
      </c>
    </row>
    <row r="3169" spans="1:6" x14ac:dyDescent="0.25">
      <c r="A3169" t="str">
        <f t="shared" si="49"/>
        <v>NHBW_GC_186</v>
      </c>
      <c r="B3169">
        <v>186</v>
      </c>
      <c r="C3169" t="s">
        <v>3</v>
      </c>
      <c r="D3169" s="83">
        <v>6.6799999999999997E-5</v>
      </c>
      <c r="E3169" t="s">
        <v>41</v>
      </c>
      <c r="F3169" t="s">
        <v>47</v>
      </c>
    </row>
    <row r="3170" spans="1:6" x14ac:dyDescent="0.25">
      <c r="A3170" t="str">
        <f t="shared" si="49"/>
        <v>NHBW_GC_188</v>
      </c>
      <c r="B3170">
        <v>188</v>
      </c>
      <c r="C3170" t="s">
        <v>3</v>
      </c>
      <c r="D3170" s="83">
        <v>6.3700000000000003E-5</v>
      </c>
      <c r="E3170" t="s">
        <v>41</v>
      </c>
      <c r="F3170" t="s">
        <v>47</v>
      </c>
    </row>
    <row r="3171" spans="1:6" x14ac:dyDescent="0.25">
      <c r="A3171" t="str">
        <f t="shared" si="49"/>
        <v>NHBW_GC_190</v>
      </c>
      <c r="B3171">
        <v>190</v>
      </c>
      <c r="C3171" t="s">
        <v>3</v>
      </c>
      <c r="D3171" s="83">
        <v>6.0699999999999998E-5</v>
      </c>
      <c r="E3171" t="s">
        <v>41</v>
      </c>
      <c r="F3171" t="s">
        <v>47</v>
      </c>
    </row>
    <row r="3172" spans="1:6" x14ac:dyDescent="0.25">
      <c r="A3172" t="str">
        <f t="shared" si="49"/>
        <v>NHBW_GC_192</v>
      </c>
      <c r="B3172">
        <v>192</v>
      </c>
      <c r="C3172" t="s">
        <v>3</v>
      </c>
      <c r="D3172" s="83">
        <v>5.77E-5</v>
      </c>
      <c r="E3172" t="s">
        <v>41</v>
      </c>
      <c r="F3172" t="s">
        <v>47</v>
      </c>
    </row>
    <row r="3173" spans="1:6" x14ac:dyDescent="0.25">
      <c r="A3173" t="str">
        <f t="shared" si="49"/>
        <v>NHBW_GC_194</v>
      </c>
      <c r="B3173">
        <v>194</v>
      </c>
      <c r="C3173" t="s">
        <v>3</v>
      </c>
      <c r="D3173" s="83">
        <v>5.4599999999999999E-5</v>
      </c>
      <c r="E3173" t="s">
        <v>41</v>
      </c>
      <c r="F3173" t="s">
        <v>47</v>
      </c>
    </row>
    <row r="3174" spans="1:6" x14ac:dyDescent="0.25">
      <c r="A3174" t="str">
        <f t="shared" si="49"/>
        <v>NHBW_GC_196</v>
      </c>
      <c r="B3174">
        <v>196</v>
      </c>
      <c r="C3174" t="s">
        <v>3</v>
      </c>
      <c r="D3174" s="83">
        <v>5.1600000000000001E-5</v>
      </c>
      <c r="E3174" t="s">
        <v>41</v>
      </c>
      <c r="F3174" t="s">
        <v>47</v>
      </c>
    </row>
    <row r="3175" spans="1:6" x14ac:dyDescent="0.25">
      <c r="A3175" t="str">
        <f t="shared" si="49"/>
        <v>NHBW_GC_198</v>
      </c>
      <c r="B3175">
        <v>198</v>
      </c>
      <c r="C3175" t="s">
        <v>3</v>
      </c>
      <c r="D3175" s="83">
        <v>4.8600000000000002E-5</v>
      </c>
      <c r="E3175" t="s">
        <v>41</v>
      </c>
      <c r="F3175" t="s">
        <v>47</v>
      </c>
    </row>
    <row r="3176" spans="1:6" x14ac:dyDescent="0.25">
      <c r="A3176" t="str">
        <f t="shared" si="49"/>
        <v>NHBW_GC_200</v>
      </c>
      <c r="B3176">
        <v>200</v>
      </c>
      <c r="C3176" t="s">
        <v>3</v>
      </c>
      <c r="D3176" s="83">
        <v>4.5500000000000001E-5</v>
      </c>
      <c r="E3176" t="s">
        <v>41</v>
      </c>
      <c r="F3176" t="s">
        <v>47</v>
      </c>
    </row>
    <row r="3177" spans="1:6" x14ac:dyDescent="0.25">
      <c r="A3177" t="str">
        <f t="shared" si="49"/>
        <v>NHBW_GC_202</v>
      </c>
      <c r="B3177">
        <v>202</v>
      </c>
      <c r="C3177" t="s">
        <v>3</v>
      </c>
      <c r="D3177" s="83">
        <v>4.2500000000000003E-5</v>
      </c>
      <c r="E3177" t="s">
        <v>41</v>
      </c>
      <c r="F3177" t="s">
        <v>47</v>
      </c>
    </row>
    <row r="3178" spans="1:6" x14ac:dyDescent="0.25">
      <c r="A3178" t="str">
        <f t="shared" si="49"/>
        <v>NHBW_GC_204</v>
      </c>
      <c r="B3178">
        <v>204</v>
      </c>
      <c r="C3178" t="s">
        <v>3</v>
      </c>
      <c r="D3178" s="83">
        <v>3.9499999999999998E-5</v>
      </c>
      <c r="E3178" t="s">
        <v>41</v>
      </c>
      <c r="F3178" t="s">
        <v>47</v>
      </c>
    </row>
    <row r="3179" spans="1:6" x14ac:dyDescent="0.25">
      <c r="A3179" t="str">
        <f t="shared" si="49"/>
        <v>NHBW_GC_206</v>
      </c>
      <c r="B3179">
        <v>206</v>
      </c>
      <c r="C3179" t="s">
        <v>3</v>
      </c>
      <c r="D3179" s="83">
        <v>3.6399999999999997E-5</v>
      </c>
      <c r="E3179" t="s">
        <v>41</v>
      </c>
      <c r="F3179" t="s">
        <v>47</v>
      </c>
    </row>
    <row r="3180" spans="1:6" x14ac:dyDescent="0.25">
      <c r="A3180" t="str">
        <f t="shared" si="49"/>
        <v>NHBW_GC_208</v>
      </c>
      <c r="B3180">
        <v>208</v>
      </c>
      <c r="C3180" t="s">
        <v>3</v>
      </c>
      <c r="D3180" s="83">
        <v>3.3399999999999999E-5</v>
      </c>
      <c r="E3180" t="s">
        <v>41</v>
      </c>
      <c r="F3180" t="s">
        <v>47</v>
      </c>
    </row>
    <row r="3181" spans="1:6" x14ac:dyDescent="0.25">
      <c r="A3181" t="str">
        <f t="shared" si="49"/>
        <v>NHBW_GC_210</v>
      </c>
      <c r="B3181">
        <v>210</v>
      </c>
      <c r="C3181" t="s">
        <v>3</v>
      </c>
      <c r="D3181" s="83">
        <v>3.04E-5</v>
      </c>
      <c r="E3181" t="s">
        <v>41</v>
      </c>
      <c r="F3181" t="s">
        <v>47</v>
      </c>
    </row>
    <row r="3182" spans="1:6" x14ac:dyDescent="0.25">
      <c r="A3182" t="str">
        <f t="shared" si="49"/>
        <v>NHBW_GC_212</v>
      </c>
      <c r="B3182">
        <v>212</v>
      </c>
      <c r="C3182" t="s">
        <v>3</v>
      </c>
      <c r="D3182" s="83">
        <v>2.73E-5</v>
      </c>
      <c r="E3182" t="s">
        <v>41</v>
      </c>
      <c r="F3182" t="s">
        <v>47</v>
      </c>
    </row>
    <row r="3183" spans="1:6" x14ac:dyDescent="0.25">
      <c r="A3183" t="str">
        <f t="shared" si="49"/>
        <v>NHBW_GC_214</v>
      </c>
      <c r="B3183">
        <v>214</v>
      </c>
      <c r="C3183" t="s">
        <v>3</v>
      </c>
      <c r="D3183" s="83">
        <v>2.4300000000000001E-5</v>
      </c>
      <c r="E3183" t="s">
        <v>41</v>
      </c>
      <c r="F3183" t="s">
        <v>47</v>
      </c>
    </row>
    <row r="3184" spans="1:6" x14ac:dyDescent="0.25">
      <c r="A3184" t="str">
        <f t="shared" si="49"/>
        <v>NHBW_GC_216</v>
      </c>
      <c r="B3184">
        <v>216</v>
      </c>
      <c r="C3184" t="s">
        <v>3</v>
      </c>
      <c r="D3184" s="83">
        <v>2.12E-5</v>
      </c>
      <c r="E3184" t="s">
        <v>41</v>
      </c>
      <c r="F3184" t="s">
        <v>47</v>
      </c>
    </row>
    <row r="3185" spans="1:6" x14ac:dyDescent="0.25">
      <c r="A3185" t="str">
        <f t="shared" si="49"/>
        <v>NHBW_GC_218</v>
      </c>
      <c r="B3185">
        <v>218</v>
      </c>
      <c r="C3185" t="s">
        <v>3</v>
      </c>
      <c r="D3185" s="83">
        <v>1.8199999999999999E-5</v>
      </c>
      <c r="E3185" t="s">
        <v>41</v>
      </c>
      <c r="F3185" t="s">
        <v>47</v>
      </c>
    </row>
    <row r="3186" spans="1:6" x14ac:dyDescent="0.25">
      <c r="A3186" t="str">
        <f t="shared" si="49"/>
        <v>NHBW_GC_220</v>
      </c>
      <c r="B3186">
        <v>220</v>
      </c>
      <c r="C3186" t="s">
        <v>3</v>
      </c>
      <c r="D3186" s="83">
        <v>1.52E-5</v>
      </c>
      <c r="E3186" t="s">
        <v>41</v>
      </c>
      <c r="F3186" t="s">
        <v>47</v>
      </c>
    </row>
    <row r="3187" spans="1:6" x14ac:dyDescent="0.25">
      <c r="A3187" t="str">
        <f t="shared" si="49"/>
        <v>NHBW_GC_222</v>
      </c>
      <c r="B3187">
        <v>222</v>
      </c>
      <c r="C3187" t="s">
        <v>3</v>
      </c>
      <c r="D3187" s="83">
        <v>1.2099999999999999E-5</v>
      </c>
      <c r="E3187" t="s">
        <v>41</v>
      </c>
      <c r="F3187" t="s">
        <v>47</v>
      </c>
    </row>
    <row r="3188" spans="1:6" x14ac:dyDescent="0.25">
      <c r="A3188" t="str">
        <f t="shared" si="49"/>
        <v>NHBW_GC_224</v>
      </c>
      <c r="B3188">
        <v>224</v>
      </c>
      <c r="C3188" t="s">
        <v>3</v>
      </c>
      <c r="D3188" s="83">
        <v>9.0999999999999993E-6</v>
      </c>
      <c r="E3188" t="s">
        <v>41</v>
      </c>
      <c r="F3188" t="s">
        <v>47</v>
      </c>
    </row>
    <row r="3189" spans="1:6" x14ac:dyDescent="0.25">
      <c r="A3189" t="str">
        <f t="shared" si="49"/>
        <v>NHBW_GC_226</v>
      </c>
      <c r="B3189">
        <v>226</v>
      </c>
      <c r="C3189" t="s">
        <v>3</v>
      </c>
      <c r="D3189" s="83">
        <v>6.1E-6</v>
      </c>
      <c r="E3189" t="s">
        <v>41</v>
      </c>
      <c r="F3189" t="s">
        <v>47</v>
      </c>
    </row>
    <row r="3190" spans="1:6" x14ac:dyDescent="0.25">
      <c r="A3190" t="str">
        <f t="shared" si="49"/>
        <v>NHBW_GC_228</v>
      </c>
      <c r="B3190">
        <v>228</v>
      </c>
      <c r="C3190" t="s">
        <v>3</v>
      </c>
      <c r="D3190" s="83">
        <v>3.0000000000000001E-6</v>
      </c>
      <c r="E3190" t="s">
        <v>41</v>
      </c>
      <c r="F3190" t="s">
        <v>47</v>
      </c>
    </row>
    <row r="3191" spans="1:6" x14ac:dyDescent="0.25">
      <c r="A3191" t="str">
        <f t="shared" si="49"/>
        <v>NHBW_GC_230</v>
      </c>
      <c r="B3191">
        <v>230</v>
      </c>
      <c r="C3191" t="s">
        <v>3</v>
      </c>
      <c r="D3191">
        <v>0</v>
      </c>
      <c r="E3191" t="s">
        <v>41</v>
      </c>
      <c r="F3191" t="s">
        <v>47</v>
      </c>
    </row>
    <row r="3192" spans="1:6" x14ac:dyDescent="0.25">
      <c r="A3192" t="str">
        <f t="shared" si="49"/>
        <v>NHBW_GC_232</v>
      </c>
      <c r="B3192">
        <v>232</v>
      </c>
      <c r="C3192" t="s">
        <v>3</v>
      </c>
      <c r="D3192">
        <v>0</v>
      </c>
      <c r="E3192" t="s">
        <v>41</v>
      </c>
      <c r="F3192" t="s">
        <v>47</v>
      </c>
    </row>
    <row r="3193" spans="1:6" x14ac:dyDescent="0.25">
      <c r="A3193" t="str">
        <f t="shared" si="49"/>
        <v>NHBW_GC_234</v>
      </c>
      <c r="B3193">
        <v>234</v>
      </c>
      <c r="C3193" t="s">
        <v>3</v>
      </c>
      <c r="D3193">
        <v>0</v>
      </c>
      <c r="E3193" t="s">
        <v>41</v>
      </c>
      <c r="F3193" t="s">
        <v>47</v>
      </c>
    </row>
    <row r="3194" spans="1:6" x14ac:dyDescent="0.25">
      <c r="A3194" t="str">
        <f t="shared" si="49"/>
        <v>NHBW_GC_236</v>
      </c>
      <c r="B3194">
        <v>236</v>
      </c>
      <c r="C3194" t="s">
        <v>3</v>
      </c>
      <c r="D3194">
        <v>0</v>
      </c>
      <c r="E3194" t="s">
        <v>41</v>
      </c>
      <c r="F3194" t="s">
        <v>47</v>
      </c>
    </row>
    <row r="3195" spans="1:6" x14ac:dyDescent="0.25">
      <c r="A3195" t="str">
        <f t="shared" si="49"/>
        <v>NHBW_GC_238</v>
      </c>
      <c r="B3195">
        <v>238</v>
      </c>
      <c r="C3195" t="s">
        <v>3</v>
      </c>
      <c r="D3195">
        <v>0</v>
      </c>
      <c r="E3195" t="s">
        <v>41</v>
      </c>
      <c r="F3195" t="s">
        <v>47</v>
      </c>
    </row>
    <row r="3196" spans="1:6" x14ac:dyDescent="0.25">
      <c r="A3196" t="str">
        <f t="shared" si="49"/>
        <v>NHBW_GC_240</v>
      </c>
      <c r="B3196">
        <v>240</v>
      </c>
      <c r="C3196" t="s">
        <v>3</v>
      </c>
      <c r="D3196">
        <v>0</v>
      </c>
      <c r="E3196" t="s">
        <v>41</v>
      </c>
      <c r="F3196" t="s">
        <v>47</v>
      </c>
    </row>
    <row r="3197" spans="1:6" x14ac:dyDescent="0.25">
      <c r="A3197" t="str">
        <f t="shared" si="49"/>
        <v>NHBW_GC_242</v>
      </c>
      <c r="B3197">
        <v>242</v>
      </c>
      <c r="C3197" t="s">
        <v>3</v>
      </c>
      <c r="D3197">
        <v>0</v>
      </c>
      <c r="E3197" t="s">
        <v>41</v>
      </c>
      <c r="F3197" t="s">
        <v>47</v>
      </c>
    </row>
    <row r="3198" spans="1:6" x14ac:dyDescent="0.25">
      <c r="A3198" t="str">
        <f t="shared" si="49"/>
        <v>NHBW_GC_244</v>
      </c>
      <c r="B3198">
        <v>244</v>
      </c>
      <c r="C3198" t="s">
        <v>3</v>
      </c>
      <c r="D3198">
        <v>0</v>
      </c>
      <c r="E3198" t="s">
        <v>41</v>
      </c>
      <c r="F3198" t="s">
        <v>47</v>
      </c>
    </row>
    <row r="3199" spans="1:6" x14ac:dyDescent="0.25">
      <c r="A3199" t="str">
        <f t="shared" si="49"/>
        <v>NHBW_GC_246</v>
      </c>
      <c r="B3199">
        <v>246</v>
      </c>
      <c r="C3199" t="s">
        <v>3</v>
      </c>
      <c r="D3199">
        <v>0</v>
      </c>
      <c r="E3199" t="s">
        <v>41</v>
      </c>
      <c r="F3199" t="s">
        <v>47</v>
      </c>
    </row>
    <row r="3200" spans="1:6" x14ac:dyDescent="0.25">
      <c r="A3200" t="str">
        <f t="shared" si="49"/>
        <v>NHBW_GC_248</v>
      </c>
      <c r="B3200">
        <v>248</v>
      </c>
      <c r="C3200" t="s">
        <v>3</v>
      </c>
      <c r="D3200">
        <v>0</v>
      </c>
      <c r="E3200" t="s">
        <v>41</v>
      </c>
      <c r="F3200" t="s">
        <v>47</v>
      </c>
    </row>
    <row r="3201" spans="1:6" x14ac:dyDescent="0.25">
      <c r="A3201" t="str">
        <f t="shared" si="49"/>
        <v>NHBW_GC_250</v>
      </c>
      <c r="B3201">
        <v>250</v>
      </c>
      <c r="C3201" t="s">
        <v>3</v>
      </c>
      <c r="D3201">
        <v>0</v>
      </c>
      <c r="E3201" t="s">
        <v>41</v>
      </c>
      <c r="F3201" t="s">
        <v>47</v>
      </c>
    </row>
    <row r="3202" spans="1:6" x14ac:dyDescent="0.25">
      <c r="A3202" t="str">
        <f t="shared" ref="A3202:A3265" si="50">C3202&amp;"_"&amp;E3202&amp;"_"&amp;B3202</f>
        <v>NHBW_GC_252</v>
      </c>
      <c r="B3202">
        <v>252</v>
      </c>
      <c r="C3202" t="s">
        <v>3</v>
      </c>
      <c r="D3202">
        <v>0</v>
      </c>
      <c r="E3202" t="s">
        <v>41</v>
      </c>
      <c r="F3202" t="s">
        <v>47</v>
      </c>
    </row>
    <row r="3203" spans="1:6" x14ac:dyDescent="0.25">
      <c r="A3203" t="str">
        <f t="shared" si="50"/>
        <v>NHBW_GC_254</v>
      </c>
      <c r="B3203">
        <v>254</v>
      </c>
      <c r="C3203" t="s">
        <v>3</v>
      </c>
      <c r="D3203">
        <v>0</v>
      </c>
      <c r="E3203" t="s">
        <v>41</v>
      </c>
      <c r="F3203" t="s">
        <v>47</v>
      </c>
    </row>
    <row r="3204" spans="1:6" x14ac:dyDescent="0.25">
      <c r="A3204" t="str">
        <f t="shared" si="50"/>
        <v>NHBW_GC_256</v>
      </c>
      <c r="B3204">
        <v>256</v>
      </c>
      <c r="C3204" t="s">
        <v>3</v>
      </c>
      <c r="D3204">
        <v>0</v>
      </c>
      <c r="E3204" t="s">
        <v>41</v>
      </c>
      <c r="F3204" t="s">
        <v>47</v>
      </c>
    </row>
    <row r="3205" spans="1:6" x14ac:dyDescent="0.25">
      <c r="A3205" t="str">
        <f t="shared" si="50"/>
        <v>NHBW_GC_258</v>
      </c>
      <c r="B3205">
        <v>258</v>
      </c>
      <c r="C3205" t="s">
        <v>3</v>
      </c>
      <c r="D3205">
        <v>0</v>
      </c>
      <c r="E3205" t="s">
        <v>41</v>
      </c>
      <c r="F3205" t="s">
        <v>47</v>
      </c>
    </row>
    <row r="3206" spans="1:6" x14ac:dyDescent="0.25">
      <c r="A3206" t="str">
        <f t="shared" si="50"/>
        <v>NHBW_GC_260</v>
      </c>
      <c r="B3206">
        <v>260</v>
      </c>
      <c r="C3206" t="s">
        <v>3</v>
      </c>
      <c r="D3206">
        <v>0</v>
      </c>
      <c r="E3206" t="s">
        <v>41</v>
      </c>
      <c r="F3206" t="s">
        <v>47</v>
      </c>
    </row>
    <row r="3207" spans="1:6" x14ac:dyDescent="0.25">
      <c r="A3207" t="str">
        <f t="shared" si="50"/>
        <v>NHBW_GC_262</v>
      </c>
      <c r="B3207">
        <v>262</v>
      </c>
      <c r="C3207" t="s">
        <v>3</v>
      </c>
      <c r="D3207">
        <v>0</v>
      </c>
      <c r="E3207" t="s">
        <v>41</v>
      </c>
      <c r="F3207" t="s">
        <v>47</v>
      </c>
    </row>
    <row r="3208" spans="1:6" x14ac:dyDescent="0.25">
      <c r="A3208" t="str">
        <f t="shared" si="50"/>
        <v>NHBW_GC_264</v>
      </c>
      <c r="B3208">
        <v>264</v>
      </c>
      <c r="C3208" t="s">
        <v>3</v>
      </c>
      <c r="D3208">
        <v>0</v>
      </c>
      <c r="E3208" t="s">
        <v>41</v>
      </c>
      <c r="F3208" t="s">
        <v>47</v>
      </c>
    </row>
    <row r="3209" spans="1:6" x14ac:dyDescent="0.25">
      <c r="A3209" t="str">
        <f t="shared" si="50"/>
        <v>NHBW_GC_266</v>
      </c>
      <c r="B3209">
        <v>266</v>
      </c>
      <c r="C3209" t="s">
        <v>3</v>
      </c>
      <c r="D3209">
        <v>0</v>
      </c>
      <c r="E3209" t="s">
        <v>41</v>
      </c>
      <c r="F3209" t="s">
        <v>47</v>
      </c>
    </row>
    <row r="3210" spans="1:6" x14ac:dyDescent="0.25">
      <c r="A3210" t="str">
        <f t="shared" si="50"/>
        <v>NHBW_GC_268</v>
      </c>
      <c r="B3210">
        <v>268</v>
      </c>
      <c r="C3210" t="s">
        <v>3</v>
      </c>
      <c r="D3210">
        <v>0</v>
      </c>
      <c r="E3210" t="s">
        <v>41</v>
      </c>
      <c r="F3210" t="s">
        <v>47</v>
      </c>
    </row>
    <row r="3211" spans="1:6" x14ac:dyDescent="0.25">
      <c r="A3211" t="str">
        <f t="shared" si="50"/>
        <v>NHBW_GC_270</v>
      </c>
      <c r="B3211">
        <v>270</v>
      </c>
      <c r="C3211" t="s">
        <v>3</v>
      </c>
      <c r="D3211">
        <v>0</v>
      </c>
      <c r="E3211" t="s">
        <v>41</v>
      </c>
      <c r="F3211" t="s">
        <v>47</v>
      </c>
    </row>
    <row r="3212" spans="1:6" x14ac:dyDescent="0.25">
      <c r="A3212" t="str">
        <f t="shared" si="50"/>
        <v>NHBW_GC_272</v>
      </c>
      <c r="B3212">
        <v>272</v>
      </c>
      <c r="C3212" t="s">
        <v>3</v>
      </c>
      <c r="D3212">
        <v>0</v>
      </c>
      <c r="E3212" t="s">
        <v>41</v>
      </c>
      <c r="F3212" t="s">
        <v>47</v>
      </c>
    </row>
    <row r="3213" spans="1:6" x14ac:dyDescent="0.25">
      <c r="A3213" t="str">
        <f t="shared" si="50"/>
        <v>NHBW_GC_274</v>
      </c>
      <c r="B3213">
        <v>274</v>
      </c>
      <c r="C3213" t="s">
        <v>3</v>
      </c>
      <c r="D3213">
        <v>0</v>
      </c>
      <c r="E3213" t="s">
        <v>41</v>
      </c>
      <c r="F3213" t="s">
        <v>47</v>
      </c>
    </row>
    <row r="3214" spans="1:6" x14ac:dyDescent="0.25">
      <c r="A3214" t="str">
        <f t="shared" si="50"/>
        <v>NHBW_GC_276</v>
      </c>
      <c r="B3214">
        <v>276</v>
      </c>
      <c r="C3214" t="s">
        <v>3</v>
      </c>
      <c r="D3214">
        <v>0</v>
      </c>
      <c r="E3214" t="s">
        <v>41</v>
      </c>
      <c r="F3214" t="s">
        <v>47</v>
      </c>
    </row>
    <row r="3215" spans="1:6" x14ac:dyDescent="0.25">
      <c r="A3215" t="str">
        <f t="shared" si="50"/>
        <v>NHBW_GC_278</v>
      </c>
      <c r="B3215">
        <v>278</v>
      </c>
      <c r="C3215" t="s">
        <v>3</v>
      </c>
      <c r="D3215">
        <v>0</v>
      </c>
      <c r="E3215" t="s">
        <v>41</v>
      </c>
      <c r="F3215" t="s">
        <v>47</v>
      </c>
    </row>
    <row r="3216" spans="1:6" x14ac:dyDescent="0.25">
      <c r="A3216" t="str">
        <f t="shared" si="50"/>
        <v>NHBW_GC_280</v>
      </c>
      <c r="B3216">
        <v>280</v>
      </c>
      <c r="C3216" t="s">
        <v>3</v>
      </c>
      <c r="D3216">
        <v>0</v>
      </c>
      <c r="E3216" t="s">
        <v>41</v>
      </c>
      <c r="F3216" t="s">
        <v>47</v>
      </c>
    </row>
    <row r="3217" spans="1:6" x14ac:dyDescent="0.25">
      <c r="A3217" t="str">
        <f t="shared" si="50"/>
        <v>NHBW_GC_282</v>
      </c>
      <c r="B3217">
        <v>282</v>
      </c>
      <c r="C3217" t="s">
        <v>3</v>
      </c>
      <c r="D3217">
        <v>0</v>
      </c>
      <c r="E3217" t="s">
        <v>41</v>
      </c>
      <c r="F3217" t="s">
        <v>47</v>
      </c>
    </row>
    <row r="3218" spans="1:6" x14ac:dyDescent="0.25">
      <c r="A3218" t="str">
        <f t="shared" si="50"/>
        <v>NHBW_GC_284</v>
      </c>
      <c r="B3218">
        <v>284</v>
      </c>
      <c r="C3218" t="s">
        <v>3</v>
      </c>
      <c r="D3218">
        <v>0</v>
      </c>
      <c r="E3218" t="s">
        <v>41</v>
      </c>
      <c r="F3218" t="s">
        <v>47</v>
      </c>
    </row>
    <row r="3219" spans="1:6" x14ac:dyDescent="0.25">
      <c r="A3219" t="str">
        <f t="shared" si="50"/>
        <v>NHBW_GC_286</v>
      </c>
      <c r="B3219">
        <v>286</v>
      </c>
      <c r="C3219" t="s">
        <v>3</v>
      </c>
      <c r="D3219">
        <v>0</v>
      </c>
      <c r="E3219" t="s">
        <v>41</v>
      </c>
      <c r="F3219" t="s">
        <v>47</v>
      </c>
    </row>
    <row r="3220" spans="1:6" x14ac:dyDescent="0.25">
      <c r="A3220" t="str">
        <f t="shared" si="50"/>
        <v>NHBW_GC_288</v>
      </c>
      <c r="B3220">
        <v>288</v>
      </c>
      <c r="C3220" t="s">
        <v>3</v>
      </c>
      <c r="D3220">
        <v>0</v>
      </c>
      <c r="E3220" t="s">
        <v>41</v>
      </c>
      <c r="F3220" t="s">
        <v>47</v>
      </c>
    </row>
    <row r="3221" spans="1:6" x14ac:dyDescent="0.25">
      <c r="A3221" t="str">
        <f t="shared" si="50"/>
        <v>NHBW_GC_290</v>
      </c>
      <c r="B3221">
        <v>290</v>
      </c>
      <c r="C3221" t="s">
        <v>3</v>
      </c>
      <c r="D3221">
        <v>0</v>
      </c>
      <c r="E3221" t="s">
        <v>41</v>
      </c>
      <c r="F3221" t="s">
        <v>47</v>
      </c>
    </row>
    <row r="3222" spans="1:6" x14ac:dyDescent="0.25">
      <c r="A3222" t="str">
        <f t="shared" si="50"/>
        <v>NHBW_GC_292</v>
      </c>
      <c r="B3222">
        <v>292</v>
      </c>
      <c r="C3222" t="s">
        <v>3</v>
      </c>
      <c r="D3222">
        <v>0</v>
      </c>
      <c r="E3222" t="s">
        <v>41</v>
      </c>
      <c r="F3222" t="s">
        <v>47</v>
      </c>
    </row>
    <row r="3223" spans="1:6" x14ac:dyDescent="0.25">
      <c r="A3223" t="str">
        <f t="shared" si="50"/>
        <v>NHBW_GC_294</v>
      </c>
      <c r="B3223">
        <v>294</v>
      </c>
      <c r="C3223" t="s">
        <v>3</v>
      </c>
      <c r="D3223">
        <v>0</v>
      </c>
      <c r="E3223" t="s">
        <v>41</v>
      </c>
      <c r="F3223" t="s">
        <v>47</v>
      </c>
    </row>
    <row r="3224" spans="1:6" x14ac:dyDescent="0.25">
      <c r="A3224" t="str">
        <f t="shared" si="50"/>
        <v>NHBW_GC_296</v>
      </c>
      <c r="B3224">
        <v>296</v>
      </c>
      <c r="C3224" t="s">
        <v>3</v>
      </c>
      <c r="D3224">
        <v>0</v>
      </c>
      <c r="E3224" t="s">
        <v>41</v>
      </c>
      <c r="F3224" t="s">
        <v>47</v>
      </c>
    </row>
    <row r="3225" spans="1:6" x14ac:dyDescent="0.25">
      <c r="A3225" t="str">
        <f t="shared" si="50"/>
        <v>NHBW_GC_298</v>
      </c>
      <c r="B3225">
        <v>298</v>
      </c>
      <c r="C3225" t="s">
        <v>3</v>
      </c>
      <c r="D3225">
        <v>0</v>
      </c>
      <c r="E3225" t="s">
        <v>41</v>
      </c>
      <c r="F3225" t="s">
        <v>47</v>
      </c>
    </row>
    <row r="3226" spans="1:6" x14ac:dyDescent="0.25">
      <c r="A3226" t="str">
        <f t="shared" si="50"/>
        <v>NHBW_GC_300</v>
      </c>
      <c r="B3226">
        <v>300</v>
      </c>
      <c r="C3226" t="s">
        <v>3</v>
      </c>
      <c r="D3226">
        <v>0</v>
      </c>
      <c r="E3226" t="s">
        <v>41</v>
      </c>
      <c r="F3226" t="s">
        <v>47</v>
      </c>
    </row>
    <row r="3227" spans="1:6" x14ac:dyDescent="0.25">
      <c r="A3227" t="str">
        <f t="shared" si="50"/>
        <v>NHBW_GC_302</v>
      </c>
      <c r="B3227">
        <v>302</v>
      </c>
      <c r="C3227" t="s">
        <v>3</v>
      </c>
      <c r="D3227">
        <v>0</v>
      </c>
      <c r="E3227" t="s">
        <v>41</v>
      </c>
      <c r="F3227" t="s">
        <v>47</v>
      </c>
    </row>
    <row r="3228" spans="1:6" x14ac:dyDescent="0.25">
      <c r="A3228" t="str">
        <f t="shared" si="50"/>
        <v>NHBW_GC_304</v>
      </c>
      <c r="B3228">
        <v>304</v>
      </c>
      <c r="C3228" t="s">
        <v>3</v>
      </c>
      <c r="D3228">
        <v>0</v>
      </c>
      <c r="E3228" t="s">
        <v>41</v>
      </c>
      <c r="F3228" t="s">
        <v>47</v>
      </c>
    </row>
    <row r="3229" spans="1:6" x14ac:dyDescent="0.25">
      <c r="A3229" t="str">
        <f t="shared" si="50"/>
        <v>NHBW_GC_306</v>
      </c>
      <c r="B3229">
        <v>306</v>
      </c>
      <c r="C3229" t="s">
        <v>3</v>
      </c>
      <c r="D3229">
        <v>0</v>
      </c>
      <c r="E3229" t="s">
        <v>41</v>
      </c>
      <c r="F3229" t="s">
        <v>47</v>
      </c>
    </row>
    <row r="3230" spans="1:6" x14ac:dyDescent="0.25">
      <c r="A3230" t="str">
        <f t="shared" si="50"/>
        <v>NHBW_GC_308</v>
      </c>
      <c r="B3230">
        <v>308</v>
      </c>
      <c r="C3230" t="s">
        <v>3</v>
      </c>
      <c r="D3230">
        <v>0</v>
      </c>
      <c r="E3230" t="s">
        <v>41</v>
      </c>
      <c r="F3230" t="s">
        <v>47</v>
      </c>
    </row>
    <row r="3231" spans="1:6" x14ac:dyDescent="0.25">
      <c r="A3231" t="str">
        <f t="shared" si="50"/>
        <v>NHBW_GC_310</v>
      </c>
      <c r="B3231">
        <v>310</v>
      </c>
      <c r="C3231" t="s">
        <v>3</v>
      </c>
      <c r="D3231">
        <v>0</v>
      </c>
      <c r="E3231" t="s">
        <v>41</v>
      </c>
      <c r="F3231" t="s">
        <v>47</v>
      </c>
    </row>
    <row r="3232" spans="1:6" x14ac:dyDescent="0.25">
      <c r="A3232" t="str">
        <f t="shared" si="50"/>
        <v>NHBW_GC_312</v>
      </c>
      <c r="B3232">
        <v>312</v>
      </c>
      <c r="C3232" t="s">
        <v>3</v>
      </c>
      <c r="D3232">
        <v>0</v>
      </c>
      <c r="E3232" t="s">
        <v>41</v>
      </c>
      <c r="F3232" t="s">
        <v>47</v>
      </c>
    </row>
    <row r="3233" spans="1:6" x14ac:dyDescent="0.25">
      <c r="A3233" t="str">
        <f t="shared" si="50"/>
        <v>NHBW_GC_314</v>
      </c>
      <c r="B3233">
        <v>314</v>
      </c>
      <c r="C3233" t="s">
        <v>3</v>
      </c>
      <c r="D3233">
        <v>0</v>
      </c>
      <c r="E3233" t="s">
        <v>41</v>
      </c>
      <c r="F3233" t="s">
        <v>47</v>
      </c>
    </row>
    <row r="3234" spans="1:6" x14ac:dyDescent="0.25">
      <c r="A3234" t="str">
        <f t="shared" si="50"/>
        <v>NHBW_GC_316</v>
      </c>
      <c r="B3234">
        <v>316</v>
      </c>
      <c r="C3234" t="s">
        <v>3</v>
      </c>
      <c r="D3234">
        <v>0</v>
      </c>
      <c r="E3234" t="s">
        <v>41</v>
      </c>
      <c r="F3234" t="s">
        <v>47</v>
      </c>
    </row>
    <row r="3235" spans="1:6" x14ac:dyDescent="0.25">
      <c r="A3235" t="str">
        <f t="shared" si="50"/>
        <v>NHBW_GC_318</v>
      </c>
      <c r="B3235">
        <v>318</v>
      </c>
      <c r="C3235" t="s">
        <v>3</v>
      </c>
      <c r="D3235">
        <v>0</v>
      </c>
      <c r="E3235" t="s">
        <v>41</v>
      </c>
      <c r="F3235" t="s">
        <v>47</v>
      </c>
    </row>
    <row r="3236" spans="1:6" x14ac:dyDescent="0.25">
      <c r="A3236" t="str">
        <f t="shared" si="50"/>
        <v>NHBW_GC_320</v>
      </c>
      <c r="B3236">
        <v>320</v>
      </c>
      <c r="C3236" t="s">
        <v>3</v>
      </c>
      <c r="D3236">
        <v>0</v>
      </c>
      <c r="E3236" t="s">
        <v>41</v>
      </c>
      <c r="F3236" t="s">
        <v>47</v>
      </c>
    </row>
    <row r="3237" spans="1:6" x14ac:dyDescent="0.25">
      <c r="A3237" t="str">
        <f t="shared" si="50"/>
        <v>NHBW_GC_322</v>
      </c>
      <c r="B3237">
        <v>322</v>
      </c>
      <c r="C3237" t="s">
        <v>3</v>
      </c>
      <c r="D3237">
        <v>0</v>
      </c>
      <c r="E3237" t="s">
        <v>41</v>
      </c>
      <c r="F3237" t="s">
        <v>47</v>
      </c>
    </row>
    <row r="3238" spans="1:6" x14ac:dyDescent="0.25">
      <c r="A3238" t="str">
        <f t="shared" si="50"/>
        <v>NHBW_GC_324</v>
      </c>
      <c r="B3238">
        <v>324</v>
      </c>
      <c r="C3238" t="s">
        <v>3</v>
      </c>
      <c r="D3238">
        <v>0</v>
      </c>
      <c r="E3238" t="s">
        <v>41</v>
      </c>
      <c r="F3238" t="s">
        <v>47</v>
      </c>
    </row>
    <row r="3239" spans="1:6" x14ac:dyDescent="0.25">
      <c r="A3239" t="str">
        <f t="shared" si="50"/>
        <v>NHBW_GC_326</v>
      </c>
      <c r="B3239">
        <v>326</v>
      </c>
      <c r="C3239" t="s">
        <v>3</v>
      </c>
      <c r="D3239">
        <v>0</v>
      </c>
      <c r="E3239" t="s">
        <v>41</v>
      </c>
      <c r="F3239" t="s">
        <v>47</v>
      </c>
    </row>
    <row r="3240" spans="1:6" x14ac:dyDescent="0.25">
      <c r="A3240" t="str">
        <f t="shared" si="50"/>
        <v>NHBW_GC_328</v>
      </c>
      <c r="B3240">
        <v>328</v>
      </c>
      <c r="C3240" t="s">
        <v>3</v>
      </c>
      <c r="D3240">
        <v>0</v>
      </c>
      <c r="E3240" t="s">
        <v>41</v>
      </c>
      <c r="F3240" t="s">
        <v>47</v>
      </c>
    </row>
    <row r="3241" spans="1:6" x14ac:dyDescent="0.25">
      <c r="A3241" t="str">
        <f t="shared" si="50"/>
        <v>NHBW_GC_330</v>
      </c>
      <c r="B3241">
        <v>330</v>
      </c>
      <c r="C3241" t="s">
        <v>3</v>
      </c>
      <c r="D3241">
        <v>0</v>
      </c>
      <c r="E3241" t="s">
        <v>41</v>
      </c>
      <c r="F3241" t="s">
        <v>47</v>
      </c>
    </row>
    <row r="3242" spans="1:6" x14ac:dyDescent="0.25">
      <c r="A3242" t="str">
        <f t="shared" si="50"/>
        <v>NHBW_GC_332</v>
      </c>
      <c r="B3242">
        <v>332</v>
      </c>
      <c r="C3242" t="s">
        <v>3</v>
      </c>
      <c r="D3242">
        <v>0</v>
      </c>
      <c r="E3242" t="s">
        <v>41</v>
      </c>
      <c r="F3242" t="s">
        <v>47</v>
      </c>
    </row>
    <row r="3243" spans="1:6" x14ac:dyDescent="0.25">
      <c r="A3243" t="str">
        <f t="shared" si="50"/>
        <v>NHBW_GC_334</v>
      </c>
      <c r="B3243">
        <v>334</v>
      </c>
      <c r="C3243" t="s">
        <v>3</v>
      </c>
      <c r="D3243">
        <v>0</v>
      </c>
      <c r="E3243" t="s">
        <v>41</v>
      </c>
      <c r="F3243" t="s">
        <v>47</v>
      </c>
    </row>
    <row r="3244" spans="1:6" x14ac:dyDescent="0.25">
      <c r="A3244" t="str">
        <f t="shared" si="50"/>
        <v>NHBW_GC_336</v>
      </c>
      <c r="B3244">
        <v>336</v>
      </c>
      <c r="C3244" t="s">
        <v>3</v>
      </c>
      <c r="D3244">
        <v>0</v>
      </c>
      <c r="E3244" t="s">
        <v>41</v>
      </c>
      <c r="F3244" t="s">
        <v>47</v>
      </c>
    </row>
    <row r="3245" spans="1:6" x14ac:dyDescent="0.25">
      <c r="A3245" t="str">
        <f t="shared" si="50"/>
        <v>NHBW_GC_338</v>
      </c>
      <c r="B3245">
        <v>338</v>
      </c>
      <c r="C3245" t="s">
        <v>3</v>
      </c>
      <c r="D3245">
        <v>0</v>
      </c>
      <c r="E3245" t="s">
        <v>41</v>
      </c>
      <c r="F3245" t="s">
        <v>47</v>
      </c>
    </row>
    <row r="3246" spans="1:6" x14ac:dyDescent="0.25">
      <c r="A3246" t="str">
        <f t="shared" si="50"/>
        <v>NHBW_GC_340</v>
      </c>
      <c r="B3246">
        <v>340</v>
      </c>
      <c r="C3246" t="s">
        <v>3</v>
      </c>
      <c r="D3246">
        <v>0</v>
      </c>
      <c r="E3246" t="s">
        <v>41</v>
      </c>
      <c r="F3246" t="s">
        <v>47</v>
      </c>
    </row>
    <row r="3247" spans="1:6" x14ac:dyDescent="0.25">
      <c r="A3247" t="str">
        <f t="shared" si="50"/>
        <v>NHBW_GC_342</v>
      </c>
      <c r="B3247">
        <v>342</v>
      </c>
      <c r="C3247" t="s">
        <v>3</v>
      </c>
      <c r="D3247">
        <v>0</v>
      </c>
      <c r="E3247" t="s">
        <v>41</v>
      </c>
      <c r="F3247" t="s">
        <v>47</v>
      </c>
    </row>
    <row r="3248" spans="1:6" x14ac:dyDescent="0.25">
      <c r="A3248" t="str">
        <f t="shared" si="50"/>
        <v>NHBW_GC_344</v>
      </c>
      <c r="B3248">
        <v>344</v>
      </c>
      <c r="C3248" t="s">
        <v>3</v>
      </c>
      <c r="D3248">
        <v>0</v>
      </c>
      <c r="E3248" t="s">
        <v>41</v>
      </c>
      <c r="F3248" t="s">
        <v>47</v>
      </c>
    </row>
    <row r="3249" spans="1:6" x14ac:dyDescent="0.25">
      <c r="A3249" t="str">
        <f t="shared" si="50"/>
        <v>NHBW_GC_346</v>
      </c>
      <c r="B3249">
        <v>346</v>
      </c>
      <c r="C3249" t="s">
        <v>3</v>
      </c>
      <c r="D3249">
        <v>0</v>
      </c>
      <c r="E3249" t="s">
        <v>41</v>
      </c>
      <c r="F3249" t="s">
        <v>47</v>
      </c>
    </row>
    <row r="3250" spans="1:6" x14ac:dyDescent="0.25">
      <c r="A3250" t="str">
        <f t="shared" si="50"/>
        <v>NHBW_GC_348</v>
      </c>
      <c r="B3250">
        <v>348</v>
      </c>
      <c r="C3250" t="s">
        <v>3</v>
      </c>
      <c r="D3250">
        <v>0</v>
      </c>
      <c r="E3250" t="s">
        <v>41</v>
      </c>
      <c r="F3250" t="s">
        <v>47</v>
      </c>
    </row>
    <row r="3251" spans="1:6" x14ac:dyDescent="0.25">
      <c r="A3251" t="str">
        <f t="shared" si="50"/>
        <v>NHBW_GC_350</v>
      </c>
      <c r="B3251">
        <v>350</v>
      </c>
      <c r="C3251" t="s">
        <v>3</v>
      </c>
      <c r="D3251">
        <v>0</v>
      </c>
      <c r="E3251" t="s">
        <v>41</v>
      </c>
      <c r="F3251" t="s">
        <v>47</v>
      </c>
    </row>
    <row r="3252" spans="1:6" x14ac:dyDescent="0.25">
      <c r="A3252" t="str">
        <f t="shared" si="50"/>
        <v>NHBW_GC_352</v>
      </c>
      <c r="B3252">
        <v>352</v>
      </c>
      <c r="C3252" t="s">
        <v>3</v>
      </c>
      <c r="D3252">
        <v>0</v>
      </c>
      <c r="E3252" t="s">
        <v>41</v>
      </c>
      <c r="F3252" t="s">
        <v>47</v>
      </c>
    </row>
    <row r="3253" spans="1:6" x14ac:dyDescent="0.25">
      <c r="A3253" t="str">
        <f t="shared" si="50"/>
        <v>NHBW_GC_354</v>
      </c>
      <c r="B3253">
        <v>354</v>
      </c>
      <c r="C3253" t="s">
        <v>3</v>
      </c>
      <c r="D3253">
        <v>0</v>
      </c>
      <c r="E3253" t="s">
        <v>41</v>
      </c>
      <c r="F3253" t="s">
        <v>47</v>
      </c>
    </row>
    <row r="3254" spans="1:6" x14ac:dyDescent="0.25">
      <c r="A3254" t="str">
        <f t="shared" si="50"/>
        <v>NHBW_GC_356</v>
      </c>
      <c r="B3254">
        <v>356</v>
      </c>
      <c r="C3254" t="s">
        <v>3</v>
      </c>
      <c r="D3254">
        <v>0</v>
      </c>
      <c r="E3254" t="s">
        <v>41</v>
      </c>
      <c r="F3254" t="s">
        <v>47</v>
      </c>
    </row>
    <row r="3255" spans="1:6" x14ac:dyDescent="0.25">
      <c r="A3255" t="str">
        <f t="shared" si="50"/>
        <v>NHBW_GC_358</v>
      </c>
      <c r="B3255">
        <v>358</v>
      </c>
      <c r="C3255" t="s">
        <v>3</v>
      </c>
      <c r="D3255">
        <v>0</v>
      </c>
      <c r="E3255" t="s">
        <v>41</v>
      </c>
      <c r="F3255" t="s">
        <v>47</v>
      </c>
    </row>
    <row r="3256" spans="1:6" x14ac:dyDescent="0.25">
      <c r="A3256" t="str">
        <f t="shared" si="50"/>
        <v>NHBW_GC_360</v>
      </c>
      <c r="B3256">
        <v>360</v>
      </c>
      <c r="C3256" t="s">
        <v>3</v>
      </c>
      <c r="D3256">
        <v>0</v>
      </c>
      <c r="E3256" t="s">
        <v>41</v>
      </c>
      <c r="F3256" t="s">
        <v>47</v>
      </c>
    </row>
    <row r="3257" spans="1:6" x14ac:dyDescent="0.25">
      <c r="A3257" t="str">
        <f t="shared" si="50"/>
        <v>NHBW_GC_362</v>
      </c>
      <c r="B3257">
        <v>362</v>
      </c>
      <c r="C3257" t="s">
        <v>3</v>
      </c>
      <c r="D3257">
        <v>0</v>
      </c>
      <c r="E3257" t="s">
        <v>41</v>
      </c>
      <c r="F3257" t="s">
        <v>47</v>
      </c>
    </row>
    <row r="3258" spans="1:6" x14ac:dyDescent="0.25">
      <c r="A3258" t="str">
        <f t="shared" si="50"/>
        <v>NHBW_GC_364</v>
      </c>
      <c r="B3258">
        <v>364</v>
      </c>
      <c r="C3258" t="s">
        <v>3</v>
      </c>
      <c r="D3258">
        <v>0</v>
      </c>
      <c r="E3258" t="s">
        <v>41</v>
      </c>
      <c r="F3258" t="s">
        <v>47</v>
      </c>
    </row>
    <row r="3259" spans="1:6" x14ac:dyDescent="0.25">
      <c r="A3259" t="str">
        <f t="shared" si="50"/>
        <v>NHBW_GC_366</v>
      </c>
      <c r="B3259">
        <v>366</v>
      </c>
      <c r="C3259" t="s">
        <v>3</v>
      </c>
      <c r="D3259">
        <v>0</v>
      </c>
      <c r="E3259" t="s">
        <v>41</v>
      </c>
      <c r="F3259" t="s">
        <v>47</v>
      </c>
    </row>
    <row r="3260" spans="1:6" x14ac:dyDescent="0.25">
      <c r="A3260" t="str">
        <f t="shared" si="50"/>
        <v>NHBW_GC_368</v>
      </c>
      <c r="B3260">
        <v>368</v>
      </c>
      <c r="C3260" t="s">
        <v>3</v>
      </c>
      <c r="D3260">
        <v>0</v>
      </c>
      <c r="E3260" t="s">
        <v>41</v>
      </c>
      <c r="F3260" t="s">
        <v>47</v>
      </c>
    </row>
    <row r="3261" spans="1:6" x14ac:dyDescent="0.25">
      <c r="A3261" t="str">
        <f t="shared" si="50"/>
        <v>NHBW_GC_370</v>
      </c>
      <c r="B3261">
        <v>370</v>
      </c>
      <c r="C3261" t="s">
        <v>3</v>
      </c>
      <c r="D3261">
        <v>0</v>
      </c>
      <c r="E3261" t="s">
        <v>41</v>
      </c>
      <c r="F3261" t="s">
        <v>47</v>
      </c>
    </row>
    <row r="3262" spans="1:6" x14ac:dyDescent="0.25">
      <c r="A3262" t="str">
        <f t="shared" si="50"/>
        <v>NHBW_GC_372</v>
      </c>
      <c r="B3262">
        <v>372</v>
      </c>
      <c r="C3262" t="s">
        <v>3</v>
      </c>
      <c r="D3262">
        <v>0</v>
      </c>
      <c r="E3262" t="s">
        <v>41</v>
      </c>
      <c r="F3262" t="s">
        <v>47</v>
      </c>
    </row>
    <row r="3263" spans="1:6" x14ac:dyDescent="0.25">
      <c r="A3263" t="str">
        <f t="shared" si="50"/>
        <v>NHBW_GC_374</v>
      </c>
      <c r="B3263">
        <v>374</v>
      </c>
      <c r="C3263" t="s">
        <v>3</v>
      </c>
      <c r="D3263">
        <v>0</v>
      </c>
      <c r="E3263" t="s">
        <v>41</v>
      </c>
      <c r="F3263" t="s">
        <v>47</v>
      </c>
    </row>
    <row r="3264" spans="1:6" x14ac:dyDescent="0.25">
      <c r="A3264" t="str">
        <f t="shared" si="50"/>
        <v>NHBW_GC_376</v>
      </c>
      <c r="B3264">
        <v>376</v>
      </c>
      <c r="C3264" t="s">
        <v>3</v>
      </c>
      <c r="D3264">
        <v>0</v>
      </c>
      <c r="E3264" t="s">
        <v>41</v>
      </c>
      <c r="F3264" t="s">
        <v>47</v>
      </c>
    </row>
    <row r="3265" spans="1:6" x14ac:dyDescent="0.25">
      <c r="A3265" t="str">
        <f t="shared" si="50"/>
        <v>NHBW_GC_378</v>
      </c>
      <c r="B3265">
        <v>378</v>
      </c>
      <c r="C3265" t="s">
        <v>3</v>
      </c>
      <c r="D3265">
        <v>0</v>
      </c>
      <c r="E3265" t="s">
        <v>41</v>
      </c>
      <c r="F3265" t="s">
        <v>47</v>
      </c>
    </row>
    <row r="3266" spans="1:6" x14ac:dyDescent="0.25">
      <c r="A3266" t="str">
        <f t="shared" ref="A3266:A3329" si="51">C3266&amp;"_"&amp;E3266&amp;"_"&amp;B3266</f>
        <v>NHBW_GC_380</v>
      </c>
      <c r="B3266">
        <v>380</v>
      </c>
      <c r="C3266" t="s">
        <v>3</v>
      </c>
      <c r="D3266">
        <v>0</v>
      </c>
      <c r="E3266" t="s">
        <v>41</v>
      </c>
      <c r="F3266" t="s">
        <v>47</v>
      </c>
    </row>
    <row r="3267" spans="1:6" x14ac:dyDescent="0.25">
      <c r="A3267" t="str">
        <f t="shared" si="51"/>
        <v>NHBW_GC_382</v>
      </c>
      <c r="B3267">
        <v>382</v>
      </c>
      <c r="C3267" t="s">
        <v>3</v>
      </c>
      <c r="D3267">
        <v>0</v>
      </c>
      <c r="E3267" t="s">
        <v>41</v>
      </c>
      <c r="F3267" t="s">
        <v>47</v>
      </c>
    </row>
    <row r="3268" spans="1:6" x14ac:dyDescent="0.25">
      <c r="A3268" t="str">
        <f t="shared" si="51"/>
        <v>NHBW_GC_384</v>
      </c>
      <c r="B3268">
        <v>384</v>
      </c>
      <c r="C3268" t="s">
        <v>3</v>
      </c>
      <c r="D3268">
        <v>0</v>
      </c>
      <c r="E3268" t="s">
        <v>41</v>
      </c>
      <c r="F3268" t="s">
        <v>47</v>
      </c>
    </row>
    <row r="3269" spans="1:6" x14ac:dyDescent="0.25">
      <c r="A3269" t="str">
        <f t="shared" si="51"/>
        <v>NHBW_GC_386</v>
      </c>
      <c r="B3269">
        <v>386</v>
      </c>
      <c r="C3269" t="s">
        <v>3</v>
      </c>
      <c r="D3269">
        <v>0</v>
      </c>
      <c r="E3269" t="s">
        <v>41</v>
      </c>
      <c r="F3269" t="s">
        <v>47</v>
      </c>
    </row>
    <row r="3270" spans="1:6" x14ac:dyDescent="0.25">
      <c r="A3270" t="str">
        <f t="shared" si="51"/>
        <v>NHBW_GC_388</v>
      </c>
      <c r="B3270">
        <v>388</v>
      </c>
      <c r="C3270" t="s">
        <v>3</v>
      </c>
      <c r="D3270">
        <v>0</v>
      </c>
      <c r="E3270" t="s">
        <v>41</v>
      </c>
      <c r="F3270" t="s">
        <v>47</v>
      </c>
    </row>
    <row r="3271" spans="1:6" x14ac:dyDescent="0.25">
      <c r="A3271" t="str">
        <f t="shared" si="51"/>
        <v>NHBW_GC_390</v>
      </c>
      <c r="B3271">
        <v>390</v>
      </c>
      <c r="C3271" t="s">
        <v>3</v>
      </c>
      <c r="D3271">
        <v>0</v>
      </c>
      <c r="E3271" t="s">
        <v>41</v>
      </c>
      <c r="F3271" t="s">
        <v>47</v>
      </c>
    </row>
    <row r="3272" spans="1:6" x14ac:dyDescent="0.25">
      <c r="A3272" t="str">
        <f t="shared" si="51"/>
        <v>NHBW_GC_392</v>
      </c>
      <c r="B3272">
        <v>392</v>
      </c>
      <c r="C3272" t="s">
        <v>3</v>
      </c>
      <c r="D3272">
        <v>0</v>
      </c>
      <c r="E3272" t="s">
        <v>41</v>
      </c>
      <c r="F3272" t="s">
        <v>47</v>
      </c>
    </row>
    <row r="3273" spans="1:6" x14ac:dyDescent="0.25">
      <c r="A3273" t="str">
        <f t="shared" si="51"/>
        <v>NHBW_GC_394</v>
      </c>
      <c r="B3273">
        <v>394</v>
      </c>
      <c r="C3273" t="s">
        <v>3</v>
      </c>
      <c r="D3273">
        <v>0</v>
      </c>
      <c r="E3273" t="s">
        <v>41</v>
      </c>
      <c r="F3273" t="s">
        <v>47</v>
      </c>
    </row>
    <row r="3274" spans="1:6" x14ac:dyDescent="0.25">
      <c r="A3274" t="str">
        <f t="shared" si="51"/>
        <v>NHBW_GC_396</v>
      </c>
      <c r="B3274">
        <v>396</v>
      </c>
      <c r="C3274" t="s">
        <v>3</v>
      </c>
      <c r="D3274">
        <v>0</v>
      </c>
      <c r="E3274" t="s">
        <v>41</v>
      </c>
      <c r="F3274" t="s">
        <v>47</v>
      </c>
    </row>
    <row r="3275" spans="1:6" x14ac:dyDescent="0.25">
      <c r="A3275" t="str">
        <f t="shared" si="51"/>
        <v>NHBW_GC_398</v>
      </c>
      <c r="B3275">
        <v>398</v>
      </c>
      <c r="C3275" t="s">
        <v>3</v>
      </c>
      <c r="D3275">
        <v>0</v>
      </c>
      <c r="E3275" t="s">
        <v>41</v>
      </c>
      <c r="F3275" t="s">
        <v>47</v>
      </c>
    </row>
    <row r="3276" spans="1:6" x14ac:dyDescent="0.25">
      <c r="A3276" t="str">
        <f t="shared" si="51"/>
        <v>NHBW_GC_400</v>
      </c>
      <c r="B3276">
        <v>400</v>
      </c>
      <c r="C3276" t="s">
        <v>3</v>
      </c>
      <c r="D3276">
        <v>0</v>
      </c>
      <c r="E3276" t="s">
        <v>41</v>
      </c>
      <c r="F3276" t="s">
        <v>47</v>
      </c>
    </row>
    <row r="3277" spans="1:6" x14ac:dyDescent="0.25">
      <c r="A3277" t="str">
        <f t="shared" si="51"/>
        <v>NHBW_GC_402</v>
      </c>
      <c r="B3277">
        <v>402</v>
      </c>
      <c r="C3277" t="s">
        <v>3</v>
      </c>
      <c r="D3277">
        <v>0</v>
      </c>
      <c r="E3277" t="s">
        <v>41</v>
      </c>
      <c r="F3277" t="s">
        <v>47</v>
      </c>
    </row>
    <row r="3278" spans="1:6" x14ac:dyDescent="0.25">
      <c r="A3278" t="str">
        <f t="shared" si="51"/>
        <v>NHBW_GC_404</v>
      </c>
      <c r="B3278">
        <v>404</v>
      </c>
      <c r="C3278" t="s">
        <v>3</v>
      </c>
      <c r="D3278">
        <v>0</v>
      </c>
      <c r="E3278" t="s">
        <v>41</v>
      </c>
      <c r="F3278" t="s">
        <v>47</v>
      </c>
    </row>
    <row r="3279" spans="1:6" x14ac:dyDescent="0.25">
      <c r="A3279" t="str">
        <f t="shared" si="51"/>
        <v>NHBW_GC_406</v>
      </c>
      <c r="B3279">
        <v>406</v>
      </c>
      <c r="C3279" t="s">
        <v>3</v>
      </c>
      <c r="D3279">
        <v>0</v>
      </c>
      <c r="E3279" t="s">
        <v>41</v>
      </c>
      <c r="F3279" t="s">
        <v>47</v>
      </c>
    </row>
    <row r="3280" spans="1:6" x14ac:dyDescent="0.25">
      <c r="A3280" t="str">
        <f t="shared" si="51"/>
        <v>NHBW_GC_408</v>
      </c>
      <c r="B3280">
        <v>408</v>
      </c>
      <c r="C3280" t="s">
        <v>3</v>
      </c>
      <c r="D3280">
        <v>0</v>
      </c>
      <c r="E3280" t="s">
        <v>41</v>
      </c>
      <c r="F3280" t="s">
        <v>47</v>
      </c>
    </row>
    <row r="3281" spans="1:6" x14ac:dyDescent="0.25">
      <c r="A3281" t="str">
        <f t="shared" si="51"/>
        <v>NHBW_GC_410</v>
      </c>
      <c r="B3281">
        <v>410</v>
      </c>
      <c r="C3281" t="s">
        <v>3</v>
      </c>
      <c r="D3281">
        <v>0</v>
      </c>
      <c r="E3281" t="s">
        <v>41</v>
      </c>
      <c r="F3281" t="s">
        <v>47</v>
      </c>
    </row>
    <row r="3282" spans="1:6" x14ac:dyDescent="0.25">
      <c r="A3282" t="str">
        <f t="shared" si="51"/>
        <v>NHBNW_Dist_0</v>
      </c>
      <c r="B3282">
        <v>0</v>
      </c>
      <c r="C3282" t="s">
        <v>4</v>
      </c>
      <c r="D3282">
        <v>0.43137059999999999</v>
      </c>
      <c r="E3282" t="s">
        <v>40</v>
      </c>
      <c r="F3282" t="s">
        <v>47</v>
      </c>
    </row>
    <row r="3283" spans="1:6" x14ac:dyDescent="0.25">
      <c r="A3283" t="str">
        <f t="shared" si="51"/>
        <v>NHBNW_Dist_2</v>
      </c>
      <c r="B3283">
        <v>2</v>
      </c>
      <c r="C3283" t="s">
        <v>4</v>
      </c>
      <c r="D3283">
        <v>0.25754830000000001</v>
      </c>
      <c r="E3283" t="s">
        <v>40</v>
      </c>
      <c r="F3283" t="s">
        <v>47</v>
      </c>
    </row>
    <row r="3284" spans="1:6" x14ac:dyDescent="0.25">
      <c r="A3284" t="str">
        <f t="shared" si="51"/>
        <v>NHBNW_Dist_4</v>
      </c>
      <c r="B3284">
        <v>4</v>
      </c>
      <c r="C3284" t="s">
        <v>4</v>
      </c>
      <c r="D3284">
        <v>0.1107374</v>
      </c>
      <c r="E3284" t="s">
        <v>40</v>
      </c>
      <c r="F3284" t="s">
        <v>47</v>
      </c>
    </row>
    <row r="3285" spans="1:6" x14ac:dyDescent="0.25">
      <c r="A3285" t="str">
        <f t="shared" si="51"/>
        <v>NHBNW_Dist_6</v>
      </c>
      <c r="B3285">
        <v>6</v>
      </c>
      <c r="C3285" t="s">
        <v>4</v>
      </c>
      <c r="D3285">
        <v>5.9214500000000003E-2</v>
      </c>
      <c r="E3285" t="s">
        <v>40</v>
      </c>
      <c r="F3285" t="s">
        <v>47</v>
      </c>
    </row>
    <row r="3286" spans="1:6" x14ac:dyDescent="0.25">
      <c r="A3286" t="str">
        <f t="shared" si="51"/>
        <v>NHBNW_Dist_8</v>
      </c>
      <c r="B3286">
        <v>8</v>
      </c>
      <c r="C3286" t="s">
        <v>4</v>
      </c>
      <c r="D3286">
        <v>3.8354399999999997E-2</v>
      </c>
      <c r="E3286" t="s">
        <v>40</v>
      </c>
      <c r="F3286" t="s">
        <v>47</v>
      </c>
    </row>
    <row r="3287" spans="1:6" x14ac:dyDescent="0.25">
      <c r="A3287" t="str">
        <f t="shared" si="51"/>
        <v>NHBNW_Dist_10</v>
      </c>
      <c r="B3287">
        <v>10</v>
      </c>
      <c r="C3287" t="s">
        <v>4</v>
      </c>
      <c r="D3287">
        <v>2.4611299999999999E-2</v>
      </c>
      <c r="E3287" t="s">
        <v>40</v>
      </c>
      <c r="F3287" t="s">
        <v>47</v>
      </c>
    </row>
    <row r="3288" spans="1:6" x14ac:dyDescent="0.25">
      <c r="A3288" t="str">
        <f t="shared" si="51"/>
        <v>NHBNW_Dist_12</v>
      </c>
      <c r="B3288">
        <v>12</v>
      </c>
      <c r="C3288" t="s">
        <v>4</v>
      </c>
      <c r="D3288">
        <v>1.68161E-2</v>
      </c>
      <c r="E3288" t="s">
        <v>40</v>
      </c>
      <c r="F3288" t="s">
        <v>47</v>
      </c>
    </row>
    <row r="3289" spans="1:6" x14ac:dyDescent="0.25">
      <c r="A3289" t="str">
        <f t="shared" si="51"/>
        <v>NHBNW_Dist_14</v>
      </c>
      <c r="B3289">
        <v>14</v>
      </c>
      <c r="C3289" t="s">
        <v>4</v>
      </c>
      <c r="D3289">
        <v>1.16224E-2</v>
      </c>
      <c r="E3289" t="s">
        <v>40</v>
      </c>
      <c r="F3289" t="s">
        <v>47</v>
      </c>
    </row>
    <row r="3290" spans="1:6" x14ac:dyDescent="0.25">
      <c r="A3290" t="str">
        <f t="shared" si="51"/>
        <v>NHBNW_Dist_16</v>
      </c>
      <c r="B3290">
        <v>16</v>
      </c>
      <c r="C3290" t="s">
        <v>4</v>
      </c>
      <c r="D3290">
        <v>8.1928999999999995E-3</v>
      </c>
      <c r="E3290" t="s">
        <v>40</v>
      </c>
      <c r="F3290" t="s">
        <v>47</v>
      </c>
    </row>
    <row r="3291" spans="1:6" x14ac:dyDescent="0.25">
      <c r="A3291" t="str">
        <f t="shared" si="51"/>
        <v>NHBNW_Dist_18</v>
      </c>
      <c r="B3291">
        <v>18</v>
      </c>
      <c r="C3291" t="s">
        <v>4</v>
      </c>
      <c r="D3291">
        <v>5.9735999999999999E-3</v>
      </c>
      <c r="E3291" t="s">
        <v>40</v>
      </c>
      <c r="F3291" t="s">
        <v>47</v>
      </c>
    </row>
    <row r="3292" spans="1:6" x14ac:dyDescent="0.25">
      <c r="A3292" t="str">
        <f t="shared" si="51"/>
        <v>NHBNW_Dist_20</v>
      </c>
      <c r="B3292">
        <v>20</v>
      </c>
      <c r="C3292" t="s">
        <v>4</v>
      </c>
      <c r="D3292">
        <v>4.7904000000000002E-3</v>
      </c>
      <c r="E3292" t="s">
        <v>40</v>
      </c>
      <c r="F3292" t="s">
        <v>47</v>
      </c>
    </row>
    <row r="3293" spans="1:6" x14ac:dyDescent="0.25">
      <c r="A3293" t="str">
        <f t="shared" si="51"/>
        <v>NHBNW_Dist_22</v>
      </c>
      <c r="B3293">
        <v>22</v>
      </c>
      <c r="C3293" t="s">
        <v>4</v>
      </c>
      <c r="D3293">
        <v>3.9915000000000003E-3</v>
      </c>
      <c r="E3293" t="s">
        <v>40</v>
      </c>
      <c r="F3293" t="s">
        <v>47</v>
      </c>
    </row>
    <row r="3294" spans="1:6" x14ac:dyDescent="0.25">
      <c r="A3294" t="str">
        <f t="shared" si="51"/>
        <v>NHBNW_Dist_24</v>
      </c>
      <c r="B3294">
        <v>24</v>
      </c>
      <c r="C3294" t="s">
        <v>4</v>
      </c>
      <c r="D3294">
        <v>3.3026000000000002E-3</v>
      </c>
      <c r="E3294" t="s">
        <v>40</v>
      </c>
      <c r="F3294" t="s">
        <v>47</v>
      </c>
    </row>
    <row r="3295" spans="1:6" x14ac:dyDescent="0.25">
      <c r="A3295" t="str">
        <f t="shared" si="51"/>
        <v>NHBNW_Dist_26</v>
      </c>
      <c r="B3295">
        <v>26</v>
      </c>
      <c r="C3295" t="s">
        <v>4</v>
      </c>
      <c r="D3295">
        <v>2.5752000000000001E-3</v>
      </c>
      <c r="E3295" t="s">
        <v>40</v>
      </c>
      <c r="F3295" t="s">
        <v>47</v>
      </c>
    </row>
    <row r="3296" spans="1:6" x14ac:dyDescent="0.25">
      <c r="A3296" t="str">
        <f t="shared" si="51"/>
        <v>NHBNW_Dist_28</v>
      </c>
      <c r="B3296">
        <v>28</v>
      </c>
      <c r="C3296" t="s">
        <v>4</v>
      </c>
      <c r="D3296">
        <v>2.2125000000000001E-3</v>
      </c>
      <c r="E3296" t="s">
        <v>40</v>
      </c>
      <c r="F3296" t="s">
        <v>47</v>
      </c>
    </row>
    <row r="3297" spans="1:6" x14ac:dyDescent="0.25">
      <c r="A3297" t="str">
        <f t="shared" si="51"/>
        <v>NHBNW_Dist_30</v>
      </c>
      <c r="B3297">
        <v>30</v>
      </c>
      <c r="C3297" t="s">
        <v>4</v>
      </c>
      <c r="D3297">
        <v>1.8775E-3</v>
      </c>
      <c r="E3297" t="s">
        <v>40</v>
      </c>
      <c r="F3297" t="s">
        <v>47</v>
      </c>
    </row>
    <row r="3298" spans="1:6" x14ac:dyDescent="0.25">
      <c r="A3298" t="str">
        <f t="shared" si="51"/>
        <v>NHBNW_Dist_32</v>
      </c>
      <c r="B3298">
        <v>32</v>
      </c>
      <c r="C3298" t="s">
        <v>4</v>
      </c>
      <c r="D3298">
        <v>1.6696E-3</v>
      </c>
      <c r="E3298" t="s">
        <v>40</v>
      </c>
      <c r="F3298" t="s">
        <v>47</v>
      </c>
    </row>
    <row r="3299" spans="1:6" x14ac:dyDescent="0.25">
      <c r="A3299" t="str">
        <f t="shared" si="51"/>
        <v>NHBNW_Dist_34</v>
      </c>
      <c r="B3299">
        <v>34</v>
      </c>
      <c r="C3299" t="s">
        <v>4</v>
      </c>
      <c r="D3299">
        <v>1.5447E-3</v>
      </c>
      <c r="E3299" t="s">
        <v>40</v>
      </c>
      <c r="F3299" t="s">
        <v>47</v>
      </c>
    </row>
    <row r="3300" spans="1:6" x14ac:dyDescent="0.25">
      <c r="A3300" t="str">
        <f t="shared" si="51"/>
        <v>NHBNW_Dist_36</v>
      </c>
      <c r="B3300">
        <v>36</v>
      </c>
      <c r="C3300" t="s">
        <v>4</v>
      </c>
      <c r="D3300">
        <v>1.3594E-3</v>
      </c>
      <c r="E3300" t="s">
        <v>40</v>
      </c>
      <c r="F3300" t="s">
        <v>47</v>
      </c>
    </row>
    <row r="3301" spans="1:6" x14ac:dyDescent="0.25">
      <c r="A3301" t="str">
        <f t="shared" si="51"/>
        <v>NHBNW_Dist_38</v>
      </c>
      <c r="B3301">
        <v>38</v>
      </c>
      <c r="C3301" t="s">
        <v>4</v>
      </c>
      <c r="D3301">
        <v>1.2879E-3</v>
      </c>
      <c r="E3301" t="s">
        <v>40</v>
      </c>
      <c r="F3301" t="s">
        <v>47</v>
      </c>
    </row>
    <row r="3302" spans="1:6" x14ac:dyDescent="0.25">
      <c r="A3302" t="str">
        <f t="shared" si="51"/>
        <v>NHBNW_Dist_40</v>
      </c>
      <c r="B3302">
        <v>40</v>
      </c>
      <c r="C3302" t="s">
        <v>4</v>
      </c>
      <c r="D3302">
        <v>1.2163E-3</v>
      </c>
      <c r="E3302" t="s">
        <v>40</v>
      </c>
      <c r="F3302" t="s">
        <v>47</v>
      </c>
    </row>
    <row r="3303" spans="1:6" x14ac:dyDescent="0.25">
      <c r="A3303" t="str">
        <f t="shared" si="51"/>
        <v>NHBNW_Dist_42</v>
      </c>
      <c r="B3303">
        <v>42</v>
      </c>
      <c r="C3303" t="s">
        <v>4</v>
      </c>
      <c r="D3303">
        <v>1.1448000000000001E-3</v>
      </c>
      <c r="E3303" t="s">
        <v>40</v>
      </c>
      <c r="F3303" t="s">
        <v>47</v>
      </c>
    </row>
    <row r="3304" spans="1:6" x14ac:dyDescent="0.25">
      <c r="A3304" t="str">
        <f t="shared" si="51"/>
        <v>NHBNW_Dist_44</v>
      </c>
      <c r="B3304">
        <v>44</v>
      </c>
      <c r="C3304" t="s">
        <v>4</v>
      </c>
      <c r="D3304">
        <v>1.0732999999999999E-3</v>
      </c>
      <c r="E3304" t="s">
        <v>40</v>
      </c>
      <c r="F3304" t="s">
        <v>47</v>
      </c>
    </row>
    <row r="3305" spans="1:6" x14ac:dyDescent="0.25">
      <c r="A3305" t="str">
        <f t="shared" si="51"/>
        <v>NHBNW_Dist_46</v>
      </c>
      <c r="B3305">
        <v>46</v>
      </c>
      <c r="C3305" t="s">
        <v>4</v>
      </c>
      <c r="D3305">
        <v>1.0018E-3</v>
      </c>
      <c r="E3305" t="s">
        <v>40</v>
      </c>
      <c r="F3305" t="s">
        <v>47</v>
      </c>
    </row>
    <row r="3306" spans="1:6" x14ac:dyDescent="0.25">
      <c r="A3306" t="str">
        <f t="shared" si="51"/>
        <v>NHBNW_Dist_48</v>
      </c>
      <c r="B3306">
        <v>48</v>
      </c>
      <c r="C3306" t="s">
        <v>4</v>
      </c>
      <c r="D3306">
        <v>9.301E-4</v>
      </c>
      <c r="E3306" t="s">
        <v>40</v>
      </c>
      <c r="F3306" t="s">
        <v>47</v>
      </c>
    </row>
    <row r="3307" spans="1:6" x14ac:dyDescent="0.25">
      <c r="A3307" t="str">
        <f t="shared" si="51"/>
        <v>NHBNW_Dist_50</v>
      </c>
      <c r="B3307">
        <v>50</v>
      </c>
      <c r="C3307" t="s">
        <v>4</v>
      </c>
      <c r="D3307">
        <v>8.5860000000000005E-4</v>
      </c>
      <c r="E3307" t="s">
        <v>40</v>
      </c>
      <c r="F3307" t="s">
        <v>47</v>
      </c>
    </row>
    <row r="3308" spans="1:6" x14ac:dyDescent="0.25">
      <c r="A3308" t="str">
        <f t="shared" si="51"/>
        <v>NHBNW_Dist_52</v>
      </c>
      <c r="B3308">
        <v>52</v>
      </c>
      <c r="C3308" t="s">
        <v>4</v>
      </c>
      <c r="D3308">
        <v>7.871E-4</v>
      </c>
      <c r="E3308" t="s">
        <v>40</v>
      </c>
      <c r="F3308" t="s">
        <v>47</v>
      </c>
    </row>
    <row r="3309" spans="1:6" x14ac:dyDescent="0.25">
      <c r="A3309" t="str">
        <f t="shared" si="51"/>
        <v>NHBNW_Dist_54</v>
      </c>
      <c r="B3309">
        <v>54</v>
      </c>
      <c r="C3309" t="s">
        <v>4</v>
      </c>
      <c r="D3309">
        <v>7.1549999999999999E-4</v>
      </c>
      <c r="E3309" t="s">
        <v>40</v>
      </c>
      <c r="F3309" t="s">
        <v>47</v>
      </c>
    </row>
    <row r="3310" spans="1:6" x14ac:dyDescent="0.25">
      <c r="A3310" t="str">
        <f t="shared" si="51"/>
        <v>NHBNW_Dist_56</v>
      </c>
      <c r="B3310">
        <v>56</v>
      </c>
      <c r="C3310" t="s">
        <v>4</v>
      </c>
      <c r="D3310">
        <v>6.4400000000000004E-4</v>
      </c>
      <c r="E3310" t="s">
        <v>40</v>
      </c>
      <c r="F3310" t="s">
        <v>47</v>
      </c>
    </row>
    <row r="3311" spans="1:6" x14ac:dyDescent="0.25">
      <c r="A3311" t="str">
        <f t="shared" si="51"/>
        <v>NHBNW_Dist_58</v>
      </c>
      <c r="B3311">
        <v>58</v>
      </c>
      <c r="C3311" t="s">
        <v>4</v>
      </c>
      <c r="D3311">
        <v>5.7240000000000004E-4</v>
      </c>
      <c r="E3311" t="s">
        <v>40</v>
      </c>
      <c r="F3311" t="s">
        <v>47</v>
      </c>
    </row>
    <row r="3312" spans="1:6" x14ac:dyDescent="0.25">
      <c r="A3312" t="str">
        <f t="shared" si="51"/>
        <v>NHBNW_Dist_60</v>
      </c>
      <c r="B3312">
        <v>60</v>
      </c>
      <c r="C3312" t="s">
        <v>4</v>
      </c>
      <c r="D3312">
        <v>5.0089999999999998E-4</v>
      </c>
      <c r="E3312" t="s">
        <v>40</v>
      </c>
      <c r="F3312" t="s">
        <v>47</v>
      </c>
    </row>
    <row r="3313" spans="1:6" x14ac:dyDescent="0.25">
      <c r="A3313" t="str">
        <f t="shared" si="51"/>
        <v>NHBNW_Dist_62</v>
      </c>
      <c r="B3313">
        <v>62</v>
      </c>
      <c r="C3313" t="s">
        <v>4</v>
      </c>
      <c r="D3313">
        <v>4.2930000000000003E-4</v>
      </c>
      <c r="E3313" t="s">
        <v>40</v>
      </c>
      <c r="F3313" t="s">
        <v>47</v>
      </c>
    </row>
    <row r="3314" spans="1:6" x14ac:dyDescent="0.25">
      <c r="A3314" t="str">
        <f t="shared" si="51"/>
        <v>NHBNW_Dist_64</v>
      </c>
      <c r="B3314">
        <v>64</v>
      </c>
      <c r="C3314" t="s">
        <v>4</v>
      </c>
      <c r="D3314">
        <v>3.5780000000000002E-4</v>
      </c>
      <c r="E3314" t="s">
        <v>40</v>
      </c>
      <c r="F3314" t="s">
        <v>47</v>
      </c>
    </row>
    <row r="3315" spans="1:6" x14ac:dyDescent="0.25">
      <c r="A3315" t="str">
        <f t="shared" si="51"/>
        <v>NHBNW_Dist_66</v>
      </c>
      <c r="B3315">
        <v>66</v>
      </c>
      <c r="C3315" t="s">
        <v>4</v>
      </c>
      <c r="D3315">
        <v>2.8620000000000002E-4</v>
      </c>
      <c r="E3315" t="s">
        <v>40</v>
      </c>
      <c r="F3315" t="s">
        <v>47</v>
      </c>
    </row>
    <row r="3316" spans="1:6" x14ac:dyDescent="0.25">
      <c r="A3316" t="str">
        <f t="shared" si="51"/>
        <v>NHBNW_Dist_68</v>
      </c>
      <c r="B3316">
        <v>68</v>
      </c>
      <c r="C3316" t="s">
        <v>4</v>
      </c>
      <c r="D3316">
        <v>2.1460000000000001E-4</v>
      </c>
      <c r="E3316" t="s">
        <v>40</v>
      </c>
      <c r="F3316" t="s">
        <v>47</v>
      </c>
    </row>
    <row r="3317" spans="1:6" x14ac:dyDescent="0.25">
      <c r="A3317" t="str">
        <f t="shared" si="51"/>
        <v>NHBNW_Dist_70</v>
      </c>
      <c r="B3317">
        <v>70</v>
      </c>
      <c r="C3317" t="s">
        <v>4</v>
      </c>
      <c r="D3317">
        <v>1.4300000000000001E-4</v>
      </c>
      <c r="E3317" t="s">
        <v>40</v>
      </c>
      <c r="F3317" t="s">
        <v>47</v>
      </c>
    </row>
    <row r="3318" spans="1:6" x14ac:dyDescent="0.25">
      <c r="A3318" t="str">
        <f t="shared" si="51"/>
        <v>NHBNW_Dist_72</v>
      </c>
      <c r="B3318">
        <v>72</v>
      </c>
      <c r="C3318" t="s">
        <v>4</v>
      </c>
      <c r="D3318" s="83">
        <v>7.1500000000000003E-5</v>
      </c>
      <c r="E3318" t="s">
        <v>40</v>
      </c>
      <c r="F3318" t="s">
        <v>47</v>
      </c>
    </row>
    <row r="3319" spans="1:6" x14ac:dyDescent="0.25">
      <c r="A3319" t="str">
        <f t="shared" si="51"/>
        <v>NHBNW_Dist_74</v>
      </c>
      <c r="B3319">
        <v>74</v>
      </c>
      <c r="C3319" t="s">
        <v>4</v>
      </c>
      <c r="D3319">
        <v>0</v>
      </c>
      <c r="E3319" t="s">
        <v>40</v>
      </c>
      <c r="F3319" t="s">
        <v>47</v>
      </c>
    </row>
    <row r="3320" spans="1:6" x14ac:dyDescent="0.25">
      <c r="A3320" t="str">
        <f t="shared" si="51"/>
        <v>NHBNW_Dist_76</v>
      </c>
      <c r="B3320">
        <v>76</v>
      </c>
      <c r="C3320" t="s">
        <v>4</v>
      </c>
      <c r="D3320">
        <v>0</v>
      </c>
      <c r="E3320" t="s">
        <v>40</v>
      </c>
      <c r="F3320" t="s">
        <v>47</v>
      </c>
    </row>
    <row r="3321" spans="1:6" x14ac:dyDescent="0.25">
      <c r="A3321" t="str">
        <f t="shared" si="51"/>
        <v>NHBNW_Dist_78</v>
      </c>
      <c r="B3321">
        <v>78</v>
      </c>
      <c r="C3321" t="s">
        <v>4</v>
      </c>
      <c r="D3321">
        <v>0</v>
      </c>
      <c r="E3321" t="s">
        <v>40</v>
      </c>
      <c r="F3321" t="s">
        <v>47</v>
      </c>
    </row>
    <row r="3322" spans="1:6" x14ac:dyDescent="0.25">
      <c r="A3322" t="str">
        <f t="shared" si="51"/>
        <v>NHBNW_Dist_80</v>
      </c>
      <c r="B3322">
        <v>80</v>
      </c>
      <c r="C3322" t="s">
        <v>4</v>
      </c>
      <c r="D3322">
        <v>0</v>
      </c>
      <c r="E3322" t="s">
        <v>40</v>
      </c>
      <c r="F3322" t="s">
        <v>47</v>
      </c>
    </row>
    <row r="3323" spans="1:6" x14ac:dyDescent="0.25">
      <c r="A3323" t="str">
        <f t="shared" si="51"/>
        <v>NHBNW_Dist_82</v>
      </c>
      <c r="B3323">
        <v>82</v>
      </c>
      <c r="C3323" t="s">
        <v>4</v>
      </c>
      <c r="D3323">
        <v>0</v>
      </c>
      <c r="E3323" t="s">
        <v>40</v>
      </c>
      <c r="F3323" t="s">
        <v>47</v>
      </c>
    </row>
    <row r="3324" spans="1:6" x14ac:dyDescent="0.25">
      <c r="A3324" t="str">
        <f t="shared" si="51"/>
        <v>NHBNW_Dist_84</v>
      </c>
      <c r="B3324">
        <v>84</v>
      </c>
      <c r="C3324" t="s">
        <v>4</v>
      </c>
      <c r="D3324">
        <v>0</v>
      </c>
      <c r="E3324" t="s">
        <v>40</v>
      </c>
      <c r="F3324" t="s">
        <v>47</v>
      </c>
    </row>
    <row r="3325" spans="1:6" x14ac:dyDescent="0.25">
      <c r="A3325" t="str">
        <f t="shared" si="51"/>
        <v>NHBNW_Dist_86</v>
      </c>
      <c r="B3325">
        <v>86</v>
      </c>
      <c r="C3325" t="s">
        <v>4</v>
      </c>
      <c r="D3325">
        <v>0</v>
      </c>
      <c r="E3325" t="s">
        <v>40</v>
      </c>
      <c r="F3325" t="s">
        <v>47</v>
      </c>
    </row>
    <row r="3326" spans="1:6" x14ac:dyDescent="0.25">
      <c r="A3326" t="str">
        <f t="shared" si="51"/>
        <v>NHBNW_Dist_88</v>
      </c>
      <c r="B3326">
        <v>88</v>
      </c>
      <c r="C3326" t="s">
        <v>4</v>
      </c>
      <c r="D3326">
        <v>0</v>
      </c>
      <c r="E3326" t="s">
        <v>40</v>
      </c>
      <c r="F3326" t="s">
        <v>47</v>
      </c>
    </row>
    <row r="3327" spans="1:6" x14ac:dyDescent="0.25">
      <c r="A3327" t="str">
        <f t="shared" si="51"/>
        <v>NHBNW_Dist_90</v>
      </c>
      <c r="B3327">
        <v>90</v>
      </c>
      <c r="C3327" t="s">
        <v>4</v>
      </c>
      <c r="D3327">
        <v>0</v>
      </c>
      <c r="E3327" t="s">
        <v>40</v>
      </c>
      <c r="F3327" t="s">
        <v>47</v>
      </c>
    </row>
    <row r="3328" spans="1:6" x14ac:dyDescent="0.25">
      <c r="A3328" t="str">
        <f t="shared" si="51"/>
        <v>NHBNW_Dist_92</v>
      </c>
      <c r="B3328">
        <v>92</v>
      </c>
      <c r="C3328" t="s">
        <v>4</v>
      </c>
      <c r="D3328">
        <v>0</v>
      </c>
      <c r="E3328" t="s">
        <v>40</v>
      </c>
      <c r="F3328" t="s">
        <v>47</v>
      </c>
    </row>
    <row r="3329" spans="1:6" x14ac:dyDescent="0.25">
      <c r="A3329" t="str">
        <f t="shared" si="51"/>
        <v>NHBNW_Dist_94</v>
      </c>
      <c r="B3329">
        <v>94</v>
      </c>
      <c r="C3329" t="s">
        <v>4</v>
      </c>
      <c r="D3329">
        <v>0</v>
      </c>
      <c r="E3329" t="s">
        <v>40</v>
      </c>
      <c r="F3329" t="s">
        <v>47</v>
      </c>
    </row>
    <row r="3330" spans="1:6" x14ac:dyDescent="0.25">
      <c r="A3330" t="str">
        <f t="shared" ref="A3330:A3393" si="52">C3330&amp;"_"&amp;E3330&amp;"_"&amp;B3330</f>
        <v>NHBNW_Dist_96</v>
      </c>
      <c r="B3330">
        <v>96</v>
      </c>
      <c r="C3330" t="s">
        <v>4</v>
      </c>
      <c r="D3330">
        <v>0</v>
      </c>
      <c r="E3330" t="s">
        <v>40</v>
      </c>
      <c r="F3330" t="s">
        <v>47</v>
      </c>
    </row>
    <row r="3331" spans="1:6" x14ac:dyDescent="0.25">
      <c r="A3331" t="str">
        <f t="shared" si="52"/>
        <v>NHBNW_Dist_98</v>
      </c>
      <c r="B3331">
        <v>98</v>
      </c>
      <c r="C3331" t="s">
        <v>4</v>
      </c>
      <c r="D3331">
        <v>0</v>
      </c>
      <c r="E3331" t="s">
        <v>40</v>
      </c>
      <c r="F3331" t="s">
        <v>47</v>
      </c>
    </row>
    <row r="3332" spans="1:6" x14ac:dyDescent="0.25">
      <c r="A3332" t="str">
        <f t="shared" si="52"/>
        <v>NHBNW_Dist_100</v>
      </c>
      <c r="B3332">
        <v>100</v>
      </c>
      <c r="C3332" t="s">
        <v>4</v>
      </c>
      <c r="D3332">
        <v>0</v>
      </c>
      <c r="E3332" t="s">
        <v>40</v>
      </c>
      <c r="F3332" t="s">
        <v>47</v>
      </c>
    </row>
    <row r="3333" spans="1:6" x14ac:dyDescent="0.25">
      <c r="A3333" t="str">
        <f t="shared" si="52"/>
        <v>NHBNW_Dist_102</v>
      </c>
      <c r="B3333">
        <v>102</v>
      </c>
      <c r="C3333" t="s">
        <v>4</v>
      </c>
      <c r="D3333">
        <v>0</v>
      </c>
      <c r="E3333" t="s">
        <v>40</v>
      </c>
      <c r="F3333" t="s">
        <v>47</v>
      </c>
    </row>
    <row r="3334" spans="1:6" x14ac:dyDescent="0.25">
      <c r="A3334" t="str">
        <f t="shared" si="52"/>
        <v>NHBNW_Dist_104</v>
      </c>
      <c r="B3334">
        <v>104</v>
      </c>
      <c r="C3334" t="s">
        <v>4</v>
      </c>
      <c r="D3334">
        <v>0</v>
      </c>
      <c r="E3334" t="s">
        <v>40</v>
      </c>
      <c r="F3334" t="s">
        <v>47</v>
      </c>
    </row>
    <row r="3335" spans="1:6" x14ac:dyDescent="0.25">
      <c r="A3335" t="str">
        <f t="shared" si="52"/>
        <v>NHBNW_Dist_106</v>
      </c>
      <c r="B3335">
        <v>106</v>
      </c>
      <c r="C3335" t="s">
        <v>4</v>
      </c>
      <c r="D3335">
        <v>0</v>
      </c>
      <c r="E3335" t="s">
        <v>40</v>
      </c>
      <c r="F3335" t="s">
        <v>47</v>
      </c>
    </row>
    <row r="3336" spans="1:6" x14ac:dyDescent="0.25">
      <c r="A3336" t="str">
        <f t="shared" si="52"/>
        <v>NHBNW_Dist_108</v>
      </c>
      <c r="B3336">
        <v>108</v>
      </c>
      <c r="C3336" t="s">
        <v>4</v>
      </c>
      <c r="D3336">
        <v>0</v>
      </c>
      <c r="E3336" t="s">
        <v>40</v>
      </c>
      <c r="F3336" t="s">
        <v>47</v>
      </c>
    </row>
    <row r="3337" spans="1:6" x14ac:dyDescent="0.25">
      <c r="A3337" t="str">
        <f t="shared" si="52"/>
        <v>NHBNW_Dist_110</v>
      </c>
      <c r="B3337">
        <v>110</v>
      </c>
      <c r="C3337" t="s">
        <v>4</v>
      </c>
      <c r="D3337">
        <v>0</v>
      </c>
      <c r="E3337" t="s">
        <v>40</v>
      </c>
      <c r="F3337" t="s">
        <v>47</v>
      </c>
    </row>
    <row r="3338" spans="1:6" x14ac:dyDescent="0.25">
      <c r="A3338" t="str">
        <f t="shared" si="52"/>
        <v>NHBNW_Dist_112</v>
      </c>
      <c r="B3338">
        <v>112</v>
      </c>
      <c r="C3338" t="s">
        <v>4</v>
      </c>
      <c r="D3338">
        <v>0</v>
      </c>
      <c r="E3338" t="s">
        <v>40</v>
      </c>
      <c r="F3338" t="s">
        <v>47</v>
      </c>
    </row>
    <row r="3339" spans="1:6" x14ac:dyDescent="0.25">
      <c r="A3339" t="str">
        <f t="shared" si="52"/>
        <v>NHBNW_Dist_114</v>
      </c>
      <c r="B3339">
        <v>114</v>
      </c>
      <c r="C3339" t="s">
        <v>4</v>
      </c>
      <c r="D3339">
        <v>0</v>
      </c>
      <c r="E3339" t="s">
        <v>40</v>
      </c>
      <c r="F3339" t="s">
        <v>47</v>
      </c>
    </row>
    <row r="3340" spans="1:6" x14ac:dyDescent="0.25">
      <c r="A3340" t="str">
        <f t="shared" si="52"/>
        <v>NHBNW_Dist_116</v>
      </c>
      <c r="B3340">
        <v>116</v>
      </c>
      <c r="C3340" t="s">
        <v>4</v>
      </c>
      <c r="D3340">
        <v>0</v>
      </c>
      <c r="E3340" t="s">
        <v>40</v>
      </c>
      <c r="F3340" t="s">
        <v>47</v>
      </c>
    </row>
    <row r="3341" spans="1:6" x14ac:dyDescent="0.25">
      <c r="A3341" t="str">
        <f t="shared" si="52"/>
        <v>NHBNW_Dist_118</v>
      </c>
      <c r="B3341">
        <v>118</v>
      </c>
      <c r="C3341" t="s">
        <v>4</v>
      </c>
      <c r="D3341">
        <v>0</v>
      </c>
      <c r="E3341" t="s">
        <v>40</v>
      </c>
      <c r="F3341" t="s">
        <v>47</v>
      </c>
    </row>
    <row r="3342" spans="1:6" x14ac:dyDescent="0.25">
      <c r="A3342" t="str">
        <f t="shared" si="52"/>
        <v>NHBNW_Dist_120</v>
      </c>
      <c r="B3342">
        <v>120</v>
      </c>
      <c r="C3342" t="s">
        <v>4</v>
      </c>
      <c r="D3342">
        <v>0</v>
      </c>
      <c r="E3342" t="s">
        <v>40</v>
      </c>
      <c r="F3342" t="s">
        <v>47</v>
      </c>
    </row>
    <row r="3343" spans="1:6" x14ac:dyDescent="0.25">
      <c r="A3343" t="str">
        <f t="shared" si="52"/>
        <v>NHBNW_Dist_122</v>
      </c>
      <c r="B3343">
        <v>122</v>
      </c>
      <c r="C3343" t="s">
        <v>4</v>
      </c>
      <c r="D3343">
        <v>0</v>
      </c>
      <c r="E3343" t="s">
        <v>40</v>
      </c>
      <c r="F3343" t="s">
        <v>47</v>
      </c>
    </row>
    <row r="3344" spans="1:6" x14ac:dyDescent="0.25">
      <c r="A3344" t="str">
        <f t="shared" si="52"/>
        <v>NHBNW_Dist_124</v>
      </c>
      <c r="B3344">
        <v>124</v>
      </c>
      <c r="C3344" t="s">
        <v>4</v>
      </c>
      <c r="D3344">
        <v>0</v>
      </c>
      <c r="E3344" t="s">
        <v>40</v>
      </c>
      <c r="F3344" t="s">
        <v>47</v>
      </c>
    </row>
    <row r="3345" spans="1:6" x14ac:dyDescent="0.25">
      <c r="A3345" t="str">
        <f t="shared" si="52"/>
        <v>NHBNW_Dist_126</v>
      </c>
      <c r="B3345">
        <v>126</v>
      </c>
      <c r="C3345" t="s">
        <v>4</v>
      </c>
      <c r="D3345">
        <v>0</v>
      </c>
      <c r="E3345" t="s">
        <v>40</v>
      </c>
      <c r="F3345" t="s">
        <v>47</v>
      </c>
    </row>
    <row r="3346" spans="1:6" x14ac:dyDescent="0.25">
      <c r="A3346" t="str">
        <f t="shared" si="52"/>
        <v>NHBNW_Dist_128</v>
      </c>
      <c r="B3346">
        <v>128</v>
      </c>
      <c r="C3346" t="s">
        <v>4</v>
      </c>
      <c r="D3346">
        <v>0</v>
      </c>
      <c r="E3346" t="s">
        <v>40</v>
      </c>
      <c r="F3346" t="s">
        <v>47</v>
      </c>
    </row>
    <row r="3347" spans="1:6" x14ac:dyDescent="0.25">
      <c r="A3347" t="str">
        <f t="shared" si="52"/>
        <v>NHBNW_Dist_130</v>
      </c>
      <c r="B3347">
        <v>130</v>
      </c>
      <c r="C3347" t="s">
        <v>4</v>
      </c>
      <c r="D3347">
        <v>0</v>
      </c>
      <c r="E3347" t="s">
        <v>40</v>
      </c>
      <c r="F3347" t="s">
        <v>47</v>
      </c>
    </row>
    <row r="3348" spans="1:6" x14ac:dyDescent="0.25">
      <c r="A3348" t="str">
        <f t="shared" si="52"/>
        <v>NHBNW_Dist_132</v>
      </c>
      <c r="B3348">
        <v>132</v>
      </c>
      <c r="C3348" t="s">
        <v>4</v>
      </c>
      <c r="D3348">
        <v>0</v>
      </c>
      <c r="E3348" t="s">
        <v>40</v>
      </c>
      <c r="F3348" t="s">
        <v>47</v>
      </c>
    </row>
    <row r="3349" spans="1:6" x14ac:dyDescent="0.25">
      <c r="A3349" t="str">
        <f t="shared" si="52"/>
        <v>NHBNW_Dist_134</v>
      </c>
      <c r="B3349">
        <v>134</v>
      </c>
      <c r="C3349" t="s">
        <v>4</v>
      </c>
      <c r="D3349">
        <v>0</v>
      </c>
      <c r="E3349" t="s">
        <v>40</v>
      </c>
      <c r="F3349" t="s">
        <v>47</v>
      </c>
    </row>
    <row r="3350" spans="1:6" x14ac:dyDescent="0.25">
      <c r="A3350" t="str">
        <f t="shared" si="52"/>
        <v>NHBNW_Dist_136</v>
      </c>
      <c r="B3350">
        <v>136</v>
      </c>
      <c r="C3350" t="s">
        <v>4</v>
      </c>
      <c r="D3350">
        <v>0</v>
      </c>
      <c r="E3350" t="s">
        <v>40</v>
      </c>
      <c r="F3350" t="s">
        <v>47</v>
      </c>
    </row>
    <row r="3351" spans="1:6" x14ac:dyDescent="0.25">
      <c r="A3351" t="str">
        <f t="shared" si="52"/>
        <v>NHBNW_Dist_138</v>
      </c>
      <c r="B3351">
        <v>138</v>
      </c>
      <c r="C3351" t="s">
        <v>4</v>
      </c>
      <c r="D3351">
        <v>0</v>
      </c>
      <c r="E3351" t="s">
        <v>40</v>
      </c>
      <c r="F3351" t="s">
        <v>47</v>
      </c>
    </row>
    <row r="3352" spans="1:6" x14ac:dyDescent="0.25">
      <c r="A3352" t="str">
        <f t="shared" si="52"/>
        <v>NHBNW_Dist_140</v>
      </c>
      <c r="B3352">
        <v>140</v>
      </c>
      <c r="C3352" t="s">
        <v>4</v>
      </c>
      <c r="D3352">
        <v>0</v>
      </c>
      <c r="E3352" t="s">
        <v>40</v>
      </c>
      <c r="F3352" t="s">
        <v>47</v>
      </c>
    </row>
    <row r="3353" spans="1:6" x14ac:dyDescent="0.25">
      <c r="A3353" t="str">
        <f t="shared" si="52"/>
        <v>NHBNW_Dist_142</v>
      </c>
      <c r="B3353">
        <v>142</v>
      </c>
      <c r="C3353" t="s">
        <v>4</v>
      </c>
      <c r="D3353">
        <v>0</v>
      </c>
      <c r="E3353" t="s">
        <v>40</v>
      </c>
      <c r="F3353" t="s">
        <v>47</v>
      </c>
    </row>
    <row r="3354" spans="1:6" x14ac:dyDescent="0.25">
      <c r="A3354" t="str">
        <f t="shared" si="52"/>
        <v>NHBNW_Dist_144</v>
      </c>
      <c r="B3354">
        <v>144</v>
      </c>
      <c r="C3354" t="s">
        <v>4</v>
      </c>
      <c r="D3354">
        <v>0</v>
      </c>
      <c r="E3354" t="s">
        <v>40</v>
      </c>
      <c r="F3354" t="s">
        <v>47</v>
      </c>
    </row>
    <row r="3355" spans="1:6" x14ac:dyDescent="0.25">
      <c r="A3355" t="str">
        <f t="shared" si="52"/>
        <v>NHBNW_Dist_146</v>
      </c>
      <c r="B3355">
        <v>146</v>
      </c>
      <c r="C3355" t="s">
        <v>4</v>
      </c>
      <c r="D3355">
        <v>0</v>
      </c>
      <c r="E3355" t="s">
        <v>40</v>
      </c>
      <c r="F3355" t="s">
        <v>47</v>
      </c>
    </row>
    <row r="3356" spans="1:6" x14ac:dyDescent="0.25">
      <c r="A3356" t="str">
        <f t="shared" si="52"/>
        <v>NHBNW_Dist_148</v>
      </c>
      <c r="B3356">
        <v>148</v>
      </c>
      <c r="C3356" t="s">
        <v>4</v>
      </c>
      <c r="D3356">
        <v>0</v>
      </c>
      <c r="E3356" t="s">
        <v>40</v>
      </c>
      <c r="F3356" t="s">
        <v>47</v>
      </c>
    </row>
    <row r="3357" spans="1:6" x14ac:dyDescent="0.25">
      <c r="A3357" t="str">
        <f t="shared" si="52"/>
        <v>NHBNW_Dist_150</v>
      </c>
      <c r="B3357">
        <v>150</v>
      </c>
      <c r="C3357" t="s">
        <v>4</v>
      </c>
      <c r="D3357">
        <v>0</v>
      </c>
      <c r="E3357" t="s">
        <v>40</v>
      </c>
      <c r="F3357" t="s">
        <v>47</v>
      </c>
    </row>
    <row r="3358" spans="1:6" x14ac:dyDescent="0.25">
      <c r="A3358" t="str">
        <f t="shared" si="52"/>
        <v>NHBNW_Dist_152</v>
      </c>
      <c r="B3358">
        <v>152</v>
      </c>
      <c r="C3358" t="s">
        <v>4</v>
      </c>
      <c r="D3358">
        <v>0</v>
      </c>
      <c r="E3358" t="s">
        <v>40</v>
      </c>
      <c r="F3358" t="s">
        <v>47</v>
      </c>
    </row>
    <row r="3359" spans="1:6" x14ac:dyDescent="0.25">
      <c r="A3359" t="str">
        <f t="shared" si="52"/>
        <v>NHBNW_Dist_154</v>
      </c>
      <c r="B3359">
        <v>154</v>
      </c>
      <c r="C3359" t="s">
        <v>4</v>
      </c>
      <c r="D3359">
        <v>0</v>
      </c>
      <c r="E3359" t="s">
        <v>40</v>
      </c>
      <c r="F3359" t="s">
        <v>47</v>
      </c>
    </row>
    <row r="3360" spans="1:6" x14ac:dyDescent="0.25">
      <c r="A3360" t="str">
        <f t="shared" si="52"/>
        <v>NHBNW_Dist_156</v>
      </c>
      <c r="B3360">
        <v>156</v>
      </c>
      <c r="C3360" t="s">
        <v>4</v>
      </c>
      <c r="D3360">
        <v>0</v>
      </c>
      <c r="E3360" t="s">
        <v>40</v>
      </c>
      <c r="F3360" t="s">
        <v>47</v>
      </c>
    </row>
    <row r="3361" spans="1:6" x14ac:dyDescent="0.25">
      <c r="A3361" t="str">
        <f t="shared" si="52"/>
        <v>NHBNW_Dist_158</v>
      </c>
      <c r="B3361">
        <v>158</v>
      </c>
      <c r="C3361" t="s">
        <v>4</v>
      </c>
      <c r="D3361">
        <v>0</v>
      </c>
      <c r="E3361" t="s">
        <v>40</v>
      </c>
      <c r="F3361" t="s">
        <v>47</v>
      </c>
    </row>
    <row r="3362" spans="1:6" x14ac:dyDescent="0.25">
      <c r="A3362" t="str">
        <f t="shared" si="52"/>
        <v>NHBNW_Dist_160</v>
      </c>
      <c r="B3362">
        <v>160</v>
      </c>
      <c r="C3362" t="s">
        <v>4</v>
      </c>
      <c r="D3362">
        <v>0</v>
      </c>
      <c r="E3362" t="s">
        <v>40</v>
      </c>
      <c r="F3362" t="s">
        <v>47</v>
      </c>
    </row>
    <row r="3363" spans="1:6" x14ac:dyDescent="0.25">
      <c r="A3363" t="str">
        <f t="shared" si="52"/>
        <v>NHBNW_Dist_162</v>
      </c>
      <c r="B3363">
        <v>162</v>
      </c>
      <c r="C3363" t="s">
        <v>4</v>
      </c>
      <c r="D3363">
        <v>0</v>
      </c>
      <c r="E3363" t="s">
        <v>40</v>
      </c>
      <c r="F3363" t="s">
        <v>47</v>
      </c>
    </row>
    <row r="3364" spans="1:6" x14ac:dyDescent="0.25">
      <c r="A3364" t="str">
        <f t="shared" si="52"/>
        <v>NHBNW_Dist_164</v>
      </c>
      <c r="B3364">
        <v>164</v>
      </c>
      <c r="C3364" t="s">
        <v>4</v>
      </c>
      <c r="D3364">
        <v>0</v>
      </c>
      <c r="E3364" t="s">
        <v>40</v>
      </c>
      <c r="F3364" t="s">
        <v>47</v>
      </c>
    </row>
    <row r="3365" spans="1:6" x14ac:dyDescent="0.25">
      <c r="A3365" t="str">
        <f t="shared" si="52"/>
        <v>NHBNW_Dist_166</v>
      </c>
      <c r="B3365">
        <v>166</v>
      </c>
      <c r="C3365" t="s">
        <v>4</v>
      </c>
      <c r="D3365">
        <v>0</v>
      </c>
      <c r="E3365" t="s">
        <v>40</v>
      </c>
      <c r="F3365" t="s">
        <v>47</v>
      </c>
    </row>
    <row r="3366" spans="1:6" x14ac:dyDescent="0.25">
      <c r="A3366" t="str">
        <f t="shared" si="52"/>
        <v>NHBNW_Dist_168</v>
      </c>
      <c r="B3366">
        <v>168</v>
      </c>
      <c r="C3366" t="s">
        <v>4</v>
      </c>
      <c r="D3366">
        <v>0</v>
      </c>
      <c r="E3366" t="s">
        <v>40</v>
      </c>
      <c r="F3366" t="s">
        <v>47</v>
      </c>
    </row>
    <row r="3367" spans="1:6" x14ac:dyDescent="0.25">
      <c r="A3367" t="str">
        <f t="shared" si="52"/>
        <v>NHBNW_Dist_170</v>
      </c>
      <c r="B3367">
        <v>170</v>
      </c>
      <c r="C3367" t="s">
        <v>4</v>
      </c>
      <c r="D3367">
        <v>0</v>
      </c>
      <c r="E3367" t="s">
        <v>40</v>
      </c>
      <c r="F3367" t="s">
        <v>47</v>
      </c>
    </row>
    <row r="3368" spans="1:6" x14ac:dyDescent="0.25">
      <c r="A3368" t="str">
        <f t="shared" si="52"/>
        <v>NHBNW_Dist_172</v>
      </c>
      <c r="B3368">
        <v>172</v>
      </c>
      <c r="C3368" t="s">
        <v>4</v>
      </c>
      <c r="D3368">
        <v>0</v>
      </c>
      <c r="E3368" t="s">
        <v>40</v>
      </c>
      <c r="F3368" t="s">
        <v>47</v>
      </c>
    </row>
    <row r="3369" spans="1:6" x14ac:dyDescent="0.25">
      <c r="A3369" t="str">
        <f t="shared" si="52"/>
        <v>NHBNW_Dist_174</v>
      </c>
      <c r="B3369">
        <v>174</v>
      </c>
      <c r="C3369" t="s">
        <v>4</v>
      </c>
      <c r="D3369">
        <v>0</v>
      </c>
      <c r="E3369" t="s">
        <v>40</v>
      </c>
      <c r="F3369" t="s">
        <v>47</v>
      </c>
    </row>
    <row r="3370" spans="1:6" x14ac:dyDescent="0.25">
      <c r="A3370" t="str">
        <f t="shared" si="52"/>
        <v>NHBNW_Dist_176</v>
      </c>
      <c r="B3370">
        <v>176</v>
      </c>
      <c r="C3370" t="s">
        <v>4</v>
      </c>
      <c r="D3370">
        <v>0</v>
      </c>
      <c r="E3370" t="s">
        <v>40</v>
      </c>
      <c r="F3370" t="s">
        <v>47</v>
      </c>
    </row>
    <row r="3371" spans="1:6" x14ac:dyDescent="0.25">
      <c r="A3371" t="str">
        <f t="shared" si="52"/>
        <v>NHBNW_Dist_178</v>
      </c>
      <c r="B3371">
        <v>178</v>
      </c>
      <c r="C3371" t="s">
        <v>4</v>
      </c>
      <c r="D3371">
        <v>0</v>
      </c>
      <c r="E3371" t="s">
        <v>40</v>
      </c>
      <c r="F3371" t="s">
        <v>47</v>
      </c>
    </row>
    <row r="3372" spans="1:6" x14ac:dyDescent="0.25">
      <c r="A3372" t="str">
        <f t="shared" si="52"/>
        <v>NHBNW_Dist_180</v>
      </c>
      <c r="B3372">
        <v>180</v>
      </c>
      <c r="C3372" t="s">
        <v>4</v>
      </c>
      <c r="D3372">
        <v>0</v>
      </c>
      <c r="E3372" t="s">
        <v>40</v>
      </c>
      <c r="F3372" t="s">
        <v>47</v>
      </c>
    </row>
    <row r="3373" spans="1:6" x14ac:dyDescent="0.25">
      <c r="A3373" t="str">
        <f t="shared" si="52"/>
        <v>NHBNW_Dist_182</v>
      </c>
      <c r="B3373">
        <v>182</v>
      </c>
      <c r="C3373" t="s">
        <v>4</v>
      </c>
      <c r="D3373">
        <v>0</v>
      </c>
      <c r="E3373" t="s">
        <v>40</v>
      </c>
      <c r="F3373" t="s">
        <v>47</v>
      </c>
    </row>
    <row r="3374" spans="1:6" x14ac:dyDescent="0.25">
      <c r="A3374" t="str">
        <f t="shared" si="52"/>
        <v>NHBNW_Dist_184</v>
      </c>
      <c r="B3374">
        <v>184</v>
      </c>
      <c r="C3374" t="s">
        <v>4</v>
      </c>
      <c r="D3374">
        <v>0</v>
      </c>
      <c r="E3374" t="s">
        <v>40</v>
      </c>
      <c r="F3374" t="s">
        <v>47</v>
      </c>
    </row>
    <row r="3375" spans="1:6" x14ac:dyDescent="0.25">
      <c r="A3375" t="str">
        <f t="shared" si="52"/>
        <v>NHBNW_Dist_186</v>
      </c>
      <c r="B3375">
        <v>186</v>
      </c>
      <c r="C3375" t="s">
        <v>4</v>
      </c>
      <c r="D3375">
        <v>0</v>
      </c>
      <c r="E3375" t="s">
        <v>40</v>
      </c>
      <c r="F3375" t="s">
        <v>47</v>
      </c>
    </row>
    <row r="3376" spans="1:6" x14ac:dyDescent="0.25">
      <c r="A3376" t="str">
        <f t="shared" si="52"/>
        <v>NHBNW_Dist_188</v>
      </c>
      <c r="B3376">
        <v>188</v>
      </c>
      <c r="C3376" t="s">
        <v>4</v>
      </c>
      <c r="D3376">
        <v>0</v>
      </c>
      <c r="E3376" t="s">
        <v>40</v>
      </c>
      <c r="F3376" t="s">
        <v>47</v>
      </c>
    </row>
    <row r="3377" spans="1:6" x14ac:dyDescent="0.25">
      <c r="A3377" t="str">
        <f t="shared" si="52"/>
        <v>NHBNW_Dist_190</v>
      </c>
      <c r="B3377">
        <v>190</v>
      </c>
      <c r="C3377" t="s">
        <v>4</v>
      </c>
      <c r="D3377">
        <v>0</v>
      </c>
      <c r="E3377" t="s">
        <v>40</v>
      </c>
      <c r="F3377" t="s">
        <v>47</v>
      </c>
    </row>
    <row r="3378" spans="1:6" x14ac:dyDescent="0.25">
      <c r="A3378" t="str">
        <f t="shared" si="52"/>
        <v>NHBNW_Dist_192</v>
      </c>
      <c r="B3378">
        <v>192</v>
      </c>
      <c r="C3378" t="s">
        <v>4</v>
      </c>
      <c r="D3378">
        <v>0</v>
      </c>
      <c r="E3378" t="s">
        <v>40</v>
      </c>
      <c r="F3378" t="s">
        <v>47</v>
      </c>
    </row>
    <row r="3379" spans="1:6" x14ac:dyDescent="0.25">
      <c r="A3379" t="str">
        <f t="shared" si="52"/>
        <v>NHBNW_Dist_194</v>
      </c>
      <c r="B3379">
        <v>194</v>
      </c>
      <c r="C3379" t="s">
        <v>4</v>
      </c>
      <c r="D3379">
        <v>0</v>
      </c>
      <c r="E3379" t="s">
        <v>40</v>
      </c>
      <c r="F3379" t="s">
        <v>47</v>
      </c>
    </row>
    <row r="3380" spans="1:6" x14ac:dyDescent="0.25">
      <c r="A3380" t="str">
        <f t="shared" si="52"/>
        <v>NHBNW_Dist_196</v>
      </c>
      <c r="B3380">
        <v>196</v>
      </c>
      <c r="C3380" t="s">
        <v>4</v>
      </c>
      <c r="D3380">
        <v>0</v>
      </c>
      <c r="E3380" t="s">
        <v>40</v>
      </c>
      <c r="F3380" t="s">
        <v>47</v>
      </c>
    </row>
    <row r="3381" spans="1:6" x14ac:dyDescent="0.25">
      <c r="A3381" t="str">
        <f t="shared" si="52"/>
        <v>NHBNW_Dist_198</v>
      </c>
      <c r="B3381">
        <v>198</v>
      </c>
      <c r="C3381" t="s">
        <v>4</v>
      </c>
      <c r="D3381">
        <v>0</v>
      </c>
      <c r="E3381" t="s">
        <v>40</v>
      </c>
      <c r="F3381" t="s">
        <v>47</v>
      </c>
    </row>
    <row r="3382" spans="1:6" x14ac:dyDescent="0.25">
      <c r="A3382" t="str">
        <f t="shared" si="52"/>
        <v>NHBNW_Dist_200</v>
      </c>
      <c r="B3382">
        <v>200</v>
      </c>
      <c r="C3382" t="s">
        <v>4</v>
      </c>
      <c r="D3382">
        <v>0</v>
      </c>
      <c r="E3382" t="s">
        <v>40</v>
      </c>
      <c r="F3382" t="s">
        <v>47</v>
      </c>
    </row>
    <row r="3383" spans="1:6" x14ac:dyDescent="0.25">
      <c r="A3383" t="str">
        <f t="shared" si="52"/>
        <v>NHBNW_Dist_202</v>
      </c>
      <c r="B3383">
        <v>202</v>
      </c>
      <c r="C3383" t="s">
        <v>4</v>
      </c>
      <c r="D3383">
        <v>0</v>
      </c>
      <c r="E3383" t="s">
        <v>40</v>
      </c>
      <c r="F3383" t="s">
        <v>47</v>
      </c>
    </row>
    <row r="3384" spans="1:6" x14ac:dyDescent="0.25">
      <c r="A3384" t="str">
        <f t="shared" si="52"/>
        <v>NHBNW_Time_0</v>
      </c>
      <c r="B3384">
        <v>0</v>
      </c>
      <c r="C3384" t="s">
        <v>4</v>
      </c>
      <c r="D3384">
        <v>0</v>
      </c>
      <c r="E3384" t="s">
        <v>16</v>
      </c>
      <c r="F3384" t="s">
        <v>47</v>
      </c>
    </row>
    <row r="3385" spans="1:6" x14ac:dyDescent="0.25">
      <c r="A3385" t="str">
        <f t="shared" si="52"/>
        <v>NHBNW_Time_2</v>
      </c>
      <c r="B3385">
        <v>2</v>
      </c>
      <c r="C3385" t="s">
        <v>4</v>
      </c>
      <c r="D3385">
        <v>5.1418100000000001E-2</v>
      </c>
      <c r="E3385" t="s">
        <v>16</v>
      </c>
      <c r="F3385" t="s">
        <v>47</v>
      </c>
    </row>
    <row r="3386" spans="1:6" x14ac:dyDescent="0.25">
      <c r="A3386" t="str">
        <f t="shared" si="52"/>
        <v>NHBNW_Time_4</v>
      </c>
      <c r="B3386">
        <v>4</v>
      </c>
      <c r="C3386" t="s">
        <v>4</v>
      </c>
      <c r="D3386">
        <v>0.1393585</v>
      </c>
      <c r="E3386" t="s">
        <v>16</v>
      </c>
      <c r="F3386" t="s">
        <v>47</v>
      </c>
    </row>
    <row r="3387" spans="1:6" x14ac:dyDescent="0.25">
      <c r="A3387" t="str">
        <f t="shared" si="52"/>
        <v>NHBNW_Time_6</v>
      </c>
      <c r="B3387">
        <v>6</v>
      </c>
      <c r="C3387" t="s">
        <v>4</v>
      </c>
      <c r="D3387">
        <v>0.19366920000000001</v>
      </c>
      <c r="E3387" t="s">
        <v>16</v>
      </c>
      <c r="F3387" t="s">
        <v>47</v>
      </c>
    </row>
    <row r="3388" spans="1:6" x14ac:dyDescent="0.25">
      <c r="A3388" t="str">
        <f t="shared" si="52"/>
        <v>NHBNW_Time_8</v>
      </c>
      <c r="B3388">
        <v>8</v>
      </c>
      <c r="C3388" t="s">
        <v>4</v>
      </c>
      <c r="D3388">
        <v>0.16319500000000001</v>
      </c>
      <c r="E3388" t="s">
        <v>16</v>
      </c>
      <c r="F3388" t="s">
        <v>47</v>
      </c>
    </row>
    <row r="3389" spans="1:6" x14ac:dyDescent="0.25">
      <c r="A3389" t="str">
        <f t="shared" si="52"/>
        <v>NHBNW_Time_10</v>
      </c>
      <c r="B3389">
        <v>10</v>
      </c>
      <c r="C3389" t="s">
        <v>4</v>
      </c>
      <c r="D3389">
        <v>0.1144686</v>
      </c>
      <c r="E3389" t="s">
        <v>16</v>
      </c>
      <c r="F3389" t="s">
        <v>47</v>
      </c>
    </row>
    <row r="3390" spans="1:6" x14ac:dyDescent="0.25">
      <c r="A3390" t="str">
        <f t="shared" si="52"/>
        <v>NHBNW_Time_12</v>
      </c>
      <c r="B3390">
        <v>12</v>
      </c>
      <c r="C3390" t="s">
        <v>4</v>
      </c>
      <c r="D3390">
        <v>8.2126400000000002E-2</v>
      </c>
      <c r="E3390" t="s">
        <v>16</v>
      </c>
      <c r="F3390" t="s">
        <v>47</v>
      </c>
    </row>
    <row r="3391" spans="1:6" x14ac:dyDescent="0.25">
      <c r="A3391" t="str">
        <f t="shared" si="52"/>
        <v>NHBNW_Time_14</v>
      </c>
      <c r="B3391">
        <v>14</v>
      </c>
      <c r="C3391" t="s">
        <v>4</v>
      </c>
      <c r="D3391">
        <v>5.7319599999999998E-2</v>
      </c>
      <c r="E3391" t="s">
        <v>16</v>
      </c>
      <c r="F3391" t="s">
        <v>47</v>
      </c>
    </row>
    <row r="3392" spans="1:6" x14ac:dyDescent="0.25">
      <c r="A3392" t="str">
        <f t="shared" si="52"/>
        <v>NHBNW_Time_16</v>
      </c>
      <c r="B3392">
        <v>16</v>
      </c>
      <c r="C3392" t="s">
        <v>4</v>
      </c>
      <c r="D3392">
        <v>4.1998899999999999E-2</v>
      </c>
      <c r="E3392" t="s">
        <v>16</v>
      </c>
      <c r="F3392" t="s">
        <v>47</v>
      </c>
    </row>
    <row r="3393" spans="1:6" x14ac:dyDescent="0.25">
      <c r="A3393" t="str">
        <f t="shared" si="52"/>
        <v>NHBNW_Time_18</v>
      </c>
      <c r="B3393">
        <v>18</v>
      </c>
      <c r="C3393" t="s">
        <v>4</v>
      </c>
      <c r="D3393">
        <v>3.0939399999999999E-2</v>
      </c>
      <c r="E3393" t="s">
        <v>16</v>
      </c>
      <c r="F3393" t="s">
        <v>47</v>
      </c>
    </row>
    <row r="3394" spans="1:6" x14ac:dyDescent="0.25">
      <c r="A3394" t="str">
        <f t="shared" ref="A3394:A3457" si="53">C3394&amp;"_"&amp;E3394&amp;"_"&amp;B3394</f>
        <v>NHBNW_Time_20</v>
      </c>
      <c r="B3394">
        <v>20</v>
      </c>
      <c r="C3394" t="s">
        <v>4</v>
      </c>
      <c r="D3394">
        <v>2.42449E-2</v>
      </c>
      <c r="E3394" t="s">
        <v>16</v>
      </c>
      <c r="F3394" t="s">
        <v>47</v>
      </c>
    </row>
    <row r="3395" spans="1:6" x14ac:dyDescent="0.25">
      <c r="A3395" t="str">
        <f t="shared" si="53"/>
        <v>NHBNW_Time_22</v>
      </c>
      <c r="B3395">
        <v>22</v>
      </c>
      <c r="C3395" t="s">
        <v>4</v>
      </c>
      <c r="D3395">
        <v>1.9000300000000001E-2</v>
      </c>
      <c r="E3395" t="s">
        <v>16</v>
      </c>
      <c r="F3395" t="s">
        <v>47</v>
      </c>
    </row>
    <row r="3396" spans="1:6" x14ac:dyDescent="0.25">
      <c r="A3396" t="str">
        <f t="shared" si="53"/>
        <v>NHBNW_Time_24</v>
      </c>
      <c r="B3396">
        <v>24</v>
      </c>
      <c r="C3396" t="s">
        <v>4</v>
      </c>
      <c r="D3396">
        <v>1.47406E-2</v>
      </c>
      <c r="E3396" t="s">
        <v>16</v>
      </c>
      <c r="F3396" t="s">
        <v>47</v>
      </c>
    </row>
    <row r="3397" spans="1:6" x14ac:dyDescent="0.25">
      <c r="A3397" t="str">
        <f t="shared" si="53"/>
        <v>NHBNW_Time_26</v>
      </c>
      <c r="B3397">
        <v>26</v>
      </c>
      <c r="C3397" t="s">
        <v>4</v>
      </c>
      <c r="D3397">
        <v>1.1598000000000001E-2</v>
      </c>
      <c r="E3397" t="s">
        <v>16</v>
      </c>
      <c r="F3397" t="s">
        <v>47</v>
      </c>
    </row>
    <row r="3398" spans="1:6" x14ac:dyDescent="0.25">
      <c r="A3398" t="str">
        <f t="shared" si="53"/>
        <v>NHBNW_Time_28</v>
      </c>
      <c r="B3398">
        <v>28</v>
      </c>
      <c r="C3398" t="s">
        <v>4</v>
      </c>
      <c r="D3398">
        <v>9.2931000000000003E-3</v>
      </c>
      <c r="E3398" t="s">
        <v>16</v>
      </c>
      <c r="F3398" t="s">
        <v>47</v>
      </c>
    </row>
    <row r="3399" spans="1:6" x14ac:dyDescent="0.25">
      <c r="A3399" t="str">
        <f t="shared" si="53"/>
        <v>NHBNW_Time_30</v>
      </c>
      <c r="B3399">
        <v>30</v>
      </c>
      <c r="C3399" t="s">
        <v>4</v>
      </c>
      <c r="D3399">
        <v>7.7881000000000001E-3</v>
      </c>
      <c r="E3399" t="s">
        <v>16</v>
      </c>
      <c r="F3399" t="s">
        <v>47</v>
      </c>
    </row>
    <row r="3400" spans="1:6" x14ac:dyDescent="0.25">
      <c r="A3400" t="str">
        <f t="shared" si="53"/>
        <v>NHBNW_Time_32</v>
      </c>
      <c r="B3400">
        <v>32</v>
      </c>
      <c r="C3400" t="s">
        <v>4</v>
      </c>
      <c r="D3400">
        <v>6.1034000000000001E-3</v>
      </c>
      <c r="E3400" t="s">
        <v>16</v>
      </c>
      <c r="F3400" t="s">
        <v>47</v>
      </c>
    </row>
    <row r="3401" spans="1:6" x14ac:dyDescent="0.25">
      <c r="A3401" t="str">
        <f t="shared" si="53"/>
        <v>NHBNW_Time_34</v>
      </c>
      <c r="B3401">
        <v>34</v>
      </c>
      <c r="C3401" t="s">
        <v>4</v>
      </c>
      <c r="D3401">
        <v>4.6408999999999999E-3</v>
      </c>
      <c r="E3401" t="s">
        <v>16</v>
      </c>
      <c r="F3401" t="s">
        <v>47</v>
      </c>
    </row>
    <row r="3402" spans="1:6" x14ac:dyDescent="0.25">
      <c r="A3402" t="str">
        <f t="shared" si="53"/>
        <v>NHBNW_Time_36</v>
      </c>
      <c r="B3402">
        <v>36</v>
      </c>
      <c r="C3402" t="s">
        <v>4</v>
      </c>
      <c r="D3402">
        <v>3.5422000000000001E-3</v>
      </c>
      <c r="E3402" t="s">
        <v>16</v>
      </c>
      <c r="F3402" t="s">
        <v>47</v>
      </c>
    </row>
    <row r="3403" spans="1:6" x14ac:dyDescent="0.25">
      <c r="A3403" t="str">
        <f t="shared" si="53"/>
        <v>NHBNW_Time_38</v>
      </c>
      <c r="B3403">
        <v>38</v>
      </c>
      <c r="C3403" t="s">
        <v>4</v>
      </c>
      <c r="D3403">
        <v>2.8777999999999998E-3</v>
      </c>
      <c r="E3403" t="s">
        <v>16</v>
      </c>
      <c r="F3403" t="s">
        <v>47</v>
      </c>
    </row>
    <row r="3404" spans="1:6" x14ac:dyDescent="0.25">
      <c r="A3404" t="str">
        <f t="shared" si="53"/>
        <v>NHBNW_Time_40</v>
      </c>
      <c r="B3404">
        <v>40</v>
      </c>
      <c r="C3404" t="s">
        <v>4</v>
      </c>
      <c r="D3404">
        <v>2.5592000000000002E-3</v>
      </c>
      <c r="E3404" t="s">
        <v>16</v>
      </c>
      <c r="F3404" t="s">
        <v>47</v>
      </c>
    </row>
    <row r="3405" spans="1:6" x14ac:dyDescent="0.25">
      <c r="A3405" t="str">
        <f t="shared" si="53"/>
        <v>NHBNW_Time_42</v>
      </c>
      <c r="B3405">
        <v>42</v>
      </c>
      <c r="C3405" t="s">
        <v>4</v>
      </c>
      <c r="D3405">
        <v>2.3134000000000002E-3</v>
      </c>
      <c r="E3405" t="s">
        <v>16</v>
      </c>
      <c r="F3405" t="s">
        <v>47</v>
      </c>
    </row>
    <row r="3406" spans="1:6" x14ac:dyDescent="0.25">
      <c r="A3406" t="str">
        <f t="shared" si="53"/>
        <v>NHBNW_Time_44</v>
      </c>
      <c r="B3406">
        <v>44</v>
      </c>
      <c r="C3406" t="s">
        <v>4</v>
      </c>
      <c r="D3406">
        <v>2.1213E-3</v>
      </c>
      <c r="E3406" t="s">
        <v>16</v>
      </c>
      <c r="F3406" t="s">
        <v>47</v>
      </c>
    </row>
    <row r="3407" spans="1:6" x14ac:dyDescent="0.25">
      <c r="A3407" t="str">
        <f t="shared" si="53"/>
        <v>NHBNW_Time_46</v>
      </c>
      <c r="B3407">
        <v>46</v>
      </c>
      <c r="C3407" t="s">
        <v>4</v>
      </c>
      <c r="D3407">
        <v>1.9570999999999998E-3</v>
      </c>
      <c r="E3407" t="s">
        <v>16</v>
      </c>
      <c r="F3407" t="s">
        <v>47</v>
      </c>
    </row>
    <row r="3408" spans="1:6" x14ac:dyDescent="0.25">
      <c r="A3408" t="str">
        <f t="shared" si="53"/>
        <v>NHBNW_Time_48</v>
      </c>
      <c r="B3408">
        <v>48</v>
      </c>
      <c r="C3408" t="s">
        <v>4</v>
      </c>
      <c r="D3408">
        <v>1.7723000000000001E-3</v>
      </c>
      <c r="E3408" t="s">
        <v>16</v>
      </c>
      <c r="F3408" t="s">
        <v>47</v>
      </c>
    </row>
    <row r="3409" spans="1:6" x14ac:dyDescent="0.25">
      <c r="A3409" t="str">
        <f t="shared" si="53"/>
        <v>NHBNW_Time_50</v>
      </c>
      <c r="B3409">
        <v>50</v>
      </c>
      <c r="C3409" t="s">
        <v>4</v>
      </c>
      <c r="D3409">
        <v>1.5690000000000001E-3</v>
      </c>
      <c r="E3409" t="s">
        <v>16</v>
      </c>
      <c r="F3409" t="s">
        <v>47</v>
      </c>
    </row>
    <row r="3410" spans="1:6" x14ac:dyDescent="0.25">
      <c r="A3410" t="str">
        <f t="shared" si="53"/>
        <v>NHBNW_Time_52</v>
      </c>
      <c r="B3410">
        <v>52</v>
      </c>
      <c r="C3410" t="s">
        <v>4</v>
      </c>
      <c r="D3410">
        <v>1.3365E-3</v>
      </c>
      <c r="E3410" t="s">
        <v>16</v>
      </c>
      <c r="F3410" t="s">
        <v>47</v>
      </c>
    </row>
    <row r="3411" spans="1:6" x14ac:dyDescent="0.25">
      <c r="A3411" t="str">
        <f t="shared" si="53"/>
        <v>NHBNW_Time_54</v>
      </c>
      <c r="B3411">
        <v>54</v>
      </c>
      <c r="C3411" t="s">
        <v>4</v>
      </c>
      <c r="D3411">
        <v>1.1150999999999999E-3</v>
      </c>
      <c r="E3411" t="s">
        <v>16</v>
      </c>
      <c r="F3411" t="s">
        <v>47</v>
      </c>
    </row>
    <row r="3412" spans="1:6" x14ac:dyDescent="0.25">
      <c r="A3412" t="str">
        <f t="shared" si="53"/>
        <v>NHBNW_Time_56</v>
      </c>
      <c r="B3412">
        <v>56</v>
      </c>
      <c r="C3412" t="s">
        <v>4</v>
      </c>
      <c r="D3412">
        <v>9.7570000000000003E-4</v>
      </c>
      <c r="E3412" t="s">
        <v>16</v>
      </c>
      <c r="F3412" t="s">
        <v>47</v>
      </c>
    </row>
    <row r="3413" spans="1:6" x14ac:dyDescent="0.25">
      <c r="A3413" t="str">
        <f t="shared" si="53"/>
        <v>NHBNW_Time_58</v>
      </c>
      <c r="B3413">
        <v>58</v>
      </c>
      <c r="C3413" t="s">
        <v>4</v>
      </c>
      <c r="D3413">
        <v>8.5369999999999999E-4</v>
      </c>
      <c r="E3413" t="s">
        <v>16</v>
      </c>
      <c r="F3413" t="s">
        <v>47</v>
      </c>
    </row>
    <row r="3414" spans="1:6" x14ac:dyDescent="0.25">
      <c r="A3414" t="str">
        <f t="shared" si="53"/>
        <v>NHBNW_Time_60</v>
      </c>
      <c r="B3414">
        <v>60</v>
      </c>
      <c r="C3414" t="s">
        <v>4</v>
      </c>
      <c r="D3414">
        <v>7.471E-4</v>
      </c>
      <c r="E3414" t="s">
        <v>16</v>
      </c>
      <c r="F3414" t="s">
        <v>47</v>
      </c>
    </row>
    <row r="3415" spans="1:6" x14ac:dyDescent="0.25">
      <c r="A3415" t="str">
        <f t="shared" si="53"/>
        <v>NHBNW_Time_62</v>
      </c>
      <c r="B3415">
        <v>62</v>
      </c>
      <c r="C3415" t="s">
        <v>4</v>
      </c>
      <c r="D3415">
        <v>6.5370000000000001E-4</v>
      </c>
      <c r="E3415" t="s">
        <v>16</v>
      </c>
      <c r="F3415" t="s">
        <v>47</v>
      </c>
    </row>
    <row r="3416" spans="1:6" x14ac:dyDescent="0.25">
      <c r="A3416" t="str">
        <f t="shared" si="53"/>
        <v>NHBNW_Time_64</v>
      </c>
      <c r="B3416">
        <v>64</v>
      </c>
      <c r="C3416" t="s">
        <v>4</v>
      </c>
      <c r="D3416">
        <v>5.7189999999999997E-4</v>
      </c>
      <c r="E3416" t="s">
        <v>16</v>
      </c>
      <c r="F3416" t="s">
        <v>47</v>
      </c>
    </row>
    <row r="3417" spans="1:6" x14ac:dyDescent="0.25">
      <c r="A3417" t="str">
        <f t="shared" si="53"/>
        <v>NHBNW_Time_66</v>
      </c>
      <c r="B3417">
        <v>66</v>
      </c>
      <c r="C3417" t="s">
        <v>4</v>
      </c>
      <c r="D3417">
        <v>5.0040000000000002E-4</v>
      </c>
      <c r="E3417" t="s">
        <v>16</v>
      </c>
      <c r="F3417" t="s">
        <v>47</v>
      </c>
    </row>
    <row r="3418" spans="1:6" x14ac:dyDescent="0.25">
      <c r="A3418" t="str">
        <f t="shared" si="53"/>
        <v>NHBNW_Time_68</v>
      </c>
      <c r="B3418">
        <v>68</v>
      </c>
      <c r="C3418" t="s">
        <v>4</v>
      </c>
      <c r="D3418">
        <v>4.3780000000000002E-4</v>
      </c>
      <c r="E3418" t="s">
        <v>16</v>
      </c>
      <c r="F3418" t="s">
        <v>47</v>
      </c>
    </row>
    <row r="3419" spans="1:6" x14ac:dyDescent="0.25">
      <c r="A3419" t="str">
        <f t="shared" si="53"/>
        <v>NHBNW_Time_70</v>
      </c>
      <c r="B3419">
        <v>70</v>
      </c>
      <c r="C3419" t="s">
        <v>4</v>
      </c>
      <c r="D3419">
        <v>3.8319999999999999E-4</v>
      </c>
      <c r="E3419" t="s">
        <v>16</v>
      </c>
      <c r="F3419" t="s">
        <v>47</v>
      </c>
    </row>
    <row r="3420" spans="1:6" x14ac:dyDescent="0.25">
      <c r="A3420" t="str">
        <f t="shared" si="53"/>
        <v>NHBNW_Time_72</v>
      </c>
      <c r="B3420">
        <v>72</v>
      </c>
      <c r="C3420" t="s">
        <v>4</v>
      </c>
      <c r="D3420">
        <v>3.3530000000000002E-4</v>
      </c>
      <c r="E3420" t="s">
        <v>16</v>
      </c>
      <c r="F3420" t="s">
        <v>47</v>
      </c>
    </row>
    <row r="3421" spans="1:6" x14ac:dyDescent="0.25">
      <c r="A3421" t="str">
        <f t="shared" si="53"/>
        <v>NHBNW_Time_74</v>
      </c>
      <c r="B3421">
        <v>74</v>
      </c>
      <c r="C3421" t="s">
        <v>4</v>
      </c>
      <c r="D3421">
        <v>2.9700000000000001E-4</v>
      </c>
      <c r="E3421" t="s">
        <v>16</v>
      </c>
      <c r="F3421" t="s">
        <v>47</v>
      </c>
    </row>
    <row r="3422" spans="1:6" x14ac:dyDescent="0.25">
      <c r="A3422" t="str">
        <f t="shared" si="53"/>
        <v>NHBNW_Time_76</v>
      </c>
      <c r="B3422">
        <v>76</v>
      </c>
      <c r="C3422" t="s">
        <v>4</v>
      </c>
      <c r="D3422">
        <v>2.587E-4</v>
      </c>
      <c r="E3422" t="s">
        <v>16</v>
      </c>
      <c r="F3422" t="s">
        <v>47</v>
      </c>
    </row>
    <row r="3423" spans="1:6" x14ac:dyDescent="0.25">
      <c r="A3423" t="str">
        <f t="shared" si="53"/>
        <v>NHBNW_Time_78</v>
      </c>
      <c r="B3423">
        <v>78</v>
      </c>
      <c r="C3423" t="s">
        <v>4</v>
      </c>
      <c r="D3423">
        <v>2.2039999999999999E-4</v>
      </c>
      <c r="E3423" t="s">
        <v>16</v>
      </c>
      <c r="F3423" t="s">
        <v>47</v>
      </c>
    </row>
    <row r="3424" spans="1:6" x14ac:dyDescent="0.25">
      <c r="A3424" t="str">
        <f t="shared" si="53"/>
        <v>NHBNW_Time_80</v>
      </c>
      <c r="B3424">
        <v>80</v>
      </c>
      <c r="C3424" t="s">
        <v>4</v>
      </c>
      <c r="D3424">
        <v>1.8210000000000001E-4</v>
      </c>
      <c r="E3424" t="s">
        <v>16</v>
      </c>
      <c r="F3424" t="s">
        <v>47</v>
      </c>
    </row>
    <row r="3425" spans="1:6" x14ac:dyDescent="0.25">
      <c r="A3425" t="str">
        <f t="shared" si="53"/>
        <v>NHBNW_Time_82</v>
      </c>
      <c r="B3425">
        <v>82</v>
      </c>
      <c r="C3425" t="s">
        <v>4</v>
      </c>
      <c r="D3425">
        <v>1.5239999999999999E-4</v>
      </c>
      <c r="E3425" t="s">
        <v>16</v>
      </c>
      <c r="F3425" t="s">
        <v>47</v>
      </c>
    </row>
    <row r="3426" spans="1:6" x14ac:dyDescent="0.25">
      <c r="A3426" t="str">
        <f t="shared" si="53"/>
        <v>NHBNW_Time_84</v>
      </c>
      <c r="B3426">
        <v>84</v>
      </c>
      <c r="C3426" t="s">
        <v>4</v>
      </c>
      <c r="D3426">
        <v>1.228E-4</v>
      </c>
      <c r="E3426" t="s">
        <v>16</v>
      </c>
      <c r="F3426" t="s">
        <v>47</v>
      </c>
    </row>
    <row r="3427" spans="1:6" x14ac:dyDescent="0.25">
      <c r="A3427" t="str">
        <f t="shared" si="53"/>
        <v>NHBNW_Time_86</v>
      </c>
      <c r="B3427">
        <v>86</v>
      </c>
      <c r="C3427" t="s">
        <v>4</v>
      </c>
      <c r="D3427" s="83">
        <v>9.31E-5</v>
      </c>
      <c r="E3427" t="s">
        <v>16</v>
      </c>
      <c r="F3427" t="s">
        <v>47</v>
      </c>
    </row>
    <row r="3428" spans="1:6" x14ac:dyDescent="0.25">
      <c r="A3428" t="str">
        <f t="shared" si="53"/>
        <v>NHBNW_Time_88</v>
      </c>
      <c r="B3428">
        <v>88</v>
      </c>
      <c r="C3428" t="s">
        <v>4</v>
      </c>
      <c r="D3428" s="83">
        <v>6.3499999999999999E-5</v>
      </c>
      <c r="E3428" t="s">
        <v>16</v>
      </c>
      <c r="F3428" t="s">
        <v>47</v>
      </c>
    </row>
    <row r="3429" spans="1:6" x14ac:dyDescent="0.25">
      <c r="A3429" t="str">
        <f t="shared" si="53"/>
        <v>NHBNW_Time_90</v>
      </c>
      <c r="B3429">
        <v>90</v>
      </c>
      <c r="C3429" t="s">
        <v>4</v>
      </c>
      <c r="D3429" s="83">
        <v>3.3699999999999999E-5</v>
      </c>
      <c r="E3429" t="s">
        <v>16</v>
      </c>
      <c r="F3429" t="s">
        <v>47</v>
      </c>
    </row>
    <row r="3430" spans="1:6" x14ac:dyDescent="0.25">
      <c r="A3430" t="str">
        <f t="shared" si="53"/>
        <v>NHBNW_Time_92</v>
      </c>
      <c r="B3430">
        <v>92</v>
      </c>
      <c r="C3430" t="s">
        <v>4</v>
      </c>
      <c r="D3430" s="83">
        <v>2.5299999999999998E-5</v>
      </c>
      <c r="E3430" t="s">
        <v>16</v>
      </c>
      <c r="F3430" t="s">
        <v>47</v>
      </c>
    </row>
    <row r="3431" spans="1:6" x14ac:dyDescent="0.25">
      <c r="A3431" t="str">
        <f t="shared" si="53"/>
        <v>NHBNW_Time_94</v>
      </c>
      <c r="B3431">
        <v>94</v>
      </c>
      <c r="C3431" t="s">
        <v>4</v>
      </c>
      <c r="D3431" s="83">
        <v>1.6900000000000001E-5</v>
      </c>
      <c r="E3431" t="s">
        <v>16</v>
      </c>
      <c r="F3431" t="s">
        <v>47</v>
      </c>
    </row>
    <row r="3432" spans="1:6" x14ac:dyDescent="0.25">
      <c r="A3432" t="str">
        <f t="shared" si="53"/>
        <v>NHBNW_Time_96</v>
      </c>
      <c r="B3432">
        <v>96</v>
      </c>
      <c r="C3432" t="s">
        <v>4</v>
      </c>
      <c r="D3432" s="83">
        <v>8.3999999999999992E-6</v>
      </c>
      <c r="E3432" t="s">
        <v>16</v>
      </c>
      <c r="F3432" t="s">
        <v>47</v>
      </c>
    </row>
    <row r="3433" spans="1:6" x14ac:dyDescent="0.25">
      <c r="A3433" t="str">
        <f t="shared" si="53"/>
        <v>NHBNW_Time_98</v>
      </c>
      <c r="B3433">
        <v>98</v>
      </c>
      <c r="C3433" t="s">
        <v>4</v>
      </c>
      <c r="D3433">
        <v>0</v>
      </c>
      <c r="E3433" t="s">
        <v>16</v>
      </c>
      <c r="F3433" t="s">
        <v>47</v>
      </c>
    </row>
    <row r="3434" spans="1:6" x14ac:dyDescent="0.25">
      <c r="A3434" t="str">
        <f t="shared" si="53"/>
        <v>NHBNW_Time_100</v>
      </c>
      <c r="B3434">
        <v>100</v>
      </c>
      <c r="C3434" t="s">
        <v>4</v>
      </c>
      <c r="D3434">
        <v>0</v>
      </c>
      <c r="E3434" t="s">
        <v>16</v>
      </c>
      <c r="F3434" t="s">
        <v>47</v>
      </c>
    </row>
    <row r="3435" spans="1:6" x14ac:dyDescent="0.25">
      <c r="A3435" t="str">
        <f t="shared" si="53"/>
        <v>NHBNW_Time_102</v>
      </c>
      <c r="B3435">
        <v>102</v>
      </c>
      <c r="C3435" t="s">
        <v>4</v>
      </c>
      <c r="D3435">
        <v>0</v>
      </c>
      <c r="E3435" t="s">
        <v>16</v>
      </c>
      <c r="F3435" t="s">
        <v>47</v>
      </c>
    </row>
    <row r="3436" spans="1:6" x14ac:dyDescent="0.25">
      <c r="A3436" t="str">
        <f t="shared" si="53"/>
        <v>NHBNW_Time_104</v>
      </c>
      <c r="B3436">
        <v>104</v>
      </c>
      <c r="C3436" t="s">
        <v>4</v>
      </c>
      <c r="D3436">
        <v>0</v>
      </c>
      <c r="E3436" t="s">
        <v>16</v>
      </c>
      <c r="F3436" t="s">
        <v>47</v>
      </c>
    </row>
    <row r="3437" spans="1:6" x14ac:dyDescent="0.25">
      <c r="A3437" t="str">
        <f t="shared" si="53"/>
        <v>NHBNW_Time_106</v>
      </c>
      <c r="B3437">
        <v>106</v>
      </c>
      <c r="C3437" t="s">
        <v>4</v>
      </c>
      <c r="D3437">
        <v>0</v>
      </c>
      <c r="E3437" t="s">
        <v>16</v>
      </c>
      <c r="F3437" t="s">
        <v>47</v>
      </c>
    </row>
    <row r="3438" spans="1:6" x14ac:dyDescent="0.25">
      <c r="A3438" t="str">
        <f t="shared" si="53"/>
        <v>NHBNW_Time_108</v>
      </c>
      <c r="B3438">
        <v>108</v>
      </c>
      <c r="C3438" t="s">
        <v>4</v>
      </c>
      <c r="D3438">
        <v>0</v>
      </c>
      <c r="E3438" t="s">
        <v>16</v>
      </c>
      <c r="F3438" t="s">
        <v>47</v>
      </c>
    </row>
    <row r="3439" spans="1:6" x14ac:dyDescent="0.25">
      <c r="A3439" t="str">
        <f t="shared" si="53"/>
        <v>NHBNW_Time_110</v>
      </c>
      <c r="B3439">
        <v>110</v>
      </c>
      <c r="C3439" t="s">
        <v>4</v>
      </c>
      <c r="D3439">
        <v>0</v>
      </c>
      <c r="E3439" t="s">
        <v>16</v>
      </c>
      <c r="F3439" t="s">
        <v>47</v>
      </c>
    </row>
    <row r="3440" spans="1:6" x14ac:dyDescent="0.25">
      <c r="A3440" t="str">
        <f t="shared" si="53"/>
        <v>NHBNW_Time_112</v>
      </c>
      <c r="B3440">
        <v>112</v>
      </c>
      <c r="C3440" t="s">
        <v>4</v>
      </c>
      <c r="D3440">
        <v>0</v>
      </c>
      <c r="E3440" t="s">
        <v>16</v>
      </c>
      <c r="F3440" t="s">
        <v>47</v>
      </c>
    </row>
    <row r="3441" spans="1:6" x14ac:dyDescent="0.25">
      <c r="A3441" t="str">
        <f t="shared" si="53"/>
        <v>NHBNW_Time_114</v>
      </c>
      <c r="B3441">
        <v>114</v>
      </c>
      <c r="C3441" t="s">
        <v>4</v>
      </c>
      <c r="D3441">
        <v>0</v>
      </c>
      <c r="E3441" t="s">
        <v>16</v>
      </c>
      <c r="F3441" t="s">
        <v>47</v>
      </c>
    </row>
    <row r="3442" spans="1:6" x14ac:dyDescent="0.25">
      <c r="A3442" t="str">
        <f t="shared" si="53"/>
        <v>NHBNW_Time_116</v>
      </c>
      <c r="B3442">
        <v>116</v>
      </c>
      <c r="C3442" t="s">
        <v>4</v>
      </c>
      <c r="D3442">
        <v>0</v>
      </c>
      <c r="E3442" t="s">
        <v>16</v>
      </c>
      <c r="F3442" t="s">
        <v>47</v>
      </c>
    </row>
    <row r="3443" spans="1:6" x14ac:dyDescent="0.25">
      <c r="A3443" t="str">
        <f t="shared" si="53"/>
        <v>NHBNW_Time_118</v>
      </c>
      <c r="B3443">
        <v>118</v>
      </c>
      <c r="C3443" t="s">
        <v>4</v>
      </c>
      <c r="D3443">
        <v>0</v>
      </c>
      <c r="E3443" t="s">
        <v>16</v>
      </c>
      <c r="F3443" t="s">
        <v>47</v>
      </c>
    </row>
    <row r="3444" spans="1:6" x14ac:dyDescent="0.25">
      <c r="A3444" t="str">
        <f t="shared" si="53"/>
        <v>NHBNW_Time_120</v>
      </c>
      <c r="B3444">
        <v>120</v>
      </c>
      <c r="C3444" t="s">
        <v>4</v>
      </c>
      <c r="D3444">
        <v>0</v>
      </c>
      <c r="E3444" t="s">
        <v>16</v>
      </c>
      <c r="F3444" t="s">
        <v>47</v>
      </c>
    </row>
    <row r="3445" spans="1:6" x14ac:dyDescent="0.25">
      <c r="A3445" t="str">
        <f t="shared" si="53"/>
        <v>NHBNW_Time_122</v>
      </c>
      <c r="B3445">
        <v>122</v>
      </c>
      <c r="C3445" t="s">
        <v>4</v>
      </c>
      <c r="D3445">
        <v>0</v>
      </c>
      <c r="E3445" t="s">
        <v>16</v>
      </c>
      <c r="F3445" t="s">
        <v>47</v>
      </c>
    </row>
    <row r="3446" spans="1:6" x14ac:dyDescent="0.25">
      <c r="A3446" t="str">
        <f t="shared" si="53"/>
        <v>NHBNW_Time_124</v>
      </c>
      <c r="B3446">
        <v>124</v>
      </c>
      <c r="C3446" t="s">
        <v>4</v>
      </c>
      <c r="D3446">
        <v>0</v>
      </c>
      <c r="E3446" t="s">
        <v>16</v>
      </c>
      <c r="F3446" t="s">
        <v>47</v>
      </c>
    </row>
    <row r="3447" spans="1:6" x14ac:dyDescent="0.25">
      <c r="A3447" t="str">
        <f t="shared" si="53"/>
        <v>NHBNW_Time_126</v>
      </c>
      <c r="B3447">
        <v>126</v>
      </c>
      <c r="C3447" t="s">
        <v>4</v>
      </c>
      <c r="D3447">
        <v>0</v>
      </c>
      <c r="E3447" t="s">
        <v>16</v>
      </c>
      <c r="F3447" t="s">
        <v>47</v>
      </c>
    </row>
    <row r="3448" spans="1:6" x14ac:dyDescent="0.25">
      <c r="A3448" t="str">
        <f t="shared" si="53"/>
        <v>NHBNW_Time_128</v>
      </c>
      <c r="B3448">
        <v>128</v>
      </c>
      <c r="C3448" t="s">
        <v>4</v>
      </c>
      <c r="D3448">
        <v>0</v>
      </c>
      <c r="E3448" t="s">
        <v>16</v>
      </c>
      <c r="F3448" t="s">
        <v>47</v>
      </c>
    </row>
    <row r="3449" spans="1:6" x14ac:dyDescent="0.25">
      <c r="A3449" t="str">
        <f t="shared" si="53"/>
        <v>NHBNW_Time_130</v>
      </c>
      <c r="B3449">
        <v>130</v>
      </c>
      <c r="C3449" t="s">
        <v>4</v>
      </c>
      <c r="D3449">
        <v>0</v>
      </c>
      <c r="E3449" t="s">
        <v>16</v>
      </c>
      <c r="F3449" t="s">
        <v>47</v>
      </c>
    </row>
    <row r="3450" spans="1:6" x14ac:dyDescent="0.25">
      <c r="A3450" t="str">
        <f t="shared" si="53"/>
        <v>NHBNW_Time_132</v>
      </c>
      <c r="B3450">
        <v>132</v>
      </c>
      <c r="C3450" t="s">
        <v>4</v>
      </c>
      <c r="D3450">
        <v>0</v>
      </c>
      <c r="E3450" t="s">
        <v>16</v>
      </c>
      <c r="F3450" t="s">
        <v>47</v>
      </c>
    </row>
    <row r="3451" spans="1:6" x14ac:dyDescent="0.25">
      <c r="A3451" t="str">
        <f t="shared" si="53"/>
        <v>NHBNW_Time_134</v>
      </c>
      <c r="B3451">
        <v>134</v>
      </c>
      <c r="C3451" t="s">
        <v>4</v>
      </c>
      <c r="D3451">
        <v>0</v>
      </c>
      <c r="E3451" t="s">
        <v>16</v>
      </c>
      <c r="F3451" t="s">
        <v>47</v>
      </c>
    </row>
    <row r="3452" spans="1:6" x14ac:dyDescent="0.25">
      <c r="A3452" t="str">
        <f t="shared" si="53"/>
        <v>NHBNW_Time_136</v>
      </c>
      <c r="B3452">
        <v>136</v>
      </c>
      <c r="C3452" t="s">
        <v>4</v>
      </c>
      <c r="D3452">
        <v>0</v>
      </c>
      <c r="E3452" t="s">
        <v>16</v>
      </c>
      <c r="F3452" t="s">
        <v>47</v>
      </c>
    </row>
    <row r="3453" spans="1:6" x14ac:dyDescent="0.25">
      <c r="A3453" t="str">
        <f t="shared" si="53"/>
        <v>NHBNW_Time_138</v>
      </c>
      <c r="B3453">
        <v>138</v>
      </c>
      <c r="C3453" t="s">
        <v>4</v>
      </c>
      <c r="D3453">
        <v>0</v>
      </c>
      <c r="E3453" t="s">
        <v>16</v>
      </c>
      <c r="F3453" t="s">
        <v>47</v>
      </c>
    </row>
    <row r="3454" spans="1:6" x14ac:dyDescent="0.25">
      <c r="A3454" t="str">
        <f t="shared" si="53"/>
        <v>NHBNW_Time_140</v>
      </c>
      <c r="B3454">
        <v>140</v>
      </c>
      <c r="C3454" t="s">
        <v>4</v>
      </c>
      <c r="D3454">
        <v>0</v>
      </c>
      <c r="E3454" t="s">
        <v>16</v>
      </c>
      <c r="F3454" t="s">
        <v>47</v>
      </c>
    </row>
    <row r="3455" spans="1:6" x14ac:dyDescent="0.25">
      <c r="A3455" t="str">
        <f t="shared" si="53"/>
        <v>NHBNW_Time_142</v>
      </c>
      <c r="B3455">
        <v>142</v>
      </c>
      <c r="C3455" t="s">
        <v>4</v>
      </c>
      <c r="D3455">
        <v>0</v>
      </c>
      <c r="E3455" t="s">
        <v>16</v>
      </c>
      <c r="F3455" t="s">
        <v>47</v>
      </c>
    </row>
    <row r="3456" spans="1:6" x14ac:dyDescent="0.25">
      <c r="A3456" t="str">
        <f t="shared" si="53"/>
        <v>NHBNW_Time_144</v>
      </c>
      <c r="B3456">
        <v>144</v>
      </c>
      <c r="C3456" t="s">
        <v>4</v>
      </c>
      <c r="D3456">
        <v>0</v>
      </c>
      <c r="E3456" t="s">
        <v>16</v>
      </c>
      <c r="F3456" t="s">
        <v>47</v>
      </c>
    </row>
    <row r="3457" spans="1:6" x14ac:dyDescent="0.25">
      <c r="A3457" t="str">
        <f t="shared" si="53"/>
        <v>NHBNW_Time_146</v>
      </c>
      <c r="B3457">
        <v>146</v>
      </c>
      <c r="C3457" t="s">
        <v>4</v>
      </c>
      <c r="D3457">
        <v>0</v>
      </c>
      <c r="E3457" t="s">
        <v>16</v>
      </c>
      <c r="F3457" t="s">
        <v>47</v>
      </c>
    </row>
    <row r="3458" spans="1:6" x14ac:dyDescent="0.25">
      <c r="A3458" t="str">
        <f t="shared" ref="A3458:A3521" si="54">C3458&amp;"_"&amp;E3458&amp;"_"&amp;B3458</f>
        <v>NHBNW_Time_148</v>
      </c>
      <c r="B3458">
        <v>148</v>
      </c>
      <c r="C3458" t="s">
        <v>4</v>
      </c>
      <c r="D3458">
        <v>0</v>
      </c>
      <c r="E3458" t="s">
        <v>16</v>
      </c>
      <c r="F3458" t="s">
        <v>47</v>
      </c>
    </row>
    <row r="3459" spans="1:6" x14ac:dyDescent="0.25">
      <c r="A3459" t="str">
        <f t="shared" si="54"/>
        <v>NHBNW_Time_150</v>
      </c>
      <c r="B3459">
        <v>150</v>
      </c>
      <c r="C3459" t="s">
        <v>4</v>
      </c>
      <c r="D3459">
        <v>0</v>
      </c>
      <c r="E3459" t="s">
        <v>16</v>
      </c>
      <c r="F3459" t="s">
        <v>47</v>
      </c>
    </row>
    <row r="3460" spans="1:6" x14ac:dyDescent="0.25">
      <c r="A3460" t="str">
        <f t="shared" si="54"/>
        <v>NHBNW_Time_152</v>
      </c>
      <c r="B3460">
        <v>152</v>
      </c>
      <c r="C3460" t="s">
        <v>4</v>
      </c>
      <c r="D3460">
        <v>0</v>
      </c>
      <c r="E3460" t="s">
        <v>16</v>
      </c>
      <c r="F3460" t="s">
        <v>47</v>
      </c>
    </row>
    <row r="3461" spans="1:6" x14ac:dyDescent="0.25">
      <c r="A3461" t="str">
        <f t="shared" si="54"/>
        <v>NHBNW_Time_154</v>
      </c>
      <c r="B3461">
        <v>154</v>
      </c>
      <c r="C3461" t="s">
        <v>4</v>
      </c>
      <c r="D3461">
        <v>0</v>
      </c>
      <c r="E3461" t="s">
        <v>16</v>
      </c>
      <c r="F3461" t="s">
        <v>47</v>
      </c>
    </row>
    <row r="3462" spans="1:6" x14ac:dyDescent="0.25">
      <c r="A3462" t="str">
        <f t="shared" si="54"/>
        <v>NHBNW_Time_156</v>
      </c>
      <c r="B3462">
        <v>156</v>
      </c>
      <c r="C3462" t="s">
        <v>4</v>
      </c>
      <c r="D3462">
        <v>0</v>
      </c>
      <c r="E3462" t="s">
        <v>16</v>
      </c>
      <c r="F3462" t="s">
        <v>47</v>
      </c>
    </row>
    <row r="3463" spans="1:6" x14ac:dyDescent="0.25">
      <c r="A3463" t="str">
        <f t="shared" si="54"/>
        <v>NHBNW_Time_158</v>
      </c>
      <c r="B3463">
        <v>158</v>
      </c>
      <c r="C3463" t="s">
        <v>4</v>
      </c>
      <c r="D3463">
        <v>0</v>
      </c>
      <c r="E3463" t="s">
        <v>16</v>
      </c>
      <c r="F3463" t="s">
        <v>47</v>
      </c>
    </row>
    <row r="3464" spans="1:6" x14ac:dyDescent="0.25">
      <c r="A3464" t="str">
        <f t="shared" si="54"/>
        <v>NHBNW_Time_160</v>
      </c>
      <c r="B3464">
        <v>160</v>
      </c>
      <c r="C3464" t="s">
        <v>4</v>
      </c>
      <c r="D3464">
        <v>0</v>
      </c>
      <c r="E3464" t="s">
        <v>16</v>
      </c>
      <c r="F3464" t="s">
        <v>47</v>
      </c>
    </row>
    <row r="3465" spans="1:6" x14ac:dyDescent="0.25">
      <c r="A3465" t="str">
        <f t="shared" si="54"/>
        <v>NHBNW_Time_162</v>
      </c>
      <c r="B3465">
        <v>162</v>
      </c>
      <c r="C3465" t="s">
        <v>4</v>
      </c>
      <c r="D3465">
        <v>0</v>
      </c>
      <c r="E3465" t="s">
        <v>16</v>
      </c>
      <c r="F3465" t="s">
        <v>47</v>
      </c>
    </row>
    <row r="3466" spans="1:6" x14ac:dyDescent="0.25">
      <c r="A3466" t="str">
        <f t="shared" si="54"/>
        <v>NHBNW_Time_164</v>
      </c>
      <c r="B3466">
        <v>164</v>
      </c>
      <c r="C3466" t="s">
        <v>4</v>
      </c>
      <c r="D3466">
        <v>0</v>
      </c>
      <c r="E3466" t="s">
        <v>16</v>
      </c>
      <c r="F3466" t="s">
        <v>47</v>
      </c>
    </row>
    <row r="3467" spans="1:6" x14ac:dyDescent="0.25">
      <c r="A3467" t="str">
        <f t="shared" si="54"/>
        <v>NHBNW_Time_166</v>
      </c>
      <c r="B3467">
        <v>166</v>
      </c>
      <c r="C3467" t="s">
        <v>4</v>
      </c>
      <c r="D3467">
        <v>0</v>
      </c>
      <c r="E3467" t="s">
        <v>16</v>
      </c>
      <c r="F3467" t="s">
        <v>47</v>
      </c>
    </row>
    <row r="3468" spans="1:6" x14ac:dyDescent="0.25">
      <c r="A3468" t="str">
        <f t="shared" si="54"/>
        <v>NHBNW_Time_168</v>
      </c>
      <c r="B3468">
        <v>168</v>
      </c>
      <c r="C3468" t="s">
        <v>4</v>
      </c>
      <c r="D3468">
        <v>0</v>
      </c>
      <c r="E3468" t="s">
        <v>16</v>
      </c>
      <c r="F3468" t="s">
        <v>47</v>
      </c>
    </row>
    <row r="3469" spans="1:6" x14ac:dyDescent="0.25">
      <c r="A3469" t="str">
        <f t="shared" si="54"/>
        <v>NHBNW_Time_170</v>
      </c>
      <c r="B3469">
        <v>170</v>
      </c>
      <c r="C3469" t="s">
        <v>4</v>
      </c>
      <c r="D3469">
        <v>0</v>
      </c>
      <c r="E3469" t="s">
        <v>16</v>
      </c>
      <c r="F3469" t="s">
        <v>47</v>
      </c>
    </row>
    <row r="3470" spans="1:6" x14ac:dyDescent="0.25">
      <c r="A3470" t="str">
        <f t="shared" si="54"/>
        <v>NHBNW_Time_172</v>
      </c>
      <c r="B3470">
        <v>172</v>
      </c>
      <c r="C3470" t="s">
        <v>4</v>
      </c>
      <c r="D3470">
        <v>0</v>
      </c>
      <c r="E3470" t="s">
        <v>16</v>
      </c>
      <c r="F3470" t="s">
        <v>47</v>
      </c>
    </row>
    <row r="3471" spans="1:6" x14ac:dyDescent="0.25">
      <c r="A3471" t="str">
        <f t="shared" si="54"/>
        <v>NHBNW_Time_174</v>
      </c>
      <c r="B3471">
        <v>174</v>
      </c>
      <c r="C3471" t="s">
        <v>4</v>
      </c>
      <c r="D3471">
        <v>0</v>
      </c>
      <c r="E3471" t="s">
        <v>16</v>
      </c>
      <c r="F3471" t="s">
        <v>47</v>
      </c>
    </row>
    <row r="3472" spans="1:6" x14ac:dyDescent="0.25">
      <c r="A3472" t="str">
        <f t="shared" si="54"/>
        <v>NHBNW_Time_176</v>
      </c>
      <c r="B3472">
        <v>176</v>
      </c>
      <c r="C3472" t="s">
        <v>4</v>
      </c>
      <c r="D3472">
        <v>0</v>
      </c>
      <c r="E3472" t="s">
        <v>16</v>
      </c>
      <c r="F3472" t="s">
        <v>47</v>
      </c>
    </row>
    <row r="3473" spans="1:6" x14ac:dyDescent="0.25">
      <c r="A3473" t="str">
        <f t="shared" si="54"/>
        <v>NHBNW_Time_178</v>
      </c>
      <c r="B3473">
        <v>178</v>
      </c>
      <c r="C3473" t="s">
        <v>4</v>
      </c>
      <c r="D3473">
        <v>0</v>
      </c>
      <c r="E3473" t="s">
        <v>16</v>
      </c>
      <c r="F3473" t="s">
        <v>47</v>
      </c>
    </row>
    <row r="3474" spans="1:6" x14ac:dyDescent="0.25">
      <c r="A3474" t="str">
        <f t="shared" si="54"/>
        <v>NHBNW_Time_180</v>
      </c>
      <c r="B3474">
        <v>180</v>
      </c>
      <c r="C3474" t="s">
        <v>4</v>
      </c>
      <c r="D3474">
        <v>0</v>
      </c>
      <c r="E3474" t="s">
        <v>16</v>
      </c>
      <c r="F3474" t="s">
        <v>47</v>
      </c>
    </row>
    <row r="3475" spans="1:6" x14ac:dyDescent="0.25">
      <c r="A3475" t="str">
        <f t="shared" si="54"/>
        <v>NHBNW_Time_182</v>
      </c>
      <c r="B3475">
        <v>182</v>
      </c>
      <c r="C3475" t="s">
        <v>4</v>
      </c>
      <c r="D3475">
        <v>0</v>
      </c>
      <c r="E3475" t="s">
        <v>16</v>
      </c>
      <c r="F3475" t="s">
        <v>47</v>
      </c>
    </row>
    <row r="3476" spans="1:6" x14ac:dyDescent="0.25">
      <c r="A3476" t="str">
        <f t="shared" si="54"/>
        <v>NHBNW_Time_184</v>
      </c>
      <c r="B3476">
        <v>184</v>
      </c>
      <c r="C3476" t="s">
        <v>4</v>
      </c>
      <c r="D3476">
        <v>0</v>
      </c>
      <c r="E3476" t="s">
        <v>16</v>
      </c>
      <c r="F3476" t="s">
        <v>47</v>
      </c>
    </row>
    <row r="3477" spans="1:6" x14ac:dyDescent="0.25">
      <c r="A3477" t="str">
        <f t="shared" si="54"/>
        <v>NHBNW_Time_186</v>
      </c>
      <c r="B3477">
        <v>186</v>
      </c>
      <c r="C3477" t="s">
        <v>4</v>
      </c>
      <c r="D3477">
        <v>0</v>
      </c>
      <c r="E3477" t="s">
        <v>16</v>
      </c>
      <c r="F3477" t="s">
        <v>47</v>
      </c>
    </row>
    <row r="3478" spans="1:6" x14ac:dyDescent="0.25">
      <c r="A3478" t="str">
        <f t="shared" si="54"/>
        <v>NHBNW_Time_188</v>
      </c>
      <c r="B3478">
        <v>188</v>
      </c>
      <c r="C3478" t="s">
        <v>4</v>
      </c>
      <c r="D3478">
        <v>0</v>
      </c>
      <c r="E3478" t="s">
        <v>16</v>
      </c>
      <c r="F3478" t="s">
        <v>47</v>
      </c>
    </row>
    <row r="3479" spans="1:6" x14ac:dyDescent="0.25">
      <c r="A3479" t="str">
        <f t="shared" si="54"/>
        <v>NHBNW_Time_190</v>
      </c>
      <c r="B3479">
        <v>190</v>
      </c>
      <c r="C3479" t="s">
        <v>4</v>
      </c>
      <c r="D3479">
        <v>0</v>
      </c>
      <c r="E3479" t="s">
        <v>16</v>
      </c>
      <c r="F3479" t="s">
        <v>47</v>
      </c>
    </row>
    <row r="3480" spans="1:6" x14ac:dyDescent="0.25">
      <c r="A3480" t="str">
        <f t="shared" si="54"/>
        <v>NHBNW_Time_192</v>
      </c>
      <c r="B3480">
        <v>192</v>
      </c>
      <c r="C3480" t="s">
        <v>4</v>
      </c>
      <c r="D3480">
        <v>0</v>
      </c>
      <c r="E3480" t="s">
        <v>16</v>
      </c>
      <c r="F3480" t="s">
        <v>47</v>
      </c>
    </row>
    <row r="3481" spans="1:6" x14ac:dyDescent="0.25">
      <c r="A3481" t="str">
        <f t="shared" si="54"/>
        <v>NHBNW_Time_194</v>
      </c>
      <c r="B3481">
        <v>194</v>
      </c>
      <c r="C3481" t="s">
        <v>4</v>
      </c>
      <c r="D3481">
        <v>0</v>
      </c>
      <c r="E3481" t="s">
        <v>16</v>
      </c>
      <c r="F3481" t="s">
        <v>47</v>
      </c>
    </row>
    <row r="3482" spans="1:6" x14ac:dyDescent="0.25">
      <c r="A3482" t="str">
        <f t="shared" si="54"/>
        <v>NHBNW_Time_196</v>
      </c>
      <c r="B3482">
        <v>196</v>
      </c>
      <c r="C3482" t="s">
        <v>4</v>
      </c>
      <c r="D3482">
        <v>0</v>
      </c>
      <c r="E3482" t="s">
        <v>16</v>
      </c>
      <c r="F3482" t="s">
        <v>47</v>
      </c>
    </row>
    <row r="3483" spans="1:6" x14ac:dyDescent="0.25">
      <c r="A3483" t="str">
        <f t="shared" si="54"/>
        <v>NHBNW_Time_198</v>
      </c>
      <c r="B3483">
        <v>198</v>
      </c>
      <c r="C3483" t="s">
        <v>4</v>
      </c>
      <c r="D3483">
        <v>0</v>
      </c>
      <c r="E3483" t="s">
        <v>16</v>
      </c>
      <c r="F3483" t="s">
        <v>47</v>
      </c>
    </row>
    <row r="3484" spans="1:6" x14ac:dyDescent="0.25">
      <c r="A3484" t="str">
        <f t="shared" si="54"/>
        <v>NHBNW_Time_200</v>
      </c>
      <c r="B3484">
        <v>200</v>
      </c>
      <c r="C3484" t="s">
        <v>4</v>
      </c>
      <c r="D3484">
        <v>0</v>
      </c>
      <c r="E3484" t="s">
        <v>16</v>
      </c>
      <c r="F3484" t="s">
        <v>47</v>
      </c>
    </row>
    <row r="3485" spans="1:6" x14ac:dyDescent="0.25">
      <c r="A3485" t="str">
        <f t="shared" si="54"/>
        <v>NHBNW_Time_202</v>
      </c>
      <c r="B3485">
        <v>202</v>
      </c>
      <c r="C3485" t="s">
        <v>4</v>
      </c>
      <c r="D3485">
        <v>0</v>
      </c>
      <c r="E3485" t="s">
        <v>16</v>
      </c>
      <c r="F3485" t="s">
        <v>47</v>
      </c>
    </row>
    <row r="3486" spans="1:6" x14ac:dyDescent="0.25">
      <c r="A3486" t="str">
        <f t="shared" si="54"/>
        <v>NHBNW_GC_0</v>
      </c>
      <c r="B3486">
        <v>0</v>
      </c>
      <c r="C3486" t="s">
        <v>4</v>
      </c>
      <c r="D3486">
        <v>0</v>
      </c>
      <c r="E3486" t="s">
        <v>41</v>
      </c>
      <c r="F3486" t="s">
        <v>47</v>
      </c>
    </row>
    <row r="3487" spans="1:6" x14ac:dyDescent="0.25">
      <c r="A3487" t="str">
        <f t="shared" si="54"/>
        <v>NHBNW_GC_2</v>
      </c>
      <c r="B3487">
        <v>2</v>
      </c>
      <c r="C3487" t="s">
        <v>4</v>
      </c>
      <c r="D3487">
        <v>4.0852600000000003E-2</v>
      </c>
      <c r="E3487" t="s">
        <v>41</v>
      </c>
      <c r="F3487" t="s">
        <v>47</v>
      </c>
    </row>
    <row r="3488" spans="1:6" x14ac:dyDescent="0.25">
      <c r="A3488" t="str">
        <f t="shared" si="54"/>
        <v>NHBNW_GC_4</v>
      </c>
      <c r="B3488">
        <v>4</v>
      </c>
      <c r="C3488" t="s">
        <v>4</v>
      </c>
      <c r="D3488">
        <v>8.75837E-2</v>
      </c>
      <c r="E3488" t="s">
        <v>41</v>
      </c>
      <c r="F3488" t="s">
        <v>47</v>
      </c>
    </row>
    <row r="3489" spans="1:6" x14ac:dyDescent="0.25">
      <c r="A3489" t="str">
        <f t="shared" si="54"/>
        <v>NHBNW_GC_6</v>
      </c>
      <c r="B3489">
        <v>6</v>
      </c>
      <c r="C3489" t="s">
        <v>4</v>
      </c>
      <c r="D3489">
        <v>0.1351793</v>
      </c>
      <c r="E3489" t="s">
        <v>41</v>
      </c>
      <c r="F3489" t="s">
        <v>47</v>
      </c>
    </row>
    <row r="3490" spans="1:6" x14ac:dyDescent="0.25">
      <c r="A3490" t="str">
        <f t="shared" si="54"/>
        <v>NHBNW_GC_8</v>
      </c>
      <c r="B3490">
        <v>8</v>
      </c>
      <c r="C3490" t="s">
        <v>4</v>
      </c>
      <c r="D3490">
        <v>0.12825919999999999</v>
      </c>
      <c r="E3490" t="s">
        <v>41</v>
      </c>
      <c r="F3490" t="s">
        <v>47</v>
      </c>
    </row>
    <row r="3491" spans="1:6" x14ac:dyDescent="0.25">
      <c r="A3491" t="str">
        <f t="shared" si="54"/>
        <v>NHBNW_GC_10</v>
      </c>
      <c r="B3491">
        <v>10</v>
      </c>
      <c r="C3491" t="s">
        <v>4</v>
      </c>
      <c r="D3491">
        <v>0.10425959999999999</v>
      </c>
      <c r="E3491" t="s">
        <v>41</v>
      </c>
      <c r="F3491" t="s">
        <v>47</v>
      </c>
    </row>
    <row r="3492" spans="1:6" x14ac:dyDescent="0.25">
      <c r="A3492" t="str">
        <f t="shared" si="54"/>
        <v>NHBNW_GC_12</v>
      </c>
      <c r="B3492">
        <v>12</v>
      </c>
      <c r="C3492" t="s">
        <v>4</v>
      </c>
      <c r="D3492">
        <v>8.5849900000000007E-2</v>
      </c>
      <c r="E3492" t="s">
        <v>41</v>
      </c>
      <c r="F3492" t="s">
        <v>47</v>
      </c>
    </row>
    <row r="3493" spans="1:6" x14ac:dyDescent="0.25">
      <c r="A3493" t="str">
        <f t="shared" si="54"/>
        <v>NHBNW_GC_14</v>
      </c>
      <c r="B3493">
        <v>14</v>
      </c>
      <c r="C3493" t="s">
        <v>4</v>
      </c>
      <c r="D3493">
        <v>6.8440699999999993E-2</v>
      </c>
      <c r="E3493" t="s">
        <v>41</v>
      </c>
      <c r="F3493" t="s">
        <v>47</v>
      </c>
    </row>
    <row r="3494" spans="1:6" x14ac:dyDescent="0.25">
      <c r="A3494" t="str">
        <f t="shared" si="54"/>
        <v>NHBNW_GC_16</v>
      </c>
      <c r="B3494">
        <v>16</v>
      </c>
      <c r="C3494" t="s">
        <v>4</v>
      </c>
      <c r="D3494">
        <v>5.40215E-2</v>
      </c>
      <c r="E3494" t="s">
        <v>41</v>
      </c>
      <c r="F3494" t="s">
        <v>47</v>
      </c>
    </row>
    <row r="3495" spans="1:6" x14ac:dyDescent="0.25">
      <c r="A3495" t="str">
        <f t="shared" si="54"/>
        <v>NHBNW_GC_18</v>
      </c>
      <c r="B3495">
        <v>18</v>
      </c>
      <c r="C3495" t="s">
        <v>4</v>
      </c>
      <c r="D3495">
        <v>4.2559699999999999E-2</v>
      </c>
      <c r="E3495" t="s">
        <v>41</v>
      </c>
      <c r="F3495" t="s">
        <v>47</v>
      </c>
    </row>
    <row r="3496" spans="1:6" x14ac:dyDescent="0.25">
      <c r="A3496" t="str">
        <f t="shared" si="54"/>
        <v>NHBNW_GC_20</v>
      </c>
      <c r="B3496">
        <v>20</v>
      </c>
      <c r="C3496" t="s">
        <v>4</v>
      </c>
      <c r="D3496">
        <v>3.3837199999999998E-2</v>
      </c>
      <c r="E3496" t="s">
        <v>41</v>
      </c>
      <c r="F3496" t="s">
        <v>47</v>
      </c>
    </row>
    <row r="3497" spans="1:6" x14ac:dyDescent="0.25">
      <c r="A3497" t="str">
        <f t="shared" si="54"/>
        <v>NHBNW_GC_22</v>
      </c>
      <c r="B3497">
        <v>22</v>
      </c>
      <c r="C3497" t="s">
        <v>4</v>
      </c>
      <c r="D3497">
        <v>2.6516899999999999E-2</v>
      </c>
      <c r="E3497" t="s">
        <v>41</v>
      </c>
      <c r="F3497" t="s">
        <v>47</v>
      </c>
    </row>
    <row r="3498" spans="1:6" x14ac:dyDescent="0.25">
      <c r="A3498" t="str">
        <f t="shared" si="54"/>
        <v>NHBNW_GC_24</v>
      </c>
      <c r="B3498">
        <v>24</v>
      </c>
      <c r="C3498" t="s">
        <v>4</v>
      </c>
      <c r="D3498">
        <v>2.2051500000000002E-2</v>
      </c>
      <c r="E3498" t="s">
        <v>41</v>
      </c>
      <c r="F3498" t="s">
        <v>47</v>
      </c>
    </row>
    <row r="3499" spans="1:6" x14ac:dyDescent="0.25">
      <c r="A3499" t="str">
        <f t="shared" si="54"/>
        <v>NHBNW_GC_26</v>
      </c>
      <c r="B3499">
        <v>26</v>
      </c>
      <c r="C3499" t="s">
        <v>4</v>
      </c>
      <c r="D3499">
        <v>1.88638E-2</v>
      </c>
      <c r="E3499" t="s">
        <v>41</v>
      </c>
      <c r="F3499" t="s">
        <v>47</v>
      </c>
    </row>
    <row r="3500" spans="1:6" x14ac:dyDescent="0.25">
      <c r="A3500" t="str">
        <f t="shared" si="54"/>
        <v>NHBNW_GC_28</v>
      </c>
      <c r="B3500">
        <v>28</v>
      </c>
      <c r="C3500" t="s">
        <v>4</v>
      </c>
      <c r="D3500">
        <v>1.70476E-2</v>
      </c>
      <c r="E3500" t="s">
        <v>41</v>
      </c>
      <c r="F3500" t="s">
        <v>47</v>
      </c>
    </row>
    <row r="3501" spans="1:6" x14ac:dyDescent="0.25">
      <c r="A3501" t="str">
        <f t="shared" si="54"/>
        <v>NHBNW_GC_30</v>
      </c>
      <c r="B3501">
        <v>30</v>
      </c>
      <c r="C3501" t="s">
        <v>4</v>
      </c>
      <c r="D3501">
        <v>1.48431E-2</v>
      </c>
      <c r="E3501" t="s">
        <v>41</v>
      </c>
      <c r="F3501" t="s">
        <v>47</v>
      </c>
    </row>
    <row r="3502" spans="1:6" x14ac:dyDescent="0.25">
      <c r="A3502" t="str">
        <f t="shared" si="54"/>
        <v>NHBNW_GC_32</v>
      </c>
      <c r="B3502">
        <v>32</v>
      </c>
      <c r="C3502" t="s">
        <v>4</v>
      </c>
      <c r="D3502">
        <v>1.2471100000000001E-2</v>
      </c>
      <c r="E3502" t="s">
        <v>41</v>
      </c>
      <c r="F3502" t="s">
        <v>47</v>
      </c>
    </row>
    <row r="3503" spans="1:6" x14ac:dyDescent="0.25">
      <c r="A3503" t="str">
        <f t="shared" si="54"/>
        <v>NHBNW_GC_34</v>
      </c>
      <c r="B3503">
        <v>34</v>
      </c>
      <c r="C3503" t="s">
        <v>4</v>
      </c>
      <c r="D3503">
        <v>1.0351600000000001E-2</v>
      </c>
      <c r="E3503" t="s">
        <v>41</v>
      </c>
      <c r="F3503" t="s">
        <v>47</v>
      </c>
    </row>
    <row r="3504" spans="1:6" x14ac:dyDescent="0.25">
      <c r="A3504" t="str">
        <f t="shared" si="54"/>
        <v>NHBNW_GC_36</v>
      </c>
      <c r="B3504">
        <v>36</v>
      </c>
      <c r="C3504" t="s">
        <v>4</v>
      </c>
      <c r="D3504">
        <v>8.9236999999999997E-3</v>
      </c>
      <c r="E3504" t="s">
        <v>41</v>
      </c>
      <c r="F3504" t="s">
        <v>47</v>
      </c>
    </row>
    <row r="3505" spans="1:6" x14ac:dyDescent="0.25">
      <c r="A3505" t="str">
        <f t="shared" si="54"/>
        <v>NHBNW_GC_38</v>
      </c>
      <c r="B3505">
        <v>38</v>
      </c>
      <c r="C3505" t="s">
        <v>4</v>
      </c>
      <c r="D3505">
        <v>7.9288999999999991E-3</v>
      </c>
      <c r="E3505" t="s">
        <v>41</v>
      </c>
      <c r="F3505" t="s">
        <v>47</v>
      </c>
    </row>
    <row r="3506" spans="1:6" x14ac:dyDescent="0.25">
      <c r="A3506" t="str">
        <f t="shared" si="54"/>
        <v>NHBNW_GC_40</v>
      </c>
      <c r="B3506">
        <v>40</v>
      </c>
      <c r="C3506" t="s">
        <v>4</v>
      </c>
      <c r="D3506">
        <v>7.2705000000000001E-3</v>
      </c>
      <c r="E3506" t="s">
        <v>41</v>
      </c>
      <c r="F3506" t="s">
        <v>47</v>
      </c>
    </row>
    <row r="3507" spans="1:6" x14ac:dyDescent="0.25">
      <c r="A3507" t="str">
        <f t="shared" si="54"/>
        <v>NHBNW_GC_42</v>
      </c>
      <c r="B3507">
        <v>42</v>
      </c>
      <c r="C3507" t="s">
        <v>4</v>
      </c>
      <c r="D3507">
        <v>6.5691999999999999E-3</v>
      </c>
      <c r="E3507" t="s">
        <v>41</v>
      </c>
      <c r="F3507" t="s">
        <v>47</v>
      </c>
    </row>
    <row r="3508" spans="1:6" x14ac:dyDescent="0.25">
      <c r="A3508" t="str">
        <f t="shared" si="54"/>
        <v>NHBNW_GC_44</v>
      </c>
      <c r="B3508">
        <v>44</v>
      </c>
      <c r="C3508" t="s">
        <v>4</v>
      </c>
      <c r="D3508">
        <v>5.8931000000000001E-3</v>
      </c>
      <c r="E3508" t="s">
        <v>41</v>
      </c>
      <c r="F3508" t="s">
        <v>47</v>
      </c>
    </row>
    <row r="3509" spans="1:6" x14ac:dyDescent="0.25">
      <c r="A3509" t="str">
        <f t="shared" si="54"/>
        <v>NHBNW_GC_46</v>
      </c>
      <c r="B3509">
        <v>46</v>
      </c>
      <c r="C3509" t="s">
        <v>4</v>
      </c>
      <c r="D3509">
        <v>5.3337000000000002E-3</v>
      </c>
      <c r="E3509" t="s">
        <v>41</v>
      </c>
      <c r="F3509" t="s">
        <v>47</v>
      </c>
    </row>
    <row r="3510" spans="1:6" x14ac:dyDescent="0.25">
      <c r="A3510" t="str">
        <f t="shared" si="54"/>
        <v>NHBNW_GC_48</v>
      </c>
      <c r="B3510">
        <v>48</v>
      </c>
      <c r="C3510" t="s">
        <v>4</v>
      </c>
      <c r="D3510">
        <v>4.7054000000000002E-3</v>
      </c>
      <c r="E3510" t="s">
        <v>41</v>
      </c>
      <c r="F3510" t="s">
        <v>47</v>
      </c>
    </row>
    <row r="3511" spans="1:6" x14ac:dyDescent="0.25">
      <c r="A3511" t="str">
        <f t="shared" si="54"/>
        <v>NHBNW_GC_50</v>
      </c>
      <c r="B3511">
        <v>50</v>
      </c>
      <c r="C3511" t="s">
        <v>4</v>
      </c>
      <c r="D3511">
        <v>3.9719999999999998E-3</v>
      </c>
      <c r="E3511" t="s">
        <v>41</v>
      </c>
      <c r="F3511" t="s">
        <v>47</v>
      </c>
    </row>
    <row r="3512" spans="1:6" x14ac:dyDescent="0.25">
      <c r="A3512" t="str">
        <f t="shared" si="54"/>
        <v>NHBNW_GC_52</v>
      </c>
      <c r="B3512">
        <v>52</v>
      </c>
      <c r="C3512" t="s">
        <v>4</v>
      </c>
      <c r="D3512">
        <v>3.2954999999999998E-3</v>
      </c>
      <c r="E3512" t="s">
        <v>41</v>
      </c>
      <c r="F3512" t="s">
        <v>47</v>
      </c>
    </row>
    <row r="3513" spans="1:6" x14ac:dyDescent="0.25">
      <c r="A3513" t="str">
        <f t="shared" si="54"/>
        <v>NHBNW_GC_54</v>
      </c>
      <c r="B3513">
        <v>54</v>
      </c>
      <c r="C3513" t="s">
        <v>4</v>
      </c>
      <c r="D3513">
        <v>2.7956000000000001E-3</v>
      </c>
      <c r="E3513" t="s">
        <v>41</v>
      </c>
      <c r="F3513" t="s">
        <v>47</v>
      </c>
    </row>
    <row r="3514" spans="1:6" x14ac:dyDescent="0.25">
      <c r="A3514" t="str">
        <f t="shared" si="54"/>
        <v>NHBNW_GC_56</v>
      </c>
      <c r="B3514">
        <v>56</v>
      </c>
      <c r="C3514" t="s">
        <v>4</v>
      </c>
      <c r="D3514">
        <v>2.5332000000000002E-3</v>
      </c>
      <c r="E3514" t="s">
        <v>41</v>
      </c>
      <c r="F3514" t="s">
        <v>47</v>
      </c>
    </row>
    <row r="3515" spans="1:6" x14ac:dyDescent="0.25">
      <c r="A3515" t="str">
        <f t="shared" si="54"/>
        <v>NHBNW_GC_58</v>
      </c>
      <c r="B3515">
        <v>58</v>
      </c>
      <c r="C3515" t="s">
        <v>4</v>
      </c>
      <c r="D3515">
        <v>2.2905E-3</v>
      </c>
      <c r="E3515" t="s">
        <v>41</v>
      </c>
      <c r="F3515" t="s">
        <v>47</v>
      </c>
    </row>
    <row r="3516" spans="1:6" x14ac:dyDescent="0.25">
      <c r="A3516" t="str">
        <f t="shared" si="54"/>
        <v>NHBNW_GC_60</v>
      </c>
      <c r="B3516">
        <v>60</v>
      </c>
      <c r="C3516" t="s">
        <v>4</v>
      </c>
      <c r="D3516">
        <v>2.0089000000000001E-3</v>
      </c>
      <c r="E3516" t="s">
        <v>41</v>
      </c>
      <c r="F3516" t="s">
        <v>47</v>
      </c>
    </row>
    <row r="3517" spans="1:6" x14ac:dyDescent="0.25">
      <c r="A3517" t="str">
        <f t="shared" si="54"/>
        <v>NHBNW_GC_62</v>
      </c>
      <c r="B3517">
        <v>62</v>
      </c>
      <c r="C3517" t="s">
        <v>4</v>
      </c>
      <c r="D3517">
        <v>1.812E-3</v>
      </c>
      <c r="E3517" t="s">
        <v>41</v>
      </c>
      <c r="F3517" t="s">
        <v>47</v>
      </c>
    </row>
    <row r="3518" spans="1:6" x14ac:dyDescent="0.25">
      <c r="A3518" t="str">
        <f t="shared" si="54"/>
        <v>NHBNW_GC_64</v>
      </c>
      <c r="B3518">
        <v>64</v>
      </c>
      <c r="C3518" t="s">
        <v>4</v>
      </c>
      <c r="D3518">
        <v>1.6352000000000001E-3</v>
      </c>
      <c r="E3518" t="s">
        <v>41</v>
      </c>
      <c r="F3518" t="s">
        <v>47</v>
      </c>
    </row>
    <row r="3519" spans="1:6" x14ac:dyDescent="0.25">
      <c r="A3519" t="str">
        <f t="shared" si="54"/>
        <v>NHBNW_GC_66</v>
      </c>
      <c r="B3519">
        <v>66</v>
      </c>
      <c r="C3519" t="s">
        <v>4</v>
      </c>
      <c r="D3519">
        <v>1.4878999999999999E-3</v>
      </c>
      <c r="E3519" t="s">
        <v>41</v>
      </c>
      <c r="F3519" t="s">
        <v>47</v>
      </c>
    </row>
    <row r="3520" spans="1:6" x14ac:dyDescent="0.25">
      <c r="A3520" t="str">
        <f t="shared" si="54"/>
        <v>NHBNW_GC_68</v>
      </c>
      <c r="B3520">
        <v>68</v>
      </c>
      <c r="C3520" t="s">
        <v>4</v>
      </c>
      <c r="D3520">
        <v>1.3457E-3</v>
      </c>
      <c r="E3520" t="s">
        <v>41</v>
      </c>
      <c r="F3520" t="s">
        <v>47</v>
      </c>
    </row>
    <row r="3521" spans="1:6" x14ac:dyDescent="0.25">
      <c r="A3521" t="str">
        <f t="shared" si="54"/>
        <v>NHBNW_GC_70</v>
      </c>
      <c r="B3521">
        <v>70</v>
      </c>
      <c r="C3521" t="s">
        <v>4</v>
      </c>
      <c r="D3521">
        <v>1.2717E-3</v>
      </c>
      <c r="E3521" t="s">
        <v>41</v>
      </c>
      <c r="F3521" t="s">
        <v>47</v>
      </c>
    </row>
    <row r="3522" spans="1:6" x14ac:dyDescent="0.25">
      <c r="A3522" t="str">
        <f t="shared" ref="A3522:A3585" si="55">C3522&amp;"_"&amp;E3522&amp;"_"&amp;B3522</f>
        <v>NHBNW_GC_72</v>
      </c>
      <c r="B3522">
        <v>72</v>
      </c>
      <c r="C3522" t="s">
        <v>4</v>
      </c>
      <c r="D3522">
        <v>1.1973000000000001E-3</v>
      </c>
      <c r="E3522" t="s">
        <v>41</v>
      </c>
      <c r="F3522" t="s">
        <v>47</v>
      </c>
    </row>
    <row r="3523" spans="1:6" x14ac:dyDescent="0.25">
      <c r="A3523" t="str">
        <f t="shared" si="55"/>
        <v>NHBNW_GC_74</v>
      </c>
      <c r="B3523">
        <v>74</v>
      </c>
      <c r="C3523" t="s">
        <v>4</v>
      </c>
      <c r="D3523">
        <v>1.1230000000000001E-3</v>
      </c>
      <c r="E3523" t="s">
        <v>41</v>
      </c>
      <c r="F3523" t="s">
        <v>47</v>
      </c>
    </row>
    <row r="3524" spans="1:6" x14ac:dyDescent="0.25">
      <c r="A3524" t="str">
        <f t="shared" si="55"/>
        <v>NHBNW_GC_76</v>
      </c>
      <c r="B3524">
        <v>76</v>
      </c>
      <c r="C3524" t="s">
        <v>4</v>
      </c>
      <c r="D3524">
        <v>1.049E-3</v>
      </c>
      <c r="E3524" t="s">
        <v>41</v>
      </c>
      <c r="F3524" t="s">
        <v>47</v>
      </c>
    </row>
    <row r="3525" spans="1:6" x14ac:dyDescent="0.25">
      <c r="A3525" t="str">
        <f t="shared" si="55"/>
        <v>NHBNW_GC_78</v>
      </c>
      <c r="B3525">
        <v>78</v>
      </c>
      <c r="C3525" t="s">
        <v>4</v>
      </c>
      <c r="D3525">
        <v>9.745E-4</v>
      </c>
      <c r="E3525" t="s">
        <v>41</v>
      </c>
      <c r="F3525" t="s">
        <v>47</v>
      </c>
    </row>
    <row r="3526" spans="1:6" x14ac:dyDescent="0.25">
      <c r="A3526" t="str">
        <f t="shared" si="55"/>
        <v>NHBNW_GC_80</v>
      </c>
      <c r="B3526">
        <v>80</v>
      </c>
      <c r="C3526" t="s">
        <v>4</v>
      </c>
      <c r="D3526">
        <v>9.0050000000000004E-4</v>
      </c>
      <c r="E3526" t="s">
        <v>41</v>
      </c>
      <c r="F3526" t="s">
        <v>47</v>
      </c>
    </row>
    <row r="3527" spans="1:6" x14ac:dyDescent="0.25">
      <c r="A3527" t="str">
        <f t="shared" si="55"/>
        <v>NHBNW_GC_82</v>
      </c>
      <c r="B3527">
        <v>82</v>
      </c>
      <c r="C3527" t="s">
        <v>4</v>
      </c>
      <c r="D3527">
        <v>8.8080000000000005E-4</v>
      </c>
      <c r="E3527" t="s">
        <v>41</v>
      </c>
      <c r="F3527" t="s">
        <v>47</v>
      </c>
    </row>
    <row r="3528" spans="1:6" x14ac:dyDescent="0.25">
      <c r="A3528" t="str">
        <f t="shared" si="55"/>
        <v>NHBNW_GC_84</v>
      </c>
      <c r="B3528">
        <v>84</v>
      </c>
      <c r="C3528" t="s">
        <v>4</v>
      </c>
      <c r="D3528">
        <v>8.61E-4</v>
      </c>
      <c r="E3528" t="s">
        <v>41</v>
      </c>
      <c r="F3528" t="s">
        <v>47</v>
      </c>
    </row>
    <row r="3529" spans="1:6" x14ac:dyDescent="0.25">
      <c r="A3529" t="str">
        <f t="shared" si="55"/>
        <v>NHBNW_GC_86</v>
      </c>
      <c r="B3529">
        <v>86</v>
      </c>
      <c r="C3529" t="s">
        <v>4</v>
      </c>
      <c r="D3529">
        <v>8.4119999999999996E-4</v>
      </c>
      <c r="E3529" t="s">
        <v>41</v>
      </c>
      <c r="F3529" t="s">
        <v>47</v>
      </c>
    </row>
    <row r="3530" spans="1:6" x14ac:dyDescent="0.25">
      <c r="A3530" t="str">
        <f t="shared" si="55"/>
        <v>NHBNW_GC_88</v>
      </c>
      <c r="B3530">
        <v>88</v>
      </c>
      <c r="C3530" t="s">
        <v>4</v>
      </c>
      <c r="D3530">
        <v>8.2160000000000002E-4</v>
      </c>
      <c r="E3530" t="s">
        <v>41</v>
      </c>
      <c r="F3530" t="s">
        <v>47</v>
      </c>
    </row>
    <row r="3531" spans="1:6" x14ac:dyDescent="0.25">
      <c r="A3531" t="str">
        <f t="shared" si="55"/>
        <v>NHBNW_GC_90</v>
      </c>
      <c r="B3531">
        <v>90</v>
      </c>
      <c r="C3531" t="s">
        <v>4</v>
      </c>
      <c r="D3531">
        <v>8.0190000000000003E-4</v>
      </c>
      <c r="E3531" t="s">
        <v>41</v>
      </c>
      <c r="F3531" t="s">
        <v>47</v>
      </c>
    </row>
    <row r="3532" spans="1:6" x14ac:dyDescent="0.25">
      <c r="A3532" t="str">
        <f t="shared" si="55"/>
        <v>NHBNW_GC_92</v>
      </c>
      <c r="B3532">
        <v>92</v>
      </c>
      <c r="C3532" t="s">
        <v>4</v>
      </c>
      <c r="D3532">
        <v>7.8220000000000004E-4</v>
      </c>
      <c r="E3532" t="s">
        <v>41</v>
      </c>
      <c r="F3532" t="s">
        <v>47</v>
      </c>
    </row>
    <row r="3533" spans="1:6" x14ac:dyDescent="0.25">
      <c r="A3533" t="str">
        <f t="shared" si="55"/>
        <v>NHBNW_GC_94</v>
      </c>
      <c r="B3533">
        <v>94</v>
      </c>
      <c r="C3533" t="s">
        <v>4</v>
      </c>
      <c r="D3533">
        <v>7.6239999999999999E-4</v>
      </c>
      <c r="E3533" t="s">
        <v>41</v>
      </c>
      <c r="F3533" t="s">
        <v>47</v>
      </c>
    </row>
    <row r="3534" spans="1:6" x14ac:dyDescent="0.25">
      <c r="A3534" t="str">
        <f t="shared" si="55"/>
        <v>NHBNW_GC_96</v>
      </c>
      <c r="B3534">
        <v>96</v>
      </c>
      <c r="C3534" t="s">
        <v>4</v>
      </c>
      <c r="D3534">
        <v>7.427E-4</v>
      </c>
      <c r="E3534" t="s">
        <v>41</v>
      </c>
      <c r="F3534" t="s">
        <v>47</v>
      </c>
    </row>
    <row r="3535" spans="1:6" x14ac:dyDescent="0.25">
      <c r="A3535" t="str">
        <f t="shared" si="55"/>
        <v>NHBNW_GC_98</v>
      </c>
      <c r="B3535">
        <v>98</v>
      </c>
      <c r="C3535" t="s">
        <v>4</v>
      </c>
      <c r="D3535">
        <v>7.2300000000000001E-4</v>
      </c>
      <c r="E3535" t="s">
        <v>41</v>
      </c>
      <c r="F3535" t="s">
        <v>47</v>
      </c>
    </row>
    <row r="3536" spans="1:6" x14ac:dyDescent="0.25">
      <c r="A3536" t="str">
        <f t="shared" si="55"/>
        <v>NHBNW_GC_100</v>
      </c>
      <c r="B3536">
        <v>100</v>
      </c>
      <c r="C3536" t="s">
        <v>4</v>
      </c>
      <c r="D3536">
        <v>7.0339999999999997E-4</v>
      </c>
      <c r="E3536" t="s">
        <v>41</v>
      </c>
      <c r="F3536" t="s">
        <v>47</v>
      </c>
    </row>
    <row r="3537" spans="1:6" x14ac:dyDescent="0.25">
      <c r="A3537" t="str">
        <f t="shared" si="55"/>
        <v>NHBNW_GC_102</v>
      </c>
      <c r="B3537">
        <v>102</v>
      </c>
      <c r="C3537" t="s">
        <v>4</v>
      </c>
      <c r="D3537">
        <v>6.8369999999999998E-4</v>
      </c>
      <c r="E3537" t="s">
        <v>41</v>
      </c>
      <c r="F3537" t="s">
        <v>47</v>
      </c>
    </row>
    <row r="3538" spans="1:6" x14ac:dyDescent="0.25">
      <c r="A3538" t="str">
        <f t="shared" si="55"/>
        <v>NHBNW_GC_104</v>
      </c>
      <c r="B3538">
        <v>104</v>
      </c>
      <c r="C3538" t="s">
        <v>4</v>
      </c>
      <c r="D3538">
        <v>6.6399999999999999E-4</v>
      </c>
      <c r="E3538" t="s">
        <v>41</v>
      </c>
      <c r="F3538" t="s">
        <v>47</v>
      </c>
    </row>
    <row r="3539" spans="1:6" x14ac:dyDescent="0.25">
      <c r="A3539" t="str">
        <f t="shared" si="55"/>
        <v>NHBNW_GC_106</v>
      </c>
      <c r="B3539">
        <v>106</v>
      </c>
      <c r="C3539" t="s">
        <v>4</v>
      </c>
      <c r="D3539">
        <v>6.4429999999999999E-4</v>
      </c>
      <c r="E3539" t="s">
        <v>41</v>
      </c>
      <c r="F3539" t="s">
        <v>47</v>
      </c>
    </row>
    <row r="3540" spans="1:6" x14ac:dyDescent="0.25">
      <c r="A3540" t="str">
        <f t="shared" si="55"/>
        <v>NHBNW_GC_108</v>
      </c>
      <c r="B3540">
        <v>108</v>
      </c>
      <c r="C3540" t="s">
        <v>4</v>
      </c>
      <c r="D3540">
        <v>6.2449999999999995E-4</v>
      </c>
      <c r="E3540" t="s">
        <v>41</v>
      </c>
      <c r="F3540" t="s">
        <v>47</v>
      </c>
    </row>
    <row r="3541" spans="1:6" x14ac:dyDescent="0.25">
      <c r="A3541" t="str">
        <f t="shared" si="55"/>
        <v>NHBNW_GC_110</v>
      </c>
      <c r="B3541">
        <v>110</v>
      </c>
      <c r="C3541" t="s">
        <v>4</v>
      </c>
      <c r="D3541">
        <v>6.0490000000000001E-4</v>
      </c>
      <c r="E3541" t="s">
        <v>41</v>
      </c>
      <c r="F3541" t="s">
        <v>47</v>
      </c>
    </row>
    <row r="3542" spans="1:6" x14ac:dyDescent="0.25">
      <c r="A3542" t="str">
        <f t="shared" si="55"/>
        <v>NHBNW_GC_112</v>
      </c>
      <c r="B3542">
        <v>112</v>
      </c>
      <c r="C3542" t="s">
        <v>4</v>
      </c>
      <c r="D3542">
        <v>5.8509999999999996E-4</v>
      </c>
      <c r="E3542" t="s">
        <v>41</v>
      </c>
      <c r="F3542" t="s">
        <v>47</v>
      </c>
    </row>
    <row r="3543" spans="1:6" x14ac:dyDescent="0.25">
      <c r="A3543" t="str">
        <f t="shared" si="55"/>
        <v>NHBNW_GC_114</v>
      </c>
      <c r="B3543">
        <v>114</v>
      </c>
      <c r="C3543" t="s">
        <v>4</v>
      </c>
      <c r="D3543">
        <v>5.6539999999999997E-4</v>
      </c>
      <c r="E3543" t="s">
        <v>41</v>
      </c>
      <c r="F3543" t="s">
        <v>47</v>
      </c>
    </row>
    <row r="3544" spans="1:6" x14ac:dyDescent="0.25">
      <c r="A3544" t="str">
        <f t="shared" si="55"/>
        <v>NHBNW_GC_116</v>
      </c>
      <c r="B3544">
        <v>116</v>
      </c>
      <c r="C3544" t="s">
        <v>4</v>
      </c>
      <c r="D3544">
        <v>5.4560000000000003E-4</v>
      </c>
      <c r="E3544" t="s">
        <v>41</v>
      </c>
      <c r="F3544" t="s">
        <v>47</v>
      </c>
    </row>
    <row r="3545" spans="1:6" x14ac:dyDescent="0.25">
      <c r="A3545" t="str">
        <f t="shared" si="55"/>
        <v>NHBNW_GC_118</v>
      </c>
      <c r="B3545">
        <v>118</v>
      </c>
      <c r="C3545" t="s">
        <v>4</v>
      </c>
      <c r="D3545">
        <v>5.2590000000000004E-4</v>
      </c>
      <c r="E3545" t="s">
        <v>41</v>
      </c>
      <c r="F3545" t="s">
        <v>47</v>
      </c>
    </row>
    <row r="3546" spans="1:6" x14ac:dyDescent="0.25">
      <c r="A3546" t="str">
        <f t="shared" si="55"/>
        <v>NHBNW_GC_120</v>
      </c>
      <c r="B3546">
        <v>120</v>
      </c>
      <c r="C3546" t="s">
        <v>4</v>
      </c>
      <c r="D3546">
        <v>5.0620000000000005E-4</v>
      </c>
      <c r="E3546" t="s">
        <v>41</v>
      </c>
      <c r="F3546" t="s">
        <v>47</v>
      </c>
    </row>
    <row r="3547" spans="1:6" x14ac:dyDescent="0.25">
      <c r="A3547" t="str">
        <f t="shared" si="55"/>
        <v>NHBNW_GC_122</v>
      </c>
      <c r="B3547">
        <v>122</v>
      </c>
      <c r="C3547" t="s">
        <v>4</v>
      </c>
      <c r="D3547">
        <v>4.8650000000000001E-4</v>
      </c>
      <c r="E3547" t="s">
        <v>41</v>
      </c>
      <c r="F3547" t="s">
        <v>47</v>
      </c>
    </row>
    <row r="3548" spans="1:6" x14ac:dyDescent="0.25">
      <c r="A3548" t="str">
        <f t="shared" si="55"/>
        <v>NHBNW_GC_124</v>
      </c>
      <c r="B3548">
        <v>124</v>
      </c>
      <c r="C3548" t="s">
        <v>4</v>
      </c>
      <c r="D3548">
        <v>4.6680000000000002E-4</v>
      </c>
      <c r="E3548" t="s">
        <v>41</v>
      </c>
      <c r="F3548" t="s">
        <v>47</v>
      </c>
    </row>
    <row r="3549" spans="1:6" x14ac:dyDescent="0.25">
      <c r="A3549" t="str">
        <f t="shared" si="55"/>
        <v>NHBNW_GC_126</v>
      </c>
      <c r="B3549">
        <v>126</v>
      </c>
      <c r="C3549" t="s">
        <v>4</v>
      </c>
      <c r="D3549">
        <v>4.4710000000000003E-4</v>
      </c>
      <c r="E3549" t="s">
        <v>41</v>
      </c>
      <c r="F3549" t="s">
        <v>47</v>
      </c>
    </row>
    <row r="3550" spans="1:6" x14ac:dyDescent="0.25">
      <c r="A3550" t="str">
        <f t="shared" si="55"/>
        <v>NHBNW_GC_128</v>
      </c>
      <c r="B3550">
        <v>128</v>
      </c>
      <c r="C3550" t="s">
        <v>4</v>
      </c>
      <c r="D3550">
        <v>4.2739999999999998E-4</v>
      </c>
      <c r="E3550" t="s">
        <v>41</v>
      </c>
      <c r="F3550" t="s">
        <v>47</v>
      </c>
    </row>
    <row r="3551" spans="1:6" x14ac:dyDescent="0.25">
      <c r="A3551" t="str">
        <f t="shared" si="55"/>
        <v>NHBNW_GC_130</v>
      </c>
      <c r="B3551">
        <v>130</v>
      </c>
      <c r="C3551" t="s">
        <v>4</v>
      </c>
      <c r="D3551">
        <v>4.0779999999999999E-4</v>
      </c>
      <c r="E3551" t="s">
        <v>41</v>
      </c>
      <c r="F3551" t="s">
        <v>47</v>
      </c>
    </row>
    <row r="3552" spans="1:6" x14ac:dyDescent="0.25">
      <c r="A3552" t="str">
        <f t="shared" si="55"/>
        <v>NHBNW_GC_132</v>
      </c>
      <c r="B3552">
        <v>132</v>
      </c>
      <c r="C3552" t="s">
        <v>4</v>
      </c>
      <c r="D3552">
        <v>3.881E-4</v>
      </c>
      <c r="E3552" t="s">
        <v>41</v>
      </c>
      <c r="F3552" t="s">
        <v>47</v>
      </c>
    </row>
    <row r="3553" spans="1:6" x14ac:dyDescent="0.25">
      <c r="A3553" t="str">
        <f t="shared" si="55"/>
        <v>NHBNW_GC_134</v>
      </c>
      <c r="B3553">
        <v>134</v>
      </c>
      <c r="C3553" t="s">
        <v>4</v>
      </c>
      <c r="D3553">
        <v>3.6830000000000001E-4</v>
      </c>
      <c r="E3553" t="s">
        <v>41</v>
      </c>
      <c r="F3553" t="s">
        <v>47</v>
      </c>
    </row>
    <row r="3554" spans="1:6" x14ac:dyDescent="0.25">
      <c r="A3554" t="str">
        <f t="shared" si="55"/>
        <v>NHBNW_GC_136</v>
      </c>
      <c r="B3554">
        <v>136</v>
      </c>
      <c r="C3554" t="s">
        <v>4</v>
      </c>
      <c r="D3554">
        <v>3.4860000000000002E-4</v>
      </c>
      <c r="E3554" t="s">
        <v>41</v>
      </c>
      <c r="F3554" t="s">
        <v>47</v>
      </c>
    </row>
    <row r="3555" spans="1:6" x14ac:dyDescent="0.25">
      <c r="A3555" t="str">
        <f t="shared" si="55"/>
        <v>NHBNW_GC_138</v>
      </c>
      <c r="B3555">
        <v>138</v>
      </c>
      <c r="C3555" t="s">
        <v>4</v>
      </c>
      <c r="D3555">
        <v>3.2870000000000002E-4</v>
      </c>
      <c r="E3555" t="s">
        <v>41</v>
      </c>
      <c r="F3555" t="s">
        <v>47</v>
      </c>
    </row>
    <row r="3556" spans="1:6" x14ac:dyDescent="0.25">
      <c r="A3556" t="str">
        <f t="shared" si="55"/>
        <v>NHBNW_GC_140</v>
      </c>
      <c r="B3556">
        <v>140</v>
      </c>
      <c r="C3556" t="s">
        <v>4</v>
      </c>
      <c r="D3556">
        <v>3.0899999999999998E-4</v>
      </c>
      <c r="E3556" t="s">
        <v>41</v>
      </c>
      <c r="F3556" t="s">
        <v>47</v>
      </c>
    </row>
    <row r="3557" spans="1:6" x14ac:dyDescent="0.25">
      <c r="A3557" t="str">
        <f t="shared" si="55"/>
        <v>NHBNW_GC_142</v>
      </c>
      <c r="B3557">
        <v>142</v>
      </c>
      <c r="C3557" t="s">
        <v>4</v>
      </c>
      <c r="D3557">
        <v>2.8939999999999999E-4</v>
      </c>
      <c r="E3557" t="s">
        <v>41</v>
      </c>
      <c r="F3557" t="s">
        <v>47</v>
      </c>
    </row>
    <row r="3558" spans="1:6" x14ac:dyDescent="0.25">
      <c r="A3558" t="str">
        <f t="shared" si="55"/>
        <v>NHBNW_GC_144</v>
      </c>
      <c r="B3558">
        <v>144</v>
      </c>
      <c r="C3558" t="s">
        <v>4</v>
      </c>
      <c r="D3558">
        <v>2.697E-4</v>
      </c>
      <c r="E3558" t="s">
        <v>41</v>
      </c>
      <c r="F3558" t="s">
        <v>47</v>
      </c>
    </row>
    <row r="3559" spans="1:6" x14ac:dyDescent="0.25">
      <c r="A3559" t="str">
        <f t="shared" si="55"/>
        <v>NHBNW_GC_146</v>
      </c>
      <c r="B3559">
        <v>146</v>
      </c>
      <c r="C3559" t="s">
        <v>4</v>
      </c>
      <c r="D3559">
        <v>2.5000000000000001E-4</v>
      </c>
      <c r="E3559" t="s">
        <v>41</v>
      </c>
      <c r="F3559" t="s">
        <v>47</v>
      </c>
    </row>
    <row r="3560" spans="1:6" x14ac:dyDescent="0.25">
      <c r="A3560" t="str">
        <f t="shared" si="55"/>
        <v>NHBNW_GC_148</v>
      </c>
      <c r="B3560">
        <v>148</v>
      </c>
      <c r="C3560" t="s">
        <v>4</v>
      </c>
      <c r="D3560">
        <v>2.3029999999999999E-4</v>
      </c>
      <c r="E3560" t="s">
        <v>41</v>
      </c>
      <c r="F3560" t="s">
        <v>47</v>
      </c>
    </row>
    <row r="3561" spans="1:6" x14ac:dyDescent="0.25">
      <c r="A3561" t="str">
        <f t="shared" si="55"/>
        <v>NHBNW_GC_150</v>
      </c>
      <c r="B3561">
        <v>150</v>
      </c>
      <c r="C3561" t="s">
        <v>4</v>
      </c>
      <c r="D3561">
        <v>2.106E-4</v>
      </c>
      <c r="E3561" t="s">
        <v>41</v>
      </c>
      <c r="F3561" t="s">
        <v>47</v>
      </c>
    </row>
    <row r="3562" spans="1:6" x14ac:dyDescent="0.25">
      <c r="A3562" t="str">
        <f t="shared" si="55"/>
        <v>NHBNW_GC_152</v>
      </c>
      <c r="B3562">
        <v>152</v>
      </c>
      <c r="C3562" t="s">
        <v>4</v>
      </c>
      <c r="D3562">
        <v>1.9090000000000001E-4</v>
      </c>
      <c r="E3562" t="s">
        <v>41</v>
      </c>
      <c r="F3562" t="s">
        <v>47</v>
      </c>
    </row>
    <row r="3563" spans="1:6" x14ac:dyDescent="0.25">
      <c r="A3563" t="str">
        <f t="shared" si="55"/>
        <v>NHBNW_GC_154</v>
      </c>
      <c r="B3563">
        <v>154</v>
      </c>
      <c r="C3563" t="s">
        <v>4</v>
      </c>
      <c r="D3563">
        <v>1.7119999999999999E-4</v>
      </c>
      <c r="E3563" t="s">
        <v>41</v>
      </c>
      <c r="F3563" t="s">
        <v>47</v>
      </c>
    </row>
    <row r="3564" spans="1:6" x14ac:dyDescent="0.25">
      <c r="A3564" t="str">
        <f t="shared" si="55"/>
        <v>NHBNW_GC_156</v>
      </c>
      <c r="B3564">
        <v>156</v>
      </c>
      <c r="C3564" t="s">
        <v>4</v>
      </c>
      <c r="D3564">
        <v>1.5139999999999999E-4</v>
      </c>
      <c r="E3564" t="s">
        <v>41</v>
      </c>
      <c r="F3564" t="s">
        <v>47</v>
      </c>
    </row>
    <row r="3565" spans="1:6" x14ac:dyDescent="0.25">
      <c r="A3565" t="str">
        <f t="shared" si="55"/>
        <v>NHBNW_GC_158</v>
      </c>
      <c r="B3565">
        <v>158</v>
      </c>
      <c r="C3565" t="s">
        <v>4</v>
      </c>
      <c r="D3565">
        <v>1.317E-4</v>
      </c>
      <c r="E3565" t="s">
        <v>41</v>
      </c>
      <c r="F3565" t="s">
        <v>47</v>
      </c>
    </row>
    <row r="3566" spans="1:6" x14ac:dyDescent="0.25">
      <c r="A3566" t="str">
        <f t="shared" si="55"/>
        <v>NHBNW_GC_160</v>
      </c>
      <c r="B3566">
        <v>160</v>
      </c>
      <c r="C3566" t="s">
        <v>4</v>
      </c>
      <c r="D3566">
        <v>1.119E-4</v>
      </c>
      <c r="E3566" t="s">
        <v>41</v>
      </c>
      <c r="F3566" t="s">
        <v>47</v>
      </c>
    </row>
    <row r="3567" spans="1:6" x14ac:dyDescent="0.25">
      <c r="A3567" t="str">
        <f t="shared" si="55"/>
        <v>NHBNW_GC_162</v>
      </c>
      <c r="B3567">
        <v>162</v>
      </c>
      <c r="C3567" t="s">
        <v>4</v>
      </c>
      <c r="D3567">
        <v>1.048E-4</v>
      </c>
      <c r="E3567" t="s">
        <v>41</v>
      </c>
      <c r="F3567" t="s">
        <v>47</v>
      </c>
    </row>
    <row r="3568" spans="1:6" x14ac:dyDescent="0.25">
      <c r="A3568" t="str">
        <f t="shared" si="55"/>
        <v>NHBNW_GC_164</v>
      </c>
      <c r="B3568">
        <v>164</v>
      </c>
      <c r="C3568" t="s">
        <v>4</v>
      </c>
      <c r="D3568" s="83">
        <v>9.7899999999999994E-5</v>
      </c>
      <c r="E3568" t="s">
        <v>41</v>
      </c>
      <c r="F3568" t="s">
        <v>47</v>
      </c>
    </row>
    <row r="3569" spans="1:6" x14ac:dyDescent="0.25">
      <c r="A3569" t="str">
        <f t="shared" si="55"/>
        <v>NHBNW_GC_166</v>
      </c>
      <c r="B3569">
        <v>166</v>
      </c>
      <c r="C3569" t="s">
        <v>4</v>
      </c>
      <c r="D3569" s="83">
        <v>9.09E-5</v>
      </c>
      <c r="E3569" t="s">
        <v>41</v>
      </c>
      <c r="F3569" t="s">
        <v>47</v>
      </c>
    </row>
    <row r="3570" spans="1:6" x14ac:dyDescent="0.25">
      <c r="A3570" t="str">
        <f t="shared" si="55"/>
        <v>NHBNW_GC_168</v>
      </c>
      <c r="B3570">
        <v>168</v>
      </c>
      <c r="C3570" t="s">
        <v>4</v>
      </c>
      <c r="D3570" s="83">
        <v>8.3900000000000006E-5</v>
      </c>
      <c r="E3570" t="s">
        <v>41</v>
      </c>
      <c r="F3570" t="s">
        <v>47</v>
      </c>
    </row>
    <row r="3571" spans="1:6" x14ac:dyDescent="0.25">
      <c r="A3571" t="str">
        <f t="shared" si="55"/>
        <v>NHBNW_GC_170</v>
      </c>
      <c r="B3571">
        <v>170</v>
      </c>
      <c r="C3571" t="s">
        <v>4</v>
      </c>
      <c r="D3571" s="83">
        <v>7.6899999999999999E-5</v>
      </c>
      <c r="E3571" t="s">
        <v>41</v>
      </c>
      <c r="F3571" t="s">
        <v>47</v>
      </c>
    </row>
    <row r="3572" spans="1:6" x14ac:dyDescent="0.25">
      <c r="A3572" t="str">
        <f t="shared" si="55"/>
        <v>NHBNW_GC_172</v>
      </c>
      <c r="B3572">
        <v>172</v>
      </c>
      <c r="C3572" t="s">
        <v>4</v>
      </c>
      <c r="D3572" s="83">
        <v>6.9900000000000005E-5</v>
      </c>
      <c r="E3572" t="s">
        <v>41</v>
      </c>
      <c r="F3572" t="s">
        <v>47</v>
      </c>
    </row>
    <row r="3573" spans="1:6" x14ac:dyDescent="0.25">
      <c r="A3573" t="str">
        <f t="shared" si="55"/>
        <v>NHBNW_GC_174</v>
      </c>
      <c r="B3573">
        <v>174</v>
      </c>
      <c r="C3573" t="s">
        <v>4</v>
      </c>
      <c r="D3573" s="83">
        <v>6.2899999999999997E-5</v>
      </c>
      <c r="E3573" t="s">
        <v>41</v>
      </c>
      <c r="F3573" t="s">
        <v>47</v>
      </c>
    </row>
    <row r="3574" spans="1:6" x14ac:dyDescent="0.25">
      <c r="A3574" t="str">
        <f t="shared" si="55"/>
        <v>NHBNW_GC_176</v>
      </c>
      <c r="B3574">
        <v>176</v>
      </c>
      <c r="C3574" t="s">
        <v>4</v>
      </c>
      <c r="D3574" s="83">
        <v>5.5899999999999997E-5</v>
      </c>
      <c r="E3574" t="s">
        <v>41</v>
      </c>
      <c r="F3574" t="s">
        <v>47</v>
      </c>
    </row>
    <row r="3575" spans="1:6" x14ac:dyDescent="0.25">
      <c r="A3575" t="str">
        <f t="shared" si="55"/>
        <v>NHBNW_GC_178</v>
      </c>
      <c r="B3575">
        <v>178</v>
      </c>
      <c r="C3575" t="s">
        <v>4</v>
      </c>
      <c r="D3575" s="83">
        <v>4.8900000000000003E-5</v>
      </c>
      <c r="E3575" t="s">
        <v>41</v>
      </c>
      <c r="F3575" t="s">
        <v>47</v>
      </c>
    </row>
    <row r="3576" spans="1:6" x14ac:dyDescent="0.25">
      <c r="A3576" t="str">
        <f t="shared" si="55"/>
        <v>NHBNW_GC_180</v>
      </c>
      <c r="B3576">
        <v>180</v>
      </c>
      <c r="C3576" t="s">
        <v>4</v>
      </c>
      <c r="D3576" s="83">
        <v>4.1900000000000002E-5</v>
      </c>
      <c r="E3576" t="s">
        <v>41</v>
      </c>
      <c r="F3576" t="s">
        <v>47</v>
      </c>
    </row>
    <row r="3577" spans="1:6" x14ac:dyDescent="0.25">
      <c r="A3577" t="str">
        <f t="shared" si="55"/>
        <v>NHBNW_GC_182</v>
      </c>
      <c r="B3577">
        <v>182</v>
      </c>
      <c r="C3577" t="s">
        <v>4</v>
      </c>
      <c r="D3577" s="83">
        <v>3.4900000000000001E-5</v>
      </c>
      <c r="E3577" t="s">
        <v>41</v>
      </c>
      <c r="F3577" t="s">
        <v>47</v>
      </c>
    </row>
    <row r="3578" spans="1:6" x14ac:dyDescent="0.25">
      <c r="A3578" t="str">
        <f t="shared" si="55"/>
        <v>NHBNW_GC_184</v>
      </c>
      <c r="B3578">
        <v>184</v>
      </c>
      <c r="C3578" t="s">
        <v>4</v>
      </c>
      <c r="D3578" s="83">
        <v>2.8E-5</v>
      </c>
      <c r="E3578" t="s">
        <v>41</v>
      </c>
      <c r="F3578" t="s">
        <v>47</v>
      </c>
    </row>
    <row r="3579" spans="1:6" x14ac:dyDescent="0.25">
      <c r="A3579" t="str">
        <f t="shared" si="55"/>
        <v>NHBNW_GC_186</v>
      </c>
      <c r="B3579">
        <v>186</v>
      </c>
      <c r="C3579" t="s">
        <v>4</v>
      </c>
      <c r="D3579" s="83">
        <v>2.0999999999999999E-5</v>
      </c>
      <c r="E3579" t="s">
        <v>41</v>
      </c>
      <c r="F3579" t="s">
        <v>47</v>
      </c>
    </row>
    <row r="3580" spans="1:6" x14ac:dyDescent="0.25">
      <c r="A3580" t="str">
        <f t="shared" si="55"/>
        <v>NHBNW_GC_188</v>
      </c>
      <c r="B3580">
        <v>188</v>
      </c>
      <c r="C3580" t="s">
        <v>4</v>
      </c>
      <c r="D3580" s="83">
        <v>1.4E-5</v>
      </c>
      <c r="E3580" t="s">
        <v>41</v>
      </c>
      <c r="F3580" t="s">
        <v>47</v>
      </c>
    </row>
    <row r="3581" spans="1:6" x14ac:dyDescent="0.25">
      <c r="A3581" t="str">
        <f t="shared" si="55"/>
        <v>NHBNW_GC_190</v>
      </c>
      <c r="B3581">
        <v>190</v>
      </c>
      <c r="C3581" t="s">
        <v>4</v>
      </c>
      <c r="D3581" s="83">
        <v>6.9999999999999999E-6</v>
      </c>
      <c r="E3581" t="s">
        <v>41</v>
      </c>
      <c r="F3581" t="s">
        <v>47</v>
      </c>
    </row>
    <row r="3582" spans="1:6" x14ac:dyDescent="0.25">
      <c r="A3582" t="str">
        <f t="shared" si="55"/>
        <v>NHBNW_GC_192</v>
      </c>
      <c r="B3582">
        <v>192</v>
      </c>
      <c r="C3582" t="s">
        <v>4</v>
      </c>
      <c r="D3582">
        <v>0</v>
      </c>
      <c r="E3582" t="s">
        <v>41</v>
      </c>
      <c r="F3582" t="s">
        <v>47</v>
      </c>
    </row>
    <row r="3583" spans="1:6" x14ac:dyDescent="0.25">
      <c r="A3583" t="str">
        <f t="shared" si="55"/>
        <v>NHBNW_GC_194</v>
      </c>
      <c r="B3583">
        <v>194</v>
      </c>
      <c r="C3583" t="s">
        <v>4</v>
      </c>
      <c r="D3583">
        <v>0</v>
      </c>
      <c r="E3583" t="s">
        <v>41</v>
      </c>
      <c r="F3583" t="s">
        <v>47</v>
      </c>
    </row>
    <row r="3584" spans="1:6" x14ac:dyDescent="0.25">
      <c r="A3584" t="str">
        <f t="shared" si="55"/>
        <v>NHBNW_GC_196</v>
      </c>
      <c r="B3584">
        <v>196</v>
      </c>
      <c r="C3584" t="s">
        <v>4</v>
      </c>
      <c r="D3584">
        <v>0</v>
      </c>
      <c r="E3584" t="s">
        <v>41</v>
      </c>
      <c r="F3584" t="s">
        <v>47</v>
      </c>
    </row>
    <row r="3585" spans="1:6" x14ac:dyDescent="0.25">
      <c r="A3585" t="str">
        <f t="shared" si="55"/>
        <v>NHBNW_GC_198</v>
      </c>
      <c r="B3585">
        <v>198</v>
      </c>
      <c r="C3585" t="s">
        <v>4</v>
      </c>
      <c r="D3585">
        <v>0</v>
      </c>
      <c r="E3585" t="s">
        <v>41</v>
      </c>
      <c r="F3585" t="s">
        <v>47</v>
      </c>
    </row>
    <row r="3586" spans="1:6" x14ac:dyDescent="0.25">
      <c r="A3586" t="str">
        <f t="shared" ref="A3586:A3649" si="56">C3586&amp;"_"&amp;E3586&amp;"_"&amp;B3586</f>
        <v>NHBNW_GC_200</v>
      </c>
      <c r="B3586">
        <v>200</v>
      </c>
      <c r="C3586" t="s">
        <v>4</v>
      </c>
      <c r="D3586">
        <v>0</v>
      </c>
      <c r="E3586" t="s">
        <v>41</v>
      </c>
      <c r="F3586" t="s">
        <v>47</v>
      </c>
    </row>
    <row r="3587" spans="1:6" x14ac:dyDescent="0.25">
      <c r="A3587" t="str">
        <f t="shared" si="56"/>
        <v>NHBNW_GC_202</v>
      </c>
      <c r="B3587">
        <v>202</v>
      </c>
      <c r="C3587" t="s">
        <v>4</v>
      </c>
      <c r="D3587">
        <v>0</v>
      </c>
      <c r="E3587" t="s">
        <v>41</v>
      </c>
      <c r="F3587" t="s">
        <v>47</v>
      </c>
    </row>
    <row r="3588" spans="1:6" x14ac:dyDescent="0.25">
      <c r="A3588" t="str">
        <f t="shared" si="56"/>
        <v>NHBNW_GC_204</v>
      </c>
      <c r="B3588">
        <v>204</v>
      </c>
      <c r="C3588" t="s">
        <v>4</v>
      </c>
      <c r="D3588">
        <v>0</v>
      </c>
      <c r="E3588" t="s">
        <v>41</v>
      </c>
      <c r="F3588" t="s">
        <v>47</v>
      </c>
    </row>
    <row r="3589" spans="1:6" x14ac:dyDescent="0.25">
      <c r="A3589" t="str">
        <f t="shared" si="56"/>
        <v>NHBNW_GC_206</v>
      </c>
      <c r="B3589">
        <v>206</v>
      </c>
      <c r="C3589" t="s">
        <v>4</v>
      </c>
      <c r="D3589">
        <v>0</v>
      </c>
      <c r="E3589" t="s">
        <v>41</v>
      </c>
      <c r="F3589" t="s">
        <v>47</v>
      </c>
    </row>
    <row r="3590" spans="1:6" x14ac:dyDescent="0.25">
      <c r="A3590" t="str">
        <f t="shared" si="56"/>
        <v>NHBNW_GC_208</v>
      </c>
      <c r="B3590">
        <v>208</v>
      </c>
      <c r="C3590" t="s">
        <v>4</v>
      </c>
      <c r="D3590">
        <v>0</v>
      </c>
      <c r="E3590" t="s">
        <v>41</v>
      </c>
      <c r="F3590" t="s">
        <v>47</v>
      </c>
    </row>
    <row r="3591" spans="1:6" x14ac:dyDescent="0.25">
      <c r="A3591" t="str">
        <f t="shared" si="56"/>
        <v>NHBNW_GC_210</v>
      </c>
      <c r="B3591">
        <v>210</v>
      </c>
      <c r="C3591" t="s">
        <v>4</v>
      </c>
      <c r="D3591">
        <v>0</v>
      </c>
      <c r="E3591" t="s">
        <v>41</v>
      </c>
      <c r="F3591" t="s">
        <v>47</v>
      </c>
    </row>
    <row r="3592" spans="1:6" x14ac:dyDescent="0.25">
      <c r="A3592" t="str">
        <f t="shared" si="56"/>
        <v>NHBNW_GC_212</v>
      </c>
      <c r="B3592">
        <v>212</v>
      </c>
      <c r="C3592" t="s">
        <v>4</v>
      </c>
      <c r="D3592">
        <v>0</v>
      </c>
      <c r="E3592" t="s">
        <v>41</v>
      </c>
      <c r="F3592" t="s">
        <v>47</v>
      </c>
    </row>
    <row r="3593" spans="1:6" x14ac:dyDescent="0.25">
      <c r="A3593" t="str">
        <f t="shared" si="56"/>
        <v>NHBNW_GC_214</v>
      </c>
      <c r="B3593">
        <v>214</v>
      </c>
      <c r="C3593" t="s">
        <v>4</v>
      </c>
      <c r="D3593">
        <v>0</v>
      </c>
      <c r="E3593" t="s">
        <v>41</v>
      </c>
      <c r="F3593" t="s">
        <v>47</v>
      </c>
    </row>
    <row r="3594" spans="1:6" x14ac:dyDescent="0.25">
      <c r="A3594" t="str">
        <f t="shared" si="56"/>
        <v>NHBNW_GC_216</v>
      </c>
      <c r="B3594">
        <v>216</v>
      </c>
      <c r="C3594" t="s">
        <v>4</v>
      </c>
      <c r="D3594">
        <v>0</v>
      </c>
      <c r="E3594" t="s">
        <v>41</v>
      </c>
      <c r="F3594" t="s">
        <v>47</v>
      </c>
    </row>
    <row r="3595" spans="1:6" x14ac:dyDescent="0.25">
      <c r="A3595" t="str">
        <f t="shared" si="56"/>
        <v>NHBNW_GC_218</v>
      </c>
      <c r="B3595">
        <v>218</v>
      </c>
      <c r="C3595" t="s">
        <v>4</v>
      </c>
      <c r="D3595">
        <v>0</v>
      </c>
      <c r="E3595" t="s">
        <v>41</v>
      </c>
      <c r="F3595" t="s">
        <v>47</v>
      </c>
    </row>
    <row r="3596" spans="1:6" x14ac:dyDescent="0.25">
      <c r="A3596" t="str">
        <f t="shared" si="56"/>
        <v>NHBNW_GC_220</v>
      </c>
      <c r="B3596">
        <v>220</v>
      </c>
      <c r="C3596" t="s">
        <v>4</v>
      </c>
      <c r="D3596">
        <v>0</v>
      </c>
      <c r="E3596" t="s">
        <v>41</v>
      </c>
      <c r="F3596" t="s">
        <v>47</v>
      </c>
    </row>
    <row r="3597" spans="1:6" x14ac:dyDescent="0.25">
      <c r="A3597" t="str">
        <f t="shared" si="56"/>
        <v>NHBNW_GC_222</v>
      </c>
      <c r="B3597">
        <v>222</v>
      </c>
      <c r="C3597" t="s">
        <v>4</v>
      </c>
      <c r="D3597">
        <v>0</v>
      </c>
      <c r="E3597" t="s">
        <v>41</v>
      </c>
      <c r="F3597" t="s">
        <v>47</v>
      </c>
    </row>
    <row r="3598" spans="1:6" x14ac:dyDescent="0.25">
      <c r="A3598" t="str">
        <f t="shared" si="56"/>
        <v>NHBNW_GC_224</v>
      </c>
      <c r="B3598">
        <v>224</v>
      </c>
      <c r="C3598" t="s">
        <v>4</v>
      </c>
      <c r="D3598">
        <v>0</v>
      </c>
      <c r="E3598" t="s">
        <v>41</v>
      </c>
      <c r="F3598" t="s">
        <v>47</v>
      </c>
    </row>
    <row r="3599" spans="1:6" x14ac:dyDescent="0.25">
      <c r="A3599" t="str">
        <f t="shared" si="56"/>
        <v>NHBNW_GC_226</v>
      </c>
      <c r="B3599">
        <v>226</v>
      </c>
      <c r="C3599" t="s">
        <v>4</v>
      </c>
      <c r="D3599">
        <v>0</v>
      </c>
      <c r="E3599" t="s">
        <v>41</v>
      </c>
      <c r="F3599" t="s">
        <v>47</v>
      </c>
    </row>
    <row r="3600" spans="1:6" x14ac:dyDescent="0.25">
      <c r="A3600" t="str">
        <f t="shared" si="56"/>
        <v>NHBNW_GC_228</v>
      </c>
      <c r="B3600">
        <v>228</v>
      </c>
      <c r="C3600" t="s">
        <v>4</v>
      </c>
      <c r="D3600">
        <v>0</v>
      </c>
      <c r="E3600" t="s">
        <v>41</v>
      </c>
      <c r="F3600" t="s">
        <v>47</v>
      </c>
    </row>
    <row r="3601" spans="1:6" x14ac:dyDescent="0.25">
      <c r="A3601" t="str">
        <f t="shared" si="56"/>
        <v>NHBNW_GC_230</v>
      </c>
      <c r="B3601">
        <v>230</v>
      </c>
      <c r="C3601" t="s">
        <v>4</v>
      </c>
      <c r="D3601">
        <v>0</v>
      </c>
      <c r="E3601" t="s">
        <v>41</v>
      </c>
      <c r="F3601" t="s">
        <v>47</v>
      </c>
    </row>
    <row r="3602" spans="1:6" x14ac:dyDescent="0.25">
      <c r="A3602" t="str">
        <f t="shared" si="56"/>
        <v>NHBNW_GC_232</v>
      </c>
      <c r="B3602">
        <v>232</v>
      </c>
      <c r="C3602" t="s">
        <v>4</v>
      </c>
      <c r="D3602">
        <v>0</v>
      </c>
      <c r="E3602" t="s">
        <v>41</v>
      </c>
      <c r="F3602" t="s">
        <v>47</v>
      </c>
    </row>
    <row r="3603" spans="1:6" x14ac:dyDescent="0.25">
      <c r="A3603" t="str">
        <f t="shared" si="56"/>
        <v>NHBNW_GC_234</v>
      </c>
      <c r="B3603">
        <v>234</v>
      </c>
      <c r="C3603" t="s">
        <v>4</v>
      </c>
      <c r="D3603">
        <v>0</v>
      </c>
      <c r="E3603" t="s">
        <v>41</v>
      </c>
      <c r="F3603" t="s">
        <v>47</v>
      </c>
    </row>
    <row r="3604" spans="1:6" x14ac:dyDescent="0.25">
      <c r="A3604" t="str">
        <f t="shared" si="56"/>
        <v>NHBNW_GC_236</v>
      </c>
      <c r="B3604">
        <v>236</v>
      </c>
      <c r="C3604" t="s">
        <v>4</v>
      </c>
      <c r="D3604">
        <v>0</v>
      </c>
      <c r="E3604" t="s">
        <v>41</v>
      </c>
      <c r="F3604" t="s">
        <v>47</v>
      </c>
    </row>
    <row r="3605" spans="1:6" x14ac:dyDescent="0.25">
      <c r="A3605" t="str">
        <f t="shared" si="56"/>
        <v>NHBNW_GC_238</v>
      </c>
      <c r="B3605">
        <v>238</v>
      </c>
      <c r="C3605" t="s">
        <v>4</v>
      </c>
      <c r="D3605">
        <v>0</v>
      </c>
      <c r="E3605" t="s">
        <v>41</v>
      </c>
      <c r="F3605" t="s">
        <v>47</v>
      </c>
    </row>
    <row r="3606" spans="1:6" x14ac:dyDescent="0.25">
      <c r="A3606" t="str">
        <f t="shared" si="56"/>
        <v>NHBNW_GC_240</v>
      </c>
      <c r="B3606">
        <v>240</v>
      </c>
      <c r="C3606" t="s">
        <v>4</v>
      </c>
      <c r="D3606">
        <v>0</v>
      </c>
      <c r="E3606" t="s">
        <v>41</v>
      </c>
      <c r="F3606" t="s">
        <v>47</v>
      </c>
    </row>
    <row r="3607" spans="1:6" x14ac:dyDescent="0.25">
      <c r="A3607" t="str">
        <f t="shared" si="56"/>
        <v>NHBNW_GC_242</v>
      </c>
      <c r="B3607">
        <v>242</v>
      </c>
      <c r="C3607" t="s">
        <v>4</v>
      </c>
      <c r="D3607">
        <v>0</v>
      </c>
      <c r="E3607" t="s">
        <v>41</v>
      </c>
      <c r="F3607" t="s">
        <v>47</v>
      </c>
    </row>
    <row r="3608" spans="1:6" x14ac:dyDescent="0.25">
      <c r="A3608" t="str">
        <f t="shared" si="56"/>
        <v>NHBNW_GC_244</v>
      </c>
      <c r="B3608">
        <v>244</v>
      </c>
      <c r="C3608" t="s">
        <v>4</v>
      </c>
      <c r="D3608">
        <v>0</v>
      </c>
      <c r="E3608" t="s">
        <v>41</v>
      </c>
      <c r="F3608" t="s">
        <v>47</v>
      </c>
    </row>
    <row r="3609" spans="1:6" x14ac:dyDescent="0.25">
      <c r="A3609" t="str">
        <f t="shared" si="56"/>
        <v>NHBNW_GC_246</v>
      </c>
      <c r="B3609">
        <v>246</v>
      </c>
      <c r="C3609" t="s">
        <v>4</v>
      </c>
      <c r="D3609">
        <v>0</v>
      </c>
      <c r="E3609" t="s">
        <v>41</v>
      </c>
      <c r="F3609" t="s">
        <v>47</v>
      </c>
    </row>
    <row r="3610" spans="1:6" x14ac:dyDescent="0.25">
      <c r="A3610" t="str">
        <f t="shared" si="56"/>
        <v>NHBNW_GC_248</v>
      </c>
      <c r="B3610">
        <v>248</v>
      </c>
      <c r="C3610" t="s">
        <v>4</v>
      </c>
      <c r="D3610">
        <v>0</v>
      </c>
      <c r="E3610" t="s">
        <v>41</v>
      </c>
      <c r="F3610" t="s">
        <v>47</v>
      </c>
    </row>
    <row r="3611" spans="1:6" x14ac:dyDescent="0.25">
      <c r="A3611" t="str">
        <f t="shared" si="56"/>
        <v>NHBNW_GC_250</v>
      </c>
      <c r="B3611">
        <v>250</v>
      </c>
      <c r="C3611" t="s">
        <v>4</v>
      </c>
      <c r="D3611">
        <v>0</v>
      </c>
      <c r="E3611" t="s">
        <v>41</v>
      </c>
      <c r="F3611" t="s">
        <v>47</v>
      </c>
    </row>
    <row r="3612" spans="1:6" x14ac:dyDescent="0.25">
      <c r="A3612" t="str">
        <f t="shared" si="56"/>
        <v>NHBNW_GC_252</v>
      </c>
      <c r="B3612">
        <v>252</v>
      </c>
      <c r="C3612" t="s">
        <v>4</v>
      </c>
      <c r="D3612">
        <v>0</v>
      </c>
      <c r="E3612" t="s">
        <v>41</v>
      </c>
      <c r="F3612" t="s">
        <v>47</v>
      </c>
    </row>
    <row r="3613" spans="1:6" x14ac:dyDescent="0.25">
      <c r="A3613" t="str">
        <f t="shared" si="56"/>
        <v>NHBNW_GC_254</v>
      </c>
      <c r="B3613">
        <v>254</v>
      </c>
      <c r="C3613" t="s">
        <v>4</v>
      </c>
      <c r="D3613">
        <v>0</v>
      </c>
      <c r="E3613" t="s">
        <v>41</v>
      </c>
      <c r="F3613" t="s">
        <v>47</v>
      </c>
    </row>
    <row r="3614" spans="1:6" x14ac:dyDescent="0.25">
      <c r="A3614" t="str">
        <f t="shared" si="56"/>
        <v>NHBNW_GC_256</v>
      </c>
      <c r="B3614">
        <v>256</v>
      </c>
      <c r="C3614" t="s">
        <v>4</v>
      </c>
      <c r="D3614">
        <v>0</v>
      </c>
      <c r="E3614" t="s">
        <v>41</v>
      </c>
      <c r="F3614" t="s">
        <v>47</v>
      </c>
    </row>
    <row r="3615" spans="1:6" x14ac:dyDescent="0.25">
      <c r="A3615" t="str">
        <f t="shared" si="56"/>
        <v>NHBNW_GC_258</v>
      </c>
      <c r="B3615">
        <v>258</v>
      </c>
      <c r="C3615" t="s">
        <v>4</v>
      </c>
      <c r="D3615">
        <v>0</v>
      </c>
      <c r="E3615" t="s">
        <v>41</v>
      </c>
      <c r="F3615" t="s">
        <v>47</v>
      </c>
    </row>
    <row r="3616" spans="1:6" x14ac:dyDescent="0.25">
      <c r="A3616" t="str">
        <f t="shared" si="56"/>
        <v>NHBNW_GC_260</v>
      </c>
      <c r="B3616">
        <v>260</v>
      </c>
      <c r="C3616" t="s">
        <v>4</v>
      </c>
      <c r="D3616">
        <v>0</v>
      </c>
      <c r="E3616" t="s">
        <v>41</v>
      </c>
      <c r="F3616" t="s">
        <v>47</v>
      </c>
    </row>
    <row r="3617" spans="1:6" x14ac:dyDescent="0.25">
      <c r="A3617" t="str">
        <f t="shared" si="56"/>
        <v>NHBNW_GC_262</v>
      </c>
      <c r="B3617">
        <v>262</v>
      </c>
      <c r="C3617" t="s">
        <v>4</v>
      </c>
      <c r="D3617">
        <v>0</v>
      </c>
      <c r="E3617" t="s">
        <v>41</v>
      </c>
      <c r="F3617" t="s">
        <v>47</v>
      </c>
    </row>
    <row r="3618" spans="1:6" x14ac:dyDescent="0.25">
      <c r="A3618" t="str">
        <f t="shared" si="56"/>
        <v>NHBNW_GC_264</v>
      </c>
      <c r="B3618">
        <v>264</v>
      </c>
      <c r="C3618" t="s">
        <v>4</v>
      </c>
      <c r="D3618">
        <v>0</v>
      </c>
      <c r="E3618" t="s">
        <v>41</v>
      </c>
      <c r="F3618" t="s">
        <v>47</v>
      </c>
    </row>
    <row r="3619" spans="1:6" x14ac:dyDescent="0.25">
      <c r="A3619" t="str">
        <f t="shared" si="56"/>
        <v>NHBNW_GC_266</v>
      </c>
      <c r="B3619">
        <v>266</v>
      </c>
      <c r="C3619" t="s">
        <v>4</v>
      </c>
      <c r="D3619">
        <v>0</v>
      </c>
      <c r="E3619" t="s">
        <v>41</v>
      </c>
      <c r="F3619" t="s">
        <v>47</v>
      </c>
    </row>
    <row r="3620" spans="1:6" x14ac:dyDescent="0.25">
      <c r="A3620" t="str">
        <f t="shared" si="56"/>
        <v>NHBNW_GC_268</v>
      </c>
      <c r="B3620">
        <v>268</v>
      </c>
      <c r="C3620" t="s">
        <v>4</v>
      </c>
      <c r="D3620">
        <v>0</v>
      </c>
      <c r="E3620" t="s">
        <v>41</v>
      </c>
      <c r="F3620" t="s">
        <v>47</v>
      </c>
    </row>
    <row r="3621" spans="1:6" x14ac:dyDescent="0.25">
      <c r="A3621" t="str">
        <f t="shared" si="56"/>
        <v>NHBNW_GC_270</v>
      </c>
      <c r="B3621">
        <v>270</v>
      </c>
      <c r="C3621" t="s">
        <v>4</v>
      </c>
      <c r="D3621">
        <v>0</v>
      </c>
      <c r="E3621" t="s">
        <v>41</v>
      </c>
      <c r="F3621" t="s">
        <v>47</v>
      </c>
    </row>
    <row r="3622" spans="1:6" x14ac:dyDescent="0.25">
      <c r="A3622" t="str">
        <f t="shared" si="56"/>
        <v>NHBNW_GC_272</v>
      </c>
      <c r="B3622">
        <v>272</v>
      </c>
      <c r="C3622" t="s">
        <v>4</v>
      </c>
      <c r="D3622">
        <v>0</v>
      </c>
      <c r="E3622" t="s">
        <v>41</v>
      </c>
      <c r="F3622" t="s">
        <v>47</v>
      </c>
    </row>
    <row r="3623" spans="1:6" x14ac:dyDescent="0.25">
      <c r="A3623" t="str">
        <f t="shared" si="56"/>
        <v>NHBNW_GC_274</v>
      </c>
      <c r="B3623">
        <v>274</v>
      </c>
      <c r="C3623" t="s">
        <v>4</v>
      </c>
      <c r="D3623">
        <v>0</v>
      </c>
      <c r="E3623" t="s">
        <v>41</v>
      </c>
      <c r="F3623" t="s">
        <v>47</v>
      </c>
    </row>
    <row r="3624" spans="1:6" x14ac:dyDescent="0.25">
      <c r="A3624" t="str">
        <f t="shared" si="56"/>
        <v>NHBNW_GC_276</v>
      </c>
      <c r="B3624">
        <v>276</v>
      </c>
      <c r="C3624" t="s">
        <v>4</v>
      </c>
      <c r="D3624">
        <v>0</v>
      </c>
      <c r="E3624" t="s">
        <v>41</v>
      </c>
      <c r="F3624" t="s">
        <v>47</v>
      </c>
    </row>
    <row r="3625" spans="1:6" x14ac:dyDescent="0.25">
      <c r="A3625" t="str">
        <f t="shared" si="56"/>
        <v>NHBNW_GC_278</v>
      </c>
      <c r="B3625">
        <v>278</v>
      </c>
      <c r="C3625" t="s">
        <v>4</v>
      </c>
      <c r="D3625">
        <v>0</v>
      </c>
      <c r="E3625" t="s">
        <v>41</v>
      </c>
      <c r="F3625" t="s">
        <v>47</v>
      </c>
    </row>
    <row r="3626" spans="1:6" x14ac:dyDescent="0.25">
      <c r="A3626" t="str">
        <f t="shared" si="56"/>
        <v>NHBNW_GC_280</v>
      </c>
      <c r="B3626">
        <v>280</v>
      </c>
      <c r="C3626" t="s">
        <v>4</v>
      </c>
      <c r="D3626">
        <v>0</v>
      </c>
      <c r="E3626" t="s">
        <v>41</v>
      </c>
      <c r="F3626" t="s">
        <v>47</v>
      </c>
    </row>
    <row r="3627" spans="1:6" x14ac:dyDescent="0.25">
      <c r="A3627" t="str">
        <f t="shared" si="56"/>
        <v>NHBNW_GC_282</v>
      </c>
      <c r="B3627">
        <v>282</v>
      </c>
      <c r="C3627" t="s">
        <v>4</v>
      </c>
      <c r="D3627">
        <v>0</v>
      </c>
      <c r="E3627" t="s">
        <v>41</v>
      </c>
      <c r="F3627" t="s">
        <v>47</v>
      </c>
    </row>
    <row r="3628" spans="1:6" x14ac:dyDescent="0.25">
      <c r="A3628" t="str">
        <f t="shared" si="56"/>
        <v>NHBNW_GC_284</v>
      </c>
      <c r="B3628">
        <v>284</v>
      </c>
      <c r="C3628" t="s">
        <v>4</v>
      </c>
      <c r="D3628">
        <v>0</v>
      </c>
      <c r="E3628" t="s">
        <v>41</v>
      </c>
      <c r="F3628" t="s">
        <v>47</v>
      </c>
    </row>
    <row r="3629" spans="1:6" x14ac:dyDescent="0.25">
      <c r="A3629" t="str">
        <f t="shared" si="56"/>
        <v>NHBNW_GC_286</v>
      </c>
      <c r="B3629">
        <v>286</v>
      </c>
      <c r="C3629" t="s">
        <v>4</v>
      </c>
      <c r="D3629">
        <v>0</v>
      </c>
      <c r="E3629" t="s">
        <v>41</v>
      </c>
      <c r="F3629" t="s">
        <v>47</v>
      </c>
    </row>
    <row r="3630" spans="1:6" x14ac:dyDescent="0.25">
      <c r="A3630" t="str">
        <f t="shared" si="56"/>
        <v>NHBNW_GC_288</v>
      </c>
      <c r="B3630">
        <v>288</v>
      </c>
      <c r="C3630" t="s">
        <v>4</v>
      </c>
      <c r="D3630">
        <v>0</v>
      </c>
      <c r="E3630" t="s">
        <v>41</v>
      </c>
      <c r="F3630" t="s">
        <v>47</v>
      </c>
    </row>
    <row r="3631" spans="1:6" x14ac:dyDescent="0.25">
      <c r="A3631" t="str">
        <f t="shared" si="56"/>
        <v>NHBNW_GC_290</v>
      </c>
      <c r="B3631">
        <v>290</v>
      </c>
      <c r="C3631" t="s">
        <v>4</v>
      </c>
      <c r="D3631">
        <v>0</v>
      </c>
      <c r="E3631" t="s">
        <v>41</v>
      </c>
      <c r="F3631" t="s">
        <v>47</v>
      </c>
    </row>
    <row r="3632" spans="1:6" x14ac:dyDescent="0.25">
      <c r="A3632" t="str">
        <f t="shared" si="56"/>
        <v>NHBNW_GC_292</v>
      </c>
      <c r="B3632">
        <v>292</v>
      </c>
      <c r="C3632" t="s">
        <v>4</v>
      </c>
      <c r="D3632">
        <v>0</v>
      </c>
      <c r="E3632" t="s">
        <v>41</v>
      </c>
      <c r="F3632" t="s">
        <v>47</v>
      </c>
    </row>
    <row r="3633" spans="1:6" x14ac:dyDescent="0.25">
      <c r="A3633" t="str">
        <f t="shared" si="56"/>
        <v>NHBNW_GC_294</v>
      </c>
      <c r="B3633">
        <v>294</v>
      </c>
      <c r="C3633" t="s">
        <v>4</v>
      </c>
      <c r="D3633">
        <v>0</v>
      </c>
      <c r="E3633" t="s">
        <v>41</v>
      </c>
      <c r="F3633" t="s">
        <v>47</v>
      </c>
    </row>
    <row r="3634" spans="1:6" x14ac:dyDescent="0.25">
      <c r="A3634" t="str">
        <f t="shared" si="56"/>
        <v>NHBNW_GC_296</v>
      </c>
      <c r="B3634">
        <v>296</v>
      </c>
      <c r="C3634" t="s">
        <v>4</v>
      </c>
      <c r="D3634">
        <v>0</v>
      </c>
      <c r="E3634" t="s">
        <v>41</v>
      </c>
      <c r="F3634" t="s">
        <v>47</v>
      </c>
    </row>
    <row r="3635" spans="1:6" x14ac:dyDescent="0.25">
      <c r="A3635" t="str">
        <f t="shared" si="56"/>
        <v>NHBNW_GC_298</v>
      </c>
      <c r="B3635">
        <v>298</v>
      </c>
      <c r="C3635" t="s">
        <v>4</v>
      </c>
      <c r="D3635">
        <v>0</v>
      </c>
      <c r="E3635" t="s">
        <v>41</v>
      </c>
      <c r="F3635" t="s">
        <v>47</v>
      </c>
    </row>
    <row r="3636" spans="1:6" x14ac:dyDescent="0.25">
      <c r="A3636" t="str">
        <f t="shared" si="56"/>
        <v>NHBNW_GC_300</v>
      </c>
      <c r="B3636">
        <v>300</v>
      </c>
      <c r="C3636" t="s">
        <v>4</v>
      </c>
      <c r="D3636">
        <v>0</v>
      </c>
      <c r="E3636" t="s">
        <v>41</v>
      </c>
      <c r="F3636" t="s">
        <v>47</v>
      </c>
    </row>
    <row r="3637" spans="1:6" x14ac:dyDescent="0.25">
      <c r="A3637" t="str">
        <f t="shared" si="56"/>
        <v>NHBNW_GC_302</v>
      </c>
      <c r="B3637">
        <v>302</v>
      </c>
      <c r="C3637" t="s">
        <v>4</v>
      </c>
      <c r="D3637">
        <v>0</v>
      </c>
      <c r="E3637" t="s">
        <v>41</v>
      </c>
      <c r="F3637" t="s">
        <v>47</v>
      </c>
    </row>
    <row r="3638" spans="1:6" x14ac:dyDescent="0.25">
      <c r="A3638" t="str">
        <f t="shared" si="56"/>
        <v>NHBNW_GC_304</v>
      </c>
      <c r="B3638">
        <v>304</v>
      </c>
      <c r="C3638" t="s">
        <v>4</v>
      </c>
      <c r="D3638">
        <v>0</v>
      </c>
      <c r="E3638" t="s">
        <v>41</v>
      </c>
      <c r="F3638" t="s">
        <v>47</v>
      </c>
    </row>
    <row r="3639" spans="1:6" x14ac:dyDescent="0.25">
      <c r="A3639" t="str">
        <f t="shared" si="56"/>
        <v>NHBNW_GC_306</v>
      </c>
      <c r="B3639">
        <v>306</v>
      </c>
      <c r="C3639" t="s">
        <v>4</v>
      </c>
      <c r="D3639">
        <v>0</v>
      </c>
      <c r="E3639" t="s">
        <v>41</v>
      </c>
      <c r="F3639" t="s">
        <v>47</v>
      </c>
    </row>
    <row r="3640" spans="1:6" x14ac:dyDescent="0.25">
      <c r="A3640" t="str">
        <f t="shared" si="56"/>
        <v>NHBNW_GC_308</v>
      </c>
      <c r="B3640">
        <v>308</v>
      </c>
      <c r="C3640" t="s">
        <v>4</v>
      </c>
      <c r="D3640">
        <v>0</v>
      </c>
      <c r="E3640" t="s">
        <v>41</v>
      </c>
      <c r="F3640" t="s">
        <v>47</v>
      </c>
    </row>
    <row r="3641" spans="1:6" x14ac:dyDescent="0.25">
      <c r="A3641" t="str">
        <f t="shared" si="56"/>
        <v>NHBNW_GC_310</v>
      </c>
      <c r="B3641">
        <v>310</v>
      </c>
      <c r="C3641" t="s">
        <v>4</v>
      </c>
      <c r="D3641">
        <v>0</v>
      </c>
      <c r="E3641" t="s">
        <v>41</v>
      </c>
      <c r="F3641" t="s">
        <v>47</v>
      </c>
    </row>
    <row r="3642" spans="1:6" x14ac:dyDescent="0.25">
      <c r="A3642" t="str">
        <f t="shared" si="56"/>
        <v>NHBNW_GC_312</v>
      </c>
      <c r="B3642">
        <v>312</v>
      </c>
      <c r="C3642" t="s">
        <v>4</v>
      </c>
      <c r="D3642">
        <v>0</v>
      </c>
      <c r="E3642" t="s">
        <v>41</v>
      </c>
      <c r="F3642" t="s">
        <v>47</v>
      </c>
    </row>
    <row r="3643" spans="1:6" x14ac:dyDescent="0.25">
      <c r="A3643" t="str">
        <f t="shared" si="56"/>
        <v>NHBNW_GC_314</v>
      </c>
      <c r="B3643">
        <v>314</v>
      </c>
      <c r="C3643" t="s">
        <v>4</v>
      </c>
      <c r="D3643">
        <v>0</v>
      </c>
      <c r="E3643" t="s">
        <v>41</v>
      </c>
      <c r="F3643" t="s">
        <v>47</v>
      </c>
    </row>
    <row r="3644" spans="1:6" x14ac:dyDescent="0.25">
      <c r="A3644" t="str">
        <f t="shared" si="56"/>
        <v>NHBNW_GC_316</v>
      </c>
      <c r="B3644">
        <v>316</v>
      </c>
      <c r="C3644" t="s">
        <v>4</v>
      </c>
      <c r="D3644">
        <v>0</v>
      </c>
      <c r="E3644" t="s">
        <v>41</v>
      </c>
      <c r="F3644" t="s">
        <v>47</v>
      </c>
    </row>
    <row r="3645" spans="1:6" x14ac:dyDescent="0.25">
      <c r="A3645" t="str">
        <f t="shared" si="56"/>
        <v>NHBNW_GC_318</v>
      </c>
      <c r="B3645">
        <v>318</v>
      </c>
      <c r="C3645" t="s">
        <v>4</v>
      </c>
      <c r="D3645">
        <v>0</v>
      </c>
      <c r="E3645" t="s">
        <v>41</v>
      </c>
      <c r="F3645" t="s">
        <v>47</v>
      </c>
    </row>
    <row r="3646" spans="1:6" x14ac:dyDescent="0.25">
      <c r="A3646" t="str">
        <f t="shared" si="56"/>
        <v>NHBNW_GC_320</v>
      </c>
      <c r="B3646">
        <v>320</v>
      </c>
      <c r="C3646" t="s">
        <v>4</v>
      </c>
      <c r="D3646">
        <v>0</v>
      </c>
      <c r="E3646" t="s">
        <v>41</v>
      </c>
      <c r="F3646" t="s">
        <v>47</v>
      </c>
    </row>
    <row r="3647" spans="1:6" x14ac:dyDescent="0.25">
      <c r="A3647" t="str">
        <f t="shared" si="56"/>
        <v>NHBNW_GC_322</v>
      </c>
      <c r="B3647">
        <v>322</v>
      </c>
      <c r="C3647" t="s">
        <v>4</v>
      </c>
      <c r="D3647">
        <v>0</v>
      </c>
      <c r="E3647" t="s">
        <v>41</v>
      </c>
      <c r="F3647" t="s">
        <v>47</v>
      </c>
    </row>
    <row r="3648" spans="1:6" x14ac:dyDescent="0.25">
      <c r="A3648" t="str">
        <f t="shared" si="56"/>
        <v>NHBNW_GC_324</v>
      </c>
      <c r="B3648">
        <v>324</v>
      </c>
      <c r="C3648" t="s">
        <v>4</v>
      </c>
      <c r="D3648">
        <v>0</v>
      </c>
      <c r="E3648" t="s">
        <v>41</v>
      </c>
      <c r="F3648" t="s">
        <v>47</v>
      </c>
    </row>
    <row r="3649" spans="1:6" x14ac:dyDescent="0.25">
      <c r="A3649" t="str">
        <f t="shared" si="56"/>
        <v>NHBNW_GC_326</v>
      </c>
      <c r="B3649">
        <v>326</v>
      </c>
      <c r="C3649" t="s">
        <v>4</v>
      </c>
      <c r="D3649">
        <v>0</v>
      </c>
      <c r="E3649" t="s">
        <v>41</v>
      </c>
      <c r="F3649" t="s">
        <v>47</v>
      </c>
    </row>
    <row r="3650" spans="1:6" x14ac:dyDescent="0.25">
      <c r="A3650" t="str">
        <f t="shared" ref="A3650:A3713" si="57">C3650&amp;"_"&amp;E3650&amp;"_"&amp;B3650</f>
        <v>NHBNW_GC_328</v>
      </c>
      <c r="B3650">
        <v>328</v>
      </c>
      <c r="C3650" t="s">
        <v>4</v>
      </c>
      <c r="D3650">
        <v>0</v>
      </c>
      <c r="E3650" t="s">
        <v>41</v>
      </c>
      <c r="F3650" t="s">
        <v>47</v>
      </c>
    </row>
    <row r="3651" spans="1:6" x14ac:dyDescent="0.25">
      <c r="A3651" t="str">
        <f t="shared" si="57"/>
        <v>NHBNW_GC_330</v>
      </c>
      <c r="B3651">
        <v>330</v>
      </c>
      <c r="C3651" t="s">
        <v>4</v>
      </c>
      <c r="D3651">
        <v>0</v>
      </c>
      <c r="E3651" t="s">
        <v>41</v>
      </c>
      <c r="F3651" t="s">
        <v>47</v>
      </c>
    </row>
    <row r="3652" spans="1:6" x14ac:dyDescent="0.25">
      <c r="A3652" t="str">
        <f t="shared" si="57"/>
        <v>NHBNW_GC_332</v>
      </c>
      <c r="B3652">
        <v>332</v>
      </c>
      <c r="C3652" t="s">
        <v>4</v>
      </c>
      <c r="D3652">
        <v>0</v>
      </c>
      <c r="E3652" t="s">
        <v>41</v>
      </c>
      <c r="F3652" t="s">
        <v>47</v>
      </c>
    </row>
    <row r="3653" spans="1:6" x14ac:dyDescent="0.25">
      <c r="A3653" t="str">
        <f t="shared" si="57"/>
        <v>NHBNW_GC_334</v>
      </c>
      <c r="B3653">
        <v>334</v>
      </c>
      <c r="C3653" t="s">
        <v>4</v>
      </c>
      <c r="D3653">
        <v>0</v>
      </c>
      <c r="E3653" t="s">
        <v>41</v>
      </c>
      <c r="F3653" t="s">
        <v>47</v>
      </c>
    </row>
    <row r="3654" spans="1:6" x14ac:dyDescent="0.25">
      <c r="A3654" t="str">
        <f t="shared" si="57"/>
        <v>NHBNW_GC_336</v>
      </c>
      <c r="B3654">
        <v>336</v>
      </c>
      <c r="C3654" t="s">
        <v>4</v>
      </c>
      <c r="D3654">
        <v>0</v>
      </c>
      <c r="E3654" t="s">
        <v>41</v>
      </c>
      <c r="F3654" t="s">
        <v>47</v>
      </c>
    </row>
    <row r="3655" spans="1:6" x14ac:dyDescent="0.25">
      <c r="A3655" t="str">
        <f t="shared" si="57"/>
        <v>NHBNW_GC_338</v>
      </c>
      <c r="B3655">
        <v>338</v>
      </c>
      <c r="C3655" t="s">
        <v>4</v>
      </c>
      <c r="D3655">
        <v>0</v>
      </c>
      <c r="E3655" t="s">
        <v>41</v>
      </c>
      <c r="F3655" t="s">
        <v>47</v>
      </c>
    </row>
    <row r="3656" spans="1:6" x14ac:dyDescent="0.25">
      <c r="A3656" t="str">
        <f t="shared" si="57"/>
        <v>NHBNW_GC_340</v>
      </c>
      <c r="B3656">
        <v>340</v>
      </c>
      <c r="C3656" t="s">
        <v>4</v>
      </c>
      <c r="D3656">
        <v>0</v>
      </c>
      <c r="E3656" t="s">
        <v>41</v>
      </c>
      <c r="F3656" t="s">
        <v>47</v>
      </c>
    </row>
    <row r="3657" spans="1:6" x14ac:dyDescent="0.25">
      <c r="A3657" t="str">
        <f t="shared" si="57"/>
        <v>NHBNW_GC_342</v>
      </c>
      <c r="B3657">
        <v>342</v>
      </c>
      <c r="C3657" t="s">
        <v>4</v>
      </c>
      <c r="D3657">
        <v>0</v>
      </c>
      <c r="E3657" t="s">
        <v>41</v>
      </c>
      <c r="F3657" t="s">
        <v>47</v>
      </c>
    </row>
    <row r="3658" spans="1:6" x14ac:dyDescent="0.25">
      <c r="A3658" t="str">
        <f t="shared" si="57"/>
        <v>NHBNW_GC_344</v>
      </c>
      <c r="B3658">
        <v>344</v>
      </c>
      <c r="C3658" t="s">
        <v>4</v>
      </c>
      <c r="D3658">
        <v>0</v>
      </c>
      <c r="E3658" t="s">
        <v>41</v>
      </c>
      <c r="F3658" t="s">
        <v>47</v>
      </c>
    </row>
    <row r="3659" spans="1:6" x14ac:dyDescent="0.25">
      <c r="A3659" t="str">
        <f t="shared" si="57"/>
        <v>NHBNW_GC_346</v>
      </c>
      <c r="B3659">
        <v>346</v>
      </c>
      <c r="C3659" t="s">
        <v>4</v>
      </c>
      <c r="D3659">
        <v>0</v>
      </c>
      <c r="E3659" t="s">
        <v>41</v>
      </c>
      <c r="F3659" t="s">
        <v>47</v>
      </c>
    </row>
    <row r="3660" spans="1:6" x14ac:dyDescent="0.25">
      <c r="A3660" t="str">
        <f t="shared" si="57"/>
        <v>NHBNW_GC_348</v>
      </c>
      <c r="B3660">
        <v>348</v>
      </c>
      <c r="C3660" t="s">
        <v>4</v>
      </c>
      <c r="D3660">
        <v>0</v>
      </c>
      <c r="E3660" t="s">
        <v>41</v>
      </c>
      <c r="F3660" t="s">
        <v>47</v>
      </c>
    </row>
    <row r="3661" spans="1:6" x14ac:dyDescent="0.25">
      <c r="A3661" t="str">
        <f t="shared" si="57"/>
        <v>NHBNW_GC_350</v>
      </c>
      <c r="B3661">
        <v>350</v>
      </c>
      <c r="C3661" t="s">
        <v>4</v>
      </c>
      <c r="D3661">
        <v>0</v>
      </c>
      <c r="E3661" t="s">
        <v>41</v>
      </c>
      <c r="F3661" t="s">
        <v>47</v>
      </c>
    </row>
    <row r="3662" spans="1:6" x14ac:dyDescent="0.25">
      <c r="A3662" t="str">
        <f t="shared" si="57"/>
        <v>NHBNW_GC_352</v>
      </c>
      <c r="B3662">
        <v>352</v>
      </c>
      <c r="C3662" t="s">
        <v>4</v>
      </c>
      <c r="D3662">
        <v>0</v>
      </c>
      <c r="E3662" t="s">
        <v>41</v>
      </c>
      <c r="F3662" t="s">
        <v>47</v>
      </c>
    </row>
    <row r="3663" spans="1:6" x14ac:dyDescent="0.25">
      <c r="A3663" t="str">
        <f t="shared" si="57"/>
        <v>NHBNW_GC_354</v>
      </c>
      <c r="B3663">
        <v>354</v>
      </c>
      <c r="C3663" t="s">
        <v>4</v>
      </c>
      <c r="D3663">
        <v>0</v>
      </c>
      <c r="E3663" t="s">
        <v>41</v>
      </c>
      <c r="F3663" t="s">
        <v>47</v>
      </c>
    </row>
    <row r="3664" spans="1:6" x14ac:dyDescent="0.25">
      <c r="A3664" t="str">
        <f t="shared" si="57"/>
        <v>NHBNW_GC_356</v>
      </c>
      <c r="B3664">
        <v>356</v>
      </c>
      <c r="C3664" t="s">
        <v>4</v>
      </c>
      <c r="D3664">
        <v>0</v>
      </c>
      <c r="E3664" t="s">
        <v>41</v>
      </c>
      <c r="F3664" t="s">
        <v>47</v>
      </c>
    </row>
    <row r="3665" spans="1:6" x14ac:dyDescent="0.25">
      <c r="A3665" t="str">
        <f t="shared" si="57"/>
        <v>NHBNW_GC_358</v>
      </c>
      <c r="B3665">
        <v>358</v>
      </c>
      <c r="C3665" t="s">
        <v>4</v>
      </c>
      <c r="D3665">
        <v>0</v>
      </c>
      <c r="E3665" t="s">
        <v>41</v>
      </c>
      <c r="F3665" t="s">
        <v>47</v>
      </c>
    </row>
    <row r="3666" spans="1:6" x14ac:dyDescent="0.25">
      <c r="A3666" t="str">
        <f t="shared" si="57"/>
        <v>NHBNW_GC_360</v>
      </c>
      <c r="B3666">
        <v>360</v>
      </c>
      <c r="C3666" t="s">
        <v>4</v>
      </c>
      <c r="D3666">
        <v>0</v>
      </c>
      <c r="E3666" t="s">
        <v>41</v>
      </c>
      <c r="F3666" t="s">
        <v>47</v>
      </c>
    </row>
    <row r="3667" spans="1:6" x14ac:dyDescent="0.25">
      <c r="A3667" t="str">
        <f t="shared" si="57"/>
        <v>NHBNW_GC_362</v>
      </c>
      <c r="B3667">
        <v>362</v>
      </c>
      <c r="C3667" t="s">
        <v>4</v>
      </c>
      <c r="D3667">
        <v>0</v>
      </c>
      <c r="E3667" t="s">
        <v>41</v>
      </c>
      <c r="F3667" t="s">
        <v>47</v>
      </c>
    </row>
    <row r="3668" spans="1:6" x14ac:dyDescent="0.25">
      <c r="A3668" t="str">
        <f t="shared" si="57"/>
        <v>NHBNW_GC_364</v>
      </c>
      <c r="B3668">
        <v>364</v>
      </c>
      <c r="C3668" t="s">
        <v>4</v>
      </c>
      <c r="D3668">
        <v>0</v>
      </c>
      <c r="E3668" t="s">
        <v>41</v>
      </c>
      <c r="F3668" t="s">
        <v>47</v>
      </c>
    </row>
    <row r="3669" spans="1:6" x14ac:dyDescent="0.25">
      <c r="A3669" t="str">
        <f t="shared" si="57"/>
        <v>NHBNW_GC_366</v>
      </c>
      <c r="B3669">
        <v>366</v>
      </c>
      <c r="C3669" t="s">
        <v>4</v>
      </c>
      <c r="D3669">
        <v>0</v>
      </c>
      <c r="E3669" t="s">
        <v>41</v>
      </c>
      <c r="F3669" t="s">
        <v>47</v>
      </c>
    </row>
    <row r="3670" spans="1:6" x14ac:dyDescent="0.25">
      <c r="A3670" t="str">
        <f t="shared" si="57"/>
        <v>NHBNW_GC_368</v>
      </c>
      <c r="B3670">
        <v>368</v>
      </c>
      <c r="C3670" t="s">
        <v>4</v>
      </c>
      <c r="D3670">
        <v>0</v>
      </c>
      <c r="E3670" t="s">
        <v>41</v>
      </c>
      <c r="F3670" t="s">
        <v>47</v>
      </c>
    </row>
    <row r="3671" spans="1:6" x14ac:dyDescent="0.25">
      <c r="A3671" t="str">
        <f t="shared" si="57"/>
        <v>NHBNW_GC_370</v>
      </c>
      <c r="B3671">
        <v>370</v>
      </c>
      <c r="C3671" t="s">
        <v>4</v>
      </c>
      <c r="D3671">
        <v>0</v>
      </c>
      <c r="E3671" t="s">
        <v>41</v>
      </c>
      <c r="F3671" t="s">
        <v>47</v>
      </c>
    </row>
    <row r="3672" spans="1:6" x14ac:dyDescent="0.25">
      <c r="A3672" t="str">
        <f t="shared" si="57"/>
        <v>NHBNW_GC_372</v>
      </c>
      <c r="B3672">
        <v>372</v>
      </c>
      <c r="C3672" t="s">
        <v>4</v>
      </c>
      <c r="D3672">
        <v>0</v>
      </c>
      <c r="E3672" t="s">
        <v>41</v>
      </c>
      <c r="F3672" t="s">
        <v>47</v>
      </c>
    </row>
    <row r="3673" spans="1:6" x14ac:dyDescent="0.25">
      <c r="A3673" t="str">
        <f t="shared" si="57"/>
        <v>NHBNW_GC_374</v>
      </c>
      <c r="B3673">
        <v>374</v>
      </c>
      <c r="C3673" t="s">
        <v>4</v>
      </c>
      <c r="D3673">
        <v>0</v>
      </c>
      <c r="E3673" t="s">
        <v>41</v>
      </c>
      <c r="F3673" t="s">
        <v>47</v>
      </c>
    </row>
    <row r="3674" spans="1:6" x14ac:dyDescent="0.25">
      <c r="A3674" t="str">
        <f t="shared" si="57"/>
        <v>NHBNW_GC_376</v>
      </c>
      <c r="B3674">
        <v>376</v>
      </c>
      <c r="C3674" t="s">
        <v>4</v>
      </c>
      <c r="D3674">
        <v>0</v>
      </c>
      <c r="E3674" t="s">
        <v>41</v>
      </c>
      <c r="F3674" t="s">
        <v>47</v>
      </c>
    </row>
    <row r="3675" spans="1:6" x14ac:dyDescent="0.25">
      <c r="A3675" t="str">
        <f t="shared" si="57"/>
        <v>NHBNW_GC_378</v>
      </c>
      <c r="B3675">
        <v>378</v>
      </c>
      <c r="C3675" t="s">
        <v>4</v>
      </c>
      <c r="D3675">
        <v>0</v>
      </c>
      <c r="E3675" t="s">
        <v>41</v>
      </c>
      <c r="F3675" t="s">
        <v>47</v>
      </c>
    </row>
    <row r="3676" spans="1:6" x14ac:dyDescent="0.25">
      <c r="A3676" t="str">
        <f t="shared" si="57"/>
        <v>NHBNW_GC_380</v>
      </c>
      <c r="B3676">
        <v>380</v>
      </c>
      <c r="C3676" t="s">
        <v>4</v>
      </c>
      <c r="D3676">
        <v>0</v>
      </c>
      <c r="E3676" t="s">
        <v>41</v>
      </c>
      <c r="F3676" t="s">
        <v>47</v>
      </c>
    </row>
    <row r="3677" spans="1:6" x14ac:dyDescent="0.25">
      <c r="A3677" t="str">
        <f t="shared" si="57"/>
        <v>NHBNW_GC_382</v>
      </c>
      <c r="B3677">
        <v>382</v>
      </c>
      <c r="C3677" t="s">
        <v>4</v>
      </c>
      <c r="D3677">
        <v>0</v>
      </c>
      <c r="E3677" t="s">
        <v>41</v>
      </c>
      <c r="F3677" t="s">
        <v>47</v>
      </c>
    </row>
    <row r="3678" spans="1:6" x14ac:dyDescent="0.25">
      <c r="A3678" t="str">
        <f t="shared" si="57"/>
        <v>NHBNW_GC_384</v>
      </c>
      <c r="B3678">
        <v>384</v>
      </c>
      <c r="C3678" t="s">
        <v>4</v>
      </c>
      <c r="D3678">
        <v>0</v>
      </c>
      <c r="E3678" t="s">
        <v>41</v>
      </c>
      <c r="F3678" t="s">
        <v>47</v>
      </c>
    </row>
    <row r="3679" spans="1:6" x14ac:dyDescent="0.25">
      <c r="A3679" t="str">
        <f t="shared" si="57"/>
        <v>NHBNW_GC_386</v>
      </c>
      <c r="B3679">
        <v>386</v>
      </c>
      <c r="C3679" t="s">
        <v>4</v>
      </c>
      <c r="D3679">
        <v>0</v>
      </c>
      <c r="E3679" t="s">
        <v>41</v>
      </c>
      <c r="F3679" t="s">
        <v>47</v>
      </c>
    </row>
    <row r="3680" spans="1:6" x14ac:dyDescent="0.25">
      <c r="A3680" t="str">
        <f t="shared" si="57"/>
        <v>NHBNW_GC_388</v>
      </c>
      <c r="B3680">
        <v>388</v>
      </c>
      <c r="C3680" t="s">
        <v>4</v>
      </c>
      <c r="D3680">
        <v>0</v>
      </c>
      <c r="E3680" t="s">
        <v>41</v>
      </c>
      <c r="F3680" t="s">
        <v>47</v>
      </c>
    </row>
    <row r="3681" spans="1:6" x14ac:dyDescent="0.25">
      <c r="A3681" t="str">
        <f t="shared" si="57"/>
        <v>NHBNW_GC_390</v>
      </c>
      <c r="B3681">
        <v>390</v>
      </c>
      <c r="C3681" t="s">
        <v>4</v>
      </c>
      <c r="D3681">
        <v>0</v>
      </c>
      <c r="E3681" t="s">
        <v>41</v>
      </c>
      <c r="F3681" t="s">
        <v>47</v>
      </c>
    </row>
    <row r="3682" spans="1:6" x14ac:dyDescent="0.25">
      <c r="A3682" t="str">
        <f t="shared" si="57"/>
        <v>NHBNW_GC_392</v>
      </c>
      <c r="B3682">
        <v>392</v>
      </c>
      <c r="C3682" t="s">
        <v>4</v>
      </c>
      <c r="D3682">
        <v>0</v>
      </c>
      <c r="E3682" t="s">
        <v>41</v>
      </c>
      <c r="F3682" t="s">
        <v>47</v>
      </c>
    </row>
    <row r="3683" spans="1:6" x14ac:dyDescent="0.25">
      <c r="A3683" t="str">
        <f t="shared" si="57"/>
        <v>NHBNW_GC_394</v>
      </c>
      <c r="B3683">
        <v>394</v>
      </c>
      <c r="C3683" t="s">
        <v>4</v>
      </c>
      <c r="D3683">
        <v>0</v>
      </c>
      <c r="E3683" t="s">
        <v>41</v>
      </c>
      <c r="F3683" t="s">
        <v>47</v>
      </c>
    </row>
    <row r="3684" spans="1:6" x14ac:dyDescent="0.25">
      <c r="A3684" t="str">
        <f t="shared" si="57"/>
        <v>NHBNW_GC_396</v>
      </c>
      <c r="B3684">
        <v>396</v>
      </c>
      <c r="C3684" t="s">
        <v>4</v>
      </c>
      <c r="D3684">
        <v>0</v>
      </c>
      <c r="E3684" t="s">
        <v>41</v>
      </c>
      <c r="F3684" t="s">
        <v>47</v>
      </c>
    </row>
    <row r="3685" spans="1:6" x14ac:dyDescent="0.25">
      <c r="A3685" t="str">
        <f t="shared" si="57"/>
        <v>NHBNW_GC_398</v>
      </c>
      <c r="B3685">
        <v>398</v>
      </c>
      <c r="C3685" t="s">
        <v>4</v>
      </c>
      <c r="D3685">
        <v>0</v>
      </c>
      <c r="E3685" t="s">
        <v>41</v>
      </c>
      <c r="F3685" t="s">
        <v>47</v>
      </c>
    </row>
    <row r="3686" spans="1:6" x14ac:dyDescent="0.25">
      <c r="A3686" t="str">
        <f t="shared" si="57"/>
        <v>NHBNW_GC_400</v>
      </c>
      <c r="B3686">
        <v>400</v>
      </c>
      <c r="C3686" t="s">
        <v>4</v>
      </c>
      <c r="D3686">
        <v>0</v>
      </c>
      <c r="E3686" t="s">
        <v>41</v>
      </c>
      <c r="F3686" t="s">
        <v>47</v>
      </c>
    </row>
    <row r="3687" spans="1:6" x14ac:dyDescent="0.25">
      <c r="A3687" t="str">
        <f t="shared" si="57"/>
        <v>NHBNW_GC_402</v>
      </c>
      <c r="B3687">
        <v>402</v>
      </c>
      <c r="C3687" t="s">
        <v>4</v>
      </c>
      <c r="D3687">
        <v>0</v>
      </c>
      <c r="E3687" t="s">
        <v>41</v>
      </c>
      <c r="F3687" t="s">
        <v>47</v>
      </c>
    </row>
    <row r="3688" spans="1:6" x14ac:dyDescent="0.25">
      <c r="A3688" t="str">
        <f t="shared" si="57"/>
        <v>NHBNW_GC_404</v>
      </c>
      <c r="B3688">
        <v>404</v>
      </c>
      <c r="C3688" t="s">
        <v>4</v>
      </c>
      <c r="D3688">
        <v>0</v>
      </c>
      <c r="E3688" t="s">
        <v>41</v>
      </c>
      <c r="F3688" t="s">
        <v>47</v>
      </c>
    </row>
    <row r="3689" spans="1:6" x14ac:dyDescent="0.25">
      <c r="A3689" t="str">
        <f t="shared" si="57"/>
        <v>NHBNW_GC_406</v>
      </c>
      <c r="B3689">
        <v>406</v>
      </c>
      <c r="C3689" t="s">
        <v>4</v>
      </c>
      <c r="D3689">
        <v>0</v>
      </c>
      <c r="E3689" t="s">
        <v>41</v>
      </c>
      <c r="F3689" t="s">
        <v>47</v>
      </c>
    </row>
    <row r="3690" spans="1:6" x14ac:dyDescent="0.25">
      <c r="A3690" t="str">
        <f t="shared" si="57"/>
        <v>NHBNW_GC_408</v>
      </c>
      <c r="B3690">
        <v>408</v>
      </c>
      <c r="C3690" t="s">
        <v>4</v>
      </c>
      <c r="D3690">
        <v>0</v>
      </c>
      <c r="E3690" t="s">
        <v>41</v>
      </c>
      <c r="F3690" t="s">
        <v>47</v>
      </c>
    </row>
    <row r="3691" spans="1:6" x14ac:dyDescent="0.25">
      <c r="A3691" t="str">
        <f t="shared" si="57"/>
        <v>NHBNW_GC_410</v>
      </c>
      <c r="B3691">
        <v>410</v>
      </c>
      <c r="C3691" t="s">
        <v>4</v>
      </c>
      <c r="D3691">
        <v>0</v>
      </c>
      <c r="E3691" t="s">
        <v>41</v>
      </c>
      <c r="F3691" t="s">
        <v>47</v>
      </c>
    </row>
    <row r="3692" spans="1:6" x14ac:dyDescent="0.25">
      <c r="A3692" t="str">
        <f t="shared" si="57"/>
        <v>MD_Dist_0</v>
      </c>
      <c r="B3692">
        <v>0</v>
      </c>
      <c r="C3692" t="s">
        <v>10</v>
      </c>
      <c r="D3692">
        <v>0.25944529999999999</v>
      </c>
      <c r="E3692" t="s">
        <v>40</v>
      </c>
      <c r="F3692" t="s">
        <v>47</v>
      </c>
    </row>
    <row r="3693" spans="1:6" x14ac:dyDescent="0.25">
      <c r="A3693" t="str">
        <f t="shared" si="57"/>
        <v>MD_Dist_2</v>
      </c>
      <c r="B3693">
        <v>2</v>
      </c>
      <c r="C3693" t="s">
        <v>10</v>
      </c>
      <c r="D3693">
        <v>0.12092310000000001</v>
      </c>
      <c r="E3693" t="s">
        <v>40</v>
      </c>
      <c r="F3693" t="s">
        <v>47</v>
      </c>
    </row>
    <row r="3694" spans="1:6" x14ac:dyDescent="0.25">
      <c r="A3694" t="str">
        <f t="shared" si="57"/>
        <v>MD_Dist_4</v>
      </c>
      <c r="B3694">
        <v>4</v>
      </c>
      <c r="C3694" t="s">
        <v>10</v>
      </c>
      <c r="D3694">
        <v>9.3592300000000003E-2</v>
      </c>
      <c r="E3694" t="s">
        <v>40</v>
      </c>
      <c r="F3694" t="s">
        <v>47</v>
      </c>
    </row>
    <row r="3695" spans="1:6" x14ac:dyDescent="0.25">
      <c r="A3695" t="str">
        <f t="shared" si="57"/>
        <v>MD_Dist_6</v>
      </c>
      <c r="B3695">
        <v>6</v>
      </c>
      <c r="C3695" t="s">
        <v>10</v>
      </c>
      <c r="D3695">
        <v>7.4163900000000005E-2</v>
      </c>
      <c r="E3695" t="s">
        <v>40</v>
      </c>
      <c r="F3695" t="s">
        <v>47</v>
      </c>
    </row>
    <row r="3696" spans="1:6" x14ac:dyDescent="0.25">
      <c r="A3696" t="str">
        <f t="shared" si="57"/>
        <v>MD_Dist_8</v>
      </c>
      <c r="B3696">
        <v>8</v>
      </c>
      <c r="C3696" t="s">
        <v>10</v>
      </c>
      <c r="D3696">
        <v>5.7671E-2</v>
      </c>
      <c r="E3696" t="s">
        <v>40</v>
      </c>
      <c r="F3696" t="s">
        <v>47</v>
      </c>
    </row>
    <row r="3697" spans="1:6" x14ac:dyDescent="0.25">
      <c r="A3697" t="str">
        <f t="shared" si="57"/>
        <v>MD_Dist_10</v>
      </c>
      <c r="B3697">
        <v>10</v>
      </c>
      <c r="C3697" t="s">
        <v>10</v>
      </c>
      <c r="D3697">
        <v>4.9116899999999998E-2</v>
      </c>
      <c r="E3697" t="s">
        <v>40</v>
      </c>
      <c r="F3697" t="s">
        <v>47</v>
      </c>
    </row>
    <row r="3698" spans="1:6" x14ac:dyDescent="0.25">
      <c r="A3698" t="str">
        <f t="shared" si="57"/>
        <v>MD_Dist_12</v>
      </c>
      <c r="B3698">
        <v>12</v>
      </c>
      <c r="C3698" t="s">
        <v>10</v>
      </c>
      <c r="D3698">
        <v>4.2829699999999998E-2</v>
      </c>
      <c r="E3698" t="s">
        <v>40</v>
      </c>
      <c r="F3698" t="s">
        <v>47</v>
      </c>
    </row>
    <row r="3699" spans="1:6" x14ac:dyDescent="0.25">
      <c r="A3699" t="str">
        <f t="shared" si="57"/>
        <v>MD_Dist_14</v>
      </c>
      <c r="B3699">
        <v>14</v>
      </c>
      <c r="C3699" t="s">
        <v>10</v>
      </c>
      <c r="D3699">
        <v>3.6315500000000001E-2</v>
      </c>
      <c r="E3699" t="s">
        <v>40</v>
      </c>
      <c r="F3699" t="s">
        <v>47</v>
      </c>
    </row>
    <row r="3700" spans="1:6" x14ac:dyDescent="0.25">
      <c r="A3700" t="str">
        <f t="shared" si="57"/>
        <v>MD_Dist_16</v>
      </c>
      <c r="B3700">
        <v>16</v>
      </c>
      <c r="C3700" t="s">
        <v>10</v>
      </c>
      <c r="D3700">
        <v>3.2317699999999998E-2</v>
      </c>
      <c r="E3700" t="s">
        <v>40</v>
      </c>
      <c r="F3700" t="s">
        <v>47</v>
      </c>
    </row>
    <row r="3701" spans="1:6" x14ac:dyDescent="0.25">
      <c r="A3701" t="str">
        <f t="shared" si="57"/>
        <v>MD_Dist_18</v>
      </c>
      <c r="B3701">
        <v>18</v>
      </c>
      <c r="C3701" t="s">
        <v>10</v>
      </c>
      <c r="D3701">
        <v>2.7315699999999998E-2</v>
      </c>
      <c r="E3701" t="s">
        <v>40</v>
      </c>
      <c r="F3701" t="s">
        <v>47</v>
      </c>
    </row>
    <row r="3702" spans="1:6" x14ac:dyDescent="0.25">
      <c r="A3702" t="str">
        <f t="shared" si="57"/>
        <v>MD_Dist_20</v>
      </c>
      <c r="B3702">
        <v>20</v>
      </c>
      <c r="C3702" t="s">
        <v>10</v>
      </c>
      <c r="D3702">
        <v>2.2886E-2</v>
      </c>
      <c r="E3702" t="s">
        <v>40</v>
      </c>
      <c r="F3702" t="s">
        <v>47</v>
      </c>
    </row>
    <row r="3703" spans="1:6" x14ac:dyDescent="0.25">
      <c r="A3703" t="str">
        <f t="shared" si="57"/>
        <v>MD_Dist_22</v>
      </c>
      <c r="B3703">
        <v>22</v>
      </c>
      <c r="C3703" t="s">
        <v>10</v>
      </c>
      <c r="D3703">
        <v>1.9001299999999999E-2</v>
      </c>
      <c r="E3703" t="s">
        <v>40</v>
      </c>
      <c r="F3703" t="s">
        <v>47</v>
      </c>
    </row>
    <row r="3704" spans="1:6" x14ac:dyDescent="0.25">
      <c r="A3704" t="str">
        <f t="shared" si="57"/>
        <v>MD_Dist_24</v>
      </c>
      <c r="B3704">
        <v>24</v>
      </c>
      <c r="C3704" t="s">
        <v>10</v>
      </c>
      <c r="D3704">
        <v>1.58014E-2</v>
      </c>
      <c r="E3704" t="s">
        <v>40</v>
      </c>
      <c r="F3704" t="s">
        <v>47</v>
      </c>
    </row>
    <row r="3705" spans="1:6" x14ac:dyDescent="0.25">
      <c r="A3705" t="str">
        <f t="shared" si="57"/>
        <v>MD_Dist_26</v>
      </c>
      <c r="B3705">
        <v>26</v>
      </c>
      <c r="C3705" t="s">
        <v>10</v>
      </c>
      <c r="D3705">
        <v>1.35272E-2</v>
      </c>
      <c r="E3705" t="s">
        <v>40</v>
      </c>
      <c r="F3705" t="s">
        <v>47</v>
      </c>
    </row>
    <row r="3706" spans="1:6" x14ac:dyDescent="0.25">
      <c r="A3706" t="str">
        <f t="shared" si="57"/>
        <v>MD_Dist_28</v>
      </c>
      <c r="B3706">
        <v>28</v>
      </c>
      <c r="C3706" t="s">
        <v>10</v>
      </c>
      <c r="D3706">
        <v>1.22609E-2</v>
      </c>
      <c r="E3706" t="s">
        <v>40</v>
      </c>
      <c r="F3706" t="s">
        <v>47</v>
      </c>
    </row>
    <row r="3707" spans="1:6" x14ac:dyDescent="0.25">
      <c r="A3707" t="str">
        <f t="shared" si="57"/>
        <v>MD_Dist_30</v>
      </c>
      <c r="B3707">
        <v>30</v>
      </c>
      <c r="C3707" t="s">
        <v>10</v>
      </c>
      <c r="D3707">
        <v>1.1419800000000001E-2</v>
      </c>
      <c r="E3707" t="s">
        <v>40</v>
      </c>
      <c r="F3707" t="s">
        <v>47</v>
      </c>
    </row>
    <row r="3708" spans="1:6" x14ac:dyDescent="0.25">
      <c r="A3708" t="str">
        <f t="shared" si="57"/>
        <v>MD_Dist_32</v>
      </c>
      <c r="B3708">
        <v>32</v>
      </c>
      <c r="C3708" t="s">
        <v>10</v>
      </c>
      <c r="D3708">
        <v>1.0555E-2</v>
      </c>
      <c r="E3708" t="s">
        <v>40</v>
      </c>
      <c r="F3708" t="s">
        <v>47</v>
      </c>
    </row>
    <row r="3709" spans="1:6" x14ac:dyDescent="0.25">
      <c r="A3709" t="str">
        <f t="shared" si="57"/>
        <v>MD_Dist_34</v>
      </c>
      <c r="B3709">
        <v>34</v>
      </c>
      <c r="C3709" t="s">
        <v>10</v>
      </c>
      <c r="D3709">
        <v>1.00243E-2</v>
      </c>
      <c r="E3709" t="s">
        <v>40</v>
      </c>
      <c r="F3709" t="s">
        <v>47</v>
      </c>
    </row>
    <row r="3710" spans="1:6" x14ac:dyDescent="0.25">
      <c r="A3710" t="str">
        <f t="shared" si="57"/>
        <v>MD_Dist_36</v>
      </c>
      <c r="B3710">
        <v>36</v>
      </c>
      <c r="C3710" t="s">
        <v>10</v>
      </c>
      <c r="D3710">
        <v>9.1416999999999991E-3</v>
      </c>
      <c r="E3710" t="s">
        <v>40</v>
      </c>
      <c r="F3710" t="s">
        <v>47</v>
      </c>
    </row>
    <row r="3711" spans="1:6" x14ac:dyDescent="0.25">
      <c r="A3711" t="str">
        <f t="shared" si="57"/>
        <v>MD_Dist_38</v>
      </c>
      <c r="B3711">
        <v>38</v>
      </c>
      <c r="C3711" t="s">
        <v>10</v>
      </c>
      <c r="D3711">
        <v>8.43E-3</v>
      </c>
      <c r="E3711" t="s">
        <v>40</v>
      </c>
      <c r="F3711" t="s">
        <v>47</v>
      </c>
    </row>
    <row r="3712" spans="1:6" x14ac:dyDescent="0.25">
      <c r="A3712" t="str">
        <f t="shared" si="57"/>
        <v>MD_Dist_40</v>
      </c>
      <c r="B3712">
        <v>40</v>
      </c>
      <c r="C3712" t="s">
        <v>10</v>
      </c>
      <c r="D3712">
        <v>7.8076999999999999E-3</v>
      </c>
      <c r="E3712" t="s">
        <v>40</v>
      </c>
      <c r="F3712" t="s">
        <v>47</v>
      </c>
    </row>
    <row r="3713" spans="1:6" x14ac:dyDescent="0.25">
      <c r="A3713" t="str">
        <f t="shared" si="57"/>
        <v>MD_Dist_42</v>
      </c>
      <c r="B3713">
        <v>42</v>
      </c>
      <c r="C3713" t="s">
        <v>10</v>
      </c>
      <c r="D3713">
        <v>7.1936999999999999E-3</v>
      </c>
      <c r="E3713" t="s">
        <v>40</v>
      </c>
      <c r="F3713" t="s">
        <v>47</v>
      </c>
    </row>
    <row r="3714" spans="1:6" x14ac:dyDescent="0.25">
      <c r="A3714" t="str">
        <f t="shared" ref="A3714:A3777" si="58">C3714&amp;"_"&amp;E3714&amp;"_"&amp;B3714</f>
        <v>MD_Dist_44</v>
      </c>
      <c r="B3714">
        <v>44</v>
      </c>
      <c r="C3714" t="s">
        <v>10</v>
      </c>
      <c r="D3714">
        <v>6.5669999999999999E-3</v>
      </c>
      <c r="E3714" t="s">
        <v>40</v>
      </c>
      <c r="F3714" t="s">
        <v>47</v>
      </c>
    </row>
    <row r="3715" spans="1:6" x14ac:dyDescent="0.25">
      <c r="A3715" t="str">
        <f t="shared" si="58"/>
        <v>MD_Dist_46</v>
      </c>
      <c r="B3715">
        <v>46</v>
      </c>
      <c r="C3715" t="s">
        <v>10</v>
      </c>
      <c r="D3715">
        <v>5.9128000000000002E-3</v>
      </c>
      <c r="E3715" t="s">
        <v>40</v>
      </c>
      <c r="F3715" t="s">
        <v>47</v>
      </c>
    </row>
    <row r="3716" spans="1:6" x14ac:dyDescent="0.25">
      <c r="A3716" t="str">
        <f t="shared" si="58"/>
        <v>MD_Dist_48</v>
      </c>
      <c r="B3716">
        <v>48</v>
      </c>
      <c r="C3716" t="s">
        <v>10</v>
      </c>
      <c r="D3716">
        <v>5.1887000000000001E-3</v>
      </c>
      <c r="E3716" t="s">
        <v>40</v>
      </c>
      <c r="F3716" t="s">
        <v>47</v>
      </c>
    </row>
    <row r="3717" spans="1:6" x14ac:dyDescent="0.25">
      <c r="A3717" t="str">
        <f t="shared" si="58"/>
        <v>MD_Dist_50</v>
      </c>
      <c r="B3717">
        <v>50</v>
      </c>
      <c r="C3717" t="s">
        <v>10</v>
      </c>
      <c r="D3717">
        <v>4.7841999999999997E-3</v>
      </c>
      <c r="E3717" t="s">
        <v>40</v>
      </c>
      <c r="F3717" t="s">
        <v>47</v>
      </c>
    </row>
    <row r="3718" spans="1:6" x14ac:dyDescent="0.25">
      <c r="A3718" t="str">
        <f t="shared" si="58"/>
        <v>MD_Dist_52</v>
      </c>
      <c r="B3718">
        <v>52</v>
      </c>
      <c r="C3718" t="s">
        <v>10</v>
      </c>
      <c r="D3718">
        <v>4.5012999999999997E-3</v>
      </c>
      <c r="E3718" t="s">
        <v>40</v>
      </c>
      <c r="F3718" t="s">
        <v>47</v>
      </c>
    </row>
    <row r="3719" spans="1:6" x14ac:dyDescent="0.25">
      <c r="A3719" t="str">
        <f t="shared" si="58"/>
        <v>MD_Dist_54</v>
      </c>
      <c r="B3719">
        <v>54</v>
      </c>
      <c r="C3719" t="s">
        <v>10</v>
      </c>
      <c r="D3719">
        <v>4.1390999999999997E-3</v>
      </c>
      <c r="E3719" t="s">
        <v>40</v>
      </c>
      <c r="F3719" t="s">
        <v>47</v>
      </c>
    </row>
    <row r="3720" spans="1:6" x14ac:dyDescent="0.25">
      <c r="A3720" t="str">
        <f t="shared" si="58"/>
        <v>MD_Dist_56</v>
      </c>
      <c r="B3720">
        <v>56</v>
      </c>
      <c r="C3720" t="s">
        <v>10</v>
      </c>
      <c r="D3720">
        <v>3.6357999999999998E-3</v>
      </c>
      <c r="E3720" t="s">
        <v>40</v>
      </c>
      <c r="F3720" t="s">
        <v>47</v>
      </c>
    </row>
    <row r="3721" spans="1:6" x14ac:dyDescent="0.25">
      <c r="A3721" t="str">
        <f t="shared" si="58"/>
        <v>MD_Dist_58</v>
      </c>
      <c r="B3721">
        <v>58</v>
      </c>
      <c r="C3721" t="s">
        <v>10</v>
      </c>
      <c r="D3721">
        <v>3.1578000000000001E-3</v>
      </c>
      <c r="E3721" t="s">
        <v>40</v>
      </c>
      <c r="F3721" t="s">
        <v>47</v>
      </c>
    </row>
    <row r="3722" spans="1:6" x14ac:dyDescent="0.25">
      <c r="A3722" t="str">
        <f t="shared" si="58"/>
        <v>MD_Dist_60</v>
      </c>
      <c r="B3722">
        <v>60</v>
      </c>
      <c r="C3722" t="s">
        <v>10</v>
      </c>
      <c r="D3722">
        <v>2.7179999999999999E-3</v>
      </c>
      <c r="E3722" t="s">
        <v>40</v>
      </c>
      <c r="F3722" t="s">
        <v>47</v>
      </c>
    </row>
    <row r="3723" spans="1:6" x14ac:dyDescent="0.25">
      <c r="A3723" t="str">
        <f t="shared" si="58"/>
        <v>MD_Dist_62</v>
      </c>
      <c r="B3723">
        <v>62</v>
      </c>
      <c r="C3723" t="s">
        <v>10</v>
      </c>
      <c r="D3723">
        <v>2.5019E-3</v>
      </c>
      <c r="E3723" t="s">
        <v>40</v>
      </c>
      <c r="F3723" t="s">
        <v>47</v>
      </c>
    </row>
    <row r="3724" spans="1:6" x14ac:dyDescent="0.25">
      <c r="A3724" t="str">
        <f t="shared" si="58"/>
        <v>MD_Dist_64</v>
      </c>
      <c r="B3724">
        <v>64</v>
      </c>
      <c r="C3724" t="s">
        <v>10</v>
      </c>
      <c r="D3724">
        <v>2.2935E-3</v>
      </c>
      <c r="E3724" t="s">
        <v>40</v>
      </c>
      <c r="F3724" t="s">
        <v>47</v>
      </c>
    </row>
    <row r="3725" spans="1:6" x14ac:dyDescent="0.25">
      <c r="A3725" t="str">
        <f t="shared" si="58"/>
        <v>MD_Dist_66</v>
      </c>
      <c r="B3725">
        <v>66</v>
      </c>
      <c r="C3725" t="s">
        <v>10</v>
      </c>
      <c r="D3725">
        <v>2.085E-3</v>
      </c>
      <c r="E3725" t="s">
        <v>40</v>
      </c>
      <c r="F3725" t="s">
        <v>47</v>
      </c>
    </row>
    <row r="3726" spans="1:6" x14ac:dyDescent="0.25">
      <c r="A3726" t="str">
        <f t="shared" si="58"/>
        <v>MD_Dist_68</v>
      </c>
      <c r="B3726">
        <v>68</v>
      </c>
      <c r="C3726" t="s">
        <v>10</v>
      </c>
      <c r="D3726">
        <v>1.8599000000000001E-3</v>
      </c>
      <c r="E3726" t="s">
        <v>40</v>
      </c>
      <c r="F3726" t="s">
        <v>47</v>
      </c>
    </row>
    <row r="3727" spans="1:6" x14ac:dyDescent="0.25">
      <c r="A3727" t="str">
        <f t="shared" si="58"/>
        <v>MD_Dist_70</v>
      </c>
      <c r="B3727">
        <v>70</v>
      </c>
      <c r="C3727" t="s">
        <v>10</v>
      </c>
      <c r="D3727">
        <v>1.5544999999999999E-3</v>
      </c>
      <c r="E3727" t="s">
        <v>40</v>
      </c>
      <c r="F3727" t="s">
        <v>47</v>
      </c>
    </row>
    <row r="3728" spans="1:6" x14ac:dyDescent="0.25">
      <c r="A3728" t="str">
        <f t="shared" si="58"/>
        <v>MD_Dist_72</v>
      </c>
      <c r="B3728">
        <v>72</v>
      </c>
      <c r="C3728" t="s">
        <v>10</v>
      </c>
      <c r="D3728">
        <v>1.3008E-3</v>
      </c>
      <c r="E3728" t="s">
        <v>40</v>
      </c>
      <c r="F3728" t="s">
        <v>47</v>
      </c>
    </row>
    <row r="3729" spans="1:6" x14ac:dyDescent="0.25">
      <c r="A3729" t="str">
        <f t="shared" si="58"/>
        <v>MD_Dist_74</v>
      </c>
      <c r="B3729">
        <v>74</v>
      </c>
      <c r="C3729" t="s">
        <v>10</v>
      </c>
      <c r="D3729">
        <v>1.0859999999999999E-3</v>
      </c>
      <c r="E3729" t="s">
        <v>40</v>
      </c>
      <c r="F3729" t="s">
        <v>47</v>
      </c>
    </row>
    <row r="3730" spans="1:6" x14ac:dyDescent="0.25">
      <c r="A3730" t="str">
        <f t="shared" si="58"/>
        <v>MD_Dist_76</v>
      </c>
      <c r="B3730">
        <v>76</v>
      </c>
      <c r="C3730" t="s">
        <v>10</v>
      </c>
      <c r="D3730">
        <v>9.1E-4</v>
      </c>
      <c r="E3730" t="s">
        <v>40</v>
      </c>
      <c r="F3730" t="s">
        <v>47</v>
      </c>
    </row>
    <row r="3731" spans="1:6" x14ac:dyDescent="0.25">
      <c r="A3731" t="str">
        <f t="shared" si="58"/>
        <v>MD_Dist_78</v>
      </c>
      <c r="B3731">
        <v>78</v>
      </c>
      <c r="C3731" t="s">
        <v>10</v>
      </c>
      <c r="D3731">
        <v>7.5239999999999997E-4</v>
      </c>
      <c r="E3731" t="s">
        <v>40</v>
      </c>
      <c r="F3731" t="s">
        <v>47</v>
      </c>
    </row>
    <row r="3732" spans="1:6" x14ac:dyDescent="0.25">
      <c r="A3732" t="str">
        <f t="shared" si="58"/>
        <v>MD_Dist_80</v>
      </c>
      <c r="B3732">
        <v>80</v>
      </c>
      <c r="C3732" t="s">
        <v>10</v>
      </c>
      <c r="D3732">
        <v>6.1569999999999995E-4</v>
      </c>
      <c r="E3732" t="s">
        <v>40</v>
      </c>
      <c r="F3732" t="s">
        <v>47</v>
      </c>
    </row>
    <row r="3733" spans="1:6" x14ac:dyDescent="0.25">
      <c r="A3733" t="str">
        <f t="shared" si="58"/>
        <v>MD_Dist_82</v>
      </c>
      <c r="B3733">
        <v>82</v>
      </c>
      <c r="C3733" t="s">
        <v>10</v>
      </c>
      <c r="D3733">
        <v>4.9299999999999995E-4</v>
      </c>
      <c r="E3733" t="s">
        <v>40</v>
      </c>
      <c r="F3733" t="s">
        <v>47</v>
      </c>
    </row>
    <row r="3734" spans="1:6" x14ac:dyDescent="0.25">
      <c r="A3734" t="str">
        <f t="shared" si="58"/>
        <v>MD_Dist_84</v>
      </c>
      <c r="B3734">
        <v>84</v>
      </c>
      <c r="C3734" t="s">
        <v>10</v>
      </c>
      <c r="D3734">
        <v>3.8519999999999998E-4</v>
      </c>
      <c r="E3734" t="s">
        <v>40</v>
      </c>
      <c r="F3734" t="s">
        <v>47</v>
      </c>
    </row>
    <row r="3735" spans="1:6" x14ac:dyDescent="0.25">
      <c r="A3735" t="str">
        <f t="shared" si="58"/>
        <v>MD_Dist_86</v>
      </c>
      <c r="B3735">
        <v>86</v>
      </c>
      <c r="C3735" t="s">
        <v>10</v>
      </c>
      <c r="D3735">
        <v>2.9599999999999998E-4</v>
      </c>
      <c r="E3735" t="s">
        <v>40</v>
      </c>
      <c r="F3735" t="s">
        <v>47</v>
      </c>
    </row>
    <row r="3736" spans="1:6" x14ac:dyDescent="0.25">
      <c r="A3736" t="str">
        <f t="shared" si="58"/>
        <v>MD_Dist_88</v>
      </c>
      <c r="B3736">
        <v>88</v>
      </c>
      <c r="C3736" t="s">
        <v>10</v>
      </c>
      <c r="D3736">
        <v>2.2389999999999999E-4</v>
      </c>
      <c r="E3736" t="s">
        <v>40</v>
      </c>
      <c r="F3736" t="s">
        <v>47</v>
      </c>
    </row>
    <row r="3737" spans="1:6" x14ac:dyDescent="0.25">
      <c r="A3737" t="str">
        <f t="shared" si="58"/>
        <v>MD_Dist_90</v>
      </c>
      <c r="B3737">
        <v>90</v>
      </c>
      <c r="C3737" t="s">
        <v>10</v>
      </c>
      <c r="D3737">
        <v>1.7650000000000001E-4</v>
      </c>
      <c r="E3737" t="s">
        <v>40</v>
      </c>
      <c r="F3737" t="s">
        <v>47</v>
      </c>
    </row>
    <row r="3738" spans="1:6" x14ac:dyDescent="0.25">
      <c r="A3738" t="str">
        <f t="shared" si="58"/>
        <v>MD_Dist_92</v>
      </c>
      <c r="B3738">
        <v>92</v>
      </c>
      <c r="C3738" t="s">
        <v>10</v>
      </c>
      <c r="D3738">
        <v>1.382E-4</v>
      </c>
      <c r="E3738" t="s">
        <v>40</v>
      </c>
      <c r="F3738" t="s">
        <v>47</v>
      </c>
    </row>
    <row r="3739" spans="1:6" x14ac:dyDescent="0.25">
      <c r="A3739" t="str">
        <f t="shared" si="58"/>
        <v>MD_Dist_94</v>
      </c>
      <c r="B3739">
        <v>94</v>
      </c>
      <c r="C3739" t="s">
        <v>10</v>
      </c>
      <c r="D3739">
        <v>1.086E-4</v>
      </c>
      <c r="E3739" t="s">
        <v>40</v>
      </c>
      <c r="F3739" t="s">
        <v>47</v>
      </c>
    </row>
    <row r="3740" spans="1:6" x14ac:dyDescent="0.25">
      <c r="A3740" t="str">
        <f t="shared" si="58"/>
        <v>MD_Dist_96</v>
      </c>
      <c r="B3740">
        <v>96</v>
      </c>
      <c r="C3740" t="s">
        <v>10</v>
      </c>
      <c r="D3740">
        <v>1.022E-4</v>
      </c>
      <c r="E3740" t="s">
        <v>40</v>
      </c>
      <c r="F3740" t="s">
        <v>47</v>
      </c>
    </row>
    <row r="3741" spans="1:6" x14ac:dyDescent="0.25">
      <c r="A3741" t="str">
        <f t="shared" si="58"/>
        <v>MD_Dist_98</v>
      </c>
      <c r="B3741">
        <v>98</v>
      </c>
      <c r="C3741" t="s">
        <v>10</v>
      </c>
      <c r="D3741" s="83">
        <v>9.59E-5</v>
      </c>
      <c r="E3741" t="s">
        <v>40</v>
      </c>
      <c r="F3741" t="s">
        <v>47</v>
      </c>
    </row>
    <row r="3742" spans="1:6" x14ac:dyDescent="0.25">
      <c r="A3742" t="str">
        <f t="shared" si="58"/>
        <v>MD_Dist_100</v>
      </c>
      <c r="B3742">
        <v>100</v>
      </c>
      <c r="C3742" t="s">
        <v>10</v>
      </c>
      <c r="D3742" s="83">
        <v>8.9499999999999994E-5</v>
      </c>
      <c r="E3742" t="s">
        <v>40</v>
      </c>
      <c r="F3742" t="s">
        <v>47</v>
      </c>
    </row>
    <row r="3743" spans="1:6" x14ac:dyDescent="0.25">
      <c r="A3743" t="str">
        <f t="shared" si="58"/>
        <v>MD_Dist_102</v>
      </c>
      <c r="B3743">
        <v>102</v>
      </c>
      <c r="C3743" t="s">
        <v>10</v>
      </c>
      <c r="D3743" s="83">
        <v>8.3200000000000003E-5</v>
      </c>
      <c r="E3743" t="s">
        <v>40</v>
      </c>
      <c r="F3743" t="s">
        <v>47</v>
      </c>
    </row>
    <row r="3744" spans="1:6" x14ac:dyDescent="0.25">
      <c r="A3744" t="str">
        <f t="shared" si="58"/>
        <v>MD_Dist_104</v>
      </c>
      <c r="B3744">
        <v>104</v>
      </c>
      <c r="C3744" t="s">
        <v>10</v>
      </c>
      <c r="D3744" s="83">
        <v>7.6799999999999997E-5</v>
      </c>
      <c r="E3744" t="s">
        <v>40</v>
      </c>
      <c r="F3744" t="s">
        <v>47</v>
      </c>
    </row>
    <row r="3745" spans="1:6" x14ac:dyDescent="0.25">
      <c r="A3745" t="str">
        <f t="shared" si="58"/>
        <v>MD_Dist_106</v>
      </c>
      <c r="B3745">
        <v>106</v>
      </c>
      <c r="C3745" t="s">
        <v>10</v>
      </c>
      <c r="D3745" s="83">
        <v>7.0500000000000006E-5</v>
      </c>
      <c r="E3745" t="s">
        <v>40</v>
      </c>
      <c r="F3745" t="s">
        <v>47</v>
      </c>
    </row>
    <row r="3746" spans="1:6" x14ac:dyDescent="0.25">
      <c r="A3746" t="str">
        <f t="shared" si="58"/>
        <v>MD_Dist_108</v>
      </c>
      <c r="B3746">
        <v>108</v>
      </c>
      <c r="C3746" t="s">
        <v>10</v>
      </c>
      <c r="D3746" s="83">
        <v>6.4200000000000002E-5</v>
      </c>
      <c r="E3746" t="s">
        <v>40</v>
      </c>
      <c r="F3746" t="s">
        <v>47</v>
      </c>
    </row>
    <row r="3747" spans="1:6" x14ac:dyDescent="0.25">
      <c r="A3747" t="str">
        <f t="shared" si="58"/>
        <v>MD_Dist_110</v>
      </c>
      <c r="B3747">
        <v>110</v>
      </c>
      <c r="C3747" t="s">
        <v>10</v>
      </c>
      <c r="D3747" s="83">
        <v>5.7800000000000002E-5</v>
      </c>
      <c r="E3747" t="s">
        <v>40</v>
      </c>
      <c r="F3747" t="s">
        <v>47</v>
      </c>
    </row>
    <row r="3748" spans="1:6" x14ac:dyDescent="0.25">
      <c r="A3748" t="str">
        <f t="shared" si="58"/>
        <v>MD_Dist_112</v>
      </c>
      <c r="B3748">
        <v>112</v>
      </c>
      <c r="C3748" t="s">
        <v>10</v>
      </c>
      <c r="D3748" s="83">
        <v>5.1499999999999998E-5</v>
      </c>
      <c r="E3748" t="s">
        <v>40</v>
      </c>
      <c r="F3748" t="s">
        <v>47</v>
      </c>
    </row>
    <row r="3749" spans="1:6" x14ac:dyDescent="0.25">
      <c r="A3749" t="str">
        <f t="shared" si="58"/>
        <v>MD_Dist_114</v>
      </c>
      <c r="B3749">
        <v>114</v>
      </c>
      <c r="C3749" t="s">
        <v>10</v>
      </c>
      <c r="D3749" s="83">
        <v>4.5099999999999998E-5</v>
      </c>
      <c r="E3749" t="s">
        <v>40</v>
      </c>
      <c r="F3749" t="s">
        <v>47</v>
      </c>
    </row>
    <row r="3750" spans="1:6" x14ac:dyDescent="0.25">
      <c r="A3750" t="str">
        <f t="shared" si="58"/>
        <v>MD_Dist_116</v>
      </c>
      <c r="B3750">
        <v>116</v>
      </c>
      <c r="C3750" t="s">
        <v>10</v>
      </c>
      <c r="D3750" s="83">
        <v>3.8800000000000001E-5</v>
      </c>
      <c r="E3750" t="s">
        <v>40</v>
      </c>
      <c r="F3750" t="s">
        <v>47</v>
      </c>
    </row>
    <row r="3751" spans="1:6" x14ac:dyDescent="0.25">
      <c r="A3751" t="str">
        <f t="shared" si="58"/>
        <v>MD_Dist_118</v>
      </c>
      <c r="B3751">
        <v>118</v>
      </c>
      <c r="C3751" t="s">
        <v>10</v>
      </c>
      <c r="D3751" s="83">
        <v>3.2400000000000001E-5</v>
      </c>
      <c r="E3751" t="s">
        <v>40</v>
      </c>
      <c r="F3751" t="s">
        <v>47</v>
      </c>
    </row>
    <row r="3752" spans="1:6" x14ac:dyDescent="0.25">
      <c r="A3752" t="str">
        <f t="shared" si="58"/>
        <v>MD_Dist_120</v>
      </c>
      <c r="B3752">
        <v>120</v>
      </c>
      <c r="C3752" t="s">
        <v>10</v>
      </c>
      <c r="D3752" s="83">
        <v>2.6100000000000001E-5</v>
      </c>
      <c r="E3752" t="s">
        <v>40</v>
      </c>
      <c r="F3752" t="s">
        <v>47</v>
      </c>
    </row>
    <row r="3753" spans="1:6" x14ac:dyDescent="0.25">
      <c r="A3753" t="str">
        <f t="shared" si="58"/>
        <v>MD_Dist_122</v>
      </c>
      <c r="B3753">
        <v>122</v>
      </c>
      <c r="C3753" t="s">
        <v>10</v>
      </c>
      <c r="D3753" s="83">
        <v>1.9700000000000001E-5</v>
      </c>
      <c r="E3753" t="s">
        <v>40</v>
      </c>
      <c r="F3753" t="s">
        <v>47</v>
      </c>
    </row>
    <row r="3754" spans="1:6" x14ac:dyDescent="0.25">
      <c r="A3754" t="str">
        <f t="shared" si="58"/>
        <v>MD_Dist_124</v>
      </c>
      <c r="B3754">
        <v>124</v>
      </c>
      <c r="C3754" t="s">
        <v>10</v>
      </c>
      <c r="D3754" s="83">
        <v>1.34E-5</v>
      </c>
      <c r="E3754" t="s">
        <v>40</v>
      </c>
      <c r="F3754" t="s">
        <v>47</v>
      </c>
    </row>
    <row r="3755" spans="1:6" x14ac:dyDescent="0.25">
      <c r="A3755" t="str">
        <f t="shared" si="58"/>
        <v>MD_Dist_126</v>
      </c>
      <c r="B3755">
        <v>126</v>
      </c>
      <c r="C3755" t="s">
        <v>10</v>
      </c>
      <c r="D3755" s="83">
        <v>6.9999999999999999E-6</v>
      </c>
      <c r="E3755" t="s">
        <v>40</v>
      </c>
      <c r="F3755" t="s">
        <v>47</v>
      </c>
    </row>
    <row r="3756" spans="1:6" x14ac:dyDescent="0.25">
      <c r="A3756" t="str">
        <f t="shared" si="58"/>
        <v>MD_Dist_128</v>
      </c>
      <c r="B3756">
        <v>128</v>
      </c>
      <c r="C3756" t="s">
        <v>10</v>
      </c>
      <c r="D3756">
        <v>0</v>
      </c>
      <c r="E3756" t="s">
        <v>40</v>
      </c>
      <c r="F3756" t="s">
        <v>47</v>
      </c>
    </row>
    <row r="3757" spans="1:6" x14ac:dyDescent="0.25">
      <c r="A3757" t="str">
        <f t="shared" si="58"/>
        <v>MD_Dist_130</v>
      </c>
      <c r="B3757">
        <v>130</v>
      </c>
      <c r="C3757" t="s">
        <v>10</v>
      </c>
      <c r="D3757">
        <v>0</v>
      </c>
      <c r="E3757" t="s">
        <v>40</v>
      </c>
      <c r="F3757" t="s">
        <v>47</v>
      </c>
    </row>
    <row r="3758" spans="1:6" x14ac:dyDescent="0.25">
      <c r="A3758" t="str">
        <f t="shared" si="58"/>
        <v>MD_Dist_132</v>
      </c>
      <c r="B3758">
        <v>132</v>
      </c>
      <c r="C3758" t="s">
        <v>10</v>
      </c>
      <c r="D3758">
        <v>0</v>
      </c>
      <c r="E3758" t="s">
        <v>40</v>
      </c>
      <c r="F3758" t="s">
        <v>47</v>
      </c>
    </row>
    <row r="3759" spans="1:6" x14ac:dyDescent="0.25">
      <c r="A3759" t="str">
        <f t="shared" si="58"/>
        <v>MD_Dist_134</v>
      </c>
      <c r="B3759">
        <v>134</v>
      </c>
      <c r="C3759" t="s">
        <v>10</v>
      </c>
      <c r="D3759">
        <v>0</v>
      </c>
      <c r="E3759" t="s">
        <v>40</v>
      </c>
      <c r="F3759" t="s">
        <v>47</v>
      </c>
    </row>
    <row r="3760" spans="1:6" x14ac:dyDescent="0.25">
      <c r="A3760" t="str">
        <f t="shared" si="58"/>
        <v>MD_Dist_136</v>
      </c>
      <c r="B3760">
        <v>136</v>
      </c>
      <c r="C3760" t="s">
        <v>10</v>
      </c>
      <c r="D3760">
        <v>0</v>
      </c>
      <c r="E3760" t="s">
        <v>40</v>
      </c>
      <c r="F3760" t="s">
        <v>47</v>
      </c>
    </row>
    <row r="3761" spans="1:6" x14ac:dyDescent="0.25">
      <c r="A3761" t="str">
        <f t="shared" si="58"/>
        <v>MD_Dist_138</v>
      </c>
      <c r="B3761">
        <v>138</v>
      </c>
      <c r="C3761" t="s">
        <v>10</v>
      </c>
      <c r="D3761">
        <v>0</v>
      </c>
      <c r="E3761" t="s">
        <v>40</v>
      </c>
      <c r="F3761" t="s">
        <v>47</v>
      </c>
    </row>
    <row r="3762" spans="1:6" x14ac:dyDescent="0.25">
      <c r="A3762" t="str">
        <f t="shared" si="58"/>
        <v>MD_Dist_140</v>
      </c>
      <c r="B3762">
        <v>140</v>
      </c>
      <c r="C3762" t="s">
        <v>10</v>
      </c>
      <c r="D3762">
        <v>0</v>
      </c>
      <c r="E3762" t="s">
        <v>40</v>
      </c>
      <c r="F3762" t="s">
        <v>47</v>
      </c>
    </row>
    <row r="3763" spans="1:6" x14ac:dyDescent="0.25">
      <c r="A3763" t="str">
        <f t="shared" si="58"/>
        <v>MD_Dist_142</v>
      </c>
      <c r="B3763">
        <v>142</v>
      </c>
      <c r="C3763" t="s">
        <v>10</v>
      </c>
      <c r="D3763">
        <v>0</v>
      </c>
      <c r="E3763" t="s">
        <v>40</v>
      </c>
      <c r="F3763" t="s">
        <v>47</v>
      </c>
    </row>
    <row r="3764" spans="1:6" x14ac:dyDescent="0.25">
      <c r="A3764" t="str">
        <f t="shared" si="58"/>
        <v>MD_Dist_144</v>
      </c>
      <c r="B3764">
        <v>144</v>
      </c>
      <c r="C3764" t="s">
        <v>10</v>
      </c>
      <c r="D3764">
        <v>0</v>
      </c>
      <c r="E3764" t="s">
        <v>40</v>
      </c>
      <c r="F3764" t="s">
        <v>47</v>
      </c>
    </row>
    <row r="3765" spans="1:6" x14ac:dyDescent="0.25">
      <c r="A3765" t="str">
        <f t="shared" si="58"/>
        <v>MD_Dist_146</v>
      </c>
      <c r="B3765">
        <v>146</v>
      </c>
      <c r="C3765" t="s">
        <v>10</v>
      </c>
      <c r="D3765">
        <v>0</v>
      </c>
      <c r="E3765" t="s">
        <v>40</v>
      </c>
      <c r="F3765" t="s">
        <v>47</v>
      </c>
    </row>
    <row r="3766" spans="1:6" x14ac:dyDescent="0.25">
      <c r="A3766" t="str">
        <f t="shared" si="58"/>
        <v>MD_Dist_148</v>
      </c>
      <c r="B3766">
        <v>148</v>
      </c>
      <c r="C3766" t="s">
        <v>10</v>
      </c>
      <c r="D3766">
        <v>0</v>
      </c>
      <c r="E3766" t="s">
        <v>40</v>
      </c>
      <c r="F3766" t="s">
        <v>47</v>
      </c>
    </row>
    <row r="3767" spans="1:6" x14ac:dyDescent="0.25">
      <c r="A3767" t="str">
        <f t="shared" si="58"/>
        <v>MD_Dist_150</v>
      </c>
      <c r="B3767">
        <v>150</v>
      </c>
      <c r="C3767" t="s">
        <v>10</v>
      </c>
      <c r="D3767">
        <v>0</v>
      </c>
      <c r="E3767" t="s">
        <v>40</v>
      </c>
      <c r="F3767" t="s">
        <v>47</v>
      </c>
    </row>
    <row r="3768" spans="1:6" x14ac:dyDescent="0.25">
      <c r="A3768" t="str">
        <f t="shared" si="58"/>
        <v>MD_Dist_152</v>
      </c>
      <c r="B3768">
        <v>152</v>
      </c>
      <c r="C3768" t="s">
        <v>10</v>
      </c>
      <c r="D3768">
        <v>0</v>
      </c>
      <c r="E3768" t="s">
        <v>40</v>
      </c>
      <c r="F3768" t="s">
        <v>47</v>
      </c>
    </row>
    <row r="3769" spans="1:6" x14ac:dyDescent="0.25">
      <c r="A3769" t="str">
        <f t="shared" si="58"/>
        <v>MD_Dist_154</v>
      </c>
      <c r="B3769">
        <v>154</v>
      </c>
      <c r="C3769" t="s">
        <v>10</v>
      </c>
      <c r="D3769">
        <v>0</v>
      </c>
      <c r="E3769" t="s">
        <v>40</v>
      </c>
      <c r="F3769" t="s">
        <v>47</v>
      </c>
    </row>
    <row r="3770" spans="1:6" x14ac:dyDescent="0.25">
      <c r="A3770" t="str">
        <f t="shared" si="58"/>
        <v>MD_Dist_156</v>
      </c>
      <c r="B3770">
        <v>156</v>
      </c>
      <c r="C3770" t="s">
        <v>10</v>
      </c>
      <c r="D3770">
        <v>0</v>
      </c>
      <c r="E3770" t="s">
        <v>40</v>
      </c>
      <c r="F3770" t="s">
        <v>47</v>
      </c>
    </row>
    <row r="3771" spans="1:6" x14ac:dyDescent="0.25">
      <c r="A3771" t="str">
        <f t="shared" si="58"/>
        <v>MD_Dist_158</v>
      </c>
      <c r="B3771">
        <v>158</v>
      </c>
      <c r="C3771" t="s">
        <v>10</v>
      </c>
      <c r="D3771">
        <v>0</v>
      </c>
      <c r="E3771" t="s">
        <v>40</v>
      </c>
      <c r="F3771" t="s">
        <v>47</v>
      </c>
    </row>
    <row r="3772" spans="1:6" x14ac:dyDescent="0.25">
      <c r="A3772" t="str">
        <f t="shared" si="58"/>
        <v>MD_Dist_160</v>
      </c>
      <c r="B3772">
        <v>160</v>
      </c>
      <c r="C3772" t="s">
        <v>10</v>
      </c>
      <c r="D3772">
        <v>0</v>
      </c>
      <c r="E3772" t="s">
        <v>40</v>
      </c>
      <c r="F3772" t="s">
        <v>47</v>
      </c>
    </row>
    <row r="3773" spans="1:6" x14ac:dyDescent="0.25">
      <c r="A3773" t="str">
        <f t="shared" si="58"/>
        <v>MD_Dist_162</v>
      </c>
      <c r="B3773">
        <v>162</v>
      </c>
      <c r="C3773" t="s">
        <v>10</v>
      </c>
      <c r="D3773">
        <v>0</v>
      </c>
      <c r="E3773" t="s">
        <v>40</v>
      </c>
      <c r="F3773" t="s">
        <v>47</v>
      </c>
    </row>
    <row r="3774" spans="1:6" x14ac:dyDescent="0.25">
      <c r="A3774" t="str">
        <f t="shared" si="58"/>
        <v>MD_Dist_164</v>
      </c>
      <c r="B3774">
        <v>164</v>
      </c>
      <c r="C3774" t="s">
        <v>10</v>
      </c>
      <c r="D3774">
        <v>0</v>
      </c>
      <c r="E3774" t="s">
        <v>40</v>
      </c>
      <c r="F3774" t="s">
        <v>47</v>
      </c>
    </row>
    <row r="3775" spans="1:6" x14ac:dyDescent="0.25">
      <c r="A3775" t="str">
        <f t="shared" si="58"/>
        <v>MD_Dist_166</v>
      </c>
      <c r="B3775">
        <v>166</v>
      </c>
      <c r="C3775" t="s">
        <v>10</v>
      </c>
      <c r="D3775">
        <v>0</v>
      </c>
      <c r="E3775" t="s">
        <v>40</v>
      </c>
      <c r="F3775" t="s">
        <v>47</v>
      </c>
    </row>
    <row r="3776" spans="1:6" x14ac:dyDescent="0.25">
      <c r="A3776" t="str">
        <f t="shared" si="58"/>
        <v>MD_Dist_168</v>
      </c>
      <c r="B3776">
        <v>168</v>
      </c>
      <c r="C3776" t="s">
        <v>10</v>
      </c>
      <c r="D3776">
        <v>0</v>
      </c>
      <c r="E3776" t="s">
        <v>40</v>
      </c>
      <c r="F3776" t="s">
        <v>47</v>
      </c>
    </row>
    <row r="3777" spans="1:6" x14ac:dyDescent="0.25">
      <c r="A3777" t="str">
        <f t="shared" si="58"/>
        <v>MD_Dist_170</v>
      </c>
      <c r="B3777">
        <v>170</v>
      </c>
      <c r="C3777" t="s">
        <v>10</v>
      </c>
      <c r="D3777">
        <v>0</v>
      </c>
      <c r="E3777" t="s">
        <v>40</v>
      </c>
      <c r="F3777" t="s">
        <v>47</v>
      </c>
    </row>
    <row r="3778" spans="1:6" x14ac:dyDescent="0.25">
      <c r="A3778" t="str">
        <f t="shared" ref="A3778:A3841" si="59">C3778&amp;"_"&amp;E3778&amp;"_"&amp;B3778</f>
        <v>MD_Dist_172</v>
      </c>
      <c r="B3778">
        <v>172</v>
      </c>
      <c r="C3778" t="s">
        <v>10</v>
      </c>
      <c r="D3778">
        <v>0</v>
      </c>
      <c r="E3778" t="s">
        <v>40</v>
      </c>
      <c r="F3778" t="s">
        <v>47</v>
      </c>
    </row>
    <row r="3779" spans="1:6" x14ac:dyDescent="0.25">
      <c r="A3779" t="str">
        <f t="shared" si="59"/>
        <v>MD_Dist_174</v>
      </c>
      <c r="B3779">
        <v>174</v>
      </c>
      <c r="C3779" t="s">
        <v>10</v>
      </c>
      <c r="D3779">
        <v>0</v>
      </c>
      <c r="E3779" t="s">
        <v>40</v>
      </c>
      <c r="F3779" t="s">
        <v>47</v>
      </c>
    </row>
    <row r="3780" spans="1:6" x14ac:dyDescent="0.25">
      <c r="A3780" t="str">
        <f t="shared" si="59"/>
        <v>MD_Dist_176</v>
      </c>
      <c r="B3780">
        <v>176</v>
      </c>
      <c r="C3780" t="s">
        <v>10</v>
      </c>
      <c r="D3780">
        <v>0</v>
      </c>
      <c r="E3780" t="s">
        <v>40</v>
      </c>
      <c r="F3780" t="s">
        <v>47</v>
      </c>
    </row>
    <row r="3781" spans="1:6" x14ac:dyDescent="0.25">
      <c r="A3781" t="str">
        <f t="shared" si="59"/>
        <v>MD_Dist_178</v>
      </c>
      <c r="B3781">
        <v>178</v>
      </c>
      <c r="C3781" t="s">
        <v>10</v>
      </c>
      <c r="D3781">
        <v>0</v>
      </c>
      <c r="E3781" t="s">
        <v>40</v>
      </c>
      <c r="F3781" t="s">
        <v>47</v>
      </c>
    </row>
    <row r="3782" spans="1:6" x14ac:dyDescent="0.25">
      <c r="A3782" t="str">
        <f t="shared" si="59"/>
        <v>MD_Dist_180</v>
      </c>
      <c r="B3782">
        <v>180</v>
      </c>
      <c r="C3782" t="s">
        <v>10</v>
      </c>
      <c r="D3782">
        <v>0</v>
      </c>
      <c r="E3782" t="s">
        <v>40</v>
      </c>
      <c r="F3782" t="s">
        <v>47</v>
      </c>
    </row>
    <row r="3783" spans="1:6" x14ac:dyDescent="0.25">
      <c r="A3783" t="str">
        <f t="shared" si="59"/>
        <v>MD_Dist_182</v>
      </c>
      <c r="B3783">
        <v>182</v>
      </c>
      <c r="C3783" t="s">
        <v>10</v>
      </c>
      <c r="D3783">
        <v>0</v>
      </c>
      <c r="E3783" t="s">
        <v>40</v>
      </c>
      <c r="F3783" t="s">
        <v>47</v>
      </c>
    </row>
    <row r="3784" spans="1:6" x14ac:dyDescent="0.25">
      <c r="A3784" t="str">
        <f t="shared" si="59"/>
        <v>MD_Dist_184</v>
      </c>
      <c r="B3784">
        <v>184</v>
      </c>
      <c r="C3784" t="s">
        <v>10</v>
      </c>
      <c r="D3784">
        <v>0</v>
      </c>
      <c r="E3784" t="s">
        <v>40</v>
      </c>
      <c r="F3784" t="s">
        <v>47</v>
      </c>
    </row>
    <row r="3785" spans="1:6" x14ac:dyDescent="0.25">
      <c r="A3785" t="str">
        <f t="shared" si="59"/>
        <v>MD_Dist_186</v>
      </c>
      <c r="B3785">
        <v>186</v>
      </c>
      <c r="C3785" t="s">
        <v>10</v>
      </c>
      <c r="D3785">
        <v>0</v>
      </c>
      <c r="E3785" t="s">
        <v>40</v>
      </c>
      <c r="F3785" t="s">
        <v>47</v>
      </c>
    </row>
    <row r="3786" spans="1:6" x14ac:dyDescent="0.25">
      <c r="A3786" t="str">
        <f t="shared" si="59"/>
        <v>MD_Dist_188</v>
      </c>
      <c r="B3786">
        <v>188</v>
      </c>
      <c r="C3786" t="s">
        <v>10</v>
      </c>
      <c r="D3786">
        <v>0</v>
      </c>
      <c r="E3786" t="s">
        <v>40</v>
      </c>
      <c r="F3786" t="s">
        <v>47</v>
      </c>
    </row>
    <row r="3787" spans="1:6" x14ac:dyDescent="0.25">
      <c r="A3787" t="str">
        <f t="shared" si="59"/>
        <v>MD_Dist_190</v>
      </c>
      <c r="B3787">
        <v>190</v>
      </c>
      <c r="C3787" t="s">
        <v>10</v>
      </c>
      <c r="D3787">
        <v>0</v>
      </c>
      <c r="E3787" t="s">
        <v>40</v>
      </c>
      <c r="F3787" t="s">
        <v>47</v>
      </c>
    </row>
    <row r="3788" spans="1:6" x14ac:dyDescent="0.25">
      <c r="A3788" t="str">
        <f t="shared" si="59"/>
        <v>MD_Dist_192</v>
      </c>
      <c r="B3788">
        <v>192</v>
      </c>
      <c r="C3788" t="s">
        <v>10</v>
      </c>
      <c r="D3788">
        <v>0</v>
      </c>
      <c r="E3788" t="s">
        <v>40</v>
      </c>
      <c r="F3788" t="s">
        <v>47</v>
      </c>
    </row>
    <row r="3789" spans="1:6" x14ac:dyDescent="0.25">
      <c r="A3789" t="str">
        <f t="shared" si="59"/>
        <v>MD_Dist_194</v>
      </c>
      <c r="B3789">
        <v>194</v>
      </c>
      <c r="C3789" t="s">
        <v>10</v>
      </c>
      <c r="D3789">
        <v>0</v>
      </c>
      <c r="E3789" t="s">
        <v>40</v>
      </c>
      <c r="F3789" t="s">
        <v>47</v>
      </c>
    </row>
    <row r="3790" spans="1:6" x14ac:dyDescent="0.25">
      <c r="A3790" t="str">
        <f t="shared" si="59"/>
        <v>MD_Dist_196</v>
      </c>
      <c r="B3790">
        <v>196</v>
      </c>
      <c r="C3790" t="s">
        <v>10</v>
      </c>
      <c r="D3790">
        <v>0</v>
      </c>
      <c r="E3790" t="s">
        <v>40</v>
      </c>
      <c r="F3790" t="s">
        <v>47</v>
      </c>
    </row>
    <row r="3791" spans="1:6" x14ac:dyDescent="0.25">
      <c r="A3791" t="str">
        <f t="shared" si="59"/>
        <v>MD_Dist_198</v>
      </c>
      <c r="B3791">
        <v>198</v>
      </c>
      <c r="C3791" t="s">
        <v>10</v>
      </c>
      <c r="D3791">
        <v>0</v>
      </c>
      <c r="E3791" t="s">
        <v>40</v>
      </c>
      <c r="F3791" t="s">
        <v>47</v>
      </c>
    </row>
    <row r="3792" spans="1:6" x14ac:dyDescent="0.25">
      <c r="A3792" t="str">
        <f t="shared" si="59"/>
        <v>MD_Dist_200</v>
      </c>
      <c r="B3792">
        <v>200</v>
      </c>
      <c r="C3792" t="s">
        <v>10</v>
      </c>
      <c r="D3792">
        <v>0</v>
      </c>
      <c r="E3792" t="s">
        <v>40</v>
      </c>
      <c r="F3792" t="s">
        <v>47</v>
      </c>
    </row>
    <row r="3793" spans="1:6" x14ac:dyDescent="0.25">
      <c r="A3793" t="str">
        <f t="shared" si="59"/>
        <v>MD_Dist_202</v>
      </c>
      <c r="B3793">
        <v>202</v>
      </c>
      <c r="C3793" t="s">
        <v>10</v>
      </c>
      <c r="D3793">
        <v>0</v>
      </c>
      <c r="E3793" t="s">
        <v>40</v>
      </c>
      <c r="F3793" t="s">
        <v>47</v>
      </c>
    </row>
    <row r="3794" spans="1:6" x14ac:dyDescent="0.25">
      <c r="A3794" t="str">
        <f t="shared" si="59"/>
        <v>MD_Time_0</v>
      </c>
      <c r="B3794">
        <v>0</v>
      </c>
      <c r="C3794" t="s">
        <v>10</v>
      </c>
      <c r="D3794">
        <v>0</v>
      </c>
      <c r="E3794" t="s">
        <v>16</v>
      </c>
      <c r="F3794" t="s">
        <v>47</v>
      </c>
    </row>
    <row r="3795" spans="1:6" x14ac:dyDescent="0.25">
      <c r="A3795" t="str">
        <f t="shared" si="59"/>
        <v>MD_Time_2</v>
      </c>
      <c r="B3795">
        <v>2</v>
      </c>
      <c r="C3795" t="s">
        <v>10</v>
      </c>
      <c r="D3795">
        <v>9.0039599999999997E-2</v>
      </c>
      <c r="E3795" t="s">
        <v>16</v>
      </c>
      <c r="F3795" t="s">
        <v>47</v>
      </c>
    </row>
    <row r="3796" spans="1:6" x14ac:dyDescent="0.25">
      <c r="A3796" t="str">
        <f t="shared" si="59"/>
        <v>MD_Time_4</v>
      </c>
      <c r="B3796">
        <v>4</v>
      </c>
      <c r="C3796" t="s">
        <v>10</v>
      </c>
      <c r="D3796">
        <v>0.1051272</v>
      </c>
      <c r="E3796" t="s">
        <v>16</v>
      </c>
      <c r="F3796" t="s">
        <v>47</v>
      </c>
    </row>
    <row r="3797" spans="1:6" x14ac:dyDescent="0.25">
      <c r="A3797" t="str">
        <f t="shared" si="59"/>
        <v>MD_Time_6</v>
      </c>
      <c r="B3797">
        <v>6</v>
      </c>
      <c r="C3797" t="s">
        <v>10</v>
      </c>
      <c r="D3797">
        <v>8.4937299999999993E-2</v>
      </c>
      <c r="E3797" t="s">
        <v>16</v>
      </c>
      <c r="F3797" t="s">
        <v>47</v>
      </c>
    </row>
    <row r="3798" spans="1:6" x14ac:dyDescent="0.25">
      <c r="A3798" t="str">
        <f t="shared" si="59"/>
        <v>MD_Time_8</v>
      </c>
      <c r="B3798">
        <v>8</v>
      </c>
      <c r="C3798" t="s">
        <v>10</v>
      </c>
      <c r="D3798">
        <v>7.2697300000000006E-2</v>
      </c>
      <c r="E3798" t="s">
        <v>16</v>
      </c>
      <c r="F3798" t="s">
        <v>47</v>
      </c>
    </row>
    <row r="3799" spans="1:6" x14ac:dyDescent="0.25">
      <c r="A3799" t="str">
        <f t="shared" si="59"/>
        <v>MD_Time_10</v>
      </c>
      <c r="B3799">
        <v>10</v>
      </c>
      <c r="C3799" t="s">
        <v>10</v>
      </c>
      <c r="D3799">
        <v>6.6295699999999999E-2</v>
      </c>
      <c r="E3799" t="s">
        <v>16</v>
      </c>
      <c r="F3799" t="s">
        <v>47</v>
      </c>
    </row>
    <row r="3800" spans="1:6" x14ac:dyDescent="0.25">
      <c r="A3800" t="str">
        <f t="shared" si="59"/>
        <v>MD_Time_12</v>
      </c>
      <c r="B3800">
        <v>12</v>
      </c>
      <c r="C3800" t="s">
        <v>10</v>
      </c>
      <c r="D3800">
        <v>5.9845299999999997E-2</v>
      </c>
      <c r="E3800" t="s">
        <v>16</v>
      </c>
      <c r="F3800" t="s">
        <v>47</v>
      </c>
    </row>
    <row r="3801" spans="1:6" x14ac:dyDescent="0.25">
      <c r="A3801" t="str">
        <f t="shared" si="59"/>
        <v>MD_Time_14</v>
      </c>
      <c r="B3801">
        <v>14</v>
      </c>
      <c r="C3801" t="s">
        <v>10</v>
      </c>
      <c r="D3801">
        <v>5.3726900000000001E-2</v>
      </c>
      <c r="E3801" t="s">
        <v>16</v>
      </c>
      <c r="F3801" t="s">
        <v>47</v>
      </c>
    </row>
    <row r="3802" spans="1:6" x14ac:dyDescent="0.25">
      <c r="A3802" t="str">
        <f t="shared" si="59"/>
        <v>MD_Time_16</v>
      </c>
      <c r="B3802">
        <v>16</v>
      </c>
      <c r="C3802" t="s">
        <v>10</v>
      </c>
      <c r="D3802">
        <v>4.7948699999999997E-2</v>
      </c>
      <c r="E3802" t="s">
        <v>16</v>
      </c>
      <c r="F3802" t="s">
        <v>47</v>
      </c>
    </row>
    <row r="3803" spans="1:6" x14ac:dyDescent="0.25">
      <c r="A3803" t="str">
        <f t="shared" si="59"/>
        <v>MD_Time_18</v>
      </c>
      <c r="B3803">
        <v>18</v>
      </c>
      <c r="C3803" t="s">
        <v>10</v>
      </c>
      <c r="D3803">
        <v>4.2170800000000001E-2</v>
      </c>
      <c r="E3803" t="s">
        <v>16</v>
      </c>
      <c r="F3803" t="s">
        <v>47</v>
      </c>
    </row>
    <row r="3804" spans="1:6" x14ac:dyDescent="0.25">
      <c r="A3804" t="str">
        <f t="shared" si="59"/>
        <v>MD_Time_20</v>
      </c>
      <c r="B3804">
        <v>20</v>
      </c>
      <c r="C3804" t="s">
        <v>10</v>
      </c>
      <c r="D3804">
        <v>3.6392599999999997E-2</v>
      </c>
      <c r="E3804" t="s">
        <v>16</v>
      </c>
      <c r="F3804" t="s">
        <v>47</v>
      </c>
    </row>
    <row r="3805" spans="1:6" x14ac:dyDescent="0.25">
      <c r="A3805" t="str">
        <f t="shared" si="59"/>
        <v>MD_Time_22</v>
      </c>
      <c r="B3805">
        <v>22</v>
      </c>
      <c r="C3805" t="s">
        <v>10</v>
      </c>
      <c r="D3805">
        <v>3.0614800000000001E-2</v>
      </c>
      <c r="E3805" t="s">
        <v>16</v>
      </c>
      <c r="F3805" t="s">
        <v>47</v>
      </c>
    </row>
    <row r="3806" spans="1:6" x14ac:dyDescent="0.25">
      <c r="A3806" t="str">
        <f t="shared" si="59"/>
        <v>MD_Time_24</v>
      </c>
      <c r="B3806">
        <v>24</v>
      </c>
      <c r="C3806" t="s">
        <v>10</v>
      </c>
      <c r="D3806">
        <v>2.4836500000000001E-2</v>
      </c>
      <c r="E3806" t="s">
        <v>16</v>
      </c>
      <c r="F3806" t="s">
        <v>47</v>
      </c>
    </row>
    <row r="3807" spans="1:6" x14ac:dyDescent="0.25">
      <c r="A3807" t="str">
        <f t="shared" si="59"/>
        <v>MD_Time_26</v>
      </c>
      <c r="B3807">
        <v>26</v>
      </c>
      <c r="C3807" t="s">
        <v>10</v>
      </c>
      <c r="D3807">
        <v>2.33406E-2</v>
      </c>
      <c r="E3807" t="s">
        <v>16</v>
      </c>
      <c r="F3807" t="s">
        <v>47</v>
      </c>
    </row>
    <row r="3808" spans="1:6" x14ac:dyDescent="0.25">
      <c r="A3808" t="str">
        <f t="shared" si="59"/>
        <v>MD_Time_28</v>
      </c>
      <c r="B3808">
        <v>28</v>
      </c>
      <c r="C3808" t="s">
        <v>10</v>
      </c>
      <c r="D3808">
        <v>2.18444E-2</v>
      </c>
      <c r="E3808" t="s">
        <v>16</v>
      </c>
      <c r="F3808" t="s">
        <v>47</v>
      </c>
    </row>
    <row r="3809" spans="1:6" x14ac:dyDescent="0.25">
      <c r="A3809" t="str">
        <f t="shared" si="59"/>
        <v>MD_Time_30</v>
      </c>
      <c r="B3809">
        <v>30</v>
      </c>
      <c r="C3809" t="s">
        <v>10</v>
      </c>
      <c r="D3809">
        <v>2.0348499999999999E-2</v>
      </c>
      <c r="E3809" t="s">
        <v>16</v>
      </c>
      <c r="F3809" t="s">
        <v>47</v>
      </c>
    </row>
    <row r="3810" spans="1:6" x14ac:dyDescent="0.25">
      <c r="A3810" t="str">
        <f t="shared" si="59"/>
        <v>MD_Time_32</v>
      </c>
      <c r="B3810">
        <v>32</v>
      </c>
      <c r="C3810" t="s">
        <v>10</v>
      </c>
      <c r="D3810">
        <v>1.8852399999999998E-2</v>
      </c>
      <c r="E3810" t="s">
        <v>16</v>
      </c>
      <c r="F3810" t="s">
        <v>47</v>
      </c>
    </row>
    <row r="3811" spans="1:6" x14ac:dyDescent="0.25">
      <c r="A3811" t="str">
        <f t="shared" si="59"/>
        <v>MD_Time_34</v>
      </c>
      <c r="B3811">
        <v>34</v>
      </c>
      <c r="C3811" t="s">
        <v>10</v>
      </c>
      <c r="D3811">
        <v>1.73565E-2</v>
      </c>
      <c r="E3811" t="s">
        <v>16</v>
      </c>
      <c r="F3811" t="s">
        <v>47</v>
      </c>
    </row>
    <row r="3812" spans="1:6" x14ac:dyDescent="0.25">
      <c r="A3812" t="str">
        <f t="shared" si="59"/>
        <v>MD_Time_36</v>
      </c>
      <c r="B3812">
        <v>36</v>
      </c>
      <c r="C3812" t="s">
        <v>10</v>
      </c>
      <c r="D3812">
        <v>1.58604E-2</v>
      </c>
      <c r="E3812" t="s">
        <v>16</v>
      </c>
      <c r="F3812" t="s">
        <v>47</v>
      </c>
    </row>
    <row r="3813" spans="1:6" x14ac:dyDescent="0.25">
      <c r="A3813" t="str">
        <f t="shared" si="59"/>
        <v>MD_Time_38</v>
      </c>
      <c r="B3813">
        <v>38</v>
      </c>
      <c r="C3813" t="s">
        <v>10</v>
      </c>
      <c r="D3813">
        <v>1.52017E-2</v>
      </c>
      <c r="E3813" t="s">
        <v>16</v>
      </c>
      <c r="F3813" t="s">
        <v>47</v>
      </c>
    </row>
    <row r="3814" spans="1:6" x14ac:dyDescent="0.25">
      <c r="A3814" t="str">
        <f t="shared" si="59"/>
        <v>MD_Time_40</v>
      </c>
      <c r="B3814">
        <v>40</v>
      </c>
      <c r="C3814" t="s">
        <v>10</v>
      </c>
      <c r="D3814">
        <v>1.45433E-2</v>
      </c>
      <c r="E3814" t="s">
        <v>16</v>
      </c>
      <c r="F3814" t="s">
        <v>47</v>
      </c>
    </row>
    <row r="3815" spans="1:6" x14ac:dyDescent="0.25">
      <c r="A3815" t="str">
        <f t="shared" si="59"/>
        <v>MD_Time_42</v>
      </c>
      <c r="B3815">
        <v>42</v>
      </c>
      <c r="C3815" t="s">
        <v>10</v>
      </c>
      <c r="D3815">
        <v>1.38329E-2</v>
      </c>
      <c r="E3815" t="s">
        <v>16</v>
      </c>
      <c r="F3815" t="s">
        <v>47</v>
      </c>
    </row>
    <row r="3816" spans="1:6" x14ac:dyDescent="0.25">
      <c r="A3816" t="str">
        <f t="shared" si="59"/>
        <v>MD_Time_44</v>
      </c>
      <c r="B3816">
        <v>44</v>
      </c>
      <c r="C3816" t="s">
        <v>10</v>
      </c>
      <c r="D3816">
        <v>1.3095900000000001E-2</v>
      </c>
      <c r="E3816" t="s">
        <v>16</v>
      </c>
      <c r="F3816" t="s">
        <v>47</v>
      </c>
    </row>
    <row r="3817" spans="1:6" x14ac:dyDescent="0.25">
      <c r="A3817" t="str">
        <f t="shared" si="59"/>
        <v>MD_Time_46</v>
      </c>
      <c r="B3817">
        <v>46</v>
      </c>
      <c r="C3817" t="s">
        <v>10</v>
      </c>
      <c r="D3817">
        <v>1.2359E-2</v>
      </c>
      <c r="E3817" t="s">
        <v>16</v>
      </c>
      <c r="F3817" t="s">
        <v>47</v>
      </c>
    </row>
    <row r="3818" spans="1:6" x14ac:dyDescent="0.25">
      <c r="A3818" t="str">
        <f t="shared" si="59"/>
        <v>MD_Time_48</v>
      </c>
      <c r="B3818">
        <v>48</v>
      </c>
      <c r="C3818" t="s">
        <v>10</v>
      </c>
      <c r="D3818">
        <v>1.16221E-2</v>
      </c>
      <c r="E3818" t="s">
        <v>16</v>
      </c>
      <c r="F3818" t="s">
        <v>47</v>
      </c>
    </row>
    <row r="3819" spans="1:6" x14ac:dyDescent="0.25">
      <c r="A3819" t="str">
        <f t="shared" si="59"/>
        <v>MD_Time_50</v>
      </c>
      <c r="B3819">
        <v>50</v>
      </c>
      <c r="C3819" t="s">
        <v>10</v>
      </c>
      <c r="D3819">
        <v>1.0885199999999999E-2</v>
      </c>
      <c r="E3819" t="s">
        <v>16</v>
      </c>
      <c r="F3819" t="s">
        <v>47</v>
      </c>
    </row>
    <row r="3820" spans="1:6" x14ac:dyDescent="0.25">
      <c r="A3820" t="str">
        <f t="shared" si="59"/>
        <v>MD_Time_52</v>
      </c>
      <c r="B3820">
        <v>52</v>
      </c>
      <c r="C3820" t="s">
        <v>10</v>
      </c>
      <c r="D3820">
        <v>9.9676999999999995E-3</v>
      </c>
      <c r="E3820" t="s">
        <v>16</v>
      </c>
      <c r="F3820" t="s">
        <v>47</v>
      </c>
    </row>
    <row r="3821" spans="1:6" x14ac:dyDescent="0.25">
      <c r="A3821" t="str">
        <f t="shared" si="59"/>
        <v>MD_Time_54</v>
      </c>
      <c r="B3821">
        <v>54</v>
      </c>
      <c r="C3821" t="s">
        <v>10</v>
      </c>
      <c r="D3821">
        <v>9.2998000000000004E-3</v>
      </c>
      <c r="E3821" t="s">
        <v>16</v>
      </c>
      <c r="F3821" t="s">
        <v>47</v>
      </c>
    </row>
    <row r="3822" spans="1:6" x14ac:dyDescent="0.25">
      <c r="A3822" t="str">
        <f t="shared" si="59"/>
        <v>MD_Time_56</v>
      </c>
      <c r="B3822">
        <v>56</v>
      </c>
      <c r="C3822" t="s">
        <v>10</v>
      </c>
      <c r="D3822">
        <v>8.4985000000000008E-3</v>
      </c>
      <c r="E3822" t="s">
        <v>16</v>
      </c>
      <c r="F3822" t="s">
        <v>47</v>
      </c>
    </row>
    <row r="3823" spans="1:6" x14ac:dyDescent="0.25">
      <c r="A3823" t="str">
        <f t="shared" si="59"/>
        <v>MD_Time_58</v>
      </c>
      <c r="B3823">
        <v>58</v>
      </c>
      <c r="C3823" t="s">
        <v>10</v>
      </c>
      <c r="D3823">
        <v>7.5713000000000004E-3</v>
      </c>
      <c r="E3823" t="s">
        <v>16</v>
      </c>
      <c r="F3823" t="s">
        <v>47</v>
      </c>
    </row>
    <row r="3824" spans="1:6" x14ac:dyDescent="0.25">
      <c r="A3824" t="str">
        <f t="shared" si="59"/>
        <v>MD_Time_60</v>
      </c>
      <c r="B3824">
        <v>60</v>
      </c>
      <c r="C3824" t="s">
        <v>10</v>
      </c>
      <c r="D3824">
        <v>6.7562000000000004E-3</v>
      </c>
      <c r="E3824" t="s">
        <v>16</v>
      </c>
      <c r="F3824" t="s">
        <v>47</v>
      </c>
    </row>
    <row r="3825" spans="1:6" x14ac:dyDescent="0.25">
      <c r="A3825" t="str">
        <f t="shared" si="59"/>
        <v>MD_Time_62</v>
      </c>
      <c r="B3825">
        <v>62</v>
      </c>
      <c r="C3825" t="s">
        <v>10</v>
      </c>
      <c r="D3825">
        <v>5.9411999999999998E-3</v>
      </c>
      <c r="E3825" t="s">
        <v>16</v>
      </c>
      <c r="F3825" t="s">
        <v>47</v>
      </c>
    </row>
    <row r="3826" spans="1:6" x14ac:dyDescent="0.25">
      <c r="A3826" t="str">
        <f t="shared" si="59"/>
        <v>MD_Time_64</v>
      </c>
      <c r="B3826">
        <v>64</v>
      </c>
      <c r="C3826" t="s">
        <v>10</v>
      </c>
      <c r="D3826">
        <v>5.1260000000000003E-3</v>
      </c>
      <c r="E3826" t="s">
        <v>16</v>
      </c>
      <c r="F3826" t="s">
        <v>47</v>
      </c>
    </row>
    <row r="3827" spans="1:6" x14ac:dyDescent="0.25">
      <c r="A3827" t="str">
        <f t="shared" si="59"/>
        <v>MD_Time_66</v>
      </c>
      <c r="B3827">
        <v>66</v>
      </c>
      <c r="C3827" t="s">
        <v>10</v>
      </c>
      <c r="D3827">
        <v>4.3109000000000003E-3</v>
      </c>
      <c r="E3827" t="s">
        <v>16</v>
      </c>
      <c r="F3827" t="s">
        <v>47</v>
      </c>
    </row>
    <row r="3828" spans="1:6" x14ac:dyDescent="0.25">
      <c r="A3828" t="str">
        <f t="shared" si="59"/>
        <v>MD_Time_68</v>
      </c>
      <c r="B3828">
        <v>68</v>
      </c>
      <c r="C3828" t="s">
        <v>10</v>
      </c>
      <c r="D3828">
        <v>3.4959000000000001E-3</v>
      </c>
      <c r="E3828" t="s">
        <v>16</v>
      </c>
      <c r="F3828" t="s">
        <v>47</v>
      </c>
    </row>
    <row r="3829" spans="1:6" x14ac:dyDescent="0.25">
      <c r="A3829" t="str">
        <f t="shared" si="59"/>
        <v>MD_Time_70</v>
      </c>
      <c r="B3829">
        <v>70</v>
      </c>
      <c r="C3829" t="s">
        <v>10</v>
      </c>
      <c r="D3829">
        <v>2.6808000000000001E-3</v>
      </c>
      <c r="E3829" t="s">
        <v>16</v>
      </c>
      <c r="F3829" t="s">
        <v>47</v>
      </c>
    </row>
    <row r="3830" spans="1:6" x14ac:dyDescent="0.25">
      <c r="A3830" t="str">
        <f t="shared" si="59"/>
        <v>MD_Time_72</v>
      </c>
      <c r="B3830">
        <v>72</v>
      </c>
      <c r="C3830" t="s">
        <v>10</v>
      </c>
      <c r="D3830">
        <v>2.2196999999999998E-3</v>
      </c>
      <c r="E3830" t="s">
        <v>16</v>
      </c>
      <c r="F3830" t="s">
        <v>47</v>
      </c>
    </row>
    <row r="3831" spans="1:6" x14ac:dyDescent="0.25">
      <c r="A3831" t="str">
        <f t="shared" si="59"/>
        <v>MD_Time_74</v>
      </c>
      <c r="B3831">
        <v>74</v>
      </c>
      <c r="C3831" t="s">
        <v>10</v>
      </c>
      <c r="D3831">
        <v>1.7397000000000001E-3</v>
      </c>
      <c r="E3831" t="s">
        <v>16</v>
      </c>
      <c r="F3831" t="s">
        <v>47</v>
      </c>
    </row>
    <row r="3832" spans="1:6" x14ac:dyDescent="0.25">
      <c r="A3832" t="str">
        <f t="shared" si="59"/>
        <v>MD_Time_76</v>
      </c>
      <c r="B3832">
        <v>76</v>
      </c>
      <c r="C3832" t="s">
        <v>10</v>
      </c>
      <c r="D3832">
        <v>1.3216E-3</v>
      </c>
      <c r="E3832" t="s">
        <v>16</v>
      </c>
      <c r="F3832" t="s">
        <v>47</v>
      </c>
    </row>
    <row r="3833" spans="1:6" x14ac:dyDescent="0.25">
      <c r="A3833" t="str">
        <f t="shared" si="59"/>
        <v>MD_Time_78</v>
      </c>
      <c r="B3833">
        <v>78</v>
      </c>
      <c r="C3833" t="s">
        <v>10</v>
      </c>
      <c r="D3833">
        <v>1.0903E-3</v>
      </c>
      <c r="E3833" t="s">
        <v>16</v>
      </c>
      <c r="F3833" t="s">
        <v>47</v>
      </c>
    </row>
    <row r="3834" spans="1:6" x14ac:dyDescent="0.25">
      <c r="A3834" t="str">
        <f t="shared" si="59"/>
        <v>MD_Time_80</v>
      </c>
      <c r="B3834">
        <v>80</v>
      </c>
      <c r="C3834" t="s">
        <v>10</v>
      </c>
      <c r="D3834">
        <v>9.257E-4</v>
      </c>
      <c r="E3834" t="s">
        <v>16</v>
      </c>
      <c r="F3834" t="s">
        <v>47</v>
      </c>
    </row>
    <row r="3835" spans="1:6" x14ac:dyDescent="0.25">
      <c r="A3835" t="str">
        <f t="shared" si="59"/>
        <v>MD_Time_82</v>
      </c>
      <c r="B3835">
        <v>82</v>
      </c>
      <c r="C3835" t="s">
        <v>10</v>
      </c>
      <c r="D3835">
        <v>7.9310000000000003E-4</v>
      </c>
      <c r="E3835" t="s">
        <v>16</v>
      </c>
      <c r="F3835" t="s">
        <v>47</v>
      </c>
    </row>
    <row r="3836" spans="1:6" x14ac:dyDescent="0.25">
      <c r="A3836" t="str">
        <f t="shared" si="59"/>
        <v>MD_Time_84</v>
      </c>
      <c r="B3836">
        <v>84</v>
      </c>
      <c r="C3836" t="s">
        <v>10</v>
      </c>
      <c r="D3836">
        <v>6.6049999999999995E-4</v>
      </c>
      <c r="E3836" t="s">
        <v>16</v>
      </c>
      <c r="F3836" t="s">
        <v>47</v>
      </c>
    </row>
    <row r="3837" spans="1:6" x14ac:dyDescent="0.25">
      <c r="A3837" t="str">
        <f t="shared" si="59"/>
        <v>MD_Time_86</v>
      </c>
      <c r="B3837">
        <v>86</v>
      </c>
      <c r="C3837" t="s">
        <v>10</v>
      </c>
      <c r="D3837">
        <v>5.4699999999999996E-4</v>
      </c>
      <c r="E3837" t="s">
        <v>16</v>
      </c>
      <c r="F3837" t="s">
        <v>47</v>
      </c>
    </row>
    <row r="3838" spans="1:6" x14ac:dyDescent="0.25">
      <c r="A3838" t="str">
        <f t="shared" si="59"/>
        <v>MD_Time_88</v>
      </c>
      <c r="B3838">
        <v>88</v>
      </c>
      <c r="C3838" t="s">
        <v>10</v>
      </c>
      <c r="D3838">
        <v>4.5459999999999999E-4</v>
      </c>
      <c r="E3838" t="s">
        <v>16</v>
      </c>
      <c r="F3838" t="s">
        <v>47</v>
      </c>
    </row>
    <row r="3839" spans="1:6" x14ac:dyDescent="0.25">
      <c r="A3839" t="str">
        <f t="shared" si="59"/>
        <v>MD_Time_90</v>
      </c>
      <c r="B3839">
        <v>90</v>
      </c>
      <c r="C3839" t="s">
        <v>10</v>
      </c>
      <c r="D3839">
        <v>4.0099999999999999E-4</v>
      </c>
      <c r="E3839" t="s">
        <v>16</v>
      </c>
      <c r="F3839" t="s">
        <v>47</v>
      </c>
    </row>
    <row r="3840" spans="1:6" x14ac:dyDescent="0.25">
      <c r="A3840" t="str">
        <f t="shared" si="59"/>
        <v>MD_Time_92</v>
      </c>
      <c r="B3840">
        <v>92</v>
      </c>
      <c r="C3840" t="s">
        <v>10</v>
      </c>
      <c r="D3840">
        <v>3.634E-4</v>
      </c>
      <c r="E3840" t="s">
        <v>16</v>
      </c>
      <c r="F3840" t="s">
        <v>47</v>
      </c>
    </row>
    <row r="3841" spans="1:6" x14ac:dyDescent="0.25">
      <c r="A3841" t="str">
        <f t="shared" si="59"/>
        <v>MD_Time_94</v>
      </c>
      <c r="B3841">
        <v>94</v>
      </c>
      <c r="C3841" t="s">
        <v>10</v>
      </c>
      <c r="D3841">
        <v>3.258E-4</v>
      </c>
      <c r="E3841" t="s">
        <v>16</v>
      </c>
      <c r="F3841" t="s">
        <v>47</v>
      </c>
    </row>
    <row r="3842" spans="1:6" x14ac:dyDescent="0.25">
      <c r="A3842" t="str">
        <f t="shared" ref="A3842:A3905" si="60">C3842&amp;"_"&amp;E3842&amp;"_"&amp;B3842</f>
        <v>MD_Time_96</v>
      </c>
      <c r="B3842">
        <v>96</v>
      </c>
      <c r="C3842" t="s">
        <v>10</v>
      </c>
      <c r="D3842">
        <v>2.8820000000000001E-4</v>
      </c>
      <c r="E3842" t="s">
        <v>16</v>
      </c>
      <c r="F3842" t="s">
        <v>47</v>
      </c>
    </row>
    <row r="3843" spans="1:6" x14ac:dyDescent="0.25">
      <c r="A3843" t="str">
        <f t="shared" si="60"/>
        <v>MD_Time_98</v>
      </c>
      <c r="B3843">
        <v>98</v>
      </c>
      <c r="C3843" t="s">
        <v>10</v>
      </c>
      <c r="D3843">
        <v>2.5060000000000002E-4</v>
      </c>
      <c r="E3843" t="s">
        <v>16</v>
      </c>
      <c r="F3843" t="s">
        <v>47</v>
      </c>
    </row>
    <row r="3844" spans="1:6" x14ac:dyDescent="0.25">
      <c r="A3844" t="str">
        <f t="shared" si="60"/>
        <v>MD_Time_100</v>
      </c>
      <c r="B3844">
        <v>100</v>
      </c>
      <c r="C3844" t="s">
        <v>10</v>
      </c>
      <c r="D3844">
        <v>2.129E-4</v>
      </c>
      <c r="E3844" t="s">
        <v>16</v>
      </c>
      <c r="F3844" t="s">
        <v>47</v>
      </c>
    </row>
    <row r="3845" spans="1:6" x14ac:dyDescent="0.25">
      <c r="A3845" t="str">
        <f t="shared" si="60"/>
        <v>MD_Time_102</v>
      </c>
      <c r="B3845">
        <v>102</v>
      </c>
      <c r="C3845" t="s">
        <v>10</v>
      </c>
      <c r="D3845">
        <v>1.7530000000000001E-4</v>
      </c>
      <c r="E3845" t="s">
        <v>16</v>
      </c>
      <c r="F3845" t="s">
        <v>47</v>
      </c>
    </row>
    <row r="3846" spans="1:6" x14ac:dyDescent="0.25">
      <c r="A3846" t="str">
        <f t="shared" si="60"/>
        <v>MD_Time_104</v>
      </c>
      <c r="B3846">
        <v>104</v>
      </c>
      <c r="C3846" t="s">
        <v>10</v>
      </c>
      <c r="D3846">
        <v>1.5249999999999999E-4</v>
      </c>
      <c r="E3846" t="s">
        <v>16</v>
      </c>
      <c r="F3846" t="s">
        <v>47</v>
      </c>
    </row>
    <row r="3847" spans="1:6" x14ac:dyDescent="0.25">
      <c r="A3847" t="str">
        <f t="shared" si="60"/>
        <v>MD_Time_106</v>
      </c>
      <c r="B3847">
        <v>106</v>
      </c>
      <c r="C3847" t="s">
        <v>10</v>
      </c>
      <c r="D3847">
        <v>1.314E-4</v>
      </c>
      <c r="E3847" t="s">
        <v>16</v>
      </c>
      <c r="F3847" t="s">
        <v>47</v>
      </c>
    </row>
    <row r="3848" spans="1:6" x14ac:dyDescent="0.25">
      <c r="A3848" t="str">
        <f t="shared" si="60"/>
        <v>MD_Time_108</v>
      </c>
      <c r="B3848">
        <v>108</v>
      </c>
      <c r="C3848" t="s">
        <v>10</v>
      </c>
      <c r="D3848">
        <v>1.1E-4</v>
      </c>
      <c r="E3848" t="s">
        <v>16</v>
      </c>
      <c r="F3848" t="s">
        <v>47</v>
      </c>
    </row>
    <row r="3849" spans="1:6" x14ac:dyDescent="0.25">
      <c r="A3849" t="str">
        <f t="shared" si="60"/>
        <v>MD_Time_110</v>
      </c>
      <c r="B3849">
        <v>110</v>
      </c>
      <c r="C3849" t="s">
        <v>10</v>
      </c>
      <c r="D3849" s="83">
        <v>8.9599999999999996E-5</v>
      </c>
      <c r="E3849" t="s">
        <v>16</v>
      </c>
      <c r="F3849" t="s">
        <v>47</v>
      </c>
    </row>
    <row r="3850" spans="1:6" x14ac:dyDescent="0.25">
      <c r="A3850" t="str">
        <f t="shared" si="60"/>
        <v>MD_Time_112</v>
      </c>
      <c r="B3850">
        <v>112</v>
      </c>
      <c r="C3850" t="s">
        <v>10</v>
      </c>
      <c r="D3850" s="83">
        <v>7.7600000000000002E-5</v>
      </c>
      <c r="E3850" t="s">
        <v>16</v>
      </c>
      <c r="F3850" t="s">
        <v>47</v>
      </c>
    </row>
    <row r="3851" spans="1:6" x14ac:dyDescent="0.25">
      <c r="A3851" t="str">
        <f t="shared" si="60"/>
        <v>MD_Time_114</v>
      </c>
      <c r="B3851">
        <v>114</v>
      </c>
      <c r="C3851" t="s">
        <v>10</v>
      </c>
      <c r="D3851" s="83">
        <v>6.5599999999999995E-5</v>
      </c>
      <c r="E3851" t="s">
        <v>16</v>
      </c>
      <c r="F3851" t="s">
        <v>47</v>
      </c>
    </row>
    <row r="3852" spans="1:6" x14ac:dyDescent="0.25">
      <c r="A3852" t="str">
        <f t="shared" si="60"/>
        <v>MD_Time_116</v>
      </c>
      <c r="B3852">
        <v>116</v>
      </c>
      <c r="C3852" t="s">
        <v>10</v>
      </c>
      <c r="D3852" s="83">
        <v>5.3699999999999997E-5</v>
      </c>
      <c r="E3852" t="s">
        <v>16</v>
      </c>
      <c r="F3852" t="s">
        <v>47</v>
      </c>
    </row>
    <row r="3853" spans="1:6" x14ac:dyDescent="0.25">
      <c r="A3853" t="str">
        <f t="shared" si="60"/>
        <v>MD_Time_118</v>
      </c>
      <c r="B3853">
        <v>118</v>
      </c>
      <c r="C3853" t="s">
        <v>10</v>
      </c>
      <c r="D3853" s="83">
        <v>4.1699999999999997E-5</v>
      </c>
      <c r="E3853" t="s">
        <v>16</v>
      </c>
      <c r="F3853" t="s">
        <v>47</v>
      </c>
    </row>
    <row r="3854" spans="1:6" x14ac:dyDescent="0.25">
      <c r="A3854" t="str">
        <f t="shared" si="60"/>
        <v>MD_Time_120</v>
      </c>
      <c r="B3854">
        <v>120</v>
      </c>
      <c r="C3854" t="s">
        <v>10</v>
      </c>
      <c r="D3854" s="83">
        <v>2.97E-5</v>
      </c>
      <c r="E3854" t="s">
        <v>16</v>
      </c>
      <c r="F3854" t="s">
        <v>47</v>
      </c>
    </row>
    <row r="3855" spans="1:6" x14ac:dyDescent="0.25">
      <c r="A3855" t="str">
        <f t="shared" si="60"/>
        <v>MD_Time_122</v>
      </c>
      <c r="B3855">
        <v>122</v>
      </c>
      <c r="C3855" t="s">
        <v>10</v>
      </c>
      <c r="D3855" s="83">
        <v>1.77E-5</v>
      </c>
      <c r="E3855" t="s">
        <v>16</v>
      </c>
      <c r="F3855" t="s">
        <v>47</v>
      </c>
    </row>
    <row r="3856" spans="1:6" x14ac:dyDescent="0.25">
      <c r="A3856" t="str">
        <f t="shared" si="60"/>
        <v>MD_Time_124</v>
      </c>
      <c r="B3856">
        <v>124</v>
      </c>
      <c r="C3856" t="s">
        <v>10</v>
      </c>
      <c r="D3856" s="83">
        <v>1.49E-5</v>
      </c>
      <c r="E3856" t="s">
        <v>16</v>
      </c>
      <c r="F3856" t="s">
        <v>47</v>
      </c>
    </row>
    <row r="3857" spans="1:6" x14ac:dyDescent="0.25">
      <c r="A3857" t="str">
        <f t="shared" si="60"/>
        <v>MD_Time_126</v>
      </c>
      <c r="B3857">
        <v>126</v>
      </c>
      <c r="C3857" t="s">
        <v>10</v>
      </c>
      <c r="D3857" s="83">
        <v>1.1199999999999999E-5</v>
      </c>
      <c r="E3857" t="s">
        <v>16</v>
      </c>
      <c r="F3857" t="s">
        <v>47</v>
      </c>
    </row>
    <row r="3858" spans="1:6" x14ac:dyDescent="0.25">
      <c r="A3858" t="str">
        <f t="shared" si="60"/>
        <v>MD_Time_128</v>
      </c>
      <c r="B3858">
        <v>128</v>
      </c>
      <c r="C3858" t="s">
        <v>10</v>
      </c>
      <c r="D3858" s="83">
        <v>7.4000000000000003E-6</v>
      </c>
      <c r="E3858" t="s">
        <v>16</v>
      </c>
      <c r="F3858" t="s">
        <v>47</v>
      </c>
    </row>
    <row r="3859" spans="1:6" x14ac:dyDescent="0.25">
      <c r="A3859" t="str">
        <f t="shared" si="60"/>
        <v>MD_Time_130</v>
      </c>
      <c r="B3859">
        <v>130</v>
      </c>
      <c r="C3859" t="s">
        <v>10</v>
      </c>
      <c r="D3859" s="83">
        <v>3.7000000000000002E-6</v>
      </c>
      <c r="E3859" t="s">
        <v>16</v>
      </c>
      <c r="F3859" t="s">
        <v>47</v>
      </c>
    </row>
    <row r="3860" spans="1:6" x14ac:dyDescent="0.25">
      <c r="A3860" t="str">
        <f t="shared" si="60"/>
        <v>MD_Time_132</v>
      </c>
      <c r="B3860">
        <v>132</v>
      </c>
      <c r="C3860" t="s">
        <v>10</v>
      </c>
      <c r="D3860">
        <v>0</v>
      </c>
      <c r="E3860" t="s">
        <v>16</v>
      </c>
      <c r="F3860" t="s">
        <v>47</v>
      </c>
    </row>
    <row r="3861" spans="1:6" x14ac:dyDescent="0.25">
      <c r="A3861" t="str">
        <f t="shared" si="60"/>
        <v>MD_Time_134</v>
      </c>
      <c r="B3861">
        <v>134</v>
      </c>
      <c r="C3861" t="s">
        <v>10</v>
      </c>
      <c r="D3861">
        <v>0</v>
      </c>
      <c r="E3861" t="s">
        <v>16</v>
      </c>
      <c r="F3861" t="s">
        <v>47</v>
      </c>
    </row>
    <row r="3862" spans="1:6" x14ac:dyDescent="0.25">
      <c r="A3862" t="str">
        <f t="shared" si="60"/>
        <v>MD_Time_136</v>
      </c>
      <c r="B3862">
        <v>136</v>
      </c>
      <c r="C3862" t="s">
        <v>10</v>
      </c>
      <c r="D3862">
        <v>0</v>
      </c>
      <c r="E3862" t="s">
        <v>16</v>
      </c>
      <c r="F3862" t="s">
        <v>47</v>
      </c>
    </row>
    <row r="3863" spans="1:6" x14ac:dyDescent="0.25">
      <c r="A3863" t="str">
        <f t="shared" si="60"/>
        <v>MD_Time_138</v>
      </c>
      <c r="B3863">
        <v>138</v>
      </c>
      <c r="C3863" t="s">
        <v>10</v>
      </c>
      <c r="D3863">
        <v>0</v>
      </c>
      <c r="E3863" t="s">
        <v>16</v>
      </c>
      <c r="F3863" t="s">
        <v>47</v>
      </c>
    </row>
    <row r="3864" spans="1:6" x14ac:dyDescent="0.25">
      <c r="A3864" t="str">
        <f t="shared" si="60"/>
        <v>MD_Time_140</v>
      </c>
      <c r="B3864">
        <v>140</v>
      </c>
      <c r="C3864" t="s">
        <v>10</v>
      </c>
      <c r="D3864">
        <v>0</v>
      </c>
      <c r="E3864" t="s">
        <v>16</v>
      </c>
      <c r="F3864" t="s">
        <v>47</v>
      </c>
    </row>
    <row r="3865" spans="1:6" x14ac:dyDescent="0.25">
      <c r="A3865" t="str">
        <f t="shared" si="60"/>
        <v>MD_Time_142</v>
      </c>
      <c r="B3865">
        <v>142</v>
      </c>
      <c r="C3865" t="s">
        <v>10</v>
      </c>
      <c r="D3865">
        <v>0</v>
      </c>
      <c r="E3865" t="s">
        <v>16</v>
      </c>
      <c r="F3865" t="s">
        <v>47</v>
      </c>
    </row>
    <row r="3866" spans="1:6" x14ac:dyDescent="0.25">
      <c r="A3866" t="str">
        <f t="shared" si="60"/>
        <v>MD_Time_144</v>
      </c>
      <c r="B3866">
        <v>144</v>
      </c>
      <c r="C3866" t="s">
        <v>10</v>
      </c>
      <c r="D3866">
        <v>0</v>
      </c>
      <c r="E3866" t="s">
        <v>16</v>
      </c>
      <c r="F3866" t="s">
        <v>47</v>
      </c>
    </row>
    <row r="3867" spans="1:6" x14ac:dyDescent="0.25">
      <c r="A3867" t="str">
        <f t="shared" si="60"/>
        <v>MD_Time_146</v>
      </c>
      <c r="B3867">
        <v>146</v>
      </c>
      <c r="C3867" t="s">
        <v>10</v>
      </c>
      <c r="D3867">
        <v>0</v>
      </c>
      <c r="E3867" t="s">
        <v>16</v>
      </c>
      <c r="F3867" t="s">
        <v>47</v>
      </c>
    </row>
    <row r="3868" spans="1:6" x14ac:dyDescent="0.25">
      <c r="A3868" t="str">
        <f t="shared" si="60"/>
        <v>MD_Time_148</v>
      </c>
      <c r="B3868">
        <v>148</v>
      </c>
      <c r="C3868" t="s">
        <v>10</v>
      </c>
      <c r="D3868">
        <v>0</v>
      </c>
      <c r="E3868" t="s">
        <v>16</v>
      </c>
      <c r="F3868" t="s">
        <v>47</v>
      </c>
    </row>
    <row r="3869" spans="1:6" x14ac:dyDescent="0.25">
      <c r="A3869" t="str">
        <f t="shared" si="60"/>
        <v>MD_Time_150</v>
      </c>
      <c r="B3869">
        <v>150</v>
      </c>
      <c r="C3869" t="s">
        <v>10</v>
      </c>
      <c r="D3869">
        <v>0</v>
      </c>
      <c r="E3869" t="s">
        <v>16</v>
      </c>
      <c r="F3869" t="s">
        <v>47</v>
      </c>
    </row>
    <row r="3870" spans="1:6" x14ac:dyDescent="0.25">
      <c r="A3870" t="str">
        <f t="shared" si="60"/>
        <v>MD_Time_152</v>
      </c>
      <c r="B3870">
        <v>152</v>
      </c>
      <c r="C3870" t="s">
        <v>10</v>
      </c>
      <c r="D3870">
        <v>0</v>
      </c>
      <c r="E3870" t="s">
        <v>16</v>
      </c>
      <c r="F3870" t="s">
        <v>47</v>
      </c>
    </row>
    <row r="3871" spans="1:6" x14ac:dyDescent="0.25">
      <c r="A3871" t="str">
        <f t="shared" si="60"/>
        <v>MD_Time_154</v>
      </c>
      <c r="B3871">
        <v>154</v>
      </c>
      <c r="C3871" t="s">
        <v>10</v>
      </c>
      <c r="D3871">
        <v>0</v>
      </c>
      <c r="E3871" t="s">
        <v>16</v>
      </c>
      <c r="F3871" t="s">
        <v>47</v>
      </c>
    </row>
    <row r="3872" spans="1:6" x14ac:dyDescent="0.25">
      <c r="A3872" t="str">
        <f t="shared" si="60"/>
        <v>MD_Time_156</v>
      </c>
      <c r="B3872">
        <v>156</v>
      </c>
      <c r="C3872" t="s">
        <v>10</v>
      </c>
      <c r="D3872">
        <v>0</v>
      </c>
      <c r="E3872" t="s">
        <v>16</v>
      </c>
      <c r="F3872" t="s">
        <v>47</v>
      </c>
    </row>
    <row r="3873" spans="1:6" x14ac:dyDescent="0.25">
      <c r="A3873" t="str">
        <f t="shared" si="60"/>
        <v>MD_Time_158</v>
      </c>
      <c r="B3873">
        <v>158</v>
      </c>
      <c r="C3873" t="s">
        <v>10</v>
      </c>
      <c r="D3873">
        <v>0</v>
      </c>
      <c r="E3873" t="s">
        <v>16</v>
      </c>
      <c r="F3873" t="s">
        <v>47</v>
      </c>
    </row>
    <row r="3874" spans="1:6" x14ac:dyDescent="0.25">
      <c r="A3874" t="str">
        <f t="shared" si="60"/>
        <v>MD_Time_160</v>
      </c>
      <c r="B3874">
        <v>160</v>
      </c>
      <c r="C3874" t="s">
        <v>10</v>
      </c>
      <c r="D3874">
        <v>0</v>
      </c>
      <c r="E3874" t="s">
        <v>16</v>
      </c>
      <c r="F3874" t="s">
        <v>47</v>
      </c>
    </row>
    <row r="3875" spans="1:6" x14ac:dyDescent="0.25">
      <c r="A3875" t="str">
        <f t="shared" si="60"/>
        <v>MD_Time_162</v>
      </c>
      <c r="B3875">
        <v>162</v>
      </c>
      <c r="C3875" t="s">
        <v>10</v>
      </c>
      <c r="D3875">
        <v>0</v>
      </c>
      <c r="E3875" t="s">
        <v>16</v>
      </c>
      <c r="F3875" t="s">
        <v>47</v>
      </c>
    </row>
    <row r="3876" spans="1:6" x14ac:dyDescent="0.25">
      <c r="A3876" t="str">
        <f t="shared" si="60"/>
        <v>MD_Time_164</v>
      </c>
      <c r="B3876">
        <v>164</v>
      </c>
      <c r="C3876" t="s">
        <v>10</v>
      </c>
      <c r="D3876">
        <v>0</v>
      </c>
      <c r="E3876" t="s">
        <v>16</v>
      </c>
      <c r="F3876" t="s">
        <v>47</v>
      </c>
    </row>
    <row r="3877" spans="1:6" x14ac:dyDescent="0.25">
      <c r="A3877" t="str">
        <f t="shared" si="60"/>
        <v>MD_Time_166</v>
      </c>
      <c r="B3877">
        <v>166</v>
      </c>
      <c r="C3877" t="s">
        <v>10</v>
      </c>
      <c r="D3877">
        <v>0</v>
      </c>
      <c r="E3877" t="s">
        <v>16</v>
      </c>
      <c r="F3877" t="s">
        <v>47</v>
      </c>
    </row>
    <row r="3878" spans="1:6" x14ac:dyDescent="0.25">
      <c r="A3878" t="str">
        <f t="shared" si="60"/>
        <v>MD_Time_168</v>
      </c>
      <c r="B3878">
        <v>168</v>
      </c>
      <c r="C3878" t="s">
        <v>10</v>
      </c>
      <c r="D3878">
        <v>0</v>
      </c>
      <c r="E3878" t="s">
        <v>16</v>
      </c>
      <c r="F3878" t="s">
        <v>47</v>
      </c>
    </row>
    <row r="3879" spans="1:6" x14ac:dyDescent="0.25">
      <c r="A3879" t="str">
        <f t="shared" si="60"/>
        <v>MD_Time_170</v>
      </c>
      <c r="B3879">
        <v>170</v>
      </c>
      <c r="C3879" t="s">
        <v>10</v>
      </c>
      <c r="D3879">
        <v>0</v>
      </c>
      <c r="E3879" t="s">
        <v>16</v>
      </c>
      <c r="F3879" t="s">
        <v>47</v>
      </c>
    </row>
    <row r="3880" spans="1:6" x14ac:dyDescent="0.25">
      <c r="A3880" t="str">
        <f t="shared" si="60"/>
        <v>MD_Time_172</v>
      </c>
      <c r="B3880">
        <v>172</v>
      </c>
      <c r="C3880" t="s">
        <v>10</v>
      </c>
      <c r="D3880">
        <v>0</v>
      </c>
      <c r="E3880" t="s">
        <v>16</v>
      </c>
      <c r="F3880" t="s">
        <v>47</v>
      </c>
    </row>
    <row r="3881" spans="1:6" x14ac:dyDescent="0.25">
      <c r="A3881" t="str">
        <f t="shared" si="60"/>
        <v>MD_Time_174</v>
      </c>
      <c r="B3881">
        <v>174</v>
      </c>
      <c r="C3881" t="s">
        <v>10</v>
      </c>
      <c r="D3881">
        <v>0</v>
      </c>
      <c r="E3881" t="s">
        <v>16</v>
      </c>
      <c r="F3881" t="s">
        <v>47</v>
      </c>
    </row>
    <row r="3882" spans="1:6" x14ac:dyDescent="0.25">
      <c r="A3882" t="str">
        <f t="shared" si="60"/>
        <v>MD_Time_176</v>
      </c>
      <c r="B3882">
        <v>176</v>
      </c>
      <c r="C3882" t="s">
        <v>10</v>
      </c>
      <c r="D3882">
        <v>0</v>
      </c>
      <c r="E3882" t="s">
        <v>16</v>
      </c>
      <c r="F3882" t="s">
        <v>47</v>
      </c>
    </row>
    <row r="3883" spans="1:6" x14ac:dyDescent="0.25">
      <c r="A3883" t="str">
        <f t="shared" si="60"/>
        <v>MD_Time_178</v>
      </c>
      <c r="B3883">
        <v>178</v>
      </c>
      <c r="C3883" t="s">
        <v>10</v>
      </c>
      <c r="D3883">
        <v>0</v>
      </c>
      <c r="E3883" t="s">
        <v>16</v>
      </c>
      <c r="F3883" t="s">
        <v>47</v>
      </c>
    </row>
    <row r="3884" spans="1:6" x14ac:dyDescent="0.25">
      <c r="A3884" t="str">
        <f t="shared" si="60"/>
        <v>MD_Time_180</v>
      </c>
      <c r="B3884">
        <v>180</v>
      </c>
      <c r="C3884" t="s">
        <v>10</v>
      </c>
      <c r="D3884">
        <v>0</v>
      </c>
      <c r="E3884" t="s">
        <v>16</v>
      </c>
      <c r="F3884" t="s">
        <v>47</v>
      </c>
    </row>
    <row r="3885" spans="1:6" x14ac:dyDescent="0.25">
      <c r="A3885" t="str">
        <f t="shared" si="60"/>
        <v>MD_Time_182</v>
      </c>
      <c r="B3885">
        <v>182</v>
      </c>
      <c r="C3885" t="s">
        <v>10</v>
      </c>
      <c r="D3885">
        <v>0</v>
      </c>
      <c r="E3885" t="s">
        <v>16</v>
      </c>
      <c r="F3885" t="s">
        <v>47</v>
      </c>
    </row>
    <row r="3886" spans="1:6" x14ac:dyDescent="0.25">
      <c r="A3886" t="str">
        <f t="shared" si="60"/>
        <v>MD_Time_184</v>
      </c>
      <c r="B3886">
        <v>184</v>
      </c>
      <c r="C3886" t="s">
        <v>10</v>
      </c>
      <c r="D3886">
        <v>0</v>
      </c>
      <c r="E3886" t="s">
        <v>16</v>
      </c>
      <c r="F3886" t="s">
        <v>47</v>
      </c>
    </row>
    <row r="3887" spans="1:6" x14ac:dyDescent="0.25">
      <c r="A3887" t="str">
        <f t="shared" si="60"/>
        <v>MD_Time_186</v>
      </c>
      <c r="B3887">
        <v>186</v>
      </c>
      <c r="C3887" t="s">
        <v>10</v>
      </c>
      <c r="D3887">
        <v>0</v>
      </c>
      <c r="E3887" t="s">
        <v>16</v>
      </c>
      <c r="F3887" t="s">
        <v>47</v>
      </c>
    </row>
    <row r="3888" spans="1:6" x14ac:dyDescent="0.25">
      <c r="A3888" t="str">
        <f t="shared" si="60"/>
        <v>MD_Time_188</v>
      </c>
      <c r="B3888">
        <v>188</v>
      </c>
      <c r="C3888" t="s">
        <v>10</v>
      </c>
      <c r="D3888">
        <v>0</v>
      </c>
      <c r="E3888" t="s">
        <v>16</v>
      </c>
      <c r="F3888" t="s">
        <v>47</v>
      </c>
    </row>
    <row r="3889" spans="1:6" x14ac:dyDescent="0.25">
      <c r="A3889" t="str">
        <f t="shared" si="60"/>
        <v>MD_Time_190</v>
      </c>
      <c r="B3889">
        <v>190</v>
      </c>
      <c r="C3889" t="s">
        <v>10</v>
      </c>
      <c r="D3889">
        <v>0</v>
      </c>
      <c r="E3889" t="s">
        <v>16</v>
      </c>
      <c r="F3889" t="s">
        <v>47</v>
      </c>
    </row>
    <row r="3890" spans="1:6" x14ac:dyDescent="0.25">
      <c r="A3890" t="str">
        <f t="shared" si="60"/>
        <v>MD_Time_192</v>
      </c>
      <c r="B3890">
        <v>192</v>
      </c>
      <c r="C3890" t="s">
        <v>10</v>
      </c>
      <c r="D3890">
        <v>0</v>
      </c>
      <c r="E3890" t="s">
        <v>16</v>
      </c>
      <c r="F3890" t="s">
        <v>47</v>
      </c>
    </row>
    <row r="3891" spans="1:6" x14ac:dyDescent="0.25">
      <c r="A3891" t="str">
        <f t="shared" si="60"/>
        <v>MD_Time_194</v>
      </c>
      <c r="B3891">
        <v>194</v>
      </c>
      <c r="C3891" t="s">
        <v>10</v>
      </c>
      <c r="D3891">
        <v>0</v>
      </c>
      <c r="E3891" t="s">
        <v>16</v>
      </c>
      <c r="F3891" t="s">
        <v>47</v>
      </c>
    </row>
    <row r="3892" spans="1:6" x14ac:dyDescent="0.25">
      <c r="A3892" t="str">
        <f t="shared" si="60"/>
        <v>MD_Time_196</v>
      </c>
      <c r="B3892">
        <v>196</v>
      </c>
      <c r="C3892" t="s">
        <v>10</v>
      </c>
      <c r="D3892">
        <v>0</v>
      </c>
      <c r="E3892" t="s">
        <v>16</v>
      </c>
      <c r="F3892" t="s">
        <v>47</v>
      </c>
    </row>
    <row r="3893" spans="1:6" x14ac:dyDescent="0.25">
      <c r="A3893" t="str">
        <f t="shared" si="60"/>
        <v>MD_Time_198</v>
      </c>
      <c r="B3893">
        <v>198</v>
      </c>
      <c r="C3893" t="s">
        <v>10</v>
      </c>
      <c r="D3893">
        <v>0</v>
      </c>
      <c r="E3893" t="s">
        <v>16</v>
      </c>
      <c r="F3893" t="s">
        <v>47</v>
      </c>
    </row>
    <row r="3894" spans="1:6" x14ac:dyDescent="0.25">
      <c r="A3894" t="str">
        <f t="shared" si="60"/>
        <v>MD_Time_200</v>
      </c>
      <c r="B3894">
        <v>200</v>
      </c>
      <c r="C3894" t="s">
        <v>10</v>
      </c>
      <c r="D3894">
        <v>0</v>
      </c>
      <c r="E3894" t="s">
        <v>16</v>
      </c>
      <c r="F3894" t="s">
        <v>47</v>
      </c>
    </row>
    <row r="3895" spans="1:6" x14ac:dyDescent="0.25">
      <c r="A3895" t="str">
        <f t="shared" si="60"/>
        <v>MD_Time_202</v>
      </c>
      <c r="B3895">
        <v>202</v>
      </c>
      <c r="C3895" t="s">
        <v>10</v>
      </c>
      <c r="D3895">
        <v>0</v>
      </c>
      <c r="E3895" t="s">
        <v>16</v>
      </c>
      <c r="F3895" t="s">
        <v>47</v>
      </c>
    </row>
    <row r="3896" spans="1:6" x14ac:dyDescent="0.25">
      <c r="A3896" t="str">
        <f t="shared" si="60"/>
        <v>MD_GC_0</v>
      </c>
      <c r="B3896">
        <v>0</v>
      </c>
      <c r="C3896" t="s">
        <v>10</v>
      </c>
      <c r="D3896">
        <v>0</v>
      </c>
      <c r="E3896" t="s">
        <v>41</v>
      </c>
      <c r="F3896" t="s">
        <v>47</v>
      </c>
    </row>
    <row r="3897" spans="1:6" x14ac:dyDescent="0.25">
      <c r="A3897" t="str">
        <f t="shared" si="60"/>
        <v>MD_GC_2</v>
      </c>
      <c r="B3897">
        <v>2</v>
      </c>
      <c r="C3897" t="s">
        <v>10</v>
      </c>
      <c r="D3897">
        <v>5.0422000000000002E-2</v>
      </c>
      <c r="E3897" t="s">
        <v>41</v>
      </c>
      <c r="F3897" t="s">
        <v>47</v>
      </c>
    </row>
    <row r="3898" spans="1:6" x14ac:dyDescent="0.25">
      <c r="A3898" t="str">
        <f t="shared" si="60"/>
        <v>MD_GC_4</v>
      </c>
      <c r="B3898">
        <v>4</v>
      </c>
      <c r="C3898" t="s">
        <v>10</v>
      </c>
      <c r="D3898">
        <v>5.4327899999999998E-2</v>
      </c>
      <c r="E3898" t="s">
        <v>41</v>
      </c>
      <c r="F3898" t="s">
        <v>47</v>
      </c>
    </row>
    <row r="3899" spans="1:6" x14ac:dyDescent="0.25">
      <c r="A3899" t="str">
        <f t="shared" si="60"/>
        <v>MD_GC_6</v>
      </c>
      <c r="B3899">
        <v>6</v>
      </c>
      <c r="C3899" t="s">
        <v>10</v>
      </c>
      <c r="D3899">
        <v>4.9991800000000003E-2</v>
      </c>
      <c r="E3899" t="s">
        <v>41</v>
      </c>
      <c r="F3899" t="s">
        <v>47</v>
      </c>
    </row>
    <row r="3900" spans="1:6" x14ac:dyDescent="0.25">
      <c r="A3900" t="str">
        <f t="shared" si="60"/>
        <v>MD_GC_8</v>
      </c>
      <c r="B3900">
        <v>8</v>
      </c>
      <c r="C3900" t="s">
        <v>10</v>
      </c>
      <c r="D3900">
        <v>4.5095900000000001E-2</v>
      </c>
      <c r="E3900" t="s">
        <v>41</v>
      </c>
      <c r="F3900" t="s">
        <v>47</v>
      </c>
    </row>
    <row r="3901" spans="1:6" x14ac:dyDescent="0.25">
      <c r="A3901" t="str">
        <f t="shared" si="60"/>
        <v>MD_GC_10</v>
      </c>
      <c r="B3901">
        <v>10</v>
      </c>
      <c r="C3901" t="s">
        <v>10</v>
      </c>
      <c r="D3901">
        <v>4.2285499999999997E-2</v>
      </c>
      <c r="E3901" t="s">
        <v>41</v>
      </c>
      <c r="F3901" t="s">
        <v>47</v>
      </c>
    </row>
    <row r="3902" spans="1:6" x14ac:dyDescent="0.25">
      <c r="A3902" t="str">
        <f t="shared" si="60"/>
        <v>MD_GC_12</v>
      </c>
      <c r="B3902">
        <v>12</v>
      </c>
      <c r="C3902" t="s">
        <v>10</v>
      </c>
      <c r="D3902">
        <v>4.0074899999999997E-2</v>
      </c>
      <c r="E3902" t="s">
        <v>41</v>
      </c>
      <c r="F3902" t="s">
        <v>47</v>
      </c>
    </row>
    <row r="3903" spans="1:6" x14ac:dyDescent="0.25">
      <c r="A3903" t="str">
        <f t="shared" si="60"/>
        <v>MD_GC_14</v>
      </c>
      <c r="B3903">
        <v>14</v>
      </c>
      <c r="C3903" t="s">
        <v>10</v>
      </c>
      <c r="D3903">
        <v>3.7864399999999999E-2</v>
      </c>
      <c r="E3903" t="s">
        <v>41</v>
      </c>
      <c r="F3903" t="s">
        <v>47</v>
      </c>
    </row>
    <row r="3904" spans="1:6" x14ac:dyDescent="0.25">
      <c r="A3904" t="str">
        <f t="shared" si="60"/>
        <v>MD_GC_16</v>
      </c>
      <c r="B3904">
        <v>16</v>
      </c>
      <c r="C3904" t="s">
        <v>10</v>
      </c>
      <c r="D3904">
        <v>3.5654199999999997E-2</v>
      </c>
      <c r="E3904" t="s">
        <v>41</v>
      </c>
      <c r="F3904" t="s">
        <v>47</v>
      </c>
    </row>
    <row r="3905" spans="1:6" x14ac:dyDescent="0.25">
      <c r="A3905" t="str">
        <f t="shared" si="60"/>
        <v>MD_GC_18</v>
      </c>
      <c r="B3905">
        <v>18</v>
      </c>
      <c r="C3905" t="s">
        <v>10</v>
      </c>
      <c r="D3905">
        <v>3.4463899999999999E-2</v>
      </c>
      <c r="E3905" t="s">
        <v>41</v>
      </c>
      <c r="F3905" t="s">
        <v>47</v>
      </c>
    </row>
    <row r="3906" spans="1:6" x14ac:dyDescent="0.25">
      <c r="A3906" t="str">
        <f t="shared" ref="A3906:A3969" si="61">C3906&amp;"_"&amp;E3906&amp;"_"&amp;B3906</f>
        <v>MD_GC_20</v>
      </c>
      <c r="B3906">
        <v>20</v>
      </c>
      <c r="C3906" t="s">
        <v>10</v>
      </c>
      <c r="D3906">
        <v>3.32736E-2</v>
      </c>
      <c r="E3906" t="s">
        <v>41</v>
      </c>
      <c r="F3906" t="s">
        <v>47</v>
      </c>
    </row>
    <row r="3907" spans="1:6" x14ac:dyDescent="0.25">
      <c r="A3907" t="str">
        <f t="shared" si="61"/>
        <v>MD_GC_22</v>
      </c>
      <c r="B3907">
        <v>22</v>
      </c>
      <c r="C3907" t="s">
        <v>10</v>
      </c>
      <c r="D3907">
        <v>3.2083300000000002E-2</v>
      </c>
      <c r="E3907" t="s">
        <v>41</v>
      </c>
      <c r="F3907" t="s">
        <v>47</v>
      </c>
    </row>
    <row r="3908" spans="1:6" x14ac:dyDescent="0.25">
      <c r="A3908" t="str">
        <f t="shared" si="61"/>
        <v>MD_GC_24</v>
      </c>
      <c r="B3908">
        <v>24</v>
      </c>
      <c r="C3908" t="s">
        <v>10</v>
      </c>
      <c r="D3908">
        <v>3.0892800000000002E-2</v>
      </c>
      <c r="E3908" t="s">
        <v>41</v>
      </c>
      <c r="F3908" t="s">
        <v>47</v>
      </c>
    </row>
    <row r="3909" spans="1:6" x14ac:dyDescent="0.25">
      <c r="A3909" t="str">
        <f t="shared" si="61"/>
        <v>MD_GC_26</v>
      </c>
      <c r="B3909">
        <v>26</v>
      </c>
      <c r="C3909" t="s">
        <v>10</v>
      </c>
      <c r="D3909">
        <v>2.9702300000000001E-2</v>
      </c>
      <c r="E3909" t="s">
        <v>41</v>
      </c>
      <c r="F3909" t="s">
        <v>47</v>
      </c>
    </row>
    <row r="3910" spans="1:6" x14ac:dyDescent="0.25">
      <c r="A3910" t="str">
        <f t="shared" si="61"/>
        <v>MD_GC_28</v>
      </c>
      <c r="B3910">
        <v>28</v>
      </c>
      <c r="C3910" t="s">
        <v>10</v>
      </c>
      <c r="D3910">
        <v>2.8511700000000001E-2</v>
      </c>
      <c r="E3910" t="s">
        <v>41</v>
      </c>
      <c r="F3910" t="s">
        <v>47</v>
      </c>
    </row>
    <row r="3911" spans="1:6" x14ac:dyDescent="0.25">
      <c r="A3911" t="str">
        <f t="shared" si="61"/>
        <v>MD_GC_30</v>
      </c>
      <c r="B3911">
        <v>30</v>
      </c>
      <c r="C3911" t="s">
        <v>10</v>
      </c>
      <c r="D3911">
        <v>2.7321600000000001E-2</v>
      </c>
      <c r="E3911" t="s">
        <v>41</v>
      </c>
      <c r="F3911" t="s">
        <v>47</v>
      </c>
    </row>
    <row r="3912" spans="1:6" x14ac:dyDescent="0.25">
      <c r="A3912" t="str">
        <f t="shared" si="61"/>
        <v>MD_GC_32</v>
      </c>
      <c r="B3912">
        <v>32</v>
      </c>
      <c r="C3912" t="s">
        <v>10</v>
      </c>
      <c r="D3912">
        <v>2.61312E-2</v>
      </c>
      <c r="E3912" t="s">
        <v>41</v>
      </c>
      <c r="F3912" t="s">
        <v>47</v>
      </c>
    </row>
    <row r="3913" spans="1:6" x14ac:dyDescent="0.25">
      <c r="A3913" t="str">
        <f t="shared" si="61"/>
        <v>MD_GC_34</v>
      </c>
      <c r="B3913">
        <v>34</v>
      </c>
      <c r="C3913" t="s">
        <v>10</v>
      </c>
      <c r="D3913">
        <v>2.47391E-2</v>
      </c>
      <c r="E3913" t="s">
        <v>41</v>
      </c>
      <c r="F3913" t="s">
        <v>47</v>
      </c>
    </row>
    <row r="3914" spans="1:6" x14ac:dyDescent="0.25">
      <c r="A3914" t="str">
        <f t="shared" si="61"/>
        <v>MD_GC_36</v>
      </c>
      <c r="B3914">
        <v>36</v>
      </c>
      <c r="C3914" t="s">
        <v>10</v>
      </c>
      <c r="D3914">
        <v>2.3347199999999999E-2</v>
      </c>
      <c r="E3914" t="s">
        <v>41</v>
      </c>
      <c r="F3914" t="s">
        <v>47</v>
      </c>
    </row>
    <row r="3915" spans="1:6" x14ac:dyDescent="0.25">
      <c r="A3915" t="str">
        <f t="shared" si="61"/>
        <v>MD_GC_38</v>
      </c>
      <c r="B3915">
        <v>38</v>
      </c>
      <c r="C3915" t="s">
        <v>10</v>
      </c>
      <c r="D3915">
        <v>2.1954999999999999E-2</v>
      </c>
      <c r="E3915" t="s">
        <v>41</v>
      </c>
      <c r="F3915" t="s">
        <v>47</v>
      </c>
    </row>
    <row r="3916" spans="1:6" x14ac:dyDescent="0.25">
      <c r="A3916" t="str">
        <f t="shared" si="61"/>
        <v>MD_GC_40</v>
      </c>
      <c r="B3916">
        <v>40</v>
      </c>
      <c r="C3916" t="s">
        <v>10</v>
      </c>
      <c r="D3916">
        <v>2.0563499999999998E-2</v>
      </c>
      <c r="E3916" t="s">
        <v>41</v>
      </c>
      <c r="F3916" t="s">
        <v>47</v>
      </c>
    </row>
    <row r="3917" spans="1:6" x14ac:dyDescent="0.25">
      <c r="A3917" t="str">
        <f t="shared" si="61"/>
        <v>MD_GC_42</v>
      </c>
      <c r="B3917">
        <v>42</v>
      </c>
      <c r="C3917" t="s">
        <v>10</v>
      </c>
      <c r="D3917">
        <v>1.9308700000000002E-2</v>
      </c>
      <c r="E3917" t="s">
        <v>41</v>
      </c>
      <c r="F3917" t="s">
        <v>47</v>
      </c>
    </row>
    <row r="3918" spans="1:6" x14ac:dyDescent="0.25">
      <c r="A3918" t="str">
        <f t="shared" si="61"/>
        <v>MD_GC_44</v>
      </c>
      <c r="B3918">
        <v>44</v>
      </c>
      <c r="C3918" t="s">
        <v>10</v>
      </c>
      <c r="D3918">
        <v>1.8054299999999999E-2</v>
      </c>
      <c r="E3918" t="s">
        <v>41</v>
      </c>
      <c r="F3918" t="s">
        <v>47</v>
      </c>
    </row>
    <row r="3919" spans="1:6" x14ac:dyDescent="0.25">
      <c r="A3919" t="str">
        <f t="shared" si="61"/>
        <v>MD_GC_46</v>
      </c>
      <c r="B3919">
        <v>46</v>
      </c>
      <c r="C3919" t="s">
        <v>10</v>
      </c>
      <c r="D3919">
        <v>1.6799700000000001E-2</v>
      </c>
      <c r="E3919" t="s">
        <v>41</v>
      </c>
      <c r="F3919" t="s">
        <v>47</v>
      </c>
    </row>
    <row r="3920" spans="1:6" x14ac:dyDescent="0.25">
      <c r="A3920" t="str">
        <f t="shared" si="61"/>
        <v>MD_GC_48</v>
      </c>
      <c r="B3920">
        <v>48</v>
      </c>
      <c r="C3920" t="s">
        <v>10</v>
      </c>
      <c r="D3920">
        <v>1.55449E-2</v>
      </c>
      <c r="E3920" t="s">
        <v>41</v>
      </c>
      <c r="F3920" t="s">
        <v>47</v>
      </c>
    </row>
    <row r="3921" spans="1:6" x14ac:dyDescent="0.25">
      <c r="A3921" t="str">
        <f t="shared" si="61"/>
        <v>MD_GC_50</v>
      </c>
      <c r="B3921">
        <v>50</v>
      </c>
      <c r="C3921" t="s">
        <v>10</v>
      </c>
      <c r="D3921">
        <v>1.4290199999999999E-2</v>
      </c>
      <c r="E3921" t="s">
        <v>41</v>
      </c>
      <c r="F3921" t="s">
        <v>47</v>
      </c>
    </row>
    <row r="3922" spans="1:6" x14ac:dyDescent="0.25">
      <c r="A3922" t="str">
        <f t="shared" si="61"/>
        <v>MD_GC_52</v>
      </c>
      <c r="B3922">
        <v>52</v>
      </c>
      <c r="C3922" t="s">
        <v>10</v>
      </c>
      <c r="D3922">
        <v>1.3035700000000001E-2</v>
      </c>
      <c r="E3922" t="s">
        <v>41</v>
      </c>
      <c r="F3922" t="s">
        <v>47</v>
      </c>
    </row>
    <row r="3923" spans="1:6" x14ac:dyDescent="0.25">
      <c r="A3923" t="str">
        <f t="shared" si="61"/>
        <v>MD_GC_54</v>
      </c>
      <c r="B3923">
        <v>54</v>
      </c>
      <c r="C3923" t="s">
        <v>10</v>
      </c>
      <c r="D3923">
        <v>1.17813E-2</v>
      </c>
      <c r="E3923" t="s">
        <v>41</v>
      </c>
      <c r="F3923" t="s">
        <v>47</v>
      </c>
    </row>
    <row r="3924" spans="1:6" x14ac:dyDescent="0.25">
      <c r="A3924" t="str">
        <f t="shared" si="61"/>
        <v>MD_GC_56</v>
      </c>
      <c r="B3924">
        <v>56</v>
      </c>
      <c r="C3924" t="s">
        <v>10</v>
      </c>
      <c r="D3924">
        <v>1.05267E-2</v>
      </c>
      <c r="E3924" t="s">
        <v>41</v>
      </c>
      <c r="F3924" t="s">
        <v>47</v>
      </c>
    </row>
    <row r="3925" spans="1:6" x14ac:dyDescent="0.25">
      <c r="A3925" t="str">
        <f t="shared" si="61"/>
        <v>MD_GC_58</v>
      </c>
      <c r="B3925">
        <v>58</v>
      </c>
      <c r="C3925" t="s">
        <v>10</v>
      </c>
      <c r="D3925">
        <v>9.4090000000000007E-3</v>
      </c>
      <c r="E3925" t="s">
        <v>41</v>
      </c>
      <c r="F3925" t="s">
        <v>47</v>
      </c>
    </row>
    <row r="3926" spans="1:6" x14ac:dyDescent="0.25">
      <c r="A3926" t="str">
        <f t="shared" si="61"/>
        <v>MD_GC_60</v>
      </c>
      <c r="B3926">
        <v>60</v>
      </c>
      <c r="C3926" t="s">
        <v>10</v>
      </c>
      <c r="D3926">
        <v>8.5559E-3</v>
      </c>
      <c r="E3926" t="s">
        <v>41</v>
      </c>
      <c r="F3926" t="s">
        <v>47</v>
      </c>
    </row>
    <row r="3927" spans="1:6" x14ac:dyDescent="0.25">
      <c r="A3927" t="str">
        <f t="shared" si="61"/>
        <v>MD_GC_62</v>
      </c>
      <c r="B3927">
        <v>62</v>
      </c>
      <c r="C3927" t="s">
        <v>10</v>
      </c>
      <c r="D3927">
        <v>8.1174999999999997E-3</v>
      </c>
      <c r="E3927" t="s">
        <v>41</v>
      </c>
      <c r="F3927" t="s">
        <v>47</v>
      </c>
    </row>
    <row r="3928" spans="1:6" x14ac:dyDescent="0.25">
      <c r="A3928" t="str">
        <f t="shared" si="61"/>
        <v>MD_GC_64</v>
      </c>
      <c r="B3928">
        <v>64</v>
      </c>
      <c r="C3928" t="s">
        <v>10</v>
      </c>
      <c r="D3928">
        <v>7.5862000000000004E-3</v>
      </c>
      <c r="E3928" t="s">
        <v>41</v>
      </c>
      <c r="F3928" t="s">
        <v>47</v>
      </c>
    </row>
    <row r="3929" spans="1:6" x14ac:dyDescent="0.25">
      <c r="A3929" t="str">
        <f t="shared" si="61"/>
        <v>MD_GC_66</v>
      </c>
      <c r="B3929">
        <v>66</v>
      </c>
      <c r="C3929" t="s">
        <v>10</v>
      </c>
      <c r="D3929">
        <v>7.1634000000000003E-3</v>
      </c>
      <c r="E3929" t="s">
        <v>41</v>
      </c>
      <c r="F3929" t="s">
        <v>47</v>
      </c>
    </row>
    <row r="3930" spans="1:6" x14ac:dyDescent="0.25">
      <c r="A3930" t="str">
        <f t="shared" si="61"/>
        <v>MD_GC_68</v>
      </c>
      <c r="B3930">
        <v>68</v>
      </c>
      <c r="C3930" t="s">
        <v>10</v>
      </c>
      <c r="D3930">
        <v>6.7470999999999998E-3</v>
      </c>
      <c r="E3930" t="s">
        <v>41</v>
      </c>
      <c r="F3930" t="s">
        <v>47</v>
      </c>
    </row>
    <row r="3931" spans="1:6" x14ac:dyDescent="0.25">
      <c r="A3931" t="str">
        <f t="shared" si="61"/>
        <v>MD_GC_70</v>
      </c>
      <c r="B3931">
        <v>70</v>
      </c>
      <c r="C3931" t="s">
        <v>10</v>
      </c>
      <c r="D3931">
        <v>6.5957999999999998E-3</v>
      </c>
      <c r="E3931" t="s">
        <v>41</v>
      </c>
      <c r="F3931" t="s">
        <v>47</v>
      </c>
    </row>
    <row r="3932" spans="1:6" x14ac:dyDescent="0.25">
      <c r="A3932" t="str">
        <f t="shared" si="61"/>
        <v>MD_GC_72</v>
      </c>
      <c r="B3932">
        <v>72</v>
      </c>
      <c r="C3932" t="s">
        <v>10</v>
      </c>
      <c r="D3932">
        <v>6.4444000000000003E-3</v>
      </c>
      <c r="E3932" t="s">
        <v>41</v>
      </c>
      <c r="F3932" t="s">
        <v>47</v>
      </c>
    </row>
    <row r="3933" spans="1:6" x14ac:dyDescent="0.25">
      <c r="A3933" t="str">
        <f t="shared" si="61"/>
        <v>MD_GC_74</v>
      </c>
      <c r="B3933">
        <v>74</v>
      </c>
      <c r="C3933" t="s">
        <v>10</v>
      </c>
      <c r="D3933">
        <v>6.293E-3</v>
      </c>
      <c r="E3933" t="s">
        <v>41</v>
      </c>
      <c r="F3933" t="s">
        <v>47</v>
      </c>
    </row>
    <row r="3934" spans="1:6" x14ac:dyDescent="0.25">
      <c r="A3934" t="str">
        <f t="shared" si="61"/>
        <v>MD_GC_76</v>
      </c>
      <c r="B3934">
        <v>76</v>
      </c>
      <c r="C3934" t="s">
        <v>10</v>
      </c>
      <c r="D3934">
        <v>6.1418000000000002E-3</v>
      </c>
      <c r="E3934" t="s">
        <v>41</v>
      </c>
      <c r="F3934" t="s">
        <v>47</v>
      </c>
    </row>
    <row r="3935" spans="1:6" x14ac:dyDescent="0.25">
      <c r="A3935" t="str">
        <f t="shared" si="61"/>
        <v>MD_GC_78</v>
      </c>
      <c r="B3935">
        <v>78</v>
      </c>
      <c r="C3935" t="s">
        <v>10</v>
      </c>
      <c r="D3935">
        <v>5.9902999999999996E-3</v>
      </c>
      <c r="E3935" t="s">
        <v>41</v>
      </c>
      <c r="F3935" t="s">
        <v>47</v>
      </c>
    </row>
    <row r="3936" spans="1:6" x14ac:dyDescent="0.25">
      <c r="A3936" t="str">
        <f t="shared" si="61"/>
        <v>MD_GC_80</v>
      </c>
      <c r="B3936">
        <v>80</v>
      </c>
      <c r="C3936" t="s">
        <v>10</v>
      </c>
      <c r="D3936">
        <v>5.8389999999999996E-3</v>
      </c>
      <c r="E3936" t="s">
        <v>41</v>
      </c>
      <c r="F3936" t="s">
        <v>47</v>
      </c>
    </row>
    <row r="3937" spans="1:6" x14ac:dyDescent="0.25">
      <c r="A3937" t="str">
        <f t="shared" si="61"/>
        <v>MD_GC_82</v>
      </c>
      <c r="B3937">
        <v>82</v>
      </c>
      <c r="C3937" t="s">
        <v>10</v>
      </c>
      <c r="D3937">
        <v>5.6876000000000001E-3</v>
      </c>
      <c r="E3937" t="s">
        <v>41</v>
      </c>
      <c r="F3937" t="s">
        <v>47</v>
      </c>
    </row>
    <row r="3938" spans="1:6" x14ac:dyDescent="0.25">
      <c r="A3938" t="str">
        <f t="shared" si="61"/>
        <v>MD_GC_84</v>
      </c>
      <c r="B3938">
        <v>84</v>
      </c>
      <c r="C3938" t="s">
        <v>10</v>
      </c>
      <c r="D3938">
        <v>5.5361999999999998E-3</v>
      </c>
      <c r="E3938" t="s">
        <v>41</v>
      </c>
      <c r="F3938" t="s">
        <v>47</v>
      </c>
    </row>
    <row r="3939" spans="1:6" x14ac:dyDescent="0.25">
      <c r="A3939" t="str">
        <f t="shared" si="61"/>
        <v>MD_GC_86</v>
      </c>
      <c r="B3939">
        <v>86</v>
      </c>
      <c r="C3939" t="s">
        <v>10</v>
      </c>
      <c r="D3939">
        <v>5.3848999999999998E-3</v>
      </c>
      <c r="E3939" t="s">
        <v>41</v>
      </c>
      <c r="F3939" t="s">
        <v>47</v>
      </c>
    </row>
    <row r="3940" spans="1:6" x14ac:dyDescent="0.25">
      <c r="A3940" t="str">
        <f t="shared" si="61"/>
        <v>MD_GC_88</v>
      </c>
      <c r="B3940">
        <v>88</v>
      </c>
      <c r="C3940" t="s">
        <v>10</v>
      </c>
      <c r="D3940">
        <v>5.2334E-3</v>
      </c>
      <c r="E3940" t="s">
        <v>41</v>
      </c>
      <c r="F3940" t="s">
        <v>47</v>
      </c>
    </row>
    <row r="3941" spans="1:6" x14ac:dyDescent="0.25">
      <c r="A3941" t="str">
        <f t="shared" si="61"/>
        <v>MD_GC_90</v>
      </c>
      <c r="B3941">
        <v>90</v>
      </c>
      <c r="C3941" t="s">
        <v>10</v>
      </c>
      <c r="D3941">
        <v>5.0822000000000003E-3</v>
      </c>
      <c r="E3941" t="s">
        <v>41</v>
      </c>
      <c r="F3941" t="s">
        <v>47</v>
      </c>
    </row>
    <row r="3942" spans="1:6" x14ac:dyDescent="0.25">
      <c r="A3942" t="str">
        <f t="shared" si="61"/>
        <v>MD_GC_92</v>
      </c>
      <c r="B3942">
        <v>92</v>
      </c>
      <c r="C3942" t="s">
        <v>10</v>
      </c>
      <c r="D3942">
        <v>4.9307999999999999E-3</v>
      </c>
      <c r="E3942" t="s">
        <v>41</v>
      </c>
      <c r="F3942" t="s">
        <v>47</v>
      </c>
    </row>
    <row r="3943" spans="1:6" x14ac:dyDescent="0.25">
      <c r="A3943" t="str">
        <f t="shared" si="61"/>
        <v>MD_GC_94</v>
      </c>
      <c r="B3943">
        <v>94</v>
      </c>
      <c r="C3943" t="s">
        <v>10</v>
      </c>
      <c r="D3943">
        <v>4.7793000000000002E-3</v>
      </c>
      <c r="E3943" t="s">
        <v>41</v>
      </c>
      <c r="F3943" t="s">
        <v>47</v>
      </c>
    </row>
    <row r="3944" spans="1:6" x14ac:dyDescent="0.25">
      <c r="A3944" t="str">
        <f t="shared" si="61"/>
        <v>MD_GC_96</v>
      </c>
      <c r="B3944">
        <v>96</v>
      </c>
      <c r="C3944" t="s">
        <v>10</v>
      </c>
      <c r="D3944">
        <v>4.6280000000000002E-3</v>
      </c>
      <c r="E3944" t="s">
        <v>41</v>
      </c>
      <c r="F3944" t="s">
        <v>47</v>
      </c>
    </row>
    <row r="3945" spans="1:6" x14ac:dyDescent="0.25">
      <c r="A3945" t="str">
        <f t="shared" si="61"/>
        <v>MD_GC_98</v>
      </c>
      <c r="B3945">
        <v>98</v>
      </c>
      <c r="C3945" t="s">
        <v>10</v>
      </c>
      <c r="D3945">
        <v>4.4340999999999998E-3</v>
      </c>
      <c r="E3945" t="s">
        <v>41</v>
      </c>
      <c r="F3945" t="s">
        <v>47</v>
      </c>
    </row>
    <row r="3946" spans="1:6" x14ac:dyDescent="0.25">
      <c r="A3946" t="str">
        <f t="shared" si="61"/>
        <v>MD_GC_100</v>
      </c>
      <c r="B3946">
        <v>100</v>
      </c>
      <c r="C3946" t="s">
        <v>10</v>
      </c>
      <c r="D3946">
        <v>4.2402999999999998E-3</v>
      </c>
      <c r="E3946" t="s">
        <v>41</v>
      </c>
      <c r="F3946" t="s">
        <v>47</v>
      </c>
    </row>
    <row r="3947" spans="1:6" x14ac:dyDescent="0.25">
      <c r="A3947" t="str">
        <f t="shared" si="61"/>
        <v>MD_GC_102</v>
      </c>
      <c r="B3947">
        <v>102</v>
      </c>
      <c r="C3947" t="s">
        <v>10</v>
      </c>
      <c r="D3947">
        <v>4.0464999999999997E-3</v>
      </c>
      <c r="E3947" t="s">
        <v>41</v>
      </c>
      <c r="F3947" t="s">
        <v>47</v>
      </c>
    </row>
    <row r="3948" spans="1:6" x14ac:dyDescent="0.25">
      <c r="A3948" t="str">
        <f t="shared" si="61"/>
        <v>MD_GC_104</v>
      </c>
      <c r="B3948">
        <v>104</v>
      </c>
      <c r="C3948" t="s">
        <v>10</v>
      </c>
      <c r="D3948">
        <v>3.8525999999999999E-3</v>
      </c>
      <c r="E3948" t="s">
        <v>41</v>
      </c>
      <c r="F3948" t="s">
        <v>47</v>
      </c>
    </row>
    <row r="3949" spans="1:6" x14ac:dyDescent="0.25">
      <c r="A3949" t="str">
        <f t="shared" si="61"/>
        <v>MD_GC_106</v>
      </c>
      <c r="B3949">
        <v>106</v>
      </c>
      <c r="C3949" t="s">
        <v>10</v>
      </c>
      <c r="D3949">
        <v>3.6589000000000001E-3</v>
      </c>
      <c r="E3949" t="s">
        <v>41</v>
      </c>
      <c r="F3949" t="s">
        <v>47</v>
      </c>
    </row>
    <row r="3950" spans="1:6" x14ac:dyDescent="0.25">
      <c r="A3950" t="str">
        <f t="shared" si="61"/>
        <v>MD_GC_108</v>
      </c>
      <c r="B3950">
        <v>108</v>
      </c>
      <c r="C3950" t="s">
        <v>10</v>
      </c>
      <c r="D3950">
        <v>3.4650000000000002E-3</v>
      </c>
      <c r="E3950" t="s">
        <v>41</v>
      </c>
      <c r="F3950" t="s">
        <v>47</v>
      </c>
    </row>
    <row r="3951" spans="1:6" x14ac:dyDescent="0.25">
      <c r="A3951" t="str">
        <f t="shared" si="61"/>
        <v>MD_GC_110</v>
      </c>
      <c r="B3951">
        <v>110</v>
      </c>
      <c r="C3951" t="s">
        <v>10</v>
      </c>
      <c r="D3951">
        <v>3.2712000000000001E-3</v>
      </c>
      <c r="E3951" t="s">
        <v>41</v>
      </c>
      <c r="F3951" t="s">
        <v>47</v>
      </c>
    </row>
    <row r="3952" spans="1:6" x14ac:dyDescent="0.25">
      <c r="A3952" t="str">
        <f t="shared" si="61"/>
        <v>MD_GC_112</v>
      </c>
      <c r="B3952">
        <v>112</v>
      </c>
      <c r="C3952" t="s">
        <v>10</v>
      </c>
      <c r="D3952">
        <v>3.0772999999999998E-3</v>
      </c>
      <c r="E3952" t="s">
        <v>41</v>
      </c>
      <c r="F3952" t="s">
        <v>47</v>
      </c>
    </row>
    <row r="3953" spans="1:6" x14ac:dyDescent="0.25">
      <c r="A3953" t="str">
        <f t="shared" si="61"/>
        <v>MD_GC_114</v>
      </c>
      <c r="B3953">
        <v>114</v>
      </c>
      <c r="C3953" t="s">
        <v>10</v>
      </c>
      <c r="D3953">
        <v>2.8833999999999999E-3</v>
      </c>
      <c r="E3953" t="s">
        <v>41</v>
      </c>
      <c r="F3953" t="s">
        <v>47</v>
      </c>
    </row>
    <row r="3954" spans="1:6" x14ac:dyDescent="0.25">
      <c r="A3954" t="str">
        <f t="shared" si="61"/>
        <v>MD_GC_116</v>
      </c>
      <c r="B3954">
        <v>116</v>
      </c>
      <c r="C3954" t="s">
        <v>10</v>
      </c>
      <c r="D3954">
        <v>2.6897000000000002E-3</v>
      </c>
      <c r="E3954" t="s">
        <v>41</v>
      </c>
      <c r="F3954" t="s">
        <v>47</v>
      </c>
    </row>
    <row r="3955" spans="1:6" x14ac:dyDescent="0.25">
      <c r="A3955" t="str">
        <f t="shared" si="61"/>
        <v>MD_GC_118</v>
      </c>
      <c r="B3955">
        <v>118</v>
      </c>
      <c r="C3955" t="s">
        <v>10</v>
      </c>
      <c r="D3955">
        <v>2.4957999999999998E-3</v>
      </c>
      <c r="E3955" t="s">
        <v>41</v>
      </c>
      <c r="F3955" t="s">
        <v>47</v>
      </c>
    </row>
    <row r="3956" spans="1:6" x14ac:dyDescent="0.25">
      <c r="A3956" t="str">
        <f t="shared" si="61"/>
        <v>MD_GC_120</v>
      </c>
      <c r="B3956">
        <v>120</v>
      </c>
      <c r="C3956" t="s">
        <v>10</v>
      </c>
      <c r="D3956">
        <v>2.3019E-3</v>
      </c>
      <c r="E3956" t="s">
        <v>41</v>
      </c>
      <c r="F3956" t="s">
        <v>47</v>
      </c>
    </row>
    <row r="3957" spans="1:6" x14ac:dyDescent="0.25">
      <c r="A3957" t="str">
        <f t="shared" si="61"/>
        <v>MD_GC_122</v>
      </c>
      <c r="B3957">
        <v>122</v>
      </c>
      <c r="C3957" t="s">
        <v>10</v>
      </c>
      <c r="D3957">
        <v>2.1080999999999999E-3</v>
      </c>
      <c r="E3957" t="s">
        <v>41</v>
      </c>
      <c r="F3957" t="s">
        <v>47</v>
      </c>
    </row>
    <row r="3958" spans="1:6" x14ac:dyDescent="0.25">
      <c r="A3958" t="str">
        <f t="shared" si="61"/>
        <v>MD_GC_124</v>
      </c>
      <c r="B3958">
        <v>124</v>
      </c>
      <c r="C3958" t="s">
        <v>10</v>
      </c>
      <c r="D3958">
        <v>1.9143999999999999E-3</v>
      </c>
      <c r="E3958" t="s">
        <v>41</v>
      </c>
      <c r="F3958" t="s">
        <v>47</v>
      </c>
    </row>
    <row r="3959" spans="1:6" x14ac:dyDescent="0.25">
      <c r="A3959" t="str">
        <f t="shared" si="61"/>
        <v>MD_GC_126</v>
      </c>
      <c r="B3959">
        <v>126</v>
      </c>
      <c r="C3959" t="s">
        <v>10</v>
      </c>
      <c r="D3959">
        <v>1.7205E-3</v>
      </c>
      <c r="E3959" t="s">
        <v>41</v>
      </c>
      <c r="F3959" t="s">
        <v>47</v>
      </c>
    </row>
    <row r="3960" spans="1:6" x14ac:dyDescent="0.25">
      <c r="A3960" t="str">
        <f t="shared" si="61"/>
        <v>MD_GC_128</v>
      </c>
      <c r="B3960">
        <v>128</v>
      </c>
      <c r="C3960" t="s">
        <v>10</v>
      </c>
      <c r="D3960">
        <v>1.6295999999999999E-3</v>
      </c>
      <c r="E3960" t="s">
        <v>41</v>
      </c>
      <c r="F3960" t="s">
        <v>47</v>
      </c>
    </row>
    <row r="3961" spans="1:6" x14ac:dyDescent="0.25">
      <c r="A3961" t="str">
        <f t="shared" si="61"/>
        <v>MD_GC_130</v>
      </c>
      <c r="B3961">
        <v>130</v>
      </c>
      <c r="C3961" t="s">
        <v>10</v>
      </c>
      <c r="D3961">
        <v>1.5388000000000001E-3</v>
      </c>
      <c r="E3961" t="s">
        <v>41</v>
      </c>
      <c r="F3961" t="s">
        <v>47</v>
      </c>
    </row>
    <row r="3962" spans="1:6" x14ac:dyDescent="0.25">
      <c r="A3962" t="str">
        <f t="shared" si="61"/>
        <v>MD_GC_132</v>
      </c>
      <c r="B3962">
        <v>132</v>
      </c>
      <c r="C3962" t="s">
        <v>10</v>
      </c>
      <c r="D3962">
        <v>1.4480999999999999E-3</v>
      </c>
      <c r="E3962" t="s">
        <v>41</v>
      </c>
      <c r="F3962" t="s">
        <v>47</v>
      </c>
    </row>
    <row r="3963" spans="1:6" x14ac:dyDescent="0.25">
      <c r="A3963" t="str">
        <f t="shared" si="61"/>
        <v>MD_GC_134</v>
      </c>
      <c r="B3963">
        <v>134</v>
      </c>
      <c r="C3963" t="s">
        <v>10</v>
      </c>
      <c r="D3963">
        <v>1.3572E-3</v>
      </c>
      <c r="E3963" t="s">
        <v>41</v>
      </c>
      <c r="F3963" t="s">
        <v>47</v>
      </c>
    </row>
    <row r="3964" spans="1:6" x14ac:dyDescent="0.25">
      <c r="A3964" t="str">
        <f t="shared" si="61"/>
        <v>MD_GC_136</v>
      </c>
      <c r="B3964">
        <v>136</v>
      </c>
      <c r="C3964" t="s">
        <v>10</v>
      </c>
      <c r="D3964">
        <v>1.2664E-3</v>
      </c>
      <c r="E3964" t="s">
        <v>41</v>
      </c>
      <c r="F3964" t="s">
        <v>47</v>
      </c>
    </row>
    <row r="3965" spans="1:6" x14ac:dyDescent="0.25">
      <c r="A3965" t="str">
        <f t="shared" si="61"/>
        <v>MD_GC_138</v>
      </c>
      <c r="B3965">
        <v>138</v>
      </c>
      <c r="C3965" t="s">
        <v>10</v>
      </c>
      <c r="D3965">
        <v>1.1756E-3</v>
      </c>
      <c r="E3965" t="s">
        <v>41</v>
      </c>
      <c r="F3965" t="s">
        <v>47</v>
      </c>
    </row>
    <row r="3966" spans="1:6" x14ac:dyDescent="0.25">
      <c r="A3966" t="str">
        <f t="shared" si="61"/>
        <v>MD_GC_140</v>
      </c>
      <c r="B3966">
        <v>140</v>
      </c>
      <c r="C3966" t="s">
        <v>10</v>
      </c>
      <c r="D3966">
        <v>1.0849E-3</v>
      </c>
      <c r="E3966" t="s">
        <v>41</v>
      </c>
      <c r="F3966" t="s">
        <v>47</v>
      </c>
    </row>
    <row r="3967" spans="1:6" x14ac:dyDescent="0.25">
      <c r="A3967" t="str">
        <f t="shared" si="61"/>
        <v>MD_GC_142</v>
      </c>
      <c r="B3967">
        <v>142</v>
      </c>
      <c r="C3967" t="s">
        <v>10</v>
      </c>
      <c r="D3967">
        <v>9.9390000000000004E-4</v>
      </c>
      <c r="E3967" t="s">
        <v>41</v>
      </c>
      <c r="F3967" t="s">
        <v>47</v>
      </c>
    </row>
    <row r="3968" spans="1:6" x14ac:dyDescent="0.25">
      <c r="A3968" t="str">
        <f t="shared" si="61"/>
        <v>MD_GC_144</v>
      </c>
      <c r="B3968">
        <v>144</v>
      </c>
      <c r="C3968" t="s">
        <v>10</v>
      </c>
      <c r="D3968">
        <v>9.0300000000000005E-4</v>
      </c>
      <c r="E3968" t="s">
        <v>41</v>
      </c>
      <c r="F3968" t="s">
        <v>47</v>
      </c>
    </row>
    <row r="3969" spans="1:6" x14ac:dyDescent="0.25">
      <c r="A3969" t="str">
        <f t="shared" si="61"/>
        <v>MD_GC_146</v>
      </c>
      <c r="B3969">
        <v>146</v>
      </c>
      <c r="C3969" t="s">
        <v>10</v>
      </c>
      <c r="D3969">
        <v>8.1229999999999996E-4</v>
      </c>
      <c r="E3969" t="s">
        <v>41</v>
      </c>
      <c r="F3969" t="s">
        <v>47</v>
      </c>
    </row>
    <row r="3970" spans="1:6" x14ac:dyDescent="0.25">
      <c r="A3970" t="str">
        <f t="shared" ref="A3970:A4033" si="62">C3970&amp;"_"&amp;E3970&amp;"_"&amp;B3970</f>
        <v>MD_GC_148</v>
      </c>
      <c r="B3970">
        <v>148</v>
      </c>
      <c r="C3970" t="s">
        <v>10</v>
      </c>
      <c r="D3970">
        <v>7.2139999999999997E-4</v>
      </c>
      <c r="E3970" t="s">
        <v>41</v>
      </c>
      <c r="F3970" t="s">
        <v>47</v>
      </c>
    </row>
    <row r="3971" spans="1:6" x14ac:dyDescent="0.25">
      <c r="A3971" t="str">
        <f t="shared" si="62"/>
        <v>MD_GC_150</v>
      </c>
      <c r="B3971">
        <v>150</v>
      </c>
      <c r="C3971" t="s">
        <v>10</v>
      </c>
      <c r="D3971">
        <v>6.5399999999999996E-4</v>
      </c>
      <c r="E3971" t="s">
        <v>41</v>
      </c>
      <c r="F3971" t="s">
        <v>47</v>
      </c>
    </row>
    <row r="3972" spans="1:6" x14ac:dyDescent="0.25">
      <c r="A3972" t="str">
        <f t="shared" si="62"/>
        <v>MD_GC_152</v>
      </c>
      <c r="B3972">
        <v>152</v>
      </c>
      <c r="C3972" t="s">
        <v>10</v>
      </c>
      <c r="D3972">
        <v>5.865E-4</v>
      </c>
      <c r="E3972" t="s">
        <v>41</v>
      </c>
      <c r="F3972" t="s">
        <v>47</v>
      </c>
    </row>
    <row r="3973" spans="1:6" x14ac:dyDescent="0.25">
      <c r="A3973" t="str">
        <f t="shared" si="62"/>
        <v>MD_GC_154</v>
      </c>
      <c r="B3973">
        <v>154</v>
      </c>
      <c r="C3973" t="s">
        <v>10</v>
      </c>
      <c r="D3973">
        <v>5.1909999999999999E-4</v>
      </c>
      <c r="E3973" t="s">
        <v>41</v>
      </c>
      <c r="F3973" t="s">
        <v>47</v>
      </c>
    </row>
    <row r="3974" spans="1:6" x14ac:dyDescent="0.25">
      <c r="A3974" t="str">
        <f t="shared" si="62"/>
        <v>MD_GC_156</v>
      </c>
      <c r="B3974">
        <v>156</v>
      </c>
      <c r="C3974" t="s">
        <v>10</v>
      </c>
      <c r="D3974">
        <v>4.5160000000000003E-4</v>
      </c>
      <c r="E3974" t="s">
        <v>41</v>
      </c>
      <c r="F3974" t="s">
        <v>47</v>
      </c>
    </row>
    <row r="3975" spans="1:6" x14ac:dyDescent="0.25">
      <c r="A3975" t="str">
        <f t="shared" si="62"/>
        <v>MD_GC_158</v>
      </c>
      <c r="B3975">
        <v>158</v>
      </c>
      <c r="C3975" t="s">
        <v>10</v>
      </c>
      <c r="D3975">
        <v>3.8410000000000001E-4</v>
      </c>
      <c r="E3975" t="s">
        <v>41</v>
      </c>
      <c r="F3975" t="s">
        <v>47</v>
      </c>
    </row>
    <row r="3976" spans="1:6" x14ac:dyDescent="0.25">
      <c r="A3976" t="str">
        <f t="shared" si="62"/>
        <v>MD_GC_160</v>
      </c>
      <c r="B3976">
        <v>160</v>
      </c>
      <c r="C3976" t="s">
        <v>10</v>
      </c>
      <c r="D3976">
        <v>3.165E-4</v>
      </c>
      <c r="E3976" t="s">
        <v>41</v>
      </c>
      <c r="F3976" t="s">
        <v>47</v>
      </c>
    </row>
    <row r="3977" spans="1:6" x14ac:dyDescent="0.25">
      <c r="A3977" t="str">
        <f t="shared" si="62"/>
        <v>MD_GC_162</v>
      </c>
      <c r="B3977">
        <v>162</v>
      </c>
      <c r="C3977" t="s">
        <v>10</v>
      </c>
      <c r="D3977">
        <v>2.9530000000000002E-4</v>
      </c>
      <c r="E3977" t="s">
        <v>41</v>
      </c>
      <c r="F3977" t="s">
        <v>47</v>
      </c>
    </row>
    <row r="3978" spans="1:6" x14ac:dyDescent="0.25">
      <c r="A3978" t="str">
        <f t="shared" si="62"/>
        <v>MD_GC_164</v>
      </c>
      <c r="B3978">
        <v>164</v>
      </c>
      <c r="C3978" t="s">
        <v>10</v>
      </c>
      <c r="D3978">
        <v>2.7409999999999999E-4</v>
      </c>
      <c r="E3978" t="s">
        <v>41</v>
      </c>
      <c r="F3978" t="s">
        <v>47</v>
      </c>
    </row>
    <row r="3979" spans="1:6" x14ac:dyDescent="0.25">
      <c r="A3979" t="str">
        <f t="shared" si="62"/>
        <v>MD_GC_166</v>
      </c>
      <c r="B3979">
        <v>166</v>
      </c>
      <c r="C3979" t="s">
        <v>10</v>
      </c>
      <c r="D3979">
        <v>2.5300000000000002E-4</v>
      </c>
      <c r="E3979" t="s">
        <v>41</v>
      </c>
      <c r="F3979" t="s">
        <v>47</v>
      </c>
    </row>
    <row r="3980" spans="1:6" x14ac:dyDescent="0.25">
      <c r="A3980" t="str">
        <f t="shared" si="62"/>
        <v>MD_GC_168</v>
      </c>
      <c r="B3980">
        <v>168</v>
      </c>
      <c r="C3980" t="s">
        <v>10</v>
      </c>
      <c r="D3980">
        <v>2.318E-4</v>
      </c>
      <c r="E3980" t="s">
        <v>41</v>
      </c>
      <c r="F3980" t="s">
        <v>47</v>
      </c>
    </row>
    <row r="3981" spans="1:6" x14ac:dyDescent="0.25">
      <c r="A3981" t="str">
        <f t="shared" si="62"/>
        <v>MD_GC_170</v>
      </c>
      <c r="B3981">
        <v>170</v>
      </c>
      <c r="C3981" t="s">
        <v>10</v>
      </c>
      <c r="D3981">
        <v>2.107E-4</v>
      </c>
      <c r="E3981" t="s">
        <v>41</v>
      </c>
      <c r="F3981" t="s">
        <v>47</v>
      </c>
    </row>
    <row r="3982" spans="1:6" x14ac:dyDescent="0.25">
      <c r="A3982" t="str">
        <f t="shared" si="62"/>
        <v>MD_GC_172</v>
      </c>
      <c r="B3982">
        <v>172</v>
      </c>
      <c r="C3982" t="s">
        <v>10</v>
      </c>
      <c r="D3982">
        <v>1.895E-4</v>
      </c>
      <c r="E3982" t="s">
        <v>41</v>
      </c>
      <c r="F3982" t="s">
        <v>47</v>
      </c>
    </row>
    <row r="3983" spans="1:6" x14ac:dyDescent="0.25">
      <c r="A3983" t="str">
        <f t="shared" si="62"/>
        <v>MD_GC_174</v>
      </c>
      <c r="B3983">
        <v>174</v>
      </c>
      <c r="C3983" t="s">
        <v>10</v>
      </c>
      <c r="D3983">
        <v>1.683E-4</v>
      </c>
      <c r="E3983" t="s">
        <v>41</v>
      </c>
      <c r="F3983" t="s">
        <v>47</v>
      </c>
    </row>
    <row r="3984" spans="1:6" x14ac:dyDescent="0.25">
      <c r="A3984" t="str">
        <f t="shared" si="62"/>
        <v>MD_GC_176</v>
      </c>
      <c r="B3984">
        <v>176</v>
      </c>
      <c r="C3984" t="s">
        <v>10</v>
      </c>
      <c r="D3984">
        <v>1.472E-4</v>
      </c>
      <c r="E3984" t="s">
        <v>41</v>
      </c>
      <c r="F3984" t="s">
        <v>47</v>
      </c>
    </row>
    <row r="3985" spans="1:6" x14ac:dyDescent="0.25">
      <c r="A3985" t="str">
        <f t="shared" si="62"/>
        <v>MD_GC_178</v>
      </c>
      <c r="B3985">
        <v>178</v>
      </c>
      <c r="C3985" t="s">
        <v>10</v>
      </c>
      <c r="D3985">
        <v>1.4109999999999999E-4</v>
      </c>
      <c r="E3985" t="s">
        <v>41</v>
      </c>
      <c r="F3985" t="s">
        <v>47</v>
      </c>
    </row>
    <row r="3986" spans="1:6" x14ac:dyDescent="0.25">
      <c r="A3986" t="str">
        <f t="shared" si="62"/>
        <v>MD_GC_180</v>
      </c>
      <c r="B3986">
        <v>180</v>
      </c>
      <c r="C3986" t="s">
        <v>10</v>
      </c>
      <c r="D3986">
        <v>1.351E-4</v>
      </c>
      <c r="E3986" t="s">
        <v>41</v>
      </c>
      <c r="F3986" t="s">
        <v>47</v>
      </c>
    </row>
    <row r="3987" spans="1:6" x14ac:dyDescent="0.25">
      <c r="A3987" t="str">
        <f t="shared" si="62"/>
        <v>MD_GC_182</v>
      </c>
      <c r="B3987">
        <v>182</v>
      </c>
      <c r="C3987" t="s">
        <v>10</v>
      </c>
      <c r="D3987">
        <v>1.2899999999999999E-4</v>
      </c>
      <c r="E3987" t="s">
        <v>41</v>
      </c>
      <c r="F3987" t="s">
        <v>47</v>
      </c>
    </row>
    <row r="3988" spans="1:6" x14ac:dyDescent="0.25">
      <c r="A3988" t="str">
        <f t="shared" si="62"/>
        <v>MD_GC_184</v>
      </c>
      <c r="B3988">
        <v>184</v>
      </c>
      <c r="C3988" t="s">
        <v>10</v>
      </c>
      <c r="D3988">
        <v>1.2300000000000001E-4</v>
      </c>
      <c r="E3988" t="s">
        <v>41</v>
      </c>
      <c r="F3988" t="s">
        <v>47</v>
      </c>
    </row>
    <row r="3989" spans="1:6" x14ac:dyDescent="0.25">
      <c r="A3989" t="str">
        <f t="shared" si="62"/>
        <v>MD_GC_186</v>
      </c>
      <c r="B3989">
        <v>186</v>
      </c>
      <c r="C3989" t="s">
        <v>10</v>
      </c>
      <c r="D3989">
        <v>1.17E-4</v>
      </c>
      <c r="E3989" t="s">
        <v>41</v>
      </c>
      <c r="F3989" t="s">
        <v>47</v>
      </c>
    </row>
    <row r="3990" spans="1:6" x14ac:dyDescent="0.25">
      <c r="A3990" t="str">
        <f t="shared" si="62"/>
        <v>MD_GC_188</v>
      </c>
      <c r="B3990">
        <v>188</v>
      </c>
      <c r="C3990" t="s">
        <v>10</v>
      </c>
      <c r="D3990">
        <v>1.109E-4</v>
      </c>
      <c r="E3990" t="s">
        <v>41</v>
      </c>
      <c r="F3990" t="s">
        <v>47</v>
      </c>
    </row>
    <row r="3991" spans="1:6" x14ac:dyDescent="0.25">
      <c r="A3991" t="str">
        <f t="shared" si="62"/>
        <v>MD_GC_190</v>
      </c>
      <c r="B3991">
        <v>190</v>
      </c>
      <c r="C3991" t="s">
        <v>10</v>
      </c>
      <c r="D3991">
        <v>1.049E-4</v>
      </c>
      <c r="E3991" t="s">
        <v>41</v>
      </c>
      <c r="F3991" t="s">
        <v>47</v>
      </c>
    </row>
    <row r="3992" spans="1:6" x14ac:dyDescent="0.25">
      <c r="A3992" t="str">
        <f t="shared" si="62"/>
        <v>MD_GC_192</v>
      </c>
      <c r="B3992">
        <v>192</v>
      </c>
      <c r="C3992" t="s">
        <v>10</v>
      </c>
      <c r="D3992" s="83">
        <v>9.8800000000000003E-5</v>
      </c>
      <c r="E3992" t="s">
        <v>41</v>
      </c>
      <c r="F3992" t="s">
        <v>47</v>
      </c>
    </row>
    <row r="3993" spans="1:6" x14ac:dyDescent="0.25">
      <c r="A3993" t="str">
        <f t="shared" si="62"/>
        <v>MD_GC_194</v>
      </c>
      <c r="B3993">
        <v>194</v>
      </c>
      <c r="C3993" t="s">
        <v>10</v>
      </c>
      <c r="D3993" s="83">
        <v>9.2800000000000006E-5</v>
      </c>
      <c r="E3993" t="s">
        <v>41</v>
      </c>
      <c r="F3993" t="s">
        <v>47</v>
      </c>
    </row>
    <row r="3994" spans="1:6" x14ac:dyDescent="0.25">
      <c r="A3994" t="str">
        <f t="shared" si="62"/>
        <v>MD_GC_196</v>
      </c>
      <c r="B3994">
        <v>196</v>
      </c>
      <c r="C3994" t="s">
        <v>10</v>
      </c>
      <c r="D3994" s="83">
        <v>8.6700000000000007E-5</v>
      </c>
      <c r="E3994" t="s">
        <v>41</v>
      </c>
      <c r="F3994" t="s">
        <v>47</v>
      </c>
    </row>
    <row r="3995" spans="1:6" x14ac:dyDescent="0.25">
      <c r="A3995" t="str">
        <f t="shared" si="62"/>
        <v>MD_GC_198</v>
      </c>
      <c r="B3995">
        <v>198</v>
      </c>
      <c r="C3995" t="s">
        <v>10</v>
      </c>
      <c r="D3995" s="83">
        <v>8.0699999999999996E-5</v>
      </c>
      <c r="E3995" t="s">
        <v>41</v>
      </c>
      <c r="F3995" t="s">
        <v>47</v>
      </c>
    </row>
    <row r="3996" spans="1:6" x14ac:dyDescent="0.25">
      <c r="A3996" t="str">
        <f t="shared" si="62"/>
        <v>MD_GC_200</v>
      </c>
      <c r="B3996">
        <v>200</v>
      </c>
      <c r="C3996" t="s">
        <v>10</v>
      </c>
      <c r="D3996" s="83">
        <v>7.47E-5</v>
      </c>
      <c r="E3996" t="s">
        <v>41</v>
      </c>
      <c r="F3996" t="s">
        <v>47</v>
      </c>
    </row>
    <row r="3997" spans="1:6" x14ac:dyDescent="0.25">
      <c r="A3997" t="str">
        <f t="shared" si="62"/>
        <v>MD_GC_202</v>
      </c>
      <c r="B3997">
        <v>202</v>
      </c>
      <c r="C3997" t="s">
        <v>10</v>
      </c>
      <c r="D3997" s="83">
        <v>6.86E-5</v>
      </c>
      <c r="E3997" t="s">
        <v>41</v>
      </c>
      <c r="F3997" t="s">
        <v>47</v>
      </c>
    </row>
    <row r="3998" spans="1:6" x14ac:dyDescent="0.25">
      <c r="A3998" t="str">
        <f t="shared" si="62"/>
        <v>MD_GC_204</v>
      </c>
      <c r="B3998">
        <v>204</v>
      </c>
      <c r="C3998" t="s">
        <v>10</v>
      </c>
      <c r="D3998" s="83">
        <v>6.2600000000000004E-5</v>
      </c>
      <c r="E3998" t="s">
        <v>41</v>
      </c>
      <c r="F3998" t="s">
        <v>47</v>
      </c>
    </row>
    <row r="3999" spans="1:6" x14ac:dyDescent="0.25">
      <c r="A3999" t="str">
        <f t="shared" si="62"/>
        <v>MD_GC_206</v>
      </c>
      <c r="B3999">
        <v>206</v>
      </c>
      <c r="C3999" t="s">
        <v>10</v>
      </c>
      <c r="D3999" s="83">
        <v>5.6499999999999998E-5</v>
      </c>
      <c r="E3999" t="s">
        <v>41</v>
      </c>
      <c r="F3999" t="s">
        <v>47</v>
      </c>
    </row>
    <row r="4000" spans="1:6" x14ac:dyDescent="0.25">
      <c r="A4000" t="str">
        <f t="shared" si="62"/>
        <v>MD_GC_208</v>
      </c>
      <c r="B4000">
        <v>208</v>
      </c>
      <c r="C4000" t="s">
        <v>10</v>
      </c>
      <c r="D4000" s="83">
        <v>5.0500000000000001E-5</v>
      </c>
      <c r="E4000" t="s">
        <v>41</v>
      </c>
      <c r="F4000" t="s">
        <v>47</v>
      </c>
    </row>
    <row r="4001" spans="1:6" x14ac:dyDescent="0.25">
      <c r="A4001" t="str">
        <f t="shared" si="62"/>
        <v>MD_GC_210</v>
      </c>
      <c r="B4001">
        <v>210</v>
      </c>
      <c r="C4001" t="s">
        <v>10</v>
      </c>
      <c r="D4001" s="83">
        <v>4.7299999999999998E-5</v>
      </c>
      <c r="E4001" t="s">
        <v>41</v>
      </c>
      <c r="F4001" t="s">
        <v>47</v>
      </c>
    </row>
    <row r="4002" spans="1:6" x14ac:dyDescent="0.25">
      <c r="A4002" t="str">
        <f t="shared" si="62"/>
        <v>MD_GC_212</v>
      </c>
      <c r="B4002">
        <v>212</v>
      </c>
      <c r="C4002" t="s">
        <v>10</v>
      </c>
      <c r="D4002" s="83">
        <v>4.4400000000000002E-5</v>
      </c>
      <c r="E4002" t="s">
        <v>41</v>
      </c>
      <c r="F4002" t="s">
        <v>47</v>
      </c>
    </row>
    <row r="4003" spans="1:6" x14ac:dyDescent="0.25">
      <c r="A4003" t="str">
        <f t="shared" si="62"/>
        <v>MD_GC_214</v>
      </c>
      <c r="B4003">
        <v>214</v>
      </c>
      <c r="C4003" t="s">
        <v>10</v>
      </c>
      <c r="D4003" s="83">
        <v>4.1300000000000001E-5</v>
      </c>
      <c r="E4003" t="s">
        <v>41</v>
      </c>
      <c r="F4003" t="s">
        <v>47</v>
      </c>
    </row>
    <row r="4004" spans="1:6" x14ac:dyDescent="0.25">
      <c r="A4004" t="str">
        <f t="shared" si="62"/>
        <v>MD_GC_216</v>
      </c>
      <c r="B4004">
        <v>216</v>
      </c>
      <c r="C4004" t="s">
        <v>10</v>
      </c>
      <c r="D4004" s="83">
        <v>3.8099999999999998E-5</v>
      </c>
      <c r="E4004" t="s">
        <v>41</v>
      </c>
      <c r="F4004" t="s">
        <v>47</v>
      </c>
    </row>
    <row r="4005" spans="1:6" x14ac:dyDescent="0.25">
      <c r="A4005" t="str">
        <f t="shared" si="62"/>
        <v>MD_GC_218</v>
      </c>
      <c r="B4005">
        <v>218</v>
      </c>
      <c r="C4005" t="s">
        <v>10</v>
      </c>
      <c r="D4005" s="83">
        <v>3.4900000000000001E-5</v>
      </c>
      <c r="E4005" t="s">
        <v>41</v>
      </c>
      <c r="F4005" t="s">
        <v>47</v>
      </c>
    </row>
    <row r="4006" spans="1:6" x14ac:dyDescent="0.25">
      <c r="A4006" t="str">
        <f t="shared" si="62"/>
        <v>MD_GC_220</v>
      </c>
      <c r="B4006">
        <v>220</v>
      </c>
      <c r="C4006" t="s">
        <v>10</v>
      </c>
      <c r="D4006" s="83">
        <v>3.2100000000000001E-5</v>
      </c>
      <c r="E4006" t="s">
        <v>41</v>
      </c>
      <c r="F4006" t="s">
        <v>47</v>
      </c>
    </row>
    <row r="4007" spans="1:6" x14ac:dyDescent="0.25">
      <c r="A4007" t="str">
        <f t="shared" si="62"/>
        <v>MD_GC_222</v>
      </c>
      <c r="B4007">
        <v>222</v>
      </c>
      <c r="C4007" t="s">
        <v>10</v>
      </c>
      <c r="D4007" s="83">
        <v>2.8799999999999999E-5</v>
      </c>
      <c r="E4007" t="s">
        <v>41</v>
      </c>
      <c r="F4007" t="s">
        <v>47</v>
      </c>
    </row>
    <row r="4008" spans="1:6" x14ac:dyDescent="0.25">
      <c r="A4008" t="str">
        <f t="shared" si="62"/>
        <v>MD_GC_224</v>
      </c>
      <c r="B4008">
        <v>224</v>
      </c>
      <c r="C4008" t="s">
        <v>10</v>
      </c>
      <c r="D4008" s="83">
        <v>2.55E-5</v>
      </c>
      <c r="E4008" t="s">
        <v>41</v>
      </c>
      <c r="F4008" t="s">
        <v>47</v>
      </c>
    </row>
    <row r="4009" spans="1:6" x14ac:dyDescent="0.25">
      <c r="A4009" t="str">
        <f t="shared" si="62"/>
        <v>MD_GC_226</v>
      </c>
      <c r="B4009">
        <v>226</v>
      </c>
      <c r="C4009" t="s">
        <v>10</v>
      </c>
      <c r="D4009" s="83">
        <v>2.2399999999999999E-5</v>
      </c>
      <c r="E4009" t="s">
        <v>41</v>
      </c>
      <c r="F4009" t="s">
        <v>47</v>
      </c>
    </row>
    <row r="4010" spans="1:6" x14ac:dyDescent="0.25">
      <c r="A4010" t="str">
        <f t="shared" si="62"/>
        <v>MD_GC_228</v>
      </c>
      <c r="B4010">
        <v>228</v>
      </c>
      <c r="C4010" t="s">
        <v>10</v>
      </c>
      <c r="D4010" s="83">
        <v>1.9400000000000001E-5</v>
      </c>
      <c r="E4010" t="s">
        <v>41</v>
      </c>
      <c r="F4010" t="s">
        <v>47</v>
      </c>
    </row>
    <row r="4011" spans="1:6" x14ac:dyDescent="0.25">
      <c r="A4011" t="str">
        <f t="shared" si="62"/>
        <v>MD_GC_230</v>
      </c>
      <c r="B4011">
        <v>230</v>
      </c>
      <c r="C4011" t="s">
        <v>10</v>
      </c>
      <c r="D4011" s="83">
        <v>1.6200000000000001E-5</v>
      </c>
      <c r="E4011" t="s">
        <v>41</v>
      </c>
      <c r="F4011" t="s">
        <v>47</v>
      </c>
    </row>
    <row r="4012" spans="1:6" x14ac:dyDescent="0.25">
      <c r="A4012" t="str">
        <f t="shared" si="62"/>
        <v>MD_GC_232</v>
      </c>
      <c r="B4012">
        <v>232</v>
      </c>
      <c r="C4012" t="s">
        <v>10</v>
      </c>
      <c r="D4012" s="83">
        <v>1.5299999999999999E-5</v>
      </c>
      <c r="E4012" t="s">
        <v>41</v>
      </c>
      <c r="F4012" t="s">
        <v>47</v>
      </c>
    </row>
    <row r="4013" spans="1:6" x14ac:dyDescent="0.25">
      <c r="A4013" t="str">
        <f t="shared" si="62"/>
        <v>MD_GC_234</v>
      </c>
      <c r="B4013">
        <v>234</v>
      </c>
      <c r="C4013" t="s">
        <v>10</v>
      </c>
      <c r="D4013" s="83">
        <v>1.4399999999999999E-5</v>
      </c>
      <c r="E4013" t="s">
        <v>41</v>
      </c>
      <c r="F4013" t="s">
        <v>47</v>
      </c>
    </row>
    <row r="4014" spans="1:6" x14ac:dyDescent="0.25">
      <c r="A4014" t="str">
        <f t="shared" si="62"/>
        <v>MD_GC_236</v>
      </c>
      <c r="B4014">
        <v>236</v>
      </c>
      <c r="C4014" t="s">
        <v>10</v>
      </c>
      <c r="D4014" s="83">
        <v>1.36E-5</v>
      </c>
      <c r="E4014" t="s">
        <v>41</v>
      </c>
      <c r="F4014" t="s">
        <v>47</v>
      </c>
    </row>
    <row r="4015" spans="1:6" x14ac:dyDescent="0.25">
      <c r="A4015" t="str">
        <f t="shared" si="62"/>
        <v>MD_GC_238</v>
      </c>
      <c r="B4015">
        <v>238</v>
      </c>
      <c r="C4015" t="s">
        <v>10</v>
      </c>
      <c r="D4015" s="83">
        <v>1.26E-5</v>
      </c>
      <c r="E4015" t="s">
        <v>41</v>
      </c>
      <c r="F4015" t="s">
        <v>47</v>
      </c>
    </row>
    <row r="4016" spans="1:6" x14ac:dyDescent="0.25">
      <c r="A4016" t="str">
        <f t="shared" si="62"/>
        <v>MD_GC_240</v>
      </c>
      <c r="B4016">
        <v>240</v>
      </c>
      <c r="C4016" t="s">
        <v>10</v>
      </c>
      <c r="D4016" s="83">
        <v>1.1600000000000001E-5</v>
      </c>
      <c r="E4016" t="s">
        <v>41</v>
      </c>
      <c r="F4016" t="s">
        <v>47</v>
      </c>
    </row>
    <row r="4017" spans="1:6" x14ac:dyDescent="0.25">
      <c r="A4017" t="str">
        <f t="shared" si="62"/>
        <v>MD_GC_242</v>
      </c>
      <c r="B4017">
        <v>242</v>
      </c>
      <c r="C4017" t="s">
        <v>10</v>
      </c>
      <c r="D4017" s="83">
        <v>1.08E-5</v>
      </c>
      <c r="E4017" t="s">
        <v>41</v>
      </c>
      <c r="F4017" t="s">
        <v>47</v>
      </c>
    </row>
    <row r="4018" spans="1:6" x14ac:dyDescent="0.25">
      <c r="A4018" t="str">
        <f t="shared" si="62"/>
        <v>MD_GC_244</v>
      </c>
      <c r="B4018">
        <v>244</v>
      </c>
      <c r="C4018" t="s">
        <v>10</v>
      </c>
      <c r="D4018" s="83">
        <v>9.9000000000000001E-6</v>
      </c>
      <c r="E4018" t="s">
        <v>41</v>
      </c>
      <c r="F4018" t="s">
        <v>47</v>
      </c>
    </row>
    <row r="4019" spans="1:6" x14ac:dyDescent="0.25">
      <c r="A4019" t="str">
        <f t="shared" si="62"/>
        <v>MD_GC_246</v>
      </c>
      <c r="B4019">
        <v>246</v>
      </c>
      <c r="C4019" t="s">
        <v>10</v>
      </c>
      <c r="D4019" s="83">
        <v>9.2E-6</v>
      </c>
      <c r="E4019" t="s">
        <v>41</v>
      </c>
      <c r="F4019" t="s">
        <v>47</v>
      </c>
    </row>
    <row r="4020" spans="1:6" x14ac:dyDescent="0.25">
      <c r="A4020" t="str">
        <f t="shared" si="62"/>
        <v>MD_GC_248</v>
      </c>
      <c r="B4020">
        <v>248</v>
      </c>
      <c r="C4020" t="s">
        <v>10</v>
      </c>
      <c r="D4020" s="83">
        <v>8.3000000000000002E-6</v>
      </c>
      <c r="E4020" t="s">
        <v>41</v>
      </c>
      <c r="F4020" t="s">
        <v>47</v>
      </c>
    </row>
    <row r="4021" spans="1:6" x14ac:dyDescent="0.25">
      <c r="A4021" t="str">
        <f t="shared" si="62"/>
        <v>MD_GC_250</v>
      </c>
      <c r="B4021">
        <v>250</v>
      </c>
      <c r="C4021" t="s">
        <v>10</v>
      </c>
      <c r="D4021" s="83">
        <v>7.5000000000000002E-6</v>
      </c>
      <c r="E4021" t="s">
        <v>41</v>
      </c>
      <c r="F4021" t="s">
        <v>47</v>
      </c>
    </row>
    <row r="4022" spans="1:6" x14ac:dyDescent="0.25">
      <c r="A4022" t="str">
        <f t="shared" si="62"/>
        <v>MD_GC_252</v>
      </c>
      <c r="B4022">
        <v>252</v>
      </c>
      <c r="C4022" t="s">
        <v>10</v>
      </c>
      <c r="D4022" s="83">
        <v>6.4999999999999996E-6</v>
      </c>
      <c r="E4022" t="s">
        <v>41</v>
      </c>
      <c r="F4022" t="s">
        <v>47</v>
      </c>
    </row>
    <row r="4023" spans="1:6" x14ac:dyDescent="0.25">
      <c r="A4023" t="str">
        <f t="shared" si="62"/>
        <v>MD_GC_254</v>
      </c>
      <c r="B4023">
        <v>254</v>
      </c>
      <c r="C4023" t="s">
        <v>10</v>
      </c>
      <c r="D4023" s="83">
        <v>5.8000000000000004E-6</v>
      </c>
      <c r="E4023" t="s">
        <v>41</v>
      </c>
      <c r="F4023" t="s">
        <v>47</v>
      </c>
    </row>
    <row r="4024" spans="1:6" x14ac:dyDescent="0.25">
      <c r="A4024" t="str">
        <f t="shared" si="62"/>
        <v>MD_GC_256</v>
      </c>
      <c r="B4024">
        <v>256</v>
      </c>
      <c r="C4024" t="s">
        <v>10</v>
      </c>
      <c r="D4024" s="83">
        <v>5.0000000000000004E-6</v>
      </c>
      <c r="E4024" t="s">
        <v>41</v>
      </c>
      <c r="F4024" t="s">
        <v>47</v>
      </c>
    </row>
    <row r="4025" spans="1:6" x14ac:dyDescent="0.25">
      <c r="A4025" t="str">
        <f t="shared" si="62"/>
        <v>MD_GC_258</v>
      </c>
      <c r="B4025">
        <v>258</v>
      </c>
      <c r="C4025" t="s">
        <v>10</v>
      </c>
      <c r="D4025" s="83">
        <v>4.1999999999999996E-6</v>
      </c>
      <c r="E4025" t="s">
        <v>41</v>
      </c>
      <c r="F4025" t="s">
        <v>47</v>
      </c>
    </row>
    <row r="4026" spans="1:6" x14ac:dyDescent="0.25">
      <c r="A4026" t="str">
        <f t="shared" si="62"/>
        <v>MD_GC_260</v>
      </c>
      <c r="B4026">
        <v>260</v>
      </c>
      <c r="C4026" t="s">
        <v>10</v>
      </c>
      <c r="D4026" s="83">
        <v>3.3000000000000002E-6</v>
      </c>
      <c r="E4026" t="s">
        <v>41</v>
      </c>
      <c r="F4026" t="s">
        <v>47</v>
      </c>
    </row>
    <row r="4027" spans="1:6" x14ac:dyDescent="0.25">
      <c r="A4027" t="str">
        <f t="shared" si="62"/>
        <v>MD_GC_262</v>
      </c>
      <c r="B4027">
        <v>262</v>
      </c>
      <c r="C4027" t="s">
        <v>10</v>
      </c>
      <c r="D4027" s="83">
        <v>3.0000000000000001E-6</v>
      </c>
      <c r="E4027" t="s">
        <v>41</v>
      </c>
      <c r="F4027" t="s">
        <v>47</v>
      </c>
    </row>
    <row r="4028" spans="1:6" x14ac:dyDescent="0.25">
      <c r="A4028" t="str">
        <f t="shared" si="62"/>
        <v>MD_GC_264</v>
      </c>
      <c r="B4028">
        <v>264</v>
      </c>
      <c r="C4028" t="s">
        <v>10</v>
      </c>
      <c r="D4028" s="83">
        <v>2.7999999999999999E-6</v>
      </c>
      <c r="E4028" t="s">
        <v>41</v>
      </c>
      <c r="F4028" t="s">
        <v>47</v>
      </c>
    </row>
    <row r="4029" spans="1:6" x14ac:dyDescent="0.25">
      <c r="A4029" t="str">
        <f t="shared" si="62"/>
        <v>MD_GC_266</v>
      </c>
      <c r="B4029">
        <v>266</v>
      </c>
      <c r="C4029" t="s">
        <v>10</v>
      </c>
      <c r="D4029" s="83">
        <v>2.5000000000000002E-6</v>
      </c>
      <c r="E4029" t="s">
        <v>41</v>
      </c>
      <c r="F4029" t="s">
        <v>47</v>
      </c>
    </row>
    <row r="4030" spans="1:6" x14ac:dyDescent="0.25">
      <c r="A4030" t="str">
        <f t="shared" si="62"/>
        <v>MD_GC_268</v>
      </c>
      <c r="B4030">
        <v>268</v>
      </c>
      <c r="C4030" t="s">
        <v>10</v>
      </c>
      <c r="D4030" s="83">
        <v>2.2000000000000001E-6</v>
      </c>
      <c r="E4030" t="s">
        <v>41</v>
      </c>
      <c r="F4030" t="s">
        <v>47</v>
      </c>
    </row>
    <row r="4031" spans="1:6" x14ac:dyDescent="0.25">
      <c r="A4031" t="str">
        <f t="shared" si="62"/>
        <v>MD_GC_270</v>
      </c>
      <c r="B4031">
        <v>270</v>
      </c>
      <c r="C4031" t="s">
        <v>10</v>
      </c>
      <c r="D4031" s="83">
        <v>1.7999999999999999E-6</v>
      </c>
      <c r="E4031" t="s">
        <v>41</v>
      </c>
      <c r="F4031" t="s">
        <v>47</v>
      </c>
    </row>
    <row r="4032" spans="1:6" x14ac:dyDescent="0.25">
      <c r="A4032" t="str">
        <f t="shared" si="62"/>
        <v>MD_GC_272</v>
      </c>
      <c r="B4032">
        <v>272</v>
      </c>
      <c r="C4032" t="s">
        <v>10</v>
      </c>
      <c r="D4032" s="83">
        <v>1.5999999999999999E-6</v>
      </c>
      <c r="E4032" t="s">
        <v>41</v>
      </c>
      <c r="F4032" t="s">
        <v>47</v>
      </c>
    </row>
    <row r="4033" spans="1:6" x14ac:dyDescent="0.25">
      <c r="A4033" t="str">
        <f t="shared" si="62"/>
        <v>MD_GC_274</v>
      </c>
      <c r="B4033">
        <v>274</v>
      </c>
      <c r="C4033" t="s">
        <v>10</v>
      </c>
      <c r="D4033" s="83">
        <v>1.3E-6</v>
      </c>
      <c r="E4033" t="s">
        <v>41</v>
      </c>
      <c r="F4033" t="s">
        <v>47</v>
      </c>
    </row>
    <row r="4034" spans="1:6" x14ac:dyDescent="0.25">
      <c r="A4034" t="str">
        <f t="shared" ref="A4034:A4097" si="63">C4034&amp;"_"&amp;E4034&amp;"_"&amp;B4034</f>
        <v>MD_GC_276</v>
      </c>
      <c r="B4034">
        <v>276</v>
      </c>
      <c r="C4034" t="s">
        <v>10</v>
      </c>
      <c r="D4034" s="83">
        <v>9.9999999999999995E-7</v>
      </c>
      <c r="E4034" t="s">
        <v>41</v>
      </c>
      <c r="F4034" t="s">
        <v>47</v>
      </c>
    </row>
    <row r="4035" spans="1:6" x14ac:dyDescent="0.25">
      <c r="A4035" t="str">
        <f t="shared" si="63"/>
        <v>MD_GC_278</v>
      </c>
      <c r="B4035">
        <v>278</v>
      </c>
      <c r="C4035" t="s">
        <v>10</v>
      </c>
      <c r="D4035" s="83">
        <v>7.9999999999999996E-7</v>
      </c>
      <c r="E4035" t="s">
        <v>41</v>
      </c>
      <c r="F4035" t="s">
        <v>47</v>
      </c>
    </row>
    <row r="4036" spans="1:6" x14ac:dyDescent="0.25">
      <c r="A4036" t="str">
        <f t="shared" si="63"/>
        <v>MD_GC_280</v>
      </c>
      <c r="B4036">
        <v>280</v>
      </c>
      <c r="C4036" t="s">
        <v>10</v>
      </c>
      <c r="D4036">
        <v>0</v>
      </c>
      <c r="E4036" t="s">
        <v>41</v>
      </c>
      <c r="F4036" t="s">
        <v>47</v>
      </c>
    </row>
    <row r="4037" spans="1:6" x14ac:dyDescent="0.25">
      <c r="A4037" t="str">
        <f t="shared" si="63"/>
        <v>MD_GC_282</v>
      </c>
      <c r="B4037">
        <v>282</v>
      </c>
      <c r="C4037" t="s">
        <v>10</v>
      </c>
      <c r="D4037">
        <v>0</v>
      </c>
      <c r="E4037" t="s">
        <v>41</v>
      </c>
      <c r="F4037" t="s">
        <v>47</v>
      </c>
    </row>
    <row r="4038" spans="1:6" x14ac:dyDescent="0.25">
      <c r="A4038" t="str">
        <f t="shared" si="63"/>
        <v>MD_GC_284</v>
      </c>
      <c r="B4038">
        <v>284</v>
      </c>
      <c r="C4038" t="s">
        <v>10</v>
      </c>
      <c r="D4038">
        <v>0</v>
      </c>
      <c r="E4038" t="s">
        <v>41</v>
      </c>
      <c r="F4038" t="s">
        <v>47</v>
      </c>
    </row>
    <row r="4039" spans="1:6" x14ac:dyDescent="0.25">
      <c r="A4039" t="str">
        <f t="shared" si="63"/>
        <v>MD_GC_286</v>
      </c>
      <c r="B4039">
        <v>286</v>
      </c>
      <c r="C4039" t="s">
        <v>10</v>
      </c>
      <c r="D4039">
        <v>0</v>
      </c>
      <c r="E4039" t="s">
        <v>41</v>
      </c>
      <c r="F4039" t="s">
        <v>47</v>
      </c>
    </row>
    <row r="4040" spans="1:6" x14ac:dyDescent="0.25">
      <c r="A4040" t="str">
        <f t="shared" si="63"/>
        <v>MD_GC_288</v>
      </c>
      <c r="B4040">
        <v>288</v>
      </c>
      <c r="C4040" t="s">
        <v>10</v>
      </c>
      <c r="D4040">
        <v>0</v>
      </c>
      <c r="E4040" t="s">
        <v>41</v>
      </c>
      <c r="F4040" t="s">
        <v>47</v>
      </c>
    </row>
    <row r="4041" spans="1:6" x14ac:dyDescent="0.25">
      <c r="A4041" t="str">
        <f t="shared" si="63"/>
        <v>MD_GC_290</v>
      </c>
      <c r="B4041">
        <v>290</v>
      </c>
      <c r="C4041" t="s">
        <v>10</v>
      </c>
      <c r="D4041">
        <v>0</v>
      </c>
      <c r="E4041" t="s">
        <v>41</v>
      </c>
      <c r="F4041" t="s">
        <v>47</v>
      </c>
    </row>
    <row r="4042" spans="1:6" x14ac:dyDescent="0.25">
      <c r="A4042" t="str">
        <f t="shared" si="63"/>
        <v>MD_GC_292</v>
      </c>
      <c r="B4042">
        <v>292</v>
      </c>
      <c r="C4042" t="s">
        <v>10</v>
      </c>
      <c r="D4042">
        <v>0</v>
      </c>
      <c r="E4042" t="s">
        <v>41</v>
      </c>
      <c r="F4042" t="s">
        <v>47</v>
      </c>
    </row>
    <row r="4043" spans="1:6" x14ac:dyDescent="0.25">
      <c r="A4043" t="str">
        <f t="shared" si="63"/>
        <v>MD_GC_294</v>
      </c>
      <c r="B4043">
        <v>294</v>
      </c>
      <c r="C4043" t="s">
        <v>10</v>
      </c>
      <c r="D4043">
        <v>0</v>
      </c>
      <c r="E4043" t="s">
        <v>41</v>
      </c>
      <c r="F4043" t="s">
        <v>47</v>
      </c>
    </row>
    <row r="4044" spans="1:6" x14ac:dyDescent="0.25">
      <c r="A4044" t="str">
        <f t="shared" si="63"/>
        <v>MD_GC_296</v>
      </c>
      <c r="B4044">
        <v>296</v>
      </c>
      <c r="C4044" t="s">
        <v>10</v>
      </c>
      <c r="D4044">
        <v>0</v>
      </c>
      <c r="E4044" t="s">
        <v>41</v>
      </c>
      <c r="F4044" t="s">
        <v>47</v>
      </c>
    </row>
    <row r="4045" spans="1:6" x14ac:dyDescent="0.25">
      <c r="A4045" t="str">
        <f t="shared" si="63"/>
        <v>MD_GC_298</v>
      </c>
      <c r="B4045">
        <v>298</v>
      </c>
      <c r="C4045" t="s">
        <v>10</v>
      </c>
      <c r="D4045">
        <v>0</v>
      </c>
      <c r="E4045" t="s">
        <v>41</v>
      </c>
      <c r="F4045" t="s">
        <v>47</v>
      </c>
    </row>
    <row r="4046" spans="1:6" x14ac:dyDescent="0.25">
      <c r="A4046" t="str">
        <f t="shared" si="63"/>
        <v>MD_GC_300</v>
      </c>
      <c r="B4046">
        <v>300</v>
      </c>
      <c r="C4046" t="s">
        <v>10</v>
      </c>
      <c r="D4046">
        <v>0</v>
      </c>
      <c r="E4046" t="s">
        <v>41</v>
      </c>
      <c r="F4046" t="s">
        <v>47</v>
      </c>
    </row>
    <row r="4047" spans="1:6" x14ac:dyDescent="0.25">
      <c r="A4047" t="str">
        <f t="shared" si="63"/>
        <v>MD_GC_302</v>
      </c>
      <c r="B4047">
        <v>302</v>
      </c>
      <c r="C4047" t="s">
        <v>10</v>
      </c>
      <c r="D4047">
        <v>0</v>
      </c>
      <c r="E4047" t="s">
        <v>41</v>
      </c>
      <c r="F4047" t="s">
        <v>47</v>
      </c>
    </row>
    <row r="4048" spans="1:6" x14ac:dyDescent="0.25">
      <c r="A4048" t="str">
        <f t="shared" si="63"/>
        <v>MD_GC_304</v>
      </c>
      <c r="B4048">
        <v>304</v>
      </c>
      <c r="C4048" t="s">
        <v>10</v>
      </c>
      <c r="D4048">
        <v>0</v>
      </c>
      <c r="E4048" t="s">
        <v>41</v>
      </c>
      <c r="F4048" t="s">
        <v>47</v>
      </c>
    </row>
    <row r="4049" spans="1:6" x14ac:dyDescent="0.25">
      <c r="A4049" t="str">
        <f t="shared" si="63"/>
        <v>MD_GC_306</v>
      </c>
      <c r="B4049">
        <v>306</v>
      </c>
      <c r="C4049" t="s">
        <v>10</v>
      </c>
      <c r="D4049">
        <v>0</v>
      </c>
      <c r="E4049" t="s">
        <v>41</v>
      </c>
      <c r="F4049" t="s">
        <v>47</v>
      </c>
    </row>
    <row r="4050" spans="1:6" x14ac:dyDescent="0.25">
      <c r="A4050" t="str">
        <f t="shared" si="63"/>
        <v>MD_GC_308</v>
      </c>
      <c r="B4050">
        <v>308</v>
      </c>
      <c r="C4050" t="s">
        <v>10</v>
      </c>
      <c r="D4050">
        <v>0</v>
      </c>
      <c r="E4050" t="s">
        <v>41</v>
      </c>
      <c r="F4050" t="s">
        <v>47</v>
      </c>
    </row>
    <row r="4051" spans="1:6" x14ac:dyDescent="0.25">
      <c r="A4051" t="str">
        <f t="shared" si="63"/>
        <v>MD_GC_310</v>
      </c>
      <c r="B4051">
        <v>310</v>
      </c>
      <c r="C4051" t="s">
        <v>10</v>
      </c>
      <c r="D4051">
        <v>0</v>
      </c>
      <c r="E4051" t="s">
        <v>41</v>
      </c>
      <c r="F4051" t="s">
        <v>47</v>
      </c>
    </row>
    <row r="4052" spans="1:6" x14ac:dyDescent="0.25">
      <c r="A4052" t="str">
        <f t="shared" si="63"/>
        <v>MD_GC_312</v>
      </c>
      <c r="B4052">
        <v>312</v>
      </c>
      <c r="C4052" t="s">
        <v>10</v>
      </c>
      <c r="D4052">
        <v>0</v>
      </c>
      <c r="E4052" t="s">
        <v>41</v>
      </c>
      <c r="F4052" t="s">
        <v>47</v>
      </c>
    </row>
    <row r="4053" spans="1:6" x14ac:dyDescent="0.25">
      <c r="A4053" t="str">
        <f t="shared" si="63"/>
        <v>MD_GC_314</v>
      </c>
      <c r="B4053">
        <v>314</v>
      </c>
      <c r="C4053" t="s">
        <v>10</v>
      </c>
      <c r="D4053">
        <v>0</v>
      </c>
      <c r="E4053" t="s">
        <v>41</v>
      </c>
      <c r="F4053" t="s">
        <v>47</v>
      </c>
    </row>
    <row r="4054" spans="1:6" x14ac:dyDescent="0.25">
      <c r="A4054" t="str">
        <f t="shared" si="63"/>
        <v>MD_GC_316</v>
      </c>
      <c r="B4054">
        <v>316</v>
      </c>
      <c r="C4054" t="s">
        <v>10</v>
      </c>
      <c r="D4054">
        <v>0</v>
      </c>
      <c r="E4054" t="s">
        <v>41</v>
      </c>
      <c r="F4054" t="s">
        <v>47</v>
      </c>
    </row>
    <row r="4055" spans="1:6" x14ac:dyDescent="0.25">
      <c r="A4055" t="str">
        <f t="shared" si="63"/>
        <v>MD_GC_318</v>
      </c>
      <c r="B4055">
        <v>318</v>
      </c>
      <c r="C4055" t="s">
        <v>10</v>
      </c>
      <c r="D4055">
        <v>0</v>
      </c>
      <c r="E4055" t="s">
        <v>41</v>
      </c>
      <c r="F4055" t="s">
        <v>47</v>
      </c>
    </row>
    <row r="4056" spans="1:6" x14ac:dyDescent="0.25">
      <c r="A4056" t="str">
        <f t="shared" si="63"/>
        <v>MD_GC_320</v>
      </c>
      <c r="B4056">
        <v>320</v>
      </c>
      <c r="C4056" t="s">
        <v>10</v>
      </c>
      <c r="D4056">
        <v>0</v>
      </c>
      <c r="E4056" t="s">
        <v>41</v>
      </c>
      <c r="F4056" t="s">
        <v>47</v>
      </c>
    </row>
    <row r="4057" spans="1:6" x14ac:dyDescent="0.25">
      <c r="A4057" t="str">
        <f t="shared" si="63"/>
        <v>MD_GC_322</v>
      </c>
      <c r="B4057">
        <v>322</v>
      </c>
      <c r="C4057" t="s">
        <v>10</v>
      </c>
      <c r="D4057">
        <v>0</v>
      </c>
      <c r="E4057" t="s">
        <v>41</v>
      </c>
      <c r="F4057" t="s">
        <v>47</v>
      </c>
    </row>
    <row r="4058" spans="1:6" x14ac:dyDescent="0.25">
      <c r="A4058" t="str">
        <f t="shared" si="63"/>
        <v>MD_GC_324</v>
      </c>
      <c r="B4058">
        <v>324</v>
      </c>
      <c r="C4058" t="s">
        <v>10</v>
      </c>
      <c r="D4058">
        <v>0</v>
      </c>
      <c r="E4058" t="s">
        <v>41</v>
      </c>
      <c r="F4058" t="s">
        <v>47</v>
      </c>
    </row>
    <row r="4059" spans="1:6" x14ac:dyDescent="0.25">
      <c r="A4059" t="str">
        <f t="shared" si="63"/>
        <v>MD_GC_326</v>
      </c>
      <c r="B4059">
        <v>326</v>
      </c>
      <c r="C4059" t="s">
        <v>10</v>
      </c>
      <c r="D4059">
        <v>0</v>
      </c>
      <c r="E4059" t="s">
        <v>41</v>
      </c>
      <c r="F4059" t="s">
        <v>47</v>
      </c>
    </row>
    <row r="4060" spans="1:6" x14ac:dyDescent="0.25">
      <c r="A4060" t="str">
        <f t="shared" si="63"/>
        <v>MD_GC_328</v>
      </c>
      <c r="B4060">
        <v>328</v>
      </c>
      <c r="C4060" t="s">
        <v>10</v>
      </c>
      <c r="D4060">
        <v>0</v>
      </c>
      <c r="E4060" t="s">
        <v>41</v>
      </c>
      <c r="F4060" t="s">
        <v>47</v>
      </c>
    </row>
    <row r="4061" spans="1:6" x14ac:dyDescent="0.25">
      <c r="A4061" t="str">
        <f t="shared" si="63"/>
        <v>MD_GC_330</v>
      </c>
      <c r="B4061">
        <v>330</v>
      </c>
      <c r="C4061" t="s">
        <v>10</v>
      </c>
      <c r="D4061">
        <v>0</v>
      </c>
      <c r="E4061" t="s">
        <v>41</v>
      </c>
      <c r="F4061" t="s">
        <v>47</v>
      </c>
    </row>
    <row r="4062" spans="1:6" x14ac:dyDescent="0.25">
      <c r="A4062" t="str">
        <f t="shared" si="63"/>
        <v>MD_GC_332</v>
      </c>
      <c r="B4062">
        <v>332</v>
      </c>
      <c r="C4062" t="s">
        <v>10</v>
      </c>
      <c r="D4062">
        <v>0</v>
      </c>
      <c r="E4062" t="s">
        <v>41</v>
      </c>
      <c r="F4062" t="s">
        <v>47</v>
      </c>
    </row>
    <row r="4063" spans="1:6" x14ac:dyDescent="0.25">
      <c r="A4063" t="str">
        <f t="shared" si="63"/>
        <v>MD_GC_334</v>
      </c>
      <c r="B4063">
        <v>334</v>
      </c>
      <c r="C4063" t="s">
        <v>10</v>
      </c>
      <c r="D4063">
        <v>0</v>
      </c>
      <c r="E4063" t="s">
        <v>41</v>
      </c>
      <c r="F4063" t="s">
        <v>47</v>
      </c>
    </row>
    <row r="4064" spans="1:6" x14ac:dyDescent="0.25">
      <c r="A4064" t="str">
        <f t="shared" si="63"/>
        <v>MD_GC_336</v>
      </c>
      <c r="B4064">
        <v>336</v>
      </c>
      <c r="C4064" t="s">
        <v>10</v>
      </c>
      <c r="D4064">
        <v>0</v>
      </c>
      <c r="E4064" t="s">
        <v>41</v>
      </c>
      <c r="F4064" t="s">
        <v>47</v>
      </c>
    </row>
    <row r="4065" spans="1:6" x14ac:dyDescent="0.25">
      <c r="A4065" t="str">
        <f t="shared" si="63"/>
        <v>MD_GC_338</v>
      </c>
      <c r="B4065">
        <v>338</v>
      </c>
      <c r="C4065" t="s">
        <v>10</v>
      </c>
      <c r="D4065">
        <v>0</v>
      </c>
      <c r="E4065" t="s">
        <v>41</v>
      </c>
      <c r="F4065" t="s">
        <v>47</v>
      </c>
    </row>
    <row r="4066" spans="1:6" x14ac:dyDescent="0.25">
      <c r="A4066" t="str">
        <f t="shared" si="63"/>
        <v>MD_GC_340</v>
      </c>
      <c r="B4066">
        <v>340</v>
      </c>
      <c r="C4066" t="s">
        <v>10</v>
      </c>
      <c r="D4066">
        <v>0</v>
      </c>
      <c r="E4066" t="s">
        <v>41</v>
      </c>
      <c r="F4066" t="s">
        <v>47</v>
      </c>
    </row>
    <row r="4067" spans="1:6" x14ac:dyDescent="0.25">
      <c r="A4067" t="str">
        <f t="shared" si="63"/>
        <v>MD_GC_342</v>
      </c>
      <c r="B4067">
        <v>342</v>
      </c>
      <c r="C4067" t="s">
        <v>10</v>
      </c>
      <c r="D4067">
        <v>0</v>
      </c>
      <c r="E4067" t="s">
        <v>41</v>
      </c>
      <c r="F4067" t="s">
        <v>47</v>
      </c>
    </row>
    <row r="4068" spans="1:6" x14ac:dyDescent="0.25">
      <c r="A4068" t="str">
        <f t="shared" si="63"/>
        <v>MD_GC_344</v>
      </c>
      <c r="B4068">
        <v>344</v>
      </c>
      <c r="C4068" t="s">
        <v>10</v>
      </c>
      <c r="D4068">
        <v>0</v>
      </c>
      <c r="E4068" t="s">
        <v>41</v>
      </c>
      <c r="F4068" t="s">
        <v>47</v>
      </c>
    </row>
    <row r="4069" spans="1:6" x14ac:dyDescent="0.25">
      <c r="A4069" t="str">
        <f t="shared" si="63"/>
        <v>MD_GC_346</v>
      </c>
      <c r="B4069">
        <v>346</v>
      </c>
      <c r="C4069" t="s">
        <v>10</v>
      </c>
      <c r="D4069">
        <v>0</v>
      </c>
      <c r="E4069" t="s">
        <v>41</v>
      </c>
      <c r="F4069" t="s">
        <v>47</v>
      </c>
    </row>
    <row r="4070" spans="1:6" x14ac:dyDescent="0.25">
      <c r="A4070" t="str">
        <f t="shared" si="63"/>
        <v>MD_GC_348</v>
      </c>
      <c r="B4070">
        <v>348</v>
      </c>
      <c r="C4070" t="s">
        <v>10</v>
      </c>
      <c r="D4070">
        <v>0</v>
      </c>
      <c r="E4070" t="s">
        <v>41</v>
      </c>
      <c r="F4070" t="s">
        <v>47</v>
      </c>
    </row>
    <row r="4071" spans="1:6" x14ac:dyDescent="0.25">
      <c r="A4071" t="str">
        <f t="shared" si="63"/>
        <v>MD_GC_350</v>
      </c>
      <c r="B4071">
        <v>350</v>
      </c>
      <c r="C4071" t="s">
        <v>10</v>
      </c>
      <c r="D4071">
        <v>0</v>
      </c>
      <c r="E4071" t="s">
        <v>41</v>
      </c>
      <c r="F4071" t="s">
        <v>47</v>
      </c>
    </row>
    <row r="4072" spans="1:6" x14ac:dyDescent="0.25">
      <c r="A4072" t="str">
        <f t="shared" si="63"/>
        <v>MD_GC_352</v>
      </c>
      <c r="B4072">
        <v>352</v>
      </c>
      <c r="C4072" t="s">
        <v>10</v>
      </c>
      <c r="D4072">
        <v>0</v>
      </c>
      <c r="E4072" t="s">
        <v>41</v>
      </c>
      <c r="F4072" t="s">
        <v>47</v>
      </c>
    </row>
    <row r="4073" spans="1:6" x14ac:dyDescent="0.25">
      <c r="A4073" t="str">
        <f t="shared" si="63"/>
        <v>MD_GC_354</v>
      </c>
      <c r="B4073">
        <v>354</v>
      </c>
      <c r="C4073" t="s">
        <v>10</v>
      </c>
      <c r="D4073">
        <v>0</v>
      </c>
      <c r="E4073" t="s">
        <v>41</v>
      </c>
      <c r="F4073" t="s">
        <v>47</v>
      </c>
    </row>
    <row r="4074" spans="1:6" x14ac:dyDescent="0.25">
      <c r="A4074" t="str">
        <f t="shared" si="63"/>
        <v>MD_GC_356</v>
      </c>
      <c r="B4074">
        <v>356</v>
      </c>
      <c r="C4074" t="s">
        <v>10</v>
      </c>
      <c r="D4074">
        <v>0</v>
      </c>
      <c r="E4074" t="s">
        <v>41</v>
      </c>
      <c r="F4074" t="s">
        <v>47</v>
      </c>
    </row>
    <row r="4075" spans="1:6" x14ac:dyDescent="0.25">
      <c r="A4075" t="str">
        <f t="shared" si="63"/>
        <v>MD_GC_358</v>
      </c>
      <c r="B4075">
        <v>358</v>
      </c>
      <c r="C4075" t="s">
        <v>10</v>
      </c>
      <c r="D4075">
        <v>0</v>
      </c>
      <c r="E4075" t="s">
        <v>41</v>
      </c>
      <c r="F4075" t="s">
        <v>47</v>
      </c>
    </row>
    <row r="4076" spans="1:6" x14ac:dyDescent="0.25">
      <c r="A4076" t="str">
        <f t="shared" si="63"/>
        <v>MD_GC_360</v>
      </c>
      <c r="B4076">
        <v>360</v>
      </c>
      <c r="C4076" t="s">
        <v>10</v>
      </c>
      <c r="D4076">
        <v>0</v>
      </c>
      <c r="E4076" t="s">
        <v>41</v>
      </c>
      <c r="F4076" t="s">
        <v>47</v>
      </c>
    </row>
    <row r="4077" spans="1:6" x14ac:dyDescent="0.25">
      <c r="A4077" t="str">
        <f t="shared" si="63"/>
        <v>MD_GC_362</v>
      </c>
      <c r="B4077">
        <v>362</v>
      </c>
      <c r="C4077" t="s">
        <v>10</v>
      </c>
      <c r="D4077">
        <v>0</v>
      </c>
      <c r="E4077" t="s">
        <v>41</v>
      </c>
      <c r="F4077" t="s">
        <v>47</v>
      </c>
    </row>
    <row r="4078" spans="1:6" x14ac:dyDescent="0.25">
      <c r="A4078" t="str">
        <f t="shared" si="63"/>
        <v>MD_GC_364</v>
      </c>
      <c r="B4078">
        <v>364</v>
      </c>
      <c r="C4078" t="s">
        <v>10</v>
      </c>
      <c r="D4078">
        <v>0</v>
      </c>
      <c r="E4078" t="s">
        <v>41</v>
      </c>
      <c r="F4078" t="s">
        <v>47</v>
      </c>
    </row>
    <row r="4079" spans="1:6" x14ac:dyDescent="0.25">
      <c r="A4079" t="str">
        <f t="shared" si="63"/>
        <v>MD_GC_366</v>
      </c>
      <c r="B4079">
        <v>366</v>
      </c>
      <c r="C4079" t="s">
        <v>10</v>
      </c>
      <c r="D4079">
        <v>0</v>
      </c>
      <c r="E4079" t="s">
        <v>41</v>
      </c>
      <c r="F4079" t="s">
        <v>47</v>
      </c>
    </row>
    <row r="4080" spans="1:6" x14ac:dyDescent="0.25">
      <c r="A4080" t="str">
        <f t="shared" si="63"/>
        <v>MD_GC_368</v>
      </c>
      <c r="B4080">
        <v>368</v>
      </c>
      <c r="C4080" t="s">
        <v>10</v>
      </c>
      <c r="D4080">
        <v>0</v>
      </c>
      <c r="E4080" t="s">
        <v>41</v>
      </c>
      <c r="F4080" t="s">
        <v>47</v>
      </c>
    </row>
    <row r="4081" spans="1:6" x14ac:dyDescent="0.25">
      <c r="A4081" t="str">
        <f t="shared" si="63"/>
        <v>MD_GC_370</v>
      </c>
      <c r="B4081">
        <v>370</v>
      </c>
      <c r="C4081" t="s">
        <v>10</v>
      </c>
      <c r="D4081">
        <v>0</v>
      </c>
      <c r="E4081" t="s">
        <v>41</v>
      </c>
      <c r="F4081" t="s">
        <v>47</v>
      </c>
    </row>
    <row r="4082" spans="1:6" x14ac:dyDescent="0.25">
      <c r="A4082" t="str">
        <f t="shared" si="63"/>
        <v>MD_GC_372</v>
      </c>
      <c r="B4082">
        <v>372</v>
      </c>
      <c r="C4082" t="s">
        <v>10</v>
      </c>
      <c r="D4082">
        <v>0</v>
      </c>
      <c r="E4082" t="s">
        <v>41</v>
      </c>
      <c r="F4082" t="s">
        <v>47</v>
      </c>
    </row>
    <row r="4083" spans="1:6" x14ac:dyDescent="0.25">
      <c r="A4083" t="str">
        <f t="shared" si="63"/>
        <v>MD_GC_374</v>
      </c>
      <c r="B4083">
        <v>374</v>
      </c>
      <c r="C4083" t="s">
        <v>10</v>
      </c>
      <c r="D4083">
        <v>0</v>
      </c>
      <c r="E4083" t="s">
        <v>41</v>
      </c>
      <c r="F4083" t="s">
        <v>47</v>
      </c>
    </row>
    <row r="4084" spans="1:6" x14ac:dyDescent="0.25">
      <c r="A4084" t="str">
        <f t="shared" si="63"/>
        <v>MD_GC_376</v>
      </c>
      <c r="B4084">
        <v>376</v>
      </c>
      <c r="C4084" t="s">
        <v>10</v>
      </c>
      <c r="D4084">
        <v>0</v>
      </c>
      <c r="E4084" t="s">
        <v>41</v>
      </c>
      <c r="F4084" t="s">
        <v>47</v>
      </c>
    </row>
    <row r="4085" spans="1:6" x14ac:dyDescent="0.25">
      <c r="A4085" t="str">
        <f t="shared" si="63"/>
        <v>MD_GC_378</v>
      </c>
      <c r="B4085">
        <v>378</v>
      </c>
      <c r="C4085" t="s">
        <v>10</v>
      </c>
      <c r="D4085">
        <v>0</v>
      </c>
      <c r="E4085" t="s">
        <v>41</v>
      </c>
      <c r="F4085" t="s">
        <v>47</v>
      </c>
    </row>
    <row r="4086" spans="1:6" x14ac:dyDescent="0.25">
      <c r="A4086" t="str">
        <f t="shared" si="63"/>
        <v>MD_GC_380</v>
      </c>
      <c r="B4086">
        <v>380</v>
      </c>
      <c r="C4086" t="s">
        <v>10</v>
      </c>
      <c r="D4086">
        <v>0</v>
      </c>
      <c r="E4086" t="s">
        <v>41</v>
      </c>
      <c r="F4086" t="s">
        <v>47</v>
      </c>
    </row>
    <row r="4087" spans="1:6" x14ac:dyDescent="0.25">
      <c r="A4087" t="str">
        <f t="shared" si="63"/>
        <v>MD_GC_382</v>
      </c>
      <c r="B4087">
        <v>382</v>
      </c>
      <c r="C4087" t="s">
        <v>10</v>
      </c>
      <c r="D4087">
        <v>0</v>
      </c>
      <c r="E4087" t="s">
        <v>41</v>
      </c>
      <c r="F4087" t="s">
        <v>47</v>
      </c>
    </row>
    <row r="4088" spans="1:6" x14ac:dyDescent="0.25">
      <c r="A4088" t="str">
        <f t="shared" si="63"/>
        <v>MD_GC_384</v>
      </c>
      <c r="B4088">
        <v>384</v>
      </c>
      <c r="C4088" t="s">
        <v>10</v>
      </c>
      <c r="D4088">
        <v>0</v>
      </c>
      <c r="E4088" t="s">
        <v>41</v>
      </c>
      <c r="F4088" t="s">
        <v>47</v>
      </c>
    </row>
    <row r="4089" spans="1:6" x14ac:dyDescent="0.25">
      <c r="A4089" t="str">
        <f t="shared" si="63"/>
        <v>MD_GC_386</v>
      </c>
      <c r="B4089">
        <v>386</v>
      </c>
      <c r="C4089" t="s">
        <v>10</v>
      </c>
      <c r="D4089">
        <v>0</v>
      </c>
      <c r="E4089" t="s">
        <v>41</v>
      </c>
      <c r="F4089" t="s">
        <v>47</v>
      </c>
    </row>
    <row r="4090" spans="1:6" x14ac:dyDescent="0.25">
      <c r="A4090" t="str">
        <f t="shared" si="63"/>
        <v>MD_GC_388</v>
      </c>
      <c r="B4090">
        <v>388</v>
      </c>
      <c r="C4090" t="s">
        <v>10</v>
      </c>
      <c r="D4090">
        <v>0</v>
      </c>
      <c r="E4090" t="s">
        <v>41</v>
      </c>
      <c r="F4090" t="s">
        <v>47</v>
      </c>
    </row>
    <row r="4091" spans="1:6" x14ac:dyDescent="0.25">
      <c r="A4091" t="str">
        <f t="shared" si="63"/>
        <v>MD_GC_390</v>
      </c>
      <c r="B4091">
        <v>390</v>
      </c>
      <c r="C4091" t="s">
        <v>10</v>
      </c>
      <c r="D4091">
        <v>0</v>
      </c>
      <c r="E4091" t="s">
        <v>41</v>
      </c>
      <c r="F4091" t="s">
        <v>47</v>
      </c>
    </row>
    <row r="4092" spans="1:6" x14ac:dyDescent="0.25">
      <c r="A4092" t="str">
        <f t="shared" si="63"/>
        <v>MD_GC_392</v>
      </c>
      <c r="B4092">
        <v>392</v>
      </c>
      <c r="C4092" t="s">
        <v>10</v>
      </c>
      <c r="D4092">
        <v>0</v>
      </c>
      <c r="E4092" t="s">
        <v>41</v>
      </c>
      <c r="F4092" t="s">
        <v>47</v>
      </c>
    </row>
    <row r="4093" spans="1:6" x14ac:dyDescent="0.25">
      <c r="A4093" t="str">
        <f t="shared" si="63"/>
        <v>MD_GC_394</v>
      </c>
      <c r="B4093">
        <v>394</v>
      </c>
      <c r="C4093" t="s">
        <v>10</v>
      </c>
      <c r="D4093">
        <v>0</v>
      </c>
      <c r="E4093" t="s">
        <v>41</v>
      </c>
      <c r="F4093" t="s">
        <v>47</v>
      </c>
    </row>
    <row r="4094" spans="1:6" x14ac:dyDescent="0.25">
      <c r="A4094" t="str">
        <f t="shared" si="63"/>
        <v>MD_GC_396</v>
      </c>
      <c r="B4094">
        <v>396</v>
      </c>
      <c r="C4094" t="s">
        <v>10</v>
      </c>
      <c r="D4094">
        <v>0</v>
      </c>
      <c r="E4094" t="s">
        <v>41</v>
      </c>
      <c r="F4094" t="s">
        <v>47</v>
      </c>
    </row>
    <row r="4095" spans="1:6" x14ac:dyDescent="0.25">
      <c r="A4095" t="str">
        <f t="shared" si="63"/>
        <v>MD_GC_398</v>
      </c>
      <c r="B4095">
        <v>398</v>
      </c>
      <c r="C4095" t="s">
        <v>10</v>
      </c>
      <c r="D4095">
        <v>0</v>
      </c>
      <c r="E4095" t="s">
        <v>41</v>
      </c>
      <c r="F4095" t="s">
        <v>47</v>
      </c>
    </row>
    <row r="4096" spans="1:6" x14ac:dyDescent="0.25">
      <c r="A4096" t="str">
        <f t="shared" si="63"/>
        <v>MD_GC_400</v>
      </c>
      <c r="B4096">
        <v>400</v>
      </c>
      <c r="C4096" t="s">
        <v>10</v>
      </c>
      <c r="D4096">
        <v>0</v>
      </c>
      <c r="E4096" t="s">
        <v>41</v>
      </c>
      <c r="F4096" t="s">
        <v>47</v>
      </c>
    </row>
    <row r="4097" spans="1:6" x14ac:dyDescent="0.25">
      <c r="A4097" t="str">
        <f t="shared" si="63"/>
        <v>MD_GC_402</v>
      </c>
      <c r="B4097">
        <v>402</v>
      </c>
      <c r="C4097" t="s">
        <v>10</v>
      </c>
      <c r="D4097">
        <v>0</v>
      </c>
      <c r="E4097" t="s">
        <v>41</v>
      </c>
      <c r="F4097" t="s">
        <v>47</v>
      </c>
    </row>
    <row r="4098" spans="1:6" x14ac:dyDescent="0.25">
      <c r="A4098" t="str">
        <f t="shared" ref="A4098:A4161" si="64">C4098&amp;"_"&amp;E4098&amp;"_"&amp;B4098</f>
        <v>MD_GC_404</v>
      </c>
      <c r="B4098">
        <v>404</v>
      </c>
      <c r="C4098" t="s">
        <v>10</v>
      </c>
      <c r="D4098">
        <v>0</v>
      </c>
      <c r="E4098" t="s">
        <v>41</v>
      </c>
      <c r="F4098" t="s">
        <v>47</v>
      </c>
    </row>
    <row r="4099" spans="1:6" x14ac:dyDescent="0.25">
      <c r="A4099" t="str">
        <f t="shared" si="64"/>
        <v>MD_GC_406</v>
      </c>
      <c r="B4099">
        <v>406</v>
      </c>
      <c r="C4099" t="s">
        <v>10</v>
      </c>
      <c r="D4099">
        <v>0</v>
      </c>
      <c r="E4099" t="s">
        <v>41</v>
      </c>
      <c r="F4099" t="s">
        <v>47</v>
      </c>
    </row>
    <row r="4100" spans="1:6" x14ac:dyDescent="0.25">
      <c r="A4100" t="str">
        <f t="shared" si="64"/>
        <v>MD_GC_408</v>
      </c>
      <c r="B4100">
        <v>408</v>
      </c>
      <c r="C4100" t="s">
        <v>10</v>
      </c>
      <c r="D4100">
        <v>0</v>
      </c>
      <c r="E4100" t="s">
        <v>41</v>
      </c>
      <c r="F4100" t="s">
        <v>47</v>
      </c>
    </row>
    <row r="4101" spans="1:6" x14ac:dyDescent="0.25">
      <c r="A4101" t="str">
        <f t="shared" si="64"/>
        <v>MD_GC_410</v>
      </c>
      <c r="B4101">
        <v>410</v>
      </c>
      <c r="C4101" t="s">
        <v>10</v>
      </c>
      <c r="D4101">
        <v>0</v>
      </c>
      <c r="E4101" t="s">
        <v>41</v>
      </c>
      <c r="F4101" t="s">
        <v>47</v>
      </c>
    </row>
    <row r="4102" spans="1:6" x14ac:dyDescent="0.25">
      <c r="A4102" t="str">
        <f t="shared" si="64"/>
        <v>HV_Dist_0</v>
      </c>
      <c r="B4102">
        <v>0</v>
      </c>
      <c r="C4102" t="s">
        <v>11</v>
      </c>
      <c r="D4102">
        <v>0.19375529999999999</v>
      </c>
      <c r="E4102" t="s">
        <v>40</v>
      </c>
      <c r="F4102" t="s">
        <v>47</v>
      </c>
    </row>
    <row r="4103" spans="1:6" x14ac:dyDescent="0.25">
      <c r="A4103" t="str">
        <f t="shared" si="64"/>
        <v>HV_Dist_2</v>
      </c>
      <c r="B4103">
        <v>2</v>
      </c>
      <c r="C4103" t="s">
        <v>11</v>
      </c>
      <c r="D4103">
        <v>0.16029489999999999</v>
      </c>
      <c r="E4103" t="s">
        <v>40</v>
      </c>
      <c r="F4103" t="s">
        <v>47</v>
      </c>
    </row>
    <row r="4104" spans="1:6" x14ac:dyDescent="0.25">
      <c r="A4104" t="str">
        <f t="shared" si="64"/>
        <v>HV_Dist_4</v>
      </c>
      <c r="B4104">
        <v>4</v>
      </c>
      <c r="C4104" t="s">
        <v>11</v>
      </c>
      <c r="D4104">
        <v>0.1077205</v>
      </c>
      <c r="E4104" t="s">
        <v>40</v>
      </c>
      <c r="F4104" t="s">
        <v>47</v>
      </c>
    </row>
    <row r="4105" spans="1:6" x14ac:dyDescent="0.25">
      <c r="A4105" t="str">
        <f t="shared" si="64"/>
        <v>HV_Dist_6</v>
      </c>
      <c r="B4105">
        <v>6</v>
      </c>
      <c r="C4105" t="s">
        <v>11</v>
      </c>
      <c r="D4105">
        <v>7.08564E-2</v>
      </c>
      <c r="E4105" t="s">
        <v>40</v>
      </c>
      <c r="F4105" t="s">
        <v>47</v>
      </c>
    </row>
    <row r="4106" spans="1:6" x14ac:dyDescent="0.25">
      <c r="A4106" t="str">
        <f t="shared" si="64"/>
        <v>HV_Dist_8</v>
      </c>
      <c r="B4106">
        <v>8</v>
      </c>
      <c r="C4106" t="s">
        <v>11</v>
      </c>
      <c r="D4106">
        <v>4.8182999999999997E-2</v>
      </c>
      <c r="E4106" t="s">
        <v>40</v>
      </c>
      <c r="F4106" t="s">
        <v>47</v>
      </c>
    </row>
    <row r="4107" spans="1:6" x14ac:dyDescent="0.25">
      <c r="A4107" t="str">
        <f t="shared" si="64"/>
        <v>HV_Dist_10</v>
      </c>
      <c r="B4107">
        <v>10</v>
      </c>
      <c r="C4107" t="s">
        <v>11</v>
      </c>
      <c r="D4107">
        <v>3.6405699999999999E-2</v>
      </c>
      <c r="E4107" t="s">
        <v>40</v>
      </c>
      <c r="F4107" t="s">
        <v>47</v>
      </c>
    </row>
    <row r="4108" spans="1:6" x14ac:dyDescent="0.25">
      <c r="A4108" t="str">
        <f t="shared" si="64"/>
        <v>HV_Dist_12</v>
      </c>
      <c r="B4108">
        <v>12</v>
      </c>
      <c r="C4108" t="s">
        <v>11</v>
      </c>
      <c r="D4108">
        <v>3.0250800000000001E-2</v>
      </c>
      <c r="E4108" t="s">
        <v>40</v>
      </c>
      <c r="F4108" t="s">
        <v>47</v>
      </c>
    </row>
    <row r="4109" spans="1:6" x14ac:dyDescent="0.25">
      <c r="A4109" t="str">
        <f t="shared" si="64"/>
        <v>HV_Dist_14</v>
      </c>
      <c r="B4109">
        <v>14</v>
      </c>
      <c r="C4109" t="s">
        <v>11</v>
      </c>
      <c r="D4109">
        <v>2.5097899999999999E-2</v>
      </c>
      <c r="E4109" t="s">
        <v>40</v>
      </c>
      <c r="F4109" t="s">
        <v>47</v>
      </c>
    </row>
    <row r="4110" spans="1:6" x14ac:dyDescent="0.25">
      <c r="A4110" t="str">
        <f t="shared" si="64"/>
        <v>HV_Dist_16</v>
      </c>
      <c r="B4110">
        <v>16</v>
      </c>
      <c r="C4110" t="s">
        <v>11</v>
      </c>
      <c r="D4110">
        <v>2.1544799999999999E-2</v>
      </c>
      <c r="E4110" t="s">
        <v>40</v>
      </c>
      <c r="F4110" t="s">
        <v>47</v>
      </c>
    </row>
    <row r="4111" spans="1:6" x14ac:dyDescent="0.25">
      <c r="A4111" t="str">
        <f t="shared" si="64"/>
        <v>HV_Dist_18</v>
      </c>
      <c r="B4111">
        <v>18</v>
      </c>
      <c r="C4111" t="s">
        <v>11</v>
      </c>
      <c r="D4111">
        <v>1.8782299999999998E-2</v>
      </c>
      <c r="E4111" t="s">
        <v>40</v>
      </c>
      <c r="F4111" t="s">
        <v>47</v>
      </c>
    </row>
    <row r="4112" spans="1:6" x14ac:dyDescent="0.25">
      <c r="A4112" t="str">
        <f t="shared" si="64"/>
        <v>HV_Dist_20</v>
      </c>
      <c r="B4112">
        <v>20</v>
      </c>
      <c r="C4112" t="s">
        <v>11</v>
      </c>
      <c r="D4112">
        <v>1.6934899999999999E-2</v>
      </c>
      <c r="E4112" t="s">
        <v>40</v>
      </c>
      <c r="F4112" t="s">
        <v>47</v>
      </c>
    </row>
    <row r="4113" spans="1:6" x14ac:dyDescent="0.25">
      <c r="A4113" t="str">
        <f t="shared" si="64"/>
        <v>HV_Dist_22</v>
      </c>
      <c r="B4113">
        <v>22</v>
      </c>
      <c r="C4113" t="s">
        <v>11</v>
      </c>
      <c r="D4113">
        <v>1.5866000000000002E-2</v>
      </c>
      <c r="E4113" t="s">
        <v>40</v>
      </c>
      <c r="F4113" t="s">
        <v>47</v>
      </c>
    </row>
    <row r="4114" spans="1:6" x14ac:dyDescent="0.25">
      <c r="A4114" t="str">
        <f t="shared" si="64"/>
        <v>HV_Dist_24</v>
      </c>
      <c r="B4114">
        <v>24</v>
      </c>
      <c r="C4114" t="s">
        <v>11</v>
      </c>
      <c r="D4114">
        <v>1.49935E-2</v>
      </c>
      <c r="E4114" t="s">
        <v>40</v>
      </c>
      <c r="F4114" t="s">
        <v>47</v>
      </c>
    </row>
    <row r="4115" spans="1:6" x14ac:dyDescent="0.25">
      <c r="A4115" t="str">
        <f t="shared" si="64"/>
        <v>HV_Dist_26</v>
      </c>
      <c r="B4115">
        <v>26</v>
      </c>
      <c r="C4115" t="s">
        <v>11</v>
      </c>
      <c r="D4115">
        <v>1.4416999999999999E-2</v>
      </c>
      <c r="E4115" t="s">
        <v>40</v>
      </c>
      <c r="F4115" t="s">
        <v>47</v>
      </c>
    </row>
    <row r="4116" spans="1:6" x14ac:dyDescent="0.25">
      <c r="A4116" t="str">
        <f t="shared" si="64"/>
        <v>HV_Dist_28</v>
      </c>
      <c r="B4116">
        <v>28</v>
      </c>
      <c r="C4116" t="s">
        <v>11</v>
      </c>
      <c r="D4116">
        <v>1.39667E-2</v>
      </c>
      <c r="E4116" t="s">
        <v>40</v>
      </c>
      <c r="F4116" t="s">
        <v>47</v>
      </c>
    </row>
    <row r="4117" spans="1:6" x14ac:dyDescent="0.25">
      <c r="A4117" t="str">
        <f t="shared" si="64"/>
        <v>HV_Dist_30</v>
      </c>
      <c r="B4117">
        <v>30</v>
      </c>
      <c r="C4117" t="s">
        <v>11</v>
      </c>
      <c r="D4117">
        <v>1.35367E-2</v>
      </c>
      <c r="E4117" t="s">
        <v>40</v>
      </c>
      <c r="F4117" t="s">
        <v>47</v>
      </c>
    </row>
    <row r="4118" spans="1:6" x14ac:dyDescent="0.25">
      <c r="A4118" t="str">
        <f t="shared" si="64"/>
        <v>HV_Dist_32</v>
      </c>
      <c r="B4118">
        <v>32</v>
      </c>
      <c r="C4118" t="s">
        <v>11</v>
      </c>
      <c r="D4118">
        <v>1.3297700000000001E-2</v>
      </c>
      <c r="E4118" t="s">
        <v>40</v>
      </c>
      <c r="F4118" t="s">
        <v>47</v>
      </c>
    </row>
    <row r="4119" spans="1:6" x14ac:dyDescent="0.25">
      <c r="A4119" t="str">
        <f t="shared" si="64"/>
        <v>HV_Dist_34</v>
      </c>
      <c r="B4119">
        <v>34</v>
      </c>
      <c r="C4119" t="s">
        <v>11</v>
      </c>
      <c r="D4119">
        <v>1.31608E-2</v>
      </c>
      <c r="E4119" t="s">
        <v>40</v>
      </c>
      <c r="F4119" t="s">
        <v>47</v>
      </c>
    </row>
    <row r="4120" spans="1:6" x14ac:dyDescent="0.25">
      <c r="A4120" t="str">
        <f t="shared" si="64"/>
        <v>HV_Dist_36</v>
      </c>
      <c r="B4120">
        <v>36</v>
      </c>
      <c r="C4120" t="s">
        <v>11</v>
      </c>
      <c r="D4120">
        <v>1.30539E-2</v>
      </c>
      <c r="E4120" t="s">
        <v>40</v>
      </c>
      <c r="F4120" t="s">
        <v>47</v>
      </c>
    </row>
    <row r="4121" spans="1:6" x14ac:dyDescent="0.25">
      <c r="A4121" t="str">
        <f t="shared" si="64"/>
        <v>HV_Dist_38</v>
      </c>
      <c r="B4121">
        <v>38</v>
      </c>
      <c r="C4121" t="s">
        <v>11</v>
      </c>
      <c r="D4121">
        <v>1.29947E-2</v>
      </c>
      <c r="E4121" t="s">
        <v>40</v>
      </c>
      <c r="F4121" t="s">
        <v>47</v>
      </c>
    </row>
    <row r="4122" spans="1:6" x14ac:dyDescent="0.25">
      <c r="A4122" t="str">
        <f t="shared" si="64"/>
        <v>HV_Dist_40</v>
      </c>
      <c r="B4122">
        <v>40</v>
      </c>
      <c r="C4122" t="s">
        <v>11</v>
      </c>
      <c r="D4122">
        <v>1.28723E-2</v>
      </c>
      <c r="E4122" t="s">
        <v>40</v>
      </c>
      <c r="F4122" t="s">
        <v>47</v>
      </c>
    </row>
    <row r="4123" spans="1:6" x14ac:dyDescent="0.25">
      <c r="A4123" t="str">
        <f t="shared" si="64"/>
        <v>HV_Dist_42</v>
      </c>
      <c r="B4123">
        <v>42</v>
      </c>
      <c r="C4123" t="s">
        <v>11</v>
      </c>
      <c r="D4123">
        <v>1.2617700000000001E-2</v>
      </c>
      <c r="E4123" t="s">
        <v>40</v>
      </c>
      <c r="F4123" t="s">
        <v>47</v>
      </c>
    </row>
    <row r="4124" spans="1:6" x14ac:dyDescent="0.25">
      <c r="A4124" t="str">
        <f t="shared" si="64"/>
        <v>HV_Dist_44</v>
      </c>
      <c r="B4124">
        <v>44</v>
      </c>
      <c r="C4124" t="s">
        <v>11</v>
      </c>
      <c r="D4124">
        <v>1.2260699999999999E-2</v>
      </c>
      <c r="E4124" t="s">
        <v>40</v>
      </c>
      <c r="F4124" t="s">
        <v>47</v>
      </c>
    </row>
    <row r="4125" spans="1:6" x14ac:dyDescent="0.25">
      <c r="A4125" t="str">
        <f t="shared" si="64"/>
        <v>HV_Dist_46</v>
      </c>
      <c r="B4125">
        <v>46</v>
      </c>
      <c r="C4125" t="s">
        <v>11</v>
      </c>
      <c r="D4125">
        <v>1.1554399999999999E-2</v>
      </c>
      <c r="E4125" t="s">
        <v>40</v>
      </c>
      <c r="F4125" t="s">
        <v>47</v>
      </c>
    </row>
    <row r="4126" spans="1:6" x14ac:dyDescent="0.25">
      <c r="A4126" t="str">
        <f t="shared" si="64"/>
        <v>HV_Dist_48</v>
      </c>
      <c r="B4126">
        <v>48</v>
      </c>
      <c r="C4126" t="s">
        <v>11</v>
      </c>
      <c r="D4126">
        <v>1.07344E-2</v>
      </c>
      <c r="E4126" t="s">
        <v>40</v>
      </c>
      <c r="F4126" t="s">
        <v>47</v>
      </c>
    </row>
    <row r="4127" spans="1:6" x14ac:dyDescent="0.25">
      <c r="A4127" t="str">
        <f t="shared" si="64"/>
        <v>HV_Dist_50</v>
      </c>
      <c r="B4127">
        <v>50</v>
      </c>
      <c r="C4127" t="s">
        <v>11</v>
      </c>
      <c r="D4127">
        <v>9.8700000000000003E-3</v>
      </c>
      <c r="E4127" t="s">
        <v>40</v>
      </c>
      <c r="F4127" t="s">
        <v>47</v>
      </c>
    </row>
    <row r="4128" spans="1:6" x14ac:dyDescent="0.25">
      <c r="A4128" t="str">
        <f t="shared" si="64"/>
        <v>HV_Dist_52</v>
      </c>
      <c r="B4128">
        <v>52</v>
      </c>
      <c r="C4128" t="s">
        <v>11</v>
      </c>
      <c r="D4128">
        <v>9.0056000000000008E-3</v>
      </c>
      <c r="E4128" t="s">
        <v>40</v>
      </c>
      <c r="F4128" t="s">
        <v>47</v>
      </c>
    </row>
    <row r="4129" spans="1:6" x14ac:dyDescent="0.25">
      <c r="A4129" t="str">
        <f t="shared" si="64"/>
        <v>HV_Dist_54</v>
      </c>
      <c r="B4129">
        <v>54</v>
      </c>
      <c r="C4129" t="s">
        <v>11</v>
      </c>
      <c r="D4129">
        <v>8.1410000000000007E-3</v>
      </c>
      <c r="E4129" t="s">
        <v>40</v>
      </c>
      <c r="F4129" t="s">
        <v>47</v>
      </c>
    </row>
    <row r="4130" spans="1:6" x14ac:dyDescent="0.25">
      <c r="A4130" t="str">
        <f t="shared" si="64"/>
        <v>HV_Dist_56</v>
      </c>
      <c r="B4130">
        <v>56</v>
      </c>
      <c r="C4130" t="s">
        <v>11</v>
      </c>
      <c r="D4130">
        <v>7.2766999999999997E-3</v>
      </c>
      <c r="E4130" t="s">
        <v>40</v>
      </c>
      <c r="F4130" t="s">
        <v>47</v>
      </c>
    </row>
    <row r="4131" spans="1:6" x14ac:dyDescent="0.25">
      <c r="A4131" t="str">
        <f t="shared" si="64"/>
        <v>HV_Dist_58</v>
      </c>
      <c r="B4131">
        <v>58</v>
      </c>
      <c r="C4131" t="s">
        <v>11</v>
      </c>
      <c r="D4131">
        <v>6.4124000000000004E-3</v>
      </c>
      <c r="E4131" t="s">
        <v>40</v>
      </c>
      <c r="F4131" t="s">
        <v>47</v>
      </c>
    </row>
    <row r="4132" spans="1:6" x14ac:dyDescent="0.25">
      <c r="A4132" t="str">
        <f t="shared" si="64"/>
        <v>HV_Dist_60</v>
      </c>
      <c r="B4132">
        <v>60</v>
      </c>
      <c r="C4132" t="s">
        <v>11</v>
      </c>
      <c r="D4132">
        <v>5.548E-3</v>
      </c>
      <c r="E4132" t="s">
        <v>40</v>
      </c>
      <c r="F4132" t="s">
        <v>47</v>
      </c>
    </row>
    <row r="4133" spans="1:6" x14ac:dyDescent="0.25">
      <c r="A4133" t="str">
        <f t="shared" si="64"/>
        <v>HV_Dist_62</v>
      </c>
      <c r="B4133">
        <v>62</v>
      </c>
      <c r="C4133" t="s">
        <v>11</v>
      </c>
      <c r="D4133">
        <v>4.6835999999999996E-3</v>
      </c>
      <c r="E4133" t="s">
        <v>40</v>
      </c>
      <c r="F4133" t="s">
        <v>47</v>
      </c>
    </row>
    <row r="4134" spans="1:6" x14ac:dyDescent="0.25">
      <c r="A4134" t="str">
        <f t="shared" si="64"/>
        <v>HV_Dist_64</v>
      </c>
      <c r="B4134">
        <v>64</v>
      </c>
      <c r="C4134" t="s">
        <v>11</v>
      </c>
      <c r="D4134">
        <v>3.8194000000000001E-3</v>
      </c>
      <c r="E4134" t="s">
        <v>40</v>
      </c>
      <c r="F4134" t="s">
        <v>47</v>
      </c>
    </row>
    <row r="4135" spans="1:6" x14ac:dyDescent="0.25">
      <c r="A4135" t="str">
        <f t="shared" si="64"/>
        <v>HV_Dist_66</v>
      </c>
      <c r="B4135">
        <v>66</v>
      </c>
      <c r="C4135" t="s">
        <v>11</v>
      </c>
      <c r="D4135">
        <v>3.1627999999999999E-3</v>
      </c>
      <c r="E4135" t="s">
        <v>40</v>
      </c>
      <c r="F4135" t="s">
        <v>47</v>
      </c>
    </row>
    <row r="4136" spans="1:6" x14ac:dyDescent="0.25">
      <c r="A4136" t="str">
        <f t="shared" si="64"/>
        <v>HV_Dist_68</v>
      </c>
      <c r="B4136">
        <v>68</v>
      </c>
      <c r="C4136" t="s">
        <v>11</v>
      </c>
      <c r="D4136">
        <v>2.6373999999999998E-3</v>
      </c>
      <c r="E4136" t="s">
        <v>40</v>
      </c>
      <c r="F4136" t="s">
        <v>47</v>
      </c>
    </row>
    <row r="4137" spans="1:6" x14ac:dyDescent="0.25">
      <c r="A4137" t="str">
        <f t="shared" si="64"/>
        <v>HV_Dist_70</v>
      </c>
      <c r="B4137">
        <v>70</v>
      </c>
      <c r="C4137" t="s">
        <v>11</v>
      </c>
      <c r="D4137">
        <v>2.2558999999999999E-3</v>
      </c>
      <c r="E4137" t="s">
        <v>40</v>
      </c>
      <c r="F4137" t="s">
        <v>47</v>
      </c>
    </row>
    <row r="4138" spans="1:6" x14ac:dyDescent="0.25">
      <c r="A4138" t="str">
        <f t="shared" si="64"/>
        <v>HV_Dist_72</v>
      </c>
      <c r="B4138">
        <v>72</v>
      </c>
      <c r="C4138" t="s">
        <v>11</v>
      </c>
      <c r="D4138">
        <v>1.9683000000000001E-3</v>
      </c>
      <c r="E4138" t="s">
        <v>40</v>
      </c>
      <c r="F4138" t="s">
        <v>47</v>
      </c>
    </row>
    <row r="4139" spans="1:6" x14ac:dyDescent="0.25">
      <c r="A4139" t="str">
        <f t="shared" si="64"/>
        <v>HV_Dist_74</v>
      </c>
      <c r="B4139">
        <v>74</v>
      </c>
      <c r="C4139" t="s">
        <v>11</v>
      </c>
      <c r="D4139">
        <v>1.8496000000000001E-3</v>
      </c>
      <c r="E4139" t="s">
        <v>40</v>
      </c>
      <c r="F4139" t="s">
        <v>47</v>
      </c>
    </row>
    <row r="4140" spans="1:6" x14ac:dyDescent="0.25">
      <c r="A4140" t="str">
        <f t="shared" si="64"/>
        <v>HV_Dist_76</v>
      </c>
      <c r="B4140">
        <v>76</v>
      </c>
      <c r="C4140" t="s">
        <v>11</v>
      </c>
      <c r="D4140">
        <v>1.7557E-3</v>
      </c>
      <c r="E4140" t="s">
        <v>40</v>
      </c>
      <c r="F4140" t="s">
        <v>47</v>
      </c>
    </row>
    <row r="4141" spans="1:6" x14ac:dyDescent="0.25">
      <c r="A4141" t="str">
        <f t="shared" si="64"/>
        <v>HV_Dist_78</v>
      </c>
      <c r="B4141">
        <v>78</v>
      </c>
      <c r="C4141" t="s">
        <v>11</v>
      </c>
      <c r="D4141">
        <v>1.6619E-3</v>
      </c>
      <c r="E4141" t="s">
        <v>40</v>
      </c>
      <c r="F4141" t="s">
        <v>47</v>
      </c>
    </row>
    <row r="4142" spans="1:6" x14ac:dyDescent="0.25">
      <c r="A4142" t="str">
        <f t="shared" si="64"/>
        <v>HV_Dist_80</v>
      </c>
      <c r="B4142">
        <v>80</v>
      </c>
      <c r="C4142" t="s">
        <v>11</v>
      </c>
      <c r="D4142">
        <v>1.5682999999999999E-3</v>
      </c>
      <c r="E4142" t="s">
        <v>40</v>
      </c>
      <c r="F4142" t="s">
        <v>47</v>
      </c>
    </row>
    <row r="4143" spans="1:6" x14ac:dyDescent="0.25">
      <c r="A4143" t="str">
        <f t="shared" si="64"/>
        <v>HV_Dist_82</v>
      </c>
      <c r="B4143">
        <v>82</v>
      </c>
      <c r="C4143" t="s">
        <v>11</v>
      </c>
      <c r="D4143">
        <v>1.4744000000000001E-3</v>
      </c>
      <c r="E4143" t="s">
        <v>40</v>
      </c>
      <c r="F4143" t="s">
        <v>47</v>
      </c>
    </row>
    <row r="4144" spans="1:6" x14ac:dyDescent="0.25">
      <c r="A4144" t="str">
        <f t="shared" si="64"/>
        <v>HV_Dist_84</v>
      </c>
      <c r="B4144">
        <v>84</v>
      </c>
      <c r="C4144" t="s">
        <v>11</v>
      </c>
      <c r="D4144">
        <v>1.3808E-3</v>
      </c>
      <c r="E4144" t="s">
        <v>40</v>
      </c>
      <c r="F4144" t="s">
        <v>47</v>
      </c>
    </row>
    <row r="4145" spans="1:6" x14ac:dyDescent="0.25">
      <c r="A4145" t="str">
        <f t="shared" si="64"/>
        <v>HV_Dist_86</v>
      </c>
      <c r="B4145">
        <v>86</v>
      </c>
      <c r="C4145" t="s">
        <v>11</v>
      </c>
      <c r="D4145">
        <v>1.2868000000000001E-3</v>
      </c>
      <c r="E4145" t="s">
        <v>40</v>
      </c>
      <c r="F4145" t="s">
        <v>47</v>
      </c>
    </row>
    <row r="4146" spans="1:6" x14ac:dyDescent="0.25">
      <c r="A4146" t="str">
        <f t="shared" si="64"/>
        <v>HV_Dist_88</v>
      </c>
      <c r="B4146">
        <v>88</v>
      </c>
      <c r="C4146" t="s">
        <v>11</v>
      </c>
      <c r="D4146">
        <v>1.1931000000000001E-3</v>
      </c>
      <c r="E4146" t="s">
        <v>40</v>
      </c>
      <c r="F4146" t="s">
        <v>47</v>
      </c>
    </row>
    <row r="4147" spans="1:6" x14ac:dyDescent="0.25">
      <c r="A4147" t="str">
        <f t="shared" si="64"/>
        <v>HV_Dist_90</v>
      </c>
      <c r="B4147">
        <v>90</v>
      </c>
      <c r="C4147" t="s">
        <v>11</v>
      </c>
      <c r="D4147">
        <v>1.0993000000000001E-3</v>
      </c>
      <c r="E4147" t="s">
        <v>40</v>
      </c>
      <c r="F4147" t="s">
        <v>47</v>
      </c>
    </row>
    <row r="4148" spans="1:6" x14ac:dyDescent="0.25">
      <c r="A4148" t="str">
        <f t="shared" si="64"/>
        <v>HV_Dist_92</v>
      </c>
      <c r="B4148">
        <v>92</v>
      </c>
      <c r="C4148" t="s">
        <v>11</v>
      </c>
      <c r="D4148">
        <v>1.0055999999999999E-3</v>
      </c>
      <c r="E4148" t="s">
        <v>40</v>
      </c>
      <c r="F4148" t="s">
        <v>47</v>
      </c>
    </row>
    <row r="4149" spans="1:6" x14ac:dyDescent="0.25">
      <c r="A4149" t="str">
        <f t="shared" si="64"/>
        <v>HV_Dist_94</v>
      </c>
      <c r="B4149">
        <v>94</v>
      </c>
      <c r="C4149" t="s">
        <v>11</v>
      </c>
      <c r="D4149">
        <v>9.1169999999999999E-4</v>
      </c>
      <c r="E4149" t="s">
        <v>40</v>
      </c>
      <c r="F4149" t="s">
        <v>47</v>
      </c>
    </row>
    <row r="4150" spans="1:6" x14ac:dyDescent="0.25">
      <c r="A4150" t="str">
        <f t="shared" si="64"/>
        <v>HV_Dist_96</v>
      </c>
      <c r="B4150">
        <v>96</v>
      </c>
      <c r="C4150" t="s">
        <v>11</v>
      </c>
      <c r="D4150">
        <v>8.1769999999999998E-4</v>
      </c>
      <c r="E4150" t="s">
        <v>40</v>
      </c>
      <c r="F4150" t="s">
        <v>47</v>
      </c>
    </row>
    <row r="4151" spans="1:6" x14ac:dyDescent="0.25">
      <c r="A4151" t="str">
        <f t="shared" si="64"/>
        <v>HV_Dist_98</v>
      </c>
      <c r="B4151">
        <v>98</v>
      </c>
      <c r="C4151" t="s">
        <v>11</v>
      </c>
      <c r="D4151">
        <v>7.2420000000000004E-4</v>
      </c>
      <c r="E4151" t="s">
        <v>40</v>
      </c>
      <c r="F4151" t="s">
        <v>47</v>
      </c>
    </row>
    <row r="4152" spans="1:6" x14ac:dyDescent="0.25">
      <c r="A4152" t="str">
        <f t="shared" si="64"/>
        <v>HV_Dist_100</v>
      </c>
      <c r="B4152">
        <v>100</v>
      </c>
      <c r="C4152" t="s">
        <v>11</v>
      </c>
      <c r="D4152">
        <v>6.3029999999999998E-4</v>
      </c>
      <c r="E4152" t="s">
        <v>40</v>
      </c>
      <c r="F4152" t="s">
        <v>47</v>
      </c>
    </row>
    <row r="4153" spans="1:6" x14ac:dyDescent="0.25">
      <c r="A4153" t="str">
        <f t="shared" si="64"/>
        <v>HV_Dist_102</v>
      </c>
      <c r="B4153">
        <v>102</v>
      </c>
      <c r="C4153" t="s">
        <v>11</v>
      </c>
      <c r="D4153">
        <v>5.3649999999999998E-4</v>
      </c>
      <c r="E4153" t="s">
        <v>40</v>
      </c>
      <c r="F4153" t="s">
        <v>47</v>
      </c>
    </row>
    <row r="4154" spans="1:6" x14ac:dyDescent="0.25">
      <c r="A4154" t="str">
        <f t="shared" si="64"/>
        <v>HV_Dist_104</v>
      </c>
      <c r="B4154">
        <v>104</v>
      </c>
      <c r="C4154" t="s">
        <v>11</v>
      </c>
      <c r="D4154">
        <v>4.4279999999999998E-4</v>
      </c>
      <c r="E4154" t="s">
        <v>40</v>
      </c>
      <c r="F4154" t="s">
        <v>47</v>
      </c>
    </row>
    <row r="4155" spans="1:6" x14ac:dyDescent="0.25">
      <c r="A4155" t="str">
        <f t="shared" si="64"/>
        <v>HV_Dist_106</v>
      </c>
      <c r="B4155">
        <v>106</v>
      </c>
      <c r="C4155" t="s">
        <v>11</v>
      </c>
      <c r="D4155">
        <v>3.4900000000000003E-4</v>
      </c>
      <c r="E4155" t="s">
        <v>40</v>
      </c>
      <c r="F4155" t="s">
        <v>47</v>
      </c>
    </row>
    <row r="4156" spans="1:6" x14ac:dyDescent="0.25">
      <c r="A4156" t="str">
        <f t="shared" si="64"/>
        <v>HV_Dist_108</v>
      </c>
      <c r="B4156">
        <v>108</v>
      </c>
      <c r="C4156" t="s">
        <v>11</v>
      </c>
      <c r="D4156">
        <v>2.831E-4</v>
      </c>
      <c r="E4156" t="s">
        <v>40</v>
      </c>
      <c r="F4156" t="s">
        <v>47</v>
      </c>
    </row>
    <row r="4157" spans="1:6" x14ac:dyDescent="0.25">
      <c r="A4157" t="str">
        <f t="shared" si="64"/>
        <v>HV_Dist_110</v>
      </c>
      <c r="B4157">
        <v>110</v>
      </c>
      <c r="C4157" t="s">
        <v>11</v>
      </c>
      <c r="D4157">
        <v>2.074E-4</v>
      </c>
      <c r="E4157" t="s">
        <v>40</v>
      </c>
      <c r="F4157" t="s">
        <v>47</v>
      </c>
    </row>
    <row r="4158" spans="1:6" x14ac:dyDescent="0.25">
      <c r="A4158" t="str">
        <f t="shared" si="64"/>
        <v>HV_Dist_112</v>
      </c>
      <c r="B4158">
        <v>112</v>
      </c>
      <c r="C4158" t="s">
        <v>11</v>
      </c>
      <c r="D4158">
        <v>1.7640000000000001E-4</v>
      </c>
      <c r="E4158" t="s">
        <v>40</v>
      </c>
      <c r="F4158" t="s">
        <v>47</v>
      </c>
    </row>
    <row r="4159" spans="1:6" x14ac:dyDescent="0.25">
      <c r="A4159" t="str">
        <f t="shared" si="64"/>
        <v>HV_Dist_114</v>
      </c>
      <c r="B4159">
        <v>114</v>
      </c>
      <c r="C4159" t="s">
        <v>11</v>
      </c>
      <c r="D4159">
        <v>1.4540000000000001E-4</v>
      </c>
      <c r="E4159" t="s">
        <v>40</v>
      </c>
      <c r="F4159" t="s">
        <v>47</v>
      </c>
    </row>
    <row r="4160" spans="1:6" x14ac:dyDescent="0.25">
      <c r="A4160" t="str">
        <f t="shared" si="64"/>
        <v>HV_Dist_116</v>
      </c>
      <c r="B4160">
        <v>116</v>
      </c>
      <c r="C4160" t="s">
        <v>11</v>
      </c>
      <c r="D4160">
        <v>1.144E-4</v>
      </c>
      <c r="E4160" t="s">
        <v>40</v>
      </c>
      <c r="F4160" t="s">
        <v>47</v>
      </c>
    </row>
    <row r="4161" spans="1:6" x14ac:dyDescent="0.25">
      <c r="A4161" t="str">
        <f t="shared" si="64"/>
        <v>HV_Dist_118</v>
      </c>
      <c r="B4161">
        <v>118</v>
      </c>
      <c r="C4161" t="s">
        <v>11</v>
      </c>
      <c r="D4161" s="83">
        <v>8.3300000000000005E-5</v>
      </c>
      <c r="E4161" t="s">
        <v>40</v>
      </c>
      <c r="F4161" t="s">
        <v>47</v>
      </c>
    </row>
    <row r="4162" spans="1:6" x14ac:dyDescent="0.25">
      <c r="A4162" t="str">
        <f t="shared" ref="A4162:A4225" si="65">C4162&amp;"_"&amp;E4162&amp;"_"&amp;B4162</f>
        <v>HV_Dist_120</v>
      </c>
      <c r="B4162">
        <v>120</v>
      </c>
      <c r="C4162" t="s">
        <v>11</v>
      </c>
      <c r="D4162" s="83">
        <v>5.2299999999999997E-5</v>
      </c>
      <c r="E4162" t="s">
        <v>40</v>
      </c>
      <c r="F4162" t="s">
        <v>47</v>
      </c>
    </row>
    <row r="4163" spans="1:6" x14ac:dyDescent="0.25">
      <c r="A4163" t="str">
        <f t="shared" si="65"/>
        <v>HV_Dist_122</v>
      </c>
      <c r="B4163">
        <v>122</v>
      </c>
      <c r="C4163" t="s">
        <v>11</v>
      </c>
      <c r="D4163" s="83">
        <v>4.8300000000000002E-5</v>
      </c>
      <c r="E4163" t="s">
        <v>40</v>
      </c>
      <c r="F4163" t="s">
        <v>47</v>
      </c>
    </row>
    <row r="4164" spans="1:6" x14ac:dyDescent="0.25">
      <c r="A4164" t="str">
        <f t="shared" si="65"/>
        <v>HV_Dist_124</v>
      </c>
      <c r="B4164">
        <v>124</v>
      </c>
      <c r="C4164" t="s">
        <v>11</v>
      </c>
      <c r="D4164" s="83">
        <v>4.4199999999999997E-5</v>
      </c>
      <c r="E4164" t="s">
        <v>40</v>
      </c>
      <c r="F4164" t="s">
        <v>47</v>
      </c>
    </row>
    <row r="4165" spans="1:6" x14ac:dyDescent="0.25">
      <c r="A4165" t="str">
        <f t="shared" si="65"/>
        <v>HV_Dist_126</v>
      </c>
      <c r="B4165">
        <v>126</v>
      </c>
      <c r="C4165" t="s">
        <v>11</v>
      </c>
      <c r="D4165" s="83">
        <v>4.0200000000000001E-5</v>
      </c>
      <c r="E4165" t="s">
        <v>40</v>
      </c>
      <c r="F4165" t="s">
        <v>47</v>
      </c>
    </row>
    <row r="4166" spans="1:6" x14ac:dyDescent="0.25">
      <c r="A4166" t="str">
        <f t="shared" si="65"/>
        <v>HV_Dist_128</v>
      </c>
      <c r="B4166">
        <v>128</v>
      </c>
      <c r="C4166" t="s">
        <v>11</v>
      </c>
      <c r="D4166" s="83">
        <v>3.6199999999999999E-5</v>
      </c>
      <c r="E4166" t="s">
        <v>40</v>
      </c>
      <c r="F4166" t="s">
        <v>47</v>
      </c>
    </row>
    <row r="4167" spans="1:6" x14ac:dyDescent="0.25">
      <c r="A4167" t="str">
        <f t="shared" si="65"/>
        <v>HV_Dist_130</v>
      </c>
      <c r="B4167">
        <v>130</v>
      </c>
      <c r="C4167" t="s">
        <v>11</v>
      </c>
      <c r="D4167" s="83">
        <v>3.2199999999999997E-5</v>
      </c>
      <c r="E4167" t="s">
        <v>40</v>
      </c>
      <c r="F4167" t="s">
        <v>47</v>
      </c>
    </row>
    <row r="4168" spans="1:6" x14ac:dyDescent="0.25">
      <c r="A4168" t="str">
        <f t="shared" si="65"/>
        <v>HV_Dist_132</v>
      </c>
      <c r="B4168">
        <v>132</v>
      </c>
      <c r="C4168" t="s">
        <v>11</v>
      </c>
      <c r="D4168" s="83">
        <v>2.8200000000000001E-5</v>
      </c>
      <c r="E4168" t="s">
        <v>40</v>
      </c>
      <c r="F4168" t="s">
        <v>47</v>
      </c>
    </row>
    <row r="4169" spans="1:6" x14ac:dyDescent="0.25">
      <c r="A4169" t="str">
        <f t="shared" si="65"/>
        <v>HV_Dist_134</v>
      </c>
      <c r="B4169">
        <v>134</v>
      </c>
      <c r="C4169" t="s">
        <v>11</v>
      </c>
      <c r="D4169" s="83">
        <v>2.41E-5</v>
      </c>
      <c r="E4169" t="s">
        <v>40</v>
      </c>
      <c r="F4169" t="s">
        <v>47</v>
      </c>
    </row>
    <row r="4170" spans="1:6" x14ac:dyDescent="0.25">
      <c r="A4170" t="str">
        <f t="shared" si="65"/>
        <v>HV_Dist_136</v>
      </c>
      <c r="B4170">
        <v>136</v>
      </c>
      <c r="C4170" t="s">
        <v>11</v>
      </c>
      <c r="D4170" s="83">
        <v>2.0100000000000001E-5</v>
      </c>
      <c r="E4170" t="s">
        <v>40</v>
      </c>
      <c r="F4170" t="s">
        <v>47</v>
      </c>
    </row>
    <row r="4171" spans="1:6" x14ac:dyDescent="0.25">
      <c r="A4171" t="str">
        <f t="shared" si="65"/>
        <v>HV_Dist_138</v>
      </c>
      <c r="B4171">
        <v>138</v>
      </c>
      <c r="C4171" t="s">
        <v>11</v>
      </c>
      <c r="D4171" s="83">
        <v>1.6099999999999998E-5</v>
      </c>
      <c r="E4171" t="s">
        <v>40</v>
      </c>
      <c r="F4171" t="s">
        <v>47</v>
      </c>
    </row>
    <row r="4172" spans="1:6" x14ac:dyDescent="0.25">
      <c r="A4172" t="str">
        <f t="shared" si="65"/>
        <v>HV_Dist_140</v>
      </c>
      <c r="B4172">
        <v>140</v>
      </c>
      <c r="C4172" t="s">
        <v>11</v>
      </c>
      <c r="D4172" s="83">
        <v>1.2099999999999999E-5</v>
      </c>
      <c r="E4172" t="s">
        <v>40</v>
      </c>
      <c r="F4172" t="s">
        <v>47</v>
      </c>
    </row>
    <row r="4173" spans="1:6" x14ac:dyDescent="0.25">
      <c r="A4173" t="str">
        <f t="shared" si="65"/>
        <v>HV_Dist_142</v>
      </c>
      <c r="B4173">
        <v>142</v>
      </c>
      <c r="C4173" t="s">
        <v>11</v>
      </c>
      <c r="D4173" s="83">
        <v>7.9999999999999996E-6</v>
      </c>
      <c r="E4173" t="s">
        <v>40</v>
      </c>
      <c r="F4173" t="s">
        <v>47</v>
      </c>
    </row>
    <row r="4174" spans="1:6" x14ac:dyDescent="0.25">
      <c r="A4174" t="str">
        <f t="shared" si="65"/>
        <v>HV_Dist_144</v>
      </c>
      <c r="B4174">
        <v>144</v>
      </c>
      <c r="C4174" t="s">
        <v>11</v>
      </c>
      <c r="D4174" s="83">
        <v>3.9999999999999998E-6</v>
      </c>
      <c r="E4174" t="s">
        <v>40</v>
      </c>
      <c r="F4174" t="s">
        <v>47</v>
      </c>
    </row>
    <row r="4175" spans="1:6" x14ac:dyDescent="0.25">
      <c r="A4175" t="str">
        <f t="shared" si="65"/>
        <v>HV_Dist_146</v>
      </c>
      <c r="B4175">
        <v>146</v>
      </c>
      <c r="C4175" t="s">
        <v>11</v>
      </c>
      <c r="D4175">
        <v>0</v>
      </c>
      <c r="E4175" t="s">
        <v>40</v>
      </c>
      <c r="F4175" t="s">
        <v>47</v>
      </c>
    </row>
    <row r="4176" spans="1:6" x14ac:dyDescent="0.25">
      <c r="A4176" t="str">
        <f t="shared" si="65"/>
        <v>HV_Dist_148</v>
      </c>
      <c r="B4176">
        <v>148</v>
      </c>
      <c r="C4176" t="s">
        <v>11</v>
      </c>
      <c r="D4176" s="83">
        <v>2.2000000000000001E-6</v>
      </c>
      <c r="E4176" t="s">
        <v>40</v>
      </c>
      <c r="F4176" t="s">
        <v>47</v>
      </c>
    </row>
    <row r="4177" spans="1:6" x14ac:dyDescent="0.25">
      <c r="A4177" t="str">
        <f t="shared" si="65"/>
        <v>HV_Dist_150</v>
      </c>
      <c r="B4177">
        <v>150</v>
      </c>
      <c r="C4177" t="s">
        <v>11</v>
      </c>
      <c r="D4177">
        <v>0</v>
      </c>
      <c r="E4177" t="s">
        <v>40</v>
      </c>
      <c r="F4177" t="s">
        <v>47</v>
      </c>
    </row>
    <row r="4178" spans="1:6" x14ac:dyDescent="0.25">
      <c r="A4178" t="str">
        <f t="shared" si="65"/>
        <v>HV_Dist_152</v>
      </c>
      <c r="B4178">
        <v>152</v>
      </c>
      <c r="C4178" t="s">
        <v>11</v>
      </c>
      <c r="D4178">
        <v>0</v>
      </c>
      <c r="E4178" t="s">
        <v>40</v>
      </c>
      <c r="F4178" t="s">
        <v>47</v>
      </c>
    </row>
    <row r="4179" spans="1:6" x14ac:dyDescent="0.25">
      <c r="A4179" t="str">
        <f t="shared" si="65"/>
        <v>HV_Dist_154</v>
      </c>
      <c r="B4179">
        <v>154</v>
      </c>
      <c r="C4179" t="s">
        <v>11</v>
      </c>
      <c r="D4179">
        <v>0</v>
      </c>
      <c r="E4179" t="s">
        <v>40</v>
      </c>
      <c r="F4179" t="s">
        <v>47</v>
      </c>
    </row>
    <row r="4180" spans="1:6" x14ac:dyDescent="0.25">
      <c r="A4180" t="str">
        <f t="shared" si="65"/>
        <v>HV_Dist_156</v>
      </c>
      <c r="B4180">
        <v>156</v>
      </c>
      <c r="C4180" t="s">
        <v>11</v>
      </c>
      <c r="D4180">
        <v>0</v>
      </c>
      <c r="E4180" t="s">
        <v>40</v>
      </c>
      <c r="F4180" t="s">
        <v>47</v>
      </c>
    </row>
    <row r="4181" spans="1:6" x14ac:dyDescent="0.25">
      <c r="A4181" t="str">
        <f t="shared" si="65"/>
        <v>HV_Dist_158</v>
      </c>
      <c r="B4181">
        <v>158</v>
      </c>
      <c r="C4181" t="s">
        <v>11</v>
      </c>
      <c r="D4181">
        <v>0</v>
      </c>
      <c r="E4181" t="s">
        <v>40</v>
      </c>
      <c r="F4181" t="s">
        <v>47</v>
      </c>
    </row>
    <row r="4182" spans="1:6" x14ac:dyDescent="0.25">
      <c r="A4182" t="str">
        <f t="shared" si="65"/>
        <v>HV_Dist_160</v>
      </c>
      <c r="B4182">
        <v>160</v>
      </c>
      <c r="C4182" t="s">
        <v>11</v>
      </c>
      <c r="D4182">
        <v>0</v>
      </c>
      <c r="E4182" t="s">
        <v>40</v>
      </c>
      <c r="F4182" t="s">
        <v>47</v>
      </c>
    </row>
    <row r="4183" spans="1:6" x14ac:dyDescent="0.25">
      <c r="A4183" t="str">
        <f t="shared" si="65"/>
        <v>HV_Dist_162</v>
      </c>
      <c r="B4183">
        <v>162</v>
      </c>
      <c r="C4183" t="s">
        <v>11</v>
      </c>
      <c r="D4183">
        <v>0</v>
      </c>
      <c r="E4183" t="s">
        <v>40</v>
      </c>
      <c r="F4183" t="s">
        <v>47</v>
      </c>
    </row>
    <row r="4184" spans="1:6" x14ac:dyDescent="0.25">
      <c r="A4184" t="str">
        <f t="shared" si="65"/>
        <v>HV_Dist_164</v>
      </c>
      <c r="B4184">
        <v>164</v>
      </c>
      <c r="C4184" t="s">
        <v>11</v>
      </c>
      <c r="D4184">
        <v>0</v>
      </c>
      <c r="E4184" t="s">
        <v>40</v>
      </c>
      <c r="F4184" t="s">
        <v>47</v>
      </c>
    </row>
    <row r="4185" spans="1:6" x14ac:dyDescent="0.25">
      <c r="A4185" t="str">
        <f t="shared" si="65"/>
        <v>HV_Dist_166</v>
      </c>
      <c r="B4185">
        <v>166</v>
      </c>
      <c r="C4185" t="s">
        <v>11</v>
      </c>
      <c r="D4185">
        <v>0</v>
      </c>
      <c r="E4185" t="s">
        <v>40</v>
      </c>
      <c r="F4185" t="s">
        <v>47</v>
      </c>
    </row>
    <row r="4186" spans="1:6" x14ac:dyDescent="0.25">
      <c r="A4186" t="str">
        <f t="shared" si="65"/>
        <v>HV_Dist_168</v>
      </c>
      <c r="B4186">
        <v>168</v>
      </c>
      <c r="C4186" t="s">
        <v>11</v>
      </c>
      <c r="D4186">
        <v>0</v>
      </c>
      <c r="E4186" t="s">
        <v>40</v>
      </c>
      <c r="F4186" t="s">
        <v>47</v>
      </c>
    </row>
    <row r="4187" spans="1:6" x14ac:dyDescent="0.25">
      <c r="A4187" t="str">
        <f t="shared" si="65"/>
        <v>HV_Dist_170</v>
      </c>
      <c r="B4187">
        <v>170</v>
      </c>
      <c r="C4187" t="s">
        <v>11</v>
      </c>
      <c r="D4187">
        <v>0</v>
      </c>
      <c r="E4187" t="s">
        <v>40</v>
      </c>
      <c r="F4187" t="s">
        <v>47</v>
      </c>
    </row>
    <row r="4188" spans="1:6" x14ac:dyDescent="0.25">
      <c r="A4188" t="str">
        <f t="shared" si="65"/>
        <v>HV_Dist_172</v>
      </c>
      <c r="B4188">
        <v>172</v>
      </c>
      <c r="C4188" t="s">
        <v>11</v>
      </c>
      <c r="D4188">
        <v>0</v>
      </c>
      <c r="E4188" t="s">
        <v>40</v>
      </c>
      <c r="F4188" t="s">
        <v>47</v>
      </c>
    </row>
    <row r="4189" spans="1:6" x14ac:dyDescent="0.25">
      <c r="A4189" t="str">
        <f t="shared" si="65"/>
        <v>HV_Dist_174</v>
      </c>
      <c r="B4189">
        <v>174</v>
      </c>
      <c r="C4189" t="s">
        <v>11</v>
      </c>
      <c r="D4189">
        <v>0</v>
      </c>
      <c r="E4189" t="s">
        <v>40</v>
      </c>
      <c r="F4189" t="s">
        <v>47</v>
      </c>
    </row>
    <row r="4190" spans="1:6" x14ac:dyDescent="0.25">
      <c r="A4190" t="str">
        <f t="shared" si="65"/>
        <v>HV_Dist_176</v>
      </c>
      <c r="B4190">
        <v>176</v>
      </c>
      <c r="C4190" t="s">
        <v>11</v>
      </c>
      <c r="D4190">
        <v>0</v>
      </c>
      <c r="E4190" t="s">
        <v>40</v>
      </c>
      <c r="F4190" t="s">
        <v>47</v>
      </c>
    </row>
    <row r="4191" spans="1:6" x14ac:dyDescent="0.25">
      <c r="A4191" t="str">
        <f t="shared" si="65"/>
        <v>HV_Dist_178</v>
      </c>
      <c r="B4191">
        <v>178</v>
      </c>
      <c r="C4191" t="s">
        <v>11</v>
      </c>
      <c r="D4191">
        <v>0</v>
      </c>
      <c r="E4191" t="s">
        <v>40</v>
      </c>
      <c r="F4191" t="s">
        <v>47</v>
      </c>
    </row>
    <row r="4192" spans="1:6" x14ac:dyDescent="0.25">
      <c r="A4192" t="str">
        <f t="shared" si="65"/>
        <v>HV_Dist_180</v>
      </c>
      <c r="B4192">
        <v>180</v>
      </c>
      <c r="C4192" t="s">
        <v>11</v>
      </c>
      <c r="D4192">
        <v>0</v>
      </c>
      <c r="E4192" t="s">
        <v>40</v>
      </c>
      <c r="F4192" t="s">
        <v>47</v>
      </c>
    </row>
    <row r="4193" spans="1:6" x14ac:dyDescent="0.25">
      <c r="A4193" t="str">
        <f t="shared" si="65"/>
        <v>HV_Dist_182</v>
      </c>
      <c r="B4193">
        <v>182</v>
      </c>
      <c r="C4193" t="s">
        <v>11</v>
      </c>
      <c r="D4193">
        <v>0</v>
      </c>
      <c r="E4193" t="s">
        <v>40</v>
      </c>
      <c r="F4193" t="s">
        <v>47</v>
      </c>
    </row>
    <row r="4194" spans="1:6" x14ac:dyDescent="0.25">
      <c r="A4194" t="str">
        <f t="shared" si="65"/>
        <v>HV_Dist_184</v>
      </c>
      <c r="B4194">
        <v>184</v>
      </c>
      <c r="C4194" t="s">
        <v>11</v>
      </c>
      <c r="D4194">
        <v>0</v>
      </c>
      <c r="E4194" t="s">
        <v>40</v>
      </c>
      <c r="F4194" t="s">
        <v>47</v>
      </c>
    </row>
    <row r="4195" spans="1:6" x14ac:dyDescent="0.25">
      <c r="A4195" t="str">
        <f t="shared" si="65"/>
        <v>HV_Dist_186</v>
      </c>
      <c r="B4195">
        <v>186</v>
      </c>
      <c r="C4195" t="s">
        <v>11</v>
      </c>
      <c r="D4195">
        <v>0</v>
      </c>
      <c r="E4195" t="s">
        <v>40</v>
      </c>
      <c r="F4195" t="s">
        <v>47</v>
      </c>
    </row>
    <row r="4196" spans="1:6" x14ac:dyDescent="0.25">
      <c r="A4196" t="str">
        <f t="shared" si="65"/>
        <v>HV_Dist_188</v>
      </c>
      <c r="B4196">
        <v>188</v>
      </c>
      <c r="C4196" t="s">
        <v>11</v>
      </c>
      <c r="D4196">
        <v>0</v>
      </c>
      <c r="E4196" t="s">
        <v>40</v>
      </c>
      <c r="F4196" t="s">
        <v>47</v>
      </c>
    </row>
    <row r="4197" spans="1:6" x14ac:dyDescent="0.25">
      <c r="A4197" t="str">
        <f t="shared" si="65"/>
        <v>HV_Dist_190</v>
      </c>
      <c r="B4197">
        <v>190</v>
      </c>
      <c r="C4197" t="s">
        <v>11</v>
      </c>
      <c r="D4197">
        <v>0</v>
      </c>
      <c r="E4197" t="s">
        <v>40</v>
      </c>
      <c r="F4197" t="s">
        <v>47</v>
      </c>
    </row>
    <row r="4198" spans="1:6" x14ac:dyDescent="0.25">
      <c r="A4198" t="str">
        <f t="shared" si="65"/>
        <v>HV_Dist_192</v>
      </c>
      <c r="B4198">
        <v>192</v>
      </c>
      <c r="C4198" t="s">
        <v>11</v>
      </c>
      <c r="D4198">
        <v>0</v>
      </c>
      <c r="E4198" t="s">
        <v>40</v>
      </c>
      <c r="F4198" t="s">
        <v>47</v>
      </c>
    </row>
    <row r="4199" spans="1:6" x14ac:dyDescent="0.25">
      <c r="A4199" t="str">
        <f t="shared" si="65"/>
        <v>HV_Dist_194</v>
      </c>
      <c r="B4199">
        <v>194</v>
      </c>
      <c r="C4199" t="s">
        <v>11</v>
      </c>
      <c r="D4199">
        <v>0</v>
      </c>
      <c r="E4199" t="s">
        <v>40</v>
      </c>
      <c r="F4199" t="s">
        <v>47</v>
      </c>
    </row>
    <row r="4200" spans="1:6" x14ac:dyDescent="0.25">
      <c r="A4200" t="str">
        <f t="shared" si="65"/>
        <v>HV_Dist_196</v>
      </c>
      <c r="B4200">
        <v>196</v>
      </c>
      <c r="C4200" t="s">
        <v>11</v>
      </c>
      <c r="D4200">
        <v>0</v>
      </c>
      <c r="E4200" t="s">
        <v>40</v>
      </c>
      <c r="F4200" t="s">
        <v>47</v>
      </c>
    </row>
    <row r="4201" spans="1:6" x14ac:dyDescent="0.25">
      <c r="A4201" t="str">
        <f t="shared" si="65"/>
        <v>HV_Dist_198</v>
      </c>
      <c r="B4201">
        <v>198</v>
      </c>
      <c r="C4201" t="s">
        <v>11</v>
      </c>
      <c r="D4201">
        <v>0</v>
      </c>
      <c r="E4201" t="s">
        <v>40</v>
      </c>
      <c r="F4201" t="s">
        <v>47</v>
      </c>
    </row>
    <row r="4202" spans="1:6" x14ac:dyDescent="0.25">
      <c r="A4202" t="str">
        <f t="shared" si="65"/>
        <v>HV_Dist_200</v>
      </c>
      <c r="B4202">
        <v>200</v>
      </c>
      <c r="C4202" t="s">
        <v>11</v>
      </c>
      <c r="D4202">
        <v>0</v>
      </c>
      <c r="E4202" t="s">
        <v>40</v>
      </c>
      <c r="F4202" t="s">
        <v>47</v>
      </c>
    </row>
    <row r="4203" spans="1:6" x14ac:dyDescent="0.25">
      <c r="A4203" t="str">
        <f t="shared" si="65"/>
        <v>HV_Dist_202</v>
      </c>
      <c r="B4203">
        <v>202</v>
      </c>
      <c r="C4203" t="s">
        <v>11</v>
      </c>
      <c r="D4203"/>
      <c r="E4203" t="s">
        <v>40</v>
      </c>
      <c r="F4203" t="s">
        <v>47</v>
      </c>
    </row>
    <row r="4204" spans="1:6" x14ac:dyDescent="0.25">
      <c r="A4204" t="str">
        <f t="shared" si="65"/>
        <v>HV_Time_0</v>
      </c>
      <c r="B4204">
        <v>0</v>
      </c>
      <c r="C4204" t="s">
        <v>11</v>
      </c>
      <c r="D4204">
        <v>0</v>
      </c>
      <c r="E4204" t="s">
        <v>16</v>
      </c>
      <c r="F4204" t="s">
        <v>47</v>
      </c>
    </row>
    <row r="4205" spans="1:6" x14ac:dyDescent="0.25">
      <c r="A4205" t="str">
        <f t="shared" si="65"/>
        <v>HV_Time_2</v>
      </c>
      <c r="B4205">
        <v>2</v>
      </c>
      <c r="C4205" t="s">
        <v>11</v>
      </c>
      <c r="D4205">
        <v>6.0864099999999997E-2</v>
      </c>
      <c r="E4205" t="s">
        <v>16</v>
      </c>
      <c r="F4205" t="s">
        <v>47</v>
      </c>
    </row>
    <row r="4206" spans="1:6" x14ac:dyDescent="0.25">
      <c r="A4206" t="str">
        <f t="shared" si="65"/>
        <v>HV_Time_4</v>
      </c>
      <c r="B4206">
        <v>4</v>
      </c>
      <c r="C4206" t="s">
        <v>11</v>
      </c>
      <c r="D4206">
        <v>8.2517699999999999E-2</v>
      </c>
      <c r="E4206" t="s">
        <v>16</v>
      </c>
      <c r="F4206" t="s">
        <v>47</v>
      </c>
    </row>
    <row r="4207" spans="1:6" x14ac:dyDescent="0.25">
      <c r="A4207" t="str">
        <f t="shared" si="65"/>
        <v>HV_Time_6</v>
      </c>
      <c r="B4207">
        <v>6</v>
      </c>
      <c r="C4207" t="s">
        <v>11</v>
      </c>
      <c r="D4207">
        <v>9.6340200000000001E-2</v>
      </c>
      <c r="E4207" t="s">
        <v>16</v>
      </c>
      <c r="F4207" t="s">
        <v>47</v>
      </c>
    </row>
    <row r="4208" spans="1:6" x14ac:dyDescent="0.25">
      <c r="A4208" t="str">
        <f t="shared" si="65"/>
        <v>HV_Time_8</v>
      </c>
      <c r="B4208">
        <v>8</v>
      </c>
      <c r="C4208" t="s">
        <v>11</v>
      </c>
      <c r="D4208">
        <v>9.9480299999999994E-2</v>
      </c>
      <c r="E4208" t="s">
        <v>16</v>
      </c>
      <c r="F4208" t="s">
        <v>47</v>
      </c>
    </row>
    <row r="4209" spans="1:6" x14ac:dyDescent="0.25">
      <c r="A4209" t="str">
        <f t="shared" si="65"/>
        <v>HV_Time_10</v>
      </c>
      <c r="B4209">
        <v>10</v>
      </c>
      <c r="C4209" t="s">
        <v>11</v>
      </c>
      <c r="D4209">
        <v>9.8527299999999998E-2</v>
      </c>
      <c r="E4209" t="s">
        <v>16</v>
      </c>
      <c r="F4209" t="s">
        <v>47</v>
      </c>
    </row>
    <row r="4210" spans="1:6" x14ac:dyDescent="0.25">
      <c r="A4210" t="str">
        <f t="shared" si="65"/>
        <v>HV_Time_12</v>
      </c>
      <c r="B4210">
        <v>12</v>
      </c>
      <c r="C4210" t="s">
        <v>11</v>
      </c>
      <c r="D4210">
        <v>7.9736199999999993E-2</v>
      </c>
      <c r="E4210" t="s">
        <v>16</v>
      </c>
      <c r="F4210" t="s">
        <v>47</v>
      </c>
    </row>
    <row r="4211" spans="1:6" x14ac:dyDescent="0.25">
      <c r="A4211" t="str">
        <f t="shared" si="65"/>
        <v>HV_Time_14</v>
      </c>
      <c r="B4211">
        <v>14</v>
      </c>
      <c r="C4211" t="s">
        <v>11</v>
      </c>
      <c r="D4211">
        <v>5.1618999999999998E-2</v>
      </c>
      <c r="E4211" t="s">
        <v>16</v>
      </c>
      <c r="F4211" t="s">
        <v>47</v>
      </c>
    </row>
    <row r="4212" spans="1:6" x14ac:dyDescent="0.25">
      <c r="A4212" t="str">
        <f t="shared" si="65"/>
        <v>HV_Time_16</v>
      </c>
      <c r="B4212">
        <v>16</v>
      </c>
      <c r="C4212" t="s">
        <v>11</v>
      </c>
      <c r="D4212">
        <v>3.5991099999999998E-2</v>
      </c>
      <c r="E4212" t="s">
        <v>16</v>
      </c>
      <c r="F4212" t="s">
        <v>47</v>
      </c>
    </row>
    <row r="4213" spans="1:6" x14ac:dyDescent="0.25">
      <c r="A4213" t="str">
        <f t="shared" si="65"/>
        <v>HV_Time_18</v>
      </c>
      <c r="B4213">
        <v>18</v>
      </c>
      <c r="C4213" t="s">
        <v>11</v>
      </c>
      <c r="D4213">
        <v>2.70929E-2</v>
      </c>
      <c r="E4213" t="s">
        <v>16</v>
      </c>
      <c r="F4213" t="s">
        <v>47</v>
      </c>
    </row>
    <row r="4214" spans="1:6" x14ac:dyDescent="0.25">
      <c r="A4214" t="str">
        <f t="shared" si="65"/>
        <v>HV_Time_20</v>
      </c>
      <c r="B4214">
        <v>20</v>
      </c>
      <c r="C4214" t="s">
        <v>11</v>
      </c>
      <c r="D4214">
        <v>2.4553499999999999E-2</v>
      </c>
      <c r="E4214" t="s">
        <v>16</v>
      </c>
      <c r="F4214" t="s">
        <v>47</v>
      </c>
    </row>
    <row r="4215" spans="1:6" x14ac:dyDescent="0.25">
      <c r="A4215" t="str">
        <f t="shared" si="65"/>
        <v>HV_Time_22</v>
      </c>
      <c r="B4215">
        <v>22</v>
      </c>
      <c r="C4215" t="s">
        <v>11</v>
      </c>
      <c r="D4215">
        <v>2.2013999999999999E-2</v>
      </c>
      <c r="E4215" t="s">
        <v>16</v>
      </c>
      <c r="F4215" t="s">
        <v>47</v>
      </c>
    </row>
    <row r="4216" spans="1:6" x14ac:dyDescent="0.25">
      <c r="A4216" t="str">
        <f t="shared" si="65"/>
        <v>HV_Time_24</v>
      </c>
      <c r="B4216">
        <v>24</v>
      </c>
      <c r="C4216" t="s">
        <v>11</v>
      </c>
      <c r="D4216">
        <v>1.94743E-2</v>
      </c>
      <c r="E4216" t="s">
        <v>16</v>
      </c>
      <c r="F4216" t="s">
        <v>47</v>
      </c>
    </row>
    <row r="4217" spans="1:6" x14ac:dyDescent="0.25">
      <c r="A4217" t="str">
        <f t="shared" si="65"/>
        <v>HV_Time_26</v>
      </c>
      <c r="B4217">
        <v>26</v>
      </c>
      <c r="C4217" t="s">
        <v>11</v>
      </c>
      <c r="D4217">
        <v>1.69348E-2</v>
      </c>
      <c r="E4217" t="s">
        <v>16</v>
      </c>
      <c r="F4217" t="s">
        <v>47</v>
      </c>
    </row>
    <row r="4218" spans="1:6" x14ac:dyDescent="0.25">
      <c r="A4218" t="str">
        <f t="shared" si="65"/>
        <v>HV_Time_28</v>
      </c>
      <c r="B4218">
        <v>28</v>
      </c>
      <c r="C4218" t="s">
        <v>11</v>
      </c>
      <c r="D4218">
        <v>1.60409E-2</v>
      </c>
      <c r="E4218" t="s">
        <v>16</v>
      </c>
      <c r="F4218" t="s">
        <v>47</v>
      </c>
    </row>
    <row r="4219" spans="1:6" x14ac:dyDescent="0.25">
      <c r="A4219" t="str">
        <f t="shared" si="65"/>
        <v>HV_Time_30</v>
      </c>
      <c r="B4219">
        <v>30</v>
      </c>
      <c r="C4219" t="s">
        <v>11</v>
      </c>
      <c r="D4219">
        <v>1.51471E-2</v>
      </c>
      <c r="E4219" t="s">
        <v>16</v>
      </c>
      <c r="F4219" t="s">
        <v>47</v>
      </c>
    </row>
    <row r="4220" spans="1:6" x14ac:dyDescent="0.25">
      <c r="A4220" t="str">
        <f t="shared" si="65"/>
        <v>HV_Time_32</v>
      </c>
      <c r="B4220">
        <v>32</v>
      </c>
      <c r="C4220" t="s">
        <v>11</v>
      </c>
      <c r="D4220">
        <v>1.4253E-2</v>
      </c>
      <c r="E4220" t="s">
        <v>16</v>
      </c>
      <c r="F4220" t="s">
        <v>47</v>
      </c>
    </row>
    <row r="4221" spans="1:6" x14ac:dyDescent="0.25">
      <c r="A4221" t="str">
        <f t="shared" si="65"/>
        <v>HV_Time_34</v>
      </c>
      <c r="B4221">
        <v>34</v>
      </c>
      <c r="C4221" t="s">
        <v>11</v>
      </c>
      <c r="D4221">
        <v>1.33591E-2</v>
      </c>
      <c r="E4221" t="s">
        <v>16</v>
      </c>
      <c r="F4221" t="s">
        <v>47</v>
      </c>
    </row>
    <row r="4222" spans="1:6" x14ac:dyDescent="0.25">
      <c r="A4222" t="str">
        <f t="shared" si="65"/>
        <v>HV_Time_36</v>
      </c>
      <c r="B4222">
        <v>36</v>
      </c>
      <c r="C4222" t="s">
        <v>11</v>
      </c>
      <c r="D4222">
        <v>1.2465E-2</v>
      </c>
      <c r="E4222" t="s">
        <v>16</v>
      </c>
      <c r="F4222" t="s">
        <v>47</v>
      </c>
    </row>
    <row r="4223" spans="1:6" x14ac:dyDescent="0.25">
      <c r="A4223" t="str">
        <f t="shared" si="65"/>
        <v>HV_Time_38</v>
      </c>
      <c r="B4223">
        <v>38</v>
      </c>
      <c r="C4223" t="s">
        <v>11</v>
      </c>
      <c r="D4223">
        <v>1.1571100000000001E-2</v>
      </c>
      <c r="E4223" t="s">
        <v>16</v>
      </c>
      <c r="F4223" t="s">
        <v>47</v>
      </c>
    </row>
    <row r="4224" spans="1:6" x14ac:dyDescent="0.25">
      <c r="A4224" t="str">
        <f t="shared" si="65"/>
        <v>HV_Time_40</v>
      </c>
      <c r="B4224">
        <v>40</v>
      </c>
      <c r="C4224" t="s">
        <v>11</v>
      </c>
      <c r="D4224">
        <v>1.0677300000000001E-2</v>
      </c>
      <c r="E4224" t="s">
        <v>16</v>
      </c>
      <c r="F4224" t="s">
        <v>47</v>
      </c>
    </row>
    <row r="4225" spans="1:6" x14ac:dyDescent="0.25">
      <c r="A4225" t="str">
        <f t="shared" si="65"/>
        <v>HV_Time_42</v>
      </c>
      <c r="B4225">
        <v>42</v>
      </c>
      <c r="C4225" t="s">
        <v>11</v>
      </c>
      <c r="D4225">
        <v>1.03806E-2</v>
      </c>
      <c r="E4225" t="s">
        <v>16</v>
      </c>
      <c r="F4225" t="s">
        <v>47</v>
      </c>
    </row>
    <row r="4226" spans="1:6" x14ac:dyDescent="0.25">
      <c r="A4226" t="str">
        <f t="shared" ref="A4226:A4289" si="66">C4226&amp;"_"&amp;E4226&amp;"_"&amp;B4226</f>
        <v>HV_Time_44</v>
      </c>
      <c r="B4226">
        <v>44</v>
      </c>
      <c r="C4226" t="s">
        <v>11</v>
      </c>
      <c r="D4226">
        <v>1.00839E-2</v>
      </c>
      <c r="E4226" t="s">
        <v>16</v>
      </c>
      <c r="F4226" t="s">
        <v>47</v>
      </c>
    </row>
    <row r="4227" spans="1:6" x14ac:dyDescent="0.25">
      <c r="A4227" t="str">
        <f t="shared" si="66"/>
        <v>HV_Time_46</v>
      </c>
      <c r="B4227">
        <v>46</v>
      </c>
      <c r="C4227" t="s">
        <v>11</v>
      </c>
      <c r="D4227">
        <v>9.7873000000000005E-3</v>
      </c>
      <c r="E4227" t="s">
        <v>16</v>
      </c>
      <c r="F4227" t="s">
        <v>47</v>
      </c>
    </row>
    <row r="4228" spans="1:6" x14ac:dyDescent="0.25">
      <c r="A4228" t="str">
        <f t="shared" si="66"/>
        <v>HV_Time_48</v>
      </c>
      <c r="B4228">
        <v>48</v>
      </c>
      <c r="C4228" t="s">
        <v>11</v>
      </c>
      <c r="D4228">
        <v>9.4903999999999995E-3</v>
      </c>
      <c r="E4228" t="s">
        <v>16</v>
      </c>
      <c r="F4228" t="s">
        <v>47</v>
      </c>
    </row>
    <row r="4229" spans="1:6" x14ac:dyDescent="0.25">
      <c r="A4229" t="str">
        <f t="shared" si="66"/>
        <v>HV_Time_50</v>
      </c>
      <c r="B4229">
        <v>50</v>
      </c>
      <c r="C4229" t="s">
        <v>11</v>
      </c>
      <c r="D4229">
        <v>9.1938000000000002E-3</v>
      </c>
      <c r="E4229" t="s">
        <v>16</v>
      </c>
      <c r="F4229" t="s">
        <v>47</v>
      </c>
    </row>
    <row r="4230" spans="1:6" x14ac:dyDescent="0.25">
      <c r="A4230" t="str">
        <f t="shared" si="66"/>
        <v>HV_Time_52</v>
      </c>
      <c r="B4230">
        <v>52</v>
      </c>
      <c r="C4230" t="s">
        <v>11</v>
      </c>
      <c r="D4230">
        <v>8.8970999999999998E-3</v>
      </c>
      <c r="E4230" t="s">
        <v>16</v>
      </c>
      <c r="F4230" t="s">
        <v>47</v>
      </c>
    </row>
    <row r="4231" spans="1:6" x14ac:dyDescent="0.25">
      <c r="A4231" t="str">
        <f t="shared" si="66"/>
        <v>HV_Time_54</v>
      </c>
      <c r="B4231">
        <v>54</v>
      </c>
      <c r="C4231" t="s">
        <v>11</v>
      </c>
      <c r="D4231">
        <v>8.6003E-3</v>
      </c>
      <c r="E4231" t="s">
        <v>16</v>
      </c>
      <c r="F4231" t="s">
        <v>47</v>
      </c>
    </row>
    <row r="4232" spans="1:6" x14ac:dyDescent="0.25">
      <c r="A4232" t="str">
        <f t="shared" si="66"/>
        <v>HV_Time_56</v>
      </c>
      <c r="B4232">
        <v>56</v>
      </c>
      <c r="C4232" t="s">
        <v>11</v>
      </c>
      <c r="D4232">
        <v>8.3037000000000007E-3</v>
      </c>
      <c r="E4232" t="s">
        <v>16</v>
      </c>
      <c r="F4232" t="s">
        <v>47</v>
      </c>
    </row>
    <row r="4233" spans="1:6" x14ac:dyDescent="0.25">
      <c r="A4233" t="str">
        <f t="shared" si="66"/>
        <v>HV_Time_58</v>
      </c>
      <c r="B4233">
        <v>58</v>
      </c>
      <c r="C4233" t="s">
        <v>11</v>
      </c>
      <c r="D4233">
        <v>8.0070999999999996E-3</v>
      </c>
      <c r="E4233" t="s">
        <v>16</v>
      </c>
      <c r="F4233" t="s">
        <v>47</v>
      </c>
    </row>
    <row r="4234" spans="1:6" x14ac:dyDescent="0.25">
      <c r="A4234" t="str">
        <f t="shared" si="66"/>
        <v>HV_Time_60</v>
      </c>
      <c r="B4234">
        <v>60</v>
      </c>
      <c r="C4234" t="s">
        <v>11</v>
      </c>
      <c r="D4234">
        <v>7.7102000000000004E-3</v>
      </c>
      <c r="E4234" t="s">
        <v>16</v>
      </c>
      <c r="F4234" t="s">
        <v>47</v>
      </c>
    </row>
    <row r="4235" spans="1:6" x14ac:dyDescent="0.25">
      <c r="A4235" t="str">
        <f t="shared" si="66"/>
        <v>HV_Time_62</v>
      </c>
      <c r="B4235">
        <v>62</v>
      </c>
      <c r="C4235" t="s">
        <v>11</v>
      </c>
      <c r="D4235">
        <v>7.4136000000000002E-3</v>
      </c>
      <c r="E4235" t="s">
        <v>16</v>
      </c>
      <c r="F4235" t="s">
        <v>47</v>
      </c>
    </row>
    <row r="4236" spans="1:6" x14ac:dyDescent="0.25">
      <c r="A4236" t="str">
        <f t="shared" si="66"/>
        <v>HV_Time_64</v>
      </c>
      <c r="B4236">
        <v>64</v>
      </c>
      <c r="C4236" t="s">
        <v>11</v>
      </c>
      <c r="D4236">
        <v>7.1171000000000003E-3</v>
      </c>
      <c r="E4236" t="s">
        <v>16</v>
      </c>
      <c r="F4236" t="s">
        <v>47</v>
      </c>
    </row>
    <row r="4237" spans="1:6" x14ac:dyDescent="0.25">
      <c r="A4237" t="str">
        <f t="shared" si="66"/>
        <v>HV_Time_66</v>
      </c>
      <c r="B4237">
        <v>66</v>
      </c>
      <c r="C4237" t="s">
        <v>11</v>
      </c>
      <c r="D4237">
        <v>6.8203999999999999E-3</v>
      </c>
      <c r="E4237" t="s">
        <v>16</v>
      </c>
      <c r="F4237" t="s">
        <v>47</v>
      </c>
    </row>
    <row r="4238" spans="1:6" x14ac:dyDescent="0.25">
      <c r="A4238" t="str">
        <f t="shared" si="66"/>
        <v>HV_Time_68</v>
      </c>
      <c r="B4238">
        <v>68</v>
      </c>
      <c r="C4238" t="s">
        <v>11</v>
      </c>
      <c r="D4238">
        <v>6.5237000000000003E-3</v>
      </c>
      <c r="E4238" t="s">
        <v>16</v>
      </c>
      <c r="F4238" t="s">
        <v>47</v>
      </c>
    </row>
    <row r="4239" spans="1:6" x14ac:dyDescent="0.25">
      <c r="A4239" t="str">
        <f t="shared" si="66"/>
        <v>HV_Time_70</v>
      </c>
      <c r="B4239">
        <v>70</v>
      </c>
      <c r="C4239" t="s">
        <v>11</v>
      </c>
      <c r="D4239">
        <v>6.2164000000000004E-3</v>
      </c>
      <c r="E4239" t="s">
        <v>16</v>
      </c>
      <c r="F4239" t="s">
        <v>47</v>
      </c>
    </row>
    <row r="4240" spans="1:6" x14ac:dyDescent="0.25">
      <c r="A4240" t="str">
        <f t="shared" si="66"/>
        <v>HV_Time_72</v>
      </c>
      <c r="B4240">
        <v>72</v>
      </c>
      <c r="C4240" t="s">
        <v>11</v>
      </c>
      <c r="D4240">
        <v>5.9091999999999999E-3</v>
      </c>
      <c r="E4240" t="s">
        <v>16</v>
      </c>
      <c r="F4240" t="s">
        <v>47</v>
      </c>
    </row>
    <row r="4241" spans="1:6" x14ac:dyDescent="0.25">
      <c r="A4241" t="str">
        <f t="shared" si="66"/>
        <v>HV_Time_74</v>
      </c>
      <c r="B4241">
        <v>74</v>
      </c>
      <c r="C4241" t="s">
        <v>11</v>
      </c>
      <c r="D4241">
        <v>5.6017999999999997E-3</v>
      </c>
      <c r="E4241" t="s">
        <v>16</v>
      </c>
      <c r="F4241" t="s">
        <v>47</v>
      </c>
    </row>
    <row r="4242" spans="1:6" x14ac:dyDescent="0.25">
      <c r="A4242" t="str">
        <f t="shared" si="66"/>
        <v>HV_Time_76</v>
      </c>
      <c r="B4242">
        <v>76</v>
      </c>
      <c r="C4242" t="s">
        <v>11</v>
      </c>
      <c r="D4242">
        <v>5.2944999999999997E-3</v>
      </c>
      <c r="E4242" t="s">
        <v>16</v>
      </c>
      <c r="F4242" t="s">
        <v>47</v>
      </c>
    </row>
    <row r="4243" spans="1:6" x14ac:dyDescent="0.25">
      <c r="A4243" t="str">
        <f t="shared" si="66"/>
        <v>HV_Time_78</v>
      </c>
      <c r="B4243">
        <v>78</v>
      </c>
      <c r="C4243" t="s">
        <v>11</v>
      </c>
      <c r="D4243">
        <v>4.9871999999999998E-3</v>
      </c>
      <c r="E4243" t="s">
        <v>16</v>
      </c>
      <c r="F4243" t="s">
        <v>47</v>
      </c>
    </row>
    <row r="4244" spans="1:6" x14ac:dyDescent="0.25">
      <c r="A4244" t="str">
        <f t="shared" si="66"/>
        <v>HV_Time_80</v>
      </c>
      <c r="B4244">
        <v>80</v>
      </c>
      <c r="C4244" t="s">
        <v>11</v>
      </c>
      <c r="D4244">
        <v>4.6798999999999999E-3</v>
      </c>
      <c r="E4244" t="s">
        <v>16</v>
      </c>
      <c r="F4244" t="s">
        <v>47</v>
      </c>
    </row>
    <row r="4245" spans="1:6" x14ac:dyDescent="0.25">
      <c r="A4245" t="str">
        <f t="shared" si="66"/>
        <v>HV_Time_82</v>
      </c>
      <c r="B4245">
        <v>82</v>
      </c>
      <c r="C4245" t="s">
        <v>11</v>
      </c>
      <c r="D4245">
        <v>4.3725999999999999E-3</v>
      </c>
      <c r="E4245" t="s">
        <v>16</v>
      </c>
      <c r="F4245" t="s">
        <v>47</v>
      </c>
    </row>
    <row r="4246" spans="1:6" x14ac:dyDescent="0.25">
      <c r="A4246" t="str">
        <f t="shared" si="66"/>
        <v>HV_Time_84</v>
      </c>
      <c r="B4246">
        <v>84</v>
      </c>
      <c r="C4246" t="s">
        <v>11</v>
      </c>
      <c r="D4246">
        <v>4.0653E-3</v>
      </c>
      <c r="E4246" t="s">
        <v>16</v>
      </c>
      <c r="F4246" t="s">
        <v>47</v>
      </c>
    </row>
    <row r="4247" spans="1:6" x14ac:dyDescent="0.25">
      <c r="A4247" t="str">
        <f t="shared" si="66"/>
        <v>HV_Time_86</v>
      </c>
      <c r="B4247">
        <v>86</v>
      </c>
      <c r="C4247" t="s">
        <v>11</v>
      </c>
      <c r="D4247">
        <v>3.7580000000000001E-3</v>
      </c>
      <c r="E4247" t="s">
        <v>16</v>
      </c>
      <c r="F4247" t="s">
        <v>47</v>
      </c>
    </row>
    <row r="4248" spans="1:6" x14ac:dyDescent="0.25">
      <c r="A4248" t="str">
        <f t="shared" si="66"/>
        <v>HV_Time_88</v>
      </c>
      <c r="B4248">
        <v>88</v>
      </c>
      <c r="C4248" t="s">
        <v>11</v>
      </c>
      <c r="D4248">
        <v>3.4507000000000001E-3</v>
      </c>
      <c r="E4248" t="s">
        <v>16</v>
      </c>
      <c r="F4248" t="s">
        <v>47</v>
      </c>
    </row>
    <row r="4249" spans="1:6" x14ac:dyDescent="0.25">
      <c r="A4249" t="str">
        <f t="shared" si="66"/>
        <v>HV_Time_90</v>
      </c>
      <c r="B4249">
        <v>90</v>
      </c>
      <c r="C4249" t="s">
        <v>11</v>
      </c>
      <c r="D4249">
        <v>3.1435E-3</v>
      </c>
      <c r="E4249" t="s">
        <v>16</v>
      </c>
      <c r="F4249" t="s">
        <v>47</v>
      </c>
    </row>
    <row r="4250" spans="1:6" x14ac:dyDescent="0.25">
      <c r="A4250" t="str">
        <f t="shared" si="66"/>
        <v>HV_Time_92</v>
      </c>
      <c r="B4250">
        <v>92</v>
      </c>
      <c r="C4250" t="s">
        <v>11</v>
      </c>
      <c r="D4250">
        <v>2.8362000000000001E-3</v>
      </c>
      <c r="E4250" t="s">
        <v>16</v>
      </c>
      <c r="F4250" t="s">
        <v>47</v>
      </c>
    </row>
    <row r="4251" spans="1:6" x14ac:dyDescent="0.25">
      <c r="A4251" t="str">
        <f t="shared" si="66"/>
        <v>HV_Time_94</v>
      </c>
      <c r="B4251">
        <v>94</v>
      </c>
      <c r="C4251" t="s">
        <v>11</v>
      </c>
      <c r="D4251">
        <v>2.5289000000000002E-3</v>
      </c>
      <c r="E4251" t="s">
        <v>16</v>
      </c>
      <c r="F4251" t="s">
        <v>47</v>
      </c>
    </row>
    <row r="4252" spans="1:6" x14ac:dyDescent="0.25">
      <c r="A4252" t="str">
        <f t="shared" si="66"/>
        <v>HV_Time_96</v>
      </c>
      <c r="B4252">
        <v>96</v>
      </c>
      <c r="C4252" t="s">
        <v>11</v>
      </c>
      <c r="D4252">
        <v>2.2217999999999999E-3</v>
      </c>
      <c r="E4252" t="s">
        <v>16</v>
      </c>
      <c r="F4252" t="s">
        <v>47</v>
      </c>
    </row>
    <row r="4253" spans="1:6" x14ac:dyDescent="0.25">
      <c r="A4253" t="str">
        <f t="shared" si="66"/>
        <v>HV_Time_98</v>
      </c>
      <c r="B4253">
        <v>98</v>
      </c>
      <c r="C4253" t="s">
        <v>11</v>
      </c>
      <c r="D4253">
        <v>1.9145E-3</v>
      </c>
      <c r="E4253" t="s">
        <v>16</v>
      </c>
      <c r="F4253" t="s">
        <v>47</v>
      </c>
    </row>
    <row r="4254" spans="1:6" x14ac:dyDescent="0.25">
      <c r="A4254" t="str">
        <f t="shared" si="66"/>
        <v>HV_Time_100</v>
      </c>
      <c r="B4254">
        <v>100</v>
      </c>
      <c r="C4254" t="s">
        <v>11</v>
      </c>
      <c r="D4254">
        <v>1.7625E-3</v>
      </c>
      <c r="E4254" t="s">
        <v>16</v>
      </c>
      <c r="F4254" t="s">
        <v>47</v>
      </c>
    </row>
    <row r="4255" spans="1:6" x14ac:dyDescent="0.25">
      <c r="A4255" t="str">
        <f t="shared" si="66"/>
        <v>HV_Time_102</v>
      </c>
      <c r="B4255">
        <v>102</v>
      </c>
      <c r="C4255" t="s">
        <v>11</v>
      </c>
      <c r="D4255">
        <v>1.6105E-3</v>
      </c>
      <c r="E4255" t="s">
        <v>16</v>
      </c>
      <c r="F4255" t="s">
        <v>47</v>
      </c>
    </row>
    <row r="4256" spans="1:6" x14ac:dyDescent="0.25">
      <c r="A4256" t="str">
        <f t="shared" si="66"/>
        <v>HV_Time_104</v>
      </c>
      <c r="B4256">
        <v>104</v>
      </c>
      <c r="C4256" t="s">
        <v>11</v>
      </c>
      <c r="D4256">
        <v>1.4586E-3</v>
      </c>
      <c r="E4256" t="s">
        <v>16</v>
      </c>
      <c r="F4256" t="s">
        <v>47</v>
      </c>
    </row>
    <row r="4257" spans="1:6" x14ac:dyDescent="0.25">
      <c r="A4257" t="str">
        <f t="shared" si="66"/>
        <v>HV_Time_106</v>
      </c>
      <c r="B4257">
        <v>106</v>
      </c>
      <c r="C4257" t="s">
        <v>11</v>
      </c>
      <c r="D4257">
        <v>1.3066E-3</v>
      </c>
      <c r="E4257" t="s">
        <v>16</v>
      </c>
      <c r="F4257" t="s">
        <v>47</v>
      </c>
    </row>
    <row r="4258" spans="1:6" x14ac:dyDescent="0.25">
      <c r="A4258" t="str">
        <f t="shared" si="66"/>
        <v>HV_Time_108</v>
      </c>
      <c r="B4258">
        <v>108</v>
      </c>
      <c r="C4258" t="s">
        <v>11</v>
      </c>
      <c r="D4258">
        <v>1.1546E-3</v>
      </c>
      <c r="E4258" t="s">
        <v>16</v>
      </c>
      <c r="F4258" t="s">
        <v>47</v>
      </c>
    </row>
    <row r="4259" spans="1:6" x14ac:dyDescent="0.25">
      <c r="A4259" t="str">
        <f t="shared" si="66"/>
        <v>HV_Time_110</v>
      </c>
      <c r="B4259">
        <v>110</v>
      </c>
      <c r="C4259" t="s">
        <v>11</v>
      </c>
      <c r="D4259">
        <v>1.0026E-3</v>
      </c>
      <c r="E4259" t="s">
        <v>16</v>
      </c>
      <c r="F4259" t="s">
        <v>47</v>
      </c>
    </row>
    <row r="4260" spans="1:6" x14ac:dyDescent="0.25">
      <c r="A4260" t="str">
        <f t="shared" si="66"/>
        <v>HV_Time_112</v>
      </c>
      <c r="B4260">
        <v>112</v>
      </c>
      <c r="C4260" t="s">
        <v>11</v>
      </c>
      <c r="D4260">
        <v>8.5070000000000002E-4</v>
      </c>
      <c r="E4260" t="s">
        <v>16</v>
      </c>
      <c r="F4260" t="s">
        <v>47</v>
      </c>
    </row>
    <row r="4261" spans="1:6" x14ac:dyDescent="0.25">
      <c r="A4261" t="str">
        <f t="shared" si="66"/>
        <v>HV_Time_114</v>
      </c>
      <c r="B4261">
        <v>114</v>
      </c>
      <c r="C4261" t="s">
        <v>11</v>
      </c>
      <c r="D4261">
        <v>6.9870000000000002E-4</v>
      </c>
      <c r="E4261" t="s">
        <v>16</v>
      </c>
      <c r="F4261" t="s">
        <v>47</v>
      </c>
    </row>
    <row r="4262" spans="1:6" x14ac:dyDescent="0.25">
      <c r="A4262" t="str">
        <f t="shared" si="66"/>
        <v>HV_Time_116</v>
      </c>
      <c r="B4262">
        <v>116</v>
      </c>
      <c r="C4262" t="s">
        <v>11</v>
      </c>
      <c r="D4262">
        <v>5.4670000000000001E-4</v>
      </c>
      <c r="E4262" t="s">
        <v>16</v>
      </c>
      <c r="F4262" t="s">
        <v>47</v>
      </c>
    </row>
    <row r="4263" spans="1:6" x14ac:dyDescent="0.25">
      <c r="A4263" t="str">
        <f t="shared" si="66"/>
        <v>HV_Time_118</v>
      </c>
      <c r="B4263">
        <v>118</v>
      </c>
      <c r="C4263" t="s">
        <v>11</v>
      </c>
      <c r="D4263">
        <v>3.948E-4</v>
      </c>
      <c r="E4263" t="s">
        <v>16</v>
      </c>
      <c r="F4263" t="s">
        <v>47</v>
      </c>
    </row>
    <row r="4264" spans="1:6" x14ac:dyDescent="0.25">
      <c r="A4264" t="str">
        <f t="shared" si="66"/>
        <v>HV_Time_120</v>
      </c>
      <c r="B4264">
        <v>120</v>
      </c>
      <c r="C4264" t="s">
        <v>11</v>
      </c>
      <c r="D4264">
        <v>2.4279999999999999E-4</v>
      </c>
      <c r="E4264" t="s">
        <v>16</v>
      </c>
      <c r="F4264" t="s">
        <v>47</v>
      </c>
    </row>
    <row r="4265" spans="1:6" x14ac:dyDescent="0.25">
      <c r="A4265" t="str">
        <f t="shared" si="66"/>
        <v>HV_Time_122</v>
      </c>
      <c r="B4265">
        <v>122</v>
      </c>
      <c r="C4265" t="s">
        <v>11</v>
      </c>
      <c r="D4265">
        <v>1.9890000000000001E-4</v>
      </c>
      <c r="E4265" t="s">
        <v>16</v>
      </c>
      <c r="F4265" t="s">
        <v>47</v>
      </c>
    </row>
    <row r="4266" spans="1:6" x14ac:dyDescent="0.25">
      <c r="A4266" t="str">
        <f t="shared" si="66"/>
        <v>HV_Time_124</v>
      </c>
      <c r="B4266">
        <v>124</v>
      </c>
      <c r="C4266" t="s">
        <v>11</v>
      </c>
      <c r="D4266">
        <v>1.55E-4</v>
      </c>
      <c r="E4266" t="s">
        <v>16</v>
      </c>
      <c r="F4266" t="s">
        <v>47</v>
      </c>
    </row>
    <row r="4267" spans="1:6" x14ac:dyDescent="0.25">
      <c r="A4267" t="str">
        <f t="shared" si="66"/>
        <v>HV_Time_126</v>
      </c>
      <c r="B4267">
        <v>126</v>
      </c>
      <c r="C4267" t="s">
        <v>11</v>
      </c>
      <c r="D4267">
        <v>1.111E-4</v>
      </c>
      <c r="E4267" t="s">
        <v>16</v>
      </c>
      <c r="F4267" t="s">
        <v>47</v>
      </c>
    </row>
    <row r="4268" spans="1:6" x14ac:dyDescent="0.25">
      <c r="A4268" t="str">
        <f t="shared" si="66"/>
        <v>HV_Time_128</v>
      </c>
      <c r="B4268">
        <v>128</v>
      </c>
      <c r="C4268" t="s">
        <v>11</v>
      </c>
      <c r="D4268" s="83">
        <v>6.7199999999999994E-5</v>
      </c>
      <c r="E4268" t="s">
        <v>16</v>
      </c>
      <c r="F4268" t="s">
        <v>47</v>
      </c>
    </row>
    <row r="4269" spans="1:6" x14ac:dyDescent="0.25">
      <c r="A4269" t="str">
        <f t="shared" si="66"/>
        <v>HV_Time_130</v>
      </c>
      <c r="B4269">
        <v>130</v>
      </c>
      <c r="C4269" t="s">
        <v>11</v>
      </c>
      <c r="D4269" s="83">
        <v>6.0900000000000003E-5</v>
      </c>
      <c r="E4269" t="s">
        <v>16</v>
      </c>
      <c r="F4269" t="s">
        <v>47</v>
      </c>
    </row>
    <row r="4270" spans="1:6" x14ac:dyDescent="0.25">
      <c r="A4270" t="str">
        <f t="shared" si="66"/>
        <v>HV_Time_132</v>
      </c>
      <c r="B4270">
        <v>132</v>
      </c>
      <c r="C4270" t="s">
        <v>11</v>
      </c>
      <c r="D4270" s="83">
        <v>5.4500000000000003E-5</v>
      </c>
      <c r="E4270" t="s">
        <v>16</v>
      </c>
      <c r="F4270" t="s">
        <v>47</v>
      </c>
    </row>
    <row r="4271" spans="1:6" x14ac:dyDescent="0.25">
      <c r="A4271" t="str">
        <f t="shared" si="66"/>
        <v>HV_Time_134</v>
      </c>
      <c r="B4271">
        <v>134</v>
      </c>
      <c r="C4271" t="s">
        <v>11</v>
      </c>
      <c r="D4271" s="83">
        <v>4.8199999999999999E-5</v>
      </c>
      <c r="E4271" t="s">
        <v>16</v>
      </c>
      <c r="F4271" t="s">
        <v>47</v>
      </c>
    </row>
    <row r="4272" spans="1:6" x14ac:dyDescent="0.25">
      <c r="A4272" t="str">
        <f t="shared" si="66"/>
        <v>HV_Time_136</v>
      </c>
      <c r="B4272">
        <v>136</v>
      </c>
      <c r="C4272" t="s">
        <v>11</v>
      </c>
      <c r="D4272" s="83">
        <v>4.18E-5</v>
      </c>
      <c r="E4272" t="s">
        <v>16</v>
      </c>
      <c r="F4272" t="s">
        <v>47</v>
      </c>
    </row>
    <row r="4273" spans="1:6" x14ac:dyDescent="0.25">
      <c r="A4273" t="str">
        <f t="shared" si="66"/>
        <v>HV_Time_138</v>
      </c>
      <c r="B4273">
        <v>138</v>
      </c>
      <c r="C4273" t="s">
        <v>11</v>
      </c>
      <c r="D4273" s="83">
        <v>3.5500000000000002E-5</v>
      </c>
      <c r="E4273" t="s">
        <v>16</v>
      </c>
      <c r="F4273" t="s">
        <v>47</v>
      </c>
    </row>
    <row r="4274" spans="1:6" x14ac:dyDescent="0.25">
      <c r="A4274" t="str">
        <f t="shared" si="66"/>
        <v>HV_Time_140</v>
      </c>
      <c r="B4274">
        <v>140</v>
      </c>
      <c r="C4274" t="s">
        <v>11</v>
      </c>
      <c r="D4274" s="83">
        <v>2.9099999999999999E-5</v>
      </c>
      <c r="E4274" t="s">
        <v>16</v>
      </c>
      <c r="F4274" t="s">
        <v>47</v>
      </c>
    </row>
    <row r="4275" spans="1:6" x14ac:dyDescent="0.25">
      <c r="A4275" t="str">
        <f t="shared" si="66"/>
        <v>HV_Time_142</v>
      </c>
      <c r="B4275">
        <v>142</v>
      </c>
      <c r="C4275" t="s">
        <v>11</v>
      </c>
      <c r="D4275" s="83">
        <v>2.76E-5</v>
      </c>
      <c r="E4275" t="s">
        <v>16</v>
      </c>
      <c r="F4275" t="s">
        <v>47</v>
      </c>
    </row>
    <row r="4276" spans="1:6" x14ac:dyDescent="0.25">
      <c r="A4276" t="str">
        <f t="shared" si="66"/>
        <v>HV_Time_144</v>
      </c>
      <c r="B4276">
        <v>144</v>
      </c>
      <c r="C4276" t="s">
        <v>11</v>
      </c>
      <c r="D4276" s="83">
        <v>2.62E-5</v>
      </c>
      <c r="E4276" t="s">
        <v>16</v>
      </c>
      <c r="F4276" t="s">
        <v>47</v>
      </c>
    </row>
    <row r="4277" spans="1:6" x14ac:dyDescent="0.25">
      <c r="A4277" t="str">
        <f t="shared" si="66"/>
        <v>HV_Time_146</v>
      </c>
      <c r="B4277">
        <v>146</v>
      </c>
      <c r="C4277" t="s">
        <v>11</v>
      </c>
      <c r="D4277" s="83">
        <v>2.4700000000000001E-5</v>
      </c>
      <c r="E4277" t="s">
        <v>16</v>
      </c>
      <c r="F4277" t="s">
        <v>47</v>
      </c>
    </row>
    <row r="4278" spans="1:6" x14ac:dyDescent="0.25">
      <c r="A4278" t="str">
        <f t="shared" si="66"/>
        <v>HV_Time_148</v>
      </c>
      <c r="B4278">
        <v>148</v>
      </c>
      <c r="C4278" t="s">
        <v>11</v>
      </c>
      <c r="D4278" s="83">
        <v>2.3200000000000001E-5</v>
      </c>
      <c r="E4278" t="s">
        <v>16</v>
      </c>
      <c r="F4278" t="s">
        <v>47</v>
      </c>
    </row>
    <row r="4279" spans="1:6" x14ac:dyDescent="0.25">
      <c r="A4279" t="str">
        <f t="shared" si="66"/>
        <v>HV_Time_150</v>
      </c>
      <c r="B4279">
        <v>150</v>
      </c>
      <c r="C4279" t="s">
        <v>11</v>
      </c>
      <c r="D4279" s="83">
        <v>2.1699999999999999E-5</v>
      </c>
      <c r="E4279" t="s">
        <v>16</v>
      </c>
      <c r="F4279" t="s">
        <v>47</v>
      </c>
    </row>
    <row r="4280" spans="1:6" x14ac:dyDescent="0.25">
      <c r="A4280" t="str">
        <f t="shared" si="66"/>
        <v>HV_Time_152</v>
      </c>
      <c r="B4280">
        <v>152</v>
      </c>
      <c r="C4280" t="s">
        <v>11</v>
      </c>
      <c r="D4280" s="83">
        <v>2.0299999999999999E-5</v>
      </c>
      <c r="E4280" t="s">
        <v>16</v>
      </c>
      <c r="F4280" t="s">
        <v>47</v>
      </c>
    </row>
    <row r="4281" spans="1:6" x14ac:dyDescent="0.25">
      <c r="A4281" t="str">
        <f t="shared" si="66"/>
        <v>HV_Time_154</v>
      </c>
      <c r="B4281">
        <v>154</v>
      </c>
      <c r="C4281" t="s">
        <v>11</v>
      </c>
      <c r="D4281" s="83">
        <v>1.88E-5</v>
      </c>
      <c r="E4281" t="s">
        <v>16</v>
      </c>
      <c r="F4281" t="s">
        <v>47</v>
      </c>
    </row>
    <row r="4282" spans="1:6" x14ac:dyDescent="0.25">
      <c r="A4282" t="str">
        <f t="shared" si="66"/>
        <v>HV_Time_156</v>
      </c>
      <c r="B4282">
        <v>156</v>
      </c>
      <c r="C4282" t="s">
        <v>11</v>
      </c>
      <c r="D4282" s="83">
        <v>1.5E-5</v>
      </c>
      <c r="E4282" t="s">
        <v>16</v>
      </c>
      <c r="F4282" t="s">
        <v>47</v>
      </c>
    </row>
    <row r="4283" spans="1:6" x14ac:dyDescent="0.25">
      <c r="A4283" t="str">
        <f t="shared" si="66"/>
        <v>HV_Time_158</v>
      </c>
      <c r="B4283">
        <v>158</v>
      </c>
      <c r="C4283" t="s">
        <v>11</v>
      </c>
      <c r="D4283" s="83">
        <v>1.13E-5</v>
      </c>
      <c r="E4283" t="s">
        <v>16</v>
      </c>
      <c r="F4283" t="s">
        <v>47</v>
      </c>
    </row>
    <row r="4284" spans="1:6" x14ac:dyDescent="0.25">
      <c r="A4284" t="str">
        <f t="shared" si="66"/>
        <v>HV_Time_160</v>
      </c>
      <c r="B4284">
        <v>160</v>
      </c>
      <c r="C4284" t="s">
        <v>11</v>
      </c>
      <c r="D4284" s="83">
        <v>7.5000000000000002E-6</v>
      </c>
      <c r="E4284" t="s">
        <v>16</v>
      </c>
      <c r="F4284" t="s">
        <v>47</v>
      </c>
    </row>
    <row r="4285" spans="1:6" x14ac:dyDescent="0.25">
      <c r="A4285" t="str">
        <f t="shared" si="66"/>
        <v>HV_Time_162</v>
      </c>
      <c r="B4285">
        <v>162</v>
      </c>
      <c r="C4285" t="s">
        <v>11</v>
      </c>
      <c r="D4285" s="83">
        <v>3.8E-6</v>
      </c>
      <c r="E4285" t="s">
        <v>16</v>
      </c>
      <c r="F4285" t="s">
        <v>47</v>
      </c>
    </row>
    <row r="4286" spans="1:6" x14ac:dyDescent="0.25">
      <c r="A4286" t="str">
        <f t="shared" si="66"/>
        <v>HV_Time_164</v>
      </c>
      <c r="B4286">
        <v>164</v>
      </c>
      <c r="C4286" t="s">
        <v>11</v>
      </c>
      <c r="D4286">
        <v>0</v>
      </c>
      <c r="E4286" t="s">
        <v>16</v>
      </c>
      <c r="F4286" t="s">
        <v>47</v>
      </c>
    </row>
    <row r="4287" spans="1:6" x14ac:dyDescent="0.25">
      <c r="A4287" t="str">
        <f t="shared" si="66"/>
        <v>HV_Time_166</v>
      </c>
      <c r="B4287">
        <v>166</v>
      </c>
      <c r="C4287" t="s">
        <v>11</v>
      </c>
      <c r="D4287">
        <v>0</v>
      </c>
      <c r="E4287" t="s">
        <v>16</v>
      </c>
      <c r="F4287" t="s">
        <v>47</v>
      </c>
    </row>
    <row r="4288" spans="1:6" x14ac:dyDescent="0.25">
      <c r="A4288" t="str">
        <f t="shared" si="66"/>
        <v>HV_Time_168</v>
      </c>
      <c r="B4288">
        <v>168</v>
      </c>
      <c r="C4288" t="s">
        <v>11</v>
      </c>
      <c r="D4288">
        <v>0</v>
      </c>
      <c r="E4288" t="s">
        <v>16</v>
      </c>
      <c r="F4288" t="s">
        <v>47</v>
      </c>
    </row>
    <row r="4289" spans="1:6" x14ac:dyDescent="0.25">
      <c r="A4289" t="str">
        <f t="shared" si="66"/>
        <v>HV_Time_170</v>
      </c>
      <c r="B4289">
        <v>170</v>
      </c>
      <c r="C4289" t="s">
        <v>11</v>
      </c>
      <c r="D4289">
        <v>0</v>
      </c>
      <c r="E4289" t="s">
        <v>16</v>
      </c>
      <c r="F4289" t="s">
        <v>47</v>
      </c>
    </row>
    <row r="4290" spans="1:6" x14ac:dyDescent="0.25">
      <c r="A4290" t="str">
        <f t="shared" ref="A4290:A4353" si="67">C4290&amp;"_"&amp;E4290&amp;"_"&amp;B4290</f>
        <v>HV_Time_172</v>
      </c>
      <c r="B4290">
        <v>172</v>
      </c>
      <c r="C4290" t="s">
        <v>11</v>
      </c>
      <c r="D4290">
        <v>0</v>
      </c>
      <c r="E4290" t="s">
        <v>16</v>
      </c>
      <c r="F4290" t="s">
        <v>47</v>
      </c>
    </row>
    <row r="4291" spans="1:6" x14ac:dyDescent="0.25">
      <c r="A4291" t="str">
        <f t="shared" si="67"/>
        <v>HV_Time_174</v>
      </c>
      <c r="B4291">
        <v>174</v>
      </c>
      <c r="C4291" t="s">
        <v>11</v>
      </c>
      <c r="D4291">
        <v>0</v>
      </c>
      <c r="E4291" t="s">
        <v>16</v>
      </c>
      <c r="F4291" t="s">
        <v>47</v>
      </c>
    </row>
    <row r="4292" spans="1:6" x14ac:dyDescent="0.25">
      <c r="A4292" t="str">
        <f t="shared" si="67"/>
        <v>HV_Time_176</v>
      </c>
      <c r="B4292">
        <v>176</v>
      </c>
      <c r="C4292" t="s">
        <v>11</v>
      </c>
      <c r="D4292">
        <v>0</v>
      </c>
      <c r="E4292" t="s">
        <v>16</v>
      </c>
      <c r="F4292" t="s">
        <v>47</v>
      </c>
    </row>
    <row r="4293" spans="1:6" x14ac:dyDescent="0.25">
      <c r="A4293" t="str">
        <f t="shared" si="67"/>
        <v>HV_Time_178</v>
      </c>
      <c r="B4293">
        <v>178</v>
      </c>
      <c r="C4293" t="s">
        <v>11</v>
      </c>
      <c r="D4293">
        <v>0</v>
      </c>
      <c r="E4293" t="s">
        <v>16</v>
      </c>
      <c r="F4293" t="s">
        <v>47</v>
      </c>
    </row>
    <row r="4294" spans="1:6" x14ac:dyDescent="0.25">
      <c r="A4294" t="str">
        <f t="shared" si="67"/>
        <v>HV_Time_180</v>
      </c>
      <c r="B4294">
        <v>180</v>
      </c>
      <c r="C4294" t="s">
        <v>11</v>
      </c>
      <c r="D4294">
        <v>0</v>
      </c>
      <c r="E4294" t="s">
        <v>16</v>
      </c>
      <c r="F4294" t="s">
        <v>47</v>
      </c>
    </row>
    <row r="4295" spans="1:6" x14ac:dyDescent="0.25">
      <c r="A4295" t="str">
        <f t="shared" si="67"/>
        <v>HV_Time_182</v>
      </c>
      <c r="B4295">
        <v>182</v>
      </c>
      <c r="C4295" t="s">
        <v>11</v>
      </c>
      <c r="D4295">
        <v>0</v>
      </c>
      <c r="E4295" t="s">
        <v>16</v>
      </c>
      <c r="F4295" t="s">
        <v>47</v>
      </c>
    </row>
    <row r="4296" spans="1:6" x14ac:dyDescent="0.25">
      <c r="A4296" t="str">
        <f t="shared" si="67"/>
        <v>HV_Time_184</v>
      </c>
      <c r="B4296">
        <v>184</v>
      </c>
      <c r="C4296" t="s">
        <v>11</v>
      </c>
      <c r="D4296">
        <v>0</v>
      </c>
      <c r="E4296" t="s">
        <v>16</v>
      </c>
      <c r="F4296" t="s">
        <v>47</v>
      </c>
    </row>
    <row r="4297" spans="1:6" x14ac:dyDescent="0.25">
      <c r="A4297" t="str">
        <f t="shared" si="67"/>
        <v>HV_Time_186</v>
      </c>
      <c r="B4297">
        <v>186</v>
      </c>
      <c r="C4297" t="s">
        <v>11</v>
      </c>
      <c r="D4297">
        <v>0</v>
      </c>
      <c r="E4297" t="s">
        <v>16</v>
      </c>
      <c r="F4297" t="s">
        <v>47</v>
      </c>
    </row>
    <row r="4298" spans="1:6" x14ac:dyDescent="0.25">
      <c r="A4298" t="str">
        <f t="shared" si="67"/>
        <v>HV_Time_188</v>
      </c>
      <c r="B4298">
        <v>188</v>
      </c>
      <c r="C4298" t="s">
        <v>11</v>
      </c>
      <c r="D4298">
        <v>0</v>
      </c>
      <c r="E4298" t="s">
        <v>16</v>
      </c>
      <c r="F4298" t="s">
        <v>47</v>
      </c>
    </row>
    <row r="4299" spans="1:6" x14ac:dyDescent="0.25">
      <c r="A4299" t="str">
        <f t="shared" si="67"/>
        <v>HV_Time_190</v>
      </c>
      <c r="B4299">
        <v>190</v>
      </c>
      <c r="C4299" t="s">
        <v>11</v>
      </c>
      <c r="D4299">
        <v>0</v>
      </c>
      <c r="E4299" t="s">
        <v>16</v>
      </c>
      <c r="F4299" t="s">
        <v>47</v>
      </c>
    </row>
    <row r="4300" spans="1:6" x14ac:dyDescent="0.25">
      <c r="A4300" t="str">
        <f t="shared" si="67"/>
        <v>HV_Time_192</v>
      </c>
      <c r="B4300">
        <v>192</v>
      </c>
      <c r="C4300" t="s">
        <v>11</v>
      </c>
      <c r="D4300">
        <v>0</v>
      </c>
      <c r="E4300" t="s">
        <v>16</v>
      </c>
      <c r="F4300" t="s">
        <v>47</v>
      </c>
    </row>
    <row r="4301" spans="1:6" x14ac:dyDescent="0.25">
      <c r="A4301" t="str">
        <f t="shared" si="67"/>
        <v>HV_Time_194</v>
      </c>
      <c r="B4301">
        <v>194</v>
      </c>
      <c r="C4301" t="s">
        <v>11</v>
      </c>
      <c r="D4301">
        <v>0</v>
      </c>
      <c r="E4301" t="s">
        <v>16</v>
      </c>
      <c r="F4301" t="s">
        <v>47</v>
      </c>
    </row>
    <row r="4302" spans="1:6" x14ac:dyDescent="0.25">
      <c r="A4302" t="str">
        <f t="shared" si="67"/>
        <v>HV_Time_196</v>
      </c>
      <c r="B4302">
        <v>196</v>
      </c>
      <c r="C4302" t="s">
        <v>11</v>
      </c>
      <c r="D4302">
        <v>0</v>
      </c>
      <c r="E4302" t="s">
        <v>16</v>
      </c>
      <c r="F4302" t="s">
        <v>47</v>
      </c>
    </row>
    <row r="4303" spans="1:6" x14ac:dyDescent="0.25">
      <c r="A4303" t="str">
        <f t="shared" si="67"/>
        <v>HV_Time_198</v>
      </c>
      <c r="B4303">
        <v>198</v>
      </c>
      <c r="C4303" t="s">
        <v>11</v>
      </c>
      <c r="D4303">
        <v>0</v>
      </c>
      <c r="E4303" t="s">
        <v>16</v>
      </c>
      <c r="F4303" t="s">
        <v>47</v>
      </c>
    </row>
    <row r="4304" spans="1:6" x14ac:dyDescent="0.25">
      <c r="A4304" t="str">
        <f t="shared" si="67"/>
        <v>HV_Time_200</v>
      </c>
      <c r="B4304">
        <v>200</v>
      </c>
      <c r="C4304" t="s">
        <v>11</v>
      </c>
      <c r="D4304">
        <v>0</v>
      </c>
      <c r="E4304" t="s">
        <v>16</v>
      </c>
      <c r="F4304" t="s">
        <v>47</v>
      </c>
    </row>
    <row r="4305" spans="1:6" x14ac:dyDescent="0.25">
      <c r="A4305" t="str">
        <f t="shared" si="67"/>
        <v>HV_Time_202</v>
      </c>
      <c r="B4305">
        <v>202</v>
      </c>
      <c r="C4305" t="s">
        <v>11</v>
      </c>
      <c r="D4305">
        <v>0</v>
      </c>
      <c r="E4305" t="s">
        <v>16</v>
      </c>
      <c r="F4305" t="s">
        <v>47</v>
      </c>
    </row>
    <row r="4306" spans="1:6" x14ac:dyDescent="0.25">
      <c r="A4306" t="str">
        <f t="shared" si="67"/>
        <v>HV_GC_0</v>
      </c>
      <c r="B4306">
        <v>0</v>
      </c>
      <c r="C4306" t="s">
        <v>11</v>
      </c>
      <c r="D4306">
        <v>0</v>
      </c>
      <c r="E4306" t="s">
        <v>41</v>
      </c>
      <c r="F4306" t="s">
        <v>47</v>
      </c>
    </row>
    <row r="4307" spans="1:6" x14ac:dyDescent="0.25">
      <c r="A4307" t="str">
        <f t="shared" si="67"/>
        <v>HV_GC_2</v>
      </c>
      <c r="B4307">
        <v>2</v>
      </c>
      <c r="C4307" t="s">
        <v>11</v>
      </c>
      <c r="D4307">
        <v>4.6149799999999998E-2</v>
      </c>
      <c r="E4307" t="s">
        <v>41</v>
      </c>
      <c r="F4307" t="s">
        <v>47</v>
      </c>
    </row>
    <row r="4308" spans="1:6" x14ac:dyDescent="0.25">
      <c r="A4308" t="str">
        <f t="shared" si="67"/>
        <v>HV_GC_4</v>
      </c>
      <c r="B4308">
        <v>4</v>
      </c>
      <c r="C4308" t="s">
        <v>11</v>
      </c>
      <c r="D4308">
        <v>4.9295899999999997E-2</v>
      </c>
      <c r="E4308" t="s">
        <v>41</v>
      </c>
      <c r="F4308" t="s">
        <v>47</v>
      </c>
    </row>
    <row r="4309" spans="1:6" x14ac:dyDescent="0.25">
      <c r="A4309" t="str">
        <f t="shared" si="67"/>
        <v>HV_GC_6</v>
      </c>
      <c r="B4309">
        <v>6</v>
      </c>
      <c r="C4309" t="s">
        <v>11</v>
      </c>
      <c r="D4309">
        <v>5.0984500000000002E-2</v>
      </c>
      <c r="E4309" t="s">
        <v>41</v>
      </c>
      <c r="F4309" t="s">
        <v>47</v>
      </c>
    </row>
    <row r="4310" spans="1:6" x14ac:dyDescent="0.25">
      <c r="A4310" t="str">
        <f t="shared" si="67"/>
        <v>HV_GC_8</v>
      </c>
      <c r="B4310">
        <v>8</v>
      </c>
      <c r="C4310" t="s">
        <v>11</v>
      </c>
      <c r="D4310">
        <v>5.1897499999999999E-2</v>
      </c>
      <c r="E4310" t="s">
        <v>41</v>
      </c>
      <c r="F4310" t="s">
        <v>47</v>
      </c>
    </row>
    <row r="4311" spans="1:6" x14ac:dyDescent="0.25">
      <c r="A4311" t="str">
        <f t="shared" si="67"/>
        <v>HV_GC_10</v>
      </c>
      <c r="B4311">
        <v>10</v>
      </c>
      <c r="C4311" t="s">
        <v>11</v>
      </c>
      <c r="D4311">
        <v>5.10894E-2</v>
      </c>
      <c r="E4311" t="s">
        <v>41</v>
      </c>
      <c r="F4311" t="s">
        <v>47</v>
      </c>
    </row>
    <row r="4312" spans="1:6" x14ac:dyDescent="0.25">
      <c r="A4312" t="str">
        <f t="shared" si="67"/>
        <v>HV_GC_12</v>
      </c>
      <c r="B4312">
        <v>12</v>
      </c>
      <c r="C4312" t="s">
        <v>11</v>
      </c>
      <c r="D4312">
        <v>4.8959299999999997E-2</v>
      </c>
      <c r="E4312" t="s">
        <v>41</v>
      </c>
      <c r="F4312" t="s">
        <v>47</v>
      </c>
    </row>
    <row r="4313" spans="1:6" x14ac:dyDescent="0.25">
      <c r="A4313" t="str">
        <f t="shared" si="67"/>
        <v>HV_GC_14</v>
      </c>
      <c r="B4313">
        <v>14</v>
      </c>
      <c r="C4313" t="s">
        <v>11</v>
      </c>
      <c r="D4313">
        <v>4.6415999999999999E-2</v>
      </c>
      <c r="E4313" t="s">
        <v>41</v>
      </c>
      <c r="F4313" t="s">
        <v>47</v>
      </c>
    </row>
    <row r="4314" spans="1:6" x14ac:dyDescent="0.25">
      <c r="A4314" t="str">
        <f t="shared" si="67"/>
        <v>HV_GC_16</v>
      </c>
      <c r="B4314">
        <v>16</v>
      </c>
      <c r="C4314" t="s">
        <v>11</v>
      </c>
      <c r="D4314">
        <v>4.3219399999999998E-2</v>
      </c>
      <c r="E4314" t="s">
        <v>41</v>
      </c>
      <c r="F4314" t="s">
        <v>47</v>
      </c>
    </row>
    <row r="4315" spans="1:6" x14ac:dyDescent="0.25">
      <c r="A4315" t="str">
        <f t="shared" si="67"/>
        <v>HV_GC_18</v>
      </c>
      <c r="B4315">
        <v>18</v>
      </c>
      <c r="C4315" t="s">
        <v>11</v>
      </c>
      <c r="D4315">
        <v>4.0023000000000003E-2</v>
      </c>
      <c r="E4315" t="s">
        <v>41</v>
      </c>
      <c r="F4315" t="s">
        <v>47</v>
      </c>
    </row>
    <row r="4316" spans="1:6" x14ac:dyDescent="0.25">
      <c r="A4316" t="str">
        <f t="shared" si="67"/>
        <v>HV_GC_20</v>
      </c>
      <c r="B4316">
        <v>20</v>
      </c>
      <c r="C4316" t="s">
        <v>11</v>
      </c>
      <c r="D4316">
        <v>3.6826600000000001E-2</v>
      </c>
      <c r="E4316" t="s">
        <v>41</v>
      </c>
      <c r="F4316" t="s">
        <v>47</v>
      </c>
    </row>
    <row r="4317" spans="1:6" x14ac:dyDescent="0.25">
      <c r="A4317" t="str">
        <f t="shared" si="67"/>
        <v>HV_GC_22</v>
      </c>
      <c r="B4317">
        <v>22</v>
      </c>
      <c r="C4317" t="s">
        <v>11</v>
      </c>
      <c r="D4317">
        <v>3.31416E-2</v>
      </c>
      <c r="E4317" t="s">
        <v>41</v>
      </c>
      <c r="F4317" t="s">
        <v>47</v>
      </c>
    </row>
    <row r="4318" spans="1:6" x14ac:dyDescent="0.25">
      <c r="A4318" t="str">
        <f t="shared" si="67"/>
        <v>HV_GC_24</v>
      </c>
      <c r="B4318">
        <v>24</v>
      </c>
      <c r="C4318" t="s">
        <v>11</v>
      </c>
      <c r="D4318">
        <v>2.94636E-2</v>
      </c>
      <c r="E4318" t="s">
        <v>41</v>
      </c>
      <c r="F4318" t="s">
        <v>47</v>
      </c>
    </row>
    <row r="4319" spans="1:6" x14ac:dyDescent="0.25">
      <c r="A4319" t="str">
        <f t="shared" si="67"/>
        <v>HV_GC_26</v>
      </c>
      <c r="B4319">
        <v>26</v>
      </c>
      <c r="C4319" t="s">
        <v>11</v>
      </c>
      <c r="D4319">
        <v>2.5297799999999999E-2</v>
      </c>
      <c r="E4319" t="s">
        <v>41</v>
      </c>
      <c r="F4319" t="s">
        <v>47</v>
      </c>
    </row>
    <row r="4320" spans="1:6" x14ac:dyDescent="0.25">
      <c r="A4320" t="str">
        <f t="shared" si="67"/>
        <v>HV_GC_28</v>
      </c>
      <c r="B4320">
        <v>28</v>
      </c>
      <c r="C4320" t="s">
        <v>11</v>
      </c>
      <c r="D4320">
        <v>2.1132000000000001E-2</v>
      </c>
      <c r="E4320" t="s">
        <v>41</v>
      </c>
      <c r="F4320" t="s">
        <v>47</v>
      </c>
    </row>
    <row r="4321" spans="1:6" x14ac:dyDescent="0.25">
      <c r="A4321" t="str">
        <f t="shared" si="67"/>
        <v>HV_GC_30</v>
      </c>
      <c r="B4321">
        <v>30</v>
      </c>
      <c r="C4321" t="s">
        <v>11</v>
      </c>
      <c r="D4321">
        <v>1.8354800000000001E-2</v>
      </c>
      <c r="E4321" t="s">
        <v>41</v>
      </c>
      <c r="F4321" t="s">
        <v>47</v>
      </c>
    </row>
    <row r="4322" spans="1:6" x14ac:dyDescent="0.25">
      <c r="A4322" t="str">
        <f t="shared" si="67"/>
        <v>HV_GC_32</v>
      </c>
      <c r="B4322">
        <v>32</v>
      </c>
      <c r="C4322" t="s">
        <v>11</v>
      </c>
      <c r="D4322">
        <v>1.6513400000000001E-2</v>
      </c>
      <c r="E4322" t="s">
        <v>41</v>
      </c>
      <c r="F4322" t="s">
        <v>47</v>
      </c>
    </row>
    <row r="4323" spans="1:6" x14ac:dyDescent="0.25">
      <c r="A4323" t="str">
        <f t="shared" si="67"/>
        <v>HV_GC_34</v>
      </c>
      <c r="B4323">
        <v>34</v>
      </c>
      <c r="C4323" t="s">
        <v>11</v>
      </c>
      <c r="D4323">
        <v>1.52094E-2</v>
      </c>
      <c r="E4323" t="s">
        <v>41</v>
      </c>
      <c r="F4323" t="s">
        <v>47</v>
      </c>
    </row>
    <row r="4324" spans="1:6" x14ac:dyDescent="0.25">
      <c r="A4324" t="str">
        <f t="shared" si="67"/>
        <v>HV_GC_36</v>
      </c>
      <c r="B4324">
        <v>36</v>
      </c>
      <c r="C4324" t="s">
        <v>11</v>
      </c>
      <c r="D4324">
        <v>1.39902E-2</v>
      </c>
      <c r="E4324" t="s">
        <v>41</v>
      </c>
      <c r="F4324" t="s">
        <v>47</v>
      </c>
    </row>
    <row r="4325" spans="1:6" x14ac:dyDescent="0.25">
      <c r="A4325" t="str">
        <f t="shared" si="67"/>
        <v>HV_GC_38</v>
      </c>
      <c r="B4325">
        <v>38</v>
      </c>
      <c r="C4325" t="s">
        <v>11</v>
      </c>
      <c r="D4325">
        <v>1.3110999999999999E-2</v>
      </c>
      <c r="E4325" t="s">
        <v>41</v>
      </c>
      <c r="F4325" t="s">
        <v>47</v>
      </c>
    </row>
    <row r="4326" spans="1:6" x14ac:dyDescent="0.25">
      <c r="A4326" t="str">
        <f t="shared" si="67"/>
        <v>HV_GC_40</v>
      </c>
      <c r="B4326">
        <v>40</v>
      </c>
      <c r="C4326" t="s">
        <v>11</v>
      </c>
      <c r="D4326">
        <v>1.2231499999999999E-2</v>
      </c>
      <c r="E4326" t="s">
        <v>41</v>
      </c>
      <c r="F4326" t="s">
        <v>47</v>
      </c>
    </row>
    <row r="4327" spans="1:6" x14ac:dyDescent="0.25">
      <c r="A4327" t="str">
        <f t="shared" si="67"/>
        <v>HV_GC_42</v>
      </c>
      <c r="B4327">
        <v>42</v>
      </c>
      <c r="C4327" t="s">
        <v>11</v>
      </c>
      <c r="D4327">
        <v>1.13519E-2</v>
      </c>
      <c r="E4327" t="s">
        <v>41</v>
      </c>
      <c r="F4327" t="s">
        <v>47</v>
      </c>
    </row>
    <row r="4328" spans="1:6" x14ac:dyDescent="0.25">
      <c r="A4328" t="str">
        <f t="shared" si="67"/>
        <v>HV_GC_44</v>
      </c>
      <c r="B4328">
        <v>44</v>
      </c>
      <c r="C4328" t="s">
        <v>11</v>
      </c>
      <c r="D4328">
        <v>1.04724E-2</v>
      </c>
      <c r="E4328" t="s">
        <v>41</v>
      </c>
      <c r="F4328" t="s">
        <v>47</v>
      </c>
    </row>
    <row r="4329" spans="1:6" x14ac:dyDescent="0.25">
      <c r="A4329" t="str">
        <f t="shared" si="67"/>
        <v>HV_GC_46</v>
      </c>
      <c r="B4329">
        <v>46</v>
      </c>
      <c r="C4329" t="s">
        <v>11</v>
      </c>
      <c r="D4329">
        <v>9.5928000000000003E-3</v>
      </c>
      <c r="E4329" t="s">
        <v>41</v>
      </c>
      <c r="F4329" t="s">
        <v>47</v>
      </c>
    </row>
    <row r="4330" spans="1:6" x14ac:dyDescent="0.25">
      <c r="A4330" t="str">
        <f t="shared" si="67"/>
        <v>HV_GC_48</v>
      </c>
      <c r="B4330">
        <v>48</v>
      </c>
      <c r="C4330" t="s">
        <v>11</v>
      </c>
      <c r="D4330">
        <v>8.7133000000000002E-3</v>
      </c>
      <c r="E4330" t="s">
        <v>41</v>
      </c>
      <c r="F4330" t="s">
        <v>47</v>
      </c>
    </row>
    <row r="4331" spans="1:6" x14ac:dyDescent="0.25">
      <c r="A4331" t="str">
        <f t="shared" si="67"/>
        <v>HV_GC_50</v>
      </c>
      <c r="B4331">
        <v>50</v>
      </c>
      <c r="C4331" t="s">
        <v>11</v>
      </c>
      <c r="D4331">
        <v>7.8340000000000007E-3</v>
      </c>
      <c r="E4331" t="s">
        <v>41</v>
      </c>
      <c r="F4331" t="s">
        <v>47</v>
      </c>
    </row>
    <row r="4332" spans="1:6" x14ac:dyDescent="0.25">
      <c r="A4332" t="str">
        <f t="shared" si="67"/>
        <v>HV_GC_52</v>
      </c>
      <c r="B4332">
        <v>52</v>
      </c>
      <c r="C4332" t="s">
        <v>11</v>
      </c>
      <c r="D4332">
        <v>6.9546E-3</v>
      </c>
      <c r="E4332" t="s">
        <v>41</v>
      </c>
      <c r="F4332" t="s">
        <v>47</v>
      </c>
    </row>
    <row r="4333" spans="1:6" x14ac:dyDescent="0.25">
      <c r="A4333" t="str">
        <f t="shared" si="67"/>
        <v>HV_GC_54</v>
      </c>
      <c r="B4333">
        <v>54</v>
      </c>
      <c r="C4333" t="s">
        <v>11</v>
      </c>
      <c r="D4333">
        <v>6.0749999999999997E-3</v>
      </c>
      <c r="E4333" t="s">
        <v>41</v>
      </c>
      <c r="F4333" t="s">
        <v>47</v>
      </c>
    </row>
    <row r="4334" spans="1:6" x14ac:dyDescent="0.25">
      <c r="A4334" t="str">
        <f t="shared" si="67"/>
        <v>HV_GC_56</v>
      </c>
      <c r="B4334">
        <v>56</v>
      </c>
      <c r="C4334" t="s">
        <v>11</v>
      </c>
      <c r="D4334">
        <v>5.1955999999999999E-3</v>
      </c>
      <c r="E4334" t="s">
        <v>41</v>
      </c>
      <c r="F4334" t="s">
        <v>47</v>
      </c>
    </row>
    <row r="4335" spans="1:6" x14ac:dyDescent="0.25">
      <c r="A4335" t="str">
        <f t="shared" si="67"/>
        <v>HV_GC_58</v>
      </c>
      <c r="B4335">
        <v>58</v>
      </c>
      <c r="C4335" t="s">
        <v>11</v>
      </c>
      <c r="D4335">
        <v>4.6864999999999997E-3</v>
      </c>
      <c r="E4335" t="s">
        <v>41</v>
      </c>
      <c r="F4335" t="s">
        <v>47</v>
      </c>
    </row>
    <row r="4336" spans="1:6" x14ac:dyDescent="0.25">
      <c r="A4336" t="str">
        <f t="shared" si="67"/>
        <v>HV_GC_60</v>
      </c>
      <c r="B4336">
        <v>60</v>
      </c>
      <c r="C4336" t="s">
        <v>11</v>
      </c>
      <c r="D4336">
        <v>4.2446000000000003E-3</v>
      </c>
      <c r="E4336" t="s">
        <v>41</v>
      </c>
      <c r="F4336" t="s">
        <v>47</v>
      </c>
    </row>
    <row r="4337" spans="1:6" x14ac:dyDescent="0.25">
      <c r="A4337" t="str">
        <f t="shared" si="67"/>
        <v>HV_GC_62</v>
      </c>
      <c r="B4337">
        <v>62</v>
      </c>
      <c r="C4337" t="s">
        <v>11</v>
      </c>
      <c r="D4337">
        <v>3.8982999999999999E-3</v>
      </c>
      <c r="E4337" t="s">
        <v>41</v>
      </c>
      <c r="F4337" t="s">
        <v>47</v>
      </c>
    </row>
    <row r="4338" spans="1:6" x14ac:dyDescent="0.25">
      <c r="A4338" t="str">
        <f t="shared" si="67"/>
        <v>HV_GC_64</v>
      </c>
      <c r="B4338">
        <v>64</v>
      </c>
      <c r="C4338" t="s">
        <v>11</v>
      </c>
      <c r="D4338">
        <v>3.6630999999999999E-3</v>
      </c>
      <c r="E4338" t="s">
        <v>41</v>
      </c>
      <c r="F4338" t="s">
        <v>47</v>
      </c>
    </row>
    <row r="4339" spans="1:6" x14ac:dyDescent="0.25">
      <c r="A4339" t="str">
        <f t="shared" si="67"/>
        <v>HV_GC_66</v>
      </c>
      <c r="B4339">
        <v>66</v>
      </c>
      <c r="C4339" t="s">
        <v>11</v>
      </c>
      <c r="D4339">
        <v>3.5419000000000002E-3</v>
      </c>
      <c r="E4339" t="s">
        <v>41</v>
      </c>
      <c r="F4339" t="s">
        <v>47</v>
      </c>
    </row>
    <row r="4340" spans="1:6" x14ac:dyDescent="0.25">
      <c r="A4340" t="str">
        <f t="shared" si="67"/>
        <v>HV_GC_68</v>
      </c>
      <c r="B4340">
        <v>68</v>
      </c>
      <c r="C4340" t="s">
        <v>11</v>
      </c>
      <c r="D4340">
        <v>3.5254000000000001E-3</v>
      </c>
      <c r="E4340" t="s">
        <v>41</v>
      </c>
      <c r="F4340" t="s">
        <v>47</v>
      </c>
    </row>
    <row r="4341" spans="1:6" x14ac:dyDescent="0.25">
      <c r="A4341" t="str">
        <f t="shared" si="67"/>
        <v>HV_GC_70</v>
      </c>
      <c r="B4341">
        <v>70</v>
      </c>
      <c r="C4341" t="s">
        <v>11</v>
      </c>
      <c r="D4341">
        <v>3.6007999999999999E-3</v>
      </c>
      <c r="E4341" t="s">
        <v>41</v>
      </c>
      <c r="F4341" t="s">
        <v>47</v>
      </c>
    </row>
    <row r="4342" spans="1:6" x14ac:dyDescent="0.25">
      <c r="A4342" t="str">
        <f t="shared" si="67"/>
        <v>HV_GC_72</v>
      </c>
      <c r="B4342">
        <v>72</v>
      </c>
      <c r="C4342" t="s">
        <v>11</v>
      </c>
      <c r="D4342">
        <v>3.6762000000000001E-3</v>
      </c>
      <c r="E4342" t="s">
        <v>41</v>
      </c>
      <c r="F4342" t="s">
        <v>47</v>
      </c>
    </row>
    <row r="4343" spans="1:6" x14ac:dyDescent="0.25">
      <c r="A4343" t="str">
        <f t="shared" si="67"/>
        <v>HV_GC_74</v>
      </c>
      <c r="B4343">
        <v>74</v>
      </c>
      <c r="C4343" t="s">
        <v>11</v>
      </c>
      <c r="D4343">
        <v>3.7517000000000002E-3</v>
      </c>
      <c r="E4343" t="s">
        <v>41</v>
      </c>
      <c r="F4343" t="s">
        <v>47</v>
      </c>
    </row>
    <row r="4344" spans="1:6" x14ac:dyDescent="0.25">
      <c r="A4344" t="str">
        <f t="shared" si="67"/>
        <v>HV_GC_76</v>
      </c>
      <c r="B4344">
        <v>76</v>
      </c>
      <c r="C4344" t="s">
        <v>11</v>
      </c>
      <c r="D4344">
        <v>3.8268E-3</v>
      </c>
      <c r="E4344" t="s">
        <v>41</v>
      </c>
      <c r="F4344" t="s">
        <v>47</v>
      </c>
    </row>
    <row r="4345" spans="1:6" x14ac:dyDescent="0.25">
      <c r="A4345" t="str">
        <f t="shared" si="67"/>
        <v>HV_GC_78</v>
      </c>
      <c r="B4345">
        <v>78</v>
      </c>
      <c r="C4345" t="s">
        <v>11</v>
      </c>
      <c r="D4345">
        <v>3.9023E-3</v>
      </c>
      <c r="E4345" t="s">
        <v>41</v>
      </c>
      <c r="F4345" t="s">
        <v>47</v>
      </c>
    </row>
    <row r="4346" spans="1:6" x14ac:dyDescent="0.25">
      <c r="A4346" t="str">
        <f t="shared" si="67"/>
        <v>HV_GC_80</v>
      </c>
      <c r="B4346">
        <v>80</v>
      </c>
      <c r="C4346" t="s">
        <v>11</v>
      </c>
      <c r="D4346">
        <v>4.0057000000000001E-3</v>
      </c>
      <c r="E4346" t="s">
        <v>41</v>
      </c>
      <c r="F4346" t="s">
        <v>47</v>
      </c>
    </row>
    <row r="4347" spans="1:6" x14ac:dyDescent="0.25">
      <c r="A4347" t="str">
        <f t="shared" si="67"/>
        <v>HV_GC_82</v>
      </c>
      <c r="B4347">
        <v>82</v>
      </c>
      <c r="C4347" t="s">
        <v>11</v>
      </c>
      <c r="D4347">
        <v>4.1091000000000001E-3</v>
      </c>
      <c r="E4347" t="s">
        <v>41</v>
      </c>
      <c r="F4347" t="s">
        <v>47</v>
      </c>
    </row>
    <row r="4348" spans="1:6" x14ac:dyDescent="0.25">
      <c r="A4348" t="str">
        <f t="shared" si="67"/>
        <v>HV_GC_84</v>
      </c>
      <c r="B4348">
        <v>84</v>
      </c>
      <c r="C4348" t="s">
        <v>11</v>
      </c>
      <c r="D4348">
        <v>4.2123999999999998E-3</v>
      </c>
      <c r="E4348" t="s">
        <v>41</v>
      </c>
      <c r="F4348" t="s">
        <v>47</v>
      </c>
    </row>
    <row r="4349" spans="1:6" x14ac:dyDescent="0.25">
      <c r="A4349" t="str">
        <f t="shared" si="67"/>
        <v>HV_GC_86</v>
      </c>
      <c r="B4349">
        <v>86</v>
      </c>
      <c r="C4349" t="s">
        <v>11</v>
      </c>
      <c r="D4349">
        <v>4.3157999999999998E-3</v>
      </c>
      <c r="E4349" t="s">
        <v>41</v>
      </c>
      <c r="F4349" t="s">
        <v>47</v>
      </c>
    </row>
    <row r="4350" spans="1:6" x14ac:dyDescent="0.25">
      <c r="A4350" t="str">
        <f t="shared" si="67"/>
        <v>HV_GC_88</v>
      </c>
      <c r="B4350">
        <v>88</v>
      </c>
      <c r="C4350" t="s">
        <v>11</v>
      </c>
      <c r="D4350">
        <v>4.4194000000000004E-3</v>
      </c>
      <c r="E4350" t="s">
        <v>41</v>
      </c>
      <c r="F4350" t="s">
        <v>47</v>
      </c>
    </row>
    <row r="4351" spans="1:6" x14ac:dyDescent="0.25">
      <c r="A4351" t="str">
        <f t="shared" si="67"/>
        <v>HV_GC_90</v>
      </c>
      <c r="B4351">
        <v>90</v>
      </c>
      <c r="C4351" t="s">
        <v>11</v>
      </c>
      <c r="D4351">
        <v>4.5224999999999996E-3</v>
      </c>
      <c r="E4351" t="s">
        <v>41</v>
      </c>
      <c r="F4351" t="s">
        <v>47</v>
      </c>
    </row>
    <row r="4352" spans="1:6" x14ac:dyDescent="0.25">
      <c r="A4352" t="str">
        <f t="shared" si="67"/>
        <v>HV_GC_92</v>
      </c>
      <c r="B4352">
        <v>92</v>
      </c>
      <c r="C4352" t="s">
        <v>11</v>
      </c>
      <c r="D4352">
        <v>4.6261000000000002E-3</v>
      </c>
      <c r="E4352" t="s">
        <v>41</v>
      </c>
      <c r="F4352" t="s">
        <v>47</v>
      </c>
    </row>
    <row r="4353" spans="1:6" x14ac:dyDescent="0.25">
      <c r="A4353" t="str">
        <f t="shared" si="67"/>
        <v>HV_GC_94</v>
      </c>
      <c r="B4353">
        <v>94</v>
      </c>
      <c r="C4353" t="s">
        <v>11</v>
      </c>
      <c r="D4353">
        <v>4.7292000000000002E-3</v>
      </c>
      <c r="E4353" t="s">
        <v>41</v>
      </c>
      <c r="F4353" t="s">
        <v>47</v>
      </c>
    </row>
    <row r="4354" spans="1:6" x14ac:dyDescent="0.25">
      <c r="A4354" t="str">
        <f t="shared" ref="A4354:A4417" si="68">C4354&amp;"_"&amp;E4354&amp;"_"&amp;B4354</f>
        <v>HV_GC_96</v>
      </c>
      <c r="B4354">
        <v>96</v>
      </c>
      <c r="C4354" t="s">
        <v>11</v>
      </c>
      <c r="D4354">
        <v>4.8494999999999996E-3</v>
      </c>
      <c r="E4354" t="s">
        <v>41</v>
      </c>
      <c r="F4354" t="s">
        <v>47</v>
      </c>
    </row>
    <row r="4355" spans="1:6" x14ac:dyDescent="0.25">
      <c r="A4355" t="str">
        <f t="shared" si="68"/>
        <v>HV_GC_98</v>
      </c>
      <c r="B4355">
        <v>98</v>
      </c>
      <c r="C4355" t="s">
        <v>11</v>
      </c>
      <c r="D4355">
        <v>5.0435000000000002E-3</v>
      </c>
      <c r="E4355" t="s">
        <v>41</v>
      </c>
      <c r="F4355" t="s">
        <v>47</v>
      </c>
    </row>
    <row r="4356" spans="1:6" x14ac:dyDescent="0.25">
      <c r="A4356" t="str">
        <f t="shared" si="68"/>
        <v>HV_GC_100</v>
      </c>
      <c r="B4356">
        <v>100</v>
      </c>
      <c r="C4356" t="s">
        <v>11</v>
      </c>
      <c r="D4356">
        <v>5.2392999999999997E-3</v>
      </c>
      <c r="E4356" t="s">
        <v>41</v>
      </c>
      <c r="F4356" t="s">
        <v>47</v>
      </c>
    </row>
    <row r="4357" spans="1:6" x14ac:dyDescent="0.25">
      <c r="A4357" t="str">
        <f t="shared" si="68"/>
        <v>HV_GC_102</v>
      </c>
      <c r="B4357">
        <v>102</v>
      </c>
      <c r="C4357" t="s">
        <v>11</v>
      </c>
      <c r="D4357">
        <v>5.4507999999999996E-3</v>
      </c>
      <c r="E4357" t="s">
        <v>41</v>
      </c>
      <c r="F4357" t="s">
        <v>47</v>
      </c>
    </row>
    <row r="4358" spans="1:6" x14ac:dyDescent="0.25">
      <c r="A4358" t="str">
        <f t="shared" si="68"/>
        <v>HV_GC_104</v>
      </c>
      <c r="B4358">
        <v>104</v>
      </c>
      <c r="C4358" t="s">
        <v>11</v>
      </c>
      <c r="D4358">
        <v>5.6296999999999996E-3</v>
      </c>
      <c r="E4358" t="s">
        <v>41</v>
      </c>
      <c r="F4358" t="s">
        <v>47</v>
      </c>
    </row>
    <row r="4359" spans="1:6" x14ac:dyDescent="0.25">
      <c r="A4359" t="str">
        <f t="shared" si="68"/>
        <v>HV_GC_106</v>
      </c>
      <c r="B4359">
        <v>106</v>
      </c>
      <c r="C4359" t="s">
        <v>11</v>
      </c>
      <c r="D4359">
        <v>5.8139000000000003E-3</v>
      </c>
      <c r="E4359" t="s">
        <v>41</v>
      </c>
      <c r="F4359" t="s">
        <v>47</v>
      </c>
    </row>
    <row r="4360" spans="1:6" x14ac:dyDescent="0.25">
      <c r="A4360" t="str">
        <f t="shared" si="68"/>
        <v>HV_GC_108</v>
      </c>
      <c r="B4360">
        <v>108</v>
      </c>
      <c r="C4360" t="s">
        <v>11</v>
      </c>
      <c r="D4360">
        <v>5.9955E-3</v>
      </c>
      <c r="E4360" t="s">
        <v>41</v>
      </c>
      <c r="F4360" t="s">
        <v>47</v>
      </c>
    </row>
    <row r="4361" spans="1:6" x14ac:dyDescent="0.25">
      <c r="A4361" t="str">
        <f t="shared" si="68"/>
        <v>HV_GC_110</v>
      </c>
      <c r="B4361">
        <v>110</v>
      </c>
      <c r="C4361" t="s">
        <v>11</v>
      </c>
      <c r="D4361">
        <v>6.1646000000000001E-3</v>
      </c>
      <c r="E4361" t="s">
        <v>41</v>
      </c>
      <c r="F4361" t="s">
        <v>47</v>
      </c>
    </row>
    <row r="4362" spans="1:6" x14ac:dyDescent="0.25">
      <c r="A4362" t="str">
        <f t="shared" si="68"/>
        <v>HV_GC_112</v>
      </c>
      <c r="B4362">
        <v>112</v>
      </c>
      <c r="C4362" t="s">
        <v>11</v>
      </c>
      <c r="D4362">
        <v>6.2766999999999996E-3</v>
      </c>
      <c r="E4362" t="s">
        <v>41</v>
      </c>
      <c r="F4362" t="s">
        <v>47</v>
      </c>
    </row>
    <row r="4363" spans="1:6" x14ac:dyDescent="0.25">
      <c r="A4363" t="str">
        <f t="shared" si="68"/>
        <v>HV_GC_114</v>
      </c>
      <c r="B4363">
        <v>114</v>
      </c>
      <c r="C4363" t="s">
        <v>11</v>
      </c>
      <c r="D4363">
        <v>6.4161000000000001E-3</v>
      </c>
      <c r="E4363" t="s">
        <v>41</v>
      </c>
      <c r="F4363" t="s">
        <v>47</v>
      </c>
    </row>
    <row r="4364" spans="1:6" x14ac:dyDescent="0.25">
      <c r="A4364" t="str">
        <f t="shared" si="68"/>
        <v>HV_GC_116</v>
      </c>
      <c r="B4364">
        <v>116</v>
      </c>
      <c r="C4364" t="s">
        <v>11</v>
      </c>
      <c r="D4364">
        <v>6.4355000000000002E-3</v>
      </c>
      <c r="E4364" t="s">
        <v>41</v>
      </c>
      <c r="F4364" t="s">
        <v>47</v>
      </c>
    </row>
    <row r="4365" spans="1:6" x14ac:dyDescent="0.25">
      <c r="A4365" t="str">
        <f t="shared" si="68"/>
        <v>HV_GC_118</v>
      </c>
      <c r="B4365">
        <v>118</v>
      </c>
      <c r="C4365" t="s">
        <v>11</v>
      </c>
      <c r="D4365">
        <v>6.4860999999999999E-3</v>
      </c>
      <c r="E4365" t="s">
        <v>41</v>
      </c>
      <c r="F4365" t="s">
        <v>47</v>
      </c>
    </row>
    <row r="4366" spans="1:6" x14ac:dyDescent="0.25">
      <c r="A4366" t="str">
        <f t="shared" si="68"/>
        <v>HV_GC_120</v>
      </c>
      <c r="B4366">
        <v>120</v>
      </c>
      <c r="C4366" t="s">
        <v>11</v>
      </c>
      <c r="D4366">
        <v>6.4326000000000001E-3</v>
      </c>
      <c r="E4366" t="s">
        <v>41</v>
      </c>
      <c r="F4366" t="s">
        <v>47</v>
      </c>
    </row>
    <row r="4367" spans="1:6" x14ac:dyDescent="0.25">
      <c r="A4367" t="str">
        <f t="shared" si="68"/>
        <v>HV_GC_122</v>
      </c>
      <c r="B4367">
        <v>122</v>
      </c>
      <c r="C4367" t="s">
        <v>11</v>
      </c>
      <c r="D4367">
        <v>6.4301999999999996E-3</v>
      </c>
      <c r="E4367" t="s">
        <v>41</v>
      </c>
      <c r="F4367" t="s">
        <v>47</v>
      </c>
    </row>
    <row r="4368" spans="1:6" x14ac:dyDescent="0.25">
      <c r="A4368" t="str">
        <f t="shared" si="68"/>
        <v>HV_GC_124</v>
      </c>
      <c r="B4368">
        <v>124</v>
      </c>
      <c r="C4368" t="s">
        <v>11</v>
      </c>
      <c r="D4368">
        <v>6.3166999999999997E-3</v>
      </c>
      <c r="E4368" t="s">
        <v>41</v>
      </c>
      <c r="F4368" t="s">
        <v>47</v>
      </c>
    </row>
    <row r="4369" spans="1:6" x14ac:dyDescent="0.25">
      <c r="A4369" t="str">
        <f t="shared" si="68"/>
        <v>HV_GC_126</v>
      </c>
      <c r="B4369">
        <v>126</v>
      </c>
      <c r="C4369" t="s">
        <v>11</v>
      </c>
      <c r="D4369">
        <v>6.1219000000000004E-3</v>
      </c>
      <c r="E4369" t="s">
        <v>41</v>
      </c>
      <c r="F4369" t="s">
        <v>47</v>
      </c>
    </row>
    <row r="4370" spans="1:6" x14ac:dyDescent="0.25">
      <c r="A4370" t="str">
        <f t="shared" si="68"/>
        <v>HV_GC_128</v>
      </c>
      <c r="B4370">
        <v>128</v>
      </c>
      <c r="C4370" t="s">
        <v>11</v>
      </c>
      <c r="D4370">
        <v>5.8907999999999999E-3</v>
      </c>
      <c r="E4370" t="s">
        <v>41</v>
      </c>
      <c r="F4370" t="s">
        <v>47</v>
      </c>
    </row>
    <row r="4371" spans="1:6" x14ac:dyDescent="0.25">
      <c r="A4371" t="str">
        <f t="shared" si="68"/>
        <v>HV_GC_130</v>
      </c>
      <c r="B4371">
        <v>130</v>
      </c>
      <c r="C4371" t="s">
        <v>11</v>
      </c>
      <c r="D4371">
        <v>5.6261999999999996E-3</v>
      </c>
      <c r="E4371" t="s">
        <v>41</v>
      </c>
      <c r="F4371" t="s">
        <v>47</v>
      </c>
    </row>
    <row r="4372" spans="1:6" x14ac:dyDescent="0.25">
      <c r="A4372" t="str">
        <f t="shared" si="68"/>
        <v>HV_GC_132</v>
      </c>
      <c r="B4372">
        <v>132</v>
      </c>
      <c r="C4372" t="s">
        <v>11</v>
      </c>
      <c r="D4372">
        <v>5.3442999999999997E-3</v>
      </c>
      <c r="E4372" t="s">
        <v>41</v>
      </c>
      <c r="F4372" t="s">
        <v>47</v>
      </c>
    </row>
    <row r="4373" spans="1:6" x14ac:dyDescent="0.25">
      <c r="A4373" t="str">
        <f t="shared" si="68"/>
        <v>HV_GC_134</v>
      </c>
      <c r="B4373">
        <v>134</v>
      </c>
      <c r="C4373" t="s">
        <v>11</v>
      </c>
      <c r="D4373">
        <v>4.9949E-3</v>
      </c>
      <c r="E4373" t="s">
        <v>41</v>
      </c>
      <c r="F4373" t="s">
        <v>47</v>
      </c>
    </row>
    <row r="4374" spans="1:6" x14ac:dyDescent="0.25">
      <c r="A4374" t="str">
        <f t="shared" si="68"/>
        <v>HV_GC_136</v>
      </c>
      <c r="B4374">
        <v>136</v>
      </c>
      <c r="C4374" t="s">
        <v>11</v>
      </c>
      <c r="D4374">
        <v>4.7016000000000002E-3</v>
      </c>
      <c r="E4374" t="s">
        <v>41</v>
      </c>
      <c r="F4374" t="s">
        <v>47</v>
      </c>
    </row>
    <row r="4375" spans="1:6" x14ac:dyDescent="0.25">
      <c r="A4375" t="str">
        <f t="shared" si="68"/>
        <v>HV_GC_138</v>
      </c>
      <c r="B4375">
        <v>138</v>
      </c>
      <c r="C4375" t="s">
        <v>11</v>
      </c>
      <c r="D4375">
        <v>4.4083999999999998E-3</v>
      </c>
      <c r="E4375" t="s">
        <v>41</v>
      </c>
      <c r="F4375" t="s">
        <v>47</v>
      </c>
    </row>
    <row r="4376" spans="1:6" x14ac:dyDescent="0.25">
      <c r="A4376" t="str">
        <f t="shared" si="68"/>
        <v>HV_GC_140</v>
      </c>
      <c r="B4376">
        <v>140</v>
      </c>
      <c r="C4376" t="s">
        <v>11</v>
      </c>
      <c r="D4376">
        <v>4.1149999999999997E-3</v>
      </c>
      <c r="E4376" t="s">
        <v>41</v>
      </c>
      <c r="F4376" t="s">
        <v>47</v>
      </c>
    </row>
    <row r="4377" spans="1:6" x14ac:dyDescent="0.25">
      <c r="A4377" t="str">
        <f t="shared" si="68"/>
        <v>HV_GC_142</v>
      </c>
      <c r="B4377">
        <v>142</v>
      </c>
      <c r="C4377" t="s">
        <v>11</v>
      </c>
      <c r="D4377">
        <v>3.8218000000000002E-3</v>
      </c>
      <c r="E4377" t="s">
        <v>41</v>
      </c>
      <c r="F4377" t="s">
        <v>47</v>
      </c>
    </row>
    <row r="4378" spans="1:6" x14ac:dyDescent="0.25">
      <c r="A4378" t="str">
        <f t="shared" si="68"/>
        <v>HV_GC_144</v>
      </c>
      <c r="B4378">
        <v>144</v>
      </c>
      <c r="C4378" t="s">
        <v>11</v>
      </c>
      <c r="D4378">
        <v>3.5285E-3</v>
      </c>
      <c r="E4378" t="s">
        <v>41</v>
      </c>
      <c r="F4378" t="s">
        <v>47</v>
      </c>
    </row>
    <row r="4379" spans="1:6" x14ac:dyDescent="0.25">
      <c r="A4379" t="str">
        <f t="shared" si="68"/>
        <v>HV_GC_146</v>
      </c>
      <c r="B4379">
        <v>146</v>
      </c>
      <c r="C4379" t="s">
        <v>11</v>
      </c>
      <c r="D4379">
        <v>3.2353E-3</v>
      </c>
      <c r="E4379" t="s">
        <v>41</v>
      </c>
      <c r="F4379" t="s">
        <v>47</v>
      </c>
    </row>
    <row r="4380" spans="1:6" x14ac:dyDescent="0.25">
      <c r="A4380" t="str">
        <f t="shared" si="68"/>
        <v>HV_GC_148</v>
      </c>
      <c r="B4380">
        <v>148</v>
      </c>
      <c r="C4380" t="s">
        <v>11</v>
      </c>
      <c r="D4380">
        <v>2.9420000000000002E-3</v>
      </c>
      <c r="E4380" t="s">
        <v>41</v>
      </c>
      <c r="F4380" t="s">
        <v>47</v>
      </c>
    </row>
    <row r="4381" spans="1:6" x14ac:dyDescent="0.25">
      <c r="A4381" t="str">
        <f t="shared" si="68"/>
        <v>HV_GC_150</v>
      </c>
      <c r="B4381">
        <v>150</v>
      </c>
      <c r="C4381" t="s">
        <v>11</v>
      </c>
      <c r="D4381">
        <v>2.6488000000000002E-3</v>
      </c>
      <c r="E4381" t="s">
        <v>41</v>
      </c>
      <c r="F4381" t="s">
        <v>47</v>
      </c>
    </row>
    <row r="4382" spans="1:6" x14ac:dyDescent="0.25">
      <c r="A4382" t="str">
        <f t="shared" si="68"/>
        <v>HV_GC_152</v>
      </c>
      <c r="B4382">
        <v>152</v>
      </c>
      <c r="C4382" t="s">
        <v>11</v>
      </c>
      <c r="D4382">
        <v>2.3555999999999998E-3</v>
      </c>
      <c r="E4382" t="s">
        <v>41</v>
      </c>
      <c r="F4382" t="s">
        <v>47</v>
      </c>
    </row>
    <row r="4383" spans="1:6" x14ac:dyDescent="0.25">
      <c r="A4383" t="str">
        <f t="shared" si="68"/>
        <v>HV_GC_154</v>
      </c>
      <c r="B4383">
        <v>154</v>
      </c>
      <c r="C4383" t="s">
        <v>11</v>
      </c>
      <c r="D4383">
        <v>2.0623999999999998E-3</v>
      </c>
      <c r="E4383" t="s">
        <v>41</v>
      </c>
      <c r="F4383" t="s">
        <v>47</v>
      </c>
    </row>
    <row r="4384" spans="1:6" x14ac:dyDescent="0.25">
      <c r="A4384" t="str">
        <f t="shared" si="68"/>
        <v>HV_GC_156</v>
      </c>
      <c r="B4384">
        <v>156</v>
      </c>
      <c r="C4384" t="s">
        <v>11</v>
      </c>
      <c r="D4384">
        <v>1.9054E-3</v>
      </c>
      <c r="E4384" t="s">
        <v>41</v>
      </c>
      <c r="F4384" t="s">
        <v>47</v>
      </c>
    </row>
    <row r="4385" spans="1:6" x14ac:dyDescent="0.25">
      <c r="A4385" t="str">
        <f t="shared" si="68"/>
        <v>HV_GC_158</v>
      </c>
      <c r="B4385">
        <v>158</v>
      </c>
      <c r="C4385" t="s">
        <v>11</v>
      </c>
      <c r="D4385">
        <v>1.7485000000000001E-3</v>
      </c>
      <c r="E4385" t="s">
        <v>41</v>
      </c>
      <c r="F4385" t="s">
        <v>47</v>
      </c>
    </row>
    <row r="4386" spans="1:6" x14ac:dyDescent="0.25">
      <c r="A4386" t="str">
        <f t="shared" si="68"/>
        <v>HV_GC_160</v>
      </c>
      <c r="B4386">
        <v>160</v>
      </c>
      <c r="C4386" t="s">
        <v>11</v>
      </c>
      <c r="D4386">
        <v>1.5916000000000001E-3</v>
      </c>
      <c r="E4386" t="s">
        <v>41</v>
      </c>
      <c r="F4386" t="s">
        <v>47</v>
      </c>
    </row>
    <row r="4387" spans="1:6" x14ac:dyDescent="0.25">
      <c r="A4387" t="str">
        <f t="shared" si="68"/>
        <v>HV_GC_162</v>
      </c>
      <c r="B4387">
        <v>162</v>
      </c>
      <c r="C4387" t="s">
        <v>11</v>
      </c>
      <c r="D4387">
        <v>1.4346999999999999E-3</v>
      </c>
      <c r="E4387" t="s">
        <v>41</v>
      </c>
      <c r="F4387" t="s">
        <v>47</v>
      </c>
    </row>
    <row r="4388" spans="1:6" x14ac:dyDescent="0.25">
      <c r="A4388" t="str">
        <f t="shared" si="68"/>
        <v>HV_GC_164</v>
      </c>
      <c r="B4388">
        <v>164</v>
      </c>
      <c r="C4388" t="s">
        <v>11</v>
      </c>
      <c r="D4388">
        <v>1.2777999999999999E-3</v>
      </c>
      <c r="E4388" t="s">
        <v>41</v>
      </c>
      <c r="F4388" t="s">
        <v>47</v>
      </c>
    </row>
    <row r="4389" spans="1:6" x14ac:dyDescent="0.25">
      <c r="A4389" t="str">
        <f t="shared" si="68"/>
        <v>HV_GC_166</v>
      </c>
      <c r="B4389">
        <v>166</v>
      </c>
      <c r="C4389" t="s">
        <v>11</v>
      </c>
      <c r="D4389">
        <v>1.2524000000000001E-3</v>
      </c>
      <c r="E4389" t="s">
        <v>41</v>
      </c>
      <c r="F4389" t="s">
        <v>47</v>
      </c>
    </row>
    <row r="4390" spans="1:6" x14ac:dyDescent="0.25">
      <c r="A4390" t="str">
        <f t="shared" si="68"/>
        <v>HV_GC_168</v>
      </c>
      <c r="B4390">
        <v>168</v>
      </c>
      <c r="C4390" t="s">
        <v>11</v>
      </c>
      <c r="D4390">
        <v>1.227E-3</v>
      </c>
      <c r="E4390" t="s">
        <v>41</v>
      </c>
      <c r="F4390" t="s">
        <v>47</v>
      </c>
    </row>
    <row r="4391" spans="1:6" x14ac:dyDescent="0.25">
      <c r="A4391" t="str">
        <f t="shared" si="68"/>
        <v>HV_GC_170</v>
      </c>
      <c r="B4391">
        <v>170</v>
      </c>
      <c r="C4391" t="s">
        <v>11</v>
      </c>
      <c r="D4391">
        <v>1.2018E-3</v>
      </c>
      <c r="E4391" t="s">
        <v>41</v>
      </c>
      <c r="F4391" t="s">
        <v>47</v>
      </c>
    </row>
    <row r="4392" spans="1:6" x14ac:dyDescent="0.25">
      <c r="A4392" t="str">
        <f t="shared" si="68"/>
        <v>HV_GC_172</v>
      </c>
      <c r="B4392">
        <v>172</v>
      </c>
      <c r="C4392" t="s">
        <v>11</v>
      </c>
      <c r="D4392">
        <v>1.1764E-3</v>
      </c>
      <c r="E4392" t="s">
        <v>41</v>
      </c>
      <c r="F4392" t="s">
        <v>47</v>
      </c>
    </row>
    <row r="4393" spans="1:6" x14ac:dyDescent="0.25">
      <c r="A4393" t="str">
        <f t="shared" si="68"/>
        <v>HV_GC_174</v>
      </c>
      <c r="B4393">
        <v>174</v>
      </c>
      <c r="C4393" t="s">
        <v>11</v>
      </c>
      <c r="D4393">
        <v>1.1509999999999999E-3</v>
      </c>
      <c r="E4393" t="s">
        <v>41</v>
      </c>
      <c r="F4393" t="s">
        <v>47</v>
      </c>
    </row>
    <row r="4394" spans="1:6" x14ac:dyDescent="0.25">
      <c r="A4394" t="str">
        <f t="shared" si="68"/>
        <v>HV_GC_176</v>
      </c>
      <c r="B4394">
        <v>176</v>
      </c>
      <c r="C4394" t="s">
        <v>11</v>
      </c>
      <c r="D4394">
        <v>1.1257000000000001E-3</v>
      </c>
      <c r="E4394" t="s">
        <v>41</v>
      </c>
      <c r="F4394" t="s">
        <v>47</v>
      </c>
    </row>
    <row r="4395" spans="1:6" x14ac:dyDescent="0.25">
      <c r="A4395" t="str">
        <f t="shared" si="68"/>
        <v>HV_GC_178</v>
      </c>
      <c r="B4395">
        <v>178</v>
      </c>
      <c r="C4395" t="s">
        <v>11</v>
      </c>
      <c r="D4395">
        <v>1.1003E-3</v>
      </c>
      <c r="E4395" t="s">
        <v>41</v>
      </c>
      <c r="F4395" t="s">
        <v>47</v>
      </c>
    </row>
    <row r="4396" spans="1:6" x14ac:dyDescent="0.25">
      <c r="A4396" t="str">
        <f t="shared" si="68"/>
        <v>HV_GC_180</v>
      </c>
      <c r="B4396">
        <v>180</v>
      </c>
      <c r="C4396" t="s">
        <v>11</v>
      </c>
      <c r="D4396">
        <v>1.0751000000000001E-3</v>
      </c>
      <c r="E4396" t="s">
        <v>41</v>
      </c>
      <c r="F4396" t="s">
        <v>47</v>
      </c>
    </row>
    <row r="4397" spans="1:6" x14ac:dyDescent="0.25">
      <c r="A4397" t="str">
        <f t="shared" si="68"/>
        <v>HV_GC_182</v>
      </c>
      <c r="B4397">
        <v>182</v>
      </c>
      <c r="C4397" t="s">
        <v>11</v>
      </c>
      <c r="D4397">
        <v>1.0497E-3</v>
      </c>
      <c r="E4397" t="s">
        <v>41</v>
      </c>
      <c r="F4397" t="s">
        <v>47</v>
      </c>
    </row>
    <row r="4398" spans="1:6" x14ac:dyDescent="0.25">
      <c r="A4398" t="str">
        <f t="shared" si="68"/>
        <v>HV_GC_184</v>
      </c>
      <c r="B4398">
        <v>184</v>
      </c>
      <c r="C4398" t="s">
        <v>11</v>
      </c>
      <c r="D4398">
        <v>1.0242999999999999E-3</v>
      </c>
      <c r="E4398" t="s">
        <v>41</v>
      </c>
      <c r="F4398" t="s">
        <v>47</v>
      </c>
    </row>
    <row r="4399" spans="1:6" x14ac:dyDescent="0.25">
      <c r="A4399" t="str">
        <f t="shared" si="68"/>
        <v>HV_GC_186</v>
      </c>
      <c r="B4399">
        <v>186</v>
      </c>
      <c r="C4399" t="s">
        <v>11</v>
      </c>
      <c r="D4399">
        <v>9.990000000000001E-4</v>
      </c>
      <c r="E4399" t="s">
        <v>41</v>
      </c>
      <c r="F4399" t="s">
        <v>47</v>
      </c>
    </row>
    <row r="4400" spans="1:6" x14ac:dyDescent="0.25">
      <c r="A4400" t="str">
        <f t="shared" si="68"/>
        <v>HV_GC_188</v>
      </c>
      <c r="B4400">
        <v>188</v>
      </c>
      <c r="C4400" t="s">
        <v>11</v>
      </c>
      <c r="D4400">
        <v>9.7360000000000003E-4</v>
      </c>
      <c r="E4400" t="s">
        <v>41</v>
      </c>
      <c r="F4400" t="s">
        <v>47</v>
      </c>
    </row>
    <row r="4401" spans="1:6" x14ac:dyDescent="0.25">
      <c r="A4401" t="str">
        <f t="shared" si="68"/>
        <v>HV_GC_190</v>
      </c>
      <c r="B4401">
        <v>190</v>
      </c>
      <c r="C4401" t="s">
        <v>11</v>
      </c>
      <c r="D4401">
        <v>9.4819999999999995E-4</v>
      </c>
      <c r="E4401" t="s">
        <v>41</v>
      </c>
      <c r="F4401" t="s">
        <v>47</v>
      </c>
    </row>
    <row r="4402" spans="1:6" x14ac:dyDescent="0.25">
      <c r="A4402" t="str">
        <f t="shared" si="68"/>
        <v>HV_GC_192</v>
      </c>
      <c r="B4402">
        <v>192</v>
      </c>
      <c r="C4402" t="s">
        <v>11</v>
      </c>
      <c r="D4402">
        <v>9.2299999999999999E-4</v>
      </c>
      <c r="E4402" t="s">
        <v>41</v>
      </c>
      <c r="F4402" t="s">
        <v>47</v>
      </c>
    </row>
    <row r="4403" spans="1:6" x14ac:dyDescent="0.25">
      <c r="A4403" t="str">
        <f t="shared" si="68"/>
        <v>HV_GC_194</v>
      </c>
      <c r="B4403">
        <v>194</v>
      </c>
      <c r="C4403" t="s">
        <v>11</v>
      </c>
      <c r="D4403">
        <v>8.9760000000000003E-4</v>
      </c>
      <c r="E4403" t="s">
        <v>41</v>
      </c>
      <c r="F4403" t="s">
        <v>47</v>
      </c>
    </row>
    <row r="4404" spans="1:6" x14ac:dyDescent="0.25">
      <c r="A4404" t="str">
        <f t="shared" si="68"/>
        <v>HV_GC_196</v>
      </c>
      <c r="B4404">
        <v>196</v>
      </c>
      <c r="C4404" t="s">
        <v>11</v>
      </c>
      <c r="D4404">
        <v>8.7230000000000001E-4</v>
      </c>
      <c r="E4404" t="s">
        <v>41</v>
      </c>
      <c r="F4404" t="s">
        <v>47</v>
      </c>
    </row>
    <row r="4405" spans="1:6" x14ac:dyDescent="0.25">
      <c r="A4405" t="str">
        <f t="shared" si="68"/>
        <v>HV_GC_198</v>
      </c>
      <c r="B4405">
        <v>198</v>
      </c>
      <c r="C4405" t="s">
        <v>11</v>
      </c>
      <c r="D4405">
        <v>8.4690000000000004E-4</v>
      </c>
      <c r="E4405" t="s">
        <v>41</v>
      </c>
      <c r="F4405" t="s">
        <v>47</v>
      </c>
    </row>
    <row r="4406" spans="1:6" x14ac:dyDescent="0.25">
      <c r="A4406" t="str">
        <f t="shared" si="68"/>
        <v>HV_GC_200</v>
      </c>
      <c r="B4406">
        <v>200</v>
      </c>
      <c r="C4406" t="s">
        <v>11</v>
      </c>
      <c r="D4406">
        <v>8.2149999999999996E-4</v>
      </c>
      <c r="E4406" t="s">
        <v>41</v>
      </c>
      <c r="F4406" t="s">
        <v>47</v>
      </c>
    </row>
    <row r="4407" spans="1:6" x14ac:dyDescent="0.25">
      <c r="A4407" t="str">
        <f t="shared" si="68"/>
        <v>HV_GC_202</v>
      </c>
      <c r="B4407">
        <v>202</v>
      </c>
      <c r="C4407" t="s">
        <v>11</v>
      </c>
      <c r="D4407">
        <v>7.9619999999999995E-4</v>
      </c>
      <c r="E4407" t="s">
        <v>41</v>
      </c>
      <c r="F4407" t="s">
        <v>47</v>
      </c>
    </row>
    <row r="4408" spans="1:6" x14ac:dyDescent="0.25">
      <c r="A4408" t="str">
        <f t="shared" si="68"/>
        <v>HV_GC_204</v>
      </c>
      <c r="B4408">
        <v>204</v>
      </c>
      <c r="C4408" t="s">
        <v>11</v>
      </c>
      <c r="D4408">
        <v>7.7099999999999998E-4</v>
      </c>
      <c r="E4408" t="s">
        <v>41</v>
      </c>
      <c r="F4408" t="s">
        <v>47</v>
      </c>
    </row>
    <row r="4409" spans="1:6" x14ac:dyDescent="0.25">
      <c r="A4409" t="str">
        <f t="shared" si="68"/>
        <v>HV_GC_206</v>
      </c>
      <c r="B4409">
        <v>206</v>
      </c>
      <c r="C4409" t="s">
        <v>11</v>
      </c>
      <c r="D4409">
        <v>7.4560000000000002E-4</v>
      </c>
      <c r="E4409" t="s">
        <v>41</v>
      </c>
      <c r="F4409" t="s">
        <v>47</v>
      </c>
    </row>
    <row r="4410" spans="1:6" x14ac:dyDescent="0.25">
      <c r="A4410" t="str">
        <f t="shared" si="68"/>
        <v>HV_GC_208</v>
      </c>
      <c r="B4410">
        <v>208</v>
      </c>
      <c r="C4410" t="s">
        <v>11</v>
      </c>
      <c r="D4410">
        <v>7.203E-4</v>
      </c>
      <c r="E4410" t="s">
        <v>41</v>
      </c>
      <c r="F4410" t="s">
        <v>47</v>
      </c>
    </row>
    <row r="4411" spans="1:6" x14ac:dyDescent="0.25">
      <c r="A4411" t="str">
        <f t="shared" si="68"/>
        <v>HV_GC_210</v>
      </c>
      <c r="B4411">
        <v>210</v>
      </c>
      <c r="C4411" t="s">
        <v>11</v>
      </c>
      <c r="D4411">
        <v>6.9490000000000003E-4</v>
      </c>
      <c r="E4411" t="s">
        <v>41</v>
      </c>
      <c r="F4411" t="s">
        <v>47</v>
      </c>
    </row>
    <row r="4412" spans="1:6" x14ac:dyDescent="0.25">
      <c r="A4412" t="str">
        <f t="shared" si="68"/>
        <v>HV_GC_212</v>
      </c>
      <c r="B4412">
        <v>212</v>
      </c>
      <c r="C4412" t="s">
        <v>11</v>
      </c>
      <c r="D4412">
        <v>6.6960000000000001E-4</v>
      </c>
      <c r="E4412" t="s">
        <v>41</v>
      </c>
      <c r="F4412" t="s">
        <v>47</v>
      </c>
    </row>
    <row r="4413" spans="1:6" x14ac:dyDescent="0.25">
      <c r="A4413" t="str">
        <f t="shared" si="68"/>
        <v>HV_GC_214</v>
      </c>
      <c r="B4413">
        <v>214</v>
      </c>
      <c r="C4413" t="s">
        <v>11</v>
      </c>
      <c r="D4413">
        <v>6.4429999999999999E-4</v>
      </c>
      <c r="E4413" t="s">
        <v>41</v>
      </c>
      <c r="F4413" t="s">
        <v>47</v>
      </c>
    </row>
    <row r="4414" spans="1:6" x14ac:dyDescent="0.25">
      <c r="A4414" t="str">
        <f t="shared" si="68"/>
        <v>HV_GC_216</v>
      </c>
      <c r="B4414">
        <v>216</v>
      </c>
      <c r="C4414" t="s">
        <v>11</v>
      </c>
      <c r="D4414">
        <v>6.1890000000000003E-4</v>
      </c>
      <c r="E4414" t="s">
        <v>41</v>
      </c>
      <c r="F4414" t="s">
        <v>47</v>
      </c>
    </row>
    <row r="4415" spans="1:6" x14ac:dyDescent="0.25">
      <c r="A4415" t="str">
        <f t="shared" si="68"/>
        <v>HV_GC_218</v>
      </c>
      <c r="B4415">
        <v>218</v>
      </c>
      <c r="C4415" t="s">
        <v>11</v>
      </c>
      <c r="D4415">
        <v>5.9360000000000001E-4</v>
      </c>
      <c r="E4415" t="s">
        <v>41</v>
      </c>
      <c r="F4415" t="s">
        <v>47</v>
      </c>
    </row>
    <row r="4416" spans="1:6" x14ac:dyDescent="0.25">
      <c r="A4416" t="str">
        <f t="shared" si="68"/>
        <v>HV_GC_220</v>
      </c>
      <c r="B4416">
        <v>220</v>
      </c>
      <c r="C4416" t="s">
        <v>11</v>
      </c>
      <c r="D4416">
        <v>5.6820000000000004E-4</v>
      </c>
      <c r="E4416" t="s">
        <v>41</v>
      </c>
      <c r="F4416" t="s">
        <v>47</v>
      </c>
    </row>
    <row r="4417" spans="1:6" x14ac:dyDescent="0.25">
      <c r="A4417" t="str">
        <f t="shared" si="68"/>
        <v>HV_GC_222</v>
      </c>
      <c r="B4417">
        <v>222</v>
      </c>
      <c r="C4417" t="s">
        <v>11</v>
      </c>
      <c r="D4417">
        <v>5.4290000000000002E-4</v>
      </c>
      <c r="E4417" t="s">
        <v>41</v>
      </c>
      <c r="F4417" t="s">
        <v>47</v>
      </c>
    </row>
    <row r="4418" spans="1:6" x14ac:dyDescent="0.25">
      <c r="A4418" t="str">
        <f t="shared" ref="A4418:A4481" si="69">C4418&amp;"_"&amp;E4418&amp;"_"&amp;B4418</f>
        <v>HV_GC_224</v>
      </c>
      <c r="B4418">
        <v>224</v>
      </c>
      <c r="C4418" t="s">
        <v>11</v>
      </c>
      <c r="D4418">
        <v>5.1749999999999995E-4</v>
      </c>
      <c r="E4418" t="s">
        <v>41</v>
      </c>
      <c r="F4418" t="s">
        <v>47</v>
      </c>
    </row>
    <row r="4419" spans="1:6" x14ac:dyDescent="0.25">
      <c r="A4419" t="str">
        <f t="shared" si="69"/>
        <v>HV_GC_226</v>
      </c>
      <c r="B4419">
        <v>226</v>
      </c>
      <c r="C4419" t="s">
        <v>11</v>
      </c>
      <c r="D4419">
        <v>4.9220000000000004E-4</v>
      </c>
      <c r="E4419" t="s">
        <v>41</v>
      </c>
      <c r="F4419" t="s">
        <v>47</v>
      </c>
    </row>
    <row r="4420" spans="1:6" x14ac:dyDescent="0.25">
      <c r="A4420" t="str">
        <f t="shared" si="69"/>
        <v>HV_GC_228</v>
      </c>
      <c r="B4420">
        <v>228</v>
      </c>
      <c r="C4420" t="s">
        <v>11</v>
      </c>
      <c r="D4420">
        <v>4.6690000000000002E-4</v>
      </c>
      <c r="E4420" t="s">
        <v>41</v>
      </c>
      <c r="F4420" t="s">
        <v>47</v>
      </c>
    </row>
    <row r="4421" spans="1:6" x14ac:dyDescent="0.25">
      <c r="A4421" t="str">
        <f t="shared" si="69"/>
        <v>HV_GC_230</v>
      </c>
      <c r="B4421">
        <v>230</v>
      </c>
      <c r="C4421" t="s">
        <v>11</v>
      </c>
      <c r="D4421">
        <v>4.415E-4</v>
      </c>
      <c r="E4421" t="s">
        <v>41</v>
      </c>
      <c r="F4421" t="s">
        <v>47</v>
      </c>
    </row>
    <row r="4422" spans="1:6" x14ac:dyDescent="0.25">
      <c r="A4422" t="str">
        <f t="shared" si="69"/>
        <v>HV_GC_232</v>
      </c>
      <c r="B4422">
        <v>232</v>
      </c>
      <c r="C4422" t="s">
        <v>11</v>
      </c>
      <c r="D4422">
        <v>4.1609999999999998E-4</v>
      </c>
      <c r="E4422" t="s">
        <v>41</v>
      </c>
      <c r="F4422" t="s">
        <v>47</v>
      </c>
    </row>
    <row r="4423" spans="1:6" x14ac:dyDescent="0.25">
      <c r="A4423" t="str">
        <f t="shared" si="69"/>
        <v>HV_GC_234</v>
      </c>
      <c r="B4423">
        <v>234</v>
      </c>
      <c r="C4423" t="s">
        <v>11</v>
      </c>
      <c r="D4423">
        <v>3.9080000000000001E-4</v>
      </c>
      <c r="E4423" t="s">
        <v>41</v>
      </c>
      <c r="F4423" t="s">
        <v>47</v>
      </c>
    </row>
    <row r="4424" spans="1:6" x14ac:dyDescent="0.25">
      <c r="A4424" t="str">
        <f t="shared" si="69"/>
        <v>HV_GC_236</v>
      </c>
      <c r="B4424">
        <v>236</v>
      </c>
      <c r="C4424" t="s">
        <v>11</v>
      </c>
      <c r="D4424">
        <v>3.6539999999999999E-4</v>
      </c>
      <c r="E4424" t="s">
        <v>41</v>
      </c>
      <c r="F4424" t="s">
        <v>47</v>
      </c>
    </row>
    <row r="4425" spans="1:6" x14ac:dyDescent="0.25">
      <c r="A4425" t="str">
        <f t="shared" si="69"/>
        <v>HV_GC_238</v>
      </c>
      <c r="B4425">
        <v>238</v>
      </c>
      <c r="C4425" t="s">
        <v>11</v>
      </c>
      <c r="D4425">
        <v>3.4019999999999998E-4</v>
      </c>
      <c r="E4425" t="s">
        <v>41</v>
      </c>
      <c r="F4425" t="s">
        <v>47</v>
      </c>
    </row>
    <row r="4426" spans="1:6" x14ac:dyDescent="0.25">
      <c r="A4426" t="str">
        <f t="shared" si="69"/>
        <v>HV_GC_240</v>
      </c>
      <c r="B4426">
        <v>240</v>
      </c>
      <c r="C4426" t="s">
        <v>11</v>
      </c>
      <c r="D4426">
        <v>3.1480000000000001E-4</v>
      </c>
      <c r="E4426" t="s">
        <v>41</v>
      </c>
      <c r="F4426" t="s">
        <v>47</v>
      </c>
    </row>
    <row r="4427" spans="1:6" x14ac:dyDescent="0.25">
      <c r="A4427" t="str">
        <f t="shared" si="69"/>
        <v>HV_GC_242</v>
      </c>
      <c r="B4427">
        <v>242</v>
      </c>
      <c r="C4427" t="s">
        <v>11</v>
      </c>
      <c r="D4427">
        <v>3.033E-4</v>
      </c>
      <c r="E4427" t="s">
        <v>41</v>
      </c>
      <c r="F4427" t="s">
        <v>47</v>
      </c>
    </row>
    <row r="4428" spans="1:6" x14ac:dyDescent="0.25">
      <c r="A4428" t="str">
        <f t="shared" si="69"/>
        <v>HV_GC_244</v>
      </c>
      <c r="B4428">
        <v>244</v>
      </c>
      <c r="C4428" t="s">
        <v>11</v>
      </c>
      <c r="D4428">
        <v>2.9189999999999999E-4</v>
      </c>
      <c r="E4428" t="s">
        <v>41</v>
      </c>
      <c r="F4428" t="s">
        <v>47</v>
      </c>
    </row>
    <row r="4429" spans="1:6" x14ac:dyDescent="0.25">
      <c r="A4429" t="str">
        <f t="shared" si="69"/>
        <v>HV_GC_246</v>
      </c>
      <c r="B4429">
        <v>246</v>
      </c>
      <c r="C4429" t="s">
        <v>11</v>
      </c>
      <c r="D4429">
        <v>2.8049999999999999E-4</v>
      </c>
      <c r="E4429" t="s">
        <v>41</v>
      </c>
      <c r="F4429" t="s">
        <v>47</v>
      </c>
    </row>
    <row r="4430" spans="1:6" x14ac:dyDescent="0.25">
      <c r="A4430" t="str">
        <f t="shared" si="69"/>
        <v>HV_GC_248</v>
      </c>
      <c r="B4430">
        <v>248</v>
      </c>
      <c r="C4430" t="s">
        <v>11</v>
      </c>
      <c r="D4430">
        <v>2.6909999999999998E-4</v>
      </c>
      <c r="E4430" t="s">
        <v>41</v>
      </c>
      <c r="F4430" t="s">
        <v>47</v>
      </c>
    </row>
    <row r="4431" spans="1:6" x14ac:dyDescent="0.25">
      <c r="A4431" t="str">
        <f t="shared" si="69"/>
        <v>HV_GC_250</v>
      </c>
      <c r="B4431">
        <v>250</v>
      </c>
      <c r="C4431" t="s">
        <v>11</v>
      </c>
      <c r="D4431">
        <v>2.5759999999999997E-4</v>
      </c>
      <c r="E4431" t="s">
        <v>41</v>
      </c>
      <c r="F4431" t="s">
        <v>47</v>
      </c>
    </row>
    <row r="4432" spans="1:6" x14ac:dyDescent="0.25">
      <c r="A4432" t="str">
        <f t="shared" si="69"/>
        <v>HV_GC_252</v>
      </c>
      <c r="B4432">
        <v>252</v>
      </c>
      <c r="C4432" t="s">
        <v>11</v>
      </c>
      <c r="D4432">
        <v>2.4620000000000002E-4</v>
      </c>
      <c r="E4432" t="s">
        <v>41</v>
      </c>
      <c r="F4432" t="s">
        <v>47</v>
      </c>
    </row>
    <row r="4433" spans="1:6" x14ac:dyDescent="0.25">
      <c r="A4433" t="str">
        <f t="shared" si="69"/>
        <v>HV_GC_254</v>
      </c>
      <c r="B4433">
        <v>254</v>
      </c>
      <c r="C4433" t="s">
        <v>11</v>
      </c>
      <c r="D4433">
        <v>2.3479999999999999E-4</v>
      </c>
      <c r="E4433" t="s">
        <v>41</v>
      </c>
      <c r="F4433" t="s">
        <v>47</v>
      </c>
    </row>
    <row r="4434" spans="1:6" x14ac:dyDescent="0.25">
      <c r="A4434" t="str">
        <f t="shared" si="69"/>
        <v>HV_GC_256</v>
      </c>
      <c r="B4434">
        <v>256</v>
      </c>
      <c r="C4434" t="s">
        <v>11</v>
      </c>
      <c r="D4434">
        <v>2.2330000000000001E-4</v>
      </c>
      <c r="E4434" t="s">
        <v>41</v>
      </c>
      <c r="F4434" t="s">
        <v>47</v>
      </c>
    </row>
    <row r="4435" spans="1:6" x14ac:dyDescent="0.25">
      <c r="A4435" t="str">
        <f t="shared" si="69"/>
        <v>HV_GC_258</v>
      </c>
      <c r="B4435">
        <v>258</v>
      </c>
      <c r="C4435" t="s">
        <v>11</v>
      </c>
      <c r="D4435">
        <v>2.119E-4</v>
      </c>
      <c r="E4435" t="s">
        <v>41</v>
      </c>
      <c r="F4435" t="s">
        <v>47</v>
      </c>
    </row>
    <row r="4436" spans="1:6" x14ac:dyDescent="0.25">
      <c r="A4436" t="str">
        <f t="shared" si="69"/>
        <v>HV_GC_260</v>
      </c>
      <c r="B4436">
        <v>260</v>
      </c>
      <c r="C4436" t="s">
        <v>11</v>
      </c>
      <c r="D4436">
        <v>2.0049999999999999E-4</v>
      </c>
      <c r="E4436" t="s">
        <v>41</v>
      </c>
      <c r="F4436" t="s">
        <v>47</v>
      </c>
    </row>
    <row r="4437" spans="1:6" x14ac:dyDescent="0.25">
      <c r="A4437" t="str">
        <f t="shared" si="69"/>
        <v>HV_GC_262</v>
      </c>
      <c r="B4437">
        <v>262</v>
      </c>
      <c r="C4437" t="s">
        <v>11</v>
      </c>
      <c r="D4437">
        <v>1.8900000000000001E-4</v>
      </c>
      <c r="E4437" t="s">
        <v>41</v>
      </c>
      <c r="F4437" t="s">
        <v>47</v>
      </c>
    </row>
    <row r="4438" spans="1:6" x14ac:dyDescent="0.25">
      <c r="A4438" t="str">
        <f t="shared" si="69"/>
        <v>HV_GC_264</v>
      </c>
      <c r="B4438">
        <v>264</v>
      </c>
      <c r="C4438" t="s">
        <v>11</v>
      </c>
      <c r="D4438">
        <v>1.7760000000000001E-4</v>
      </c>
      <c r="E4438" t="s">
        <v>41</v>
      </c>
      <c r="F4438" t="s">
        <v>47</v>
      </c>
    </row>
    <row r="4439" spans="1:6" x14ac:dyDescent="0.25">
      <c r="A4439" t="str">
        <f t="shared" si="69"/>
        <v>HV_GC_266</v>
      </c>
      <c r="B4439">
        <v>266</v>
      </c>
      <c r="C4439" t="s">
        <v>11</v>
      </c>
      <c r="D4439">
        <v>1.662E-4</v>
      </c>
      <c r="E4439" t="s">
        <v>41</v>
      </c>
      <c r="F4439" t="s">
        <v>47</v>
      </c>
    </row>
    <row r="4440" spans="1:6" x14ac:dyDescent="0.25">
      <c r="A4440" t="str">
        <f t="shared" si="69"/>
        <v>HV_GC_268</v>
      </c>
      <c r="B4440">
        <v>268</v>
      </c>
      <c r="C4440" t="s">
        <v>11</v>
      </c>
      <c r="D4440">
        <v>1.5469999999999999E-4</v>
      </c>
      <c r="E4440" t="s">
        <v>41</v>
      </c>
      <c r="F4440" t="s">
        <v>47</v>
      </c>
    </row>
    <row r="4441" spans="1:6" x14ac:dyDescent="0.25">
      <c r="A4441" t="str">
        <f t="shared" si="69"/>
        <v>HV_GC_270</v>
      </c>
      <c r="B4441">
        <v>270</v>
      </c>
      <c r="C4441" t="s">
        <v>11</v>
      </c>
      <c r="D4441">
        <v>1.4329999999999999E-4</v>
      </c>
      <c r="E4441" t="s">
        <v>41</v>
      </c>
      <c r="F4441" t="s">
        <v>47</v>
      </c>
    </row>
    <row r="4442" spans="1:6" x14ac:dyDescent="0.25">
      <c r="A4442" t="str">
        <f t="shared" si="69"/>
        <v>HV_GC_272</v>
      </c>
      <c r="B4442">
        <v>272</v>
      </c>
      <c r="C4442" t="s">
        <v>11</v>
      </c>
      <c r="D4442">
        <v>1.25E-4</v>
      </c>
      <c r="E4442" t="s">
        <v>41</v>
      </c>
      <c r="F4442" t="s">
        <v>47</v>
      </c>
    </row>
    <row r="4443" spans="1:6" x14ac:dyDescent="0.25">
      <c r="A4443" t="str">
        <f t="shared" si="69"/>
        <v>HV_GC_274</v>
      </c>
      <c r="B4443">
        <v>274</v>
      </c>
      <c r="C4443" t="s">
        <v>11</v>
      </c>
      <c r="D4443">
        <v>1.066E-4</v>
      </c>
      <c r="E4443" t="s">
        <v>41</v>
      </c>
      <c r="F4443" t="s">
        <v>47</v>
      </c>
    </row>
    <row r="4444" spans="1:6" x14ac:dyDescent="0.25">
      <c r="A4444" t="str">
        <f t="shared" si="69"/>
        <v>HV_GC_276</v>
      </c>
      <c r="B4444">
        <v>276</v>
      </c>
      <c r="C4444" t="s">
        <v>11</v>
      </c>
      <c r="D4444" s="83">
        <v>8.8300000000000005E-5</v>
      </c>
      <c r="E4444" t="s">
        <v>41</v>
      </c>
      <c r="F4444" t="s">
        <v>47</v>
      </c>
    </row>
    <row r="4445" spans="1:6" x14ac:dyDescent="0.25">
      <c r="A4445" t="str">
        <f t="shared" si="69"/>
        <v>HV_GC_278</v>
      </c>
      <c r="B4445">
        <v>278</v>
      </c>
      <c r="C4445" t="s">
        <v>11</v>
      </c>
      <c r="D4445" s="83">
        <v>6.9900000000000005E-5</v>
      </c>
      <c r="E4445" t="s">
        <v>41</v>
      </c>
      <c r="F4445" t="s">
        <v>47</v>
      </c>
    </row>
    <row r="4446" spans="1:6" x14ac:dyDescent="0.25">
      <c r="A4446" t="str">
        <f t="shared" si="69"/>
        <v>HV_GC_280</v>
      </c>
      <c r="B4446">
        <v>280</v>
      </c>
      <c r="C4446" t="s">
        <v>11</v>
      </c>
      <c r="D4446" s="83">
        <v>5.1600000000000001E-5</v>
      </c>
      <c r="E4446" t="s">
        <v>41</v>
      </c>
      <c r="F4446" t="s">
        <v>47</v>
      </c>
    </row>
    <row r="4447" spans="1:6" x14ac:dyDescent="0.25">
      <c r="A4447" t="str">
        <f t="shared" si="69"/>
        <v>HV_GC_282</v>
      </c>
      <c r="B4447">
        <v>282</v>
      </c>
      <c r="C4447" t="s">
        <v>11</v>
      </c>
      <c r="D4447" s="83">
        <v>5.02E-5</v>
      </c>
      <c r="E4447" t="s">
        <v>41</v>
      </c>
      <c r="F4447" t="s">
        <v>47</v>
      </c>
    </row>
    <row r="4448" spans="1:6" x14ac:dyDescent="0.25">
      <c r="A4448" t="str">
        <f t="shared" si="69"/>
        <v>HV_GC_284</v>
      </c>
      <c r="B4448">
        <v>284</v>
      </c>
      <c r="C4448" t="s">
        <v>11</v>
      </c>
      <c r="D4448" s="83">
        <v>4.88E-5</v>
      </c>
      <c r="E4448" t="s">
        <v>41</v>
      </c>
      <c r="F4448" t="s">
        <v>47</v>
      </c>
    </row>
    <row r="4449" spans="1:6" x14ac:dyDescent="0.25">
      <c r="A4449" t="str">
        <f t="shared" si="69"/>
        <v>HV_GC_286</v>
      </c>
      <c r="B4449">
        <v>286</v>
      </c>
      <c r="C4449" t="s">
        <v>11</v>
      </c>
      <c r="D4449" s="83">
        <v>4.7500000000000003E-5</v>
      </c>
      <c r="E4449" t="s">
        <v>41</v>
      </c>
      <c r="F4449" t="s">
        <v>47</v>
      </c>
    </row>
    <row r="4450" spans="1:6" x14ac:dyDescent="0.25">
      <c r="A4450" t="str">
        <f t="shared" si="69"/>
        <v>HV_GC_288</v>
      </c>
      <c r="B4450">
        <v>288</v>
      </c>
      <c r="C4450" t="s">
        <v>11</v>
      </c>
      <c r="D4450" s="83">
        <v>4.6100000000000002E-5</v>
      </c>
      <c r="E4450" t="s">
        <v>41</v>
      </c>
      <c r="F4450" t="s">
        <v>47</v>
      </c>
    </row>
    <row r="4451" spans="1:6" x14ac:dyDescent="0.25">
      <c r="A4451" t="str">
        <f t="shared" si="69"/>
        <v>HV_GC_290</v>
      </c>
      <c r="B4451">
        <v>290</v>
      </c>
      <c r="C4451" t="s">
        <v>11</v>
      </c>
      <c r="D4451" s="83">
        <v>4.4700000000000002E-5</v>
      </c>
      <c r="E4451" t="s">
        <v>41</v>
      </c>
      <c r="F4451" t="s">
        <v>47</v>
      </c>
    </row>
    <row r="4452" spans="1:6" x14ac:dyDescent="0.25">
      <c r="A4452" t="str">
        <f t="shared" si="69"/>
        <v>HV_GC_292</v>
      </c>
      <c r="B4452">
        <v>292</v>
      </c>
      <c r="C4452" t="s">
        <v>11</v>
      </c>
      <c r="D4452" s="83">
        <v>4.3300000000000002E-5</v>
      </c>
      <c r="E4452" t="s">
        <v>41</v>
      </c>
      <c r="F4452" t="s">
        <v>47</v>
      </c>
    </row>
    <row r="4453" spans="1:6" x14ac:dyDescent="0.25">
      <c r="A4453" t="str">
        <f t="shared" si="69"/>
        <v>HV_GC_294</v>
      </c>
      <c r="B4453">
        <v>294</v>
      </c>
      <c r="C4453" t="s">
        <v>11</v>
      </c>
      <c r="D4453" s="83">
        <v>4.1900000000000002E-5</v>
      </c>
      <c r="E4453" t="s">
        <v>41</v>
      </c>
      <c r="F4453" t="s">
        <v>47</v>
      </c>
    </row>
    <row r="4454" spans="1:6" x14ac:dyDescent="0.25">
      <c r="A4454" t="str">
        <f t="shared" si="69"/>
        <v>HV_GC_296</v>
      </c>
      <c r="B4454">
        <v>296</v>
      </c>
      <c r="C4454" t="s">
        <v>11</v>
      </c>
      <c r="D4454" s="83">
        <v>4.0500000000000002E-5</v>
      </c>
      <c r="E4454" t="s">
        <v>41</v>
      </c>
      <c r="F4454" t="s">
        <v>47</v>
      </c>
    </row>
    <row r="4455" spans="1:6" x14ac:dyDescent="0.25">
      <c r="A4455" t="str">
        <f t="shared" si="69"/>
        <v>HV_GC_298</v>
      </c>
      <c r="B4455">
        <v>298</v>
      </c>
      <c r="C4455" t="s">
        <v>11</v>
      </c>
      <c r="D4455" s="83">
        <v>3.9199999999999997E-5</v>
      </c>
      <c r="E4455" t="s">
        <v>41</v>
      </c>
      <c r="F4455" t="s">
        <v>47</v>
      </c>
    </row>
    <row r="4456" spans="1:6" x14ac:dyDescent="0.25">
      <c r="A4456" t="str">
        <f t="shared" si="69"/>
        <v>HV_GC_300</v>
      </c>
      <c r="B4456">
        <v>300</v>
      </c>
      <c r="C4456" t="s">
        <v>11</v>
      </c>
      <c r="D4456" s="83">
        <v>3.7799999999999997E-5</v>
      </c>
      <c r="E4456" t="s">
        <v>41</v>
      </c>
      <c r="F4456" t="s">
        <v>47</v>
      </c>
    </row>
    <row r="4457" spans="1:6" x14ac:dyDescent="0.25">
      <c r="A4457" t="str">
        <f t="shared" si="69"/>
        <v>HV_GC_302</v>
      </c>
      <c r="B4457">
        <v>302</v>
      </c>
      <c r="C4457" t="s">
        <v>11</v>
      </c>
      <c r="D4457" s="83">
        <v>3.6399999999999997E-5</v>
      </c>
      <c r="E4457" t="s">
        <v>41</v>
      </c>
      <c r="F4457" t="s">
        <v>47</v>
      </c>
    </row>
    <row r="4458" spans="1:6" x14ac:dyDescent="0.25">
      <c r="A4458" t="str">
        <f t="shared" si="69"/>
        <v>HV_GC_304</v>
      </c>
      <c r="B4458">
        <v>304</v>
      </c>
      <c r="C4458" t="s">
        <v>11</v>
      </c>
      <c r="D4458" s="83">
        <v>3.4999999999999997E-5</v>
      </c>
      <c r="E4458" t="s">
        <v>41</v>
      </c>
      <c r="F4458" t="s">
        <v>47</v>
      </c>
    </row>
    <row r="4459" spans="1:6" x14ac:dyDescent="0.25">
      <c r="A4459" t="str">
        <f t="shared" si="69"/>
        <v>HV_GC_306</v>
      </c>
      <c r="B4459">
        <v>306</v>
      </c>
      <c r="C4459" t="s">
        <v>11</v>
      </c>
      <c r="D4459" s="83">
        <v>3.3599999999999997E-5</v>
      </c>
      <c r="E4459" t="s">
        <v>41</v>
      </c>
      <c r="F4459" t="s">
        <v>47</v>
      </c>
    </row>
    <row r="4460" spans="1:6" x14ac:dyDescent="0.25">
      <c r="A4460" t="str">
        <f t="shared" si="69"/>
        <v>HV_GC_308</v>
      </c>
      <c r="B4460">
        <v>308</v>
      </c>
      <c r="C4460" t="s">
        <v>11</v>
      </c>
      <c r="D4460" s="83">
        <v>3.2199999999999997E-5</v>
      </c>
      <c r="E4460" t="s">
        <v>41</v>
      </c>
      <c r="F4460" t="s">
        <v>47</v>
      </c>
    </row>
    <row r="4461" spans="1:6" x14ac:dyDescent="0.25">
      <c r="A4461" t="str">
        <f t="shared" si="69"/>
        <v>HV_GC_310</v>
      </c>
      <c r="B4461">
        <v>310</v>
      </c>
      <c r="C4461" t="s">
        <v>11</v>
      </c>
      <c r="D4461" s="83">
        <v>3.0899999999999999E-5</v>
      </c>
      <c r="E4461" t="s">
        <v>41</v>
      </c>
      <c r="F4461" t="s">
        <v>47</v>
      </c>
    </row>
    <row r="4462" spans="1:6" x14ac:dyDescent="0.25">
      <c r="A4462" t="str">
        <f t="shared" si="69"/>
        <v>HV_GC_312</v>
      </c>
      <c r="B4462">
        <v>312</v>
      </c>
      <c r="C4462" t="s">
        <v>11</v>
      </c>
      <c r="D4462" s="83">
        <v>2.9499999999999999E-5</v>
      </c>
      <c r="E4462" t="s">
        <v>41</v>
      </c>
      <c r="F4462" t="s">
        <v>47</v>
      </c>
    </row>
    <row r="4463" spans="1:6" x14ac:dyDescent="0.25">
      <c r="A4463" t="str">
        <f t="shared" si="69"/>
        <v>HV_GC_314</v>
      </c>
      <c r="B4463">
        <v>314</v>
      </c>
      <c r="C4463" t="s">
        <v>11</v>
      </c>
      <c r="D4463" s="83">
        <v>2.8099999999999999E-5</v>
      </c>
      <c r="E4463" t="s">
        <v>41</v>
      </c>
      <c r="F4463" t="s">
        <v>47</v>
      </c>
    </row>
    <row r="4464" spans="1:6" x14ac:dyDescent="0.25">
      <c r="A4464" t="str">
        <f t="shared" si="69"/>
        <v>HV_GC_316</v>
      </c>
      <c r="B4464">
        <v>316</v>
      </c>
      <c r="C4464" t="s">
        <v>11</v>
      </c>
      <c r="D4464" s="83">
        <v>2.6699999999999998E-5</v>
      </c>
      <c r="E4464" t="s">
        <v>41</v>
      </c>
      <c r="F4464" t="s">
        <v>47</v>
      </c>
    </row>
    <row r="4465" spans="1:6" x14ac:dyDescent="0.25">
      <c r="A4465" t="str">
        <f t="shared" si="69"/>
        <v>HV_GC_318</v>
      </c>
      <c r="B4465">
        <v>318</v>
      </c>
      <c r="C4465" t="s">
        <v>11</v>
      </c>
      <c r="D4465" s="83">
        <v>2.5299999999999998E-5</v>
      </c>
      <c r="E4465" t="s">
        <v>41</v>
      </c>
      <c r="F4465" t="s">
        <v>47</v>
      </c>
    </row>
    <row r="4466" spans="1:6" x14ac:dyDescent="0.25">
      <c r="A4466" t="str">
        <f t="shared" si="69"/>
        <v>HV_GC_320</v>
      </c>
      <c r="B4466">
        <v>320</v>
      </c>
      <c r="C4466" t="s">
        <v>11</v>
      </c>
      <c r="D4466" s="83">
        <v>2.4000000000000001E-5</v>
      </c>
      <c r="E4466" t="s">
        <v>41</v>
      </c>
      <c r="F4466" t="s">
        <v>47</v>
      </c>
    </row>
    <row r="4467" spans="1:6" x14ac:dyDescent="0.25">
      <c r="A4467" t="str">
        <f t="shared" si="69"/>
        <v>HV_GC_322</v>
      </c>
      <c r="B4467">
        <v>322</v>
      </c>
      <c r="C4467" t="s">
        <v>11</v>
      </c>
      <c r="D4467" s="83">
        <v>2.26E-5</v>
      </c>
      <c r="E4467" t="s">
        <v>41</v>
      </c>
      <c r="F4467" t="s">
        <v>47</v>
      </c>
    </row>
    <row r="4468" spans="1:6" x14ac:dyDescent="0.25">
      <c r="A4468" t="str">
        <f t="shared" si="69"/>
        <v>HV_GC_324</v>
      </c>
      <c r="B4468">
        <v>324</v>
      </c>
      <c r="C4468" t="s">
        <v>11</v>
      </c>
      <c r="D4468" s="83">
        <v>2.12E-5</v>
      </c>
      <c r="E4468" t="s">
        <v>41</v>
      </c>
      <c r="F4468" t="s">
        <v>47</v>
      </c>
    </row>
    <row r="4469" spans="1:6" x14ac:dyDescent="0.25">
      <c r="A4469" t="str">
        <f t="shared" si="69"/>
        <v>HV_GC_326</v>
      </c>
      <c r="B4469">
        <v>326</v>
      </c>
      <c r="C4469" t="s">
        <v>11</v>
      </c>
      <c r="D4469" s="83">
        <v>1.98E-5</v>
      </c>
      <c r="E4469" t="s">
        <v>41</v>
      </c>
      <c r="F4469" t="s">
        <v>47</v>
      </c>
    </row>
    <row r="4470" spans="1:6" x14ac:dyDescent="0.25">
      <c r="A4470" t="str">
        <f t="shared" si="69"/>
        <v>HV_GC_328</v>
      </c>
      <c r="B4470">
        <v>328</v>
      </c>
      <c r="C4470" t="s">
        <v>11</v>
      </c>
      <c r="D4470" s="83">
        <v>1.84E-5</v>
      </c>
      <c r="E4470" t="s">
        <v>41</v>
      </c>
      <c r="F4470" t="s">
        <v>47</v>
      </c>
    </row>
    <row r="4471" spans="1:6" x14ac:dyDescent="0.25">
      <c r="A4471" t="str">
        <f t="shared" si="69"/>
        <v>HV_GC_330</v>
      </c>
      <c r="B4471">
        <v>330</v>
      </c>
      <c r="C4471" t="s">
        <v>11</v>
      </c>
      <c r="D4471" s="83">
        <v>1.7E-5</v>
      </c>
      <c r="E4471" t="s">
        <v>41</v>
      </c>
      <c r="F4471" t="s">
        <v>47</v>
      </c>
    </row>
    <row r="4472" spans="1:6" x14ac:dyDescent="0.25">
      <c r="A4472" t="str">
        <f t="shared" si="69"/>
        <v>HV_GC_332</v>
      </c>
      <c r="B4472">
        <v>332</v>
      </c>
      <c r="C4472" t="s">
        <v>11</v>
      </c>
      <c r="D4472" s="83">
        <v>1.5699999999999999E-5</v>
      </c>
      <c r="E4472" t="s">
        <v>41</v>
      </c>
      <c r="F4472" t="s">
        <v>47</v>
      </c>
    </row>
    <row r="4473" spans="1:6" x14ac:dyDescent="0.25">
      <c r="A4473" t="str">
        <f t="shared" si="69"/>
        <v>HV_GC_334</v>
      </c>
      <c r="B4473">
        <v>334</v>
      </c>
      <c r="C4473" t="s">
        <v>11</v>
      </c>
      <c r="D4473" s="83">
        <v>1.43E-5</v>
      </c>
      <c r="E4473" t="s">
        <v>41</v>
      </c>
      <c r="F4473" t="s">
        <v>47</v>
      </c>
    </row>
    <row r="4474" spans="1:6" x14ac:dyDescent="0.25">
      <c r="A4474" t="str">
        <f t="shared" si="69"/>
        <v>HV_GC_336</v>
      </c>
      <c r="B4474">
        <v>336</v>
      </c>
      <c r="C4474" t="s">
        <v>11</v>
      </c>
      <c r="D4474" s="83">
        <v>1.29E-5</v>
      </c>
      <c r="E4474" t="s">
        <v>41</v>
      </c>
      <c r="F4474" t="s">
        <v>47</v>
      </c>
    </row>
    <row r="4475" spans="1:6" x14ac:dyDescent="0.25">
      <c r="A4475" t="str">
        <f t="shared" si="69"/>
        <v>HV_GC_338</v>
      </c>
      <c r="B4475">
        <v>338</v>
      </c>
      <c r="C4475" t="s">
        <v>11</v>
      </c>
      <c r="D4475" s="83">
        <v>1.1600000000000001E-5</v>
      </c>
      <c r="E4475" t="s">
        <v>41</v>
      </c>
      <c r="F4475" t="s">
        <v>47</v>
      </c>
    </row>
    <row r="4476" spans="1:6" x14ac:dyDescent="0.25">
      <c r="A4476" t="str">
        <f t="shared" si="69"/>
        <v>HV_GC_340</v>
      </c>
      <c r="B4476">
        <v>340</v>
      </c>
      <c r="C4476" t="s">
        <v>11</v>
      </c>
      <c r="D4476" s="83">
        <v>1.03E-5</v>
      </c>
      <c r="E4476" t="s">
        <v>41</v>
      </c>
      <c r="F4476" t="s">
        <v>47</v>
      </c>
    </row>
    <row r="4477" spans="1:6" x14ac:dyDescent="0.25">
      <c r="A4477" t="str">
        <f t="shared" si="69"/>
        <v>HV_GC_342</v>
      </c>
      <c r="B4477">
        <v>342</v>
      </c>
      <c r="C4477" t="s">
        <v>11</v>
      </c>
      <c r="D4477" s="83">
        <v>9.0000000000000002E-6</v>
      </c>
      <c r="E4477" t="s">
        <v>41</v>
      </c>
      <c r="F4477" t="s">
        <v>47</v>
      </c>
    </row>
    <row r="4478" spans="1:6" x14ac:dyDescent="0.25">
      <c r="A4478" t="str">
        <f t="shared" si="69"/>
        <v>HV_GC_344</v>
      </c>
      <c r="B4478">
        <v>344</v>
      </c>
      <c r="C4478" t="s">
        <v>11</v>
      </c>
      <c r="D4478" s="83">
        <v>7.7000000000000008E-6</v>
      </c>
      <c r="E4478" t="s">
        <v>41</v>
      </c>
      <c r="F4478" t="s">
        <v>47</v>
      </c>
    </row>
    <row r="4479" spans="1:6" x14ac:dyDescent="0.25">
      <c r="A4479" t="str">
        <f t="shared" si="69"/>
        <v>HV_GC_346</v>
      </c>
      <c r="B4479">
        <v>346</v>
      </c>
      <c r="C4479" t="s">
        <v>11</v>
      </c>
      <c r="D4479" s="83">
        <v>6.4999999999999996E-6</v>
      </c>
      <c r="E4479" t="s">
        <v>41</v>
      </c>
      <c r="F4479" t="s">
        <v>47</v>
      </c>
    </row>
    <row r="4480" spans="1:6" x14ac:dyDescent="0.25">
      <c r="A4480" t="str">
        <f t="shared" si="69"/>
        <v>HV_GC_348</v>
      </c>
      <c r="B4480">
        <v>348</v>
      </c>
      <c r="C4480" t="s">
        <v>11</v>
      </c>
      <c r="D4480" s="83">
        <v>5.2000000000000002E-6</v>
      </c>
      <c r="E4480" t="s">
        <v>41</v>
      </c>
      <c r="F4480" t="s">
        <v>47</v>
      </c>
    </row>
    <row r="4481" spans="1:6" x14ac:dyDescent="0.25">
      <c r="A4481" t="str">
        <f t="shared" si="69"/>
        <v>HV_GC_350</v>
      </c>
      <c r="B4481">
        <v>350</v>
      </c>
      <c r="C4481" t="s">
        <v>11</v>
      </c>
      <c r="D4481" s="83">
        <v>3.8999999999999999E-6</v>
      </c>
      <c r="E4481" t="s">
        <v>41</v>
      </c>
      <c r="F4481" t="s">
        <v>47</v>
      </c>
    </row>
    <row r="4482" spans="1:6" x14ac:dyDescent="0.25">
      <c r="A4482" t="str">
        <f t="shared" ref="A4482:A4545" si="70">C4482&amp;"_"&amp;E4482&amp;"_"&amp;B4482</f>
        <v>HV_GC_352</v>
      </c>
      <c r="B4482">
        <v>352</v>
      </c>
      <c r="C4482" t="s">
        <v>11</v>
      </c>
      <c r="D4482" s="83">
        <v>2.6000000000000001E-6</v>
      </c>
      <c r="E4482" t="s">
        <v>41</v>
      </c>
      <c r="F4482" t="s">
        <v>47</v>
      </c>
    </row>
    <row r="4483" spans="1:6" x14ac:dyDescent="0.25">
      <c r="A4483" t="str">
        <f t="shared" si="70"/>
        <v>HV_GC_354</v>
      </c>
      <c r="B4483">
        <v>354</v>
      </c>
      <c r="C4483" t="s">
        <v>11</v>
      </c>
      <c r="D4483" s="83">
        <v>1.3E-6</v>
      </c>
      <c r="E4483" t="s">
        <v>41</v>
      </c>
      <c r="F4483" t="s">
        <v>47</v>
      </c>
    </row>
    <row r="4484" spans="1:6" x14ac:dyDescent="0.25">
      <c r="A4484" t="str">
        <f t="shared" si="70"/>
        <v>HV_GC_356</v>
      </c>
      <c r="B4484">
        <v>356</v>
      </c>
      <c r="C4484" t="s">
        <v>11</v>
      </c>
      <c r="D4484">
        <v>0</v>
      </c>
      <c r="E4484" t="s">
        <v>41</v>
      </c>
      <c r="F4484" t="s">
        <v>47</v>
      </c>
    </row>
    <row r="4485" spans="1:6" x14ac:dyDescent="0.25">
      <c r="A4485" t="str">
        <f t="shared" si="70"/>
        <v>HV_GC_358</v>
      </c>
      <c r="B4485">
        <v>358</v>
      </c>
      <c r="C4485" t="s">
        <v>11</v>
      </c>
      <c r="D4485">
        <v>0</v>
      </c>
      <c r="E4485" t="s">
        <v>41</v>
      </c>
      <c r="F4485" t="s">
        <v>47</v>
      </c>
    </row>
    <row r="4486" spans="1:6" x14ac:dyDescent="0.25">
      <c r="A4486" t="str">
        <f t="shared" si="70"/>
        <v>HV_GC_360</v>
      </c>
      <c r="B4486">
        <v>360</v>
      </c>
      <c r="C4486" t="s">
        <v>11</v>
      </c>
      <c r="D4486">
        <v>0</v>
      </c>
      <c r="E4486" t="s">
        <v>41</v>
      </c>
      <c r="F4486" t="s">
        <v>47</v>
      </c>
    </row>
    <row r="4487" spans="1:6" x14ac:dyDescent="0.25">
      <c r="A4487" t="str">
        <f t="shared" si="70"/>
        <v>HV_GC_362</v>
      </c>
      <c r="B4487">
        <v>362</v>
      </c>
      <c r="C4487" t="s">
        <v>11</v>
      </c>
      <c r="D4487">
        <v>0</v>
      </c>
      <c r="E4487" t="s">
        <v>41</v>
      </c>
      <c r="F4487" t="s">
        <v>47</v>
      </c>
    </row>
    <row r="4488" spans="1:6" x14ac:dyDescent="0.25">
      <c r="A4488" t="str">
        <f t="shared" si="70"/>
        <v>HV_GC_364</v>
      </c>
      <c r="B4488">
        <v>364</v>
      </c>
      <c r="C4488" t="s">
        <v>11</v>
      </c>
      <c r="D4488">
        <v>0</v>
      </c>
      <c r="E4488" t="s">
        <v>41</v>
      </c>
      <c r="F4488" t="s">
        <v>47</v>
      </c>
    </row>
    <row r="4489" spans="1:6" x14ac:dyDescent="0.25">
      <c r="A4489" t="str">
        <f t="shared" si="70"/>
        <v>HV_GC_366</v>
      </c>
      <c r="B4489">
        <v>366</v>
      </c>
      <c r="C4489" t="s">
        <v>11</v>
      </c>
      <c r="D4489">
        <v>0</v>
      </c>
      <c r="E4489" t="s">
        <v>41</v>
      </c>
      <c r="F4489" t="s">
        <v>47</v>
      </c>
    </row>
    <row r="4490" spans="1:6" x14ac:dyDescent="0.25">
      <c r="A4490" t="str">
        <f t="shared" si="70"/>
        <v>HV_GC_368</v>
      </c>
      <c r="B4490">
        <v>368</v>
      </c>
      <c r="C4490" t="s">
        <v>11</v>
      </c>
      <c r="D4490">
        <v>0</v>
      </c>
      <c r="E4490" t="s">
        <v>41</v>
      </c>
      <c r="F4490" t="s">
        <v>47</v>
      </c>
    </row>
    <row r="4491" spans="1:6" x14ac:dyDescent="0.25">
      <c r="A4491" t="str">
        <f t="shared" si="70"/>
        <v>HV_GC_370</v>
      </c>
      <c r="B4491">
        <v>370</v>
      </c>
      <c r="C4491" t="s">
        <v>11</v>
      </c>
      <c r="D4491">
        <v>0</v>
      </c>
      <c r="E4491" t="s">
        <v>41</v>
      </c>
      <c r="F4491" t="s">
        <v>47</v>
      </c>
    </row>
    <row r="4492" spans="1:6" x14ac:dyDescent="0.25">
      <c r="A4492" t="str">
        <f t="shared" si="70"/>
        <v>HV_GC_372</v>
      </c>
      <c r="B4492">
        <v>372</v>
      </c>
      <c r="C4492" t="s">
        <v>11</v>
      </c>
      <c r="D4492">
        <v>0</v>
      </c>
      <c r="E4492" t="s">
        <v>41</v>
      </c>
      <c r="F4492" t="s">
        <v>47</v>
      </c>
    </row>
    <row r="4493" spans="1:6" x14ac:dyDescent="0.25">
      <c r="A4493" t="str">
        <f t="shared" si="70"/>
        <v>HV_GC_374</v>
      </c>
      <c r="B4493">
        <v>374</v>
      </c>
      <c r="C4493" t="s">
        <v>11</v>
      </c>
      <c r="D4493">
        <v>0</v>
      </c>
      <c r="E4493" t="s">
        <v>41</v>
      </c>
      <c r="F4493" t="s">
        <v>47</v>
      </c>
    </row>
    <row r="4494" spans="1:6" x14ac:dyDescent="0.25">
      <c r="A4494" t="str">
        <f t="shared" si="70"/>
        <v>HV_GC_376</v>
      </c>
      <c r="B4494">
        <v>376</v>
      </c>
      <c r="C4494" t="s">
        <v>11</v>
      </c>
      <c r="D4494">
        <v>0</v>
      </c>
      <c r="E4494" t="s">
        <v>41</v>
      </c>
      <c r="F4494" t="s">
        <v>47</v>
      </c>
    </row>
    <row r="4495" spans="1:6" x14ac:dyDescent="0.25">
      <c r="A4495" t="str">
        <f t="shared" si="70"/>
        <v>HV_GC_378</v>
      </c>
      <c r="B4495">
        <v>378</v>
      </c>
      <c r="C4495" t="s">
        <v>11</v>
      </c>
      <c r="D4495">
        <v>0</v>
      </c>
      <c r="E4495" t="s">
        <v>41</v>
      </c>
      <c r="F4495" t="s">
        <v>47</v>
      </c>
    </row>
    <row r="4496" spans="1:6" x14ac:dyDescent="0.25">
      <c r="A4496" t="str">
        <f t="shared" si="70"/>
        <v>HV_GC_380</v>
      </c>
      <c r="B4496">
        <v>380</v>
      </c>
      <c r="C4496" t="s">
        <v>11</v>
      </c>
      <c r="D4496">
        <v>0</v>
      </c>
      <c r="E4496" t="s">
        <v>41</v>
      </c>
      <c r="F4496" t="s">
        <v>47</v>
      </c>
    </row>
    <row r="4497" spans="1:6" x14ac:dyDescent="0.25">
      <c r="A4497" t="str">
        <f t="shared" si="70"/>
        <v>HV_GC_382</v>
      </c>
      <c r="B4497">
        <v>382</v>
      </c>
      <c r="C4497" t="s">
        <v>11</v>
      </c>
      <c r="D4497">
        <v>0</v>
      </c>
      <c r="E4497" t="s">
        <v>41</v>
      </c>
      <c r="F4497" t="s">
        <v>47</v>
      </c>
    </row>
    <row r="4498" spans="1:6" x14ac:dyDescent="0.25">
      <c r="A4498" t="str">
        <f t="shared" si="70"/>
        <v>HV_GC_384</v>
      </c>
      <c r="B4498">
        <v>384</v>
      </c>
      <c r="C4498" t="s">
        <v>11</v>
      </c>
      <c r="D4498">
        <v>0</v>
      </c>
      <c r="E4498" t="s">
        <v>41</v>
      </c>
      <c r="F4498" t="s">
        <v>47</v>
      </c>
    </row>
    <row r="4499" spans="1:6" x14ac:dyDescent="0.25">
      <c r="A4499" t="str">
        <f t="shared" si="70"/>
        <v>HV_GC_386</v>
      </c>
      <c r="B4499">
        <v>386</v>
      </c>
      <c r="C4499" t="s">
        <v>11</v>
      </c>
      <c r="D4499">
        <v>0</v>
      </c>
      <c r="E4499" t="s">
        <v>41</v>
      </c>
      <c r="F4499" t="s">
        <v>47</v>
      </c>
    </row>
    <row r="4500" spans="1:6" x14ac:dyDescent="0.25">
      <c r="A4500" t="str">
        <f t="shared" si="70"/>
        <v>HV_GC_388</v>
      </c>
      <c r="B4500">
        <v>388</v>
      </c>
      <c r="C4500" t="s">
        <v>11</v>
      </c>
      <c r="D4500">
        <v>0</v>
      </c>
      <c r="E4500" t="s">
        <v>41</v>
      </c>
      <c r="F4500" t="s">
        <v>47</v>
      </c>
    </row>
    <row r="4501" spans="1:6" x14ac:dyDescent="0.25">
      <c r="A4501" t="str">
        <f t="shared" si="70"/>
        <v>HV_GC_390</v>
      </c>
      <c r="B4501">
        <v>390</v>
      </c>
      <c r="C4501" t="s">
        <v>11</v>
      </c>
      <c r="D4501">
        <v>0</v>
      </c>
      <c r="E4501" t="s">
        <v>41</v>
      </c>
      <c r="F4501" t="s">
        <v>47</v>
      </c>
    </row>
    <row r="4502" spans="1:6" x14ac:dyDescent="0.25">
      <c r="A4502" t="str">
        <f t="shared" si="70"/>
        <v>HV_GC_392</v>
      </c>
      <c r="B4502">
        <v>392</v>
      </c>
      <c r="C4502" t="s">
        <v>11</v>
      </c>
      <c r="D4502">
        <v>0</v>
      </c>
      <c r="E4502" t="s">
        <v>41</v>
      </c>
      <c r="F4502" t="s">
        <v>47</v>
      </c>
    </row>
    <row r="4503" spans="1:6" x14ac:dyDescent="0.25">
      <c r="A4503" t="str">
        <f t="shared" si="70"/>
        <v>HV_GC_394</v>
      </c>
      <c r="B4503">
        <v>394</v>
      </c>
      <c r="C4503" t="s">
        <v>11</v>
      </c>
      <c r="D4503">
        <v>0</v>
      </c>
      <c r="E4503" t="s">
        <v>41</v>
      </c>
      <c r="F4503" t="s">
        <v>47</v>
      </c>
    </row>
    <row r="4504" spans="1:6" x14ac:dyDescent="0.25">
      <c r="A4504" t="str">
        <f t="shared" si="70"/>
        <v>HV_GC_396</v>
      </c>
      <c r="B4504">
        <v>396</v>
      </c>
      <c r="C4504" t="s">
        <v>11</v>
      </c>
      <c r="D4504">
        <v>0</v>
      </c>
      <c r="E4504" t="s">
        <v>41</v>
      </c>
      <c r="F4504" t="s">
        <v>47</v>
      </c>
    </row>
    <row r="4505" spans="1:6" x14ac:dyDescent="0.25">
      <c r="A4505" t="str">
        <f t="shared" si="70"/>
        <v>HV_GC_398</v>
      </c>
      <c r="B4505">
        <v>398</v>
      </c>
      <c r="C4505" t="s">
        <v>11</v>
      </c>
      <c r="D4505">
        <v>0</v>
      </c>
      <c r="E4505" t="s">
        <v>41</v>
      </c>
      <c r="F4505" t="s">
        <v>47</v>
      </c>
    </row>
    <row r="4506" spans="1:6" x14ac:dyDescent="0.25">
      <c r="A4506" t="str">
        <f t="shared" si="70"/>
        <v>HV_GC_400</v>
      </c>
      <c r="B4506">
        <v>400</v>
      </c>
      <c r="C4506" t="s">
        <v>11</v>
      </c>
      <c r="D4506">
        <v>0</v>
      </c>
      <c r="E4506" t="s">
        <v>41</v>
      </c>
      <c r="F4506" t="s">
        <v>47</v>
      </c>
    </row>
    <row r="4507" spans="1:6" x14ac:dyDescent="0.25">
      <c r="A4507" t="str">
        <f t="shared" si="70"/>
        <v>HV_GC_402</v>
      </c>
      <c r="B4507">
        <v>402</v>
      </c>
      <c r="C4507" t="s">
        <v>11</v>
      </c>
      <c r="D4507">
        <v>0</v>
      </c>
      <c r="E4507" t="s">
        <v>41</v>
      </c>
      <c r="F4507" t="s">
        <v>47</v>
      </c>
    </row>
    <row r="4508" spans="1:6" x14ac:dyDescent="0.25">
      <c r="A4508" t="str">
        <f t="shared" si="70"/>
        <v>HV_GC_404</v>
      </c>
      <c r="B4508">
        <v>404</v>
      </c>
      <c r="C4508" t="s">
        <v>11</v>
      </c>
      <c r="D4508">
        <v>0</v>
      </c>
      <c r="E4508" t="s">
        <v>41</v>
      </c>
      <c r="F4508" t="s">
        <v>47</v>
      </c>
    </row>
    <row r="4509" spans="1:6" x14ac:dyDescent="0.25">
      <c r="A4509" t="str">
        <f t="shared" si="70"/>
        <v>HV_GC_406</v>
      </c>
      <c r="B4509">
        <v>406</v>
      </c>
      <c r="C4509" t="s">
        <v>11</v>
      </c>
      <c r="D4509">
        <v>0</v>
      </c>
      <c r="E4509" t="s">
        <v>41</v>
      </c>
      <c r="F4509" t="s">
        <v>47</v>
      </c>
    </row>
    <row r="4510" spans="1:6" x14ac:dyDescent="0.25">
      <c r="A4510" t="str">
        <f t="shared" si="70"/>
        <v>HV_GC_408</v>
      </c>
      <c r="B4510">
        <v>408</v>
      </c>
      <c r="C4510" t="s">
        <v>11</v>
      </c>
      <c r="D4510">
        <v>0</v>
      </c>
      <c r="E4510" t="s">
        <v>41</v>
      </c>
      <c r="F4510" t="s">
        <v>47</v>
      </c>
    </row>
    <row r="4511" spans="1:6" x14ac:dyDescent="0.25">
      <c r="A4511" t="str">
        <f t="shared" si="70"/>
        <v>HV_GC_410</v>
      </c>
      <c r="B4511">
        <v>410</v>
      </c>
      <c r="C4511" t="s">
        <v>11</v>
      </c>
      <c r="D4511">
        <v>0</v>
      </c>
      <c r="E4511" t="s">
        <v>41</v>
      </c>
      <c r="F4511" t="s">
        <v>47</v>
      </c>
    </row>
    <row r="4512" spans="1:6" x14ac:dyDescent="0.25">
      <c r="A4512" t="str">
        <f t="shared" si="70"/>
        <v>IX_MD_Dist_0</v>
      </c>
      <c r="B4512">
        <v>0</v>
      </c>
      <c r="C4512" t="s">
        <v>48</v>
      </c>
      <c r="D4512">
        <v>2.0115327879840001E-4</v>
      </c>
      <c r="E4512" t="s">
        <v>40</v>
      </c>
      <c r="F4512" t="s">
        <v>47</v>
      </c>
    </row>
    <row r="4513" spans="1:6" x14ac:dyDescent="0.25">
      <c r="A4513" t="str">
        <f t="shared" si="70"/>
        <v>IX_MD_Dist_2</v>
      </c>
      <c r="B4513">
        <v>2</v>
      </c>
      <c r="C4513" t="s">
        <v>48</v>
      </c>
      <c r="D4513">
        <v>6.0345983639533002E-3</v>
      </c>
      <c r="E4513" t="s">
        <v>40</v>
      </c>
      <c r="F4513" t="s">
        <v>47</v>
      </c>
    </row>
    <row r="4514" spans="1:6" x14ac:dyDescent="0.25">
      <c r="A4514" t="str">
        <f t="shared" si="70"/>
        <v>IX_MD_Dist_4</v>
      </c>
      <c r="B4514">
        <v>4</v>
      </c>
      <c r="C4514" t="s">
        <v>48</v>
      </c>
      <c r="D4514">
        <v>9.3536274641276007E-3</v>
      </c>
      <c r="E4514" t="s">
        <v>40</v>
      </c>
      <c r="F4514" t="s">
        <v>47</v>
      </c>
    </row>
    <row r="4515" spans="1:6" x14ac:dyDescent="0.25">
      <c r="A4515" t="str">
        <f t="shared" si="70"/>
        <v>IX_MD_Dist_6</v>
      </c>
      <c r="B4515">
        <v>6</v>
      </c>
      <c r="C4515" t="s">
        <v>48</v>
      </c>
      <c r="D4515">
        <v>2.0551159983907701E-2</v>
      </c>
      <c r="E4515" t="s">
        <v>40</v>
      </c>
      <c r="F4515" t="s">
        <v>47</v>
      </c>
    </row>
    <row r="4516" spans="1:6" x14ac:dyDescent="0.25">
      <c r="A4516" t="str">
        <f t="shared" si="70"/>
        <v>IX_MD_Dist_8</v>
      </c>
      <c r="B4516">
        <v>8</v>
      </c>
      <c r="C4516" t="s">
        <v>48</v>
      </c>
      <c r="D4516">
        <v>2.4071342362880499E-2</v>
      </c>
      <c r="E4516" t="s">
        <v>40</v>
      </c>
      <c r="F4516" t="s">
        <v>47</v>
      </c>
    </row>
    <row r="4517" spans="1:6" x14ac:dyDescent="0.25">
      <c r="A4517" t="str">
        <f t="shared" si="70"/>
        <v>IX_MD_Dist_10</v>
      </c>
      <c r="B4517">
        <v>10</v>
      </c>
      <c r="C4517" t="s">
        <v>48</v>
      </c>
      <c r="D4517">
        <v>2.6753386080193099E-2</v>
      </c>
      <c r="E4517" t="s">
        <v>40</v>
      </c>
      <c r="F4517" t="s">
        <v>47</v>
      </c>
    </row>
    <row r="4518" spans="1:6" x14ac:dyDescent="0.25">
      <c r="A4518" t="str">
        <f t="shared" si="70"/>
        <v>IX_MD_Dist_12</v>
      </c>
      <c r="B4518">
        <v>12</v>
      </c>
      <c r="C4518" t="s">
        <v>48</v>
      </c>
      <c r="D4518">
        <v>4.4320772428590498E-2</v>
      </c>
      <c r="E4518" t="s">
        <v>40</v>
      </c>
      <c r="F4518" t="s">
        <v>47</v>
      </c>
    </row>
    <row r="4519" spans="1:6" x14ac:dyDescent="0.25">
      <c r="A4519" t="str">
        <f t="shared" si="70"/>
        <v>IX_MD_Dist_14</v>
      </c>
      <c r="B4519">
        <v>14</v>
      </c>
      <c r="C4519" t="s">
        <v>48</v>
      </c>
      <c r="D4519">
        <v>3.6643422287783202E-2</v>
      </c>
      <c r="E4519" t="s">
        <v>40</v>
      </c>
      <c r="F4519" t="s">
        <v>47</v>
      </c>
    </row>
    <row r="4520" spans="1:6" x14ac:dyDescent="0.25">
      <c r="A4520" t="str">
        <f t="shared" si="70"/>
        <v>IX_MD_Dist_16</v>
      </c>
      <c r="B4520">
        <v>16</v>
      </c>
      <c r="C4520" t="s">
        <v>48</v>
      </c>
      <c r="D4520">
        <v>6.7788654955075703E-2</v>
      </c>
      <c r="E4520" t="s">
        <v>40</v>
      </c>
      <c r="F4520" t="s">
        <v>47</v>
      </c>
    </row>
    <row r="4521" spans="1:6" x14ac:dyDescent="0.25">
      <c r="A4521" t="str">
        <f t="shared" si="70"/>
        <v>IX_MD_Dist_18</v>
      </c>
      <c r="B4521">
        <v>18</v>
      </c>
      <c r="C4521" t="s">
        <v>48</v>
      </c>
      <c r="D4521">
        <v>6.3530910553841996E-2</v>
      </c>
      <c r="E4521" t="s">
        <v>40</v>
      </c>
      <c r="F4521" t="s">
        <v>47</v>
      </c>
    </row>
    <row r="4522" spans="1:6" x14ac:dyDescent="0.25">
      <c r="A4522" t="str">
        <f t="shared" si="70"/>
        <v>IX_MD_Dist_20</v>
      </c>
      <c r="B4522">
        <v>20</v>
      </c>
      <c r="C4522" t="s">
        <v>48</v>
      </c>
      <c r="D4522">
        <v>6.7855706048008502E-2</v>
      </c>
      <c r="E4522" t="s">
        <v>40</v>
      </c>
      <c r="F4522" t="s">
        <v>47</v>
      </c>
    </row>
    <row r="4523" spans="1:6" x14ac:dyDescent="0.25">
      <c r="A4523" t="str">
        <f t="shared" si="70"/>
        <v>IX_MD_Dist_22</v>
      </c>
      <c r="B4523">
        <v>22</v>
      </c>
      <c r="C4523" t="s">
        <v>48</v>
      </c>
      <c r="D4523">
        <v>4.53265388225828E-2</v>
      </c>
      <c r="E4523" t="s">
        <v>40</v>
      </c>
      <c r="F4523" t="s">
        <v>47</v>
      </c>
    </row>
    <row r="4524" spans="1:6" x14ac:dyDescent="0.25">
      <c r="A4524" t="str">
        <f t="shared" si="70"/>
        <v>IX_MD_Dist_24</v>
      </c>
      <c r="B4524">
        <v>24</v>
      </c>
      <c r="C4524" t="s">
        <v>48</v>
      </c>
      <c r="D4524">
        <v>4.9852487595547799E-2</v>
      </c>
      <c r="E4524" t="s">
        <v>40</v>
      </c>
      <c r="F4524" t="s">
        <v>47</v>
      </c>
    </row>
    <row r="4525" spans="1:6" x14ac:dyDescent="0.25">
      <c r="A4525" t="str">
        <f t="shared" si="70"/>
        <v>IX_MD_Dist_26</v>
      </c>
      <c r="B4525">
        <v>26</v>
      </c>
      <c r="C4525" t="s">
        <v>48</v>
      </c>
      <c r="D4525">
        <v>4.4991283357918702E-2</v>
      </c>
      <c r="E4525" t="s">
        <v>40</v>
      </c>
      <c r="F4525" t="s">
        <v>47</v>
      </c>
    </row>
    <row r="4526" spans="1:6" x14ac:dyDescent="0.25">
      <c r="A4526" t="str">
        <f t="shared" si="70"/>
        <v>IX_MD_Dist_28</v>
      </c>
      <c r="B4526">
        <v>28</v>
      </c>
      <c r="C4526" t="s">
        <v>48</v>
      </c>
      <c r="D4526">
        <v>2.48759554780742E-2</v>
      </c>
      <c r="E4526" t="s">
        <v>40</v>
      </c>
      <c r="F4526" t="s">
        <v>47</v>
      </c>
    </row>
    <row r="4527" spans="1:6" x14ac:dyDescent="0.25">
      <c r="A4527" t="str">
        <f t="shared" si="70"/>
        <v>IX_MD_Dist_30</v>
      </c>
      <c r="B4527">
        <v>30</v>
      </c>
      <c r="C4527" t="s">
        <v>48</v>
      </c>
      <c r="D4527">
        <v>2.35684591658844E-2</v>
      </c>
      <c r="E4527" t="s">
        <v>40</v>
      </c>
      <c r="F4527" t="s">
        <v>47</v>
      </c>
    </row>
    <row r="4528" spans="1:6" x14ac:dyDescent="0.25">
      <c r="A4528" t="str">
        <f t="shared" si="70"/>
        <v>IX_MD_Dist_32</v>
      </c>
      <c r="B4528">
        <v>32</v>
      </c>
      <c r="C4528" t="s">
        <v>48</v>
      </c>
      <c r="D4528">
        <v>1.8506101649456801E-2</v>
      </c>
      <c r="E4528" t="s">
        <v>40</v>
      </c>
      <c r="F4528" t="s">
        <v>47</v>
      </c>
    </row>
    <row r="4529" spans="1:6" x14ac:dyDescent="0.25">
      <c r="A4529" t="str">
        <f t="shared" si="70"/>
        <v>IX_MD_Dist_34</v>
      </c>
      <c r="B4529">
        <v>34</v>
      </c>
      <c r="C4529" t="s">
        <v>48</v>
      </c>
      <c r="D4529">
        <v>2.2529167225425702E-2</v>
      </c>
      <c r="E4529" t="s">
        <v>40</v>
      </c>
      <c r="F4529" t="s">
        <v>47</v>
      </c>
    </row>
    <row r="4530" spans="1:6" x14ac:dyDescent="0.25">
      <c r="A4530" t="str">
        <f t="shared" si="70"/>
        <v>IX_MD_Dist_36</v>
      </c>
      <c r="B4530">
        <v>36</v>
      </c>
      <c r="C4530" t="s">
        <v>48</v>
      </c>
      <c r="D4530">
        <v>1.52541236422153E-2</v>
      </c>
      <c r="E4530" t="s">
        <v>40</v>
      </c>
      <c r="F4530" t="s">
        <v>47</v>
      </c>
    </row>
    <row r="4531" spans="1:6" x14ac:dyDescent="0.25">
      <c r="A4531" t="str">
        <f t="shared" si="70"/>
        <v>IX_MD_Dist_38</v>
      </c>
      <c r="B4531">
        <v>38</v>
      </c>
      <c r="C4531" t="s">
        <v>48</v>
      </c>
      <c r="D4531">
        <v>1.5421751374547399E-2</v>
      </c>
      <c r="E4531" t="s">
        <v>40</v>
      </c>
      <c r="F4531" t="s">
        <v>47</v>
      </c>
    </row>
    <row r="4532" spans="1:6" x14ac:dyDescent="0.25">
      <c r="A4532" t="str">
        <f t="shared" si="70"/>
        <v>IX_MD_Dist_40</v>
      </c>
      <c r="B4532">
        <v>40</v>
      </c>
      <c r="C4532" t="s">
        <v>48</v>
      </c>
      <c r="D4532">
        <v>9.8900362075900992E-3</v>
      </c>
      <c r="E4532" t="s">
        <v>40</v>
      </c>
      <c r="F4532" t="s">
        <v>47</v>
      </c>
    </row>
    <row r="4533" spans="1:6" x14ac:dyDescent="0.25">
      <c r="A4533" t="str">
        <f t="shared" si="70"/>
        <v>IX_MD_Dist_42</v>
      </c>
      <c r="B4533">
        <v>42</v>
      </c>
      <c r="C4533" t="s">
        <v>48</v>
      </c>
      <c r="D4533">
        <v>7.9120289660721006E-3</v>
      </c>
      <c r="E4533" t="s">
        <v>40</v>
      </c>
      <c r="F4533" t="s">
        <v>47</v>
      </c>
    </row>
    <row r="4534" spans="1:6" x14ac:dyDescent="0.25">
      <c r="A4534" t="str">
        <f t="shared" si="70"/>
        <v>IX_MD_Dist_44</v>
      </c>
      <c r="B4534">
        <v>44</v>
      </c>
      <c r="C4534" t="s">
        <v>48</v>
      </c>
      <c r="D4534">
        <v>9.4542041035268008E-3</v>
      </c>
      <c r="E4534" t="s">
        <v>40</v>
      </c>
      <c r="F4534" t="s">
        <v>47</v>
      </c>
    </row>
    <row r="4535" spans="1:6" x14ac:dyDescent="0.25">
      <c r="A4535" t="str">
        <f t="shared" si="70"/>
        <v>IX_MD_Dist_46</v>
      </c>
      <c r="B4535">
        <v>46</v>
      </c>
      <c r="C4535" t="s">
        <v>48</v>
      </c>
      <c r="D4535">
        <v>7.2415180367439002E-3</v>
      </c>
      <c r="E4535" t="s">
        <v>40</v>
      </c>
      <c r="F4535" t="s">
        <v>47</v>
      </c>
    </row>
    <row r="4536" spans="1:6" x14ac:dyDescent="0.25">
      <c r="A4536" t="str">
        <f t="shared" si="70"/>
        <v>IX_MD_Dist_48</v>
      </c>
      <c r="B4536">
        <v>48</v>
      </c>
      <c r="C4536" t="s">
        <v>48</v>
      </c>
      <c r="D4536">
        <v>1.27732332037012E-2</v>
      </c>
      <c r="E4536" t="s">
        <v>40</v>
      </c>
      <c r="F4536" t="s">
        <v>47</v>
      </c>
    </row>
    <row r="4537" spans="1:6" x14ac:dyDescent="0.25">
      <c r="A4537" t="str">
        <f t="shared" si="70"/>
        <v>IX_MD_Dist_50</v>
      </c>
      <c r="B4537">
        <v>50</v>
      </c>
      <c r="C4537" t="s">
        <v>48</v>
      </c>
      <c r="D4537">
        <v>7.8785034196056994E-3</v>
      </c>
      <c r="E4537" t="s">
        <v>40</v>
      </c>
      <c r="F4537" t="s">
        <v>47</v>
      </c>
    </row>
    <row r="4538" spans="1:6" x14ac:dyDescent="0.25">
      <c r="A4538" t="str">
        <f t="shared" si="70"/>
        <v>IX_MD_Dist_52</v>
      </c>
      <c r="B4538">
        <v>52</v>
      </c>
      <c r="C4538" t="s">
        <v>48</v>
      </c>
      <c r="D4538">
        <v>8.2808099772026002E-3</v>
      </c>
      <c r="E4538" t="s">
        <v>40</v>
      </c>
      <c r="F4538" t="s">
        <v>47</v>
      </c>
    </row>
    <row r="4539" spans="1:6" x14ac:dyDescent="0.25">
      <c r="A4539" t="str">
        <f t="shared" si="70"/>
        <v>IX_MD_Dist_54</v>
      </c>
      <c r="B4539">
        <v>54</v>
      </c>
      <c r="C4539" t="s">
        <v>48</v>
      </c>
      <c r="D4539">
        <v>6.2357516427517003E-3</v>
      </c>
      <c r="E4539" t="s">
        <v>40</v>
      </c>
      <c r="F4539" t="s">
        <v>47</v>
      </c>
    </row>
    <row r="4540" spans="1:6" x14ac:dyDescent="0.25">
      <c r="A4540" t="str">
        <f t="shared" si="70"/>
        <v>IX_MD_Dist_56</v>
      </c>
      <c r="B4540">
        <v>56</v>
      </c>
      <c r="C4540" t="s">
        <v>48</v>
      </c>
      <c r="D4540">
        <v>9.9570873005228999E-3</v>
      </c>
      <c r="E4540" t="s">
        <v>40</v>
      </c>
      <c r="F4540" t="s">
        <v>47</v>
      </c>
    </row>
    <row r="4541" spans="1:6" x14ac:dyDescent="0.25">
      <c r="A4541" t="str">
        <f t="shared" si="70"/>
        <v>IX_MD_Dist_58</v>
      </c>
      <c r="B4541">
        <v>58</v>
      </c>
      <c r="C4541" t="s">
        <v>48</v>
      </c>
      <c r="D4541">
        <v>9.2530508247284007E-3</v>
      </c>
      <c r="E4541" t="s">
        <v>40</v>
      </c>
      <c r="F4541" t="s">
        <v>47</v>
      </c>
    </row>
    <row r="4542" spans="1:6" x14ac:dyDescent="0.25">
      <c r="A4542" t="str">
        <f t="shared" si="70"/>
        <v>IX_MD_Dist_60</v>
      </c>
      <c r="B4542">
        <v>60</v>
      </c>
      <c r="C4542" t="s">
        <v>48</v>
      </c>
      <c r="D4542">
        <v>1.1264583612712801E-2</v>
      </c>
      <c r="E4542" t="s">
        <v>40</v>
      </c>
      <c r="F4542" t="s">
        <v>47</v>
      </c>
    </row>
    <row r="4543" spans="1:6" x14ac:dyDescent="0.25">
      <c r="A4543" t="str">
        <f t="shared" si="70"/>
        <v>IX_MD_Dist_62</v>
      </c>
      <c r="B4543">
        <v>62</v>
      </c>
      <c r="C4543" t="s">
        <v>48</v>
      </c>
      <c r="D4543">
        <v>9.8229851146573004E-3</v>
      </c>
      <c r="E4543" t="s">
        <v>40</v>
      </c>
      <c r="F4543" t="s">
        <v>47</v>
      </c>
    </row>
    <row r="4544" spans="1:6" x14ac:dyDescent="0.25">
      <c r="A4544" t="str">
        <f t="shared" si="70"/>
        <v>IX_MD_Dist_64</v>
      </c>
      <c r="B4544">
        <v>64</v>
      </c>
      <c r="C4544" t="s">
        <v>48</v>
      </c>
      <c r="D4544">
        <v>1.54552769210138E-2</v>
      </c>
      <c r="E4544" t="s">
        <v>40</v>
      </c>
      <c r="F4544" t="s">
        <v>47</v>
      </c>
    </row>
    <row r="4545" spans="1:6" x14ac:dyDescent="0.25">
      <c r="A4545" t="str">
        <f t="shared" si="70"/>
        <v>IX_MD_Dist_66</v>
      </c>
      <c r="B4545">
        <v>66</v>
      </c>
      <c r="C4545" t="s">
        <v>48</v>
      </c>
      <c r="D4545">
        <v>3.6274641276652801E-2</v>
      </c>
      <c r="E4545" t="s">
        <v>40</v>
      </c>
      <c r="F4545" t="s">
        <v>47</v>
      </c>
    </row>
    <row r="4546" spans="1:6" x14ac:dyDescent="0.25">
      <c r="A4546" t="str">
        <f t="shared" ref="A4546:A4609" si="71">C4546&amp;"_"&amp;E4546&amp;"_"&amp;B4546</f>
        <v>IX_MD_Dist_68</v>
      </c>
      <c r="B4546">
        <v>68</v>
      </c>
      <c r="C4546" t="s">
        <v>48</v>
      </c>
      <c r="D4546">
        <v>4.2678020651736599E-2</v>
      </c>
      <c r="E4546" t="s">
        <v>40</v>
      </c>
      <c r="F4546" t="s">
        <v>47</v>
      </c>
    </row>
    <row r="4547" spans="1:6" x14ac:dyDescent="0.25">
      <c r="A4547" t="str">
        <f t="shared" si="71"/>
        <v>IX_MD_Dist_70</v>
      </c>
      <c r="B4547">
        <v>70</v>
      </c>
      <c r="C4547" t="s">
        <v>48</v>
      </c>
      <c r="D4547">
        <v>7.1744669438110996E-3</v>
      </c>
      <c r="E4547" t="s">
        <v>40</v>
      </c>
      <c r="F4547" t="s">
        <v>47</v>
      </c>
    </row>
    <row r="4548" spans="1:6" x14ac:dyDescent="0.25">
      <c r="A4548" t="str">
        <f t="shared" si="71"/>
        <v>IX_MD_Dist_72</v>
      </c>
      <c r="B4548">
        <v>72</v>
      </c>
      <c r="C4548" t="s">
        <v>48</v>
      </c>
      <c r="D4548">
        <v>7.6102990478743998E-3</v>
      </c>
      <c r="E4548" t="s">
        <v>40</v>
      </c>
      <c r="F4548" t="s">
        <v>47</v>
      </c>
    </row>
    <row r="4549" spans="1:6" x14ac:dyDescent="0.25">
      <c r="A4549" t="str">
        <f t="shared" si="71"/>
        <v>IX_MD_Dist_74</v>
      </c>
      <c r="B4549">
        <v>74</v>
      </c>
      <c r="C4549" t="s">
        <v>48</v>
      </c>
      <c r="D4549">
        <v>5.8334450851548003E-3</v>
      </c>
      <c r="E4549" t="s">
        <v>40</v>
      </c>
      <c r="F4549" t="s">
        <v>47</v>
      </c>
    </row>
    <row r="4550" spans="1:6" x14ac:dyDescent="0.25">
      <c r="A4550" t="str">
        <f t="shared" si="71"/>
        <v>IX_MD_Dist_76</v>
      </c>
      <c r="B4550">
        <v>76</v>
      </c>
      <c r="C4550" t="s">
        <v>48</v>
      </c>
      <c r="D4550">
        <v>4.9617808770281999E-3</v>
      </c>
      <c r="E4550" t="s">
        <v>40</v>
      </c>
      <c r="F4550" t="s">
        <v>47</v>
      </c>
    </row>
    <row r="4551" spans="1:6" x14ac:dyDescent="0.25">
      <c r="A4551" t="str">
        <f t="shared" si="71"/>
        <v>IX_MD_Dist_78</v>
      </c>
      <c r="B4551">
        <v>78</v>
      </c>
      <c r="C4551" t="s">
        <v>48</v>
      </c>
      <c r="D4551">
        <v>3.5537079254391001E-3</v>
      </c>
      <c r="E4551" t="s">
        <v>40</v>
      </c>
      <c r="F4551" t="s">
        <v>47</v>
      </c>
    </row>
    <row r="4552" spans="1:6" x14ac:dyDescent="0.25">
      <c r="A4552" t="str">
        <f t="shared" si="71"/>
        <v>IX_MD_Dist_80</v>
      </c>
      <c r="B4552">
        <v>80</v>
      </c>
      <c r="C4552" t="s">
        <v>48</v>
      </c>
      <c r="D4552">
        <v>6.0345983639533002E-3</v>
      </c>
      <c r="E4552" t="s">
        <v>40</v>
      </c>
      <c r="F4552" t="s">
        <v>47</v>
      </c>
    </row>
    <row r="4553" spans="1:6" x14ac:dyDescent="0.25">
      <c r="A4553" t="str">
        <f t="shared" si="71"/>
        <v>IX_MD_Dist_82</v>
      </c>
      <c r="B4553">
        <v>82</v>
      </c>
      <c r="C4553" t="s">
        <v>48</v>
      </c>
      <c r="D4553">
        <v>4.8612042376289999E-3</v>
      </c>
      <c r="E4553" t="s">
        <v>40</v>
      </c>
      <c r="F4553" t="s">
        <v>47</v>
      </c>
    </row>
    <row r="4554" spans="1:6" x14ac:dyDescent="0.25">
      <c r="A4554" t="str">
        <f t="shared" si="71"/>
        <v>IX_MD_Dist_84</v>
      </c>
      <c r="B4554">
        <v>84</v>
      </c>
      <c r="C4554" t="s">
        <v>48</v>
      </c>
      <c r="D4554">
        <v>3.2519780072414999E-3</v>
      </c>
      <c r="E4554" t="s">
        <v>40</v>
      </c>
      <c r="F4554" t="s">
        <v>47</v>
      </c>
    </row>
    <row r="4555" spans="1:6" x14ac:dyDescent="0.25">
      <c r="A4555" t="str">
        <f t="shared" si="71"/>
        <v>IX_MD_Dist_86</v>
      </c>
      <c r="B4555">
        <v>86</v>
      </c>
      <c r="C4555" t="s">
        <v>48</v>
      </c>
      <c r="D4555">
        <v>1.4415984980554999E-3</v>
      </c>
      <c r="E4555" t="s">
        <v>40</v>
      </c>
      <c r="F4555" t="s">
        <v>47</v>
      </c>
    </row>
    <row r="4556" spans="1:6" x14ac:dyDescent="0.25">
      <c r="A4556" t="str">
        <f t="shared" si="71"/>
        <v>IX_MD_Dist_88</v>
      </c>
      <c r="B4556">
        <v>88</v>
      </c>
      <c r="C4556" t="s">
        <v>48</v>
      </c>
      <c r="D4556">
        <v>4.1906933083009001E-3</v>
      </c>
      <c r="E4556" t="s">
        <v>40</v>
      </c>
      <c r="F4556" t="s">
        <v>47</v>
      </c>
    </row>
    <row r="4557" spans="1:6" x14ac:dyDescent="0.25">
      <c r="A4557" t="str">
        <f t="shared" si="71"/>
        <v>IX_MD_Dist_90</v>
      </c>
      <c r="B4557">
        <v>90</v>
      </c>
      <c r="C4557" t="s">
        <v>48</v>
      </c>
      <c r="D4557">
        <v>6.6380582003486002E-3</v>
      </c>
      <c r="E4557" t="s">
        <v>40</v>
      </c>
      <c r="F4557" t="s">
        <v>47</v>
      </c>
    </row>
    <row r="4558" spans="1:6" x14ac:dyDescent="0.25">
      <c r="A4558" t="str">
        <f t="shared" si="71"/>
        <v>IX_MD_Dist_92</v>
      </c>
      <c r="B4558">
        <v>92</v>
      </c>
      <c r="C4558" t="s">
        <v>48</v>
      </c>
      <c r="D4558">
        <v>3.8889633901031998E-3</v>
      </c>
      <c r="E4558" t="s">
        <v>40</v>
      </c>
      <c r="F4558" t="s">
        <v>47</v>
      </c>
    </row>
    <row r="4559" spans="1:6" x14ac:dyDescent="0.25">
      <c r="A4559" t="str">
        <f t="shared" si="71"/>
        <v>IX_MD_Dist_94</v>
      </c>
      <c r="B4559">
        <v>94</v>
      </c>
      <c r="C4559" t="s">
        <v>48</v>
      </c>
      <c r="D4559">
        <v>7.5767735014080004E-3</v>
      </c>
      <c r="E4559" t="s">
        <v>40</v>
      </c>
      <c r="F4559" t="s">
        <v>47</v>
      </c>
    </row>
    <row r="4560" spans="1:6" x14ac:dyDescent="0.25">
      <c r="A4560" t="str">
        <f t="shared" si="71"/>
        <v>IX_MD_Dist_96</v>
      </c>
      <c r="B4560">
        <v>96</v>
      </c>
      <c r="C4560" t="s">
        <v>48</v>
      </c>
      <c r="D4560">
        <v>2.1188145366769402E-2</v>
      </c>
      <c r="E4560" t="s">
        <v>40</v>
      </c>
      <c r="F4560" t="s">
        <v>47</v>
      </c>
    </row>
    <row r="4561" spans="1:6" x14ac:dyDescent="0.25">
      <c r="A4561" t="str">
        <f t="shared" si="71"/>
        <v>IX_MD_Dist_98</v>
      </c>
      <c r="B4561">
        <v>98</v>
      </c>
      <c r="C4561" t="s">
        <v>48</v>
      </c>
      <c r="D4561">
        <v>1.0359393858119801E-2</v>
      </c>
      <c r="E4561" t="s">
        <v>40</v>
      </c>
      <c r="F4561" t="s">
        <v>47</v>
      </c>
    </row>
    <row r="4562" spans="1:6" x14ac:dyDescent="0.25">
      <c r="A4562" t="str">
        <f t="shared" si="71"/>
        <v>IX_MD_Dist_100</v>
      </c>
      <c r="B4562">
        <v>100</v>
      </c>
      <c r="C4562" t="s">
        <v>48</v>
      </c>
      <c r="D4562">
        <v>8.6160654418667004E-3</v>
      </c>
      <c r="E4562" t="s">
        <v>40</v>
      </c>
      <c r="F4562" t="s">
        <v>47</v>
      </c>
    </row>
    <row r="4563" spans="1:6" x14ac:dyDescent="0.25">
      <c r="A4563" t="str">
        <f t="shared" si="71"/>
        <v>IX_MD_Dist_102</v>
      </c>
      <c r="B4563">
        <v>102</v>
      </c>
      <c r="C4563" t="s">
        <v>48</v>
      </c>
      <c r="D4563">
        <v>5.3640874346250998E-3</v>
      </c>
      <c r="E4563" t="s">
        <v>40</v>
      </c>
      <c r="F4563" t="s">
        <v>47</v>
      </c>
    </row>
    <row r="4564" spans="1:6" x14ac:dyDescent="0.25">
      <c r="A4564" t="str">
        <f t="shared" si="71"/>
        <v>IX_MD_Dist_104</v>
      </c>
      <c r="B4564">
        <v>104</v>
      </c>
      <c r="C4564" t="s">
        <v>48</v>
      </c>
      <c r="D4564">
        <v>1.85731527423896E-2</v>
      </c>
      <c r="E4564" t="s">
        <v>40</v>
      </c>
      <c r="F4564" t="s">
        <v>47</v>
      </c>
    </row>
    <row r="4565" spans="1:6" x14ac:dyDescent="0.25">
      <c r="A4565" t="str">
        <f t="shared" si="71"/>
        <v>IX_MD_Dist_106</v>
      </c>
      <c r="B4565">
        <v>106</v>
      </c>
      <c r="C4565" t="s">
        <v>48</v>
      </c>
      <c r="D4565">
        <v>1.1264583612712801E-2</v>
      </c>
      <c r="E4565" t="s">
        <v>40</v>
      </c>
      <c r="F4565" t="s">
        <v>47</v>
      </c>
    </row>
    <row r="4566" spans="1:6" x14ac:dyDescent="0.25">
      <c r="A4566" t="str">
        <f t="shared" si="71"/>
        <v>IX_MD_Dist_108</v>
      </c>
      <c r="B4566">
        <v>108</v>
      </c>
      <c r="C4566" t="s">
        <v>48</v>
      </c>
      <c r="D4566">
        <v>1.7433284162531001E-3</v>
      </c>
      <c r="E4566" t="s">
        <v>40</v>
      </c>
      <c r="F4566" t="s">
        <v>47</v>
      </c>
    </row>
    <row r="4567" spans="1:6" x14ac:dyDescent="0.25">
      <c r="A4567" t="str">
        <f t="shared" si="71"/>
        <v>IX_MD_Dist_110</v>
      </c>
      <c r="B4567">
        <v>110</v>
      </c>
      <c r="C4567" t="s">
        <v>48</v>
      </c>
      <c r="D4567">
        <v>2.4808904385141E-3</v>
      </c>
      <c r="E4567" t="s">
        <v>40</v>
      </c>
      <c r="F4567" t="s">
        <v>47</v>
      </c>
    </row>
    <row r="4568" spans="1:6" x14ac:dyDescent="0.25">
      <c r="A4568" t="str">
        <f t="shared" si="71"/>
        <v>IX_MD_Dist_112</v>
      </c>
      <c r="B4568">
        <v>112</v>
      </c>
      <c r="C4568" t="s">
        <v>48</v>
      </c>
      <c r="D4568">
        <v>3.6878101113039998E-4</v>
      </c>
      <c r="E4568" t="s">
        <v>40</v>
      </c>
      <c r="F4568" t="s">
        <v>47</v>
      </c>
    </row>
    <row r="4569" spans="1:6" x14ac:dyDescent="0.25">
      <c r="A4569" t="str">
        <f t="shared" si="71"/>
        <v>IX_MD_Dist_114</v>
      </c>
      <c r="B4569">
        <v>114</v>
      </c>
      <c r="C4569" t="s">
        <v>48</v>
      </c>
      <c r="D4569">
        <v>5.6993428992890003E-4</v>
      </c>
      <c r="E4569" t="s">
        <v>40</v>
      </c>
      <c r="F4569" t="s">
        <v>47</v>
      </c>
    </row>
    <row r="4570" spans="1:6" x14ac:dyDescent="0.25">
      <c r="A4570" t="str">
        <f t="shared" si="71"/>
        <v>IX_MD_Dist_116</v>
      </c>
      <c r="B4570">
        <v>116</v>
      </c>
      <c r="C4570" t="s">
        <v>48</v>
      </c>
      <c r="D4570">
        <v>1.0057663939921999E-3</v>
      </c>
      <c r="E4570" t="s">
        <v>40</v>
      </c>
      <c r="F4570" t="s">
        <v>47</v>
      </c>
    </row>
    <row r="4571" spans="1:6" x14ac:dyDescent="0.25">
      <c r="A4571" t="str">
        <f t="shared" si="71"/>
        <v>IX_MD_Dist_118</v>
      </c>
      <c r="B4571">
        <v>118</v>
      </c>
      <c r="C4571" t="s">
        <v>48</v>
      </c>
      <c r="D4571">
        <v>5.6993428992890003E-4</v>
      </c>
      <c r="E4571" t="s">
        <v>40</v>
      </c>
      <c r="F4571" t="s">
        <v>47</v>
      </c>
    </row>
    <row r="4572" spans="1:6" x14ac:dyDescent="0.25">
      <c r="A4572" t="str">
        <f t="shared" si="71"/>
        <v>IX_MD_Dist_120</v>
      </c>
      <c r="B4572">
        <v>120</v>
      </c>
      <c r="C4572" t="s">
        <v>48</v>
      </c>
      <c r="D4572">
        <v>8.7166420812650005E-4</v>
      </c>
      <c r="E4572" t="s">
        <v>40</v>
      </c>
      <c r="F4572" t="s">
        <v>47</v>
      </c>
    </row>
    <row r="4573" spans="1:6" x14ac:dyDescent="0.25">
      <c r="A4573" t="str">
        <f t="shared" si="71"/>
        <v>IX_MD_Dist_122</v>
      </c>
      <c r="B4573">
        <v>122</v>
      </c>
      <c r="C4573" t="s">
        <v>48</v>
      </c>
      <c r="D4573">
        <v>1.2069196727906E-3</v>
      </c>
      <c r="E4573" t="s">
        <v>40</v>
      </c>
      <c r="F4573" t="s">
        <v>47</v>
      </c>
    </row>
    <row r="4574" spans="1:6" x14ac:dyDescent="0.25">
      <c r="A4574" t="str">
        <f t="shared" si="71"/>
        <v>IX_MD_Dist_124</v>
      </c>
      <c r="B4574">
        <v>124</v>
      </c>
      <c r="C4574" t="s">
        <v>48</v>
      </c>
      <c r="D4574">
        <v>1.5421751374547E-3</v>
      </c>
      <c r="E4574" t="s">
        <v>40</v>
      </c>
      <c r="F4574" t="s">
        <v>47</v>
      </c>
    </row>
    <row r="4575" spans="1:6" x14ac:dyDescent="0.25">
      <c r="A4575" t="str">
        <f t="shared" si="71"/>
        <v>IX_MD_Dist_126</v>
      </c>
      <c r="B4575">
        <v>126</v>
      </c>
      <c r="C4575" t="s">
        <v>48</v>
      </c>
      <c r="D4575">
        <v>1.5086495909882999E-3</v>
      </c>
      <c r="E4575" t="s">
        <v>40</v>
      </c>
      <c r="F4575" t="s">
        <v>47</v>
      </c>
    </row>
    <row r="4576" spans="1:6" x14ac:dyDescent="0.25">
      <c r="A4576" t="str">
        <f t="shared" si="71"/>
        <v>IX_MD_Dist_128</v>
      </c>
      <c r="B4576">
        <v>128</v>
      </c>
      <c r="C4576" t="s">
        <v>48</v>
      </c>
      <c r="D4576">
        <v>8.0461311519369999E-4</v>
      </c>
      <c r="E4576" t="s">
        <v>40</v>
      </c>
      <c r="F4576" t="s">
        <v>47</v>
      </c>
    </row>
    <row r="4577" spans="1:6" x14ac:dyDescent="0.25">
      <c r="A4577" t="str">
        <f t="shared" si="71"/>
        <v>IX_MD_Dist_130</v>
      </c>
      <c r="B4577">
        <v>130</v>
      </c>
      <c r="C4577" t="s">
        <v>48</v>
      </c>
      <c r="D4577">
        <v>9.7224084752579995E-4</v>
      </c>
      <c r="E4577" t="s">
        <v>40</v>
      </c>
      <c r="F4577" t="s">
        <v>47</v>
      </c>
    </row>
    <row r="4578" spans="1:6" x14ac:dyDescent="0.25">
      <c r="A4578" t="str">
        <f t="shared" si="71"/>
        <v>IX_MD_Dist_132</v>
      </c>
      <c r="B4578">
        <v>132</v>
      </c>
      <c r="C4578" t="s">
        <v>48</v>
      </c>
      <c r="D4578">
        <v>1.3410218586561999E-3</v>
      </c>
      <c r="E4578" t="s">
        <v>40</v>
      </c>
      <c r="F4578" t="s">
        <v>47</v>
      </c>
    </row>
    <row r="4579" spans="1:6" x14ac:dyDescent="0.25">
      <c r="A4579" t="str">
        <f t="shared" si="71"/>
        <v>IX_MD_Dist_134</v>
      </c>
      <c r="B4579">
        <v>134</v>
      </c>
      <c r="C4579" t="s">
        <v>48</v>
      </c>
      <c r="D4579">
        <v>2.6820437173125E-3</v>
      </c>
      <c r="E4579" t="s">
        <v>40</v>
      </c>
      <c r="F4579" t="s">
        <v>47</v>
      </c>
    </row>
    <row r="4580" spans="1:6" x14ac:dyDescent="0.25">
      <c r="A4580" t="str">
        <f t="shared" si="71"/>
        <v>IX_MD_Dist_136</v>
      </c>
      <c r="B4580">
        <v>136</v>
      </c>
      <c r="C4580" t="s">
        <v>48</v>
      </c>
      <c r="D4580">
        <v>7.3756202226090003E-4</v>
      </c>
      <c r="E4580" t="s">
        <v>40</v>
      </c>
      <c r="F4580" t="s">
        <v>47</v>
      </c>
    </row>
    <row r="4581" spans="1:6" x14ac:dyDescent="0.25">
      <c r="A4581" t="str">
        <f t="shared" si="71"/>
        <v>IX_MD_Dist_138</v>
      </c>
      <c r="B4581">
        <v>138</v>
      </c>
      <c r="C4581" t="s">
        <v>48</v>
      </c>
      <c r="D4581">
        <v>2.3467882526480001E-4</v>
      </c>
      <c r="E4581" t="s">
        <v>40</v>
      </c>
      <c r="F4581" t="s">
        <v>47</v>
      </c>
    </row>
    <row r="4582" spans="1:6" x14ac:dyDescent="0.25">
      <c r="A4582" t="str">
        <f t="shared" si="71"/>
        <v>IX_MD_Dist_140</v>
      </c>
      <c r="B4582">
        <v>140</v>
      </c>
      <c r="C4582" t="s">
        <v>48</v>
      </c>
      <c r="D4582">
        <v>6.0345983639530001E-4</v>
      </c>
      <c r="E4582" t="s">
        <v>40</v>
      </c>
      <c r="F4582" t="s">
        <v>47</v>
      </c>
    </row>
    <row r="4583" spans="1:6" x14ac:dyDescent="0.25">
      <c r="A4583" t="str">
        <f t="shared" si="71"/>
        <v>IX_MD_Dist_142</v>
      </c>
      <c r="B4583">
        <v>142</v>
      </c>
      <c r="C4583" t="s">
        <v>48</v>
      </c>
      <c r="D4583">
        <v>2.3467882526480001E-4</v>
      </c>
      <c r="E4583" t="s">
        <v>40</v>
      </c>
      <c r="F4583" t="s">
        <v>47</v>
      </c>
    </row>
    <row r="4584" spans="1:6" x14ac:dyDescent="0.25">
      <c r="A4584" t="str">
        <f t="shared" si="71"/>
        <v>IX_MD_Dist_144</v>
      </c>
      <c r="B4584">
        <v>144</v>
      </c>
      <c r="C4584" t="s">
        <v>48</v>
      </c>
      <c r="D4584">
        <v>8.0461311519369999E-4</v>
      </c>
      <c r="E4584" t="s">
        <v>40</v>
      </c>
      <c r="F4584" t="s">
        <v>47</v>
      </c>
    </row>
    <row r="4585" spans="1:6" x14ac:dyDescent="0.25">
      <c r="A4585" t="str">
        <f t="shared" si="71"/>
        <v>IX_MD_Dist_146</v>
      </c>
      <c r="B4585">
        <v>146</v>
      </c>
      <c r="C4585" t="s">
        <v>48</v>
      </c>
      <c r="D4585">
        <v>7.7108756872730001E-4</v>
      </c>
      <c r="E4585" t="s">
        <v>40</v>
      </c>
      <c r="F4585" t="s">
        <v>47</v>
      </c>
    </row>
    <row r="4586" spans="1:6" x14ac:dyDescent="0.25">
      <c r="A4586" t="str">
        <f t="shared" si="71"/>
        <v>IX_MD_Dist_148</v>
      </c>
      <c r="B4586">
        <v>148</v>
      </c>
      <c r="C4586" t="s">
        <v>48</v>
      </c>
      <c r="D4586">
        <v>3.35255464664E-4</v>
      </c>
      <c r="E4586" t="s">
        <v>40</v>
      </c>
      <c r="F4586" t="s">
        <v>47</v>
      </c>
    </row>
    <row r="4587" spans="1:6" x14ac:dyDescent="0.25">
      <c r="A4587" t="str">
        <f t="shared" si="71"/>
        <v>IX_MD_Dist_150</v>
      </c>
      <c r="B4587">
        <v>150</v>
      </c>
      <c r="C4587" t="s">
        <v>48</v>
      </c>
      <c r="D4587">
        <v>0</v>
      </c>
      <c r="E4587" t="s">
        <v>40</v>
      </c>
      <c r="F4587" t="s">
        <v>47</v>
      </c>
    </row>
    <row r="4588" spans="1:6" x14ac:dyDescent="0.25">
      <c r="A4588" t="str">
        <f t="shared" si="71"/>
        <v>IX_MD_Dist_152</v>
      </c>
      <c r="B4588">
        <v>152</v>
      </c>
      <c r="C4588" t="s">
        <v>48</v>
      </c>
      <c r="D4588">
        <v>4.6935765052969999E-4</v>
      </c>
      <c r="E4588" t="s">
        <v>40</v>
      </c>
      <c r="F4588" t="s">
        <v>47</v>
      </c>
    </row>
    <row r="4589" spans="1:6" x14ac:dyDescent="0.25">
      <c r="A4589" t="str">
        <f t="shared" si="71"/>
        <v>IX_MD_Dist_154</v>
      </c>
      <c r="B4589">
        <v>154</v>
      </c>
      <c r="C4589" t="s">
        <v>48</v>
      </c>
      <c r="D4589">
        <v>3.1514013678422001E-3</v>
      </c>
      <c r="E4589" t="s">
        <v>40</v>
      </c>
      <c r="F4589" t="s">
        <v>47</v>
      </c>
    </row>
    <row r="4590" spans="1:6" x14ac:dyDescent="0.25">
      <c r="A4590" t="str">
        <f t="shared" si="71"/>
        <v>IX_MD_Dist_156</v>
      </c>
      <c r="B4590">
        <v>156</v>
      </c>
      <c r="C4590" t="s">
        <v>48</v>
      </c>
      <c r="D4590">
        <v>7.3756202226090003E-4</v>
      </c>
      <c r="E4590" t="s">
        <v>40</v>
      </c>
      <c r="F4590" t="s">
        <v>47</v>
      </c>
    </row>
    <row r="4591" spans="1:6" x14ac:dyDescent="0.25">
      <c r="A4591" t="str">
        <f t="shared" si="71"/>
        <v>IX_MD_Dist_158</v>
      </c>
      <c r="B4591">
        <v>158</v>
      </c>
      <c r="C4591" t="s">
        <v>48</v>
      </c>
      <c r="D4591" s="83">
        <v>6.7051092932814797E-5</v>
      </c>
      <c r="E4591" t="s">
        <v>40</v>
      </c>
      <c r="F4591" t="s">
        <v>47</v>
      </c>
    </row>
    <row r="4592" spans="1:6" x14ac:dyDescent="0.25">
      <c r="A4592" t="str">
        <f t="shared" si="71"/>
        <v>IX_MD_Dist_160</v>
      </c>
      <c r="B4592">
        <v>160</v>
      </c>
      <c r="C4592" t="s">
        <v>48</v>
      </c>
      <c r="D4592">
        <v>0</v>
      </c>
      <c r="E4592" t="s">
        <v>40</v>
      </c>
      <c r="F4592" t="s">
        <v>47</v>
      </c>
    </row>
    <row r="4593" spans="1:6" x14ac:dyDescent="0.25">
      <c r="A4593" t="str">
        <f t="shared" si="71"/>
        <v>IX_MD_Dist_162</v>
      </c>
      <c r="B4593">
        <v>162</v>
      </c>
      <c r="C4593" t="s">
        <v>48</v>
      </c>
      <c r="D4593">
        <v>0</v>
      </c>
      <c r="E4593" t="s">
        <v>40</v>
      </c>
      <c r="F4593" t="s">
        <v>47</v>
      </c>
    </row>
    <row r="4594" spans="1:6" x14ac:dyDescent="0.25">
      <c r="A4594" t="str">
        <f t="shared" si="71"/>
        <v>IX_MD_Dist_164</v>
      </c>
      <c r="B4594">
        <v>164</v>
      </c>
      <c r="C4594" t="s">
        <v>48</v>
      </c>
      <c r="D4594">
        <v>0</v>
      </c>
      <c r="E4594" t="s">
        <v>40</v>
      </c>
      <c r="F4594" t="s">
        <v>47</v>
      </c>
    </row>
    <row r="4595" spans="1:6" x14ac:dyDescent="0.25">
      <c r="A4595" t="str">
        <f t="shared" si="71"/>
        <v>IX_MD_Dist_166</v>
      </c>
      <c r="B4595">
        <v>166</v>
      </c>
      <c r="C4595" t="s">
        <v>48</v>
      </c>
      <c r="D4595">
        <v>0</v>
      </c>
      <c r="E4595" t="s">
        <v>40</v>
      </c>
      <c r="F4595" t="s">
        <v>47</v>
      </c>
    </row>
    <row r="4596" spans="1:6" x14ac:dyDescent="0.25">
      <c r="A4596" t="str">
        <f t="shared" si="71"/>
        <v>IX_MD_Dist_168</v>
      </c>
      <c r="B4596">
        <v>168</v>
      </c>
      <c r="C4596" t="s">
        <v>48</v>
      </c>
      <c r="D4596">
        <v>0</v>
      </c>
      <c r="E4596" t="s">
        <v>40</v>
      </c>
      <c r="F4596" t="s">
        <v>47</v>
      </c>
    </row>
    <row r="4597" spans="1:6" x14ac:dyDescent="0.25">
      <c r="A4597" t="str">
        <f t="shared" si="71"/>
        <v>IX_MD_Dist_170</v>
      </c>
      <c r="B4597">
        <v>170</v>
      </c>
      <c r="C4597" t="s">
        <v>48</v>
      </c>
      <c r="D4597">
        <v>0</v>
      </c>
      <c r="E4597" t="s">
        <v>40</v>
      </c>
      <c r="F4597" t="s">
        <v>47</v>
      </c>
    </row>
    <row r="4598" spans="1:6" x14ac:dyDescent="0.25">
      <c r="A4598" t="str">
        <f t="shared" si="71"/>
        <v>IX_MD_Dist_172</v>
      </c>
      <c r="B4598">
        <v>172</v>
      </c>
      <c r="C4598" t="s">
        <v>48</v>
      </c>
      <c r="D4598">
        <v>0</v>
      </c>
      <c r="E4598" t="s">
        <v>40</v>
      </c>
      <c r="F4598" t="s">
        <v>47</v>
      </c>
    </row>
    <row r="4599" spans="1:6" x14ac:dyDescent="0.25">
      <c r="A4599" t="str">
        <f t="shared" si="71"/>
        <v>IX_MD_Dist_174</v>
      </c>
      <c r="B4599">
        <v>174</v>
      </c>
      <c r="C4599" t="s">
        <v>48</v>
      </c>
      <c r="D4599">
        <v>0</v>
      </c>
      <c r="E4599" t="s">
        <v>40</v>
      </c>
      <c r="F4599" t="s">
        <v>47</v>
      </c>
    </row>
    <row r="4600" spans="1:6" x14ac:dyDescent="0.25">
      <c r="A4600" t="str">
        <f t="shared" si="71"/>
        <v>IX_MD_Dist_176</v>
      </c>
      <c r="B4600">
        <v>176</v>
      </c>
      <c r="C4600" t="s">
        <v>48</v>
      </c>
      <c r="D4600">
        <v>0</v>
      </c>
      <c r="E4600" t="s">
        <v>40</v>
      </c>
      <c r="F4600" t="s">
        <v>47</v>
      </c>
    </row>
    <row r="4601" spans="1:6" x14ac:dyDescent="0.25">
      <c r="A4601" t="str">
        <f t="shared" si="71"/>
        <v>IX_MD_Dist_178</v>
      </c>
      <c r="B4601">
        <v>178</v>
      </c>
      <c r="C4601" t="s">
        <v>48</v>
      </c>
      <c r="D4601">
        <v>0</v>
      </c>
      <c r="E4601" t="s">
        <v>40</v>
      </c>
      <c r="F4601" t="s">
        <v>47</v>
      </c>
    </row>
    <row r="4602" spans="1:6" x14ac:dyDescent="0.25">
      <c r="A4602" t="str">
        <f t="shared" si="71"/>
        <v>IX_MD_Dist_180</v>
      </c>
      <c r="B4602">
        <v>180</v>
      </c>
      <c r="C4602" t="s">
        <v>48</v>
      </c>
      <c r="D4602">
        <v>0</v>
      </c>
      <c r="E4602" t="s">
        <v>40</v>
      </c>
      <c r="F4602" t="s">
        <v>47</v>
      </c>
    </row>
    <row r="4603" spans="1:6" x14ac:dyDescent="0.25">
      <c r="A4603" t="str">
        <f t="shared" si="71"/>
        <v>IX_MD_Dist_182</v>
      </c>
      <c r="B4603">
        <v>182</v>
      </c>
      <c r="C4603" t="s">
        <v>48</v>
      </c>
      <c r="D4603">
        <v>0</v>
      </c>
      <c r="E4603" t="s">
        <v>40</v>
      </c>
      <c r="F4603" t="s">
        <v>47</v>
      </c>
    </row>
    <row r="4604" spans="1:6" x14ac:dyDescent="0.25">
      <c r="A4604" t="str">
        <f t="shared" si="71"/>
        <v>IX_MD_Dist_184</v>
      </c>
      <c r="B4604">
        <v>184</v>
      </c>
      <c r="C4604" t="s">
        <v>48</v>
      </c>
      <c r="D4604">
        <v>0</v>
      </c>
      <c r="E4604" t="s">
        <v>40</v>
      </c>
      <c r="F4604" t="s">
        <v>47</v>
      </c>
    </row>
    <row r="4605" spans="1:6" x14ac:dyDescent="0.25">
      <c r="A4605" t="str">
        <f t="shared" si="71"/>
        <v>IX_MD_Dist_186</v>
      </c>
      <c r="B4605">
        <v>186</v>
      </c>
      <c r="C4605" t="s">
        <v>48</v>
      </c>
      <c r="D4605">
        <v>0</v>
      </c>
      <c r="E4605" t="s">
        <v>40</v>
      </c>
      <c r="F4605" t="s">
        <v>47</v>
      </c>
    </row>
    <row r="4606" spans="1:6" x14ac:dyDescent="0.25">
      <c r="A4606" t="str">
        <f t="shared" si="71"/>
        <v>IX_MD_Dist_188</v>
      </c>
      <c r="B4606">
        <v>188</v>
      </c>
      <c r="C4606" t="s">
        <v>48</v>
      </c>
      <c r="D4606">
        <v>0</v>
      </c>
      <c r="E4606" t="s">
        <v>40</v>
      </c>
      <c r="F4606" t="s">
        <v>47</v>
      </c>
    </row>
    <row r="4607" spans="1:6" x14ac:dyDescent="0.25">
      <c r="A4607" t="str">
        <f t="shared" si="71"/>
        <v>IX_MD_Dist_190</v>
      </c>
      <c r="B4607">
        <v>190</v>
      </c>
      <c r="C4607" t="s">
        <v>48</v>
      </c>
      <c r="D4607">
        <v>0</v>
      </c>
      <c r="E4607" t="s">
        <v>40</v>
      </c>
      <c r="F4607" t="s">
        <v>47</v>
      </c>
    </row>
    <row r="4608" spans="1:6" x14ac:dyDescent="0.25">
      <c r="A4608" t="str">
        <f t="shared" si="71"/>
        <v>IX_MD_Dist_192</v>
      </c>
      <c r="B4608">
        <v>192</v>
      </c>
      <c r="C4608" t="s">
        <v>48</v>
      </c>
      <c r="D4608">
        <v>0</v>
      </c>
      <c r="E4608" t="s">
        <v>40</v>
      </c>
      <c r="F4608" t="s">
        <v>47</v>
      </c>
    </row>
    <row r="4609" spans="1:6" x14ac:dyDescent="0.25">
      <c r="A4609" t="str">
        <f t="shared" si="71"/>
        <v>IX_MD_Dist_194</v>
      </c>
      <c r="B4609">
        <v>194</v>
      </c>
      <c r="C4609" t="s">
        <v>48</v>
      </c>
      <c r="D4609">
        <v>0</v>
      </c>
      <c r="E4609" t="s">
        <v>40</v>
      </c>
      <c r="F4609" t="s">
        <v>47</v>
      </c>
    </row>
    <row r="4610" spans="1:6" x14ac:dyDescent="0.25">
      <c r="A4610" t="str">
        <f t="shared" ref="A4610:A4673" si="72">C4610&amp;"_"&amp;E4610&amp;"_"&amp;B4610</f>
        <v>IX_MD_Dist_196</v>
      </c>
      <c r="B4610">
        <v>196</v>
      </c>
      <c r="C4610" t="s">
        <v>48</v>
      </c>
      <c r="D4610">
        <v>0</v>
      </c>
      <c r="E4610" t="s">
        <v>40</v>
      </c>
      <c r="F4610" t="s">
        <v>47</v>
      </c>
    </row>
    <row r="4611" spans="1:6" x14ac:dyDescent="0.25">
      <c r="A4611" t="str">
        <f t="shared" si="72"/>
        <v>IX_MD_Dist_198</v>
      </c>
      <c r="B4611">
        <v>198</v>
      </c>
      <c r="C4611" t="s">
        <v>48</v>
      </c>
      <c r="D4611">
        <v>0</v>
      </c>
      <c r="E4611" t="s">
        <v>40</v>
      </c>
      <c r="F4611" t="s">
        <v>47</v>
      </c>
    </row>
    <row r="4612" spans="1:6" x14ac:dyDescent="0.25">
      <c r="A4612" t="str">
        <f t="shared" si="72"/>
        <v>IX_MD_Dist_200</v>
      </c>
      <c r="B4612">
        <v>200</v>
      </c>
      <c r="C4612" t="s">
        <v>48</v>
      </c>
      <c r="D4612">
        <v>0</v>
      </c>
      <c r="E4612" t="s">
        <v>40</v>
      </c>
      <c r="F4612" t="s">
        <v>47</v>
      </c>
    </row>
    <row r="4613" spans="1:6" x14ac:dyDescent="0.25">
      <c r="A4613" t="str">
        <f t="shared" si="72"/>
        <v>IX_MD_Dist_</v>
      </c>
      <c r="B4613"/>
      <c r="C4613" t="s">
        <v>48</v>
      </c>
      <c r="D4613"/>
      <c r="E4613" t="s">
        <v>40</v>
      </c>
      <c r="F4613" t="s">
        <v>47</v>
      </c>
    </row>
    <row r="4614" spans="1:6" x14ac:dyDescent="0.25">
      <c r="A4614" t="str">
        <f t="shared" si="72"/>
        <v>IX_MD_Time_0</v>
      </c>
      <c r="B4614">
        <v>0</v>
      </c>
      <c r="C4614" t="s">
        <v>48</v>
      </c>
      <c r="D4614">
        <v>0</v>
      </c>
      <c r="E4614" t="s">
        <v>16</v>
      </c>
      <c r="F4614" t="s">
        <v>47</v>
      </c>
    </row>
    <row r="4615" spans="1:6" x14ac:dyDescent="0.25">
      <c r="A4615" t="str">
        <f t="shared" si="72"/>
        <v>IX_MD_Time_2</v>
      </c>
      <c r="B4615">
        <v>2</v>
      </c>
      <c r="C4615" t="s">
        <v>48</v>
      </c>
      <c r="D4615">
        <v>1.67627732332E-4</v>
      </c>
      <c r="E4615" t="s">
        <v>16</v>
      </c>
      <c r="F4615" t="s">
        <v>47</v>
      </c>
    </row>
    <row r="4616" spans="1:6" x14ac:dyDescent="0.25">
      <c r="A4616" t="str">
        <f t="shared" si="72"/>
        <v>IX_MD_Time_4</v>
      </c>
      <c r="B4616">
        <v>4</v>
      </c>
      <c r="C4616" t="s">
        <v>48</v>
      </c>
      <c r="D4616">
        <v>2.5144159849804998E-3</v>
      </c>
      <c r="E4616" t="s">
        <v>16</v>
      </c>
      <c r="F4616" t="s">
        <v>47</v>
      </c>
    </row>
    <row r="4617" spans="1:6" x14ac:dyDescent="0.25">
      <c r="A4617" t="str">
        <f t="shared" si="72"/>
        <v>IX_MD_Time_6</v>
      </c>
      <c r="B4617">
        <v>6</v>
      </c>
      <c r="C4617" t="s">
        <v>48</v>
      </c>
      <c r="D4617">
        <v>7.3420946761432E-3</v>
      </c>
      <c r="E4617" t="s">
        <v>16</v>
      </c>
      <c r="F4617" t="s">
        <v>47</v>
      </c>
    </row>
    <row r="4618" spans="1:6" x14ac:dyDescent="0.25">
      <c r="A4618" t="str">
        <f t="shared" si="72"/>
        <v>IX_MD_Time_8</v>
      </c>
      <c r="B4618">
        <v>8</v>
      </c>
      <c r="C4618" t="s">
        <v>48</v>
      </c>
      <c r="D4618">
        <v>6.2022260962853E-3</v>
      </c>
      <c r="E4618" t="s">
        <v>16</v>
      </c>
      <c r="F4618" t="s">
        <v>47</v>
      </c>
    </row>
    <row r="4619" spans="1:6" x14ac:dyDescent="0.25">
      <c r="A4619" t="str">
        <f t="shared" si="72"/>
        <v>IX_MD_Time_10</v>
      </c>
      <c r="B4619">
        <v>10</v>
      </c>
      <c r="C4619" t="s">
        <v>48</v>
      </c>
      <c r="D4619">
        <v>1.4281882794689499E-2</v>
      </c>
      <c r="E4619" t="s">
        <v>16</v>
      </c>
      <c r="F4619" t="s">
        <v>47</v>
      </c>
    </row>
    <row r="4620" spans="1:6" x14ac:dyDescent="0.25">
      <c r="A4620" t="str">
        <f t="shared" si="72"/>
        <v>IX_MD_Time_12</v>
      </c>
      <c r="B4620">
        <v>12</v>
      </c>
      <c r="C4620" t="s">
        <v>48</v>
      </c>
      <c r="D4620">
        <v>2.5714094139734401E-2</v>
      </c>
      <c r="E4620" t="s">
        <v>16</v>
      </c>
      <c r="F4620" t="s">
        <v>47</v>
      </c>
    </row>
    <row r="4621" spans="1:6" x14ac:dyDescent="0.25">
      <c r="A4621" t="str">
        <f t="shared" si="72"/>
        <v>IX_MD_Time_14</v>
      </c>
      <c r="B4621">
        <v>14</v>
      </c>
      <c r="C4621" t="s">
        <v>48</v>
      </c>
      <c r="D4621">
        <v>3.4900093871530098E-2</v>
      </c>
      <c r="E4621" t="s">
        <v>16</v>
      </c>
      <c r="F4621" t="s">
        <v>47</v>
      </c>
    </row>
    <row r="4622" spans="1:6" x14ac:dyDescent="0.25">
      <c r="A4622" t="str">
        <f t="shared" si="72"/>
        <v>IX_MD_Time_16</v>
      </c>
      <c r="B4622">
        <v>16</v>
      </c>
      <c r="C4622" t="s">
        <v>48</v>
      </c>
      <c r="D4622">
        <v>4.4924232264985903E-2</v>
      </c>
      <c r="E4622" t="s">
        <v>16</v>
      </c>
      <c r="F4622" t="s">
        <v>47</v>
      </c>
    </row>
    <row r="4623" spans="1:6" x14ac:dyDescent="0.25">
      <c r="A4623" t="str">
        <f t="shared" si="72"/>
        <v>IX_MD_Time_18</v>
      </c>
      <c r="B4623">
        <v>18</v>
      </c>
      <c r="C4623" t="s">
        <v>48</v>
      </c>
      <c r="D4623">
        <v>6.5274238970095197E-2</v>
      </c>
      <c r="E4623" t="s">
        <v>16</v>
      </c>
      <c r="F4623" t="s">
        <v>47</v>
      </c>
    </row>
    <row r="4624" spans="1:6" x14ac:dyDescent="0.25">
      <c r="A4624" t="str">
        <f t="shared" si="72"/>
        <v>IX_MD_Time_20</v>
      </c>
      <c r="B4624">
        <v>20</v>
      </c>
      <c r="C4624" t="s">
        <v>48</v>
      </c>
      <c r="D4624">
        <v>5.6054713691833097E-2</v>
      </c>
      <c r="E4624" t="s">
        <v>16</v>
      </c>
      <c r="F4624" t="s">
        <v>47</v>
      </c>
    </row>
    <row r="4625" spans="1:6" x14ac:dyDescent="0.25">
      <c r="A4625" t="str">
        <f t="shared" si="72"/>
        <v>IX_MD_Time_22</v>
      </c>
      <c r="B4625">
        <v>22</v>
      </c>
      <c r="C4625" t="s">
        <v>48</v>
      </c>
      <c r="D4625">
        <v>6.8794421349067894E-2</v>
      </c>
      <c r="E4625" t="s">
        <v>16</v>
      </c>
      <c r="F4625" t="s">
        <v>47</v>
      </c>
    </row>
    <row r="4626" spans="1:6" x14ac:dyDescent="0.25">
      <c r="A4626" t="str">
        <f t="shared" si="72"/>
        <v>IX_MD_Time_24</v>
      </c>
      <c r="B4626">
        <v>24</v>
      </c>
      <c r="C4626" t="s">
        <v>48</v>
      </c>
      <c r="D4626">
        <v>4.2577444012337401E-2</v>
      </c>
      <c r="E4626" t="s">
        <v>16</v>
      </c>
      <c r="F4626" t="s">
        <v>47</v>
      </c>
    </row>
    <row r="4627" spans="1:6" x14ac:dyDescent="0.25">
      <c r="A4627" t="str">
        <f t="shared" si="72"/>
        <v>IX_MD_Time_26</v>
      </c>
      <c r="B4627">
        <v>26</v>
      </c>
      <c r="C4627" t="s">
        <v>48</v>
      </c>
      <c r="D4627">
        <v>3.7649188681775497E-2</v>
      </c>
      <c r="E4627" t="s">
        <v>16</v>
      </c>
      <c r="F4627" t="s">
        <v>47</v>
      </c>
    </row>
    <row r="4628" spans="1:6" x14ac:dyDescent="0.25">
      <c r="A4628" t="str">
        <f t="shared" si="72"/>
        <v>IX_MD_Time_28</v>
      </c>
      <c r="B4628">
        <v>28</v>
      </c>
      <c r="C4628" t="s">
        <v>48</v>
      </c>
      <c r="D4628">
        <v>5.3774976532117401E-2</v>
      </c>
      <c r="E4628" t="s">
        <v>16</v>
      </c>
      <c r="F4628" t="s">
        <v>47</v>
      </c>
    </row>
    <row r="4629" spans="1:6" x14ac:dyDescent="0.25">
      <c r="A4629" t="str">
        <f t="shared" si="72"/>
        <v>IX_MD_Time_30</v>
      </c>
      <c r="B4629">
        <v>30</v>
      </c>
      <c r="C4629" t="s">
        <v>48</v>
      </c>
      <c r="D4629">
        <v>3.0809977202628399E-2</v>
      </c>
      <c r="E4629" t="s">
        <v>16</v>
      </c>
      <c r="F4629" t="s">
        <v>47</v>
      </c>
    </row>
    <row r="4630" spans="1:6" x14ac:dyDescent="0.25">
      <c r="A4630" t="str">
        <f t="shared" si="72"/>
        <v>IX_MD_Time_32</v>
      </c>
      <c r="B4630">
        <v>32</v>
      </c>
      <c r="C4630" t="s">
        <v>48</v>
      </c>
      <c r="D4630">
        <v>2.8194984578248601E-2</v>
      </c>
      <c r="E4630" t="s">
        <v>16</v>
      </c>
      <c r="F4630" t="s">
        <v>47</v>
      </c>
    </row>
    <row r="4631" spans="1:6" x14ac:dyDescent="0.25">
      <c r="A4631" t="str">
        <f t="shared" si="72"/>
        <v>IX_MD_Time_34</v>
      </c>
      <c r="B4631">
        <v>34</v>
      </c>
      <c r="C4631" t="s">
        <v>48</v>
      </c>
      <c r="D4631">
        <v>1.8707254928255299E-2</v>
      </c>
      <c r="E4631" t="s">
        <v>16</v>
      </c>
      <c r="F4631" t="s">
        <v>47</v>
      </c>
    </row>
    <row r="4632" spans="1:6" x14ac:dyDescent="0.25">
      <c r="A4632" t="str">
        <f t="shared" si="72"/>
        <v>IX_MD_Time_36</v>
      </c>
      <c r="B4632">
        <v>36</v>
      </c>
      <c r="C4632" t="s">
        <v>48</v>
      </c>
      <c r="D4632">
        <v>2.1489875284967101E-2</v>
      </c>
      <c r="E4632" t="s">
        <v>16</v>
      </c>
      <c r="F4632" t="s">
        <v>47</v>
      </c>
    </row>
    <row r="4633" spans="1:6" x14ac:dyDescent="0.25">
      <c r="A4633" t="str">
        <f t="shared" si="72"/>
        <v>IX_MD_Time_38</v>
      </c>
      <c r="B4633">
        <v>38</v>
      </c>
      <c r="C4633" t="s">
        <v>48</v>
      </c>
      <c r="D4633">
        <v>1.45836127128872E-2</v>
      </c>
      <c r="E4633" t="s">
        <v>16</v>
      </c>
      <c r="F4633" t="s">
        <v>47</v>
      </c>
    </row>
    <row r="4634" spans="1:6" x14ac:dyDescent="0.25">
      <c r="A4634" t="str">
        <f t="shared" si="72"/>
        <v>IX_MD_Time_40</v>
      </c>
      <c r="B4634">
        <v>40</v>
      </c>
      <c r="C4634" t="s">
        <v>48</v>
      </c>
      <c r="D4634">
        <v>2.06517366233069E-2</v>
      </c>
      <c r="E4634" t="s">
        <v>16</v>
      </c>
      <c r="F4634" t="s">
        <v>47</v>
      </c>
    </row>
    <row r="4635" spans="1:6" x14ac:dyDescent="0.25">
      <c r="A4635" t="str">
        <f t="shared" si="72"/>
        <v>IX_MD_Time_42</v>
      </c>
      <c r="B4635">
        <v>42</v>
      </c>
      <c r="C4635" t="s">
        <v>48</v>
      </c>
      <c r="D4635">
        <v>2.1188145366769402E-2</v>
      </c>
      <c r="E4635" t="s">
        <v>16</v>
      </c>
      <c r="F4635" t="s">
        <v>47</v>
      </c>
    </row>
    <row r="4636" spans="1:6" x14ac:dyDescent="0.25">
      <c r="A4636" t="str">
        <f t="shared" si="72"/>
        <v>IX_MD_Time_44</v>
      </c>
      <c r="B4636">
        <v>44</v>
      </c>
      <c r="C4636" t="s">
        <v>48</v>
      </c>
      <c r="D4636">
        <v>1.4382459434088699E-2</v>
      </c>
      <c r="E4636" t="s">
        <v>16</v>
      </c>
      <c r="F4636" t="s">
        <v>47</v>
      </c>
    </row>
    <row r="4637" spans="1:6" x14ac:dyDescent="0.25">
      <c r="A4637" t="str">
        <f t="shared" si="72"/>
        <v>IX_MD_Time_46</v>
      </c>
      <c r="B4637">
        <v>46</v>
      </c>
      <c r="C4637" t="s">
        <v>48</v>
      </c>
      <c r="D4637">
        <v>7.2750435832104002E-3</v>
      </c>
      <c r="E4637" t="s">
        <v>16</v>
      </c>
      <c r="F4637" t="s">
        <v>47</v>
      </c>
    </row>
    <row r="4638" spans="1:6" x14ac:dyDescent="0.25">
      <c r="A4638" t="str">
        <f t="shared" si="72"/>
        <v>IX_MD_Time_48</v>
      </c>
      <c r="B4638">
        <v>48</v>
      </c>
      <c r="C4638" t="s">
        <v>48</v>
      </c>
      <c r="D4638">
        <v>8.1467077913369001E-3</v>
      </c>
      <c r="E4638" t="s">
        <v>16</v>
      </c>
      <c r="F4638" t="s">
        <v>47</v>
      </c>
    </row>
    <row r="4639" spans="1:6" x14ac:dyDescent="0.25">
      <c r="A4639" t="str">
        <f t="shared" si="72"/>
        <v>IX_MD_Time_50</v>
      </c>
      <c r="B4639">
        <v>50</v>
      </c>
      <c r="C4639" t="s">
        <v>48</v>
      </c>
      <c r="D4639">
        <v>6.2692771892180997E-3</v>
      </c>
      <c r="E4639" t="s">
        <v>16</v>
      </c>
      <c r="F4639" t="s">
        <v>47</v>
      </c>
    </row>
    <row r="4640" spans="1:6" x14ac:dyDescent="0.25">
      <c r="A4640" t="str">
        <f t="shared" si="72"/>
        <v>IX_MD_Time_52</v>
      </c>
      <c r="B4640">
        <v>52</v>
      </c>
      <c r="C4640" t="s">
        <v>48</v>
      </c>
      <c r="D4640">
        <v>9.8229851146573004E-3</v>
      </c>
      <c r="E4640" t="s">
        <v>16</v>
      </c>
      <c r="F4640" t="s">
        <v>47</v>
      </c>
    </row>
    <row r="4641" spans="1:6" x14ac:dyDescent="0.25">
      <c r="A4641" t="str">
        <f t="shared" si="72"/>
        <v>IX_MD_Time_54</v>
      </c>
      <c r="B4641">
        <v>54</v>
      </c>
      <c r="C4641" t="s">
        <v>48</v>
      </c>
      <c r="D4641">
        <v>1.09963792409816E-2</v>
      </c>
      <c r="E4641" t="s">
        <v>16</v>
      </c>
      <c r="F4641" t="s">
        <v>47</v>
      </c>
    </row>
    <row r="4642" spans="1:6" x14ac:dyDescent="0.25">
      <c r="A4642" t="str">
        <f t="shared" si="72"/>
        <v>IX_MD_Time_56</v>
      </c>
      <c r="B4642">
        <v>56</v>
      </c>
      <c r="C4642" t="s">
        <v>48</v>
      </c>
      <c r="D4642">
        <v>1.1834517902641801E-2</v>
      </c>
      <c r="E4642" t="s">
        <v>16</v>
      </c>
      <c r="F4642" t="s">
        <v>47</v>
      </c>
    </row>
    <row r="4643" spans="1:6" x14ac:dyDescent="0.25">
      <c r="A4643" t="str">
        <f t="shared" si="72"/>
        <v>IX_MD_Time_58</v>
      </c>
      <c r="B4643">
        <v>58</v>
      </c>
      <c r="C4643" t="s">
        <v>48</v>
      </c>
      <c r="D4643">
        <v>1.2102722274373E-2</v>
      </c>
      <c r="E4643" t="s">
        <v>16</v>
      </c>
      <c r="F4643" t="s">
        <v>47</v>
      </c>
    </row>
    <row r="4644" spans="1:6" x14ac:dyDescent="0.25">
      <c r="A4644" t="str">
        <f t="shared" si="72"/>
        <v>IX_MD_Time_60</v>
      </c>
      <c r="B4644">
        <v>60</v>
      </c>
      <c r="C4644" t="s">
        <v>48</v>
      </c>
      <c r="D4644">
        <v>1.6461043315005999E-2</v>
      </c>
      <c r="E4644" t="s">
        <v>16</v>
      </c>
      <c r="F4644" t="s">
        <v>47</v>
      </c>
    </row>
    <row r="4645" spans="1:6" x14ac:dyDescent="0.25">
      <c r="A4645" t="str">
        <f t="shared" si="72"/>
        <v>IX_MD_Time_62</v>
      </c>
      <c r="B4645">
        <v>62</v>
      </c>
      <c r="C4645" t="s">
        <v>48</v>
      </c>
      <c r="D4645">
        <v>1.50529703634169E-2</v>
      </c>
      <c r="E4645" t="s">
        <v>16</v>
      </c>
      <c r="F4645" t="s">
        <v>47</v>
      </c>
    </row>
    <row r="4646" spans="1:6" x14ac:dyDescent="0.25">
      <c r="A4646" t="str">
        <f t="shared" si="72"/>
        <v>IX_MD_Time_64</v>
      </c>
      <c r="B4646">
        <v>64</v>
      </c>
      <c r="C4646" t="s">
        <v>48</v>
      </c>
      <c r="D4646">
        <v>2.0014751240445199E-2</v>
      </c>
      <c r="E4646" t="s">
        <v>16</v>
      </c>
      <c r="F4646" t="s">
        <v>47</v>
      </c>
    </row>
    <row r="4647" spans="1:6" x14ac:dyDescent="0.25">
      <c r="A4647" t="str">
        <f t="shared" si="72"/>
        <v>IX_MD_Time_66</v>
      </c>
      <c r="B4647">
        <v>66</v>
      </c>
      <c r="C4647" t="s">
        <v>48</v>
      </c>
      <c r="D4647">
        <v>1.04264449510527E-2</v>
      </c>
      <c r="E4647" t="s">
        <v>16</v>
      </c>
      <c r="F4647" t="s">
        <v>47</v>
      </c>
    </row>
    <row r="4648" spans="1:6" x14ac:dyDescent="0.25">
      <c r="A4648" t="str">
        <f t="shared" si="72"/>
        <v>IX_MD_Time_68</v>
      </c>
      <c r="B4648">
        <v>68</v>
      </c>
      <c r="C4648" t="s">
        <v>48</v>
      </c>
      <c r="D4648">
        <v>2.10875687273702E-2</v>
      </c>
      <c r="E4648" t="s">
        <v>16</v>
      </c>
      <c r="F4648" t="s">
        <v>47</v>
      </c>
    </row>
    <row r="4649" spans="1:6" x14ac:dyDescent="0.25">
      <c r="A4649" t="str">
        <f t="shared" si="72"/>
        <v>IX_MD_Time_70</v>
      </c>
      <c r="B4649">
        <v>70</v>
      </c>
      <c r="C4649" t="s">
        <v>48</v>
      </c>
      <c r="D4649">
        <v>3.1983371328952598E-2</v>
      </c>
      <c r="E4649" t="s">
        <v>16</v>
      </c>
      <c r="F4649" t="s">
        <v>47</v>
      </c>
    </row>
    <row r="4650" spans="1:6" x14ac:dyDescent="0.25">
      <c r="A4650" t="str">
        <f t="shared" si="72"/>
        <v>IX_MD_Time_72</v>
      </c>
      <c r="B4650">
        <v>72</v>
      </c>
      <c r="C4650" t="s">
        <v>48</v>
      </c>
      <c r="D4650">
        <v>1.24379777390371E-2</v>
      </c>
      <c r="E4650" t="s">
        <v>16</v>
      </c>
      <c r="F4650" t="s">
        <v>47</v>
      </c>
    </row>
    <row r="4651" spans="1:6" x14ac:dyDescent="0.25">
      <c r="A4651" t="str">
        <f t="shared" si="72"/>
        <v>IX_MD_Time_74</v>
      </c>
      <c r="B4651">
        <v>74</v>
      </c>
      <c r="C4651" t="s">
        <v>48</v>
      </c>
      <c r="D4651">
        <v>8.9177953600643005E-3</v>
      </c>
      <c r="E4651" t="s">
        <v>16</v>
      </c>
      <c r="F4651" t="s">
        <v>47</v>
      </c>
    </row>
    <row r="4652" spans="1:6" x14ac:dyDescent="0.25">
      <c r="A4652" t="str">
        <f t="shared" si="72"/>
        <v>IX_MD_Time_76</v>
      </c>
      <c r="B4652">
        <v>76</v>
      </c>
      <c r="C4652" t="s">
        <v>48</v>
      </c>
      <c r="D4652">
        <v>4.6600509588305998E-3</v>
      </c>
      <c r="E4652" t="s">
        <v>16</v>
      </c>
      <c r="F4652" t="s">
        <v>47</v>
      </c>
    </row>
    <row r="4653" spans="1:6" x14ac:dyDescent="0.25">
      <c r="A4653" t="str">
        <f t="shared" si="72"/>
        <v>IX_MD_Time_78</v>
      </c>
      <c r="B4653">
        <v>78</v>
      </c>
      <c r="C4653" t="s">
        <v>48</v>
      </c>
      <c r="D4653">
        <v>1.2404452192570701E-2</v>
      </c>
      <c r="E4653" t="s">
        <v>16</v>
      </c>
      <c r="F4653" t="s">
        <v>47</v>
      </c>
    </row>
    <row r="4654" spans="1:6" x14ac:dyDescent="0.25">
      <c r="A4654" t="str">
        <f t="shared" si="72"/>
        <v>IX_MD_Time_80</v>
      </c>
      <c r="B4654">
        <v>80</v>
      </c>
      <c r="C4654" t="s">
        <v>48</v>
      </c>
      <c r="D4654">
        <v>3.7883867507040002E-3</v>
      </c>
      <c r="E4654" t="s">
        <v>16</v>
      </c>
      <c r="F4654" t="s">
        <v>47</v>
      </c>
    </row>
    <row r="4655" spans="1:6" x14ac:dyDescent="0.25">
      <c r="A4655" t="str">
        <f t="shared" si="72"/>
        <v>IX_MD_Time_82</v>
      </c>
      <c r="B4655">
        <v>82</v>
      </c>
      <c r="C4655" t="s">
        <v>48</v>
      </c>
      <c r="D4655">
        <v>4.8612042376289999E-3</v>
      </c>
      <c r="E4655" t="s">
        <v>16</v>
      </c>
      <c r="F4655" t="s">
        <v>47</v>
      </c>
    </row>
    <row r="4656" spans="1:6" x14ac:dyDescent="0.25">
      <c r="A4656" t="str">
        <f t="shared" si="72"/>
        <v>IX_MD_Time_84</v>
      </c>
      <c r="B4656">
        <v>84</v>
      </c>
      <c r="C4656" t="s">
        <v>48</v>
      </c>
      <c r="D4656">
        <v>3.3860801931070998E-3</v>
      </c>
      <c r="E4656" t="s">
        <v>16</v>
      </c>
      <c r="F4656" t="s">
        <v>47</v>
      </c>
    </row>
    <row r="4657" spans="1:6" x14ac:dyDescent="0.25">
      <c r="A4657" t="str">
        <f t="shared" si="72"/>
        <v>IX_MD_Time_86</v>
      </c>
      <c r="B4657">
        <v>86</v>
      </c>
      <c r="C4657" t="s">
        <v>48</v>
      </c>
      <c r="D4657">
        <v>2.8161459031782001E-3</v>
      </c>
      <c r="E4657" t="s">
        <v>16</v>
      </c>
      <c r="F4657" t="s">
        <v>47</v>
      </c>
    </row>
    <row r="4658" spans="1:6" x14ac:dyDescent="0.25">
      <c r="A4658" t="str">
        <f t="shared" si="72"/>
        <v>IX_MD_Time_88</v>
      </c>
      <c r="B4658">
        <v>88</v>
      </c>
      <c r="C4658" t="s">
        <v>48</v>
      </c>
      <c r="D4658">
        <v>5.6322918063564003E-3</v>
      </c>
      <c r="E4658" t="s">
        <v>16</v>
      </c>
      <c r="F4658" t="s">
        <v>47</v>
      </c>
    </row>
    <row r="4659" spans="1:6" x14ac:dyDescent="0.25">
      <c r="A4659" t="str">
        <f t="shared" si="72"/>
        <v>IX_MD_Time_90</v>
      </c>
      <c r="B4659">
        <v>90</v>
      </c>
      <c r="C4659" t="s">
        <v>48</v>
      </c>
      <c r="D4659">
        <v>3.3190291001743001E-3</v>
      </c>
      <c r="E4659" t="s">
        <v>16</v>
      </c>
      <c r="F4659" t="s">
        <v>47</v>
      </c>
    </row>
    <row r="4660" spans="1:6" x14ac:dyDescent="0.25">
      <c r="A4660" t="str">
        <f t="shared" si="72"/>
        <v>IX_MD_Time_92</v>
      </c>
      <c r="B4660">
        <v>92</v>
      </c>
      <c r="C4660" t="s">
        <v>48</v>
      </c>
      <c r="D4660">
        <v>2.9837736355101999E-3</v>
      </c>
      <c r="E4660" t="s">
        <v>16</v>
      </c>
      <c r="F4660" t="s">
        <v>47</v>
      </c>
    </row>
    <row r="4661" spans="1:6" x14ac:dyDescent="0.25">
      <c r="A4661" t="str">
        <f t="shared" si="72"/>
        <v>IX_MD_Time_94</v>
      </c>
      <c r="B4661">
        <v>94</v>
      </c>
      <c r="C4661" t="s">
        <v>48</v>
      </c>
      <c r="D4661">
        <v>1.3410218586561999E-3</v>
      </c>
      <c r="E4661" t="s">
        <v>16</v>
      </c>
      <c r="F4661" t="s">
        <v>47</v>
      </c>
    </row>
    <row r="4662" spans="1:6" x14ac:dyDescent="0.25">
      <c r="A4662" t="str">
        <f t="shared" si="72"/>
        <v>IX_MD_Time_96</v>
      </c>
      <c r="B4662">
        <v>96</v>
      </c>
      <c r="C4662" t="s">
        <v>48</v>
      </c>
      <c r="D4662">
        <v>3.0843502749094E-3</v>
      </c>
      <c r="E4662" t="s">
        <v>16</v>
      </c>
      <c r="F4662" t="s">
        <v>47</v>
      </c>
    </row>
    <row r="4663" spans="1:6" x14ac:dyDescent="0.25">
      <c r="A4663" t="str">
        <f t="shared" si="72"/>
        <v>IX_MD_Time_98</v>
      </c>
      <c r="B4663">
        <v>98</v>
      </c>
      <c r="C4663" t="s">
        <v>48</v>
      </c>
      <c r="D4663">
        <v>2.7155692637788999E-3</v>
      </c>
      <c r="E4663" t="s">
        <v>16</v>
      </c>
      <c r="F4663" t="s">
        <v>47</v>
      </c>
    </row>
    <row r="4664" spans="1:6" x14ac:dyDescent="0.25">
      <c r="A4664" t="str">
        <f t="shared" si="72"/>
        <v>IX_MD_Time_100</v>
      </c>
      <c r="B4664">
        <v>100</v>
      </c>
      <c r="C4664" t="s">
        <v>48</v>
      </c>
      <c r="D4664">
        <v>1.6427517768539E-3</v>
      </c>
      <c r="E4664" t="s">
        <v>16</v>
      </c>
      <c r="F4664" t="s">
        <v>47</v>
      </c>
    </row>
    <row r="4665" spans="1:6" x14ac:dyDescent="0.25">
      <c r="A4665" t="str">
        <f t="shared" si="72"/>
        <v>IX_MD_Time_102</v>
      </c>
      <c r="B4665">
        <v>102</v>
      </c>
      <c r="C4665" t="s">
        <v>48</v>
      </c>
      <c r="D4665">
        <v>4.9617808770281999E-3</v>
      </c>
      <c r="E4665" t="s">
        <v>16</v>
      </c>
      <c r="F4665" t="s">
        <v>47</v>
      </c>
    </row>
    <row r="4666" spans="1:6" x14ac:dyDescent="0.25">
      <c r="A4666" t="str">
        <f t="shared" si="72"/>
        <v>IX_MD_Time_104</v>
      </c>
      <c r="B4666">
        <v>104</v>
      </c>
      <c r="C4666" t="s">
        <v>48</v>
      </c>
      <c r="D4666">
        <v>5.9004961780876998E-3</v>
      </c>
      <c r="E4666" t="s">
        <v>16</v>
      </c>
      <c r="F4666" t="s">
        <v>47</v>
      </c>
    </row>
    <row r="4667" spans="1:6" x14ac:dyDescent="0.25">
      <c r="A4667" t="str">
        <f t="shared" si="72"/>
        <v>IX_MD_Time_106</v>
      </c>
      <c r="B4667">
        <v>106</v>
      </c>
      <c r="C4667" t="s">
        <v>48</v>
      </c>
      <c r="D4667">
        <v>7.0403647579455001E-3</v>
      </c>
      <c r="E4667" t="s">
        <v>16</v>
      </c>
      <c r="F4667" t="s">
        <v>47</v>
      </c>
    </row>
    <row r="4668" spans="1:6" x14ac:dyDescent="0.25">
      <c r="A4668" t="str">
        <f t="shared" si="72"/>
        <v>IX_MD_Time_108</v>
      </c>
      <c r="B4668">
        <v>108</v>
      </c>
      <c r="C4668" t="s">
        <v>48</v>
      </c>
      <c r="D4668">
        <v>1.07281748692503E-2</v>
      </c>
      <c r="E4668" t="s">
        <v>16</v>
      </c>
      <c r="F4668" t="s">
        <v>47</v>
      </c>
    </row>
    <row r="4669" spans="1:6" x14ac:dyDescent="0.25">
      <c r="A4669" t="str">
        <f t="shared" si="72"/>
        <v>IX_MD_Time_110</v>
      </c>
      <c r="B4669">
        <v>110</v>
      </c>
      <c r="C4669" t="s">
        <v>48</v>
      </c>
      <c r="D4669">
        <v>1.9645970229314701E-2</v>
      </c>
      <c r="E4669" t="s">
        <v>16</v>
      </c>
      <c r="F4669" t="s">
        <v>47</v>
      </c>
    </row>
    <row r="4670" spans="1:6" x14ac:dyDescent="0.25">
      <c r="A4670" t="str">
        <f t="shared" si="72"/>
        <v>IX_MD_Time_112</v>
      </c>
      <c r="B4670">
        <v>112</v>
      </c>
      <c r="C4670" t="s">
        <v>48</v>
      </c>
      <c r="D4670">
        <v>1.01917661257878E-2</v>
      </c>
      <c r="E4670" t="s">
        <v>16</v>
      </c>
      <c r="F4670" t="s">
        <v>47</v>
      </c>
    </row>
    <row r="4671" spans="1:6" x14ac:dyDescent="0.25">
      <c r="A4671" t="str">
        <f t="shared" si="72"/>
        <v>IX_MD_Time_114</v>
      </c>
      <c r="B4671">
        <v>114</v>
      </c>
      <c r="C4671" t="s">
        <v>48</v>
      </c>
      <c r="D4671">
        <v>9.5883062893925008E-3</v>
      </c>
      <c r="E4671" t="s">
        <v>16</v>
      </c>
      <c r="F4671" t="s">
        <v>47</v>
      </c>
    </row>
    <row r="4672" spans="1:6" x14ac:dyDescent="0.25">
      <c r="A4672" t="str">
        <f t="shared" si="72"/>
        <v>IX_MD_Time_116</v>
      </c>
      <c r="B4672">
        <v>116</v>
      </c>
      <c r="C4672" t="s">
        <v>48</v>
      </c>
      <c r="D4672">
        <v>1.31420142148317E-2</v>
      </c>
      <c r="E4672" t="s">
        <v>16</v>
      </c>
      <c r="F4672" t="s">
        <v>47</v>
      </c>
    </row>
    <row r="4673" spans="1:6" x14ac:dyDescent="0.25">
      <c r="A4673" t="str">
        <f t="shared" si="72"/>
        <v>IX_MD_Time_118</v>
      </c>
      <c r="B4673">
        <v>118</v>
      </c>
      <c r="C4673" t="s">
        <v>48</v>
      </c>
      <c r="D4673">
        <v>1.2572079924902699E-2</v>
      </c>
      <c r="E4673" t="s">
        <v>16</v>
      </c>
      <c r="F4673" t="s">
        <v>47</v>
      </c>
    </row>
    <row r="4674" spans="1:6" x14ac:dyDescent="0.25">
      <c r="A4674" t="str">
        <f t="shared" ref="A4674:A4737" si="73">C4674&amp;"_"&amp;E4674&amp;"_"&amp;B4674</f>
        <v>IX_MD_Time_120</v>
      </c>
      <c r="B4674">
        <v>120</v>
      </c>
      <c r="C4674" t="s">
        <v>48</v>
      </c>
      <c r="D4674">
        <v>1.9444816950515999E-3</v>
      </c>
      <c r="E4674" t="s">
        <v>16</v>
      </c>
      <c r="F4674" t="s">
        <v>47</v>
      </c>
    </row>
    <row r="4675" spans="1:6" x14ac:dyDescent="0.25">
      <c r="A4675" t="str">
        <f t="shared" si="73"/>
        <v>IX_MD_Time_122</v>
      </c>
      <c r="B4675">
        <v>122</v>
      </c>
      <c r="C4675" t="s">
        <v>48</v>
      </c>
      <c r="D4675">
        <v>5.0288319699609996E-4</v>
      </c>
      <c r="E4675" t="s">
        <v>16</v>
      </c>
      <c r="F4675" t="s">
        <v>47</v>
      </c>
    </row>
    <row r="4676" spans="1:6" x14ac:dyDescent="0.25">
      <c r="A4676" t="str">
        <f t="shared" si="73"/>
        <v>IX_MD_Time_124</v>
      </c>
      <c r="B4676">
        <v>124</v>
      </c>
      <c r="C4676" t="s">
        <v>48</v>
      </c>
      <c r="D4676">
        <v>1.67627732332E-4</v>
      </c>
      <c r="E4676" t="s">
        <v>16</v>
      </c>
      <c r="F4676" t="s">
        <v>47</v>
      </c>
    </row>
    <row r="4677" spans="1:6" x14ac:dyDescent="0.25">
      <c r="A4677" t="str">
        <f t="shared" si="73"/>
        <v>IX_MD_Time_126</v>
      </c>
      <c r="B4677">
        <v>126</v>
      </c>
      <c r="C4677" t="s">
        <v>48</v>
      </c>
      <c r="D4677">
        <v>1.67627732332E-4</v>
      </c>
      <c r="E4677" t="s">
        <v>16</v>
      </c>
      <c r="F4677" t="s">
        <v>47</v>
      </c>
    </row>
    <row r="4678" spans="1:6" x14ac:dyDescent="0.25">
      <c r="A4678" t="str">
        <f t="shared" si="73"/>
        <v>IX_MD_Time_128</v>
      </c>
      <c r="B4678">
        <v>128</v>
      </c>
      <c r="C4678" t="s">
        <v>48</v>
      </c>
      <c r="D4678">
        <v>3.35255464664E-4</v>
      </c>
      <c r="E4678" t="s">
        <v>16</v>
      </c>
      <c r="F4678" t="s">
        <v>47</v>
      </c>
    </row>
    <row r="4679" spans="1:6" x14ac:dyDescent="0.25">
      <c r="A4679" t="str">
        <f t="shared" si="73"/>
        <v>IX_MD_Time_130</v>
      </c>
      <c r="B4679">
        <v>130</v>
      </c>
      <c r="C4679" t="s">
        <v>48</v>
      </c>
      <c r="D4679">
        <v>1.67627732332E-4</v>
      </c>
      <c r="E4679" t="s">
        <v>16</v>
      </c>
      <c r="F4679" t="s">
        <v>47</v>
      </c>
    </row>
    <row r="4680" spans="1:6" x14ac:dyDescent="0.25">
      <c r="A4680" t="str">
        <f t="shared" si="73"/>
        <v>IX_MD_Time_132</v>
      </c>
      <c r="B4680">
        <v>132</v>
      </c>
      <c r="C4680" t="s">
        <v>48</v>
      </c>
      <c r="D4680">
        <v>2.0115327879840001E-4</v>
      </c>
      <c r="E4680" t="s">
        <v>16</v>
      </c>
      <c r="F4680" t="s">
        <v>47</v>
      </c>
    </row>
    <row r="4681" spans="1:6" x14ac:dyDescent="0.25">
      <c r="A4681" t="str">
        <f t="shared" si="73"/>
        <v>IX_MD_Time_134</v>
      </c>
      <c r="B4681">
        <v>134</v>
      </c>
      <c r="C4681" t="s">
        <v>48</v>
      </c>
      <c r="D4681">
        <v>6.7051092932809996E-4</v>
      </c>
      <c r="E4681" t="s">
        <v>16</v>
      </c>
      <c r="F4681" t="s">
        <v>47</v>
      </c>
    </row>
    <row r="4682" spans="1:6" x14ac:dyDescent="0.25">
      <c r="A4682" t="str">
        <f t="shared" si="73"/>
        <v>IX_MD_Time_136</v>
      </c>
      <c r="B4682">
        <v>136</v>
      </c>
      <c r="C4682" t="s">
        <v>48</v>
      </c>
      <c r="D4682">
        <v>5.0288319699609996E-4</v>
      </c>
      <c r="E4682" t="s">
        <v>16</v>
      </c>
      <c r="F4682" t="s">
        <v>47</v>
      </c>
    </row>
    <row r="4683" spans="1:6" x14ac:dyDescent="0.25">
      <c r="A4683" t="str">
        <f t="shared" si="73"/>
        <v>IX_MD_Time_138</v>
      </c>
      <c r="B4683">
        <v>138</v>
      </c>
      <c r="C4683" t="s">
        <v>48</v>
      </c>
      <c r="D4683">
        <v>9.3871530105939997E-4</v>
      </c>
      <c r="E4683" t="s">
        <v>16</v>
      </c>
      <c r="F4683" t="s">
        <v>47</v>
      </c>
    </row>
    <row r="4684" spans="1:6" x14ac:dyDescent="0.25">
      <c r="A4684" t="str">
        <f t="shared" si="73"/>
        <v>IX_MD_Time_140</v>
      </c>
      <c r="B4684">
        <v>140</v>
      </c>
      <c r="C4684" t="s">
        <v>48</v>
      </c>
      <c r="D4684">
        <v>6.3698538286169999E-4</v>
      </c>
      <c r="E4684" t="s">
        <v>16</v>
      </c>
      <c r="F4684" t="s">
        <v>47</v>
      </c>
    </row>
    <row r="4685" spans="1:6" x14ac:dyDescent="0.25">
      <c r="A4685" t="str">
        <f t="shared" si="73"/>
        <v>IX_MD_Time_142</v>
      </c>
      <c r="B4685">
        <v>142</v>
      </c>
      <c r="C4685" t="s">
        <v>48</v>
      </c>
      <c r="D4685">
        <v>1.4415984980554999E-3</v>
      </c>
      <c r="E4685" t="s">
        <v>16</v>
      </c>
      <c r="F4685" t="s">
        <v>47</v>
      </c>
    </row>
    <row r="4686" spans="1:6" x14ac:dyDescent="0.25">
      <c r="A4686" t="str">
        <f t="shared" si="73"/>
        <v>IX_MD_Time_144</v>
      </c>
      <c r="B4686">
        <v>144</v>
      </c>
      <c r="C4686" t="s">
        <v>48</v>
      </c>
      <c r="D4686">
        <v>2.4808904385141E-3</v>
      </c>
      <c r="E4686" t="s">
        <v>16</v>
      </c>
      <c r="F4686" t="s">
        <v>47</v>
      </c>
    </row>
    <row r="4687" spans="1:6" x14ac:dyDescent="0.25">
      <c r="A4687" t="str">
        <f t="shared" si="73"/>
        <v>IX_MD_Time_146</v>
      </c>
      <c r="B4687">
        <v>146</v>
      </c>
      <c r="C4687" t="s">
        <v>48</v>
      </c>
      <c r="D4687">
        <v>1.9444816950515999E-3</v>
      </c>
      <c r="E4687" t="s">
        <v>16</v>
      </c>
      <c r="F4687" t="s">
        <v>47</v>
      </c>
    </row>
    <row r="4688" spans="1:6" x14ac:dyDescent="0.25">
      <c r="A4688" t="str">
        <f t="shared" si="73"/>
        <v>IX_MD_Time_148</v>
      </c>
      <c r="B4688">
        <v>148</v>
      </c>
      <c r="C4688" t="s">
        <v>48</v>
      </c>
      <c r="D4688">
        <v>8.3813866166009996E-4</v>
      </c>
      <c r="E4688" t="s">
        <v>16</v>
      </c>
      <c r="F4688" t="s">
        <v>47</v>
      </c>
    </row>
    <row r="4689" spans="1:6" x14ac:dyDescent="0.25">
      <c r="A4689" t="str">
        <f t="shared" si="73"/>
        <v>IX_MD_Time_150</v>
      </c>
      <c r="B4689">
        <v>150</v>
      </c>
      <c r="C4689" t="s">
        <v>48</v>
      </c>
      <c r="D4689">
        <v>1.0728174869250001E-3</v>
      </c>
      <c r="E4689" t="s">
        <v>16</v>
      </c>
      <c r="F4689" t="s">
        <v>47</v>
      </c>
    </row>
    <row r="4690" spans="1:6" x14ac:dyDescent="0.25">
      <c r="A4690" t="str">
        <f t="shared" si="73"/>
        <v>IX_MD_Time_152</v>
      </c>
      <c r="B4690">
        <v>152</v>
      </c>
      <c r="C4690" t="s">
        <v>48</v>
      </c>
      <c r="D4690">
        <v>2.0115327879840001E-4</v>
      </c>
      <c r="E4690" t="s">
        <v>16</v>
      </c>
      <c r="F4690" t="s">
        <v>47</v>
      </c>
    </row>
    <row r="4691" spans="1:6" x14ac:dyDescent="0.25">
      <c r="A4691" t="str">
        <f t="shared" si="73"/>
        <v>IX_MD_Time_154</v>
      </c>
      <c r="B4691">
        <v>154</v>
      </c>
      <c r="C4691" t="s">
        <v>48</v>
      </c>
      <c r="D4691">
        <v>8.3813866166009996E-4</v>
      </c>
      <c r="E4691" t="s">
        <v>16</v>
      </c>
      <c r="F4691" t="s">
        <v>47</v>
      </c>
    </row>
    <row r="4692" spans="1:6" x14ac:dyDescent="0.25">
      <c r="A4692" t="str">
        <f t="shared" si="73"/>
        <v>IX_MD_Time_156</v>
      </c>
      <c r="B4692">
        <v>156</v>
      </c>
      <c r="C4692" t="s">
        <v>48</v>
      </c>
      <c r="D4692">
        <v>2.6820437173119999E-4</v>
      </c>
      <c r="E4692" t="s">
        <v>16</v>
      </c>
      <c r="F4692" t="s">
        <v>47</v>
      </c>
    </row>
    <row r="4693" spans="1:6" x14ac:dyDescent="0.25">
      <c r="A4693" t="str">
        <f t="shared" si="73"/>
        <v>IX_MD_Time_158</v>
      </c>
      <c r="B4693">
        <v>158</v>
      </c>
      <c r="C4693" t="s">
        <v>48</v>
      </c>
      <c r="D4693">
        <v>4.0230655759680001E-4</v>
      </c>
      <c r="E4693" t="s">
        <v>16</v>
      </c>
      <c r="F4693" t="s">
        <v>47</v>
      </c>
    </row>
    <row r="4694" spans="1:6" x14ac:dyDescent="0.25">
      <c r="A4694" t="str">
        <f t="shared" si="73"/>
        <v>IX_MD_Time_160</v>
      </c>
      <c r="B4694">
        <v>160</v>
      </c>
      <c r="C4694" t="s">
        <v>48</v>
      </c>
      <c r="D4694">
        <v>3.6542845648383998E-3</v>
      </c>
      <c r="E4694" t="s">
        <v>16</v>
      </c>
      <c r="F4694" t="s">
        <v>47</v>
      </c>
    </row>
    <row r="4695" spans="1:6" x14ac:dyDescent="0.25">
      <c r="A4695" t="str">
        <f t="shared" si="73"/>
        <v>IX_MD_Time_162</v>
      </c>
      <c r="B4695">
        <v>162</v>
      </c>
      <c r="C4695" t="s">
        <v>48</v>
      </c>
      <c r="D4695">
        <v>1.0392919404586E-3</v>
      </c>
      <c r="E4695" t="s">
        <v>16</v>
      </c>
      <c r="F4695" t="s">
        <v>47</v>
      </c>
    </row>
    <row r="4696" spans="1:6" x14ac:dyDescent="0.25">
      <c r="A4696" t="str">
        <f t="shared" si="73"/>
        <v>IX_MD_Time_164</v>
      </c>
      <c r="B4696">
        <v>164</v>
      </c>
      <c r="C4696" t="s">
        <v>48</v>
      </c>
      <c r="D4696" s="83">
        <v>6.7051092932814797E-5</v>
      </c>
      <c r="E4696" t="s">
        <v>16</v>
      </c>
      <c r="F4696" t="s">
        <v>47</v>
      </c>
    </row>
    <row r="4697" spans="1:6" x14ac:dyDescent="0.25">
      <c r="A4697" t="str">
        <f t="shared" si="73"/>
        <v>IX_MD_Time_166</v>
      </c>
      <c r="B4697">
        <v>166</v>
      </c>
      <c r="C4697" t="s">
        <v>48</v>
      </c>
      <c r="D4697">
        <v>1.005766393992E-4</v>
      </c>
      <c r="E4697" t="s">
        <v>16</v>
      </c>
      <c r="F4697" t="s">
        <v>47</v>
      </c>
    </row>
    <row r="4698" spans="1:6" x14ac:dyDescent="0.25">
      <c r="A4698" t="str">
        <f t="shared" si="73"/>
        <v>IX_MD_Time_168</v>
      </c>
      <c r="B4698">
        <v>168</v>
      </c>
      <c r="C4698" t="s">
        <v>48</v>
      </c>
      <c r="D4698">
        <v>0</v>
      </c>
      <c r="E4698" t="s">
        <v>16</v>
      </c>
      <c r="F4698" t="s">
        <v>47</v>
      </c>
    </row>
    <row r="4699" spans="1:6" x14ac:dyDescent="0.25">
      <c r="A4699" t="str">
        <f t="shared" si="73"/>
        <v>IX_MD_Time_170</v>
      </c>
      <c r="B4699">
        <v>170</v>
      </c>
      <c r="C4699" t="s">
        <v>48</v>
      </c>
      <c r="D4699">
        <v>0</v>
      </c>
      <c r="E4699" t="s">
        <v>16</v>
      </c>
      <c r="F4699" t="s">
        <v>47</v>
      </c>
    </row>
    <row r="4700" spans="1:6" x14ac:dyDescent="0.25">
      <c r="A4700" t="str">
        <f t="shared" si="73"/>
        <v>IX_MD_Time_172</v>
      </c>
      <c r="B4700">
        <v>172</v>
      </c>
      <c r="C4700" t="s">
        <v>48</v>
      </c>
      <c r="D4700">
        <v>0</v>
      </c>
      <c r="E4700" t="s">
        <v>16</v>
      </c>
      <c r="F4700" t="s">
        <v>47</v>
      </c>
    </row>
    <row r="4701" spans="1:6" x14ac:dyDescent="0.25">
      <c r="A4701" t="str">
        <f t="shared" si="73"/>
        <v>IX_MD_Time_174</v>
      </c>
      <c r="B4701">
        <v>174</v>
      </c>
      <c r="C4701" t="s">
        <v>48</v>
      </c>
      <c r="D4701">
        <v>0</v>
      </c>
      <c r="E4701" t="s">
        <v>16</v>
      </c>
      <c r="F4701" t="s">
        <v>47</v>
      </c>
    </row>
    <row r="4702" spans="1:6" x14ac:dyDescent="0.25">
      <c r="A4702" t="str">
        <f t="shared" si="73"/>
        <v>IX_MD_Time_176</v>
      </c>
      <c r="B4702">
        <v>176</v>
      </c>
      <c r="C4702" t="s">
        <v>48</v>
      </c>
      <c r="D4702">
        <v>0</v>
      </c>
      <c r="E4702" t="s">
        <v>16</v>
      </c>
      <c r="F4702" t="s">
        <v>47</v>
      </c>
    </row>
    <row r="4703" spans="1:6" x14ac:dyDescent="0.25">
      <c r="A4703" t="str">
        <f t="shared" si="73"/>
        <v>IX_MD_Time_178</v>
      </c>
      <c r="B4703">
        <v>178</v>
      </c>
      <c r="C4703" t="s">
        <v>48</v>
      </c>
      <c r="D4703">
        <v>0</v>
      </c>
      <c r="E4703" t="s">
        <v>16</v>
      </c>
      <c r="F4703" t="s">
        <v>47</v>
      </c>
    </row>
    <row r="4704" spans="1:6" x14ac:dyDescent="0.25">
      <c r="A4704" t="str">
        <f t="shared" si="73"/>
        <v>IX_MD_Time_180</v>
      </c>
      <c r="B4704">
        <v>180</v>
      </c>
      <c r="C4704" t="s">
        <v>48</v>
      </c>
      <c r="D4704">
        <v>0</v>
      </c>
      <c r="E4704" t="s">
        <v>16</v>
      </c>
      <c r="F4704" t="s">
        <v>47</v>
      </c>
    </row>
    <row r="4705" spans="1:6" x14ac:dyDescent="0.25">
      <c r="A4705" t="str">
        <f t="shared" si="73"/>
        <v>IX_MD_Time_182</v>
      </c>
      <c r="B4705">
        <v>182</v>
      </c>
      <c r="C4705" t="s">
        <v>48</v>
      </c>
      <c r="D4705">
        <v>0</v>
      </c>
      <c r="E4705" t="s">
        <v>16</v>
      </c>
      <c r="F4705" t="s">
        <v>47</v>
      </c>
    </row>
    <row r="4706" spans="1:6" x14ac:dyDescent="0.25">
      <c r="A4706" t="str">
        <f t="shared" si="73"/>
        <v>IX_MD_Time_184</v>
      </c>
      <c r="B4706">
        <v>184</v>
      </c>
      <c r="C4706" t="s">
        <v>48</v>
      </c>
      <c r="D4706">
        <v>0</v>
      </c>
      <c r="E4706" t="s">
        <v>16</v>
      </c>
      <c r="F4706" t="s">
        <v>47</v>
      </c>
    </row>
    <row r="4707" spans="1:6" x14ac:dyDescent="0.25">
      <c r="A4707" t="str">
        <f t="shared" si="73"/>
        <v>IX_MD_Time_186</v>
      </c>
      <c r="B4707">
        <v>186</v>
      </c>
      <c r="C4707" t="s">
        <v>48</v>
      </c>
      <c r="D4707">
        <v>0</v>
      </c>
      <c r="E4707" t="s">
        <v>16</v>
      </c>
      <c r="F4707" t="s">
        <v>47</v>
      </c>
    </row>
    <row r="4708" spans="1:6" x14ac:dyDescent="0.25">
      <c r="A4708" t="str">
        <f t="shared" si="73"/>
        <v>IX_MD_Time_188</v>
      </c>
      <c r="B4708">
        <v>188</v>
      </c>
      <c r="C4708" t="s">
        <v>48</v>
      </c>
      <c r="D4708">
        <v>0</v>
      </c>
      <c r="E4708" t="s">
        <v>16</v>
      </c>
      <c r="F4708" t="s">
        <v>47</v>
      </c>
    </row>
    <row r="4709" spans="1:6" x14ac:dyDescent="0.25">
      <c r="A4709" t="str">
        <f t="shared" si="73"/>
        <v>IX_MD_Time_190</v>
      </c>
      <c r="B4709">
        <v>190</v>
      </c>
      <c r="C4709" t="s">
        <v>48</v>
      </c>
      <c r="D4709">
        <v>0</v>
      </c>
      <c r="E4709" t="s">
        <v>16</v>
      </c>
      <c r="F4709" t="s">
        <v>47</v>
      </c>
    </row>
    <row r="4710" spans="1:6" x14ac:dyDescent="0.25">
      <c r="A4710" t="str">
        <f t="shared" si="73"/>
        <v>IX_MD_Time_192</v>
      </c>
      <c r="B4710">
        <v>192</v>
      </c>
      <c r="C4710" t="s">
        <v>48</v>
      </c>
      <c r="D4710">
        <v>0</v>
      </c>
      <c r="E4710" t="s">
        <v>16</v>
      </c>
      <c r="F4710" t="s">
        <v>47</v>
      </c>
    </row>
    <row r="4711" spans="1:6" x14ac:dyDescent="0.25">
      <c r="A4711" t="str">
        <f t="shared" si="73"/>
        <v>IX_MD_Time_194</v>
      </c>
      <c r="B4711">
        <v>194</v>
      </c>
      <c r="C4711" t="s">
        <v>48</v>
      </c>
      <c r="D4711">
        <v>0</v>
      </c>
      <c r="E4711" t="s">
        <v>16</v>
      </c>
      <c r="F4711" t="s">
        <v>47</v>
      </c>
    </row>
    <row r="4712" spans="1:6" x14ac:dyDescent="0.25">
      <c r="A4712" t="str">
        <f t="shared" si="73"/>
        <v>IX_MD_Time_196</v>
      </c>
      <c r="B4712">
        <v>196</v>
      </c>
      <c r="C4712" t="s">
        <v>48</v>
      </c>
      <c r="D4712">
        <v>0</v>
      </c>
      <c r="E4712" t="s">
        <v>16</v>
      </c>
      <c r="F4712" t="s">
        <v>47</v>
      </c>
    </row>
    <row r="4713" spans="1:6" x14ac:dyDescent="0.25">
      <c r="A4713" t="str">
        <f t="shared" si="73"/>
        <v>IX_MD_Time_198</v>
      </c>
      <c r="B4713">
        <v>198</v>
      </c>
      <c r="C4713" t="s">
        <v>48</v>
      </c>
      <c r="D4713">
        <v>0</v>
      </c>
      <c r="E4713" t="s">
        <v>16</v>
      </c>
      <c r="F4713" t="s">
        <v>47</v>
      </c>
    </row>
    <row r="4714" spans="1:6" x14ac:dyDescent="0.25">
      <c r="A4714" t="str">
        <f t="shared" si="73"/>
        <v>IX_MD_Time_200</v>
      </c>
      <c r="B4714">
        <v>200</v>
      </c>
      <c r="C4714" t="s">
        <v>48</v>
      </c>
      <c r="D4714">
        <v>0</v>
      </c>
      <c r="E4714" t="s">
        <v>16</v>
      </c>
      <c r="F4714" t="s">
        <v>47</v>
      </c>
    </row>
    <row r="4715" spans="1:6" x14ac:dyDescent="0.25">
      <c r="A4715" t="str">
        <f t="shared" si="73"/>
        <v>IX_MD_Time_</v>
      </c>
      <c r="B4715"/>
      <c r="C4715" t="s">
        <v>48</v>
      </c>
      <c r="D4715"/>
      <c r="E4715" t="s">
        <v>16</v>
      </c>
      <c r="F4715" t="s">
        <v>47</v>
      </c>
    </row>
    <row r="4716" spans="1:6" x14ac:dyDescent="0.25">
      <c r="A4716" t="str">
        <f t="shared" si="73"/>
        <v>IX_MD_GC_0</v>
      </c>
      <c r="B4716">
        <v>0</v>
      </c>
      <c r="C4716" t="s">
        <v>48</v>
      </c>
      <c r="D4716">
        <v>0</v>
      </c>
      <c r="E4716" t="s">
        <v>41</v>
      </c>
      <c r="F4716" t="s">
        <v>47</v>
      </c>
    </row>
    <row r="4717" spans="1:6" x14ac:dyDescent="0.25">
      <c r="A4717" t="str">
        <f t="shared" si="73"/>
        <v>IX_MD_GC_2</v>
      </c>
      <c r="B4717">
        <v>2</v>
      </c>
      <c r="C4717" t="s">
        <v>48</v>
      </c>
      <c r="D4717">
        <v>1.0300000000000001E-3</v>
      </c>
      <c r="E4717" t="s">
        <v>41</v>
      </c>
      <c r="F4717" t="s">
        <v>47</v>
      </c>
    </row>
    <row r="4718" spans="1:6" x14ac:dyDescent="0.25">
      <c r="A4718" t="str">
        <f t="shared" si="73"/>
        <v>IX_MD_GC_4</v>
      </c>
      <c r="B4718">
        <v>4</v>
      </c>
      <c r="C4718" t="s">
        <v>48</v>
      </c>
      <c r="D4718">
        <v>2.0481000000000002E-3</v>
      </c>
      <c r="E4718" t="s">
        <v>41</v>
      </c>
      <c r="F4718" t="s">
        <v>47</v>
      </c>
    </row>
    <row r="4719" spans="1:6" x14ac:dyDescent="0.25">
      <c r="A4719" t="str">
        <f t="shared" si="73"/>
        <v>IX_MD_GC_6</v>
      </c>
      <c r="B4719">
        <v>6</v>
      </c>
      <c r="C4719" t="s">
        <v>48</v>
      </c>
      <c r="D4719">
        <v>3.3609999999999998E-3</v>
      </c>
      <c r="E4719" t="s">
        <v>41</v>
      </c>
      <c r="F4719" t="s">
        <v>47</v>
      </c>
    </row>
    <row r="4720" spans="1:6" x14ac:dyDescent="0.25">
      <c r="A4720" t="str">
        <f t="shared" si="73"/>
        <v>IX_MD_GC_8</v>
      </c>
      <c r="B4720">
        <v>8</v>
      </c>
      <c r="C4720" t="s">
        <v>48</v>
      </c>
      <c r="D4720">
        <v>4.8658E-3</v>
      </c>
      <c r="E4720" t="s">
        <v>41</v>
      </c>
      <c r="F4720" t="s">
        <v>47</v>
      </c>
    </row>
    <row r="4721" spans="1:6" x14ac:dyDescent="0.25">
      <c r="A4721" t="str">
        <f t="shared" si="73"/>
        <v>IX_MD_GC_10</v>
      </c>
      <c r="B4721">
        <v>10</v>
      </c>
      <c r="C4721" t="s">
        <v>48</v>
      </c>
      <c r="D4721">
        <v>6.0593000000000001E-3</v>
      </c>
      <c r="E4721" t="s">
        <v>41</v>
      </c>
      <c r="F4721" t="s">
        <v>47</v>
      </c>
    </row>
    <row r="4722" spans="1:6" x14ac:dyDescent="0.25">
      <c r="A4722" t="str">
        <f t="shared" si="73"/>
        <v>IX_MD_GC_12</v>
      </c>
      <c r="B4722">
        <v>12</v>
      </c>
      <c r="C4722" t="s">
        <v>48</v>
      </c>
      <c r="D4722">
        <v>7.2480000000000001E-3</v>
      </c>
      <c r="E4722" t="s">
        <v>41</v>
      </c>
      <c r="F4722" t="s">
        <v>47</v>
      </c>
    </row>
    <row r="4723" spans="1:6" x14ac:dyDescent="0.25">
      <c r="A4723" t="str">
        <f t="shared" si="73"/>
        <v>IX_MD_GC_14</v>
      </c>
      <c r="B4723">
        <v>14</v>
      </c>
      <c r="C4723" t="s">
        <v>48</v>
      </c>
      <c r="D4723">
        <v>8.5348999999999998E-3</v>
      </c>
      <c r="E4723" t="s">
        <v>41</v>
      </c>
      <c r="F4723" t="s">
        <v>47</v>
      </c>
    </row>
    <row r="4724" spans="1:6" x14ac:dyDescent="0.25">
      <c r="A4724" t="str">
        <f t="shared" si="73"/>
        <v>IX_MD_GC_16</v>
      </c>
      <c r="B4724">
        <v>16</v>
      </c>
      <c r="C4724" t="s">
        <v>48</v>
      </c>
      <c r="D4724">
        <v>9.5215999999999999E-3</v>
      </c>
      <c r="E4724" t="s">
        <v>41</v>
      </c>
      <c r="F4724" t="s">
        <v>47</v>
      </c>
    </row>
    <row r="4725" spans="1:6" x14ac:dyDescent="0.25">
      <c r="A4725" t="str">
        <f t="shared" si="73"/>
        <v>IX_MD_GC_18</v>
      </c>
      <c r="B4725">
        <v>18</v>
      </c>
      <c r="C4725" t="s">
        <v>48</v>
      </c>
      <c r="D4725">
        <v>1.05095E-2</v>
      </c>
      <c r="E4725" t="s">
        <v>41</v>
      </c>
      <c r="F4725" t="s">
        <v>47</v>
      </c>
    </row>
    <row r="4726" spans="1:6" x14ac:dyDescent="0.25">
      <c r="A4726" t="str">
        <f t="shared" si="73"/>
        <v>IX_MD_GC_20</v>
      </c>
      <c r="B4726">
        <v>20</v>
      </c>
      <c r="C4726" t="s">
        <v>48</v>
      </c>
      <c r="D4726">
        <v>1.19431E-2</v>
      </c>
      <c r="E4726" t="s">
        <v>41</v>
      </c>
      <c r="F4726" t="s">
        <v>47</v>
      </c>
    </row>
    <row r="4727" spans="1:6" x14ac:dyDescent="0.25">
      <c r="A4727" t="str">
        <f t="shared" si="73"/>
        <v>IX_MD_GC_22</v>
      </c>
      <c r="B4727">
        <v>22</v>
      </c>
      <c r="C4727" t="s">
        <v>48</v>
      </c>
      <c r="D4727">
        <v>1.28685E-2</v>
      </c>
      <c r="E4727" t="s">
        <v>41</v>
      </c>
      <c r="F4727" t="s">
        <v>47</v>
      </c>
    </row>
    <row r="4728" spans="1:6" x14ac:dyDescent="0.25">
      <c r="A4728" t="str">
        <f t="shared" si="73"/>
        <v>IX_MD_GC_24</v>
      </c>
      <c r="B4728">
        <v>24</v>
      </c>
      <c r="C4728" t="s">
        <v>48</v>
      </c>
      <c r="D4728">
        <v>1.37672E-2</v>
      </c>
      <c r="E4728" t="s">
        <v>41</v>
      </c>
      <c r="F4728" t="s">
        <v>47</v>
      </c>
    </row>
    <row r="4729" spans="1:6" x14ac:dyDescent="0.25">
      <c r="A4729" t="str">
        <f t="shared" si="73"/>
        <v>IX_MD_GC_26</v>
      </c>
      <c r="B4729">
        <v>26</v>
      </c>
      <c r="C4729" t="s">
        <v>48</v>
      </c>
      <c r="D4729">
        <v>1.46263E-2</v>
      </c>
      <c r="E4729" t="s">
        <v>41</v>
      </c>
      <c r="F4729" t="s">
        <v>47</v>
      </c>
    </row>
    <row r="4730" spans="1:6" x14ac:dyDescent="0.25">
      <c r="A4730" t="str">
        <f t="shared" si="73"/>
        <v>IX_MD_GC_28</v>
      </c>
      <c r="B4730">
        <v>28</v>
      </c>
      <c r="C4730" t="s">
        <v>48</v>
      </c>
      <c r="D4730">
        <v>1.5466199999999999E-2</v>
      </c>
      <c r="E4730" t="s">
        <v>41</v>
      </c>
      <c r="F4730" t="s">
        <v>47</v>
      </c>
    </row>
    <row r="4731" spans="1:6" x14ac:dyDescent="0.25">
      <c r="A4731" t="str">
        <f t="shared" si="73"/>
        <v>IX_MD_GC_30</v>
      </c>
      <c r="B4731">
        <v>30</v>
      </c>
      <c r="C4731" t="s">
        <v>48</v>
      </c>
      <c r="D4731">
        <v>1.6274400000000001E-2</v>
      </c>
      <c r="E4731" t="s">
        <v>41</v>
      </c>
      <c r="F4731" t="s">
        <v>47</v>
      </c>
    </row>
    <row r="4732" spans="1:6" x14ac:dyDescent="0.25">
      <c r="A4732" t="str">
        <f t="shared" si="73"/>
        <v>IX_MD_GC_32</v>
      </c>
      <c r="B4732">
        <v>32</v>
      </c>
      <c r="C4732" t="s">
        <v>48</v>
      </c>
      <c r="D4732">
        <v>1.7004399999999999E-2</v>
      </c>
      <c r="E4732" t="s">
        <v>41</v>
      </c>
      <c r="F4732" t="s">
        <v>47</v>
      </c>
    </row>
    <row r="4733" spans="1:6" x14ac:dyDescent="0.25">
      <c r="A4733" t="str">
        <f t="shared" si="73"/>
        <v>IX_MD_GC_34</v>
      </c>
      <c r="B4733">
        <v>34</v>
      </c>
      <c r="C4733" t="s">
        <v>48</v>
      </c>
      <c r="D4733">
        <v>1.7687100000000001E-2</v>
      </c>
      <c r="E4733" t="s">
        <v>41</v>
      </c>
      <c r="F4733" t="s">
        <v>47</v>
      </c>
    </row>
    <row r="4734" spans="1:6" x14ac:dyDescent="0.25">
      <c r="A4734" t="str">
        <f t="shared" si="73"/>
        <v>IX_MD_GC_36</v>
      </c>
      <c r="B4734">
        <v>36</v>
      </c>
      <c r="C4734" t="s">
        <v>48</v>
      </c>
      <c r="D4734">
        <v>1.8335000000000001E-2</v>
      </c>
      <c r="E4734" t="s">
        <v>41</v>
      </c>
      <c r="F4734" t="s">
        <v>47</v>
      </c>
    </row>
    <row r="4735" spans="1:6" x14ac:dyDescent="0.25">
      <c r="A4735" t="str">
        <f t="shared" si="73"/>
        <v>IX_MD_GC_38</v>
      </c>
      <c r="B4735">
        <v>38</v>
      </c>
      <c r="C4735" t="s">
        <v>48</v>
      </c>
      <c r="D4735">
        <v>1.8849999999999999E-2</v>
      </c>
      <c r="E4735" t="s">
        <v>41</v>
      </c>
      <c r="F4735" t="s">
        <v>47</v>
      </c>
    </row>
    <row r="4736" spans="1:6" x14ac:dyDescent="0.25">
      <c r="A4736" t="str">
        <f t="shared" si="73"/>
        <v>IX_MD_GC_40</v>
      </c>
      <c r="B4736">
        <v>40</v>
      </c>
      <c r="C4736" t="s">
        <v>48</v>
      </c>
      <c r="D4736">
        <v>1.92277E-2</v>
      </c>
      <c r="E4736" t="s">
        <v>41</v>
      </c>
      <c r="F4736" t="s">
        <v>47</v>
      </c>
    </row>
    <row r="4737" spans="1:6" x14ac:dyDescent="0.25">
      <c r="A4737" t="str">
        <f t="shared" si="73"/>
        <v>IX_MD_GC_42</v>
      </c>
      <c r="B4737">
        <v>42</v>
      </c>
      <c r="C4737" t="s">
        <v>48</v>
      </c>
      <c r="D4737">
        <v>1.9570199999999999E-2</v>
      </c>
      <c r="E4737" t="s">
        <v>41</v>
      </c>
      <c r="F4737" t="s">
        <v>47</v>
      </c>
    </row>
    <row r="4738" spans="1:6" x14ac:dyDescent="0.25">
      <c r="A4738" t="str">
        <f t="shared" ref="A4738:A4801" si="74">C4738&amp;"_"&amp;E4738&amp;"_"&amp;B4738</f>
        <v>IX_MD_GC_44</v>
      </c>
      <c r="B4738">
        <v>44</v>
      </c>
      <c r="C4738" t="s">
        <v>48</v>
      </c>
      <c r="D4738">
        <v>1.98312E-2</v>
      </c>
      <c r="E4738" t="s">
        <v>41</v>
      </c>
      <c r="F4738" t="s">
        <v>47</v>
      </c>
    </row>
    <row r="4739" spans="1:6" x14ac:dyDescent="0.25">
      <c r="A4739" t="str">
        <f t="shared" si="74"/>
        <v>IX_MD_GC_46</v>
      </c>
      <c r="B4739">
        <v>46</v>
      </c>
      <c r="C4739" t="s">
        <v>48</v>
      </c>
      <c r="D4739">
        <v>1.9963399999999999E-2</v>
      </c>
      <c r="E4739" t="s">
        <v>41</v>
      </c>
      <c r="F4739" t="s">
        <v>47</v>
      </c>
    </row>
    <row r="4740" spans="1:6" x14ac:dyDescent="0.25">
      <c r="A4740" t="str">
        <f t="shared" si="74"/>
        <v>IX_MD_GC_48</v>
      </c>
      <c r="B4740">
        <v>48</v>
      </c>
      <c r="C4740" t="s">
        <v>48</v>
      </c>
      <c r="D4740">
        <v>1.9949600000000001E-2</v>
      </c>
      <c r="E4740" t="s">
        <v>41</v>
      </c>
      <c r="F4740" t="s">
        <v>47</v>
      </c>
    </row>
    <row r="4741" spans="1:6" x14ac:dyDescent="0.25">
      <c r="A4741" t="str">
        <f t="shared" si="74"/>
        <v>IX_MD_GC_50</v>
      </c>
      <c r="B4741">
        <v>50</v>
      </c>
      <c r="C4741" t="s">
        <v>48</v>
      </c>
      <c r="D4741">
        <v>1.9837299999999999E-2</v>
      </c>
      <c r="E4741" t="s">
        <v>41</v>
      </c>
      <c r="F4741" t="s">
        <v>47</v>
      </c>
    </row>
    <row r="4742" spans="1:6" x14ac:dyDescent="0.25">
      <c r="A4742" t="str">
        <f t="shared" si="74"/>
        <v>IX_MD_GC_52</v>
      </c>
      <c r="B4742">
        <v>52</v>
      </c>
      <c r="C4742" t="s">
        <v>48</v>
      </c>
      <c r="D4742">
        <v>1.9606599999999998E-2</v>
      </c>
      <c r="E4742" t="s">
        <v>41</v>
      </c>
      <c r="F4742" t="s">
        <v>47</v>
      </c>
    </row>
    <row r="4743" spans="1:6" x14ac:dyDescent="0.25">
      <c r="A4743" t="str">
        <f t="shared" si="74"/>
        <v>IX_MD_GC_54</v>
      </c>
      <c r="B4743">
        <v>54</v>
      </c>
      <c r="C4743" t="s">
        <v>48</v>
      </c>
      <c r="D4743">
        <v>1.9288900000000001E-2</v>
      </c>
      <c r="E4743" t="s">
        <v>41</v>
      </c>
      <c r="F4743" t="s">
        <v>47</v>
      </c>
    </row>
    <row r="4744" spans="1:6" x14ac:dyDescent="0.25">
      <c r="A4744" t="str">
        <f t="shared" si="74"/>
        <v>IX_MD_GC_56</v>
      </c>
      <c r="B4744">
        <v>56</v>
      </c>
      <c r="C4744" t="s">
        <v>48</v>
      </c>
      <c r="D4744">
        <v>1.88925E-2</v>
      </c>
      <c r="E4744" t="s">
        <v>41</v>
      </c>
      <c r="F4744" t="s">
        <v>47</v>
      </c>
    </row>
    <row r="4745" spans="1:6" x14ac:dyDescent="0.25">
      <c r="A4745" t="str">
        <f t="shared" si="74"/>
        <v>IX_MD_GC_58</v>
      </c>
      <c r="B4745">
        <v>58</v>
      </c>
      <c r="C4745" t="s">
        <v>48</v>
      </c>
      <c r="D4745">
        <v>1.8405600000000001E-2</v>
      </c>
      <c r="E4745" t="s">
        <v>41</v>
      </c>
      <c r="F4745" t="s">
        <v>47</v>
      </c>
    </row>
    <row r="4746" spans="1:6" x14ac:dyDescent="0.25">
      <c r="A4746" t="str">
        <f t="shared" si="74"/>
        <v>IX_MD_GC_60</v>
      </c>
      <c r="B4746">
        <v>60</v>
      </c>
      <c r="C4746" t="s">
        <v>48</v>
      </c>
      <c r="D4746">
        <v>1.7836500000000002E-2</v>
      </c>
      <c r="E4746" t="s">
        <v>41</v>
      </c>
      <c r="F4746" t="s">
        <v>47</v>
      </c>
    </row>
    <row r="4747" spans="1:6" x14ac:dyDescent="0.25">
      <c r="A4747" t="str">
        <f t="shared" si="74"/>
        <v>IX_MD_GC_62</v>
      </c>
      <c r="B4747">
        <v>62</v>
      </c>
      <c r="C4747" t="s">
        <v>48</v>
      </c>
      <c r="D4747">
        <v>1.7161300000000001E-2</v>
      </c>
      <c r="E4747" t="s">
        <v>41</v>
      </c>
      <c r="F4747" t="s">
        <v>47</v>
      </c>
    </row>
    <row r="4748" spans="1:6" x14ac:dyDescent="0.25">
      <c r="A4748" t="str">
        <f t="shared" si="74"/>
        <v>IX_MD_GC_64</v>
      </c>
      <c r="B4748">
        <v>64</v>
      </c>
      <c r="C4748" t="s">
        <v>48</v>
      </c>
      <c r="D4748">
        <v>1.6468099999999999E-2</v>
      </c>
      <c r="E4748" t="s">
        <v>41</v>
      </c>
      <c r="F4748" t="s">
        <v>47</v>
      </c>
    </row>
    <row r="4749" spans="1:6" x14ac:dyDescent="0.25">
      <c r="A4749" t="str">
        <f t="shared" si="74"/>
        <v>IX_MD_GC_66</v>
      </c>
      <c r="B4749">
        <v>66</v>
      </c>
      <c r="C4749" t="s">
        <v>48</v>
      </c>
      <c r="D4749">
        <v>1.5764299999999998E-2</v>
      </c>
      <c r="E4749" t="s">
        <v>41</v>
      </c>
      <c r="F4749" t="s">
        <v>47</v>
      </c>
    </row>
    <row r="4750" spans="1:6" x14ac:dyDescent="0.25">
      <c r="A4750" t="str">
        <f t="shared" si="74"/>
        <v>IX_MD_GC_68</v>
      </c>
      <c r="B4750">
        <v>68</v>
      </c>
      <c r="C4750" t="s">
        <v>48</v>
      </c>
      <c r="D4750">
        <v>1.50165E-2</v>
      </c>
      <c r="E4750" t="s">
        <v>41</v>
      </c>
      <c r="F4750" t="s">
        <v>47</v>
      </c>
    </row>
    <row r="4751" spans="1:6" x14ac:dyDescent="0.25">
      <c r="A4751" t="str">
        <f t="shared" si="74"/>
        <v>IX_MD_GC_70</v>
      </c>
      <c r="B4751">
        <v>70</v>
      </c>
      <c r="C4751" t="s">
        <v>48</v>
      </c>
      <c r="D4751">
        <v>1.4246E-2</v>
      </c>
      <c r="E4751" t="s">
        <v>41</v>
      </c>
      <c r="F4751" t="s">
        <v>47</v>
      </c>
    </row>
    <row r="4752" spans="1:6" x14ac:dyDescent="0.25">
      <c r="A4752" t="str">
        <f t="shared" si="74"/>
        <v>IX_MD_GC_72</v>
      </c>
      <c r="B4752">
        <v>72</v>
      </c>
      <c r="C4752" t="s">
        <v>48</v>
      </c>
      <c r="D4752">
        <v>1.3476699999999999E-2</v>
      </c>
      <c r="E4752" t="s">
        <v>41</v>
      </c>
      <c r="F4752" t="s">
        <v>47</v>
      </c>
    </row>
    <row r="4753" spans="1:6" x14ac:dyDescent="0.25">
      <c r="A4753" t="str">
        <f t="shared" si="74"/>
        <v>IX_MD_GC_74</v>
      </c>
      <c r="B4753">
        <v>74</v>
      </c>
      <c r="C4753" t="s">
        <v>48</v>
      </c>
      <c r="D4753">
        <v>1.27346E-2</v>
      </c>
      <c r="E4753" t="s">
        <v>41</v>
      </c>
      <c r="F4753" t="s">
        <v>47</v>
      </c>
    </row>
    <row r="4754" spans="1:6" x14ac:dyDescent="0.25">
      <c r="A4754" t="str">
        <f t="shared" si="74"/>
        <v>IX_MD_GC_76</v>
      </c>
      <c r="B4754">
        <v>76</v>
      </c>
      <c r="C4754" t="s">
        <v>48</v>
      </c>
      <c r="D4754">
        <v>1.19994E-2</v>
      </c>
      <c r="E4754" t="s">
        <v>41</v>
      </c>
      <c r="F4754" t="s">
        <v>47</v>
      </c>
    </row>
    <row r="4755" spans="1:6" x14ac:dyDescent="0.25">
      <c r="A4755" t="str">
        <f t="shared" si="74"/>
        <v>IX_MD_GC_78</v>
      </c>
      <c r="B4755">
        <v>78</v>
      </c>
      <c r="C4755" t="s">
        <v>48</v>
      </c>
      <c r="D4755">
        <v>1.12897E-2</v>
      </c>
      <c r="E4755" t="s">
        <v>41</v>
      </c>
      <c r="F4755" t="s">
        <v>47</v>
      </c>
    </row>
    <row r="4756" spans="1:6" x14ac:dyDescent="0.25">
      <c r="A4756" t="str">
        <f t="shared" si="74"/>
        <v>IX_MD_GC_80</v>
      </c>
      <c r="B4756">
        <v>80</v>
      </c>
      <c r="C4756" t="s">
        <v>48</v>
      </c>
      <c r="D4756">
        <v>1.0629E-2</v>
      </c>
      <c r="E4756" t="s">
        <v>41</v>
      </c>
      <c r="F4756" t="s">
        <v>47</v>
      </c>
    </row>
    <row r="4757" spans="1:6" x14ac:dyDescent="0.25">
      <c r="A4757" t="str">
        <f t="shared" si="74"/>
        <v>IX_MD_GC_82</v>
      </c>
      <c r="B4757">
        <v>82</v>
      </c>
      <c r="C4757" t="s">
        <v>48</v>
      </c>
      <c r="D4757">
        <v>1.00112E-2</v>
      </c>
      <c r="E4757" t="s">
        <v>41</v>
      </c>
      <c r="F4757" t="s">
        <v>47</v>
      </c>
    </row>
    <row r="4758" spans="1:6" x14ac:dyDescent="0.25">
      <c r="A4758" t="str">
        <f t="shared" si="74"/>
        <v>IX_MD_GC_84</v>
      </c>
      <c r="B4758">
        <v>84</v>
      </c>
      <c r="C4758" t="s">
        <v>48</v>
      </c>
      <c r="D4758">
        <v>9.4111000000000004E-3</v>
      </c>
      <c r="E4758" t="s">
        <v>41</v>
      </c>
      <c r="F4758" t="s">
        <v>47</v>
      </c>
    </row>
    <row r="4759" spans="1:6" x14ac:dyDescent="0.25">
      <c r="A4759" t="str">
        <f t="shared" si="74"/>
        <v>IX_MD_GC_86</v>
      </c>
      <c r="B4759">
        <v>86</v>
      </c>
      <c r="C4759" t="s">
        <v>48</v>
      </c>
      <c r="D4759">
        <v>8.8074999999999994E-3</v>
      </c>
      <c r="E4759" t="s">
        <v>41</v>
      </c>
      <c r="F4759" t="s">
        <v>47</v>
      </c>
    </row>
    <row r="4760" spans="1:6" x14ac:dyDescent="0.25">
      <c r="A4760" t="str">
        <f t="shared" si="74"/>
        <v>IX_MD_GC_88</v>
      </c>
      <c r="B4760">
        <v>88</v>
      </c>
      <c r="C4760" t="s">
        <v>48</v>
      </c>
      <c r="D4760">
        <v>8.2515999999999996E-3</v>
      </c>
      <c r="E4760" t="s">
        <v>41</v>
      </c>
      <c r="F4760" t="s">
        <v>47</v>
      </c>
    </row>
    <row r="4761" spans="1:6" x14ac:dyDescent="0.25">
      <c r="A4761" t="str">
        <f t="shared" si="74"/>
        <v>IX_MD_GC_90</v>
      </c>
      <c r="B4761">
        <v>90</v>
      </c>
      <c r="C4761" t="s">
        <v>48</v>
      </c>
      <c r="D4761">
        <v>7.7520000000000002E-3</v>
      </c>
      <c r="E4761" t="s">
        <v>41</v>
      </c>
      <c r="F4761" t="s">
        <v>47</v>
      </c>
    </row>
    <row r="4762" spans="1:6" x14ac:dyDescent="0.25">
      <c r="A4762" t="str">
        <f t="shared" si="74"/>
        <v>IX_MD_GC_92</v>
      </c>
      <c r="B4762">
        <v>92</v>
      </c>
      <c r="C4762" t="s">
        <v>48</v>
      </c>
      <c r="D4762">
        <v>7.2927000000000001E-3</v>
      </c>
      <c r="E4762" t="s">
        <v>41</v>
      </c>
      <c r="F4762" t="s">
        <v>47</v>
      </c>
    </row>
    <row r="4763" spans="1:6" x14ac:dyDescent="0.25">
      <c r="A4763" t="str">
        <f t="shared" si="74"/>
        <v>IX_MD_GC_94</v>
      </c>
      <c r="B4763">
        <v>94</v>
      </c>
      <c r="C4763" t="s">
        <v>48</v>
      </c>
      <c r="D4763">
        <v>6.8945999999999999E-3</v>
      </c>
      <c r="E4763" t="s">
        <v>41</v>
      </c>
      <c r="F4763" t="s">
        <v>47</v>
      </c>
    </row>
    <row r="4764" spans="1:6" x14ac:dyDescent="0.25">
      <c r="A4764" t="str">
        <f t="shared" si="74"/>
        <v>IX_MD_GC_96</v>
      </c>
      <c r="B4764">
        <v>96</v>
      </c>
      <c r="C4764" t="s">
        <v>48</v>
      </c>
      <c r="D4764">
        <v>6.5379000000000001E-3</v>
      </c>
      <c r="E4764" t="s">
        <v>41</v>
      </c>
      <c r="F4764" t="s">
        <v>47</v>
      </c>
    </row>
    <row r="4765" spans="1:6" x14ac:dyDescent="0.25">
      <c r="A4765" t="str">
        <f t="shared" si="74"/>
        <v>IX_MD_GC_98</v>
      </c>
      <c r="B4765">
        <v>98</v>
      </c>
      <c r="C4765" t="s">
        <v>48</v>
      </c>
      <c r="D4765">
        <v>6.2303000000000002E-3</v>
      </c>
      <c r="E4765" t="s">
        <v>41</v>
      </c>
      <c r="F4765" t="s">
        <v>47</v>
      </c>
    </row>
    <row r="4766" spans="1:6" x14ac:dyDescent="0.25">
      <c r="A4766" t="str">
        <f t="shared" si="74"/>
        <v>IX_MD_GC_100</v>
      </c>
      <c r="B4766">
        <v>100</v>
      </c>
      <c r="C4766" t="s">
        <v>48</v>
      </c>
      <c r="D4766">
        <v>5.9756999999999996E-3</v>
      </c>
      <c r="E4766" t="s">
        <v>41</v>
      </c>
      <c r="F4766" t="s">
        <v>47</v>
      </c>
    </row>
    <row r="4767" spans="1:6" x14ac:dyDescent="0.25">
      <c r="A4767" t="str">
        <f t="shared" si="74"/>
        <v>IX_MD_GC_102</v>
      </c>
      <c r="B4767">
        <v>102</v>
      </c>
      <c r="C4767" t="s">
        <v>48</v>
      </c>
      <c r="D4767">
        <v>5.7838000000000004E-3</v>
      </c>
      <c r="E4767" t="s">
        <v>41</v>
      </c>
      <c r="F4767" t="s">
        <v>47</v>
      </c>
    </row>
    <row r="4768" spans="1:6" x14ac:dyDescent="0.25">
      <c r="A4768" t="str">
        <f t="shared" si="74"/>
        <v>IX_MD_GC_104</v>
      </c>
      <c r="B4768">
        <v>104</v>
      </c>
      <c r="C4768" t="s">
        <v>48</v>
      </c>
      <c r="D4768">
        <v>5.6569000000000003E-3</v>
      </c>
      <c r="E4768" t="s">
        <v>41</v>
      </c>
      <c r="F4768" t="s">
        <v>47</v>
      </c>
    </row>
    <row r="4769" spans="1:6" x14ac:dyDescent="0.25">
      <c r="A4769" t="str">
        <f t="shared" si="74"/>
        <v>IX_MD_GC_106</v>
      </c>
      <c r="B4769">
        <v>106</v>
      </c>
      <c r="C4769" t="s">
        <v>48</v>
      </c>
      <c r="D4769">
        <v>5.5681000000000003E-3</v>
      </c>
      <c r="E4769" t="s">
        <v>41</v>
      </c>
      <c r="F4769" t="s">
        <v>47</v>
      </c>
    </row>
    <row r="4770" spans="1:6" x14ac:dyDescent="0.25">
      <c r="A4770" t="str">
        <f t="shared" si="74"/>
        <v>IX_MD_GC_108</v>
      </c>
      <c r="B4770">
        <v>108</v>
      </c>
      <c r="C4770" t="s">
        <v>48</v>
      </c>
      <c r="D4770">
        <v>5.4973000000000001E-3</v>
      </c>
      <c r="E4770" t="s">
        <v>41</v>
      </c>
      <c r="F4770" t="s">
        <v>47</v>
      </c>
    </row>
    <row r="4771" spans="1:6" x14ac:dyDescent="0.25">
      <c r="A4771" t="str">
        <f t="shared" si="74"/>
        <v>IX_MD_GC_110</v>
      </c>
      <c r="B4771">
        <v>110</v>
      </c>
      <c r="C4771" t="s">
        <v>48</v>
      </c>
      <c r="D4771">
        <v>5.4837999999999996E-3</v>
      </c>
      <c r="E4771" t="s">
        <v>41</v>
      </c>
      <c r="F4771" t="s">
        <v>47</v>
      </c>
    </row>
    <row r="4772" spans="1:6" x14ac:dyDescent="0.25">
      <c r="A4772" t="str">
        <f t="shared" si="74"/>
        <v>IX_MD_GC_112</v>
      </c>
      <c r="B4772">
        <v>112</v>
      </c>
      <c r="C4772" t="s">
        <v>48</v>
      </c>
      <c r="D4772">
        <v>5.5319000000000002E-3</v>
      </c>
      <c r="E4772" t="s">
        <v>41</v>
      </c>
      <c r="F4772" t="s">
        <v>47</v>
      </c>
    </row>
    <row r="4773" spans="1:6" x14ac:dyDescent="0.25">
      <c r="A4773" t="str">
        <f t="shared" si="74"/>
        <v>IX_MD_GC_114</v>
      </c>
      <c r="B4773">
        <v>114</v>
      </c>
      <c r="C4773" t="s">
        <v>48</v>
      </c>
      <c r="D4773">
        <v>5.5954999999999998E-3</v>
      </c>
      <c r="E4773" t="s">
        <v>41</v>
      </c>
      <c r="F4773" t="s">
        <v>47</v>
      </c>
    </row>
    <row r="4774" spans="1:6" x14ac:dyDescent="0.25">
      <c r="A4774" t="str">
        <f t="shared" si="74"/>
        <v>IX_MD_GC_116</v>
      </c>
      <c r="B4774">
        <v>116</v>
      </c>
      <c r="C4774" t="s">
        <v>48</v>
      </c>
      <c r="D4774">
        <v>5.6576999999999999E-3</v>
      </c>
      <c r="E4774" t="s">
        <v>41</v>
      </c>
      <c r="F4774" t="s">
        <v>47</v>
      </c>
    </row>
    <row r="4775" spans="1:6" x14ac:dyDescent="0.25">
      <c r="A4775" t="str">
        <f t="shared" si="74"/>
        <v>IX_MD_GC_118</v>
      </c>
      <c r="B4775">
        <v>118</v>
      </c>
      <c r="C4775" t="s">
        <v>48</v>
      </c>
      <c r="D4775">
        <v>5.7225000000000002E-3</v>
      </c>
      <c r="E4775" t="s">
        <v>41</v>
      </c>
      <c r="F4775" t="s">
        <v>47</v>
      </c>
    </row>
    <row r="4776" spans="1:6" x14ac:dyDescent="0.25">
      <c r="A4776" t="str">
        <f t="shared" si="74"/>
        <v>IX_MD_GC_120</v>
      </c>
      <c r="B4776">
        <v>120</v>
      </c>
      <c r="C4776" t="s">
        <v>48</v>
      </c>
      <c r="D4776">
        <v>5.7894000000000001E-3</v>
      </c>
      <c r="E4776" t="s">
        <v>41</v>
      </c>
      <c r="F4776" t="s">
        <v>47</v>
      </c>
    </row>
    <row r="4777" spans="1:6" x14ac:dyDescent="0.25">
      <c r="A4777" t="str">
        <f t="shared" si="74"/>
        <v>IX_MD_GC_122</v>
      </c>
      <c r="B4777">
        <v>122</v>
      </c>
      <c r="C4777" t="s">
        <v>48</v>
      </c>
      <c r="D4777">
        <v>5.8674E-3</v>
      </c>
      <c r="E4777" t="s">
        <v>41</v>
      </c>
      <c r="F4777" t="s">
        <v>47</v>
      </c>
    </row>
    <row r="4778" spans="1:6" x14ac:dyDescent="0.25">
      <c r="A4778" t="str">
        <f t="shared" si="74"/>
        <v>IX_MD_GC_124</v>
      </c>
      <c r="B4778">
        <v>124</v>
      </c>
      <c r="C4778" t="s">
        <v>48</v>
      </c>
      <c r="D4778">
        <v>5.9595000000000004E-3</v>
      </c>
      <c r="E4778" t="s">
        <v>41</v>
      </c>
      <c r="F4778" t="s">
        <v>47</v>
      </c>
    </row>
    <row r="4779" spans="1:6" x14ac:dyDescent="0.25">
      <c r="A4779" t="str">
        <f t="shared" si="74"/>
        <v>IX_MD_GC_126</v>
      </c>
      <c r="B4779">
        <v>126</v>
      </c>
      <c r="C4779" t="s">
        <v>48</v>
      </c>
      <c r="D4779">
        <v>6.0527000000000003E-3</v>
      </c>
      <c r="E4779" t="s">
        <v>41</v>
      </c>
      <c r="F4779" t="s">
        <v>47</v>
      </c>
    </row>
    <row r="4780" spans="1:6" x14ac:dyDescent="0.25">
      <c r="A4780" t="str">
        <f t="shared" si="74"/>
        <v>IX_MD_GC_128</v>
      </c>
      <c r="B4780">
        <v>128</v>
      </c>
      <c r="C4780" t="s">
        <v>48</v>
      </c>
      <c r="D4780">
        <v>6.1704999999999998E-3</v>
      </c>
      <c r="E4780" t="s">
        <v>41</v>
      </c>
      <c r="F4780" t="s">
        <v>47</v>
      </c>
    </row>
    <row r="4781" spans="1:6" x14ac:dyDescent="0.25">
      <c r="A4781" t="str">
        <f t="shared" si="74"/>
        <v>IX_MD_GC_130</v>
      </c>
      <c r="B4781">
        <v>130</v>
      </c>
      <c r="C4781" t="s">
        <v>48</v>
      </c>
      <c r="D4781">
        <v>6.2909999999999997E-3</v>
      </c>
      <c r="E4781" t="s">
        <v>41</v>
      </c>
      <c r="F4781" t="s">
        <v>47</v>
      </c>
    </row>
    <row r="4782" spans="1:6" x14ac:dyDescent="0.25">
      <c r="A4782" t="str">
        <f t="shared" si="74"/>
        <v>IX_MD_GC_132</v>
      </c>
      <c r="B4782">
        <v>132</v>
      </c>
      <c r="C4782" t="s">
        <v>48</v>
      </c>
      <c r="D4782">
        <v>6.4073999999999997E-3</v>
      </c>
      <c r="E4782" t="s">
        <v>41</v>
      </c>
      <c r="F4782" t="s">
        <v>47</v>
      </c>
    </row>
    <row r="4783" spans="1:6" x14ac:dyDescent="0.25">
      <c r="A4783" t="str">
        <f t="shared" si="74"/>
        <v>IX_MD_GC_134</v>
      </c>
      <c r="B4783">
        <v>134</v>
      </c>
      <c r="C4783" t="s">
        <v>48</v>
      </c>
      <c r="D4783">
        <v>6.5246999999999996E-3</v>
      </c>
      <c r="E4783" t="s">
        <v>41</v>
      </c>
      <c r="F4783" t="s">
        <v>47</v>
      </c>
    </row>
    <row r="4784" spans="1:6" x14ac:dyDescent="0.25">
      <c r="A4784" t="str">
        <f t="shared" si="74"/>
        <v>IX_MD_GC_136</v>
      </c>
      <c r="B4784">
        <v>136</v>
      </c>
      <c r="C4784" t="s">
        <v>48</v>
      </c>
      <c r="D4784">
        <v>6.6296999999999997E-3</v>
      </c>
      <c r="E4784" t="s">
        <v>41</v>
      </c>
      <c r="F4784" t="s">
        <v>47</v>
      </c>
    </row>
    <row r="4785" spans="1:6" x14ac:dyDescent="0.25">
      <c r="A4785" t="str">
        <f t="shared" si="74"/>
        <v>IX_MD_GC_138</v>
      </c>
      <c r="B4785">
        <v>138</v>
      </c>
      <c r="C4785" t="s">
        <v>48</v>
      </c>
      <c r="D4785">
        <v>6.7215E-3</v>
      </c>
      <c r="E4785" t="s">
        <v>41</v>
      </c>
      <c r="F4785" t="s">
        <v>47</v>
      </c>
    </row>
    <row r="4786" spans="1:6" x14ac:dyDescent="0.25">
      <c r="A4786" t="str">
        <f t="shared" si="74"/>
        <v>IX_MD_GC_140</v>
      </c>
      <c r="B4786">
        <v>140</v>
      </c>
      <c r="C4786" t="s">
        <v>48</v>
      </c>
      <c r="D4786">
        <v>6.7917999999999997E-3</v>
      </c>
      <c r="E4786" t="s">
        <v>41</v>
      </c>
      <c r="F4786" t="s">
        <v>47</v>
      </c>
    </row>
    <row r="4787" spans="1:6" x14ac:dyDescent="0.25">
      <c r="A4787" t="str">
        <f t="shared" si="74"/>
        <v>IX_MD_GC_142</v>
      </c>
      <c r="B4787">
        <v>142</v>
      </c>
      <c r="C4787" t="s">
        <v>48</v>
      </c>
      <c r="D4787">
        <v>6.8409999999999999E-3</v>
      </c>
      <c r="E4787" t="s">
        <v>41</v>
      </c>
      <c r="F4787" t="s">
        <v>47</v>
      </c>
    </row>
    <row r="4788" spans="1:6" x14ac:dyDescent="0.25">
      <c r="A4788" t="str">
        <f t="shared" si="74"/>
        <v>IX_MD_GC_144</v>
      </c>
      <c r="B4788">
        <v>144</v>
      </c>
      <c r="C4788" t="s">
        <v>48</v>
      </c>
      <c r="D4788">
        <v>6.8481000000000002E-3</v>
      </c>
      <c r="E4788" t="s">
        <v>41</v>
      </c>
      <c r="F4788" t="s">
        <v>47</v>
      </c>
    </row>
    <row r="4789" spans="1:6" x14ac:dyDescent="0.25">
      <c r="A4789" t="str">
        <f t="shared" si="74"/>
        <v>IX_MD_GC_146</v>
      </c>
      <c r="B4789">
        <v>146</v>
      </c>
      <c r="C4789" t="s">
        <v>48</v>
      </c>
      <c r="D4789">
        <v>6.8389999999999996E-3</v>
      </c>
      <c r="E4789" t="s">
        <v>41</v>
      </c>
      <c r="F4789" t="s">
        <v>47</v>
      </c>
    </row>
    <row r="4790" spans="1:6" x14ac:dyDescent="0.25">
      <c r="A4790" t="str">
        <f t="shared" si="74"/>
        <v>IX_MD_GC_148</v>
      </c>
      <c r="B4790">
        <v>148</v>
      </c>
      <c r="C4790" t="s">
        <v>48</v>
      </c>
      <c r="D4790">
        <v>6.7853000000000002E-3</v>
      </c>
      <c r="E4790" t="s">
        <v>41</v>
      </c>
      <c r="F4790" t="s">
        <v>47</v>
      </c>
    </row>
    <row r="4791" spans="1:6" x14ac:dyDescent="0.25">
      <c r="A4791" t="str">
        <f t="shared" si="74"/>
        <v>IX_MD_GC_150</v>
      </c>
      <c r="B4791">
        <v>150</v>
      </c>
      <c r="C4791" t="s">
        <v>48</v>
      </c>
      <c r="D4791">
        <v>6.7086999999999997E-3</v>
      </c>
      <c r="E4791" t="s">
        <v>41</v>
      </c>
      <c r="F4791" t="s">
        <v>47</v>
      </c>
    </row>
    <row r="4792" spans="1:6" x14ac:dyDescent="0.25">
      <c r="A4792" t="str">
        <f t="shared" si="74"/>
        <v>IX_MD_GC_152</v>
      </c>
      <c r="B4792">
        <v>152</v>
      </c>
      <c r="C4792" t="s">
        <v>48</v>
      </c>
      <c r="D4792">
        <v>6.5798999999999996E-3</v>
      </c>
      <c r="E4792" t="s">
        <v>41</v>
      </c>
      <c r="F4792" t="s">
        <v>47</v>
      </c>
    </row>
    <row r="4793" spans="1:6" x14ac:dyDescent="0.25">
      <c r="A4793" t="str">
        <f t="shared" si="74"/>
        <v>IX_MD_GC_154</v>
      </c>
      <c r="B4793">
        <v>154</v>
      </c>
      <c r="C4793" t="s">
        <v>48</v>
      </c>
      <c r="D4793">
        <v>6.3610999999999997E-3</v>
      </c>
      <c r="E4793" t="s">
        <v>41</v>
      </c>
      <c r="F4793" t="s">
        <v>47</v>
      </c>
    </row>
    <row r="4794" spans="1:6" x14ac:dyDescent="0.25">
      <c r="A4794" t="str">
        <f t="shared" si="74"/>
        <v>IX_MD_GC_156</v>
      </c>
      <c r="B4794">
        <v>156</v>
      </c>
      <c r="C4794" t="s">
        <v>48</v>
      </c>
      <c r="D4794">
        <v>6.1253999999999996E-3</v>
      </c>
      <c r="E4794" t="s">
        <v>41</v>
      </c>
      <c r="F4794" t="s">
        <v>47</v>
      </c>
    </row>
    <row r="4795" spans="1:6" x14ac:dyDescent="0.25">
      <c r="A4795" t="str">
        <f t="shared" si="74"/>
        <v>IX_MD_GC_158</v>
      </c>
      <c r="B4795">
        <v>158</v>
      </c>
      <c r="C4795" t="s">
        <v>48</v>
      </c>
      <c r="D4795">
        <v>5.8847999999999999E-3</v>
      </c>
      <c r="E4795" t="s">
        <v>41</v>
      </c>
      <c r="F4795" t="s">
        <v>47</v>
      </c>
    </row>
    <row r="4796" spans="1:6" x14ac:dyDescent="0.25">
      <c r="A4796" t="str">
        <f t="shared" si="74"/>
        <v>IX_MD_GC_160</v>
      </c>
      <c r="B4796">
        <v>160</v>
      </c>
      <c r="C4796" t="s">
        <v>48</v>
      </c>
      <c r="D4796">
        <v>5.6506999999999998E-3</v>
      </c>
      <c r="E4796" t="s">
        <v>41</v>
      </c>
      <c r="F4796" t="s">
        <v>47</v>
      </c>
    </row>
    <row r="4797" spans="1:6" x14ac:dyDescent="0.25">
      <c r="A4797" t="str">
        <f t="shared" si="74"/>
        <v>IX_MD_GC_162</v>
      </c>
      <c r="B4797">
        <v>162</v>
      </c>
      <c r="C4797" t="s">
        <v>48</v>
      </c>
      <c r="D4797">
        <v>5.3828000000000001E-3</v>
      </c>
      <c r="E4797" t="s">
        <v>41</v>
      </c>
      <c r="F4797" t="s">
        <v>47</v>
      </c>
    </row>
    <row r="4798" spans="1:6" x14ac:dyDescent="0.25">
      <c r="A4798" t="str">
        <f t="shared" si="74"/>
        <v>IX_MD_GC_164</v>
      </c>
      <c r="B4798">
        <v>164</v>
      </c>
      <c r="C4798" t="s">
        <v>48</v>
      </c>
      <c r="D4798">
        <v>5.1070999999999998E-3</v>
      </c>
      <c r="E4798" t="s">
        <v>41</v>
      </c>
      <c r="F4798" t="s">
        <v>47</v>
      </c>
    </row>
    <row r="4799" spans="1:6" x14ac:dyDescent="0.25">
      <c r="A4799" t="str">
        <f t="shared" si="74"/>
        <v>IX_MD_GC_166</v>
      </c>
      <c r="B4799">
        <v>166</v>
      </c>
      <c r="C4799" t="s">
        <v>48</v>
      </c>
      <c r="D4799">
        <v>4.8333999999999998E-3</v>
      </c>
      <c r="E4799" t="s">
        <v>41</v>
      </c>
      <c r="F4799" t="s">
        <v>47</v>
      </c>
    </row>
    <row r="4800" spans="1:6" x14ac:dyDescent="0.25">
      <c r="A4800" t="str">
        <f t="shared" si="74"/>
        <v>IX_MD_GC_168</v>
      </c>
      <c r="B4800">
        <v>168</v>
      </c>
      <c r="C4800" t="s">
        <v>48</v>
      </c>
      <c r="D4800">
        <v>4.5611000000000002E-3</v>
      </c>
      <c r="E4800" t="s">
        <v>41</v>
      </c>
      <c r="F4800" t="s">
        <v>47</v>
      </c>
    </row>
    <row r="4801" spans="1:6" x14ac:dyDescent="0.25">
      <c r="A4801" t="str">
        <f t="shared" si="74"/>
        <v>IX_MD_GC_170</v>
      </c>
      <c r="B4801">
        <v>170</v>
      </c>
      <c r="C4801" t="s">
        <v>48</v>
      </c>
      <c r="D4801">
        <v>4.2963999999999997E-3</v>
      </c>
      <c r="E4801" t="s">
        <v>41</v>
      </c>
      <c r="F4801" t="s">
        <v>47</v>
      </c>
    </row>
    <row r="4802" spans="1:6" x14ac:dyDescent="0.25">
      <c r="A4802" t="str">
        <f t="shared" ref="A4802:A4865" si="75">C4802&amp;"_"&amp;E4802&amp;"_"&amp;B4802</f>
        <v>IX_MD_GC_172</v>
      </c>
      <c r="B4802">
        <v>172</v>
      </c>
      <c r="C4802" t="s">
        <v>48</v>
      </c>
      <c r="D4802">
        <v>4.0390000000000001E-3</v>
      </c>
      <c r="E4802" t="s">
        <v>41</v>
      </c>
      <c r="F4802" t="s">
        <v>47</v>
      </c>
    </row>
    <row r="4803" spans="1:6" x14ac:dyDescent="0.25">
      <c r="A4803" t="str">
        <f t="shared" si="75"/>
        <v>IX_MD_GC_174</v>
      </c>
      <c r="B4803">
        <v>174</v>
      </c>
      <c r="C4803" t="s">
        <v>48</v>
      </c>
      <c r="D4803">
        <v>3.7916E-3</v>
      </c>
      <c r="E4803" t="s">
        <v>41</v>
      </c>
      <c r="F4803" t="s">
        <v>47</v>
      </c>
    </row>
    <row r="4804" spans="1:6" x14ac:dyDescent="0.25">
      <c r="A4804" t="str">
        <f t="shared" si="75"/>
        <v>IX_MD_GC_176</v>
      </c>
      <c r="B4804">
        <v>176</v>
      </c>
      <c r="C4804" t="s">
        <v>48</v>
      </c>
      <c r="D4804">
        <v>3.5473000000000002E-3</v>
      </c>
      <c r="E4804" t="s">
        <v>41</v>
      </c>
      <c r="F4804" t="s">
        <v>47</v>
      </c>
    </row>
    <row r="4805" spans="1:6" x14ac:dyDescent="0.25">
      <c r="A4805" t="str">
        <f t="shared" si="75"/>
        <v>IX_MD_GC_178</v>
      </c>
      <c r="B4805">
        <v>178</v>
      </c>
      <c r="C4805" t="s">
        <v>48</v>
      </c>
      <c r="D4805">
        <v>3.3056000000000001E-3</v>
      </c>
      <c r="E4805" t="s">
        <v>41</v>
      </c>
      <c r="F4805" t="s">
        <v>47</v>
      </c>
    </row>
    <row r="4806" spans="1:6" x14ac:dyDescent="0.25">
      <c r="A4806" t="str">
        <f t="shared" si="75"/>
        <v>IX_MD_GC_180</v>
      </c>
      <c r="B4806">
        <v>180</v>
      </c>
      <c r="C4806" t="s">
        <v>48</v>
      </c>
      <c r="D4806">
        <v>3.0820999999999999E-3</v>
      </c>
      <c r="E4806" t="s">
        <v>41</v>
      </c>
      <c r="F4806" t="s">
        <v>47</v>
      </c>
    </row>
    <row r="4807" spans="1:6" x14ac:dyDescent="0.25">
      <c r="A4807" t="str">
        <f t="shared" si="75"/>
        <v>IX_MD_GC_182</v>
      </c>
      <c r="B4807">
        <v>182</v>
      </c>
      <c r="C4807" t="s">
        <v>48</v>
      </c>
      <c r="D4807">
        <v>2.8877E-3</v>
      </c>
      <c r="E4807" t="s">
        <v>41</v>
      </c>
      <c r="F4807" t="s">
        <v>47</v>
      </c>
    </row>
    <row r="4808" spans="1:6" x14ac:dyDescent="0.25">
      <c r="A4808" t="str">
        <f t="shared" si="75"/>
        <v>IX_MD_GC_184</v>
      </c>
      <c r="B4808">
        <v>184</v>
      </c>
      <c r="C4808" t="s">
        <v>48</v>
      </c>
      <c r="D4808">
        <v>2.7117E-3</v>
      </c>
      <c r="E4808" t="s">
        <v>41</v>
      </c>
      <c r="F4808" t="s">
        <v>47</v>
      </c>
    </row>
    <row r="4809" spans="1:6" x14ac:dyDescent="0.25">
      <c r="A4809" t="str">
        <f t="shared" si="75"/>
        <v>IX_MD_GC_186</v>
      </c>
      <c r="B4809">
        <v>186</v>
      </c>
      <c r="C4809" t="s">
        <v>48</v>
      </c>
      <c r="D4809">
        <v>2.5904000000000001E-3</v>
      </c>
      <c r="E4809" t="s">
        <v>41</v>
      </c>
      <c r="F4809" t="s">
        <v>47</v>
      </c>
    </row>
    <row r="4810" spans="1:6" x14ac:dyDescent="0.25">
      <c r="A4810" t="str">
        <f t="shared" si="75"/>
        <v>IX_MD_GC_188</v>
      </c>
      <c r="B4810">
        <v>188</v>
      </c>
      <c r="C4810" t="s">
        <v>48</v>
      </c>
      <c r="D4810">
        <v>2.4719999999999998E-3</v>
      </c>
      <c r="E4810" t="s">
        <v>41</v>
      </c>
      <c r="F4810" t="s">
        <v>47</v>
      </c>
    </row>
    <row r="4811" spans="1:6" x14ac:dyDescent="0.25">
      <c r="A4811" t="str">
        <f t="shared" si="75"/>
        <v>IX_MD_GC_190</v>
      </c>
      <c r="B4811">
        <v>190</v>
      </c>
      <c r="C4811" t="s">
        <v>48</v>
      </c>
      <c r="D4811">
        <v>2.3858E-3</v>
      </c>
      <c r="E4811" t="s">
        <v>41</v>
      </c>
      <c r="F4811" t="s">
        <v>47</v>
      </c>
    </row>
    <row r="4812" spans="1:6" x14ac:dyDescent="0.25">
      <c r="A4812" t="str">
        <f t="shared" si="75"/>
        <v>IX_MD_GC_192</v>
      </c>
      <c r="B4812">
        <v>192</v>
      </c>
      <c r="C4812" t="s">
        <v>48</v>
      </c>
      <c r="D4812">
        <v>2.2277999999999998E-3</v>
      </c>
      <c r="E4812" t="s">
        <v>41</v>
      </c>
      <c r="F4812" t="s">
        <v>47</v>
      </c>
    </row>
    <row r="4813" spans="1:6" x14ac:dyDescent="0.25">
      <c r="A4813" t="str">
        <f t="shared" si="75"/>
        <v>IX_MD_GC_194</v>
      </c>
      <c r="B4813">
        <v>194</v>
      </c>
      <c r="C4813" t="s">
        <v>48</v>
      </c>
      <c r="D4813">
        <v>2.2022999999999999E-3</v>
      </c>
      <c r="E4813" t="s">
        <v>41</v>
      </c>
      <c r="F4813" t="s">
        <v>47</v>
      </c>
    </row>
    <row r="4814" spans="1:6" x14ac:dyDescent="0.25">
      <c r="A4814" t="str">
        <f t="shared" si="75"/>
        <v>IX_MD_GC_196</v>
      </c>
      <c r="B4814">
        <v>196</v>
      </c>
      <c r="C4814" t="s">
        <v>48</v>
      </c>
      <c r="D4814">
        <v>2.2315E-3</v>
      </c>
      <c r="E4814" t="s">
        <v>41</v>
      </c>
      <c r="F4814" t="s">
        <v>47</v>
      </c>
    </row>
    <row r="4815" spans="1:6" x14ac:dyDescent="0.25">
      <c r="A4815" t="str">
        <f t="shared" si="75"/>
        <v>IX_MD_GC_198</v>
      </c>
      <c r="B4815">
        <v>198</v>
      </c>
      <c r="C4815" t="s">
        <v>48</v>
      </c>
      <c r="D4815">
        <v>2.2796000000000001E-3</v>
      </c>
      <c r="E4815" t="s">
        <v>41</v>
      </c>
      <c r="F4815" t="s">
        <v>47</v>
      </c>
    </row>
    <row r="4816" spans="1:6" x14ac:dyDescent="0.25">
      <c r="A4816" t="str">
        <f t="shared" si="75"/>
        <v>IX_MD_GC_200</v>
      </c>
      <c r="B4816">
        <v>200</v>
      </c>
      <c r="C4816" t="s">
        <v>48</v>
      </c>
      <c r="D4816">
        <v>2.3449999999999999E-3</v>
      </c>
      <c r="E4816" t="s">
        <v>41</v>
      </c>
      <c r="F4816" t="s">
        <v>47</v>
      </c>
    </row>
    <row r="4817" spans="1:6" x14ac:dyDescent="0.25">
      <c r="A4817" t="str">
        <f t="shared" si="75"/>
        <v>IX_MD_GC_202</v>
      </c>
      <c r="B4817">
        <v>202</v>
      </c>
      <c r="C4817" t="s">
        <v>48</v>
      </c>
      <c r="D4817">
        <v>2.4280999999999999E-3</v>
      </c>
      <c r="E4817" t="s">
        <v>41</v>
      </c>
      <c r="F4817" t="s">
        <v>47</v>
      </c>
    </row>
    <row r="4818" spans="1:6" x14ac:dyDescent="0.25">
      <c r="A4818" t="str">
        <f t="shared" si="75"/>
        <v>IX_MD_GC_204</v>
      </c>
      <c r="B4818">
        <v>204</v>
      </c>
      <c r="C4818" t="s">
        <v>48</v>
      </c>
      <c r="D4818">
        <v>2.5580999999999998E-3</v>
      </c>
      <c r="E4818" t="s">
        <v>41</v>
      </c>
      <c r="F4818" t="s">
        <v>47</v>
      </c>
    </row>
    <row r="4819" spans="1:6" x14ac:dyDescent="0.25">
      <c r="A4819" t="str">
        <f t="shared" si="75"/>
        <v>IX_MD_GC_206</v>
      </c>
      <c r="B4819">
        <v>206</v>
      </c>
      <c r="C4819" t="s">
        <v>48</v>
      </c>
      <c r="D4819">
        <v>2.6990999999999999E-3</v>
      </c>
      <c r="E4819" t="s">
        <v>41</v>
      </c>
      <c r="F4819" t="s">
        <v>47</v>
      </c>
    </row>
    <row r="4820" spans="1:6" x14ac:dyDescent="0.25">
      <c r="A4820" t="str">
        <f t="shared" si="75"/>
        <v>IX_MD_GC_208</v>
      </c>
      <c r="B4820">
        <v>208</v>
      </c>
      <c r="C4820" t="s">
        <v>48</v>
      </c>
      <c r="D4820">
        <v>2.8422999999999999E-3</v>
      </c>
      <c r="E4820" t="s">
        <v>41</v>
      </c>
      <c r="F4820" t="s">
        <v>47</v>
      </c>
    </row>
    <row r="4821" spans="1:6" x14ac:dyDescent="0.25">
      <c r="A4821" t="str">
        <f t="shared" si="75"/>
        <v>IX_MD_GC_210</v>
      </c>
      <c r="B4821">
        <v>210</v>
      </c>
      <c r="C4821" t="s">
        <v>48</v>
      </c>
      <c r="D4821">
        <v>2.9845000000000002E-3</v>
      </c>
      <c r="E4821" t="s">
        <v>41</v>
      </c>
      <c r="F4821" t="s">
        <v>47</v>
      </c>
    </row>
    <row r="4822" spans="1:6" x14ac:dyDescent="0.25">
      <c r="A4822" t="str">
        <f t="shared" si="75"/>
        <v>IX_MD_GC_212</v>
      </c>
      <c r="B4822">
        <v>212</v>
      </c>
      <c r="C4822" t="s">
        <v>48</v>
      </c>
      <c r="D4822">
        <v>3.1129999999999999E-3</v>
      </c>
      <c r="E4822" t="s">
        <v>41</v>
      </c>
      <c r="F4822" t="s">
        <v>47</v>
      </c>
    </row>
    <row r="4823" spans="1:6" x14ac:dyDescent="0.25">
      <c r="A4823" t="str">
        <f t="shared" si="75"/>
        <v>IX_MD_GC_214</v>
      </c>
      <c r="B4823">
        <v>214</v>
      </c>
      <c r="C4823" t="s">
        <v>48</v>
      </c>
      <c r="D4823">
        <v>3.2349000000000002E-3</v>
      </c>
      <c r="E4823" t="s">
        <v>41</v>
      </c>
      <c r="F4823" t="s">
        <v>47</v>
      </c>
    </row>
    <row r="4824" spans="1:6" x14ac:dyDescent="0.25">
      <c r="A4824" t="str">
        <f t="shared" si="75"/>
        <v>IX_MD_GC_216</v>
      </c>
      <c r="B4824">
        <v>216</v>
      </c>
      <c r="C4824" t="s">
        <v>48</v>
      </c>
      <c r="D4824">
        <v>3.3514999999999999E-3</v>
      </c>
      <c r="E4824" t="s">
        <v>41</v>
      </c>
      <c r="F4824" t="s">
        <v>47</v>
      </c>
    </row>
    <row r="4825" spans="1:6" x14ac:dyDescent="0.25">
      <c r="A4825" t="str">
        <f t="shared" si="75"/>
        <v>IX_MD_GC_218</v>
      </c>
      <c r="B4825">
        <v>218</v>
      </c>
      <c r="C4825" t="s">
        <v>48</v>
      </c>
      <c r="D4825">
        <v>3.4657999999999998E-3</v>
      </c>
      <c r="E4825" t="s">
        <v>41</v>
      </c>
      <c r="F4825" t="s">
        <v>47</v>
      </c>
    </row>
    <row r="4826" spans="1:6" x14ac:dyDescent="0.25">
      <c r="A4826" t="str">
        <f t="shared" si="75"/>
        <v>IX_MD_GC_220</v>
      </c>
      <c r="B4826">
        <v>220</v>
      </c>
      <c r="C4826" t="s">
        <v>48</v>
      </c>
      <c r="D4826">
        <v>3.5818E-3</v>
      </c>
      <c r="E4826" t="s">
        <v>41</v>
      </c>
      <c r="F4826" t="s">
        <v>47</v>
      </c>
    </row>
    <row r="4827" spans="1:6" x14ac:dyDescent="0.25">
      <c r="A4827" t="str">
        <f t="shared" si="75"/>
        <v>IX_MD_GC_222</v>
      </c>
      <c r="B4827">
        <v>222</v>
      </c>
      <c r="C4827" t="s">
        <v>48</v>
      </c>
      <c r="D4827">
        <v>3.6803000000000001E-3</v>
      </c>
      <c r="E4827" t="s">
        <v>41</v>
      </c>
      <c r="F4827" t="s">
        <v>47</v>
      </c>
    </row>
    <row r="4828" spans="1:6" x14ac:dyDescent="0.25">
      <c r="A4828" t="str">
        <f t="shared" si="75"/>
        <v>IX_MD_GC_224</v>
      </c>
      <c r="B4828">
        <v>224</v>
      </c>
      <c r="C4828" t="s">
        <v>48</v>
      </c>
      <c r="D4828">
        <v>3.7471000000000002E-3</v>
      </c>
      <c r="E4828" t="s">
        <v>41</v>
      </c>
      <c r="F4828" t="s">
        <v>47</v>
      </c>
    </row>
    <row r="4829" spans="1:6" x14ac:dyDescent="0.25">
      <c r="A4829" t="str">
        <f t="shared" si="75"/>
        <v>IX_MD_GC_226</v>
      </c>
      <c r="B4829">
        <v>226</v>
      </c>
      <c r="C4829" t="s">
        <v>48</v>
      </c>
      <c r="D4829">
        <v>3.8021000000000001E-3</v>
      </c>
      <c r="E4829" t="s">
        <v>41</v>
      </c>
      <c r="F4829" t="s">
        <v>47</v>
      </c>
    </row>
    <row r="4830" spans="1:6" x14ac:dyDescent="0.25">
      <c r="A4830" t="str">
        <f t="shared" si="75"/>
        <v>IX_MD_GC_228</v>
      </c>
      <c r="B4830">
        <v>228</v>
      </c>
      <c r="C4830" t="s">
        <v>48</v>
      </c>
      <c r="D4830">
        <v>3.7902999999999999E-3</v>
      </c>
      <c r="E4830" t="s">
        <v>41</v>
      </c>
      <c r="F4830" t="s">
        <v>47</v>
      </c>
    </row>
    <row r="4831" spans="1:6" x14ac:dyDescent="0.25">
      <c r="A4831" t="str">
        <f t="shared" si="75"/>
        <v>IX_MD_GC_230</v>
      </c>
      <c r="B4831">
        <v>230</v>
      </c>
      <c r="C4831" t="s">
        <v>48</v>
      </c>
      <c r="D4831">
        <v>3.7718999999999999E-3</v>
      </c>
      <c r="E4831" t="s">
        <v>41</v>
      </c>
      <c r="F4831" t="s">
        <v>47</v>
      </c>
    </row>
    <row r="4832" spans="1:6" x14ac:dyDescent="0.25">
      <c r="A4832" t="str">
        <f t="shared" si="75"/>
        <v>IX_MD_GC_232</v>
      </c>
      <c r="B4832">
        <v>232</v>
      </c>
      <c r="C4832" t="s">
        <v>48</v>
      </c>
      <c r="D4832">
        <v>3.7383999999999998E-3</v>
      </c>
      <c r="E4832" t="s">
        <v>41</v>
      </c>
      <c r="F4832" t="s">
        <v>47</v>
      </c>
    </row>
    <row r="4833" spans="1:6" x14ac:dyDescent="0.25">
      <c r="A4833" t="str">
        <f t="shared" si="75"/>
        <v>IX_MD_GC_234</v>
      </c>
      <c r="B4833">
        <v>234</v>
      </c>
      <c r="C4833" t="s">
        <v>48</v>
      </c>
      <c r="D4833">
        <v>3.6773999999999999E-3</v>
      </c>
      <c r="E4833" t="s">
        <v>41</v>
      </c>
      <c r="F4833" t="s">
        <v>47</v>
      </c>
    </row>
    <row r="4834" spans="1:6" x14ac:dyDescent="0.25">
      <c r="A4834" t="str">
        <f t="shared" si="75"/>
        <v>IX_MD_GC_236</v>
      </c>
      <c r="B4834">
        <v>236</v>
      </c>
      <c r="C4834" t="s">
        <v>48</v>
      </c>
      <c r="D4834">
        <v>3.6102999999999999E-3</v>
      </c>
      <c r="E4834" t="s">
        <v>41</v>
      </c>
      <c r="F4834" t="s">
        <v>47</v>
      </c>
    </row>
    <row r="4835" spans="1:6" x14ac:dyDescent="0.25">
      <c r="A4835" t="str">
        <f t="shared" si="75"/>
        <v>IX_MD_GC_238</v>
      </c>
      <c r="B4835">
        <v>238</v>
      </c>
      <c r="C4835" t="s">
        <v>48</v>
      </c>
      <c r="D4835">
        <v>3.5301999999999998E-3</v>
      </c>
      <c r="E4835" t="s">
        <v>41</v>
      </c>
      <c r="F4835" t="s">
        <v>47</v>
      </c>
    </row>
    <row r="4836" spans="1:6" x14ac:dyDescent="0.25">
      <c r="A4836" t="str">
        <f t="shared" si="75"/>
        <v>IX_MD_GC_240</v>
      </c>
      <c r="B4836">
        <v>240</v>
      </c>
      <c r="C4836" t="s">
        <v>48</v>
      </c>
      <c r="D4836">
        <v>3.4332E-3</v>
      </c>
      <c r="E4836" t="s">
        <v>41</v>
      </c>
      <c r="F4836" t="s">
        <v>47</v>
      </c>
    </row>
    <row r="4837" spans="1:6" x14ac:dyDescent="0.25">
      <c r="A4837" t="str">
        <f t="shared" si="75"/>
        <v>IX_MD_GC_242</v>
      </c>
      <c r="B4837">
        <v>242</v>
      </c>
      <c r="C4837" t="s">
        <v>48</v>
      </c>
      <c r="D4837">
        <v>3.3129000000000001E-3</v>
      </c>
      <c r="E4837" t="s">
        <v>41</v>
      </c>
      <c r="F4837" t="s">
        <v>47</v>
      </c>
    </row>
    <row r="4838" spans="1:6" x14ac:dyDescent="0.25">
      <c r="A4838" t="str">
        <f t="shared" si="75"/>
        <v>IX_MD_GC_244</v>
      </c>
      <c r="B4838">
        <v>244</v>
      </c>
      <c r="C4838" t="s">
        <v>48</v>
      </c>
      <c r="D4838">
        <v>3.1578999999999999E-3</v>
      </c>
      <c r="E4838" t="s">
        <v>41</v>
      </c>
      <c r="F4838" t="s">
        <v>47</v>
      </c>
    </row>
    <row r="4839" spans="1:6" x14ac:dyDescent="0.25">
      <c r="A4839" t="str">
        <f t="shared" si="75"/>
        <v>IX_MD_GC_246</v>
      </c>
      <c r="B4839">
        <v>246</v>
      </c>
      <c r="C4839" t="s">
        <v>48</v>
      </c>
      <c r="D4839">
        <v>2.9567E-3</v>
      </c>
      <c r="E4839" t="s">
        <v>41</v>
      </c>
      <c r="F4839" t="s">
        <v>47</v>
      </c>
    </row>
    <row r="4840" spans="1:6" x14ac:dyDescent="0.25">
      <c r="A4840" t="str">
        <f t="shared" si="75"/>
        <v>IX_MD_GC_248</v>
      </c>
      <c r="B4840">
        <v>248</v>
      </c>
      <c r="C4840" t="s">
        <v>48</v>
      </c>
      <c r="D4840">
        <v>2.7485000000000001E-3</v>
      </c>
      <c r="E4840" t="s">
        <v>41</v>
      </c>
      <c r="F4840" t="s">
        <v>47</v>
      </c>
    </row>
    <row r="4841" spans="1:6" x14ac:dyDescent="0.25">
      <c r="A4841" t="str">
        <f t="shared" si="75"/>
        <v>IX_MD_GC_250</v>
      </c>
      <c r="B4841">
        <v>250</v>
      </c>
      <c r="C4841" t="s">
        <v>48</v>
      </c>
      <c r="D4841">
        <v>2.5403000000000001E-3</v>
      </c>
      <c r="E4841" t="s">
        <v>41</v>
      </c>
      <c r="F4841" t="s">
        <v>47</v>
      </c>
    </row>
    <row r="4842" spans="1:6" x14ac:dyDescent="0.25">
      <c r="A4842" t="str">
        <f t="shared" si="75"/>
        <v>IX_MD_GC_252</v>
      </c>
      <c r="B4842">
        <v>252</v>
      </c>
      <c r="C4842" t="s">
        <v>48</v>
      </c>
      <c r="D4842">
        <v>2.3351999999999999E-3</v>
      </c>
      <c r="E4842" t="s">
        <v>41</v>
      </c>
      <c r="F4842" t="s">
        <v>47</v>
      </c>
    </row>
    <row r="4843" spans="1:6" x14ac:dyDescent="0.25">
      <c r="A4843" t="str">
        <f t="shared" si="75"/>
        <v>IX_MD_GC_254</v>
      </c>
      <c r="B4843">
        <v>254</v>
      </c>
      <c r="C4843" t="s">
        <v>48</v>
      </c>
      <c r="D4843">
        <v>2.1389999999999998E-3</v>
      </c>
      <c r="E4843" t="s">
        <v>41</v>
      </c>
      <c r="F4843" t="s">
        <v>47</v>
      </c>
    </row>
    <row r="4844" spans="1:6" x14ac:dyDescent="0.25">
      <c r="A4844" t="str">
        <f t="shared" si="75"/>
        <v>IX_MD_GC_256</v>
      </c>
      <c r="B4844">
        <v>256</v>
      </c>
      <c r="C4844" t="s">
        <v>48</v>
      </c>
      <c r="D4844">
        <v>1.949E-3</v>
      </c>
      <c r="E4844" t="s">
        <v>41</v>
      </c>
      <c r="F4844" t="s">
        <v>47</v>
      </c>
    </row>
    <row r="4845" spans="1:6" x14ac:dyDescent="0.25">
      <c r="A4845" t="str">
        <f t="shared" si="75"/>
        <v>IX_MD_GC_258</v>
      </c>
      <c r="B4845">
        <v>258</v>
      </c>
      <c r="C4845" t="s">
        <v>48</v>
      </c>
      <c r="D4845">
        <v>1.7641E-3</v>
      </c>
      <c r="E4845" t="s">
        <v>41</v>
      </c>
      <c r="F4845" t="s">
        <v>47</v>
      </c>
    </row>
    <row r="4846" spans="1:6" x14ac:dyDescent="0.25">
      <c r="A4846" t="str">
        <f t="shared" si="75"/>
        <v>IX_MD_GC_260</v>
      </c>
      <c r="B4846">
        <v>260</v>
      </c>
      <c r="C4846" t="s">
        <v>48</v>
      </c>
      <c r="D4846">
        <v>1.5807E-3</v>
      </c>
      <c r="E4846" t="s">
        <v>41</v>
      </c>
      <c r="F4846" t="s">
        <v>47</v>
      </c>
    </row>
    <row r="4847" spans="1:6" x14ac:dyDescent="0.25">
      <c r="A4847" t="str">
        <f t="shared" si="75"/>
        <v>IX_MD_GC_262</v>
      </c>
      <c r="B4847">
        <v>262</v>
      </c>
      <c r="C4847" t="s">
        <v>48</v>
      </c>
      <c r="D4847">
        <v>1.4028999999999999E-3</v>
      </c>
      <c r="E4847" t="s">
        <v>41</v>
      </c>
      <c r="F4847" t="s">
        <v>47</v>
      </c>
    </row>
    <row r="4848" spans="1:6" x14ac:dyDescent="0.25">
      <c r="A4848" t="str">
        <f t="shared" si="75"/>
        <v>IX_MD_GC_264</v>
      </c>
      <c r="B4848">
        <v>264</v>
      </c>
      <c r="C4848" t="s">
        <v>48</v>
      </c>
      <c r="D4848">
        <v>1.2375999999999999E-3</v>
      </c>
      <c r="E4848" t="s">
        <v>41</v>
      </c>
      <c r="F4848" t="s">
        <v>47</v>
      </c>
    </row>
    <row r="4849" spans="1:6" x14ac:dyDescent="0.25">
      <c r="A4849" t="str">
        <f t="shared" si="75"/>
        <v>IX_MD_GC_266</v>
      </c>
      <c r="B4849">
        <v>266</v>
      </c>
      <c r="C4849" t="s">
        <v>48</v>
      </c>
      <c r="D4849">
        <v>1.0911E-3</v>
      </c>
      <c r="E4849" t="s">
        <v>41</v>
      </c>
      <c r="F4849" t="s">
        <v>47</v>
      </c>
    </row>
    <row r="4850" spans="1:6" x14ac:dyDescent="0.25">
      <c r="A4850" t="str">
        <f t="shared" si="75"/>
        <v>IX_MD_GC_268</v>
      </c>
      <c r="B4850">
        <v>268</v>
      </c>
      <c r="C4850" t="s">
        <v>48</v>
      </c>
      <c r="D4850">
        <v>9.4939999999999998E-4</v>
      </c>
      <c r="E4850" t="s">
        <v>41</v>
      </c>
      <c r="F4850" t="s">
        <v>47</v>
      </c>
    </row>
    <row r="4851" spans="1:6" x14ac:dyDescent="0.25">
      <c r="A4851" t="str">
        <f t="shared" si="75"/>
        <v>IX_MD_GC_270</v>
      </c>
      <c r="B4851">
        <v>270</v>
      </c>
      <c r="C4851" t="s">
        <v>48</v>
      </c>
      <c r="D4851">
        <v>8.4239999999999998E-4</v>
      </c>
      <c r="E4851" t="s">
        <v>41</v>
      </c>
      <c r="F4851" t="s">
        <v>47</v>
      </c>
    </row>
    <row r="4852" spans="1:6" x14ac:dyDescent="0.25">
      <c r="A4852" t="str">
        <f t="shared" si="75"/>
        <v>IX_MD_GC_272</v>
      </c>
      <c r="B4852">
        <v>272</v>
      </c>
      <c r="C4852" t="s">
        <v>48</v>
      </c>
      <c r="D4852">
        <v>7.4560000000000002E-4</v>
      </c>
      <c r="E4852" t="s">
        <v>41</v>
      </c>
      <c r="F4852" t="s">
        <v>47</v>
      </c>
    </row>
    <row r="4853" spans="1:6" x14ac:dyDescent="0.25">
      <c r="A4853" t="str">
        <f t="shared" si="75"/>
        <v>IX_MD_GC_274</v>
      </c>
      <c r="B4853">
        <v>274</v>
      </c>
      <c r="C4853" t="s">
        <v>48</v>
      </c>
      <c r="D4853">
        <v>6.5850000000000001E-4</v>
      </c>
      <c r="E4853" t="s">
        <v>41</v>
      </c>
      <c r="F4853" t="s">
        <v>47</v>
      </c>
    </row>
    <row r="4854" spans="1:6" x14ac:dyDescent="0.25">
      <c r="A4854" t="str">
        <f t="shared" si="75"/>
        <v>IX_MD_GC_276</v>
      </c>
      <c r="B4854">
        <v>276</v>
      </c>
      <c r="C4854" t="s">
        <v>48</v>
      </c>
      <c r="D4854">
        <v>5.8629999999999999E-4</v>
      </c>
      <c r="E4854" t="s">
        <v>41</v>
      </c>
      <c r="F4854" t="s">
        <v>47</v>
      </c>
    </row>
    <row r="4855" spans="1:6" x14ac:dyDescent="0.25">
      <c r="A4855" t="str">
        <f t="shared" si="75"/>
        <v>IX_MD_GC_278</v>
      </c>
      <c r="B4855">
        <v>278</v>
      </c>
      <c r="C4855" t="s">
        <v>48</v>
      </c>
      <c r="D4855">
        <v>5.1820000000000002E-4</v>
      </c>
      <c r="E4855" t="s">
        <v>41</v>
      </c>
      <c r="F4855" t="s">
        <v>47</v>
      </c>
    </row>
    <row r="4856" spans="1:6" x14ac:dyDescent="0.25">
      <c r="A4856" t="str">
        <f t="shared" si="75"/>
        <v>IX_MD_GC_280</v>
      </c>
      <c r="B4856">
        <v>280</v>
      </c>
      <c r="C4856" t="s">
        <v>48</v>
      </c>
      <c r="D4856">
        <v>4.5609999999999997E-4</v>
      </c>
      <c r="E4856" t="s">
        <v>41</v>
      </c>
      <c r="F4856" t="s">
        <v>47</v>
      </c>
    </row>
    <row r="4857" spans="1:6" x14ac:dyDescent="0.25">
      <c r="A4857" t="str">
        <f t="shared" si="75"/>
        <v>IX_MD_GC_282</v>
      </c>
      <c r="B4857">
        <v>282</v>
      </c>
      <c r="C4857" t="s">
        <v>48</v>
      </c>
      <c r="D4857">
        <v>4.0190000000000001E-4</v>
      </c>
      <c r="E4857" t="s">
        <v>41</v>
      </c>
      <c r="F4857" t="s">
        <v>47</v>
      </c>
    </row>
    <row r="4858" spans="1:6" x14ac:dyDescent="0.25">
      <c r="A4858" t="str">
        <f t="shared" si="75"/>
        <v>IX_MD_GC_284</v>
      </c>
      <c r="B4858">
        <v>284</v>
      </c>
      <c r="C4858" t="s">
        <v>48</v>
      </c>
      <c r="D4858">
        <v>3.611E-4</v>
      </c>
      <c r="E4858" t="s">
        <v>41</v>
      </c>
      <c r="F4858" t="s">
        <v>47</v>
      </c>
    </row>
    <row r="4859" spans="1:6" x14ac:dyDescent="0.25">
      <c r="A4859" t="str">
        <f t="shared" si="75"/>
        <v>IX_MD_GC_286</v>
      </c>
      <c r="B4859">
        <v>286</v>
      </c>
      <c r="C4859" t="s">
        <v>48</v>
      </c>
      <c r="D4859">
        <v>3.3849999999999999E-4</v>
      </c>
      <c r="E4859" t="s">
        <v>41</v>
      </c>
      <c r="F4859" t="s">
        <v>47</v>
      </c>
    </row>
    <row r="4860" spans="1:6" x14ac:dyDescent="0.25">
      <c r="A4860" t="str">
        <f t="shared" si="75"/>
        <v>IX_MD_GC_288</v>
      </c>
      <c r="B4860">
        <v>288</v>
      </c>
      <c r="C4860" t="s">
        <v>48</v>
      </c>
      <c r="D4860">
        <v>3.4010000000000003E-4</v>
      </c>
      <c r="E4860" t="s">
        <v>41</v>
      </c>
      <c r="F4860" t="s">
        <v>47</v>
      </c>
    </row>
    <row r="4861" spans="1:6" x14ac:dyDescent="0.25">
      <c r="A4861" t="str">
        <f t="shared" si="75"/>
        <v>IX_MD_GC_290</v>
      </c>
      <c r="B4861">
        <v>290</v>
      </c>
      <c r="C4861" t="s">
        <v>48</v>
      </c>
      <c r="D4861">
        <v>3.4509999999999999E-4</v>
      </c>
      <c r="E4861" t="s">
        <v>41</v>
      </c>
      <c r="F4861" t="s">
        <v>47</v>
      </c>
    </row>
    <row r="4862" spans="1:6" x14ac:dyDescent="0.25">
      <c r="A4862" t="str">
        <f t="shared" si="75"/>
        <v>IX_MD_GC_292</v>
      </c>
      <c r="B4862">
        <v>292</v>
      </c>
      <c r="C4862" t="s">
        <v>48</v>
      </c>
      <c r="D4862">
        <v>3.5340000000000002E-4</v>
      </c>
      <c r="E4862" t="s">
        <v>41</v>
      </c>
      <c r="F4862" t="s">
        <v>47</v>
      </c>
    </row>
    <row r="4863" spans="1:6" x14ac:dyDescent="0.25">
      <c r="A4863" t="str">
        <f t="shared" si="75"/>
        <v>IX_MD_GC_294</v>
      </c>
      <c r="B4863">
        <v>294</v>
      </c>
      <c r="C4863" t="s">
        <v>48</v>
      </c>
      <c r="D4863">
        <v>3.5980000000000002E-4</v>
      </c>
      <c r="E4863" t="s">
        <v>41</v>
      </c>
      <c r="F4863" t="s">
        <v>47</v>
      </c>
    </row>
    <row r="4864" spans="1:6" x14ac:dyDescent="0.25">
      <c r="A4864" t="str">
        <f t="shared" si="75"/>
        <v>IX_MD_GC_296</v>
      </c>
      <c r="B4864">
        <v>296</v>
      </c>
      <c r="C4864" t="s">
        <v>48</v>
      </c>
      <c r="D4864">
        <v>3.6519999999999999E-4</v>
      </c>
      <c r="E4864" t="s">
        <v>41</v>
      </c>
      <c r="F4864" t="s">
        <v>47</v>
      </c>
    </row>
    <row r="4865" spans="1:6" x14ac:dyDescent="0.25">
      <c r="A4865" t="str">
        <f t="shared" si="75"/>
        <v>IX_MD_GC_298</v>
      </c>
      <c r="B4865">
        <v>298</v>
      </c>
      <c r="C4865" t="s">
        <v>48</v>
      </c>
      <c r="D4865">
        <v>3.6820000000000001E-4</v>
      </c>
      <c r="E4865" t="s">
        <v>41</v>
      </c>
      <c r="F4865" t="s">
        <v>47</v>
      </c>
    </row>
    <row r="4866" spans="1:6" x14ac:dyDescent="0.25">
      <c r="A4866" t="str">
        <f t="shared" ref="A4866:A4929" si="76">C4866&amp;"_"&amp;E4866&amp;"_"&amp;B4866</f>
        <v>IX_MD_GC_300</v>
      </c>
      <c r="B4866">
        <v>300</v>
      </c>
      <c r="C4866" t="s">
        <v>48</v>
      </c>
      <c r="D4866">
        <v>3.7060000000000001E-4</v>
      </c>
      <c r="E4866" t="s">
        <v>41</v>
      </c>
      <c r="F4866" t="s">
        <v>47</v>
      </c>
    </row>
    <row r="4867" spans="1:6" x14ac:dyDescent="0.25">
      <c r="A4867" t="str">
        <f t="shared" si="76"/>
        <v>IX_MD_GC_302</v>
      </c>
      <c r="B4867">
        <v>302</v>
      </c>
      <c r="C4867" t="s">
        <v>48</v>
      </c>
      <c r="D4867">
        <v>3.8039999999999998E-4</v>
      </c>
      <c r="E4867" t="s">
        <v>41</v>
      </c>
      <c r="F4867" t="s">
        <v>47</v>
      </c>
    </row>
    <row r="4868" spans="1:6" x14ac:dyDescent="0.25">
      <c r="A4868" t="str">
        <f t="shared" si="76"/>
        <v>IX_MD_GC_304</v>
      </c>
      <c r="B4868">
        <v>304</v>
      </c>
      <c r="C4868" t="s">
        <v>48</v>
      </c>
      <c r="D4868">
        <v>3.8470000000000003E-4</v>
      </c>
      <c r="E4868" t="s">
        <v>41</v>
      </c>
      <c r="F4868" t="s">
        <v>47</v>
      </c>
    </row>
    <row r="4869" spans="1:6" x14ac:dyDescent="0.25">
      <c r="A4869" t="str">
        <f t="shared" si="76"/>
        <v>IX_MD_GC_306</v>
      </c>
      <c r="B4869">
        <v>306</v>
      </c>
      <c r="C4869" t="s">
        <v>48</v>
      </c>
      <c r="D4869">
        <v>3.8509999999999998E-4</v>
      </c>
      <c r="E4869" t="s">
        <v>41</v>
      </c>
      <c r="F4869" t="s">
        <v>47</v>
      </c>
    </row>
    <row r="4870" spans="1:6" x14ac:dyDescent="0.25">
      <c r="A4870" t="str">
        <f t="shared" si="76"/>
        <v>IX_MD_GC_308</v>
      </c>
      <c r="B4870">
        <v>308</v>
      </c>
      <c r="C4870" t="s">
        <v>48</v>
      </c>
      <c r="D4870">
        <v>3.8059999999999998E-4</v>
      </c>
      <c r="E4870" t="s">
        <v>41</v>
      </c>
      <c r="F4870" t="s">
        <v>47</v>
      </c>
    </row>
    <row r="4871" spans="1:6" x14ac:dyDescent="0.25">
      <c r="A4871" t="str">
        <f t="shared" si="76"/>
        <v>IX_MD_GC_310</v>
      </c>
      <c r="B4871">
        <v>310</v>
      </c>
      <c r="C4871" t="s">
        <v>48</v>
      </c>
      <c r="D4871">
        <v>3.7669999999999999E-4</v>
      </c>
      <c r="E4871" t="s">
        <v>41</v>
      </c>
      <c r="F4871" t="s">
        <v>47</v>
      </c>
    </row>
    <row r="4872" spans="1:6" x14ac:dyDescent="0.25">
      <c r="A4872" t="str">
        <f t="shared" si="76"/>
        <v>IX_MD_GC_312</v>
      </c>
      <c r="B4872">
        <v>312</v>
      </c>
      <c r="C4872" t="s">
        <v>48</v>
      </c>
      <c r="D4872">
        <v>3.7270000000000001E-4</v>
      </c>
      <c r="E4872" t="s">
        <v>41</v>
      </c>
      <c r="F4872" t="s">
        <v>47</v>
      </c>
    </row>
    <row r="4873" spans="1:6" x14ac:dyDescent="0.25">
      <c r="A4873" t="str">
        <f t="shared" si="76"/>
        <v>IX_MD_GC_314</v>
      </c>
      <c r="B4873">
        <v>314</v>
      </c>
      <c r="C4873" t="s">
        <v>48</v>
      </c>
      <c r="D4873">
        <v>3.6620000000000001E-4</v>
      </c>
      <c r="E4873" t="s">
        <v>41</v>
      </c>
      <c r="F4873" t="s">
        <v>47</v>
      </c>
    </row>
    <row r="4874" spans="1:6" x14ac:dyDescent="0.25">
      <c r="A4874" t="str">
        <f t="shared" si="76"/>
        <v>IX_MD_GC_316</v>
      </c>
      <c r="B4874">
        <v>316</v>
      </c>
      <c r="C4874" t="s">
        <v>48</v>
      </c>
      <c r="D4874">
        <v>3.5859999999999999E-4</v>
      </c>
      <c r="E4874" t="s">
        <v>41</v>
      </c>
      <c r="F4874" t="s">
        <v>47</v>
      </c>
    </row>
    <row r="4875" spans="1:6" x14ac:dyDescent="0.25">
      <c r="A4875" t="str">
        <f t="shared" si="76"/>
        <v>IX_MD_GC_318</v>
      </c>
      <c r="B4875">
        <v>318</v>
      </c>
      <c r="C4875" t="s">
        <v>48</v>
      </c>
      <c r="D4875">
        <v>3.4929999999999998E-4</v>
      </c>
      <c r="E4875" t="s">
        <v>41</v>
      </c>
      <c r="F4875" t="s">
        <v>47</v>
      </c>
    </row>
    <row r="4876" spans="1:6" x14ac:dyDescent="0.25">
      <c r="A4876" t="str">
        <f t="shared" si="76"/>
        <v>IX_MD_GC_320</v>
      </c>
      <c r="B4876">
        <v>320</v>
      </c>
      <c r="C4876" t="s">
        <v>48</v>
      </c>
      <c r="D4876">
        <v>3.3930000000000001E-4</v>
      </c>
      <c r="E4876" t="s">
        <v>41</v>
      </c>
      <c r="F4876" t="s">
        <v>47</v>
      </c>
    </row>
    <row r="4877" spans="1:6" x14ac:dyDescent="0.25">
      <c r="A4877" t="str">
        <f t="shared" si="76"/>
        <v>IX_MD_GC_322</v>
      </c>
      <c r="B4877">
        <v>322</v>
      </c>
      <c r="C4877" t="s">
        <v>48</v>
      </c>
      <c r="D4877">
        <v>3.2979999999999999E-4</v>
      </c>
      <c r="E4877" t="s">
        <v>41</v>
      </c>
      <c r="F4877" t="s">
        <v>47</v>
      </c>
    </row>
    <row r="4878" spans="1:6" x14ac:dyDescent="0.25">
      <c r="A4878" t="str">
        <f t="shared" si="76"/>
        <v>IX_MD_GC_324</v>
      </c>
      <c r="B4878">
        <v>324</v>
      </c>
      <c r="C4878" t="s">
        <v>48</v>
      </c>
      <c r="D4878">
        <v>3.212E-4</v>
      </c>
      <c r="E4878" t="s">
        <v>41</v>
      </c>
      <c r="F4878" t="s">
        <v>47</v>
      </c>
    </row>
    <row r="4879" spans="1:6" x14ac:dyDescent="0.25">
      <c r="A4879" t="str">
        <f t="shared" si="76"/>
        <v>IX_MD_GC_326</v>
      </c>
      <c r="B4879">
        <v>326</v>
      </c>
      <c r="C4879" t="s">
        <v>48</v>
      </c>
      <c r="D4879">
        <v>3.1349999999999998E-4</v>
      </c>
      <c r="E4879" t="s">
        <v>41</v>
      </c>
      <c r="F4879" t="s">
        <v>47</v>
      </c>
    </row>
    <row r="4880" spans="1:6" x14ac:dyDescent="0.25">
      <c r="A4880" t="str">
        <f t="shared" si="76"/>
        <v>IX_MD_GC_328</v>
      </c>
      <c r="B4880">
        <v>328</v>
      </c>
      <c r="C4880" t="s">
        <v>48</v>
      </c>
      <c r="D4880">
        <v>3.0610000000000001E-4</v>
      </c>
      <c r="E4880" t="s">
        <v>41</v>
      </c>
      <c r="F4880" t="s">
        <v>47</v>
      </c>
    </row>
    <row r="4881" spans="1:6" x14ac:dyDescent="0.25">
      <c r="A4881" t="str">
        <f t="shared" si="76"/>
        <v>IX_MD_GC_330</v>
      </c>
      <c r="B4881">
        <v>330</v>
      </c>
      <c r="C4881" t="s">
        <v>48</v>
      </c>
      <c r="D4881">
        <v>2.965E-4</v>
      </c>
      <c r="E4881" t="s">
        <v>41</v>
      </c>
      <c r="F4881" t="s">
        <v>47</v>
      </c>
    </row>
    <row r="4882" spans="1:6" x14ac:dyDescent="0.25">
      <c r="A4882" t="str">
        <f t="shared" si="76"/>
        <v>IX_MD_GC_332</v>
      </c>
      <c r="B4882">
        <v>332</v>
      </c>
      <c r="C4882" t="s">
        <v>48</v>
      </c>
      <c r="D4882">
        <v>2.8709999999999999E-4</v>
      </c>
      <c r="E4882" t="s">
        <v>41</v>
      </c>
      <c r="F4882" t="s">
        <v>47</v>
      </c>
    </row>
    <row r="4883" spans="1:6" x14ac:dyDescent="0.25">
      <c r="A4883" t="str">
        <f t="shared" si="76"/>
        <v>IX_MD_GC_334</v>
      </c>
      <c r="B4883">
        <v>334</v>
      </c>
      <c r="C4883" t="s">
        <v>48</v>
      </c>
      <c r="D4883">
        <v>2.7359999999999998E-4</v>
      </c>
      <c r="E4883" t="s">
        <v>41</v>
      </c>
      <c r="F4883" t="s">
        <v>47</v>
      </c>
    </row>
    <row r="4884" spans="1:6" x14ac:dyDescent="0.25">
      <c r="A4884" t="str">
        <f t="shared" si="76"/>
        <v>IX_MD_GC_336</v>
      </c>
      <c r="B4884">
        <v>336</v>
      </c>
      <c r="C4884" t="s">
        <v>48</v>
      </c>
      <c r="D4884">
        <v>2.6120000000000001E-4</v>
      </c>
      <c r="E4884" t="s">
        <v>41</v>
      </c>
      <c r="F4884" t="s">
        <v>47</v>
      </c>
    </row>
    <row r="4885" spans="1:6" x14ac:dyDescent="0.25">
      <c r="A4885" t="str">
        <f t="shared" si="76"/>
        <v>IX_MD_GC_338</v>
      </c>
      <c r="B4885">
        <v>338</v>
      </c>
      <c r="C4885" t="s">
        <v>48</v>
      </c>
      <c r="D4885">
        <v>2.5000000000000001E-4</v>
      </c>
      <c r="E4885" t="s">
        <v>41</v>
      </c>
      <c r="F4885" t="s">
        <v>47</v>
      </c>
    </row>
    <row r="4886" spans="1:6" x14ac:dyDescent="0.25">
      <c r="A4886" t="str">
        <f t="shared" si="76"/>
        <v>IX_MD_GC_340</v>
      </c>
      <c r="B4886">
        <v>340</v>
      </c>
      <c r="C4886" t="s">
        <v>48</v>
      </c>
      <c r="D4886">
        <v>2.396E-4</v>
      </c>
      <c r="E4886" t="s">
        <v>41</v>
      </c>
      <c r="F4886" t="s">
        <v>47</v>
      </c>
    </row>
    <row r="4887" spans="1:6" x14ac:dyDescent="0.25">
      <c r="A4887" t="str">
        <f t="shared" si="76"/>
        <v>IX_MD_GC_342</v>
      </c>
      <c r="B4887">
        <v>342</v>
      </c>
      <c r="C4887" t="s">
        <v>48</v>
      </c>
      <c r="D4887">
        <v>2.288E-4</v>
      </c>
      <c r="E4887" t="s">
        <v>41</v>
      </c>
      <c r="F4887" t="s">
        <v>47</v>
      </c>
    </row>
    <row r="4888" spans="1:6" x14ac:dyDescent="0.25">
      <c r="A4888" t="str">
        <f t="shared" si="76"/>
        <v>IX_MD_GC_344</v>
      </c>
      <c r="B4888">
        <v>344</v>
      </c>
      <c r="C4888" t="s">
        <v>48</v>
      </c>
      <c r="D4888">
        <v>2.05E-4</v>
      </c>
      <c r="E4888" t="s">
        <v>41</v>
      </c>
      <c r="F4888" t="s">
        <v>47</v>
      </c>
    </row>
    <row r="4889" spans="1:6" x14ac:dyDescent="0.25">
      <c r="A4889" t="str">
        <f t="shared" si="76"/>
        <v>IX_MD_GC_346</v>
      </c>
      <c r="B4889">
        <v>346</v>
      </c>
      <c r="C4889" t="s">
        <v>48</v>
      </c>
      <c r="D4889">
        <v>1.639E-4</v>
      </c>
      <c r="E4889" t="s">
        <v>41</v>
      </c>
      <c r="F4889" t="s">
        <v>47</v>
      </c>
    </row>
    <row r="4890" spans="1:6" x14ac:dyDescent="0.25">
      <c r="A4890" t="str">
        <f t="shared" si="76"/>
        <v>IX_MD_GC_348</v>
      </c>
      <c r="B4890">
        <v>348</v>
      </c>
      <c r="C4890" t="s">
        <v>48</v>
      </c>
      <c r="D4890">
        <v>1.2310000000000001E-4</v>
      </c>
      <c r="E4890" t="s">
        <v>41</v>
      </c>
      <c r="F4890" t="s">
        <v>47</v>
      </c>
    </row>
    <row r="4891" spans="1:6" x14ac:dyDescent="0.25">
      <c r="A4891" t="str">
        <f t="shared" si="76"/>
        <v>IX_MD_GC_350</v>
      </c>
      <c r="B4891">
        <v>350</v>
      </c>
      <c r="C4891" t="s">
        <v>48</v>
      </c>
      <c r="D4891" s="83">
        <v>8.2000000000000001E-5</v>
      </c>
      <c r="E4891" t="s">
        <v>41</v>
      </c>
      <c r="F4891" t="s">
        <v>47</v>
      </c>
    </row>
    <row r="4892" spans="1:6" x14ac:dyDescent="0.25">
      <c r="A4892" t="str">
        <f t="shared" si="76"/>
        <v>IX_MD_GC_352</v>
      </c>
      <c r="B4892">
        <v>352</v>
      </c>
      <c r="C4892" t="s">
        <v>48</v>
      </c>
      <c r="D4892" s="83">
        <v>4.1E-5</v>
      </c>
      <c r="E4892" t="s">
        <v>41</v>
      </c>
      <c r="F4892" t="s">
        <v>47</v>
      </c>
    </row>
    <row r="4893" spans="1:6" x14ac:dyDescent="0.25">
      <c r="A4893" t="str">
        <f t="shared" si="76"/>
        <v>IX_MD_GC_354</v>
      </c>
      <c r="B4893">
        <v>354</v>
      </c>
      <c r="C4893" t="s">
        <v>48</v>
      </c>
      <c r="D4893">
        <v>0</v>
      </c>
      <c r="E4893" t="s">
        <v>41</v>
      </c>
      <c r="F4893" t="s">
        <v>47</v>
      </c>
    </row>
    <row r="4894" spans="1:6" x14ac:dyDescent="0.25">
      <c r="A4894" t="str">
        <f t="shared" si="76"/>
        <v>IX_MD_GC_356</v>
      </c>
      <c r="B4894">
        <v>356</v>
      </c>
      <c r="C4894" t="s">
        <v>48</v>
      </c>
      <c r="D4894">
        <v>0</v>
      </c>
      <c r="E4894" t="s">
        <v>41</v>
      </c>
      <c r="F4894" t="s">
        <v>47</v>
      </c>
    </row>
    <row r="4895" spans="1:6" x14ac:dyDescent="0.25">
      <c r="A4895" t="str">
        <f t="shared" si="76"/>
        <v>IX_MD_GC_358</v>
      </c>
      <c r="B4895">
        <v>358</v>
      </c>
      <c r="C4895" t="s">
        <v>48</v>
      </c>
      <c r="D4895">
        <v>0</v>
      </c>
      <c r="E4895" t="s">
        <v>41</v>
      </c>
      <c r="F4895" t="s">
        <v>47</v>
      </c>
    </row>
    <row r="4896" spans="1:6" x14ac:dyDescent="0.25">
      <c r="A4896" t="str">
        <f t="shared" si="76"/>
        <v>IX_MD_GC_360</v>
      </c>
      <c r="B4896">
        <v>360</v>
      </c>
      <c r="C4896" t="s">
        <v>48</v>
      </c>
      <c r="D4896">
        <v>0</v>
      </c>
      <c r="E4896" t="s">
        <v>41</v>
      </c>
      <c r="F4896" t="s">
        <v>47</v>
      </c>
    </row>
    <row r="4897" spans="1:6" x14ac:dyDescent="0.25">
      <c r="A4897" t="str">
        <f t="shared" si="76"/>
        <v>IX_MD_GC_362</v>
      </c>
      <c r="B4897">
        <v>362</v>
      </c>
      <c r="C4897" t="s">
        <v>48</v>
      </c>
      <c r="D4897">
        <v>0</v>
      </c>
      <c r="E4897" t="s">
        <v>41</v>
      </c>
      <c r="F4897" t="s">
        <v>47</v>
      </c>
    </row>
    <row r="4898" spans="1:6" x14ac:dyDescent="0.25">
      <c r="A4898" t="str">
        <f t="shared" si="76"/>
        <v>IX_MD_GC_364</v>
      </c>
      <c r="B4898">
        <v>364</v>
      </c>
      <c r="C4898" t="s">
        <v>48</v>
      </c>
      <c r="D4898">
        <v>0</v>
      </c>
      <c r="E4898" t="s">
        <v>41</v>
      </c>
      <c r="F4898" t="s">
        <v>47</v>
      </c>
    </row>
    <row r="4899" spans="1:6" x14ac:dyDescent="0.25">
      <c r="A4899" t="str">
        <f t="shared" si="76"/>
        <v>IX_MD_GC_366</v>
      </c>
      <c r="B4899">
        <v>366</v>
      </c>
      <c r="C4899" t="s">
        <v>48</v>
      </c>
      <c r="D4899">
        <v>0</v>
      </c>
      <c r="E4899" t="s">
        <v>41</v>
      </c>
      <c r="F4899" t="s">
        <v>47</v>
      </c>
    </row>
    <row r="4900" spans="1:6" x14ac:dyDescent="0.25">
      <c r="A4900" t="str">
        <f t="shared" si="76"/>
        <v>IX_MD_GC_368</v>
      </c>
      <c r="B4900">
        <v>368</v>
      </c>
      <c r="C4900" t="s">
        <v>48</v>
      </c>
      <c r="D4900">
        <v>0</v>
      </c>
      <c r="E4900" t="s">
        <v>41</v>
      </c>
      <c r="F4900" t="s">
        <v>47</v>
      </c>
    </row>
    <row r="4901" spans="1:6" x14ac:dyDescent="0.25">
      <c r="A4901" t="str">
        <f t="shared" si="76"/>
        <v>IX_MD_GC_370</v>
      </c>
      <c r="B4901">
        <v>370</v>
      </c>
      <c r="C4901" t="s">
        <v>48</v>
      </c>
      <c r="D4901">
        <v>0</v>
      </c>
      <c r="E4901" t="s">
        <v>41</v>
      </c>
      <c r="F4901" t="s">
        <v>47</v>
      </c>
    </row>
    <row r="4902" spans="1:6" x14ac:dyDescent="0.25">
      <c r="A4902" t="str">
        <f t="shared" si="76"/>
        <v>IX_MD_GC_372</v>
      </c>
      <c r="B4902">
        <v>372</v>
      </c>
      <c r="C4902" t="s">
        <v>48</v>
      </c>
      <c r="D4902">
        <v>0</v>
      </c>
      <c r="E4902" t="s">
        <v>41</v>
      </c>
      <c r="F4902" t="s">
        <v>47</v>
      </c>
    </row>
    <row r="4903" spans="1:6" x14ac:dyDescent="0.25">
      <c r="A4903" t="str">
        <f t="shared" si="76"/>
        <v>IX_MD_GC_374</v>
      </c>
      <c r="B4903">
        <v>374</v>
      </c>
      <c r="C4903" t="s">
        <v>48</v>
      </c>
      <c r="D4903">
        <v>0</v>
      </c>
      <c r="E4903" t="s">
        <v>41</v>
      </c>
      <c r="F4903" t="s">
        <v>47</v>
      </c>
    </row>
    <row r="4904" spans="1:6" x14ac:dyDescent="0.25">
      <c r="A4904" t="str">
        <f t="shared" si="76"/>
        <v>IX_MD_GC_376</v>
      </c>
      <c r="B4904">
        <v>376</v>
      </c>
      <c r="C4904" t="s">
        <v>48</v>
      </c>
      <c r="D4904">
        <v>0</v>
      </c>
      <c r="E4904" t="s">
        <v>41</v>
      </c>
      <c r="F4904" t="s">
        <v>47</v>
      </c>
    </row>
    <row r="4905" spans="1:6" x14ac:dyDescent="0.25">
      <c r="A4905" t="str">
        <f t="shared" si="76"/>
        <v>IX_MD_GC_378</v>
      </c>
      <c r="B4905">
        <v>378</v>
      </c>
      <c r="C4905" t="s">
        <v>48</v>
      </c>
      <c r="D4905">
        <v>0</v>
      </c>
      <c r="E4905" t="s">
        <v>41</v>
      </c>
      <c r="F4905" t="s">
        <v>47</v>
      </c>
    </row>
    <row r="4906" spans="1:6" x14ac:dyDescent="0.25">
      <c r="A4906" t="str">
        <f t="shared" si="76"/>
        <v>IX_MD_GC_380</v>
      </c>
      <c r="B4906">
        <v>380</v>
      </c>
      <c r="C4906" t="s">
        <v>48</v>
      </c>
      <c r="D4906">
        <v>0</v>
      </c>
      <c r="E4906" t="s">
        <v>41</v>
      </c>
      <c r="F4906" t="s">
        <v>47</v>
      </c>
    </row>
    <row r="4907" spans="1:6" x14ac:dyDescent="0.25">
      <c r="A4907" t="str">
        <f t="shared" si="76"/>
        <v>IX_MD_GC_382</v>
      </c>
      <c r="B4907">
        <v>382</v>
      </c>
      <c r="C4907" t="s">
        <v>48</v>
      </c>
      <c r="D4907">
        <v>0</v>
      </c>
      <c r="E4907" t="s">
        <v>41</v>
      </c>
      <c r="F4907" t="s">
        <v>47</v>
      </c>
    </row>
    <row r="4908" spans="1:6" x14ac:dyDescent="0.25">
      <c r="A4908" t="str">
        <f t="shared" si="76"/>
        <v>IX_MD_GC_384</v>
      </c>
      <c r="B4908">
        <v>384</v>
      </c>
      <c r="C4908" t="s">
        <v>48</v>
      </c>
      <c r="D4908">
        <v>0</v>
      </c>
      <c r="E4908" t="s">
        <v>41</v>
      </c>
      <c r="F4908" t="s">
        <v>47</v>
      </c>
    </row>
    <row r="4909" spans="1:6" x14ac:dyDescent="0.25">
      <c r="A4909" t="str">
        <f t="shared" si="76"/>
        <v>IX_MD_GC_386</v>
      </c>
      <c r="B4909">
        <v>386</v>
      </c>
      <c r="C4909" t="s">
        <v>48</v>
      </c>
      <c r="D4909">
        <v>0</v>
      </c>
      <c r="E4909" t="s">
        <v>41</v>
      </c>
      <c r="F4909" t="s">
        <v>47</v>
      </c>
    </row>
    <row r="4910" spans="1:6" x14ac:dyDescent="0.25">
      <c r="A4910" t="str">
        <f t="shared" si="76"/>
        <v>IX_MD_GC_388</v>
      </c>
      <c r="B4910">
        <v>388</v>
      </c>
      <c r="C4910" t="s">
        <v>48</v>
      </c>
      <c r="D4910">
        <v>0</v>
      </c>
      <c r="E4910" t="s">
        <v>41</v>
      </c>
      <c r="F4910" t="s">
        <v>47</v>
      </c>
    </row>
    <row r="4911" spans="1:6" x14ac:dyDescent="0.25">
      <c r="A4911" t="str">
        <f t="shared" si="76"/>
        <v>IX_MD_GC_390</v>
      </c>
      <c r="B4911">
        <v>390</v>
      </c>
      <c r="C4911" t="s">
        <v>48</v>
      </c>
      <c r="D4911">
        <v>0</v>
      </c>
      <c r="E4911" t="s">
        <v>41</v>
      </c>
      <c r="F4911" t="s">
        <v>47</v>
      </c>
    </row>
    <row r="4912" spans="1:6" x14ac:dyDescent="0.25">
      <c r="A4912" t="str">
        <f t="shared" si="76"/>
        <v>IX_MD_GC_392</v>
      </c>
      <c r="B4912">
        <v>392</v>
      </c>
      <c r="C4912" t="s">
        <v>48</v>
      </c>
      <c r="D4912">
        <v>0</v>
      </c>
      <c r="E4912" t="s">
        <v>41</v>
      </c>
      <c r="F4912" t="s">
        <v>47</v>
      </c>
    </row>
    <row r="4913" spans="1:6" x14ac:dyDescent="0.25">
      <c r="A4913" t="str">
        <f t="shared" si="76"/>
        <v>IX_MD_GC_394</v>
      </c>
      <c r="B4913">
        <v>394</v>
      </c>
      <c r="C4913" t="s">
        <v>48</v>
      </c>
      <c r="D4913">
        <v>0</v>
      </c>
      <c r="E4913" t="s">
        <v>41</v>
      </c>
      <c r="F4913" t="s">
        <v>47</v>
      </c>
    </row>
    <row r="4914" spans="1:6" x14ac:dyDescent="0.25">
      <c r="A4914" t="str">
        <f t="shared" si="76"/>
        <v>IX_MD_GC_396</v>
      </c>
      <c r="B4914">
        <v>396</v>
      </c>
      <c r="C4914" t="s">
        <v>48</v>
      </c>
      <c r="D4914">
        <v>0</v>
      </c>
      <c r="E4914" t="s">
        <v>41</v>
      </c>
      <c r="F4914" t="s">
        <v>47</v>
      </c>
    </row>
    <row r="4915" spans="1:6" x14ac:dyDescent="0.25">
      <c r="A4915" t="str">
        <f t="shared" si="76"/>
        <v>IX_MD_GC_398</v>
      </c>
      <c r="B4915">
        <v>398</v>
      </c>
      <c r="C4915" t="s">
        <v>48</v>
      </c>
      <c r="D4915">
        <v>0</v>
      </c>
      <c r="E4915" t="s">
        <v>41</v>
      </c>
      <c r="F4915" t="s">
        <v>47</v>
      </c>
    </row>
    <row r="4916" spans="1:6" x14ac:dyDescent="0.25">
      <c r="A4916" t="str">
        <f t="shared" si="76"/>
        <v>IX_MD_GC_400</v>
      </c>
      <c r="B4916">
        <v>400</v>
      </c>
      <c r="C4916" t="s">
        <v>48</v>
      </c>
      <c r="D4916">
        <v>0</v>
      </c>
      <c r="E4916" t="s">
        <v>41</v>
      </c>
      <c r="F4916" t="s">
        <v>47</v>
      </c>
    </row>
    <row r="4917" spans="1:6" x14ac:dyDescent="0.25">
      <c r="A4917" t="str">
        <f t="shared" si="76"/>
        <v>IX_MD_GC_402</v>
      </c>
      <c r="B4917">
        <v>402</v>
      </c>
      <c r="C4917" t="s">
        <v>48</v>
      </c>
      <c r="D4917">
        <v>0</v>
      </c>
      <c r="E4917" t="s">
        <v>41</v>
      </c>
      <c r="F4917" t="s">
        <v>47</v>
      </c>
    </row>
    <row r="4918" spans="1:6" x14ac:dyDescent="0.25">
      <c r="A4918" t="str">
        <f t="shared" si="76"/>
        <v>IX_MD_GC_404</v>
      </c>
      <c r="B4918">
        <v>404</v>
      </c>
      <c r="C4918" t="s">
        <v>48</v>
      </c>
      <c r="D4918">
        <v>0</v>
      </c>
      <c r="E4918" t="s">
        <v>41</v>
      </c>
      <c r="F4918" t="s">
        <v>47</v>
      </c>
    </row>
    <row r="4919" spans="1:6" x14ac:dyDescent="0.25">
      <c r="A4919" t="str">
        <f t="shared" si="76"/>
        <v>IX_MD_GC_406</v>
      </c>
      <c r="B4919">
        <v>406</v>
      </c>
      <c r="C4919" t="s">
        <v>48</v>
      </c>
      <c r="D4919">
        <v>0</v>
      </c>
      <c r="E4919" t="s">
        <v>41</v>
      </c>
      <c r="F4919" t="s">
        <v>47</v>
      </c>
    </row>
    <row r="4920" spans="1:6" x14ac:dyDescent="0.25">
      <c r="A4920" t="str">
        <f t="shared" si="76"/>
        <v>IX_MD_GC_408</v>
      </c>
      <c r="B4920">
        <v>408</v>
      </c>
      <c r="C4920" t="s">
        <v>48</v>
      </c>
      <c r="D4920">
        <v>0</v>
      </c>
      <c r="E4920" t="s">
        <v>41</v>
      </c>
      <c r="F4920" t="s">
        <v>47</v>
      </c>
    </row>
    <row r="4921" spans="1:6" x14ac:dyDescent="0.25">
      <c r="A4921" t="str">
        <f t="shared" si="76"/>
        <v>IX_MD_GC_410</v>
      </c>
      <c r="B4921">
        <v>410</v>
      </c>
      <c r="C4921" t="s">
        <v>48</v>
      </c>
      <c r="D4921">
        <v>0</v>
      </c>
      <c r="E4921" t="s">
        <v>41</v>
      </c>
      <c r="F4921" t="s">
        <v>47</v>
      </c>
    </row>
    <row r="4922" spans="1:6" x14ac:dyDescent="0.25">
      <c r="A4922" t="str">
        <f t="shared" si="76"/>
        <v>IX_HV_Dist_0</v>
      </c>
      <c r="B4922">
        <v>0</v>
      </c>
      <c r="C4922" t="s">
        <v>49</v>
      </c>
      <c r="D4922">
        <v>3.5669698591040002E-4</v>
      </c>
      <c r="E4922" t="s">
        <v>40</v>
      </c>
      <c r="F4922" t="s">
        <v>47</v>
      </c>
    </row>
    <row r="4923" spans="1:6" x14ac:dyDescent="0.25">
      <c r="A4923" t="str">
        <f t="shared" si="76"/>
        <v>IX_HV_Dist_2</v>
      </c>
      <c r="B4923">
        <v>2</v>
      </c>
      <c r="C4923" t="s">
        <v>49</v>
      </c>
      <c r="D4923">
        <v>2.541466024612E-3</v>
      </c>
      <c r="E4923" t="s">
        <v>40</v>
      </c>
      <c r="F4923" t="s">
        <v>47</v>
      </c>
    </row>
    <row r="4924" spans="1:6" x14ac:dyDescent="0.25">
      <c r="A4924" t="str">
        <f t="shared" si="76"/>
        <v>IX_HV_Dist_4</v>
      </c>
      <c r="B4924">
        <v>4</v>
      </c>
      <c r="C4924" t="s">
        <v>49</v>
      </c>
      <c r="D4924">
        <v>1.03442125914036E-2</v>
      </c>
      <c r="E4924" t="s">
        <v>40</v>
      </c>
      <c r="F4924" t="s">
        <v>47</v>
      </c>
    </row>
    <row r="4925" spans="1:6" x14ac:dyDescent="0.25">
      <c r="A4925" t="str">
        <f t="shared" si="76"/>
        <v>IX_HV_Dist_6</v>
      </c>
      <c r="B4925">
        <v>6</v>
      </c>
      <c r="C4925" t="s">
        <v>49</v>
      </c>
      <c r="D4925">
        <v>1.70768682004637E-2</v>
      </c>
      <c r="E4925" t="s">
        <v>40</v>
      </c>
      <c r="F4925" t="s">
        <v>47</v>
      </c>
    </row>
    <row r="4926" spans="1:6" x14ac:dyDescent="0.25">
      <c r="A4926" t="str">
        <f t="shared" si="76"/>
        <v>IX_HV_Dist_8</v>
      </c>
      <c r="B4926">
        <v>8</v>
      </c>
      <c r="C4926" t="s">
        <v>49</v>
      </c>
      <c r="D4926">
        <v>4.6147672552166903E-2</v>
      </c>
      <c r="E4926" t="s">
        <v>40</v>
      </c>
      <c r="F4926" t="s">
        <v>47</v>
      </c>
    </row>
    <row r="4927" spans="1:6" x14ac:dyDescent="0.25">
      <c r="A4927" t="str">
        <f t="shared" si="76"/>
        <v>IX_HV_Dist_10</v>
      </c>
      <c r="B4927">
        <v>10</v>
      </c>
      <c r="C4927" t="s">
        <v>49</v>
      </c>
      <c r="D4927">
        <v>2.2471910112359501E-2</v>
      </c>
      <c r="E4927" t="s">
        <v>40</v>
      </c>
      <c r="F4927" t="s">
        <v>47</v>
      </c>
    </row>
    <row r="4928" spans="1:6" x14ac:dyDescent="0.25">
      <c r="A4928" t="str">
        <f t="shared" si="76"/>
        <v>IX_HV_Dist_12</v>
      </c>
      <c r="B4928">
        <v>12</v>
      </c>
      <c r="C4928" t="s">
        <v>49</v>
      </c>
      <c r="D4928">
        <v>3.9192081326912702E-2</v>
      </c>
      <c r="E4928" t="s">
        <v>40</v>
      </c>
      <c r="F4928" t="s">
        <v>47</v>
      </c>
    </row>
    <row r="4929" spans="1:6" x14ac:dyDescent="0.25">
      <c r="A4929" t="str">
        <f t="shared" si="76"/>
        <v>IX_HV_Dist_14</v>
      </c>
      <c r="B4929">
        <v>14</v>
      </c>
      <c r="C4929" t="s">
        <v>49</v>
      </c>
      <c r="D4929">
        <v>9.0065988942393E-3</v>
      </c>
      <c r="E4929" t="s">
        <v>40</v>
      </c>
      <c r="F4929" t="s">
        <v>47</v>
      </c>
    </row>
    <row r="4930" spans="1:6" x14ac:dyDescent="0.25">
      <c r="A4930" t="str">
        <f t="shared" ref="A4930:A4993" si="77">C4930&amp;"_"&amp;E4930&amp;"_"&amp;B4930</f>
        <v>IX_HV_Dist_16</v>
      </c>
      <c r="B4930">
        <v>16</v>
      </c>
      <c r="C4930" t="s">
        <v>49</v>
      </c>
      <c r="D4930">
        <v>2.79115391474942E-2</v>
      </c>
      <c r="E4930" t="s">
        <v>40</v>
      </c>
      <c r="F4930" t="s">
        <v>47</v>
      </c>
    </row>
    <row r="4931" spans="1:6" x14ac:dyDescent="0.25">
      <c r="A4931" t="str">
        <f t="shared" si="77"/>
        <v>IX_HV_Dist_18</v>
      </c>
      <c r="B4931">
        <v>18</v>
      </c>
      <c r="C4931" t="s">
        <v>49</v>
      </c>
      <c r="D4931">
        <v>4.0529695024077002E-2</v>
      </c>
      <c r="E4931" t="s">
        <v>40</v>
      </c>
      <c r="F4931" t="s">
        <v>47</v>
      </c>
    </row>
    <row r="4932" spans="1:6" x14ac:dyDescent="0.25">
      <c r="A4932" t="str">
        <f t="shared" si="77"/>
        <v>IX_HV_Dist_20</v>
      </c>
      <c r="B4932">
        <v>20</v>
      </c>
      <c r="C4932" t="s">
        <v>49</v>
      </c>
      <c r="D4932">
        <v>2.5860531478508999E-2</v>
      </c>
      <c r="E4932" t="s">
        <v>40</v>
      </c>
      <c r="F4932" t="s">
        <v>47</v>
      </c>
    </row>
    <row r="4933" spans="1:6" x14ac:dyDescent="0.25">
      <c r="A4933" t="str">
        <f t="shared" si="77"/>
        <v>IX_HV_Dist_22</v>
      </c>
      <c r="B4933">
        <v>22</v>
      </c>
      <c r="C4933" t="s">
        <v>49</v>
      </c>
      <c r="D4933">
        <v>1.92170501159265E-2</v>
      </c>
      <c r="E4933" t="s">
        <v>40</v>
      </c>
      <c r="F4933" t="s">
        <v>47</v>
      </c>
    </row>
    <row r="4934" spans="1:6" x14ac:dyDescent="0.25">
      <c r="A4934" t="str">
        <f t="shared" si="77"/>
        <v>IX_HV_Dist_24</v>
      </c>
      <c r="B4934">
        <v>24</v>
      </c>
      <c r="C4934" t="s">
        <v>49</v>
      </c>
      <c r="D4934">
        <v>2.2026038879971399E-2</v>
      </c>
      <c r="E4934" t="s">
        <v>40</v>
      </c>
      <c r="F4934" t="s">
        <v>47</v>
      </c>
    </row>
    <row r="4935" spans="1:6" x14ac:dyDescent="0.25">
      <c r="A4935" t="str">
        <f t="shared" si="77"/>
        <v>IX_HV_Dist_26</v>
      </c>
      <c r="B4935">
        <v>26</v>
      </c>
      <c r="C4935" t="s">
        <v>49</v>
      </c>
      <c r="D4935">
        <v>2.4968789013732801E-2</v>
      </c>
      <c r="E4935" t="s">
        <v>40</v>
      </c>
      <c r="F4935" t="s">
        <v>47</v>
      </c>
    </row>
    <row r="4936" spans="1:6" x14ac:dyDescent="0.25">
      <c r="A4936" t="str">
        <f t="shared" si="77"/>
        <v>IX_HV_Dist_28</v>
      </c>
      <c r="B4936">
        <v>28</v>
      </c>
      <c r="C4936" t="s">
        <v>49</v>
      </c>
      <c r="D4936">
        <v>2.8179061886926999E-2</v>
      </c>
      <c r="E4936" t="s">
        <v>40</v>
      </c>
      <c r="F4936" t="s">
        <v>47</v>
      </c>
    </row>
    <row r="4937" spans="1:6" x14ac:dyDescent="0.25">
      <c r="A4937" t="str">
        <f t="shared" si="77"/>
        <v>IX_HV_Dist_30</v>
      </c>
      <c r="B4937">
        <v>30</v>
      </c>
      <c r="C4937" t="s">
        <v>49</v>
      </c>
      <c r="D4937">
        <v>8.9174246477617004E-3</v>
      </c>
      <c r="E4937" t="s">
        <v>40</v>
      </c>
      <c r="F4937" t="s">
        <v>47</v>
      </c>
    </row>
    <row r="4938" spans="1:6" x14ac:dyDescent="0.25">
      <c r="A4938" t="str">
        <f t="shared" si="77"/>
        <v>IX_HV_Dist_32</v>
      </c>
      <c r="B4938">
        <v>32</v>
      </c>
      <c r="C4938" t="s">
        <v>49</v>
      </c>
      <c r="D4938">
        <v>1.1860174781523E-2</v>
      </c>
      <c r="E4938" t="s">
        <v>40</v>
      </c>
      <c r="F4938" t="s">
        <v>47</v>
      </c>
    </row>
    <row r="4939" spans="1:6" x14ac:dyDescent="0.25">
      <c r="A4939" t="str">
        <f t="shared" si="77"/>
        <v>IX_HV_Dist_34</v>
      </c>
      <c r="B4939">
        <v>34</v>
      </c>
      <c r="C4939" t="s">
        <v>49</v>
      </c>
      <c r="D4939">
        <v>1.1681826288567799E-2</v>
      </c>
      <c r="E4939" t="s">
        <v>40</v>
      </c>
      <c r="F4939" t="s">
        <v>47</v>
      </c>
    </row>
    <row r="4940" spans="1:6" x14ac:dyDescent="0.25">
      <c r="A4940" t="str">
        <f t="shared" si="77"/>
        <v>IX_HV_Dist_36</v>
      </c>
      <c r="B4940">
        <v>36</v>
      </c>
      <c r="C4940" t="s">
        <v>49</v>
      </c>
      <c r="D4940">
        <v>1.2261458890672299E-2</v>
      </c>
      <c r="E4940" t="s">
        <v>40</v>
      </c>
      <c r="F4940" t="s">
        <v>47</v>
      </c>
    </row>
    <row r="4941" spans="1:6" x14ac:dyDescent="0.25">
      <c r="A4941" t="str">
        <f t="shared" si="77"/>
        <v>IX_HV_Dist_38</v>
      </c>
      <c r="B4941">
        <v>38</v>
      </c>
      <c r="C4941" t="s">
        <v>49</v>
      </c>
      <c r="D4941">
        <v>9.5862314963438E-3</v>
      </c>
      <c r="E4941" t="s">
        <v>40</v>
      </c>
      <c r="F4941" t="s">
        <v>47</v>
      </c>
    </row>
    <row r="4942" spans="1:6" x14ac:dyDescent="0.25">
      <c r="A4942" t="str">
        <f t="shared" si="77"/>
        <v>IX_HV_Dist_40</v>
      </c>
      <c r="B4942">
        <v>40</v>
      </c>
      <c r="C4942" t="s">
        <v>49</v>
      </c>
      <c r="D4942">
        <v>1.5962190119493399E-2</v>
      </c>
      <c r="E4942" t="s">
        <v>40</v>
      </c>
      <c r="F4942" t="s">
        <v>47</v>
      </c>
    </row>
    <row r="4943" spans="1:6" x14ac:dyDescent="0.25">
      <c r="A4943" t="str">
        <f t="shared" si="77"/>
        <v>IX_HV_Dist_42</v>
      </c>
      <c r="B4943">
        <v>42</v>
      </c>
      <c r="C4943" t="s">
        <v>49</v>
      </c>
      <c r="D4943">
        <v>3.2548599964330001E-3</v>
      </c>
      <c r="E4943" t="s">
        <v>40</v>
      </c>
      <c r="F4943" t="s">
        <v>47</v>
      </c>
    </row>
    <row r="4944" spans="1:6" x14ac:dyDescent="0.25">
      <c r="A4944" t="str">
        <f t="shared" si="77"/>
        <v>IX_HV_Dist_44</v>
      </c>
      <c r="B4944">
        <v>44</v>
      </c>
      <c r="C4944" t="s">
        <v>49</v>
      </c>
      <c r="D4944">
        <v>4.0574282147315E-3</v>
      </c>
      <c r="E4944" t="s">
        <v>40</v>
      </c>
      <c r="F4944" t="s">
        <v>47</v>
      </c>
    </row>
    <row r="4945" spans="1:6" x14ac:dyDescent="0.25">
      <c r="A4945" t="str">
        <f t="shared" si="77"/>
        <v>IX_HV_Dist_46</v>
      </c>
      <c r="B4945">
        <v>46</v>
      </c>
      <c r="C4945" t="s">
        <v>49</v>
      </c>
      <c r="D4945">
        <v>5.9746745140002999E-3</v>
      </c>
      <c r="E4945" t="s">
        <v>40</v>
      </c>
      <c r="F4945" t="s">
        <v>47</v>
      </c>
    </row>
    <row r="4946" spans="1:6" x14ac:dyDescent="0.25">
      <c r="A4946" t="str">
        <f t="shared" si="77"/>
        <v>IX_HV_Dist_48</v>
      </c>
      <c r="B4946">
        <v>48</v>
      </c>
      <c r="C4946" t="s">
        <v>49</v>
      </c>
      <c r="D4946">
        <v>3.5223827358657998E-3</v>
      </c>
      <c r="E4946" t="s">
        <v>40</v>
      </c>
      <c r="F4946" t="s">
        <v>47</v>
      </c>
    </row>
    <row r="4947" spans="1:6" x14ac:dyDescent="0.25">
      <c r="A4947" t="str">
        <f t="shared" si="77"/>
        <v>IX_HV_Dist_50</v>
      </c>
      <c r="B4947">
        <v>50</v>
      </c>
      <c r="C4947" t="s">
        <v>49</v>
      </c>
      <c r="D4947">
        <v>2.3051542714464E-2</v>
      </c>
      <c r="E4947" t="s">
        <v>40</v>
      </c>
      <c r="F4947" t="s">
        <v>47</v>
      </c>
    </row>
    <row r="4948" spans="1:6" x14ac:dyDescent="0.25">
      <c r="A4948" t="str">
        <f t="shared" si="77"/>
        <v>IX_HV_Dist_52</v>
      </c>
      <c r="B4948">
        <v>52</v>
      </c>
      <c r="C4948" t="s">
        <v>49</v>
      </c>
      <c r="D4948">
        <v>1.7834849295523401E-2</v>
      </c>
      <c r="E4948" t="s">
        <v>40</v>
      </c>
      <c r="F4948" t="s">
        <v>47</v>
      </c>
    </row>
    <row r="4949" spans="1:6" x14ac:dyDescent="0.25">
      <c r="A4949" t="str">
        <f t="shared" si="77"/>
        <v>IX_HV_Dist_54</v>
      </c>
      <c r="B4949">
        <v>54</v>
      </c>
      <c r="C4949" t="s">
        <v>49</v>
      </c>
      <c r="D4949">
        <v>9.9875156054931007E-3</v>
      </c>
      <c r="E4949" t="s">
        <v>40</v>
      </c>
      <c r="F4949" t="s">
        <v>47</v>
      </c>
    </row>
    <row r="4950" spans="1:6" x14ac:dyDescent="0.25">
      <c r="A4950" t="str">
        <f t="shared" si="77"/>
        <v>IX_HV_Dist_56</v>
      </c>
      <c r="B4950">
        <v>56</v>
      </c>
      <c r="C4950" t="s">
        <v>49</v>
      </c>
      <c r="D4950">
        <v>2.0019618334225001E-2</v>
      </c>
      <c r="E4950" t="s">
        <v>40</v>
      </c>
      <c r="F4950" t="s">
        <v>47</v>
      </c>
    </row>
    <row r="4951" spans="1:6" x14ac:dyDescent="0.25">
      <c r="A4951" t="str">
        <f t="shared" si="77"/>
        <v>IX_HV_Dist_58</v>
      </c>
      <c r="B4951">
        <v>58</v>
      </c>
      <c r="C4951" t="s">
        <v>49</v>
      </c>
      <c r="D4951">
        <v>1.4223292313179901E-2</v>
      </c>
      <c r="E4951" t="s">
        <v>40</v>
      </c>
      <c r="F4951" t="s">
        <v>47</v>
      </c>
    </row>
    <row r="4952" spans="1:6" x14ac:dyDescent="0.25">
      <c r="A4952" t="str">
        <f t="shared" si="77"/>
        <v>IX_HV_Dist_60</v>
      </c>
      <c r="B4952">
        <v>60</v>
      </c>
      <c r="C4952" t="s">
        <v>49</v>
      </c>
      <c r="D4952">
        <v>1.4223292313179901E-2</v>
      </c>
      <c r="E4952" t="s">
        <v>40</v>
      </c>
      <c r="F4952" t="s">
        <v>47</v>
      </c>
    </row>
    <row r="4953" spans="1:6" x14ac:dyDescent="0.25">
      <c r="A4953" t="str">
        <f t="shared" si="77"/>
        <v>IX_HV_Dist_62</v>
      </c>
      <c r="B4953">
        <v>62</v>
      </c>
      <c r="C4953" t="s">
        <v>49</v>
      </c>
      <c r="D4953">
        <v>1.1102193686463299E-2</v>
      </c>
      <c r="E4953" t="s">
        <v>40</v>
      </c>
      <c r="F4953" t="s">
        <v>47</v>
      </c>
    </row>
    <row r="4954" spans="1:6" x14ac:dyDescent="0.25">
      <c r="A4954" t="str">
        <f t="shared" si="77"/>
        <v>IX_HV_Dist_64</v>
      </c>
      <c r="B4954">
        <v>64</v>
      </c>
      <c r="C4954" t="s">
        <v>49</v>
      </c>
      <c r="D4954">
        <v>2.66630996968075E-2</v>
      </c>
      <c r="E4954" t="s">
        <v>40</v>
      </c>
      <c r="F4954" t="s">
        <v>47</v>
      </c>
    </row>
    <row r="4955" spans="1:6" x14ac:dyDescent="0.25">
      <c r="A4955" t="str">
        <f t="shared" si="77"/>
        <v>IX_HV_Dist_66</v>
      </c>
      <c r="B4955">
        <v>66</v>
      </c>
      <c r="C4955" t="s">
        <v>49</v>
      </c>
      <c r="D4955">
        <v>4.0440520777599402E-2</v>
      </c>
      <c r="E4955" t="s">
        <v>40</v>
      </c>
      <c r="F4955" t="s">
        <v>47</v>
      </c>
    </row>
    <row r="4956" spans="1:6" x14ac:dyDescent="0.25">
      <c r="A4956" t="str">
        <f t="shared" si="77"/>
        <v>IX_HV_Dist_68</v>
      </c>
      <c r="B4956">
        <v>68</v>
      </c>
      <c r="C4956" t="s">
        <v>49</v>
      </c>
      <c r="D4956">
        <v>6.4116283217406797E-2</v>
      </c>
      <c r="E4956" t="s">
        <v>40</v>
      </c>
      <c r="F4956" t="s">
        <v>47</v>
      </c>
    </row>
    <row r="4957" spans="1:6" x14ac:dyDescent="0.25">
      <c r="A4957" t="str">
        <f t="shared" si="77"/>
        <v>IX_HV_Dist_70</v>
      </c>
      <c r="B4957">
        <v>70</v>
      </c>
      <c r="C4957" t="s">
        <v>49</v>
      </c>
      <c r="D4957">
        <v>1.81469591581951E-2</v>
      </c>
      <c r="E4957" t="s">
        <v>40</v>
      </c>
      <c r="F4957" t="s">
        <v>47</v>
      </c>
    </row>
    <row r="4958" spans="1:6" x14ac:dyDescent="0.25">
      <c r="A4958" t="str">
        <f t="shared" si="77"/>
        <v>IX_HV_Dist_72</v>
      </c>
      <c r="B4958">
        <v>72</v>
      </c>
      <c r="C4958" t="s">
        <v>49</v>
      </c>
      <c r="D4958">
        <v>1.6452648475120301E-2</v>
      </c>
      <c r="E4958" t="s">
        <v>40</v>
      </c>
      <c r="F4958" t="s">
        <v>47</v>
      </c>
    </row>
    <row r="4959" spans="1:6" x14ac:dyDescent="0.25">
      <c r="A4959" t="str">
        <f t="shared" si="77"/>
        <v>IX_HV_Dist_74</v>
      </c>
      <c r="B4959">
        <v>74</v>
      </c>
      <c r="C4959" t="s">
        <v>49</v>
      </c>
      <c r="D4959">
        <v>1.54717317638665E-2</v>
      </c>
      <c r="E4959" t="s">
        <v>40</v>
      </c>
      <c r="F4959" t="s">
        <v>47</v>
      </c>
    </row>
    <row r="4960" spans="1:6" x14ac:dyDescent="0.25">
      <c r="A4960" t="str">
        <f t="shared" si="77"/>
        <v>IX_HV_Dist_76</v>
      </c>
      <c r="B4960">
        <v>76</v>
      </c>
      <c r="C4960" t="s">
        <v>49</v>
      </c>
      <c r="D4960">
        <v>3.3440342429106001E-3</v>
      </c>
      <c r="E4960" t="s">
        <v>40</v>
      </c>
      <c r="F4960" t="s">
        <v>47</v>
      </c>
    </row>
    <row r="4961" spans="1:6" x14ac:dyDescent="0.25">
      <c r="A4961" t="str">
        <f t="shared" si="77"/>
        <v>IX_HV_Dist_78</v>
      </c>
      <c r="B4961">
        <v>78</v>
      </c>
      <c r="C4961" t="s">
        <v>49</v>
      </c>
      <c r="D4961">
        <v>3.8344925985375001E-3</v>
      </c>
      <c r="E4961" t="s">
        <v>40</v>
      </c>
      <c r="F4961" t="s">
        <v>47</v>
      </c>
    </row>
    <row r="4962" spans="1:6" x14ac:dyDescent="0.25">
      <c r="A4962" t="str">
        <f t="shared" si="77"/>
        <v>IX_HV_Dist_80</v>
      </c>
      <c r="B4962">
        <v>80</v>
      </c>
      <c r="C4962" t="s">
        <v>49</v>
      </c>
      <c r="D4962">
        <v>2.1401819154627999E-3</v>
      </c>
      <c r="E4962" t="s">
        <v>40</v>
      </c>
      <c r="F4962" t="s">
        <v>47</v>
      </c>
    </row>
    <row r="4963" spans="1:6" x14ac:dyDescent="0.25">
      <c r="A4963" t="str">
        <f t="shared" si="77"/>
        <v>IX_HV_Dist_82</v>
      </c>
      <c r="B4963">
        <v>82</v>
      </c>
      <c r="C4963" t="s">
        <v>49</v>
      </c>
      <c r="D4963">
        <v>4.5032994471195997E-3</v>
      </c>
      <c r="E4963" t="s">
        <v>40</v>
      </c>
      <c r="F4963" t="s">
        <v>47</v>
      </c>
    </row>
    <row r="4964" spans="1:6" x14ac:dyDescent="0.25">
      <c r="A4964" t="str">
        <f t="shared" si="77"/>
        <v>IX_HV_Dist_84</v>
      </c>
      <c r="B4964">
        <v>84</v>
      </c>
      <c r="C4964" t="s">
        <v>49</v>
      </c>
      <c r="D4964">
        <v>1.2484394506866001E-3</v>
      </c>
      <c r="E4964" t="s">
        <v>40</v>
      </c>
      <c r="F4964" t="s">
        <v>47</v>
      </c>
    </row>
    <row r="4965" spans="1:6" x14ac:dyDescent="0.25">
      <c r="A4965" t="str">
        <f t="shared" si="77"/>
        <v>IX_HV_Dist_86</v>
      </c>
      <c r="B4965">
        <v>86</v>
      </c>
      <c r="C4965" t="s">
        <v>49</v>
      </c>
      <c r="D4965">
        <v>4.4587123238799998E-4</v>
      </c>
      <c r="E4965" t="s">
        <v>40</v>
      </c>
      <c r="F4965" t="s">
        <v>47</v>
      </c>
    </row>
    <row r="4966" spans="1:6" x14ac:dyDescent="0.25">
      <c r="A4966" t="str">
        <f t="shared" si="77"/>
        <v>IX_HV_Dist_88</v>
      </c>
      <c r="B4966">
        <v>88</v>
      </c>
      <c r="C4966" t="s">
        <v>49</v>
      </c>
      <c r="D4966">
        <v>2.0510076689851E-3</v>
      </c>
      <c r="E4966" t="s">
        <v>40</v>
      </c>
      <c r="F4966" t="s">
        <v>47</v>
      </c>
    </row>
    <row r="4967" spans="1:6" x14ac:dyDescent="0.25">
      <c r="A4967" t="str">
        <f t="shared" si="77"/>
        <v>IX_HV_Dist_90</v>
      </c>
      <c r="B4967">
        <v>90</v>
      </c>
      <c r="C4967" t="s">
        <v>49</v>
      </c>
      <c r="D4967">
        <v>7.2231139646869004E-3</v>
      </c>
      <c r="E4967" t="s">
        <v>40</v>
      </c>
      <c r="F4967" t="s">
        <v>47</v>
      </c>
    </row>
    <row r="4968" spans="1:6" x14ac:dyDescent="0.25">
      <c r="A4968" t="str">
        <f t="shared" si="77"/>
        <v>IX_HV_Dist_92</v>
      </c>
      <c r="B4968">
        <v>92</v>
      </c>
      <c r="C4968" t="s">
        <v>49</v>
      </c>
      <c r="D4968">
        <v>3.9236668450150997E-3</v>
      </c>
      <c r="E4968" t="s">
        <v>40</v>
      </c>
      <c r="F4968" t="s">
        <v>47</v>
      </c>
    </row>
    <row r="4969" spans="1:6" x14ac:dyDescent="0.25">
      <c r="A4969" t="str">
        <f t="shared" si="77"/>
        <v>IX_HV_Dist_94</v>
      </c>
      <c r="B4969">
        <v>94</v>
      </c>
      <c r="C4969" t="s">
        <v>49</v>
      </c>
      <c r="D4969">
        <v>1.1771000535045401E-2</v>
      </c>
      <c r="E4969" t="s">
        <v>40</v>
      </c>
      <c r="F4969" t="s">
        <v>47</v>
      </c>
    </row>
    <row r="4970" spans="1:6" x14ac:dyDescent="0.25">
      <c r="A4970" t="str">
        <f t="shared" si="77"/>
        <v>IX_HV_Dist_96</v>
      </c>
      <c r="B4970">
        <v>96</v>
      </c>
      <c r="C4970" t="s">
        <v>49</v>
      </c>
      <c r="D4970">
        <v>9.8983413590154994E-3</v>
      </c>
      <c r="E4970" t="s">
        <v>40</v>
      </c>
      <c r="F4970" t="s">
        <v>47</v>
      </c>
    </row>
    <row r="4971" spans="1:6" x14ac:dyDescent="0.25">
      <c r="A4971" t="str">
        <f t="shared" si="77"/>
        <v>IX_HV_Dist_98</v>
      </c>
      <c r="B4971">
        <v>98</v>
      </c>
      <c r="C4971" t="s">
        <v>49</v>
      </c>
      <c r="D4971">
        <v>2.8491171749598702E-2</v>
      </c>
      <c r="E4971" t="s">
        <v>40</v>
      </c>
      <c r="F4971" t="s">
        <v>47</v>
      </c>
    </row>
    <row r="4972" spans="1:6" x14ac:dyDescent="0.25">
      <c r="A4972" t="str">
        <f t="shared" si="77"/>
        <v>IX_HV_Dist_100</v>
      </c>
      <c r="B4972">
        <v>100</v>
      </c>
      <c r="C4972" t="s">
        <v>49</v>
      </c>
      <c r="D4972">
        <v>2.6395576957374701E-2</v>
      </c>
      <c r="E4972" t="s">
        <v>40</v>
      </c>
      <c r="F4972" t="s">
        <v>47</v>
      </c>
    </row>
    <row r="4973" spans="1:6" x14ac:dyDescent="0.25">
      <c r="A4973" t="str">
        <f t="shared" si="77"/>
        <v>IX_HV_Dist_102</v>
      </c>
      <c r="B4973">
        <v>102</v>
      </c>
      <c r="C4973" t="s">
        <v>49</v>
      </c>
      <c r="D4973">
        <v>2.52808988764044E-2</v>
      </c>
      <c r="E4973" t="s">
        <v>40</v>
      </c>
      <c r="F4973" t="s">
        <v>47</v>
      </c>
    </row>
    <row r="4974" spans="1:6" x14ac:dyDescent="0.25">
      <c r="A4974" t="str">
        <f t="shared" si="77"/>
        <v>IX_HV_Dist_104</v>
      </c>
      <c r="B4974">
        <v>104</v>
      </c>
      <c r="C4974" t="s">
        <v>49</v>
      </c>
      <c r="D4974">
        <v>4.4364187622614501E-2</v>
      </c>
      <c r="E4974" t="s">
        <v>40</v>
      </c>
      <c r="F4974" t="s">
        <v>47</v>
      </c>
    </row>
    <row r="4975" spans="1:6" x14ac:dyDescent="0.25">
      <c r="A4975" t="str">
        <f t="shared" si="77"/>
        <v>IX_HV_Dist_106</v>
      </c>
      <c r="B4975">
        <v>106</v>
      </c>
      <c r="C4975" t="s">
        <v>49</v>
      </c>
      <c r="D4975">
        <v>4.9491706795077002E-3</v>
      </c>
      <c r="E4975" t="s">
        <v>40</v>
      </c>
      <c r="F4975" t="s">
        <v>47</v>
      </c>
    </row>
    <row r="4976" spans="1:6" x14ac:dyDescent="0.25">
      <c r="A4976" t="str">
        <f t="shared" si="77"/>
        <v>IX_HV_Dist_108</v>
      </c>
      <c r="B4976">
        <v>108</v>
      </c>
      <c r="C4976" t="s">
        <v>49</v>
      </c>
      <c r="D4976">
        <v>6.4651328696272003E-3</v>
      </c>
      <c r="E4976" t="s">
        <v>40</v>
      </c>
      <c r="F4976" t="s">
        <v>47</v>
      </c>
    </row>
    <row r="4977" spans="1:6" x14ac:dyDescent="0.25">
      <c r="A4977" t="str">
        <f t="shared" si="77"/>
        <v>IX_HV_Dist_110</v>
      </c>
      <c r="B4977">
        <v>110</v>
      </c>
      <c r="C4977" t="s">
        <v>49</v>
      </c>
      <c r="D4977">
        <v>5.7517388978063E-3</v>
      </c>
      <c r="E4977" t="s">
        <v>40</v>
      </c>
      <c r="F4977" t="s">
        <v>47</v>
      </c>
    </row>
    <row r="4978" spans="1:6" x14ac:dyDescent="0.25">
      <c r="A4978" t="str">
        <f t="shared" si="77"/>
        <v>IX_HV_Dist_112</v>
      </c>
      <c r="B4978">
        <v>112</v>
      </c>
      <c r="C4978" t="s">
        <v>49</v>
      </c>
      <c r="D4978">
        <v>3.0765115034777002E-3</v>
      </c>
      <c r="E4978" t="s">
        <v>40</v>
      </c>
      <c r="F4978" t="s">
        <v>47</v>
      </c>
    </row>
    <row r="4979" spans="1:6" x14ac:dyDescent="0.25">
      <c r="A4979" t="str">
        <f t="shared" si="77"/>
        <v>IX_HV_Dist_114</v>
      </c>
      <c r="B4979">
        <v>114</v>
      </c>
      <c r="C4979" t="s">
        <v>49</v>
      </c>
      <c r="D4979">
        <v>1.6497235598358999E-3</v>
      </c>
      <c r="E4979" t="s">
        <v>40</v>
      </c>
      <c r="F4979" t="s">
        <v>47</v>
      </c>
    </row>
    <row r="4980" spans="1:6" x14ac:dyDescent="0.25">
      <c r="A4980" t="str">
        <f t="shared" si="77"/>
        <v>IX_HV_Dist_116</v>
      </c>
      <c r="B4980">
        <v>116</v>
      </c>
      <c r="C4980" t="s">
        <v>49</v>
      </c>
      <c r="D4980">
        <v>1.7388978063135E-3</v>
      </c>
      <c r="E4980" t="s">
        <v>40</v>
      </c>
      <c r="F4980" t="s">
        <v>47</v>
      </c>
    </row>
    <row r="4981" spans="1:6" x14ac:dyDescent="0.25">
      <c r="A4981" t="str">
        <f t="shared" si="77"/>
        <v>IX_HV_Dist_118</v>
      </c>
      <c r="B4981">
        <v>118</v>
      </c>
      <c r="C4981" t="s">
        <v>49</v>
      </c>
      <c r="D4981">
        <v>1.3376136971641999E-3</v>
      </c>
      <c r="E4981" t="s">
        <v>40</v>
      </c>
      <c r="F4981" t="s">
        <v>47</v>
      </c>
    </row>
    <row r="4982" spans="1:6" x14ac:dyDescent="0.25">
      <c r="A4982" t="str">
        <f t="shared" si="77"/>
        <v>IX_HV_Dist_120</v>
      </c>
      <c r="B4982">
        <v>120</v>
      </c>
      <c r="C4982" t="s">
        <v>49</v>
      </c>
      <c r="D4982">
        <v>2.0510076689851E-3</v>
      </c>
      <c r="E4982" t="s">
        <v>40</v>
      </c>
      <c r="F4982" t="s">
        <v>47</v>
      </c>
    </row>
    <row r="4983" spans="1:6" x14ac:dyDescent="0.25">
      <c r="A4983" t="str">
        <f t="shared" si="77"/>
        <v>IX_HV_Dist_122</v>
      </c>
      <c r="B4983">
        <v>122</v>
      </c>
      <c r="C4983" t="s">
        <v>49</v>
      </c>
      <c r="D4983">
        <v>1.3554485464597799E-2</v>
      </c>
      <c r="E4983" t="s">
        <v>40</v>
      </c>
      <c r="F4983" t="s">
        <v>47</v>
      </c>
    </row>
    <row r="4984" spans="1:6" x14ac:dyDescent="0.25">
      <c r="A4984" t="str">
        <f t="shared" si="77"/>
        <v>IX_HV_Dist_124</v>
      </c>
      <c r="B4984">
        <v>124</v>
      </c>
      <c r="C4984" t="s">
        <v>49</v>
      </c>
      <c r="D4984">
        <v>4.6816479400748996E-3</v>
      </c>
      <c r="E4984" t="s">
        <v>40</v>
      </c>
      <c r="F4984" t="s">
        <v>47</v>
      </c>
    </row>
    <row r="4985" spans="1:6" x14ac:dyDescent="0.25">
      <c r="A4985" t="str">
        <f t="shared" si="77"/>
        <v>IX_HV_Dist_126</v>
      </c>
      <c r="B4985">
        <v>126</v>
      </c>
      <c r="C4985" t="s">
        <v>49</v>
      </c>
      <c r="D4985">
        <v>3.3886213661493999E-3</v>
      </c>
      <c r="E4985" t="s">
        <v>40</v>
      </c>
      <c r="F4985" t="s">
        <v>47</v>
      </c>
    </row>
    <row r="4986" spans="1:6" x14ac:dyDescent="0.25">
      <c r="A4986" t="str">
        <f t="shared" si="77"/>
        <v>IX_HV_Dist_128</v>
      </c>
      <c r="B4986">
        <v>128</v>
      </c>
      <c r="C4986" t="s">
        <v>49</v>
      </c>
      <c r="D4986">
        <v>7.5798109505970004E-4</v>
      </c>
      <c r="E4986" t="s">
        <v>40</v>
      </c>
      <c r="F4986" t="s">
        <v>47</v>
      </c>
    </row>
    <row r="4987" spans="1:6" x14ac:dyDescent="0.25">
      <c r="A4987" t="str">
        <f t="shared" si="77"/>
        <v>IX_HV_Dist_130</v>
      </c>
      <c r="B4987">
        <v>130</v>
      </c>
      <c r="C4987" t="s">
        <v>49</v>
      </c>
      <c r="D4987">
        <v>1.1146780809702E-3</v>
      </c>
      <c r="E4987" t="s">
        <v>40</v>
      </c>
      <c r="F4987" t="s">
        <v>47</v>
      </c>
    </row>
    <row r="4988" spans="1:6" x14ac:dyDescent="0.25">
      <c r="A4988" t="str">
        <f t="shared" si="77"/>
        <v>IX_HV_Dist_132</v>
      </c>
      <c r="B4988">
        <v>132</v>
      </c>
      <c r="C4988" t="s">
        <v>49</v>
      </c>
      <c r="D4988">
        <v>2.1401819154627999E-3</v>
      </c>
      <c r="E4988" t="s">
        <v>40</v>
      </c>
      <c r="F4988" t="s">
        <v>47</v>
      </c>
    </row>
    <row r="4989" spans="1:6" x14ac:dyDescent="0.25">
      <c r="A4989" t="str">
        <f t="shared" si="77"/>
        <v>IX_HV_Dist_134</v>
      </c>
      <c r="B4989">
        <v>134</v>
      </c>
      <c r="C4989" t="s">
        <v>49</v>
      </c>
      <c r="D4989">
        <v>1.7924023542001E-2</v>
      </c>
      <c r="E4989" t="s">
        <v>40</v>
      </c>
      <c r="F4989" t="s">
        <v>47</v>
      </c>
    </row>
    <row r="4990" spans="1:6" x14ac:dyDescent="0.25">
      <c r="A4990" t="str">
        <f t="shared" si="77"/>
        <v>IX_HV_Dist_136</v>
      </c>
      <c r="B4990">
        <v>136</v>
      </c>
      <c r="C4990" t="s">
        <v>49</v>
      </c>
      <c r="D4990">
        <v>6.2421972534332003E-3</v>
      </c>
      <c r="E4990" t="s">
        <v>40</v>
      </c>
      <c r="F4990" t="s">
        <v>47</v>
      </c>
    </row>
    <row r="4991" spans="1:6" x14ac:dyDescent="0.25">
      <c r="A4991" t="str">
        <f t="shared" si="77"/>
        <v>IX_HV_Dist_138</v>
      </c>
      <c r="B4991">
        <v>138</v>
      </c>
      <c r="C4991" t="s">
        <v>49</v>
      </c>
      <c r="D4991">
        <v>9.809167112536999E-4</v>
      </c>
      <c r="E4991" t="s">
        <v>40</v>
      </c>
      <c r="F4991" t="s">
        <v>47</v>
      </c>
    </row>
    <row r="4992" spans="1:6" x14ac:dyDescent="0.25">
      <c r="A4992" t="str">
        <f t="shared" si="77"/>
        <v>IX_HV_Dist_140</v>
      </c>
      <c r="B4992">
        <v>140</v>
      </c>
      <c r="C4992" t="s">
        <v>49</v>
      </c>
      <c r="D4992">
        <v>1.8726591760298999E-3</v>
      </c>
      <c r="E4992" t="s">
        <v>40</v>
      </c>
      <c r="F4992" t="s">
        <v>47</v>
      </c>
    </row>
    <row r="4993" spans="1:6" x14ac:dyDescent="0.25">
      <c r="A4993" t="str">
        <f t="shared" si="77"/>
        <v>IX_HV_Dist_142</v>
      </c>
      <c r="B4993">
        <v>142</v>
      </c>
      <c r="C4993" t="s">
        <v>49</v>
      </c>
      <c r="D4993">
        <v>9.809167112536999E-4</v>
      </c>
      <c r="E4993" t="s">
        <v>40</v>
      </c>
      <c r="F4993" t="s">
        <v>47</v>
      </c>
    </row>
    <row r="4994" spans="1:6" x14ac:dyDescent="0.25">
      <c r="A4994" t="str">
        <f t="shared" ref="A4994:A5057" si="78">C4994&amp;"_"&amp;E4994&amp;"_"&amp;B4994</f>
        <v>IX_HV_Dist_144</v>
      </c>
      <c r="B4994">
        <v>144</v>
      </c>
      <c r="C4994" t="s">
        <v>49</v>
      </c>
      <c r="D4994">
        <v>2.2293561619403999E-3</v>
      </c>
      <c r="E4994" t="s">
        <v>40</v>
      </c>
      <c r="F4994" t="s">
        <v>47</v>
      </c>
    </row>
    <row r="4995" spans="1:6" x14ac:dyDescent="0.25">
      <c r="A4995" t="str">
        <f t="shared" si="78"/>
        <v>IX_HV_Dist_146</v>
      </c>
      <c r="B4995">
        <v>146</v>
      </c>
      <c r="C4995" t="s">
        <v>49</v>
      </c>
      <c r="D4995">
        <v>5.7071517745675001E-3</v>
      </c>
      <c r="E4995" t="s">
        <v>40</v>
      </c>
      <c r="F4995" t="s">
        <v>47</v>
      </c>
    </row>
    <row r="4996" spans="1:6" x14ac:dyDescent="0.25">
      <c r="A4996" t="str">
        <f t="shared" si="78"/>
        <v>IX_HV_Dist_148</v>
      </c>
      <c r="B4996">
        <v>148</v>
      </c>
      <c r="C4996" t="s">
        <v>49</v>
      </c>
      <c r="D4996">
        <v>8.471553415373E-4</v>
      </c>
      <c r="E4996" t="s">
        <v>40</v>
      </c>
      <c r="F4996" t="s">
        <v>47</v>
      </c>
    </row>
    <row r="4997" spans="1:6" x14ac:dyDescent="0.25">
      <c r="A4997" t="str">
        <f t="shared" si="78"/>
        <v>IX_HV_Dist_150</v>
      </c>
      <c r="B4997">
        <v>150</v>
      </c>
      <c r="C4997" t="s">
        <v>49</v>
      </c>
      <c r="D4997">
        <v>0</v>
      </c>
      <c r="E4997" t="s">
        <v>40</v>
      </c>
      <c r="F4997" t="s">
        <v>47</v>
      </c>
    </row>
    <row r="4998" spans="1:6" x14ac:dyDescent="0.25">
      <c r="A4998" t="str">
        <f t="shared" si="78"/>
        <v>IX_HV_Dist_152</v>
      </c>
      <c r="B4998">
        <v>152</v>
      </c>
      <c r="C4998" t="s">
        <v>49</v>
      </c>
      <c r="D4998">
        <v>1.9618334225075E-3</v>
      </c>
      <c r="E4998" t="s">
        <v>40</v>
      </c>
      <c r="F4998" t="s">
        <v>47</v>
      </c>
    </row>
    <row r="4999" spans="1:6" x14ac:dyDescent="0.25">
      <c r="A4999" t="str">
        <f t="shared" si="78"/>
        <v>IX_HV_Dist_154</v>
      </c>
      <c r="B4999">
        <v>154</v>
      </c>
      <c r="C4999" t="s">
        <v>49</v>
      </c>
      <c r="D4999">
        <v>1.4089530943463499E-2</v>
      </c>
      <c r="E4999" t="s">
        <v>40</v>
      </c>
      <c r="F4999" t="s">
        <v>47</v>
      </c>
    </row>
    <row r="5000" spans="1:6" x14ac:dyDescent="0.25">
      <c r="A5000" t="str">
        <f t="shared" si="78"/>
        <v>IX_HV_Dist_156</v>
      </c>
      <c r="B5000">
        <v>156</v>
      </c>
      <c r="C5000" t="s">
        <v>49</v>
      </c>
      <c r="D5000">
        <v>4.8154093097912999E-3</v>
      </c>
      <c r="E5000" t="s">
        <v>40</v>
      </c>
      <c r="F5000" t="s">
        <v>47</v>
      </c>
    </row>
    <row r="5001" spans="1:6" x14ac:dyDescent="0.25">
      <c r="A5001" t="str">
        <f t="shared" si="78"/>
        <v>IX_HV_Dist_158</v>
      </c>
      <c r="B5001">
        <v>158</v>
      </c>
      <c r="C5001" t="s">
        <v>49</v>
      </c>
      <c r="D5001">
        <v>1.337613697164E-4</v>
      </c>
      <c r="E5001" t="s">
        <v>40</v>
      </c>
      <c r="F5001" t="s">
        <v>47</v>
      </c>
    </row>
    <row r="5002" spans="1:6" x14ac:dyDescent="0.25">
      <c r="A5002" t="str">
        <f t="shared" si="78"/>
        <v>IX_HV_Dist_160</v>
      </c>
      <c r="B5002">
        <v>160</v>
      </c>
      <c r="C5002" t="s">
        <v>49</v>
      </c>
      <c r="D5002">
        <v>0</v>
      </c>
      <c r="E5002" t="s">
        <v>40</v>
      </c>
      <c r="F5002" t="s">
        <v>47</v>
      </c>
    </row>
    <row r="5003" spans="1:6" x14ac:dyDescent="0.25">
      <c r="A5003" t="str">
        <f t="shared" si="78"/>
        <v>IX_HV_Dist_162</v>
      </c>
      <c r="B5003">
        <v>162</v>
      </c>
      <c r="C5003" t="s">
        <v>49</v>
      </c>
      <c r="D5003">
        <v>0</v>
      </c>
      <c r="E5003" t="s">
        <v>40</v>
      </c>
      <c r="F5003" t="s">
        <v>47</v>
      </c>
    </row>
    <row r="5004" spans="1:6" x14ac:dyDescent="0.25">
      <c r="A5004" t="str">
        <f t="shared" si="78"/>
        <v>IX_HV_Dist_164</v>
      </c>
      <c r="B5004">
        <v>164</v>
      </c>
      <c r="C5004" t="s">
        <v>49</v>
      </c>
      <c r="D5004">
        <v>0</v>
      </c>
      <c r="E5004" t="s">
        <v>40</v>
      </c>
      <c r="F5004" t="s">
        <v>47</v>
      </c>
    </row>
    <row r="5005" spans="1:6" x14ac:dyDescent="0.25">
      <c r="A5005" t="str">
        <f t="shared" si="78"/>
        <v>IX_HV_Dist_166</v>
      </c>
      <c r="B5005">
        <v>166</v>
      </c>
      <c r="C5005" t="s">
        <v>49</v>
      </c>
      <c r="D5005">
        <v>0</v>
      </c>
      <c r="E5005" t="s">
        <v>40</v>
      </c>
      <c r="F5005" t="s">
        <v>47</v>
      </c>
    </row>
    <row r="5006" spans="1:6" x14ac:dyDescent="0.25">
      <c r="A5006" t="str">
        <f t="shared" si="78"/>
        <v>IX_HV_Dist_168</v>
      </c>
      <c r="B5006">
        <v>168</v>
      </c>
      <c r="C5006" t="s">
        <v>49</v>
      </c>
      <c r="D5006">
        <v>0</v>
      </c>
      <c r="E5006" t="s">
        <v>40</v>
      </c>
      <c r="F5006" t="s">
        <v>47</v>
      </c>
    </row>
    <row r="5007" spans="1:6" x14ac:dyDescent="0.25">
      <c r="A5007" t="str">
        <f t="shared" si="78"/>
        <v>IX_HV_Dist_170</v>
      </c>
      <c r="B5007">
        <v>170</v>
      </c>
      <c r="C5007" t="s">
        <v>49</v>
      </c>
      <c r="D5007">
        <v>0</v>
      </c>
      <c r="E5007" t="s">
        <v>40</v>
      </c>
      <c r="F5007" t="s">
        <v>47</v>
      </c>
    </row>
    <row r="5008" spans="1:6" x14ac:dyDescent="0.25">
      <c r="A5008" t="str">
        <f t="shared" si="78"/>
        <v>IX_HV_Dist_172</v>
      </c>
      <c r="B5008">
        <v>172</v>
      </c>
      <c r="C5008" t="s">
        <v>49</v>
      </c>
      <c r="D5008">
        <v>0</v>
      </c>
      <c r="E5008" t="s">
        <v>40</v>
      </c>
      <c r="F5008" t="s">
        <v>47</v>
      </c>
    </row>
    <row r="5009" spans="1:6" x14ac:dyDescent="0.25">
      <c r="A5009" t="str">
        <f t="shared" si="78"/>
        <v>IX_HV_Dist_174</v>
      </c>
      <c r="B5009">
        <v>174</v>
      </c>
      <c r="C5009" t="s">
        <v>49</v>
      </c>
      <c r="D5009">
        <v>0</v>
      </c>
      <c r="E5009" t="s">
        <v>40</v>
      </c>
      <c r="F5009" t="s">
        <v>47</v>
      </c>
    </row>
    <row r="5010" spans="1:6" x14ac:dyDescent="0.25">
      <c r="A5010" t="str">
        <f t="shared" si="78"/>
        <v>IX_HV_Dist_176</v>
      </c>
      <c r="B5010">
        <v>176</v>
      </c>
      <c r="C5010" t="s">
        <v>49</v>
      </c>
      <c r="D5010">
        <v>0</v>
      </c>
      <c r="E5010" t="s">
        <v>40</v>
      </c>
      <c r="F5010" t="s">
        <v>47</v>
      </c>
    </row>
    <row r="5011" spans="1:6" x14ac:dyDescent="0.25">
      <c r="A5011" t="str">
        <f t="shared" si="78"/>
        <v>IX_HV_Dist_178</v>
      </c>
      <c r="B5011">
        <v>178</v>
      </c>
      <c r="C5011" t="s">
        <v>49</v>
      </c>
      <c r="D5011">
        <v>0</v>
      </c>
      <c r="E5011" t="s">
        <v>40</v>
      </c>
      <c r="F5011" t="s">
        <v>47</v>
      </c>
    </row>
    <row r="5012" spans="1:6" x14ac:dyDescent="0.25">
      <c r="A5012" t="str">
        <f t="shared" si="78"/>
        <v>IX_HV_Dist_180</v>
      </c>
      <c r="B5012">
        <v>180</v>
      </c>
      <c r="C5012" t="s">
        <v>49</v>
      </c>
      <c r="D5012">
        <v>0</v>
      </c>
      <c r="E5012" t="s">
        <v>40</v>
      </c>
      <c r="F5012" t="s">
        <v>47</v>
      </c>
    </row>
    <row r="5013" spans="1:6" x14ac:dyDescent="0.25">
      <c r="A5013" t="str">
        <f t="shared" si="78"/>
        <v>IX_HV_Dist_182</v>
      </c>
      <c r="B5013">
        <v>182</v>
      </c>
      <c r="C5013" t="s">
        <v>49</v>
      </c>
      <c r="D5013">
        <v>0</v>
      </c>
      <c r="E5013" t="s">
        <v>40</v>
      </c>
      <c r="F5013" t="s">
        <v>47</v>
      </c>
    </row>
    <row r="5014" spans="1:6" x14ac:dyDescent="0.25">
      <c r="A5014" t="str">
        <f t="shared" si="78"/>
        <v>IX_HV_Dist_184</v>
      </c>
      <c r="B5014">
        <v>184</v>
      </c>
      <c r="C5014" t="s">
        <v>49</v>
      </c>
      <c r="D5014">
        <v>0</v>
      </c>
      <c r="E5014" t="s">
        <v>40</v>
      </c>
      <c r="F5014" t="s">
        <v>47</v>
      </c>
    </row>
    <row r="5015" spans="1:6" x14ac:dyDescent="0.25">
      <c r="A5015" t="str">
        <f t="shared" si="78"/>
        <v>IX_HV_Dist_186</v>
      </c>
      <c r="B5015">
        <v>186</v>
      </c>
      <c r="C5015" t="s">
        <v>49</v>
      </c>
      <c r="D5015">
        <v>0</v>
      </c>
      <c r="E5015" t="s">
        <v>40</v>
      </c>
      <c r="F5015" t="s">
        <v>47</v>
      </c>
    </row>
    <row r="5016" spans="1:6" x14ac:dyDescent="0.25">
      <c r="A5016" t="str">
        <f t="shared" si="78"/>
        <v>IX_HV_Dist_188</v>
      </c>
      <c r="B5016">
        <v>188</v>
      </c>
      <c r="C5016" t="s">
        <v>49</v>
      </c>
      <c r="D5016">
        <v>0</v>
      </c>
      <c r="E5016" t="s">
        <v>40</v>
      </c>
      <c r="F5016" t="s">
        <v>47</v>
      </c>
    </row>
    <row r="5017" spans="1:6" x14ac:dyDescent="0.25">
      <c r="A5017" t="str">
        <f t="shared" si="78"/>
        <v>IX_HV_Dist_190</v>
      </c>
      <c r="B5017">
        <v>190</v>
      </c>
      <c r="C5017" t="s">
        <v>49</v>
      </c>
      <c r="D5017">
        <v>0</v>
      </c>
      <c r="E5017" t="s">
        <v>40</v>
      </c>
      <c r="F5017" t="s">
        <v>47</v>
      </c>
    </row>
    <row r="5018" spans="1:6" x14ac:dyDescent="0.25">
      <c r="A5018" t="str">
        <f t="shared" si="78"/>
        <v>IX_HV_Dist_192</v>
      </c>
      <c r="B5018">
        <v>192</v>
      </c>
      <c r="C5018" t="s">
        <v>49</v>
      </c>
      <c r="D5018">
        <v>0</v>
      </c>
      <c r="E5018" t="s">
        <v>40</v>
      </c>
      <c r="F5018" t="s">
        <v>47</v>
      </c>
    </row>
    <row r="5019" spans="1:6" x14ac:dyDescent="0.25">
      <c r="A5019" t="str">
        <f t="shared" si="78"/>
        <v>IX_HV_Dist_194</v>
      </c>
      <c r="B5019">
        <v>194</v>
      </c>
      <c r="C5019" t="s">
        <v>49</v>
      </c>
      <c r="D5019">
        <v>0</v>
      </c>
      <c r="E5019" t="s">
        <v>40</v>
      </c>
      <c r="F5019" t="s">
        <v>47</v>
      </c>
    </row>
    <row r="5020" spans="1:6" x14ac:dyDescent="0.25">
      <c r="A5020" t="str">
        <f t="shared" si="78"/>
        <v>IX_HV_Dist_196</v>
      </c>
      <c r="B5020">
        <v>196</v>
      </c>
      <c r="C5020" t="s">
        <v>49</v>
      </c>
      <c r="D5020">
        <v>0</v>
      </c>
      <c r="E5020" t="s">
        <v>40</v>
      </c>
      <c r="F5020" t="s">
        <v>47</v>
      </c>
    </row>
    <row r="5021" spans="1:6" x14ac:dyDescent="0.25">
      <c r="A5021" t="str">
        <f t="shared" si="78"/>
        <v>IX_HV_Dist_198</v>
      </c>
      <c r="B5021">
        <v>198</v>
      </c>
      <c r="C5021" t="s">
        <v>49</v>
      </c>
      <c r="D5021">
        <v>0</v>
      </c>
      <c r="E5021" t="s">
        <v>40</v>
      </c>
      <c r="F5021" t="s">
        <v>47</v>
      </c>
    </row>
    <row r="5022" spans="1:6" x14ac:dyDescent="0.25">
      <c r="A5022" t="str">
        <f t="shared" si="78"/>
        <v>IX_HV_Dist_200</v>
      </c>
      <c r="B5022">
        <v>200</v>
      </c>
      <c r="C5022" t="s">
        <v>49</v>
      </c>
      <c r="D5022">
        <v>0</v>
      </c>
      <c r="E5022" t="s">
        <v>40</v>
      </c>
      <c r="F5022" t="s">
        <v>47</v>
      </c>
    </row>
    <row r="5023" spans="1:6" x14ac:dyDescent="0.25">
      <c r="A5023" t="str">
        <f t="shared" si="78"/>
        <v>IX_HV_Dist_</v>
      </c>
      <c r="B5023"/>
      <c r="C5023" t="s">
        <v>49</v>
      </c>
      <c r="D5023"/>
      <c r="E5023" t="s">
        <v>40</v>
      </c>
      <c r="F5023" t="s">
        <v>47</v>
      </c>
    </row>
    <row r="5024" spans="1:6" x14ac:dyDescent="0.25">
      <c r="A5024" t="str">
        <f t="shared" si="78"/>
        <v>IX_HV_Time_0</v>
      </c>
      <c r="B5024">
        <v>0</v>
      </c>
      <c r="C5024" t="s">
        <v>49</v>
      </c>
      <c r="D5024">
        <v>0</v>
      </c>
      <c r="E5024" t="s">
        <v>16</v>
      </c>
      <c r="F5024" t="s">
        <v>47</v>
      </c>
    </row>
    <row r="5025" spans="1:6" x14ac:dyDescent="0.25">
      <c r="A5025" t="str">
        <f t="shared" si="78"/>
        <v>IX_HV_Time_2</v>
      </c>
      <c r="B5025">
        <v>2</v>
      </c>
      <c r="C5025" t="s">
        <v>49</v>
      </c>
      <c r="D5025">
        <v>3.5669698591040002E-4</v>
      </c>
      <c r="E5025" t="s">
        <v>16</v>
      </c>
      <c r="F5025" t="s">
        <v>47</v>
      </c>
    </row>
    <row r="5026" spans="1:6" x14ac:dyDescent="0.25">
      <c r="A5026" t="str">
        <f t="shared" si="78"/>
        <v>IX_HV_Time_4</v>
      </c>
      <c r="B5026">
        <v>4</v>
      </c>
      <c r="C5026" t="s">
        <v>49</v>
      </c>
      <c r="D5026">
        <v>2.4968789013732002E-3</v>
      </c>
      <c r="E5026" t="s">
        <v>16</v>
      </c>
      <c r="F5026" t="s">
        <v>47</v>
      </c>
    </row>
    <row r="5027" spans="1:6" x14ac:dyDescent="0.25">
      <c r="A5027" t="str">
        <f t="shared" si="78"/>
        <v>IX_HV_Time_6</v>
      </c>
      <c r="B5027">
        <v>6</v>
      </c>
      <c r="C5027" t="s">
        <v>49</v>
      </c>
      <c r="D5027">
        <v>1.3643659711075401E-2</v>
      </c>
      <c r="E5027" t="s">
        <v>16</v>
      </c>
      <c r="F5027" t="s">
        <v>47</v>
      </c>
    </row>
    <row r="5028" spans="1:6" x14ac:dyDescent="0.25">
      <c r="A5028" t="str">
        <f t="shared" si="78"/>
        <v>IX_HV_Time_8</v>
      </c>
      <c r="B5028">
        <v>8</v>
      </c>
      <c r="C5028" t="s">
        <v>49</v>
      </c>
      <c r="D5028">
        <v>2.9873372570001001E-3</v>
      </c>
      <c r="E5028" t="s">
        <v>16</v>
      </c>
      <c r="F5028" t="s">
        <v>47</v>
      </c>
    </row>
    <row r="5029" spans="1:6" x14ac:dyDescent="0.25">
      <c r="A5029" t="str">
        <f t="shared" si="78"/>
        <v>IX_HV_Time_10</v>
      </c>
      <c r="B5029">
        <v>10</v>
      </c>
      <c r="C5029" t="s">
        <v>49</v>
      </c>
      <c r="D5029">
        <v>9.0957731407168996E-3</v>
      </c>
      <c r="E5029" t="s">
        <v>16</v>
      </c>
      <c r="F5029" t="s">
        <v>47</v>
      </c>
    </row>
    <row r="5030" spans="1:6" x14ac:dyDescent="0.25">
      <c r="A5030" t="str">
        <f t="shared" si="78"/>
        <v>IX_HV_Time_12</v>
      </c>
      <c r="B5030">
        <v>12</v>
      </c>
      <c r="C5030" t="s">
        <v>49</v>
      </c>
      <c r="D5030">
        <v>2.16693418940609E-2</v>
      </c>
      <c r="E5030" t="s">
        <v>16</v>
      </c>
      <c r="F5030" t="s">
        <v>47</v>
      </c>
    </row>
    <row r="5031" spans="1:6" x14ac:dyDescent="0.25">
      <c r="A5031" t="str">
        <f t="shared" si="78"/>
        <v>IX_HV_Time_14</v>
      </c>
      <c r="B5031">
        <v>14</v>
      </c>
      <c r="C5031" t="s">
        <v>49</v>
      </c>
      <c r="D5031">
        <v>5.6402710897092902E-2</v>
      </c>
      <c r="E5031" t="s">
        <v>16</v>
      </c>
      <c r="F5031" t="s">
        <v>47</v>
      </c>
    </row>
    <row r="5032" spans="1:6" x14ac:dyDescent="0.25">
      <c r="A5032" t="str">
        <f t="shared" si="78"/>
        <v>IX_HV_Time_16</v>
      </c>
      <c r="B5032">
        <v>16</v>
      </c>
      <c r="C5032" t="s">
        <v>49</v>
      </c>
      <c r="D5032">
        <v>4.7619047619047603E-2</v>
      </c>
      <c r="E5032" t="s">
        <v>16</v>
      </c>
      <c r="F5032" t="s">
        <v>47</v>
      </c>
    </row>
    <row r="5033" spans="1:6" x14ac:dyDescent="0.25">
      <c r="A5033" t="str">
        <f t="shared" si="78"/>
        <v>IX_HV_Time_18</v>
      </c>
      <c r="B5033">
        <v>18</v>
      </c>
      <c r="C5033" t="s">
        <v>49</v>
      </c>
      <c r="D5033">
        <v>4.3873729266987599E-2</v>
      </c>
      <c r="E5033" t="s">
        <v>16</v>
      </c>
      <c r="F5033" t="s">
        <v>47</v>
      </c>
    </row>
    <row r="5034" spans="1:6" x14ac:dyDescent="0.25">
      <c r="A5034" t="str">
        <f t="shared" si="78"/>
        <v>IX_HV_Time_20</v>
      </c>
      <c r="B5034">
        <v>20</v>
      </c>
      <c r="C5034" t="s">
        <v>49</v>
      </c>
      <c r="D5034">
        <v>1.9172462992687701E-2</v>
      </c>
      <c r="E5034" t="s">
        <v>16</v>
      </c>
      <c r="F5034" t="s">
        <v>47</v>
      </c>
    </row>
    <row r="5035" spans="1:6" x14ac:dyDescent="0.25">
      <c r="A5035" t="str">
        <f t="shared" si="78"/>
        <v>IX_HV_Time_22</v>
      </c>
      <c r="B5035">
        <v>22</v>
      </c>
      <c r="C5035" t="s">
        <v>49</v>
      </c>
      <c r="D5035">
        <v>2.2159800249687799E-2</v>
      </c>
      <c r="E5035" t="s">
        <v>16</v>
      </c>
      <c r="F5035" t="s">
        <v>47</v>
      </c>
    </row>
    <row r="5036" spans="1:6" x14ac:dyDescent="0.25">
      <c r="A5036" t="str">
        <f t="shared" si="78"/>
        <v>IX_HV_Time_24</v>
      </c>
      <c r="B5036">
        <v>24</v>
      </c>
      <c r="C5036" t="s">
        <v>49</v>
      </c>
      <c r="D5036">
        <v>1.31532013554485E-2</v>
      </c>
      <c r="E5036" t="s">
        <v>16</v>
      </c>
      <c r="F5036" t="s">
        <v>47</v>
      </c>
    </row>
    <row r="5037" spans="1:6" x14ac:dyDescent="0.25">
      <c r="A5037" t="str">
        <f t="shared" si="78"/>
        <v>IX_HV_Time_26</v>
      </c>
      <c r="B5037">
        <v>26</v>
      </c>
      <c r="C5037" t="s">
        <v>49</v>
      </c>
      <c r="D5037">
        <v>1.20385232744783E-2</v>
      </c>
      <c r="E5037" t="s">
        <v>16</v>
      </c>
      <c r="F5037" t="s">
        <v>47</v>
      </c>
    </row>
    <row r="5038" spans="1:6" x14ac:dyDescent="0.25">
      <c r="A5038" t="str">
        <f t="shared" si="78"/>
        <v>IX_HV_Time_28</v>
      </c>
      <c r="B5038">
        <v>28</v>
      </c>
      <c r="C5038" t="s">
        <v>49</v>
      </c>
      <c r="D5038">
        <v>4.8287854467629697E-2</v>
      </c>
      <c r="E5038" t="s">
        <v>16</v>
      </c>
      <c r="F5038" t="s">
        <v>47</v>
      </c>
    </row>
    <row r="5039" spans="1:6" x14ac:dyDescent="0.25">
      <c r="A5039" t="str">
        <f t="shared" si="78"/>
        <v>IX_HV_Time_30</v>
      </c>
      <c r="B5039">
        <v>30</v>
      </c>
      <c r="C5039" t="s">
        <v>49</v>
      </c>
      <c r="D5039">
        <v>1.08792580702693E-2</v>
      </c>
      <c r="E5039" t="s">
        <v>16</v>
      </c>
      <c r="F5039" t="s">
        <v>47</v>
      </c>
    </row>
    <row r="5040" spans="1:6" x14ac:dyDescent="0.25">
      <c r="A5040" t="str">
        <f t="shared" si="78"/>
        <v>IX_HV_Time_32</v>
      </c>
      <c r="B5040">
        <v>32</v>
      </c>
      <c r="C5040" t="s">
        <v>49</v>
      </c>
      <c r="D5040">
        <v>8.0256821829854993E-3</v>
      </c>
      <c r="E5040" t="s">
        <v>16</v>
      </c>
      <c r="F5040" t="s">
        <v>47</v>
      </c>
    </row>
    <row r="5041" spans="1:6" x14ac:dyDescent="0.25">
      <c r="A5041" t="str">
        <f t="shared" si="78"/>
        <v>IX_HV_Time_34</v>
      </c>
      <c r="B5041">
        <v>34</v>
      </c>
      <c r="C5041" t="s">
        <v>49</v>
      </c>
      <c r="D5041">
        <v>1.6764758337792E-2</v>
      </c>
      <c r="E5041" t="s">
        <v>16</v>
      </c>
      <c r="F5041" t="s">
        <v>47</v>
      </c>
    </row>
    <row r="5042" spans="1:6" x14ac:dyDescent="0.25">
      <c r="A5042" t="str">
        <f t="shared" si="78"/>
        <v>IX_HV_Time_36</v>
      </c>
      <c r="B5042">
        <v>36</v>
      </c>
      <c r="C5042" t="s">
        <v>49</v>
      </c>
      <c r="D5042">
        <v>8.1594435527019005E-3</v>
      </c>
      <c r="E5042" t="s">
        <v>16</v>
      </c>
      <c r="F5042" t="s">
        <v>47</v>
      </c>
    </row>
    <row r="5043" spans="1:6" x14ac:dyDescent="0.25">
      <c r="A5043" t="str">
        <f t="shared" si="78"/>
        <v>IX_HV_Time_38</v>
      </c>
      <c r="B5043">
        <v>38</v>
      </c>
      <c r="C5043" t="s">
        <v>49</v>
      </c>
      <c r="D5043">
        <v>4.3695380774032002E-3</v>
      </c>
      <c r="E5043" t="s">
        <v>16</v>
      </c>
      <c r="F5043" t="s">
        <v>47</v>
      </c>
    </row>
    <row r="5044" spans="1:6" x14ac:dyDescent="0.25">
      <c r="A5044" t="str">
        <f t="shared" si="78"/>
        <v>IX_HV_Time_40</v>
      </c>
      <c r="B5044">
        <v>40</v>
      </c>
      <c r="C5044" t="s">
        <v>49</v>
      </c>
      <c r="D5044">
        <v>2.9427501337612998E-3</v>
      </c>
      <c r="E5044" t="s">
        <v>16</v>
      </c>
      <c r="F5044" t="s">
        <v>47</v>
      </c>
    </row>
    <row r="5045" spans="1:6" x14ac:dyDescent="0.25">
      <c r="A5045" t="str">
        <f t="shared" si="78"/>
        <v>IX_HV_Time_42</v>
      </c>
      <c r="B5045">
        <v>42</v>
      </c>
      <c r="C5045" t="s">
        <v>49</v>
      </c>
      <c r="D5045">
        <v>1.2439807383627601E-2</v>
      </c>
      <c r="E5045" t="s">
        <v>16</v>
      </c>
      <c r="F5045" t="s">
        <v>47</v>
      </c>
    </row>
    <row r="5046" spans="1:6" x14ac:dyDescent="0.25">
      <c r="A5046" t="str">
        <f t="shared" si="78"/>
        <v>IX_HV_Time_44</v>
      </c>
      <c r="B5046">
        <v>44</v>
      </c>
      <c r="C5046" t="s">
        <v>49</v>
      </c>
      <c r="D5046">
        <v>1.70768682004637E-2</v>
      </c>
      <c r="E5046" t="s">
        <v>16</v>
      </c>
      <c r="F5046" t="s">
        <v>47</v>
      </c>
    </row>
    <row r="5047" spans="1:6" x14ac:dyDescent="0.25">
      <c r="A5047" t="str">
        <f t="shared" si="78"/>
        <v>IX_HV_Time_46</v>
      </c>
      <c r="B5047">
        <v>46</v>
      </c>
      <c r="C5047" t="s">
        <v>49</v>
      </c>
      <c r="D5047">
        <v>7.9810950597466995E-3</v>
      </c>
      <c r="E5047" t="s">
        <v>16</v>
      </c>
      <c r="F5047" t="s">
        <v>47</v>
      </c>
    </row>
    <row r="5048" spans="1:6" x14ac:dyDescent="0.25">
      <c r="A5048" t="str">
        <f t="shared" si="78"/>
        <v>IX_HV_Time_48</v>
      </c>
      <c r="B5048">
        <v>48</v>
      </c>
      <c r="C5048" t="s">
        <v>49</v>
      </c>
      <c r="D5048">
        <v>5.9300873907615001E-3</v>
      </c>
      <c r="E5048" t="s">
        <v>16</v>
      </c>
      <c r="F5048" t="s">
        <v>47</v>
      </c>
    </row>
    <row r="5049" spans="1:6" x14ac:dyDescent="0.25">
      <c r="A5049" t="str">
        <f t="shared" si="78"/>
        <v>IX_HV_Time_50</v>
      </c>
      <c r="B5049">
        <v>50</v>
      </c>
      <c r="C5049" t="s">
        <v>49</v>
      </c>
      <c r="D5049">
        <v>4.8154093097912999E-3</v>
      </c>
      <c r="E5049" t="s">
        <v>16</v>
      </c>
      <c r="F5049" t="s">
        <v>47</v>
      </c>
    </row>
    <row r="5050" spans="1:6" x14ac:dyDescent="0.25">
      <c r="A5050" t="str">
        <f t="shared" si="78"/>
        <v>IX_HV_Time_52</v>
      </c>
      <c r="B5050">
        <v>52</v>
      </c>
      <c r="C5050" t="s">
        <v>49</v>
      </c>
      <c r="D5050">
        <v>4.4587123238807999E-3</v>
      </c>
      <c r="E5050" t="s">
        <v>16</v>
      </c>
      <c r="F5050" t="s">
        <v>47</v>
      </c>
    </row>
    <row r="5051" spans="1:6" x14ac:dyDescent="0.25">
      <c r="A5051" t="str">
        <f t="shared" si="78"/>
        <v>IX_HV_Time_54</v>
      </c>
      <c r="B5051">
        <v>54</v>
      </c>
      <c r="C5051" t="s">
        <v>49</v>
      </c>
      <c r="D5051">
        <v>3.2994471196717999E-3</v>
      </c>
      <c r="E5051" t="s">
        <v>16</v>
      </c>
      <c r="F5051" t="s">
        <v>47</v>
      </c>
    </row>
    <row r="5052" spans="1:6" x14ac:dyDescent="0.25">
      <c r="A5052" t="str">
        <f t="shared" si="78"/>
        <v>IX_HV_Time_56</v>
      </c>
      <c r="B5052">
        <v>56</v>
      </c>
      <c r="C5052" t="s">
        <v>49</v>
      </c>
      <c r="D5052">
        <v>1.5293383270911299E-2</v>
      </c>
      <c r="E5052" t="s">
        <v>16</v>
      </c>
      <c r="F5052" t="s">
        <v>47</v>
      </c>
    </row>
    <row r="5053" spans="1:6" x14ac:dyDescent="0.25">
      <c r="A5053" t="str">
        <f t="shared" si="78"/>
        <v>IX_HV_Time_58</v>
      </c>
      <c r="B5053">
        <v>58</v>
      </c>
      <c r="C5053" t="s">
        <v>49</v>
      </c>
      <c r="D5053">
        <v>2.4612092027822299E-2</v>
      </c>
      <c r="E5053" t="s">
        <v>16</v>
      </c>
      <c r="F5053" t="s">
        <v>47</v>
      </c>
    </row>
    <row r="5054" spans="1:6" x14ac:dyDescent="0.25">
      <c r="A5054" t="str">
        <f t="shared" si="78"/>
        <v>IX_HV_Time_60</v>
      </c>
      <c r="B5054">
        <v>60</v>
      </c>
      <c r="C5054" t="s">
        <v>49</v>
      </c>
      <c r="D5054">
        <v>1.7433565186374098E-2</v>
      </c>
      <c r="E5054" t="s">
        <v>16</v>
      </c>
      <c r="F5054" t="s">
        <v>47</v>
      </c>
    </row>
    <row r="5055" spans="1:6" x14ac:dyDescent="0.25">
      <c r="A5055" t="str">
        <f t="shared" si="78"/>
        <v>IX_HV_Time_62</v>
      </c>
      <c r="B5055">
        <v>62</v>
      </c>
      <c r="C5055" t="s">
        <v>49</v>
      </c>
      <c r="D5055">
        <v>1.19493490280007E-2</v>
      </c>
      <c r="E5055" t="s">
        <v>16</v>
      </c>
      <c r="F5055" t="s">
        <v>47</v>
      </c>
    </row>
    <row r="5056" spans="1:6" x14ac:dyDescent="0.25">
      <c r="A5056" t="str">
        <f t="shared" si="78"/>
        <v>IX_HV_Time_64</v>
      </c>
      <c r="B5056">
        <v>64</v>
      </c>
      <c r="C5056" t="s">
        <v>49</v>
      </c>
      <c r="D5056">
        <v>1.92616372391653E-2</v>
      </c>
      <c r="E5056" t="s">
        <v>16</v>
      </c>
      <c r="F5056" t="s">
        <v>47</v>
      </c>
    </row>
    <row r="5057" spans="1:6" x14ac:dyDescent="0.25">
      <c r="A5057" t="str">
        <f t="shared" si="78"/>
        <v>IX_HV_Time_66</v>
      </c>
      <c r="B5057">
        <v>66</v>
      </c>
      <c r="C5057" t="s">
        <v>49</v>
      </c>
      <c r="D5057">
        <v>1.2573568753344E-2</v>
      </c>
      <c r="E5057" t="s">
        <v>16</v>
      </c>
      <c r="F5057" t="s">
        <v>47</v>
      </c>
    </row>
    <row r="5058" spans="1:6" x14ac:dyDescent="0.25">
      <c r="A5058" t="str">
        <f t="shared" ref="A5058:A5121" si="79">C5058&amp;"_"&amp;E5058&amp;"_"&amp;B5058</f>
        <v>IX_HV_Time_68</v>
      </c>
      <c r="B5058">
        <v>68</v>
      </c>
      <c r="C5058" t="s">
        <v>49</v>
      </c>
      <c r="D5058">
        <v>2.04209024433743E-2</v>
      </c>
      <c r="E5058" t="s">
        <v>16</v>
      </c>
      <c r="F5058" t="s">
        <v>47</v>
      </c>
    </row>
    <row r="5059" spans="1:6" x14ac:dyDescent="0.25">
      <c r="A5059" t="str">
        <f t="shared" si="79"/>
        <v>IX_HV_Time_70</v>
      </c>
      <c r="B5059">
        <v>70</v>
      </c>
      <c r="C5059" t="s">
        <v>49</v>
      </c>
      <c r="D5059">
        <v>2.5147137506688001E-2</v>
      </c>
      <c r="E5059" t="s">
        <v>16</v>
      </c>
      <c r="F5059" t="s">
        <v>47</v>
      </c>
    </row>
    <row r="5060" spans="1:6" x14ac:dyDescent="0.25">
      <c r="A5060" t="str">
        <f t="shared" si="79"/>
        <v>IX_HV_Time_72</v>
      </c>
      <c r="B5060">
        <v>72</v>
      </c>
      <c r="C5060" t="s">
        <v>49</v>
      </c>
      <c r="D5060">
        <v>2.3363652577135699E-2</v>
      </c>
      <c r="E5060" t="s">
        <v>16</v>
      </c>
      <c r="F5060" t="s">
        <v>47</v>
      </c>
    </row>
    <row r="5061" spans="1:6" x14ac:dyDescent="0.25">
      <c r="A5061" t="str">
        <f t="shared" si="79"/>
        <v>IX_HV_Time_74</v>
      </c>
      <c r="B5061">
        <v>74</v>
      </c>
      <c r="C5061" t="s">
        <v>49</v>
      </c>
      <c r="D5061">
        <v>2.5637595862314899E-2</v>
      </c>
      <c r="E5061" t="s">
        <v>16</v>
      </c>
      <c r="F5061" t="s">
        <v>47</v>
      </c>
    </row>
    <row r="5062" spans="1:6" x14ac:dyDescent="0.25">
      <c r="A5062" t="str">
        <f t="shared" si="79"/>
        <v>IX_HV_Time_76</v>
      </c>
      <c r="B5062">
        <v>76</v>
      </c>
      <c r="C5062" t="s">
        <v>49</v>
      </c>
      <c r="D5062">
        <v>4.36507936507936E-2</v>
      </c>
      <c r="E5062" t="s">
        <v>16</v>
      </c>
      <c r="F5062" t="s">
        <v>47</v>
      </c>
    </row>
    <row r="5063" spans="1:6" x14ac:dyDescent="0.25">
      <c r="A5063" t="str">
        <f t="shared" si="79"/>
        <v>IX_HV_Time_78</v>
      </c>
      <c r="B5063">
        <v>78</v>
      </c>
      <c r="C5063" t="s">
        <v>49</v>
      </c>
      <c r="D5063">
        <v>3.3886213661494503E-2</v>
      </c>
      <c r="E5063" t="s">
        <v>16</v>
      </c>
      <c r="F5063" t="s">
        <v>47</v>
      </c>
    </row>
    <row r="5064" spans="1:6" x14ac:dyDescent="0.25">
      <c r="A5064" t="str">
        <f t="shared" si="79"/>
        <v>IX_HV_Time_80</v>
      </c>
      <c r="B5064">
        <v>80</v>
      </c>
      <c r="C5064" t="s">
        <v>49</v>
      </c>
      <c r="D5064">
        <v>9.4078830033886007E-3</v>
      </c>
      <c r="E5064" t="s">
        <v>16</v>
      </c>
      <c r="F5064" t="s">
        <v>47</v>
      </c>
    </row>
    <row r="5065" spans="1:6" x14ac:dyDescent="0.25">
      <c r="A5065" t="str">
        <f t="shared" si="79"/>
        <v>IX_HV_Time_82</v>
      </c>
      <c r="B5065">
        <v>82</v>
      </c>
      <c r="C5065" t="s">
        <v>49</v>
      </c>
      <c r="D5065">
        <v>1.06563224540752E-2</v>
      </c>
      <c r="E5065" t="s">
        <v>16</v>
      </c>
      <c r="F5065" t="s">
        <v>47</v>
      </c>
    </row>
    <row r="5066" spans="1:6" x14ac:dyDescent="0.25">
      <c r="A5066" t="str">
        <f t="shared" si="79"/>
        <v>IX_HV_Time_84</v>
      </c>
      <c r="B5066">
        <v>84</v>
      </c>
      <c r="C5066" t="s">
        <v>49</v>
      </c>
      <c r="D5066">
        <v>1.9618334225075E-3</v>
      </c>
      <c r="E5066" t="s">
        <v>16</v>
      </c>
      <c r="F5066" t="s">
        <v>47</v>
      </c>
    </row>
    <row r="5067" spans="1:6" x14ac:dyDescent="0.25">
      <c r="A5067" t="str">
        <f t="shared" si="79"/>
        <v>IX_HV_Time_86</v>
      </c>
      <c r="B5067">
        <v>86</v>
      </c>
      <c r="C5067" t="s">
        <v>49</v>
      </c>
      <c r="D5067">
        <v>1.0700909577313999E-3</v>
      </c>
      <c r="E5067" t="s">
        <v>16</v>
      </c>
      <c r="F5067" t="s">
        <v>47</v>
      </c>
    </row>
    <row r="5068" spans="1:6" x14ac:dyDescent="0.25">
      <c r="A5068" t="str">
        <f t="shared" si="79"/>
        <v>IX_HV_Time_88</v>
      </c>
      <c r="B5068">
        <v>88</v>
      </c>
      <c r="C5068" t="s">
        <v>49</v>
      </c>
      <c r="D5068">
        <v>2.4522917781343999E-3</v>
      </c>
      <c r="E5068" t="s">
        <v>16</v>
      </c>
      <c r="F5068" t="s">
        <v>47</v>
      </c>
    </row>
    <row r="5069" spans="1:6" x14ac:dyDescent="0.25">
      <c r="A5069" t="str">
        <f t="shared" si="79"/>
        <v>IX_HV_Time_90</v>
      </c>
      <c r="B5069">
        <v>90</v>
      </c>
      <c r="C5069" t="s">
        <v>49</v>
      </c>
      <c r="D5069">
        <v>1.2038523274478E-3</v>
      </c>
      <c r="E5069" t="s">
        <v>16</v>
      </c>
      <c r="F5069" t="s">
        <v>47</v>
      </c>
    </row>
    <row r="5070" spans="1:6" x14ac:dyDescent="0.25">
      <c r="A5070" t="str">
        <f t="shared" si="79"/>
        <v>IX_HV_Time_92</v>
      </c>
      <c r="B5070">
        <v>92</v>
      </c>
      <c r="C5070" t="s">
        <v>49</v>
      </c>
      <c r="D5070">
        <v>9.809167112536999E-4</v>
      </c>
      <c r="E5070" t="s">
        <v>16</v>
      </c>
      <c r="F5070" t="s">
        <v>47</v>
      </c>
    </row>
    <row r="5071" spans="1:6" x14ac:dyDescent="0.25">
      <c r="A5071" t="str">
        <f t="shared" si="79"/>
        <v>IX_HV_Time_94</v>
      </c>
      <c r="B5071">
        <v>94</v>
      </c>
      <c r="C5071" t="s">
        <v>49</v>
      </c>
      <c r="D5071">
        <v>5.0383449259852999E-3</v>
      </c>
      <c r="E5071" t="s">
        <v>16</v>
      </c>
      <c r="F5071" t="s">
        <v>47</v>
      </c>
    </row>
    <row r="5072" spans="1:6" x14ac:dyDescent="0.25">
      <c r="A5072" t="str">
        <f t="shared" si="79"/>
        <v>IX_HV_Time_96</v>
      </c>
      <c r="B5072">
        <v>96</v>
      </c>
      <c r="C5072" t="s">
        <v>49</v>
      </c>
      <c r="D5072">
        <v>2.8535758872837002E-3</v>
      </c>
      <c r="E5072" t="s">
        <v>16</v>
      </c>
      <c r="F5072" t="s">
        <v>47</v>
      </c>
    </row>
    <row r="5073" spans="1:6" x14ac:dyDescent="0.25">
      <c r="A5073" t="str">
        <f t="shared" si="79"/>
        <v>IX_HV_Time_98</v>
      </c>
      <c r="B5073">
        <v>98</v>
      </c>
      <c r="C5073" t="s">
        <v>49</v>
      </c>
      <c r="D5073">
        <v>4.012841091492E-4</v>
      </c>
      <c r="E5073" t="s">
        <v>16</v>
      </c>
      <c r="F5073" t="s">
        <v>47</v>
      </c>
    </row>
    <row r="5074" spans="1:6" x14ac:dyDescent="0.25">
      <c r="A5074" t="str">
        <f t="shared" si="79"/>
        <v>IX_HV_Time_100</v>
      </c>
      <c r="B5074">
        <v>100</v>
      </c>
      <c r="C5074" t="s">
        <v>49</v>
      </c>
      <c r="D5074">
        <v>6.6880684858209997E-4</v>
      </c>
      <c r="E5074" t="s">
        <v>16</v>
      </c>
      <c r="F5074" t="s">
        <v>47</v>
      </c>
    </row>
    <row r="5075" spans="1:6" x14ac:dyDescent="0.25">
      <c r="A5075" t="str">
        <f t="shared" si="79"/>
        <v>IX_HV_Time_102</v>
      </c>
      <c r="B5075">
        <v>102</v>
      </c>
      <c r="C5075" t="s">
        <v>49</v>
      </c>
      <c r="D5075">
        <v>3.0765115034777002E-3</v>
      </c>
      <c r="E5075" t="s">
        <v>16</v>
      </c>
      <c r="F5075" t="s">
        <v>47</v>
      </c>
    </row>
    <row r="5076" spans="1:6" x14ac:dyDescent="0.25">
      <c r="A5076" t="str">
        <f t="shared" si="79"/>
        <v>IX_HV_Time_104</v>
      </c>
      <c r="B5076">
        <v>104</v>
      </c>
      <c r="C5076" t="s">
        <v>49</v>
      </c>
      <c r="D5076">
        <v>1.8726591760298999E-3</v>
      </c>
      <c r="E5076" t="s">
        <v>16</v>
      </c>
      <c r="F5076" t="s">
        <v>47</v>
      </c>
    </row>
    <row r="5077" spans="1:6" x14ac:dyDescent="0.25">
      <c r="A5077" t="str">
        <f t="shared" si="79"/>
        <v>IX_HV_Time_106</v>
      </c>
      <c r="B5077">
        <v>106</v>
      </c>
      <c r="C5077" t="s">
        <v>49</v>
      </c>
      <c r="D5077">
        <v>2.3631175316567998E-3</v>
      </c>
      <c r="E5077" t="s">
        <v>16</v>
      </c>
      <c r="F5077" t="s">
        <v>47</v>
      </c>
    </row>
    <row r="5078" spans="1:6" x14ac:dyDescent="0.25">
      <c r="A5078" t="str">
        <f t="shared" si="79"/>
        <v>IX_HV_Time_108</v>
      </c>
      <c r="B5078">
        <v>108</v>
      </c>
      <c r="C5078" t="s">
        <v>49</v>
      </c>
      <c r="D5078">
        <v>6.0192616372390997E-3</v>
      </c>
      <c r="E5078" t="s">
        <v>16</v>
      </c>
      <c r="F5078" t="s">
        <v>47</v>
      </c>
    </row>
    <row r="5079" spans="1:6" x14ac:dyDescent="0.25">
      <c r="A5079" t="str">
        <f t="shared" si="79"/>
        <v>IX_HV_Time_110</v>
      </c>
      <c r="B5079">
        <v>110</v>
      </c>
      <c r="C5079" t="s">
        <v>49</v>
      </c>
      <c r="D5079">
        <v>2.9873372570001001E-3</v>
      </c>
      <c r="E5079" t="s">
        <v>16</v>
      </c>
      <c r="F5079" t="s">
        <v>47</v>
      </c>
    </row>
    <row r="5080" spans="1:6" x14ac:dyDescent="0.25">
      <c r="A5080" t="str">
        <f t="shared" si="79"/>
        <v>IX_HV_Time_112</v>
      </c>
      <c r="B5080">
        <v>112</v>
      </c>
      <c r="C5080" t="s">
        <v>49</v>
      </c>
      <c r="D5080">
        <v>1.1057606563224499E-2</v>
      </c>
      <c r="E5080" t="s">
        <v>16</v>
      </c>
      <c r="F5080" t="s">
        <v>47</v>
      </c>
    </row>
    <row r="5081" spans="1:6" x14ac:dyDescent="0.25">
      <c r="A5081" t="str">
        <f t="shared" si="79"/>
        <v>IX_HV_Time_114</v>
      </c>
      <c r="B5081">
        <v>114</v>
      </c>
      <c r="C5081" t="s">
        <v>49</v>
      </c>
      <c r="D5081">
        <v>1.1146780809702101E-2</v>
      </c>
      <c r="E5081" t="s">
        <v>16</v>
      </c>
      <c r="F5081" t="s">
        <v>47</v>
      </c>
    </row>
    <row r="5082" spans="1:6" x14ac:dyDescent="0.25">
      <c r="A5082" t="str">
        <f t="shared" si="79"/>
        <v>IX_HV_Time_116</v>
      </c>
      <c r="B5082">
        <v>116</v>
      </c>
      <c r="C5082" t="s">
        <v>49</v>
      </c>
      <c r="D5082">
        <v>1.6051364365971099E-2</v>
      </c>
      <c r="E5082" t="s">
        <v>16</v>
      </c>
      <c r="F5082" t="s">
        <v>47</v>
      </c>
    </row>
    <row r="5083" spans="1:6" x14ac:dyDescent="0.25">
      <c r="A5083" t="str">
        <f t="shared" si="79"/>
        <v>IX_HV_Time_118</v>
      </c>
      <c r="B5083">
        <v>118</v>
      </c>
      <c r="C5083" t="s">
        <v>49</v>
      </c>
      <c r="D5083">
        <v>4.9937578027465603E-2</v>
      </c>
      <c r="E5083" t="s">
        <v>16</v>
      </c>
      <c r="F5083" t="s">
        <v>47</v>
      </c>
    </row>
    <row r="5084" spans="1:6" x14ac:dyDescent="0.25">
      <c r="A5084" t="str">
        <f t="shared" si="79"/>
        <v>IX_HV_Time_120</v>
      </c>
      <c r="B5084">
        <v>120</v>
      </c>
      <c r="C5084" t="s">
        <v>49</v>
      </c>
      <c r="D5084">
        <v>2.6440164080613501E-2</v>
      </c>
      <c r="E5084" t="s">
        <v>16</v>
      </c>
      <c r="F5084" t="s">
        <v>47</v>
      </c>
    </row>
    <row r="5085" spans="1:6" x14ac:dyDescent="0.25">
      <c r="A5085" t="str">
        <f t="shared" si="79"/>
        <v>IX_HV_Time_122</v>
      </c>
      <c r="B5085">
        <v>122</v>
      </c>
      <c r="C5085" t="s">
        <v>49</v>
      </c>
      <c r="D5085">
        <v>2.2739432851792401E-2</v>
      </c>
      <c r="E5085" t="s">
        <v>16</v>
      </c>
      <c r="F5085" t="s">
        <v>47</v>
      </c>
    </row>
    <row r="5086" spans="1:6" x14ac:dyDescent="0.25">
      <c r="A5086" t="str">
        <f t="shared" si="79"/>
        <v>IX_HV_Time_124</v>
      </c>
      <c r="B5086">
        <v>124</v>
      </c>
      <c r="C5086" t="s">
        <v>49</v>
      </c>
      <c r="D5086">
        <v>1.9885856964508598E-2</v>
      </c>
      <c r="E5086" t="s">
        <v>16</v>
      </c>
      <c r="F5086" t="s">
        <v>47</v>
      </c>
    </row>
    <row r="5087" spans="1:6" x14ac:dyDescent="0.25">
      <c r="A5087" t="str">
        <f t="shared" si="79"/>
        <v>IX_HV_Time_126</v>
      </c>
      <c r="B5087">
        <v>126</v>
      </c>
      <c r="C5087" t="s">
        <v>49</v>
      </c>
      <c r="D5087">
        <v>6.9110041020153E-3</v>
      </c>
      <c r="E5087" t="s">
        <v>16</v>
      </c>
      <c r="F5087" t="s">
        <v>47</v>
      </c>
    </row>
    <row r="5088" spans="1:6" x14ac:dyDescent="0.25">
      <c r="A5088" t="str">
        <f t="shared" si="79"/>
        <v>IX_HV_Time_128</v>
      </c>
      <c r="B5088">
        <v>128</v>
      </c>
      <c r="C5088" t="s">
        <v>49</v>
      </c>
      <c r="D5088">
        <v>5.6625646513285997E-3</v>
      </c>
      <c r="E5088" t="s">
        <v>16</v>
      </c>
      <c r="F5088" t="s">
        <v>47</v>
      </c>
    </row>
    <row r="5089" spans="1:6" x14ac:dyDescent="0.25">
      <c r="A5089" t="str">
        <f t="shared" si="79"/>
        <v>IX_HV_Time_130</v>
      </c>
      <c r="B5089">
        <v>130</v>
      </c>
      <c r="C5089" t="s">
        <v>49</v>
      </c>
      <c r="D5089">
        <v>3.0319243802388999E-3</v>
      </c>
      <c r="E5089" t="s">
        <v>16</v>
      </c>
      <c r="F5089" t="s">
        <v>47</v>
      </c>
    </row>
    <row r="5090" spans="1:6" x14ac:dyDescent="0.25">
      <c r="A5090" t="str">
        <f t="shared" si="79"/>
        <v>IX_HV_Time_132</v>
      </c>
      <c r="B5090">
        <v>132</v>
      </c>
      <c r="C5090" t="s">
        <v>49</v>
      </c>
      <c r="D5090">
        <v>8.471553415373E-4</v>
      </c>
      <c r="E5090" t="s">
        <v>16</v>
      </c>
      <c r="F5090" t="s">
        <v>47</v>
      </c>
    </row>
    <row r="5091" spans="1:6" x14ac:dyDescent="0.25">
      <c r="A5091" t="str">
        <f t="shared" si="79"/>
        <v>IX_HV_Time_134</v>
      </c>
      <c r="B5091">
        <v>134</v>
      </c>
      <c r="C5091" t="s">
        <v>49</v>
      </c>
      <c r="D5091">
        <v>8.9174246477610004E-4</v>
      </c>
      <c r="E5091" t="s">
        <v>16</v>
      </c>
      <c r="F5091" t="s">
        <v>47</v>
      </c>
    </row>
    <row r="5092" spans="1:6" x14ac:dyDescent="0.25">
      <c r="A5092" t="str">
        <f t="shared" si="79"/>
        <v>IX_HV_Time_136</v>
      </c>
      <c r="B5092">
        <v>136</v>
      </c>
      <c r="C5092" t="s">
        <v>49</v>
      </c>
      <c r="D5092">
        <v>3.1210986267159998E-4</v>
      </c>
      <c r="E5092" t="s">
        <v>16</v>
      </c>
      <c r="F5092" t="s">
        <v>47</v>
      </c>
    </row>
    <row r="5093" spans="1:6" x14ac:dyDescent="0.25">
      <c r="A5093" t="str">
        <f t="shared" si="79"/>
        <v>IX_HV_Time_138</v>
      </c>
      <c r="B5093">
        <v>138</v>
      </c>
      <c r="C5093" t="s">
        <v>49</v>
      </c>
      <c r="D5093">
        <v>7.5798109505970004E-4</v>
      </c>
      <c r="E5093" t="s">
        <v>16</v>
      </c>
      <c r="F5093" t="s">
        <v>47</v>
      </c>
    </row>
    <row r="5094" spans="1:6" x14ac:dyDescent="0.25">
      <c r="A5094" t="str">
        <f t="shared" si="79"/>
        <v>IX_HV_Time_140</v>
      </c>
      <c r="B5094">
        <v>140</v>
      </c>
      <c r="C5094" t="s">
        <v>49</v>
      </c>
      <c r="D5094">
        <v>2.675227394328E-4</v>
      </c>
      <c r="E5094" t="s">
        <v>16</v>
      </c>
      <c r="F5094" t="s">
        <v>47</v>
      </c>
    </row>
    <row r="5095" spans="1:6" x14ac:dyDescent="0.25">
      <c r="A5095" t="str">
        <f t="shared" si="79"/>
        <v>IX_HV_Time_142</v>
      </c>
      <c r="B5095">
        <v>142</v>
      </c>
      <c r="C5095" t="s">
        <v>49</v>
      </c>
      <c r="D5095" s="83">
        <v>8.9174246477617203E-5</v>
      </c>
      <c r="E5095" t="s">
        <v>16</v>
      </c>
      <c r="F5095" t="s">
        <v>47</v>
      </c>
    </row>
    <row r="5096" spans="1:6" x14ac:dyDescent="0.25">
      <c r="A5096" t="str">
        <f t="shared" si="79"/>
        <v>IX_HV_Time_144</v>
      </c>
      <c r="B5096">
        <v>144</v>
      </c>
      <c r="C5096" t="s">
        <v>49</v>
      </c>
      <c r="D5096">
        <v>1.1146780809702E-3</v>
      </c>
      <c r="E5096" t="s">
        <v>16</v>
      </c>
      <c r="F5096" t="s">
        <v>47</v>
      </c>
    </row>
    <row r="5097" spans="1:6" x14ac:dyDescent="0.25">
      <c r="A5097" t="str">
        <f t="shared" si="79"/>
        <v>IX_HV_Time_146</v>
      </c>
      <c r="B5097">
        <v>146</v>
      </c>
      <c r="C5097" t="s">
        <v>49</v>
      </c>
      <c r="D5097">
        <v>8.1594435527019005E-3</v>
      </c>
      <c r="E5097" t="s">
        <v>16</v>
      </c>
      <c r="F5097" t="s">
        <v>47</v>
      </c>
    </row>
    <row r="5098" spans="1:6" x14ac:dyDescent="0.25">
      <c r="A5098" t="str">
        <f t="shared" si="79"/>
        <v>IX_HV_Time_148</v>
      </c>
      <c r="B5098">
        <v>148</v>
      </c>
      <c r="C5098" t="s">
        <v>49</v>
      </c>
      <c r="D5098">
        <v>1.7388978063135E-3</v>
      </c>
      <c r="E5098" t="s">
        <v>16</v>
      </c>
      <c r="F5098" t="s">
        <v>47</v>
      </c>
    </row>
    <row r="5099" spans="1:6" x14ac:dyDescent="0.25">
      <c r="A5099" t="str">
        <f t="shared" si="79"/>
        <v>IX_HV_Time_150</v>
      </c>
      <c r="B5099">
        <v>150</v>
      </c>
      <c r="C5099" t="s">
        <v>49</v>
      </c>
      <c r="D5099">
        <v>3.3886213661493999E-3</v>
      </c>
      <c r="E5099" t="s">
        <v>16</v>
      </c>
      <c r="F5099" t="s">
        <v>47</v>
      </c>
    </row>
    <row r="5100" spans="1:6" x14ac:dyDescent="0.25">
      <c r="A5100" t="str">
        <f t="shared" si="79"/>
        <v>IX_HV_Time_152</v>
      </c>
      <c r="B5100">
        <v>152</v>
      </c>
      <c r="C5100" t="s">
        <v>49</v>
      </c>
      <c r="D5100">
        <v>1.9172462992686999E-3</v>
      </c>
      <c r="E5100" t="s">
        <v>16</v>
      </c>
      <c r="F5100" t="s">
        <v>47</v>
      </c>
    </row>
    <row r="5101" spans="1:6" x14ac:dyDescent="0.25">
      <c r="A5101" t="str">
        <f t="shared" si="79"/>
        <v>IX_HV_Time_154</v>
      </c>
      <c r="B5101">
        <v>154</v>
      </c>
      <c r="C5101" t="s">
        <v>49</v>
      </c>
      <c r="D5101">
        <v>1.0255038344924999E-3</v>
      </c>
      <c r="E5101" t="s">
        <v>16</v>
      </c>
      <c r="F5101" t="s">
        <v>47</v>
      </c>
    </row>
    <row r="5102" spans="1:6" x14ac:dyDescent="0.25">
      <c r="A5102" t="str">
        <f t="shared" si="79"/>
        <v>IX_HV_Time_156</v>
      </c>
      <c r="B5102">
        <v>156</v>
      </c>
      <c r="C5102" t="s">
        <v>49</v>
      </c>
      <c r="D5102">
        <v>1.8682004637060799E-2</v>
      </c>
      <c r="E5102" t="s">
        <v>16</v>
      </c>
      <c r="F5102" t="s">
        <v>47</v>
      </c>
    </row>
    <row r="5103" spans="1:6" x14ac:dyDescent="0.25">
      <c r="A5103" t="str">
        <f t="shared" si="79"/>
        <v>IX_HV_Time_158</v>
      </c>
      <c r="B5103">
        <v>158</v>
      </c>
      <c r="C5103" t="s">
        <v>49</v>
      </c>
      <c r="D5103">
        <v>5.6179775280897999E-3</v>
      </c>
      <c r="E5103" t="s">
        <v>16</v>
      </c>
      <c r="F5103" t="s">
        <v>47</v>
      </c>
    </row>
    <row r="5104" spans="1:6" x14ac:dyDescent="0.25">
      <c r="A5104" t="str">
        <f t="shared" si="79"/>
        <v>IX_HV_Time_160</v>
      </c>
      <c r="B5104">
        <v>160</v>
      </c>
      <c r="C5104" t="s">
        <v>49</v>
      </c>
      <c r="D5104">
        <v>3.2548599964330001E-3</v>
      </c>
      <c r="E5104" t="s">
        <v>16</v>
      </c>
      <c r="F5104" t="s">
        <v>47</v>
      </c>
    </row>
    <row r="5105" spans="1:6" x14ac:dyDescent="0.25">
      <c r="A5105" t="str">
        <f t="shared" si="79"/>
        <v>IX_HV_Time_162</v>
      </c>
      <c r="B5105">
        <v>162</v>
      </c>
      <c r="C5105" t="s">
        <v>49</v>
      </c>
      <c r="D5105">
        <v>2.8981630105225E-3</v>
      </c>
      <c r="E5105" t="s">
        <v>16</v>
      </c>
      <c r="F5105" t="s">
        <v>47</v>
      </c>
    </row>
    <row r="5106" spans="1:6" x14ac:dyDescent="0.25">
      <c r="A5106" t="str">
        <f t="shared" si="79"/>
        <v>IX_HV_Time_164</v>
      </c>
      <c r="B5106">
        <v>164</v>
      </c>
      <c r="C5106" t="s">
        <v>49</v>
      </c>
      <c r="D5106">
        <v>0</v>
      </c>
      <c r="E5106" t="s">
        <v>16</v>
      </c>
      <c r="F5106" t="s">
        <v>47</v>
      </c>
    </row>
    <row r="5107" spans="1:6" x14ac:dyDescent="0.25">
      <c r="A5107" t="str">
        <f t="shared" si="79"/>
        <v>IX_HV_Time_166</v>
      </c>
      <c r="B5107">
        <v>166</v>
      </c>
      <c r="C5107" t="s">
        <v>49</v>
      </c>
      <c r="D5107">
        <v>5.6179775280897999E-3</v>
      </c>
      <c r="E5107" t="s">
        <v>16</v>
      </c>
      <c r="F5107" t="s">
        <v>47</v>
      </c>
    </row>
    <row r="5108" spans="1:6" x14ac:dyDescent="0.25">
      <c r="A5108" t="str">
        <f t="shared" si="79"/>
        <v>IX_HV_Time_168</v>
      </c>
      <c r="B5108">
        <v>168</v>
      </c>
      <c r="C5108" t="s">
        <v>49</v>
      </c>
      <c r="D5108">
        <v>8.9174246477610004E-4</v>
      </c>
      <c r="E5108" t="s">
        <v>16</v>
      </c>
      <c r="F5108" t="s">
        <v>47</v>
      </c>
    </row>
    <row r="5109" spans="1:6" x14ac:dyDescent="0.25">
      <c r="A5109" t="str">
        <f t="shared" si="79"/>
        <v>IX_HV_Time_170</v>
      </c>
      <c r="B5109">
        <v>170</v>
      </c>
      <c r="C5109" t="s">
        <v>49</v>
      </c>
      <c r="D5109">
        <v>1.8726591760298999E-3</v>
      </c>
      <c r="E5109" t="s">
        <v>16</v>
      </c>
      <c r="F5109" t="s">
        <v>47</v>
      </c>
    </row>
    <row r="5110" spans="1:6" x14ac:dyDescent="0.25">
      <c r="A5110" t="str">
        <f t="shared" si="79"/>
        <v>IX_HV_Time_172</v>
      </c>
      <c r="B5110">
        <v>172</v>
      </c>
      <c r="C5110" t="s">
        <v>49</v>
      </c>
      <c r="D5110">
        <v>1.6185125735687499E-2</v>
      </c>
      <c r="E5110" t="s">
        <v>16</v>
      </c>
      <c r="F5110" t="s">
        <v>47</v>
      </c>
    </row>
    <row r="5111" spans="1:6" x14ac:dyDescent="0.25">
      <c r="A5111" t="str">
        <f t="shared" si="79"/>
        <v>IX_HV_Time_174</v>
      </c>
      <c r="B5111">
        <v>174</v>
      </c>
      <c r="C5111" t="s">
        <v>49</v>
      </c>
      <c r="D5111">
        <v>4.8599964330300997E-3</v>
      </c>
      <c r="E5111" t="s">
        <v>16</v>
      </c>
      <c r="F5111" t="s">
        <v>47</v>
      </c>
    </row>
    <row r="5112" spans="1:6" x14ac:dyDescent="0.25">
      <c r="A5112" t="str">
        <f t="shared" si="79"/>
        <v>IX_HV_Time_176</v>
      </c>
      <c r="B5112">
        <v>176</v>
      </c>
      <c r="C5112" t="s">
        <v>49</v>
      </c>
      <c r="D5112">
        <v>2.675227394328E-4</v>
      </c>
      <c r="E5112" t="s">
        <v>16</v>
      </c>
      <c r="F5112" t="s">
        <v>47</v>
      </c>
    </row>
    <row r="5113" spans="1:6" x14ac:dyDescent="0.25">
      <c r="A5113" t="str">
        <f t="shared" si="79"/>
        <v>IX_HV_Time_178</v>
      </c>
      <c r="B5113">
        <v>178</v>
      </c>
      <c r="C5113" t="s">
        <v>49</v>
      </c>
      <c r="D5113" s="83">
        <v>8.9174246477617203E-5</v>
      </c>
      <c r="E5113" t="s">
        <v>16</v>
      </c>
      <c r="F5113" t="s">
        <v>47</v>
      </c>
    </row>
    <row r="5114" spans="1:6" x14ac:dyDescent="0.25">
      <c r="A5114" t="str">
        <f t="shared" si="79"/>
        <v>IX_HV_Time_180</v>
      </c>
      <c r="B5114">
        <v>180</v>
      </c>
      <c r="C5114" t="s">
        <v>49</v>
      </c>
      <c r="D5114" s="83">
        <v>4.4587123238808602E-5</v>
      </c>
      <c r="E5114" t="s">
        <v>16</v>
      </c>
      <c r="F5114" t="s">
        <v>47</v>
      </c>
    </row>
    <row r="5115" spans="1:6" x14ac:dyDescent="0.25">
      <c r="A5115" t="str">
        <f t="shared" si="79"/>
        <v>IX_HV_Time_182</v>
      </c>
      <c r="B5115">
        <v>182</v>
      </c>
      <c r="C5115" t="s">
        <v>49</v>
      </c>
      <c r="D5115">
        <v>0</v>
      </c>
      <c r="E5115" t="s">
        <v>16</v>
      </c>
      <c r="F5115" t="s">
        <v>47</v>
      </c>
    </row>
    <row r="5116" spans="1:6" x14ac:dyDescent="0.25">
      <c r="A5116" t="str">
        <f t="shared" si="79"/>
        <v>IX_HV_Time_184</v>
      </c>
      <c r="B5116">
        <v>184</v>
      </c>
      <c r="C5116" t="s">
        <v>49</v>
      </c>
      <c r="D5116">
        <v>0</v>
      </c>
      <c r="E5116" t="s">
        <v>16</v>
      </c>
      <c r="F5116" t="s">
        <v>47</v>
      </c>
    </row>
    <row r="5117" spans="1:6" x14ac:dyDescent="0.25">
      <c r="A5117" t="str">
        <f t="shared" si="79"/>
        <v>IX_HV_Time_186</v>
      </c>
      <c r="B5117">
        <v>186</v>
      </c>
      <c r="C5117" t="s">
        <v>49</v>
      </c>
      <c r="D5117">
        <v>0</v>
      </c>
      <c r="E5117" t="s">
        <v>16</v>
      </c>
      <c r="F5117" t="s">
        <v>47</v>
      </c>
    </row>
    <row r="5118" spans="1:6" x14ac:dyDescent="0.25">
      <c r="A5118" t="str">
        <f t="shared" si="79"/>
        <v>IX_HV_Time_188</v>
      </c>
      <c r="B5118">
        <v>188</v>
      </c>
      <c r="C5118" t="s">
        <v>49</v>
      </c>
      <c r="D5118">
        <v>0</v>
      </c>
      <c r="E5118" t="s">
        <v>16</v>
      </c>
      <c r="F5118" t="s">
        <v>47</v>
      </c>
    </row>
    <row r="5119" spans="1:6" x14ac:dyDescent="0.25">
      <c r="A5119" t="str">
        <f t="shared" si="79"/>
        <v>IX_HV_Time_190</v>
      </c>
      <c r="B5119">
        <v>190</v>
      </c>
      <c r="C5119" t="s">
        <v>49</v>
      </c>
      <c r="D5119">
        <v>0</v>
      </c>
      <c r="E5119" t="s">
        <v>16</v>
      </c>
      <c r="F5119" t="s">
        <v>47</v>
      </c>
    </row>
    <row r="5120" spans="1:6" x14ac:dyDescent="0.25">
      <c r="A5120" t="str">
        <f t="shared" si="79"/>
        <v>IX_HV_Time_192</v>
      </c>
      <c r="B5120">
        <v>192</v>
      </c>
      <c r="C5120" t="s">
        <v>49</v>
      </c>
      <c r="D5120">
        <v>0</v>
      </c>
      <c r="E5120" t="s">
        <v>16</v>
      </c>
      <c r="F5120" t="s">
        <v>47</v>
      </c>
    </row>
    <row r="5121" spans="1:6" x14ac:dyDescent="0.25">
      <c r="A5121" t="str">
        <f t="shared" si="79"/>
        <v>IX_HV_Time_194</v>
      </c>
      <c r="B5121">
        <v>194</v>
      </c>
      <c r="C5121" t="s">
        <v>49</v>
      </c>
      <c r="D5121">
        <v>0</v>
      </c>
      <c r="E5121" t="s">
        <v>16</v>
      </c>
      <c r="F5121" t="s">
        <v>47</v>
      </c>
    </row>
    <row r="5122" spans="1:6" x14ac:dyDescent="0.25">
      <c r="A5122" t="str">
        <f t="shared" ref="A5122:A5185" si="80">C5122&amp;"_"&amp;E5122&amp;"_"&amp;B5122</f>
        <v>IX_HV_Time_196</v>
      </c>
      <c r="B5122">
        <v>196</v>
      </c>
      <c r="C5122" t="s">
        <v>49</v>
      </c>
      <c r="D5122">
        <v>0</v>
      </c>
      <c r="E5122" t="s">
        <v>16</v>
      </c>
      <c r="F5122" t="s">
        <v>47</v>
      </c>
    </row>
    <row r="5123" spans="1:6" x14ac:dyDescent="0.25">
      <c r="A5123" t="str">
        <f t="shared" si="80"/>
        <v>IX_HV_Time_198</v>
      </c>
      <c r="B5123">
        <v>198</v>
      </c>
      <c r="C5123" t="s">
        <v>49</v>
      </c>
      <c r="D5123">
        <v>0</v>
      </c>
      <c r="E5123" t="s">
        <v>16</v>
      </c>
      <c r="F5123" t="s">
        <v>47</v>
      </c>
    </row>
    <row r="5124" spans="1:6" x14ac:dyDescent="0.25">
      <c r="A5124" t="str">
        <f t="shared" si="80"/>
        <v>IX_HV_Time_200</v>
      </c>
      <c r="B5124">
        <v>200</v>
      </c>
      <c r="C5124" t="s">
        <v>49</v>
      </c>
      <c r="D5124">
        <v>0</v>
      </c>
      <c r="E5124" t="s">
        <v>16</v>
      </c>
      <c r="F5124" t="s">
        <v>47</v>
      </c>
    </row>
    <row r="5125" spans="1:6" x14ac:dyDescent="0.25">
      <c r="A5125" t="str">
        <f t="shared" si="80"/>
        <v>IX_HV_Time_</v>
      </c>
      <c r="B5125"/>
      <c r="C5125" t="s">
        <v>49</v>
      </c>
      <c r="D5125"/>
      <c r="E5125" t="s">
        <v>16</v>
      </c>
      <c r="F5125" t="s">
        <v>47</v>
      </c>
    </row>
    <row r="5126" spans="1:6" x14ac:dyDescent="0.25">
      <c r="A5126" t="str">
        <f t="shared" si="80"/>
        <v>IX_HV_GC_0</v>
      </c>
      <c r="B5126">
        <v>0</v>
      </c>
      <c r="C5126" t="s">
        <v>49</v>
      </c>
      <c r="D5126">
        <v>0</v>
      </c>
      <c r="E5126" t="s">
        <v>41</v>
      </c>
      <c r="F5126" t="s">
        <v>47</v>
      </c>
    </row>
    <row r="5127" spans="1:6" x14ac:dyDescent="0.25">
      <c r="A5127" t="str">
        <f t="shared" si="80"/>
        <v>IX_HV_GC_2</v>
      </c>
      <c r="B5127">
        <v>2</v>
      </c>
      <c r="C5127" t="s">
        <v>49</v>
      </c>
      <c r="D5127">
        <v>1.2248000000000001E-3</v>
      </c>
      <c r="E5127" t="s">
        <v>41</v>
      </c>
      <c r="F5127" t="s">
        <v>47</v>
      </c>
    </row>
    <row r="5128" spans="1:6" x14ac:dyDescent="0.25">
      <c r="A5128" t="str">
        <f t="shared" si="80"/>
        <v>IX_HV_GC_4</v>
      </c>
      <c r="B5128">
        <v>4</v>
      </c>
      <c r="C5128" t="s">
        <v>49</v>
      </c>
      <c r="D5128">
        <v>2.5395000000000001E-3</v>
      </c>
      <c r="E5128" t="s">
        <v>41</v>
      </c>
      <c r="F5128" t="s">
        <v>47</v>
      </c>
    </row>
    <row r="5129" spans="1:6" x14ac:dyDescent="0.25">
      <c r="A5129" t="str">
        <f t="shared" si="80"/>
        <v>IX_HV_GC_6</v>
      </c>
      <c r="B5129">
        <v>6</v>
      </c>
      <c r="C5129" t="s">
        <v>49</v>
      </c>
      <c r="D5129">
        <v>3.5412999999999998E-3</v>
      </c>
      <c r="E5129" t="s">
        <v>41</v>
      </c>
      <c r="F5129" t="s">
        <v>47</v>
      </c>
    </row>
    <row r="5130" spans="1:6" x14ac:dyDescent="0.25">
      <c r="A5130" t="str">
        <f t="shared" si="80"/>
        <v>IX_HV_GC_8</v>
      </c>
      <c r="B5130">
        <v>8</v>
      </c>
      <c r="C5130" t="s">
        <v>49</v>
      </c>
      <c r="D5130">
        <v>4.4375999999999999E-3</v>
      </c>
      <c r="E5130" t="s">
        <v>41</v>
      </c>
      <c r="F5130" t="s">
        <v>47</v>
      </c>
    </row>
    <row r="5131" spans="1:6" x14ac:dyDescent="0.25">
      <c r="A5131" t="str">
        <f t="shared" si="80"/>
        <v>IX_HV_GC_10</v>
      </c>
      <c r="B5131">
        <v>10</v>
      </c>
      <c r="C5131" t="s">
        <v>49</v>
      </c>
      <c r="D5131">
        <v>5.3315999999999997E-3</v>
      </c>
      <c r="E5131" t="s">
        <v>41</v>
      </c>
      <c r="F5131" t="s">
        <v>47</v>
      </c>
    </row>
    <row r="5132" spans="1:6" x14ac:dyDescent="0.25">
      <c r="A5132" t="str">
        <f t="shared" si="80"/>
        <v>IX_HV_GC_12</v>
      </c>
      <c r="B5132">
        <v>12</v>
      </c>
      <c r="C5132" t="s">
        <v>49</v>
      </c>
      <c r="D5132">
        <v>6.0238000000000002E-3</v>
      </c>
      <c r="E5132" t="s">
        <v>41</v>
      </c>
      <c r="F5132" t="s">
        <v>47</v>
      </c>
    </row>
    <row r="5133" spans="1:6" x14ac:dyDescent="0.25">
      <c r="A5133" t="str">
        <f t="shared" si="80"/>
        <v>IX_HV_GC_14</v>
      </c>
      <c r="B5133">
        <v>14</v>
      </c>
      <c r="C5133" t="s">
        <v>49</v>
      </c>
      <c r="D5133">
        <v>6.6160999999999998E-3</v>
      </c>
      <c r="E5133" t="s">
        <v>41</v>
      </c>
      <c r="F5133" t="s">
        <v>47</v>
      </c>
    </row>
    <row r="5134" spans="1:6" x14ac:dyDescent="0.25">
      <c r="A5134" t="str">
        <f t="shared" si="80"/>
        <v>IX_HV_GC_16</v>
      </c>
      <c r="B5134">
        <v>16</v>
      </c>
      <c r="C5134" t="s">
        <v>49</v>
      </c>
      <c r="D5134">
        <v>7.2090000000000001E-3</v>
      </c>
      <c r="E5134" t="s">
        <v>41</v>
      </c>
      <c r="F5134" t="s">
        <v>47</v>
      </c>
    </row>
    <row r="5135" spans="1:6" x14ac:dyDescent="0.25">
      <c r="A5135" t="str">
        <f t="shared" si="80"/>
        <v>IX_HV_GC_18</v>
      </c>
      <c r="B5135">
        <v>18</v>
      </c>
      <c r="C5135" t="s">
        <v>49</v>
      </c>
      <c r="D5135">
        <v>7.8034000000000003E-3</v>
      </c>
      <c r="E5135" t="s">
        <v>41</v>
      </c>
      <c r="F5135" t="s">
        <v>47</v>
      </c>
    </row>
    <row r="5136" spans="1:6" x14ac:dyDescent="0.25">
      <c r="A5136" t="str">
        <f t="shared" si="80"/>
        <v>IX_HV_GC_20</v>
      </c>
      <c r="B5136">
        <v>20</v>
      </c>
      <c r="C5136" t="s">
        <v>49</v>
      </c>
      <c r="D5136">
        <v>8.4262E-3</v>
      </c>
      <c r="E5136" t="s">
        <v>41</v>
      </c>
      <c r="F5136" t="s">
        <v>47</v>
      </c>
    </row>
    <row r="5137" spans="1:6" x14ac:dyDescent="0.25">
      <c r="A5137" t="str">
        <f t="shared" si="80"/>
        <v>IX_HV_GC_22</v>
      </c>
      <c r="B5137">
        <v>22</v>
      </c>
      <c r="C5137" t="s">
        <v>49</v>
      </c>
      <c r="D5137">
        <v>8.9531999999999997E-3</v>
      </c>
      <c r="E5137" t="s">
        <v>41</v>
      </c>
      <c r="F5137" t="s">
        <v>47</v>
      </c>
    </row>
    <row r="5138" spans="1:6" x14ac:dyDescent="0.25">
      <c r="A5138" t="str">
        <f t="shared" si="80"/>
        <v>IX_HV_GC_24</v>
      </c>
      <c r="B5138">
        <v>24</v>
      </c>
      <c r="C5138" t="s">
        <v>49</v>
      </c>
      <c r="D5138">
        <v>9.4471999999999993E-3</v>
      </c>
      <c r="E5138" t="s">
        <v>41</v>
      </c>
      <c r="F5138" t="s">
        <v>47</v>
      </c>
    </row>
    <row r="5139" spans="1:6" x14ac:dyDescent="0.25">
      <c r="A5139" t="str">
        <f t="shared" si="80"/>
        <v>IX_HV_GC_26</v>
      </c>
      <c r="B5139">
        <v>26</v>
      </c>
      <c r="C5139" t="s">
        <v>49</v>
      </c>
      <c r="D5139">
        <v>9.9564000000000007E-3</v>
      </c>
      <c r="E5139" t="s">
        <v>41</v>
      </c>
      <c r="F5139" t="s">
        <v>47</v>
      </c>
    </row>
    <row r="5140" spans="1:6" x14ac:dyDescent="0.25">
      <c r="A5140" t="str">
        <f t="shared" si="80"/>
        <v>IX_HV_GC_28</v>
      </c>
      <c r="B5140">
        <v>28</v>
      </c>
      <c r="C5140" t="s">
        <v>49</v>
      </c>
      <c r="D5140">
        <v>1.02659E-2</v>
      </c>
      <c r="E5140" t="s">
        <v>41</v>
      </c>
      <c r="F5140" t="s">
        <v>47</v>
      </c>
    </row>
    <row r="5141" spans="1:6" x14ac:dyDescent="0.25">
      <c r="A5141" t="str">
        <f t="shared" si="80"/>
        <v>IX_HV_GC_30</v>
      </c>
      <c r="B5141">
        <v>30</v>
      </c>
      <c r="C5141" t="s">
        <v>49</v>
      </c>
      <c r="D5141">
        <v>1.0518400000000001E-2</v>
      </c>
      <c r="E5141" t="s">
        <v>41</v>
      </c>
      <c r="F5141" t="s">
        <v>47</v>
      </c>
    </row>
    <row r="5142" spans="1:6" x14ac:dyDescent="0.25">
      <c r="A5142" t="str">
        <f t="shared" si="80"/>
        <v>IX_HV_GC_32</v>
      </c>
      <c r="B5142">
        <v>32</v>
      </c>
      <c r="C5142" t="s">
        <v>49</v>
      </c>
      <c r="D5142">
        <v>1.07542E-2</v>
      </c>
      <c r="E5142" t="s">
        <v>41</v>
      </c>
      <c r="F5142" t="s">
        <v>47</v>
      </c>
    </row>
    <row r="5143" spans="1:6" x14ac:dyDescent="0.25">
      <c r="A5143" t="str">
        <f t="shared" si="80"/>
        <v>IX_HV_GC_34</v>
      </c>
      <c r="B5143">
        <v>34</v>
      </c>
      <c r="C5143" t="s">
        <v>49</v>
      </c>
      <c r="D5143">
        <v>1.0974599999999999E-2</v>
      </c>
      <c r="E5143" t="s">
        <v>41</v>
      </c>
      <c r="F5143" t="s">
        <v>47</v>
      </c>
    </row>
    <row r="5144" spans="1:6" x14ac:dyDescent="0.25">
      <c r="A5144" t="str">
        <f t="shared" si="80"/>
        <v>IX_HV_GC_36</v>
      </c>
      <c r="B5144">
        <v>36</v>
      </c>
      <c r="C5144" t="s">
        <v>49</v>
      </c>
      <c r="D5144">
        <v>1.1116600000000001E-2</v>
      </c>
      <c r="E5144" t="s">
        <v>41</v>
      </c>
      <c r="F5144" t="s">
        <v>47</v>
      </c>
    </row>
    <row r="5145" spans="1:6" x14ac:dyDescent="0.25">
      <c r="A5145" t="str">
        <f t="shared" si="80"/>
        <v>IX_HV_GC_38</v>
      </c>
      <c r="B5145">
        <v>38</v>
      </c>
      <c r="C5145" t="s">
        <v>49</v>
      </c>
      <c r="D5145">
        <v>1.12225E-2</v>
      </c>
      <c r="E5145" t="s">
        <v>41</v>
      </c>
      <c r="F5145" t="s">
        <v>47</v>
      </c>
    </row>
    <row r="5146" spans="1:6" x14ac:dyDescent="0.25">
      <c r="A5146" t="str">
        <f t="shared" si="80"/>
        <v>IX_HV_GC_40</v>
      </c>
      <c r="B5146">
        <v>40</v>
      </c>
      <c r="C5146" t="s">
        <v>49</v>
      </c>
      <c r="D5146">
        <v>1.1287800000000001E-2</v>
      </c>
      <c r="E5146" t="s">
        <v>41</v>
      </c>
      <c r="F5146" t="s">
        <v>47</v>
      </c>
    </row>
    <row r="5147" spans="1:6" x14ac:dyDescent="0.25">
      <c r="A5147" t="str">
        <f t="shared" si="80"/>
        <v>IX_HV_GC_42</v>
      </c>
      <c r="B5147">
        <v>42</v>
      </c>
      <c r="C5147" t="s">
        <v>49</v>
      </c>
      <c r="D5147">
        <v>1.1235200000000001E-2</v>
      </c>
      <c r="E5147" t="s">
        <v>41</v>
      </c>
      <c r="F5147" t="s">
        <v>47</v>
      </c>
    </row>
    <row r="5148" spans="1:6" x14ac:dyDescent="0.25">
      <c r="A5148" t="str">
        <f t="shared" si="80"/>
        <v>IX_HV_GC_44</v>
      </c>
      <c r="B5148">
        <v>44</v>
      </c>
      <c r="C5148" t="s">
        <v>49</v>
      </c>
      <c r="D5148">
        <v>1.11751E-2</v>
      </c>
      <c r="E5148" t="s">
        <v>41</v>
      </c>
      <c r="F5148" t="s">
        <v>47</v>
      </c>
    </row>
    <row r="5149" spans="1:6" x14ac:dyDescent="0.25">
      <c r="A5149" t="str">
        <f t="shared" si="80"/>
        <v>IX_HV_GC_46</v>
      </c>
      <c r="B5149">
        <v>46</v>
      </c>
      <c r="C5149" t="s">
        <v>49</v>
      </c>
      <c r="D5149">
        <v>1.1067799999999999E-2</v>
      </c>
      <c r="E5149" t="s">
        <v>41</v>
      </c>
      <c r="F5149" t="s">
        <v>47</v>
      </c>
    </row>
    <row r="5150" spans="1:6" x14ac:dyDescent="0.25">
      <c r="A5150" t="str">
        <f t="shared" si="80"/>
        <v>IX_HV_GC_48</v>
      </c>
      <c r="B5150">
        <v>48</v>
      </c>
      <c r="C5150" t="s">
        <v>49</v>
      </c>
      <c r="D5150">
        <v>1.09234E-2</v>
      </c>
      <c r="E5150" t="s">
        <v>41</v>
      </c>
      <c r="F5150" t="s">
        <v>47</v>
      </c>
    </row>
    <row r="5151" spans="1:6" x14ac:dyDescent="0.25">
      <c r="A5151" t="str">
        <f t="shared" si="80"/>
        <v>IX_HV_GC_50</v>
      </c>
      <c r="B5151">
        <v>50</v>
      </c>
      <c r="C5151" t="s">
        <v>49</v>
      </c>
      <c r="D5151">
        <v>1.0756699999999999E-2</v>
      </c>
      <c r="E5151" t="s">
        <v>41</v>
      </c>
      <c r="F5151" t="s">
        <v>47</v>
      </c>
    </row>
    <row r="5152" spans="1:6" x14ac:dyDescent="0.25">
      <c r="A5152" t="str">
        <f t="shared" si="80"/>
        <v>IX_HV_GC_52</v>
      </c>
      <c r="B5152">
        <v>52</v>
      </c>
      <c r="C5152" t="s">
        <v>49</v>
      </c>
      <c r="D5152">
        <v>1.0550199999999999E-2</v>
      </c>
      <c r="E5152" t="s">
        <v>41</v>
      </c>
      <c r="F5152" t="s">
        <v>47</v>
      </c>
    </row>
    <row r="5153" spans="1:6" x14ac:dyDescent="0.25">
      <c r="A5153" t="str">
        <f t="shared" si="80"/>
        <v>IX_HV_GC_54</v>
      </c>
      <c r="B5153">
        <v>54</v>
      </c>
      <c r="C5153" t="s">
        <v>49</v>
      </c>
      <c r="D5153">
        <v>1.02985E-2</v>
      </c>
      <c r="E5153" t="s">
        <v>41</v>
      </c>
      <c r="F5153" t="s">
        <v>47</v>
      </c>
    </row>
    <row r="5154" spans="1:6" x14ac:dyDescent="0.25">
      <c r="A5154" t="str">
        <f t="shared" si="80"/>
        <v>IX_HV_GC_56</v>
      </c>
      <c r="B5154">
        <v>56</v>
      </c>
      <c r="C5154" t="s">
        <v>49</v>
      </c>
      <c r="D5154">
        <v>1.0067700000000001E-2</v>
      </c>
      <c r="E5154" t="s">
        <v>41</v>
      </c>
      <c r="F5154" t="s">
        <v>47</v>
      </c>
    </row>
    <row r="5155" spans="1:6" x14ac:dyDescent="0.25">
      <c r="A5155" t="str">
        <f t="shared" si="80"/>
        <v>IX_HV_GC_58</v>
      </c>
      <c r="B5155">
        <v>58</v>
      </c>
      <c r="C5155" t="s">
        <v>49</v>
      </c>
      <c r="D5155">
        <v>9.8060000000000005E-3</v>
      </c>
      <c r="E5155" t="s">
        <v>41</v>
      </c>
      <c r="F5155" t="s">
        <v>47</v>
      </c>
    </row>
    <row r="5156" spans="1:6" x14ac:dyDescent="0.25">
      <c r="A5156" t="str">
        <f t="shared" si="80"/>
        <v>IX_HV_GC_60</v>
      </c>
      <c r="B5156">
        <v>60</v>
      </c>
      <c r="C5156" t="s">
        <v>49</v>
      </c>
      <c r="D5156">
        <v>9.5394E-3</v>
      </c>
      <c r="E5156" t="s">
        <v>41</v>
      </c>
      <c r="F5156" t="s">
        <v>47</v>
      </c>
    </row>
    <row r="5157" spans="1:6" x14ac:dyDescent="0.25">
      <c r="A5157" t="str">
        <f t="shared" si="80"/>
        <v>IX_HV_GC_62</v>
      </c>
      <c r="B5157">
        <v>62</v>
      </c>
      <c r="C5157" t="s">
        <v>49</v>
      </c>
      <c r="D5157">
        <v>9.2683000000000001E-3</v>
      </c>
      <c r="E5157" t="s">
        <v>41</v>
      </c>
      <c r="F5157" t="s">
        <v>47</v>
      </c>
    </row>
    <row r="5158" spans="1:6" x14ac:dyDescent="0.25">
      <c r="A5158" t="str">
        <f t="shared" si="80"/>
        <v>IX_HV_GC_64</v>
      </c>
      <c r="B5158">
        <v>64</v>
      </c>
      <c r="C5158" t="s">
        <v>49</v>
      </c>
      <c r="D5158">
        <v>8.9104000000000006E-3</v>
      </c>
      <c r="E5158" t="s">
        <v>41</v>
      </c>
      <c r="F5158" t="s">
        <v>47</v>
      </c>
    </row>
    <row r="5159" spans="1:6" x14ac:dyDescent="0.25">
      <c r="A5159" t="str">
        <f t="shared" si="80"/>
        <v>IX_HV_GC_66</v>
      </c>
      <c r="B5159">
        <v>66</v>
      </c>
      <c r="C5159" t="s">
        <v>49</v>
      </c>
      <c r="D5159">
        <v>8.5565999999999993E-3</v>
      </c>
      <c r="E5159" t="s">
        <v>41</v>
      </c>
      <c r="F5159" t="s">
        <v>47</v>
      </c>
    </row>
    <row r="5160" spans="1:6" x14ac:dyDescent="0.25">
      <c r="A5160" t="str">
        <f t="shared" si="80"/>
        <v>IX_HV_GC_68</v>
      </c>
      <c r="B5160">
        <v>68</v>
      </c>
      <c r="C5160" t="s">
        <v>49</v>
      </c>
      <c r="D5160">
        <v>8.1204999999999992E-3</v>
      </c>
      <c r="E5160" t="s">
        <v>41</v>
      </c>
      <c r="F5160" t="s">
        <v>47</v>
      </c>
    </row>
    <row r="5161" spans="1:6" x14ac:dyDescent="0.25">
      <c r="A5161" t="str">
        <f t="shared" si="80"/>
        <v>IX_HV_GC_70</v>
      </c>
      <c r="B5161">
        <v>70</v>
      </c>
      <c r="C5161" t="s">
        <v>49</v>
      </c>
      <c r="D5161">
        <v>7.7298000000000002E-3</v>
      </c>
      <c r="E5161" t="s">
        <v>41</v>
      </c>
      <c r="F5161" t="s">
        <v>47</v>
      </c>
    </row>
    <row r="5162" spans="1:6" x14ac:dyDescent="0.25">
      <c r="A5162" t="str">
        <f t="shared" si="80"/>
        <v>IX_HV_GC_72</v>
      </c>
      <c r="B5162">
        <v>72</v>
      </c>
      <c r="C5162" t="s">
        <v>49</v>
      </c>
      <c r="D5162">
        <v>7.3439000000000004E-3</v>
      </c>
      <c r="E5162" t="s">
        <v>41</v>
      </c>
      <c r="F5162" t="s">
        <v>47</v>
      </c>
    </row>
    <row r="5163" spans="1:6" x14ac:dyDescent="0.25">
      <c r="A5163" t="str">
        <f t="shared" si="80"/>
        <v>IX_HV_GC_74</v>
      </c>
      <c r="B5163">
        <v>74</v>
      </c>
      <c r="C5163" t="s">
        <v>49</v>
      </c>
      <c r="D5163">
        <v>6.9673000000000001E-3</v>
      </c>
      <c r="E5163" t="s">
        <v>41</v>
      </c>
      <c r="F5163" t="s">
        <v>47</v>
      </c>
    </row>
    <row r="5164" spans="1:6" x14ac:dyDescent="0.25">
      <c r="A5164" t="str">
        <f t="shared" si="80"/>
        <v>IX_HV_GC_76</v>
      </c>
      <c r="B5164">
        <v>76</v>
      </c>
      <c r="C5164" t="s">
        <v>49</v>
      </c>
      <c r="D5164">
        <v>6.6008000000000004E-3</v>
      </c>
      <c r="E5164" t="s">
        <v>41</v>
      </c>
      <c r="F5164" t="s">
        <v>47</v>
      </c>
    </row>
    <row r="5165" spans="1:6" x14ac:dyDescent="0.25">
      <c r="A5165" t="str">
        <f t="shared" si="80"/>
        <v>IX_HV_GC_78</v>
      </c>
      <c r="B5165">
        <v>78</v>
      </c>
      <c r="C5165" t="s">
        <v>49</v>
      </c>
      <c r="D5165">
        <v>6.2693999999999996E-3</v>
      </c>
      <c r="E5165" t="s">
        <v>41</v>
      </c>
      <c r="F5165" t="s">
        <v>47</v>
      </c>
    </row>
    <row r="5166" spans="1:6" x14ac:dyDescent="0.25">
      <c r="A5166" t="str">
        <f t="shared" si="80"/>
        <v>IX_HV_GC_80</v>
      </c>
      <c r="B5166">
        <v>80</v>
      </c>
      <c r="C5166" t="s">
        <v>49</v>
      </c>
      <c r="D5166">
        <v>5.9646999999999999E-3</v>
      </c>
      <c r="E5166" t="s">
        <v>41</v>
      </c>
      <c r="F5166" t="s">
        <v>47</v>
      </c>
    </row>
    <row r="5167" spans="1:6" x14ac:dyDescent="0.25">
      <c r="A5167" t="str">
        <f t="shared" si="80"/>
        <v>IX_HV_GC_82</v>
      </c>
      <c r="B5167">
        <v>82</v>
      </c>
      <c r="C5167" t="s">
        <v>49</v>
      </c>
      <c r="D5167">
        <v>5.6842000000000004E-3</v>
      </c>
      <c r="E5167" t="s">
        <v>41</v>
      </c>
      <c r="F5167" t="s">
        <v>47</v>
      </c>
    </row>
    <row r="5168" spans="1:6" x14ac:dyDescent="0.25">
      <c r="A5168" t="str">
        <f t="shared" si="80"/>
        <v>IX_HV_GC_84</v>
      </c>
      <c r="B5168">
        <v>84</v>
      </c>
      <c r="C5168" t="s">
        <v>49</v>
      </c>
      <c r="D5168">
        <v>5.5012000000000004E-3</v>
      </c>
      <c r="E5168" t="s">
        <v>41</v>
      </c>
      <c r="F5168" t="s">
        <v>47</v>
      </c>
    </row>
    <row r="5169" spans="1:6" x14ac:dyDescent="0.25">
      <c r="A5169" t="str">
        <f t="shared" si="80"/>
        <v>IX_HV_GC_86</v>
      </c>
      <c r="B5169">
        <v>86</v>
      </c>
      <c r="C5169" t="s">
        <v>49</v>
      </c>
      <c r="D5169">
        <v>5.3229999999999996E-3</v>
      </c>
      <c r="E5169" t="s">
        <v>41</v>
      </c>
      <c r="F5169" t="s">
        <v>47</v>
      </c>
    </row>
    <row r="5170" spans="1:6" x14ac:dyDescent="0.25">
      <c r="A5170" t="str">
        <f t="shared" si="80"/>
        <v>IX_HV_GC_88</v>
      </c>
      <c r="B5170">
        <v>88</v>
      </c>
      <c r="C5170" t="s">
        <v>49</v>
      </c>
      <c r="D5170">
        <v>5.1841999999999999E-3</v>
      </c>
      <c r="E5170" t="s">
        <v>41</v>
      </c>
      <c r="F5170" t="s">
        <v>47</v>
      </c>
    </row>
    <row r="5171" spans="1:6" x14ac:dyDescent="0.25">
      <c r="A5171" t="str">
        <f t="shared" si="80"/>
        <v>IX_HV_GC_90</v>
      </c>
      <c r="B5171">
        <v>90</v>
      </c>
      <c r="C5171" t="s">
        <v>49</v>
      </c>
      <c r="D5171">
        <v>5.0600000000000003E-3</v>
      </c>
      <c r="E5171" t="s">
        <v>41</v>
      </c>
      <c r="F5171" t="s">
        <v>47</v>
      </c>
    </row>
    <row r="5172" spans="1:6" x14ac:dyDescent="0.25">
      <c r="A5172" t="str">
        <f t="shared" si="80"/>
        <v>IX_HV_GC_92</v>
      </c>
      <c r="B5172">
        <v>92</v>
      </c>
      <c r="C5172" t="s">
        <v>49</v>
      </c>
      <c r="D5172">
        <v>4.9632000000000001E-3</v>
      </c>
      <c r="E5172" t="s">
        <v>41</v>
      </c>
      <c r="F5172" t="s">
        <v>47</v>
      </c>
    </row>
    <row r="5173" spans="1:6" x14ac:dyDescent="0.25">
      <c r="A5173" t="str">
        <f t="shared" si="80"/>
        <v>IX_HV_GC_94</v>
      </c>
      <c r="B5173">
        <v>94</v>
      </c>
      <c r="C5173" t="s">
        <v>49</v>
      </c>
      <c r="D5173">
        <v>4.8804E-3</v>
      </c>
      <c r="E5173" t="s">
        <v>41</v>
      </c>
      <c r="F5173" t="s">
        <v>47</v>
      </c>
    </row>
    <row r="5174" spans="1:6" x14ac:dyDescent="0.25">
      <c r="A5174" t="str">
        <f t="shared" si="80"/>
        <v>IX_HV_GC_96</v>
      </c>
      <c r="B5174">
        <v>96</v>
      </c>
      <c r="C5174" t="s">
        <v>49</v>
      </c>
      <c r="D5174">
        <v>4.8135000000000001E-3</v>
      </c>
      <c r="E5174" t="s">
        <v>41</v>
      </c>
      <c r="F5174" t="s">
        <v>47</v>
      </c>
    </row>
    <row r="5175" spans="1:6" x14ac:dyDescent="0.25">
      <c r="A5175" t="str">
        <f t="shared" si="80"/>
        <v>IX_HV_GC_98</v>
      </c>
      <c r="B5175">
        <v>98</v>
      </c>
      <c r="C5175" t="s">
        <v>49</v>
      </c>
      <c r="D5175">
        <v>4.7089999999999996E-3</v>
      </c>
      <c r="E5175" t="s">
        <v>41</v>
      </c>
      <c r="F5175" t="s">
        <v>47</v>
      </c>
    </row>
    <row r="5176" spans="1:6" x14ac:dyDescent="0.25">
      <c r="A5176" t="str">
        <f t="shared" si="80"/>
        <v>IX_HV_GC_100</v>
      </c>
      <c r="B5176">
        <v>100</v>
      </c>
      <c r="C5176" t="s">
        <v>49</v>
      </c>
      <c r="D5176">
        <v>4.6131999999999996E-3</v>
      </c>
      <c r="E5176" t="s">
        <v>41</v>
      </c>
      <c r="F5176" t="s">
        <v>47</v>
      </c>
    </row>
    <row r="5177" spans="1:6" x14ac:dyDescent="0.25">
      <c r="A5177" t="str">
        <f t="shared" si="80"/>
        <v>IX_HV_GC_102</v>
      </c>
      <c r="B5177">
        <v>102</v>
      </c>
      <c r="C5177" t="s">
        <v>49</v>
      </c>
      <c r="D5177">
        <v>4.5278999999999996E-3</v>
      </c>
      <c r="E5177" t="s">
        <v>41</v>
      </c>
      <c r="F5177" t="s">
        <v>47</v>
      </c>
    </row>
    <row r="5178" spans="1:6" x14ac:dyDescent="0.25">
      <c r="A5178" t="str">
        <f t="shared" si="80"/>
        <v>IX_HV_GC_104</v>
      </c>
      <c r="B5178">
        <v>104</v>
      </c>
      <c r="C5178" t="s">
        <v>49</v>
      </c>
      <c r="D5178">
        <v>4.4491000000000001E-3</v>
      </c>
      <c r="E5178" t="s">
        <v>41</v>
      </c>
      <c r="F5178" t="s">
        <v>47</v>
      </c>
    </row>
    <row r="5179" spans="1:6" x14ac:dyDescent="0.25">
      <c r="A5179" t="str">
        <f t="shared" si="80"/>
        <v>IX_HV_GC_106</v>
      </c>
      <c r="B5179">
        <v>106</v>
      </c>
      <c r="C5179" t="s">
        <v>49</v>
      </c>
      <c r="D5179">
        <v>4.4282999999999996E-3</v>
      </c>
      <c r="E5179" t="s">
        <v>41</v>
      </c>
      <c r="F5179" t="s">
        <v>47</v>
      </c>
    </row>
    <row r="5180" spans="1:6" x14ac:dyDescent="0.25">
      <c r="A5180" t="str">
        <f t="shared" si="80"/>
        <v>IX_HV_GC_108</v>
      </c>
      <c r="B5180">
        <v>108</v>
      </c>
      <c r="C5180" t="s">
        <v>49</v>
      </c>
      <c r="D5180">
        <v>4.4250000000000001E-3</v>
      </c>
      <c r="E5180" t="s">
        <v>41</v>
      </c>
      <c r="F5180" t="s">
        <v>47</v>
      </c>
    </row>
    <row r="5181" spans="1:6" x14ac:dyDescent="0.25">
      <c r="A5181" t="str">
        <f t="shared" si="80"/>
        <v>IX_HV_GC_110</v>
      </c>
      <c r="B5181">
        <v>110</v>
      </c>
      <c r="C5181" t="s">
        <v>49</v>
      </c>
      <c r="D5181">
        <v>4.4732000000000001E-3</v>
      </c>
      <c r="E5181" t="s">
        <v>41</v>
      </c>
      <c r="F5181" t="s">
        <v>47</v>
      </c>
    </row>
    <row r="5182" spans="1:6" x14ac:dyDescent="0.25">
      <c r="A5182" t="str">
        <f t="shared" si="80"/>
        <v>IX_HV_GC_112</v>
      </c>
      <c r="B5182">
        <v>112</v>
      </c>
      <c r="C5182" t="s">
        <v>49</v>
      </c>
      <c r="D5182">
        <v>4.5551000000000003E-3</v>
      </c>
      <c r="E5182" t="s">
        <v>41</v>
      </c>
      <c r="F5182" t="s">
        <v>47</v>
      </c>
    </row>
    <row r="5183" spans="1:6" x14ac:dyDescent="0.25">
      <c r="A5183" t="str">
        <f t="shared" si="80"/>
        <v>IX_HV_GC_114</v>
      </c>
      <c r="B5183">
        <v>114</v>
      </c>
      <c r="C5183" t="s">
        <v>49</v>
      </c>
      <c r="D5183">
        <v>4.6781000000000001E-3</v>
      </c>
      <c r="E5183" t="s">
        <v>41</v>
      </c>
      <c r="F5183" t="s">
        <v>47</v>
      </c>
    </row>
    <row r="5184" spans="1:6" x14ac:dyDescent="0.25">
      <c r="A5184" t="str">
        <f t="shared" si="80"/>
        <v>IX_HV_GC_116</v>
      </c>
      <c r="B5184">
        <v>116</v>
      </c>
      <c r="C5184" t="s">
        <v>49</v>
      </c>
      <c r="D5184">
        <v>4.8307999999999997E-3</v>
      </c>
      <c r="E5184" t="s">
        <v>41</v>
      </c>
      <c r="F5184" t="s">
        <v>47</v>
      </c>
    </row>
    <row r="5185" spans="1:6" x14ac:dyDescent="0.25">
      <c r="A5185" t="str">
        <f t="shared" si="80"/>
        <v>IX_HV_GC_118</v>
      </c>
      <c r="B5185">
        <v>118</v>
      </c>
      <c r="C5185" t="s">
        <v>49</v>
      </c>
      <c r="D5185">
        <v>5.0007999999999997E-3</v>
      </c>
      <c r="E5185" t="s">
        <v>41</v>
      </c>
      <c r="F5185" t="s">
        <v>47</v>
      </c>
    </row>
    <row r="5186" spans="1:6" x14ac:dyDescent="0.25">
      <c r="A5186" t="str">
        <f t="shared" ref="A5186:A5249" si="81">C5186&amp;"_"&amp;E5186&amp;"_"&amp;B5186</f>
        <v>IX_HV_GC_120</v>
      </c>
      <c r="B5186">
        <v>120</v>
      </c>
      <c r="C5186" t="s">
        <v>49</v>
      </c>
      <c r="D5186">
        <v>5.2021000000000003E-3</v>
      </c>
      <c r="E5186" t="s">
        <v>41</v>
      </c>
      <c r="F5186" t="s">
        <v>47</v>
      </c>
    </row>
    <row r="5187" spans="1:6" x14ac:dyDescent="0.25">
      <c r="A5187" t="str">
        <f t="shared" si="81"/>
        <v>IX_HV_GC_122</v>
      </c>
      <c r="B5187">
        <v>122</v>
      </c>
      <c r="C5187" t="s">
        <v>49</v>
      </c>
      <c r="D5187">
        <v>5.4327000000000004E-3</v>
      </c>
      <c r="E5187" t="s">
        <v>41</v>
      </c>
      <c r="F5187" t="s">
        <v>47</v>
      </c>
    </row>
    <row r="5188" spans="1:6" x14ac:dyDescent="0.25">
      <c r="A5188" t="str">
        <f t="shared" si="81"/>
        <v>IX_HV_GC_124</v>
      </c>
      <c r="B5188">
        <v>124</v>
      </c>
      <c r="C5188" t="s">
        <v>49</v>
      </c>
      <c r="D5188">
        <v>5.6877999999999998E-3</v>
      </c>
      <c r="E5188" t="s">
        <v>41</v>
      </c>
      <c r="F5188" t="s">
        <v>47</v>
      </c>
    </row>
    <row r="5189" spans="1:6" x14ac:dyDescent="0.25">
      <c r="A5189" t="str">
        <f t="shared" si="81"/>
        <v>IX_HV_GC_126</v>
      </c>
      <c r="B5189">
        <v>126</v>
      </c>
      <c r="C5189" t="s">
        <v>49</v>
      </c>
      <c r="D5189">
        <v>5.9072999999999999E-3</v>
      </c>
      <c r="E5189" t="s">
        <v>41</v>
      </c>
      <c r="F5189" t="s">
        <v>47</v>
      </c>
    </row>
    <row r="5190" spans="1:6" x14ac:dyDescent="0.25">
      <c r="A5190" t="str">
        <f t="shared" si="81"/>
        <v>IX_HV_GC_128</v>
      </c>
      <c r="B5190">
        <v>128</v>
      </c>
      <c r="C5190" t="s">
        <v>49</v>
      </c>
      <c r="D5190">
        <v>6.1776000000000001E-3</v>
      </c>
      <c r="E5190" t="s">
        <v>41</v>
      </c>
      <c r="F5190" t="s">
        <v>47</v>
      </c>
    </row>
    <row r="5191" spans="1:6" x14ac:dyDescent="0.25">
      <c r="A5191" t="str">
        <f t="shared" si="81"/>
        <v>IX_HV_GC_130</v>
      </c>
      <c r="B5191">
        <v>130</v>
      </c>
      <c r="C5191" t="s">
        <v>49</v>
      </c>
      <c r="D5191">
        <v>6.4228999999999996E-3</v>
      </c>
      <c r="E5191" t="s">
        <v>41</v>
      </c>
      <c r="F5191" t="s">
        <v>47</v>
      </c>
    </row>
    <row r="5192" spans="1:6" x14ac:dyDescent="0.25">
      <c r="A5192" t="str">
        <f t="shared" si="81"/>
        <v>IX_HV_GC_132</v>
      </c>
      <c r="B5192">
        <v>132</v>
      </c>
      <c r="C5192" t="s">
        <v>49</v>
      </c>
      <c r="D5192">
        <v>6.7017999999999999E-3</v>
      </c>
      <c r="E5192" t="s">
        <v>41</v>
      </c>
      <c r="F5192" t="s">
        <v>47</v>
      </c>
    </row>
    <row r="5193" spans="1:6" x14ac:dyDescent="0.25">
      <c r="A5193" t="str">
        <f t="shared" si="81"/>
        <v>IX_HV_GC_134</v>
      </c>
      <c r="B5193">
        <v>134</v>
      </c>
      <c r="C5193" t="s">
        <v>49</v>
      </c>
      <c r="D5193">
        <v>6.9582999999999997E-3</v>
      </c>
      <c r="E5193" t="s">
        <v>41</v>
      </c>
      <c r="F5193" t="s">
        <v>47</v>
      </c>
    </row>
    <row r="5194" spans="1:6" x14ac:dyDescent="0.25">
      <c r="A5194" t="str">
        <f t="shared" si="81"/>
        <v>IX_HV_GC_136</v>
      </c>
      <c r="B5194">
        <v>136</v>
      </c>
      <c r="C5194" t="s">
        <v>49</v>
      </c>
      <c r="D5194">
        <v>7.2087999999999996E-3</v>
      </c>
      <c r="E5194" t="s">
        <v>41</v>
      </c>
      <c r="F5194" t="s">
        <v>47</v>
      </c>
    </row>
    <row r="5195" spans="1:6" x14ac:dyDescent="0.25">
      <c r="A5195" t="str">
        <f t="shared" si="81"/>
        <v>IX_HV_GC_138</v>
      </c>
      <c r="B5195">
        <v>138</v>
      </c>
      <c r="C5195" t="s">
        <v>49</v>
      </c>
      <c r="D5195">
        <v>7.4660000000000004E-3</v>
      </c>
      <c r="E5195" t="s">
        <v>41</v>
      </c>
      <c r="F5195" t="s">
        <v>47</v>
      </c>
    </row>
    <row r="5196" spans="1:6" x14ac:dyDescent="0.25">
      <c r="A5196" t="str">
        <f t="shared" si="81"/>
        <v>IX_HV_GC_140</v>
      </c>
      <c r="B5196">
        <v>140</v>
      </c>
      <c r="C5196" t="s">
        <v>49</v>
      </c>
      <c r="D5196">
        <v>7.7526000000000001E-3</v>
      </c>
      <c r="E5196" t="s">
        <v>41</v>
      </c>
      <c r="F5196" t="s">
        <v>47</v>
      </c>
    </row>
    <row r="5197" spans="1:6" x14ac:dyDescent="0.25">
      <c r="A5197" t="str">
        <f t="shared" si="81"/>
        <v>IX_HV_GC_142</v>
      </c>
      <c r="B5197">
        <v>142</v>
      </c>
      <c r="C5197" t="s">
        <v>49</v>
      </c>
      <c r="D5197">
        <v>8.0335000000000007E-3</v>
      </c>
      <c r="E5197" t="s">
        <v>41</v>
      </c>
      <c r="F5197" t="s">
        <v>47</v>
      </c>
    </row>
    <row r="5198" spans="1:6" x14ac:dyDescent="0.25">
      <c r="A5198" t="str">
        <f t="shared" si="81"/>
        <v>IX_HV_GC_144</v>
      </c>
      <c r="B5198">
        <v>144</v>
      </c>
      <c r="C5198" t="s">
        <v>49</v>
      </c>
      <c r="D5198">
        <v>8.2912999999999997E-3</v>
      </c>
      <c r="E5198" t="s">
        <v>41</v>
      </c>
      <c r="F5198" t="s">
        <v>47</v>
      </c>
    </row>
    <row r="5199" spans="1:6" x14ac:dyDescent="0.25">
      <c r="A5199" t="str">
        <f t="shared" si="81"/>
        <v>IX_HV_GC_146</v>
      </c>
      <c r="B5199">
        <v>146</v>
      </c>
      <c r="C5199" t="s">
        <v>49</v>
      </c>
      <c r="D5199">
        <v>8.5430999999999997E-3</v>
      </c>
      <c r="E5199" t="s">
        <v>41</v>
      </c>
      <c r="F5199" t="s">
        <v>47</v>
      </c>
    </row>
    <row r="5200" spans="1:6" x14ac:dyDescent="0.25">
      <c r="A5200" t="str">
        <f t="shared" si="81"/>
        <v>IX_HV_GC_148</v>
      </c>
      <c r="B5200">
        <v>148</v>
      </c>
      <c r="C5200" t="s">
        <v>49</v>
      </c>
      <c r="D5200">
        <v>8.77E-3</v>
      </c>
      <c r="E5200" t="s">
        <v>41</v>
      </c>
      <c r="F5200" t="s">
        <v>47</v>
      </c>
    </row>
    <row r="5201" spans="1:6" x14ac:dyDescent="0.25">
      <c r="A5201" t="str">
        <f t="shared" si="81"/>
        <v>IX_HV_GC_150</v>
      </c>
      <c r="B5201">
        <v>150</v>
      </c>
      <c r="C5201" t="s">
        <v>49</v>
      </c>
      <c r="D5201">
        <v>8.9715000000000003E-3</v>
      </c>
      <c r="E5201" t="s">
        <v>41</v>
      </c>
      <c r="F5201" t="s">
        <v>47</v>
      </c>
    </row>
    <row r="5202" spans="1:6" x14ac:dyDescent="0.25">
      <c r="A5202" t="str">
        <f t="shared" si="81"/>
        <v>IX_HV_GC_152</v>
      </c>
      <c r="B5202">
        <v>152</v>
      </c>
      <c r="C5202" t="s">
        <v>49</v>
      </c>
      <c r="D5202">
        <v>9.1576999999999995E-3</v>
      </c>
      <c r="E5202" t="s">
        <v>41</v>
      </c>
      <c r="F5202" t="s">
        <v>47</v>
      </c>
    </row>
    <row r="5203" spans="1:6" x14ac:dyDescent="0.25">
      <c r="A5203" t="str">
        <f t="shared" si="81"/>
        <v>IX_HV_GC_154</v>
      </c>
      <c r="B5203">
        <v>154</v>
      </c>
      <c r="C5203" t="s">
        <v>49</v>
      </c>
      <c r="D5203">
        <v>9.3209999999999994E-3</v>
      </c>
      <c r="E5203" t="s">
        <v>41</v>
      </c>
      <c r="F5203" t="s">
        <v>47</v>
      </c>
    </row>
    <row r="5204" spans="1:6" x14ac:dyDescent="0.25">
      <c r="A5204" t="str">
        <f t="shared" si="81"/>
        <v>IX_HV_GC_156</v>
      </c>
      <c r="B5204">
        <v>156</v>
      </c>
      <c r="C5204" t="s">
        <v>49</v>
      </c>
      <c r="D5204">
        <v>9.4362999999999999E-3</v>
      </c>
      <c r="E5204" t="s">
        <v>41</v>
      </c>
      <c r="F5204" t="s">
        <v>47</v>
      </c>
    </row>
    <row r="5205" spans="1:6" x14ac:dyDescent="0.25">
      <c r="A5205" t="str">
        <f t="shared" si="81"/>
        <v>IX_HV_GC_158</v>
      </c>
      <c r="B5205">
        <v>158</v>
      </c>
      <c r="C5205" t="s">
        <v>49</v>
      </c>
      <c r="D5205">
        <v>9.4964999999999997E-3</v>
      </c>
      <c r="E5205" t="s">
        <v>41</v>
      </c>
      <c r="F5205" t="s">
        <v>47</v>
      </c>
    </row>
    <row r="5206" spans="1:6" x14ac:dyDescent="0.25">
      <c r="A5206" t="str">
        <f t="shared" si="81"/>
        <v>IX_HV_GC_160</v>
      </c>
      <c r="B5206">
        <v>160</v>
      </c>
      <c r="C5206" t="s">
        <v>49</v>
      </c>
      <c r="D5206">
        <v>9.5207E-3</v>
      </c>
      <c r="E5206" t="s">
        <v>41</v>
      </c>
      <c r="F5206" t="s">
        <v>47</v>
      </c>
    </row>
    <row r="5207" spans="1:6" x14ac:dyDescent="0.25">
      <c r="A5207" t="str">
        <f t="shared" si="81"/>
        <v>IX_HV_GC_162</v>
      </c>
      <c r="B5207">
        <v>162</v>
      </c>
      <c r="C5207" t="s">
        <v>49</v>
      </c>
      <c r="D5207">
        <v>9.4853000000000003E-3</v>
      </c>
      <c r="E5207" t="s">
        <v>41</v>
      </c>
      <c r="F5207" t="s">
        <v>47</v>
      </c>
    </row>
    <row r="5208" spans="1:6" x14ac:dyDescent="0.25">
      <c r="A5208" t="str">
        <f t="shared" si="81"/>
        <v>IX_HV_GC_164</v>
      </c>
      <c r="B5208">
        <v>164</v>
      </c>
      <c r="C5208" t="s">
        <v>49</v>
      </c>
      <c r="D5208">
        <v>9.3883000000000005E-3</v>
      </c>
      <c r="E5208" t="s">
        <v>41</v>
      </c>
      <c r="F5208" t="s">
        <v>47</v>
      </c>
    </row>
    <row r="5209" spans="1:6" x14ac:dyDescent="0.25">
      <c r="A5209" t="str">
        <f t="shared" si="81"/>
        <v>IX_HV_GC_166</v>
      </c>
      <c r="B5209">
        <v>166</v>
      </c>
      <c r="C5209" t="s">
        <v>49</v>
      </c>
      <c r="D5209">
        <v>9.2488999999999991E-3</v>
      </c>
      <c r="E5209" t="s">
        <v>41</v>
      </c>
      <c r="F5209" t="s">
        <v>47</v>
      </c>
    </row>
    <row r="5210" spans="1:6" x14ac:dyDescent="0.25">
      <c r="A5210" t="str">
        <f t="shared" si="81"/>
        <v>IX_HV_GC_168</v>
      </c>
      <c r="B5210">
        <v>168</v>
      </c>
      <c r="C5210" t="s">
        <v>49</v>
      </c>
      <c r="D5210">
        <v>9.0682999999999996E-3</v>
      </c>
      <c r="E5210" t="s">
        <v>41</v>
      </c>
      <c r="F5210" t="s">
        <v>47</v>
      </c>
    </row>
    <row r="5211" spans="1:6" x14ac:dyDescent="0.25">
      <c r="A5211" t="str">
        <f t="shared" si="81"/>
        <v>IX_HV_GC_170</v>
      </c>
      <c r="B5211">
        <v>170</v>
      </c>
      <c r="C5211" t="s">
        <v>49</v>
      </c>
      <c r="D5211">
        <v>8.7738999999999994E-3</v>
      </c>
      <c r="E5211" t="s">
        <v>41</v>
      </c>
      <c r="F5211" t="s">
        <v>47</v>
      </c>
    </row>
    <row r="5212" spans="1:6" x14ac:dyDescent="0.25">
      <c r="A5212" t="str">
        <f t="shared" si="81"/>
        <v>IX_HV_GC_172</v>
      </c>
      <c r="B5212">
        <v>172</v>
      </c>
      <c r="C5212" t="s">
        <v>49</v>
      </c>
      <c r="D5212">
        <v>8.4449E-3</v>
      </c>
      <c r="E5212" t="s">
        <v>41</v>
      </c>
      <c r="F5212" t="s">
        <v>47</v>
      </c>
    </row>
    <row r="5213" spans="1:6" x14ac:dyDescent="0.25">
      <c r="A5213" t="str">
        <f t="shared" si="81"/>
        <v>IX_HV_GC_174</v>
      </c>
      <c r="B5213">
        <v>174</v>
      </c>
      <c r="C5213" t="s">
        <v>49</v>
      </c>
      <c r="D5213">
        <v>8.0443000000000008E-3</v>
      </c>
      <c r="E5213" t="s">
        <v>41</v>
      </c>
      <c r="F5213" t="s">
        <v>47</v>
      </c>
    </row>
    <row r="5214" spans="1:6" x14ac:dyDescent="0.25">
      <c r="A5214" t="str">
        <f t="shared" si="81"/>
        <v>IX_HV_GC_176</v>
      </c>
      <c r="B5214">
        <v>176</v>
      </c>
      <c r="C5214" t="s">
        <v>49</v>
      </c>
      <c r="D5214">
        <v>7.6293000000000003E-3</v>
      </c>
      <c r="E5214" t="s">
        <v>41</v>
      </c>
      <c r="F5214" t="s">
        <v>47</v>
      </c>
    </row>
    <row r="5215" spans="1:6" x14ac:dyDescent="0.25">
      <c r="A5215" t="str">
        <f t="shared" si="81"/>
        <v>IX_HV_GC_178</v>
      </c>
      <c r="B5215">
        <v>178</v>
      </c>
      <c r="C5215" t="s">
        <v>49</v>
      </c>
      <c r="D5215">
        <v>7.2179000000000002E-3</v>
      </c>
      <c r="E5215" t="s">
        <v>41</v>
      </c>
      <c r="F5215" t="s">
        <v>47</v>
      </c>
    </row>
    <row r="5216" spans="1:6" x14ac:dyDescent="0.25">
      <c r="A5216" t="str">
        <f t="shared" si="81"/>
        <v>IX_HV_GC_180</v>
      </c>
      <c r="B5216">
        <v>180</v>
      </c>
      <c r="C5216" t="s">
        <v>49</v>
      </c>
      <c r="D5216">
        <v>6.7907999999999996E-3</v>
      </c>
      <c r="E5216" t="s">
        <v>41</v>
      </c>
      <c r="F5216" t="s">
        <v>47</v>
      </c>
    </row>
    <row r="5217" spans="1:6" x14ac:dyDescent="0.25">
      <c r="A5217" t="str">
        <f t="shared" si="81"/>
        <v>IX_HV_GC_182</v>
      </c>
      <c r="B5217">
        <v>182</v>
      </c>
      <c r="C5217" t="s">
        <v>49</v>
      </c>
      <c r="D5217">
        <v>6.3325999999999999E-3</v>
      </c>
      <c r="E5217" t="s">
        <v>41</v>
      </c>
      <c r="F5217" t="s">
        <v>47</v>
      </c>
    </row>
    <row r="5218" spans="1:6" x14ac:dyDescent="0.25">
      <c r="A5218" t="str">
        <f t="shared" si="81"/>
        <v>IX_HV_GC_184</v>
      </c>
      <c r="B5218">
        <v>184</v>
      </c>
      <c r="C5218" t="s">
        <v>49</v>
      </c>
      <c r="D5218">
        <v>5.8780000000000004E-3</v>
      </c>
      <c r="E5218" t="s">
        <v>41</v>
      </c>
      <c r="F5218" t="s">
        <v>47</v>
      </c>
    </row>
    <row r="5219" spans="1:6" x14ac:dyDescent="0.25">
      <c r="A5219" t="str">
        <f t="shared" si="81"/>
        <v>IX_HV_GC_186</v>
      </c>
      <c r="B5219">
        <v>186</v>
      </c>
      <c r="C5219" t="s">
        <v>49</v>
      </c>
      <c r="D5219">
        <v>5.4371000000000003E-3</v>
      </c>
      <c r="E5219" t="s">
        <v>41</v>
      </c>
      <c r="F5219" t="s">
        <v>47</v>
      </c>
    </row>
    <row r="5220" spans="1:6" x14ac:dyDescent="0.25">
      <c r="A5220" t="str">
        <f t="shared" si="81"/>
        <v>IX_HV_GC_188</v>
      </c>
      <c r="B5220">
        <v>188</v>
      </c>
      <c r="C5220" t="s">
        <v>49</v>
      </c>
      <c r="D5220">
        <v>5.0070000000000002E-3</v>
      </c>
      <c r="E5220" t="s">
        <v>41</v>
      </c>
      <c r="F5220" t="s">
        <v>47</v>
      </c>
    </row>
    <row r="5221" spans="1:6" x14ac:dyDescent="0.25">
      <c r="A5221" t="str">
        <f t="shared" si="81"/>
        <v>IX_HV_GC_190</v>
      </c>
      <c r="B5221">
        <v>190</v>
      </c>
      <c r="C5221" t="s">
        <v>49</v>
      </c>
      <c r="D5221">
        <v>4.5916999999999998E-3</v>
      </c>
      <c r="E5221" t="s">
        <v>41</v>
      </c>
      <c r="F5221" t="s">
        <v>47</v>
      </c>
    </row>
    <row r="5222" spans="1:6" x14ac:dyDescent="0.25">
      <c r="A5222" t="str">
        <f t="shared" si="81"/>
        <v>IX_HV_GC_192</v>
      </c>
      <c r="B5222">
        <v>192</v>
      </c>
      <c r="C5222" t="s">
        <v>49</v>
      </c>
      <c r="D5222">
        <v>4.1894000000000002E-3</v>
      </c>
      <c r="E5222" t="s">
        <v>41</v>
      </c>
      <c r="F5222" t="s">
        <v>47</v>
      </c>
    </row>
    <row r="5223" spans="1:6" x14ac:dyDescent="0.25">
      <c r="A5223" t="str">
        <f t="shared" si="81"/>
        <v>IX_HV_GC_194</v>
      </c>
      <c r="B5223">
        <v>194</v>
      </c>
      <c r="C5223" t="s">
        <v>49</v>
      </c>
      <c r="D5223">
        <v>3.7994999999999999E-3</v>
      </c>
      <c r="E5223" t="s">
        <v>41</v>
      </c>
      <c r="F5223" t="s">
        <v>47</v>
      </c>
    </row>
    <row r="5224" spans="1:6" x14ac:dyDescent="0.25">
      <c r="A5224" t="str">
        <f t="shared" si="81"/>
        <v>IX_HV_GC_196</v>
      </c>
      <c r="B5224">
        <v>196</v>
      </c>
      <c r="C5224" t="s">
        <v>49</v>
      </c>
      <c r="D5224">
        <v>3.4206000000000002E-3</v>
      </c>
      <c r="E5224" t="s">
        <v>41</v>
      </c>
      <c r="F5224" t="s">
        <v>47</v>
      </c>
    </row>
    <row r="5225" spans="1:6" x14ac:dyDescent="0.25">
      <c r="A5225" t="str">
        <f t="shared" si="81"/>
        <v>IX_HV_GC_198</v>
      </c>
      <c r="B5225">
        <v>198</v>
      </c>
      <c r="C5225" t="s">
        <v>49</v>
      </c>
      <c r="D5225">
        <v>3.0663000000000001E-3</v>
      </c>
      <c r="E5225" t="s">
        <v>41</v>
      </c>
      <c r="F5225" t="s">
        <v>47</v>
      </c>
    </row>
    <row r="5226" spans="1:6" x14ac:dyDescent="0.25">
      <c r="A5226" t="str">
        <f t="shared" si="81"/>
        <v>IX_HV_GC_200</v>
      </c>
      <c r="B5226">
        <v>200</v>
      </c>
      <c r="C5226" t="s">
        <v>49</v>
      </c>
      <c r="D5226">
        <v>2.7629999999999998E-3</v>
      </c>
      <c r="E5226" t="s">
        <v>41</v>
      </c>
      <c r="F5226" t="s">
        <v>47</v>
      </c>
    </row>
    <row r="5227" spans="1:6" x14ac:dyDescent="0.25">
      <c r="A5227" t="str">
        <f t="shared" si="81"/>
        <v>IX_HV_GC_202</v>
      </c>
      <c r="B5227">
        <v>202</v>
      </c>
      <c r="C5227" t="s">
        <v>49</v>
      </c>
      <c r="D5227">
        <v>2.4835999999999999E-3</v>
      </c>
      <c r="E5227" t="s">
        <v>41</v>
      </c>
      <c r="F5227" t="s">
        <v>47</v>
      </c>
    </row>
    <row r="5228" spans="1:6" x14ac:dyDescent="0.25">
      <c r="A5228" t="str">
        <f t="shared" si="81"/>
        <v>IX_HV_GC_204</v>
      </c>
      <c r="B5228">
        <v>204</v>
      </c>
      <c r="C5228" t="s">
        <v>49</v>
      </c>
      <c r="D5228">
        <v>2.2404E-3</v>
      </c>
      <c r="E5228" t="s">
        <v>41</v>
      </c>
      <c r="F5228" t="s">
        <v>47</v>
      </c>
    </row>
    <row r="5229" spans="1:6" x14ac:dyDescent="0.25">
      <c r="A5229" t="str">
        <f t="shared" si="81"/>
        <v>IX_HV_GC_206</v>
      </c>
      <c r="B5229">
        <v>206</v>
      </c>
      <c r="C5229" t="s">
        <v>49</v>
      </c>
      <c r="D5229">
        <v>2.0449000000000001E-3</v>
      </c>
      <c r="E5229" t="s">
        <v>41</v>
      </c>
      <c r="F5229" t="s">
        <v>47</v>
      </c>
    </row>
    <row r="5230" spans="1:6" x14ac:dyDescent="0.25">
      <c r="A5230" t="str">
        <f t="shared" si="81"/>
        <v>IX_HV_GC_208</v>
      </c>
      <c r="B5230">
        <v>208</v>
      </c>
      <c r="C5230" t="s">
        <v>49</v>
      </c>
      <c r="D5230">
        <v>1.8675E-3</v>
      </c>
      <c r="E5230" t="s">
        <v>41</v>
      </c>
      <c r="F5230" t="s">
        <v>47</v>
      </c>
    </row>
    <row r="5231" spans="1:6" x14ac:dyDescent="0.25">
      <c r="A5231" t="str">
        <f t="shared" si="81"/>
        <v>IX_HV_GC_210</v>
      </c>
      <c r="B5231">
        <v>210</v>
      </c>
      <c r="C5231" t="s">
        <v>49</v>
      </c>
      <c r="D5231">
        <v>1.7796999999999999E-3</v>
      </c>
      <c r="E5231" t="s">
        <v>41</v>
      </c>
      <c r="F5231" t="s">
        <v>47</v>
      </c>
    </row>
    <row r="5232" spans="1:6" x14ac:dyDescent="0.25">
      <c r="A5232" t="str">
        <f t="shared" si="81"/>
        <v>IX_HV_GC_212</v>
      </c>
      <c r="B5232">
        <v>212</v>
      </c>
      <c r="C5232" t="s">
        <v>49</v>
      </c>
      <c r="D5232">
        <v>1.8071000000000001E-3</v>
      </c>
      <c r="E5232" t="s">
        <v>41</v>
      </c>
      <c r="F5232" t="s">
        <v>47</v>
      </c>
    </row>
    <row r="5233" spans="1:6" x14ac:dyDescent="0.25">
      <c r="A5233" t="str">
        <f t="shared" si="81"/>
        <v>IX_HV_GC_214</v>
      </c>
      <c r="B5233">
        <v>214</v>
      </c>
      <c r="C5233" t="s">
        <v>49</v>
      </c>
      <c r="D5233">
        <v>1.8910999999999999E-3</v>
      </c>
      <c r="E5233" t="s">
        <v>41</v>
      </c>
      <c r="F5233" t="s">
        <v>47</v>
      </c>
    </row>
    <row r="5234" spans="1:6" x14ac:dyDescent="0.25">
      <c r="A5234" t="str">
        <f t="shared" si="81"/>
        <v>IX_HV_GC_216</v>
      </c>
      <c r="B5234">
        <v>216</v>
      </c>
      <c r="C5234" t="s">
        <v>49</v>
      </c>
      <c r="D5234">
        <v>2.0387999999999999E-3</v>
      </c>
      <c r="E5234" t="s">
        <v>41</v>
      </c>
      <c r="F5234" t="s">
        <v>47</v>
      </c>
    </row>
    <row r="5235" spans="1:6" x14ac:dyDescent="0.25">
      <c r="A5235" t="str">
        <f t="shared" si="81"/>
        <v>IX_HV_GC_218</v>
      </c>
      <c r="B5235">
        <v>218</v>
      </c>
      <c r="C5235" t="s">
        <v>49</v>
      </c>
      <c r="D5235">
        <v>2.2101999999999998E-3</v>
      </c>
      <c r="E5235" t="s">
        <v>41</v>
      </c>
      <c r="F5235" t="s">
        <v>47</v>
      </c>
    </row>
    <row r="5236" spans="1:6" x14ac:dyDescent="0.25">
      <c r="A5236" t="str">
        <f t="shared" si="81"/>
        <v>IX_HV_GC_220</v>
      </c>
      <c r="B5236">
        <v>220</v>
      </c>
      <c r="C5236" t="s">
        <v>49</v>
      </c>
      <c r="D5236">
        <v>2.4126E-3</v>
      </c>
      <c r="E5236" t="s">
        <v>41</v>
      </c>
      <c r="F5236" t="s">
        <v>47</v>
      </c>
    </row>
    <row r="5237" spans="1:6" x14ac:dyDescent="0.25">
      <c r="A5237" t="str">
        <f t="shared" si="81"/>
        <v>IX_HV_GC_222</v>
      </c>
      <c r="B5237">
        <v>222</v>
      </c>
      <c r="C5237" t="s">
        <v>49</v>
      </c>
      <c r="D5237">
        <v>2.6855E-3</v>
      </c>
      <c r="E5237" t="s">
        <v>41</v>
      </c>
      <c r="F5237" t="s">
        <v>47</v>
      </c>
    </row>
    <row r="5238" spans="1:6" x14ac:dyDescent="0.25">
      <c r="A5238" t="str">
        <f t="shared" si="81"/>
        <v>IX_HV_GC_224</v>
      </c>
      <c r="B5238">
        <v>224</v>
      </c>
      <c r="C5238" t="s">
        <v>49</v>
      </c>
      <c r="D5238">
        <v>2.9905999999999999E-3</v>
      </c>
      <c r="E5238" t="s">
        <v>41</v>
      </c>
      <c r="F5238" t="s">
        <v>47</v>
      </c>
    </row>
    <row r="5239" spans="1:6" x14ac:dyDescent="0.25">
      <c r="A5239" t="str">
        <f t="shared" si="81"/>
        <v>IX_HV_GC_226</v>
      </c>
      <c r="B5239">
        <v>226</v>
      </c>
      <c r="C5239" t="s">
        <v>49</v>
      </c>
      <c r="D5239">
        <v>3.3313000000000001E-3</v>
      </c>
      <c r="E5239" t="s">
        <v>41</v>
      </c>
      <c r="F5239" t="s">
        <v>47</v>
      </c>
    </row>
    <row r="5240" spans="1:6" x14ac:dyDescent="0.25">
      <c r="A5240" t="str">
        <f t="shared" si="81"/>
        <v>IX_HV_GC_228</v>
      </c>
      <c r="B5240">
        <v>228</v>
      </c>
      <c r="C5240" t="s">
        <v>49</v>
      </c>
      <c r="D5240">
        <v>3.6722E-3</v>
      </c>
      <c r="E5240" t="s">
        <v>41</v>
      </c>
      <c r="F5240" t="s">
        <v>47</v>
      </c>
    </row>
    <row r="5241" spans="1:6" x14ac:dyDescent="0.25">
      <c r="A5241" t="str">
        <f t="shared" si="81"/>
        <v>IX_HV_GC_230</v>
      </c>
      <c r="B5241">
        <v>230</v>
      </c>
      <c r="C5241" t="s">
        <v>49</v>
      </c>
      <c r="D5241">
        <v>3.9952E-3</v>
      </c>
      <c r="E5241" t="s">
        <v>41</v>
      </c>
      <c r="F5241" t="s">
        <v>47</v>
      </c>
    </row>
    <row r="5242" spans="1:6" x14ac:dyDescent="0.25">
      <c r="A5242" t="str">
        <f t="shared" si="81"/>
        <v>IX_HV_GC_232</v>
      </c>
      <c r="B5242">
        <v>232</v>
      </c>
      <c r="C5242" t="s">
        <v>49</v>
      </c>
      <c r="D5242">
        <v>4.3179999999999998E-3</v>
      </c>
      <c r="E5242" t="s">
        <v>41</v>
      </c>
      <c r="F5242" t="s">
        <v>47</v>
      </c>
    </row>
    <row r="5243" spans="1:6" x14ac:dyDescent="0.25">
      <c r="A5243" t="str">
        <f t="shared" si="81"/>
        <v>IX_HV_GC_234</v>
      </c>
      <c r="B5243">
        <v>234</v>
      </c>
      <c r="C5243" t="s">
        <v>49</v>
      </c>
      <c r="D5243">
        <v>4.6410000000000002E-3</v>
      </c>
      <c r="E5243" t="s">
        <v>41</v>
      </c>
      <c r="F5243" t="s">
        <v>47</v>
      </c>
    </row>
    <row r="5244" spans="1:6" x14ac:dyDescent="0.25">
      <c r="A5244" t="str">
        <f t="shared" si="81"/>
        <v>IX_HV_GC_236</v>
      </c>
      <c r="B5244">
        <v>236</v>
      </c>
      <c r="C5244" t="s">
        <v>49</v>
      </c>
      <c r="D5244">
        <v>4.9662999999999999E-3</v>
      </c>
      <c r="E5244" t="s">
        <v>41</v>
      </c>
      <c r="F5244" t="s">
        <v>47</v>
      </c>
    </row>
    <row r="5245" spans="1:6" x14ac:dyDescent="0.25">
      <c r="A5245" t="str">
        <f t="shared" si="81"/>
        <v>IX_HV_GC_238</v>
      </c>
      <c r="B5245">
        <v>238</v>
      </c>
      <c r="C5245" t="s">
        <v>49</v>
      </c>
      <c r="D5245">
        <v>5.2940000000000001E-3</v>
      </c>
      <c r="E5245" t="s">
        <v>41</v>
      </c>
      <c r="F5245" t="s">
        <v>47</v>
      </c>
    </row>
    <row r="5246" spans="1:6" x14ac:dyDescent="0.25">
      <c r="A5246" t="str">
        <f t="shared" si="81"/>
        <v>IX_HV_GC_240</v>
      </c>
      <c r="B5246">
        <v>240</v>
      </c>
      <c r="C5246" t="s">
        <v>49</v>
      </c>
      <c r="D5246">
        <v>5.6170999999999999E-3</v>
      </c>
      <c r="E5246" t="s">
        <v>41</v>
      </c>
      <c r="F5246" t="s">
        <v>47</v>
      </c>
    </row>
    <row r="5247" spans="1:6" x14ac:dyDescent="0.25">
      <c r="A5247" t="str">
        <f t="shared" si="81"/>
        <v>IX_HV_GC_242</v>
      </c>
      <c r="B5247">
        <v>242</v>
      </c>
      <c r="C5247" t="s">
        <v>49</v>
      </c>
      <c r="D5247">
        <v>5.8973000000000003E-3</v>
      </c>
      <c r="E5247" t="s">
        <v>41</v>
      </c>
      <c r="F5247" t="s">
        <v>47</v>
      </c>
    </row>
    <row r="5248" spans="1:6" x14ac:dyDescent="0.25">
      <c r="A5248" t="str">
        <f t="shared" si="81"/>
        <v>IX_HV_GC_244</v>
      </c>
      <c r="B5248">
        <v>244</v>
      </c>
      <c r="C5248" t="s">
        <v>49</v>
      </c>
      <c r="D5248">
        <v>6.1691999999999997E-3</v>
      </c>
      <c r="E5248" t="s">
        <v>41</v>
      </c>
      <c r="F5248" t="s">
        <v>47</v>
      </c>
    </row>
    <row r="5249" spans="1:6" x14ac:dyDescent="0.25">
      <c r="A5249" t="str">
        <f t="shared" si="81"/>
        <v>IX_HV_GC_246</v>
      </c>
      <c r="B5249">
        <v>246</v>
      </c>
      <c r="C5249" t="s">
        <v>49</v>
      </c>
      <c r="D5249">
        <v>6.4316E-3</v>
      </c>
      <c r="E5249" t="s">
        <v>41</v>
      </c>
      <c r="F5249" t="s">
        <v>47</v>
      </c>
    </row>
    <row r="5250" spans="1:6" x14ac:dyDescent="0.25">
      <c r="A5250" t="str">
        <f t="shared" ref="A5250:A5313" si="82">C5250&amp;"_"&amp;E5250&amp;"_"&amp;B5250</f>
        <v>IX_HV_GC_248</v>
      </c>
      <c r="B5250">
        <v>248</v>
      </c>
      <c r="C5250" t="s">
        <v>49</v>
      </c>
      <c r="D5250">
        <v>6.6560999999999999E-3</v>
      </c>
      <c r="E5250" t="s">
        <v>41</v>
      </c>
      <c r="F5250" t="s">
        <v>47</v>
      </c>
    </row>
    <row r="5251" spans="1:6" x14ac:dyDescent="0.25">
      <c r="A5251" t="str">
        <f t="shared" si="82"/>
        <v>IX_HV_GC_250</v>
      </c>
      <c r="B5251">
        <v>250</v>
      </c>
      <c r="C5251" t="s">
        <v>49</v>
      </c>
      <c r="D5251">
        <v>6.8748000000000004E-3</v>
      </c>
      <c r="E5251" t="s">
        <v>41</v>
      </c>
      <c r="F5251" t="s">
        <v>47</v>
      </c>
    </row>
    <row r="5252" spans="1:6" x14ac:dyDescent="0.25">
      <c r="A5252" t="str">
        <f t="shared" si="82"/>
        <v>IX_HV_GC_252</v>
      </c>
      <c r="B5252">
        <v>252</v>
      </c>
      <c r="C5252" t="s">
        <v>49</v>
      </c>
      <c r="D5252">
        <v>7.0106999999999999E-3</v>
      </c>
      <c r="E5252" t="s">
        <v>41</v>
      </c>
      <c r="F5252" t="s">
        <v>47</v>
      </c>
    </row>
    <row r="5253" spans="1:6" x14ac:dyDescent="0.25">
      <c r="A5253" t="str">
        <f t="shared" si="82"/>
        <v>IX_HV_GC_254</v>
      </c>
      <c r="B5253">
        <v>254</v>
      </c>
      <c r="C5253" t="s">
        <v>49</v>
      </c>
      <c r="D5253">
        <v>7.0353000000000004E-3</v>
      </c>
      <c r="E5253" t="s">
        <v>41</v>
      </c>
      <c r="F5253" t="s">
        <v>47</v>
      </c>
    </row>
    <row r="5254" spans="1:6" x14ac:dyDescent="0.25">
      <c r="A5254" t="str">
        <f t="shared" si="82"/>
        <v>IX_HV_GC_256</v>
      </c>
      <c r="B5254">
        <v>256</v>
      </c>
      <c r="C5254" t="s">
        <v>49</v>
      </c>
      <c r="D5254">
        <v>7.0235000000000002E-3</v>
      </c>
      <c r="E5254" t="s">
        <v>41</v>
      </c>
      <c r="F5254" t="s">
        <v>47</v>
      </c>
    </row>
    <row r="5255" spans="1:6" x14ac:dyDescent="0.25">
      <c r="A5255" t="str">
        <f t="shared" si="82"/>
        <v>IX_HV_GC_258</v>
      </c>
      <c r="B5255">
        <v>258</v>
      </c>
      <c r="C5255" t="s">
        <v>49</v>
      </c>
      <c r="D5255">
        <v>6.9613000000000001E-3</v>
      </c>
      <c r="E5255" t="s">
        <v>41</v>
      </c>
      <c r="F5255" t="s">
        <v>47</v>
      </c>
    </row>
    <row r="5256" spans="1:6" x14ac:dyDescent="0.25">
      <c r="A5256" t="str">
        <f t="shared" si="82"/>
        <v>IX_HV_GC_260</v>
      </c>
      <c r="B5256">
        <v>260</v>
      </c>
      <c r="C5256" t="s">
        <v>49</v>
      </c>
      <c r="D5256">
        <v>6.8878999999999998E-3</v>
      </c>
      <c r="E5256" t="s">
        <v>41</v>
      </c>
      <c r="F5256" t="s">
        <v>47</v>
      </c>
    </row>
    <row r="5257" spans="1:6" x14ac:dyDescent="0.25">
      <c r="A5257" t="str">
        <f t="shared" si="82"/>
        <v>IX_HV_GC_262</v>
      </c>
      <c r="B5257">
        <v>262</v>
      </c>
      <c r="C5257" t="s">
        <v>49</v>
      </c>
      <c r="D5257">
        <v>6.7597999999999998E-3</v>
      </c>
      <c r="E5257" t="s">
        <v>41</v>
      </c>
      <c r="F5257" t="s">
        <v>47</v>
      </c>
    </row>
    <row r="5258" spans="1:6" x14ac:dyDescent="0.25">
      <c r="A5258" t="str">
        <f t="shared" si="82"/>
        <v>IX_HV_GC_264</v>
      </c>
      <c r="B5258">
        <v>264</v>
      </c>
      <c r="C5258" t="s">
        <v>49</v>
      </c>
      <c r="D5258">
        <v>6.5139000000000004E-3</v>
      </c>
      <c r="E5258" t="s">
        <v>41</v>
      </c>
      <c r="F5258" t="s">
        <v>47</v>
      </c>
    </row>
    <row r="5259" spans="1:6" x14ac:dyDescent="0.25">
      <c r="A5259" t="str">
        <f t="shared" si="82"/>
        <v>IX_HV_GC_266</v>
      </c>
      <c r="B5259">
        <v>266</v>
      </c>
      <c r="C5259" t="s">
        <v>49</v>
      </c>
      <c r="D5259">
        <v>6.2396999999999999E-3</v>
      </c>
      <c r="E5259" t="s">
        <v>41</v>
      </c>
      <c r="F5259" t="s">
        <v>47</v>
      </c>
    </row>
    <row r="5260" spans="1:6" x14ac:dyDescent="0.25">
      <c r="A5260" t="str">
        <f t="shared" si="82"/>
        <v>IX_HV_GC_268</v>
      </c>
      <c r="B5260">
        <v>268</v>
      </c>
      <c r="C5260" t="s">
        <v>49</v>
      </c>
      <c r="D5260">
        <v>5.9043999999999998E-3</v>
      </c>
      <c r="E5260" t="s">
        <v>41</v>
      </c>
      <c r="F5260" t="s">
        <v>47</v>
      </c>
    </row>
    <row r="5261" spans="1:6" x14ac:dyDescent="0.25">
      <c r="A5261" t="str">
        <f t="shared" si="82"/>
        <v>IX_HV_GC_270</v>
      </c>
      <c r="B5261">
        <v>270</v>
      </c>
      <c r="C5261" t="s">
        <v>49</v>
      </c>
      <c r="D5261">
        <v>5.5856999999999999E-3</v>
      </c>
      <c r="E5261" t="s">
        <v>41</v>
      </c>
      <c r="F5261" t="s">
        <v>47</v>
      </c>
    </row>
    <row r="5262" spans="1:6" x14ac:dyDescent="0.25">
      <c r="A5262" t="str">
        <f t="shared" si="82"/>
        <v>IX_HV_GC_272</v>
      </c>
      <c r="B5262">
        <v>272</v>
      </c>
      <c r="C5262" t="s">
        <v>49</v>
      </c>
      <c r="D5262">
        <v>5.2760999999999997E-3</v>
      </c>
      <c r="E5262" t="s">
        <v>41</v>
      </c>
      <c r="F5262" t="s">
        <v>47</v>
      </c>
    </row>
    <row r="5263" spans="1:6" x14ac:dyDescent="0.25">
      <c r="A5263" t="str">
        <f t="shared" si="82"/>
        <v>IX_HV_GC_274</v>
      </c>
      <c r="B5263">
        <v>274</v>
      </c>
      <c r="C5263" t="s">
        <v>49</v>
      </c>
      <c r="D5263">
        <v>4.9594000000000001E-3</v>
      </c>
      <c r="E5263" t="s">
        <v>41</v>
      </c>
      <c r="F5263" t="s">
        <v>47</v>
      </c>
    </row>
    <row r="5264" spans="1:6" x14ac:dyDescent="0.25">
      <c r="A5264" t="str">
        <f t="shared" si="82"/>
        <v>IX_HV_GC_276</v>
      </c>
      <c r="B5264">
        <v>276</v>
      </c>
      <c r="C5264" t="s">
        <v>49</v>
      </c>
      <c r="D5264">
        <v>4.6433999999999998E-3</v>
      </c>
      <c r="E5264" t="s">
        <v>41</v>
      </c>
      <c r="F5264" t="s">
        <v>47</v>
      </c>
    </row>
    <row r="5265" spans="1:6" x14ac:dyDescent="0.25">
      <c r="A5265" t="str">
        <f t="shared" si="82"/>
        <v>IX_HV_GC_278</v>
      </c>
      <c r="B5265">
        <v>278</v>
      </c>
      <c r="C5265" t="s">
        <v>49</v>
      </c>
      <c r="D5265">
        <v>4.3188999999999996E-3</v>
      </c>
      <c r="E5265" t="s">
        <v>41</v>
      </c>
      <c r="F5265" t="s">
        <v>47</v>
      </c>
    </row>
    <row r="5266" spans="1:6" x14ac:dyDescent="0.25">
      <c r="A5266" t="str">
        <f t="shared" si="82"/>
        <v>IX_HV_GC_280</v>
      </c>
      <c r="B5266">
        <v>280</v>
      </c>
      <c r="C5266" t="s">
        <v>49</v>
      </c>
      <c r="D5266">
        <v>3.9937999999999996E-3</v>
      </c>
      <c r="E5266" t="s">
        <v>41</v>
      </c>
      <c r="F5266" t="s">
        <v>47</v>
      </c>
    </row>
    <row r="5267" spans="1:6" x14ac:dyDescent="0.25">
      <c r="A5267" t="str">
        <f t="shared" si="82"/>
        <v>IX_HV_GC_282</v>
      </c>
      <c r="B5267">
        <v>282</v>
      </c>
      <c r="C5267" t="s">
        <v>49</v>
      </c>
      <c r="D5267">
        <v>3.6732000000000002E-3</v>
      </c>
      <c r="E5267" t="s">
        <v>41</v>
      </c>
      <c r="F5267" t="s">
        <v>47</v>
      </c>
    </row>
    <row r="5268" spans="1:6" x14ac:dyDescent="0.25">
      <c r="A5268" t="str">
        <f t="shared" si="82"/>
        <v>IX_HV_GC_284</v>
      </c>
      <c r="B5268">
        <v>284</v>
      </c>
      <c r="C5268" t="s">
        <v>49</v>
      </c>
      <c r="D5268">
        <v>3.3728E-3</v>
      </c>
      <c r="E5268" t="s">
        <v>41</v>
      </c>
      <c r="F5268" t="s">
        <v>47</v>
      </c>
    </row>
    <row r="5269" spans="1:6" x14ac:dyDescent="0.25">
      <c r="A5269" t="str">
        <f t="shared" si="82"/>
        <v>IX_HV_GC_286</v>
      </c>
      <c r="B5269">
        <v>286</v>
      </c>
      <c r="C5269" t="s">
        <v>49</v>
      </c>
      <c r="D5269">
        <v>3.075E-3</v>
      </c>
      <c r="E5269" t="s">
        <v>41</v>
      </c>
      <c r="F5269" t="s">
        <v>47</v>
      </c>
    </row>
    <row r="5270" spans="1:6" x14ac:dyDescent="0.25">
      <c r="A5270" t="str">
        <f t="shared" si="82"/>
        <v>IX_HV_GC_288</v>
      </c>
      <c r="B5270">
        <v>288</v>
      </c>
      <c r="C5270" t="s">
        <v>49</v>
      </c>
      <c r="D5270">
        <v>2.7832E-3</v>
      </c>
      <c r="E5270" t="s">
        <v>41</v>
      </c>
      <c r="F5270" t="s">
        <v>47</v>
      </c>
    </row>
    <row r="5271" spans="1:6" x14ac:dyDescent="0.25">
      <c r="A5271" t="str">
        <f t="shared" si="82"/>
        <v>IX_HV_GC_290</v>
      </c>
      <c r="B5271">
        <v>290</v>
      </c>
      <c r="C5271" t="s">
        <v>49</v>
      </c>
      <c r="D5271">
        <v>2.5119000000000001E-3</v>
      </c>
      <c r="E5271" t="s">
        <v>41</v>
      </c>
      <c r="F5271" t="s">
        <v>47</v>
      </c>
    </row>
    <row r="5272" spans="1:6" x14ac:dyDescent="0.25">
      <c r="A5272" t="str">
        <f t="shared" si="82"/>
        <v>IX_HV_GC_292</v>
      </c>
      <c r="B5272">
        <v>292</v>
      </c>
      <c r="C5272" t="s">
        <v>49</v>
      </c>
      <c r="D5272">
        <v>2.2464999999999998E-3</v>
      </c>
      <c r="E5272" t="s">
        <v>41</v>
      </c>
      <c r="F5272" t="s">
        <v>47</v>
      </c>
    </row>
    <row r="5273" spans="1:6" x14ac:dyDescent="0.25">
      <c r="A5273" t="str">
        <f t="shared" si="82"/>
        <v>IX_HV_GC_294</v>
      </c>
      <c r="B5273">
        <v>294</v>
      </c>
      <c r="C5273" t="s">
        <v>49</v>
      </c>
      <c r="D5273">
        <v>2.0092E-3</v>
      </c>
      <c r="E5273" t="s">
        <v>41</v>
      </c>
      <c r="F5273" t="s">
        <v>47</v>
      </c>
    </row>
    <row r="5274" spans="1:6" x14ac:dyDescent="0.25">
      <c r="A5274" t="str">
        <f t="shared" si="82"/>
        <v>IX_HV_GC_296</v>
      </c>
      <c r="B5274">
        <v>296</v>
      </c>
      <c r="C5274" t="s">
        <v>49</v>
      </c>
      <c r="D5274">
        <v>1.8502E-3</v>
      </c>
      <c r="E5274" t="s">
        <v>41</v>
      </c>
      <c r="F5274" t="s">
        <v>47</v>
      </c>
    </row>
    <row r="5275" spans="1:6" x14ac:dyDescent="0.25">
      <c r="A5275" t="str">
        <f t="shared" si="82"/>
        <v>IX_HV_GC_298</v>
      </c>
      <c r="B5275">
        <v>298</v>
      </c>
      <c r="C5275" t="s">
        <v>49</v>
      </c>
      <c r="D5275">
        <v>1.7212E-3</v>
      </c>
      <c r="E5275" t="s">
        <v>41</v>
      </c>
      <c r="F5275" t="s">
        <v>47</v>
      </c>
    </row>
    <row r="5276" spans="1:6" x14ac:dyDescent="0.25">
      <c r="A5276" t="str">
        <f t="shared" si="82"/>
        <v>IX_HV_GC_300</v>
      </c>
      <c r="B5276">
        <v>300</v>
      </c>
      <c r="C5276" t="s">
        <v>49</v>
      </c>
      <c r="D5276">
        <v>1.6188999999999999E-3</v>
      </c>
      <c r="E5276" t="s">
        <v>41</v>
      </c>
      <c r="F5276" t="s">
        <v>47</v>
      </c>
    </row>
    <row r="5277" spans="1:6" x14ac:dyDescent="0.25">
      <c r="A5277" t="str">
        <f t="shared" si="82"/>
        <v>IX_HV_GC_302</v>
      </c>
      <c r="B5277">
        <v>302</v>
      </c>
      <c r="C5277" t="s">
        <v>49</v>
      </c>
      <c r="D5277">
        <v>1.5317E-3</v>
      </c>
      <c r="E5277" t="s">
        <v>41</v>
      </c>
      <c r="F5277" t="s">
        <v>47</v>
      </c>
    </row>
    <row r="5278" spans="1:6" x14ac:dyDescent="0.25">
      <c r="A5278" t="str">
        <f t="shared" si="82"/>
        <v>IX_HV_GC_304</v>
      </c>
      <c r="B5278">
        <v>304</v>
      </c>
      <c r="C5278" t="s">
        <v>49</v>
      </c>
      <c r="D5278">
        <v>1.4779999999999999E-3</v>
      </c>
      <c r="E5278" t="s">
        <v>41</v>
      </c>
      <c r="F5278" t="s">
        <v>47</v>
      </c>
    </row>
    <row r="5279" spans="1:6" x14ac:dyDescent="0.25">
      <c r="A5279" t="str">
        <f t="shared" si="82"/>
        <v>IX_HV_GC_306</v>
      </c>
      <c r="B5279">
        <v>306</v>
      </c>
      <c r="C5279" t="s">
        <v>49</v>
      </c>
      <c r="D5279">
        <v>1.4836000000000001E-3</v>
      </c>
      <c r="E5279" t="s">
        <v>41</v>
      </c>
      <c r="F5279" t="s">
        <v>47</v>
      </c>
    </row>
    <row r="5280" spans="1:6" x14ac:dyDescent="0.25">
      <c r="A5280" t="str">
        <f t="shared" si="82"/>
        <v>IX_HV_GC_308</v>
      </c>
      <c r="B5280">
        <v>308</v>
      </c>
      <c r="C5280" t="s">
        <v>49</v>
      </c>
      <c r="D5280">
        <v>1.5077000000000001E-3</v>
      </c>
      <c r="E5280" t="s">
        <v>41</v>
      </c>
      <c r="F5280" t="s">
        <v>47</v>
      </c>
    </row>
    <row r="5281" spans="1:6" x14ac:dyDescent="0.25">
      <c r="A5281" t="str">
        <f t="shared" si="82"/>
        <v>IX_HV_GC_310</v>
      </c>
      <c r="B5281">
        <v>310</v>
      </c>
      <c r="C5281" t="s">
        <v>49</v>
      </c>
      <c r="D5281">
        <v>1.6022E-3</v>
      </c>
      <c r="E5281" t="s">
        <v>41</v>
      </c>
      <c r="F5281" t="s">
        <v>47</v>
      </c>
    </row>
    <row r="5282" spans="1:6" x14ac:dyDescent="0.25">
      <c r="A5282" t="str">
        <f t="shared" si="82"/>
        <v>IX_HV_GC_312</v>
      </c>
      <c r="B5282">
        <v>312</v>
      </c>
      <c r="C5282" t="s">
        <v>49</v>
      </c>
      <c r="D5282">
        <v>1.6243E-3</v>
      </c>
      <c r="E5282" t="s">
        <v>41</v>
      </c>
      <c r="F5282" t="s">
        <v>47</v>
      </c>
    </row>
    <row r="5283" spans="1:6" x14ac:dyDescent="0.25">
      <c r="A5283" t="str">
        <f t="shared" si="82"/>
        <v>IX_HV_GC_314</v>
      </c>
      <c r="B5283">
        <v>314</v>
      </c>
      <c r="C5283" t="s">
        <v>49</v>
      </c>
      <c r="D5283">
        <v>1.6452000000000001E-3</v>
      </c>
      <c r="E5283" t="s">
        <v>41</v>
      </c>
      <c r="F5283" t="s">
        <v>47</v>
      </c>
    </row>
    <row r="5284" spans="1:6" x14ac:dyDescent="0.25">
      <c r="A5284" t="str">
        <f t="shared" si="82"/>
        <v>IX_HV_GC_316</v>
      </c>
      <c r="B5284">
        <v>316</v>
      </c>
      <c r="C5284" t="s">
        <v>49</v>
      </c>
      <c r="D5284">
        <v>1.6704999999999999E-3</v>
      </c>
      <c r="E5284" t="s">
        <v>41</v>
      </c>
      <c r="F5284" t="s">
        <v>47</v>
      </c>
    </row>
    <row r="5285" spans="1:6" x14ac:dyDescent="0.25">
      <c r="A5285" t="str">
        <f t="shared" si="82"/>
        <v>IX_HV_GC_318</v>
      </c>
      <c r="B5285">
        <v>318</v>
      </c>
      <c r="C5285" t="s">
        <v>49</v>
      </c>
      <c r="D5285">
        <v>1.6953999999999999E-3</v>
      </c>
      <c r="E5285" t="s">
        <v>41</v>
      </c>
      <c r="F5285" t="s">
        <v>47</v>
      </c>
    </row>
    <row r="5286" spans="1:6" x14ac:dyDescent="0.25">
      <c r="A5286" t="str">
        <f t="shared" si="82"/>
        <v>IX_HV_GC_320</v>
      </c>
      <c r="B5286">
        <v>320</v>
      </c>
      <c r="C5286" t="s">
        <v>49</v>
      </c>
      <c r="D5286">
        <v>1.7171E-3</v>
      </c>
      <c r="E5286" t="s">
        <v>41</v>
      </c>
      <c r="F5286" t="s">
        <v>47</v>
      </c>
    </row>
    <row r="5287" spans="1:6" x14ac:dyDescent="0.25">
      <c r="A5287" t="str">
        <f t="shared" si="82"/>
        <v>IX_HV_GC_322</v>
      </c>
      <c r="B5287">
        <v>322</v>
      </c>
      <c r="C5287" t="s">
        <v>49</v>
      </c>
      <c r="D5287">
        <v>1.7481E-3</v>
      </c>
      <c r="E5287" t="s">
        <v>41</v>
      </c>
      <c r="F5287" t="s">
        <v>47</v>
      </c>
    </row>
    <row r="5288" spans="1:6" x14ac:dyDescent="0.25">
      <c r="A5288" t="str">
        <f t="shared" si="82"/>
        <v>IX_HV_GC_324</v>
      </c>
      <c r="B5288">
        <v>324</v>
      </c>
      <c r="C5288" t="s">
        <v>49</v>
      </c>
      <c r="D5288">
        <v>1.7776000000000001E-3</v>
      </c>
      <c r="E5288" t="s">
        <v>41</v>
      </c>
      <c r="F5288" t="s">
        <v>47</v>
      </c>
    </row>
    <row r="5289" spans="1:6" x14ac:dyDescent="0.25">
      <c r="A5289" t="str">
        <f t="shared" si="82"/>
        <v>IX_HV_GC_326</v>
      </c>
      <c r="B5289">
        <v>326</v>
      </c>
      <c r="C5289" t="s">
        <v>49</v>
      </c>
      <c r="D5289">
        <v>1.8062E-3</v>
      </c>
      <c r="E5289" t="s">
        <v>41</v>
      </c>
      <c r="F5289" t="s">
        <v>47</v>
      </c>
    </row>
    <row r="5290" spans="1:6" x14ac:dyDescent="0.25">
      <c r="A5290" t="str">
        <f t="shared" si="82"/>
        <v>IX_HV_GC_328</v>
      </c>
      <c r="B5290">
        <v>328</v>
      </c>
      <c r="C5290" t="s">
        <v>49</v>
      </c>
      <c r="D5290">
        <v>1.8399E-3</v>
      </c>
      <c r="E5290" t="s">
        <v>41</v>
      </c>
      <c r="F5290" t="s">
        <v>47</v>
      </c>
    </row>
    <row r="5291" spans="1:6" x14ac:dyDescent="0.25">
      <c r="A5291" t="str">
        <f t="shared" si="82"/>
        <v>IX_HV_GC_330</v>
      </c>
      <c r="B5291">
        <v>330</v>
      </c>
      <c r="C5291" t="s">
        <v>49</v>
      </c>
      <c r="D5291">
        <v>1.8718999999999999E-3</v>
      </c>
      <c r="E5291" t="s">
        <v>41</v>
      </c>
      <c r="F5291" t="s">
        <v>47</v>
      </c>
    </row>
    <row r="5292" spans="1:6" x14ac:dyDescent="0.25">
      <c r="A5292" t="str">
        <f t="shared" si="82"/>
        <v>IX_HV_GC_332</v>
      </c>
      <c r="B5292">
        <v>332</v>
      </c>
      <c r="C5292" t="s">
        <v>49</v>
      </c>
      <c r="D5292">
        <v>1.9078999999999999E-3</v>
      </c>
      <c r="E5292" t="s">
        <v>41</v>
      </c>
      <c r="F5292" t="s">
        <v>47</v>
      </c>
    </row>
    <row r="5293" spans="1:6" x14ac:dyDescent="0.25">
      <c r="A5293" t="str">
        <f t="shared" si="82"/>
        <v>IX_HV_GC_334</v>
      </c>
      <c r="B5293">
        <v>334</v>
      </c>
      <c r="C5293" t="s">
        <v>49</v>
      </c>
      <c r="D5293">
        <v>1.9441E-3</v>
      </c>
      <c r="E5293" t="s">
        <v>41</v>
      </c>
      <c r="F5293" t="s">
        <v>47</v>
      </c>
    </row>
    <row r="5294" spans="1:6" x14ac:dyDescent="0.25">
      <c r="A5294" t="str">
        <f t="shared" si="82"/>
        <v>IX_HV_GC_336</v>
      </c>
      <c r="B5294">
        <v>336</v>
      </c>
      <c r="C5294" t="s">
        <v>49</v>
      </c>
      <c r="D5294">
        <v>2.0181000000000001E-3</v>
      </c>
      <c r="E5294" t="s">
        <v>41</v>
      </c>
      <c r="F5294" t="s">
        <v>47</v>
      </c>
    </row>
    <row r="5295" spans="1:6" x14ac:dyDescent="0.25">
      <c r="A5295" t="str">
        <f t="shared" si="82"/>
        <v>IX_HV_GC_338</v>
      </c>
      <c r="B5295">
        <v>338</v>
      </c>
      <c r="C5295" t="s">
        <v>49</v>
      </c>
      <c r="D5295">
        <v>2.0414999999999999E-3</v>
      </c>
      <c r="E5295" t="s">
        <v>41</v>
      </c>
      <c r="F5295" t="s">
        <v>47</v>
      </c>
    </row>
    <row r="5296" spans="1:6" x14ac:dyDescent="0.25">
      <c r="A5296" t="str">
        <f t="shared" si="82"/>
        <v>IX_HV_GC_340</v>
      </c>
      <c r="B5296">
        <v>340</v>
      </c>
      <c r="C5296" t="s">
        <v>49</v>
      </c>
      <c r="D5296">
        <v>2.0368999999999999E-3</v>
      </c>
      <c r="E5296" t="s">
        <v>41</v>
      </c>
      <c r="F5296" t="s">
        <v>47</v>
      </c>
    </row>
    <row r="5297" spans="1:6" x14ac:dyDescent="0.25">
      <c r="A5297" t="str">
        <f t="shared" si="82"/>
        <v>IX_HV_GC_342</v>
      </c>
      <c r="B5297">
        <v>342</v>
      </c>
      <c r="C5297" t="s">
        <v>49</v>
      </c>
      <c r="D5297">
        <v>2.0398E-3</v>
      </c>
      <c r="E5297" t="s">
        <v>41</v>
      </c>
      <c r="F5297" t="s">
        <v>47</v>
      </c>
    </row>
    <row r="5298" spans="1:6" x14ac:dyDescent="0.25">
      <c r="A5298" t="str">
        <f t="shared" si="82"/>
        <v>IX_HV_GC_344</v>
      </c>
      <c r="B5298">
        <v>344</v>
      </c>
      <c r="C5298" t="s">
        <v>49</v>
      </c>
      <c r="D5298">
        <v>2.0236999999999998E-3</v>
      </c>
      <c r="E5298" t="s">
        <v>41</v>
      </c>
      <c r="F5298" t="s">
        <v>47</v>
      </c>
    </row>
    <row r="5299" spans="1:6" x14ac:dyDescent="0.25">
      <c r="A5299" t="str">
        <f t="shared" si="82"/>
        <v>IX_HV_GC_346</v>
      </c>
      <c r="B5299">
        <v>346</v>
      </c>
      <c r="C5299" t="s">
        <v>49</v>
      </c>
      <c r="D5299">
        <v>1.9949999999999998E-3</v>
      </c>
      <c r="E5299" t="s">
        <v>41</v>
      </c>
      <c r="F5299" t="s">
        <v>47</v>
      </c>
    </row>
    <row r="5300" spans="1:6" x14ac:dyDescent="0.25">
      <c r="A5300" t="str">
        <f t="shared" si="82"/>
        <v>IX_HV_GC_348</v>
      </c>
      <c r="B5300">
        <v>348</v>
      </c>
      <c r="C5300" t="s">
        <v>49</v>
      </c>
      <c r="D5300">
        <v>1.9667E-3</v>
      </c>
      <c r="E5300" t="s">
        <v>41</v>
      </c>
      <c r="F5300" t="s">
        <v>47</v>
      </c>
    </row>
    <row r="5301" spans="1:6" x14ac:dyDescent="0.25">
      <c r="A5301" t="str">
        <f t="shared" si="82"/>
        <v>IX_HV_GC_350</v>
      </c>
      <c r="B5301">
        <v>350</v>
      </c>
      <c r="C5301" t="s">
        <v>49</v>
      </c>
      <c r="D5301">
        <v>1.9346000000000001E-3</v>
      </c>
      <c r="E5301" t="s">
        <v>41</v>
      </c>
      <c r="F5301" t="s">
        <v>47</v>
      </c>
    </row>
    <row r="5302" spans="1:6" x14ac:dyDescent="0.25">
      <c r="A5302" t="str">
        <f t="shared" si="82"/>
        <v>IX_HV_GC_352</v>
      </c>
      <c r="B5302">
        <v>352</v>
      </c>
      <c r="C5302" t="s">
        <v>49</v>
      </c>
      <c r="D5302">
        <v>1.9004E-3</v>
      </c>
      <c r="E5302" t="s">
        <v>41</v>
      </c>
      <c r="F5302" t="s">
        <v>47</v>
      </c>
    </row>
    <row r="5303" spans="1:6" x14ac:dyDescent="0.25">
      <c r="A5303" t="str">
        <f t="shared" si="82"/>
        <v>IX_HV_GC_354</v>
      </c>
      <c r="B5303">
        <v>354</v>
      </c>
      <c r="C5303" t="s">
        <v>49</v>
      </c>
      <c r="D5303">
        <v>1.8791000000000001E-3</v>
      </c>
      <c r="E5303" t="s">
        <v>41</v>
      </c>
      <c r="F5303" t="s">
        <v>47</v>
      </c>
    </row>
    <row r="5304" spans="1:6" x14ac:dyDescent="0.25">
      <c r="A5304" t="str">
        <f t="shared" si="82"/>
        <v>IX_HV_GC_356</v>
      </c>
      <c r="B5304">
        <v>356</v>
      </c>
      <c r="C5304" t="s">
        <v>49</v>
      </c>
      <c r="D5304">
        <v>1.8591E-3</v>
      </c>
      <c r="E5304" t="s">
        <v>41</v>
      </c>
      <c r="F5304" t="s">
        <v>47</v>
      </c>
    </row>
    <row r="5305" spans="1:6" x14ac:dyDescent="0.25">
      <c r="A5305" t="str">
        <f t="shared" si="82"/>
        <v>IX_HV_GC_358</v>
      </c>
      <c r="B5305">
        <v>358</v>
      </c>
      <c r="C5305" t="s">
        <v>49</v>
      </c>
      <c r="D5305">
        <v>1.8397000000000001E-3</v>
      </c>
      <c r="E5305" t="s">
        <v>41</v>
      </c>
      <c r="F5305" t="s">
        <v>47</v>
      </c>
    </row>
    <row r="5306" spans="1:6" x14ac:dyDescent="0.25">
      <c r="A5306" t="str">
        <f t="shared" si="82"/>
        <v>IX_HV_GC_360</v>
      </c>
      <c r="B5306">
        <v>360</v>
      </c>
      <c r="C5306" t="s">
        <v>49</v>
      </c>
      <c r="D5306">
        <v>1.8212E-3</v>
      </c>
      <c r="E5306" t="s">
        <v>41</v>
      </c>
      <c r="F5306" t="s">
        <v>47</v>
      </c>
    </row>
    <row r="5307" spans="1:6" x14ac:dyDescent="0.25">
      <c r="A5307" t="str">
        <f t="shared" si="82"/>
        <v>IX_HV_GC_362</v>
      </c>
      <c r="B5307">
        <v>362</v>
      </c>
      <c r="C5307" t="s">
        <v>49</v>
      </c>
      <c r="D5307">
        <v>1.8086000000000001E-3</v>
      </c>
      <c r="E5307" t="s">
        <v>41</v>
      </c>
      <c r="F5307" t="s">
        <v>47</v>
      </c>
    </row>
    <row r="5308" spans="1:6" x14ac:dyDescent="0.25">
      <c r="A5308" t="str">
        <f t="shared" si="82"/>
        <v>IX_HV_GC_364</v>
      </c>
      <c r="B5308">
        <v>364</v>
      </c>
      <c r="C5308" t="s">
        <v>49</v>
      </c>
      <c r="D5308">
        <v>1.7734000000000001E-3</v>
      </c>
      <c r="E5308" t="s">
        <v>41</v>
      </c>
      <c r="F5308" t="s">
        <v>47</v>
      </c>
    </row>
    <row r="5309" spans="1:6" x14ac:dyDescent="0.25">
      <c r="A5309" t="str">
        <f t="shared" si="82"/>
        <v>IX_HV_GC_366</v>
      </c>
      <c r="B5309">
        <v>366</v>
      </c>
      <c r="C5309" t="s">
        <v>49</v>
      </c>
      <c r="D5309">
        <v>1.7390000000000001E-3</v>
      </c>
      <c r="E5309" t="s">
        <v>41</v>
      </c>
      <c r="F5309" t="s">
        <v>47</v>
      </c>
    </row>
    <row r="5310" spans="1:6" x14ac:dyDescent="0.25">
      <c r="A5310" t="str">
        <f t="shared" si="82"/>
        <v>IX_HV_GC_368</v>
      </c>
      <c r="B5310">
        <v>368</v>
      </c>
      <c r="C5310" t="s">
        <v>49</v>
      </c>
      <c r="D5310">
        <v>1.7030000000000001E-3</v>
      </c>
      <c r="E5310" t="s">
        <v>41</v>
      </c>
      <c r="F5310" t="s">
        <v>47</v>
      </c>
    </row>
    <row r="5311" spans="1:6" x14ac:dyDescent="0.25">
      <c r="A5311" t="str">
        <f t="shared" si="82"/>
        <v>IX_HV_GC_370</v>
      </c>
      <c r="B5311">
        <v>370</v>
      </c>
      <c r="C5311" t="s">
        <v>49</v>
      </c>
      <c r="D5311">
        <v>1.6584E-3</v>
      </c>
      <c r="E5311" t="s">
        <v>41</v>
      </c>
      <c r="F5311" t="s">
        <v>47</v>
      </c>
    </row>
    <row r="5312" spans="1:6" x14ac:dyDescent="0.25">
      <c r="A5312" t="str">
        <f t="shared" si="82"/>
        <v>IX_HV_GC_372</v>
      </c>
      <c r="B5312">
        <v>372</v>
      </c>
      <c r="C5312" t="s">
        <v>49</v>
      </c>
      <c r="D5312">
        <v>1.6145E-3</v>
      </c>
      <c r="E5312" t="s">
        <v>41</v>
      </c>
      <c r="F5312" t="s">
        <v>47</v>
      </c>
    </row>
    <row r="5313" spans="1:6" x14ac:dyDescent="0.25">
      <c r="A5313" t="str">
        <f t="shared" si="82"/>
        <v>IX_HV_GC_374</v>
      </c>
      <c r="B5313">
        <v>374</v>
      </c>
      <c r="C5313" t="s">
        <v>49</v>
      </c>
      <c r="D5313">
        <v>1.4529E-3</v>
      </c>
      <c r="E5313" t="s">
        <v>41</v>
      </c>
      <c r="F5313" t="s">
        <v>47</v>
      </c>
    </row>
    <row r="5314" spans="1:6" x14ac:dyDescent="0.25">
      <c r="A5314" t="str">
        <f t="shared" ref="A5314:A5377" si="83">C5314&amp;"_"&amp;E5314&amp;"_"&amp;B5314</f>
        <v>IX_HV_GC_376</v>
      </c>
      <c r="B5314">
        <v>376</v>
      </c>
      <c r="C5314" t="s">
        <v>49</v>
      </c>
      <c r="D5314">
        <v>1.2917E-3</v>
      </c>
      <c r="E5314" t="s">
        <v>41</v>
      </c>
      <c r="F5314" t="s">
        <v>47</v>
      </c>
    </row>
    <row r="5315" spans="1:6" x14ac:dyDescent="0.25">
      <c r="A5315" t="str">
        <f t="shared" si="83"/>
        <v>IX_HV_GC_378</v>
      </c>
      <c r="B5315">
        <v>378</v>
      </c>
      <c r="C5315" t="s">
        <v>49</v>
      </c>
      <c r="D5315">
        <v>1.1301E-3</v>
      </c>
      <c r="E5315" t="s">
        <v>41</v>
      </c>
      <c r="F5315" t="s">
        <v>47</v>
      </c>
    </row>
    <row r="5316" spans="1:6" x14ac:dyDescent="0.25">
      <c r="A5316" t="str">
        <f t="shared" si="83"/>
        <v>IX_HV_GC_380</v>
      </c>
      <c r="B5316">
        <v>380</v>
      </c>
      <c r="C5316" t="s">
        <v>49</v>
      </c>
      <c r="D5316">
        <v>9.6880000000000002E-4</v>
      </c>
      <c r="E5316" t="s">
        <v>41</v>
      </c>
      <c r="F5316" t="s">
        <v>47</v>
      </c>
    </row>
    <row r="5317" spans="1:6" x14ac:dyDescent="0.25">
      <c r="A5317" t="str">
        <f t="shared" si="83"/>
        <v>IX_HV_GC_382</v>
      </c>
      <c r="B5317">
        <v>382</v>
      </c>
      <c r="C5317" t="s">
        <v>49</v>
      </c>
      <c r="D5317">
        <v>8.074E-4</v>
      </c>
      <c r="E5317" t="s">
        <v>41</v>
      </c>
      <c r="F5317" t="s">
        <v>47</v>
      </c>
    </row>
    <row r="5318" spans="1:6" x14ac:dyDescent="0.25">
      <c r="A5318" t="str">
        <f t="shared" si="83"/>
        <v>IX_HV_GC_384</v>
      </c>
      <c r="B5318">
        <v>384</v>
      </c>
      <c r="C5318" t="s">
        <v>49</v>
      </c>
      <c r="D5318">
        <v>6.4599999999999998E-4</v>
      </c>
      <c r="E5318" t="s">
        <v>41</v>
      </c>
      <c r="F5318" t="s">
        <v>47</v>
      </c>
    </row>
    <row r="5319" spans="1:6" x14ac:dyDescent="0.25">
      <c r="A5319" t="str">
        <f t="shared" si="83"/>
        <v>IX_HV_GC_386</v>
      </c>
      <c r="B5319">
        <v>386</v>
      </c>
      <c r="C5319" t="s">
        <v>49</v>
      </c>
      <c r="D5319">
        <v>4.8420000000000001E-4</v>
      </c>
      <c r="E5319" t="s">
        <v>41</v>
      </c>
      <c r="F5319" t="s">
        <v>47</v>
      </c>
    </row>
    <row r="5320" spans="1:6" x14ac:dyDescent="0.25">
      <c r="A5320" t="str">
        <f t="shared" si="83"/>
        <v>IX_HV_GC_388</v>
      </c>
      <c r="B5320">
        <v>388</v>
      </c>
      <c r="C5320" t="s">
        <v>49</v>
      </c>
      <c r="D5320">
        <v>3.2279999999999999E-4</v>
      </c>
      <c r="E5320" t="s">
        <v>41</v>
      </c>
      <c r="F5320" t="s">
        <v>47</v>
      </c>
    </row>
    <row r="5321" spans="1:6" x14ac:dyDescent="0.25">
      <c r="A5321" t="str">
        <f t="shared" si="83"/>
        <v>IX_HV_GC_390</v>
      </c>
      <c r="B5321">
        <v>390</v>
      </c>
      <c r="C5321" t="s">
        <v>49</v>
      </c>
      <c r="D5321">
        <v>1.6139999999999999E-4</v>
      </c>
      <c r="E5321" t="s">
        <v>41</v>
      </c>
      <c r="F5321" t="s">
        <v>47</v>
      </c>
    </row>
    <row r="5322" spans="1:6" x14ac:dyDescent="0.25">
      <c r="A5322" t="str">
        <f t="shared" si="83"/>
        <v>IX_HV_GC_392</v>
      </c>
      <c r="B5322">
        <v>392</v>
      </c>
      <c r="C5322" t="s">
        <v>49</v>
      </c>
      <c r="D5322">
        <v>0</v>
      </c>
      <c r="E5322" t="s">
        <v>41</v>
      </c>
      <c r="F5322" t="s">
        <v>47</v>
      </c>
    </row>
    <row r="5323" spans="1:6" x14ac:dyDescent="0.25">
      <c r="A5323" t="str">
        <f t="shared" si="83"/>
        <v>IX_HV_GC_394</v>
      </c>
      <c r="B5323">
        <v>394</v>
      </c>
      <c r="C5323" t="s">
        <v>49</v>
      </c>
      <c r="D5323">
        <v>0</v>
      </c>
      <c r="E5323" t="s">
        <v>41</v>
      </c>
      <c r="F5323" t="s">
        <v>47</v>
      </c>
    </row>
    <row r="5324" spans="1:6" x14ac:dyDescent="0.25">
      <c r="A5324" t="str">
        <f t="shared" si="83"/>
        <v>IX_HV_GC_396</v>
      </c>
      <c r="B5324">
        <v>396</v>
      </c>
      <c r="C5324" t="s">
        <v>49</v>
      </c>
      <c r="D5324">
        <v>0</v>
      </c>
      <c r="E5324" t="s">
        <v>41</v>
      </c>
      <c r="F5324" t="s">
        <v>47</v>
      </c>
    </row>
    <row r="5325" spans="1:6" x14ac:dyDescent="0.25">
      <c r="A5325" t="str">
        <f t="shared" si="83"/>
        <v>IX_HV_GC_398</v>
      </c>
      <c r="B5325">
        <v>398</v>
      </c>
      <c r="C5325" t="s">
        <v>49</v>
      </c>
      <c r="D5325">
        <v>0</v>
      </c>
      <c r="E5325" t="s">
        <v>41</v>
      </c>
      <c r="F5325" t="s">
        <v>47</v>
      </c>
    </row>
    <row r="5326" spans="1:6" x14ac:dyDescent="0.25">
      <c r="A5326" t="str">
        <f t="shared" si="83"/>
        <v>IX_HV_GC_400</v>
      </c>
      <c r="B5326">
        <v>400</v>
      </c>
      <c r="C5326" t="s">
        <v>49</v>
      </c>
      <c r="D5326">
        <v>0</v>
      </c>
      <c r="E5326" t="s">
        <v>41</v>
      </c>
      <c r="F5326" t="s">
        <v>47</v>
      </c>
    </row>
    <row r="5327" spans="1:6" x14ac:dyDescent="0.25">
      <c r="A5327" t="str">
        <f t="shared" si="83"/>
        <v>IX_HV_GC_402</v>
      </c>
      <c r="B5327">
        <v>402</v>
      </c>
      <c r="C5327" t="s">
        <v>49</v>
      </c>
      <c r="D5327">
        <v>0</v>
      </c>
      <c r="E5327" t="s">
        <v>41</v>
      </c>
      <c r="F5327" t="s">
        <v>47</v>
      </c>
    </row>
    <row r="5328" spans="1:6" x14ac:dyDescent="0.25">
      <c r="A5328" t="str">
        <f t="shared" si="83"/>
        <v>IX_HV_GC_404</v>
      </c>
      <c r="B5328">
        <v>404</v>
      </c>
      <c r="C5328" t="s">
        <v>49</v>
      </c>
      <c r="D5328">
        <v>0</v>
      </c>
      <c r="E5328" t="s">
        <v>41</v>
      </c>
      <c r="F5328" t="s">
        <v>47</v>
      </c>
    </row>
    <row r="5329" spans="1:6" x14ac:dyDescent="0.25">
      <c r="A5329" t="str">
        <f t="shared" si="83"/>
        <v>IX_HV_GC_406</v>
      </c>
      <c r="B5329">
        <v>406</v>
      </c>
      <c r="C5329" t="s">
        <v>49</v>
      </c>
      <c r="D5329">
        <v>0</v>
      </c>
      <c r="E5329" t="s">
        <v>41</v>
      </c>
      <c r="F5329" t="s">
        <v>47</v>
      </c>
    </row>
    <row r="5330" spans="1:6" x14ac:dyDescent="0.25">
      <c r="A5330" t="str">
        <f t="shared" si="83"/>
        <v>IX_HV_GC_408</v>
      </c>
      <c r="B5330">
        <v>408</v>
      </c>
      <c r="C5330" t="s">
        <v>49</v>
      </c>
      <c r="D5330">
        <v>0</v>
      </c>
      <c r="E5330" t="s">
        <v>41</v>
      </c>
      <c r="F5330" t="s">
        <v>47</v>
      </c>
    </row>
    <row r="5331" spans="1:6" x14ac:dyDescent="0.25">
      <c r="A5331" t="str">
        <f t="shared" si="83"/>
        <v>IX_HV_GC_410</v>
      </c>
      <c r="B5331">
        <v>410</v>
      </c>
      <c r="C5331" t="s">
        <v>49</v>
      </c>
      <c r="D5331">
        <v>0</v>
      </c>
      <c r="E5331" t="s">
        <v>41</v>
      </c>
      <c r="F5331" t="s">
        <v>47</v>
      </c>
    </row>
    <row r="5332" spans="1:6" x14ac:dyDescent="0.25">
      <c r="A5332" t="str">
        <f t="shared" si="83"/>
        <v>XI_MD_Dist_0</v>
      </c>
      <c r="B5332">
        <v>0</v>
      </c>
      <c r="C5332" t="s">
        <v>50</v>
      </c>
      <c r="D5332">
        <v>1.3267878466230001E-4</v>
      </c>
      <c r="E5332" t="s">
        <v>40</v>
      </c>
      <c r="F5332" t="s">
        <v>47</v>
      </c>
    </row>
    <row r="5333" spans="1:6" x14ac:dyDescent="0.25">
      <c r="A5333" t="str">
        <f t="shared" si="83"/>
        <v>XI_MD_Dist_2</v>
      </c>
      <c r="B5333">
        <v>2</v>
      </c>
      <c r="C5333" t="s">
        <v>50</v>
      </c>
      <c r="D5333">
        <v>5.4066604749900002E-3</v>
      </c>
      <c r="E5333" t="s">
        <v>40</v>
      </c>
      <c r="F5333" t="s">
        <v>47</v>
      </c>
    </row>
    <row r="5334" spans="1:6" x14ac:dyDescent="0.25">
      <c r="A5334" t="str">
        <f t="shared" si="83"/>
        <v>XI_MD_Dist_4</v>
      </c>
      <c r="B5334">
        <v>4</v>
      </c>
      <c r="C5334" t="s">
        <v>50</v>
      </c>
      <c r="D5334">
        <v>9.9509088496748995E-3</v>
      </c>
      <c r="E5334" t="s">
        <v>40</v>
      </c>
      <c r="F5334" t="s">
        <v>47</v>
      </c>
    </row>
    <row r="5335" spans="1:6" x14ac:dyDescent="0.25">
      <c r="A5335" t="str">
        <f t="shared" si="83"/>
        <v>XI_MD_Dist_6</v>
      </c>
      <c r="B5335">
        <v>6</v>
      </c>
      <c r="C5335" t="s">
        <v>50</v>
      </c>
      <c r="D5335">
        <v>1.9105744991375798E-2</v>
      </c>
      <c r="E5335" t="s">
        <v>40</v>
      </c>
      <c r="F5335" t="s">
        <v>47</v>
      </c>
    </row>
    <row r="5336" spans="1:6" x14ac:dyDescent="0.25">
      <c r="A5336" t="str">
        <f t="shared" si="83"/>
        <v>XI_MD_Dist_8</v>
      </c>
      <c r="B5336">
        <v>8</v>
      </c>
      <c r="C5336" t="s">
        <v>50</v>
      </c>
      <c r="D5336">
        <v>2.2422714607934099E-2</v>
      </c>
      <c r="E5336" t="s">
        <v>40</v>
      </c>
      <c r="F5336" t="s">
        <v>47</v>
      </c>
    </row>
    <row r="5337" spans="1:6" x14ac:dyDescent="0.25">
      <c r="A5337" t="str">
        <f t="shared" si="83"/>
        <v>XI_MD_Dist_10</v>
      </c>
      <c r="B5337">
        <v>10</v>
      </c>
      <c r="C5337" t="s">
        <v>50</v>
      </c>
      <c r="D5337">
        <v>2.4346556985538E-2</v>
      </c>
      <c r="E5337" t="s">
        <v>40</v>
      </c>
      <c r="F5337" t="s">
        <v>47</v>
      </c>
    </row>
    <row r="5338" spans="1:6" x14ac:dyDescent="0.25">
      <c r="A5338" t="str">
        <f t="shared" si="83"/>
        <v>XI_MD_Dist_12</v>
      </c>
      <c r="B5338">
        <v>12</v>
      </c>
      <c r="C5338" t="s">
        <v>50</v>
      </c>
      <c r="D5338">
        <v>4.83614170094201E-2</v>
      </c>
      <c r="E5338" t="s">
        <v>40</v>
      </c>
      <c r="F5338" t="s">
        <v>47</v>
      </c>
    </row>
    <row r="5339" spans="1:6" x14ac:dyDescent="0.25">
      <c r="A5339" t="str">
        <f t="shared" si="83"/>
        <v>XI_MD_Dist_14</v>
      </c>
      <c r="B5339">
        <v>14</v>
      </c>
      <c r="C5339" t="s">
        <v>50</v>
      </c>
      <c r="D5339">
        <v>3.26721507230993E-2</v>
      </c>
      <c r="E5339" t="s">
        <v>40</v>
      </c>
      <c r="F5339" t="s">
        <v>47</v>
      </c>
    </row>
    <row r="5340" spans="1:6" x14ac:dyDescent="0.25">
      <c r="A5340" t="str">
        <f t="shared" si="83"/>
        <v>XI_MD_Dist_16</v>
      </c>
      <c r="B5340">
        <v>16</v>
      </c>
      <c r="C5340" t="s">
        <v>50</v>
      </c>
      <c r="D5340">
        <v>6.1330768210163103E-2</v>
      </c>
      <c r="E5340" t="s">
        <v>40</v>
      </c>
      <c r="F5340" t="s">
        <v>47</v>
      </c>
    </row>
    <row r="5341" spans="1:6" x14ac:dyDescent="0.25">
      <c r="A5341" t="str">
        <f t="shared" si="83"/>
        <v>XI_MD_Dist_18</v>
      </c>
      <c r="B5341">
        <v>18</v>
      </c>
      <c r="C5341" t="s">
        <v>50</v>
      </c>
      <c r="D5341">
        <v>6.1596125779487802E-2</v>
      </c>
      <c r="E5341" t="s">
        <v>40</v>
      </c>
      <c r="F5341" t="s">
        <v>47</v>
      </c>
    </row>
    <row r="5342" spans="1:6" x14ac:dyDescent="0.25">
      <c r="A5342" t="str">
        <f t="shared" si="83"/>
        <v>XI_MD_Dist_20</v>
      </c>
      <c r="B5342">
        <v>20</v>
      </c>
      <c r="C5342" t="s">
        <v>50</v>
      </c>
      <c r="D5342">
        <v>7.3437707310600994E-2</v>
      </c>
      <c r="E5342" t="s">
        <v>40</v>
      </c>
      <c r="F5342" t="s">
        <v>47</v>
      </c>
    </row>
    <row r="5343" spans="1:6" x14ac:dyDescent="0.25">
      <c r="A5343" t="str">
        <f t="shared" si="83"/>
        <v>XI_MD_Dist_22</v>
      </c>
      <c r="B5343">
        <v>22</v>
      </c>
      <c r="C5343" t="s">
        <v>50</v>
      </c>
      <c r="D5343">
        <v>4.6503914024147497E-2</v>
      </c>
      <c r="E5343" t="s">
        <v>40</v>
      </c>
      <c r="F5343" t="s">
        <v>47</v>
      </c>
    </row>
    <row r="5344" spans="1:6" x14ac:dyDescent="0.25">
      <c r="A5344" t="str">
        <f t="shared" si="83"/>
        <v>XI_MD_Dist_24</v>
      </c>
      <c r="B5344">
        <v>24</v>
      </c>
      <c r="C5344" t="s">
        <v>50</v>
      </c>
      <c r="D5344">
        <v>4.9290168502056503E-2</v>
      </c>
      <c r="E5344" t="s">
        <v>40</v>
      </c>
      <c r="F5344" t="s">
        <v>47</v>
      </c>
    </row>
    <row r="5345" spans="1:6" x14ac:dyDescent="0.25">
      <c r="A5345" t="str">
        <f t="shared" si="83"/>
        <v>XI_MD_Dist_26</v>
      </c>
      <c r="B5345">
        <v>26</v>
      </c>
      <c r="C5345" t="s">
        <v>50</v>
      </c>
      <c r="D5345">
        <v>4.1263102029985399E-2</v>
      </c>
      <c r="E5345" t="s">
        <v>40</v>
      </c>
      <c r="F5345" t="s">
        <v>47</v>
      </c>
    </row>
    <row r="5346" spans="1:6" x14ac:dyDescent="0.25">
      <c r="A5346" t="str">
        <f t="shared" si="83"/>
        <v>XI_MD_Dist_28</v>
      </c>
      <c r="B5346">
        <v>28</v>
      </c>
      <c r="C5346" t="s">
        <v>50</v>
      </c>
      <c r="D5346">
        <v>2.3318296404404901E-2</v>
      </c>
      <c r="E5346" t="s">
        <v>40</v>
      </c>
      <c r="F5346" t="s">
        <v>47</v>
      </c>
    </row>
    <row r="5347" spans="1:6" x14ac:dyDescent="0.25">
      <c r="A5347" t="str">
        <f t="shared" si="83"/>
        <v>XI_MD_Dist_30</v>
      </c>
      <c r="B5347">
        <v>30</v>
      </c>
      <c r="C5347" t="s">
        <v>50</v>
      </c>
      <c r="D5347">
        <v>2.3849011543054199E-2</v>
      </c>
      <c r="E5347" t="s">
        <v>40</v>
      </c>
      <c r="F5347" t="s">
        <v>47</v>
      </c>
    </row>
    <row r="5348" spans="1:6" x14ac:dyDescent="0.25">
      <c r="A5348" t="str">
        <f t="shared" si="83"/>
        <v>XI_MD_Dist_32</v>
      </c>
      <c r="B5348">
        <v>32</v>
      </c>
      <c r="C5348" t="s">
        <v>50</v>
      </c>
      <c r="D5348">
        <v>1.85750298527265E-2</v>
      </c>
      <c r="E5348" t="s">
        <v>40</v>
      </c>
      <c r="F5348" t="s">
        <v>47</v>
      </c>
    </row>
    <row r="5349" spans="1:6" x14ac:dyDescent="0.25">
      <c r="A5349" t="str">
        <f t="shared" si="83"/>
        <v>XI_MD_Dist_34</v>
      </c>
      <c r="B5349">
        <v>34</v>
      </c>
      <c r="C5349" t="s">
        <v>50</v>
      </c>
      <c r="D5349">
        <v>2.1261775242138702E-2</v>
      </c>
      <c r="E5349" t="s">
        <v>40</v>
      </c>
      <c r="F5349" t="s">
        <v>47</v>
      </c>
    </row>
    <row r="5350" spans="1:6" x14ac:dyDescent="0.25">
      <c r="A5350" t="str">
        <f t="shared" si="83"/>
        <v>XI_MD_Dist_36</v>
      </c>
      <c r="B5350">
        <v>36</v>
      </c>
      <c r="C5350" t="s">
        <v>50</v>
      </c>
      <c r="D5350">
        <v>1.54239087169961E-2</v>
      </c>
      <c r="E5350" t="s">
        <v>40</v>
      </c>
      <c r="F5350" t="s">
        <v>47</v>
      </c>
    </row>
    <row r="5351" spans="1:6" x14ac:dyDescent="0.25">
      <c r="A5351" t="str">
        <f t="shared" si="83"/>
        <v>XI_MD_Dist_38</v>
      </c>
      <c r="B5351">
        <v>38</v>
      </c>
      <c r="C5351" t="s">
        <v>50</v>
      </c>
      <c r="D5351">
        <v>1.43293087435319E-2</v>
      </c>
      <c r="E5351" t="s">
        <v>40</v>
      </c>
      <c r="F5351" t="s">
        <v>47</v>
      </c>
    </row>
    <row r="5352" spans="1:6" x14ac:dyDescent="0.25">
      <c r="A5352" t="str">
        <f t="shared" si="83"/>
        <v>XI_MD_Dist_40</v>
      </c>
      <c r="B5352">
        <v>40</v>
      </c>
      <c r="C5352" t="s">
        <v>50</v>
      </c>
      <c r="D5352">
        <v>1.07469815576489E-2</v>
      </c>
      <c r="E5352" t="s">
        <v>40</v>
      </c>
      <c r="F5352" t="s">
        <v>47</v>
      </c>
    </row>
    <row r="5353" spans="1:6" x14ac:dyDescent="0.25">
      <c r="A5353" t="str">
        <f t="shared" si="83"/>
        <v>XI_MD_Dist_42</v>
      </c>
      <c r="B5353">
        <v>42</v>
      </c>
      <c r="C5353" t="s">
        <v>50</v>
      </c>
      <c r="D5353">
        <v>1.0216266418999601E-2</v>
      </c>
      <c r="E5353" t="s">
        <v>40</v>
      </c>
      <c r="F5353" t="s">
        <v>47</v>
      </c>
    </row>
    <row r="5354" spans="1:6" x14ac:dyDescent="0.25">
      <c r="A5354" t="str">
        <f t="shared" si="83"/>
        <v>XI_MD_Dist_44</v>
      </c>
      <c r="B5354">
        <v>44</v>
      </c>
      <c r="C5354" t="s">
        <v>50</v>
      </c>
      <c r="D5354">
        <v>9.8513997611781E-3</v>
      </c>
      <c r="E5354" t="s">
        <v>40</v>
      </c>
      <c r="F5354" t="s">
        <v>47</v>
      </c>
    </row>
    <row r="5355" spans="1:6" x14ac:dyDescent="0.25">
      <c r="A5355" t="str">
        <f t="shared" si="83"/>
        <v>XI_MD_Dist_46</v>
      </c>
      <c r="B5355">
        <v>46</v>
      </c>
      <c r="C5355" t="s">
        <v>50</v>
      </c>
      <c r="D5355">
        <v>6.2690725752952E-3</v>
      </c>
      <c r="E5355" t="s">
        <v>40</v>
      </c>
      <c r="F5355" t="s">
        <v>47</v>
      </c>
    </row>
    <row r="5356" spans="1:6" x14ac:dyDescent="0.25">
      <c r="A5356" t="str">
        <f t="shared" si="83"/>
        <v>XI_MD_Dist_48</v>
      </c>
      <c r="B5356">
        <v>48</v>
      </c>
      <c r="C5356" t="s">
        <v>50</v>
      </c>
      <c r="D5356">
        <v>1.19410906196099E-2</v>
      </c>
      <c r="E5356" t="s">
        <v>40</v>
      </c>
      <c r="F5356" t="s">
        <v>47</v>
      </c>
    </row>
    <row r="5357" spans="1:6" x14ac:dyDescent="0.25">
      <c r="A5357" t="str">
        <f t="shared" si="83"/>
        <v>XI_MD_Dist_50</v>
      </c>
      <c r="B5357">
        <v>50</v>
      </c>
      <c r="C5357" t="s">
        <v>50</v>
      </c>
      <c r="D5357">
        <v>7.5958604219185004E-3</v>
      </c>
      <c r="E5357" t="s">
        <v>40</v>
      </c>
      <c r="F5357" t="s">
        <v>47</v>
      </c>
    </row>
    <row r="5358" spans="1:6" x14ac:dyDescent="0.25">
      <c r="A5358" t="str">
        <f t="shared" si="83"/>
        <v>XI_MD_Dist_52</v>
      </c>
      <c r="B5358">
        <v>52</v>
      </c>
      <c r="C5358" t="s">
        <v>50</v>
      </c>
      <c r="D5358">
        <v>8.0934058644022006E-3</v>
      </c>
      <c r="E5358" t="s">
        <v>40</v>
      </c>
      <c r="F5358" t="s">
        <v>47</v>
      </c>
    </row>
    <row r="5359" spans="1:6" x14ac:dyDescent="0.25">
      <c r="A5359" t="str">
        <f t="shared" si="83"/>
        <v>XI_MD_Dist_54</v>
      </c>
      <c r="B5359">
        <v>54</v>
      </c>
      <c r="C5359" t="s">
        <v>50</v>
      </c>
      <c r="D5359">
        <v>6.6671089292822004E-3</v>
      </c>
      <c r="E5359" t="s">
        <v>40</v>
      </c>
      <c r="F5359" t="s">
        <v>47</v>
      </c>
    </row>
    <row r="5360" spans="1:6" x14ac:dyDescent="0.25">
      <c r="A5360" t="str">
        <f t="shared" si="83"/>
        <v>XI_MD_Dist_56</v>
      </c>
      <c r="B5360">
        <v>56</v>
      </c>
      <c r="C5360" t="s">
        <v>50</v>
      </c>
      <c r="D5360">
        <v>1.0282605811330701E-2</v>
      </c>
      <c r="E5360" t="s">
        <v>40</v>
      </c>
      <c r="F5360" t="s">
        <v>47</v>
      </c>
    </row>
    <row r="5361" spans="1:6" x14ac:dyDescent="0.25">
      <c r="A5361" t="str">
        <f t="shared" si="83"/>
        <v>XI_MD_Dist_58</v>
      </c>
      <c r="B5361">
        <v>58</v>
      </c>
      <c r="C5361" t="s">
        <v>50</v>
      </c>
      <c r="D5361">
        <v>8.1265755605677992E-3</v>
      </c>
      <c r="E5361" t="s">
        <v>40</v>
      </c>
      <c r="F5361" t="s">
        <v>47</v>
      </c>
    </row>
    <row r="5362" spans="1:6" x14ac:dyDescent="0.25">
      <c r="A5362" t="str">
        <f t="shared" si="83"/>
        <v>XI_MD_Dist_60</v>
      </c>
      <c r="B5362">
        <v>60</v>
      </c>
      <c r="C5362" t="s">
        <v>50</v>
      </c>
      <c r="D5362">
        <v>1.1045508823139099E-2</v>
      </c>
      <c r="E5362" t="s">
        <v>40</v>
      </c>
      <c r="F5362" t="s">
        <v>47</v>
      </c>
    </row>
    <row r="5363" spans="1:6" x14ac:dyDescent="0.25">
      <c r="A5363" t="str">
        <f t="shared" si="83"/>
        <v>XI_MD_Dist_62</v>
      </c>
      <c r="B5363">
        <v>62</v>
      </c>
      <c r="C5363" t="s">
        <v>50</v>
      </c>
      <c r="D5363">
        <v>9.4201937110255998E-3</v>
      </c>
      <c r="E5363" t="s">
        <v>40</v>
      </c>
      <c r="F5363" t="s">
        <v>47</v>
      </c>
    </row>
    <row r="5364" spans="1:6" x14ac:dyDescent="0.25">
      <c r="A5364" t="str">
        <f t="shared" si="83"/>
        <v>XI_MD_Dist_64</v>
      </c>
      <c r="B5364">
        <v>64</v>
      </c>
      <c r="C5364" t="s">
        <v>50</v>
      </c>
      <c r="D5364">
        <v>1.3533236035557899E-2</v>
      </c>
      <c r="E5364" t="s">
        <v>40</v>
      </c>
      <c r="F5364" t="s">
        <v>47</v>
      </c>
    </row>
    <row r="5365" spans="1:6" x14ac:dyDescent="0.25">
      <c r="A5365" t="str">
        <f t="shared" si="83"/>
        <v>XI_MD_Dist_66</v>
      </c>
      <c r="B5365">
        <v>66</v>
      </c>
      <c r="C5365" t="s">
        <v>50</v>
      </c>
      <c r="D5365">
        <v>3.2970677988589603E-2</v>
      </c>
      <c r="E5365" t="s">
        <v>40</v>
      </c>
      <c r="F5365" t="s">
        <v>47</v>
      </c>
    </row>
    <row r="5366" spans="1:6" x14ac:dyDescent="0.25">
      <c r="A5366" t="str">
        <f t="shared" si="83"/>
        <v>XI_MD_Dist_68</v>
      </c>
      <c r="B5366">
        <v>68</v>
      </c>
      <c r="C5366" t="s">
        <v>50</v>
      </c>
      <c r="D5366">
        <v>4.09977444606607E-2</v>
      </c>
      <c r="E5366" t="s">
        <v>40</v>
      </c>
      <c r="F5366" t="s">
        <v>47</v>
      </c>
    </row>
    <row r="5367" spans="1:6" x14ac:dyDescent="0.25">
      <c r="A5367" t="str">
        <f t="shared" si="83"/>
        <v>XI_MD_Dist_70</v>
      </c>
      <c r="B5367">
        <v>70</v>
      </c>
      <c r="C5367" t="s">
        <v>50</v>
      </c>
      <c r="D5367">
        <v>7.8612179912432006E-3</v>
      </c>
      <c r="E5367" t="s">
        <v>40</v>
      </c>
      <c r="F5367" t="s">
        <v>47</v>
      </c>
    </row>
    <row r="5368" spans="1:6" x14ac:dyDescent="0.25">
      <c r="A5368" t="str">
        <f t="shared" si="83"/>
        <v>XI_MD_Dist_72</v>
      </c>
      <c r="B5368">
        <v>72</v>
      </c>
      <c r="C5368" t="s">
        <v>50</v>
      </c>
      <c r="D5368">
        <v>1.1012339126973501E-2</v>
      </c>
      <c r="E5368" t="s">
        <v>40</v>
      </c>
      <c r="F5368" t="s">
        <v>47</v>
      </c>
    </row>
    <row r="5369" spans="1:6" x14ac:dyDescent="0.25">
      <c r="A5369" t="str">
        <f t="shared" si="83"/>
        <v>XI_MD_Dist_74</v>
      </c>
      <c r="B5369">
        <v>74</v>
      </c>
      <c r="C5369" t="s">
        <v>50</v>
      </c>
      <c r="D5369">
        <v>6.5344301446197996E-3</v>
      </c>
      <c r="E5369" t="s">
        <v>40</v>
      </c>
      <c r="F5369" t="s">
        <v>47</v>
      </c>
    </row>
    <row r="5370" spans="1:6" x14ac:dyDescent="0.25">
      <c r="A5370" t="str">
        <f t="shared" si="83"/>
        <v>XI_MD_Dist_76</v>
      </c>
      <c r="B5370">
        <v>76</v>
      </c>
      <c r="C5370" t="s">
        <v>50</v>
      </c>
      <c r="D5370">
        <v>5.7051877404802002E-3</v>
      </c>
      <c r="E5370" t="s">
        <v>40</v>
      </c>
      <c r="F5370" t="s">
        <v>47</v>
      </c>
    </row>
    <row r="5371" spans="1:6" x14ac:dyDescent="0.25">
      <c r="A5371" t="str">
        <f t="shared" si="83"/>
        <v>XI_MD_Dist_78</v>
      </c>
      <c r="B5371">
        <v>78</v>
      </c>
      <c r="C5371" t="s">
        <v>50</v>
      </c>
      <c r="D5371">
        <v>3.5159877935518002E-3</v>
      </c>
      <c r="E5371" t="s">
        <v>40</v>
      </c>
      <c r="F5371" t="s">
        <v>47</v>
      </c>
    </row>
    <row r="5372" spans="1:6" x14ac:dyDescent="0.25">
      <c r="A5372" t="str">
        <f t="shared" si="83"/>
        <v>XI_MD_Dist_80</v>
      </c>
      <c r="B5372">
        <v>80</v>
      </c>
      <c r="C5372" t="s">
        <v>50</v>
      </c>
      <c r="D5372">
        <v>5.4398301711555998E-3</v>
      </c>
      <c r="E5372" t="s">
        <v>40</v>
      </c>
      <c r="F5372" t="s">
        <v>47</v>
      </c>
    </row>
    <row r="5373" spans="1:6" x14ac:dyDescent="0.25">
      <c r="A5373" t="str">
        <f t="shared" si="83"/>
        <v>XI_MD_Dist_82</v>
      </c>
      <c r="B5373">
        <v>82</v>
      </c>
      <c r="C5373" t="s">
        <v>50</v>
      </c>
      <c r="D5373">
        <v>5.2739816903277E-3</v>
      </c>
      <c r="E5373" t="s">
        <v>40</v>
      </c>
      <c r="F5373" t="s">
        <v>47</v>
      </c>
    </row>
    <row r="5374" spans="1:6" x14ac:dyDescent="0.25">
      <c r="A5374" t="str">
        <f t="shared" si="83"/>
        <v>XI_MD_Dist_84</v>
      </c>
      <c r="B5374">
        <v>84</v>
      </c>
      <c r="C5374" t="s">
        <v>50</v>
      </c>
      <c r="D5374">
        <v>2.8857635664057001E-3</v>
      </c>
      <c r="E5374" t="s">
        <v>40</v>
      </c>
      <c r="F5374" t="s">
        <v>47</v>
      </c>
    </row>
    <row r="5375" spans="1:6" x14ac:dyDescent="0.25">
      <c r="A5375" t="str">
        <f t="shared" si="83"/>
        <v>XI_MD_Dist_86</v>
      </c>
      <c r="B5375">
        <v>86</v>
      </c>
      <c r="C5375" t="s">
        <v>50</v>
      </c>
      <c r="D5375">
        <v>1.6253151121134999E-3</v>
      </c>
      <c r="E5375" t="s">
        <v>40</v>
      </c>
      <c r="F5375" t="s">
        <v>47</v>
      </c>
    </row>
    <row r="5376" spans="1:6" x14ac:dyDescent="0.25">
      <c r="A5376" t="str">
        <f t="shared" si="83"/>
        <v>XI_MD_Dist_88</v>
      </c>
      <c r="B5376">
        <v>88</v>
      </c>
      <c r="C5376" t="s">
        <v>50</v>
      </c>
      <c r="D5376">
        <v>4.9091150325063001E-3</v>
      </c>
      <c r="E5376" t="s">
        <v>40</v>
      </c>
      <c r="F5376" t="s">
        <v>47</v>
      </c>
    </row>
    <row r="5377" spans="1:6" x14ac:dyDescent="0.25">
      <c r="A5377" t="str">
        <f t="shared" si="83"/>
        <v>XI_MD_Dist_90</v>
      </c>
      <c r="B5377">
        <v>90</v>
      </c>
      <c r="C5377" t="s">
        <v>50</v>
      </c>
      <c r="D5377">
        <v>8.0270664720711003E-3</v>
      </c>
      <c r="E5377" t="s">
        <v>40</v>
      </c>
      <c r="F5377" t="s">
        <v>47</v>
      </c>
    </row>
    <row r="5378" spans="1:6" x14ac:dyDescent="0.25">
      <c r="A5378" t="str">
        <f t="shared" ref="A5378:A5441" si="84">C5378&amp;"_"&amp;E5378&amp;"_"&amp;B5378</f>
        <v>XI_MD_Dist_92</v>
      </c>
      <c r="B5378">
        <v>92</v>
      </c>
      <c r="C5378" t="s">
        <v>50</v>
      </c>
      <c r="D5378">
        <v>3.4496484012206002E-3</v>
      </c>
      <c r="E5378" t="s">
        <v>40</v>
      </c>
      <c r="F5378" t="s">
        <v>47</v>
      </c>
    </row>
    <row r="5379" spans="1:6" x14ac:dyDescent="0.25">
      <c r="A5379" t="str">
        <f t="shared" si="84"/>
        <v>XI_MD_Dist_94</v>
      </c>
      <c r="B5379">
        <v>94</v>
      </c>
      <c r="C5379" t="s">
        <v>50</v>
      </c>
      <c r="D5379">
        <v>8.9226482685417999E-3</v>
      </c>
      <c r="E5379" t="s">
        <v>40</v>
      </c>
      <c r="F5379" t="s">
        <v>47</v>
      </c>
    </row>
    <row r="5380" spans="1:6" x14ac:dyDescent="0.25">
      <c r="A5380" t="str">
        <f t="shared" si="84"/>
        <v>XI_MD_Dist_96</v>
      </c>
      <c r="B5380">
        <v>96</v>
      </c>
      <c r="C5380" t="s">
        <v>50</v>
      </c>
      <c r="D5380">
        <v>2.24890540002653E-2</v>
      </c>
      <c r="E5380" t="s">
        <v>40</v>
      </c>
      <c r="F5380" t="s">
        <v>47</v>
      </c>
    </row>
    <row r="5381" spans="1:6" x14ac:dyDescent="0.25">
      <c r="A5381" t="str">
        <f t="shared" si="84"/>
        <v>XI_MD_Dist_98</v>
      </c>
      <c r="B5381">
        <v>98</v>
      </c>
      <c r="C5381" t="s">
        <v>50</v>
      </c>
      <c r="D5381">
        <v>1.1377205784794999E-2</v>
      </c>
      <c r="E5381" t="s">
        <v>40</v>
      </c>
      <c r="F5381" t="s">
        <v>47</v>
      </c>
    </row>
    <row r="5382" spans="1:6" x14ac:dyDescent="0.25">
      <c r="A5382" t="str">
        <f t="shared" si="84"/>
        <v>XI_MD_Dist_100</v>
      </c>
      <c r="B5382">
        <v>100</v>
      </c>
      <c r="C5382" t="s">
        <v>50</v>
      </c>
      <c r="D5382">
        <v>9.6192118880191E-3</v>
      </c>
      <c r="E5382" t="s">
        <v>40</v>
      </c>
      <c r="F5382" t="s">
        <v>47</v>
      </c>
    </row>
    <row r="5383" spans="1:6" x14ac:dyDescent="0.25">
      <c r="A5383" t="str">
        <f t="shared" si="84"/>
        <v>XI_MD_Dist_102</v>
      </c>
      <c r="B5383">
        <v>102</v>
      </c>
      <c r="C5383" t="s">
        <v>50</v>
      </c>
      <c r="D5383">
        <v>6.2690725752952E-3</v>
      </c>
      <c r="E5383" t="s">
        <v>40</v>
      </c>
      <c r="F5383" t="s">
        <v>47</v>
      </c>
    </row>
    <row r="5384" spans="1:6" x14ac:dyDescent="0.25">
      <c r="A5384" t="str">
        <f t="shared" si="84"/>
        <v>XI_MD_Dist_104</v>
      </c>
      <c r="B5384">
        <v>104</v>
      </c>
      <c r="C5384" t="s">
        <v>50</v>
      </c>
      <c r="D5384">
        <v>1.3765423908716899E-2</v>
      </c>
      <c r="E5384" t="s">
        <v>40</v>
      </c>
      <c r="F5384" t="s">
        <v>47</v>
      </c>
    </row>
    <row r="5385" spans="1:6" x14ac:dyDescent="0.25">
      <c r="A5385" t="str">
        <f t="shared" si="84"/>
        <v>XI_MD_Dist_106</v>
      </c>
      <c r="B5385">
        <v>106</v>
      </c>
      <c r="C5385" t="s">
        <v>50</v>
      </c>
      <c r="D5385">
        <v>2.2986599442749101E-2</v>
      </c>
      <c r="E5385" t="s">
        <v>40</v>
      </c>
      <c r="F5385" t="s">
        <v>47</v>
      </c>
    </row>
    <row r="5386" spans="1:6" x14ac:dyDescent="0.25">
      <c r="A5386" t="str">
        <f t="shared" si="84"/>
        <v>XI_MD_Dist_108</v>
      </c>
      <c r="B5386">
        <v>108</v>
      </c>
      <c r="C5386" t="s">
        <v>50</v>
      </c>
      <c r="D5386">
        <v>1.9901817699348998E-3</v>
      </c>
      <c r="E5386" t="s">
        <v>40</v>
      </c>
      <c r="F5386" t="s">
        <v>47</v>
      </c>
    </row>
    <row r="5387" spans="1:6" x14ac:dyDescent="0.25">
      <c r="A5387" t="str">
        <f t="shared" si="84"/>
        <v>XI_MD_Dist_110</v>
      </c>
      <c r="B5387">
        <v>110</v>
      </c>
      <c r="C5387" t="s">
        <v>50</v>
      </c>
      <c r="D5387">
        <v>2.5872363009153999E-3</v>
      </c>
      <c r="E5387" t="s">
        <v>40</v>
      </c>
      <c r="F5387" t="s">
        <v>47</v>
      </c>
    </row>
    <row r="5388" spans="1:6" x14ac:dyDescent="0.25">
      <c r="A5388" t="str">
        <f t="shared" si="84"/>
        <v>XI_MD_Dist_112</v>
      </c>
      <c r="B5388">
        <v>112</v>
      </c>
      <c r="C5388" t="s">
        <v>50</v>
      </c>
      <c r="D5388">
        <v>4.312060501525E-4</v>
      </c>
      <c r="E5388" t="s">
        <v>40</v>
      </c>
      <c r="F5388" t="s">
        <v>47</v>
      </c>
    </row>
    <row r="5389" spans="1:6" x14ac:dyDescent="0.25">
      <c r="A5389" t="str">
        <f t="shared" si="84"/>
        <v>XI_MD_Dist_114</v>
      </c>
      <c r="B5389">
        <v>114</v>
      </c>
      <c r="C5389" t="s">
        <v>50</v>
      </c>
      <c r="D5389">
        <v>6.9656361947719998E-4</v>
      </c>
      <c r="E5389" t="s">
        <v>40</v>
      </c>
      <c r="F5389" t="s">
        <v>47</v>
      </c>
    </row>
    <row r="5390" spans="1:6" x14ac:dyDescent="0.25">
      <c r="A5390" t="str">
        <f t="shared" si="84"/>
        <v>XI_MD_Dist_116</v>
      </c>
      <c r="B5390">
        <v>116</v>
      </c>
      <c r="C5390" t="s">
        <v>50</v>
      </c>
      <c r="D5390">
        <v>9.9509088496740005E-4</v>
      </c>
      <c r="E5390" t="s">
        <v>40</v>
      </c>
      <c r="F5390" t="s">
        <v>47</v>
      </c>
    </row>
    <row r="5391" spans="1:6" x14ac:dyDescent="0.25">
      <c r="A5391" t="str">
        <f t="shared" si="84"/>
        <v>XI_MD_Dist_118</v>
      </c>
      <c r="B5391">
        <v>118</v>
      </c>
      <c r="C5391" t="s">
        <v>50</v>
      </c>
      <c r="D5391">
        <v>7.6290301180839996E-4</v>
      </c>
      <c r="E5391" t="s">
        <v>40</v>
      </c>
      <c r="F5391" t="s">
        <v>47</v>
      </c>
    </row>
    <row r="5392" spans="1:6" x14ac:dyDescent="0.25">
      <c r="A5392" t="str">
        <f t="shared" si="84"/>
        <v>XI_MD_Dist_120</v>
      </c>
      <c r="B5392">
        <v>120</v>
      </c>
      <c r="C5392" t="s">
        <v>50</v>
      </c>
      <c r="D5392">
        <v>1.2604484542921E-3</v>
      </c>
      <c r="E5392" t="s">
        <v>40</v>
      </c>
      <c r="F5392" t="s">
        <v>47</v>
      </c>
    </row>
    <row r="5393" spans="1:6" x14ac:dyDescent="0.25">
      <c r="A5393" t="str">
        <f t="shared" si="84"/>
        <v>XI_MD_Dist_122</v>
      </c>
      <c r="B5393">
        <v>122</v>
      </c>
      <c r="C5393" t="s">
        <v>50</v>
      </c>
      <c r="D5393">
        <v>1.2604484542921E-3</v>
      </c>
      <c r="E5393" t="s">
        <v>40</v>
      </c>
      <c r="F5393" t="s">
        <v>47</v>
      </c>
    </row>
    <row r="5394" spans="1:6" x14ac:dyDescent="0.25">
      <c r="A5394" t="str">
        <f t="shared" si="84"/>
        <v>XI_MD_Dist_124</v>
      </c>
      <c r="B5394">
        <v>124</v>
      </c>
      <c r="C5394" t="s">
        <v>50</v>
      </c>
      <c r="D5394">
        <v>1.3599575427888999E-3</v>
      </c>
      <c r="E5394" t="s">
        <v>40</v>
      </c>
      <c r="F5394" t="s">
        <v>47</v>
      </c>
    </row>
    <row r="5395" spans="1:6" x14ac:dyDescent="0.25">
      <c r="A5395" t="str">
        <f t="shared" si="84"/>
        <v>XI_MD_Dist_126</v>
      </c>
      <c r="B5395">
        <v>126</v>
      </c>
      <c r="C5395" t="s">
        <v>50</v>
      </c>
      <c r="D5395">
        <v>1.5921454159478999E-3</v>
      </c>
      <c r="E5395" t="s">
        <v>40</v>
      </c>
      <c r="F5395" t="s">
        <v>47</v>
      </c>
    </row>
    <row r="5396" spans="1:6" x14ac:dyDescent="0.25">
      <c r="A5396" t="str">
        <f t="shared" si="84"/>
        <v>XI_MD_Dist_128</v>
      </c>
      <c r="B5396">
        <v>128</v>
      </c>
      <c r="C5396" t="s">
        <v>50</v>
      </c>
      <c r="D5396">
        <v>1.1609393657954E-3</v>
      </c>
      <c r="E5396" t="s">
        <v>40</v>
      </c>
      <c r="F5396" t="s">
        <v>47</v>
      </c>
    </row>
    <row r="5397" spans="1:6" x14ac:dyDescent="0.25">
      <c r="A5397" t="str">
        <f t="shared" si="84"/>
        <v>XI_MD_Dist_130</v>
      </c>
      <c r="B5397">
        <v>130</v>
      </c>
      <c r="C5397" t="s">
        <v>50</v>
      </c>
      <c r="D5397">
        <v>1.2272787581265E-3</v>
      </c>
      <c r="E5397" t="s">
        <v>40</v>
      </c>
      <c r="F5397" t="s">
        <v>47</v>
      </c>
    </row>
    <row r="5398" spans="1:6" x14ac:dyDescent="0.25">
      <c r="A5398" t="str">
        <f t="shared" si="84"/>
        <v>XI_MD_Dist_132</v>
      </c>
      <c r="B5398">
        <v>132</v>
      </c>
      <c r="C5398" t="s">
        <v>50</v>
      </c>
      <c r="D5398">
        <v>1.7579938967759001E-3</v>
      </c>
      <c r="E5398" t="s">
        <v>40</v>
      </c>
      <c r="F5398" t="s">
        <v>47</v>
      </c>
    </row>
    <row r="5399" spans="1:6" x14ac:dyDescent="0.25">
      <c r="A5399" t="str">
        <f t="shared" si="84"/>
        <v>XI_MD_Dist_134</v>
      </c>
      <c r="B5399">
        <v>134</v>
      </c>
      <c r="C5399" t="s">
        <v>50</v>
      </c>
      <c r="D5399">
        <v>4.2457211091945996E-3</v>
      </c>
      <c r="E5399" t="s">
        <v>40</v>
      </c>
      <c r="F5399" t="s">
        <v>47</v>
      </c>
    </row>
    <row r="5400" spans="1:6" x14ac:dyDescent="0.25">
      <c r="A5400" t="str">
        <f t="shared" si="84"/>
        <v>XI_MD_Dist_136</v>
      </c>
      <c r="B5400">
        <v>136</v>
      </c>
      <c r="C5400" t="s">
        <v>50</v>
      </c>
      <c r="D5400">
        <v>3.6486665782139999E-4</v>
      </c>
      <c r="E5400" t="s">
        <v>40</v>
      </c>
      <c r="F5400" t="s">
        <v>47</v>
      </c>
    </row>
    <row r="5401" spans="1:6" x14ac:dyDescent="0.25">
      <c r="A5401" t="str">
        <f t="shared" si="84"/>
        <v>XI_MD_Dist_138</v>
      </c>
      <c r="B5401">
        <v>138</v>
      </c>
      <c r="C5401" t="s">
        <v>50</v>
      </c>
      <c r="D5401">
        <v>6.9656361947719998E-4</v>
      </c>
      <c r="E5401" t="s">
        <v>40</v>
      </c>
      <c r="F5401" t="s">
        <v>47</v>
      </c>
    </row>
    <row r="5402" spans="1:6" x14ac:dyDescent="0.25">
      <c r="A5402" t="str">
        <f t="shared" si="84"/>
        <v>XI_MD_Dist_140</v>
      </c>
      <c r="B5402">
        <v>140</v>
      </c>
      <c r="C5402" t="s">
        <v>50</v>
      </c>
      <c r="D5402">
        <v>7.6290301180839996E-4</v>
      </c>
      <c r="E5402" t="s">
        <v>40</v>
      </c>
      <c r="F5402" t="s">
        <v>47</v>
      </c>
    </row>
    <row r="5403" spans="1:6" x14ac:dyDescent="0.25">
      <c r="A5403" t="str">
        <f t="shared" si="84"/>
        <v>XI_MD_Dist_142</v>
      </c>
      <c r="B5403">
        <v>142</v>
      </c>
      <c r="C5403" t="s">
        <v>50</v>
      </c>
      <c r="D5403">
        <v>3.316969616558E-4</v>
      </c>
      <c r="E5403" t="s">
        <v>40</v>
      </c>
      <c r="F5403" t="s">
        <v>47</v>
      </c>
    </row>
    <row r="5404" spans="1:6" x14ac:dyDescent="0.25">
      <c r="A5404" t="str">
        <f t="shared" si="84"/>
        <v>XI_MD_Dist_144</v>
      </c>
      <c r="B5404">
        <v>144</v>
      </c>
      <c r="C5404" t="s">
        <v>50</v>
      </c>
      <c r="D5404">
        <v>2.6535756932460002E-4</v>
      </c>
      <c r="E5404" t="s">
        <v>40</v>
      </c>
      <c r="F5404" t="s">
        <v>47</v>
      </c>
    </row>
    <row r="5405" spans="1:6" x14ac:dyDescent="0.25">
      <c r="A5405" t="str">
        <f t="shared" si="84"/>
        <v>XI_MD_Dist_146</v>
      </c>
      <c r="B5405">
        <v>146</v>
      </c>
      <c r="C5405" t="s">
        <v>50</v>
      </c>
      <c r="D5405">
        <v>7.2973331564279997E-4</v>
      </c>
      <c r="E5405" t="s">
        <v>40</v>
      </c>
      <c r="F5405" t="s">
        <v>47</v>
      </c>
    </row>
    <row r="5406" spans="1:6" x14ac:dyDescent="0.25">
      <c r="A5406" t="str">
        <f t="shared" si="84"/>
        <v>XI_MD_Dist_148</v>
      </c>
      <c r="B5406">
        <v>148</v>
      </c>
      <c r="C5406" t="s">
        <v>50</v>
      </c>
      <c r="D5406">
        <v>1.658484808279E-4</v>
      </c>
      <c r="E5406" t="s">
        <v>40</v>
      </c>
      <c r="F5406" t="s">
        <v>47</v>
      </c>
    </row>
    <row r="5407" spans="1:6" x14ac:dyDescent="0.25">
      <c r="A5407" t="str">
        <f t="shared" si="84"/>
        <v>XI_MD_Dist_150</v>
      </c>
      <c r="B5407">
        <v>150</v>
      </c>
      <c r="C5407" t="s">
        <v>50</v>
      </c>
      <c r="D5407">
        <v>0</v>
      </c>
      <c r="E5407" t="s">
        <v>40</v>
      </c>
      <c r="F5407" t="s">
        <v>47</v>
      </c>
    </row>
    <row r="5408" spans="1:6" x14ac:dyDescent="0.25">
      <c r="A5408" t="str">
        <f t="shared" si="84"/>
        <v>XI_MD_Dist_152</v>
      </c>
      <c r="B5408">
        <v>152</v>
      </c>
      <c r="C5408" t="s">
        <v>50</v>
      </c>
      <c r="D5408">
        <v>6.9656361947719998E-4</v>
      </c>
      <c r="E5408" t="s">
        <v>40</v>
      </c>
      <c r="F5408" t="s">
        <v>47</v>
      </c>
    </row>
    <row r="5409" spans="1:6" x14ac:dyDescent="0.25">
      <c r="A5409" t="str">
        <f t="shared" si="84"/>
        <v>XI_MD_Dist_154</v>
      </c>
      <c r="B5409">
        <v>154</v>
      </c>
      <c r="C5409" t="s">
        <v>50</v>
      </c>
      <c r="D5409">
        <v>2.5872363009153999E-3</v>
      </c>
      <c r="E5409" t="s">
        <v>40</v>
      </c>
      <c r="F5409" t="s">
        <v>47</v>
      </c>
    </row>
    <row r="5410" spans="1:6" x14ac:dyDescent="0.25">
      <c r="A5410" t="str">
        <f t="shared" si="84"/>
        <v>XI_MD_Dist_156</v>
      </c>
      <c r="B5410">
        <v>156</v>
      </c>
      <c r="C5410" t="s">
        <v>50</v>
      </c>
      <c r="D5410" s="83">
        <v>6.6339392331166201E-5</v>
      </c>
      <c r="E5410" t="s">
        <v>40</v>
      </c>
      <c r="F5410" t="s">
        <v>47</v>
      </c>
    </row>
    <row r="5411" spans="1:6" x14ac:dyDescent="0.25">
      <c r="A5411" t="str">
        <f t="shared" si="84"/>
        <v>XI_MD_Dist_158</v>
      </c>
      <c r="B5411">
        <v>158</v>
      </c>
      <c r="C5411" t="s">
        <v>50</v>
      </c>
      <c r="D5411">
        <v>0</v>
      </c>
      <c r="E5411" t="s">
        <v>40</v>
      </c>
      <c r="F5411" t="s">
        <v>47</v>
      </c>
    </row>
    <row r="5412" spans="1:6" x14ac:dyDescent="0.25">
      <c r="A5412" t="str">
        <f t="shared" si="84"/>
        <v>XI_MD_Dist_160</v>
      </c>
      <c r="B5412">
        <v>160</v>
      </c>
      <c r="C5412" t="s">
        <v>50</v>
      </c>
      <c r="D5412">
        <v>0</v>
      </c>
      <c r="E5412" t="s">
        <v>40</v>
      </c>
      <c r="F5412" t="s">
        <v>47</v>
      </c>
    </row>
    <row r="5413" spans="1:6" x14ac:dyDescent="0.25">
      <c r="A5413" t="str">
        <f t="shared" si="84"/>
        <v>XI_MD_Dist_162</v>
      </c>
      <c r="B5413">
        <v>162</v>
      </c>
      <c r="C5413" t="s">
        <v>50</v>
      </c>
      <c r="D5413">
        <v>0</v>
      </c>
      <c r="E5413" t="s">
        <v>40</v>
      </c>
      <c r="F5413" t="s">
        <v>47</v>
      </c>
    </row>
    <row r="5414" spans="1:6" x14ac:dyDescent="0.25">
      <c r="A5414" t="str">
        <f t="shared" si="84"/>
        <v>XI_MD_Dist_164</v>
      </c>
      <c r="B5414">
        <v>164</v>
      </c>
      <c r="C5414" t="s">
        <v>50</v>
      </c>
      <c r="D5414">
        <v>0</v>
      </c>
      <c r="E5414" t="s">
        <v>40</v>
      </c>
      <c r="F5414" t="s">
        <v>47</v>
      </c>
    </row>
    <row r="5415" spans="1:6" x14ac:dyDescent="0.25">
      <c r="A5415" t="str">
        <f t="shared" si="84"/>
        <v>XI_MD_Dist_166</v>
      </c>
      <c r="B5415">
        <v>166</v>
      </c>
      <c r="C5415" t="s">
        <v>50</v>
      </c>
      <c r="D5415">
        <v>0</v>
      </c>
      <c r="E5415" t="s">
        <v>40</v>
      </c>
      <c r="F5415" t="s">
        <v>47</v>
      </c>
    </row>
    <row r="5416" spans="1:6" x14ac:dyDescent="0.25">
      <c r="A5416" t="str">
        <f t="shared" si="84"/>
        <v>XI_MD_Dist_168</v>
      </c>
      <c r="B5416">
        <v>168</v>
      </c>
      <c r="C5416" t="s">
        <v>50</v>
      </c>
      <c r="D5416">
        <v>0</v>
      </c>
      <c r="E5416" t="s">
        <v>40</v>
      </c>
      <c r="F5416" t="s">
        <v>47</v>
      </c>
    </row>
    <row r="5417" spans="1:6" x14ac:dyDescent="0.25">
      <c r="A5417" t="str">
        <f t="shared" si="84"/>
        <v>XI_MD_Dist_170</v>
      </c>
      <c r="B5417">
        <v>170</v>
      </c>
      <c r="C5417" t="s">
        <v>50</v>
      </c>
      <c r="D5417">
        <v>0</v>
      </c>
      <c r="E5417" t="s">
        <v>40</v>
      </c>
      <c r="F5417" t="s">
        <v>47</v>
      </c>
    </row>
    <row r="5418" spans="1:6" x14ac:dyDescent="0.25">
      <c r="A5418" t="str">
        <f t="shared" si="84"/>
        <v>XI_MD_Dist_172</v>
      </c>
      <c r="B5418">
        <v>172</v>
      </c>
      <c r="C5418" t="s">
        <v>50</v>
      </c>
      <c r="D5418">
        <v>0</v>
      </c>
      <c r="E5418" t="s">
        <v>40</v>
      </c>
      <c r="F5418" t="s">
        <v>47</v>
      </c>
    </row>
    <row r="5419" spans="1:6" x14ac:dyDescent="0.25">
      <c r="A5419" t="str">
        <f t="shared" si="84"/>
        <v>XI_MD_Dist_174</v>
      </c>
      <c r="B5419">
        <v>174</v>
      </c>
      <c r="C5419" t="s">
        <v>50</v>
      </c>
      <c r="D5419">
        <v>0</v>
      </c>
      <c r="E5419" t="s">
        <v>40</v>
      </c>
      <c r="F5419" t="s">
        <v>47</v>
      </c>
    </row>
    <row r="5420" spans="1:6" x14ac:dyDescent="0.25">
      <c r="A5420" t="str">
        <f t="shared" si="84"/>
        <v>XI_MD_Dist_176</v>
      </c>
      <c r="B5420">
        <v>176</v>
      </c>
      <c r="C5420" t="s">
        <v>50</v>
      </c>
      <c r="D5420">
        <v>0</v>
      </c>
      <c r="E5420" t="s">
        <v>40</v>
      </c>
      <c r="F5420" t="s">
        <v>47</v>
      </c>
    </row>
    <row r="5421" spans="1:6" x14ac:dyDescent="0.25">
      <c r="A5421" t="str">
        <f t="shared" si="84"/>
        <v>XI_MD_Dist_178</v>
      </c>
      <c r="B5421">
        <v>178</v>
      </c>
      <c r="C5421" t="s">
        <v>50</v>
      </c>
      <c r="D5421">
        <v>0</v>
      </c>
      <c r="E5421" t="s">
        <v>40</v>
      </c>
      <c r="F5421" t="s">
        <v>47</v>
      </c>
    </row>
    <row r="5422" spans="1:6" x14ac:dyDescent="0.25">
      <c r="A5422" t="str">
        <f t="shared" si="84"/>
        <v>XI_MD_Dist_180</v>
      </c>
      <c r="B5422">
        <v>180</v>
      </c>
      <c r="C5422" t="s">
        <v>50</v>
      </c>
      <c r="D5422">
        <v>0</v>
      </c>
      <c r="E5422" t="s">
        <v>40</v>
      </c>
      <c r="F5422" t="s">
        <v>47</v>
      </c>
    </row>
    <row r="5423" spans="1:6" x14ac:dyDescent="0.25">
      <c r="A5423" t="str">
        <f t="shared" si="84"/>
        <v>XI_MD_Dist_182</v>
      </c>
      <c r="B5423">
        <v>182</v>
      </c>
      <c r="C5423" t="s">
        <v>50</v>
      </c>
      <c r="D5423">
        <v>0</v>
      </c>
      <c r="E5423" t="s">
        <v>40</v>
      </c>
      <c r="F5423" t="s">
        <v>47</v>
      </c>
    </row>
    <row r="5424" spans="1:6" x14ac:dyDescent="0.25">
      <c r="A5424" t="str">
        <f t="shared" si="84"/>
        <v>XI_MD_Dist_184</v>
      </c>
      <c r="B5424">
        <v>184</v>
      </c>
      <c r="C5424" t="s">
        <v>50</v>
      </c>
      <c r="D5424">
        <v>0</v>
      </c>
      <c r="E5424" t="s">
        <v>40</v>
      </c>
      <c r="F5424" t="s">
        <v>47</v>
      </c>
    </row>
    <row r="5425" spans="1:6" x14ac:dyDescent="0.25">
      <c r="A5425" t="str">
        <f t="shared" si="84"/>
        <v>XI_MD_Dist_186</v>
      </c>
      <c r="B5425">
        <v>186</v>
      </c>
      <c r="C5425" t="s">
        <v>50</v>
      </c>
      <c r="D5425">
        <v>0</v>
      </c>
      <c r="E5425" t="s">
        <v>40</v>
      </c>
      <c r="F5425" t="s">
        <v>47</v>
      </c>
    </row>
    <row r="5426" spans="1:6" x14ac:dyDescent="0.25">
      <c r="A5426" t="str">
        <f t="shared" si="84"/>
        <v>XI_MD_Dist_188</v>
      </c>
      <c r="B5426">
        <v>188</v>
      </c>
      <c r="C5426" t="s">
        <v>50</v>
      </c>
      <c r="D5426">
        <v>0</v>
      </c>
      <c r="E5426" t="s">
        <v>40</v>
      </c>
      <c r="F5426" t="s">
        <v>47</v>
      </c>
    </row>
    <row r="5427" spans="1:6" x14ac:dyDescent="0.25">
      <c r="A5427" t="str">
        <f t="shared" si="84"/>
        <v>XI_MD_Dist_190</v>
      </c>
      <c r="B5427">
        <v>190</v>
      </c>
      <c r="C5427" t="s">
        <v>50</v>
      </c>
      <c r="D5427">
        <v>0</v>
      </c>
      <c r="E5427" t="s">
        <v>40</v>
      </c>
      <c r="F5427" t="s">
        <v>47</v>
      </c>
    </row>
    <row r="5428" spans="1:6" x14ac:dyDescent="0.25">
      <c r="A5428" t="str">
        <f t="shared" si="84"/>
        <v>XI_MD_Dist_192</v>
      </c>
      <c r="B5428">
        <v>192</v>
      </c>
      <c r="C5428" t="s">
        <v>50</v>
      </c>
      <c r="D5428">
        <v>0</v>
      </c>
      <c r="E5428" t="s">
        <v>40</v>
      </c>
      <c r="F5428" t="s">
        <v>47</v>
      </c>
    </row>
    <row r="5429" spans="1:6" x14ac:dyDescent="0.25">
      <c r="A5429" t="str">
        <f t="shared" si="84"/>
        <v>XI_MD_Dist_194</v>
      </c>
      <c r="B5429">
        <v>194</v>
      </c>
      <c r="C5429" t="s">
        <v>50</v>
      </c>
      <c r="D5429">
        <v>0</v>
      </c>
      <c r="E5429" t="s">
        <v>40</v>
      </c>
      <c r="F5429" t="s">
        <v>47</v>
      </c>
    </row>
    <row r="5430" spans="1:6" x14ac:dyDescent="0.25">
      <c r="A5430" t="str">
        <f t="shared" si="84"/>
        <v>XI_MD_Dist_196</v>
      </c>
      <c r="B5430">
        <v>196</v>
      </c>
      <c r="C5430" t="s">
        <v>50</v>
      </c>
      <c r="D5430">
        <v>0</v>
      </c>
      <c r="E5430" t="s">
        <v>40</v>
      </c>
      <c r="F5430" t="s">
        <v>47</v>
      </c>
    </row>
    <row r="5431" spans="1:6" x14ac:dyDescent="0.25">
      <c r="A5431" t="str">
        <f t="shared" si="84"/>
        <v>XI_MD_Dist_198</v>
      </c>
      <c r="B5431">
        <v>198</v>
      </c>
      <c r="C5431" t="s">
        <v>50</v>
      </c>
      <c r="D5431">
        <v>0</v>
      </c>
      <c r="E5431" t="s">
        <v>40</v>
      </c>
      <c r="F5431" t="s">
        <v>47</v>
      </c>
    </row>
    <row r="5432" spans="1:6" x14ac:dyDescent="0.25">
      <c r="A5432" t="str">
        <f t="shared" si="84"/>
        <v>XI_MD_Dist_200</v>
      </c>
      <c r="B5432">
        <v>200</v>
      </c>
      <c r="C5432" t="s">
        <v>50</v>
      </c>
      <c r="D5432">
        <v>0</v>
      </c>
      <c r="E5432" t="s">
        <v>40</v>
      </c>
      <c r="F5432" t="s">
        <v>47</v>
      </c>
    </row>
    <row r="5433" spans="1:6" x14ac:dyDescent="0.25">
      <c r="A5433" t="str">
        <f t="shared" si="84"/>
        <v>XI_MD_Dist_</v>
      </c>
      <c r="B5433"/>
      <c r="C5433" t="s">
        <v>50</v>
      </c>
      <c r="D5433"/>
      <c r="E5433" t="s">
        <v>40</v>
      </c>
      <c r="F5433" t="s">
        <v>47</v>
      </c>
    </row>
    <row r="5434" spans="1:6" x14ac:dyDescent="0.25">
      <c r="A5434" t="str">
        <f t="shared" si="84"/>
        <v>XI_MD_Time_0</v>
      </c>
      <c r="B5434">
        <v>0</v>
      </c>
      <c r="C5434" t="s">
        <v>50</v>
      </c>
      <c r="D5434">
        <v>0</v>
      </c>
      <c r="E5434" t="s">
        <v>16</v>
      </c>
      <c r="F5434" t="s">
        <v>47</v>
      </c>
    </row>
    <row r="5435" spans="1:6" x14ac:dyDescent="0.25">
      <c r="A5435" t="str">
        <f t="shared" si="84"/>
        <v>XI_MD_Time_2</v>
      </c>
      <c r="B5435">
        <v>2</v>
      </c>
      <c r="C5435" t="s">
        <v>50</v>
      </c>
      <c r="D5435">
        <v>1.3267878466230001E-4</v>
      </c>
      <c r="E5435" t="s">
        <v>16</v>
      </c>
      <c r="F5435" t="s">
        <v>47</v>
      </c>
    </row>
    <row r="5436" spans="1:6" x14ac:dyDescent="0.25">
      <c r="A5436" t="str">
        <f t="shared" si="84"/>
        <v>XI_MD_Time_4</v>
      </c>
      <c r="B5436">
        <v>4</v>
      </c>
      <c r="C5436" t="s">
        <v>50</v>
      </c>
      <c r="D5436">
        <v>2.1560302507629002E-3</v>
      </c>
      <c r="E5436" t="s">
        <v>16</v>
      </c>
      <c r="F5436" t="s">
        <v>47</v>
      </c>
    </row>
    <row r="5437" spans="1:6" x14ac:dyDescent="0.25">
      <c r="A5437" t="str">
        <f t="shared" si="84"/>
        <v>XI_MD_Time_6</v>
      </c>
      <c r="B5437">
        <v>6</v>
      </c>
      <c r="C5437" t="s">
        <v>50</v>
      </c>
      <c r="D5437">
        <v>6.6671089292822004E-3</v>
      </c>
      <c r="E5437" t="s">
        <v>16</v>
      </c>
      <c r="F5437" t="s">
        <v>47</v>
      </c>
    </row>
    <row r="5438" spans="1:6" x14ac:dyDescent="0.25">
      <c r="A5438" t="str">
        <f t="shared" si="84"/>
        <v>XI_MD_Time_8</v>
      </c>
      <c r="B5438">
        <v>8</v>
      </c>
      <c r="C5438" t="s">
        <v>50</v>
      </c>
      <c r="D5438">
        <v>6.6671089292822004E-3</v>
      </c>
      <c r="E5438" t="s">
        <v>16</v>
      </c>
      <c r="F5438" t="s">
        <v>47</v>
      </c>
    </row>
    <row r="5439" spans="1:6" x14ac:dyDescent="0.25">
      <c r="A5439" t="str">
        <f t="shared" si="84"/>
        <v>XI_MD_Time_10</v>
      </c>
      <c r="B5439">
        <v>10</v>
      </c>
      <c r="C5439" t="s">
        <v>50</v>
      </c>
      <c r="D5439">
        <v>1.2571314846756E-2</v>
      </c>
      <c r="E5439" t="s">
        <v>16</v>
      </c>
      <c r="F5439" t="s">
        <v>47</v>
      </c>
    </row>
    <row r="5440" spans="1:6" x14ac:dyDescent="0.25">
      <c r="A5440" t="str">
        <f t="shared" si="84"/>
        <v>XI_MD_Time_12</v>
      </c>
      <c r="B5440">
        <v>12</v>
      </c>
      <c r="C5440" t="s">
        <v>50</v>
      </c>
      <c r="D5440">
        <v>2.6005041793817098E-2</v>
      </c>
      <c r="E5440" t="s">
        <v>16</v>
      </c>
      <c r="F5440" t="s">
        <v>47</v>
      </c>
    </row>
    <row r="5441" spans="1:6" x14ac:dyDescent="0.25">
      <c r="A5441" t="str">
        <f t="shared" si="84"/>
        <v>XI_MD_Time_14</v>
      </c>
      <c r="B5441">
        <v>14</v>
      </c>
      <c r="C5441" t="s">
        <v>50</v>
      </c>
      <c r="D5441">
        <v>3.2937508292423999E-2</v>
      </c>
      <c r="E5441" t="s">
        <v>16</v>
      </c>
      <c r="F5441" t="s">
        <v>47</v>
      </c>
    </row>
    <row r="5442" spans="1:6" x14ac:dyDescent="0.25">
      <c r="A5442" t="str">
        <f t="shared" ref="A5442:A5505" si="85">C5442&amp;"_"&amp;E5442&amp;"_"&amp;B5442</f>
        <v>XI_MD_Time_16</v>
      </c>
      <c r="B5442">
        <v>16</v>
      </c>
      <c r="C5442" t="s">
        <v>50</v>
      </c>
      <c r="D5442">
        <v>3.8410508159745199E-2</v>
      </c>
      <c r="E5442" t="s">
        <v>16</v>
      </c>
      <c r="F5442" t="s">
        <v>47</v>
      </c>
    </row>
    <row r="5443" spans="1:6" x14ac:dyDescent="0.25">
      <c r="A5443" t="str">
        <f t="shared" si="85"/>
        <v>XI_MD_Time_18</v>
      </c>
      <c r="B5443">
        <v>18</v>
      </c>
      <c r="C5443" t="s">
        <v>50</v>
      </c>
      <c r="D5443">
        <v>5.95396046172217E-2</v>
      </c>
      <c r="E5443" t="s">
        <v>16</v>
      </c>
      <c r="F5443" t="s">
        <v>47</v>
      </c>
    </row>
    <row r="5444" spans="1:6" x14ac:dyDescent="0.25">
      <c r="A5444" t="str">
        <f t="shared" si="85"/>
        <v>XI_MD_Time_20</v>
      </c>
      <c r="B5444">
        <v>20</v>
      </c>
      <c r="C5444" t="s">
        <v>50</v>
      </c>
      <c r="D5444">
        <v>5.7847950112776901E-2</v>
      </c>
      <c r="E5444" t="s">
        <v>16</v>
      </c>
      <c r="F5444" t="s">
        <v>47</v>
      </c>
    </row>
    <row r="5445" spans="1:6" x14ac:dyDescent="0.25">
      <c r="A5445" t="str">
        <f t="shared" si="85"/>
        <v>XI_MD_Time_22</v>
      </c>
      <c r="B5445">
        <v>22</v>
      </c>
      <c r="C5445" t="s">
        <v>50</v>
      </c>
      <c r="D5445">
        <v>6.7035955950643406E-2</v>
      </c>
      <c r="E5445" t="s">
        <v>16</v>
      </c>
      <c r="F5445" t="s">
        <v>47</v>
      </c>
    </row>
    <row r="5446" spans="1:6" x14ac:dyDescent="0.25">
      <c r="A5446" t="str">
        <f t="shared" si="85"/>
        <v>XI_MD_Time_24</v>
      </c>
      <c r="B5446">
        <v>24</v>
      </c>
      <c r="C5446" t="s">
        <v>50</v>
      </c>
      <c r="D5446">
        <v>4.7664853389942897E-2</v>
      </c>
      <c r="E5446" t="s">
        <v>16</v>
      </c>
      <c r="F5446" t="s">
        <v>47</v>
      </c>
    </row>
    <row r="5447" spans="1:6" x14ac:dyDescent="0.25">
      <c r="A5447" t="str">
        <f t="shared" si="85"/>
        <v>XI_MD_Time_26</v>
      </c>
      <c r="B5447">
        <v>26</v>
      </c>
      <c r="C5447" t="s">
        <v>50</v>
      </c>
      <c r="D5447">
        <v>3.7979302109592598E-2</v>
      </c>
      <c r="E5447" t="s">
        <v>16</v>
      </c>
      <c r="F5447" t="s">
        <v>47</v>
      </c>
    </row>
    <row r="5448" spans="1:6" x14ac:dyDescent="0.25">
      <c r="A5448" t="str">
        <f t="shared" si="85"/>
        <v>XI_MD_Time_28</v>
      </c>
      <c r="B5448">
        <v>28</v>
      </c>
      <c r="C5448" t="s">
        <v>50</v>
      </c>
      <c r="D5448">
        <v>4.7698023086108501E-2</v>
      </c>
      <c r="E5448" t="s">
        <v>16</v>
      </c>
      <c r="F5448" t="s">
        <v>47</v>
      </c>
    </row>
    <row r="5449" spans="1:6" x14ac:dyDescent="0.25">
      <c r="A5449" t="str">
        <f t="shared" si="85"/>
        <v>XI_MD_Time_30</v>
      </c>
      <c r="B5449">
        <v>30</v>
      </c>
      <c r="C5449" t="s">
        <v>50</v>
      </c>
      <c r="D5449">
        <v>2.7199150855778099E-2</v>
      </c>
      <c r="E5449" t="s">
        <v>16</v>
      </c>
      <c r="F5449" t="s">
        <v>47</v>
      </c>
    </row>
    <row r="5450" spans="1:6" x14ac:dyDescent="0.25">
      <c r="A5450" t="str">
        <f t="shared" si="85"/>
        <v>XI_MD_Time_32</v>
      </c>
      <c r="B5450">
        <v>32</v>
      </c>
      <c r="C5450" t="s">
        <v>50</v>
      </c>
      <c r="D5450">
        <v>3.1975587103622097E-2</v>
      </c>
      <c r="E5450" t="s">
        <v>16</v>
      </c>
      <c r="F5450" t="s">
        <v>47</v>
      </c>
    </row>
    <row r="5451" spans="1:6" x14ac:dyDescent="0.25">
      <c r="A5451" t="str">
        <f t="shared" si="85"/>
        <v>XI_MD_Time_34</v>
      </c>
      <c r="B5451">
        <v>34</v>
      </c>
      <c r="C5451" t="s">
        <v>50</v>
      </c>
      <c r="D5451">
        <v>2.0134005572508901E-2</v>
      </c>
      <c r="E5451" t="s">
        <v>16</v>
      </c>
      <c r="F5451" t="s">
        <v>47</v>
      </c>
    </row>
    <row r="5452" spans="1:6" x14ac:dyDescent="0.25">
      <c r="A5452" t="str">
        <f t="shared" si="85"/>
        <v>XI_MD_Time_36</v>
      </c>
      <c r="B5452">
        <v>36</v>
      </c>
      <c r="C5452" t="s">
        <v>50</v>
      </c>
      <c r="D5452">
        <v>1.9172084383706999E-2</v>
      </c>
      <c r="E5452" t="s">
        <v>16</v>
      </c>
      <c r="F5452" t="s">
        <v>47</v>
      </c>
    </row>
    <row r="5453" spans="1:6" x14ac:dyDescent="0.25">
      <c r="A5453" t="str">
        <f t="shared" si="85"/>
        <v>XI_MD_Time_38</v>
      </c>
      <c r="B5453">
        <v>38</v>
      </c>
      <c r="C5453" t="s">
        <v>50</v>
      </c>
      <c r="D5453">
        <v>1.6916545044447302E-2</v>
      </c>
      <c r="E5453" t="s">
        <v>16</v>
      </c>
      <c r="F5453" t="s">
        <v>47</v>
      </c>
    </row>
    <row r="5454" spans="1:6" x14ac:dyDescent="0.25">
      <c r="A5454" t="str">
        <f t="shared" si="85"/>
        <v>XI_MD_Time_40</v>
      </c>
      <c r="B5454">
        <v>40</v>
      </c>
      <c r="C5454" t="s">
        <v>50</v>
      </c>
      <c r="D5454">
        <v>1.43624784396974E-2</v>
      </c>
      <c r="E5454" t="s">
        <v>16</v>
      </c>
      <c r="F5454" t="s">
        <v>47</v>
      </c>
    </row>
    <row r="5455" spans="1:6" x14ac:dyDescent="0.25">
      <c r="A5455" t="str">
        <f t="shared" si="85"/>
        <v>XI_MD_Time_42</v>
      </c>
      <c r="B5455">
        <v>42</v>
      </c>
      <c r="C5455" t="s">
        <v>50</v>
      </c>
      <c r="D5455">
        <v>2.39816903277165E-2</v>
      </c>
      <c r="E5455" t="s">
        <v>16</v>
      </c>
      <c r="F5455" t="s">
        <v>47</v>
      </c>
    </row>
    <row r="5456" spans="1:6" x14ac:dyDescent="0.25">
      <c r="A5456" t="str">
        <f t="shared" si="85"/>
        <v>XI_MD_Time_44</v>
      </c>
      <c r="B5456">
        <v>44</v>
      </c>
      <c r="C5456" t="s">
        <v>50</v>
      </c>
      <c r="D5456">
        <v>1.25049754544248E-2</v>
      </c>
      <c r="E5456" t="s">
        <v>16</v>
      </c>
      <c r="F5456" t="s">
        <v>47</v>
      </c>
    </row>
    <row r="5457" spans="1:6" x14ac:dyDescent="0.25">
      <c r="A5457" t="str">
        <f t="shared" si="85"/>
        <v>XI_MD_Time_46</v>
      </c>
      <c r="B5457">
        <v>46</v>
      </c>
      <c r="C5457" t="s">
        <v>50</v>
      </c>
      <c r="D5457">
        <v>1.0979169430808001E-2</v>
      </c>
      <c r="E5457" t="s">
        <v>16</v>
      </c>
      <c r="F5457" t="s">
        <v>47</v>
      </c>
    </row>
    <row r="5458" spans="1:6" x14ac:dyDescent="0.25">
      <c r="A5458" t="str">
        <f t="shared" si="85"/>
        <v>XI_MD_Time_48</v>
      </c>
      <c r="B5458">
        <v>48</v>
      </c>
      <c r="C5458" t="s">
        <v>50</v>
      </c>
      <c r="D5458">
        <v>6.6339392331166E-3</v>
      </c>
      <c r="E5458" t="s">
        <v>16</v>
      </c>
      <c r="F5458" t="s">
        <v>47</v>
      </c>
    </row>
    <row r="5459" spans="1:6" x14ac:dyDescent="0.25">
      <c r="A5459" t="str">
        <f t="shared" si="85"/>
        <v>XI_MD_Time_50</v>
      </c>
      <c r="B5459">
        <v>50</v>
      </c>
      <c r="C5459" t="s">
        <v>50</v>
      </c>
      <c r="D5459">
        <v>7.9275573835743008E-3</v>
      </c>
      <c r="E5459" t="s">
        <v>16</v>
      </c>
      <c r="F5459" t="s">
        <v>47</v>
      </c>
    </row>
    <row r="5460" spans="1:6" x14ac:dyDescent="0.25">
      <c r="A5460" t="str">
        <f t="shared" si="85"/>
        <v>XI_MD_Time_52</v>
      </c>
      <c r="B5460">
        <v>52</v>
      </c>
      <c r="C5460" t="s">
        <v>50</v>
      </c>
      <c r="D5460">
        <v>6.9324664986067999E-3</v>
      </c>
      <c r="E5460" t="s">
        <v>16</v>
      </c>
      <c r="F5460" t="s">
        <v>47</v>
      </c>
    </row>
    <row r="5461" spans="1:6" x14ac:dyDescent="0.25">
      <c r="A5461" t="str">
        <f t="shared" si="85"/>
        <v>XI_MD_Time_54</v>
      </c>
      <c r="B5461">
        <v>54</v>
      </c>
      <c r="C5461" t="s">
        <v>50</v>
      </c>
      <c r="D5461">
        <v>1.22396178851001E-2</v>
      </c>
      <c r="E5461" t="s">
        <v>16</v>
      </c>
      <c r="F5461" t="s">
        <v>47</v>
      </c>
    </row>
    <row r="5462" spans="1:6" x14ac:dyDescent="0.25">
      <c r="A5462" t="str">
        <f t="shared" si="85"/>
        <v>XI_MD_Time_56</v>
      </c>
      <c r="B5462">
        <v>56</v>
      </c>
      <c r="C5462" t="s">
        <v>50</v>
      </c>
      <c r="D5462">
        <v>1.03821148998275E-2</v>
      </c>
      <c r="E5462" t="s">
        <v>16</v>
      </c>
      <c r="F5462" t="s">
        <v>47</v>
      </c>
    </row>
    <row r="5463" spans="1:6" x14ac:dyDescent="0.25">
      <c r="A5463" t="str">
        <f t="shared" si="85"/>
        <v>XI_MD_Time_58</v>
      </c>
      <c r="B5463">
        <v>58</v>
      </c>
      <c r="C5463" t="s">
        <v>50</v>
      </c>
      <c r="D5463">
        <v>1.26044845429215E-2</v>
      </c>
      <c r="E5463" t="s">
        <v>16</v>
      </c>
      <c r="F5463" t="s">
        <v>47</v>
      </c>
    </row>
    <row r="5464" spans="1:6" x14ac:dyDescent="0.25">
      <c r="A5464" t="str">
        <f t="shared" si="85"/>
        <v>XI_MD_Time_60</v>
      </c>
      <c r="B5464">
        <v>60</v>
      </c>
      <c r="C5464" t="s">
        <v>50</v>
      </c>
      <c r="D5464">
        <v>1.1178187607801499E-2</v>
      </c>
      <c r="E5464" t="s">
        <v>16</v>
      </c>
      <c r="F5464" t="s">
        <v>47</v>
      </c>
    </row>
    <row r="5465" spans="1:6" x14ac:dyDescent="0.25">
      <c r="A5465" t="str">
        <f t="shared" si="85"/>
        <v>XI_MD_Time_62</v>
      </c>
      <c r="B5465">
        <v>62</v>
      </c>
      <c r="C5465" t="s">
        <v>50</v>
      </c>
      <c r="D5465">
        <v>1.56560965901552E-2</v>
      </c>
      <c r="E5465" t="s">
        <v>16</v>
      </c>
      <c r="F5465" t="s">
        <v>47</v>
      </c>
    </row>
    <row r="5466" spans="1:6" x14ac:dyDescent="0.25">
      <c r="A5466" t="str">
        <f t="shared" si="85"/>
        <v>XI_MD_Time_64</v>
      </c>
      <c r="B5466">
        <v>64</v>
      </c>
      <c r="C5466" t="s">
        <v>50</v>
      </c>
      <c r="D5466">
        <v>1.56560965901552E-2</v>
      </c>
      <c r="E5466" t="s">
        <v>16</v>
      </c>
      <c r="F5466" t="s">
        <v>47</v>
      </c>
    </row>
    <row r="5467" spans="1:6" x14ac:dyDescent="0.25">
      <c r="A5467" t="str">
        <f t="shared" si="85"/>
        <v>XI_MD_Time_66</v>
      </c>
      <c r="B5467">
        <v>66</v>
      </c>
      <c r="C5467" t="s">
        <v>50</v>
      </c>
      <c r="D5467">
        <v>1.479368448985E-2</v>
      </c>
      <c r="E5467" t="s">
        <v>16</v>
      </c>
      <c r="F5467" t="s">
        <v>47</v>
      </c>
    </row>
    <row r="5468" spans="1:6" x14ac:dyDescent="0.25">
      <c r="A5468" t="str">
        <f t="shared" si="85"/>
        <v>XI_MD_Time_68</v>
      </c>
      <c r="B5468">
        <v>68</v>
      </c>
      <c r="C5468" t="s">
        <v>50</v>
      </c>
      <c r="D5468">
        <v>1.2106939100437799E-2</v>
      </c>
      <c r="E5468" t="s">
        <v>16</v>
      </c>
      <c r="F5468" t="s">
        <v>47</v>
      </c>
    </row>
    <row r="5469" spans="1:6" x14ac:dyDescent="0.25">
      <c r="A5469" t="str">
        <f t="shared" si="85"/>
        <v>XI_MD_Time_70</v>
      </c>
      <c r="B5469">
        <v>70</v>
      </c>
      <c r="C5469" t="s">
        <v>50</v>
      </c>
      <c r="D5469">
        <v>2.4280217593206799E-2</v>
      </c>
      <c r="E5469" t="s">
        <v>16</v>
      </c>
      <c r="F5469" t="s">
        <v>47</v>
      </c>
    </row>
    <row r="5470" spans="1:6" x14ac:dyDescent="0.25">
      <c r="A5470" t="str">
        <f t="shared" si="85"/>
        <v>XI_MD_Time_72</v>
      </c>
      <c r="B5470">
        <v>72</v>
      </c>
      <c r="C5470" t="s">
        <v>50</v>
      </c>
      <c r="D5470">
        <v>2.6801114501791099E-2</v>
      </c>
      <c r="E5470" t="s">
        <v>16</v>
      </c>
      <c r="F5470" t="s">
        <v>47</v>
      </c>
    </row>
    <row r="5471" spans="1:6" x14ac:dyDescent="0.25">
      <c r="A5471" t="str">
        <f t="shared" si="85"/>
        <v>XI_MD_Time_74</v>
      </c>
      <c r="B5471">
        <v>74</v>
      </c>
      <c r="C5471" t="s">
        <v>50</v>
      </c>
      <c r="D5471">
        <v>1.15762239617885E-2</v>
      </c>
      <c r="E5471" t="s">
        <v>16</v>
      </c>
      <c r="F5471" t="s">
        <v>47</v>
      </c>
    </row>
    <row r="5472" spans="1:6" x14ac:dyDescent="0.25">
      <c r="A5472" t="str">
        <f t="shared" si="85"/>
        <v>XI_MD_Time_76</v>
      </c>
      <c r="B5472">
        <v>76</v>
      </c>
      <c r="C5472" t="s">
        <v>50</v>
      </c>
      <c r="D5472">
        <v>7.6621998142497004E-3</v>
      </c>
      <c r="E5472" t="s">
        <v>16</v>
      </c>
      <c r="F5472" t="s">
        <v>47</v>
      </c>
    </row>
    <row r="5473" spans="1:6" x14ac:dyDescent="0.25">
      <c r="A5473" t="str">
        <f t="shared" si="85"/>
        <v>XI_MD_Time_78</v>
      </c>
      <c r="B5473">
        <v>78</v>
      </c>
      <c r="C5473" t="s">
        <v>50</v>
      </c>
      <c r="D5473">
        <v>1.3035690593074099E-2</v>
      </c>
      <c r="E5473" t="s">
        <v>16</v>
      </c>
      <c r="F5473" t="s">
        <v>47</v>
      </c>
    </row>
    <row r="5474" spans="1:6" x14ac:dyDescent="0.25">
      <c r="A5474" t="str">
        <f t="shared" si="85"/>
        <v>XI_MD_Time_80</v>
      </c>
      <c r="B5474">
        <v>80</v>
      </c>
      <c r="C5474" t="s">
        <v>50</v>
      </c>
      <c r="D5474">
        <v>4.5110786785192997E-3</v>
      </c>
      <c r="E5474" t="s">
        <v>16</v>
      </c>
      <c r="F5474" t="s">
        <v>47</v>
      </c>
    </row>
    <row r="5475" spans="1:6" x14ac:dyDescent="0.25">
      <c r="A5475" t="str">
        <f t="shared" si="85"/>
        <v>XI_MD_Time_82</v>
      </c>
      <c r="B5475">
        <v>82</v>
      </c>
      <c r="C5475" t="s">
        <v>50</v>
      </c>
      <c r="D5475">
        <v>4.8427756401751001E-3</v>
      </c>
      <c r="E5475" t="s">
        <v>16</v>
      </c>
      <c r="F5475" t="s">
        <v>47</v>
      </c>
    </row>
    <row r="5476" spans="1:6" x14ac:dyDescent="0.25">
      <c r="A5476" t="str">
        <f t="shared" si="85"/>
        <v>XI_MD_Time_84</v>
      </c>
      <c r="B5476">
        <v>84</v>
      </c>
      <c r="C5476" t="s">
        <v>50</v>
      </c>
      <c r="D5476">
        <v>2.3882181239219002E-3</v>
      </c>
      <c r="E5476" t="s">
        <v>16</v>
      </c>
      <c r="F5476" t="s">
        <v>47</v>
      </c>
    </row>
    <row r="5477" spans="1:6" x14ac:dyDescent="0.25">
      <c r="A5477" t="str">
        <f t="shared" si="85"/>
        <v>XI_MD_Time_86</v>
      </c>
      <c r="B5477">
        <v>86</v>
      </c>
      <c r="C5477" t="s">
        <v>50</v>
      </c>
      <c r="D5477">
        <v>3.0847817433991998E-3</v>
      </c>
      <c r="E5477" t="s">
        <v>16</v>
      </c>
      <c r="F5477" t="s">
        <v>47</v>
      </c>
    </row>
    <row r="5478" spans="1:6" x14ac:dyDescent="0.25">
      <c r="A5478" t="str">
        <f t="shared" si="85"/>
        <v>XI_MD_Time_88</v>
      </c>
      <c r="B5478">
        <v>88</v>
      </c>
      <c r="C5478" t="s">
        <v>50</v>
      </c>
      <c r="D5478">
        <v>3.8145150590420001E-3</v>
      </c>
      <c r="E5478" t="s">
        <v>16</v>
      </c>
      <c r="F5478" t="s">
        <v>47</v>
      </c>
    </row>
    <row r="5479" spans="1:6" x14ac:dyDescent="0.25">
      <c r="A5479" t="str">
        <f t="shared" si="85"/>
        <v>XI_MD_Time_90</v>
      </c>
      <c r="B5479">
        <v>90</v>
      </c>
      <c r="C5479" t="s">
        <v>50</v>
      </c>
      <c r="D5479">
        <v>5.8378665251426001E-3</v>
      </c>
      <c r="E5479" t="s">
        <v>16</v>
      </c>
      <c r="F5479" t="s">
        <v>47</v>
      </c>
    </row>
    <row r="5480" spans="1:6" x14ac:dyDescent="0.25">
      <c r="A5480" t="str">
        <f t="shared" si="85"/>
        <v>XI_MD_Time_92</v>
      </c>
      <c r="B5480">
        <v>92</v>
      </c>
      <c r="C5480" t="s">
        <v>50</v>
      </c>
      <c r="D5480">
        <v>1.5921454159478999E-3</v>
      </c>
      <c r="E5480" t="s">
        <v>16</v>
      </c>
      <c r="F5480" t="s">
        <v>47</v>
      </c>
    </row>
    <row r="5481" spans="1:6" x14ac:dyDescent="0.25">
      <c r="A5481" t="str">
        <f t="shared" si="85"/>
        <v>XI_MD_Time_94</v>
      </c>
      <c r="B5481">
        <v>94</v>
      </c>
      <c r="C5481" t="s">
        <v>50</v>
      </c>
      <c r="D5481">
        <v>4.1793817168633996E-3</v>
      </c>
      <c r="E5481" t="s">
        <v>16</v>
      </c>
      <c r="F5481" t="s">
        <v>47</v>
      </c>
    </row>
    <row r="5482" spans="1:6" x14ac:dyDescent="0.25">
      <c r="A5482" t="str">
        <f t="shared" si="85"/>
        <v>XI_MD_Time_96</v>
      </c>
      <c r="B5482">
        <v>96</v>
      </c>
      <c r="C5482" t="s">
        <v>50</v>
      </c>
      <c r="D5482">
        <v>1.1941090619609E-3</v>
      </c>
      <c r="E5482" t="s">
        <v>16</v>
      </c>
      <c r="F5482" t="s">
        <v>47</v>
      </c>
    </row>
    <row r="5483" spans="1:6" x14ac:dyDescent="0.25">
      <c r="A5483" t="str">
        <f t="shared" si="85"/>
        <v>XI_MD_Time_98</v>
      </c>
      <c r="B5483">
        <v>98</v>
      </c>
      <c r="C5483" t="s">
        <v>50</v>
      </c>
      <c r="D5483">
        <v>2.6204059970809999E-3</v>
      </c>
      <c r="E5483" t="s">
        <v>16</v>
      </c>
      <c r="F5483" t="s">
        <v>47</v>
      </c>
    </row>
    <row r="5484" spans="1:6" x14ac:dyDescent="0.25">
      <c r="A5484" t="str">
        <f t="shared" si="85"/>
        <v>XI_MD_Time_100</v>
      </c>
      <c r="B5484">
        <v>100</v>
      </c>
      <c r="C5484" t="s">
        <v>50</v>
      </c>
      <c r="D5484">
        <v>2.3882181239219002E-3</v>
      </c>
      <c r="E5484" t="s">
        <v>16</v>
      </c>
      <c r="F5484" t="s">
        <v>47</v>
      </c>
    </row>
    <row r="5485" spans="1:6" x14ac:dyDescent="0.25">
      <c r="A5485" t="str">
        <f t="shared" si="85"/>
        <v>XI_MD_Time_102</v>
      </c>
      <c r="B5485">
        <v>102</v>
      </c>
      <c r="C5485" t="s">
        <v>50</v>
      </c>
      <c r="D5485">
        <v>5.5061695634867E-3</v>
      </c>
      <c r="E5485" t="s">
        <v>16</v>
      </c>
      <c r="F5485" t="s">
        <v>47</v>
      </c>
    </row>
    <row r="5486" spans="1:6" x14ac:dyDescent="0.25">
      <c r="A5486" t="str">
        <f t="shared" si="85"/>
        <v>XI_MD_Time_104</v>
      </c>
      <c r="B5486">
        <v>104</v>
      </c>
      <c r="C5486" t="s">
        <v>50</v>
      </c>
      <c r="D5486">
        <v>4.1793817168633996E-3</v>
      </c>
      <c r="E5486" t="s">
        <v>16</v>
      </c>
      <c r="F5486" t="s">
        <v>47</v>
      </c>
    </row>
    <row r="5487" spans="1:6" x14ac:dyDescent="0.25">
      <c r="A5487" t="str">
        <f t="shared" si="85"/>
        <v>XI_MD_Time_106</v>
      </c>
      <c r="B5487">
        <v>106</v>
      </c>
      <c r="C5487" t="s">
        <v>50</v>
      </c>
      <c r="D5487">
        <v>6.2359028791295996E-3</v>
      </c>
      <c r="E5487" t="s">
        <v>16</v>
      </c>
      <c r="F5487" t="s">
        <v>47</v>
      </c>
    </row>
    <row r="5488" spans="1:6" x14ac:dyDescent="0.25">
      <c r="A5488" t="str">
        <f t="shared" si="85"/>
        <v>XI_MD_Time_108</v>
      </c>
      <c r="B5488">
        <v>108</v>
      </c>
      <c r="C5488" t="s">
        <v>50</v>
      </c>
      <c r="D5488">
        <v>8.6241210030516009E-3</v>
      </c>
      <c r="E5488" t="s">
        <v>16</v>
      </c>
      <c r="F5488" t="s">
        <v>47</v>
      </c>
    </row>
    <row r="5489" spans="1:6" x14ac:dyDescent="0.25">
      <c r="A5489" t="str">
        <f t="shared" si="85"/>
        <v>XI_MD_Time_110</v>
      </c>
      <c r="B5489">
        <v>110</v>
      </c>
      <c r="C5489" t="s">
        <v>50</v>
      </c>
      <c r="D5489">
        <v>1.081332094998E-2</v>
      </c>
      <c r="E5489" t="s">
        <v>16</v>
      </c>
      <c r="F5489" t="s">
        <v>47</v>
      </c>
    </row>
    <row r="5490" spans="1:6" x14ac:dyDescent="0.25">
      <c r="A5490" t="str">
        <f t="shared" si="85"/>
        <v>XI_MD_Time_112</v>
      </c>
      <c r="B5490">
        <v>112</v>
      </c>
      <c r="C5490" t="s">
        <v>50</v>
      </c>
      <c r="D5490">
        <v>2.0996417672814099E-2</v>
      </c>
      <c r="E5490" t="s">
        <v>16</v>
      </c>
      <c r="F5490" t="s">
        <v>47</v>
      </c>
    </row>
    <row r="5491" spans="1:6" x14ac:dyDescent="0.25">
      <c r="A5491" t="str">
        <f t="shared" si="85"/>
        <v>XI_MD_Time_114</v>
      </c>
      <c r="B5491">
        <v>114</v>
      </c>
      <c r="C5491" t="s">
        <v>50</v>
      </c>
      <c r="D5491">
        <v>1.0680642165317699E-2</v>
      </c>
      <c r="E5491" t="s">
        <v>16</v>
      </c>
      <c r="F5491" t="s">
        <v>47</v>
      </c>
    </row>
    <row r="5492" spans="1:6" x14ac:dyDescent="0.25">
      <c r="A5492" t="str">
        <f t="shared" si="85"/>
        <v>XI_MD_Time_116</v>
      </c>
      <c r="B5492">
        <v>116</v>
      </c>
      <c r="C5492" t="s">
        <v>50</v>
      </c>
      <c r="D5492">
        <v>1.05479633806554E-2</v>
      </c>
      <c r="E5492" t="s">
        <v>16</v>
      </c>
      <c r="F5492" t="s">
        <v>47</v>
      </c>
    </row>
    <row r="5493" spans="1:6" x14ac:dyDescent="0.25">
      <c r="A5493" t="str">
        <f t="shared" si="85"/>
        <v>XI_MD_Time_118</v>
      </c>
      <c r="B5493">
        <v>118</v>
      </c>
      <c r="C5493" t="s">
        <v>50</v>
      </c>
      <c r="D5493">
        <v>8.3255937375612994E-3</v>
      </c>
      <c r="E5493" t="s">
        <v>16</v>
      </c>
      <c r="F5493" t="s">
        <v>47</v>
      </c>
    </row>
    <row r="5494" spans="1:6" x14ac:dyDescent="0.25">
      <c r="A5494" t="str">
        <f t="shared" si="85"/>
        <v>XI_MD_Time_120</v>
      </c>
      <c r="B5494">
        <v>120</v>
      </c>
      <c r="C5494" t="s">
        <v>50</v>
      </c>
      <c r="D5494">
        <v>2.4578744858696999E-2</v>
      </c>
      <c r="E5494" t="s">
        <v>16</v>
      </c>
      <c r="F5494" t="s">
        <v>47</v>
      </c>
    </row>
    <row r="5495" spans="1:6" x14ac:dyDescent="0.25">
      <c r="A5495" t="str">
        <f t="shared" si="85"/>
        <v>XI_MD_Time_122</v>
      </c>
      <c r="B5495">
        <v>122</v>
      </c>
      <c r="C5495" t="s">
        <v>50</v>
      </c>
      <c r="D5495">
        <v>1.2936181504577E-3</v>
      </c>
      <c r="E5495" t="s">
        <v>16</v>
      </c>
      <c r="F5495" t="s">
        <v>47</v>
      </c>
    </row>
    <row r="5496" spans="1:6" x14ac:dyDescent="0.25">
      <c r="A5496" t="str">
        <f t="shared" si="85"/>
        <v>XI_MD_Time_124</v>
      </c>
      <c r="B5496">
        <v>124</v>
      </c>
      <c r="C5496" t="s">
        <v>50</v>
      </c>
      <c r="D5496">
        <v>1.42629693512E-3</v>
      </c>
      <c r="E5496" t="s">
        <v>16</v>
      </c>
      <c r="F5496" t="s">
        <v>47</v>
      </c>
    </row>
    <row r="5497" spans="1:6" x14ac:dyDescent="0.25">
      <c r="A5497" t="str">
        <f t="shared" si="85"/>
        <v>XI_MD_Time_126</v>
      </c>
      <c r="B5497">
        <v>126</v>
      </c>
      <c r="C5497" t="s">
        <v>50</v>
      </c>
      <c r="D5497">
        <v>1.3267878466230001E-4</v>
      </c>
      <c r="E5497" t="s">
        <v>16</v>
      </c>
      <c r="F5497" t="s">
        <v>47</v>
      </c>
    </row>
    <row r="5498" spans="1:6" x14ac:dyDescent="0.25">
      <c r="A5498" t="str">
        <f t="shared" si="85"/>
        <v>XI_MD_Time_128</v>
      </c>
      <c r="B5498">
        <v>128</v>
      </c>
      <c r="C5498" t="s">
        <v>50</v>
      </c>
      <c r="D5498">
        <v>2.6535756932460002E-4</v>
      </c>
      <c r="E5498" t="s">
        <v>16</v>
      </c>
      <c r="F5498" t="s">
        <v>47</v>
      </c>
    </row>
    <row r="5499" spans="1:6" x14ac:dyDescent="0.25">
      <c r="A5499" t="str">
        <f t="shared" si="85"/>
        <v>XI_MD_Time_130</v>
      </c>
      <c r="B5499">
        <v>130</v>
      </c>
      <c r="C5499" t="s">
        <v>50</v>
      </c>
      <c r="D5499">
        <v>1.990181769934E-4</v>
      </c>
      <c r="E5499" t="s">
        <v>16</v>
      </c>
      <c r="F5499" t="s">
        <v>47</v>
      </c>
    </row>
    <row r="5500" spans="1:6" x14ac:dyDescent="0.25">
      <c r="A5500" t="str">
        <f t="shared" si="85"/>
        <v>XI_MD_Time_132</v>
      </c>
      <c r="B5500">
        <v>132</v>
      </c>
      <c r="C5500" t="s">
        <v>50</v>
      </c>
      <c r="D5500">
        <v>3.9803635398690001E-4</v>
      </c>
      <c r="E5500" t="s">
        <v>16</v>
      </c>
      <c r="F5500" t="s">
        <v>47</v>
      </c>
    </row>
    <row r="5501" spans="1:6" x14ac:dyDescent="0.25">
      <c r="A5501" t="str">
        <f t="shared" si="85"/>
        <v>XI_MD_Time_134</v>
      </c>
      <c r="B5501">
        <v>134</v>
      </c>
      <c r="C5501" t="s">
        <v>50</v>
      </c>
      <c r="D5501">
        <v>2.9852726549020001E-4</v>
      </c>
      <c r="E5501" t="s">
        <v>16</v>
      </c>
      <c r="F5501" t="s">
        <v>47</v>
      </c>
    </row>
    <row r="5502" spans="1:6" x14ac:dyDescent="0.25">
      <c r="A5502" t="str">
        <f t="shared" si="85"/>
        <v>XI_MD_Time_136</v>
      </c>
      <c r="B5502">
        <v>136</v>
      </c>
      <c r="C5502" t="s">
        <v>50</v>
      </c>
      <c r="D5502">
        <v>5.9705453098040002E-4</v>
      </c>
      <c r="E5502" t="s">
        <v>16</v>
      </c>
      <c r="F5502" t="s">
        <v>47</v>
      </c>
    </row>
    <row r="5503" spans="1:6" x14ac:dyDescent="0.25">
      <c r="A5503" t="str">
        <f t="shared" si="85"/>
        <v>XI_MD_Time_138</v>
      </c>
      <c r="B5503">
        <v>138</v>
      </c>
      <c r="C5503" t="s">
        <v>50</v>
      </c>
      <c r="D5503">
        <v>6.3022422714600001E-4</v>
      </c>
      <c r="E5503" t="s">
        <v>16</v>
      </c>
      <c r="F5503" t="s">
        <v>47</v>
      </c>
    </row>
    <row r="5504" spans="1:6" x14ac:dyDescent="0.25">
      <c r="A5504" t="str">
        <f t="shared" si="85"/>
        <v>XI_MD_Time_140</v>
      </c>
      <c r="B5504">
        <v>140</v>
      </c>
      <c r="C5504" t="s">
        <v>50</v>
      </c>
      <c r="D5504">
        <v>5.3071513864930001E-4</v>
      </c>
      <c r="E5504" t="s">
        <v>16</v>
      </c>
      <c r="F5504" t="s">
        <v>47</v>
      </c>
    </row>
    <row r="5505" spans="1:6" x14ac:dyDescent="0.25">
      <c r="A5505" t="str">
        <f t="shared" si="85"/>
        <v>XI_MD_Time_142</v>
      </c>
      <c r="B5505">
        <v>142</v>
      </c>
      <c r="C5505" t="s">
        <v>50</v>
      </c>
      <c r="D5505">
        <v>1.4594666312855999E-3</v>
      </c>
      <c r="E5505" t="s">
        <v>16</v>
      </c>
      <c r="F5505" t="s">
        <v>47</v>
      </c>
    </row>
    <row r="5506" spans="1:6" x14ac:dyDescent="0.25">
      <c r="A5506" t="str">
        <f t="shared" ref="A5506:A5569" si="86">C5506&amp;"_"&amp;E5506&amp;"_"&amp;B5506</f>
        <v>XI_MD_Time_144</v>
      </c>
      <c r="B5506">
        <v>144</v>
      </c>
      <c r="C5506" t="s">
        <v>50</v>
      </c>
      <c r="D5506">
        <v>1.8575029852726001E-3</v>
      </c>
      <c r="E5506" t="s">
        <v>16</v>
      </c>
      <c r="F5506" t="s">
        <v>47</v>
      </c>
    </row>
    <row r="5507" spans="1:6" x14ac:dyDescent="0.25">
      <c r="A5507" t="str">
        <f t="shared" si="86"/>
        <v>XI_MD_Time_146</v>
      </c>
      <c r="B5507">
        <v>146</v>
      </c>
      <c r="C5507" t="s">
        <v>50</v>
      </c>
      <c r="D5507">
        <v>1.0945999734642E-3</v>
      </c>
      <c r="E5507" t="s">
        <v>16</v>
      </c>
      <c r="F5507" t="s">
        <v>47</v>
      </c>
    </row>
    <row r="5508" spans="1:6" x14ac:dyDescent="0.25">
      <c r="A5508" t="str">
        <f t="shared" si="86"/>
        <v>XI_MD_Time_148</v>
      </c>
      <c r="B5508">
        <v>148</v>
      </c>
      <c r="C5508" t="s">
        <v>50</v>
      </c>
      <c r="D5508">
        <v>5.3071513864932996E-3</v>
      </c>
      <c r="E5508" t="s">
        <v>16</v>
      </c>
      <c r="F5508" t="s">
        <v>47</v>
      </c>
    </row>
    <row r="5509" spans="1:6" x14ac:dyDescent="0.25">
      <c r="A5509" t="str">
        <f t="shared" si="86"/>
        <v>XI_MD_Time_150</v>
      </c>
      <c r="B5509">
        <v>150</v>
      </c>
      <c r="C5509" t="s">
        <v>50</v>
      </c>
      <c r="D5509">
        <v>5.3071513864930001E-4</v>
      </c>
      <c r="E5509" t="s">
        <v>16</v>
      </c>
      <c r="F5509" t="s">
        <v>47</v>
      </c>
    </row>
    <row r="5510" spans="1:6" x14ac:dyDescent="0.25">
      <c r="A5510" t="str">
        <f t="shared" si="86"/>
        <v>XI_MD_Time_152</v>
      </c>
      <c r="B5510">
        <v>152</v>
      </c>
      <c r="C5510" t="s">
        <v>50</v>
      </c>
      <c r="D5510">
        <v>1.6584848082790999E-3</v>
      </c>
      <c r="E5510" t="s">
        <v>16</v>
      </c>
      <c r="F5510" t="s">
        <v>47</v>
      </c>
    </row>
    <row r="5511" spans="1:6" x14ac:dyDescent="0.25">
      <c r="A5511" t="str">
        <f t="shared" si="86"/>
        <v>XI_MD_Time_154</v>
      </c>
      <c r="B5511">
        <v>154</v>
      </c>
      <c r="C5511" t="s">
        <v>50</v>
      </c>
      <c r="D5511">
        <v>4.312060501525E-4</v>
      </c>
      <c r="E5511" t="s">
        <v>16</v>
      </c>
      <c r="F5511" t="s">
        <v>47</v>
      </c>
    </row>
    <row r="5512" spans="1:6" x14ac:dyDescent="0.25">
      <c r="A5512" t="str">
        <f t="shared" si="86"/>
        <v>XI_MD_Time_156</v>
      </c>
      <c r="B5512">
        <v>156</v>
      </c>
      <c r="C5512" t="s">
        <v>50</v>
      </c>
      <c r="D5512">
        <v>1.028260581133E-3</v>
      </c>
      <c r="E5512" t="s">
        <v>16</v>
      </c>
      <c r="F5512" t="s">
        <v>47</v>
      </c>
    </row>
    <row r="5513" spans="1:6" x14ac:dyDescent="0.25">
      <c r="A5513" t="str">
        <f t="shared" si="86"/>
        <v>XI_MD_Time_158</v>
      </c>
      <c r="B5513">
        <v>158</v>
      </c>
      <c r="C5513" t="s">
        <v>50</v>
      </c>
      <c r="D5513" s="83">
        <v>9.9509088496749302E-5</v>
      </c>
      <c r="E5513" t="s">
        <v>16</v>
      </c>
      <c r="F5513" t="s">
        <v>47</v>
      </c>
    </row>
    <row r="5514" spans="1:6" x14ac:dyDescent="0.25">
      <c r="A5514" t="str">
        <f t="shared" si="86"/>
        <v>XI_MD_Time_160</v>
      </c>
      <c r="B5514">
        <v>160</v>
      </c>
      <c r="C5514" t="s">
        <v>50</v>
      </c>
      <c r="D5514" s="83">
        <v>3.3169696165583101E-5</v>
      </c>
      <c r="E5514" t="s">
        <v>16</v>
      </c>
      <c r="F5514" t="s">
        <v>47</v>
      </c>
    </row>
    <row r="5515" spans="1:6" x14ac:dyDescent="0.25">
      <c r="A5515" t="str">
        <f t="shared" si="86"/>
        <v>XI_MD_Time_162</v>
      </c>
      <c r="B5515">
        <v>162</v>
      </c>
      <c r="C5515" t="s">
        <v>50</v>
      </c>
      <c r="D5515">
        <v>2.9852726549023999E-3</v>
      </c>
      <c r="E5515" t="s">
        <v>16</v>
      </c>
      <c r="F5515" t="s">
        <v>47</v>
      </c>
    </row>
    <row r="5516" spans="1:6" x14ac:dyDescent="0.25">
      <c r="A5516" t="str">
        <f t="shared" si="86"/>
        <v>XI_MD_Time_164</v>
      </c>
      <c r="B5516">
        <v>164</v>
      </c>
      <c r="C5516" t="s">
        <v>50</v>
      </c>
      <c r="D5516">
        <v>1.990181769934E-4</v>
      </c>
      <c r="E5516" t="s">
        <v>16</v>
      </c>
      <c r="F5516" t="s">
        <v>47</v>
      </c>
    </row>
    <row r="5517" spans="1:6" x14ac:dyDescent="0.25">
      <c r="A5517" t="str">
        <f t="shared" si="86"/>
        <v>XI_MD_Time_166</v>
      </c>
      <c r="B5517">
        <v>166</v>
      </c>
      <c r="C5517" t="s">
        <v>50</v>
      </c>
      <c r="D5517">
        <v>5.9705453098040002E-4</v>
      </c>
      <c r="E5517" t="s">
        <v>16</v>
      </c>
      <c r="F5517" t="s">
        <v>47</v>
      </c>
    </row>
    <row r="5518" spans="1:6" x14ac:dyDescent="0.25">
      <c r="A5518" t="str">
        <f t="shared" si="86"/>
        <v>XI_MD_Time_168</v>
      </c>
      <c r="B5518">
        <v>168</v>
      </c>
      <c r="C5518" t="s">
        <v>50</v>
      </c>
      <c r="D5518">
        <v>0</v>
      </c>
      <c r="E5518" t="s">
        <v>16</v>
      </c>
      <c r="F5518" t="s">
        <v>47</v>
      </c>
    </row>
    <row r="5519" spans="1:6" x14ac:dyDescent="0.25">
      <c r="A5519" t="str">
        <f t="shared" si="86"/>
        <v>XI_MD_Time_170</v>
      </c>
      <c r="B5519">
        <v>170</v>
      </c>
      <c r="C5519" t="s">
        <v>50</v>
      </c>
      <c r="D5519">
        <v>0</v>
      </c>
      <c r="E5519" t="s">
        <v>16</v>
      </c>
      <c r="F5519" t="s">
        <v>47</v>
      </c>
    </row>
    <row r="5520" spans="1:6" x14ac:dyDescent="0.25">
      <c r="A5520" t="str">
        <f t="shared" si="86"/>
        <v>XI_MD_Time_172</v>
      </c>
      <c r="B5520">
        <v>172</v>
      </c>
      <c r="C5520" t="s">
        <v>50</v>
      </c>
      <c r="D5520">
        <v>0</v>
      </c>
      <c r="E5520" t="s">
        <v>16</v>
      </c>
      <c r="F5520" t="s">
        <v>47</v>
      </c>
    </row>
    <row r="5521" spans="1:6" x14ac:dyDescent="0.25">
      <c r="A5521" t="str">
        <f t="shared" si="86"/>
        <v>XI_MD_Time_174</v>
      </c>
      <c r="B5521">
        <v>174</v>
      </c>
      <c r="C5521" t="s">
        <v>50</v>
      </c>
      <c r="D5521">
        <v>0</v>
      </c>
      <c r="E5521" t="s">
        <v>16</v>
      </c>
      <c r="F5521" t="s">
        <v>47</v>
      </c>
    </row>
    <row r="5522" spans="1:6" x14ac:dyDescent="0.25">
      <c r="A5522" t="str">
        <f t="shared" si="86"/>
        <v>XI_MD_Time_176</v>
      </c>
      <c r="B5522">
        <v>176</v>
      </c>
      <c r="C5522" t="s">
        <v>50</v>
      </c>
      <c r="D5522">
        <v>0</v>
      </c>
      <c r="E5522" t="s">
        <v>16</v>
      </c>
      <c r="F5522" t="s">
        <v>47</v>
      </c>
    </row>
    <row r="5523" spans="1:6" x14ac:dyDescent="0.25">
      <c r="A5523" t="str">
        <f t="shared" si="86"/>
        <v>XI_MD_Time_178</v>
      </c>
      <c r="B5523">
        <v>178</v>
      </c>
      <c r="C5523" t="s">
        <v>50</v>
      </c>
      <c r="D5523">
        <v>0</v>
      </c>
      <c r="E5523" t="s">
        <v>16</v>
      </c>
      <c r="F5523" t="s">
        <v>47</v>
      </c>
    </row>
    <row r="5524" spans="1:6" x14ac:dyDescent="0.25">
      <c r="A5524" t="str">
        <f t="shared" si="86"/>
        <v>XI_MD_Time_180</v>
      </c>
      <c r="B5524">
        <v>180</v>
      </c>
      <c r="C5524" t="s">
        <v>50</v>
      </c>
      <c r="D5524">
        <v>0</v>
      </c>
      <c r="E5524" t="s">
        <v>16</v>
      </c>
      <c r="F5524" t="s">
        <v>47</v>
      </c>
    </row>
    <row r="5525" spans="1:6" x14ac:dyDescent="0.25">
      <c r="A5525" t="str">
        <f t="shared" si="86"/>
        <v>XI_MD_Time_182</v>
      </c>
      <c r="B5525">
        <v>182</v>
      </c>
      <c r="C5525" t="s">
        <v>50</v>
      </c>
      <c r="D5525">
        <v>0</v>
      </c>
      <c r="E5525" t="s">
        <v>16</v>
      </c>
      <c r="F5525" t="s">
        <v>47</v>
      </c>
    </row>
    <row r="5526" spans="1:6" x14ac:dyDescent="0.25">
      <c r="A5526" t="str">
        <f t="shared" si="86"/>
        <v>XI_MD_Time_184</v>
      </c>
      <c r="B5526">
        <v>184</v>
      </c>
      <c r="C5526" t="s">
        <v>50</v>
      </c>
      <c r="D5526">
        <v>0</v>
      </c>
      <c r="E5526" t="s">
        <v>16</v>
      </c>
      <c r="F5526" t="s">
        <v>47</v>
      </c>
    </row>
    <row r="5527" spans="1:6" x14ac:dyDescent="0.25">
      <c r="A5527" t="str">
        <f t="shared" si="86"/>
        <v>XI_MD_Time_186</v>
      </c>
      <c r="B5527">
        <v>186</v>
      </c>
      <c r="C5527" t="s">
        <v>50</v>
      </c>
      <c r="D5527">
        <v>0</v>
      </c>
      <c r="E5527" t="s">
        <v>16</v>
      </c>
      <c r="F5527" t="s">
        <v>47</v>
      </c>
    </row>
    <row r="5528" spans="1:6" x14ac:dyDescent="0.25">
      <c r="A5528" t="str">
        <f t="shared" si="86"/>
        <v>XI_MD_Time_188</v>
      </c>
      <c r="B5528">
        <v>188</v>
      </c>
      <c r="C5528" t="s">
        <v>50</v>
      </c>
      <c r="D5528">
        <v>0</v>
      </c>
      <c r="E5528" t="s">
        <v>16</v>
      </c>
      <c r="F5528" t="s">
        <v>47</v>
      </c>
    </row>
    <row r="5529" spans="1:6" x14ac:dyDescent="0.25">
      <c r="A5529" t="str">
        <f t="shared" si="86"/>
        <v>XI_MD_Time_190</v>
      </c>
      <c r="B5529">
        <v>190</v>
      </c>
      <c r="C5529" t="s">
        <v>50</v>
      </c>
      <c r="D5529">
        <v>0</v>
      </c>
      <c r="E5529" t="s">
        <v>16</v>
      </c>
      <c r="F5529" t="s">
        <v>47</v>
      </c>
    </row>
    <row r="5530" spans="1:6" x14ac:dyDescent="0.25">
      <c r="A5530" t="str">
        <f t="shared" si="86"/>
        <v>XI_MD_Time_192</v>
      </c>
      <c r="B5530">
        <v>192</v>
      </c>
      <c r="C5530" t="s">
        <v>50</v>
      </c>
      <c r="D5530">
        <v>0</v>
      </c>
      <c r="E5530" t="s">
        <v>16</v>
      </c>
      <c r="F5530" t="s">
        <v>47</v>
      </c>
    </row>
    <row r="5531" spans="1:6" x14ac:dyDescent="0.25">
      <c r="A5531" t="str">
        <f t="shared" si="86"/>
        <v>XI_MD_Time_194</v>
      </c>
      <c r="B5531">
        <v>194</v>
      </c>
      <c r="C5531" t="s">
        <v>50</v>
      </c>
      <c r="D5531">
        <v>0</v>
      </c>
      <c r="E5531" t="s">
        <v>16</v>
      </c>
      <c r="F5531" t="s">
        <v>47</v>
      </c>
    </row>
    <row r="5532" spans="1:6" x14ac:dyDescent="0.25">
      <c r="A5532" t="str">
        <f t="shared" si="86"/>
        <v>XI_MD_Time_196</v>
      </c>
      <c r="B5532">
        <v>196</v>
      </c>
      <c r="C5532" t="s">
        <v>50</v>
      </c>
      <c r="D5532">
        <v>0</v>
      </c>
      <c r="E5532" t="s">
        <v>16</v>
      </c>
      <c r="F5532" t="s">
        <v>47</v>
      </c>
    </row>
    <row r="5533" spans="1:6" x14ac:dyDescent="0.25">
      <c r="A5533" t="str">
        <f t="shared" si="86"/>
        <v>XI_MD_Time_198</v>
      </c>
      <c r="B5533">
        <v>198</v>
      </c>
      <c r="C5533" t="s">
        <v>50</v>
      </c>
      <c r="D5533">
        <v>0</v>
      </c>
      <c r="E5533" t="s">
        <v>16</v>
      </c>
      <c r="F5533" t="s">
        <v>47</v>
      </c>
    </row>
    <row r="5534" spans="1:6" x14ac:dyDescent="0.25">
      <c r="A5534" t="str">
        <f t="shared" si="86"/>
        <v>XI_MD_Time_200</v>
      </c>
      <c r="B5534">
        <v>200</v>
      </c>
      <c r="C5534" t="s">
        <v>50</v>
      </c>
      <c r="D5534">
        <v>0</v>
      </c>
      <c r="E5534" t="s">
        <v>16</v>
      </c>
      <c r="F5534" t="s">
        <v>47</v>
      </c>
    </row>
    <row r="5535" spans="1:6" x14ac:dyDescent="0.25">
      <c r="A5535" t="str">
        <f t="shared" si="86"/>
        <v>XI_MD_Time_</v>
      </c>
      <c r="B5535"/>
      <c r="C5535" t="s">
        <v>50</v>
      </c>
      <c r="D5535"/>
      <c r="E5535" t="s">
        <v>16</v>
      </c>
      <c r="F5535" t="s">
        <v>47</v>
      </c>
    </row>
    <row r="5536" spans="1:6" x14ac:dyDescent="0.25">
      <c r="A5536" t="str">
        <f t="shared" si="86"/>
        <v>XI_MD_GC_0</v>
      </c>
      <c r="B5536">
        <v>0</v>
      </c>
      <c r="C5536" t="s">
        <v>50</v>
      </c>
      <c r="D5536">
        <v>0</v>
      </c>
      <c r="E5536" t="s">
        <v>41</v>
      </c>
      <c r="F5536" t="s">
        <v>47</v>
      </c>
    </row>
    <row r="5537" spans="1:6" x14ac:dyDescent="0.25">
      <c r="A5537" t="str">
        <f t="shared" si="86"/>
        <v>XI_MD_GC_2</v>
      </c>
      <c r="B5537">
        <v>2</v>
      </c>
      <c r="C5537" t="s">
        <v>50</v>
      </c>
      <c r="D5537">
        <v>1.026E-3</v>
      </c>
      <c r="E5537" t="s">
        <v>41</v>
      </c>
      <c r="F5537" t="s">
        <v>47</v>
      </c>
    </row>
    <row r="5538" spans="1:6" x14ac:dyDescent="0.25">
      <c r="A5538" t="str">
        <f t="shared" si="86"/>
        <v>XI_MD_GC_4</v>
      </c>
      <c r="B5538">
        <v>4</v>
      </c>
      <c r="C5538" t="s">
        <v>50</v>
      </c>
      <c r="D5538">
        <v>2.0406999999999999E-3</v>
      </c>
      <c r="E5538" t="s">
        <v>41</v>
      </c>
      <c r="F5538" t="s">
        <v>47</v>
      </c>
    </row>
    <row r="5539" spans="1:6" x14ac:dyDescent="0.25">
      <c r="A5539" t="str">
        <f t="shared" si="86"/>
        <v>XI_MD_GC_6</v>
      </c>
      <c r="B5539">
        <v>6</v>
      </c>
      <c r="C5539" t="s">
        <v>50</v>
      </c>
      <c r="D5539">
        <v>3.3501999999999998E-3</v>
      </c>
      <c r="E5539" t="s">
        <v>41</v>
      </c>
      <c r="F5539" t="s">
        <v>47</v>
      </c>
    </row>
    <row r="5540" spans="1:6" x14ac:dyDescent="0.25">
      <c r="A5540" t="str">
        <f t="shared" si="86"/>
        <v>XI_MD_GC_8</v>
      </c>
      <c r="B5540">
        <v>8</v>
      </c>
      <c r="C5540" t="s">
        <v>50</v>
      </c>
      <c r="D5540">
        <v>4.8523000000000004E-3</v>
      </c>
      <c r="E5540" t="s">
        <v>41</v>
      </c>
      <c r="F5540" t="s">
        <v>47</v>
      </c>
    </row>
    <row r="5541" spans="1:6" x14ac:dyDescent="0.25">
      <c r="A5541" t="str">
        <f t="shared" si="86"/>
        <v>XI_MD_GC_10</v>
      </c>
      <c r="B5541">
        <v>10</v>
      </c>
      <c r="C5541" t="s">
        <v>50</v>
      </c>
      <c r="D5541">
        <v>6.0451000000000003E-3</v>
      </c>
      <c r="E5541" t="s">
        <v>41</v>
      </c>
      <c r="F5541" t="s">
        <v>47</v>
      </c>
    </row>
    <row r="5542" spans="1:6" x14ac:dyDescent="0.25">
      <c r="A5542" t="str">
        <f t="shared" si="86"/>
        <v>XI_MD_GC_12</v>
      </c>
      <c r="B5542">
        <v>12</v>
      </c>
      <c r="C5542" t="s">
        <v>50</v>
      </c>
      <c r="D5542">
        <v>7.2342999999999999E-3</v>
      </c>
      <c r="E5542" t="s">
        <v>41</v>
      </c>
      <c r="F5542" t="s">
        <v>47</v>
      </c>
    </row>
    <row r="5543" spans="1:6" x14ac:dyDescent="0.25">
      <c r="A5543" t="str">
        <f t="shared" si="86"/>
        <v>XI_MD_GC_14</v>
      </c>
      <c r="B5543">
        <v>14</v>
      </c>
      <c r="C5543" t="s">
        <v>50</v>
      </c>
      <c r="D5543">
        <v>8.5225000000000006E-3</v>
      </c>
      <c r="E5543" t="s">
        <v>41</v>
      </c>
      <c r="F5543" t="s">
        <v>47</v>
      </c>
    </row>
    <row r="5544" spans="1:6" x14ac:dyDescent="0.25">
      <c r="A5544" t="str">
        <f t="shared" si="86"/>
        <v>XI_MD_GC_16</v>
      </c>
      <c r="B5544">
        <v>16</v>
      </c>
      <c r="C5544" t="s">
        <v>50</v>
      </c>
      <c r="D5544">
        <v>9.5122999999999996E-3</v>
      </c>
      <c r="E5544" t="s">
        <v>41</v>
      </c>
      <c r="F5544" t="s">
        <v>47</v>
      </c>
    </row>
    <row r="5545" spans="1:6" x14ac:dyDescent="0.25">
      <c r="A5545" t="str">
        <f t="shared" si="86"/>
        <v>XI_MD_GC_18</v>
      </c>
      <c r="B5545">
        <v>18</v>
      </c>
      <c r="C5545" t="s">
        <v>50</v>
      </c>
      <c r="D5545">
        <v>1.05042E-2</v>
      </c>
      <c r="E5545" t="s">
        <v>41</v>
      </c>
      <c r="F5545" t="s">
        <v>47</v>
      </c>
    </row>
    <row r="5546" spans="1:6" x14ac:dyDescent="0.25">
      <c r="A5546" t="str">
        <f t="shared" si="86"/>
        <v>XI_MD_GC_20</v>
      </c>
      <c r="B5546">
        <v>20</v>
      </c>
      <c r="C5546" t="s">
        <v>50</v>
      </c>
      <c r="D5546">
        <v>1.14056E-2</v>
      </c>
      <c r="E5546" t="s">
        <v>41</v>
      </c>
      <c r="F5546" t="s">
        <v>47</v>
      </c>
    </row>
    <row r="5547" spans="1:6" x14ac:dyDescent="0.25">
      <c r="A5547" t="str">
        <f t="shared" si="86"/>
        <v>XI_MD_GC_22</v>
      </c>
      <c r="B5547">
        <v>22</v>
      </c>
      <c r="C5547" t="s">
        <v>50</v>
      </c>
      <c r="D5547">
        <v>1.23061E-2</v>
      </c>
      <c r="E5547" t="s">
        <v>41</v>
      </c>
      <c r="F5547" t="s">
        <v>47</v>
      </c>
    </row>
    <row r="5548" spans="1:6" x14ac:dyDescent="0.25">
      <c r="A5548" t="str">
        <f t="shared" si="86"/>
        <v>XI_MD_GC_24</v>
      </c>
      <c r="B5548">
        <v>24</v>
      </c>
      <c r="C5548" t="s">
        <v>50</v>
      </c>
      <c r="D5548">
        <v>1.31804E-2</v>
      </c>
      <c r="E5548" t="s">
        <v>41</v>
      </c>
      <c r="F5548" t="s">
        <v>47</v>
      </c>
    </row>
    <row r="5549" spans="1:6" x14ac:dyDescent="0.25">
      <c r="A5549" t="str">
        <f t="shared" si="86"/>
        <v>XI_MD_GC_26</v>
      </c>
      <c r="B5549">
        <v>26</v>
      </c>
      <c r="C5549" t="s">
        <v>50</v>
      </c>
      <c r="D5549">
        <v>1.4016000000000001E-2</v>
      </c>
      <c r="E5549" t="s">
        <v>41</v>
      </c>
      <c r="F5549" t="s">
        <v>47</v>
      </c>
    </row>
    <row r="5550" spans="1:6" x14ac:dyDescent="0.25">
      <c r="A5550" t="str">
        <f t="shared" si="86"/>
        <v>XI_MD_GC_28</v>
      </c>
      <c r="B5550">
        <v>28</v>
      </c>
      <c r="C5550" t="s">
        <v>50</v>
      </c>
      <c r="D5550">
        <v>1.48469E-2</v>
      </c>
      <c r="E5550" t="s">
        <v>41</v>
      </c>
      <c r="F5550" t="s">
        <v>47</v>
      </c>
    </row>
    <row r="5551" spans="1:6" x14ac:dyDescent="0.25">
      <c r="A5551" t="str">
        <f t="shared" si="86"/>
        <v>XI_MD_GC_30</v>
      </c>
      <c r="B5551">
        <v>30</v>
      </c>
      <c r="C5551" t="s">
        <v>50</v>
      </c>
      <c r="D5551">
        <v>1.5645699999999998E-2</v>
      </c>
      <c r="E5551" t="s">
        <v>41</v>
      </c>
      <c r="F5551" t="s">
        <v>47</v>
      </c>
    </row>
    <row r="5552" spans="1:6" x14ac:dyDescent="0.25">
      <c r="A5552" t="str">
        <f t="shared" si="86"/>
        <v>XI_MD_GC_32</v>
      </c>
      <c r="B5552">
        <v>32</v>
      </c>
      <c r="C5552" t="s">
        <v>50</v>
      </c>
      <c r="D5552">
        <v>1.63616E-2</v>
      </c>
      <c r="E5552" t="s">
        <v>41</v>
      </c>
      <c r="F5552" t="s">
        <v>47</v>
      </c>
    </row>
    <row r="5553" spans="1:6" x14ac:dyDescent="0.25">
      <c r="A5553" t="str">
        <f t="shared" si="86"/>
        <v>XI_MD_GC_34</v>
      </c>
      <c r="B5553">
        <v>34</v>
      </c>
      <c r="C5553" t="s">
        <v>50</v>
      </c>
      <c r="D5553">
        <v>1.7034299999999999E-2</v>
      </c>
      <c r="E5553" t="s">
        <v>41</v>
      </c>
      <c r="F5553" t="s">
        <v>47</v>
      </c>
    </row>
    <row r="5554" spans="1:6" x14ac:dyDescent="0.25">
      <c r="A5554" t="str">
        <f t="shared" si="86"/>
        <v>XI_MD_GC_36</v>
      </c>
      <c r="B5554">
        <v>36</v>
      </c>
      <c r="C5554" t="s">
        <v>50</v>
      </c>
      <c r="D5554">
        <v>1.76732E-2</v>
      </c>
      <c r="E5554" t="s">
        <v>41</v>
      </c>
      <c r="F5554" t="s">
        <v>47</v>
      </c>
    </row>
    <row r="5555" spans="1:6" x14ac:dyDescent="0.25">
      <c r="A5555" t="str">
        <f t="shared" si="86"/>
        <v>XI_MD_GC_38</v>
      </c>
      <c r="B5555">
        <v>38</v>
      </c>
      <c r="C5555" t="s">
        <v>50</v>
      </c>
      <c r="D5555">
        <v>1.8183499999999998E-2</v>
      </c>
      <c r="E5555" t="s">
        <v>41</v>
      </c>
      <c r="F5555" t="s">
        <v>47</v>
      </c>
    </row>
    <row r="5556" spans="1:6" x14ac:dyDescent="0.25">
      <c r="A5556" t="str">
        <f t="shared" si="86"/>
        <v>XI_MD_GC_40</v>
      </c>
      <c r="B5556">
        <v>40</v>
      </c>
      <c r="C5556" t="s">
        <v>50</v>
      </c>
      <c r="D5556">
        <v>1.8578000000000001E-2</v>
      </c>
      <c r="E5556" t="s">
        <v>41</v>
      </c>
      <c r="F5556" t="s">
        <v>47</v>
      </c>
    </row>
    <row r="5557" spans="1:6" x14ac:dyDescent="0.25">
      <c r="A5557" t="str">
        <f t="shared" si="86"/>
        <v>XI_MD_GC_42</v>
      </c>
      <c r="B5557">
        <v>42</v>
      </c>
      <c r="C5557" t="s">
        <v>50</v>
      </c>
      <c r="D5557">
        <v>1.8952199999999999E-2</v>
      </c>
      <c r="E5557" t="s">
        <v>41</v>
      </c>
      <c r="F5557" t="s">
        <v>47</v>
      </c>
    </row>
    <row r="5558" spans="1:6" x14ac:dyDescent="0.25">
      <c r="A5558" t="str">
        <f t="shared" si="86"/>
        <v>XI_MD_GC_44</v>
      </c>
      <c r="B5558">
        <v>44</v>
      </c>
      <c r="C5558" t="s">
        <v>50</v>
      </c>
      <c r="D5558">
        <v>1.9227600000000001E-2</v>
      </c>
      <c r="E5558" t="s">
        <v>41</v>
      </c>
      <c r="F5558" t="s">
        <v>47</v>
      </c>
    </row>
    <row r="5559" spans="1:6" x14ac:dyDescent="0.25">
      <c r="A5559" t="str">
        <f t="shared" si="86"/>
        <v>XI_MD_GC_46</v>
      </c>
      <c r="B5559">
        <v>46</v>
      </c>
      <c r="C5559" t="s">
        <v>50</v>
      </c>
      <c r="D5559">
        <v>1.9380100000000001E-2</v>
      </c>
      <c r="E5559" t="s">
        <v>41</v>
      </c>
      <c r="F5559" t="s">
        <v>47</v>
      </c>
    </row>
    <row r="5560" spans="1:6" x14ac:dyDescent="0.25">
      <c r="A5560" t="str">
        <f t="shared" si="86"/>
        <v>XI_MD_GC_48</v>
      </c>
      <c r="B5560">
        <v>48</v>
      </c>
      <c r="C5560" t="s">
        <v>50</v>
      </c>
      <c r="D5560">
        <v>1.9385300000000001E-2</v>
      </c>
      <c r="E5560" t="s">
        <v>41</v>
      </c>
      <c r="F5560" t="s">
        <v>47</v>
      </c>
    </row>
    <row r="5561" spans="1:6" x14ac:dyDescent="0.25">
      <c r="A5561" t="str">
        <f t="shared" si="86"/>
        <v>XI_MD_GC_50</v>
      </c>
      <c r="B5561">
        <v>50</v>
      </c>
      <c r="C5561" t="s">
        <v>50</v>
      </c>
      <c r="D5561">
        <v>1.9278400000000001E-2</v>
      </c>
      <c r="E5561" t="s">
        <v>41</v>
      </c>
      <c r="F5561" t="s">
        <v>47</v>
      </c>
    </row>
    <row r="5562" spans="1:6" x14ac:dyDescent="0.25">
      <c r="A5562" t="str">
        <f t="shared" si="86"/>
        <v>XI_MD_GC_52</v>
      </c>
      <c r="B5562">
        <v>52</v>
      </c>
      <c r="C5562" t="s">
        <v>50</v>
      </c>
      <c r="D5562">
        <v>1.9060299999999999E-2</v>
      </c>
      <c r="E5562" t="s">
        <v>41</v>
      </c>
      <c r="F5562" t="s">
        <v>47</v>
      </c>
    </row>
    <row r="5563" spans="1:6" x14ac:dyDescent="0.25">
      <c r="A5563" t="str">
        <f t="shared" si="86"/>
        <v>XI_MD_GC_54</v>
      </c>
      <c r="B5563">
        <v>54</v>
      </c>
      <c r="C5563" t="s">
        <v>50</v>
      </c>
      <c r="D5563">
        <v>1.87464E-2</v>
      </c>
      <c r="E5563" t="s">
        <v>41</v>
      </c>
      <c r="F5563" t="s">
        <v>47</v>
      </c>
    </row>
    <row r="5564" spans="1:6" x14ac:dyDescent="0.25">
      <c r="A5564" t="str">
        <f t="shared" si="86"/>
        <v>XI_MD_GC_56</v>
      </c>
      <c r="B5564">
        <v>56</v>
      </c>
      <c r="C5564" t="s">
        <v>50</v>
      </c>
      <c r="D5564">
        <v>1.83795E-2</v>
      </c>
      <c r="E5564" t="s">
        <v>41</v>
      </c>
      <c r="F5564" t="s">
        <v>47</v>
      </c>
    </row>
    <row r="5565" spans="1:6" x14ac:dyDescent="0.25">
      <c r="A5565" t="str">
        <f t="shared" si="86"/>
        <v>XI_MD_GC_58</v>
      </c>
      <c r="B5565">
        <v>58</v>
      </c>
      <c r="C5565" t="s">
        <v>50</v>
      </c>
      <c r="D5565">
        <v>1.7910800000000001E-2</v>
      </c>
      <c r="E5565" t="s">
        <v>41</v>
      </c>
      <c r="F5565" t="s">
        <v>47</v>
      </c>
    </row>
    <row r="5566" spans="1:6" x14ac:dyDescent="0.25">
      <c r="A5566" t="str">
        <f t="shared" si="86"/>
        <v>XI_MD_GC_60</v>
      </c>
      <c r="B5566">
        <v>60</v>
      </c>
      <c r="C5566" t="s">
        <v>50</v>
      </c>
      <c r="D5566">
        <v>1.7382000000000002E-2</v>
      </c>
      <c r="E5566" t="s">
        <v>41</v>
      </c>
      <c r="F5566" t="s">
        <v>47</v>
      </c>
    </row>
    <row r="5567" spans="1:6" x14ac:dyDescent="0.25">
      <c r="A5567" t="str">
        <f t="shared" si="86"/>
        <v>XI_MD_GC_62</v>
      </c>
      <c r="B5567">
        <v>62</v>
      </c>
      <c r="C5567" t="s">
        <v>50</v>
      </c>
      <c r="D5567">
        <v>1.6766099999999999E-2</v>
      </c>
      <c r="E5567" t="s">
        <v>41</v>
      </c>
      <c r="F5567" t="s">
        <v>47</v>
      </c>
    </row>
    <row r="5568" spans="1:6" x14ac:dyDescent="0.25">
      <c r="A5568" t="str">
        <f t="shared" si="86"/>
        <v>XI_MD_GC_64</v>
      </c>
      <c r="B5568">
        <v>64</v>
      </c>
      <c r="C5568" t="s">
        <v>50</v>
      </c>
      <c r="D5568">
        <v>1.6103800000000001E-2</v>
      </c>
      <c r="E5568" t="s">
        <v>41</v>
      </c>
      <c r="F5568" t="s">
        <v>47</v>
      </c>
    </row>
    <row r="5569" spans="1:6" x14ac:dyDescent="0.25">
      <c r="A5569" t="str">
        <f t="shared" si="86"/>
        <v>XI_MD_GC_66</v>
      </c>
      <c r="B5569">
        <v>66</v>
      </c>
      <c r="C5569" t="s">
        <v>50</v>
      </c>
      <c r="D5569">
        <v>1.5425100000000001E-2</v>
      </c>
      <c r="E5569" t="s">
        <v>41</v>
      </c>
      <c r="F5569" t="s">
        <v>47</v>
      </c>
    </row>
    <row r="5570" spans="1:6" x14ac:dyDescent="0.25">
      <c r="A5570" t="str">
        <f t="shared" ref="A5570:A5633" si="87">C5570&amp;"_"&amp;E5570&amp;"_"&amp;B5570</f>
        <v>XI_MD_GC_68</v>
      </c>
      <c r="B5570">
        <v>68</v>
      </c>
      <c r="C5570" t="s">
        <v>50</v>
      </c>
      <c r="D5570">
        <v>1.4715900000000001E-2</v>
      </c>
      <c r="E5570" t="s">
        <v>41</v>
      </c>
      <c r="F5570" t="s">
        <v>47</v>
      </c>
    </row>
    <row r="5571" spans="1:6" x14ac:dyDescent="0.25">
      <c r="A5571" t="str">
        <f t="shared" si="87"/>
        <v>XI_MD_GC_70</v>
      </c>
      <c r="B5571">
        <v>70</v>
      </c>
      <c r="C5571" t="s">
        <v>50</v>
      </c>
      <c r="D5571">
        <v>1.39747E-2</v>
      </c>
      <c r="E5571" t="s">
        <v>41</v>
      </c>
      <c r="F5571" t="s">
        <v>47</v>
      </c>
    </row>
    <row r="5572" spans="1:6" x14ac:dyDescent="0.25">
      <c r="A5572" t="str">
        <f t="shared" si="87"/>
        <v>XI_MD_GC_72</v>
      </c>
      <c r="B5572">
        <v>72</v>
      </c>
      <c r="C5572" t="s">
        <v>50</v>
      </c>
      <c r="D5572">
        <v>1.32277E-2</v>
      </c>
      <c r="E5572" t="s">
        <v>41</v>
      </c>
      <c r="F5572" t="s">
        <v>47</v>
      </c>
    </row>
    <row r="5573" spans="1:6" x14ac:dyDescent="0.25">
      <c r="A5573" t="str">
        <f t="shared" si="87"/>
        <v>XI_MD_GC_74</v>
      </c>
      <c r="B5573">
        <v>74</v>
      </c>
      <c r="C5573" t="s">
        <v>50</v>
      </c>
      <c r="D5573">
        <v>1.2501999999999999E-2</v>
      </c>
      <c r="E5573" t="s">
        <v>41</v>
      </c>
      <c r="F5573" t="s">
        <v>47</v>
      </c>
    </row>
    <row r="5574" spans="1:6" x14ac:dyDescent="0.25">
      <c r="A5574" t="str">
        <f t="shared" si="87"/>
        <v>XI_MD_GC_76</v>
      </c>
      <c r="B5574">
        <v>76</v>
      </c>
      <c r="C5574" t="s">
        <v>50</v>
      </c>
      <c r="D5574">
        <v>1.17792E-2</v>
      </c>
      <c r="E5574" t="s">
        <v>41</v>
      </c>
      <c r="F5574" t="s">
        <v>47</v>
      </c>
    </row>
    <row r="5575" spans="1:6" x14ac:dyDescent="0.25">
      <c r="A5575" t="str">
        <f t="shared" si="87"/>
        <v>XI_MD_GC_78</v>
      </c>
      <c r="B5575">
        <v>78</v>
      </c>
      <c r="C5575" t="s">
        <v>50</v>
      </c>
      <c r="D5575">
        <v>1.10782E-2</v>
      </c>
      <c r="E5575" t="s">
        <v>41</v>
      </c>
      <c r="F5575" t="s">
        <v>47</v>
      </c>
    </row>
    <row r="5576" spans="1:6" x14ac:dyDescent="0.25">
      <c r="A5576" t="str">
        <f t="shared" si="87"/>
        <v>XI_MD_GC_80</v>
      </c>
      <c r="B5576">
        <v>80</v>
      </c>
      <c r="C5576" t="s">
        <v>50</v>
      </c>
      <c r="D5576">
        <v>1.04317E-2</v>
      </c>
      <c r="E5576" t="s">
        <v>41</v>
      </c>
      <c r="F5576" t="s">
        <v>47</v>
      </c>
    </row>
    <row r="5577" spans="1:6" x14ac:dyDescent="0.25">
      <c r="A5577" t="str">
        <f t="shared" si="87"/>
        <v>XI_MD_GC_82</v>
      </c>
      <c r="B5577">
        <v>82</v>
      </c>
      <c r="C5577" t="s">
        <v>50</v>
      </c>
      <c r="D5577">
        <v>9.8324999999999992E-3</v>
      </c>
      <c r="E5577" t="s">
        <v>41</v>
      </c>
      <c r="F5577" t="s">
        <v>47</v>
      </c>
    </row>
    <row r="5578" spans="1:6" x14ac:dyDescent="0.25">
      <c r="A5578" t="str">
        <f t="shared" si="87"/>
        <v>XI_MD_GC_84</v>
      </c>
      <c r="B5578">
        <v>84</v>
      </c>
      <c r="C5578" t="s">
        <v>50</v>
      </c>
      <c r="D5578">
        <v>9.2388000000000001E-3</v>
      </c>
      <c r="E5578" t="s">
        <v>41</v>
      </c>
      <c r="F5578" t="s">
        <v>47</v>
      </c>
    </row>
    <row r="5579" spans="1:6" x14ac:dyDescent="0.25">
      <c r="A5579" t="str">
        <f t="shared" si="87"/>
        <v>XI_MD_GC_86</v>
      </c>
      <c r="B5579">
        <v>86</v>
      </c>
      <c r="C5579" t="s">
        <v>50</v>
      </c>
      <c r="D5579">
        <v>8.6803000000000002E-3</v>
      </c>
      <c r="E5579" t="s">
        <v>41</v>
      </c>
      <c r="F5579" t="s">
        <v>47</v>
      </c>
    </row>
    <row r="5580" spans="1:6" x14ac:dyDescent="0.25">
      <c r="A5580" t="str">
        <f t="shared" si="87"/>
        <v>XI_MD_GC_88</v>
      </c>
      <c r="B5580">
        <v>88</v>
      </c>
      <c r="C5580" t="s">
        <v>50</v>
      </c>
      <c r="D5580">
        <v>8.1417999999999994E-3</v>
      </c>
      <c r="E5580" t="s">
        <v>41</v>
      </c>
      <c r="F5580" t="s">
        <v>47</v>
      </c>
    </row>
    <row r="5581" spans="1:6" x14ac:dyDescent="0.25">
      <c r="A5581" t="str">
        <f t="shared" si="87"/>
        <v>XI_MD_GC_90</v>
      </c>
      <c r="B5581">
        <v>90</v>
      </c>
      <c r="C5581" t="s">
        <v>50</v>
      </c>
      <c r="D5581">
        <v>7.6555E-3</v>
      </c>
      <c r="E5581" t="s">
        <v>41</v>
      </c>
      <c r="F5581" t="s">
        <v>47</v>
      </c>
    </row>
    <row r="5582" spans="1:6" x14ac:dyDescent="0.25">
      <c r="A5582" t="str">
        <f t="shared" si="87"/>
        <v>XI_MD_GC_92</v>
      </c>
      <c r="B5582">
        <v>92</v>
      </c>
      <c r="C5582" t="s">
        <v>50</v>
      </c>
      <c r="D5582">
        <v>7.2148000000000004E-3</v>
      </c>
      <c r="E5582" t="s">
        <v>41</v>
      </c>
      <c r="F5582" t="s">
        <v>47</v>
      </c>
    </row>
    <row r="5583" spans="1:6" x14ac:dyDescent="0.25">
      <c r="A5583" t="str">
        <f t="shared" si="87"/>
        <v>XI_MD_GC_94</v>
      </c>
      <c r="B5583">
        <v>94</v>
      </c>
      <c r="C5583" t="s">
        <v>50</v>
      </c>
      <c r="D5583">
        <v>6.8244999999999998E-3</v>
      </c>
      <c r="E5583" t="s">
        <v>41</v>
      </c>
      <c r="F5583" t="s">
        <v>47</v>
      </c>
    </row>
    <row r="5584" spans="1:6" x14ac:dyDescent="0.25">
      <c r="A5584" t="str">
        <f t="shared" si="87"/>
        <v>XI_MD_GC_96</v>
      </c>
      <c r="B5584">
        <v>96</v>
      </c>
      <c r="C5584" t="s">
        <v>50</v>
      </c>
      <c r="D5584">
        <v>6.4865000000000001E-3</v>
      </c>
      <c r="E5584" t="s">
        <v>41</v>
      </c>
      <c r="F5584" t="s">
        <v>47</v>
      </c>
    </row>
    <row r="5585" spans="1:6" x14ac:dyDescent="0.25">
      <c r="A5585" t="str">
        <f t="shared" si="87"/>
        <v>XI_MD_GC_98</v>
      </c>
      <c r="B5585">
        <v>98</v>
      </c>
      <c r="C5585" t="s">
        <v>50</v>
      </c>
      <c r="D5585">
        <v>6.1755999999999998E-3</v>
      </c>
      <c r="E5585" t="s">
        <v>41</v>
      </c>
      <c r="F5585" t="s">
        <v>47</v>
      </c>
    </row>
    <row r="5586" spans="1:6" x14ac:dyDescent="0.25">
      <c r="A5586" t="str">
        <f t="shared" si="87"/>
        <v>XI_MD_GC_100</v>
      </c>
      <c r="B5586">
        <v>100</v>
      </c>
      <c r="C5586" t="s">
        <v>50</v>
      </c>
      <c r="D5586">
        <v>5.9232E-3</v>
      </c>
      <c r="E5586" t="s">
        <v>41</v>
      </c>
      <c r="F5586" t="s">
        <v>47</v>
      </c>
    </row>
    <row r="5587" spans="1:6" x14ac:dyDescent="0.25">
      <c r="A5587" t="str">
        <f t="shared" si="87"/>
        <v>XI_MD_GC_102</v>
      </c>
      <c r="B5587">
        <v>102</v>
      </c>
      <c r="C5587" t="s">
        <v>50</v>
      </c>
      <c r="D5587">
        <v>5.7083000000000004E-3</v>
      </c>
      <c r="E5587" t="s">
        <v>41</v>
      </c>
      <c r="F5587" t="s">
        <v>47</v>
      </c>
    </row>
    <row r="5588" spans="1:6" x14ac:dyDescent="0.25">
      <c r="A5588" t="str">
        <f t="shared" si="87"/>
        <v>XI_MD_GC_104</v>
      </c>
      <c r="B5588">
        <v>104</v>
      </c>
      <c r="C5588" t="s">
        <v>50</v>
      </c>
      <c r="D5588">
        <v>5.5573000000000003E-3</v>
      </c>
      <c r="E5588" t="s">
        <v>41</v>
      </c>
      <c r="F5588" t="s">
        <v>47</v>
      </c>
    </row>
    <row r="5589" spans="1:6" x14ac:dyDescent="0.25">
      <c r="A5589" t="str">
        <f t="shared" si="87"/>
        <v>XI_MD_GC_106</v>
      </c>
      <c r="B5589">
        <v>106</v>
      </c>
      <c r="C5589" t="s">
        <v>50</v>
      </c>
      <c r="D5589">
        <v>5.4389E-3</v>
      </c>
      <c r="E5589" t="s">
        <v>41</v>
      </c>
      <c r="F5589" t="s">
        <v>47</v>
      </c>
    </row>
    <row r="5590" spans="1:6" x14ac:dyDescent="0.25">
      <c r="A5590" t="str">
        <f t="shared" si="87"/>
        <v>XI_MD_GC_108</v>
      </c>
      <c r="B5590">
        <v>108</v>
      </c>
      <c r="C5590" t="s">
        <v>50</v>
      </c>
      <c r="D5590">
        <v>5.3591000000000003E-3</v>
      </c>
      <c r="E5590" t="s">
        <v>41</v>
      </c>
      <c r="F5590" t="s">
        <v>47</v>
      </c>
    </row>
    <row r="5591" spans="1:6" x14ac:dyDescent="0.25">
      <c r="A5591" t="str">
        <f t="shared" si="87"/>
        <v>XI_MD_GC_110</v>
      </c>
      <c r="B5591">
        <v>110</v>
      </c>
      <c r="C5591" t="s">
        <v>50</v>
      </c>
      <c r="D5591">
        <v>5.3035000000000001E-3</v>
      </c>
      <c r="E5591" t="s">
        <v>41</v>
      </c>
      <c r="F5591" t="s">
        <v>47</v>
      </c>
    </row>
    <row r="5592" spans="1:6" x14ac:dyDescent="0.25">
      <c r="A5592" t="str">
        <f t="shared" si="87"/>
        <v>XI_MD_GC_112</v>
      </c>
      <c r="B5592">
        <v>112</v>
      </c>
      <c r="C5592" t="s">
        <v>50</v>
      </c>
      <c r="D5592">
        <v>5.2941999999999998E-3</v>
      </c>
      <c r="E5592" t="s">
        <v>41</v>
      </c>
      <c r="F5592" t="s">
        <v>47</v>
      </c>
    </row>
    <row r="5593" spans="1:6" x14ac:dyDescent="0.25">
      <c r="A5593" t="str">
        <f t="shared" si="87"/>
        <v>XI_MD_GC_114</v>
      </c>
      <c r="B5593">
        <v>114</v>
      </c>
      <c r="C5593" t="s">
        <v>50</v>
      </c>
      <c r="D5593">
        <v>5.3382999999999998E-3</v>
      </c>
      <c r="E5593" t="s">
        <v>41</v>
      </c>
      <c r="F5593" t="s">
        <v>47</v>
      </c>
    </row>
    <row r="5594" spans="1:6" x14ac:dyDescent="0.25">
      <c r="A5594" t="str">
        <f t="shared" si="87"/>
        <v>XI_MD_GC_116</v>
      </c>
      <c r="B5594">
        <v>116</v>
      </c>
      <c r="C5594" t="s">
        <v>50</v>
      </c>
      <c r="D5594">
        <v>5.391E-3</v>
      </c>
      <c r="E5594" t="s">
        <v>41</v>
      </c>
      <c r="F5594" t="s">
        <v>47</v>
      </c>
    </row>
    <row r="5595" spans="1:6" x14ac:dyDescent="0.25">
      <c r="A5595" t="str">
        <f t="shared" si="87"/>
        <v>XI_MD_GC_118</v>
      </c>
      <c r="B5595">
        <v>118</v>
      </c>
      <c r="C5595" t="s">
        <v>50</v>
      </c>
      <c r="D5595">
        <v>5.4514999999999997E-3</v>
      </c>
      <c r="E5595" t="s">
        <v>41</v>
      </c>
      <c r="F5595" t="s">
        <v>47</v>
      </c>
    </row>
    <row r="5596" spans="1:6" x14ac:dyDescent="0.25">
      <c r="A5596" t="str">
        <f t="shared" si="87"/>
        <v>XI_MD_GC_120</v>
      </c>
      <c r="B5596">
        <v>120</v>
      </c>
      <c r="C5596" t="s">
        <v>50</v>
      </c>
      <c r="D5596">
        <v>5.5247999999999998E-3</v>
      </c>
      <c r="E5596" t="s">
        <v>41</v>
      </c>
      <c r="F5596" t="s">
        <v>47</v>
      </c>
    </row>
    <row r="5597" spans="1:6" x14ac:dyDescent="0.25">
      <c r="A5597" t="str">
        <f t="shared" si="87"/>
        <v>XI_MD_GC_122</v>
      </c>
      <c r="B5597">
        <v>122</v>
      </c>
      <c r="C5597" t="s">
        <v>50</v>
      </c>
      <c r="D5597">
        <v>5.5979999999999997E-3</v>
      </c>
      <c r="E5597" t="s">
        <v>41</v>
      </c>
      <c r="F5597" t="s">
        <v>47</v>
      </c>
    </row>
    <row r="5598" spans="1:6" x14ac:dyDescent="0.25">
      <c r="A5598" t="str">
        <f t="shared" si="87"/>
        <v>XI_MD_GC_124</v>
      </c>
      <c r="B5598">
        <v>124</v>
      </c>
      <c r="C5598" t="s">
        <v>50</v>
      </c>
      <c r="D5598">
        <v>5.6779999999999999E-3</v>
      </c>
      <c r="E5598" t="s">
        <v>41</v>
      </c>
      <c r="F5598" t="s">
        <v>47</v>
      </c>
    </row>
    <row r="5599" spans="1:6" x14ac:dyDescent="0.25">
      <c r="A5599" t="str">
        <f t="shared" si="87"/>
        <v>XI_MD_GC_126</v>
      </c>
      <c r="B5599">
        <v>126</v>
      </c>
      <c r="C5599" t="s">
        <v>50</v>
      </c>
      <c r="D5599">
        <v>5.7666999999999996E-3</v>
      </c>
      <c r="E5599" t="s">
        <v>41</v>
      </c>
      <c r="F5599" t="s">
        <v>47</v>
      </c>
    </row>
    <row r="5600" spans="1:6" x14ac:dyDescent="0.25">
      <c r="A5600" t="str">
        <f t="shared" si="87"/>
        <v>XI_MD_GC_128</v>
      </c>
      <c r="B5600">
        <v>128</v>
      </c>
      <c r="C5600" t="s">
        <v>50</v>
      </c>
      <c r="D5600">
        <v>5.8573000000000002E-3</v>
      </c>
      <c r="E5600" t="s">
        <v>41</v>
      </c>
      <c r="F5600" t="s">
        <v>47</v>
      </c>
    </row>
    <row r="5601" spans="1:6" x14ac:dyDescent="0.25">
      <c r="A5601" t="str">
        <f t="shared" si="87"/>
        <v>XI_MD_GC_130</v>
      </c>
      <c r="B5601">
        <v>130</v>
      </c>
      <c r="C5601" t="s">
        <v>50</v>
      </c>
      <c r="D5601">
        <v>5.9677999999999997E-3</v>
      </c>
      <c r="E5601" t="s">
        <v>41</v>
      </c>
      <c r="F5601" t="s">
        <v>47</v>
      </c>
    </row>
    <row r="5602" spans="1:6" x14ac:dyDescent="0.25">
      <c r="A5602" t="str">
        <f t="shared" si="87"/>
        <v>XI_MD_GC_132</v>
      </c>
      <c r="B5602">
        <v>132</v>
      </c>
      <c r="C5602" t="s">
        <v>50</v>
      </c>
      <c r="D5602">
        <v>6.0853000000000001E-3</v>
      </c>
      <c r="E5602" t="s">
        <v>41</v>
      </c>
      <c r="F5602" t="s">
        <v>47</v>
      </c>
    </row>
    <row r="5603" spans="1:6" x14ac:dyDescent="0.25">
      <c r="A5603" t="str">
        <f t="shared" si="87"/>
        <v>XI_MD_GC_134</v>
      </c>
      <c r="B5603">
        <v>134</v>
      </c>
      <c r="C5603" t="s">
        <v>50</v>
      </c>
      <c r="D5603">
        <v>6.1986999999999997E-3</v>
      </c>
      <c r="E5603" t="s">
        <v>41</v>
      </c>
      <c r="F5603" t="s">
        <v>47</v>
      </c>
    </row>
    <row r="5604" spans="1:6" x14ac:dyDescent="0.25">
      <c r="A5604" t="str">
        <f t="shared" si="87"/>
        <v>XI_MD_GC_136</v>
      </c>
      <c r="B5604">
        <v>136</v>
      </c>
      <c r="C5604" t="s">
        <v>50</v>
      </c>
      <c r="D5604">
        <v>6.3090000000000004E-3</v>
      </c>
      <c r="E5604" t="s">
        <v>41</v>
      </c>
      <c r="F5604" t="s">
        <v>47</v>
      </c>
    </row>
    <row r="5605" spans="1:6" x14ac:dyDescent="0.25">
      <c r="A5605" t="str">
        <f t="shared" si="87"/>
        <v>XI_MD_GC_138</v>
      </c>
      <c r="B5605">
        <v>138</v>
      </c>
      <c r="C5605" t="s">
        <v>50</v>
      </c>
      <c r="D5605">
        <v>6.4021E-3</v>
      </c>
      <c r="E5605" t="s">
        <v>41</v>
      </c>
      <c r="F5605" t="s">
        <v>47</v>
      </c>
    </row>
    <row r="5606" spans="1:6" x14ac:dyDescent="0.25">
      <c r="A5606" t="str">
        <f t="shared" si="87"/>
        <v>XI_MD_GC_140</v>
      </c>
      <c r="B5606">
        <v>140</v>
      </c>
      <c r="C5606" t="s">
        <v>50</v>
      </c>
      <c r="D5606">
        <v>6.4844999999999998E-3</v>
      </c>
      <c r="E5606" t="s">
        <v>41</v>
      </c>
      <c r="F5606" t="s">
        <v>47</v>
      </c>
    </row>
    <row r="5607" spans="1:6" x14ac:dyDescent="0.25">
      <c r="A5607" t="str">
        <f t="shared" si="87"/>
        <v>XI_MD_GC_142</v>
      </c>
      <c r="B5607">
        <v>142</v>
      </c>
      <c r="C5607" t="s">
        <v>50</v>
      </c>
      <c r="D5607">
        <v>6.5500999999999997E-3</v>
      </c>
      <c r="E5607" t="s">
        <v>41</v>
      </c>
      <c r="F5607" t="s">
        <v>47</v>
      </c>
    </row>
    <row r="5608" spans="1:6" x14ac:dyDescent="0.25">
      <c r="A5608" t="str">
        <f t="shared" si="87"/>
        <v>XI_MD_GC_144</v>
      </c>
      <c r="B5608">
        <v>144</v>
      </c>
      <c r="C5608" t="s">
        <v>50</v>
      </c>
      <c r="D5608">
        <v>6.5982999999999997E-3</v>
      </c>
      <c r="E5608" t="s">
        <v>41</v>
      </c>
      <c r="F5608" t="s">
        <v>47</v>
      </c>
    </row>
    <row r="5609" spans="1:6" x14ac:dyDescent="0.25">
      <c r="A5609" t="str">
        <f t="shared" si="87"/>
        <v>XI_MD_GC_146</v>
      </c>
      <c r="B5609">
        <v>146</v>
      </c>
      <c r="C5609" t="s">
        <v>50</v>
      </c>
      <c r="D5609">
        <v>6.6030000000000004E-3</v>
      </c>
      <c r="E5609" t="s">
        <v>41</v>
      </c>
      <c r="F5609" t="s">
        <v>47</v>
      </c>
    </row>
    <row r="5610" spans="1:6" x14ac:dyDescent="0.25">
      <c r="A5610" t="str">
        <f t="shared" si="87"/>
        <v>XI_MD_GC_148</v>
      </c>
      <c r="B5610">
        <v>148</v>
      </c>
      <c r="C5610" t="s">
        <v>50</v>
      </c>
      <c r="D5610">
        <v>6.6039000000000002E-3</v>
      </c>
      <c r="E5610" t="s">
        <v>41</v>
      </c>
      <c r="F5610" t="s">
        <v>47</v>
      </c>
    </row>
    <row r="5611" spans="1:6" x14ac:dyDescent="0.25">
      <c r="A5611" t="str">
        <f t="shared" si="87"/>
        <v>XI_MD_GC_150</v>
      </c>
      <c r="B5611">
        <v>150</v>
      </c>
      <c r="C5611" t="s">
        <v>50</v>
      </c>
      <c r="D5611">
        <v>6.5558999999999999E-3</v>
      </c>
      <c r="E5611" t="s">
        <v>41</v>
      </c>
      <c r="F5611" t="s">
        <v>47</v>
      </c>
    </row>
    <row r="5612" spans="1:6" x14ac:dyDescent="0.25">
      <c r="A5612" t="str">
        <f t="shared" si="87"/>
        <v>XI_MD_GC_152</v>
      </c>
      <c r="B5612">
        <v>152</v>
      </c>
      <c r="C5612" t="s">
        <v>50</v>
      </c>
      <c r="D5612">
        <v>6.4938000000000001E-3</v>
      </c>
      <c r="E5612" t="s">
        <v>41</v>
      </c>
      <c r="F5612" t="s">
        <v>47</v>
      </c>
    </row>
    <row r="5613" spans="1:6" x14ac:dyDescent="0.25">
      <c r="A5613" t="str">
        <f t="shared" si="87"/>
        <v>XI_MD_GC_154</v>
      </c>
      <c r="B5613">
        <v>154</v>
      </c>
      <c r="C5613" t="s">
        <v>50</v>
      </c>
      <c r="D5613">
        <v>6.3810000000000004E-3</v>
      </c>
      <c r="E5613" t="s">
        <v>41</v>
      </c>
      <c r="F5613" t="s">
        <v>47</v>
      </c>
    </row>
    <row r="5614" spans="1:6" x14ac:dyDescent="0.25">
      <c r="A5614" t="str">
        <f t="shared" si="87"/>
        <v>XI_MD_GC_156</v>
      </c>
      <c r="B5614">
        <v>156</v>
      </c>
      <c r="C5614" t="s">
        <v>50</v>
      </c>
      <c r="D5614">
        <v>6.1809999999999999E-3</v>
      </c>
      <c r="E5614" t="s">
        <v>41</v>
      </c>
      <c r="F5614" t="s">
        <v>47</v>
      </c>
    </row>
    <row r="5615" spans="1:6" x14ac:dyDescent="0.25">
      <c r="A5615" t="str">
        <f t="shared" si="87"/>
        <v>XI_MD_GC_158</v>
      </c>
      <c r="B5615">
        <v>158</v>
      </c>
      <c r="C5615" t="s">
        <v>50</v>
      </c>
      <c r="D5615">
        <v>5.9683000000000002E-3</v>
      </c>
      <c r="E5615" t="s">
        <v>41</v>
      </c>
      <c r="F5615" t="s">
        <v>47</v>
      </c>
    </row>
    <row r="5616" spans="1:6" x14ac:dyDescent="0.25">
      <c r="A5616" t="str">
        <f t="shared" si="87"/>
        <v>XI_MD_GC_160</v>
      </c>
      <c r="B5616">
        <v>160</v>
      </c>
      <c r="C5616" t="s">
        <v>50</v>
      </c>
      <c r="D5616">
        <v>5.7575999999999999E-3</v>
      </c>
      <c r="E5616" t="s">
        <v>41</v>
      </c>
      <c r="F5616" t="s">
        <v>47</v>
      </c>
    </row>
    <row r="5617" spans="1:6" x14ac:dyDescent="0.25">
      <c r="A5617" t="str">
        <f t="shared" si="87"/>
        <v>XI_MD_GC_162</v>
      </c>
      <c r="B5617">
        <v>162</v>
      </c>
      <c r="C5617" t="s">
        <v>50</v>
      </c>
      <c r="D5617">
        <v>5.5056000000000003E-3</v>
      </c>
      <c r="E5617" t="s">
        <v>41</v>
      </c>
      <c r="F5617" t="s">
        <v>47</v>
      </c>
    </row>
    <row r="5618" spans="1:6" x14ac:dyDescent="0.25">
      <c r="A5618" t="str">
        <f t="shared" si="87"/>
        <v>XI_MD_GC_164</v>
      </c>
      <c r="B5618">
        <v>164</v>
      </c>
      <c r="C5618" t="s">
        <v>50</v>
      </c>
      <c r="D5618">
        <v>5.2548999999999998E-3</v>
      </c>
      <c r="E5618" t="s">
        <v>41</v>
      </c>
      <c r="F5618" t="s">
        <v>47</v>
      </c>
    </row>
    <row r="5619" spans="1:6" x14ac:dyDescent="0.25">
      <c r="A5619" t="str">
        <f t="shared" si="87"/>
        <v>XI_MD_GC_166</v>
      </c>
      <c r="B5619">
        <v>166</v>
      </c>
      <c r="C5619" t="s">
        <v>50</v>
      </c>
      <c r="D5619">
        <v>4.9947999999999998E-3</v>
      </c>
      <c r="E5619" t="s">
        <v>41</v>
      </c>
      <c r="F5619" t="s">
        <v>47</v>
      </c>
    </row>
    <row r="5620" spans="1:6" x14ac:dyDescent="0.25">
      <c r="A5620" t="str">
        <f t="shared" si="87"/>
        <v>XI_MD_GC_168</v>
      </c>
      <c r="B5620">
        <v>168</v>
      </c>
      <c r="C5620" t="s">
        <v>50</v>
      </c>
      <c r="D5620">
        <v>4.7269E-3</v>
      </c>
      <c r="E5620" t="s">
        <v>41</v>
      </c>
      <c r="F5620" t="s">
        <v>47</v>
      </c>
    </row>
    <row r="5621" spans="1:6" x14ac:dyDescent="0.25">
      <c r="A5621" t="str">
        <f t="shared" si="87"/>
        <v>XI_MD_GC_170</v>
      </c>
      <c r="B5621">
        <v>170</v>
      </c>
      <c r="C5621" t="s">
        <v>50</v>
      </c>
      <c r="D5621">
        <v>4.4678000000000001E-3</v>
      </c>
      <c r="E5621" t="s">
        <v>41</v>
      </c>
      <c r="F5621" t="s">
        <v>47</v>
      </c>
    </row>
    <row r="5622" spans="1:6" x14ac:dyDescent="0.25">
      <c r="A5622" t="str">
        <f t="shared" si="87"/>
        <v>XI_MD_GC_172</v>
      </c>
      <c r="B5622">
        <v>172</v>
      </c>
      <c r="C5622" t="s">
        <v>50</v>
      </c>
      <c r="D5622">
        <v>4.2144000000000001E-3</v>
      </c>
      <c r="E5622" t="s">
        <v>41</v>
      </c>
      <c r="F5622" t="s">
        <v>47</v>
      </c>
    </row>
    <row r="5623" spans="1:6" x14ac:dyDescent="0.25">
      <c r="A5623" t="str">
        <f t="shared" si="87"/>
        <v>XI_MD_GC_174</v>
      </c>
      <c r="B5623">
        <v>174</v>
      </c>
      <c r="C5623" t="s">
        <v>50</v>
      </c>
      <c r="D5623">
        <v>3.9668000000000004E-3</v>
      </c>
      <c r="E5623" t="s">
        <v>41</v>
      </c>
      <c r="F5623" t="s">
        <v>47</v>
      </c>
    </row>
    <row r="5624" spans="1:6" x14ac:dyDescent="0.25">
      <c r="A5624" t="str">
        <f t="shared" si="87"/>
        <v>XI_MD_GC_176</v>
      </c>
      <c r="B5624">
        <v>176</v>
      </c>
      <c r="C5624" t="s">
        <v>50</v>
      </c>
      <c r="D5624">
        <v>3.7277999999999999E-3</v>
      </c>
      <c r="E5624" t="s">
        <v>41</v>
      </c>
      <c r="F5624" t="s">
        <v>47</v>
      </c>
    </row>
    <row r="5625" spans="1:6" x14ac:dyDescent="0.25">
      <c r="A5625" t="str">
        <f t="shared" si="87"/>
        <v>XI_MD_GC_178</v>
      </c>
      <c r="B5625">
        <v>178</v>
      </c>
      <c r="C5625" t="s">
        <v>50</v>
      </c>
      <c r="D5625">
        <v>3.4949E-3</v>
      </c>
      <c r="E5625" t="s">
        <v>41</v>
      </c>
      <c r="F5625" t="s">
        <v>47</v>
      </c>
    </row>
    <row r="5626" spans="1:6" x14ac:dyDescent="0.25">
      <c r="A5626" t="str">
        <f t="shared" si="87"/>
        <v>XI_MD_GC_180</v>
      </c>
      <c r="B5626">
        <v>180</v>
      </c>
      <c r="C5626" t="s">
        <v>50</v>
      </c>
      <c r="D5626">
        <v>3.2723000000000001E-3</v>
      </c>
      <c r="E5626" t="s">
        <v>41</v>
      </c>
      <c r="F5626" t="s">
        <v>47</v>
      </c>
    </row>
    <row r="5627" spans="1:6" x14ac:dyDescent="0.25">
      <c r="A5627" t="str">
        <f t="shared" si="87"/>
        <v>XI_MD_GC_182</v>
      </c>
      <c r="B5627">
        <v>182</v>
      </c>
      <c r="C5627" t="s">
        <v>50</v>
      </c>
      <c r="D5627">
        <v>3.0701000000000001E-3</v>
      </c>
      <c r="E5627" t="s">
        <v>41</v>
      </c>
      <c r="F5627" t="s">
        <v>47</v>
      </c>
    </row>
    <row r="5628" spans="1:6" x14ac:dyDescent="0.25">
      <c r="A5628" t="str">
        <f t="shared" si="87"/>
        <v>XI_MD_GC_184</v>
      </c>
      <c r="B5628">
        <v>184</v>
      </c>
      <c r="C5628" t="s">
        <v>50</v>
      </c>
      <c r="D5628">
        <v>2.8882000000000001E-3</v>
      </c>
      <c r="E5628" t="s">
        <v>41</v>
      </c>
      <c r="F5628" t="s">
        <v>47</v>
      </c>
    </row>
    <row r="5629" spans="1:6" x14ac:dyDescent="0.25">
      <c r="A5629" t="str">
        <f t="shared" si="87"/>
        <v>XI_MD_GC_186</v>
      </c>
      <c r="B5629">
        <v>186</v>
      </c>
      <c r="C5629" t="s">
        <v>50</v>
      </c>
      <c r="D5629">
        <v>2.725E-3</v>
      </c>
      <c r="E5629" t="s">
        <v>41</v>
      </c>
      <c r="F5629" t="s">
        <v>47</v>
      </c>
    </row>
    <row r="5630" spans="1:6" x14ac:dyDescent="0.25">
      <c r="A5630" t="str">
        <f t="shared" si="87"/>
        <v>XI_MD_GC_188</v>
      </c>
      <c r="B5630">
        <v>188</v>
      </c>
      <c r="C5630" t="s">
        <v>50</v>
      </c>
      <c r="D5630">
        <v>2.6208999999999998E-3</v>
      </c>
      <c r="E5630" t="s">
        <v>41</v>
      </c>
      <c r="F5630" t="s">
        <v>47</v>
      </c>
    </row>
    <row r="5631" spans="1:6" x14ac:dyDescent="0.25">
      <c r="A5631" t="str">
        <f t="shared" si="87"/>
        <v>XI_MD_GC_190</v>
      </c>
      <c r="B5631">
        <v>190</v>
      </c>
      <c r="C5631" t="s">
        <v>50</v>
      </c>
      <c r="D5631">
        <v>2.5184000000000001E-3</v>
      </c>
      <c r="E5631" t="s">
        <v>41</v>
      </c>
      <c r="F5631" t="s">
        <v>47</v>
      </c>
    </row>
    <row r="5632" spans="1:6" x14ac:dyDescent="0.25">
      <c r="A5632" t="str">
        <f t="shared" si="87"/>
        <v>XI_MD_GC_192</v>
      </c>
      <c r="B5632">
        <v>192</v>
      </c>
      <c r="C5632" t="s">
        <v>50</v>
      </c>
      <c r="D5632">
        <v>2.4496000000000001E-3</v>
      </c>
      <c r="E5632" t="s">
        <v>41</v>
      </c>
      <c r="F5632" t="s">
        <v>47</v>
      </c>
    </row>
    <row r="5633" spans="1:6" x14ac:dyDescent="0.25">
      <c r="A5633" t="str">
        <f t="shared" si="87"/>
        <v>XI_MD_GC_194</v>
      </c>
      <c r="B5633">
        <v>194</v>
      </c>
      <c r="C5633" t="s">
        <v>50</v>
      </c>
      <c r="D5633">
        <v>2.3172000000000002E-3</v>
      </c>
      <c r="E5633" t="s">
        <v>41</v>
      </c>
      <c r="F5633" t="s">
        <v>47</v>
      </c>
    </row>
    <row r="5634" spans="1:6" x14ac:dyDescent="0.25">
      <c r="A5634" t="str">
        <f t="shared" ref="A5634:A5697" si="88">C5634&amp;"_"&amp;E5634&amp;"_"&amp;B5634</f>
        <v>XI_MD_GC_196</v>
      </c>
      <c r="B5634">
        <v>196</v>
      </c>
      <c r="C5634" t="s">
        <v>50</v>
      </c>
      <c r="D5634">
        <v>2.3054999999999998E-3</v>
      </c>
      <c r="E5634" t="s">
        <v>41</v>
      </c>
      <c r="F5634" t="s">
        <v>47</v>
      </c>
    </row>
    <row r="5635" spans="1:6" x14ac:dyDescent="0.25">
      <c r="A5635" t="str">
        <f t="shared" si="88"/>
        <v>XI_MD_GC_198</v>
      </c>
      <c r="B5635">
        <v>198</v>
      </c>
      <c r="C5635" t="s">
        <v>50</v>
      </c>
      <c r="D5635">
        <v>2.3486000000000002E-3</v>
      </c>
      <c r="E5635" t="s">
        <v>41</v>
      </c>
      <c r="F5635" t="s">
        <v>47</v>
      </c>
    </row>
    <row r="5636" spans="1:6" x14ac:dyDescent="0.25">
      <c r="A5636" t="str">
        <f t="shared" si="88"/>
        <v>XI_MD_GC_200</v>
      </c>
      <c r="B5636">
        <v>200</v>
      </c>
      <c r="C5636" t="s">
        <v>50</v>
      </c>
      <c r="D5636">
        <v>2.4085999999999999E-3</v>
      </c>
      <c r="E5636" t="s">
        <v>41</v>
      </c>
      <c r="F5636" t="s">
        <v>47</v>
      </c>
    </row>
    <row r="5637" spans="1:6" x14ac:dyDescent="0.25">
      <c r="A5637" t="str">
        <f t="shared" si="88"/>
        <v>XI_MD_GC_202</v>
      </c>
      <c r="B5637">
        <v>202</v>
      </c>
      <c r="C5637" t="s">
        <v>50</v>
      </c>
      <c r="D5637">
        <v>2.4773E-3</v>
      </c>
      <c r="E5637" t="s">
        <v>41</v>
      </c>
      <c r="F5637" t="s">
        <v>47</v>
      </c>
    </row>
    <row r="5638" spans="1:6" x14ac:dyDescent="0.25">
      <c r="A5638" t="str">
        <f t="shared" si="88"/>
        <v>XI_MD_GC_204</v>
      </c>
      <c r="B5638">
        <v>204</v>
      </c>
      <c r="C5638" t="s">
        <v>50</v>
      </c>
      <c r="D5638">
        <v>2.5807E-3</v>
      </c>
      <c r="E5638" t="s">
        <v>41</v>
      </c>
      <c r="F5638" t="s">
        <v>47</v>
      </c>
    </row>
    <row r="5639" spans="1:6" x14ac:dyDescent="0.25">
      <c r="A5639" t="str">
        <f t="shared" si="88"/>
        <v>XI_MD_GC_206</v>
      </c>
      <c r="B5639">
        <v>206</v>
      </c>
      <c r="C5639" t="s">
        <v>50</v>
      </c>
      <c r="D5639">
        <v>2.7384000000000002E-3</v>
      </c>
      <c r="E5639" t="s">
        <v>41</v>
      </c>
      <c r="F5639" t="s">
        <v>47</v>
      </c>
    </row>
    <row r="5640" spans="1:6" x14ac:dyDescent="0.25">
      <c r="A5640" t="str">
        <f t="shared" si="88"/>
        <v>XI_MD_GC_208</v>
      </c>
      <c r="B5640">
        <v>208</v>
      </c>
      <c r="C5640" t="s">
        <v>50</v>
      </c>
      <c r="D5640">
        <v>2.9074999999999999E-3</v>
      </c>
      <c r="E5640" t="s">
        <v>41</v>
      </c>
      <c r="F5640" t="s">
        <v>47</v>
      </c>
    </row>
    <row r="5641" spans="1:6" x14ac:dyDescent="0.25">
      <c r="A5641" t="str">
        <f t="shared" si="88"/>
        <v>XI_MD_GC_210</v>
      </c>
      <c r="B5641">
        <v>210</v>
      </c>
      <c r="C5641" t="s">
        <v>50</v>
      </c>
      <c r="D5641">
        <v>3.0853E-3</v>
      </c>
      <c r="E5641" t="s">
        <v>41</v>
      </c>
      <c r="F5641" t="s">
        <v>47</v>
      </c>
    </row>
    <row r="5642" spans="1:6" x14ac:dyDescent="0.25">
      <c r="A5642" t="str">
        <f t="shared" si="88"/>
        <v>XI_MD_GC_212</v>
      </c>
      <c r="B5642">
        <v>212</v>
      </c>
      <c r="C5642" t="s">
        <v>50</v>
      </c>
      <c r="D5642">
        <v>3.2487000000000002E-3</v>
      </c>
      <c r="E5642" t="s">
        <v>41</v>
      </c>
      <c r="F5642" t="s">
        <v>47</v>
      </c>
    </row>
    <row r="5643" spans="1:6" x14ac:dyDescent="0.25">
      <c r="A5643" t="str">
        <f t="shared" si="88"/>
        <v>XI_MD_GC_214</v>
      </c>
      <c r="B5643">
        <v>214</v>
      </c>
      <c r="C5643" t="s">
        <v>50</v>
      </c>
      <c r="D5643">
        <v>3.4088999999999999E-3</v>
      </c>
      <c r="E5643" t="s">
        <v>41</v>
      </c>
      <c r="F5643" t="s">
        <v>47</v>
      </c>
    </row>
    <row r="5644" spans="1:6" x14ac:dyDescent="0.25">
      <c r="A5644" t="str">
        <f t="shared" si="88"/>
        <v>XI_MD_GC_216</v>
      </c>
      <c r="B5644">
        <v>216</v>
      </c>
      <c r="C5644" t="s">
        <v>50</v>
      </c>
      <c r="D5644">
        <v>3.5653999999999998E-3</v>
      </c>
      <c r="E5644" t="s">
        <v>41</v>
      </c>
      <c r="F5644" t="s">
        <v>47</v>
      </c>
    </row>
    <row r="5645" spans="1:6" x14ac:dyDescent="0.25">
      <c r="A5645" t="str">
        <f t="shared" si="88"/>
        <v>XI_MD_GC_218</v>
      </c>
      <c r="B5645">
        <v>218</v>
      </c>
      <c r="C5645" t="s">
        <v>50</v>
      </c>
      <c r="D5645">
        <v>3.7111000000000002E-3</v>
      </c>
      <c r="E5645" t="s">
        <v>41</v>
      </c>
      <c r="F5645" t="s">
        <v>47</v>
      </c>
    </row>
    <row r="5646" spans="1:6" x14ac:dyDescent="0.25">
      <c r="A5646" t="str">
        <f t="shared" si="88"/>
        <v>XI_MD_GC_220</v>
      </c>
      <c r="B5646">
        <v>220</v>
      </c>
      <c r="C5646" t="s">
        <v>50</v>
      </c>
      <c r="D5646">
        <v>3.8524000000000002E-3</v>
      </c>
      <c r="E5646" t="s">
        <v>41</v>
      </c>
      <c r="F5646" t="s">
        <v>47</v>
      </c>
    </row>
    <row r="5647" spans="1:6" x14ac:dyDescent="0.25">
      <c r="A5647" t="str">
        <f t="shared" si="88"/>
        <v>XI_MD_GC_222</v>
      </c>
      <c r="B5647">
        <v>222</v>
      </c>
      <c r="C5647" t="s">
        <v>50</v>
      </c>
      <c r="D5647">
        <v>3.9890000000000004E-3</v>
      </c>
      <c r="E5647" t="s">
        <v>41</v>
      </c>
      <c r="F5647" t="s">
        <v>47</v>
      </c>
    </row>
    <row r="5648" spans="1:6" x14ac:dyDescent="0.25">
      <c r="A5648" t="str">
        <f t="shared" si="88"/>
        <v>XI_MD_GC_224</v>
      </c>
      <c r="B5648">
        <v>224</v>
      </c>
      <c r="C5648" t="s">
        <v>50</v>
      </c>
      <c r="D5648">
        <v>4.1024E-3</v>
      </c>
      <c r="E5648" t="s">
        <v>41</v>
      </c>
      <c r="F5648" t="s">
        <v>47</v>
      </c>
    </row>
    <row r="5649" spans="1:6" x14ac:dyDescent="0.25">
      <c r="A5649" t="str">
        <f t="shared" si="88"/>
        <v>XI_MD_GC_226</v>
      </c>
      <c r="B5649">
        <v>226</v>
      </c>
      <c r="C5649" t="s">
        <v>50</v>
      </c>
      <c r="D5649">
        <v>4.1929000000000003E-3</v>
      </c>
      <c r="E5649" t="s">
        <v>41</v>
      </c>
      <c r="F5649" t="s">
        <v>47</v>
      </c>
    </row>
    <row r="5650" spans="1:6" x14ac:dyDescent="0.25">
      <c r="A5650" t="str">
        <f t="shared" si="88"/>
        <v>XI_MD_GC_228</v>
      </c>
      <c r="B5650">
        <v>228</v>
      </c>
      <c r="C5650" t="s">
        <v>50</v>
      </c>
      <c r="D5650">
        <v>4.2652999999999996E-3</v>
      </c>
      <c r="E5650" t="s">
        <v>41</v>
      </c>
      <c r="F5650" t="s">
        <v>47</v>
      </c>
    </row>
    <row r="5651" spans="1:6" x14ac:dyDescent="0.25">
      <c r="A5651" t="str">
        <f t="shared" si="88"/>
        <v>XI_MD_GC_230</v>
      </c>
      <c r="B5651">
        <v>230</v>
      </c>
      <c r="C5651" t="s">
        <v>50</v>
      </c>
      <c r="D5651">
        <v>4.2661000000000001E-3</v>
      </c>
      <c r="E5651" t="s">
        <v>41</v>
      </c>
      <c r="F5651" t="s">
        <v>47</v>
      </c>
    </row>
    <row r="5652" spans="1:6" x14ac:dyDescent="0.25">
      <c r="A5652" t="str">
        <f t="shared" si="88"/>
        <v>XI_MD_GC_232</v>
      </c>
      <c r="B5652">
        <v>232</v>
      </c>
      <c r="C5652" t="s">
        <v>50</v>
      </c>
      <c r="D5652">
        <v>4.2551999999999998E-3</v>
      </c>
      <c r="E5652" t="s">
        <v>41</v>
      </c>
      <c r="F5652" t="s">
        <v>47</v>
      </c>
    </row>
    <row r="5653" spans="1:6" x14ac:dyDescent="0.25">
      <c r="A5653" t="str">
        <f t="shared" si="88"/>
        <v>XI_MD_GC_234</v>
      </c>
      <c r="B5653">
        <v>234</v>
      </c>
      <c r="C5653" t="s">
        <v>50</v>
      </c>
      <c r="D5653">
        <v>4.2287000000000002E-3</v>
      </c>
      <c r="E5653" t="s">
        <v>41</v>
      </c>
      <c r="F5653" t="s">
        <v>47</v>
      </c>
    </row>
    <row r="5654" spans="1:6" x14ac:dyDescent="0.25">
      <c r="A5654" t="str">
        <f t="shared" si="88"/>
        <v>XI_MD_GC_236</v>
      </c>
      <c r="B5654">
        <v>236</v>
      </c>
      <c r="C5654" t="s">
        <v>50</v>
      </c>
      <c r="D5654">
        <v>4.1741E-3</v>
      </c>
      <c r="E5654" t="s">
        <v>41</v>
      </c>
      <c r="F5654" t="s">
        <v>47</v>
      </c>
    </row>
    <row r="5655" spans="1:6" x14ac:dyDescent="0.25">
      <c r="A5655" t="str">
        <f t="shared" si="88"/>
        <v>XI_MD_GC_238</v>
      </c>
      <c r="B5655">
        <v>238</v>
      </c>
      <c r="C5655" t="s">
        <v>50</v>
      </c>
      <c r="D5655">
        <v>4.1108000000000004E-3</v>
      </c>
      <c r="E5655" t="s">
        <v>41</v>
      </c>
      <c r="F5655" t="s">
        <v>47</v>
      </c>
    </row>
    <row r="5656" spans="1:6" x14ac:dyDescent="0.25">
      <c r="A5656" t="str">
        <f t="shared" si="88"/>
        <v>XI_MD_GC_240</v>
      </c>
      <c r="B5656">
        <v>240</v>
      </c>
      <c r="C5656" t="s">
        <v>50</v>
      </c>
      <c r="D5656">
        <v>4.0308000000000002E-3</v>
      </c>
      <c r="E5656" t="s">
        <v>41</v>
      </c>
      <c r="F5656" t="s">
        <v>47</v>
      </c>
    </row>
    <row r="5657" spans="1:6" x14ac:dyDescent="0.25">
      <c r="A5657" t="str">
        <f t="shared" si="88"/>
        <v>XI_MD_GC_242</v>
      </c>
      <c r="B5657">
        <v>242</v>
      </c>
      <c r="C5657" t="s">
        <v>50</v>
      </c>
      <c r="D5657">
        <v>3.9416E-3</v>
      </c>
      <c r="E5657" t="s">
        <v>41</v>
      </c>
      <c r="F5657" t="s">
        <v>47</v>
      </c>
    </row>
    <row r="5658" spans="1:6" x14ac:dyDescent="0.25">
      <c r="A5658" t="str">
        <f t="shared" si="88"/>
        <v>XI_MD_GC_244</v>
      </c>
      <c r="B5658">
        <v>244</v>
      </c>
      <c r="C5658" t="s">
        <v>50</v>
      </c>
      <c r="D5658">
        <v>3.8335999999999999E-3</v>
      </c>
      <c r="E5658" t="s">
        <v>41</v>
      </c>
      <c r="F5658" t="s">
        <v>47</v>
      </c>
    </row>
    <row r="5659" spans="1:6" x14ac:dyDescent="0.25">
      <c r="A5659" t="str">
        <f t="shared" si="88"/>
        <v>XI_MD_GC_246</v>
      </c>
      <c r="B5659">
        <v>246</v>
      </c>
      <c r="C5659" t="s">
        <v>50</v>
      </c>
      <c r="D5659">
        <v>3.7073000000000002E-3</v>
      </c>
      <c r="E5659" t="s">
        <v>41</v>
      </c>
      <c r="F5659" t="s">
        <v>47</v>
      </c>
    </row>
    <row r="5660" spans="1:6" x14ac:dyDescent="0.25">
      <c r="A5660" t="str">
        <f t="shared" si="88"/>
        <v>XI_MD_GC_248</v>
      </c>
      <c r="B5660">
        <v>248</v>
      </c>
      <c r="C5660" t="s">
        <v>50</v>
      </c>
      <c r="D5660">
        <v>3.4757999999999998E-3</v>
      </c>
      <c r="E5660" t="s">
        <v>41</v>
      </c>
      <c r="F5660" t="s">
        <v>47</v>
      </c>
    </row>
    <row r="5661" spans="1:6" x14ac:dyDescent="0.25">
      <c r="A5661" t="str">
        <f t="shared" si="88"/>
        <v>XI_MD_GC_250</v>
      </c>
      <c r="B5661">
        <v>250</v>
      </c>
      <c r="C5661" t="s">
        <v>50</v>
      </c>
      <c r="D5661">
        <v>3.2434999999999999E-3</v>
      </c>
      <c r="E5661" t="s">
        <v>41</v>
      </c>
      <c r="F5661" t="s">
        <v>47</v>
      </c>
    </row>
    <row r="5662" spans="1:6" x14ac:dyDescent="0.25">
      <c r="A5662" t="str">
        <f t="shared" si="88"/>
        <v>XI_MD_GC_252</v>
      </c>
      <c r="B5662">
        <v>252</v>
      </c>
      <c r="C5662" t="s">
        <v>50</v>
      </c>
      <c r="D5662">
        <v>3.0068E-3</v>
      </c>
      <c r="E5662" t="s">
        <v>41</v>
      </c>
      <c r="F5662" t="s">
        <v>47</v>
      </c>
    </row>
    <row r="5663" spans="1:6" x14ac:dyDescent="0.25">
      <c r="A5663" t="str">
        <f t="shared" si="88"/>
        <v>XI_MD_GC_254</v>
      </c>
      <c r="B5663">
        <v>254</v>
      </c>
      <c r="C5663" t="s">
        <v>50</v>
      </c>
      <c r="D5663">
        <v>2.7775999999999999E-3</v>
      </c>
      <c r="E5663" t="s">
        <v>41</v>
      </c>
      <c r="F5663" t="s">
        <v>47</v>
      </c>
    </row>
    <row r="5664" spans="1:6" x14ac:dyDescent="0.25">
      <c r="A5664" t="str">
        <f t="shared" si="88"/>
        <v>XI_MD_GC_256</v>
      </c>
      <c r="B5664">
        <v>256</v>
      </c>
      <c r="C5664" t="s">
        <v>50</v>
      </c>
      <c r="D5664">
        <v>2.5523999999999998E-3</v>
      </c>
      <c r="E5664" t="s">
        <v>41</v>
      </c>
      <c r="F5664" t="s">
        <v>47</v>
      </c>
    </row>
    <row r="5665" spans="1:6" x14ac:dyDescent="0.25">
      <c r="A5665" t="str">
        <f t="shared" si="88"/>
        <v>XI_MD_GC_258</v>
      </c>
      <c r="B5665">
        <v>258</v>
      </c>
      <c r="C5665" t="s">
        <v>50</v>
      </c>
      <c r="D5665">
        <v>2.3297000000000001E-3</v>
      </c>
      <c r="E5665" t="s">
        <v>41</v>
      </c>
      <c r="F5665" t="s">
        <v>47</v>
      </c>
    </row>
    <row r="5666" spans="1:6" x14ac:dyDescent="0.25">
      <c r="A5666" t="str">
        <f t="shared" si="88"/>
        <v>XI_MD_GC_260</v>
      </c>
      <c r="B5666">
        <v>260</v>
      </c>
      <c r="C5666" t="s">
        <v>50</v>
      </c>
      <c r="D5666">
        <v>2.1172000000000001E-3</v>
      </c>
      <c r="E5666" t="s">
        <v>41</v>
      </c>
      <c r="F5666" t="s">
        <v>47</v>
      </c>
    </row>
    <row r="5667" spans="1:6" x14ac:dyDescent="0.25">
      <c r="A5667" t="str">
        <f t="shared" si="88"/>
        <v>XI_MD_GC_262</v>
      </c>
      <c r="B5667">
        <v>262</v>
      </c>
      <c r="C5667" t="s">
        <v>50</v>
      </c>
      <c r="D5667">
        <v>1.9085E-3</v>
      </c>
      <c r="E5667" t="s">
        <v>41</v>
      </c>
      <c r="F5667" t="s">
        <v>47</v>
      </c>
    </row>
    <row r="5668" spans="1:6" x14ac:dyDescent="0.25">
      <c r="A5668" t="str">
        <f t="shared" si="88"/>
        <v>XI_MD_GC_264</v>
      </c>
      <c r="B5668">
        <v>264</v>
      </c>
      <c r="C5668" t="s">
        <v>50</v>
      </c>
      <c r="D5668">
        <v>1.7055E-3</v>
      </c>
      <c r="E5668" t="s">
        <v>41</v>
      </c>
      <c r="F5668" t="s">
        <v>47</v>
      </c>
    </row>
    <row r="5669" spans="1:6" x14ac:dyDescent="0.25">
      <c r="A5669" t="str">
        <f t="shared" si="88"/>
        <v>XI_MD_GC_266</v>
      </c>
      <c r="B5669">
        <v>266</v>
      </c>
      <c r="C5669" t="s">
        <v>50</v>
      </c>
      <c r="D5669">
        <v>1.5226E-3</v>
      </c>
      <c r="E5669" t="s">
        <v>41</v>
      </c>
      <c r="F5669" t="s">
        <v>47</v>
      </c>
    </row>
    <row r="5670" spans="1:6" x14ac:dyDescent="0.25">
      <c r="A5670" t="str">
        <f t="shared" si="88"/>
        <v>XI_MD_GC_268</v>
      </c>
      <c r="B5670">
        <v>268</v>
      </c>
      <c r="C5670" t="s">
        <v>50</v>
      </c>
      <c r="D5670">
        <v>1.3531999999999999E-3</v>
      </c>
      <c r="E5670" t="s">
        <v>41</v>
      </c>
      <c r="F5670" t="s">
        <v>47</v>
      </c>
    </row>
    <row r="5671" spans="1:6" x14ac:dyDescent="0.25">
      <c r="A5671" t="str">
        <f t="shared" si="88"/>
        <v>XI_MD_GC_270</v>
      </c>
      <c r="B5671">
        <v>270</v>
      </c>
      <c r="C5671" t="s">
        <v>50</v>
      </c>
      <c r="D5671">
        <v>1.1945E-3</v>
      </c>
      <c r="E5671" t="s">
        <v>41</v>
      </c>
      <c r="F5671" t="s">
        <v>47</v>
      </c>
    </row>
    <row r="5672" spans="1:6" x14ac:dyDescent="0.25">
      <c r="A5672" t="str">
        <f t="shared" si="88"/>
        <v>XI_MD_GC_272</v>
      </c>
      <c r="B5672">
        <v>272</v>
      </c>
      <c r="C5672" t="s">
        <v>50</v>
      </c>
      <c r="D5672">
        <v>1.0723E-3</v>
      </c>
      <c r="E5672" t="s">
        <v>41</v>
      </c>
      <c r="F5672" t="s">
        <v>47</v>
      </c>
    </row>
    <row r="5673" spans="1:6" x14ac:dyDescent="0.25">
      <c r="A5673" t="str">
        <f t="shared" si="88"/>
        <v>XI_MD_GC_274</v>
      </c>
      <c r="B5673">
        <v>274</v>
      </c>
      <c r="C5673" t="s">
        <v>50</v>
      </c>
      <c r="D5673">
        <v>9.6210000000000002E-4</v>
      </c>
      <c r="E5673" t="s">
        <v>41</v>
      </c>
      <c r="F5673" t="s">
        <v>47</v>
      </c>
    </row>
    <row r="5674" spans="1:6" x14ac:dyDescent="0.25">
      <c r="A5674" t="str">
        <f t="shared" si="88"/>
        <v>XI_MD_GC_276</v>
      </c>
      <c r="B5674">
        <v>276</v>
      </c>
      <c r="C5674" t="s">
        <v>50</v>
      </c>
      <c r="D5674">
        <v>8.6039999999999999E-4</v>
      </c>
      <c r="E5674" t="s">
        <v>41</v>
      </c>
      <c r="F5674" t="s">
        <v>47</v>
      </c>
    </row>
    <row r="5675" spans="1:6" x14ac:dyDescent="0.25">
      <c r="A5675" t="str">
        <f t="shared" si="88"/>
        <v>XI_MD_GC_278</v>
      </c>
      <c r="B5675">
        <v>278</v>
      </c>
      <c r="C5675" t="s">
        <v>50</v>
      </c>
      <c r="D5675">
        <v>7.7610000000000005E-4</v>
      </c>
      <c r="E5675" t="s">
        <v>41</v>
      </c>
      <c r="F5675" t="s">
        <v>47</v>
      </c>
    </row>
    <row r="5676" spans="1:6" x14ac:dyDescent="0.25">
      <c r="A5676" t="str">
        <f t="shared" si="88"/>
        <v>XI_MD_GC_280</v>
      </c>
      <c r="B5676">
        <v>280</v>
      </c>
      <c r="C5676" t="s">
        <v>50</v>
      </c>
      <c r="D5676">
        <v>6.981E-4</v>
      </c>
      <c r="E5676" t="s">
        <v>41</v>
      </c>
      <c r="F5676" t="s">
        <v>47</v>
      </c>
    </row>
    <row r="5677" spans="1:6" x14ac:dyDescent="0.25">
      <c r="A5677" t="str">
        <f t="shared" si="88"/>
        <v>XI_MD_GC_282</v>
      </c>
      <c r="B5677">
        <v>282</v>
      </c>
      <c r="C5677" t="s">
        <v>50</v>
      </c>
      <c r="D5677">
        <v>6.2750000000000002E-4</v>
      </c>
      <c r="E5677" t="s">
        <v>41</v>
      </c>
      <c r="F5677" t="s">
        <v>47</v>
      </c>
    </row>
    <row r="5678" spans="1:6" x14ac:dyDescent="0.25">
      <c r="A5678" t="str">
        <f t="shared" si="88"/>
        <v>XI_MD_GC_284</v>
      </c>
      <c r="B5678">
        <v>284</v>
      </c>
      <c r="C5678" t="s">
        <v>50</v>
      </c>
      <c r="D5678">
        <v>5.6139999999999998E-4</v>
      </c>
      <c r="E5678" t="s">
        <v>41</v>
      </c>
      <c r="F5678" t="s">
        <v>47</v>
      </c>
    </row>
    <row r="5679" spans="1:6" x14ac:dyDescent="0.25">
      <c r="A5679" t="str">
        <f t="shared" si="88"/>
        <v>XI_MD_GC_286</v>
      </c>
      <c r="B5679">
        <v>286</v>
      </c>
      <c r="C5679" t="s">
        <v>50</v>
      </c>
      <c r="D5679">
        <v>5.0620000000000005E-4</v>
      </c>
      <c r="E5679" t="s">
        <v>41</v>
      </c>
      <c r="F5679" t="s">
        <v>47</v>
      </c>
    </row>
    <row r="5680" spans="1:6" x14ac:dyDescent="0.25">
      <c r="A5680" t="str">
        <f t="shared" si="88"/>
        <v>XI_MD_GC_288</v>
      </c>
      <c r="B5680">
        <v>288</v>
      </c>
      <c r="C5680" t="s">
        <v>50</v>
      </c>
      <c r="D5680">
        <v>4.6020000000000002E-4</v>
      </c>
      <c r="E5680" t="s">
        <v>41</v>
      </c>
      <c r="F5680" t="s">
        <v>47</v>
      </c>
    </row>
    <row r="5681" spans="1:6" x14ac:dyDescent="0.25">
      <c r="A5681" t="str">
        <f t="shared" si="88"/>
        <v>XI_MD_GC_290</v>
      </c>
      <c r="B5681">
        <v>290</v>
      </c>
      <c r="C5681" t="s">
        <v>50</v>
      </c>
      <c r="D5681">
        <v>4.6949999999999997E-4</v>
      </c>
      <c r="E5681" t="s">
        <v>41</v>
      </c>
      <c r="F5681" t="s">
        <v>47</v>
      </c>
    </row>
    <row r="5682" spans="1:6" x14ac:dyDescent="0.25">
      <c r="A5682" t="str">
        <f t="shared" si="88"/>
        <v>XI_MD_GC_292</v>
      </c>
      <c r="B5682">
        <v>292</v>
      </c>
      <c r="C5682" t="s">
        <v>50</v>
      </c>
      <c r="D5682">
        <v>4.7639999999999998E-4</v>
      </c>
      <c r="E5682" t="s">
        <v>41</v>
      </c>
      <c r="F5682" t="s">
        <v>47</v>
      </c>
    </row>
    <row r="5683" spans="1:6" x14ac:dyDescent="0.25">
      <c r="A5683" t="str">
        <f t="shared" si="88"/>
        <v>XI_MD_GC_294</v>
      </c>
      <c r="B5683">
        <v>294</v>
      </c>
      <c r="C5683" t="s">
        <v>50</v>
      </c>
      <c r="D5683">
        <v>4.861E-4</v>
      </c>
      <c r="E5683" t="s">
        <v>41</v>
      </c>
      <c r="F5683" t="s">
        <v>47</v>
      </c>
    </row>
    <row r="5684" spans="1:6" x14ac:dyDescent="0.25">
      <c r="A5684" t="str">
        <f t="shared" si="88"/>
        <v>XI_MD_GC_296</v>
      </c>
      <c r="B5684">
        <v>296</v>
      </c>
      <c r="C5684" t="s">
        <v>50</v>
      </c>
      <c r="D5684">
        <v>4.9649999999999998E-4</v>
      </c>
      <c r="E5684" t="s">
        <v>41</v>
      </c>
      <c r="F5684" t="s">
        <v>47</v>
      </c>
    </row>
    <row r="5685" spans="1:6" x14ac:dyDescent="0.25">
      <c r="A5685" t="str">
        <f t="shared" si="88"/>
        <v>XI_MD_GC_298</v>
      </c>
      <c r="B5685">
        <v>298</v>
      </c>
      <c r="C5685" t="s">
        <v>50</v>
      </c>
      <c r="D5685">
        <v>5.0489999999999997E-4</v>
      </c>
      <c r="E5685" t="s">
        <v>41</v>
      </c>
      <c r="F5685" t="s">
        <v>47</v>
      </c>
    </row>
    <row r="5686" spans="1:6" x14ac:dyDescent="0.25">
      <c r="A5686" t="str">
        <f t="shared" si="88"/>
        <v>XI_MD_GC_300</v>
      </c>
      <c r="B5686">
        <v>300</v>
      </c>
      <c r="C5686" t="s">
        <v>50</v>
      </c>
      <c r="D5686">
        <v>5.1259999999999999E-4</v>
      </c>
      <c r="E5686" t="s">
        <v>41</v>
      </c>
      <c r="F5686" t="s">
        <v>47</v>
      </c>
    </row>
    <row r="5687" spans="1:6" x14ac:dyDescent="0.25">
      <c r="A5687" t="str">
        <f t="shared" si="88"/>
        <v>XI_MD_GC_302</v>
      </c>
      <c r="B5687">
        <v>302</v>
      </c>
      <c r="C5687" t="s">
        <v>50</v>
      </c>
      <c r="D5687">
        <v>5.1570000000000001E-4</v>
      </c>
      <c r="E5687" t="s">
        <v>41</v>
      </c>
      <c r="F5687" t="s">
        <v>47</v>
      </c>
    </row>
    <row r="5688" spans="1:6" x14ac:dyDescent="0.25">
      <c r="A5688" t="str">
        <f t="shared" si="88"/>
        <v>XI_MD_GC_304</v>
      </c>
      <c r="B5688">
        <v>304</v>
      </c>
      <c r="C5688" t="s">
        <v>50</v>
      </c>
      <c r="D5688">
        <v>5.2459999999999996E-4</v>
      </c>
      <c r="E5688" t="s">
        <v>41</v>
      </c>
      <c r="F5688" t="s">
        <v>47</v>
      </c>
    </row>
    <row r="5689" spans="1:6" x14ac:dyDescent="0.25">
      <c r="A5689" t="str">
        <f t="shared" si="88"/>
        <v>XI_MD_GC_306</v>
      </c>
      <c r="B5689">
        <v>306</v>
      </c>
      <c r="C5689" t="s">
        <v>50</v>
      </c>
      <c r="D5689">
        <v>5.3209999999999998E-4</v>
      </c>
      <c r="E5689" t="s">
        <v>41</v>
      </c>
      <c r="F5689" t="s">
        <v>47</v>
      </c>
    </row>
    <row r="5690" spans="1:6" x14ac:dyDescent="0.25">
      <c r="A5690" t="str">
        <f t="shared" si="88"/>
        <v>XI_MD_GC_308</v>
      </c>
      <c r="B5690">
        <v>308</v>
      </c>
      <c r="C5690" t="s">
        <v>50</v>
      </c>
      <c r="D5690">
        <v>5.2209999999999995E-4</v>
      </c>
      <c r="E5690" t="s">
        <v>41</v>
      </c>
      <c r="F5690" t="s">
        <v>47</v>
      </c>
    </row>
    <row r="5691" spans="1:6" x14ac:dyDescent="0.25">
      <c r="A5691" t="str">
        <f t="shared" si="88"/>
        <v>XI_MD_GC_310</v>
      </c>
      <c r="B5691">
        <v>310</v>
      </c>
      <c r="C5691" t="s">
        <v>50</v>
      </c>
      <c r="D5691">
        <v>5.1009999999999998E-4</v>
      </c>
      <c r="E5691" t="s">
        <v>41</v>
      </c>
      <c r="F5691" t="s">
        <v>47</v>
      </c>
    </row>
    <row r="5692" spans="1:6" x14ac:dyDescent="0.25">
      <c r="A5692" t="str">
        <f t="shared" si="88"/>
        <v>XI_MD_GC_312</v>
      </c>
      <c r="B5692">
        <v>312</v>
      </c>
      <c r="C5692" t="s">
        <v>50</v>
      </c>
      <c r="D5692">
        <v>4.9589999999999996E-4</v>
      </c>
      <c r="E5692" t="s">
        <v>41</v>
      </c>
      <c r="F5692" t="s">
        <v>47</v>
      </c>
    </row>
    <row r="5693" spans="1:6" x14ac:dyDescent="0.25">
      <c r="A5693" t="str">
        <f t="shared" si="88"/>
        <v>XI_MD_GC_314</v>
      </c>
      <c r="B5693">
        <v>314</v>
      </c>
      <c r="C5693" t="s">
        <v>50</v>
      </c>
      <c r="D5693">
        <v>4.8200000000000001E-4</v>
      </c>
      <c r="E5693" t="s">
        <v>41</v>
      </c>
      <c r="F5693" t="s">
        <v>47</v>
      </c>
    </row>
    <row r="5694" spans="1:6" x14ac:dyDescent="0.25">
      <c r="A5694" t="str">
        <f t="shared" si="88"/>
        <v>XI_MD_GC_316</v>
      </c>
      <c r="B5694">
        <v>316</v>
      </c>
      <c r="C5694" t="s">
        <v>50</v>
      </c>
      <c r="D5694">
        <v>4.6700000000000002E-4</v>
      </c>
      <c r="E5694" t="s">
        <v>41</v>
      </c>
      <c r="F5694" t="s">
        <v>47</v>
      </c>
    </row>
    <row r="5695" spans="1:6" x14ac:dyDescent="0.25">
      <c r="A5695" t="str">
        <f t="shared" si="88"/>
        <v>XI_MD_GC_318</v>
      </c>
      <c r="B5695">
        <v>318</v>
      </c>
      <c r="C5695" t="s">
        <v>50</v>
      </c>
      <c r="D5695">
        <v>4.506E-4</v>
      </c>
      <c r="E5695" t="s">
        <v>41</v>
      </c>
      <c r="F5695" t="s">
        <v>47</v>
      </c>
    </row>
    <row r="5696" spans="1:6" x14ac:dyDescent="0.25">
      <c r="A5696" t="str">
        <f t="shared" si="88"/>
        <v>XI_MD_GC_320</v>
      </c>
      <c r="B5696">
        <v>320</v>
      </c>
      <c r="C5696" t="s">
        <v>50</v>
      </c>
      <c r="D5696">
        <v>4.3169999999999998E-4</v>
      </c>
      <c r="E5696" t="s">
        <v>41</v>
      </c>
      <c r="F5696" t="s">
        <v>47</v>
      </c>
    </row>
    <row r="5697" spans="1:6" x14ac:dyDescent="0.25">
      <c r="A5697" t="str">
        <f t="shared" si="88"/>
        <v>XI_MD_GC_322</v>
      </c>
      <c r="B5697">
        <v>322</v>
      </c>
      <c r="C5697" t="s">
        <v>50</v>
      </c>
      <c r="D5697">
        <v>4.0999999999999999E-4</v>
      </c>
      <c r="E5697" t="s">
        <v>41</v>
      </c>
      <c r="F5697" t="s">
        <v>47</v>
      </c>
    </row>
    <row r="5698" spans="1:6" x14ac:dyDescent="0.25">
      <c r="A5698" t="str">
        <f t="shared" ref="A5698:A5761" si="89">C5698&amp;"_"&amp;E5698&amp;"_"&amp;B5698</f>
        <v>XI_MD_GC_324</v>
      </c>
      <c r="B5698">
        <v>324</v>
      </c>
      <c r="C5698" t="s">
        <v>50</v>
      </c>
      <c r="D5698">
        <v>3.8840000000000001E-4</v>
      </c>
      <c r="E5698" t="s">
        <v>41</v>
      </c>
      <c r="F5698" t="s">
        <v>47</v>
      </c>
    </row>
    <row r="5699" spans="1:6" x14ac:dyDescent="0.25">
      <c r="A5699" t="str">
        <f t="shared" si="89"/>
        <v>XI_MD_GC_326</v>
      </c>
      <c r="B5699">
        <v>326</v>
      </c>
      <c r="C5699" t="s">
        <v>50</v>
      </c>
      <c r="D5699">
        <v>3.6749999999999999E-4</v>
      </c>
      <c r="E5699" t="s">
        <v>41</v>
      </c>
      <c r="F5699" t="s">
        <v>47</v>
      </c>
    </row>
    <row r="5700" spans="1:6" x14ac:dyDescent="0.25">
      <c r="A5700" t="str">
        <f t="shared" si="89"/>
        <v>XI_MD_GC_328</v>
      </c>
      <c r="B5700">
        <v>328</v>
      </c>
      <c r="C5700" t="s">
        <v>50</v>
      </c>
      <c r="D5700">
        <v>3.4680000000000003E-4</v>
      </c>
      <c r="E5700" t="s">
        <v>41</v>
      </c>
      <c r="F5700" t="s">
        <v>47</v>
      </c>
    </row>
    <row r="5701" spans="1:6" x14ac:dyDescent="0.25">
      <c r="A5701" t="str">
        <f t="shared" si="89"/>
        <v>XI_MD_GC_330</v>
      </c>
      <c r="B5701">
        <v>330</v>
      </c>
      <c r="C5701" t="s">
        <v>50</v>
      </c>
      <c r="D5701">
        <v>3.2709999999999998E-4</v>
      </c>
      <c r="E5701" t="s">
        <v>41</v>
      </c>
      <c r="F5701" t="s">
        <v>47</v>
      </c>
    </row>
    <row r="5702" spans="1:6" x14ac:dyDescent="0.25">
      <c r="A5702" t="str">
        <f t="shared" si="89"/>
        <v>XI_MD_GC_332</v>
      </c>
      <c r="B5702">
        <v>332</v>
      </c>
      <c r="C5702" t="s">
        <v>50</v>
      </c>
      <c r="D5702">
        <v>3.0459999999999998E-4</v>
      </c>
      <c r="E5702" t="s">
        <v>41</v>
      </c>
      <c r="F5702" t="s">
        <v>47</v>
      </c>
    </row>
    <row r="5703" spans="1:6" x14ac:dyDescent="0.25">
      <c r="A5703" t="str">
        <f t="shared" si="89"/>
        <v>XI_MD_GC_334</v>
      </c>
      <c r="B5703">
        <v>334</v>
      </c>
      <c r="C5703" t="s">
        <v>50</v>
      </c>
      <c r="D5703">
        <v>2.8449999999999998E-4</v>
      </c>
      <c r="E5703" t="s">
        <v>41</v>
      </c>
      <c r="F5703" t="s">
        <v>47</v>
      </c>
    </row>
    <row r="5704" spans="1:6" x14ac:dyDescent="0.25">
      <c r="A5704" t="str">
        <f t="shared" si="89"/>
        <v>XI_MD_GC_336</v>
      </c>
      <c r="B5704">
        <v>336</v>
      </c>
      <c r="C5704" t="s">
        <v>50</v>
      </c>
      <c r="D5704">
        <v>2.6449999999999998E-4</v>
      </c>
      <c r="E5704" t="s">
        <v>41</v>
      </c>
      <c r="F5704" t="s">
        <v>47</v>
      </c>
    </row>
    <row r="5705" spans="1:6" x14ac:dyDescent="0.25">
      <c r="A5705" t="str">
        <f t="shared" si="89"/>
        <v>XI_MD_GC_338</v>
      </c>
      <c r="B5705">
        <v>338</v>
      </c>
      <c r="C5705" t="s">
        <v>50</v>
      </c>
      <c r="D5705">
        <v>2.4429999999999998E-4</v>
      </c>
      <c r="E5705" t="s">
        <v>41</v>
      </c>
      <c r="F5705" t="s">
        <v>47</v>
      </c>
    </row>
    <row r="5706" spans="1:6" x14ac:dyDescent="0.25">
      <c r="A5706" t="str">
        <f t="shared" si="89"/>
        <v>XI_MD_GC_340</v>
      </c>
      <c r="B5706">
        <v>340</v>
      </c>
      <c r="C5706" t="s">
        <v>50</v>
      </c>
      <c r="D5706">
        <v>2.2609999999999999E-4</v>
      </c>
      <c r="E5706" t="s">
        <v>41</v>
      </c>
      <c r="F5706" t="s">
        <v>47</v>
      </c>
    </row>
    <row r="5707" spans="1:6" x14ac:dyDescent="0.25">
      <c r="A5707" t="str">
        <f t="shared" si="89"/>
        <v>XI_MD_GC_342</v>
      </c>
      <c r="B5707">
        <v>342</v>
      </c>
      <c r="C5707" t="s">
        <v>50</v>
      </c>
      <c r="D5707">
        <v>2.0819999999999999E-4</v>
      </c>
      <c r="E5707" t="s">
        <v>41</v>
      </c>
      <c r="F5707" t="s">
        <v>47</v>
      </c>
    </row>
    <row r="5708" spans="1:6" x14ac:dyDescent="0.25">
      <c r="A5708" t="str">
        <f t="shared" si="89"/>
        <v>XI_MD_GC_344</v>
      </c>
      <c r="B5708">
        <v>344</v>
      </c>
      <c r="C5708" t="s">
        <v>50</v>
      </c>
      <c r="D5708">
        <v>1.92E-4</v>
      </c>
      <c r="E5708" t="s">
        <v>41</v>
      </c>
      <c r="F5708" t="s">
        <v>47</v>
      </c>
    </row>
    <row r="5709" spans="1:6" x14ac:dyDescent="0.25">
      <c r="A5709" t="str">
        <f t="shared" si="89"/>
        <v>XI_MD_GC_346</v>
      </c>
      <c r="B5709">
        <v>346</v>
      </c>
      <c r="C5709" t="s">
        <v>50</v>
      </c>
      <c r="D5709">
        <v>1.4420000000000001E-4</v>
      </c>
      <c r="E5709" t="s">
        <v>41</v>
      </c>
      <c r="F5709" t="s">
        <v>47</v>
      </c>
    </row>
    <row r="5710" spans="1:6" x14ac:dyDescent="0.25">
      <c r="A5710" t="str">
        <f t="shared" si="89"/>
        <v>XI_MD_GC_348</v>
      </c>
      <c r="B5710">
        <v>348</v>
      </c>
      <c r="C5710" t="s">
        <v>50</v>
      </c>
      <c r="D5710" s="83">
        <v>9.6000000000000002E-5</v>
      </c>
      <c r="E5710" t="s">
        <v>41</v>
      </c>
      <c r="F5710" t="s">
        <v>47</v>
      </c>
    </row>
    <row r="5711" spans="1:6" x14ac:dyDescent="0.25">
      <c r="A5711" t="str">
        <f t="shared" si="89"/>
        <v>XI_MD_GC_350</v>
      </c>
      <c r="B5711">
        <v>350</v>
      </c>
      <c r="C5711" t="s">
        <v>50</v>
      </c>
      <c r="D5711" s="83">
        <v>4.8000000000000001E-5</v>
      </c>
      <c r="E5711" t="s">
        <v>41</v>
      </c>
      <c r="F5711" t="s">
        <v>47</v>
      </c>
    </row>
    <row r="5712" spans="1:6" x14ac:dyDescent="0.25">
      <c r="A5712" t="str">
        <f t="shared" si="89"/>
        <v>XI_MD_GC_352</v>
      </c>
      <c r="B5712">
        <v>352</v>
      </c>
      <c r="C5712" t="s">
        <v>50</v>
      </c>
      <c r="D5712">
        <v>0</v>
      </c>
      <c r="E5712" t="s">
        <v>41</v>
      </c>
      <c r="F5712" t="s">
        <v>47</v>
      </c>
    </row>
    <row r="5713" spans="1:6" x14ac:dyDescent="0.25">
      <c r="A5713" t="str">
        <f t="shared" si="89"/>
        <v>XI_MD_GC_354</v>
      </c>
      <c r="B5713">
        <v>354</v>
      </c>
      <c r="C5713" t="s">
        <v>50</v>
      </c>
      <c r="D5713">
        <v>0</v>
      </c>
      <c r="E5713" t="s">
        <v>41</v>
      </c>
      <c r="F5713" t="s">
        <v>47</v>
      </c>
    </row>
    <row r="5714" spans="1:6" x14ac:dyDescent="0.25">
      <c r="A5714" t="str">
        <f t="shared" si="89"/>
        <v>XI_MD_GC_356</v>
      </c>
      <c r="B5714">
        <v>356</v>
      </c>
      <c r="C5714" t="s">
        <v>50</v>
      </c>
      <c r="D5714">
        <v>0</v>
      </c>
      <c r="E5714" t="s">
        <v>41</v>
      </c>
      <c r="F5714" t="s">
        <v>47</v>
      </c>
    </row>
    <row r="5715" spans="1:6" x14ac:dyDescent="0.25">
      <c r="A5715" t="str">
        <f t="shared" si="89"/>
        <v>XI_MD_GC_358</v>
      </c>
      <c r="B5715">
        <v>358</v>
      </c>
      <c r="C5715" t="s">
        <v>50</v>
      </c>
      <c r="D5715">
        <v>0</v>
      </c>
      <c r="E5715" t="s">
        <v>41</v>
      </c>
      <c r="F5715" t="s">
        <v>47</v>
      </c>
    </row>
    <row r="5716" spans="1:6" x14ac:dyDescent="0.25">
      <c r="A5716" t="str">
        <f t="shared" si="89"/>
        <v>XI_MD_GC_360</v>
      </c>
      <c r="B5716">
        <v>360</v>
      </c>
      <c r="C5716" t="s">
        <v>50</v>
      </c>
      <c r="D5716">
        <v>0</v>
      </c>
      <c r="E5716" t="s">
        <v>41</v>
      </c>
      <c r="F5716" t="s">
        <v>47</v>
      </c>
    </row>
    <row r="5717" spans="1:6" x14ac:dyDescent="0.25">
      <c r="A5717" t="str">
        <f t="shared" si="89"/>
        <v>XI_MD_GC_362</v>
      </c>
      <c r="B5717">
        <v>362</v>
      </c>
      <c r="C5717" t="s">
        <v>50</v>
      </c>
      <c r="D5717">
        <v>0</v>
      </c>
      <c r="E5717" t="s">
        <v>41</v>
      </c>
      <c r="F5717" t="s">
        <v>47</v>
      </c>
    </row>
    <row r="5718" spans="1:6" x14ac:dyDescent="0.25">
      <c r="A5718" t="str">
        <f t="shared" si="89"/>
        <v>XI_MD_GC_364</v>
      </c>
      <c r="B5718">
        <v>364</v>
      </c>
      <c r="C5718" t="s">
        <v>50</v>
      </c>
      <c r="D5718">
        <v>0</v>
      </c>
      <c r="E5718" t="s">
        <v>41</v>
      </c>
      <c r="F5718" t="s">
        <v>47</v>
      </c>
    </row>
    <row r="5719" spans="1:6" x14ac:dyDescent="0.25">
      <c r="A5719" t="str">
        <f t="shared" si="89"/>
        <v>XI_MD_GC_366</v>
      </c>
      <c r="B5719">
        <v>366</v>
      </c>
      <c r="C5719" t="s">
        <v>50</v>
      </c>
      <c r="D5719">
        <v>0</v>
      </c>
      <c r="E5719" t="s">
        <v>41</v>
      </c>
      <c r="F5719" t="s">
        <v>47</v>
      </c>
    </row>
    <row r="5720" spans="1:6" x14ac:dyDescent="0.25">
      <c r="A5720" t="str">
        <f t="shared" si="89"/>
        <v>XI_MD_GC_368</v>
      </c>
      <c r="B5720">
        <v>368</v>
      </c>
      <c r="C5720" t="s">
        <v>50</v>
      </c>
      <c r="D5720">
        <v>0</v>
      </c>
      <c r="E5720" t="s">
        <v>41</v>
      </c>
      <c r="F5720" t="s">
        <v>47</v>
      </c>
    </row>
    <row r="5721" spans="1:6" x14ac:dyDescent="0.25">
      <c r="A5721" t="str">
        <f t="shared" si="89"/>
        <v>XI_MD_GC_370</v>
      </c>
      <c r="B5721">
        <v>370</v>
      </c>
      <c r="C5721" t="s">
        <v>50</v>
      </c>
      <c r="D5721">
        <v>0</v>
      </c>
      <c r="E5721" t="s">
        <v>41</v>
      </c>
      <c r="F5721" t="s">
        <v>47</v>
      </c>
    </row>
    <row r="5722" spans="1:6" x14ac:dyDescent="0.25">
      <c r="A5722" t="str">
        <f t="shared" si="89"/>
        <v>XI_MD_GC_372</v>
      </c>
      <c r="B5722">
        <v>372</v>
      </c>
      <c r="C5722" t="s">
        <v>50</v>
      </c>
      <c r="D5722">
        <v>0</v>
      </c>
      <c r="E5722" t="s">
        <v>41</v>
      </c>
      <c r="F5722" t="s">
        <v>47</v>
      </c>
    </row>
    <row r="5723" spans="1:6" x14ac:dyDescent="0.25">
      <c r="A5723" t="str">
        <f t="shared" si="89"/>
        <v>XI_MD_GC_374</v>
      </c>
      <c r="B5723">
        <v>374</v>
      </c>
      <c r="C5723" t="s">
        <v>50</v>
      </c>
      <c r="D5723">
        <v>0</v>
      </c>
      <c r="E5723" t="s">
        <v>41</v>
      </c>
      <c r="F5723" t="s">
        <v>47</v>
      </c>
    </row>
    <row r="5724" spans="1:6" x14ac:dyDescent="0.25">
      <c r="A5724" t="str">
        <f t="shared" si="89"/>
        <v>XI_MD_GC_376</v>
      </c>
      <c r="B5724">
        <v>376</v>
      </c>
      <c r="C5724" t="s">
        <v>50</v>
      </c>
      <c r="D5724">
        <v>0</v>
      </c>
      <c r="E5724" t="s">
        <v>41</v>
      </c>
      <c r="F5724" t="s">
        <v>47</v>
      </c>
    </row>
    <row r="5725" spans="1:6" x14ac:dyDescent="0.25">
      <c r="A5725" t="str">
        <f t="shared" si="89"/>
        <v>XI_MD_GC_378</v>
      </c>
      <c r="B5725">
        <v>378</v>
      </c>
      <c r="C5725" t="s">
        <v>50</v>
      </c>
      <c r="D5725">
        <v>0</v>
      </c>
      <c r="E5725" t="s">
        <v>41</v>
      </c>
      <c r="F5725" t="s">
        <v>47</v>
      </c>
    </row>
    <row r="5726" spans="1:6" x14ac:dyDescent="0.25">
      <c r="A5726" t="str">
        <f t="shared" si="89"/>
        <v>XI_MD_GC_380</v>
      </c>
      <c r="B5726">
        <v>380</v>
      </c>
      <c r="C5726" t="s">
        <v>50</v>
      </c>
      <c r="D5726">
        <v>0</v>
      </c>
      <c r="E5726" t="s">
        <v>41</v>
      </c>
      <c r="F5726" t="s">
        <v>47</v>
      </c>
    </row>
    <row r="5727" spans="1:6" x14ac:dyDescent="0.25">
      <c r="A5727" t="str">
        <f t="shared" si="89"/>
        <v>XI_MD_GC_382</v>
      </c>
      <c r="B5727">
        <v>382</v>
      </c>
      <c r="C5727" t="s">
        <v>50</v>
      </c>
      <c r="D5727">
        <v>0</v>
      </c>
      <c r="E5727" t="s">
        <v>41</v>
      </c>
      <c r="F5727" t="s">
        <v>47</v>
      </c>
    </row>
    <row r="5728" spans="1:6" x14ac:dyDescent="0.25">
      <c r="A5728" t="str">
        <f t="shared" si="89"/>
        <v>XI_MD_GC_384</v>
      </c>
      <c r="B5728">
        <v>384</v>
      </c>
      <c r="C5728" t="s">
        <v>50</v>
      </c>
      <c r="D5728">
        <v>0</v>
      </c>
      <c r="E5728" t="s">
        <v>41</v>
      </c>
      <c r="F5728" t="s">
        <v>47</v>
      </c>
    </row>
    <row r="5729" spans="1:6" x14ac:dyDescent="0.25">
      <c r="A5729" t="str">
        <f t="shared" si="89"/>
        <v>XI_MD_GC_386</v>
      </c>
      <c r="B5729">
        <v>386</v>
      </c>
      <c r="C5729" t="s">
        <v>50</v>
      </c>
      <c r="D5729">
        <v>0</v>
      </c>
      <c r="E5729" t="s">
        <v>41</v>
      </c>
      <c r="F5729" t="s">
        <v>47</v>
      </c>
    </row>
    <row r="5730" spans="1:6" x14ac:dyDescent="0.25">
      <c r="A5730" t="str">
        <f t="shared" si="89"/>
        <v>XI_MD_GC_388</v>
      </c>
      <c r="B5730">
        <v>388</v>
      </c>
      <c r="C5730" t="s">
        <v>50</v>
      </c>
      <c r="D5730">
        <v>0</v>
      </c>
      <c r="E5730" t="s">
        <v>41</v>
      </c>
      <c r="F5730" t="s">
        <v>47</v>
      </c>
    </row>
    <row r="5731" spans="1:6" x14ac:dyDescent="0.25">
      <c r="A5731" t="str">
        <f t="shared" si="89"/>
        <v>XI_MD_GC_390</v>
      </c>
      <c r="B5731">
        <v>390</v>
      </c>
      <c r="C5731" t="s">
        <v>50</v>
      </c>
      <c r="D5731">
        <v>0</v>
      </c>
      <c r="E5731" t="s">
        <v>41</v>
      </c>
      <c r="F5731" t="s">
        <v>47</v>
      </c>
    </row>
    <row r="5732" spans="1:6" x14ac:dyDescent="0.25">
      <c r="A5732" t="str">
        <f t="shared" si="89"/>
        <v>XI_MD_GC_392</v>
      </c>
      <c r="B5732">
        <v>392</v>
      </c>
      <c r="C5732" t="s">
        <v>50</v>
      </c>
      <c r="D5732">
        <v>0</v>
      </c>
      <c r="E5732" t="s">
        <v>41</v>
      </c>
      <c r="F5732" t="s">
        <v>47</v>
      </c>
    </row>
    <row r="5733" spans="1:6" x14ac:dyDescent="0.25">
      <c r="A5733" t="str">
        <f t="shared" si="89"/>
        <v>XI_MD_GC_394</v>
      </c>
      <c r="B5733">
        <v>394</v>
      </c>
      <c r="C5733" t="s">
        <v>50</v>
      </c>
      <c r="D5733">
        <v>0</v>
      </c>
      <c r="E5733" t="s">
        <v>41</v>
      </c>
      <c r="F5733" t="s">
        <v>47</v>
      </c>
    </row>
    <row r="5734" spans="1:6" x14ac:dyDescent="0.25">
      <c r="A5734" t="str">
        <f t="shared" si="89"/>
        <v>XI_MD_GC_396</v>
      </c>
      <c r="B5734">
        <v>396</v>
      </c>
      <c r="C5734" t="s">
        <v>50</v>
      </c>
      <c r="D5734">
        <v>0</v>
      </c>
      <c r="E5734" t="s">
        <v>41</v>
      </c>
      <c r="F5734" t="s">
        <v>47</v>
      </c>
    </row>
    <row r="5735" spans="1:6" x14ac:dyDescent="0.25">
      <c r="A5735" t="str">
        <f t="shared" si="89"/>
        <v>XI_MD_GC_398</v>
      </c>
      <c r="B5735">
        <v>398</v>
      </c>
      <c r="C5735" t="s">
        <v>50</v>
      </c>
      <c r="D5735">
        <v>0</v>
      </c>
      <c r="E5735" t="s">
        <v>41</v>
      </c>
      <c r="F5735" t="s">
        <v>47</v>
      </c>
    </row>
    <row r="5736" spans="1:6" x14ac:dyDescent="0.25">
      <c r="A5736" t="str">
        <f t="shared" si="89"/>
        <v>XI_MD_GC_400</v>
      </c>
      <c r="B5736">
        <v>400</v>
      </c>
      <c r="C5736" t="s">
        <v>50</v>
      </c>
      <c r="D5736">
        <v>0</v>
      </c>
      <c r="E5736" t="s">
        <v>41</v>
      </c>
      <c r="F5736" t="s">
        <v>47</v>
      </c>
    </row>
    <row r="5737" spans="1:6" x14ac:dyDescent="0.25">
      <c r="A5737" t="str">
        <f t="shared" si="89"/>
        <v>XI_MD_GC_402</v>
      </c>
      <c r="B5737">
        <v>402</v>
      </c>
      <c r="C5737" t="s">
        <v>50</v>
      </c>
      <c r="D5737">
        <v>0</v>
      </c>
      <c r="E5737" t="s">
        <v>41</v>
      </c>
      <c r="F5737" t="s">
        <v>47</v>
      </c>
    </row>
    <row r="5738" spans="1:6" x14ac:dyDescent="0.25">
      <c r="A5738" t="str">
        <f t="shared" si="89"/>
        <v>XI_MD_GC_404</v>
      </c>
      <c r="B5738">
        <v>404</v>
      </c>
      <c r="C5738" t="s">
        <v>50</v>
      </c>
      <c r="D5738">
        <v>0</v>
      </c>
      <c r="E5738" t="s">
        <v>41</v>
      </c>
      <c r="F5738" t="s">
        <v>47</v>
      </c>
    </row>
    <row r="5739" spans="1:6" x14ac:dyDescent="0.25">
      <c r="A5739" t="str">
        <f t="shared" si="89"/>
        <v>XI_MD_GC_406</v>
      </c>
      <c r="B5739">
        <v>406</v>
      </c>
      <c r="C5739" t="s">
        <v>50</v>
      </c>
      <c r="D5739">
        <v>0</v>
      </c>
      <c r="E5739" t="s">
        <v>41</v>
      </c>
      <c r="F5739" t="s">
        <v>47</v>
      </c>
    </row>
    <row r="5740" spans="1:6" x14ac:dyDescent="0.25">
      <c r="A5740" t="str">
        <f t="shared" si="89"/>
        <v>XI_MD_GC_408</v>
      </c>
      <c r="B5740">
        <v>408</v>
      </c>
      <c r="C5740" t="s">
        <v>50</v>
      </c>
      <c r="D5740">
        <v>0</v>
      </c>
      <c r="E5740" t="s">
        <v>41</v>
      </c>
      <c r="F5740" t="s">
        <v>47</v>
      </c>
    </row>
    <row r="5741" spans="1:6" x14ac:dyDescent="0.25">
      <c r="A5741" t="str">
        <f t="shared" si="89"/>
        <v>XI_MD_GC_410</v>
      </c>
      <c r="B5741">
        <v>410</v>
      </c>
      <c r="C5741" t="s">
        <v>50</v>
      </c>
      <c r="D5741">
        <v>0</v>
      </c>
      <c r="E5741" t="s">
        <v>41</v>
      </c>
      <c r="F5741" t="s">
        <v>47</v>
      </c>
    </row>
    <row r="5742" spans="1:6" x14ac:dyDescent="0.25">
      <c r="A5742" t="str">
        <f t="shared" si="89"/>
        <v>XI_HV_Dist_0</v>
      </c>
      <c r="B5742">
        <v>0</v>
      </c>
      <c r="C5742" t="s">
        <v>51</v>
      </c>
      <c r="D5742">
        <v>5.4509623044989995E-4</v>
      </c>
      <c r="E5742" t="s">
        <v>40</v>
      </c>
      <c r="F5742" t="s">
        <v>47</v>
      </c>
    </row>
    <row r="5743" spans="1:6" x14ac:dyDescent="0.25">
      <c r="A5743" t="str">
        <f t="shared" si="89"/>
        <v>XI_HV_Dist_2</v>
      </c>
      <c r="B5743">
        <v>2</v>
      </c>
      <c r="C5743" t="s">
        <v>51</v>
      </c>
      <c r="D5743">
        <v>3.1028554656379E-3</v>
      </c>
      <c r="E5743" t="s">
        <v>40</v>
      </c>
      <c r="F5743" t="s">
        <v>47</v>
      </c>
    </row>
    <row r="5744" spans="1:6" x14ac:dyDescent="0.25">
      <c r="A5744" t="str">
        <f t="shared" si="89"/>
        <v>XI_HV_Dist_4</v>
      </c>
      <c r="B5744">
        <v>4</v>
      </c>
      <c r="C5744" t="s">
        <v>51</v>
      </c>
      <c r="D5744">
        <v>1.52207639733322E-2</v>
      </c>
      <c r="E5744" t="s">
        <v>40</v>
      </c>
      <c r="F5744" t="s">
        <v>47</v>
      </c>
    </row>
    <row r="5745" spans="1:6" x14ac:dyDescent="0.25">
      <c r="A5745" t="str">
        <f t="shared" si="89"/>
        <v>XI_HV_Dist_6</v>
      </c>
      <c r="B5745">
        <v>6</v>
      </c>
      <c r="C5745" t="s">
        <v>51</v>
      </c>
      <c r="D5745">
        <v>1.74011488951318E-2</v>
      </c>
      <c r="E5745" t="s">
        <v>40</v>
      </c>
      <c r="F5745" t="s">
        <v>47</v>
      </c>
    </row>
    <row r="5746" spans="1:6" x14ac:dyDescent="0.25">
      <c r="A5746" t="str">
        <f t="shared" si="89"/>
        <v>XI_HV_Dist_8</v>
      </c>
      <c r="B5746">
        <v>8</v>
      </c>
      <c r="C5746" t="s">
        <v>51</v>
      </c>
      <c r="D5746">
        <v>2.9686779319887599E-2</v>
      </c>
      <c r="E5746" t="s">
        <v>40</v>
      </c>
      <c r="F5746" t="s">
        <v>47</v>
      </c>
    </row>
    <row r="5747" spans="1:6" x14ac:dyDescent="0.25">
      <c r="A5747" t="str">
        <f t="shared" si="89"/>
        <v>XI_HV_Dist_10</v>
      </c>
      <c r="B5747">
        <v>10</v>
      </c>
      <c r="C5747" t="s">
        <v>51</v>
      </c>
      <c r="D5747">
        <v>1.2327560904021101E-2</v>
      </c>
      <c r="E5747" t="s">
        <v>40</v>
      </c>
      <c r="F5747" t="s">
        <v>47</v>
      </c>
    </row>
    <row r="5748" spans="1:6" x14ac:dyDescent="0.25">
      <c r="A5748" t="str">
        <f t="shared" si="89"/>
        <v>XI_HV_Dist_12</v>
      </c>
      <c r="B5748">
        <v>12</v>
      </c>
      <c r="C5748" t="s">
        <v>51</v>
      </c>
      <c r="D5748">
        <v>4.1427313514193403E-2</v>
      </c>
      <c r="E5748" t="s">
        <v>40</v>
      </c>
      <c r="F5748" t="s">
        <v>47</v>
      </c>
    </row>
    <row r="5749" spans="1:6" x14ac:dyDescent="0.25">
      <c r="A5749" t="str">
        <f t="shared" si="89"/>
        <v>XI_HV_Dist_14</v>
      </c>
      <c r="B5749">
        <v>14</v>
      </c>
      <c r="C5749" t="s">
        <v>51</v>
      </c>
      <c r="D5749">
        <v>1.00633150236907E-2</v>
      </c>
      <c r="E5749" t="s">
        <v>40</v>
      </c>
      <c r="F5749" t="s">
        <v>47</v>
      </c>
    </row>
    <row r="5750" spans="1:6" x14ac:dyDescent="0.25">
      <c r="A5750" t="str">
        <f t="shared" si="89"/>
        <v>XI_HV_Dist_16</v>
      </c>
      <c r="B5750">
        <v>16</v>
      </c>
      <c r="C5750" t="s">
        <v>51</v>
      </c>
      <c r="D5750">
        <v>2.2390875927711801E-2</v>
      </c>
      <c r="E5750" t="s">
        <v>40</v>
      </c>
      <c r="F5750" t="s">
        <v>47</v>
      </c>
    </row>
    <row r="5751" spans="1:6" x14ac:dyDescent="0.25">
      <c r="A5751" t="str">
        <f t="shared" si="89"/>
        <v>XI_HV_Dist_18</v>
      </c>
      <c r="B5751">
        <v>18</v>
      </c>
      <c r="C5751" t="s">
        <v>51</v>
      </c>
      <c r="D5751">
        <v>3.0735041301521999E-2</v>
      </c>
      <c r="E5751" t="s">
        <v>40</v>
      </c>
      <c r="F5751" t="s">
        <v>47</v>
      </c>
    </row>
    <row r="5752" spans="1:6" x14ac:dyDescent="0.25">
      <c r="A5752" t="str">
        <f t="shared" si="89"/>
        <v>XI_HV_Dist_20</v>
      </c>
      <c r="B5752">
        <v>20</v>
      </c>
      <c r="C5752" t="s">
        <v>51</v>
      </c>
      <c r="D5752">
        <v>2.82611430248647E-2</v>
      </c>
      <c r="E5752" t="s">
        <v>40</v>
      </c>
      <c r="F5752" t="s">
        <v>47</v>
      </c>
    </row>
    <row r="5753" spans="1:6" x14ac:dyDescent="0.25">
      <c r="A5753" t="str">
        <f t="shared" si="89"/>
        <v>XI_HV_Dist_22</v>
      </c>
      <c r="B5753">
        <v>22</v>
      </c>
      <c r="C5753" t="s">
        <v>51</v>
      </c>
      <c r="D5753">
        <v>2.0420143402239001E-2</v>
      </c>
      <c r="E5753" t="s">
        <v>40</v>
      </c>
      <c r="F5753" t="s">
        <v>47</v>
      </c>
    </row>
    <row r="5754" spans="1:6" x14ac:dyDescent="0.25">
      <c r="A5754" t="str">
        <f t="shared" si="89"/>
        <v>XI_HV_Dist_24</v>
      </c>
      <c r="B5754">
        <v>24</v>
      </c>
      <c r="C5754" t="s">
        <v>51</v>
      </c>
      <c r="D5754">
        <v>2.4990565642165199E-2</v>
      </c>
      <c r="E5754" t="s">
        <v>40</v>
      </c>
      <c r="F5754" t="s">
        <v>47</v>
      </c>
    </row>
    <row r="5755" spans="1:6" x14ac:dyDescent="0.25">
      <c r="A5755" t="str">
        <f t="shared" si="89"/>
        <v>XI_HV_Dist_26</v>
      </c>
      <c r="B5755">
        <v>26</v>
      </c>
      <c r="C5755" t="s">
        <v>51</v>
      </c>
      <c r="D5755">
        <v>3.0106084112541402E-2</v>
      </c>
      <c r="E5755" t="s">
        <v>40</v>
      </c>
      <c r="F5755" t="s">
        <v>47</v>
      </c>
    </row>
    <row r="5756" spans="1:6" x14ac:dyDescent="0.25">
      <c r="A5756" t="str">
        <f t="shared" si="89"/>
        <v>XI_HV_Dist_28</v>
      </c>
      <c r="B5756">
        <v>28</v>
      </c>
      <c r="C5756" t="s">
        <v>51</v>
      </c>
      <c r="D5756">
        <v>1.0859994129732899E-2</v>
      </c>
      <c r="E5756" t="s">
        <v>40</v>
      </c>
      <c r="F5756" t="s">
        <v>47</v>
      </c>
    </row>
    <row r="5757" spans="1:6" x14ac:dyDescent="0.25">
      <c r="A5757" t="str">
        <f t="shared" si="89"/>
        <v>XI_HV_Dist_30</v>
      </c>
      <c r="B5757">
        <v>30</v>
      </c>
      <c r="C5757" t="s">
        <v>51</v>
      </c>
      <c r="D5757">
        <v>8.0506520189524994E-3</v>
      </c>
      <c r="E5757" t="s">
        <v>40</v>
      </c>
      <c r="F5757" t="s">
        <v>47</v>
      </c>
    </row>
    <row r="5758" spans="1:6" x14ac:dyDescent="0.25">
      <c r="A5758" t="str">
        <f t="shared" si="89"/>
        <v>XI_HV_Dist_32</v>
      </c>
      <c r="B5758">
        <v>32</v>
      </c>
      <c r="C5758" t="s">
        <v>51</v>
      </c>
      <c r="D5758">
        <v>9.4762883139754006E-3</v>
      </c>
      <c r="E5758" t="s">
        <v>40</v>
      </c>
      <c r="F5758" t="s">
        <v>47</v>
      </c>
    </row>
    <row r="5759" spans="1:6" x14ac:dyDescent="0.25">
      <c r="A5759" t="str">
        <f t="shared" si="89"/>
        <v>XI_HV_Dist_34</v>
      </c>
      <c r="B5759">
        <v>34</v>
      </c>
      <c r="C5759" t="s">
        <v>51</v>
      </c>
      <c r="D5759">
        <v>9.3504968761792002E-3</v>
      </c>
      <c r="E5759" t="s">
        <v>40</v>
      </c>
      <c r="F5759" t="s">
        <v>47</v>
      </c>
    </row>
    <row r="5760" spans="1:6" x14ac:dyDescent="0.25">
      <c r="A5760" t="str">
        <f t="shared" si="89"/>
        <v>XI_HV_Dist_36</v>
      </c>
      <c r="B5760">
        <v>36</v>
      </c>
      <c r="C5760" t="s">
        <v>51</v>
      </c>
      <c r="D5760">
        <v>1.0231036940752201E-2</v>
      </c>
      <c r="E5760" t="s">
        <v>40</v>
      </c>
      <c r="F5760" t="s">
        <v>47</v>
      </c>
    </row>
    <row r="5761" spans="1:6" x14ac:dyDescent="0.25">
      <c r="A5761" t="str">
        <f t="shared" si="89"/>
        <v>XI_HV_Dist_38</v>
      </c>
      <c r="B5761">
        <v>38</v>
      </c>
      <c r="C5761" t="s">
        <v>51</v>
      </c>
      <c r="D5761">
        <v>8.9731225627908001E-3</v>
      </c>
      <c r="E5761" t="s">
        <v>40</v>
      </c>
      <c r="F5761" t="s">
        <v>47</v>
      </c>
    </row>
    <row r="5762" spans="1:6" x14ac:dyDescent="0.25">
      <c r="A5762" t="str">
        <f t="shared" ref="A5762:A5825" si="90">C5762&amp;"_"&amp;E5762&amp;"_"&amp;B5762</f>
        <v>XI_HV_Dist_40</v>
      </c>
      <c r="B5762">
        <v>40</v>
      </c>
      <c r="C5762" t="s">
        <v>51</v>
      </c>
      <c r="D5762">
        <v>1.1237368443121299E-2</v>
      </c>
      <c r="E5762" t="s">
        <v>40</v>
      </c>
      <c r="F5762" t="s">
        <v>47</v>
      </c>
    </row>
    <row r="5763" spans="1:6" x14ac:dyDescent="0.25">
      <c r="A5763" t="str">
        <f t="shared" si="90"/>
        <v>XI_HV_Dist_42</v>
      </c>
      <c r="B5763">
        <v>42</v>
      </c>
      <c r="C5763" t="s">
        <v>51</v>
      </c>
      <c r="D5763">
        <v>4.4446308021300002E-3</v>
      </c>
      <c r="E5763" t="s">
        <v>40</v>
      </c>
      <c r="F5763" t="s">
        <v>47</v>
      </c>
    </row>
    <row r="5764" spans="1:6" x14ac:dyDescent="0.25">
      <c r="A5764" t="str">
        <f t="shared" si="90"/>
        <v>XI_HV_Dist_44</v>
      </c>
      <c r="B5764">
        <v>44</v>
      </c>
      <c r="C5764" t="s">
        <v>51</v>
      </c>
      <c r="D5764">
        <v>3.5221602582917E-3</v>
      </c>
      <c r="E5764" t="s">
        <v>40</v>
      </c>
      <c r="F5764" t="s">
        <v>47</v>
      </c>
    </row>
    <row r="5765" spans="1:6" x14ac:dyDescent="0.25">
      <c r="A5765" t="str">
        <f t="shared" si="90"/>
        <v>XI_HV_Dist_46</v>
      </c>
      <c r="B5765">
        <v>46</v>
      </c>
      <c r="C5765" t="s">
        <v>51</v>
      </c>
      <c r="D5765">
        <v>6.1218499727451001E-3</v>
      </c>
      <c r="E5765" t="s">
        <v>40</v>
      </c>
      <c r="F5765" t="s">
        <v>47</v>
      </c>
    </row>
    <row r="5766" spans="1:6" x14ac:dyDescent="0.25">
      <c r="A5766" t="str">
        <f t="shared" si="90"/>
        <v>XI_HV_Dist_48</v>
      </c>
      <c r="B5766">
        <v>48</v>
      </c>
      <c r="C5766" t="s">
        <v>51</v>
      </c>
      <c r="D5766">
        <v>4.6542831984568997E-3</v>
      </c>
      <c r="E5766" t="s">
        <v>40</v>
      </c>
      <c r="F5766" t="s">
        <v>47</v>
      </c>
    </row>
    <row r="5767" spans="1:6" x14ac:dyDescent="0.25">
      <c r="A5767" t="str">
        <f t="shared" si="90"/>
        <v>XI_HV_Dist_50</v>
      </c>
      <c r="B5767">
        <v>50</v>
      </c>
      <c r="C5767" t="s">
        <v>51</v>
      </c>
      <c r="D5767">
        <v>1.7275357457335699E-2</v>
      </c>
      <c r="E5767" t="s">
        <v>40</v>
      </c>
      <c r="F5767" t="s">
        <v>47</v>
      </c>
    </row>
    <row r="5768" spans="1:6" x14ac:dyDescent="0.25">
      <c r="A5768" t="str">
        <f t="shared" si="90"/>
        <v>XI_HV_Dist_52</v>
      </c>
      <c r="B5768">
        <v>52</v>
      </c>
      <c r="C5768" t="s">
        <v>51</v>
      </c>
      <c r="D5768">
        <v>1.5094972535536001E-2</v>
      </c>
      <c r="E5768" t="s">
        <v>40</v>
      </c>
      <c r="F5768" t="s">
        <v>47</v>
      </c>
    </row>
    <row r="5769" spans="1:6" x14ac:dyDescent="0.25">
      <c r="A5769" t="str">
        <f t="shared" si="90"/>
        <v>XI_HV_Dist_54</v>
      </c>
      <c r="B5769">
        <v>54</v>
      </c>
      <c r="C5769" t="s">
        <v>51</v>
      </c>
      <c r="D5769">
        <v>1.09438550882636E-2</v>
      </c>
      <c r="E5769" t="s">
        <v>40</v>
      </c>
      <c r="F5769" t="s">
        <v>47</v>
      </c>
    </row>
    <row r="5770" spans="1:6" x14ac:dyDescent="0.25">
      <c r="A5770" t="str">
        <f t="shared" si="90"/>
        <v>XI_HV_Dist_56</v>
      </c>
      <c r="B5770">
        <v>56</v>
      </c>
      <c r="C5770" t="s">
        <v>51</v>
      </c>
      <c r="D5770">
        <v>2.13845444253427E-2</v>
      </c>
      <c r="E5770" t="s">
        <v>40</v>
      </c>
      <c r="F5770" t="s">
        <v>47</v>
      </c>
    </row>
    <row r="5771" spans="1:6" x14ac:dyDescent="0.25">
      <c r="A5771" t="str">
        <f t="shared" si="90"/>
        <v>XI_HV_Dist_58</v>
      </c>
      <c r="B5771">
        <v>58</v>
      </c>
      <c r="C5771" t="s">
        <v>51</v>
      </c>
      <c r="D5771">
        <v>1.09438550882636E-2</v>
      </c>
      <c r="E5771" t="s">
        <v>40</v>
      </c>
      <c r="F5771" t="s">
        <v>47</v>
      </c>
    </row>
    <row r="5772" spans="1:6" x14ac:dyDescent="0.25">
      <c r="A5772" t="str">
        <f t="shared" si="90"/>
        <v>XI_HV_Dist_60</v>
      </c>
      <c r="B5772">
        <v>60</v>
      </c>
      <c r="C5772" t="s">
        <v>51</v>
      </c>
      <c r="D5772">
        <v>1.34177533649209E-2</v>
      </c>
      <c r="E5772" t="s">
        <v>40</v>
      </c>
      <c r="F5772" t="s">
        <v>47</v>
      </c>
    </row>
    <row r="5773" spans="1:6" x14ac:dyDescent="0.25">
      <c r="A5773" t="str">
        <f t="shared" si="90"/>
        <v>XI_HV_Dist_62</v>
      </c>
      <c r="B5773">
        <v>62</v>
      </c>
      <c r="C5773" t="s">
        <v>51</v>
      </c>
      <c r="D5773">
        <v>1.2956518093001799E-2</v>
      </c>
      <c r="E5773" t="s">
        <v>40</v>
      </c>
      <c r="F5773" t="s">
        <v>47</v>
      </c>
    </row>
    <row r="5774" spans="1:6" x14ac:dyDescent="0.25">
      <c r="A5774" t="str">
        <f t="shared" si="90"/>
        <v>XI_HV_Dist_64</v>
      </c>
      <c r="B5774">
        <v>64</v>
      </c>
      <c r="C5774" t="s">
        <v>51</v>
      </c>
      <c r="D5774">
        <v>2.3187555033754002E-2</v>
      </c>
      <c r="E5774" t="s">
        <v>40</v>
      </c>
      <c r="F5774" t="s">
        <v>47</v>
      </c>
    </row>
    <row r="5775" spans="1:6" x14ac:dyDescent="0.25">
      <c r="A5775" t="str">
        <f t="shared" si="90"/>
        <v>XI_HV_Dist_66</v>
      </c>
      <c r="B5775">
        <v>66</v>
      </c>
      <c r="C5775" t="s">
        <v>51</v>
      </c>
      <c r="D5775">
        <v>3.7569709421778598E-2</v>
      </c>
      <c r="E5775" t="s">
        <v>40</v>
      </c>
      <c r="F5775" t="s">
        <v>47</v>
      </c>
    </row>
    <row r="5776" spans="1:6" x14ac:dyDescent="0.25">
      <c r="A5776" t="str">
        <f t="shared" si="90"/>
        <v>XI_HV_Dist_68</v>
      </c>
      <c r="B5776">
        <v>68</v>
      </c>
      <c r="C5776" t="s">
        <v>51</v>
      </c>
      <c r="D5776">
        <v>6.6459809635624104E-2</v>
      </c>
      <c r="E5776" t="s">
        <v>40</v>
      </c>
      <c r="F5776" t="s">
        <v>47</v>
      </c>
    </row>
    <row r="5777" spans="1:6" x14ac:dyDescent="0.25">
      <c r="A5777" t="str">
        <f t="shared" si="90"/>
        <v>XI_HV_Dist_70</v>
      </c>
      <c r="B5777">
        <v>70</v>
      </c>
      <c r="C5777" t="s">
        <v>51</v>
      </c>
      <c r="D5777">
        <v>1.3208100968594001E-2</v>
      </c>
      <c r="E5777" t="s">
        <v>40</v>
      </c>
      <c r="F5777" t="s">
        <v>47</v>
      </c>
    </row>
    <row r="5778" spans="1:6" x14ac:dyDescent="0.25">
      <c r="A5778" t="str">
        <f t="shared" si="90"/>
        <v>XI_HV_Dist_72</v>
      </c>
      <c r="B5778">
        <v>72</v>
      </c>
      <c r="C5778" t="s">
        <v>51</v>
      </c>
      <c r="D5778">
        <v>1.6772191706151199E-2</v>
      </c>
      <c r="E5778" t="s">
        <v>40</v>
      </c>
      <c r="F5778" t="s">
        <v>47</v>
      </c>
    </row>
    <row r="5779" spans="1:6" x14ac:dyDescent="0.25">
      <c r="A5779" t="str">
        <f t="shared" si="90"/>
        <v>XI_HV_Dist_74</v>
      </c>
      <c r="B5779">
        <v>74</v>
      </c>
      <c r="C5779" t="s">
        <v>51</v>
      </c>
      <c r="D5779">
        <v>1.4088641033166999E-2</v>
      </c>
      <c r="E5779" t="s">
        <v>40</v>
      </c>
      <c r="F5779" t="s">
        <v>47</v>
      </c>
    </row>
    <row r="5780" spans="1:6" x14ac:dyDescent="0.25">
      <c r="A5780" t="str">
        <f t="shared" si="90"/>
        <v>XI_HV_Dist_76</v>
      </c>
      <c r="B5780">
        <v>76</v>
      </c>
      <c r="C5780" t="s">
        <v>51</v>
      </c>
      <c r="D5780">
        <v>4.3607698435993002E-3</v>
      </c>
      <c r="E5780" t="s">
        <v>40</v>
      </c>
      <c r="F5780" t="s">
        <v>47</v>
      </c>
    </row>
    <row r="5781" spans="1:6" x14ac:dyDescent="0.25">
      <c r="A5781" t="str">
        <f t="shared" si="90"/>
        <v>XI_HV_Dist_78</v>
      </c>
      <c r="B5781">
        <v>78</v>
      </c>
      <c r="C5781" t="s">
        <v>51</v>
      </c>
      <c r="D5781">
        <v>5.5767537422952004E-3</v>
      </c>
      <c r="E5781" t="s">
        <v>40</v>
      </c>
      <c r="F5781" t="s">
        <v>47</v>
      </c>
    </row>
    <row r="5782" spans="1:6" x14ac:dyDescent="0.25">
      <c r="A5782" t="str">
        <f t="shared" si="90"/>
        <v>XI_HV_Dist_80</v>
      </c>
      <c r="B5782">
        <v>80</v>
      </c>
      <c r="C5782" t="s">
        <v>51</v>
      </c>
      <c r="D5782">
        <v>3.0609249863725002E-3</v>
      </c>
      <c r="E5782" t="s">
        <v>40</v>
      </c>
      <c r="F5782" t="s">
        <v>47</v>
      </c>
    </row>
    <row r="5783" spans="1:6" x14ac:dyDescent="0.25">
      <c r="A5783" t="str">
        <f t="shared" si="90"/>
        <v>XI_HV_Dist_82</v>
      </c>
      <c r="B5783">
        <v>82</v>
      </c>
      <c r="C5783" t="s">
        <v>51</v>
      </c>
      <c r="D5783">
        <v>3.6479516960877998E-3</v>
      </c>
      <c r="E5783" t="s">
        <v>40</v>
      </c>
      <c r="F5783" t="s">
        <v>47</v>
      </c>
    </row>
    <row r="5784" spans="1:6" x14ac:dyDescent="0.25">
      <c r="A5784" t="str">
        <f t="shared" si="90"/>
        <v>XI_HV_Dist_84</v>
      </c>
      <c r="B5784">
        <v>84</v>
      </c>
      <c r="C5784" t="s">
        <v>51</v>
      </c>
      <c r="D5784">
        <v>2.7674116315148998E-3</v>
      </c>
      <c r="E5784" t="s">
        <v>40</v>
      </c>
      <c r="F5784" t="s">
        <v>47</v>
      </c>
    </row>
    <row r="5785" spans="1:6" x14ac:dyDescent="0.25">
      <c r="A5785" t="str">
        <f t="shared" si="90"/>
        <v>XI_HV_Dist_86</v>
      </c>
      <c r="B5785">
        <v>86</v>
      </c>
      <c r="C5785" t="s">
        <v>51</v>
      </c>
      <c r="D5785">
        <v>1.9707325254726999E-3</v>
      </c>
      <c r="E5785" t="s">
        <v>40</v>
      </c>
      <c r="F5785" t="s">
        <v>47</v>
      </c>
    </row>
    <row r="5786" spans="1:6" x14ac:dyDescent="0.25">
      <c r="A5786" t="str">
        <f t="shared" si="90"/>
        <v>XI_HV_Dist_88</v>
      </c>
      <c r="B5786">
        <v>88</v>
      </c>
      <c r="C5786" t="s">
        <v>51</v>
      </c>
      <c r="D5786">
        <v>3.5221602582917E-3</v>
      </c>
      <c r="E5786" t="s">
        <v>40</v>
      </c>
      <c r="F5786" t="s">
        <v>47</v>
      </c>
    </row>
    <row r="5787" spans="1:6" x14ac:dyDescent="0.25">
      <c r="A5787" t="str">
        <f t="shared" si="90"/>
        <v>XI_HV_Dist_90</v>
      </c>
      <c r="B5787">
        <v>90</v>
      </c>
      <c r="C5787" t="s">
        <v>51</v>
      </c>
      <c r="D5787">
        <v>8.9731225627908001E-3</v>
      </c>
      <c r="E5787" t="s">
        <v>40</v>
      </c>
      <c r="F5787" t="s">
        <v>47</v>
      </c>
    </row>
    <row r="5788" spans="1:6" x14ac:dyDescent="0.25">
      <c r="A5788" t="str">
        <f t="shared" si="90"/>
        <v>XI_HV_Dist_92</v>
      </c>
      <c r="B5788">
        <v>92</v>
      </c>
      <c r="C5788" t="s">
        <v>51</v>
      </c>
      <c r="D5788">
        <v>7.3797643507064999E-3</v>
      </c>
      <c r="E5788" t="s">
        <v>40</v>
      </c>
      <c r="F5788" t="s">
        <v>47</v>
      </c>
    </row>
    <row r="5789" spans="1:6" x14ac:dyDescent="0.25">
      <c r="A5789" t="str">
        <f t="shared" si="90"/>
        <v>XI_HV_Dist_94</v>
      </c>
      <c r="B5789">
        <v>94</v>
      </c>
      <c r="C5789" t="s">
        <v>51</v>
      </c>
      <c r="D5789">
        <v>1.9497672858400698E-2</v>
      </c>
      <c r="E5789" t="s">
        <v>40</v>
      </c>
      <c r="F5789" t="s">
        <v>47</v>
      </c>
    </row>
    <row r="5790" spans="1:6" x14ac:dyDescent="0.25">
      <c r="A5790" t="str">
        <f t="shared" si="90"/>
        <v>XI_HV_Dist_96</v>
      </c>
      <c r="B5790">
        <v>96</v>
      </c>
      <c r="C5790" t="s">
        <v>51</v>
      </c>
      <c r="D5790">
        <v>1.2998448572267099E-2</v>
      </c>
      <c r="E5790" t="s">
        <v>40</v>
      </c>
      <c r="F5790" t="s">
        <v>47</v>
      </c>
    </row>
    <row r="5791" spans="1:6" x14ac:dyDescent="0.25">
      <c r="A5791" t="str">
        <f t="shared" si="90"/>
        <v>XI_HV_Dist_98</v>
      </c>
      <c r="B5791">
        <v>98</v>
      </c>
      <c r="C5791" t="s">
        <v>51</v>
      </c>
      <c r="D5791">
        <v>3.8282527569290098E-2</v>
      </c>
      <c r="E5791" t="s">
        <v>40</v>
      </c>
      <c r="F5791" t="s">
        <v>47</v>
      </c>
    </row>
    <row r="5792" spans="1:6" x14ac:dyDescent="0.25">
      <c r="A5792" t="str">
        <f t="shared" si="90"/>
        <v>XI_HV_Dist_100</v>
      </c>
      <c r="B5792">
        <v>100</v>
      </c>
      <c r="C5792" t="s">
        <v>51</v>
      </c>
      <c r="D5792">
        <v>4.3188393643339297E-2</v>
      </c>
      <c r="E5792" t="s">
        <v>40</v>
      </c>
      <c r="F5792" t="s">
        <v>47</v>
      </c>
    </row>
    <row r="5793" spans="1:6" x14ac:dyDescent="0.25">
      <c r="A5793" t="str">
        <f t="shared" si="90"/>
        <v>XI_HV_Dist_102</v>
      </c>
      <c r="B5793">
        <v>102</v>
      </c>
      <c r="C5793" t="s">
        <v>51</v>
      </c>
      <c r="D5793">
        <v>2.38165122227347E-2</v>
      </c>
      <c r="E5793" t="s">
        <v>40</v>
      </c>
      <c r="F5793" t="s">
        <v>47</v>
      </c>
    </row>
    <row r="5794" spans="1:6" x14ac:dyDescent="0.25">
      <c r="A5794" t="str">
        <f t="shared" si="90"/>
        <v>XI_HV_Dist_104</v>
      </c>
      <c r="B5794">
        <v>104</v>
      </c>
      <c r="C5794" t="s">
        <v>51</v>
      </c>
      <c r="D5794">
        <v>5.9373558639775198E-2</v>
      </c>
      <c r="E5794" t="s">
        <v>40</v>
      </c>
      <c r="F5794" t="s">
        <v>47</v>
      </c>
    </row>
    <row r="5795" spans="1:6" x14ac:dyDescent="0.25">
      <c r="A5795" t="str">
        <f t="shared" si="90"/>
        <v>XI_HV_Dist_106</v>
      </c>
      <c r="B5795">
        <v>106</v>
      </c>
      <c r="C5795" t="s">
        <v>51</v>
      </c>
      <c r="D5795">
        <v>4.3188393643339004E-3</v>
      </c>
      <c r="E5795" t="s">
        <v>40</v>
      </c>
      <c r="F5795" t="s">
        <v>47</v>
      </c>
    </row>
    <row r="5796" spans="1:6" x14ac:dyDescent="0.25">
      <c r="A5796" t="str">
        <f t="shared" si="90"/>
        <v>XI_HV_Dist_108</v>
      </c>
      <c r="B5796">
        <v>108</v>
      </c>
      <c r="C5796" t="s">
        <v>51</v>
      </c>
      <c r="D5796">
        <v>7.5474862677680004E-3</v>
      </c>
      <c r="E5796" t="s">
        <v>40</v>
      </c>
      <c r="F5796" t="s">
        <v>47</v>
      </c>
    </row>
    <row r="5797" spans="1:6" x14ac:dyDescent="0.25">
      <c r="A5797" t="str">
        <f t="shared" si="90"/>
        <v>XI_HV_Dist_110</v>
      </c>
      <c r="B5797">
        <v>110</v>
      </c>
      <c r="C5797" t="s">
        <v>51</v>
      </c>
      <c r="D5797">
        <v>7.7990691433602998E-3</v>
      </c>
      <c r="E5797" t="s">
        <v>40</v>
      </c>
      <c r="F5797" t="s">
        <v>47</v>
      </c>
    </row>
    <row r="5798" spans="1:6" x14ac:dyDescent="0.25">
      <c r="A5798" t="str">
        <f t="shared" si="90"/>
        <v>XI_HV_Dist_112</v>
      </c>
      <c r="B5798">
        <v>112</v>
      </c>
      <c r="C5798" t="s">
        <v>51</v>
      </c>
      <c r="D5798">
        <v>5.6606147008260001E-3</v>
      </c>
      <c r="E5798" t="s">
        <v>40</v>
      </c>
      <c r="F5798" t="s">
        <v>47</v>
      </c>
    </row>
    <row r="5799" spans="1:6" x14ac:dyDescent="0.25">
      <c r="A5799" t="str">
        <f t="shared" si="90"/>
        <v>XI_HV_Dist_114</v>
      </c>
      <c r="B5799">
        <v>114</v>
      </c>
      <c r="C5799" t="s">
        <v>51</v>
      </c>
      <c r="D5799">
        <v>1.7610801291457999E-3</v>
      </c>
      <c r="E5799" t="s">
        <v>40</v>
      </c>
      <c r="F5799" t="s">
        <v>47</v>
      </c>
    </row>
    <row r="5800" spans="1:6" x14ac:dyDescent="0.25">
      <c r="A5800" t="str">
        <f t="shared" si="90"/>
        <v>XI_HV_Dist_116</v>
      </c>
      <c r="B5800">
        <v>116</v>
      </c>
      <c r="C5800" t="s">
        <v>51</v>
      </c>
      <c r="D5800">
        <v>1.9288020462073E-3</v>
      </c>
      <c r="E5800" t="s">
        <v>40</v>
      </c>
      <c r="F5800" t="s">
        <v>47</v>
      </c>
    </row>
    <row r="5801" spans="1:6" x14ac:dyDescent="0.25">
      <c r="A5801" t="str">
        <f t="shared" si="90"/>
        <v>XI_HV_Dist_118</v>
      </c>
      <c r="B5801">
        <v>118</v>
      </c>
      <c r="C5801" t="s">
        <v>51</v>
      </c>
      <c r="D5801">
        <v>1.8868715669420001E-3</v>
      </c>
      <c r="E5801" t="s">
        <v>40</v>
      </c>
      <c r="F5801" t="s">
        <v>47</v>
      </c>
    </row>
    <row r="5802" spans="1:6" x14ac:dyDescent="0.25">
      <c r="A5802" t="str">
        <f t="shared" si="90"/>
        <v>XI_HV_Dist_120</v>
      </c>
      <c r="B5802">
        <v>120</v>
      </c>
      <c r="C5802" t="s">
        <v>51</v>
      </c>
      <c r="D5802">
        <v>4.2769088850684997E-3</v>
      </c>
      <c r="E5802" t="s">
        <v>40</v>
      </c>
      <c r="F5802" t="s">
        <v>47</v>
      </c>
    </row>
    <row r="5803" spans="1:6" x14ac:dyDescent="0.25">
      <c r="A5803" t="str">
        <f t="shared" si="90"/>
        <v>XI_HV_Dist_122</v>
      </c>
      <c r="B5803">
        <v>122</v>
      </c>
      <c r="C5803" t="s">
        <v>51</v>
      </c>
      <c r="D5803">
        <v>1.3711266719778599E-2</v>
      </c>
      <c r="E5803" t="s">
        <v>40</v>
      </c>
      <c r="F5803" t="s">
        <v>47</v>
      </c>
    </row>
    <row r="5804" spans="1:6" x14ac:dyDescent="0.25">
      <c r="A5804" t="str">
        <f t="shared" si="90"/>
        <v>XI_HV_Dist_124</v>
      </c>
      <c r="B5804">
        <v>124</v>
      </c>
      <c r="C5804" t="s">
        <v>51</v>
      </c>
      <c r="D5804">
        <v>4.6123527191914999E-3</v>
      </c>
      <c r="E5804" t="s">
        <v>40</v>
      </c>
      <c r="F5804" t="s">
        <v>47</v>
      </c>
    </row>
    <row r="5805" spans="1:6" x14ac:dyDescent="0.25">
      <c r="A5805" t="str">
        <f t="shared" si="90"/>
        <v>XI_HV_Dist_126</v>
      </c>
      <c r="B5805">
        <v>126</v>
      </c>
      <c r="C5805" t="s">
        <v>51</v>
      </c>
      <c r="D5805">
        <v>2.1384544425342E-3</v>
      </c>
      <c r="E5805" t="s">
        <v>40</v>
      </c>
      <c r="F5805" t="s">
        <v>47</v>
      </c>
    </row>
    <row r="5806" spans="1:6" x14ac:dyDescent="0.25">
      <c r="A5806" t="str">
        <f t="shared" si="90"/>
        <v>XI_HV_Dist_128</v>
      </c>
      <c r="B5806">
        <v>128</v>
      </c>
      <c r="C5806" t="s">
        <v>51</v>
      </c>
      <c r="D5806">
        <v>1.8030106084112E-3</v>
      </c>
      <c r="E5806" t="s">
        <v>40</v>
      </c>
      <c r="F5806" t="s">
        <v>47</v>
      </c>
    </row>
    <row r="5807" spans="1:6" x14ac:dyDescent="0.25">
      <c r="A5807" t="str">
        <f t="shared" si="90"/>
        <v>XI_HV_Dist_130</v>
      </c>
      <c r="B5807">
        <v>130</v>
      </c>
      <c r="C5807" t="s">
        <v>51</v>
      </c>
      <c r="D5807">
        <v>1.7191496498804E-3</v>
      </c>
      <c r="E5807" t="s">
        <v>40</v>
      </c>
      <c r="F5807" t="s">
        <v>47</v>
      </c>
    </row>
    <row r="5808" spans="1:6" x14ac:dyDescent="0.25">
      <c r="A5808" t="str">
        <f t="shared" si="90"/>
        <v>XI_HV_Dist_132</v>
      </c>
      <c r="B5808">
        <v>132</v>
      </c>
      <c r="C5808" t="s">
        <v>51</v>
      </c>
      <c r="D5808">
        <v>4.7381441569877003E-3</v>
      </c>
      <c r="E5808" t="s">
        <v>40</v>
      </c>
      <c r="F5808" t="s">
        <v>47</v>
      </c>
    </row>
    <row r="5809" spans="1:6" x14ac:dyDescent="0.25">
      <c r="A5809" t="str">
        <f t="shared" si="90"/>
        <v>XI_HV_Dist_134</v>
      </c>
      <c r="B5809">
        <v>134</v>
      </c>
      <c r="C5809" t="s">
        <v>51</v>
      </c>
      <c r="D5809">
        <v>1.73592184158664E-2</v>
      </c>
      <c r="E5809" t="s">
        <v>40</v>
      </c>
      <c r="F5809" t="s">
        <v>47</v>
      </c>
    </row>
    <row r="5810" spans="1:6" x14ac:dyDescent="0.25">
      <c r="A5810" t="str">
        <f t="shared" si="90"/>
        <v>XI_HV_Dist_136</v>
      </c>
      <c r="B5810">
        <v>136</v>
      </c>
      <c r="C5810" t="s">
        <v>51</v>
      </c>
      <c r="D5810">
        <v>5.4928927837644996E-3</v>
      </c>
      <c r="E5810" t="s">
        <v>40</v>
      </c>
      <c r="F5810" t="s">
        <v>47</v>
      </c>
    </row>
    <row r="5811" spans="1:6" x14ac:dyDescent="0.25">
      <c r="A5811" t="str">
        <f t="shared" si="90"/>
        <v>XI_HV_Dist_138</v>
      </c>
      <c r="B5811">
        <v>138</v>
      </c>
      <c r="C5811" t="s">
        <v>51</v>
      </c>
      <c r="D5811">
        <v>3.0609249863725002E-3</v>
      </c>
      <c r="E5811" t="s">
        <v>40</v>
      </c>
      <c r="F5811" t="s">
        <v>47</v>
      </c>
    </row>
    <row r="5812" spans="1:6" x14ac:dyDescent="0.25">
      <c r="A5812" t="str">
        <f t="shared" si="90"/>
        <v>XI_HV_Dist_140</v>
      </c>
      <c r="B5812">
        <v>140</v>
      </c>
      <c r="C5812" t="s">
        <v>51</v>
      </c>
      <c r="D5812">
        <v>4.5284917606607999E-3</v>
      </c>
      <c r="E5812" t="s">
        <v>40</v>
      </c>
      <c r="F5812" t="s">
        <v>47</v>
      </c>
    </row>
    <row r="5813" spans="1:6" x14ac:dyDescent="0.25">
      <c r="A5813" t="str">
        <f t="shared" si="90"/>
        <v>XI_HV_Dist_142</v>
      </c>
      <c r="B5813">
        <v>142</v>
      </c>
      <c r="C5813" t="s">
        <v>51</v>
      </c>
      <c r="D5813">
        <v>1.1321229401652E-3</v>
      </c>
      <c r="E5813" t="s">
        <v>40</v>
      </c>
      <c r="F5813" t="s">
        <v>47</v>
      </c>
    </row>
    <row r="5814" spans="1:6" x14ac:dyDescent="0.25">
      <c r="A5814" t="str">
        <f t="shared" si="90"/>
        <v>XI_HV_Dist_144</v>
      </c>
      <c r="B5814">
        <v>144</v>
      </c>
      <c r="C5814" t="s">
        <v>51</v>
      </c>
      <c r="D5814">
        <v>7.9667910604210002E-4</v>
      </c>
      <c r="E5814" t="s">
        <v>40</v>
      </c>
      <c r="F5814" t="s">
        <v>47</v>
      </c>
    </row>
    <row r="5815" spans="1:6" x14ac:dyDescent="0.25">
      <c r="A5815" t="str">
        <f t="shared" si="90"/>
        <v>XI_HV_Dist_146</v>
      </c>
      <c r="B5815">
        <v>146</v>
      </c>
      <c r="C5815" t="s">
        <v>51</v>
      </c>
      <c r="D5815">
        <v>3.4382992997608998E-3</v>
      </c>
      <c r="E5815" t="s">
        <v>40</v>
      </c>
      <c r="F5815" t="s">
        <v>47</v>
      </c>
    </row>
    <row r="5816" spans="1:6" x14ac:dyDescent="0.25">
      <c r="A5816" t="str">
        <f t="shared" si="90"/>
        <v>XI_HV_Dist_148</v>
      </c>
      <c r="B5816">
        <v>148</v>
      </c>
      <c r="C5816" t="s">
        <v>51</v>
      </c>
      <c r="D5816">
        <v>5.4509623044989995E-4</v>
      </c>
      <c r="E5816" t="s">
        <v>40</v>
      </c>
      <c r="F5816" t="s">
        <v>47</v>
      </c>
    </row>
    <row r="5817" spans="1:6" x14ac:dyDescent="0.25">
      <c r="A5817" t="str">
        <f t="shared" si="90"/>
        <v>XI_HV_Dist_150</v>
      </c>
      <c r="B5817">
        <v>150</v>
      </c>
      <c r="C5817" t="s">
        <v>51</v>
      </c>
      <c r="D5817">
        <v>3.7737431338840001E-4</v>
      </c>
      <c r="E5817" t="s">
        <v>40</v>
      </c>
      <c r="F5817" t="s">
        <v>47</v>
      </c>
    </row>
    <row r="5818" spans="1:6" x14ac:dyDescent="0.25">
      <c r="A5818" t="str">
        <f t="shared" si="90"/>
        <v>XI_HV_Dist_152</v>
      </c>
      <c r="B5818">
        <v>152</v>
      </c>
      <c r="C5818" t="s">
        <v>51</v>
      </c>
      <c r="D5818">
        <v>3.3125078619648E-3</v>
      </c>
      <c r="E5818" t="s">
        <v>40</v>
      </c>
      <c r="F5818" t="s">
        <v>47</v>
      </c>
    </row>
    <row r="5819" spans="1:6" x14ac:dyDescent="0.25">
      <c r="A5819" t="str">
        <f t="shared" si="90"/>
        <v>XI_HV_Dist_154</v>
      </c>
      <c r="B5819">
        <v>154</v>
      </c>
      <c r="C5819" t="s">
        <v>51</v>
      </c>
      <c r="D5819">
        <v>9.9375235858944998E-3</v>
      </c>
      <c r="E5819" t="s">
        <v>40</v>
      </c>
      <c r="F5819" t="s">
        <v>47</v>
      </c>
    </row>
    <row r="5820" spans="1:6" x14ac:dyDescent="0.25">
      <c r="A5820" t="str">
        <f t="shared" si="90"/>
        <v>XI_HV_Dist_156</v>
      </c>
      <c r="B5820">
        <v>156</v>
      </c>
      <c r="C5820" t="s">
        <v>51</v>
      </c>
      <c r="D5820">
        <v>5.8702670971519995E-4</v>
      </c>
      <c r="E5820" t="s">
        <v>40</v>
      </c>
      <c r="F5820" t="s">
        <v>47</v>
      </c>
    </row>
    <row r="5821" spans="1:6" x14ac:dyDescent="0.25">
      <c r="A5821" t="str">
        <f t="shared" si="90"/>
        <v>XI_HV_Dist_158</v>
      </c>
      <c r="B5821">
        <v>158</v>
      </c>
      <c r="C5821" t="s">
        <v>51</v>
      </c>
      <c r="D5821">
        <v>1.677219170615E-4</v>
      </c>
      <c r="E5821" t="s">
        <v>40</v>
      </c>
      <c r="F5821" t="s">
        <v>47</v>
      </c>
    </row>
    <row r="5822" spans="1:6" x14ac:dyDescent="0.25">
      <c r="A5822" t="str">
        <f t="shared" si="90"/>
        <v>XI_HV_Dist_160</v>
      </c>
      <c r="B5822">
        <v>160</v>
      </c>
      <c r="C5822" t="s">
        <v>51</v>
      </c>
      <c r="D5822" s="83">
        <v>4.1930479265378001E-5</v>
      </c>
      <c r="E5822" t="s">
        <v>40</v>
      </c>
      <c r="F5822" t="s">
        <v>47</v>
      </c>
    </row>
    <row r="5823" spans="1:6" x14ac:dyDescent="0.25">
      <c r="A5823" t="str">
        <f t="shared" si="90"/>
        <v>XI_HV_Dist_162</v>
      </c>
      <c r="B5823">
        <v>162</v>
      </c>
      <c r="C5823" t="s">
        <v>51</v>
      </c>
      <c r="D5823">
        <v>0</v>
      </c>
      <c r="E5823" t="s">
        <v>40</v>
      </c>
      <c r="F5823" t="s">
        <v>47</v>
      </c>
    </row>
    <row r="5824" spans="1:6" x14ac:dyDescent="0.25">
      <c r="A5824" t="str">
        <f t="shared" si="90"/>
        <v>XI_HV_Dist_164</v>
      </c>
      <c r="B5824">
        <v>164</v>
      </c>
      <c r="C5824" t="s">
        <v>51</v>
      </c>
      <c r="D5824">
        <v>0</v>
      </c>
      <c r="E5824" t="s">
        <v>40</v>
      </c>
      <c r="F5824" t="s">
        <v>47</v>
      </c>
    </row>
    <row r="5825" spans="1:6" x14ac:dyDescent="0.25">
      <c r="A5825" t="str">
        <f t="shared" si="90"/>
        <v>XI_HV_Dist_166</v>
      </c>
      <c r="B5825">
        <v>166</v>
      </c>
      <c r="C5825" t="s">
        <v>51</v>
      </c>
      <c r="D5825">
        <v>0</v>
      </c>
      <c r="E5825" t="s">
        <v>40</v>
      </c>
      <c r="F5825" t="s">
        <v>47</v>
      </c>
    </row>
    <row r="5826" spans="1:6" x14ac:dyDescent="0.25">
      <c r="A5826" t="str">
        <f t="shared" ref="A5826:A5889" si="91">C5826&amp;"_"&amp;E5826&amp;"_"&amp;B5826</f>
        <v>XI_HV_Dist_168</v>
      </c>
      <c r="B5826">
        <v>168</v>
      </c>
      <c r="C5826" t="s">
        <v>51</v>
      </c>
      <c r="D5826">
        <v>0</v>
      </c>
      <c r="E5826" t="s">
        <v>40</v>
      </c>
      <c r="F5826" t="s">
        <v>47</v>
      </c>
    </row>
    <row r="5827" spans="1:6" x14ac:dyDescent="0.25">
      <c r="A5827" t="str">
        <f t="shared" si="91"/>
        <v>XI_HV_Dist_170</v>
      </c>
      <c r="B5827">
        <v>170</v>
      </c>
      <c r="C5827" t="s">
        <v>51</v>
      </c>
      <c r="D5827">
        <v>0</v>
      </c>
      <c r="E5827" t="s">
        <v>40</v>
      </c>
      <c r="F5827" t="s">
        <v>47</v>
      </c>
    </row>
    <row r="5828" spans="1:6" x14ac:dyDescent="0.25">
      <c r="A5828" t="str">
        <f t="shared" si="91"/>
        <v>XI_HV_Dist_172</v>
      </c>
      <c r="B5828">
        <v>172</v>
      </c>
      <c r="C5828" t="s">
        <v>51</v>
      </c>
      <c r="D5828">
        <v>0</v>
      </c>
      <c r="E5828" t="s">
        <v>40</v>
      </c>
      <c r="F5828" t="s">
        <v>47</v>
      </c>
    </row>
    <row r="5829" spans="1:6" x14ac:dyDescent="0.25">
      <c r="A5829" t="str">
        <f t="shared" si="91"/>
        <v>XI_HV_Dist_174</v>
      </c>
      <c r="B5829">
        <v>174</v>
      </c>
      <c r="C5829" t="s">
        <v>51</v>
      </c>
      <c r="D5829">
        <v>0</v>
      </c>
      <c r="E5829" t="s">
        <v>40</v>
      </c>
      <c r="F5829" t="s">
        <v>47</v>
      </c>
    </row>
    <row r="5830" spans="1:6" x14ac:dyDescent="0.25">
      <c r="A5830" t="str">
        <f t="shared" si="91"/>
        <v>XI_HV_Dist_176</v>
      </c>
      <c r="B5830">
        <v>176</v>
      </c>
      <c r="C5830" t="s">
        <v>51</v>
      </c>
      <c r="D5830">
        <v>0</v>
      </c>
      <c r="E5830" t="s">
        <v>40</v>
      </c>
      <c r="F5830" t="s">
        <v>47</v>
      </c>
    </row>
    <row r="5831" spans="1:6" x14ac:dyDescent="0.25">
      <c r="A5831" t="str">
        <f t="shared" si="91"/>
        <v>XI_HV_Dist_178</v>
      </c>
      <c r="B5831">
        <v>178</v>
      </c>
      <c r="C5831" t="s">
        <v>51</v>
      </c>
      <c r="D5831">
        <v>0</v>
      </c>
      <c r="E5831" t="s">
        <v>40</v>
      </c>
      <c r="F5831" t="s">
        <v>47</v>
      </c>
    </row>
    <row r="5832" spans="1:6" x14ac:dyDescent="0.25">
      <c r="A5832" t="str">
        <f t="shared" si="91"/>
        <v>XI_HV_Dist_180</v>
      </c>
      <c r="B5832">
        <v>180</v>
      </c>
      <c r="C5832" t="s">
        <v>51</v>
      </c>
      <c r="D5832">
        <v>0</v>
      </c>
      <c r="E5832" t="s">
        <v>40</v>
      </c>
      <c r="F5832" t="s">
        <v>47</v>
      </c>
    </row>
    <row r="5833" spans="1:6" x14ac:dyDescent="0.25">
      <c r="A5833" t="str">
        <f t="shared" si="91"/>
        <v>XI_HV_Dist_182</v>
      </c>
      <c r="B5833">
        <v>182</v>
      </c>
      <c r="C5833" t="s">
        <v>51</v>
      </c>
      <c r="D5833">
        <v>0</v>
      </c>
      <c r="E5833" t="s">
        <v>40</v>
      </c>
      <c r="F5833" t="s">
        <v>47</v>
      </c>
    </row>
    <row r="5834" spans="1:6" x14ac:dyDescent="0.25">
      <c r="A5834" t="str">
        <f t="shared" si="91"/>
        <v>XI_HV_Dist_184</v>
      </c>
      <c r="B5834">
        <v>184</v>
      </c>
      <c r="C5834" t="s">
        <v>51</v>
      </c>
      <c r="D5834">
        <v>0</v>
      </c>
      <c r="E5834" t="s">
        <v>40</v>
      </c>
      <c r="F5834" t="s">
        <v>47</v>
      </c>
    </row>
    <row r="5835" spans="1:6" x14ac:dyDescent="0.25">
      <c r="A5835" t="str">
        <f t="shared" si="91"/>
        <v>XI_HV_Dist_186</v>
      </c>
      <c r="B5835">
        <v>186</v>
      </c>
      <c r="C5835" t="s">
        <v>51</v>
      </c>
      <c r="D5835">
        <v>0</v>
      </c>
      <c r="E5835" t="s">
        <v>40</v>
      </c>
      <c r="F5835" t="s">
        <v>47</v>
      </c>
    </row>
    <row r="5836" spans="1:6" x14ac:dyDescent="0.25">
      <c r="A5836" t="str">
        <f t="shared" si="91"/>
        <v>XI_HV_Dist_188</v>
      </c>
      <c r="B5836">
        <v>188</v>
      </c>
      <c r="C5836" t="s">
        <v>51</v>
      </c>
      <c r="D5836">
        <v>0</v>
      </c>
      <c r="E5836" t="s">
        <v>40</v>
      </c>
      <c r="F5836" t="s">
        <v>47</v>
      </c>
    </row>
    <row r="5837" spans="1:6" x14ac:dyDescent="0.25">
      <c r="A5837" t="str">
        <f t="shared" si="91"/>
        <v>XI_HV_Dist_190</v>
      </c>
      <c r="B5837">
        <v>190</v>
      </c>
      <c r="C5837" t="s">
        <v>51</v>
      </c>
      <c r="D5837">
        <v>0</v>
      </c>
      <c r="E5837" t="s">
        <v>40</v>
      </c>
      <c r="F5837" t="s">
        <v>47</v>
      </c>
    </row>
    <row r="5838" spans="1:6" x14ac:dyDescent="0.25">
      <c r="A5838" t="str">
        <f t="shared" si="91"/>
        <v>XI_HV_Dist_192</v>
      </c>
      <c r="B5838">
        <v>192</v>
      </c>
      <c r="C5838" t="s">
        <v>51</v>
      </c>
      <c r="D5838">
        <v>0</v>
      </c>
      <c r="E5838" t="s">
        <v>40</v>
      </c>
      <c r="F5838" t="s">
        <v>47</v>
      </c>
    </row>
    <row r="5839" spans="1:6" x14ac:dyDescent="0.25">
      <c r="A5839" t="str">
        <f t="shared" si="91"/>
        <v>XI_HV_Dist_194</v>
      </c>
      <c r="B5839">
        <v>194</v>
      </c>
      <c r="C5839" t="s">
        <v>51</v>
      </c>
      <c r="D5839">
        <v>0</v>
      </c>
      <c r="E5839" t="s">
        <v>40</v>
      </c>
      <c r="F5839" t="s">
        <v>47</v>
      </c>
    </row>
    <row r="5840" spans="1:6" x14ac:dyDescent="0.25">
      <c r="A5840" t="str">
        <f t="shared" si="91"/>
        <v>XI_HV_Dist_196</v>
      </c>
      <c r="B5840">
        <v>196</v>
      </c>
      <c r="C5840" t="s">
        <v>51</v>
      </c>
      <c r="D5840">
        <v>0</v>
      </c>
      <c r="E5840" t="s">
        <v>40</v>
      </c>
      <c r="F5840" t="s">
        <v>47</v>
      </c>
    </row>
    <row r="5841" spans="1:6" x14ac:dyDescent="0.25">
      <c r="A5841" t="str">
        <f t="shared" si="91"/>
        <v>XI_HV_Dist_198</v>
      </c>
      <c r="B5841">
        <v>198</v>
      </c>
      <c r="C5841" t="s">
        <v>51</v>
      </c>
      <c r="D5841">
        <v>0</v>
      </c>
      <c r="E5841" t="s">
        <v>40</v>
      </c>
      <c r="F5841" t="s">
        <v>47</v>
      </c>
    </row>
    <row r="5842" spans="1:6" x14ac:dyDescent="0.25">
      <c r="A5842" t="str">
        <f t="shared" si="91"/>
        <v>XI_HV_Dist_200</v>
      </c>
      <c r="B5842">
        <v>200</v>
      </c>
      <c r="C5842" t="s">
        <v>51</v>
      </c>
      <c r="D5842">
        <v>0</v>
      </c>
      <c r="E5842" t="s">
        <v>40</v>
      </c>
      <c r="F5842" t="s">
        <v>47</v>
      </c>
    </row>
    <row r="5843" spans="1:6" x14ac:dyDescent="0.25">
      <c r="A5843" t="str">
        <f t="shared" si="91"/>
        <v>XI_HV_Dist_</v>
      </c>
      <c r="B5843"/>
      <c r="C5843" t="s">
        <v>51</v>
      </c>
      <c r="D5843"/>
      <c r="E5843" t="s">
        <v>40</v>
      </c>
      <c r="F5843" t="s">
        <v>47</v>
      </c>
    </row>
    <row r="5844" spans="1:6" x14ac:dyDescent="0.25">
      <c r="A5844" t="str">
        <f t="shared" si="91"/>
        <v>XI_HV_Time_0</v>
      </c>
      <c r="B5844">
        <v>0</v>
      </c>
      <c r="C5844" t="s">
        <v>51</v>
      </c>
      <c r="D5844">
        <v>0</v>
      </c>
      <c r="E5844" t="s">
        <v>16</v>
      </c>
      <c r="F5844" t="s">
        <v>47</v>
      </c>
    </row>
    <row r="5845" spans="1:6" x14ac:dyDescent="0.25">
      <c r="A5845" t="str">
        <f t="shared" si="91"/>
        <v>XI_HV_Time_2</v>
      </c>
      <c r="B5845">
        <v>2</v>
      </c>
      <c r="C5845" t="s">
        <v>51</v>
      </c>
      <c r="D5845">
        <v>5.4509623044989995E-4</v>
      </c>
      <c r="E5845" t="s">
        <v>16</v>
      </c>
      <c r="F5845" t="s">
        <v>47</v>
      </c>
    </row>
    <row r="5846" spans="1:6" x14ac:dyDescent="0.25">
      <c r="A5846" t="str">
        <f t="shared" si="91"/>
        <v>XI_HV_Time_4</v>
      </c>
      <c r="B5846">
        <v>4</v>
      </c>
      <c r="C5846" t="s">
        <v>51</v>
      </c>
      <c r="D5846">
        <v>3.0189945071072001E-3</v>
      </c>
      <c r="E5846" t="s">
        <v>16</v>
      </c>
      <c r="F5846" t="s">
        <v>47</v>
      </c>
    </row>
    <row r="5847" spans="1:6" x14ac:dyDescent="0.25">
      <c r="A5847" t="str">
        <f t="shared" si="91"/>
        <v>XI_HV_Time_6</v>
      </c>
      <c r="B5847">
        <v>6</v>
      </c>
      <c r="C5847" t="s">
        <v>51</v>
      </c>
      <c r="D5847">
        <v>1.8449410876766301E-2</v>
      </c>
      <c r="E5847" t="s">
        <v>16</v>
      </c>
      <c r="F5847" t="s">
        <v>47</v>
      </c>
    </row>
    <row r="5848" spans="1:6" x14ac:dyDescent="0.25">
      <c r="A5848" t="str">
        <f t="shared" si="91"/>
        <v>XI_HV_Time_8</v>
      </c>
      <c r="B5848">
        <v>8</v>
      </c>
      <c r="C5848" t="s">
        <v>51</v>
      </c>
      <c r="D5848">
        <v>5.0735879911106996E-3</v>
      </c>
      <c r="E5848" t="s">
        <v>16</v>
      </c>
      <c r="F5848" t="s">
        <v>47</v>
      </c>
    </row>
    <row r="5849" spans="1:6" x14ac:dyDescent="0.25">
      <c r="A5849" t="str">
        <f t="shared" si="91"/>
        <v>XI_HV_Time_10</v>
      </c>
      <c r="B5849">
        <v>10</v>
      </c>
      <c r="C5849" t="s">
        <v>51</v>
      </c>
      <c r="D5849">
        <v>8.3441653738102004E-3</v>
      </c>
      <c r="E5849" t="s">
        <v>16</v>
      </c>
      <c r="F5849" t="s">
        <v>47</v>
      </c>
    </row>
    <row r="5850" spans="1:6" x14ac:dyDescent="0.25">
      <c r="A5850" t="str">
        <f t="shared" si="91"/>
        <v>XI_HV_Time_12</v>
      </c>
      <c r="B5850">
        <v>12</v>
      </c>
      <c r="C5850" t="s">
        <v>51</v>
      </c>
      <c r="D5850">
        <v>1.6436747872028101E-2</v>
      </c>
      <c r="E5850" t="s">
        <v>16</v>
      </c>
      <c r="F5850" t="s">
        <v>47</v>
      </c>
    </row>
    <row r="5851" spans="1:6" x14ac:dyDescent="0.25">
      <c r="A5851" t="str">
        <f t="shared" si="91"/>
        <v>XI_HV_Time_14</v>
      </c>
      <c r="B5851">
        <v>14</v>
      </c>
      <c r="C5851" t="s">
        <v>51</v>
      </c>
      <c r="D5851">
        <v>3.39636882049561E-2</v>
      </c>
      <c r="E5851" t="s">
        <v>16</v>
      </c>
      <c r="F5851" t="s">
        <v>47</v>
      </c>
    </row>
    <row r="5852" spans="1:6" x14ac:dyDescent="0.25">
      <c r="A5852" t="str">
        <f t="shared" si="91"/>
        <v>XI_HV_Time_16</v>
      </c>
      <c r="B5852">
        <v>16</v>
      </c>
      <c r="C5852" t="s">
        <v>51</v>
      </c>
      <c r="D5852">
        <v>3.6102142647490398E-2</v>
      </c>
      <c r="E5852" t="s">
        <v>16</v>
      </c>
      <c r="F5852" t="s">
        <v>47</v>
      </c>
    </row>
    <row r="5853" spans="1:6" x14ac:dyDescent="0.25">
      <c r="A5853" t="str">
        <f t="shared" si="91"/>
        <v>XI_HV_Time_18</v>
      </c>
      <c r="B5853">
        <v>18</v>
      </c>
      <c r="C5853" t="s">
        <v>51</v>
      </c>
      <c r="D5853">
        <v>4.4781751855423699E-2</v>
      </c>
      <c r="E5853" t="s">
        <v>16</v>
      </c>
      <c r="F5853" t="s">
        <v>47</v>
      </c>
    </row>
    <row r="5854" spans="1:6" x14ac:dyDescent="0.25">
      <c r="A5854" t="str">
        <f t="shared" si="91"/>
        <v>XI_HV_Time_20</v>
      </c>
      <c r="B5854">
        <v>20</v>
      </c>
      <c r="C5854" t="s">
        <v>51</v>
      </c>
      <c r="D5854">
        <v>1.9749255733992999E-2</v>
      </c>
      <c r="E5854" t="s">
        <v>16</v>
      </c>
      <c r="F5854" t="s">
        <v>47</v>
      </c>
    </row>
    <row r="5855" spans="1:6" x14ac:dyDescent="0.25">
      <c r="A5855" t="str">
        <f t="shared" si="91"/>
        <v>XI_HV_Time_22</v>
      </c>
      <c r="B5855">
        <v>22</v>
      </c>
      <c r="C5855" t="s">
        <v>51</v>
      </c>
      <c r="D5855">
        <v>2.2223154010650299E-2</v>
      </c>
      <c r="E5855" t="s">
        <v>16</v>
      </c>
      <c r="F5855" t="s">
        <v>47</v>
      </c>
    </row>
    <row r="5856" spans="1:6" x14ac:dyDescent="0.25">
      <c r="A5856" t="str">
        <f t="shared" si="91"/>
        <v>XI_HV_Time_24</v>
      </c>
      <c r="B5856">
        <v>24</v>
      </c>
      <c r="C5856" t="s">
        <v>51</v>
      </c>
      <c r="D5856">
        <v>1.52626944525975E-2</v>
      </c>
      <c r="E5856" t="s">
        <v>16</v>
      </c>
      <c r="F5856" t="s">
        <v>47</v>
      </c>
    </row>
    <row r="5857" spans="1:6" x14ac:dyDescent="0.25">
      <c r="A5857" t="str">
        <f t="shared" si="91"/>
        <v>XI_HV_Time_26</v>
      </c>
      <c r="B5857">
        <v>26</v>
      </c>
      <c r="C5857" t="s">
        <v>51</v>
      </c>
      <c r="D5857">
        <v>1.29145876137364E-2</v>
      </c>
      <c r="E5857" t="s">
        <v>16</v>
      </c>
      <c r="F5857" t="s">
        <v>47</v>
      </c>
    </row>
    <row r="5858" spans="1:6" x14ac:dyDescent="0.25">
      <c r="A5858" t="str">
        <f t="shared" si="91"/>
        <v>XI_HV_Time_28</v>
      </c>
      <c r="B5858">
        <v>28</v>
      </c>
      <c r="C5858" t="s">
        <v>51</v>
      </c>
      <c r="D5858">
        <v>3.6814960795001801E-2</v>
      </c>
      <c r="E5858" t="s">
        <v>16</v>
      </c>
      <c r="F5858" t="s">
        <v>47</v>
      </c>
    </row>
    <row r="5859" spans="1:6" x14ac:dyDescent="0.25">
      <c r="A5859" t="str">
        <f t="shared" si="91"/>
        <v>XI_HV_Time_30</v>
      </c>
      <c r="B5859">
        <v>30</v>
      </c>
      <c r="C5859" t="s">
        <v>51</v>
      </c>
      <c r="D5859">
        <v>8.4280263323408995E-3</v>
      </c>
      <c r="E5859" t="s">
        <v>16</v>
      </c>
      <c r="F5859" t="s">
        <v>47</v>
      </c>
    </row>
    <row r="5860" spans="1:6" x14ac:dyDescent="0.25">
      <c r="A5860" t="str">
        <f t="shared" si="91"/>
        <v>XI_HV_Time_32</v>
      </c>
      <c r="B5860">
        <v>32</v>
      </c>
      <c r="C5860" t="s">
        <v>51</v>
      </c>
      <c r="D5860">
        <v>8.4280263323408995E-3</v>
      </c>
      <c r="E5860" t="s">
        <v>16</v>
      </c>
      <c r="F5860" t="s">
        <v>47</v>
      </c>
    </row>
    <row r="5861" spans="1:6" x14ac:dyDescent="0.25">
      <c r="A5861" t="str">
        <f t="shared" si="91"/>
        <v>XI_HV_Time_34</v>
      </c>
      <c r="B5861">
        <v>34</v>
      </c>
      <c r="C5861" t="s">
        <v>51</v>
      </c>
      <c r="D5861">
        <v>1.88687156694201E-2</v>
      </c>
      <c r="E5861" t="s">
        <v>16</v>
      </c>
      <c r="F5861" t="s">
        <v>47</v>
      </c>
    </row>
    <row r="5862" spans="1:6" x14ac:dyDescent="0.25">
      <c r="A5862" t="str">
        <f t="shared" si="91"/>
        <v>XI_HV_Time_36</v>
      </c>
      <c r="B5862">
        <v>36</v>
      </c>
      <c r="C5862" t="s">
        <v>51</v>
      </c>
      <c r="D5862">
        <v>6.1218499727451001E-3</v>
      </c>
      <c r="E5862" t="s">
        <v>16</v>
      </c>
      <c r="F5862" t="s">
        <v>47</v>
      </c>
    </row>
    <row r="5863" spans="1:6" x14ac:dyDescent="0.25">
      <c r="A5863" t="str">
        <f t="shared" si="91"/>
        <v>XI_HV_Time_38</v>
      </c>
      <c r="B5863">
        <v>38</v>
      </c>
      <c r="C5863" t="s">
        <v>51</v>
      </c>
      <c r="D5863">
        <v>4.7381441569877003E-3</v>
      </c>
      <c r="E5863" t="s">
        <v>16</v>
      </c>
      <c r="F5863" t="s">
        <v>47</v>
      </c>
    </row>
    <row r="5864" spans="1:6" x14ac:dyDescent="0.25">
      <c r="A5864" t="str">
        <f t="shared" si="91"/>
        <v>XI_HV_Time_40</v>
      </c>
      <c r="B5864">
        <v>40</v>
      </c>
      <c r="C5864" t="s">
        <v>51</v>
      </c>
      <c r="D5864">
        <v>3.8576040924147002E-3</v>
      </c>
      <c r="E5864" t="s">
        <v>16</v>
      </c>
      <c r="F5864" t="s">
        <v>47</v>
      </c>
    </row>
    <row r="5865" spans="1:6" x14ac:dyDescent="0.25">
      <c r="A5865" t="str">
        <f t="shared" si="91"/>
        <v>XI_HV_Time_42</v>
      </c>
      <c r="B5865">
        <v>42</v>
      </c>
      <c r="C5865" t="s">
        <v>51</v>
      </c>
      <c r="D5865">
        <v>9.2247054383831004E-3</v>
      </c>
      <c r="E5865" t="s">
        <v>16</v>
      </c>
      <c r="F5865" t="s">
        <v>47</v>
      </c>
    </row>
    <row r="5866" spans="1:6" x14ac:dyDescent="0.25">
      <c r="A5866" t="str">
        <f t="shared" si="91"/>
        <v>XI_HV_Time_44</v>
      </c>
      <c r="B5866">
        <v>44</v>
      </c>
      <c r="C5866" t="s">
        <v>51</v>
      </c>
      <c r="D5866">
        <v>1.3208100968594001E-2</v>
      </c>
      <c r="E5866" t="s">
        <v>16</v>
      </c>
      <c r="F5866" t="s">
        <v>47</v>
      </c>
    </row>
    <row r="5867" spans="1:6" x14ac:dyDescent="0.25">
      <c r="A5867" t="str">
        <f t="shared" si="91"/>
        <v>XI_HV_Time_46</v>
      </c>
      <c r="B5867">
        <v>46</v>
      </c>
      <c r="C5867" t="s">
        <v>51</v>
      </c>
      <c r="D5867">
        <v>4.2769088850684997E-3</v>
      </c>
      <c r="E5867" t="s">
        <v>16</v>
      </c>
      <c r="F5867" t="s">
        <v>47</v>
      </c>
    </row>
    <row r="5868" spans="1:6" x14ac:dyDescent="0.25">
      <c r="A5868" t="str">
        <f t="shared" si="91"/>
        <v>XI_HV_Time_48</v>
      </c>
      <c r="B5868">
        <v>48</v>
      </c>
      <c r="C5868" t="s">
        <v>51</v>
      </c>
      <c r="D5868">
        <v>5.9960585349490003E-3</v>
      </c>
      <c r="E5868" t="s">
        <v>16</v>
      </c>
      <c r="F5868" t="s">
        <v>47</v>
      </c>
    </row>
    <row r="5869" spans="1:6" x14ac:dyDescent="0.25">
      <c r="A5869" t="str">
        <f t="shared" si="91"/>
        <v>XI_HV_Time_50</v>
      </c>
      <c r="B5869">
        <v>50</v>
      </c>
      <c r="C5869" t="s">
        <v>51</v>
      </c>
      <c r="D5869">
        <v>5.4090318252336999E-3</v>
      </c>
      <c r="E5869" t="s">
        <v>16</v>
      </c>
      <c r="F5869" t="s">
        <v>47</v>
      </c>
    </row>
    <row r="5870" spans="1:6" x14ac:dyDescent="0.25">
      <c r="A5870" t="str">
        <f t="shared" si="91"/>
        <v>XI_HV_Time_52</v>
      </c>
      <c r="B5870">
        <v>52</v>
      </c>
      <c r="C5870" t="s">
        <v>51</v>
      </c>
      <c r="D5870">
        <v>5.0316575118452998E-3</v>
      </c>
      <c r="E5870" t="s">
        <v>16</v>
      </c>
      <c r="F5870" t="s">
        <v>47</v>
      </c>
    </row>
    <row r="5871" spans="1:6" x14ac:dyDescent="0.25">
      <c r="A5871" t="str">
        <f t="shared" si="91"/>
        <v>XI_HV_Time_54</v>
      </c>
      <c r="B5871">
        <v>54</v>
      </c>
      <c r="C5871" t="s">
        <v>51</v>
      </c>
      <c r="D5871">
        <v>3.6479516960877998E-3</v>
      </c>
      <c r="E5871" t="s">
        <v>16</v>
      </c>
      <c r="F5871" t="s">
        <v>47</v>
      </c>
    </row>
    <row r="5872" spans="1:6" x14ac:dyDescent="0.25">
      <c r="A5872" t="str">
        <f t="shared" si="91"/>
        <v>XI_HV_Time_56</v>
      </c>
      <c r="B5872">
        <v>56</v>
      </c>
      <c r="C5872" t="s">
        <v>51</v>
      </c>
      <c r="D5872">
        <v>1.3837058157574701E-2</v>
      </c>
      <c r="E5872" t="s">
        <v>16</v>
      </c>
      <c r="F5872" t="s">
        <v>47</v>
      </c>
    </row>
    <row r="5873" spans="1:6" x14ac:dyDescent="0.25">
      <c r="A5873" t="str">
        <f t="shared" si="91"/>
        <v>XI_HV_Time_58</v>
      </c>
      <c r="B5873">
        <v>58</v>
      </c>
      <c r="C5873" t="s">
        <v>51</v>
      </c>
      <c r="D5873">
        <v>1.9833116692523699E-2</v>
      </c>
      <c r="E5873" t="s">
        <v>16</v>
      </c>
      <c r="F5873" t="s">
        <v>47</v>
      </c>
    </row>
    <row r="5874" spans="1:6" x14ac:dyDescent="0.25">
      <c r="A5874" t="str">
        <f t="shared" si="91"/>
        <v>XI_HV_Time_60</v>
      </c>
      <c r="B5874">
        <v>60</v>
      </c>
      <c r="C5874" t="s">
        <v>51</v>
      </c>
      <c r="D5874">
        <v>1.3208100968594001E-2</v>
      </c>
      <c r="E5874" t="s">
        <v>16</v>
      </c>
      <c r="F5874" t="s">
        <v>47</v>
      </c>
    </row>
    <row r="5875" spans="1:6" x14ac:dyDescent="0.25">
      <c r="A5875" t="str">
        <f t="shared" si="91"/>
        <v>XI_HV_Time_62</v>
      </c>
      <c r="B5875">
        <v>62</v>
      </c>
      <c r="C5875" t="s">
        <v>51</v>
      </c>
      <c r="D5875">
        <v>1.22856304247557E-2</v>
      </c>
      <c r="E5875" t="s">
        <v>16</v>
      </c>
      <c r="F5875" t="s">
        <v>47</v>
      </c>
    </row>
    <row r="5876" spans="1:6" x14ac:dyDescent="0.25">
      <c r="A5876" t="str">
        <f t="shared" si="91"/>
        <v>XI_HV_Time_64</v>
      </c>
      <c r="B5876">
        <v>64</v>
      </c>
      <c r="C5876" t="s">
        <v>51</v>
      </c>
      <c r="D5876">
        <v>1.8952576627950801E-2</v>
      </c>
      <c r="E5876" t="s">
        <v>16</v>
      </c>
      <c r="F5876" t="s">
        <v>47</v>
      </c>
    </row>
    <row r="5877" spans="1:6" x14ac:dyDescent="0.25">
      <c r="A5877" t="str">
        <f t="shared" si="91"/>
        <v>XI_HV_Time_66</v>
      </c>
      <c r="B5877">
        <v>66</v>
      </c>
      <c r="C5877" t="s">
        <v>51</v>
      </c>
      <c r="D5877">
        <v>1.3208100968594001E-2</v>
      </c>
      <c r="E5877" t="s">
        <v>16</v>
      </c>
      <c r="F5877" t="s">
        <v>47</v>
      </c>
    </row>
    <row r="5878" spans="1:6" x14ac:dyDescent="0.25">
      <c r="A5878" t="str">
        <f t="shared" si="91"/>
        <v>XI_HV_Time_68</v>
      </c>
      <c r="B5878">
        <v>68</v>
      </c>
      <c r="C5878" t="s">
        <v>51</v>
      </c>
      <c r="D5878">
        <v>1.98750471717891E-2</v>
      </c>
      <c r="E5878" t="s">
        <v>16</v>
      </c>
      <c r="F5878" t="s">
        <v>47</v>
      </c>
    </row>
    <row r="5879" spans="1:6" x14ac:dyDescent="0.25">
      <c r="A5879" t="str">
        <f t="shared" si="91"/>
        <v>XI_HV_Time_70</v>
      </c>
      <c r="B5879">
        <v>70</v>
      </c>
      <c r="C5879" t="s">
        <v>51</v>
      </c>
      <c r="D5879">
        <v>2.5367939955553601E-2</v>
      </c>
      <c r="E5879" t="s">
        <v>16</v>
      </c>
      <c r="F5879" t="s">
        <v>47</v>
      </c>
    </row>
    <row r="5880" spans="1:6" x14ac:dyDescent="0.25">
      <c r="A5880" t="str">
        <f t="shared" si="91"/>
        <v>XI_HV_Time_72</v>
      </c>
      <c r="B5880">
        <v>72</v>
      </c>
      <c r="C5880" t="s">
        <v>51</v>
      </c>
      <c r="D5880">
        <v>2.30617635959579E-2</v>
      </c>
      <c r="E5880" t="s">
        <v>16</v>
      </c>
      <c r="F5880" t="s">
        <v>47</v>
      </c>
    </row>
    <row r="5881" spans="1:6" x14ac:dyDescent="0.25">
      <c r="A5881" t="str">
        <f t="shared" si="91"/>
        <v>XI_HV_Time_74</v>
      </c>
      <c r="B5881">
        <v>74</v>
      </c>
      <c r="C5881" t="s">
        <v>51</v>
      </c>
      <c r="D5881">
        <v>2.5367939955553601E-2</v>
      </c>
      <c r="E5881" t="s">
        <v>16</v>
      </c>
      <c r="F5881" t="s">
        <v>47</v>
      </c>
    </row>
    <row r="5882" spans="1:6" x14ac:dyDescent="0.25">
      <c r="A5882" t="str">
        <f t="shared" si="91"/>
        <v>XI_HV_Time_76</v>
      </c>
      <c r="B5882">
        <v>76</v>
      </c>
      <c r="C5882" t="s">
        <v>51</v>
      </c>
      <c r="D5882">
        <v>4.1008008721539597E-2</v>
      </c>
      <c r="E5882" t="s">
        <v>16</v>
      </c>
      <c r="F5882" t="s">
        <v>47</v>
      </c>
    </row>
    <row r="5883" spans="1:6" x14ac:dyDescent="0.25">
      <c r="A5883" t="str">
        <f t="shared" si="91"/>
        <v>XI_HV_Time_78</v>
      </c>
      <c r="B5883">
        <v>78</v>
      </c>
      <c r="C5883" t="s">
        <v>51</v>
      </c>
      <c r="D5883">
        <v>2.92674745272338E-2</v>
      </c>
      <c r="E5883" t="s">
        <v>16</v>
      </c>
      <c r="F5883" t="s">
        <v>47</v>
      </c>
    </row>
    <row r="5884" spans="1:6" x14ac:dyDescent="0.25">
      <c r="A5884" t="str">
        <f t="shared" si="91"/>
        <v>XI_HV_Time_80</v>
      </c>
      <c r="B5884">
        <v>80</v>
      </c>
      <c r="C5884" t="s">
        <v>51</v>
      </c>
      <c r="D5884">
        <v>7.0862509958487998E-3</v>
      </c>
      <c r="E5884" t="s">
        <v>16</v>
      </c>
      <c r="F5884" t="s">
        <v>47</v>
      </c>
    </row>
    <row r="5885" spans="1:6" x14ac:dyDescent="0.25">
      <c r="A5885" t="str">
        <f t="shared" si="91"/>
        <v>XI_HV_Time_82</v>
      </c>
      <c r="B5885">
        <v>82</v>
      </c>
      <c r="C5885" t="s">
        <v>51</v>
      </c>
      <c r="D5885">
        <v>1.1237368443121299E-2</v>
      </c>
      <c r="E5885" t="s">
        <v>16</v>
      </c>
      <c r="F5885" t="s">
        <v>47</v>
      </c>
    </row>
    <row r="5886" spans="1:6" x14ac:dyDescent="0.25">
      <c r="A5886" t="str">
        <f t="shared" si="91"/>
        <v>XI_HV_Time_84</v>
      </c>
      <c r="B5886">
        <v>84</v>
      </c>
      <c r="C5886" t="s">
        <v>51</v>
      </c>
      <c r="D5886">
        <v>2.6835506729841001E-3</v>
      </c>
      <c r="E5886" t="s">
        <v>16</v>
      </c>
      <c r="F5886" t="s">
        <v>47</v>
      </c>
    </row>
    <row r="5887" spans="1:6" x14ac:dyDescent="0.25">
      <c r="A5887" t="str">
        <f t="shared" si="91"/>
        <v>XI_HV_Time_86</v>
      </c>
      <c r="B5887">
        <v>86</v>
      </c>
      <c r="C5887" t="s">
        <v>51</v>
      </c>
      <c r="D5887">
        <v>1.6772191706150999E-3</v>
      </c>
      <c r="E5887" t="s">
        <v>16</v>
      </c>
      <c r="F5887" t="s">
        <v>47</v>
      </c>
    </row>
    <row r="5888" spans="1:6" x14ac:dyDescent="0.25">
      <c r="A5888" t="str">
        <f t="shared" si="91"/>
        <v>XI_HV_Time_88</v>
      </c>
      <c r="B5888">
        <v>88</v>
      </c>
      <c r="C5888" t="s">
        <v>51</v>
      </c>
      <c r="D5888">
        <v>2.7254811522495E-3</v>
      </c>
      <c r="E5888" t="s">
        <v>16</v>
      </c>
      <c r="F5888" t="s">
        <v>47</v>
      </c>
    </row>
    <row r="5889" spans="1:6" x14ac:dyDescent="0.25">
      <c r="A5889" t="str">
        <f t="shared" si="91"/>
        <v>XI_HV_Time_90</v>
      </c>
      <c r="B5889">
        <v>90</v>
      </c>
      <c r="C5889" t="s">
        <v>51</v>
      </c>
      <c r="D5889">
        <v>2.4738982766572999E-3</v>
      </c>
      <c r="E5889" t="s">
        <v>16</v>
      </c>
      <c r="F5889" t="s">
        <v>47</v>
      </c>
    </row>
    <row r="5890" spans="1:6" x14ac:dyDescent="0.25">
      <c r="A5890" t="str">
        <f t="shared" ref="A5890:A5953" si="92">C5890&amp;"_"&amp;E5890&amp;"_"&amp;B5890</f>
        <v>XI_HV_Time_92</v>
      </c>
      <c r="B5890">
        <v>92</v>
      </c>
      <c r="C5890" t="s">
        <v>51</v>
      </c>
      <c r="D5890">
        <v>1.0901924608997999E-3</v>
      </c>
      <c r="E5890" t="s">
        <v>16</v>
      </c>
      <c r="F5890" t="s">
        <v>47</v>
      </c>
    </row>
    <row r="5891" spans="1:6" x14ac:dyDescent="0.25">
      <c r="A5891" t="str">
        <f t="shared" si="92"/>
        <v>XI_HV_Time_94</v>
      </c>
      <c r="B5891">
        <v>94</v>
      </c>
      <c r="C5891" t="s">
        <v>51</v>
      </c>
      <c r="D5891">
        <v>5.7025451800914E-3</v>
      </c>
      <c r="E5891" t="s">
        <v>16</v>
      </c>
      <c r="F5891" t="s">
        <v>47</v>
      </c>
    </row>
    <row r="5892" spans="1:6" x14ac:dyDescent="0.25">
      <c r="A5892" t="str">
        <f t="shared" si="92"/>
        <v>XI_HV_Time_96</v>
      </c>
      <c r="B5892">
        <v>96</v>
      </c>
      <c r="C5892" t="s">
        <v>51</v>
      </c>
      <c r="D5892">
        <v>4.1511174472723998E-3</v>
      </c>
      <c r="E5892" t="s">
        <v>16</v>
      </c>
      <c r="F5892" t="s">
        <v>47</v>
      </c>
    </row>
    <row r="5893" spans="1:6" x14ac:dyDescent="0.25">
      <c r="A5893" t="str">
        <f t="shared" si="92"/>
        <v>XI_HV_Time_98</v>
      </c>
      <c r="B5893">
        <v>98</v>
      </c>
      <c r="C5893" t="s">
        <v>51</v>
      </c>
      <c r="D5893">
        <v>1.2159838986958999E-3</v>
      </c>
      <c r="E5893" t="s">
        <v>16</v>
      </c>
      <c r="F5893" t="s">
        <v>47</v>
      </c>
    </row>
    <row r="5894" spans="1:6" x14ac:dyDescent="0.25">
      <c r="A5894" t="str">
        <f t="shared" si="92"/>
        <v>XI_HV_Time_100</v>
      </c>
      <c r="B5894">
        <v>100</v>
      </c>
      <c r="C5894" t="s">
        <v>51</v>
      </c>
      <c r="D5894">
        <v>2.3061763595957001E-3</v>
      </c>
      <c r="E5894" t="s">
        <v>16</v>
      </c>
      <c r="F5894" t="s">
        <v>47</v>
      </c>
    </row>
    <row r="5895" spans="1:6" x14ac:dyDescent="0.25">
      <c r="A5895" t="str">
        <f t="shared" si="92"/>
        <v>XI_HV_Time_102</v>
      </c>
      <c r="B5895">
        <v>102</v>
      </c>
      <c r="C5895" t="s">
        <v>51</v>
      </c>
      <c r="D5895">
        <v>4.7800746362530004E-3</v>
      </c>
      <c r="E5895" t="s">
        <v>16</v>
      </c>
      <c r="F5895" t="s">
        <v>47</v>
      </c>
    </row>
    <row r="5896" spans="1:6" x14ac:dyDescent="0.25">
      <c r="A5896" t="str">
        <f t="shared" si="92"/>
        <v>XI_HV_Time_104</v>
      </c>
      <c r="B5896">
        <v>104</v>
      </c>
      <c r="C5896" t="s">
        <v>51</v>
      </c>
      <c r="D5896">
        <v>3.4382992997608998E-3</v>
      </c>
      <c r="E5896" t="s">
        <v>16</v>
      </c>
      <c r="F5896" t="s">
        <v>47</v>
      </c>
    </row>
    <row r="5897" spans="1:6" x14ac:dyDescent="0.25">
      <c r="A5897" t="str">
        <f t="shared" si="92"/>
        <v>XI_HV_Time_106</v>
      </c>
      <c r="B5897">
        <v>106</v>
      </c>
      <c r="C5897" t="s">
        <v>51</v>
      </c>
      <c r="D5897">
        <v>2.4738982766572999E-3</v>
      </c>
      <c r="E5897" t="s">
        <v>16</v>
      </c>
      <c r="F5897" t="s">
        <v>47</v>
      </c>
    </row>
    <row r="5898" spans="1:6" x14ac:dyDescent="0.25">
      <c r="A5898" t="str">
        <f t="shared" si="92"/>
        <v>XI_HV_Time_108</v>
      </c>
      <c r="B5898">
        <v>108</v>
      </c>
      <c r="C5898" t="s">
        <v>51</v>
      </c>
      <c r="D5898">
        <v>5.8702670971528996E-3</v>
      </c>
      <c r="E5898" t="s">
        <v>16</v>
      </c>
      <c r="F5898" t="s">
        <v>47</v>
      </c>
    </row>
    <row r="5899" spans="1:6" x14ac:dyDescent="0.25">
      <c r="A5899" t="str">
        <f t="shared" si="92"/>
        <v>XI_HV_Time_110</v>
      </c>
      <c r="B5899">
        <v>110</v>
      </c>
      <c r="C5899" t="s">
        <v>51</v>
      </c>
      <c r="D5899">
        <v>6.7927376409912003E-3</v>
      </c>
      <c r="E5899" t="s">
        <v>16</v>
      </c>
      <c r="F5899" t="s">
        <v>47</v>
      </c>
    </row>
    <row r="5900" spans="1:6" x14ac:dyDescent="0.25">
      <c r="A5900" t="str">
        <f t="shared" si="92"/>
        <v>XI_HV_Time_112</v>
      </c>
      <c r="B5900">
        <v>112</v>
      </c>
      <c r="C5900" t="s">
        <v>51</v>
      </c>
      <c r="D5900">
        <v>1.8281688959704799E-2</v>
      </c>
      <c r="E5900" t="s">
        <v>16</v>
      </c>
      <c r="F5900" t="s">
        <v>47</v>
      </c>
    </row>
    <row r="5901" spans="1:6" x14ac:dyDescent="0.25">
      <c r="A5901" t="str">
        <f t="shared" si="92"/>
        <v>XI_HV_Time_114</v>
      </c>
      <c r="B5901">
        <v>114</v>
      </c>
      <c r="C5901" t="s">
        <v>51</v>
      </c>
      <c r="D5901">
        <v>1.3082309530797901E-2</v>
      </c>
      <c r="E5901" t="s">
        <v>16</v>
      </c>
      <c r="F5901" t="s">
        <v>47</v>
      </c>
    </row>
    <row r="5902" spans="1:6" x14ac:dyDescent="0.25">
      <c r="A5902" t="str">
        <f t="shared" si="92"/>
        <v>XI_HV_Time_116</v>
      </c>
      <c r="B5902">
        <v>116</v>
      </c>
      <c r="C5902" t="s">
        <v>51</v>
      </c>
      <c r="D5902">
        <v>2.45293303702461E-2</v>
      </c>
      <c r="E5902" t="s">
        <v>16</v>
      </c>
      <c r="F5902" t="s">
        <v>47</v>
      </c>
    </row>
    <row r="5903" spans="1:6" x14ac:dyDescent="0.25">
      <c r="A5903" t="str">
        <f t="shared" si="92"/>
        <v>XI_HV_Time_118</v>
      </c>
      <c r="B5903">
        <v>118</v>
      </c>
      <c r="C5903" t="s">
        <v>51</v>
      </c>
      <c r="D5903">
        <v>6.3943980879701406E-2</v>
      </c>
      <c r="E5903" t="s">
        <v>16</v>
      </c>
      <c r="F5903" t="s">
        <v>47</v>
      </c>
    </row>
    <row r="5904" spans="1:6" x14ac:dyDescent="0.25">
      <c r="A5904" t="str">
        <f t="shared" si="92"/>
        <v>XI_HV_Time_120</v>
      </c>
      <c r="B5904">
        <v>120</v>
      </c>
      <c r="C5904" t="s">
        <v>51</v>
      </c>
      <c r="D5904">
        <v>3.0106084112541402E-2</v>
      </c>
      <c r="E5904" t="s">
        <v>16</v>
      </c>
      <c r="F5904" t="s">
        <v>47</v>
      </c>
    </row>
    <row r="5905" spans="1:6" x14ac:dyDescent="0.25">
      <c r="A5905" t="str">
        <f t="shared" si="92"/>
        <v>XI_HV_Time_122</v>
      </c>
      <c r="B5905">
        <v>122</v>
      </c>
      <c r="C5905" t="s">
        <v>51</v>
      </c>
      <c r="D5905">
        <v>3.4508784435406101E-2</v>
      </c>
      <c r="E5905" t="s">
        <v>16</v>
      </c>
      <c r="F5905" t="s">
        <v>47</v>
      </c>
    </row>
    <row r="5906" spans="1:6" x14ac:dyDescent="0.25">
      <c r="A5906" t="str">
        <f t="shared" si="92"/>
        <v>XI_HV_Time_124</v>
      </c>
      <c r="B5906">
        <v>124</v>
      </c>
      <c r="C5906" t="s">
        <v>51</v>
      </c>
      <c r="D5906">
        <v>2.4906704683634501E-2</v>
      </c>
      <c r="E5906" t="s">
        <v>16</v>
      </c>
      <c r="F5906" t="s">
        <v>47</v>
      </c>
    </row>
    <row r="5907" spans="1:6" x14ac:dyDescent="0.25">
      <c r="A5907" t="str">
        <f t="shared" si="92"/>
        <v>XI_HV_Time_126</v>
      </c>
      <c r="B5907">
        <v>126</v>
      </c>
      <c r="C5907" t="s">
        <v>51</v>
      </c>
      <c r="D5907">
        <v>1.03987588578137E-2</v>
      </c>
      <c r="E5907" t="s">
        <v>16</v>
      </c>
      <c r="F5907" t="s">
        <v>47</v>
      </c>
    </row>
    <row r="5908" spans="1:6" x14ac:dyDescent="0.25">
      <c r="A5908" t="str">
        <f t="shared" si="92"/>
        <v>XI_HV_Time_128</v>
      </c>
      <c r="B5908">
        <v>128</v>
      </c>
      <c r="C5908" t="s">
        <v>51</v>
      </c>
      <c r="D5908">
        <v>3.4382992997608998E-3</v>
      </c>
      <c r="E5908" t="s">
        <v>16</v>
      </c>
      <c r="F5908" t="s">
        <v>47</v>
      </c>
    </row>
    <row r="5909" spans="1:6" x14ac:dyDescent="0.25">
      <c r="A5909" t="str">
        <f t="shared" si="92"/>
        <v>XI_HV_Time_130</v>
      </c>
      <c r="B5909">
        <v>130</v>
      </c>
      <c r="C5909" t="s">
        <v>51</v>
      </c>
      <c r="D5909">
        <v>2.1803849217995998E-3</v>
      </c>
      <c r="E5909" t="s">
        <v>16</v>
      </c>
      <c r="F5909" t="s">
        <v>47</v>
      </c>
    </row>
    <row r="5910" spans="1:6" x14ac:dyDescent="0.25">
      <c r="A5910" t="str">
        <f t="shared" si="92"/>
        <v>XI_HV_Time_132</v>
      </c>
      <c r="B5910">
        <v>132</v>
      </c>
      <c r="C5910" t="s">
        <v>51</v>
      </c>
      <c r="D5910">
        <v>1.5514277328188999E-3</v>
      </c>
      <c r="E5910" t="s">
        <v>16</v>
      </c>
      <c r="F5910" t="s">
        <v>47</v>
      </c>
    </row>
    <row r="5911" spans="1:6" x14ac:dyDescent="0.25">
      <c r="A5911" t="str">
        <f t="shared" si="92"/>
        <v>XI_HV_Time_134</v>
      </c>
      <c r="B5911">
        <v>134</v>
      </c>
      <c r="C5911" t="s">
        <v>51</v>
      </c>
      <c r="D5911">
        <v>9.6440102310360002E-4</v>
      </c>
      <c r="E5911" t="s">
        <v>16</v>
      </c>
      <c r="F5911" t="s">
        <v>47</v>
      </c>
    </row>
    <row r="5912" spans="1:6" x14ac:dyDescent="0.25">
      <c r="A5912" t="str">
        <f t="shared" si="92"/>
        <v>XI_HV_Time_136</v>
      </c>
      <c r="B5912">
        <v>136</v>
      </c>
      <c r="C5912" t="s">
        <v>51</v>
      </c>
      <c r="D5912">
        <v>4.6123527191909997E-4</v>
      </c>
      <c r="E5912" t="s">
        <v>16</v>
      </c>
      <c r="F5912" t="s">
        <v>47</v>
      </c>
    </row>
    <row r="5913" spans="1:6" x14ac:dyDescent="0.25">
      <c r="A5913" t="str">
        <f t="shared" si="92"/>
        <v>XI_HV_Time_138</v>
      </c>
      <c r="B5913">
        <v>138</v>
      </c>
      <c r="C5913" t="s">
        <v>51</v>
      </c>
      <c r="D5913">
        <v>1.677219170615E-4</v>
      </c>
      <c r="E5913" t="s">
        <v>16</v>
      </c>
      <c r="F5913" t="s">
        <v>47</v>
      </c>
    </row>
    <row r="5914" spans="1:6" x14ac:dyDescent="0.25">
      <c r="A5914" t="str">
        <f t="shared" si="92"/>
        <v>XI_HV_Time_140</v>
      </c>
      <c r="B5914">
        <v>140</v>
      </c>
      <c r="C5914" t="s">
        <v>51</v>
      </c>
      <c r="D5914">
        <v>3.3544383412299999E-4</v>
      </c>
      <c r="E5914" t="s">
        <v>16</v>
      </c>
      <c r="F5914" t="s">
        <v>47</v>
      </c>
    </row>
    <row r="5915" spans="1:6" x14ac:dyDescent="0.25">
      <c r="A5915" t="str">
        <f t="shared" si="92"/>
        <v>XI_HV_Time_142</v>
      </c>
      <c r="B5915">
        <v>142</v>
      </c>
      <c r="C5915" t="s">
        <v>51</v>
      </c>
      <c r="D5915">
        <v>2.5158287559220001E-4</v>
      </c>
      <c r="E5915" t="s">
        <v>16</v>
      </c>
      <c r="F5915" t="s">
        <v>47</v>
      </c>
    </row>
    <row r="5916" spans="1:6" x14ac:dyDescent="0.25">
      <c r="A5916" t="str">
        <f t="shared" si="92"/>
        <v>XI_HV_Time_144</v>
      </c>
      <c r="B5916">
        <v>144</v>
      </c>
      <c r="C5916" t="s">
        <v>51</v>
      </c>
      <c r="D5916">
        <v>3.3963688204956002E-3</v>
      </c>
      <c r="E5916" t="s">
        <v>16</v>
      </c>
      <c r="F5916" t="s">
        <v>47</v>
      </c>
    </row>
    <row r="5917" spans="1:6" x14ac:dyDescent="0.25">
      <c r="A5917" t="str">
        <f t="shared" si="92"/>
        <v>XI_HV_Time_146</v>
      </c>
      <c r="B5917">
        <v>146</v>
      </c>
      <c r="C5917" t="s">
        <v>51</v>
      </c>
      <c r="D5917">
        <v>9.9794540651599005E-3</v>
      </c>
      <c r="E5917" t="s">
        <v>16</v>
      </c>
      <c r="F5917" t="s">
        <v>47</v>
      </c>
    </row>
    <row r="5918" spans="1:6" x14ac:dyDescent="0.25">
      <c r="A5918" t="str">
        <f t="shared" si="92"/>
        <v>XI_HV_Time_148</v>
      </c>
      <c r="B5918">
        <v>148</v>
      </c>
      <c r="C5918" t="s">
        <v>51</v>
      </c>
      <c r="D5918">
        <v>1.8449410876766E-3</v>
      </c>
      <c r="E5918" t="s">
        <v>16</v>
      </c>
      <c r="F5918" t="s">
        <v>47</v>
      </c>
    </row>
    <row r="5919" spans="1:6" x14ac:dyDescent="0.25">
      <c r="A5919" t="str">
        <f t="shared" si="92"/>
        <v>XI_HV_Time_150</v>
      </c>
      <c r="B5919">
        <v>150</v>
      </c>
      <c r="C5919" t="s">
        <v>51</v>
      </c>
      <c r="D5919">
        <v>3.8156736131492999E-3</v>
      </c>
      <c r="E5919" t="s">
        <v>16</v>
      </c>
      <c r="F5919" t="s">
        <v>47</v>
      </c>
    </row>
    <row r="5920" spans="1:6" x14ac:dyDescent="0.25">
      <c r="A5920" t="str">
        <f t="shared" si="92"/>
        <v>XI_HV_Time_152</v>
      </c>
      <c r="B5920">
        <v>152</v>
      </c>
      <c r="C5920" t="s">
        <v>51</v>
      </c>
      <c r="D5920">
        <v>2.1803849217995998E-3</v>
      </c>
      <c r="E5920" t="s">
        <v>16</v>
      </c>
      <c r="F5920" t="s">
        <v>47</v>
      </c>
    </row>
    <row r="5921" spans="1:6" x14ac:dyDescent="0.25">
      <c r="A5921" t="str">
        <f t="shared" si="92"/>
        <v>XI_HV_Time_154</v>
      </c>
      <c r="B5921">
        <v>154</v>
      </c>
      <c r="C5921" t="s">
        <v>51</v>
      </c>
      <c r="D5921">
        <v>1.9707325254726999E-3</v>
      </c>
      <c r="E5921" t="s">
        <v>16</v>
      </c>
      <c r="F5921" t="s">
        <v>47</v>
      </c>
    </row>
    <row r="5922" spans="1:6" x14ac:dyDescent="0.25">
      <c r="A5922" t="str">
        <f t="shared" si="92"/>
        <v>XI_HV_Time_156</v>
      </c>
      <c r="B5922">
        <v>156</v>
      </c>
      <c r="C5922" t="s">
        <v>51</v>
      </c>
      <c r="D5922">
        <v>1.9497672858400698E-2</v>
      </c>
      <c r="E5922" t="s">
        <v>16</v>
      </c>
      <c r="F5922" t="s">
        <v>47</v>
      </c>
    </row>
    <row r="5923" spans="1:6" x14ac:dyDescent="0.25">
      <c r="A5923" t="str">
        <f t="shared" si="92"/>
        <v>XI_HV_Time_158</v>
      </c>
      <c r="B5923">
        <v>158</v>
      </c>
      <c r="C5923" t="s">
        <v>51</v>
      </c>
      <c r="D5923">
        <v>6.6669462031950996E-3</v>
      </c>
      <c r="E5923" t="s">
        <v>16</v>
      </c>
      <c r="F5923" t="s">
        <v>47</v>
      </c>
    </row>
    <row r="5924" spans="1:6" x14ac:dyDescent="0.25">
      <c r="A5924" t="str">
        <f t="shared" si="92"/>
        <v>XI_HV_Time_160</v>
      </c>
      <c r="B5924">
        <v>160</v>
      </c>
      <c r="C5924" t="s">
        <v>51</v>
      </c>
      <c r="D5924">
        <v>6.4153633276028002E-3</v>
      </c>
      <c r="E5924" t="s">
        <v>16</v>
      </c>
      <c r="F5924" t="s">
        <v>47</v>
      </c>
    </row>
    <row r="5925" spans="1:6" x14ac:dyDescent="0.25">
      <c r="A5925" t="str">
        <f t="shared" si="92"/>
        <v>XI_HV_Time_162</v>
      </c>
      <c r="B5925">
        <v>162</v>
      </c>
      <c r="C5925" t="s">
        <v>51</v>
      </c>
      <c r="D5925">
        <v>3.8156736131492999E-3</v>
      </c>
      <c r="E5925" t="s">
        <v>16</v>
      </c>
      <c r="F5925" t="s">
        <v>47</v>
      </c>
    </row>
    <row r="5926" spans="1:6" x14ac:dyDescent="0.25">
      <c r="A5926" t="str">
        <f t="shared" si="92"/>
        <v>XI_HV_Time_164</v>
      </c>
      <c r="B5926">
        <v>164</v>
      </c>
      <c r="C5926" t="s">
        <v>51</v>
      </c>
      <c r="D5926">
        <v>2.5158287559220001E-4</v>
      </c>
      <c r="E5926" t="s">
        <v>16</v>
      </c>
      <c r="F5926" t="s">
        <v>47</v>
      </c>
    </row>
    <row r="5927" spans="1:6" x14ac:dyDescent="0.25">
      <c r="A5927" t="str">
        <f t="shared" si="92"/>
        <v>XI_HV_Time_166</v>
      </c>
      <c r="B5927">
        <v>166</v>
      </c>
      <c r="C5927" t="s">
        <v>51</v>
      </c>
      <c r="D5927">
        <v>3.5640907375570998E-3</v>
      </c>
      <c r="E5927" t="s">
        <v>16</v>
      </c>
      <c r="F5927" t="s">
        <v>47</v>
      </c>
    </row>
    <row r="5928" spans="1:6" x14ac:dyDescent="0.25">
      <c r="A5928" t="str">
        <f t="shared" si="92"/>
        <v>XI_HV_Time_168</v>
      </c>
      <c r="B5928">
        <v>168</v>
      </c>
      <c r="C5928" t="s">
        <v>51</v>
      </c>
      <c r="D5928">
        <v>4.1930479265370001E-4</v>
      </c>
      <c r="E5928" t="s">
        <v>16</v>
      </c>
      <c r="F5928" t="s">
        <v>47</v>
      </c>
    </row>
    <row r="5929" spans="1:6" x14ac:dyDescent="0.25">
      <c r="A5929" t="str">
        <f t="shared" si="92"/>
        <v>XI_HV_Time_170</v>
      </c>
      <c r="B5929">
        <v>170</v>
      </c>
      <c r="C5929" t="s">
        <v>51</v>
      </c>
      <c r="D5929">
        <v>1.341775336492E-3</v>
      </c>
      <c r="E5929" t="s">
        <v>16</v>
      </c>
      <c r="F5929" t="s">
        <v>47</v>
      </c>
    </row>
    <row r="5930" spans="1:6" x14ac:dyDescent="0.25">
      <c r="A5930" t="str">
        <f t="shared" si="92"/>
        <v>XI_HV_Time_172</v>
      </c>
      <c r="B5930">
        <v>172</v>
      </c>
      <c r="C5930" t="s">
        <v>51</v>
      </c>
      <c r="D5930">
        <v>1.0901924608998199E-2</v>
      </c>
      <c r="E5930" t="s">
        <v>16</v>
      </c>
      <c r="F5930" t="s">
        <v>47</v>
      </c>
    </row>
    <row r="5931" spans="1:6" x14ac:dyDescent="0.25">
      <c r="A5931" t="str">
        <f t="shared" si="92"/>
        <v>XI_HV_Time_174</v>
      </c>
      <c r="B5931">
        <v>174</v>
      </c>
      <c r="C5931" t="s">
        <v>51</v>
      </c>
      <c r="D5931">
        <v>2.7254811522495E-3</v>
      </c>
      <c r="E5931" t="s">
        <v>16</v>
      </c>
      <c r="F5931" t="s">
        <v>47</v>
      </c>
    </row>
    <row r="5932" spans="1:6" x14ac:dyDescent="0.25">
      <c r="A5932" t="str">
        <f t="shared" si="92"/>
        <v>XI_HV_Time_176</v>
      </c>
      <c r="B5932">
        <v>176</v>
      </c>
      <c r="C5932" t="s">
        <v>51</v>
      </c>
      <c r="D5932">
        <v>1.2579143779610001E-4</v>
      </c>
      <c r="E5932" t="s">
        <v>16</v>
      </c>
      <c r="F5932" t="s">
        <v>47</v>
      </c>
    </row>
    <row r="5933" spans="1:6" x14ac:dyDescent="0.25">
      <c r="A5933" t="str">
        <f t="shared" si="92"/>
        <v>XI_HV_Time_178</v>
      </c>
      <c r="B5933">
        <v>178</v>
      </c>
      <c r="C5933" t="s">
        <v>51</v>
      </c>
      <c r="D5933">
        <v>0</v>
      </c>
      <c r="E5933" t="s">
        <v>16</v>
      </c>
      <c r="F5933" t="s">
        <v>47</v>
      </c>
    </row>
    <row r="5934" spans="1:6" x14ac:dyDescent="0.25">
      <c r="A5934" t="str">
        <f t="shared" si="92"/>
        <v>XI_HV_Time_180</v>
      </c>
      <c r="B5934">
        <v>180</v>
      </c>
      <c r="C5934" t="s">
        <v>51</v>
      </c>
      <c r="D5934" s="83">
        <v>4.1930479265378001E-5</v>
      </c>
      <c r="E5934" t="s">
        <v>16</v>
      </c>
      <c r="F5934" t="s">
        <v>47</v>
      </c>
    </row>
    <row r="5935" spans="1:6" x14ac:dyDescent="0.25">
      <c r="A5935" t="str">
        <f t="shared" si="92"/>
        <v>XI_HV_Time_182</v>
      </c>
      <c r="B5935">
        <v>182</v>
      </c>
      <c r="C5935" t="s">
        <v>51</v>
      </c>
      <c r="D5935" s="83">
        <v>4.1930479265378001E-5</v>
      </c>
      <c r="E5935" t="s">
        <v>16</v>
      </c>
      <c r="F5935" t="s">
        <v>47</v>
      </c>
    </row>
    <row r="5936" spans="1:6" x14ac:dyDescent="0.25">
      <c r="A5936" t="str">
        <f t="shared" si="92"/>
        <v>XI_HV_Time_184</v>
      </c>
      <c r="B5936">
        <v>184</v>
      </c>
      <c r="C5936" t="s">
        <v>51</v>
      </c>
      <c r="D5936">
        <v>0</v>
      </c>
      <c r="E5936" t="s">
        <v>16</v>
      </c>
      <c r="F5936" t="s">
        <v>47</v>
      </c>
    </row>
    <row r="5937" spans="1:6" x14ac:dyDescent="0.25">
      <c r="A5937" t="str">
        <f t="shared" si="92"/>
        <v>XI_HV_Time_186</v>
      </c>
      <c r="B5937">
        <v>186</v>
      </c>
      <c r="C5937" t="s">
        <v>51</v>
      </c>
      <c r="D5937">
        <v>0</v>
      </c>
      <c r="E5937" t="s">
        <v>16</v>
      </c>
      <c r="F5937" t="s">
        <v>47</v>
      </c>
    </row>
    <row r="5938" spans="1:6" x14ac:dyDescent="0.25">
      <c r="A5938" t="str">
        <f t="shared" si="92"/>
        <v>XI_HV_Time_188</v>
      </c>
      <c r="B5938">
        <v>188</v>
      </c>
      <c r="C5938" t="s">
        <v>51</v>
      </c>
      <c r="D5938">
        <v>0</v>
      </c>
      <c r="E5938" t="s">
        <v>16</v>
      </c>
      <c r="F5938" t="s">
        <v>47</v>
      </c>
    </row>
    <row r="5939" spans="1:6" x14ac:dyDescent="0.25">
      <c r="A5939" t="str">
        <f t="shared" si="92"/>
        <v>XI_HV_Time_190</v>
      </c>
      <c r="B5939">
        <v>190</v>
      </c>
      <c r="C5939" t="s">
        <v>51</v>
      </c>
      <c r="D5939">
        <v>0</v>
      </c>
      <c r="E5939" t="s">
        <v>16</v>
      </c>
      <c r="F5939" t="s">
        <v>47</v>
      </c>
    </row>
    <row r="5940" spans="1:6" x14ac:dyDescent="0.25">
      <c r="A5940" t="str">
        <f t="shared" si="92"/>
        <v>XI_HV_Time_192</v>
      </c>
      <c r="B5940">
        <v>192</v>
      </c>
      <c r="C5940" t="s">
        <v>51</v>
      </c>
      <c r="D5940">
        <v>0</v>
      </c>
      <c r="E5940" t="s">
        <v>16</v>
      </c>
      <c r="F5940" t="s">
        <v>47</v>
      </c>
    </row>
    <row r="5941" spans="1:6" x14ac:dyDescent="0.25">
      <c r="A5941" t="str">
        <f t="shared" si="92"/>
        <v>XI_HV_Time_194</v>
      </c>
      <c r="B5941">
        <v>194</v>
      </c>
      <c r="C5941" t="s">
        <v>51</v>
      </c>
      <c r="D5941">
        <v>0</v>
      </c>
      <c r="E5941" t="s">
        <v>16</v>
      </c>
      <c r="F5941" t="s">
        <v>47</v>
      </c>
    </row>
    <row r="5942" spans="1:6" x14ac:dyDescent="0.25">
      <c r="A5942" t="str">
        <f t="shared" si="92"/>
        <v>XI_HV_Time_196</v>
      </c>
      <c r="B5942">
        <v>196</v>
      </c>
      <c r="C5942" t="s">
        <v>51</v>
      </c>
      <c r="D5942">
        <v>0</v>
      </c>
      <c r="E5942" t="s">
        <v>16</v>
      </c>
      <c r="F5942" t="s">
        <v>47</v>
      </c>
    </row>
    <row r="5943" spans="1:6" x14ac:dyDescent="0.25">
      <c r="A5943" t="str">
        <f t="shared" si="92"/>
        <v>XI_HV_Time_198</v>
      </c>
      <c r="B5943">
        <v>198</v>
      </c>
      <c r="C5943" t="s">
        <v>51</v>
      </c>
      <c r="D5943">
        <v>0</v>
      </c>
      <c r="E5943" t="s">
        <v>16</v>
      </c>
      <c r="F5943" t="s">
        <v>47</v>
      </c>
    </row>
    <row r="5944" spans="1:6" x14ac:dyDescent="0.25">
      <c r="A5944" t="str">
        <f t="shared" si="92"/>
        <v>XI_HV_Time_200</v>
      </c>
      <c r="B5944">
        <v>200</v>
      </c>
      <c r="C5944" t="s">
        <v>51</v>
      </c>
      <c r="D5944">
        <v>0</v>
      </c>
      <c r="E5944" t="s">
        <v>16</v>
      </c>
      <c r="F5944" t="s">
        <v>47</v>
      </c>
    </row>
    <row r="5945" spans="1:6" x14ac:dyDescent="0.25">
      <c r="A5945" t="str">
        <f t="shared" si="92"/>
        <v>XI_HV_Time_</v>
      </c>
      <c r="B5945"/>
      <c r="C5945" t="s">
        <v>51</v>
      </c>
      <c r="D5945"/>
      <c r="E5945" t="s">
        <v>16</v>
      </c>
      <c r="F5945" t="s">
        <v>47</v>
      </c>
    </row>
    <row r="5946" spans="1:6" x14ac:dyDescent="0.25">
      <c r="A5946" t="str">
        <f t="shared" si="92"/>
        <v>XI_HV_GC_0</v>
      </c>
      <c r="B5946">
        <v>0</v>
      </c>
      <c r="C5946" t="s">
        <v>51</v>
      </c>
      <c r="D5946">
        <v>0</v>
      </c>
      <c r="E5946" t="s">
        <v>41</v>
      </c>
      <c r="F5946" t="s">
        <v>47</v>
      </c>
    </row>
    <row r="5947" spans="1:6" x14ac:dyDescent="0.25">
      <c r="A5947" t="str">
        <f t="shared" si="92"/>
        <v>XI_HV_GC_2</v>
      </c>
      <c r="B5947">
        <v>2</v>
      </c>
      <c r="C5947" t="s">
        <v>51</v>
      </c>
      <c r="D5947">
        <v>1.3217999999999999E-3</v>
      </c>
      <c r="E5947" t="s">
        <v>41</v>
      </c>
      <c r="F5947" t="s">
        <v>47</v>
      </c>
    </row>
    <row r="5948" spans="1:6" x14ac:dyDescent="0.25">
      <c r="A5948" t="str">
        <f t="shared" si="92"/>
        <v>XI_HV_GC_4</v>
      </c>
      <c r="B5948">
        <v>4</v>
      </c>
      <c r="C5948" t="s">
        <v>51</v>
      </c>
      <c r="D5948">
        <v>2.3292E-3</v>
      </c>
      <c r="E5948" t="s">
        <v>41</v>
      </c>
      <c r="F5948" t="s">
        <v>47</v>
      </c>
    </row>
    <row r="5949" spans="1:6" x14ac:dyDescent="0.25">
      <c r="A5949" t="str">
        <f t="shared" si="92"/>
        <v>XI_HV_GC_6</v>
      </c>
      <c r="B5949">
        <v>6</v>
      </c>
      <c r="C5949" t="s">
        <v>51</v>
      </c>
      <c r="D5949">
        <v>3.2296999999999998E-3</v>
      </c>
      <c r="E5949" t="s">
        <v>41</v>
      </c>
      <c r="F5949" t="s">
        <v>47</v>
      </c>
    </row>
    <row r="5950" spans="1:6" x14ac:dyDescent="0.25">
      <c r="A5950" t="str">
        <f t="shared" si="92"/>
        <v>XI_HV_GC_8</v>
      </c>
      <c r="B5950">
        <v>8</v>
      </c>
      <c r="C5950" t="s">
        <v>51</v>
      </c>
      <c r="D5950">
        <v>3.9255999999999996E-3</v>
      </c>
      <c r="E5950" t="s">
        <v>41</v>
      </c>
      <c r="F5950" t="s">
        <v>47</v>
      </c>
    </row>
    <row r="5951" spans="1:6" x14ac:dyDescent="0.25">
      <c r="A5951" t="str">
        <f t="shared" si="92"/>
        <v>XI_HV_GC_10</v>
      </c>
      <c r="B5951">
        <v>10</v>
      </c>
      <c r="C5951" t="s">
        <v>51</v>
      </c>
      <c r="D5951">
        <v>4.8209999999999998E-3</v>
      </c>
      <c r="E5951" t="s">
        <v>41</v>
      </c>
      <c r="F5951" t="s">
        <v>47</v>
      </c>
    </row>
    <row r="5952" spans="1:6" x14ac:dyDescent="0.25">
      <c r="A5952" t="str">
        <f t="shared" si="92"/>
        <v>XI_HV_GC_12</v>
      </c>
      <c r="B5952">
        <v>12</v>
      </c>
      <c r="C5952" t="s">
        <v>51</v>
      </c>
      <c r="D5952">
        <v>5.4152000000000002E-3</v>
      </c>
      <c r="E5952" t="s">
        <v>41</v>
      </c>
      <c r="F5952" t="s">
        <v>47</v>
      </c>
    </row>
    <row r="5953" spans="1:6" x14ac:dyDescent="0.25">
      <c r="A5953" t="str">
        <f t="shared" si="92"/>
        <v>XI_HV_GC_14</v>
      </c>
      <c r="B5953">
        <v>14</v>
      </c>
      <c r="C5953" t="s">
        <v>51</v>
      </c>
      <c r="D5953">
        <v>6.0101E-3</v>
      </c>
      <c r="E5953" t="s">
        <v>41</v>
      </c>
      <c r="F5953" t="s">
        <v>47</v>
      </c>
    </row>
    <row r="5954" spans="1:6" x14ac:dyDescent="0.25">
      <c r="A5954" t="str">
        <f t="shared" ref="A5954:A6017" si="93">C5954&amp;"_"&amp;E5954&amp;"_"&amp;B5954</f>
        <v>XI_HV_GC_16</v>
      </c>
      <c r="B5954">
        <v>16</v>
      </c>
      <c r="C5954" t="s">
        <v>51</v>
      </c>
      <c r="D5954">
        <v>6.4057999999999997E-3</v>
      </c>
      <c r="E5954" t="s">
        <v>41</v>
      </c>
      <c r="F5954" t="s">
        <v>47</v>
      </c>
    </row>
    <row r="5955" spans="1:6" x14ac:dyDescent="0.25">
      <c r="A5955" t="str">
        <f t="shared" si="93"/>
        <v>XI_HV_GC_18</v>
      </c>
      <c r="B5955">
        <v>18</v>
      </c>
      <c r="C5955" t="s">
        <v>51</v>
      </c>
      <c r="D5955">
        <v>6.8022999999999998E-3</v>
      </c>
      <c r="E5955" t="s">
        <v>41</v>
      </c>
      <c r="F5955" t="s">
        <v>47</v>
      </c>
    </row>
    <row r="5956" spans="1:6" x14ac:dyDescent="0.25">
      <c r="A5956" t="str">
        <f t="shared" si="93"/>
        <v>XI_HV_GC_20</v>
      </c>
      <c r="B5956">
        <v>20</v>
      </c>
      <c r="C5956" t="s">
        <v>51</v>
      </c>
      <c r="D5956">
        <v>7.3036000000000004E-3</v>
      </c>
      <c r="E5956" t="s">
        <v>41</v>
      </c>
      <c r="F5956" t="s">
        <v>47</v>
      </c>
    </row>
    <row r="5957" spans="1:6" x14ac:dyDescent="0.25">
      <c r="A5957" t="str">
        <f t="shared" si="93"/>
        <v>XI_HV_GC_22</v>
      </c>
      <c r="B5957">
        <v>22</v>
      </c>
      <c r="C5957" t="s">
        <v>51</v>
      </c>
      <c r="D5957">
        <v>7.7015E-3</v>
      </c>
      <c r="E5957" t="s">
        <v>41</v>
      </c>
      <c r="F5957" t="s">
        <v>47</v>
      </c>
    </row>
    <row r="5958" spans="1:6" x14ac:dyDescent="0.25">
      <c r="A5958" t="str">
        <f t="shared" si="93"/>
        <v>XI_HV_GC_24</v>
      </c>
      <c r="B5958">
        <v>24</v>
      </c>
      <c r="C5958" t="s">
        <v>51</v>
      </c>
      <c r="D5958">
        <v>8.0780000000000001E-3</v>
      </c>
      <c r="E5958" t="s">
        <v>41</v>
      </c>
      <c r="F5958" t="s">
        <v>47</v>
      </c>
    </row>
    <row r="5959" spans="1:6" x14ac:dyDescent="0.25">
      <c r="A5959" t="str">
        <f t="shared" si="93"/>
        <v>XI_HV_GC_26</v>
      </c>
      <c r="B5959">
        <v>26</v>
      </c>
      <c r="C5959" t="s">
        <v>51</v>
      </c>
      <c r="D5959">
        <v>8.4635000000000005E-3</v>
      </c>
      <c r="E5959" t="s">
        <v>41</v>
      </c>
      <c r="F5959" t="s">
        <v>47</v>
      </c>
    </row>
    <row r="5960" spans="1:6" x14ac:dyDescent="0.25">
      <c r="A5960" t="str">
        <f t="shared" si="93"/>
        <v>XI_HV_GC_28</v>
      </c>
      <c r="B5960">
        <v>28</v>
      </c>
      <c r="C5960" t="s">
        <v>51</v>
      </c>
      <c r="D5960">
        <v>8.7224999999999994E-3</v>
      </c>
      <c r="E5960" t="s">
        <v>41</v>
      </c>
      <c r="F5960" t="s">
        <v>47</v>
      </c>
    </row>
    <row r="5961" spans="1:6" x14ac:dyDescent="0.25">
      <c r="A5961" t="str">
        <f t="shared" si="93"/>
        <v>XI_HV_GC_30</v>
      </c>
      <c r="B5961">
        <v>30</v>
      </c>
      <c r="C5961" t="s">
        <v>51</v>
      </c>
      <c r="D5961">
        <v>8.9966999999999998E-3</v>
      </c>
      <c r="E5961" t="s">
        <v>41</v>
      </c>
      <c r="F5961" t="s">
        <v>47</v>
      </c>
    </row>
    <row r="5962" spans="1:6" x14ac:dyDescent="0.25">
      <c r="A5962" t="str">
        <f t="shared" si="93"/>
        <v>XI_HV_GC_32</v>
      </c>
      <c r="B5962">
        <v>32</v>
      </c>
      <c r="C5962" t="s">
        <v>51</v>
      </c>
      <c r="D5962">
        <v>9.2502999999999995E-3</v>
      </c>
      <c r="E5962" t="s">
        <v>41</v>
      </c>
      <c r="F5962" t="s">
        <v>47</v>
      </c>
    </row>
    <row r="5963" spans="1:6" x14ac:dyDescent="0.25">
      <c r="A5963" t="str">
        <f t="shared" si="93"/>
        <v>XI_HV_GC_34</v>
      </c>
      <c r="B5963">
        <v>34</v>
      </c>
      <c r="C5963" t="s">
        <v>51</v>
      </c>
      <c r="D5963">
        <v>9.4809000000000004E-3</v>
      </c>
      <c r="E5963" t="s">
        <v>41</v>
      </c>
      <c r="F5963" t="s">
        <v>47</v>
      </c>
    </row>
    <row r="5964" spans="1:6" x14ac:dyDescent="0.25">
      <c r="A5964" t="str">
        <f t="shared" si="93"/>
        <v>XI_HV_GC_36</v>
      </c>
      <c r="B5964">
        <v>36</v>
      </c>
      <c r="C5964" t="s">
        <v>51</v>
      </c>
      <c r="D5964">
        <v>9.6225000000000008E-3</v>
      </c>
      <c r="E5964" t="s">
        <v>41</v>
      </c>
      <c r="F5964" t="s">
        <v>47</v>
      </c>
    </row>
    <row r="5965" spans="1:6" x14ac:dyDescent="0.25">
      <c r="A5965" t="str">
        <f t="shared" si="93"/>
        <v>XI_HV_GC_38</v>
      </c>
      <c r="B5965">
        <v>38</v>
      </c>
      <c r="C5965" t="s">
        <v>51</v>
      </c>
      <c r="D5965">
        <v>9.7341000000000007E-3</v>
      </c>
      <c r="E5965" t="s">
        <v>41</v>
      </c>
      <c r="F5965" t="s">
        <v>47</v>
      </c>
    </row>
    <row r="5966" spans="1:6" x14ac:dyDescent="0.25">
      <c r="A5966" t="str">
        <f t="shared" si="93"/>
        <v>XI_HV_GC_40</v>
      </c>
      <c r="B5966">
        <v>40</v>
      </c>
      <c r="C5966" t="s">
        <v>51</v>
      </c>
      <c r="D5966">
        <v>9.8248999999999993E-3</v>
      </c>
      <c r="E5966" t="s">
        <v>41</v>
      </c>
      <c r="F5966" t="s">
        <v>47</v>
      </c>
    </row>
    <row r="5967" spans="1:6" x14ac:dyDescent="0.25">
      <c r="A5967" t="str">
        <f t="shared" si="93"/>
        <v>XI_HV_GC_42</v>
      </c>
      <c r="B5967">
        <v>42</v>
      </c>
      <c r="C5967" t="s">
        <v>51</v>
      </c>
      <c r="D5967">
        <v>9.8177999999999998E-3</v>
      </c>
      <c r="E5967" t="s">
        <v>41</v>
      </c>
      <c r="F5967" t="s">
        <v>47</v>
      </c>
    </row>
    <row r="5968" spans="1:6" x14ac:dyDescent="0.25">
      <c r="A5968" t="str">
        <f t="shared" si="93"/>
        <v>XI_HV_GC_44</v>
      </c>
      <c r="B5968">
        <v>44</v>
      </c>
      <c r="C5968" t="s">
        <v>51</v>
      </c>
      <c r="D5968">
        <v>9.8008999999999995E-3</v>
      </c>
      <c r="E5968" t="s">
        <v>41</v>
      </c>
      <c r="F5968" t="s">
        <v>47</v>
      </c>
    </row>
    <row r="5969" spans="1:6" x14ac:dyDescent="0.25">
      <c r="A5969" t="str">
        <f t="shared" si="93"/>
        <v>XI_HV_GC_46</v>
      </c>
      <c r="B5969">
        <v>46</v>
      </c>
      <c r="C5969" t="s">
        <v>51</v>
      </c>
      <c r="D5969">
        <v>9.7301999999999996E-3</v>
      </c>
      <c r="E5969" t="s">
        <v>41</v>
      </c>
      <c r="F5969" t="s">
        <v>47</v>
      </c>
    </row>
    <row r="5970" spans="1:6" x14ac:dyDescent="0.25">
      <c r="A5970" t="str">
        <f t="shared" si="93"/>
        <v>XI_HV_GC_48</v>
      </c>
      <c r="B5970">
        <v>48</v>
      </c>
      <c r="C5970" t="s">
        <v>51</v>
      </c>
      <c r="D5970">
        <v>9.6339000000000008E-3</v>
      </c>
      <c r="E5970" t="s">
        <v>41</v>
      </c>
      <c r="F5970" t="s">
        <v>47</v>
      </c>
    </row>
    <row r="5971" spans="1:6" x14ac:dyDescent="0.25">
      <c r="A5971" t="str">
        <f t="shared" si="93"/>
        <v>XI_HV_GC_50</v>
      </c>
      <c r="B5971">
        <v>50</v>
      </c>
      <c r="C5971" t="s">
        <v>51</v>
      </c>
      <c r="D5971">
        <v>9.5195999999999996E-3</v>
      </c>
      <c r="E5971" t="s">
        <v>41</v>
      </c>
      <c r="F5971" t="s">
        <v>47</v>
      </c>
    </row>
    <row r="5972" spans="1:6" x14ac:dyDescent="0.25">
      <c r="A5972" t="str">
        <f t="shared" si="93"/>
        <v>XI_HV_GC_52</v>
      </c>
      <c r="B5972">
        <v>52</v>
      </c>
      <c r="C5972" t="s">
        <v>51</v>
      </c>
      <c r="D5972">
        <v>9.3612999999999995E-3</v>
      </c>
      <c r="E5972" t="s">
        <v>41</v>
      </c>
      <c r="F5972" t="s">
        <v>47</v>
      </c>
    </row>
    <row r="5973" spans="1:6" x14ac:dyDescent="0.25">
      <c r="A5973" t="str">
        <f t="shared" si="93"/>
        <v>XI_HV_GC_54</v>
      </c>
      <c r="B5973">
        <v>54</v>
      </c>
      <c r="C5973" t="s">
        <v>51</v>
      </c>
      <c r="D5973">
        <v>9.1725999999999995E-3</v>
      </c>
      <c r="E5973" t="s">
        <v>41</v>
      </c>
      <c r="F5973" t="s">
        <v>47</v>
      </c>
    </row>
    <row r="5974" spans="1:6" x14ac:dyDescent="0.25">
      <c r="A5974" t="str">
        <f t="shared" si="93"/>
        <v>XI_HV_GC_56</v>
      </c>
      <c r="B5974">
        <v>56</v>
      </c>
      <c r="C5974" t="s">
        <v>51</v>
      </c>
      <c r="D5974">
        <v>8.9756999999999997E-3</v>
      </c>
      <c r="E5974" t="s">
        <v>41</v>
      </c>
      <c r="F5974" t="s">
        <v>47</v>
      </c>
    </row>
    <row r="5975" spans="1:6" x14ac:dyDescent="0.25">
      <c r="A5975" t="str">
        <f t="shared" si="93"/>
        <v>XI_HV_GC_58</v>
      </c>
      <c r="B5975">
        <v>58</v>
      </c>
      <c r="C5975" t="s">
        <v>51</v>
      </c>
      <c r="D5975">
        <v>8.7524000000000005E-3</v>
      </c>
      <c r="E5975" t="s">
        <v>41</v>
      </c>
      <c r="F5975" t="s">
        <v>47</v>
      </c>
    </row>
    <row r="5976" spans="1:6" x14ac:dyDescent="0.25">
      <c r="A5976" t="str">
        <f t="shared" si="93"/>
        <v>XI_HV_GC_60</v>
      </c>
      <c r="B5976">
        <v>60</v>
      </c>
      <c r="C5976" t="s">
        <v>51</v>
      </c>
      <c r="D5976">
        <v>8.5129000000000003E-3</v>
      </c>
      <c r="E5976" t="s">
        <v>41</v>
      </c>
      <c r="F5976" t="s">
        <v>47</v>
      </c>
    </row>
    <row r="5977" spans="1:6" x14ac:dyDescent="0.25">
      <c r="A5977" t="str">
        <f t="shared" si="93"/>
        <v>XI_HV_GC_62</v>
      </c>
      <c r="B5977">
        <v>62</v>
      </c>
      <c r="C5977" t="s">
        <v>51</v>
      </c>
      <c r="D5977">
        <v>8.2704000000000007E-3</v>
      </c>
      <c r="E5977" t="s">
        <v>41</v>
      </c>
      <c r="F5977" t="s">
        <v>47</v>
      </c>
    </row>
    <row r="5978" spans="1:6" x14ac:dyDescent="0.25">
      <c r="A5978" t="str">
        <f t="shared" si="93"/>
        <v>XI_HV_GC_64</v>
      </c>
      <c r="B5978">
        <v>64</v>
      </c>
      <c r="C5978" t="s">
        <v>51</v>
      </c>
      <c r="D5978">
        <v>7.9609999999999993E-3</v>
      </c>
      <c r="E5978" t="s">
        <v>41</v>
      </c>
      <c r="F5978" t="s">
        <v>47</v>
      </c>
    </row>
    <row r="5979" spans="1:6" x14ac:dyDescent="0.25">
      <c r="A5979" t="str">
        <f t="shared" si="93"/>
        <v>XI_HV_GC_66</v>
      </c>
      <c r="B5979">
        <v>66</v>
      </c>
      <c r="C5979" t="s">
        <v>51</v>
      </c>
      <c r="D5979">
        <v>7.6496000000000003E-3</v>
      </c>
      <c r="E5979" t="s">
        <v>41</v>
      </c>
      <c r="F5979" t="s">
        <v>47</v>
      </c>
    </row>
    <row r="5980" spans="1:6" x14ac:dyDescent="0.25">
      <c r="A5980" t="str">
        <f t="shared" si="93"/>
        <v>XI_HV_GC_68</v>
      </c>
      <c r="B5980">
        <v>68</v>
      </c>
      <c r="C5980" t="s">
        <v>51</v>
      </c>
      <c r="D5980">
        <v>7.2953000000000002E-3</v>
      </c>
      <c r="E5980" t="s">
        <v>41</v>
      </c>
      <c r="F5980" t="s">
        <v>47</v>
      </c>
    </row>
    <row r="5981" spans="1:6" x14ac:dyDescent="0.25">
      <c r="A5981" t="str">
        <f t="shared" si="93"/>
        <v>XI_HV_GC_70</v>
      </c>
      <c r="B5981">
        <v>70</v>
      </c>
      <c r="C5981" t="s">
        <v>51</v>
      </c>
      <c r="D5981">
        <v>6.9874000000000004E-3</v>
      </c>
      <c r="E5981" t="s">
        <v>41</v>
      </c>
      <c r="F5981" t="s">
        <v>47</v>
      </c>
    </row>
    <row r="5982" spans="1:6" x14ac:dyDescent="0.25">
      <c r="A5982" t="str">
        <f t="shared" si="93"/>
        <v>XI_HV_GC_72</v>
      </c>
      <c r="B5982">
        <v>72</v>
      </c>
      <c r="C5982" t="s">
        <v>51</v>
      </c>
      <c r="D5982">
        <v>6.6192999999999998E-3</v>
      </c>
      <c r="E5982" t="s">
        <v>41</v>
      </c>
      <c r="F5982" t="s">
        <v>47</v>
      </c>
    </row>
    <row r="5983" spans="1:6" x14ac:dyDescent="0.25">
      <c r="A5983" t="str">
        <f t="shared" si="93"/>
        <v>XI_HV_GC_74</v>
      </c>
      <c r="B5983">
        <v>74</v>
      </c>
      <c r="C5983" t="s">
        <v>51</v>
      </c>
      <c r="D5983">
        <v>6.2576999999999997E-3</v>
      </c>
      <c r="E5983" t="s">
        <v>41</v>
      </c>
      <c r="F5983" t="s">
        <v>47</v>
      </c>
    </row>
    <row r="5984" spans="1:6" x14ac:dyDescent="0.25">
      <c r="A5984" t="str">
        <f t="shared" si="93"/>
        <v>XI_HV_GC_76</v>
      </c>
      <c r="B5984">
        <v>76</v>
      </c>
      <c r="C5984" t="s">
        <v>51</v>
      </c>
      <c r="D5984">
        <v>5.9059000000000004E-3</v>
      </c>
      <c r="E5984" t="s">
        <v>41</v>
      </c>
      <c r="F5984" t="s">
        <v>47</v>
      </c>
    </row>
    <row r="5985" spans="1:6" x14ac:dyDescent="0.25">
      <c r="A5985" t="str">
        <f t="shared" si="93"/>
        <v>XI_HV_GC_78</v>
      </c>
      <c r="B5985">
        <v>78</v>
      </c>
      <c r="C5985" t="s">
        <v>51</v>
      </c>
      <c r="D5985">
        <v>5.5982000000000002E-3</v>
      </c>
      <c r="E5985" t="s">
        <v>41</v>
      </c>
      <c r="F5985" t="s">
        <v>47</v>
      </c>
    </row>
    <row r="5986" spans="1:6" x14ac:dyDescent="0.25">
      <c r="A5986" t="str">
        <f t="shared" si="93"/>
        <v>XI_HV_GC_80</v>
      </c>
      <c r="B5986">
        <v>80</v>
      </c>
      <c r="C5986" t="s">
        <v>51</v>
      </c>
      <c r="D5986">
        <v>5.3135999999999999E-3</v>
      </c>
      <c r="E5986" t="s">
        <v>41</v>
      </c>
      <c r="F5986" t="s">
        <v>47</v>
      </c>
    </row>
    <row r="5987" spans="1:6" x14ac:dyDescent="0.25">
      <c r="A5987" t="str">
        <f t="shared" si="93"/>
        <v>XI_HV_GC_82</v>
      </c>
      <c r="B5987">
        <v>82</v>
      </c>
      <c r="C5987" t="s">
        <v>51</v>
      </c>
      <c r="D5987">
        <v>5.0508000000000003E-3</v>
      </c>
      <c r="E5987" t="s">
        <v>41</v>
      </c>
      <c r="F5987" t="s">
        <v>47</v>
      </c>
    </row>
    <row r="5988" spans="1:6" x14ac:dyDescent="0.25">
      <c r="A5988" t="str">
        <f t="shared" si="93"/>
        <v>XI_HV_GC_84</v>
      </c>
      <c r="B5988">
        <v>84</v>
      </c>
      <c r="C5988" t="s">
        <v>51</v>
      </c>
      <c r="D5988">
        <v>4.8551000000000002E-3</v>
      </c>
      <c r="E5988" t="s">
        <v>41</v>
      </c>
      <c r="F5988" t="s">
        <v>47</v>
      </c>
    </row>
    <row r="5989" spans="1:6" x14ac:dyDescent="0.25">
      <c r="A5989" t="str">
        <f t="shared" si="93"/>
        <v>XI_HV_GC_86</v>
      </c>
      <c r="B5989">
        <v>86</v>
      </c>
      <c r="C5989" t="s">
        <v>51</v>
      </c>
      <c r="D5989">
        <v>4.6646999999999999E-3</v>
      </c>
      <c r="E5989" t="s">
        <v>41</v>
      </c>
      <c r="F5989" t="s">
        <v>47</v>
      </c>
    </row>
    <row r="5990" spans="1:6" x14ac:dyDescent="0.25">
      <c r="A5990" t="str">
        <f t="shared" si="93"/>
        <v>XI_HV_GC_88</v>
      </c>
      <c r="B5990">
        <v>88</v>
      </c>
      <c r="C5990" t="s">
        <v>51</v>
      </c>
      <c r="D5990">
        <v>4.5174999999999998E-3</v>
      </c>
      <c r="E5990" t="s">
        <v>41</v>
      </c>
      <c r="F5990" t="s">
        <v>47</v>
      </c>
    </row>
    <row r="5991" spans="1:6" x14ac:dyDescent="0.25">
      <c r="A5991" t="str">
        <f t="shared" si="93"/>
        <v>XI_HV_GC_90</v>
      </c>
      <c r="B5991">
        <v>90</v>
      </c>
      <c r="C5991" t="s">
        <v>51</v>
      </c>
      <c r="D5991">
        <v>4.3863000000000001E-3</v>
      </c>
      <c r="E5991" t="s">
        <v>41</v>
      </c>
      <c r="F5991" t="s">
        <v>47</v>
      </c>
    </row>
    <row r="5992" spans="1:6" x14ac:dyDescent="0.25">
      <c r="A5992" t="str">
        <f t="shared" si="93"/>
        <v>XI_HV_GC_92</v>
      </c>
      <c r="B5992">
        <v>92</v>
      </c>
      <c r="C5992" t="s">
        <v>51</v>
      </c>
      <c r="D5992">
        <v>4.2751999999999998E-3</v>
      </c>
      <c r="E5992" t="s">
        <v>41</v>
      </c>
      <c r="F5992" t="s">
        <v>47</v>
      </c>
    </row>
    <row r="5993" spans="1:6" x14ac:dyDescent="0.25">
      <c r="A5993" t="str">
        <f t="shared" si="93"/>
        <v>XI_HV_GC_94</v>
      </c>
      <c r="B5993">
        <v>94</v>
      </c>
      <c r="C5993" t="s">
        <v>51</v>
      </c>
      <c r="D5993">
        <v>4.1881000000000002E-3</v>
      </c>
      <c r="E5993" t="s">
        <v>41</v>
      </c>
      <c r="F5993" t="s">
        <v>47</v>
      </c>
    </row>
    <row r="5994" spans="1:6" x14ac:dyDescent="0.25">
      <c r="A5994" t="str">
        <f t="shared" si="93"/>
        <v>XI_HV_GC_96</v>
      </c>
      <c r="B5994">
        <v>96</v>
      </c>
      <c r="C5994" t="s">
        <v>51</v>
      </c>
      <c r="D5994">
        <v>4.0999000000000001E-3</v>
      </c>
      <c r="E5994" t="s">
        <v>41</v>
      </c>
      <c r="F5994" t="s">
        <v>47</v>
      </c>
    </row>
    <row r="5995" spans="1:6" x14ac:dyDescent="0.25">
      <c r="A5995" t="str">
        <f t="shared" si="93"/>
        <v>XI_HV_GC_98</v>
      </c>
      <c r="B5995">
        <v>98</v>
      </c>
      <c r="C5995" t="s">
        <v>51</v>
      </c>
      <c r="D5995">
        <v>4.0131999999999998E-3</v>
      </c>
      <c r="E5995" t="s">
        <v>41</v>
      </c>
      <c r="F5995" t="s">
        <v>47</v>
      </c>
    </row>
    <row r="5996" spans="1:6" x14ac:dyDescent="0.25">
      <c r="A5996" t="str">
        <f t="shared" si="93"/>
        <v>XI_HV_GC_100</v>
      </c>
      <c r="B5996">
        <v>100</v>
      </c>
      <c r="C5996" t="s">
        <v>51</v>
      </c>
      <c r="D5996">
        <v>3.9424999999999998E-3</v>
      </c>
      <c r="E5996" t="s">
        <v>41</v>
      </c>
      <c r="F5996" t="s">
        <v>47</v>
      </c>
    </row>
    <row r="5997" spans="1:6" x14ac:dyDescent="0.25">
      <c r="A5997" t="str">
        <f t="shared" si="93"/>
        <v>XI_HV_GC_102</v>
      </c>
      <c r="B5997">
        <v>102</v>
      </c>
      <c r="C5997" t="s">
        <v>51</v>
      </c>
      <c r="D5997">
        <v>3.8955000000000001E-3</v>
      </c>
      <c r="E5997" t="s">
        <v>41</v>
      </c>
      <c r="F5997" t="s">
        <v>47</v>
      </c>
    </row>
    <row r="5998" spans="1:6" x14ac:dyDescent="0.25">
      <c r="A5998" t="str">
        <f t="shared" si="93"/>
        <v>XI_HV_GC_104</v>
      </c>
      <c r="B5998">
        <v>104</v>
      </c>
      <c r="C5998" t="s">
        <v>51</v>
      </c>
      <c r="D5998">
        <v>3.8530000000000001E-3</v>
      </c>
      <c r="E5998" t="s">
        <v>41</v>
      </c>
      <c r="F5998" t="s">
        <v>47</v>
      </c>
    </row>
    <row r="5999" spans="1:6" x14ac:dyDescent="0.25">
      <c r="A5999" t="str">
        <f t="shared" si="93"/>
        <v>XI_HV_GC_106</v>
      </c>
      <c r="B5999">
        <v>106</v>
      </c>
      <c r="C5999" t="s">
        <v>51</v>
      </c>
      <c r="D5999">
        <v>3.8544E-3</v>
      </c>
      <c r="E5999" t="s">
        <v>41</v>
      </c>
      <c r="F5999" t="s">
        <v>47</v>
      </c>
    </row>
    <row r="6000" spans="1:6" x14ac:dyDescent="0.25">
      <c r="A6000" t="str">
        <f t="shared" si="93"/>
        <v>XI_HV_GC_108</v>
      </c>
      <c r="B6000">
        <v>108</v>
      </c>
      <c r="C6000" t="s">
        <v>51</v>
      </c>
      <c r="D6000">
        <v>3.8833000000000001E-3</v>
      </c>
      <c r="E6000" t="s">
        <v>41</v>
      </c>
      <c r="F6000" t="s">
        <v>47</v>
      </c>
    </row>
    <row r="6001" spans="1:6" x14ac:dyDescent="0.25">
      <c r="A6001" t="str">
        <f t="shared" si="93"/>
        <v>XI_HV_GC_110</v>
      </c>
      <c r="B6001">
        <v>110</v>
      </c>
      <c r="C6001" t="s">
        <v>51</v>
      </c>
      <c r="D6001">
        <v>3.9401999999999996E-3</v>
      </c>
      <c r="E6001" t="s">
        <v>41</v>
      </c>
      <c r="F6001" t="s">
        <v>47</v>
      </c>
    </row>
    <row r="6002" spans="1:6" x14ac:dyDescent="0.25">
      <c r="A6002" t="str">
        <f t="shared" si="93"/>
        <v>XI_HV_GC_112</v>
      </c>
      <c r="B6002">
        <v>112</v>
      </c>
      <c r="C6002" t="s">
        <v>51</v>
      </c>
      <c r="D6002">
        <v>4.0152E-3</v>
      </c>
      <c r="E6002" t="s">
        <v>41</v>
      </c>
      <c r="F6002" t="s">
        <v>47</v>
      </c>
    </row>
    <row r="6003" spans="1:6" x14ac:dyDescent="0.25">
      <c r="A6003" t="str">
        <f t="shared" si="93"/>
        <v>XI_HV_GC_114</v>
      </c>
      <c r="B6003">
        <v>114</v>
      </c>
      <c r="C6003" t="s">
        <v>51</v>
      </c>
      <c r="D6003">
        <v>4.1478000000000001E-3</v>
      </c>
      <c r="E6003" t="s">
        <v>41</v>
      </c>
      <c r="F6003" t="s">
        <v>47</v>
      </c>
    </row>
    <row r="6004" spans="1:6" x14ac:dyDescent="0.25">
      <c r="A6004" t="str">
        <f t="shared" si="93"/>
        <v>XI_HV_GC_116</v>
      </c>
      <c r="B6004">
        <v>116</v>
      </c>
      <c r="C6004" t="s">
        <v>51</v>
      </c>
      <c r="D6004">
        <v>4.3073E-3</v>
      </c>
      <c r="E6004" t="s">
        <v>41</v>
      </c>
      <c r="F6004" t="s">
        <v>47</v>
      </c>
    </row>
    <row r="6005" spans="1:6" x14ac:dyDescent="0.25">
      <c r="A6005" t="str">
        <f t="shared" si="93"/>
        <v>XI_HV_GC_118</v>
      </c>
      <c r="B6005">
        <v>118</v>
      </c>
      <c r="C6005" t="s">
        <v>51</v>
      </c>
      <c r="D6005">
        <v>4.4904999999999997E-3</v>
      </c>
      <c r="E6005" t="s">
        <v>41</v>
      </c>
      <c r="F6005" t="s">
        <v>47</v>
      </c>
    </row>
    <row r="6006" spans="1:6" x14ac:dyDescent="0.25">
      <c r="A6006" t="str">
        <f t="shared" si="93"/>
        <v>XI_HV_GC_120</v>
      </c>
      <c r="B6006">
        <v>120</v>
      </c>
      <c r="C6006" t="s">
        <v>51</v>
      </c>
      <c r="D6006">
        <v>4.6925999999999999E-3</v>
      </c>
      <c r="E6006" t="s">
        <v>41</v>
      </c>
      <c r="F6006" t="s">
        <v>47</v>
      </c>
    </row>
    <row r="6007" spans="1:6" x14ac:dyDescent="0.25">
      <c r="A6007" t="str">
        <f t="shared" si="93"/>
        <v>XI_HV_GC_122</v>
      </c>
      <c r="B6007">
        <v>122</v>
      </c>
      <c r="C6007" t="s">
        <v>51</v>
      </c>
      <c r="D6007">
        <v>4.9141000000000002E-3</v>
      </c>
      <c r="E6007" t="s">
        <v>41</v>
      </c>
      <c r="F6007" t="s">
        <v>47</v>
      </c>
    </row>
    <row r="6008" spans="1:6" x14ac:dyDescent="0.25">
      <c r="A6008" t="str">
        <f t="shared" si="93"/>
        <v>XI_HV_GC_124</v>
      </c>
      <c r="B6008">
        <v>124</v>
      </c>
      <c r="C6008" t="s">
        <v>51</v>
      </c>
      <c r="D6008">
        <v>5.1552999999999998E-3</v>
      </c>
      <c r="E6008" t="s">
        <v>41</v>
      </c>
      <c r="F6008" t="s">
        <v>47</v>
      </c>
    </row>
    <row r="6009" spans="1:6" x14ac:dyDescent="0.25">
      <c r="A6009" t="str">
        <f t="shared" si="93"/>
        <v>XI_HV_GC_126</v>
      </c>
      <c r="B6009">
        <v>126</v>
      </c>
      <c r="C6009" t="s">
        <v>51</v>
      </c>
      <c r="D6009">
        <v>5.3921000000000004E-3</v>
      </c>
      <c r="E6009" t="s">
        <v>41</v>
      </c>
      <c r="F6009" t="s">
        <v>47</v>
      </c>
    </row>
    <row r="6010" spans="1:6" x14ac:dyDescent="0.25">
      <c r="A6010" t="str">
        <f t="shared" si="93"/>
        <v>XI_HV_GC_128</v>
      </c>
      <c r="B6010">
        <v>128</v>
      </c>
      <c r="C6010" t="s">
        <v>51</v>
      </c>
      <c r="D6010">
        <v>5.6844E-3</v>
      </c>
      <c r="E6010" t="s">
        <v>41</v>
      </c>
      <c r="F6010" t="s">
        <v>47</v>
      </c>
    </row>
    <row r="6011" spans="1:6" x14ac:dyDescent="0.25">
      <c r="A6011" t="str">
        <f t="shared" si="93"/>
        <v>XI_HV_GC_130</v>
      </c>
      <c r="B6011">
        <v>130</v>
      </c>
      <c r="C6011" t="s">
        <v>51</v>
      </c>
      <c r="D6011">
        <v>5.9519000000000004E-3</v>
      </c>
      <c r="E6011" t="s">
        <v>41</v>
      </c>
      <c r="F6011" t="s">
        <v>47</v>
      </c>
    </row>
    <row r="6012" spans="1:6" x14ac:dyDescent="0.25">
      <c r="A6012" t="str">
        <f t="shared" si="93"/>
        <v>XI_HV_GC_132</v>
      </c>
      <c r="B6012">
        <v>132</v>
      </c>
      <c r="C6012" t="s">
        <v>51</v>
      </c>
      <c r="D6012">
        <v>6.2227999999999997E-3</v>
      </c>
      <c r="E6012" t="s">
        <v>41</v>
      </c>
      <c r="F6012" t="s">
        <v>47</v>
      </c>
    </row>
    <row r="6013" spans="1:6" x14ac:dyDescent="0.25">
      <c r="A6013" t="str">
        <f t="shared" si="93"/>
        <v>XI_HV_GC_134</v>
      </c>
      <c r="B6013">
        <v>134</v>
      </c>
      <c r="C6013" t="s">
        <v>51</v>
      </c>
      <c r="D6013">
        <v>6.4923000000000003E-3</v>
      </c>
      <c r="E6013" t="s">
        <v>41</v>
      </c>
      <c r="F6013" t="s">
        <v>47</v>
      </c>
    </row>
    <row r="6014" spans="1:6" x14ac:dyDescent="0.25">
      <c r="A6014" t="str">
        <f t="shared" si="93"/>
        <v>XI_HV_GC_136</v>
      </c>
      <c r="B6014">
        <v>136</v>
      </c>
      <c r="C6014" t="s">
        <v>51</v>
      </c>
      <c r="D6014">
        <v>6.7549000000000003E-3</v>
      </c>
      <c r="E6014" t="s">
        <v>41</v>
      </c>
      <c r="F6014" t="s">
        <v>47</v>
      </c>
    </row>
    <row r="6015" spans="1:6" x14ac:dyDescent="0.25">
      <c r="A6015" t="str">
        <f t="shared" si="93"/>
        <v>XI_HV_GC_138</v>
      </c>
      <c r="B6015">
        <v>138</v>
      </c>
      <c r="C6015" t="s">
        <v>51</v>
      </c>
      <c r="D6015">
        <v>7.0286000000000003E-3</v>
      </c>
      <c r="E6015" t="s">
        <v>41</v>
      </c>
      <c r="F6015" t="s">
        <v>47</v>
      </c>
    </row>
    <row r="6016" spans="1:6" x14ac:dyDescent="0.25">
      <c r="A6016" t="str">
        <f t="shared" si="93"/>
        <v>XI_HV_GC_140</v>
      </c>
      <c r="B6016">
        <v>140</v>
      </c>
      <c r="C6016" t="s">
        <v>51</v>
      </c>
      <c r="D6016">
        <v>7.3099999999999997E-3</v>
      </c>
      <c r="E6016" t="s">
        <v>41</v>
      </c>
      <c r="F6016" t="s">
        <v>47</v>
      </c>
    </row>
    <row r="6017" spans="1:6" x14ac:dyDescent="0.25">
      <c r="A6017" t="str">
        <f t="shared" si="93"/>
        <v>XI_HV_GC_142</v>
      </c>
      <c r="B6017">
        <v>142</v>
      </c>
      <c r="C6017" t="s">
        <v>51</v>
      </c>
      <c r="D6017">
        <v>7.5801000000000002E-3</v>
      </c>
      <c r="E6017" t="s">
        <v>41</v>
      </c>
      <c r="F6017" t="s">
        <v>47</v>
      </c>
    </row>
    <row r="6018" spans="1:6" x14ac:dyDescent="0.25">
      <c r="A6018" t="str">
        <f t="shared" ref="A6018:A6081" si="94">C6018&amp;"_"&amp;E6018&amp;"_"&amp;B6018</f>
        <v>XI_HV_GC_144</v>
      </c>
      <c r="B6018">
        <v>144</v>
      </c>
      <c r="C6018" t="s">
        <v>51</v>
      </c>
      <c r="D6018">
        <v>7.8312999999999994E-3</v>
      </c>
      <c r="E6018" t="s">
        <v>41</v>
      </c>
      <c r="F6018" t="s">
        <v>47</v>
      </c>
    </row>
    <row r="6019" spans="1:6" x14ac:dyDescent="0.25">
      <c r="A6019" t="str">
        <f t="shared" si="94"/>
        <v>XI_HV_GC_146</v>
      </c>
      <c r="B6019">
        <v>146</v>
      </c>
      <c r="C6019" t="s">
        <v>51</v>
      </c>
      <c r="D6019">
        <v>8.0791999999999999E-3</v>
      </c>
      <c r="E6019" t="s">
        <v>41</v>
      </c>
      <c r="F6019" t="s">
        <v>47</v>
      </c>
    </row>
    <row r="6020" spans="1:6" x14ac:dyDescent="0.25">
      <c r="A6020" t="str">
        <f t="shared" si="94"/>
        <v>XI_HV_GC_148</v>
      </c>
      <c r="B6020">
        <v>148</v>
      </c>
      <c r="C6020" t="s">
        <v>51</v>
      </c>
      <c r="D6020">
        <v>8.3119000000000005E-3</v>
      </c>
      <c r="E6020" t="s">
        <v>41</v>
      </c>
      <c r="F6020" t="s">
        <v>47</v>
      </c>
    </row>
    <row r="6021" spans="1:6" x14ac:dyDescent="0.25">
      <c r="A6021" t="str">
        <f t="shared" si="94"/>
        <v>XI_HV_GC_150</v>
      </c>
      <c r="B6021">
        <v>150</v>
      </c>
      <c r="C6021" t="s">
        <v>51</v>
      </c>
      <c r="D6021">
        <v>8.5042E-3</v>
      </c>
      <c r="E6021" t="s">
        <v>41</v>
      </c>
      <c r="F6021" t="s">
        <v>47</v>
      </c>
    </row>
    <row r="6022" spans="1:6" x14ac:dyDescent="0.25">
      <c r="A6022" t="str">
        <f t="shared" si="94"/>
        <v>XI_HV_GC_152</v>
      </c>
      <c r="B6022">
        <v>152</v>
      </c>
      <c r="C6022" t="s">
        <v>51</v>
      </c>
      <c r="D6022">
        <v>8.6832999999999997E-3</v>
      </c>
      <c r="E6022" t="s">
        <v>41</v>
      </c>
      <c r="F6022" t="s">
        <v>47</v>
      </c>
    </row>
    <row r="6023" spans="1:6" x14ac:dyDescent="0.25">
      <c r="A6023" t="str">
        <f t="shared" si="94"/>
        <v>XI_HV_GC_154</v>
      </c>
      <c r="B6023">
        <v>154</v>
      </c>
      <c r="C6023" t="s">
        <v>51</v>
      </c>
      <c r="D6023">
        <v>8.8342000000000004E-3</v>
      </c>
      <c r="E6023" t="s">
        <v>41</v>
      </c>
      <c r="F6023" t="s">
        <v>47</v>
      </c>
    </row>
    <row r="6024" spans="1:6" x14ac:dyDescent="0.25">
      <c r="A6024" t="str">
        <f t="shared" si="94"/>
        <v>XI_HV_GC_156</v>
      </c>
      <c r="B6024">
        <v>156</v>
      </c>
      <c r="C6024" t="s">
        <v>51</v>
      </c>
      <c r="D6024">
        <v>8.9467000000000001E-3</v>
      </c>
      <c r="E6024" t="s">
        <v>41</v>
      </c>
      <c r="F6024" t="s">
        <v>47</v>
      </c>
    </row>
    <row r="6025" spans="1:6" x14ac:dyDescent="0.25">
      <c r="A6025" t="str">
        <f t="shared" si="94"/>
        <v>XI_HV_GC_158</v>
      </c>
      <c r="B6025">
        <v>158</v>
      </c>
      <c r="C6025" t="s">
        <v>51</v>
      </c>
      <c r="D6025">
        <v>9.0130999999999996E-3</v>
      </c>
      <c r="E6025" t="s">
        <v>41</v>
      </c>
      <c r="F6025" t="s">
        <v>47</v>
      </c>
    </row>
    <row r="6026" spans="1:6" x14ac:dyDescent="0.25">
      <c r="A6026" t="str">
        <f t="shared" si="94"/>
        <v>XI_HV_GC_160</v>
      </c>
      <c r="B6026">
        <v>160</v>
      </c>
      <c r="C6026" t="s">
        <v>51</v>
      </c>
      <c r="D6026">
        <v>9.0364E-3</v>
      </c>
      <c r="E6026" t="s">
        <v>41</v>
      </c>
      <c r="F6026" t="s">
        <v>47</v>
      </c>
    </row>
    <row r="6027" spans="1:6" x14ac:dyDescent="0.25">
      <c r="A6027" t="str">
        <f t="shared" si="94"/>
        <v>XI_HV_GC_162</v>
      </c>
      <c r="B6027">
        <v>162</v>
      </c>
      <c r="C6027" t="s">
        <v>51</v>
      </c>
      <c r="D6027">
        <v>9.0200000000000002E-3</v>
      </c>
      <c r="E6027" t="s">
        <v>41</v>
      </c>
      <c r="F6027" t="s">
        <v>47</v>
      </c>
    </row>
    <row r="6028" spans="1:6" x14ac:dyDescent="0.25">
      <c r="A6028" t="str">
        <f t="shared" si="94"/>
        <v>XI_HV_GC_164</v>
      </c>
      <c r="B6028">
        <v>164</v>
      </c>
      <c r="C6028" t="s">
        <v>51</v>
      </c>
      <c r="D6028">
        <v>8.9578999999999995E-3</v>
      </c>
      <c r="E6028" t="s">
        <v>41</v>
      </c>
      <c r="F6028" t="s">
        <v>47</v>
      </c>
    </row>
    <row r="6029" spans="1:6" x14ac:dyDescent="0.25">
      <c r="A6029" t="str">
        <f t="shared" si="94"/>
        <v>XI_HV_GC_166</v>
      </c>
      <c r="B6029">
        <v>166</v>
      </c>
      <c r="C6029" t="s">
        <v>51</v>
      </c>
      <c r="D6029">
        <v>8.8448999999999993E-3</v>
      </c>
      <c r="E6029" t="s">
        <v>41</v>
      </c>
      <c r="F6029" t="s">
        <v>47</v>
      </c>
    </row>
    <row r="6030" spans="1:6" x14ac:dyDescent="0.25">
      <c r="A6030" t="str">
        <f t="shared" si="94"/>
        <v>XI_HV_GC_168</v>
      </c>
      <c r="B6030">
        <v>168</v>
      </c>
      <c r="C6030" t="s">
        <v>51</v>
      </c>
      <c r="D6030">
        <v>8.6779999999999999E-3</v>
      </c>
      <c r="E6030" t="s">
        <v>41</v>
      </c>
      <c r="F6030" t="s">
        <v>47</v>
      </c>
    </row>
    <row r="6031" spans="1:6" x14ac:dyDescent="0.25">
      <c r="A6031" t="str">
        <f t="shared" si="94"/>
        <v>XI_HV_GC_170</v>
      </c>
      <c r="B6031">
        <v>170</v>
      </c>
      <c r="C6031" t="s">
        <v>51</v>
      </c>
      <c r="D6031">
        <v>8.3940999999999998E-3</v>
      </c>
      <c r="E6031" t="s">
        <v>41</v>
      </c>
      <c r="F6031" t="s">
        <v>47</v>
      </c>
    </row>
    <row r="6032" spans="1:6" x14ac:dyDescent="0.25">
      <c r="A6032" t="str">
        <f t="shared" si="94"/>
        <v>XI_HV_GC_172</v>
      </c>
      <c r="B6032">
        <v>172</v>
      </c>
      <c r="C6032" t="s">
        <v>51</v>
      </c>
      <c r="D6032">
        <v>8.0818000000000001E-3</v>
      </c>
      <c r="E6032" t="s">
        <v>41</v>
      </c>
      <c r="F6032" t="s">
        <v>47</v>
      </c>
    </row>
    <row r="6033" spans="1:6" x14ac:dyDescent="0.25">
      <c r="A6033" t="str">
        <f t="shared" si="94"/>
        <v>XI_HV_GC_174</v>
      </c>
      <c r="B6033">
        <v>174</v>
      </c>
      <c r="C6033" t="s">
        <v>51</v>
      </c>
      <c r="D6033">
        <v>7.7422000000000003E-3</v>
      </c>
      <c r="E6033" t="s">
        <v>41</v>
      </c>
      <c r="F6033" t="s">
        <v>47</v>
      </c>
    </row>
    <row r="6034" spans="1:6" x14ac:dyDescent="0.25">
      <c r="A6034" t="str">
        <f t="shared" si="94"/>
        <v>XI_HV_GC_176</v>
      </c>
      <c r="B6034">
        <v>176</v>
      </c>
      <c r="C6034" t="s">
        <v>51</v>
      </c>
      <c r="D6034">
        <v>7.3648000000000003E-3</v>
      </c>
      <c r="E6034" t="s">
        <v>41</v>
      </c>
      <c r="F6034" t="s">
        <v>47</v>
      </c>
    </row>
    <row r="6035" spans="1:6" x14ac:dyDescent="0.25">
      <c r="A6035" t="str">
        <f t="shared" si="94"/>
        <v>XI_HV_GC_178</v>
      </c>
      <c r="B6035">
        <v>178</v>
      </c>
      <c r="C6035" t="s">
        <v>51</v>
      </c>
      <c r="D6035">
        <v>6.9819000000000001E-3</v>
      </c>
      <c r="E6035" t="s">
        <v>41</v>
      </c>
      <c r="F6035" t="s">
        <v>47</v>
      </c>
    </row>
    <row r="6036" spans="1:6" x14ac:dyDescent="0.25">
      <c r="A6036" t="str">
        <f t="shared" si="94"/>
        <v>XI_HV_GC_180</v>
      </c>
      <c r="B6036">
        <v>180</v>
      </c>
      <c r="C6036" t="s">
        <v>51</v>
      </c>
      <c r="D6036">
        <v>6.5902000000000001E-3</v>
      </c>
      <c r="E6036" t="s">
        <v>41</v>
      </c>
      <c r="F6036" t="s">
        <v>47</v>
      </c>
    </row>
    <row r="6037" spans="1:6" x14ac:dyDescent="0.25">
      <c r="A6037" t="str">
        <f t="shared" si="94"/>
        <v>XI_HV_GC_182</v>
      </c>
      <c r="B6037">
        <v>182</v>
      </c>
      <c r="C6037" t="s">
        <v>51</v>
      </c>
      <c r="D6037">
        <v>6.1795000000000001E-3</v>
      </c>
      <c r="E6037" t="s">
        <v>41</v>
      </c>
      <c r="F6037" t="s">
        <v>47</v>
      </c>
    </row>
    <row r="6038" spans="1:6" x14ac:dyDescent="0.25">
      <c r="A6038" t="str">
        <f t="shared" si="94"/>
        <v>XI_HV_GC_184</v>
      </c>
      <c r="B6038">
        <v>184</v>
      </c>
      <c r="C6038" t="s">
        <v>51</v>
      </c>
      <c r="D6038">
        <v>5.7771999999999997E-3</v>
      </c>
      <c r="E6038" t="s">
        <v>41</v>
      </c>
      <c r="F6038" t="s">
        <v>47</v>
      </c>
    </row>
    <row r="6039" spans="1:6" x14ac:dyDescent="0.25">
      <c r="A6039" t="str">
        <f t="shared" si="94"/>
        <v>XI_HV_GC_186</v>
      </c>
      <c r="B6039">
        <v>186</v>
      </c>
      <c r="C6039" t="s">
        <v>51</v>
      </c>
      <c r="D6039">
        <v>5.3828000000000001E-3</v>
      </c>
      <c r="E6039" t="s">
        <v>41</v>
      </c>
      <c r="F6039" t="s">
        <v>47</v>
      </c>
    </row>
    <row r="6040" spans="1:6" x14ac:dyDescent="0.25">
      <c r="A6040" t="str">
        <f t="shared" si="94"/>
        <v>XI_HV_GC_188</v>
      </c>
      <c r="B6040">
        <v>188</v>
      </c>
      <c r="C6040" t="s">
        <v>51</v>
      </c>
      <c r="D6040">
        <v>4.9947000000000004E-3</v>
      </c>
      <c r="E6040" t="s">
        <v>41</v>
      </c>
      <c r="F6040" t="s">
        <v>47</v>
      </c>
    </row>
    <row r="6041" spans="1:6" x14ac:dyDescent="0.25">
      <c r="A6041" t="str">
        <f t="shared" si="94"/>
        <v>XI_HV_GC_190</v>
      </c>
      <c r="B6041">
        <v>190</v>
      </c>
      <c r="C6041" t="s">
        <v>51</v>
      </c>
      <c r="D6041">
        <v>4.6188999999999996E-3</v>
      </c>
      <c r="E6041" t="s">
        <v>41</v>
      </c>
      <c r="F6041" t="s">
        <v>47</v>
      </c>
    </row>
    <row r="6042" spans="1:6" x14ac:dyDescent="0.25">
      <c r="A6042" t="str">
        <f t="shared" si="94"/>
        <v>XI_HV_GC_192</v>
      </c>
      <c r="B6042">
        <v>192</v>
      </c>
      <c r="C6042" t="s">
        <v>51</v>
      </c>
      <c r="D6042">
        <v>4.2680000000000001E-3</v>
      </c>
      <c r="E6042" t="s">
        <v>41</v>
      </c>
      <c r="F6042" t="s">
        <v>47</v>
      </c>
    </row>
    <row r="6043" spans="1:6" x14ac:dyDescent="0.25">
      <c r="A6043" t="str">
        <f t="shared" si="94"/>
        <v>XI_HV_GC_194</v>
      </c>
      <c r="B6043">
        <v>194</v>
      </c>
      <c r="C6043" t="s">
        <v>51</v>
      </c>
      <c r="D6043">
        <v>3.9281000000000003E-3</v>
      </c>
      <c r="E6043" t="s">
        <v>41</v>
      </c>
      <c r="F6043" t="s">
        <v>47</v>
      </c>
    </row>
    <row r="6044" spans="1:6" x14ac:dyDescent="0.25">
      <c r="A6044" t="str">
        <f t="shared" si="94"/>
        <v>XI_HV_GC_196</v>
      </c>
      <c r="B6044">
        <v>196</v>
      </c>
      <c r="C6044" t="s">
        <v>51</v>
      </c>
      <c r="D6044">
        <v>3.604E-3</v>
      </c>
      <c r="E6044" t="s">
        <v>41</v>
      </c>
      <c r="F6044" t="s">
        <v>47</v>
      </c>
    </row>
    <row r="6045" spans="1:6" x14ac:dyDescent="0.25">
      <c r="A6045" t="str">
        <f t="shared" si="94"/>
        <v>XI_HV_GC_198</v>
      </c>
      <c r="B6045">
        <v>198</v>
      </c>
      <c r="C6045" t="s">
        <v>51</v>
      </c>
      <c r="D6045">
        <v>3.2981E-3</v>
      </c>
      <c r="E6045" t="s">
        <v>41</v>
      </c>
      <c r="F6045" t="s">
        <v>47</v>
      </c>
    </row>
    <row r="6046" spans="1:6" x14ac:dyDescent="0.25">
      <c r="A6046" t="str">
        <f t="shared" si="94"/>
        <v>XI_HV_GC_200</v>
      </c>
      <c r="B6046">
        <v>200</v>
      </c>
      <c r="C6046" t="s">
        <v>51</v>
      </c>
      <c r="D6046">
        <v>3.0531E-3</v>
      </c>
      <c r="E6046" t="s">
        <v>41</v>
      </c>
      <c r="F6046" t="s">
        <v>47</v>
      </c>
    </row>
    <row r="6047" spans="1:6" x14ac:dyDescent="0.25">
      <c r="A6047" t="str">
        <f t="shared" si="94"/>
        <v>XI_HV_GC_202</v>
      </c>
      <c r="B6047">
        <v>202</v>
      </c>
      <c r="C6047" t="s">
        <v>51</v>
      </c>
      <c r="D6047">
        <v>2.8373999999999999E-3</v>
      </c>
      <c r="E6047" t="s">
        <v>41</v>
      </c>
      <c r="F6047" t="s">
        <v>47</v>
      </c>
    </row>
    <row r="6048" spans="1:6" x14ac:dyDescent="0.25">
      <c r="A6048" t="str">
        <f t="shared" si="94"/>
        <v>XI_HV_GC_204</v>
      </c>
      <c r="B6048">
        <v>204</v>
      </c>
      <c r="C6048" t="s">
        <v>51</v>
      </c>
      <c r="D6048">
        <v>2.6484E-3</v>
      </c>
      <c r="E6048" t="s">
        <v>41</v>
      </c>
      <c r="F6048" t="s">
        <v>47</v>
      </c>
    </row>
    <row r="6049" spans="1:6" x14ac:dyDescent="0.25">
      <c r="A6049" t="str">
        <f t="shared" si="94"/>
        <v>XI_HV_GC_206</v>
      </c>
      <c r="B6049">
        <v>206</v>
      </c>
      <c r="C6049" t="s">
        <v>51</v>
      </c>
      <c r="D6049">
        <v>2.5035000000000001E-3</v>
      </c>
      <c r="E6049" t="s">
        <v>41</v>
      </c>
      <c r="F6049" t="s">
        <v>47</v>
      </c>
    </row>
    <row r="6050" spans="1:6" x14ac:dyDescent="0.25">
      <c r="A6050" t="str">
        <f t="shared" si="94"/>
        <v>XI_HV_GC_208</v>
      </c>
      <c r="B6050">
        <v>208</v>
      </c>
      <c r="C6050" t="s">
        <v>51</v>
      </c>
      <c r="D6050">
        <v>2.3984000000000002E-3</v>
      </c>
      <c r="E6050" t="s">
        <v>41</v>
      </c>
      <c r="F6050" t="s">
        <v>47</v>
      </c>
    </row>
    <row r="6051" spans="1:6" x14ac:dyDescent="0.25">
      <c r="A6051" t="str">
        <f t="shared" si="94"/>
        <v>XI_HV_GC_210</v>
      </c>
      <c r="B6051">
        <v>210</v>
      </c>
      <c r="C6051" t="s">
        <v>51</v>
      </c>
      <c r="D6051">
        <v>2.3839E-3</v>
      </c>
      <c r="E6051" t="s">
        <v>41</v>
      </c>
      <c r="F6051" t="s">
        <v>47</v>
      </c>
    </row>
    <row r="6052" spans="1:6" x14ac:dyDescent="0.25">
      <c r="A6052" t="str">
        <f t="shared" si="94"/>
        <v>XI_HV_GC_212</v>
      </c>
      <c r="B6052">
        <v>212</v>
      </c>
      <c r="C6052" t="s">
        <v>51</v>
      </c>
      <c r="D6052">
        <v>2.5025999999999998E-3</v>
      </c>
      <c r="E6052" t="s">
        <v>41</v>
      </c>
      <c r="F6052" t="s">
        <v>47</v>
      </c>
    </row>
    <row r="6053" spans="1:6" x14ac:dyDescent="0.25">
      <c r="A6053" t="str">
        <f t="shared" si="94"/>
        <v>XI_HV_GC_214</v>
      </c>
      <c r="B6053">
        <v>214</v>
      </c>
      <c r="C6053" t="s">
        <v>51</v>
      </c>
      <c r="D6053">
        <v>2.6854000000000001E-3</v>
      </c>
      <c r="E6053" t="s">
        <v>41</v>
      </c>
      <c r="F6053" t="s">
        <v>47</v>
      </c>
    </row>
    <row r="6054" spans="1:6" x14ac:dyDescent="0.25">
      <c r="A6054" t="str">
        <f t="shared" si="94"/>
        <v>XI_HV_GC_216</v>
      </c>
      <c r="B6054">
        <v>216</v>
      </c>
      <c r="C6054" t="s">
        <v>51</v>
      </c>
      <c r="D6054">
        <v>2.8972999999999998E-3</v>
      </c>
      <c r="E6054" t="s">
        <v>41</v>
      </c>
      <c r="F6054" t="s">
        <v>47</v>
      </c>
    </row>
    <row r="6055" spans="1:6" x14ac:dyDescent="0.25">
      <c r="A6055" t="str">
        <f t="shared" si="94"/>
        <v>XI_HV_GC_218</v>
      </c>
      <c r="B6055">
        <v>218</v>
      </c>
      <c r="C6055" t="s">
        <v>51</v>
      </c>
      <c r="D6055">
        <v>3.1435E-3</v>
      </c>
      <c r="E6055" t="s">
        <v>41</v>
      </c>
      <c r="F6055" t="s">
        <v>47</v>
      </c>
    </row>
    <row r="6056" spans="1:6" x14ac:dyDescent="0.25">
      <c r="A6056" t="str">
        <f t="shared" si="94"/>
        <v>XI_HV_GC_220</v>
      </c>
      <c r="B6056">
        <v>220</v>
      </c>
      <c r="C6056" t="s">
        <v>51</v>
      </c>
      <c r="D6056">
        <v>3.4356E-3</v>
      </c>
      <c r="E6056" t="s">
        <v>41</v>
      </c>
      <c r="F6056" t="s">
        <v>47</v>
      </c>
    </row>
    <row r="6057" spans="1:6" x14ac:dyDescent="0.25">
      <c r="A6057" t="str">
        <f t="shared" si="94"/>
        <v>XI_HV_GC_222</v>
      </c>
      <c r="B6057">
        <v>222</v>
      </c>
      <c r="C6057" t="s">
        <v>51</v>
      </c>
      <c r="D6057">
        <v>3.8113000000000001E-3</v>
      </c>
      <c r="E6057" t="s">
        <v>41</v>
      </c>
      <c r="F6057" t="s">
        <v>47</v>
      </c>
    </row>
    <row r="6058" spans="1:6" x14ac:dyDescent="0.25">
      <c r="A6058" t="str">
        <f t="shared" si="94"/>
        <v>XI_HV_GC_224</v>
      </c>
      <c r="B6058">
        <v>224</v>
      </c>
      <c r="C6058" t="s">
        <v>51</v>
      </c>
      <c r="D6058">
        <v>4.2170000000000003E-3</v>
      </c>
      <c r="E6058" t="s">
        <v>41</v>
      </c>
      <c r="F6058" t="s">
        <v>47</v>
      </c>
    </row>
    <row r="6059" spans="1:6" x14ac:dyDescent="0.25">
      <c r="A6059" t="str">
        <f t="shared" si="94"/>
        <v>XI_HV_GC_226</v>
      </c>
      <c r="B6059">
        <v>226</v>
      </c>
      <c r="C6059" t="s">
        <v>51</v>
      </c>
      <c r="D6059">
        <v>4.6587E-3</v>
      </c>
      <c r="E6059" t="s">
        <v>41</v>
      </c>
      <c r="F6059" t="s">
        <v>47</v>
      </c>
    </row>
    <row r="6060" spans="1:6" x14ac:dyDescent="0.25">
      <c r="A6060" t="str">
        <f t="shared" si="94"/>
        <v>XI_HV_GC_228</v>
      </c>
      <c r="B6060">
        <v>228</v>
      </c>
      <c r="C6060" t="s">
        <v>51</v>
      </c>
      <c r="D6060">
        <v>5.1013999999999999E-3</v>
      </c>
      <c r="E6060" t="s">
        <v>41</v>
      </c>
      <c r="F6060" t="s">
        <v>47</v>
      </c>
    </row>
    <row r="6061" spans="1:6" x14ac:dyDescent="0.25">
      <c r="A6061" t="str">
        <f t="shared" si="94"/>
        <v>XI_HV_GC_230</v>
      </c>
      <c r="B6061">
        <v>230</v>
      </c>
      <c r="C6061" t="s">
        <v>51</v>
      </c>
      <c r="D6061">
        <v>5.5373999999999996E-3</v>
      </c>
      <c r="E6061" t="s">
        <v>41</v>
      </c>
      <c r="F6061" t="s">
        <v>47</v>
      </c>
    </row>
    <row r="6062" spans="1:6" x14ac:dyDescent="0.25">
      <c r="A6062" t="str">
        <f t="shared" si="94"/>
        <v>XI_HV_GC_232</v>
      </c>
      <c r="B6062">
        <v>232</v>
      </c>
      <c r="C6062" t="s">
        <v>51</v>
      </c>
      <c r="D6062">
        <v>5.9692E-3</v>
      </c>
      <c r="E6062" t="s">
        <v>41</v>
      </c>
      <c r="F6062" t="s">
        <v>47</v>
      </c>
    </row>
    <row r="6063" spans="1:6" x14ac:dyDescent="0.25">
      <c r="A6063" t="str">
        <f t="shared" si="94"/>
        <v>XI_HV_GC_234</v>
      </c>
      <c r="B6063">
        <v>234</v>
      </c>
      <c r="C6063" t="s">
        <v>51</v>
      </c>
      <c r="D6063">
        <v>6.3924000000000003E-3</v>
      </c>
      <c r="E6063" t="s">
        <v>41</v>
      </c>
      <c r="F6063" t="s">
        <v>47</v>
      </c>
    </row>
    <row r="6064" spans="1:6" x14ac:dyDescent="0.25">
      <c r="A6064" t="str">
        <f t="shared" si="94"/>
        <v>XI_HV_GC_236</v>
      </c>
      <c r="B6064">
        <v>236</v>
      </c>
      <c r="C6064" t="s">
        <v>51</v>
      </c>
      <c r="D6064">
        <v>6.8214E-3</v>
      </c>
      <c r="E6064" t="s">
        <v>41</v>
      </c>
      <c r="F6064" t="s">
        <v>47</v>
      </c>
    </row>
    <row r="6065" spans="1:6" x14ac:dyDescent="0.25">
      <c r="A6065" t="str">
        <f t="shared" si="94"/>
        <v>XI_HV_GC_238</v>
      </c>
      <c r="B6065">
        <v>238</v>
      </c>
      <c r="C6065" t="s">
        <v>51</v>
      </c>
      <c r="D6065">
        <v>7.2474999999999996E-3</v>
      </c>
      <c r="E6065" t="s">
        <v>41</v>
      </c>
      <c r="F6065" t="s">
        <v>47</v>
      </c>
    </row>
    <row r="6066" spans="1:6" x14ac:dyDescent="0.25">
      <c r="A6066" t="str">
        <f t="shared" si="94"/>
        <v>XI_HV_GC_240</v>
      </c>
      <c r="B6066">
        <v>240</v>
      </c>
      <c r="C6066" t="s">
        <v>51</v>
      </c>
      <c r="D6066">
        <v>7.6692000000000001E-3</v>
      </c>
      <c r="E6066" t="s">
        <v>41</v>
      </c>
      <c r="F6066" t="s">
        <v>47</v>
      </c>
    </row>
    <row r="6067" spans="1:6" x14ac:dyDescent="0.25">
      <c r="A6067" t="str">
        <f t="shared" si="94"/>
        <v>XI_HV_GC_242</v>
      </c>
      <c r="B6067">
        <v>242</v>
      </c>
      <c r="C6067" t="s">
        <v>51</v>
      </c>
      <c r="D6067">
        <v>8.0163999999999999E-3</v>
      </c>
      <c r="E6067" t="s">
        <v>41</v>
      </c>
      <c r="F6067" t="s">
        <v>47</v>
      </c>
    </row>
    <row r="6068" spans="1:6" x14ac:dyDescent="0.25">
      <c r="A6068" t="str">
        <f t="shared" si="94"/>
        <v>XI_HV_GC_244</v>
      </c>
      <c r="B6068">
        <v>244</v>
      </c>
      <c r="C6068" t="s">
        <v>51</v>
      </c>
      <c r="D6068">
        <v>8.3476999999999996E-3</v>
      </c>
      <c r="E6068" t="s">
        <v>41</v>
      </c>
      <c r="F6068" t="s">
        <v>47</v>
      </c>
    </row>
    <row r="6069" spans="1:6" x14ac:dyDescent="0.25">
      <c r="A6069" t="str">
        <f t="shared" si="94"/>
        <v>XI_HV_GC_246</v>
      </c>
      <c r="B6069">
        <v>246</v>
      </c>
      <c r="C6069" t="s">
        <v>51</v>
      </c>
      <c r="D6069">
        <v>8.6692999999999996E-3</v>
      </c>
      <c r="E6069" t="s">
        <v>41</v>
      </c>
      <c r="F6069" t="s">
        <v>47</v>
      </c>
    </row>
    <row r="6070" spans="1:6" x14ac:dyDescent="0.25">
      <c r="A6070" t="str">
        <f t="shared" si="94"/>
        <v>XI_HV_GC_248</v>
      </c>
      <c r="B6070">
        <v>248</v>
      </c>
      <c r="C6070" t="s">
        <v>51</v>
      </c>
      <c r="D6070">
        <v>8.9405999999999999E-3</v>
      </c>
      <c r="E6070" t="s">
        <v>41</v>
      </c>
      <c r="F6070" t="s">
        <v>47</v>
      </c>
    </row>
    <row r="6071" spans="1:6" x14ac:dyDescent="0.25">
      <c r="A6071" t="str">
        <f t="shared" si="94"/>
        <v>XI_HV_GC_250</v>
      </c>
      <c r="B6071">
        <v>250</v>
      </c>
      <c r="C6071" t="s">
        <v>51</v>
      </c>
      <c r="D6071">
        <v>9.1798000000000001E-3</v>
      </c>
      <c r="E6071" t="s">
        <v>41</v>
      </c>
      <c r="F6071" t="s">
        <v>47</v>
      </c>
    </row>
    <row r="6072" spans="1:6" x14ac:dyDescent="0.25">
      <c r="A6072" t="str">
        <f t="shared" si="94"/>
        <v>XI_HV_GC_252</v>
      </c>
      <c r="B6072">
        <v>252</v>
      </c>
      <c r="C6072" t="s">
        <v>51</v>
      </c>
      <c r="D6072">
        <v>9.3232000000000002E-3</v>
      </c>
      <c r="E6072" t="s">
        <v>41</v>
      </c>
      <c r="F6072" t="s">
        <v>47</v>
      </c>
    </row>
    <row r="6073" spans="1:6" x14ac:dyDescent="0.25">
      <c r="A6073" t="str">
        <f t="shared" si="94"/>
        <v>XI_HV_GC_254</v>
      </c>
      <c r="B6073">
        <v>254</v>
      </c>
      <c r="C6073" t="s">
        <v>51</v>
      </c>
      <c r="D6073">
        <v>9.3217999999999999E-3</v>
      </c>
      <c r="E6073" t="s">
        <v>41</v>
      </c>
      <c r="F6073" t="s">
        <v>47</v>
      </c>
    </row>
    <row r="6074" spans="1:6" x14ac:dyDescent="0.25">
      <c r="A6074" t="str">
        <f t="shared" si="94"/>
        <v>XI_HV_GC_256</v>
      </c>
      <c r="B6074">
        <v>256</v>
      </c>
      <c r="C6074" t="s">
        <v>51</v>
      </c>
      <c r="D6074">
        <v>9.2537999999999995E-3</v>
      </c>
      <c r="E6074" t="s">
        <v>41</v>
      </c>
      <c r="F6074" t="s">
        <v>47</v>
      </c>
    </row>
    <row r="6075" spans="1:6" x14ac:dyDescent="0.25">
      <c r="A6075" t="str">
        <f t="shared" si="94"/>
        <v>XI_HV_GC_258</v>
      </c>
      <c r="B6075">
        <v>258</v>
      </c>
      <c r="C6075" t="s">
        <v>51</v>
      </c>
      <c r="D6075">
        <v>9.1625000000000005E-3</v>
      </c>
      <c r="E6075" t="s">
        <v>41</v>
      </c>
      <c r="F6075" t="s">
        <v>47</v>
      </c>
    </row>
    <row r="6076" spans="1:6" x14ac:dyDescent="0.25">
      <c r="A6076" t="str">
        <f t="shared" si="94"/>
        <v>XI_HV_GC_260</v>
      </c>
      <c r="B6076">
        <v>260</v>
      </c>
      <c r="C6076" t="s">
        <v>51</v>
      </c>
      <c r="D6076">
        <v>9.0548999999999994E-3</v>
      </c>
      <c r="E6076" t="s">
        <v>41</v>
      </c>
      <c r="F6076" t="s">
        <v>47</v>
      </c>
    </row>
    <row r="6077" spans="1:6" x14ac:dyDescent="0.25">
      <c r="A6077" t="str">
        <f t="shared" si="94"/>
        <v>XI_HV_GC_262</v>
      </c>
      <c r="B6077">
        <v>262</v>
      </c>
      <c r="C6077" t="s">
        <v>51</v>
      </c>
      <c r="D6077">
        <v>8.8704999999999999E-3</v>
      </c>
      <c r="E6077" t="s">
        <v>41</v>
      </c>
      <c r="F6077" t="s">
        <v>47</v>
      </c>
    </row>
    <row r="6078" spans="1:6" x14ac:dyDescent="0.25">
      <c r="A6078" t="str">
        <f t="shared" si="94"/>
        <v>XI_HV_GC_264</v>
      </c>
      <c r="B6078">
        <v>264</v>
      </c>
      <c r="C6078" t="s">
        <v>51</v>
      </c>
      <c r="D6078">
        <v>8.5299999999999994E-3</v>
      </c>
      <c r="E6078" t="s">
        <v>41</v>
      </c>
      <c r="F6078" t="s">
        <v>47</v>
      </c>
    </row>
    <row r="6079" spans="1:6" x14ac:dyDescent="0.25">
      <c r="A6079" t="str">
        <f t="shared" si="94"/>
        <v>XI_HV_GC_266</v>
      </c>
      <c r="B6079">
        <v>266</v>
      </c>
      <c r="C6079" t="s">
        <v>51</v>
      </c>
      <c r="D6079">
        <v>8.1589000000000002E-3</v>
      </c>
      <c r="E6079" t="s">
        <v>41</v>
      </c>
      <c r="F6079" t="s">
        <v>47</v>
      </c>
    </row>
    <row r="6080" spans="1:6" x14ac:dyDescent="0.25">
      <c r="A6080" t="str">
        <f t="shared" si="94"/>
        <v>XI_HV_GC_268</v>
      </c>
      <c r="B6080">
        <v>268</v>
      </c>
      <c r="C6080" t="s">
        <v>51</v>
      </c>
      <c r="D6080">
        <v>7.7092999999999997E-3</v>
      </c>
      <c r="E6080" t="s">
        <v>41</v>
      </c>
      <c r="F6080" t="s">
        <v>47</v>
      </c>
    </row>
    <row r="6081" spans="1:6" x14ac:dyDescent="0.25">
      <c r="A6081" t="str">
        <f t="shared" si="94"/>
        <v>XI_HV_GC_270</v>
      </c>
      <c r="B6081">
        <v>270</v>
      </c>
      <c r="C6081" t="s">
        <v>51</v>
      </c>
      <c r="D6081">
        <v>7.2560000000000003E-3</v>
      </c>
      <c r="E6081" t="s">
        <v>41</v>
      </c>
      <c r="F6081" t="s">
        <v>47</v>
      </c>
    </row>
    <row r="6082" spans="1:6" x14ac:dyDescent="0.25">
      <c r="A6082" t="str">
        <f t="shared" ref="A6082:A6145" si="95">C6082&amp;"_"&amp;E6082&amp;"_"&amp;B6082</f>
        <v>XI_HV_GC_272</v>
      </c>
      <c r="B6082">
        <v>272</v>
      </c>
      <c r="C6082" t="s">
        <v>51</v>
      </c>
      <c r="D6082">
        <v>6.8246000000000001E-3</v>
      </c>
      <c r="E6082" t="s">
        <v>41</v>
      </c>
      <c r="F6082" t="s">
        <v>47</v>
      </c>
    </row>
    <row r="6083" spans="1:6" x14ac:dyDescent="0.25">
      <c r="A6083" t="str">
        <f t="shared" si="95"/>
        <v>XI_HV_GC_274</v>
      </c>
      <c r="B6083">
        <v>274</v>
      </c>
      <c r="C6083" t="s">
        <v>51</v>
      </c>
      <c r="D6083">
        <v>6.3864999999999998E-3</v>
      </c>
      <c r="E6083" t="s">
        <v>41</v>
      </c>
      <c r="F6083" t="s">
        <v>47</v>
      </c>
    </row>
    <row r="6084" spans="1:6" x14ac:dyDescent="0.25">
      <c r="A6084" t="str">
        <f t="shared" si="95"/>
        <v>XI_HV_GC_276</v>
      </c>
      <c r="B6084">
        <v>276</v>
      </c>
      <c r="C6084" t="s">
        <v>51</v>
      </c>
      <c r="D6084">
        <v>5.953E-3</v>
      </c>
      <c r="E6084" t="s">
        <v>41</v>
      </c>
      <c r="F6084" t="s">
        <v>47</v>
      </c>
    </row>
    <row r="6085" spans="1:6" x14ac:dyDescent="0.25">
      <c r="A6085" t="str">
        <f t="shared" si="95"/>
        <v>XI_HV_GC_278</v>
      </c>
      <c r="B6085">
        <v>278</v>
      </c>
      <c r="C6085" t="s">
        <v>51</v>
      </c>
      <c r="D6085">
        <v>5.5040000000000002E-3</v>
      </c>
      <c r="E6085" t="s">
        <v>41</v>
      </c>
      <c r="F6085" t="s">
        <v>47</v>
      </c>
    </row>
    <row r="6086" spans="1:6" x14ac:dyDescent="0.25">
      <c r="A6086" t="str">
        <f t="shared" si="95"/>
        <v>XI_HV_GC_280</v>
      </c>
      <c r="B6086">
        <v>280</v>
      </c>
      <c r="C6086" t="s">
        <v>51</v>
      </c>
      <c r="D6086">
        <v>5.0546999999999996E-3</v>
      </c>
      <c r="E6086" t="s">
        <v>41</v>
      </c>
      <c r="F6086" t="s">
        <v>47</v>
      </c>
    </row>
    <row r="6087" spans="1:6" x14ac:dyDescent="0.25">
      <c r="A6087" t="str">
        <f t="shared" si="95"/>
        <v>XI_HV_GC_282</v>
      </c>
      <c r="B6087">
        <v>282</v>
      </c>
      <c r="C6087" t="s">
        <v>51</v>
      </c>
      <c r="D6087">
        <v>4.6103000000000003E-3</v>
      </c>
      <c r="E6087" t="s">
        <v>41</v>
      </c>
      <c r="F6087" t="s">
        <v>47</v>
      </c>
    </row>
    <row r="6088" spans="1:6" x14ac:dyDescent="0.25">
      <c r="A6088" t="str">
        <f t="shared" si="95"/>
        <v>XI_HV_GC_284</v>
      </c>
      <c r="B6088">
        <v>284</v>
      </c>
      <c r="C6088" t="s">
        <v>51</v>
      </c>
      <c r="D6088">
        <v>4.2043999999999996E-3</v>
      </c>
      <c r="E6088" t="s">
        <v>41</v>
      </c>
      <c r="F6088" t="s">
        <v>47</v>
      </c>
    </row>
    <row r="6089" spans="1:6" x14ac:dyDescent="0.25">
      <c r="A6089" t="str">
        <f t="shared" si="95"/>
        <v>XI_HV_GC_286</v>
      </c>
      <c r="B6089">
        <v>286</v>
      </c>
      <c r="C6089" t="s">
        <v>51</v>
      </c>
      <c r="D6089">
        <v>3.8078999999999999E-3</v>
      </c>
      <c r="E6089" t="s">
        <v>41</v>
      </c>
      <c r="F6089" t="s">
        <v>47</v>
      </c>
    </row>
    <row r="6090" spans="1:6" x14ac:dyDescent="0.25">
      <c r="A6090" t="str">
        <f t="shared" si="95"/>
        <v>XI_HV_GC_288</v>
      </c>
      <c r="B6090">
        <v>288</v>
      </c>
      <c r="C6090" t="s">
        <v>51</v>
      </c>
      <c r="D6090">
        <v>3.4148999999999998E-3</v>
      </c>
      <c r="E6090" t="s">
        <v>41</v>
      </c>
      <c r="F6090" t="s">
        <v>47</v>
      </c>
    </row>
    <row r="6091" spans="1:6" x14ac:dyDescent="0.25">
      <c r="A6091" t="str">
        <f t="shared" si="95"/>
        <v>XI_HV_GC_290</v>
      </c>
      <c r="B6091">
        <v>290</v>
      </c>
      <c r="C6091" t="s">
        <v>51</v>
      </c>
      <c r="D6091">
        <v>3.0525000000000001E-3</v>
      </c>
      <c r="E6091" t="s">
        <v>41</v>
      </c>
      <c r="F6091" t="s">
        <v>47</v>
      </c>
    </row>
    <row r="6092" spans="1:6" x14ac:dyDescent="0.25">
      <c r="A6092" t="str">
        <f t="shared" si="95"/>
        <v>XI_HV_GC_292</v>
      </c>
      <c r="B6092">
        <v>292</v>
      </c>
      <c r="C6092" t="s">
        <v>51</v>
      </c>
      <c r="D6092">
        <v>2.7087999999999999E-3</v>
      </c>
      <c r="E6092" t="s">
        <v>41</v>
      </c>
      <c r="F6092" t="s">
        <v>47</v>
      </c>
    </row>
    <row r="6093" spans="1:6" x14ac:dyDescent="0.25">
      <c r="A6093" t="str">
        <f t="shared" si="95"/>
        <v>XI_HV_GC_294</v>
      </c>
      <c r="B6093">
        <v>294</v>
      </c>
      <c r="C6093" t="s">
        <v>51</v>
      </c>
      <c r="D6093">
        <v>2.4077999999999999E-3</v>
      </c>
      <c r="E6093" t="s">
        <v>41</v>
      </c>
      <c r="F6093" t="s">
        <v>47</v>
      </c>
    </row>
    <row r="6094" spans="1:6" x14ac:dyDescent="0.25">
      <c r="A6094" t="str">
        <f t="shared" si="95"/>
        <v>XI_HV_GC_296</v>
      </c>
      <c r="B6094">
        <v>296</v>
      </c>
      <c r="C6094" t="s">
        <v>51</v>
      </c>
      <c r="D6094">
        <v>2.2103000000000001E-3</v>
      </c>
      <c r="E6094" t="s">
        <v>41</v>
      </c>
      <c r="F6094" t="s">
        <v>47</v>
      </c>
    </row>
    <row r="6095" spans="1:6" x14ac:dyDescent="0.25">
      <c r="A6095" t="str">
        <f t="shared" si="95"/>
        <v>XI_HV_GC_298</v>
      </c>
      <c r="B6095">
        <v>298</v>
      </c>
      <c r="C6095" t="s">
        <v>51</v>
      </c>
      <c r="D6095">
        <v>2.0558E-3</v>
      </c>
      <c r="E6095" t="s">
        <v>41</v>
      </c>
      <c r="F6095" t="s">
        <v>47</v>
      </c>
    </row>
    <row r="6096" spans="1:6" x14ac:dyDescent="0.25">
      <c r="A6096" t="str">
        <f t="shared" si="95"/>
        <v>XI_HV_GC_300</v>
      </c>
      <c r="B6096">
        <v>300</v>
      </c>
      <c r="C6096" t="s">
        <v>51</v>
      </c>
      <c r="D6096">
        <v>1.9143999999999999E-3</v>
      </c>
      <c r="E6096" t="s">
        <v>41</v>
      </c>
      <c r="F6096" t="s">
        <v>47</v>
      </c>
    </row>
    <row r="6097" spans="1:6" x14ac:dyDescent="0.25">
      <c r="A6097" t="str">
        <f t="shared" si="95"/>
        <v>XI_HV_GC_302</v>
      </c>
      <c r="B6097">
        <v>302</v>
      </c>
      <c r="C6097" t="s">
        <v>51</v>
      </c>
      <c r="D6097">
        <v>1.7891999999999999E-3</v>
      </c>
      <c r="E6097" t="s">
        <v>41</v>
      </c>
      <c r="F6097" t="s">
        <v>47</v>
      </c>
    </row>
    <row r="6098" spans="1:6" x14ac:dyDescent="0.25">
      <c r="A6098" t="str">
        <f t="shared" si="95"/>
        <v>XI_HV_GC_304</v>
      </c>
      <c r="B6098">
        <v>304</v>
      </c>
      <c r="C6098" t="s">
        <v>51</v>
      </c>
      <c r="D6098">
        <v>1.7060000000000001E-3</v>
      </c>
      <c r="E6098" t="s">
        <v>41</v>
      </c>
      <c r="F6098" t="s">
        <v>47</v>
      </c>
    </row>
    <row r="6099" spans="1:6" x14ac:dyDescent="0.25">
      <c r="A6099" t="str">
        <f t="shared" si="95"/>
        <v>XI_HV_GC_306</v>
      </c>
      <c r="B6099">
        <v>306</v>
      </c>
      <c r="C6099" t="s">
        <v>51</v>
      </c>
      <c r="D6099">
        <v>1.7103999999999999E-3</v>
      </c>
      <c r="E6099" t="s">
        <v>41</v>
      </c>
      <c r="F6099" t="s">
        <v>47</v>
      </c>
    </row>
    <row r="6100" spans="1:6" x14ac:dyDescent="0.25">
      <c r="A6100" t="str">
        <f t="shared" si="95"/>
        <v>XI_HV_GC_308</v>
      </c>
      <c r="B6100">
        <v>308</v>
      </c>
      <c r="C6100" t="s">
        <v>51</v>
      </c>
      <c r="D6100">
        <v>1.7371000000000001E-3</v>
      </c>
      <c r="E6100" t="s">
        <v>41</v>
      </c>
      <c r="F6100" t="s">
        <v>47</v>
      </c>
    </row>
    <row r="6101" spans="1:6" x14ac:dyDescent="0.25">
      <c r="A6101" t="str">
        <f t="shared" si="95"/>
        <v>XI_HV_GC_310</v>
      </c>
      <c r="B6101">
        <v>310</v>
      </c>
      <c r="C6101" t="s">
        <v>51</v>
      </c>
      <c r="D6101">
        <v>1.6743000000000001E-3</v>
      </c>
      <c r="E6101" t="s">
        <v>41</v>
      </c>
      <c r="F6101" t="s">
        <v>47</v>
      </c>
    </row>
    <row r="6102" spans="1:6" x14ac:dyDescent="0.25">
      <c r="A6102" t="str">
        <f t="shared" si="95"/>
        <v>XI_HV_GC_312</v>
      </c>
      <c r="B6102">
        <v>312</v>
      </c>
      <c r="C6102" t="s">
        <v>51</v>
      </c>
      <c r="D6102">
        <v>1.7422E-3</v>
      </c>
      <c r="E6102" t="s">
        <v>41</v>
      </c>
      <c r="F6102" t="s">
        <v>47</v>
      </c>
    </row>
    <row r="6103" spans="1:6" x14ac:dyDescent="0.25">
      <c r="A6103" t="str">
        <f t="shared" si="95"/>
        <v>XI_HV_GC_314</v>
      </c>
      <c r="B6103">
        <v>314</v>
      </c>
      <c r="C6103" t="s">
        <v>51</v>
      </c>
      <c r="D6103">
        <v>1.7696000000000001E-3</v>
      </c>
      <c r="E6103" t="s">
        <v>41</v>
      </c>
      <c r="F6103" t="s">
        <v>47</v>
      </c>
    </row>
    <row r="6104" spans="1:6" x14ac:dyDescent="0.25">
      <c r="A6104" t="str">
        <f t="shared" si="95"/>
        <v>XI_HV_GC_316</v>
      </c>
      <c r="B6104">
        <v>316</v>
      </c>
      <c r="C6104" t="s">
        <v>51</v>
      </c>
      <c r="D6104">
        <v>1.8013E-3</v>
      </c>
      <c r="E6104" t="s">
        <v>41</v>
      </c>
      <c r="F6104" t="s">
        <v>47</v>
      </c>
    </row>
    <row r="6105" spans="1:6" x14ac:dyDescent="0.25">
      <c r="A6105" t="str">
        <f t="shared" si="95"/>
        <v>XI_HV_GC_318</v>
      </c>
      <c r="B6105">
        <v>318</v>
      </c>
      <c r="C6105" t="s">
        <v>51</v>
      </c>
      <c r="D6105">
        <v>1.8316000000000001E-3</v>
      </c>
      <c r="E6105" t="s">
        <v>41</v>
      </c>
      <c r="F6105" t="s">
        <v>47</v>
      </c>
    </row>
    <row r="6106" spans="1:6" x14ac:dyDescent="0.25">
      <c r="A6106" t="str">
        <f t="shared" si="95"/>
        <v>XI_HV_GC_320</v>
      </c>
      <c r="B6106">
        <v>320</v>
      </c>
      <c r="C6106" t="s">
        <v>51</v>
      </c>
      <c r="D6106">
        <v>1.8626000000000001E-3</v>
      </c>
      <c r="E6106" t="s">
        <v>41</v>
      </c>
      <c r="F6106" t="s">
        <v>47</v>
      </c>
    </row>
    <row r="6107" spans="1:6" x14ac:dyDescent="0.25">
      <c r="A6107" t="str">
        <f t="shared" si="95"/>
        <v>XI_HV_GC_322</v>
      </c>
      <c r="B6107">
        <v>322</v>
      </c>
      <c r="C6107" t="s">
        <v>51</v>
      </c>
      <c r="D6107">
        <v>1.902E-3</v>
      </c>
      <c r="E6107" t="s">
        <v>41</v>
      </c>
      <c r="F6107" t="s">
        <v>47</v>
      </c>
    </row>
    <row r="6108" spans="1:6" x14ac:dyDescent="0.25">
      <c r="A6108" t="str">
        <f t="shared" si="95"/>
        <v>XI_HV_GC_324</v>
      </c>
      <c r="B6108">
        <v>324</v>
      </c>
      <c r="C6108" t="s">
        <v>51</v>
      </c>
      <c r="D6108">
        <v>1.9403999999999999E-3</v>
      </c>
      <c r="E6108" t="s">
        <v>41</v>
      </c>
      <c r="F6108" t="s">
        <v>47</v>
      </c>
    </row>
    <row r="6109" spans="1:6" x14ac:dyDescent="0.25">
      <c r="A6109" t="str">
        <f t="shared" si="95"/>
        <v>XI_HV_GC_326</v>
      </c>
      <c r="B6109">
        <v>326</v>
      </c>
      <c r="C6109" t="s">
        <v>51</v>
      </c>
      <c r="D6109">
        <v>1.9761000000000002E-3</v>
      </c>
      <c r="E6109" t="s">
        <v>41</v>
      </c>
      <c r="F6109" t="s">
        <v>47</v>
      </c>
    </row>
    <row r="6110" spans="1:6" x14ac:dyDescent="0.25">
      <c r="A6110" t="str">
        <f t="shared" si="95"/>
        <v>XI_HV_GC_328</v>
      </c>
      <c r="B6110">
        <v>328</v>
      </c>
      <c r="C6110" t="s">
        <v>51</v>
      </c>
      <c r="D6110">
        <v>2.0097000000000001E-3</v>
      </c>
      <c r="E6110" t="s">
        <v>41</v>
      </c>
      <c r="F6110" t="s">
        <v>47</v>
      </c>
    </row>
    <row r="6111" spans="1:6" x14ac:dyDescent="0.25">
      <c r="A6111" t="str">
        <f t="shared" si="95"/>
        <v>XI_HV_GC_330</v>
      </c>
      <c r="B6111">
        <v>330</v>
      </c>
      <c r="C6111" t="s">
        <v>51</v>
      </c>
      <c r="D6111">
        <v>2.0441999999999999E-3</v>
      </c>
      <c r="E6111" t="s">
        <v>41</v>
      </c>
      <c r="F6111" t="s">
        <v>47</v>
      </c>
    </row>
    <row r="6112" spans="1:6" x14ac:dyDescent="0.25">
      <c r="A6112" t="str">
        <f t="shared" si="95"/>
        <v>XI_HV_GC_332</v>
      </c>
      <c r="B6112">
        <v>332</v>
      </c>
      <c r="C6112" t="s">
        <v>51</v>
      </c>
      <c r="D6112">
        <v>2.0742E-3</v>
      </c>
      <c r="E6112" t="s">
        <v>41</v>
      </c>
      <c r="F6112" t="s">
        <v>47</v>
      </c>
    </row>
    <row r="6113" spans="1:6" x14ac:dyDescent="0.25">
      <c r="A6113" t="str">
        <f t="shared" si="95"/>
        <v>XI_HV_GC_334</v>
      </c>
      <c r="B6113">
        <v>334</v>
      </c>
      <c r="C6113" t="s">
        <v>51</v>
      </c>
      <c r="D6113">
        <v>2.1053000000000001E-3</v>
      </c>
      <c r="E6113" t="s">
        <v>41</v>
      </c>
      <c r="F6113" t="s">
        <v>47</v>
      </c>
    </row>
    <row r="6114" spans="1:6" x14ac:dyDescent="0.25">
      <c r="A6114" t="str">
        <f t="shared" si="95"/>
        <v>XI_HV_GC_336</v>
      </c>
      <c r="B6114">
        <v>336</v>
      </c>
      <c r="C6114" t="s">
        <v>51</v>
      </c>
      <c r="D6114">
        <v>2.1586999999999999E-3</v>
      </c>
      <c r="E6114" t="s">
        <v>41</v>
      </c>
      <c r="F6114" t="s">
        <v>47</v>
      </c>
    </row>
    <row r="6115" spans="1:6" x14ac:dyDescent="0.25">
      <c r="A6115" t="str">
        <f t="shared" si="95"/>
        <v>XI_HV_GC_338</v>
      </c>
      <c r="B6115">
        <v>338</v>
      </c>
      <c r="C6115" t="s">
        <v>51</v>
      </c>
      <c r="D6115">
        <v>2.1510000000000001E-3</v>
      </c>
      <c r="E6115" t="s">
        <v>41</v>
      </c>
      <c r="F6115" t="s">
        <v>47</v>
      </c>
    </row>
    <row r="6116" spans="1:6" x14ac:dyDescent="0.25">
      <c r="A6116" t="str">
        <f t="shared" si="95"/>
        <v>XI_HV_GC_340</v>
      </c>
      <c r="B6116">
        <v>340</v>
      </c>
      <c r="C6116" t="s">
        <v>51</v>
      </c>
      <c r="D6116">
        <v>2.1232999999999998E-3</v>
      </c>
      <c r="E6116" t="s">
        <v>41</v>
      </c>
      <c r="F6116" t="s">
        <v>47</v>
      </c>
    </row>
    <row r="6117" spans="1:6" x14ac:dyDescent="0.25">
      <c r="A6117" t="str">
        <f t="shared" si="95"/>
        <v>XI_HV_GC_342</v>
      </c>
      <c r="B6117">
        <v>342</v>
      </c>
      <c r="C6117" t="s">
        <v>51</v>
      </c>
      <c r="D6117">
        <v>2.0936000000000001E-3</v>
      </c>
      <c r="E6117" t="s">
        <v>41</v>
      </c>
      <c r="F6117" t="s">
        <v>47</v>
      </c>
    </row>
    <row r="6118" spans="1:6" x14ac:dyDescent="0.25">
      <c r="A6118" t="str">
        <f t="shared" si="95"/>
        <v>XI_HV_GC_344</v>
      </c>
      <c r="B6118">
        <v>344</v>
      </c>
      <c r="C6118" t="s">
        <v>51</v>
      </c>
      <c r="D6118">
        <v>2.0492000000000002E-3</v>
      </c>
      <c r="E6118" t="s">
        <v>41</v>
      </c>
      <c r="F6118" t="s">
        <v>47</v>
      </c>
    </row>
    <row r="6119" spans="1:6" x14ac:dyDescent="0.25">
      <c r="A6119" t="str">
        <f t="shared" si="95"/>
        <v>XI_HV_GC_346</v>
      </c>
      <c r="B6119">
        <v>346</v>
      </c>
      <c r="C6119" t="s">
        <v>51</v>
      </c>
      <c r="D6119">
        <v>1.9984E-3</v>
      </c>
      <c r="E6119" t="s">
        <v>41</v>
      </c>
      <c r="F6119" t="s">
        <v>47</v>
      </c>
    </row>
    <row r="6120" spans="1:6" x14ac:dyDescent="0.25">
      <c r="A6120" t="str">
        <f t="shared" si="95"/>
        <v>XI_HV_GC_348</v>
      </c>
      <c r="B6120">
        <v>348</v>
      </c>
      <c r="C6120" t="s">
        <v>51</v>
      </c>
      <c r="D6120">
        <v>1.931E-3</v>
      </c>
      <c r="E6120" t="s">
        <v>41</v>
      </c>
      <c r="F6120" t="s">
        <v>47</v>
      </c>
    </row>
    <row r="6121" spans="1:6" x14ac:dyDescent="0.25">
      <c r="A6121" t="str">
        <f t="shared" si="95"/>
        <v>XI_HV_GC_350</v>
      </c>
      <c r="B6121">
        <v>350</v>
      </c>
      <c r="C6121" t="s">
        <v>51</v>
      </c>
      <c r="D6121">
        <v>1.8531000000000001E-3</v>
      </c>
      <c r="E6121" t="s">
        <v>41</v>
      </c>
      <c r="F6121" t="s">
        <v>47</v>
      </c>
    </row>
    <row r="6122" spans="1:6" x14ac:dyDescent="0.25">
      <c r="A6122" t="str">
        <f t="shared" si="95"/>
        <v>XI_HV_GC_352</v>
      </c>
      <c r="B6122">
        <v>352</v>
      </c>
      <c r="C6122" t="s">
        <v>51</v>
      </c>
      <c r="D6122">
        <v>1.7731999999999999E-3</v>
      </c>
      <c r="E6122" t="s">
        <v>41</v>
      </c>
      <c r="F6122" t="s">
        <v>47</v>
      </c>
    </row>
    <row r="6123" spans="1:6" x14ac:dyDescent="0.25">
      <c r="A6123" t="str">
        <f t="shared" si="95"/>
        <v>XI_HV_GC_354</v>
      </c>
      <c r="B6123">
        <v>354</v>
      </c>
      <c r="C6123" t="s">
        <v>51</v>
      </c>
      <c r="D6123">
        <v>1.6919000000000001E-3</v>
      </c>
      <c r="E6123" t="s">
        <v>41</v>
      </c>
      <c r="F6123" t="s">
        <v>47</v>
      </c>
    </row>
    <row r="6124" spans="1:6" x14ac:dyDescent="0.25">
      <c r="A6124" t="str">
        <f t="shared" si="95"/>
        <v>XI_HV_GC_356</v>
      </c>
      <c r="B6124">
        <v>356</v>
      </c>
      <c r="C6124" t="s">
        <v>51</v>
      </c>
      <c r="D6124">
        <v>1.6298E-3</v>
      </c>
      <c r="E6124" t="s">
        <v>41</v>
      </c>
      <c r="F6124" t="s">
        <v>47</v>
      </c>
    </row>
    <row r="6125" spans="1:6" x14ac:dyDescent="0.25">
      <c r="A6125" t="str">
        <f t="shared" si="95"/>
        <v>XI_HV_GC_358</v>
      </c>
      <c r="B6125">
        <v>358</v>
      </c>
      <c r="C6125" t="s">
        <v>51</v>
      </c>
      <c r="D6125">
        <v>1.5694000000000001E-3</v>
      </c>
      <c r="E6125" t="s">
        <v>41</v>
      </c>
      <c r="F6125" t="s">
        <v>47</v>
      </c>
    </row>
    <row r="6126" spans="1:6" x14ac:dyDescent="0.25">
      <c r="A6126" t="str">
        <f t="shared" si="95"/>
        <v>XI_HV_GC_360</v>
      </c>
      <c r="B6126">
        <v>360</v>
      </c>
      <c r="C6126" t="s">
        <v>51</v>
      </c>
      <c r="D6126">
        <v>1.5097000000000001E-3</v>
      </c>
      <c r="E6126" t="s">
        <v>41</v>
      </c>
      <c r="F6126" t="s">
        <v>47</v>
      </c>
    </row>
    <row r="6127" spans="1:6" x14ac:dyDescent="0.25">
      <c r="A6127" t="str">
        <f t="shared" si="95"/>
        <v>XI_HV_GC_362</v>
      </c>
      <c r="B6127">
        <v>362</v>
      </c>
      <c r="C6127" t="s">
        <v>51</v>
      </c>
      <c r="D6127">
        <v>1.4567E-3</v>
      </c>
      <c r="E6127" t="s">
        <v>41</v>
      </c>
      <c r="F6127" t="s">
        <v>47</v>
      </c>
    </row>
    <row r="6128" spans="1:6" x14ac:dyDescent="0.25">
      <c r="A6128" t="str">
        <f t="shared" si="95"/>
        <v>XI_HV_GC_364</v>
      </c>
      <c r="B6128">
        <v>364</v>
      </c>
      <c r="C6128" t="s">
        <v>51</v>
      </c>
      <c r="D6128">
        <v>1.3898000000000001E-3</v>
      </c>
      <c r="E6128" t="s">
        <v>41</v>
      </c>
      <c r="F6128" t="s">
        <v>47</v>
      </c>
    </row>
    <row r="6129" spans="1:6" x14ac:dyDescent="0.25">
      <c r="A6129" t="str">
        <f t="shared" si="95"/>
        <v>XI_HV_GC_366</v>
      </c>
      <c r="B6129">
        <v>366</v>
      </c>
      <c r="C6129" t="s">
        <v>51</v>
      </c>
      <c r="D6129">
        <v>1.3213000000000001E-3</v>
      </c>
      <c r="E6129" t="s">
        <v>41</v>
      </c>
      <c r="F6129" t="s">
        <v>47</v>
      </c>
    </row>
    <row r="6130" spans="1:6" x14ac:dyDescent="0.25">
      <c r="A6130" t="str">
        <f t="shared" si="95"/>
        <v>XI_HV_GC_368</v>
      </c>
      <c r="B6130">
        <v>368</v>
      </c>
      <c r="C6130" t="s">
        <v>51</v>
      </c>
      <c r="D6130">
        <v>1.2543999999999999E-3</v>
      </c>
      <c r="E6130" t="s">
        <v>41</v>
      </c>
      <c r="F6130" t="s">
        <v>47</v>
      </c>
    </row>
    <row r="6131" spans="1:6" x14ac:dyDescent="0.25">
      <c r="A6131" t="str">
        <f t="shared" si="95"/>
        <v>XI_HV_GC_370</v>
      </c>
      <c r="B6131">
        <v>370</v>
      </c>
      <c r="C6131" t="s">
        <v>51</v>
      </c>
      <c r="D6131">
        <v>1.1877999999999999E-3</v>
      </c>
      <c r="E6131" t="s">
        <v>41</v>
      </c>
      <c r="F6131" t="s">
        <v>47</v>
      </c>
    </row>
    <row r="6132" spans="1:6" x14ac:dyDescent="0.25">
      <c r="A6132" t="str">
        <f t="shared" si="95"/>
        <v>XI_HV_GC_372</v>
      </c>
      <c r="B6132">
        <v>372</v>
      </c>
      <c r="C6132" t="s">
        <v>51</v>
      </c>
      <c r="D6132">
        <v>1.1201E-3</v>
      </c>
      <c r="E6132" t="s">
        <v>41</v>
      </c>
      <c r="F6132" t="s">
        <v>47</v>
      </c>
    </row>
    <row r="6133" spans="1:6" x14ac:dyDescent="0.25">
      <c r="A6133" t="str">
        <f t="shared" si="95"/>
        <v>XI_HV_GC_374</v>
      </c>
      <c r="B6133">
        <v>374</v>
      </c>
      <c r="C6133" t="s">
        <v>51</v>
      </c>
      <c r="D6133">
        <v>1.0268E-3</v>
      </c>
      <c r="E6133" t="s">
        <v>41</v>
      </c>
      <c r="F6133" t="s">
        <v>47</v>
      </c>
    </row>
    <row r="6134" spans="1:6" x14ac:dyDescent="0.25">
      <c r="A6134" t="str">
        <f t="shared" si="95"/>
        <v>XI_HV_GC_376</v>
      </c>
      <c r="B6134">
        <v>376</v>
      </c>
      <c r="C6134" t="s">
        <v>51</v>
      </c>
      <c r="D6134">
        <v>9.3340000000000003E-4</v>
      </c>
      <c r="E6134" t="s">
        <v>41</v>
      </c>
      <c r="F6134" t="s">
        <v>47</v>
      </c>
    </row>
    <row r="6135" spans="1:6" x14ac:dyDescent="0.25">
      <c r="A6135" t="str">
        <f t="shared" si="95"/>
        <v>XI_HV_GC_378</v>
      </c>
      <c r="B6135">
        <v>378</v>
      </c>
      <c r="C6135" t="s">
        <v>51</v>
      </c>
      <c r="D6135">
        <v>8.4000000000000003E-4</v>
      </c>
      <c r="E6135" t="s">
        <v>41</v>
      </c>
      <c r="F6135" t="s">
        <v>47</v>
      </c>
    </row>
    <row r="6136" spans="1:6" x14ac:dyDescent="0.25">
      <c r="A6136" t="str">
        <f t="shared" si="95"/>
        <v>XI_HV_GC_380</v>
      </c>
      <c r="B6136">
        <v>380</v>
      </c>
      <c r="C6136" t="s">
        <v>51</v>
      </c>
      <c r="D6136">
        <v>7.4680000000000005E-4</v>
      </c>
      <c r="E6136" t="s">
        <v>41</v>
      </c>
      <c r="F6136" t="s">
        <v>47</v>
      </c>
    </row>
    <row r="6137" spans="1:6" x14ac:dyDescent="0.25">
      <c r="A6137" t="str">
        <f t="shared" si="95"/>
        <v>XI_HV_GC_382</v>
      </c>
      <c r="B6137">
        <v>382</v>
      </c>
      <c r="C6137" t="s">
        <v>51</v>
      </c>
      <c r="D6137">
        <v>6.5340000000000005E-4</v>
      </c>
      <c r="E6137" t="s">
        <v>41</v>
      </c>
      <c r="F6137" t="s">
        <v>47</v>
      </c>
    </row>
    <row r="6138" spans="1:6" x14ac:dyDescent="0.25">
      <c r="A6138" t="str">
        <f t="shared" si="95"/>
        <v>XI_HV_GC_384</v>
      </c>
      <c r="B6138">
        <v>384</v>
      </c>
      <c r="C6138" t="s">
        <v>51</v>
      </c>
      <c r="D6138">
        <v>5.5999999999999995E-4</v>
      </c>
      <c r="E6138" t="s">
        <v>41</v>
      </c>
      <c r="F6138" t="s">
        <v>47</v>
      </c>
    </row>
    <row r="6139" spans="1:6" x14ac:dyDescent="0.25">
      <c r="A6139" t="str">
        <f t="shared" si="95"/>
        <v>XI_HV_GC_386</v>
      </c>
      <c r="B6139">
        <v>386</v>
      </c>
      <c r="C6139" t="s">
        <v>51</v>
      </c>
      <c r="D6139">
        <v>4.6670000000000001E-4</v>
      </c>
      <c r="E6139" t="s">
        <v>41</v>
      </c>
      <c r="F6139" t="s">
        <v>47</v>
      </c>
    </row>
    <row r="6140" spans="1:6" x14ac:dyDescent="0.25">
      <c r="A6140" t="str">
        <f t="shared" si="95"/>
        <v>XI_HV_GC_388</v>
      </c>
      <c r="B6140">
        <v>388</v>
      </c>
      <c r="C6140" t="s">
        <v>51</v>
      </c>
      <c r="D6140">
        <v>3.7330000000000002E-4</v>
      </c>
      <c r="E6140" t="s">
        <v>41</v>
      </c>
      <c r="F6140" t="s">
        <v>47</v>
      </c>
    </row>
    <row r="6141" spans="1:6" x14ac:dyDescent="0.25">
      <c r="A6141" t="str">
        <f t="shared" si="95"/>
        <v>XI_HV_GC_390</v>
      </c>
      <c r="B6141">
        <v>390</v>
      </c>
      <c r="C6141" t="s">
        <v>51</v>
      </c>
      <c r="D6141">
        <v>2.7989999999999997E-4</v>
      </c>
      <c r="E6141" t="s">
        <v>41</v>
      </c>
      <c r="F6141" t="s">
        <v>47</v>
      </c>
    </row>
    <row r="6142" spans="1:6" x14ac:dyDescent="0.25">
      <c r="A6142" t="str">
        <f t="shared" si="95"/>
        <v>XI_HV_GC_392</v>
      </c>
      <c r="B6142">
        <v>392</v>
      </c>
      <c r="C6142" t="s">
        <v>51</v>
      </c>
      <c r="D6142">
        <v>1.8670000000000001E-4</v>
      </c>
      <c r="E6142" t="s">
        <v>41</v>
      </c>
      <c r="F6142" t="s">
        <v>47</v>
      </c>
    </row>
    <row r="6143" spans="1:6" x14ac:dyDescent="0.25">
      <c r="A6143" t="str">
        <f t="shared" si="95"/>
        <v>XI_HV_GC_394</v>
      </c>
      <c r="B6143">
        <v>394</v>
      </c>
      <c r="C6143" t="s">
        <v>51</v>
      </c>
      <c r="D6143" s="83">
        <v>9.3300000000000005E-5</v>
      </c>
      <c r="E6143" t="s">
        <v>41</v>
      </c>
      <c r="F6143" t="s">
        <v>47</v>
      </c>
    </row>
    <row r="6144" spans="1:6" x14ac:dyDescent="0.25">
      <c r="A6144" t="str">
        <f t="shared" si="95"/>
        <v>XI_HV_GC_396</v>
      </c>
      <c r="B6144">
        <v>396</v>
      </c>
      <c r="C6144" t="s">
        <v>51</v>
      </c>
      <c r="D6144">
        <v>0</v>
      </c>
      <c r="E6144" t="s">
        <v>41</v>
      </c>
      <c r="F6144" t="s">
        <v>47</v>
      </c>
    </row>
    <row r="6145" spans="1:6" x14ac:dyDescent="0.25">
      <c r="A6145" t="str">
        <f t="shared" si="95"/>
        <v>XI_HV_GC_398</v>
      </c>
      <c r="B6145">
        <v>398</v>
      </c>
      <c r="C6145" t="s">
        <v>51</v>
      </c>
      <c r="D6145">
        <v>0</v>
      </c>
      <c r="E6145" t="s">
        <v>41</v>
      </c>
      <c r="F6145" t="s">
        <v>47</v>
      </c>
    </row>
    <row r="6146" spans="1:6" x14ac:dyDescent="0.25">
      <c r="A6146" t="str">
        <f t="shared" ref="A6146:A6151" si="96">C6146&amp;"_"&amp;E6146&amp;"_"&amp;B6146</f>
        <v>XI_HV_GC_400</v>
      </c>
      <c r="B6146">
        <v>400</v>
      </c>
      <c r="C6146" t="s">
        <v>51</v>
      </c>
      <c r="D6146">
        <v>0</v>
      </c>
      <c r="E6146" t="s">
        <v>41</v>
      </c>
      <c r="F6146" t="s">
        <v>47</v>
      </c>
    </row>
    <row r="6147" spans="1:6" x14ac:dyDescent="0.25">
      <c r="A6147" t="str">
        <f t="shared" si="96"/>
        <v>XI_HV_GC_402</v>
      </c>
      <c r="B6147">
        <v>402</v>
      </c>
      <c r="C6147" t="s">
        <v>51</v>
      </c>
      <c r="D6147">
        <v>0</v>
      </c>
      <c r="E6147" t="s">
        <v>41</v>
      </c>
      <c r="F6147" t="s">
        <v>47</v>
      </c>
    </row>
    <row r="6148" spans="1:6" x14ac:dyDescent="0.25">
      <c r="A6148" t="str">
        <f t="shared" si="96"/>
        <v>XI_HV_GC_404</v>
      </c>
      <c r="B6148">
        <v>404</v>
      </c>
      <c r="C6148" t="s">
        <v>51</v>
      </c>
      <c r="D6148">
        <v>0</v>
      </c>
      <c r="E6148" t="s">
        <v>41</v>
      </c>
      <c r="F6148" t="s">
        <v>47</v>
      </c>
    </row>
    <row r="6149" spans="1:6" x14ac:dyDescent="0.25">
      <c r="A6149" t="str">
        <f t="shared" si="96"/>
        <v>XI_HV_GC_406</v>
      </c>
      <c r="B6149">
        <v>406</v>
      </c>
      <c r="C6149" t="s">
        <v>51</v>
      </c>
      <c r="D6149">
        <v>0</v>
      </c>
      <c r="E6149" t="s">
        <v>41</v>
      </c>
      <c r="F6149" t="s">
        <v>47</v>
      </c>
    </row>
    <row r="6150" spans="1:6" x14ac:dyDescent="0.25">
      <c r="A6150" t="str">
        <f t="shared" si="96"/>
        <v>XI_HV_GC_408</v>
      </c>
      <c r="B6150">
        <v>408</v>
      </c>
      <c r="C6150" t="s">
        <v>51</v>
      </c>
      <c r="D6150">
        <v>0</v>
      </c>
      <c r="E6150" t="s">
        <v>41</v>
      </c>
      <c r="F6150" t="s">
        <v>47</v>
      </c>
    </row>
    <row r="6151" spans="1:6" x14ac:dyDescent="0.25">
      <c r="A6151" t="str">
        <f t="shared" si="96"/>
        <v>XI_HV_GC_410</v>
      </c>
      <c r="B6151">
        <v>410</v>
      </c>
      <c r="C6151" t="s">
        <v>51</v>
      </c>
      <c r="D6151">
        <v>0</v>
      </c>
      <c r="E6151" t="s">
        <v>41</v>
      </c>
      <c r="F6151" t="s">
        <v>47</v>
      </c>
    </row>
  </sheetData>
  <autoFilter ref="A1:F6151" xr:uid="{91024EE2-468B-4C7E-B87D-8823F8BC3A6F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0C62A-CE6A-49BA-89D1-F9EEF3303295}">
  <sheetPr>
    <tabColor rgb="FF7030A0"/>
  </sheetPr>
  <dimension ref="B1:D30"/>
  <sheetViews>
    <sheetView zoomScale="80" zoomScaleNormal="80" workbookViewId="0">
      <selection activeCell="D21" sqref="D21"/>
    </sheetView>
  </sheetViews>
  <sheetFormatPr defaultRowHeight="15" x14ac:dyDescent="0.25"/>
  <cols>
    <col min="1" max="1" width="4.7109375" style="3" customWidth="1"/>
    <col min="2" max="2" width="14.28515625" style="3" customWidth="1"/>
    <col min="3" max="3" width="14.85546875" style="3" customWidth="1"/>
    <col min="4" max="4" width="11" style="3" customWidth="1"/>
    <col min="5" max="16384" width="9.140625" style="3"/>
  </cols>
  <sheetData>
    <row r="1" spans="2:4" s="14" customFormat="1" ht="23.25" x14ac:dyDescent="0.35">
      <c r="B1" s="14" t="s">
        <v>72</v>
      </c>
    </row>
    <row r="3" spans="2:4" x14ac:dyDescent="0.25">
      <c r="B3" s="133" t="s">
        <v>63</v>
      </c>
      <c r="C3" s="133" t="s">
        <v>65</v>
      </c>
      <c r="D3" s="96" t="s">
        <v>37</v>
      </c>
    </row>
    <row r="4" spans="2:4" x14ac:dyDescent="0.25">
      <c r="B4" s="95" t="s">
        <v>64</v>
      </c>
      <c r="C4" s="95" t="s">
        <v>64</v>
      </c>
      <c r="D4" s="134">
        <v>10</v>
      </c>
    </row>
    <row r="5" spans="2:4" x14ac:dyDescent="0.25">
      <c r="B5" s="95" t="s">
        <v>1</v>
      </c>
      <c r="C5" s="95" t="s">
        <v>1</v>
      </c>
      <c r="D5" s="134">
        <v>10.01</v>
      </c>
    </row>
    <row r="6" spans="2:4" x14ac:dyDescent="0.25">
      <c r="B6" s="95" t="s">
        <v>21</v>
      </c>
      <c r="C6" s="95" t="s">
        <v>21</v>
      </c>
      <c r="D6" s="134">
        <v>10.02</v>
      </c>
    </row>
    <row r="7" spans="2:4" x14ac:dyDescent="0.25">
      <c r="B7" s="95" t="s">
        <v>0</v>
      </c>
      <c r="C7" s="95" t="s">
        <v>0</v>
      </c>
      <c r="D7" s="134">
        <v>11</v>
      </c>
    </row>
    <row r="8" spans="2:4" x14ac:dyDescent="0.25">
      <c r="B8" s="95" t="s">
        <v>2</v>
      </c>
      <c r="C8" s="95" t="s">
        <v>2</v>
      </c>
      <c r="D8" s="134">
        <v>12</v>
      </c>
    </row>
    <row r="9" spans="2:4" x14ac:dyDescent="0.25">
      <c r="B9" s="95" t="s">
        <v>8</v>
      </c>
      <c r="C9" s="95" t="s">
        <v>8</v>
      </c>
      <c r="D9" s="134">
        <v>13</v>
      </c>
    </row>
    <row r="10" spans="2:4" x14ac:dyDescent="0.25">
      <c r="B10" s="95" t="s">
        <v>29</v>
      </c>
      <c r="C10" s="95" t="s">
        <v>34</v>
      </c>
      <c r="D10" s="134">
        <v>14</v>
      </c>
    </row>
    <row r="11" spans="2:4" x14ac:dyDescent="0.25">
      <c r="B11" s="95" t="s">
        <v>30</v>
      </c>
      <c r="C11" s="95" t="s">
        <v>35</v>
      </c>
      <c r="D11" s="134">
        <v>15</v>
      </c>
    </row>
    <row r="12" spans="2:4" x14ac:dyDescent="0.25">
      <c r="B12" s="95" t="s">
        <v>3</v>
      </c>
      <c r="C12" s="95" t="s">
        <v>3</v>
      </c>
      <c r="D12" s="134">
        <v>16</v>
      </c>
    </row>
    <row r="13" spans="2:4" x14ac:dyDescent="0.25">
      <c r="B13" s="95" t="s">
        <v>4</v>
      </c>
      <c r="C13" s="95" t="s">
        <v>4</v>
      </c>
      <c r="D13" s="134">
        <v>17</v>
      </c>
    </row>
    <row r="14" spans="2:4" x14ac:dyDescent="0.25">
      <c r="B14" s="95" t="s">
        <v>55</v>
      </c>
      <c r="C14" s="95" t="s">
        <v>55</v>
      </c>
      <c r="D14" s="134">
        <v>11.1</v>
      </c>
    </row>
    <row r="15" spans="2:4" x14ac:dyDescent="0.25">
      <c r="B15" s="95" t="s">
        <v>56</v>
      </c>
      <c r="C15" s="95" t="s">
        <v>56</v>
      </c>
      <c r="D15" s="134">
        <v>16.100000000000001</v>
      </c>
    </row>
    <row r="16" spans="2:4" x14ac:dyDescent="0.25">
      <c r="B16" s="135" t="s">
        <v>9</v>
      </c>
      <c r="C16" s="135" t="s">
        <v>9</v>
      </c>
      <c r="D16" s="136">
        <v>21</v>
      </c>
    </row>
    <row r="17" spans="2:4" x14ac:dyDescent="0.25">
      <c r="B17" s="95" t="s">
        <v>10</v>
      </c>
      <c r="C17" s="95" t="s">
        <v>10</v>
      </c>
      <c r="D17" s="134">
        <v>22</v>
      </c>
    </row>
    <row r="18" spans="2:4" x14ac:dyDescent="0.25">
      <c r="B18" s="95" t="s">
        <v>11</v>
      </c>
      <c r="C18" s="95" t="s">
        <v>11</v>
      </c>
      <c r="D18" s="134">
        <v>23</v>
      </c>
    </row>
    <row r="19" spans="2:4" x14ac:dyDescent="0.25">
      <c r="B19" s="135" t="s">
        <v>5</v>
      </c>
      <c r="C19" s="135" t="s">
        <v>5</v>
      </c>
      <c r="D19" s="136">
        <v>30</v>
      </c>
    </row>
    <row r="20" spans="2:4" x14ac:dyDescent="0.25">
      <c r="B20" s="95" t="s">
        <v>53</v>
      </c>
      <c r="C20" s="95" t="s">
        <v>53</v>
      </c>
      <c r="D20" s="134">
        <v>31</v>
      </c>
    </row>
    <row r="21" spans="2:4" x14ac:dyDescent="0.25">
      <c r="B21" s="95" t="s">
        <v>48</v>
      </c>
      <c r="C21" s="95" t="s">
        <v>48</v>
      </c>
      <c r="D21" s="134">
        <v>32</v>
      </c>
    </row>
    <row r="22" spans="2:4" x14ac:dyDescent="0.25">
      <c r="B22" s="95" t="s">
        <v>49</v>
      </c>
      <c r="C22" s="95" t="s">
        <v>49</v>
      </c>
      <c r="D22" s="134">
        <v>33</v>
      </c>
    </row>
    <row r="23" spans="2:4" x14ac:dyDescent="0.25">
      <c r="B23" s="135" t="s">
        <v>6</v>
      </c>
      <c r="C23" s="135" t="s">
        <v>6</v>
      </c>
      <c r="D23" s="136">
        <v>40</v>
      </c>
    </row>
    <row r="24" spans="2:4" x14ac:dyDescent="0.25">
      <c r="B24" s="95" t="s">
        <v>54</v>
      </c>
      <c r="C24" s="95" t="s">
        <v>54</v>
      </c>
      <c r="D24" s="134">
        <v>41</v>
      </c>
    </row>
    <row r="25" spans="2:4" x14ac:dyDescent="0.25">
      <c r="B25" s="95" t="s">
        <v>50</v>
      </c>
      <c r="C25" s="95" t="s">
        <v>50</v>
      </c>
      <c r="D25" s="134">
        <v>42</v>
      </c>
    </row>
    <row r="26" spans="2:4" x14ac:dyDescent="0.25">
      <c r="B26" s="95" t="s">
        <v>51</v>
      </c>
      <c r="C26" s="95" t="s">
        <v>51</v>
      </c>
      <c r="D26" s="134">
        <v>43</v>
      </c>
    </row>
    <row r="27" spans="2:4" x14ac:dyDescent="0.25">
      <c r="B27" s="135" t="s">
        <v>66</v>
      </c>
      <c r="C27" s="135" t="s">
        <v>66</v>
      </c>
      <c r="D27" s="136">
        <v>50</v>
      </c>
    </row>
    <row r="28" spans="2:4" x14ac:dyDescent="0.25">
      <c r="B28" s="95" t="s">
        <v>69</v>
      </c>
      <c r="C28" s="95" t="s">
        <v>69</v>
      </c>
      <c r="D28" s="134">
        <v>51</v>
      </c>
    </row>
    <row r="29" spans="2:4" x14ac:dyDescent="0.25">
      <c r="B29" s="95" t="s">
        <v>67</v>
      </c>
      <c r="C29" s="95" t="s">
        <v>67</v>
      </c>
      <c r="D29" s="134">
        <v>52</v>
      </c>
    </row>
    <row r="30" spans="2:4" x14ac:dyDescent="0.25">
      <c r="B30" s="95" t="s">
        <v>68</v>
      </c>
      <c r="C30" s="95" t="s">
        <v>68</v>
      </c>
      <c r="D30" s="134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Validation</vt:lpstr>
      <vt:lpstr>Time</vt:lpstr>
      <vt:lpstr>Dist</vt:lpstr>
      <vt:lpstr>GenCost</vt:lpstr>
      <vt:lpstr>MODEL_DATA</vt:lpstr>
      <vt:lpstr>Obs_Time</vt:lpstr>
      <vt:lpstr>Obs_Dist</vt:lpstr>
      <vt:lpstr>Obs_GenCost</vt:lpstr>
      <vt:lpstr>OBSERVED_DATA</vt:lpstr>
      <vt:lpstr>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 Worthen</dc:creator>
  <cp:lastModifiedBy>Chad Worthen</cp:lastModifiedBy>
  <dcterms:created xsi:type="dcterms:W3CDTF">2013-06-19T19:09:37Z</dcterms:created>
  <dcterms:modified xsi:type="dcterms:W3CDTF">2022-12-16T17:39:14Z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4e79f4d4-6d65-4f75-8b56-e1bfeb0d1b24</vt:lpwstr>
  </property>
</Properties>
</file>